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ables/table2.xml" ContentType="application/vnd.openxmlformats-officedocument.spreadsheetml.table+xml"/>
  <Override PartName="/xl/pivotTables/pivotTable8.xml" ContentType="application/vnd.openxmlformats-officedocument.spreadsheetml.pivot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drawings/drawing5.xml" ContentType="application/vnd.openxmlformats-officedocument.drawing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drawings/drawing6.xml" ContentType="application/vnd.openxmlformats-officedocument.drawing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drawings/drawing7.xml" ContentType="application/vnd.openxmlformats-officedocument.drawing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drawings/drawing8.xml" ContentType="application/vnd.openxmlformats-officedocument.drawing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drawings/drawing9.xml" ContentType="application/vnd.openxmlformats-officedocument.drawing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drawings/drawing10.xml" ContentType="application/vnd.openxmlformats-officedocument.drawing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drawings/drawing11.xml" ContentType="application/vnd.openxmlformats-officedocument.drawing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drawings/drawing12.xml" ContentType="application/vnd.openxmlformats-officedocument.drawing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drawings/drawing13.xml" ContentType="application/vnd.openxmlformats-officedocument.drawing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drawings/drawing14.xml" ContentType="application/vnd.openxmlformats-officedocument.drawing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13b778e0589748/Documentos/"/>
    </mc:Choice>
  </mc:AlternateContent>
  <xr:revisionPtr revIDLastSave="0" documentId="8_{D4AFA232-FF11-4729-B582-F7728A23382E}" xr6:coauthVersionLast="47" xr6:coauthVersionMax="47" xr10:uidLastSave="{00000000-0000-0000-0000-000000000000}"/>
  <bookViews>
    <workbookView xWindow="-120" yWindow="-120" windowWidth="20730" windowHeight="11040" activeTab="10" xr2:uid="{970C0630-C794-4A7C-97C3-AC68D5262B92}"/>
  </bookViews>
  <sheets>
    <sheet name="Cálculo de desvest" sheetId="44" r:id="rId1"/>
    <sheet name="ZPRE" sheetId="3" r:id="rId2"/>
    <sheet name="CUMPLIMIENTO" sheetId="7" r:id="rId3"/>
    <sheet name="Averías por año" sheetId="15" r:id="rId4"/>
    <sheet name="ADJETIVOS" sheetId="39" state="hidden" r:id="rId5"/>
    <sheet name="MODOS DE FALLA" sheetId="46" r:id="rId6"/>
    <sheet name="IW29" sheetId="11" r:id="rId7"/>
    <sheet name="Diferencia de costos" sheetId="22" state="hidden" r:id="rId8"/>
    <sheet name="IW39" sheetId="12" state="hidden" r:id="rId9"/>
    <sheet name="IW37N" sheetId="20" state="hidden" r:id="rId10"/>
    <sheet name="PLANTILLA DE INSPECCIÓN" sheetId="27" r:id="rId11"/>
    <sheet name="20091108" sheetId="26" r:id="rId12"/>
    <sheet name="20425542" sheetId="28" r:id="rId13"/>
    <sheet name="FORM00001" sheetId="29" r:id="rId14"/>
    <sheet name="FORM00002" sheetId="30" r:id="rId15"/>
    <sheet name="20388054" sheetId="31" r:id="rId16"/>
    <sheet name="EMPA00005" sheetId="32" r:id="rId17"/>
    <sheet name="EMPA00039" sheetId="34" r:id="rId18"/>
    <sheet name="20183406" sheetId="35" r:id="rId19"/>
    <sheet name="20388176" sheetId="36" r:id="rId20"/>
    <sheet name="GRAP00017" sheetId="37" r:id="rId21"/>
  </sheets>
  <definedNames>
    <definedName name="_xlnm._FilterDatabase" localSheetId="18" hidden="1">'20183406'!$A$13:$Q$64</definedName>
    <definedName name="_xlnm._FilterDatabase" localSheetId="12" hidden="1">'20425542'!$A$13:$Q$15</definedName>
    <definedName name="_xlnm._FilterDatabase" localSheetId="0" hidden="1">'Cálculo de desvest'!$A$4:$K$169</definedName>
    <definedName name="_xlnm._FilterDatabase" localSheetId="20" hidden="1">GRAP00017!$A$13:$Q$36</definedName>
    <definedName name="_xlnm._FilterDatabase" localSheetId="6" hidden="1">'IW29'!$A$2:$DQ$281</definedName>
    <definedName name="_xlnm._FilterDatabase" localSheetId="1" hidden="1">ZPRE!$A$1:$T$478</definedName>
    <definedName name="_xlchart.v1.0" hidden="1">'Averías por año'!$A$20:$A$29</definedName>
    <definedName name="_xlchart.v1.1" hidden="1">'Averías por año'!$E$19</definedName>
    <definedName name="_xlchart.v1.2" hidden="1">'Averías por año'!$E$20:$E$29</definedName>
    <definedName name="_xlchart.v1.3" hidden="1">'Averías por año'!$A$20:$A$29</definedName>
    <definedName name="_xlchart.v1.4" hidden="1">'Averías por año'!$C$20:$C$29</definedName>
    <definedName name="_xlchart.v1.5" hidden="1">'Averías por año'!$A$20:$A$29</definedName>
    <definedName name="_xlchart.v1.6" hidden="1">'Averías por año'!$B$20:$B$29</definedName>
    <definedName name="_xlchart.v1.7" hidden="1">'Averías por año'!$A$20:$A$29</definedName>
    <definedName name="_xlchart.v1.8" hidden="1">'Averías por año'!$D$20:$D$29</definedName>
  </definedNames>
  <calcPr calcId="191029"/>
  <pivotCaches>
    <pivotCache cacheId="0" r:id="rId22"/>
    <pivotCache cacheId="2" r:id="rId23"/>
    <pivotCache cacheId="3" r:id="rId24"/>
    <pivotCache cacheId="4" r:id="rId25"/>
    <pivotCache cacheId="5" r:id="rId26"/>
    <pivotCache cacheId="6" r:id="rId27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7" i="11" l="1"/>
  <c r="F6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3" i="11"/>
  <c r="F4" i="11"/>
  <c r="F5" i="11"/>
  <c r="F6" i="11"/>
  <c r="F7" i="11"/>
  <c r="F8" i="11"/>
  <c r="F9" i="11"/>
  <c r="F10" i="11"/>
  <c r="F2" i="11"/>
  <c r="O16" i="26"/>
  <c r="U499" i="3"/>
  <c r="K6" i="44" l="1"/>
  <c r="K7" i="44"/>
  <c r="K8" i="44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109" i="44"/>
  <c r="K110" i="44"/>
  <c r="K111" i="44"/>
  <c r="K112" i="44"/>
  <c r="K113" i="44"/>
  <c r="K114" i="44"/>
  <c r="K115" i="44"/>
  <c r="K116" i="44"/>
  <c r="K117" i="44"/>
  <c r="K118" i="44"/>
  <c r="K119" i="44"/>
  <c r="K120" i="44"/>
  <c r="K121" i="44"/>
  <c r="K122" i="44"/>
  <c r="K123" i="44"/>
  <c r="K124" i="44"/>
  <c r="K125" i="44"/>
  <c r="K126" i="44"/>
  <c r="K127" i="44"/>
  <c r="K128" i="44"/>
  <c r="K129" i="44"/>
  <c r="K130" i="44"/>
  <c r="K131" i="44"/>
  <c r="K132" i="44"/>
  <c r="K133" i="44"/>
  <c r="K134" i="44"/>
  <c r="K135" i="44"/>
  <c r="K136" i="44"/>
  <c r="K137" i="44"/>
  <c r="K138" i="44"/>
  <c r="K139" i="44"/>
  <c r="K140" i="44"/>
  <c r="K141" i="44"/>
  <c r="K142" i="44"/>
  <c r="K143" i="44"/>
  <c r="K144" i="44"/>
  <c r="K145" i="44"/>
  <c r="K146" i="44"/>
  <c r="K147" i="44"/>
  <c r="K148" i="44"/>
  <c r="K149" i="44"/>
  <c r="K150" i="44"/>
  <c r="K151" i="44"/>
  <c r="K152" i="44"/>
  <c r="K153" i="44"/>
  <c r="K154" i="44"/>
  <c r="K155" i="44"/>
  <c r="K156" i="44"/>
  <c r="K157" i="44"/>
  <c r="K158" i="44"/>
  <c r="K159" i="44"/>
  <c r="K160" i="44"/>
  <c r="K161" i="44"/>
  <c r="K162" i="44"/>
  <c r="K163" i="44"/>
  <c r="K164" i="44"/>
  <c r="K165" i="44"/>
  <c r="K166" i="44"/>
  <c r="K167" i="44"/>
  <c r="K168" i="44"/>
  <c r="K169" i="44"/>
  <c r="K5" i="44"/>
  <c r="O35" i="37" l="1"/>
  <c r="O31" i="36" l="1"/>
  <c r="O29" i="36"/>
  <c r="O26" i="28" l="1"/>
  <c r="O25" i="28"/>
  <c r="O24" i="28"/>
  <c r="O23" i="28"/>
  <c r="O22" i="28"/>
  <c r="O21" i="28"/>
  <c r="O19" i="28"/>
  <c r="O16" i="28"/>
  <c r="U47" i="3" l="1"/>
  <c r="O47" i="3"/>
  <c r="O298" i="3"/>
  <c r="O472" i="3"/>
  <c r="O473" i="3"/>
  <c r="O455" i="3"/>
  <c r="O456" i="3"/>
  <c r="O130" i="3"/>
  <c r="O448" i="3"/>
  <c r="O463" i="3"/>
  <c r="O374" i="3"/>
  <c r="O477" i="3"/>
  <c r="O470" i="3"/>
  <c r="O461" i="3"/>
  <c r="O464" i="3"/>
  <c r="O465" i="3"/>
  <c r="O457" i="3"/>
  <c r="O458" i="3"/>
  <c r="O430" i="3"/>
  <c r="O431" i="3"/>
  <c r="O413" i="3"/>
  <c r="O414" i="3"/>
  <c r="O415" i="3"/>
  <c r="O421" i="3"/>
  <c r="O422" i="3"/>
  <c r="O423" i="3"/>
  <c r="O100" i="3"/>
  <c r="O411" i="3"/>
  <c r="O394" i="3"/>
  <c r="O384" i="3"/>
  <c r="O370" i="3"/>
  <c r="O371" i="3"/>
  <c r="O339" i="3"/>
  <c r="O300" i="3"/>
  <c r="O301" i="3"/>
  <c r="O302" i="3"/>
  <c r="O131" i="3"/>
  <c r="O132" i="3"/>
  <c r="O115" i="3"/>
  <c r="O109" i="3"/>
  <c r="O110" i="3"/>
  <c r="O97" i="3"/>
  <c r="O83" i="3"/>
  <c r="O76" i="3"/>
  <c r="O31" i="3"/>
  <c r="O32" i="3"/>
  <c r="O27" i="3"/>
  <c r="O327" i="3"/>
  <c r="O318" i="3"/>
  <c r="O93" i="3"/>
  <c r="O81" i="3"/>
  <c r="O72" i="3"/>
  <c r="O66" i="3"/>
  <c r="O436" i="3"/>
  <c r="O397" i="3"/>
  <c r="O44" i="3"/>
  <c r="O7" i="3"/>
  <c r="O3" i="3"/>
  <c r="O481" i="3"/>
  <c r="O443" i="3"/>
  <c r="O406" i="3"/>
  <c r="O403" i="3"/>
  <c r="O341" i="3"/>
  <c r="O342" i="3"/>
  <c r="O343" i="3"/>
  <c r="O454" i="3"/>
  <c r="O407" i="3"/>
  <c r="O391" i="3"/>
  <c r="O395" i="3"/>
  <c r="O385" i="3"/>
  <c r="O357" i="3"/>
  <c r="O367" i="3"/>
  <c r="O358" i="3"/>
  <c r="O444" i="3"/>
  <c r="O365" i="3"/>
  <c r="O324" i="3"/>
  <c r="O294" i="3"/>
  <c r="O288" i="3"/>
  <c r="O129" i="3"/>
  <c r="O116" i="3"/>
  <c r="O94" i="3"/>
  <c r="O106" i="3"/>
  <c r="O107" i="3"/>
  <c r="O102" i="3"/>
  <c r="O98" i="3"/>
  <c r="O84" i="3"/>
  <c r="O69" i="3"/>
  <c r="O70" i="3"/>
  <c r="O57" i="3"/>
  <c r="O45" i="3"/>
  <c r="O33" i="3"/>
  <c r="O34" i="3"/>
  <c r="O15" i="3"/>
  <c r="O18" i="3"/>
  <c r="O19" i="3"/>
  <c r="O6" i="3"/>
  <c r="O2" i="3"/>
  <c r="O493" i="3"/>
  <c r="O451" i="3"/>
  <c r="O392" i="3"/>
  <c r="O368" i="3"/>
  <c r="O386" i="3"/>
  <c r="O387" i="3"/>
  <c r="O120" i="3"/>
  <c r="O48" i="3"/>
  <c r="O474" i="3"/>
  <c r="O468" i="3"/>
  <c r="O438" i="3"/>
  <c r="O330" i="3"/>
  <c r="O331" i="3"/>
  <c r="O78" i="3"/>
  <c r="O49" i="3"/>
  <c r="O50" i="3"/>
  <c r="O60" i="3"/>
  <c r="O38" i="3"/>
  <c r="O323" i="3"/>
  <c r="O5" i="3"/>
  <c r="O320" i="3"/>
  <c r="O63" i="3"/>
  <c r="O73" i="3"/>
  <c r="O58" i="3"/>
  <c r="O321" i="3"/>
  <c r="O303" i="3"/>
  <c r="O304" i="3"/>
  <c r="O123" i="3"/>
  <c r="O124" i="3"/>
  <c r="O117" i="3"/>
  <c r="O85" i="3"/>
  <c r="O86" i="3"/>
  <c r="O42" i="3"/>
  <c r="O29" i="3"/>
  <c r="O20" i="3"/>
  <c r="O21" i="3"/>
  <c r="O375" i="3"/>
  <c r="O376" i="3"/>
  <c r="O79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432" i="3"/>
  <c r="O297" i="3"/>
  <c r="O8" i="3"/>
  <c r="O4" i="3"/>
  <c r="O393" i="3"/>
  <c r="O377" i="3"/>
  <c r="O398" i="3"/>
  <c r="O369" i="3"/>
  <c r="O390" i="3"/>
  <c r="O359" i="3"/>
  <c r="O360" i="3"/>
  <c r="O328" i="3"/>
  <c r="O332" i="3"/>
  <c r="O319" i="3"/>
  <c r="O121" i="3"/>
  <c r="O51" i="3"/>
  <c r="O103" i="3"/>
  <c r="O90" i="3"/>
  <c r="O91" i="3"/>
  <c r="O52" i="3"/>
  <c r="O53" i="3"/>
  <c r="O74" i="3"/>
  <c r="O59" i="3"/>
  <c r="O133" i="3"/>
  <c r="O125" i="3"/>
  <c r="O111" i="3"/>
  <c r="O344" i="3"/>
  <c r="O345" i="3"/>
  <c r="O482" i="3"/>
  <c r="O445" i="3"/>
  <c r="O416" i="3"/>
  <c r="O378" i="3"/>
  <c r="O379" i="3"/>
  <c r="O361" i="3"/>
  <c r="O362" i="3"/>
  <c r="O333" i="3"/>
  <c r="O334" i="3"/>
  <c r="O335" i="3"/>
  <c r="O305" i="3"/>
  <c r="O306" i="3"/>
  <c r="O307" i="3"/>
  <c r="O308" i="3"/>
  <c r="O295" i="3"/>
  <c r="O39" i="3"/>
  <c r="O16" i="3"/>
  <c r="O22" i="3"/>
  <c r="O23" i="3"/>
  <c r="O433" i="3"/>
  <c r="O424" i="3"/>
  <c r="O408" i="3"/>
  <c r="O82" i="3"/>
  <c r="O64" i="3"/>
  <c r="O346" i="3"/>
  <c r="O475" i="3"/>
  <c r="O449" i="3"/>
  <c r="O466" i="3"/>
  <c r="O388" i="3"/>
  <c r="O134" i="3"/>
  <c r="O126" i="3"/>
  <c r="O112" i="3"/>
  <c r="O95" i="3"/>
  <c r="O54" i="3"/>
  <c r="O494" i="3"/>
  <c r="O452" i="3"/>
  <c r="O437" i="3"/>
  <c r="O417" i="3"/>
  <c r="O425" i="3"/>
  <c r="O43" i="3"/>
  <c r="O46" i="3"/>
  <c r="O35" i="3"/>
  <c r="O36" i="3"/>
  <c r="O40" i="3"/>
  <c r="O30" i="3"/>
  <c r="O41" i="3"/>
  <c r="O37" i="3"/>
  <c r="O28" i="3"/>
  <c r="O17" i="3"/>
  <c r="O24" i="3"/>
  <c r="O25" i="3"/>
  <c r="O26" i="3"/>
  <c r="O10" i="3"/>
  <c r="O476" i="3"/>
  <c r="O471" i="3"/>
  <c r="O462" i="3"/>
  <c r="O469" i="3"/>
  <c r="O453" i="3"/>
  <c r="O426" i="3"/>
  <c r="O427" i="3"/>
  <c r="O428" i="3"/>
  <c r="O429" i="3"/>
  <c r="O396" i="3"/>
  <c r="O389" i="3"/>
  <c r="O380" i="3"/>
  <c r="O372" i="3"/>
  <c r="O373" i="3"/>
  <c r="O340" i="3"/>
  <c r="O322" i="3"/>
  <c r="O309" i="3"/>
  <c r="O310" i="3"/>
  <c r="O311" i="3"/>
  <c r="O312" i="3"/>
  <c r="O313" i="3"/>
  <c r="O314" i="3"/>
  <c r="O315" i="3"/>
  <c r="O316" i="3"/>
  <c r="O317" i="3"/>
  <c r="O135" i="3"/>
  <c r="O136" i="3"/>
  <c r="O285" i="3"/>
  <c r="O286" i="3"/>
  <c r="O118" i="3"/>
  <c r="O101" i="3"/>
  <c r="O412" i="3"/>
  <c r="O67" i="3"/>
  <c r="O418" i="3"/>
  <c r="O419" i="3"/>
  <c r="O420" i="3"/>
  <c r="O77" i="3"/>
  <c r="O55" i="3"/>
  <c r="O56" i="3"/>
  <c r="O478" i="3"/>
  <c r="O434" i="3"/>
  <c r="O435" i="3"/>
  <c r="O127" i="3"/>
  <c r="O128" i="3"/>
  <c r="O119" i="3"/>
  <c r="O108" i="3"/>
  <c r="O99" i="3"/>
  <c r="O87" i="3"/>
  <c r="O96" i="3"/>
  <c r="O483" i="3"/>
  <c r="O446" i="3"/>
  <c r="O409" i="3"/>
  <c r="O363" i="3"/>
  <c r="O447" i="3"/>
  <c r="O404" i="3"/>
  <c r="O366" i="3"/>
  <c r="O325" i="3"/>
  <c r="O326" i="3"/>
  <c r="O296" i="3"/>
  <c r="O299" i="3"/>
  <c r="O71" i="3"/>
  <c r="O68" i="3"/>
  <c r="O450" i="3"/>
  <c r="O467" i="3"/>
  <c r="O459" i="3"/>
  <c r="O460" i="3"/>
  <c r="O405" i="3"/>
  <c r="O400" i="3"/>
  <c r="O381" i="3"/>
  <c r="O382" i="3"/>
  <c r="O383" i="3"/>
  <c r="O364" i="3"/>
  <c r="O336" i="3"/>
  <c r="O337" i="3"/>
  <c r="O338" i="3"/>
  <c r="O410" i="3"/>
  <c r="O289" i="3"/>
  <c r="O287" i="3"/>
  <c r="O113" i="3"/>
  <c r="O114" i="3"/>
  <c r="O80" i="3"/>
  <c r="O88" i="3"/>
  <c r="O89" i="3"/>
  <c r="O65" i="3"/>
  <c r="O347" i="3"/>
  <c r="O479" i="3"/>
  <c r="O480" i="3"/>
  <c r="O441" i="3"/>
  <c r="O442" i="3"/>
  <c r="O439" i="3"/>
  <c r="O440" i="3"/>
  <c r="O402" i="3"/>
  <c r="O399" i="3"/>
  <c r="O401" i="3"/>
  <c r="O356" i="3"/>
  <c r="O355" i="3"/>
  <c r="O329" i="3"/>
  <c r="O292" i="3"/>
  <c r="O293" i="3"/>
  <c r="O290" i="3"/>
  <c r="O291" i="3"/>
  <c r="O122" i="3"/>
  <c r="O105" i="3"/>
  <c r="O104" i="3"/>
  <c r="O92" i="3"/>
  <c r="O75" i="3"/>
  <c r="O62" i="3"/>
  <c r="O61" i="3"/>
  <c r="O13" i="3"/>
  <c r="O14" i="3"/>
  <c r="O9" i="3"/>
  <c r="O11" i="3"/>
  <c r="O12" i="3"/>
  <c r="O719" i="3"/>
  <c r="O732" i="3"/>
  <c r="O694" i="3"/>
  <c r="O627" i="3"/>
  <c r="O580" i="3"/>
  <c r="O537" i="3"/>
  <c r="O538" i="3"/>
  <c r="O1330" i="3"/>
  <c r="O1230" i="3"/>
  <c r="O1136" i="3"/>
  <c r="O1137" i="3"/>
  <c r="O1045" i="3"/>
  <c r="O1319" i="3"/>
  <c r="O1309" i="3"/>
  <c r="O1367" i="3"/>
  <c r="O1368" i="3"/>
  <c r="O1369" i="3"/>
  <c r="O1370" i="3"/>
  <c r="O1248" i="3"/>
  <c r="O1326" i="3"/>
  <c r="O1200" i="3"/>
  <c r="O1220" i="3"/>
  <c r="O1221" i="3"/>
  <c r="O1203" i="3"/>
  <c r="O1180" i="3"/>
  <c r="O1158" i="3"/>
  <c r="O1159" i="3"/>
  <c r="O1171" i="3"/>
  <c r="O1172" i="3"/>
  <c r="O1173" i="3"/>
  <c r="O1174" i="3"/>
  <c r="O1170" i="3"/>
  <c r="O1165" i="3"/>
  <c r="O484" i="3"/>
  <c r="O1138" i="3"/>
  <c r="O1122" i="3"/>
  <c r="O555" i="3"/>
  <c r="O556" i="3"/>
  <c r="O588" i="3"/>
  <c r="O1285" i="3"/>
  <c r="O1331" i="3"/>
  <c r="O1288" i="3"/>
  <c r="O1289" i="3"/>
  <c r="O1231" i="3"/>
  <c r="O1232" i="3"/>
  <c r="O1287" i="3"/>
  <c r="O1276" i="3"/>
  <c r="O1274" i="3"/>
  <c r="O1278" i="3"/>
  <c r="O1250" i="3"/>
  <c r="O1251" i="3"/>
  <c r="O1253" i="3"/>
  <c r="O1211" i="3"/>
  <c r="O1212" i="3"/>
  <c r="O1213" i="3"/>
  <c r="O1189" i="3"/>
  <c r="O1190" i="3"/>
  <c r="O1191" i="3"/>
  <c r="O1241" i="3"/>
  <c r="O1242" i="3"/>
  <c r="O1222" i="3"/>
  <c r="O1208" i="3"/>
  <c r="O1192" i="3"/>
  <c r="O1175" i="3"/>
  <c r="O1177" i="3"/>
  <c r="O1178" i="3"/>
  <c r="O1155" i="3"/>
  <c r="O1139" i="3"/>
  <c r="O1142" i="3"/>
  <c r="O1143" i="3"/>
  <c r="O1144" i="3"/>
  <c r="O1125" i="3"/>
  <c r="O1090" i="3"/>
  <c r="O1091" i="3"/>
  <c r="O1092" i="3"/>
  <c r="O1009" i="3"/>
  <c r="O1010" i="3"/>
  <c r="O1093" i="3"/>
  <c r="O1094" i="3"/>
  <c r="O1084" i="3"/>
  <c r="O1085" i="3"/>
  <c r="O1067" i="3"/>
  <c r="O1055" i="3"/>
  <c r="O1049" i="3"/>
  <c r="O1050" i="3"/>
  <c r="O1043" i="3"/>
  <c r="O1031" i="3"/>
  <c r="O1019" i="3"/>
  <c r="O739" i="3"/>
  <c r="O1001" i="3"/>
  <c r="O1002" i="3"/>
  <c r="O744" i="3"/>
  <c r="O733" i="3"/>
  <c r="O740" i="3"/>
  <c r="O729" i="3"/>
  <c r="O710" i="3"/>
  <c r="O711" i="3"/>
  <c r="O712" i="3"/>
  <c r="O713" i="3"/>
  <c r="O674" i="3"/>
  <c r="O675" i="3"/>
  <c r="O676" i="3"/>
  <c r="O695" i="3"/>
  <c r="O696" i="3"/>
  <c r="O697" i="3"/>
  <c r="O671" i="3"/>
  <c r="O672" i="3"/>
  <c r="O652" i="3"/>
  <c r="O653" i="3"/>
  <c r="O654" i="3"/>
  <c r="O655" i="3"/>
  <c r="O643" i="3"/>
  <c r="O737" i="3"/>
  <c r="O1011" i="3"/>
  <c r="O635" i="3"/>
  <c r="O630" i="3"/>
  <c r="O631" i="3"/>
  <c r="O614" i="3"/>
  <c r="O615" i="3"/>
  <c r="O616" i="3"/>
  <c r="O617" i="3"/>
  <c r="O575" i="3"/>
  <c r="O561" i="3"/>
  <c r="O562" i="3"/>
  <c r="O563" i="3"/>
  <c r="O564" i="3"/>
  <c r="O544" i="3"/>
  <c r="O545" i="3"/>
  <c r="O540" i="3"/>
  <c r="O541" i="3"/>
  <c r="O529" i="3"/>
  <c r="O530" i="3"/>
  <c r="O531" i="3"/>
  <c r="O520" i="3"/>
  <c r="O521" i="3"/>
  <c r="O522" i="3"/>
  <c r="O523" i="3"/>
  <c r="O496" i="3"/>
  <c r="O497" i="3"/>
  <c r="O498" i="3"/>
  <c r="O499" i="3"/>
  <c r="O1032" i="3"/>
  <c r="O1033" i="3"/>
  <c r="O1034" i="3"/>
  <c r="O1035" i="3"/>
  <c r="O1358" i="3"/>
  <c r="O1342" i="3"/>
  <c r="O1102" i="3"/>
  <c r="O658" i="3"/>
  <c r="O659" i="3"/>
  <c r="O660" i="3"/>
  <c r="O661" i="3"/>
  <c r="O662" i="3"/>
  <c r="O663" i="3"/>
  <c r="O1181" i="3"/>
  <c r="O1214" i="3"/>
  <c r="O1168" i="3"/>
  <c r="O1126" i="3"/>
  <c r="O1133" i="3"/>
  <c r="O1056" i="3"/>
  <c r="O1064" i="3"/>
  <c r="O1023" i="3"/>
  <c r="O1024" i="3"/>
  <c r="O1004" i="3"/>
  <c r="O716" i="3"/>
  <c r="O692" i="3"/>
  <c r="O637" i="3"/>
  <c r="O638" i="3"/>
  <c r="O639" i="3"/>
  <c r="O620" i="3"/>
  <c r="O621" i="3"/>
  <c r="O1313" i="3"/>
  <c r="O1081" i="3"/>
  <c r="O746" i="3"/>
  <c r="O747" i="3"/>
  <c r="O999" i="3"/>
  <c r="O1000" i="3"/>
  <c r="O720" i="3"/>
  <c r="O706" i="3"/>
  <c r="O707" i="3"/>
  <c r="O708" i="3"/>
  <c r="O709" i="3"/>
  <c r="O687" i="3"/>
  <c r="O645" i="3"/>
  <c r="O646" i="3"/>
  <c r="O647" i="3"/>
  <c r="O648" i="3"/>
  <c r="O649" i="3"/>
  <c r="O650" i="3"/>
  <c r="O651" i="3"/>
  <c r="O610" i="3"/>
  <c r="O611" i="3"/>
  <c r="O612" i="3"/>
  <c r="O613" i="3"/>
  <c r="O581" i="3"/>
  <c r="O543" i="3"/>
  <c r="O495" i="3"/>
  <c r="O1103" i="3"/>
  <c r="O1104" i="3"/>
  <c r="O734" i="3"/>
  <c r="O1262" i="3"/>
  <c r="O1267" i="3"/>
  <c r="O1281" i="3"/>
  <c r="O1352" i="3"/>
  <c r="O1282" i="3"/>
  <c r="O1270" i="3"/>
  <c r="O1271" i="3"/>
  <c r="O1272" i="3"/>
  <c r="O1273" i="3"/>
  <c r="O1237" i="3"/>
  <c r="O1238" i="3"/>
  <c r="O1239" i="3"/>
  <c r="O1240" i="3"/>
  <c r="O1182" i="3"/>
  <c r="O1058" i="3"/>
  <c r="O1059" i="3"/>
  <c r="O1060" i="3"/>
  <c r="O1061" i="3"/>
  <c r="O1068" i="3"/>
  <c r="O1062" i="3"/>
  <c r="O1063" i="3"/>
  <c r="O348" i="3"/>
  <c r="O349" i="3"/>
  <c r="O350" i="3"/>
  <c r="O539" i="3"/>
  <c r="O1259" i="3"/>
  <c r="O1005" i="3"/>
  <c r="O601" i="3"/>
  <c r="O582" i="3"/>
  <c r="O549" i="3"/>
  <c r="O507" i="3"/>
  <c r="O502" i="3"/>
  <c r="O485" i="3"/>
  <c r="O1124" i="3"/>
  <c r="O1071" i="3"/>
  <c r="O1066" i="3"/>
  <c r="O1040" i="3"/>
  <c r="O724" i="3"/>
  <c r="O725" i="3"/>
  <c r="O698" i="3"/>
  <c r="O640" i="3"/>
  <c r="O589" i="3"/>
  <c r="O590" i="3"/>
  <c r="O591" i="3"/>
  <c r="O632" i="3"/>
  <c r="O602" i="3"/>
  <c r="O548" i="3"/>
  <c r="O1256" i="3"/>
  <c r="O1244" i="3"/>
  <c r="O1151" i="3"/>
  <c r="O1152" i="3"/>
  <c r="O1153" i="3"/>
  <c r="O1154" i="3"/>
  <c r="O1130" i="3"/>
  <c r="O1046" i="3"/>
  <c r="O1036" i="3"/>
  <c r="O1012" i="3"/>
  <c r="O1013" i="3"/>
  <c r="O628" i="3"/>
  <c r="O576" i="3"/>
  <c r="O565" i="3"/>
  <c r="O514" i="3"/>
  <c r="O515" i="3"/>
  <c r="O1265" i="3"/>
  <c r="O1246" i="3"/>
  <c r="O504" i="3"/>
  <c r="O1290" i="3"/>
  <c r="O608" i="3"/>
  <c r="O57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1314" i="3"/>
  <c r="O1263" i="3"/>
  <c r="O1245" i="3"/>
  <c r="O1160" i="3"/>
  <c r="O486" i="3"/>
  <c r="O1079" i="3"/>
  <c r="O1006" i="3"/>
  <c r="O1007" i="3"/>
  <c r="O592" i="3"/>
  <c r="O593" i="3"/>
  <c r="O594" i="3"/>
  <c r="O1359" i="3"/>
  <c r="O1291" i="3"/>
  <c r="O1336" i="3"/>
  <c r="O1337" i="3"/>
  <c r="O1266" i="3"/>
  <c r="O1134" i="3"/>
  <c r="O1095" i="3"/>
  <c r="O1014" i="3"/>
  <c r="O1086" i="3"/>
  <c r="O1069" i="3"/>
  <c r="O1072" i="3"/>
  <c r="O1052" i="3"/>
  <c r="O1053" i="3"/>
  <c r="O1025" i="3"/>
  <c r="O1026" i="3"/>
  <c r="O717" i="3"/>
  <c r="O557" i="3"/>
  <c r="O693" i="3"/>
  <c r="O677" i="3"/>
  <c r="O622" i="3"/>
  <c r="O623" i="3"/>
  <c r="O624" i="3"/>
  <c r="O603" i="3"/>
  <c r="O583" i="3"/>
  <c r="O552" i="3"/>
  <c r="O553" i="3"/>
  <c r="O554" i="3"/>
  <c r="O550" i="3"/>
  <c r="O516" i="3"/>
  <c r="O505" i="3"/>
  <c r="O506" i="3"/>
  <c r="O1233" i="3"/>
  <c r="O1215" i="3"/>
  <c r="O1193" i="3"/>
  <c r="O1123" i="3"/>
  <c r="O1087" i="3"/>
  <c r="O1088" i="3"/>
  <c r="O1082" i="3"/>
  <c r="O1105" i="3"/>
  <c r="O1106" i="3"/>
  <c r="O1107" i="3"/>
  <c r="O1257" i="3"/>
  <c r="O1209" i="3"/>
  <c r="O1183" i="3"/>
  <c r="O1184" i="3"/>
  <c r="O1185" i="3"/>
  <c r="O1169" i="3"/>
  <c r="O1065" i="3"/>
  <c r="O699" i="3"/>
  <c r="O532" i="3"/>
  <c r="O524" i="3"/>
  <c r="O508" i="3"/>
  <c r="O503" i="3"/>
  <c r="O1292" i="3"/>
  <c r="O1108" i="3"/>
  <c r="O1201" i="3"/>
  <c r="O1027" i="3"/>
  <c r="O726" i="3"/>
  <c r="O741" i="3"/>
  <c r="O1268" i="3"/>
  <c r="O1353" i="3"/>
  <c r="O1327" i="3"/>
  <c r="O1283" i="3"/>
  <c r="O1279" i="3"/>
  <c r="O1186" i="3"/>
  <c r="O1166" i="3"/>
  <c r="O1145" i="3"/>
  <c r="O1146" i="3"/>
  <c r="O1131" i="3"/>
  <c r="O1096" i="3"/>
  <c r="O1015" i="3"/>
  <c r="O1089" i="3"/>
  <c r="O1083" i="3"/>
  <c r="O1041" i="3"/>
  <c r="O721" i="3"/>
  <c r="O558" i="3"/>
  <c r="O700" i="3"/>
  <c r="O351" i="3"/>
  <c r="O352" i="3"/>
  <c r="O595" i="3"/>
  <c r="O596" i="3"/>
  <c r="O604" i="3"/>
  <c r="O605" i="3"/>
  <c r="O566" i="3"/>
  <c r="O567" i="3"/>
  <c r="O568" i="3"/>
  <c r="O569" i="3"/>
  <c r="O533" i="3"/>
  <c r="O525" i="3"/>
  <c r="O517" i="3"/>
  <c r="O678" i="3"/>
  <c r="O625" i="3"/>
  <c r="O584" i="3"/>
  <c r="O1216" i="3"/>
  <c r="O1194" i="3"/>
  <c r="O353" i="3"/>
  <c r="O1204" i="3"/>
  <c r="O1161" i="3"/>
  <c r="O1162" i="3"/>
  <c r="O487" i="3"/>
  <c r="O488" i="3"/>
  <c r="O489" i="3"/>
  <c r="O1047" i="3"/>
  <c r="O1037" i="3"/>
  <c r="O1234" i="3"/>
  <c r="O1260" i="3"/>
  <c r="O688" i="3"/>
  <c r="O738" i="3"/>
  <c r="O1332" i="3"/>
  <c r="O1109" i="3"/>
  <c r="O1110" i="3"/>
  <c r="O1264" i="3"/>
  <c r="O1286" i="3"/>
  <c r="O1310" i="3"/>
  <c r="O1249" i="3"/>
  <c r="O1354" i="3"/>
  <c r="O1284" i="3"/>
  <c r="O1277" i="3"/>
  <c r="O1275" i="3"/>
  <c r="O1280" i="3"/>
  <c r="O1252" i="3"/>
  <c r="O1205" i="3"/>
  <c r="O1227" i="3"/>
  <c r="O1163" i="3"/>
  <c r="O1164" i="3"/>
  <c r="O1140" i="3"/>
  <c r="O1048" i="3"/>
  <c r="O1127" i="3"/>
  <c r="O1147" i="3"/>
  <c r="O1148" i="3"/>
  <c r="O1149" i="3"/>
  <c r="O1150" i="3"/>
  <c r="O1141" i="3"/>
  <c r="O1132" i="3"/>
  <c r="O1128" i="3"/>
  <c r="O597" i="3"/>
  <c r="O598" i="3"/>
  <c r="O599" i="3"/>
  <c r="O490" i="3"/>
  <c r="O491" i="3"/>
  <c r="O679" i="3"/>
  <c r="O680" i="3"/>
  <c r="O681" i="3"/>
  <c r="O682" i="3"/>
  <c r="O701" i="3"/>
  <c r="O702" i="3"/>
  <c r="O703" i="3"/>
  <c r="O609" i="3"/>
  <c r="O578" i="3"/>
  <c r="O579" i="3"/>
  <c r="O570" i="3"/>
  <c r="O518" i="3"/>
  <c r="O519" i="3"/>
  <c r="O745" i="3"/>
  <c r="O722" i="3"/>
  <c r="O526" i="3"/>
  <c r="O527" i="3"/>
  <c r="O735" i="3"/>
  <c r="O1269" i="3"/>
  <c r="O1293" i="3"/>
  <c r="O1073" i="3"/>
  <c r="O1294" i="3"/>
  <c r="O1235" i="3"/>
  <c r="O1236" i="3"/>
  <c r="O1247" i="3"/>
  <c r="O1217" i="3"/>
  <c r="O1218" i="3"/>
  <c r="O1219" i="3"/>
  <c r="O1228" i="3"/>
  <c r="O1229" i="3"/>
  <c r="O1195" i="3"/>
  <c r="O1179" i="3"/>
  <c r="O1157" i="3"/>
  <c r="O1156" i="3"/>
  <c r="O1129" i="3"/>
  <c r="O1097" i="3"/>
  <c r="O1098" i="3"/>
  <c r="O1099" i="3"/>
  <c r="O1100" i="3"/>
  <c r="O1101" i="3"/>
  <c r="O1020" i="3"/>
  <c r="O1008" i="3"/>
  <c r="O1003" i="3"/>
  <c r="O723" i="3"/>
  <c r="O689" i="3"/>
  <c r="O546" i="3"/>
  <c r="O542" i="3"/>
  <c r="O1360" i="3"/>
  <c r="O1295" i="3"/>
  <c r="O1296" i="3"/>
  <c r="O1338" i="3"/>
  <c r="O1348" i="3"/>
  <c r="O1349" i="3"/>
  <c r="O1261" i="3"/>
  <c r="O1196" i="3"/>
  <c r="O1197" i="3"/>
  <c r="O1198" i="3"/>
  <c r="O1199" i="3"/>
  <c r="O1243" i="3"/>
  <c r="O1210" i="3"/>
  <c r="O1176" i="3"/>
  <c r="O1135" i="3"/>
  <c r="O1080" i="3"/>
  <c r="O1016" i="3"/>
  <c r="O1017" i="3"/>
  <c r="O1051" i="3"/>
  <c r="O1028" i="3"/>
  <c r="O1029" i="3"/>
  <c r="O1030" i="3"/>
  <c r="O559" i="3"/>
  <c r="O560" i="3"/>
  <c r="O683" i="3"/>
  <c r="O684" i="3"/>
  <c r="O685" i="3"/>
  <c r="O686" i="3"/>
  <c r="O644" i="3"/>
  <c r="O636" i="3"/>
  <c r="O626" i="3"/>
  <c r="O618" i="3"/>
  <c r="O619" i="3"/>
  <c r="O571" i="3"/>
  <c r="O572" i="3"/>
  <c r="O573" i="3"/>
  <c r="O574" i="3"/>
  <c r="O551" i="3"/>
  <c r="O509" i="3"/>
  <c r="O1111" i="3"/>
  <c r="O1343" i="3"/>
  <c r="O1344" i="3"/>
  <c r="O492" i="3"/>
  <c r="O742" i="3"/>
  <c r="O718" i="3"/>
  <c r="O673" i="3"/>
  <c r="O629" i="3"/>
  <c r="O600" i="3"/>
  <c r="O547" i="3"/>
  <c r="O1202" i="3"/>
  <c r="O1187" i="3"/>
  <c r="O1167" i="3"/>
  <c r="O1042" i="3"/>
  <c r="O727" i="3"/>
  <c r="O728" i="3"/>
  <c r="O736" i="3"/>
  <c r="O730" i="3"/>
  <c r="O743" i="3"/>
  <c r="O656" i="3"/>
  <c r="O657" i="3"/>
  <c r="O1018" i="3"/>
  <c r="O606" i="3"/>
  <c r="O607" i="3"/>
  <c r="O587" i="3"/>
  <c r="O534" i="3"/>
  <c r="O535" i="3"/>
  <c r="O536" i="3"/>
  <c r="O500" i="3"/>
  <c r="O501" i="3"/>
  <c r="O1315" i="3"/>
  <c r="O641" i="3"/>
  <c r="O1206" i="3"/>
  <c r="O1074" i="3"/>
  <c r="O1320" i="3"/>
  <c r="O1305" i="3"/>
  <c r="O1258" i="3"/>
  <c r="O1255" i="3"/>
  <c r="O1254" i="3"/>
  <c r="O1207" i="3"/>
  <c r="O1188" i="3"/>
  <c r="O1077" i="3"/>
  <c r="O1078" i="3"/>
  <c r="O1070" i="3"/>
  <c r="O1075" i="3"/>
  <c r="O1076" i="3"/>
  <c r="O1057" i="3"/>
  <c r="O1054" i="3"/>
  <c r="O1044" i="3"/>
  <c r="O1038" i="3"/>
  <c r="O1021" i="3"/>
  <c r="O1022" i="3"/>
  <c r="O1039" i="3"/>
  <c r="O731" i="3"/>
  <c r="O714" i="3"/>
  <c r="O715" i="3"/>
  <c r="O704" i="3"/>
  <c r="O705" i="3"/>
  <c r="O690" i="3"/>
  <c r="O691" i="3"/>
  <c r="O670" i="3"/>
  <c r="O642" i="3"/>
  <c r="O354" i="3"/>
  <c r="O634" i="3"/>
  <c r="O633" i="3"/>
  <c r="O585" i="3"/>
  <c r="O586" i="3"/>
  <c r="O510" i="3"/>
  <c r="O511" i="3"/>
  <c r="O512" i="3"/>
  <c r="O513" i="3"/>
  <c r="O528" i="3"/>
  <c r="O1433" i="3"/>
  <c r="O1333" i="3"/>
  <c r="O2102" i="3"/>
  <c r="O2100" i="3"/>
  <c r="O2101" i="3"/>
  <c r="O2002" i="3"/>
  <c r="O1999" i="3"/>
  <c r="O2051" i="3"/>
  <c r="O2089" i="3"/>
  <c r="O2093" i="3"/>
  <c r="O2091" i="3"/>
  <c r="O2092" i="3"/>
  <c r="O2003" i="3"/>
  <c r="O1995" i="3"/>
  <c r="O2083" i="3"/>
  <c r="O2081" i="3"/>
  <c r="O2082" i="3"/>
  <c r="O2078" i="3"/>
  <c r="O1996" i="3"/>
  <c r="O2064" i="3"/>
  <c r="O2062" i="3"/>
  <c r="O2063" i="3"/>
  <c r="O1984" i="3"/>
  <c r="O1985" i="3"/>
  <c r="O1986" i="3"/>
  <c r="O2015" i="3"/>
  <c r="O2016" i="3"/>
  <c r="O2040" i="3"/>
  <c r="O2056" i="3"/>
  <c r="O2054" i="3"/>
  <c r="O2055" i="3"/>
  <c r="O2017" i="3"/>
  <c r="O2018" i="3"/>
  <c r="O2038" i="3"/>
  <c r="O2036" i="3"/>
  <c r="O2037" i="3"/>
  <c r="O1982" i="3"/>
  <c r="O1977" i="3"/>
  <c r="O2033" i="3"/>
  <c r="O2034" i="3"/>
  <c r="O2011" i="3"/>
  <c r="O2006" i="3"/>
  <c r="O2010" i="3"/>
  <c r="O1992" i="3"/>
  <c r="O1981" i="3"/>
  <c r="O1979" i="3"/>
  <c r="O1980" i="3"/>
  <c r="O1948" i="3"/>
  <c r="O1949" i="3"/>
  <c r="O1950" i="3"/>
  <c r="O1963" i="3"/>
  <c r="O1961" i="3"/>
  <c r="O1962" i="3"/>
  <c r="O1951" i="3"/>
  <c r="O1928" i="3"/>
  <c r="O1901" i="3"/>
  <c r="O1857" i="3"/>
  <c r="O1858" i="3"/>
  <c r="O1859" i="3"/>
  <c r="O1894" i="3"/>
  <c r="O1937" i="3"/>
  <c r="O1927" i="3"/>
  <c r="O1920" i="3"/>
  <c r="O1902" i="3"/>
  <c r="O1935" i="3"/>
  <c r="O1938" i="3"/>
  <c r="O1921" i="3"/>
  <c r="O1903" i="3"/>
  <c r="O1906" i="3"/>
  <c r="O1893" i="3"/>
  <c r="O1891" i="3"/>
  <c r="O1892" i="3"/>
  <c r="O1914" i="3"/>
  <c r="O1915" i="3"/>
  <c r="O1875" i="3"/>
  <c r="O1868" i="3"/>
  <c r="O1854" i="3"/>
  <c r="O1855" i="3"/>
  <c r="O1847" i="3"/>
  <c r="O1840" i="3"/>
  <c r="O1556" i="3"/>
  <c r="O1557" i="3"/>
  <c r="O1547" i="3"/>
  <c r="O1500" i="3"/>
  <c r="O1501" i="3"/>
  <c r="O1848" i="3"/>
  <c r="O1849" i="3"/>
  <c r="O1841" i="3"/>
  <c r="O1457" i="3"/>
  <c r="O1428" i="3"/>
  <c r="O1431" i="3"/>
  <c r="O1366" i="3"/>
  <c r="O1364" i="3"/>
  <c r="O1365" i="3"/>
  <c r="O1325" i="3"/>
  <c r="O1323" i="3"/>
  <c r="O1324" i="3"/>
  <c r="O1308" i="3"/>
  <c r="O1306" i="3"/>
  <c r="O1307" i="3"/>
  <c r="O1321" i="3"/>
  <c r="O1311" i="3"/>
  <c r="O1371" i="3"/>
  <c r="O1372" i="3"/>
  <c r="O1373" i="3"/>
  <c r="O1374" i="3"/>
  <c r="O1328" i="3"/>
  <c r="O2019" i="3"/>
  <c r="O1993" i="3"/>
  <c r="O2007" i="3"/>
  <c r="O2008" i="3"/>
  <c r="O1929" i="3"/>
  <c r="O1930" i="3"/>
  <c r="O1939" i="3"/>
  <c r="O1851" i="3"/>
  <c r="O1852" i="3"/>
  <c r="O1856" i="3"/>
  <c r="O1844" i="3"/>
  <c r="O1853" i="3"/>
  <c r="O1558" i="3"/>
  <c r="O1845" i="3"/>
  <c r="O1565" i="3"/>
  <c r="O1563" i="3"/>
  <c r="O1564" i="3"/>
  <c r="O1551" i="3"/>
  <c r="O1549" i="3"/>
  <c r="O1838" i="3"/>
  <c r="O1553" i="3"/>
  <c r="O1523" i="3"/>
  <c r="O1507" i="3"/>
  <c r="O1484" i="3"/>
  <c r="O1495" i="3"/>
  <c r="O1488" i="3"/>
  <c r="O1489" i="3"/>
  <c r="O1537" i="3"/>
  <c r="O1538" i="3"/>
  <c r="O1539" i="3"/>
  <c r="O1508" i="3"/>
  <c r="O1509" i="3"/>
  <c r="O1510" i="3"/>
  <c r="O1476" i="3"/>
  <c r="O1472" i="3"/>
  <c r="O1473" i="3"/>
  <c r="O1897" i="3"/>
  <c r="O1877" i="3"/>
  <c r="O1566" i="3"/>
  <c r="O1524" i="3"/>
  <c r="O1525" i="3"/>
  <c r="O1527" i="3"/>
  <c r="O1458" i="3"/>
  <c r="O1448" i="3"/>
  <c r="O1479" i="3"/>
  <c r="O1474" i="3"/>
  <c r="O1429" i="3"/>
  <c r="O1463" i="3"/>
  <c r="O1464" i="3"/>
  <c r="O1412" i="3"/>
  <c r="O1410" i="3"/>
  <c r="O1411" i="3"/>
  <c r="O1394" i="3"/>
  <c r="O1395" i="3"/>
  <c r="O1396" i="3"/>
  <c r="O1413" i="3"/>
  <c r="O1414" i="3"/>
  <c r="O1392" i="3"/>
  <c r="O1426" i="3"/>
  <c r="O1384" i="3"/>
  <c r="O1385" i="3"/>
  <c r="O1419" i="3"/>
  <c r="O1420" i="3"/>
  <c r="O1393" i="3"/>
  <c r="O1386" i="3"/>
  <c r="O1387" i="3"/>
  <c r="O1378" i="3"/>
  <c r="O1379" i="3"/>
  <c r="O1375" i="3"/>
  <c r="O1376" i="3"/>
  <c r="O1334" i="3"/>
  <c r="O1297" i="3"/>
  <c r="O1298" i="3"/>
  <c r="O1940" i="3"/>
  <c r="O1923" i="3"/>
  <c r="O1554" i="3"/>
  <c r="O1460" i="3"/>
  <c r="O2086" i="3"/>
  <c r="O2030" i="3"/>
  <c r="O1970" i="3"/>
  <c r="O1922" i="3"/>
  <c r="O1924" i="3"/>
  <c r="O1511" i="3"/>
  <c r="O1528" i="3"/>
  <c r="O1502" i="3"/>
  <c r="O1434" i="3"/>
  <c r="O1435" i="3"/>
  <c r="O1468" i="3"/>
  <c r="O1450" i="3"/>
  <c r="O1445" i="3"/>
  <c r="O1408" i="3"/>
  <c r="O1361" i="3"/>
  <c r="O1345" i="3"/>
  <c r="O1112" i="3"/>
  <c r="O664" i="3"/>
  <c r="O665" i="3"/>
  <c r="O666" i="3"/>
  <c r="O667" i="3"/>
  <c r="O668" i="3"/>
  <c r="O669" i="3"/>
  <c r="O1529" i="3"/>
  <c r="O1530" i="3"/>
  <c r="O1550" i="3"/>
  <c r="O1512" i="3"/>
  <c r="O1898" i="3"/>
  <c r="O1316" i="3"/>
  <c r="O2047" i="3"/>
  <c r="O2065" i="3"/>
  <c r="O2066" i="3"/>
  <c r="O2067" i="3"/>
  <c r="O2075" i="3"/>
  <c r="O2057" i="3"/>
  <c r="O1941" i="3"/>
  <c r="O1866" i="3"/>
  <c r="O1560" i="3"/>
  <c r="O1567" i="3"/>
  <c r="O1436" i="3"/>
  <c r="O1113" i="3"/>
  <c r="O1114" i="3"/>
  <c r="O1223" i="3"/>
  <c r="O1224" i="3"/>
  <c r="O1225" i="3"/>
  <c r="O1226" i="3"/>
  <c r="O1405" i="3"/>
  <c r="O1355" i="3"/>
  <c r="O2041" i="3"/>
  <c r="O1422" i="3"/>
  <c r="O1487" i="3"/>
  <c r="O1469" i="3"/>
  <c r="O1504" i="3"/>
  <c r="O1505" i="3"/>
  <c r="O1437" i="3"/>
  <c r="O1496" i="3"/>
  <c r="O1497" i="3"/>
  <c r="O1480" i="3"/>
  <c r="O1964" i="3"/>
  <c r="O1456" i="3"/>
  <c r="O1430" i="3"/>
  <c r="O1887" i="3"/>
  <c r="O1403" i="3"/>
  <c r="O1899" i="3"/>
  <c r="O1878" i="3"/>
  <c r="O1879" i="3"/>
  <c r="O1880" i="3"/>
  <c r="O1438" i="3"/>
  <c r="O1490" i="3"/>
  <c r="O1466" i="3"/>
  <c r="O2088" i="3"/>
  <c r="O2053" i="3"/>
  <c r="O1904" i="3"/>
  <c r="O1905" i="3"/>
  <c r="O1907" i="3"/>
  <c r="O1299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2094" i="3"/>
  <c r="O2095" i="3"/>
  <c r="O2048" i="3"/>
  <c r="O2068" i="3"/>
  <c r="O2069" i="3"/>
  <c r="O2070" i="3"/>
  <c r="O2076" i="3"/>
  <c r="O2087" i="3"/>
  <c r="O2058" i="3"/>
  <c r="O2042" i="3"/>
  <c r="O1952" i="3"/>
  <c r="O1953" i="3"/>
  <c r="O1513" i="3"/>
  <c r="O1514" i="3"/>
  <c r="O1888" i="3"/>
  <c r="O1531" i="3"/>
  <c r="O1317" i="3"/>
  <c r="O1987" i="3"/>
  <c r="O2020" i="3"/>
  <c r="O2045" i="3"/>
  <c r="O2021" i="3"/>
  <c r="O2009" i="3"/>
  <c r="O1965" i="3"/>
  <c r="O1860" i="3"/>
  <c r="O1908" i="3"/>
  <c r="O1916" i="3"/>
  <c r="O1561" i="3"/>
  <c r="O1439" i="3"/>
  <c r="O1461" i="3"/>
  <c r="O1423" i="3"/>
  <c r="O1362" i="3"/>
  <c r="O1300" i="3"/>
  <c r="O1339" i="3"/>
  <c r="O1340" i="3"/>
  <c r="O2031" i="3"/>
  <c r="O2000" i="3"/>
  <c r="O1942" i="3"/>
  <c r="O1925" i="3"/>
  <c r="O1532" i="3"/>
  <c r="O1540" i="3"/>
  <c r="O1515" i="3"/>
  <c r="O1451" i="3"/>
  <c r="O1397" i="3"/>
  <c r="O1388" i="3"/>
  <c r="O1380" i="3"/>
  <c r="O2012" i="3"/>
  <c r="O1971" i="3"/>
  <c r="O1972" i="3"/>
  <c r="O1867" i="3"/>
  <c r="O1516" i="3"/>
  <c r="O1881" i="3"/>
  <c r="O1882" i="3"/>
  <c r="O1883" i="3"/>
  <c r="O1836" i="3"/>
  <c r="O1503" i="3"/>
  <c r="O1486" i="3"/>
  <c r="O1491" i="3"/>
  <c r="O1492" i="3"/>
  <c r="O1467" i="3"/>
  <c r="O1409" i="3"/>
  <c r="O1115" i="3"/>
  <c r="O1116" i="3"/>
  <c r="O1117" i="3"/>
  <c r="O1301" i="3"/>
  <c r="O1118" i="3"/>
  <c r="O2071" i="3"/>
  <c r="O2079" i="3"/>
  <c r="O1988" i="3"/>
  <c r="O2022" i="3"/>
  <c r="O2023" i="3"/>
  <c r="O1973" i="3"/>
  <c r="O1861" i="3"/>
  <c r="O1909" i="3"/>
  <c r="O1917" i="3"/>
  <c r="O1356" i="3"/>
  <c r="O1329" i="3"/>
  <c r="O1470" i="3"/>
  <c r="O1842" i="3"/>
  <c r="O1415" i="3"/>
  <c r="O1416" i="3"/>
  <c r="O1889" i="3"/>
  <c r="O1533" i="3"/>
  <c r="O1541" i="3"/>
  <c r="O1517" i="3"/>
  <c r="O1398" i="3"/>
  <c r="O1389" i="3"/>
  <c r="O1381" i="3"/>
  <c r="O1406" i="3"/>
  <c r="O1943" i="3"/>
  <c r="O1944" i="3"/>
  <c r="O1954" i="3"/>
  <c r="O1955" i="3"/>
  <c r="O1956" i="3"/>
  <c r="O1884" i="3"/>
  <c r="O1440" i="3"/>
  <c r="O1441" i="3"/>
  <c r="O1493" i="3"/>
  <c r="O1452" i="3"/>
  <c r="O1453" i="3"/>
  <c r="O2049" i="3"/>
  <c r="O2001" i="3"/>
  <c r="O2052" i="3"/>
  <c r="O2090" i="3"/>
  <c r="O2072" i="3"/>
  <c r="O2073" i="3"/>
  <c r="O2074" i="3"/>
  <c r="O2077" i="3"/>
  <c r="O1997" i="3"/>
  <c r="O2080" i="3"/>
  <c r="O1989" i="3"/>
  <c r="O1990" i="3"/>
  <c r="O1991" i="3"/>
  <c r="O2024" i="3"/>
  <c r="O2025" i="3"/>
  <c r="O2026" i="3"/>
  <c r="O2027" i="3"/>
  <c r="O1983" i="3"/>
  <c r="O1994" i="3"/>
  <c r="O1931" i="3"/>
  <c r="O1957" i="3"/>
  <c r="O1958" i="3"/>
  <c r="O1959" i="3"/>
  <c r="O1945" i="3"/>
  <c r="O1862" i="3"/>
  <c r="O1863" i="3"/>
  <c r="O1864" i="3"/>
  <c r="O1865" i="3"/>
  <c r="O1895" i="3"/>
  <c r="O1936" i="3"/>
  <c r="O1518" i="3"/>
  <c r="O1519" i="3"/>
  <c r="O1910" i="3"/>
  <c r="O1911" i="3"/>
  <c r="O1918" i="3"/>
  <c r="O1919" i="3"/>
  <c r="O1869" i="3"/>
  <c r="O1471" i="3"/>
  <c r="O1876" i="3"/>
  <c r="O1870" i="3"/>
  <c r="O1871" i="3"/>
  <c r="O1872" i="3"/>
  <c r="O1542" i="3"/>
  <c r="O1543" i="3"/>
  <c r="O1544" i="3"/>
  <c r="O1545" i="3"/>
  <c r="O1477" i="3"/>
  <c r="O1427" i="3"/>
  <c r="O1335" i="3"/>
  <c r="O1119" i="3"/>
  <c r="O1120" i="3"/>
  <c r="O1312" i="3"/>
  <c r="O1357" i="3"/>
  <c r="O1966" i="3"/>
  <c r="O1546" i="3"/>
  <c r="O1449" i="3"/>
  <c r="O1481" i="3"/>
  <c r="O1442" i="3"/>
  <c r="O1465" i="3"/>
  <c r="O1399" i="3"/>
  <c r="O1400" i="3"/>
  <c r="O1401" i="3"/>
  <c r="O1447" i="3"/>
  <c r="O1421" i="3"/>
  <c r="O1390" i="3"/>
  <c r="O1391" i="3"/>
  <c r="O1377" i="3"/>
  <c r="O2004" i="3"/>
  <c r="O1978" i="3"/>
  <c r="O1552" i="3"/>
  <c r="O1302" i="3"/>
  <c r="O2084" i="3"/>
  <c r="O2085" i="3"/>
  <c r="O2035" i="3"/>
  <c r="O1974" i="3"/>
  <c r="O1975" i="3"/>
  <c r="O1967" i="3"/>
  <c r="O1912" i="3"/>
  <c r="O1562" i="3"/>
  <c r="O1494" i="3"/>
  <c r="O1446" i="3"/>
  <c r="O1363" i="3"/>
  <c r="O1303" i="3"/>
  <c r="O1304" i="3"/>
  <c r="O1341" i="3"/>
  <c r="O1350" i="3"/>
  <c r="O1351" i="3"/>
  <c r="O1534" i="3"/>
  <c r="O1535" i="3"/>
  <c r="O1555" i="3"/>
  <c r="O1526" i="3"/>
  <c r="O1498" i="3"/>
  <c r="O1121" i="3"/>
  <c r="O1346" i="3"/>
  <c r="O1347" i="3"/>
  <c r="O1976" i="3"/>
  <c r="O1960" i="3"/>
  <c r="O1900" i="3"/>
  <c r="O1885" i="3"/>
  <c r="O1886" i="3"/>
  <c r="O1839" i="3"/>
  <c r="O1850" i="3"/>
  <c r="O1843" i="3"/>
  <c r="O1432" i="3"/>
  <c r="O2099" i="3"/>
  <c r="O2097" i="3"/>
  <c r="O2098" i="3"/>
  <c r="O2096" i="3"/>
  <c r="O2060" i="3"/>
  <c r="O2061" i="3"/>
  <c r="O2050" i="3"/>
  <c r="O2044" i="3"/>
  <c r="O1998" i="3"/>
  <c r="O2059" i="3"/>
  <c r="O2043" i="3"/>
  <c r="O2014" i="3"/>
  <c r="O2013" i="3"/>
  <c r="O2046" i="3"/>
  <c r="O2028" i="3"/>
  <c r="O2039" i="3"/>
  <c r="O2032" i="3"/>
  <c r="O1968" i="3"/>
  <c r="O1969" i="3"/>
  <c r="O1946" i="3"/>
  <c r="O1947" i="3"/>
  <c r="O1934" i="3"/>
  <c r="O1933" i="3"/>
  <c r="O1896" i="3"/>
  <c r="O1926" i="3"/>
  <c r="O1890" i="3"/>
  <c r="O1913" i="3"/>
  <c r="O1873" i="3"/>
  <c r="O1874" i="3"/>
  <c r="O1548" i="3"/>
  <c r="O1837" i="3"/>
  <c r="O1559" i="3"/>
  <c r="O1506" i="3"/>
  <c r="O1485" i="3"/>
  <c r="O1443" i="3"/>
  <c r="O1444" i="3"/>
  <c r="O1520" i="3"/>
  <c r="O1521" i="3"/>
  <c r="O1522" i="3"/>
  <c r="O1454" i="3"/>
  <c r="O1455" i="3"/>
  <c r="O1475" i="3"/>
  <c r="O1425" i="3"/>
  <c r="O1417" i="3"/>
  <c r="O1418" i="3"/>
  <c r="O1318" i="3"/>
  <c r="O1382" i="3"/>
  <c r="O1383" i="3"/>
  <c r="O1407" i="3"/>
  <c r="O2005" i="3"/>
  <c r="O2029" i="3"/>
  <c r="O1932" i="3"/>
  <c r="O1846" i="3"/>
  <c r="O1536" i="3"/>
  <c r="O1499" i="3"/>
  <c r="O1462" i="3"/>
  <c r="O1482" i="3"/>
  <c r="O1483" i="3"/>
  <c r="O1478" i="3"/>
  <c r="O1424" i="3"/>
  <c r="O1459" i="3"/>
  <c r="O1404" i="3"/>
  <c r="O1402" i="3"/>
  <c r="O1322" i="3"/>
  <c r="G3" i="11" l="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Q59" i="35" l="1"/>
  <c r="O59" i="35"/>
  <c r="Q54" i="35"/>
  <c r="Q28" i="32" l="1"/>
  <c r="Q39" i="32" l="1"/>
  <c r="Q38" i="32"/>
  <c r="Q37" i="32"/>
  <c r="Q36" i="32"/>
  <c r="Q35" i="32"/>
  <c r="Q34" i="32"/>
  <c r="O26" i="37" l="1"/>
  <c r="O33" i="37"/>
  <c r="O25" i="37"/>
  <c r="O18" i="37"/>
  <c r="O17" i="37"/>
  <c r="O16" i="37"/>
  <c r="O20" i="36" l="1"/>
  <c r="O22" i="36"/>
  <c r="O23" i="36"/>
  <c r="O25" i="36"/>
  <c r="O28" i="36"/>
  <c r="O16" i="36"/>
  <c r="O50" i="35"/>
  <c r="O35" i="35"/>
  <c r="O19" i="35"/>
  <c r="O21" i="35"/>
  <c r="O25" i="35"/>
  <c r="O27" i="35"/>
  <c r="O28" i="35"/>
  <c r="O30" i="35"/>
  <c r="O33" i="35"/>
  <c r="O38" i="35"/>
  <c r="O42" i="35"/>
  <c r="O43" i="35"/>
  <c r="O44" i="35"/>
  <c r="O46" i="35"/>
  <c r="O48" i="35"/>
  <c r="O53" i="35"/>
  <c r="O54" i="35"/>
  <c r="O55" i="35"/>
  <c r="O56" i="35"/>
  <c r="O57" i="35"/>
  <c r="O58" i="35"/>
  <c r="O60" i="35"/>
  <c r="Q60" i="35" s="1"/>
  <c r="O61" i="35"/>
  <c r="Q61" i="35" s="1"/>
  <c r="O62" i="35"/>
  <c r="Q62" i="35" s="1"/>
  <c r="O18" i="35"/>
  <c r="O16" i="35"/>
  <c r="Q63" i="35" l="1"/>
  <c r="O18" i="34"/>
  <c r="O20" i="34"/>
  <c r="O21" i="34"/>
  <c r="O22" i="34"/>
  <c r="O25" i="34"/>
  <c r="O26" i="34"/>
  <c r="O28" i="34"/>
  <c r="O29" i="34"/>
  <c r="O30" i="34"/>
  <c r="O31" i="34"/>
  <c r="O32" i="34"/>
  <c r="O16" i="34"/>
  <c r="O38" i="32"/>
  <c r="O17" i="32"/>
  <c r="O18" i="32"/>
  <c r="O19" i="32"/>
  <c r="O20" i="32"/>
  <c r="O21" i="32"/>
  <c r="O22" i="32"/>
  <c r="O25" i="32"/>
  <c r="O28" i="32"/>
  <c r="O30" i="32"/>
  <c r="O31" i="32"/>
  <c r="O32" i="32"/>
  <c r="O33" i="32"/>
  <c r="O34" i="32"/>
  <c r="O35" i="32"/>
  <c r="O36" i="32"/>
  <c r="O37" i="32"/>
  <c r="O16" i="32"/>
  <c r="O19" i="31"/>
  <c r="O21" i="31"/>
  <c r="O22" i="31"/>
  <c r="O23" i="31"/>
  <c r="O24" i="31"/>
  <c r="O25" i="31"/>
  <c r="O26" i="31"/>
  <c r="O16" i="31"/>
  <c r="O17" i="30"/>
  <c r="O19" i="30"/>
  <c r="O20" i="30"/>
  <c r="O21" i="30"/>
  <c r="O22" i="30"/>
  <c r="O23" i="30"/>
  <c r="O24" i="30"/>
  <c r="O25" i="30"/>
  <c r="O16" i="30"/>
  <c r="O18" i="29"/>
  <c r="O20" i="29"/>
  <c r="O21" i="29"/>
  <c r="O22" i="29"/>
  <c r="O23" i="29"/>
  <c r="O24" i="29"/>
  <c r="O25" i="29"/>
  <c r="O26" i="29"/>
  <c r="O16" i="29"/>
  <c r="O17" i="26"/>
  <c r="O18" i="26"/>
  <c r="O19" i="26"/>
  <c r="O20" i="26"/>
  <c r="O21" i="26"/>
  <c r="O22" i="26"/>
  <c r="O23" i="26"/>
  <c r="O24" i="26"/>
  <c r="D12" i="22" l="1"/>
  <c r="D6" i="22"/>
  <c r="D5" i="22"/>
  <c r="D4" i="22"/>
  <c r="D7" i="22"/>
  <c r="D8" i="22"/>
  <c r="D9" i="22"/>
  <c r="D10" i="22"/>
  <c r="D11" i="22"/>
  <c r="D13" i="22"/>
  <c r="D14" i="22"/>
  <c r="O3" i="20" l="1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401" i="20"/>
  <c r="O402" i="20"/>
  <c r="O403" i="20"/>
  <c r="O404" i="20"/>
  <c r="O405" i="20"/>
  <c r="O406" i="20"/>
  <c r="O407" i="20"/>
  <c r="O408" i="20"/>
  <c r="O409" i="20"/>
  <c r="O410" i="20"/>
  <c r="O411" i="20"/>
  <c r="O412" i="20"/>
  <c r="O413" i="20"/>
  <c r="O414" i="20"/>
  <c r="O415" i="20"/>
  <c r="O416" i="20"/>
  <c r="O417" i="20"/>
  <c r="O418" i="20"/>
  <c r="O419" i="20"/>
  <c r="O420" i="20"/>
  <c r="O421" i="20"/>
  <c r="O422" i="20"/>
  <c r="O423" i="20"/>
  <c r="O424" i="20"/>
  <c r="O425" i="20"/>
  <c r="O426" i="20"/>
  <c r="O427" i="20"/>
  <c r="O428" i="20"/>
  <c r="O429" i="20"/>
  <c r="O430" i="20"/>
  <c r="O431" i="20"/>
  <c r="O432" i="20"/>
  <c r="O433" i="20"/>
  <c r="O434" i="20"/>
  <c r="O435" i="20"/>
  <c r="O436" i="20"/>
  <c r="O437" i="20"/>
  <c r="O438" i="20"/>
  <c r="O439" i="20"/>
  <c r="O440" i="20"/>
  <c r="O441" i="20"/>
  <c r="O442" i="20"/>
  <c r="O443" i="20"/>
  <c r="O444" i="20"/>
  <c r="O445" i="20"/>
  <c r="O446" i="20"/>
  <c r="O447" i="20"/>
  <c r="O448" i="20"/>
  <c r="O449" i="20"/>
  <c r="O450" i="20"/>
  <c r="O451" i="20"/>
  <c r="O452" i="20"/>
  <c r="O453" i="20"/>
  <c r="O454" i="20"/>
  <c r="O455" i="20"/>
  <c r="O456" i="20"/>
  <c r="O457" i="20"/>
  <c r="O458" i="20"/>
  <c r="O459" i="20"/>
  <c r="O460" i="20"/>
  <c r="O461" i="20"/>
  <c r="O462" i="20"/>
  <c r="O463" i="20"/>
  <c r="O464" i="20"/>
  <c r="O465" i="20"/>
  <c r="O466" i="20"/>
  <c r="O467" i="20"/>
  <c r="O468" i="20"/>
  <c r="O469" i="20"/>
  <c r="O470" i="20"/>
  <c r="O471" i="20"/>
  <c r="O472" i="20"/>
  <c r="O473" i="20"/>
  <c r="O474" i="20"/>
  <c r="O475" i="20"/>
  <c r="O476" i="20"/>
  <c r="O477" i="20"/>
  <c r="O478" i="20"/>
  <c r="O479" i="20"/>
  <c r="O480" i="20"/>
  <c r="O481" i="20"/>
  <c r="O482" i="20"/>
  <c r="O483" i="20"/>
  <c r="O484" i="20"/>
  <c r="O485" i="20"/>
  <c r="O486" i="20"/>
  <c r="O487" i="20"/>
  <c r="O488" i="20"/>
  <c r="O489" i="20"/>
  <c r="O490" i="20"/>
  <c r="O491" i="20"/>
  <c r="O492" i="20"/>
  <c r="O493" i="20"/>
  <c r="O494" i="20"/>
  <c r="O495" i="20"/>
  <c r="O496" i="20"/>
  <c r="O497" i="20"/>
  <c r="O498" i="20"/>
  <c r="O499" i="20"/>
  <c r="O500" i="20"/>
  <c r="O501" i="20"/>
  <c r="O502" i="20"/>
  <c r="O503" i="20"/>
  <c r="O504" i="20"/>
  <c r="O505" i="20"/>
  <c r="O506" i="20"/>
  <c r="O507" i="20"/>
  <c r="O508" i="20"/>
  <c r="O509" i="20"/>
  <c r="O510" i="20"/>
  <c r="O511" i="20"/>
  <c r="O512" i="20"/>
  <c r="O513" i="20"/>
  <c r="O514" i="20"/>
  <c r="O515" i="20"/>
  <c r="O516" i="20"/>
  <c r="O517" i="20"/>
  <c r="O518" i="20"/>
  <c r="O519" i="20"/>
  <c r="O520" i="20"/>
  <c r="O521" i="20"/>
  <c r="O522" i="20"/>
  <c r="O523" i="20"/>
  <c r="O524" i="20"/>
  <c r="O525" i="20"/>
  <c r="O526" i="20"/>
  <c r="O527" i="20"/>
  <c r="O528" i="20"/>
  <c r="O529" i="20"/>
  <c r="O530" i="20"/>
  <c r="O531" i="20"/>
  <c r="O532" i="20"/>
  <c r="O533" i="20"/>
  <c r="O534" i="20"/>
  <c r="O535" i="20"/>
  <c r="O536" i="20"/>
  <c r="O537" i="20"/>
  <c r="O538" i="20"/>
  <c r="O539" i="20"/>
  <c r="O540" i="20"/>
  <c r="O541" i="20"/>
  <c r="O542" i="20"/>
  <c r="O543" i="20"/>
  <c r="O544" i="20"/>
  <c r="O2" i="20"/>
  <c r="U298" i="3" l="1"/>
  <c r="U472" i="3"/>
  <c r="U473" i="3"/>
  <c r="U455" i="3"/>
  <c r="U456" i="3"/>
  <c r="U130" i="3"/>
  <c r="U448" i="3"/>
  <c r="U463" i="3"/>
  <c r="U374" i="3"/>
  <c r="U477" i="3"/>
  <c r="U470" i="3"/>
  <c r="U461" i="3"/>
  <c r="U464" i="3"/>
  <c r="U465" i="3"/>
  <c r="U457" i="3"/>
  <c r="U458" i="3"/>
  <c r="U430" i="3"/>
  <c r="U431" i="3"/>
  <c r="U413" i="3"/>
  <c r="U414" i="3"/>
  <c r="U415" i="3"/>
  <c r="U421" i="3"/>
  <c r="U422" i="3"/>
  <c r="U423" i="3"/>
  <c r="U100" i="3"/>
  <c r="U411" i="3"/>
  <c r="U394" i="3"/>
  <c r="U384" i="3"/>
  <c r="U370" i="3"/>
  <c r="U371" i="3"/>
  <c r="U339" i="3"/>
  <c r="U300" i="3"/>
  <c r="U301" i="3"/>
  <c r="U302" i="3"/>
  <c r="U131" i="3"/>
  <c r="U132" i="3"/>
  <c r="U115" i="3"/>
  <c r="U109" i="3"/>
  <c r="U110" i="3"/>
  <c r="U97" i="3"/>
  <c r="U83" i="3"/>
  <c r="U76" i="3"/>
  <c r="U31" i="3"/>
  <c r="U32" i="3"/>
  <c r="U27" i="3"/>
  <c r="U327" i="3"/>
  <c r="U318" i="3"/>
  <c r="U93" i="3"/>
  <c r="U81" i="3"/>
  <c r="U72" i="3"/>
  <c r="U66" i="3"/>
  <c r="U436" i="3"/>
  <c r="U397" i="3"/>
  <c r="U44" i="3"/>
  <c r="U7" i="3"/>
  <c r="U3" i="3"/>
  <c r="U481" i="3"/>
  <c r="U443" i="3"/>
  <c r="U406" i="3"/>
  <c r="U403" i="3"/>
  <c r="U341" i="3"/>
  <c r="U342" i="3"/>
  <c r="U343" i="3"/>
  <c r="U454" i="3"/>
  <c r="U407" i="3"/>
  <c r="U391" i="3"/>
  <c r="U395" i="3"/>
  <c r="U385" i="3"/>
  <c r="U357" i="3"/>
  <c r="U367" i="3"/>
  <c r="U358" i="3"/>
  <c r="U444" i="3"/>
  <c r="U365" i="3"/>
  <c r="U324" i="3"/>
  <c r="U294" i="3"/>
  <c r="U288" i="3"/>
  <c r="U129" i="3"/>
  <c r="U116" i="3"/>
  <c r="U94" i="3"/>
  <c r="U106" i="3"/>
  <c r="U107" i="3"/>
  <c r="U102" i="3"/>
  <c r="U98" i="3"/>
  <c r="U84" i="3"/>
  <c r="U69" i="3"/>
  <c r="U70" i="3"/>
  <c r="U57" i="3"/>
  <c r="U45" i="3"/>
  <c r="U33" i="3"/>
  <c r="U34" i="3"/>
  <c r="U15" i="3"/>
  <c r="U18" i="3"/>
  <c r="U19" i="3"/>
  <c r="U6" i="3"/>
  <c r="U2" i="3"/>
  <c r="U493" i="3"/>
  <c r="U451" i="3"/>
  <c r="U392" i="3"/>
  <c r="U368" i="3"/>
  <c r="U386" i="3"/>
  <c r="U387" i="3"/>
  <c r="U120" i="3"/>
  <c r="U48" i="3"/>
  <c r="U474" i="3"/>
  <c r="U468" i="3"/>
  <c r="U438" i="3"/>
  <c r="U330" i="3"/>
  <c r="U331" i="3"/>
  <c r="U78" i="3"/>
  <c r="U49" i="3"/>
  <c r="U50" i="3"/>
  <c r="U60" i="3"/>
  <c r="U38" i="3"/>
  <c r="U323" i="3"/>
  <c r="U5" i="3"/>
  <c r="U320" i="3"/>
  <c r="U63" i="3"/>
  <c r="U73" i="3"/>
  <c r="U58" i="3"/>
  <c r="U321" i="3"/>
  <c r="U303" i="3"/>
  <c r="U304" i="3"/>
  <c r="U123" i="3"/>
  <c r="U124" i="3"/>
  <c r="U117" i="3"/>
  <c r="U85" i="3"/>
  <c r="U86" i="3"/>
  <c r="U42" i="3"/>
  <c r="U29" i="3"/>
  <c r="U20" i="3"/>
  <c r="U21" i="3"/>
  <c r="U375" i="3"/>
  <c r="U376" i="3"/>
  <c r="U79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432" i="3"/>
  <c r="U297" i="3"/>
  <c r="U8" i="3"/>
  <c r="U4" i="3"/>
  <c r="U393" i="3"/>
  <c r="U377" i="3"/>
  <c r="U398" i="3"/>
  <c r="U369" i="3"/>
  <c r="U390" i="3"/>
  <c r="U359" i="3"/>
  <c r="U360" i="3"/>
  <c r="U328" i="3"/>
  <c r="U332" i="3"/>
  <c r="U319" i="3"/>
  <c r="U121" i="3"/>
  <c r="U51" i="3"/>
  <c r="U103" i="3"/>
  <c r="U90" i="3"/>
  <c r="U91" i="3"/>
  <c r="U52" i="3"/>
  <c r="U53" i="3"/>
  <c r="U74" i="3"/>
  <c r="U59" i="3"/>
  <c r="U133" i="3"/>
  <c r="U125" i="3"/>
  <c r="U111" i="3"/>
  <c r="U344" i="3"/>
  <c r="U345" i="3"/>
  <c r="U482" i="3"/>
  <c r="U445" i="3"/>
  <c r="U416" i="3"/>
  <c r="U378" i="3"/>
  <c r="U379" i="3"/>
  <c r="U361" i="3"/>
  <c r="U362" i="3"/>
  <c r="U333" i="3"/>
  <c r="U334" i="3"/>
  <c r="U335" i="3"/>
  <c r="U305" i="3"/>
  <c r="U306" i="3"/>
  <c r="U307" i="3"/>
  <c r="U308" i="3"/>
  <c r="U295" i="3"/>
  <c r="U39" i="3"/>
  <c r="U16" i="3"/>
  <c r="U22" i="3"/>
  <c r="U23" i="3"/>
  <c r="U433" i="3"/>
  <c r="U424" i="3"/>
  <c r="U408" i="3"/>
  <c r="U82" i="3"/>
  <c r="U64" i="3"/>
  <c r="U346" i="3"/>
  <c r="U475" i="3"/>
  <c r="U449" i="3"/>
  <c r="U466" i="3"/>
  <c r="U388" i="3"/>
  <c r="U134" i="3"/>
  <c r="U126" i="3"/>
  <c r="U112" i="3"/>
  <c r="U95" i="3"/>
  <c r="U54" i="3"/>
  <c r="U494" i="3"/>
  <c r="U452" i="3"/>
  <c r="U437" i="3"/>
  <c r="U417" i="3"/>
  <c r="U425" i="3"/>
  <c r="U43" i="3"/>
  <c r="U46" i="3"/>
  <c r="U35" i="3"/>
  <c r="U36" i="3"/>
  <c r="U40" i="3"/>
  <c r="U30" i="3"/>
  <c r="U41" i="3"/>
  <c r="U37" i="3"/>
  <c r="U28" i="3"/>
  <c r="U17" i="3"/>
  <c r="U24" i="3"/>
  <c r="U25" i="3"/>
  <c r="U26" i="3"/>
  <c r="U10" i="3"/>
  <c r="U476" i="3"/>
  <c r="U471" i="3"/>
  <c r="U462" i="3"/>
  <c r="U469" i="3"/>
  <c r="U453" i="3"/>
  <c r="U426" i="3"/>
  <c r="U427" i="3"/>
  <c r="U428" i="3"/>
  <c r="U429" i="3"/>
  <c r="U396" i="3"/>
  <c r="U389" i="3"/>
  <c r="U380" i="3"/>
  <c r="U372" i="3"/>
  <c r="U373" i="3"/>
  <c r="U340" i="3"/>
  <c r="U322" i="3"/>
  <c r="U309" i="3"/>
  <c r="U310" i="3"/>
  <c r="U311" i="3"/>
  <c r="U312" i="3"/>
  <c r="U313" i="3"/>
  <c r="U314" i="3"/>
  <c r="U315" i="3"/>
  <c r="U316" i="3"/>
  <c r="U317" i="3"/>
  <c r="U135" i="3"/>
  <c r="U136" i="3"/>
  <c r="U285" i="3"/>
  <c r="U286" i="3"/>
  <c r="U118" i="3"/>
  <c r="U101" i="3"/>
  <c r="U412" i="3"/>
  <c r="U67" i="3"/>
  <c r="U418" i="3"/>
  <c r="U419" i="3"/>
  <c r="U420" i="3"/>
  <c r="U77" i="3"/>
  <c r="U55" i="3"/>
  <c r="U56" i="3"/>
  <c r="U478" i="3"/>
  <c r="U434" i="3"/>
  <c r="U435" i="3"/>
  <c r="U127" i="3"/>
  <c r="U128" i="3"/>
  <c r="U119" i="3"/>
  <c r="U108" i="3"/>
  <c r="U99" i="3"/>
  <c r="U87" i="3"/>
  <c r="U96" i="3"/>
  <c r="U483" i="3"/>
  <c r="U446" i="3"/>
  <c r="U409" i="3"/>
  <c r="U363" i="3"/>
  <c r="U447" i="3"/>
  <c r="U404" i="3"/>
  <c r="U366" i="3"/>
  <c r="U325" i="3"/>
  <c r="U326" i="3"/>
  <c r="U296" i="3"/>
  <c r="U299" i="3"/>
  <c r="U71" i="3"/>
  <c r="U68" i="3"/>
  <c r="U450" i="3"/>
  <c r="U467" i="3"/>
  <c r="U459" i="3"/>
  <c r="U460" i="3"/>
  <c r="U405" i="3"/>
  <c r="U400" i="3"/>
  <c r="U381" i="3"/>
  <c r="U382" i="3"/>
  <c r="U383" i="3"/>
  <c r="U364" i="3"/>
  <c r="U336" i="3"/>
  <c r="U337" i="3"/>
  <c r="U338" i="3"/>
  <c r="U410" i="3"/>
  <c r="U289" i="3"/>
  <c r="U287" i="3"/>
  <c r="U113" i="3"/>
  <c r="U114" i="3"/>
  <c r="U80" i="3"/>
  <c r="U88" i="3"/>
  <c r="U89" i="3"/>
  <c r="U65" i="3"/>
  <c r="U347" i="3"/>
  <c r="U479" i="3"/>
  <c r="U480" i="3"/>
  <c r="U441" i="3"/>
  <c r="U442" i="3"/>
  <c r="U439" i="3"/>
  <c r="U440" i="3"/>
  <c r="U402" i="3"/>
  <c r="U399" i="3"/>
  <c r="U401" i="3"/>
  <c r="U356" i="3"/>
  <c r="U355" i="3"/>
  <c r="U329" i="3"/>
  <c r="U292" i="3"/>
  <c r="U293" i="3"/>
  <c r="U290" i="3"/>
  <c r="U291" i="3"/>
  <c r="U122" i="3"/>
  <c r="U105" i="3"/>
  <c r="U104" i="3"/>
  <c r="U92" i="3"/>
  <c r="U75" i="3"/>
  <c r="U62" i="3"/>
  <c r="U61" i="3"/>
  <c r="U13" i="3"/>
  <c r="U14" i="3"/>
  <c r="U9" i="3"/>
  <c r="U11" i="3"/>
  <c r="U12" i="3"/>
  <c r="U719" i="3"/>
  <c r="U732" i="3"/>
  <c r="U694" i="3"/>
  <c r="U627" i="3"/>
  <c r="U580" i="3"/>
  <c r="U537" i="3"/>
  <c r="U538" i="3"/>
  <c r="U1330" i="3"/>
  <c r="U1230" i="3"/>
  <c r="U1136" i="3"/>
  <c r="U1137" i="3"/>
  <c r="U1045" i="3"/>
  <c r="U1319" i="3"/>
  <c r="U1309" i="3"/>
  <c r="U1367" i="3"/>
  <c r="U1368" i="3"/>
  <c r="U1369" i="3"/>
  <c r="U1370" i="3"/>
  <c r="U1248" i="3"/>
  <c r="U1326" i="3"/>
  <c r="U1200" i="3"/>
  <c r="U1220" i="3"/>
  <c r="U1221" i="3"/>
  <c r="U1203" i="3"/>
  <c r="U1180" i="3"/>
  <c r="U1158" i="3"/>
  <c r="U1159" i="3"/>
  <c r="U1171" i="3"/>
  <c r="U1172" i="3"/>
  <c r="U1173" i="3"/>
  <c r="U1174" i="3"/>
  <c r="U1170" i="3"/>
  <c r="U1165" i="3"/>
  <c r="U484" i="3"/>
  <c r="U1138" i="3"/>
  <c r="U1122" i="3"/>
  <c r="U555" i="3"/>
  <c r="U556" i="3"/>
  <c r="U588" i="3"/>
  <c r="U1285" i="3"/>
  <c r="U1331" i="3"/>
  <c r="U1288" i="3"/>
  <c r="U1289" i="3"/>
  <c r="U1231" i="3"/>
  <c r="U1232" i="3"/>
  <c r="U1287" i="3"/>
  <c r="U1276" i="3"/>
  <c r="U1274" i="3"/>
  <c r="U1278" i="3"/>
  <c r="U1250" i="3"/>
  <c r="U1251" i="3"/>
  <c r="U1253" i="3"/>
  <c r="U1211" i="3"/>
  <c r="U1212" i="3"/>
  <c r="U1213" i="3"/>
  <c r="U1189" i="3"/>
  <c r="U1190" i="3"/>
  <c r="U1191" i="3"/>
  <c r="U1241" i="3"/>
  <c r="U1242" i="3"/>
  <c r="U1222" i="3"/>
  <c r="U1208" i="3"/>
  <c r="U1192" i="3"/>
  <c r="U1175" i="3"/>
  <c r="U1177" i="3"/>
  <c r="U1178" i="3"/>
  <c r="U1155" i="3"/>
  <c r="U1139" i="3"/>
  <c r="U1142" i="3"/>
  <c r="U1143" i="3"/>
  <c r="U1144" i="3"/>
  <c r="U1125" i="3"/>
  <c r="U1090" i="3"/>
  <c r="U1091" i="3"/>
  <c r="U1092" i="3"/>
  <c r="U1009" i="3"/>
  <c r="U1010" i="3"/>
  <c r="U1093" i="3"/>
  <c r="U1094" i="3"/>
  <c r="U1084" i="3"/>
  <c r="U1085" i="3"/>
  <c r="U1067" i="3"/>
  <c r="U1055" i="3"/>
  <c r="U1049" i="3"/>
  <c r="U1050" i="3"/>
  <c r="U1043" i="3"/>
  <c r="U1031" i="3"/>
  <c r="U1019" i="3"/>
  <c r="U739" i="3"/>
  <c r="U1001" i="3"/>
  <c r="U1002" i="3"/>
  <c r="U744" i="3"/>
  <c r="U733" i="3"/>
  <c r="U740" i="3"/>
  <c r="U729" i="3"/>
  <c r="U710" i="3"/>
  <c r="U711" i="3"/>
  <c r="U712" i="3"/>
  <c r="U713" i="3"/>
  <c r="U674" i="3"/>
  <c r="U675" i="3"/>
  <c r="U676" i="3"/>
  <c r="U695" i="3"/>
  <c r="U696" i="3"/>
  <c r="U697" i="3"/>
  <c r="U671" i="3"/>
  <c r="U672" i="3"/>
  <c r="U652" i="3"/>
  <c r="U653" i="3"/>
  <c r="U654" i="3"/>
  <c r="U655" i="3"/>
  <c r="U643" i="3"/>
  <c r="U737" i="3"/>
  <c r="U1011" i="3"/>
  <c r="U635" i="3"/>
  <c r="U630" i="3"/>
  <c r="U631" i="3"/>
  <c r="U614" i="3"/>
  <c r="U615" i="3"/>
  <c r="U616" i="3"/>
  <c r="U617" i="3"/>
  <c r="U575" i="3"/>
  <c r="U561" i="3"/>
  <c r="U562" i="3"/>
  <c r="U563" i="3"/>
  <c r="U564" i="3"/>
  <c r="U544" i="3"/>
  <c r="U545" i="3"/>
  <c r="U540" i="3"/>
  <c r="U541" i="3"/>
  <c r="U529" i="3"/>
  <c r="U530" i="3"/>
  <c r="U531" i="3"/>
  <c r="U520" i="3"/>
  <c r="U521" i="3"/>
  <c r="U522" i="3"/>
  <c r="U523" i="3"/>
  <c r="U496" i="3"/>
  <c r="U497" i="3"/>
  <c r="U498" i="3"/>
  <c r="U1032" i="3"/>
  <c r="U1033" i="3"/>
  <c r="U1034" i="3"/>
  <c r="U1035" i="3"/>
  <c r="U1358" i="3"/>
  <c r="U1342" i="3"/>
  <c r="U1102" i="3"/>
  <c r="U658" i="3"/>
  <c r="U659" i="3"/>
  <c r="U660" i="3"/>
  <c r="U661" i="3"/>
  <c r="U662" i="3"/>
  <c r="U663" i="3"/>
  <c r="U1181" i="3"/>
  <c r="U1214" i="3"/>
  <c r="U1168" i="3"/>
  <c r="U1126" i="3"/>
  <c r="U1133" i="3"/>
  <c r="U1056" i="3"/>
  <c r="U1064" i="3"/>
  <c r="U1023" i="3"/>
  <c r="U1024" i="3"/>
  <c r="U1004" i="3"/>
  <c r="U716" i="3"/>
  <c r="U692" i="3"/>
  <c r="U637" i="3"/>
  <c r="U638" i="3"/>
  <c r="U639" i="3"/>
  <c r="U620" i="3"/>
  <c r="U621" i="3"/>
  <c r="U1313" i="3"/>
  <c r="U1081" i="3"/>
  <c r="U746" i="3"/>
  <c r="U747" i="3"/>
  <c r="U999" i="3"/>
  <c r="U1000" i="3"/>
  <c r="U720" i="3"/>
  <c r="U706" i="3"/>
  <c r="U707" i="3"/>
  <c r="U708" i="3"/>
  <c r="U709" i="3"/>
  <c r="U687" i="3"/>
  <c r="U645" i="3"/>
  <c r="U646" i="3"/>
  <c r="U647" i="3"/>
  <c r="U648" i="3"/>
  <c r="U649" i="3"/>
  <c r="U650" i="3"/>
  <c r="U651" i="3"/>
  <c r="U610" i="3"/>
  <c r="U611" i="3"/>
  <c r="U612" i="3"/>
  <c r="U613" i="3"/>
  <c r="U581" i="3"/>
  <c r="U543" i="3"/>
  <c r="U495" i="3"/>
  <c r="U1103" i="3"/>
  <c r="U1104" i="3"/>
  <c r="U734" i="3"/>
  <c r="U1262" i="3"/>
  <c r="U1267" i="3"/>
  <c r="U1281" i="3"/>
  <c r="U1352" i="3"/>
  <c r="U1282" i="3"/>
  <c r="U1270" i="3"/>
  <c r="U1271" i="3"/>
  <c r="U1272" i="3"/>
  <c r="U1273" i="3"/>
  <c r="U1237" i="3"/>
  <c r="U1238" i="3"/>
  <c r="U1239" i="3"/>
  <c r="U1240" i="3"/>
  <c r="U1182" i="3"/>
  <c r="U1058" i="3"/>
  <c r="U1059" i="3"/>
  <c r="U1060" i="3"/>
  <c r="U1061" i="3"/>
  <c r="U1068" i="3"/>
  <c r="U1062" i="3"/>
  <c r="U1063" i="3"/>
  <c r="U348" i="3"/>
  <c r="U349" i="3"/>
  <c r="U350" i="3"/>
  <c r="U539" i="3"/>
  <c r="U1259" i="3"/>
  <c r="U1005" i="3"/>
  <c r="U601" i="3"/>
  <c r="U582" i="3"/>
  <c r="U549" i="3"/>
  <c r="U507" i="3"/>
  <c r="U502" i="3"/>
  <c r="U485" i="3"/>
  <c r="U1124" i="3"/>
  <c r="U1071" i="3"/>
  <c r="U1066" i="3"/>
  <c r="U1040" i="3"/>
  <c r="U724" i="3"/>
  <c r="U725" i="3"/>
  <c r="U698" i="3"/>
  <c r="U640" i="3"/>
  <c r="U589" i="3"/>
  <c r="U590" i="3"/>
  <c r="U591" i="3"/>
  <c r="U632" i="3"/>
  <c r="U602" i="3"/>
  <c r="U548" i="3"/>
  <c r="U1256" i="3"/>
  <c r="U1244" i="3"/>
  <c r="U1151" i="3"/>
  <c r="U1152" i="3"/>
  <c r="U1153" i="3"/>
  <c r="U1154" i="3"/>
  <c r="U1130" i="3"/>
  <c r="U1046" i="3"/>
  <c r="U1036" i="3"/>
  <c r="U1012" i="3"/>
  <c r="U1013" i="3"/>
  <c r="U628" i="3"/>
  <c r="U576" i="3"/>
  <c r="U565" i="3"/>
  <c r="U514" i="3"/>
  <c r="U515" i="3"/>
  <c r="U1265" i="3"/>
  <c r="U1246" i="3"/>
  <c r="U504" i="3"/>
  <c r="U1290" i="3"/>
  <c r="U608" i="3"/>
  <c r="U57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1314" i="3"/>
  <c r="U1263" i="3"/>
  <c r="U1245" i="3"/>
  <c r="U1160" i="3"/>
  <c r="U486" i="3"/>
  <c r="U1079" i="3"/>
  <c r="U1006" i="3"/>
  <c r="U1007" i="3"/>
  <c r="U592" i="3"/>
  <c r="U593" i="3"/>
  <c r="U594" i="3"/>
  <c r="U1359" i="3"/>
  <c r="U1291" i="3"/>
  <c r="U1336" i="3"/>
  <c r="U1337" i="3"/>
  <c r="U1266" i="3"/>
  <c r="U1134" i="3"/>
  <c r="U1095" i="3"/>
  <c r="U1014" i="3"/>
  <c r="U1086" i="3"/>
  <c r="U1069" i="3"/>
  <c r="U1072" i="3"/>
  <c r="U1052" i="3"/>
  <c r="U1053" i="3"/>
  <c r="U1025" i="3"/>
  <c r="U1026" i="3"/>
  <c r="U717" i="3"/>
  <c r="U557" i="3"/>
  <c r="U693" i="3"/>
  <c r="U677" i="3"/>
  <c r="U622" i="3"/>
  <c r="U623" i="3"/>
  <c r="U624" i="3"/>
  <c r="U603" i="3"/>
  <c r="U583" i="3"/>
  <c r="U552" i="3"/>
  <c r="U553" i="3"/>
  <c r="U554" i="3"/>
  <c r="U550" i="3"/>
  <c r="U516" i="3"/>
  <c r="U505" i="3"/>
  <c r="U506" i="3"/>
  <c r="U1233" i="3"/>
  <c r="U1215" i="3"/>
  <c r="U1193" i="3"/>
  <c r="U1123" i="3"/>
  <c r="U1087" i="3"/>
  <c r="U1088" i="3"/>
  <c r="U1082" i="3"/>
  <c r="U1105" i="3"/>
  <c r="U1106" i="3"/>
  <c r="U1107" i="3"/>
  <c r="U1257" i="3"/>
  <c r="U1209" i="3"/>
  <c r="U1183" i="3"/>
  <c r="U1184" i="3"/>
  <c r="U1185" i="3"/>
  <c r="U1169" i="3"/>
  <c r="U1065" i="3"/>
  <c r="U699" i="3"/>
  <c r="U532" i="3"/>
  <c r="U524" i="3"/>
  <c r="U508" i="3"/>
  <c r="U503" i="3"/>
  <c r="U1292" i="3"/>
  <c r="U1108" i="3"/>
  <c r="U1201" i="3"/>
  <c r="U1027" i="3"/>
  <c r="U726" i="3"/>
  <c r="U741" i="3"/>
  <c r="U1268" i="3"/>
  <c r="U1353" i="3"/>
  <c r="U1327" i="3"/>
  <c r="U1283" i="3"/>
  <c r="U1279" i="3"/>
  <c r="U1186" i="3"/>
  <c r="U1166" i="3"/>
  <c r="U1145" i="3"/>
  <c r="U1146" i="3"/>
  <c r="U1131" i="3"/>
  <c r="U1096" i="3"/>
  <c r="U1015" i="3"/>
  <c r="U1089" i="3"/>
  <c r="U1083" i="3"/>
  <c r="U1041" i="3"/>
  <c r="U721" i="3"/>
  <c r="U558" i="3"/>
  <c r="U700" i="3"/>
  <c r="U351" i="3"/>
  <c r="U352" i="3"/>
  <c r="U595" i="3"/>
  <c r="U596" i="3"/>
  <c r="U604" i="3"/>
  <c r="U605" i="3"/>
  <c r="U566" i="3"/>
  <c r="U567" i="3"/>
  <c r="U568" i="3"/>
  <c r="U569" i="3"/>
  <c r="U533" i="3"/>
  <c r="U525" i="3"/>
  <c r="U517" i="3"/>
  <c r="U678" i="3"/>
  <c r="U625" i="3"/>
  <c r="U584" i="3"/>
  <c r="U1216" i="3"/>
  <c r="U1194" i="3"/>
  <c r="U353" i="3"/>
  <c r="U1204" i="3"/>
  <c r="U1161" i="3"/>
  <c r="U1162" i="3"/>
  <c r="U487" i="3"/>
  <c r="U488" i="3"/>
  <c r="U489" i="3"/>
  <c r="U1047" i="3"/>
  <c r="U1037" i="3"/>
  <c r="U1234" i="3"/>
  <c r="U1260" i="3"/>
  <c r="U688" i="3"/>
  <c r="U738" i="3"/>
  <c r="U1332" i="3"/>
  <c r="U1109" i="3"/>
  <c r="U1110" i="3"/>
  <c r="U1264" i="3"/>
  <c r="U1286" i="3"/>
  <c r="U1310" i="3"/>
  <c r="U1249" i="3"/>
  <c r="U1354" i="3"/>
  <c r="U1284" i="3"/>
  <c r="U1277" i="3"/>
  <c r="U1275" i="3"/>
  <c r="U1280" i="3"/>
  <c r="U1252" i="3"/>
  <c r="U1205" i="3"/>
  <c r="U1227" i="3"/>
  <c r="U1163" i="3"/>
  <c r="U1164" i="3"/>
  <c r="U1140" i="3"/>
  <c r="U1048" i="3"/>
  <c r="U1127" i="3"/>
  <c r="U1147" i="3"/>
  <c r="U1148" i="3"/>
  <c r="U1149" i="3"/>
  <c r="U1150" i="3"/>
  <c r="U1141" i="3"/>
  <c r="U1132" i="3"/>
  <c r="U1128" i="3"/>
  <c r="U597" i="3"/>
  <c r="U598" i="3"/>
  <c r="U599" i="3"/>
  <c r="U490" i="3"/>
  <c r="U491" i="3"/>
  <c r="U679" i="3"/>
  <c r="U680" i="3"/>
  <c r="U681" i="3"/>
  <c r="U682" i="3"/>
  <c r="U701" i="3"/>
  <c r="U702" i="3"/>
  <c r="U703" i="3"/>
  <c r="U609" i="3"/>
  <c r="U578" i="3"/>
  <c r="U579" i="3"/>
  <c r="U570" i="3"/>
  <c r="U518" i="3"/>
  <c r="U519" i="3"/>
  <c r="U745" i="3"/>
  <c r="U722" i="3"/>
  <c r="U526" i="3"/>
  <c r="U527" i="3"/>
  <c r="U735" i="3"/>
  <c r="U1269" i="3"/>
  <c r="U1293" i="3"/>
  <c r="U1073" i="3"/>
  <c r="U1294" i="3"/>
  <c r="U1235" i="3"/>
  <c r="U1236" i="3"/>
  <c r="U1247" i="3"/>
  <c r="U1217" i="3"/>
  <c r="U1218" i="3"/>
  <c r="U1219" i="3"/>
  <c r="U1228" i="3"/>
  <c r="U1229" i="3"/>
  <c r="U1195" i="3"/>
  <c r="U1179" i="3"/>
  <c r="U1157" i="3"/>
  <c r="U1156" i="3"/>
  <c r="U1129" i="3"/>
  <c r="U1097" i="3"/>
  <c r="U1098" i="3"/>
  <c r="U1099" i="3"/>
  <c r="U1100" i="3"/>
  <c r="U1101" i="3"/>
  <c r="U1020" i="3"/>
  <c r="U1008" i="3"/>
  <c r="U1003" i="3"/>
  <c r="U723" i="3"/>
  <c r="U689" i="3"/>
  <c r="U546" i="3"/>
  <c r="U542" i="3"/>
  <c r="U1360" i="3"/>
  <c r="U1295" i="3"/>
  <c r="U1296" i="3"/>
  <c r="U1338" i="3"/>
  <c r="U1348" i="3"/>
  <c r="U1349" i="3"/>
  <c r="U1261" i="3"/>
  <c r="U1196" i="3"/>
  <c r="U1197" i="3"/>
  <c r="U1198" i="3"/>
  <c r="U1199" i="3"/>
  <c r="U1243" i="3"/>
  <c r="U1210" i="3"/>
  <c r="U1176" i="3"/>
  <c r="U1135" i="3"/>
  <c r="U1080" i="3"/>
  <c r="U1016" i="3"/>
  <c r="U1017" i="3"/>
  <c r="U1051" i="3"/>
  <c r="U1028" i="3"/>
  <c r="U1029" i="3"/>
  <c r="U1030" i="3"/>
  <c r="U559" i="3"/>
  <c r="U560" i="3"/>
  <c r="U683" i="3"/>
  <c r="U684" i="3"/>
  <c r="U685" i="3"/>
  <c r="U686" i="3"/>
  <c r="U644" i="3"/>
  <c r="U636" i="3"/>
  <c r="U626" i="3"/>
  <c r="U618" i="3"/>
  <c r="U619" i="3"/>
  <c r="U571" i="3"/>
  <c r="U572" i="3"/>
  <c r="U573" i="3"/>
  <c r="U574" i="3"/>
  <c r="U551" i="3"/>
  <c r="U509" i="3"/>
  <c r="U1111" i="3"/>
  <c r="U1343" i="3"/>
  <c r="U1344" i="3"/>
  <c r="U492" i="3"/>
  <c r="U742" i="3"/>
  <c r="U718" i="3"/>
  <c r="U673" i="3"/>
  <c r="U629" i="3"/>
  <c r="U600" i="3"/>
  <c r="U547" i="3"/>
  <c r="U1202" i="3"/>
  <c r="U1187" i="3"/>
  <c r="U1167" i="3"/>
  <c r="U1042" i="3"/>
  <c r="U727" i="3"/>
  <c r="U728" i="3"/>
  <c r="U736" i="3"/>
  <c r="U730" i="3"/>
  <c r="U743" i="3"/>
  <c r="U656" i="3"/>
  <c r="U657" i="3"/>
  <c r="U1018" i="3"/>
  <c r="U606" i="3"/>
  <c r="U607" i="3"/>
  <c r="U587" i="3"/>
  <c r="U534" i="3"/>
  <c r="U535" i="3"/>
  <c r="U536" i="3"/>
  <c r="U500" i="3"/>
  <c r="U501" i="3"/>
  <c r="U1315" i="3"/>
  <c r="U641" i="3"/>
  <c r="U1206" i="3"/>
  <c r="U1074" i="3"/>
  <c r="U1320" i="3"/>
  <c r="U1305" i="3"/>
  <c r="U1258" i="3"/>
  <c r="U1255" i="3"/>
  <c r="U1254" i="3"/>
  <c r="U1207" i="3"/>
  <c r="U1188" i="3"/>
  <c r="U1077" i="3"/>
  <c r="U1078" i="3"/>
  <c r="U1070" i="3"/>
  <c r="U1075" i="3"/>
  <c r="U1076" i="3"/>
  <c r="U1057" i="3"/>
  <c r="U1054" i="3"/>
  <c r="U1044" i="3"/>
  <c r="U1038" i="3"/>
  <c r="U1021" i="3"/>
  <c r="U1022" i="3"/>
  <c r="U1039" i="3"/>
  <c r="U731" i="3"/>
  <c r="U714" i="3"/>
  <c r="U715" i="3"/>
  <c r="U704" i="3"/>
  <c r="U705" i="3"/>
  <c r="U690" i="3"/>
  <c r="U691" i="3"/>
  <c r="U670" i="3"/>
  <c r="U642" i="3"/>
  <c r="U354" i="3"/>
  <c r="U634" i="3"/>
  <c r="U633" i="3"/>
  <c r="U585" i="3"/>
  <c r="U586" i="3"/>
  <c r="U510" i="3"/>
  <c r="U511" i="3"/>
  <c r="U512" i="3"/>
  <c r="U513" i="3"/>
  <c r="U528" i="3"/>
  <c r="U1433" i="3"/>
  <c r="U1333" i="3"/>
  <c r="U2102" i="3"/>
  <c r="U2100" i="3"/>
  <c r="U2101" i="3"/>
  <c r="U2002" i="3"/>
  <c r="U1999" i="3"/>
  <c r="U2051" i="3"/>
  <c r="U2089" i="3"/>
  <c r="U2093" i="3"/>
  <c r="U2091" i="3"/>
  <c r="U2092" i="3"/>
  <c r="U2003" i="3"/>
  <c r="U1995" i="3"/>
  <c r="U2083" i="3"/>
  <c r="U2081" i="3"/>
  <c r="U2082" i="3"/>
  <c r="U2078" i="3"/>
  <c r="U1996" i="3"/>
  <c r="U2064" i="3"/>
  <c r="U2062" i="3"/>
  <c r="U2063" i="3"/>
  <c r="U1984" i="3"/>
  <c r="U1985" i="3"/>
  <c r="U1986" i="3"/>
  <c r="U2015" i="3"/>
  <c r="U2016" i="3"/>
  <c r="U2040" i="3"/>
  <c r="U2056" i="3"/>
  <c r="U2054" i="3"/>
  <c r="U2055" i="3"/>
  <c r="U2017" i="3"/>
  <c r="U2018" i="3"/>
  <c r="U2038" i="3"/>
  <c r="U2036" i="3"/>
  <c r="U2037" i="3"/>
  <c r="U1982" i="3"/>
  <c r="U1977" i="3"/>
  <c r="U2033" i="3"/>
  <c r="U2034" i="3"/>
  <c r="U2011" i="3"/>
  <c r="U2006" i="3"/>
  <c r="U2010" i="3"/>
  <c r="U1992" i="3"/>
  <c r="U1981" i="3"/>
  <c r="U1979" i="3"/>
  <c r="U1980" i="3"/>
  <c r="U1948" i="3"/>
  <c r="U1949" i="3"/>
  <c r="U1950" i="3"/>
  <c r="U1963" i="3"/>
  <c r="U1961" i="3"/>
  <c r="U1962" i="3"/>
  <c r="U1951" i="3"/>
  <c r="U1928" i="3"/>
  <c r="U1901" i="3"/>
  <c r="U1857" i="3"/>
  <c r="U1858" i="3"/>
  <c r="U1859" i="3"/>
  <c r="U1894" i="3"/>
  <c r="U1937" i="3"/>
  <c r="U1927" i="3"/>
  <c r="U1920" i="3"/>
  <c r="U1902" i="3"/>
  <c r="U1935" i="3"/>
  <c r="U1938" i="3"/>
  <c r="U1921" i="3"/>
  <c r="U1903" i="3"/>
  <c r="U1906" i="3"/>
  <c r="U1893" i="3"/>
  <c r="U1891" i="3"/>
  <c r="U1892" i="3"/>
  <c r="U1914" i="3"/>
  <c r="U1915" i="3"/>
  <c r="U1875" i="3"/>
  <c r="U1868" i="3"/>
  <c r="U1854" i="3"/>
  <c r="U1855" i="3"/>
  <c r="U1847" i="3"/>
  <c r="U1840" i="3"/>
  <c r="U1556" i="3"/>
  <c r="U1557" i="3"/>
  <c r="U1547" i="3"/>
  <c r="U1500" i="3"/>
  <c r="U1501" i="3"/>
  <c r="U1848" i="3"/>
  <c r="U1849" i="3"/>
  <c r="U1841" i="3"/>
  <c r="U1457" i="3"/>
  <c r="U1428" i="3"/>
  <c r="U1431" i="3"/>
  <c r="U1366" i="3"/>
  <c r="U1364" i="3"/>
  <c r="U1365" i="3"/>
  <c r="U1325" i="3"/>
  <c r="U1323" i="3"/>
  <c r="U1324" i="3"/>
  <c r="U1308" i="3"/>
  <c r="U1306" i="3"/>
  <c r="U1307" i="3"/>
  <c r="U1321" i="3"/>
  <c r="U1311" i="3"/>
  <c r="U1371" i="3"/>
  <c r="U1372" i="3"/>
  <c r="U1373" i="3"/>
  <c r="U1374" i="3"/>
  <c r="U1328" i="3"/>
  <c r="U2019" i="3"/>
  <c r="U1993" i="3"/>
  <c r="U2007" i="3"/>
  <c r="U2008" i="3"/>
  <c r="U1929" i="3"/>
  <c r="U1930" i="3"/>
  <c r="U1939" i="3"/>
  <c r="U1851" i="3"/>
  <c r="U1852" i="3"/>
  <c r="U1856" i="3"/>
  <c r="U1844" i="3"/>
  <c r="U1853" i="3"/>
  <c r="U1558" i="3"/>
  <c r="U1845" i="3"/>
  <c r="U1565" i="3"/>
  <c r="U1563" i="3"/>
  <c r="U1564" i="3"/>
  <c r="U1551" i="3"/>
  <c r="U1549" i="3"/>
  <c r="U1838" i="3"/>
  <c r="U1553" i="3"/>
  <c r="U1523" i="3"/>
  <c r="U1507" i="3"/>
  <c r="U1484" i="3"/>
  <c r="U1495" i="3"/>
  <c r="U1488" i="3"/>
  <c r="U1489" i="3"/>
  <c r="U1537" i="3"/>
  <c r="U1538" i="3"/>
  <c r="U1539" i="3"/>
  <c r="U1508" i="3"/>
  <c r="U1509" i="3"/>
  <c r="U1510" i="3"/>
  <c r="U1476" i="3"/>
  <c r="U1472" i="3"/>
  <c r="U1473" i="3"/>
  <c r="U1897" i="3"/>
  <c r="U1877" i="3"/>
  <c r="U1566" i="3"/>
  <c r="U1524" i="3"/>
  <c r="U1525" i="3"/>
  <c r="U1527" i="3"/>
  <c r="U1458" i="3"/>
  <c r="U1448" i="3"/>
  <c r="U1479" i="3"/>
  <c r="U1474" i="3"/>
  <c r="U1429" i="3"/>
  <c r="U1463" i="3"/>
  <c r="U1464" i="3"/>
  <c r="U1412" i="3"/>
  <c r="U1410" i="3"/>
  <c r="U1411" i="3"/>
  <c r="U1394" i="3"/>
  <c r="U1395" i="3"/>
  <c r="U1396" i="3"/>
  <c r="U1413" i="3"/>
  <c r="U1414" i="3"/>
  <c r="U1392" i="3"/>
  <c r="U1426" i="3"/>
  <c r="U1384" i="3"/>
  <c r="U1385" i="3"/>
  <c r="U1419" i="3"/>
  <c r="U1420" i="3"/>
  <c r="U1393" i="3"/>
  <c r="U1386" i="3"/>
  <c r="U1387" i="3"/>
  <c r="U1378" i="3"/>
  <c r="U1379" i="3"/>
  <c r="U1375" i="3"/>
  <c r="U1376" i="3"/>
  <c r="U1334" i="3"/>
  <c r="U1297" i="3"/>
  <c r="U1298" i="3"/>
  <c r="U1940" i="3"/>
  <c r="U1923" i="3"/>
  <c r="U1554" i="3"/>
  <c r="U1460" i="3"/>
  <c r="U2086" i="3"/>
  <c r="U2030" i="3"/>
  <c r="U1970" i="3"/>
  <c r="U1922" i="3"/>
  <c r="U1924" i="3"/>
  <c r="U1511" i="3"/>
  <c r="U1528" i="3"/>
  <c r="U1502" i="3"/>
  <c r="U1434" i="3"/>
  <c r="U1435" i="3"/>
  <c r="U1468" i="3"/>
  <c r="U1450" i="3"/>
  <c r="U1445" i="3"/>
  <c r="U1408" i="3"/>
  <c r="U1361" i="3"/>
  <c r="U1345" i="3"/>
  <c r="U1112" i="3"/>
  <c r="U664" i="3"/>
  <c r="U665" i="3"/>
  <c r="U666" i="3"/>
  <c r="U667" i="3"/>
  <c r="U668" i="3"/>
  <c r="U669" i="3"/>
  <c r="U1529" i="3"/>
  <c r="U1530" i="3"/>
  <c r="U1550" i="3"/>
  <c r="U1512" i="3"/>
  <c r="U1898" i="3"/>
  <c r="U1316" i="3"/>
  <c r="U2047" i="3"/>
  <c r="U2065" i="3"/>
  <c r="U2066" i="3"/>
  <c r="U2067" i="3"/>
  <c r="U2075" i="3"/>
  <c r="U2057" i="3"/>
  <c r="U1941" i="3"/>
  <c r="U1866" i="3"/>
  <c r="U1560" i="3"/>
  <c r="U1567" i="3"/>
  <c r="U1436" i="3"/>
  <c r="U1113" i="3"/>
  <c r="U1114" i="3"/>
  <c r="U1223" i="3"/>
  <c r="U1224" i="3"/>
  <c r="U1225" i="3"/>
  <c r="U1226" i="3"/>
  <c r="U1405" i="3"/>
  <c r="U1355" i="3"/>
  <c r="U2041" i="3"/>
  <c r="U1422" i="3"/>
  <c r="U1487" i="3"/>
  <c r="U1469" i="3"/>
  <c r="U1504" i="3"/>
  <c r="U1505" i="3"/>
  <c r="U1437" i="3"/>
  <c r="U1496" i="3"/>
  <c r="U1497" i="3"/>
  <c r="U1480" i="3"/>
  <c r="U1964" i="3"/>
  <c r="U1456" i="3"/>
  <c r="U1430" i="3"/>
  <c r="U1887" i="3"/>
  <c r="U1403" i="3"/>
  <c r="U1899" i="3"/>
  <c r="U1878" i="3"/>
  <c r="U1879" i="3"/>
  <c r="U1880" i="3"/>
  <c r="U1438" i="3"/>
  <c r="U1490" i="3"/>
  <c r="U1466" i="3"/>
  <c r="U2088" i="3"/>
  <c r="U2053" i="3"/>
  <c r="U1904" i="3"/>
  <c r="U1905" i="3"/>
  <c r="U1907" i="3"/>
  <c r="U1299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2094" i="3"/>
  <c r="U2095" i="3"/>
  <c r="U2048" i="3"/>
  <c r="U2068" i="3"/>
  <c r="U2069" i="3"/>
  <c r="U2070" i="3"/>
  <c r="U2076" i="3"/>
  <c r="U2087" i="3"/>
  <c r="U2058" i="3"/>
  <c r="U2042" i="3"/>
  <c r="U1952" i="3"/>
  <c r="U1953" i="3"/>
  <c r="U1513" i="3"/>
  <c r="U1514" i="3"/>
  <c r="U1888" i="3"/>
  <c r="U1531" i="3"/>
  <c r="U1317" i="3"/>
  <c r="U1987" i="3"/>
  <c r="U2020" i="3"/>
  <c r="U2045" i="3"/>
  <c r="U2021" i="3"/>
  <c r="U2009" i="3"/>
  <c r="U1965" i="3"/>
  <c r="U1860" i="3"/>
  <c r="U1908" i="3"/>
  <c r="U1916" i="3"/>
  <c r="U1561" i="3"/>
  <c r="U1439" i="3"/>
  <c r="U1461" i="3"/>
  <c r="U1423" i="3"/>
  <c r="U1362" i="3"/>
  <c r="U1300" i="3"/>
  <c r="U1339" i="3"/>
  <c r="U1340" i="3"/>
  <c r="U2031" i="3"/>
  <c r="U2000" i="3"/>
  <c r="U1942" i="3"/>
  <c r="U1925" i="3"/>
  <c r="U1532" i="3"/>
  <c r="U1540" i="3"/>
  <c r="U1515" i="3"/>
  <c r="U1451" i="3"/>
  <c r="U1397" i="3"/>
  <c r="U1388" i="3"/>
  <c r="U1380" i="3"/>
  <c r="U2012" i="3"/>
  <c r="U1971" i="3"/>
  <c r="U1972" i="3"/>
  <c r="U1867" i="3"/>
  <c r="U1516" i="3"/>
  <c r="U1881" i="3"/>
  <c r="U1882" i="3"/>
  <c r="U1883" i="3"/>
  <c r="U1836" i="3"/>
  <c r="U1503" i="3"/>
  <c r="U1486" i="3"/>
  <c r="U1491" i="3"/>
  <c r="U1492" i="3"/>
  <c r="U1467" i="3"/>
  <c r="U1409" i="3"/>
  <c r="U1115" i="3"/>
  <c r="U1116" i="3"/>
  <c r="U1117" i="3"/>
  <c r="U1301" i="3"/>
  <c r="U1118" i="3"/>
  <c r="U2071" i="3"/>
  <c r="U2079" i="3"/>
  <c r="U1988" i="3"/>
  <c r="U2022" i="3"/>
  <c r="U2023" i="3"/>
  <c r="U1973" i="3"/>
  <c r="U1861" i="3"/>
  <c r="U1909" i="3"/>
  <c r="U1917" i="3"/>
  <c r="U1356" i="3"/>
  <c r="U1329" i="3"/>
  <c r="U1470" i="3"/>
  <c r="U1842" i="3"/>
  <c r="U1415" i="3"/>
  <c r="U1416" i="3"/>
  <c r="U1889" i="3"/>
  <c r="U1533" i="3"/>
  <c r="U1541" i="3"/>
  <c r="U1517" i="3"/>
  <c r="U1398" i="3"/>
  <c r="U1389" i="3"/>
  <c r="U1381" i="3"/>
  <c r="U1406" i="3"/>
  <c r="U1943" i="3"/>
  <c r="U1944" i="3"/>
  <c r="U1954" i="3"/>
  <c r="U1955" i="3"/>
  <c r="U1956" i="3"/>
  <c r="U1884" i="3"/>
  <c r="U1440" i="3"/>
  <c r="U1441" i="3"/>
  <c r="U1493" i="3"/>
  <c r="U1452" i="3"/>
  <c r="U1453" i="3"/>
  <c r="U2049" i="3"/>
  <c r="U2001" i="3"/>
  <c r="U2052" i="3"/>
  <c r="U2090" i="3"/>
  <c r="U2072" i="3"/>
  <c r="U2073" i="3"/>
  <c r="U2074" i="3"/>
  <c r="U2077" i="3"/>
  <c r="U1997" i="3"/>
  <c r="U2080" i="3"/>
  <c r="U1989" i="3"/>
  <c r="U1990" i="3"/>
  <c r="U1991" i="3"/>
  <c r="U2024" i="3"/>
  <c r="U2025" i="3"/>
  <c r="U2026" i="3"/>
  <c r="U2027" i="3"/>
  <c r="U1983" i="3"/>
  <c r="U1994" i="3"/>
  <c r="U1931" i="3"/>
  <c r="U1957" i="3"/>
  <c r="U1958" i="3"/>
  <c r="U1959" i="3"/>
  <c r="U1945" i="3"/>
  <c r="U1862" i="3"/>
  <c r="U1863" i="3"/>
  <c r="U1864" i="3"/>
  <c r="U1865" i="3"/>
  <c r="U1895" i="3"/>
  <c r="U1936" i="3"/>
  <c r="U1518" i="3"/>
  <c r="U1519" i="3"/>
  <c r="U1910" i="3"/>
  <c r="U1911" i="3"/>
  <c r="U1918" i="3"/>
  <c r="U1919" i="3"/>
  <c r="U1869" i="3"/>
  <c r="U1471" i="3"/>
  <c r="U1876" i="3"/>
  <c r="U1870" i="3"/>
  <c r="U1871" i="3"/>
  <c r="U1872" i="3"/>
  <c r="U1542" i="3"/>
  <c r="U1543" i="3"/>
  <c r="U1544" i="3"/>
  <c r="U1545" i="3"/>
  <c r="U1477" i="3"/>
  <c r="U1427" i="3"/>
  <c r="U1335" i="3"/>
  <c r="U1119" i="3"/>
  <c r="U1120" i="3"/>
  <c r="U1312" i="3"/>
  <c r="U1357" i="3"/>
  <c r="U1966" i="3"/>
  <c r="U1546" i="3"/>
  <c r="U1449" i="3"/>
  <c r="U1481" i="3"/>
  <c r="U1442" i="3"/>
  <c r="U1465" i="3"/>
  <c r="U1399" i="3"/>
  <c r="U1400" i="3"/>
  <c r="U1401" i="3"/>
  <c r="U1447" i="3"/>
  <c r="U1421" i="3"/>
  <c r="U1390" i="3"/>
  <c r="U1391" i="3"/>
  <c r="U1377" i="3"/>
  <c r="U2004" i="3"/>
  <c r="U1978" i="3"/>
  <c r="U1552" i="3"/>
  <c r="U1302" i="3"/>
  <c r="U2084" i="3"/>
  <c r="U2085" i="3"/>
  <c r="U2035" i="3"/>
  <c r="U1974" i="3"/>
  <c r="U1975" i="3"/>
  <c r="U1967" i="3"/>
  <c r="U1912" i="3"/>
  <c r="U1562" i="3"/>
  <c r="U1494" i="3"/>
  <c r="U1446" i="3"/>
  <c r="U1363" i="3"/>
  <c r="U1303" i="3"/>
  <c r="U1304" i="3"/>
  <c r="U1341" i="3"/>
  <c r="U1350" i="3"/>
  <c r="U1351" i="3"/>
  <c r="U1534" i="3"/>
  <c r="U1535" i="3"/>
  <c r="U1555" i="3"/>
  <c r="U1526" i="3"/>
  <c r="U1498" i="3"/>
  <c r="U1121" i="3"/>
  <c r="U1346" i="3"/>
  <c r="U1347" i="3"/>
  <c r="U1976" i="3"/>
  <c r="U1960" i="3"/>
  <c r="U1900" i="3"/>
  <c r="U1885" i="3"/>
  <c r="U1886" i="3"/>
  <c r="U1839" i="3"/>
  <c r="U1850" i="3"/>
  <c r="U1843" i="3"/>
  <c r="U1432" i="3"/>
  <c r="U2099" i="3"/>
  <c r="U2097" i="3"/>
  <c r="U2098" i="3"/>
  <c r="U2096" i="3"/>
  <c r="U2060" i="3"/>
  <c r="U2061" i="3"/>
  <c r="U2050" i="3"/>
  <c r="U2044" i="3"/>
  <c r="U1998" i="3"/>
  <c r="U2059" i="3"/>
  <c r="U2043" i="3"/>
  <c r="U2014" i="3"/>
  <c r="U2013" i="3"/>
  <c r="U2046" i="3"/>
  <c r="U2028" i="3"/>
  <c r="U2039" i="3"/>
  <c r="U2032" i="3"/>
  <c r="U1968" i="3"/>
  <c r="U1969" i="3"/>
  <c r="U1946" i="3"/>
  <c r="U1947" i="3"/>
  <c r="U1934" i="3"/>
  <c r="U1933" i="3"/>
  <c r="U1896" i="3"/>
  <c r="U1926" i="3"/>
  <c r="U1890" i="3"/>
  <c r="U1913" i="3"/>
  <c r="U1873" i="3"/>
  <c r="U1874" i="3"/>
  <c r="U1548" i="3"/>
  <c r="U1837" i="3"/>
  <c r="U1559" i="3"/>
  <c r="U1506" i="3"/>
  <c r="U1485" i="3"/>
  <c r="U1443" i="3"/>
  <c r="U1444" i="3"/>
  <c r="U1520" i="3"/>
  <c r="U1521" i="3"/>
  <c r="U1522" i="3"/>
  <c r="U1454" i="3"/>
  <c r="U1455" i="3"/>
  <c r="U1475" i="3"/>
  <c r="U1425" i="3"/>
  <c r="U1417" i="3"/>
  <c r="U1418" i="3"/>
  <c r="U1318" i="3"/>
  <c r="U1382" i="3"/>
  <c r="U1383" i="3"/>
  <c r="U1407" i="3"/>
  <c r="U2005" i="3"/>
  <c r="U2029" i="3"/>
  <c r="U1932" i="3"/>
  <c r="U1846" i="3"/>
  <c r="U1536" i="3"/>
  <c r="U1499" i="3"/>
  <c r="U1462" i="3"/>
  <c r="U1482" i="3"/>
  <c r="U1483" i="3"/>
  <c r="U1478" i="3"/>
  <c r="U1424" i="3"/>
  <c r="U1459" i="3"/>
  <c r="U1404" i="3"/>
  <c r="U1402" i="3"/>
  <c r="U1322" i="3"/>
  <c r="R47" i="3" l="1"/>
  <c r="R298" i="3"/>
  <c r="R472" i="3"/>
  <c r="R473" i="3"/>
  <c r="R455" i="3"/>
  <c r="R456" i="3"/>
  <c r="R130" i="3"/>
  <c r="R448" i="3"/>
  <c r="R463" i="3"/>
  <c r="R374" i="3"/>
  <c r="R477" i="3"/>
  <c r="R470" i="3"/>
  <c r="R461" i="3"/>
  <c r="R464" i="3"/>
  <c r="R465" i="3"/>
  <c r="R457" i="3"/>
  <c r="R458" i="3"/>
  <c r="R430" i="3"/>
  <c r="R431" i="3"/>
  <c r="R413" i="3"/>
  <c r="R414" i="3"/>
  <c r="R415" i="3"/>
  <c r="R421" i="3"/>
  <c r="R422" i="3"/>
  <c r="R423" i="3"/>
  <c r="R100" i="3"/>
  <c r="R411" i="3"/>
  <c r="R394" i="3"/>
  <c r="R384" i="3"/>
  <c r="R370" i="3"/>
  <c r="R371" i="3"/>
  <c r="R339" i="3"/>
  <c r="R300" i="3"/>
  <c r="R301" i="3"/>
  <c r="R302" i="3"/>
  <c r="R131" i="3"/>
  <c r="R132" i="3"/>
  <c r="R115" i="3"/>
  <c r="R109" i="3"/>
  <c r="R110" i="3"/>
  <c r="R97" i="3"/>
  <c r="R83" i="3"/>
  <c r="R76" i="3"/>
  <c r="R31" i="3"/>
  <c r="R32" i="3"/>
  <c r="R27" i="3"/>
  <c r="R327" i="3"/>
  <c r="R318" i="3"/>
  <c r="R93" i="3"/>
  <c r="R81" i="3"/>
  <c r="R72" i="3"/>
  <c r="R66" i="3"/>
  <c r="R436" i="3"/>
  <c r="R397" i="3"/>
  <c r="R44" i="3"/>
  <c r="R7" i="3"/>
  <c r="R3" i="3"/>
  <c r="R481" i="3"/>
  <c r="R443" i="3"/>
  <c r="R406" i="3"/>
  <c r="R403" i="3"/>
  <c r="R341" i="3"/>
  <c r="R342" i="3"/>
  <c r="R343" i="3"/>
  <c r="R454" i="3"/>
  <c r="R407" i="3"/>
  <c r="R391" i="3"/>
  <c r="R395" i="3"/>
  <c r="R385" i="3"/>
  <c r="R357" i="3"/>
  <c r="R367" i="3"/>
  <c r="R358" i="3"/>
  <c r="R444" i="3"/>
  <c r="R365" i="3"/>
  <c r="R324" i="3"/>
  <c r="R294" i="3"/>
  <c r="R288" i="3"/>
  <c r="R129" i="3"/>
  <c r="R116" i="3"/>
  <c r="R94" i="3"/>
  <c r="R106" i="3"/>
  <c r="R107" i="3"/>
  <c r="R102" i="3"/>
  <c r="R98" i="3"/>
  <c r="R84" i="3"/>
  <c r="R69" i="3"/>
  <c r="R70" i="3"/>
  <c r="R57" i="3"/>
  <c r="R45" i="3"/>
  <c r="R33" i="3"/>
  <c r="R34" i="3"/>
  <c r="R15" i="3"/>
  <c r="R18" i="3"/>
  <c r="R19" i="3"/>
  <c r="R6" i="3"/>
  <c r="R2" i="3"/>
  <c r="R493" i="3"/>
  <c r="R451" i="3"/>
  <c r="R392" i="3"/>
  <c r="R368" i="3"/>
  <c r="R386" i="3"/>
  <c r="R387" i="3"/>
  <c r="R120" i="3"/>
  <c r="R48" i="3"/>
  <c r="R474" i="3"/>
  <c r="R468" i="3"/>
  <c r="R438" i="3"/>
  <c r="R330" i="3"/>
  <c r="R331" i="3"/>
  <c r="R78" i="3"/>
  <c r="R49" i="3"/>
  <c r="R50" i="3"/>
  <c r="R60" i="3"/>
  <c r="R38" i="3"/>
  <c r="R323" i="3"/>
  <c r="R5" i="3"/>
  <c r="R320" i="3"/>
  <c r="R63" i="3"/>
  <c r="R73" i="3"/>
  <c r="R58" i="3"/>
  <c r="R321" i="3"/>
  <c r="R303" i="3"/>
  <c r="R304" i="3"/>
  <c r="R123" i="3"/>
  <c r="R124" i="3"/>
  <c r="R117" i="3"/>
  <c r="R85" i="3"/>
  <c r="R86" i="3"/>
  <c r="R42" i="3"/>
  <c r="R29" i="3"/>
  <c r="R20" i="3"/>
  <c r="R21" i="3"/>
  <c r="R375" i="3"/>
  <c r="R376" i="3"/>
  <c r="R79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432" i="3"/>
  <c r="R297" i="3"/>
  <c r="R8" i="3"/>
  <c r="R4" i="3"/>
  <c r="R393" i="3"/>
  <c r="R377" i="3"/>
  <c r="R398" i="3"/>
  <c r="R369" i="3"/>
  <c r="R390" i="3"/>
  <c r="R359" i="3"/>
  <c r="R360" i="3"/>
  <c r="R328" i="3"/>
  <c r="R332" i="3"/>
  <c r="R319" i="3"/>
  <c r="R121" i="3"/>
  <c r="R51" i="3"/>
  <c r="R103" i="3"/>
  <c r="R90" i="3"/>
  <c r="R91" i="3"/>
  <c r="R52" i="3"/>
  <c r="R53" i="3"/>
  <c r="R74" i="3"/>
  <c r="R59" i="3"/>
  <c r="R133" i="3"/>
  <c r="R125" i="3"/>
  <c r="R111" i="3"/>
  <c r="R344" i="3"/>
  <c r="R345" i="3"/>
  <c r="R482" i="3"/>
  <c r="R445" i="3"/>
  <c r="R416" i="3"/>
  <c r="R378" i="3"/>
  <c r="R379" i="3"/>
  <c r="R361" i="3"/>
  <c r="R362" i="3"/>
  <c r="R333" i="3"/>
  <c r="R334" i="3"/>
  <c r="R335" i="3"/>
  <c r="R305" i="3"/>
  <c r="R306" i="3"/>
  <c r="R307" i="3"/>
  <c r="R308" i="3"/>
  <c r="R295" i="3"/>
  <c r="R39" i="3"/>
  <c r="R16" i="3"/>
  <c r="R22" i="3"/>
  <c r="R23" i="3"/>
  <c r="R433" i="3"/>
  <c r="R424" i="3"/>
  <c r="R408" i="3"/>
  <c r="R82" i="3"/>
  <c r="R64" i="3"/>
  <c r="R346" i="3"/>
  <c r="R475" i="3"/>
  <c r="R449" i="3"/>
  <c r="R466" i="3"/>
  <c r="R388" i="3"/>
  <c r="R134" i="3"/>
  <c r="R126" i="3"/>
  <c r="R112" i="3"/>
  <c r="R95" i="3"/>
  <c r="R54" i="3"/>
  <c r="R494" i="3"/>
  <c r="R452" i="3"/>
  <c r="R437" i="3"/>
  <c r="R417" i="3"/>
  <c r="R425" i="3"/>
  <c r="R43" i="3"/>
  <c r="R46" i="3"/>
  <c r="R35" i="3"/>
  <c r="R36" i="3"/>
  <c r="R40" i="3"/>
  <c r="R30" i="3"/>
  <c r="R41" i="3"/>
  <c r="R37" i="3"/>
  <c r="R28" i="3"/>
  <c r="R17" i="3"/>
  <c r="R24" i="3"/>
  <c r="R25" i="3"/>
  <c r="R26" i="3"/>
  <c r="R10" i="3"/>
  <c r="R476" i="3"/>
  <c r="R471" i="3"/>
  <c r="R462" i="3"/>
  <c r="R469" i="3"/>
  <c r="R453" i="3"/>
  <c r="R426" i="3"/>
  <c r="R427" i="3"/>
  <c r="R428" i="3"/>
  <c r="R429" i="3"/>
  <c r="R396" i="3"/>
  <c r="R389" i="3"/>
  <c r="R380" i="3"/>
  <c r="R372" i="3"/>
  <c r="R373" i="3"/>
  <c r="R340" i="3"/>
  <c r="R322" i="3"/>
  <c r="R309" i="3"/>
  <c r="R310" i="3"/>
  <c r="R311" i="3"/>
  <c r="R312" i="3"/>
  <c r="R313" i="3"/>
  <c r="R314" i="3"/>
  <c r="R315" i="3"/>
  <c r="R316" i="3"/>
  <c r="R317" i="3"/>
  <c r="R135" i="3"/>
  <c r="R136" i="3"/>
  <c r="R285" i="3"/>
  <c r="R286" i="3"/>
  <c r="R118" i="3"/>
  <c r="R101" i="3"/>
  <c r="R412" i="3"/>
  <c r="R67" i="3"/>
  <c r="R418" i="3"/>
  <c r="R419" i="3"/>
  <c r="R420" i="3"/>
  <c r="R77" i="3"/>
  <c r="R55" i="3"/>
  <c r="R56" i="3"/>
  <c r="R478" i="3"/>
  <c r="R434" i="3"/>
  <c r="R435" i="3"/>
  <c r="R127" i="3"/>
  <c r="R128" i="3"/>
  <c r="R119" i="3"/>
  <c r="R108" i="3"/>
  <c r="R99" i="3"/>
  <c r="R87" i="3"/>
  <c r="R96" i="3"/>
  <c r="R483" i="3"/>
  <c r="R446" i="3"/>
  <c r="R409" i="3"/>
  <c r="R363" i="3"/>
  <c r="R447" i="3"/>
  <c r="R404" i="3"/>
  <c r="R366" i="3"/>
  <c r="R325" i="3"/>
  <c r="R326" i="3"/>
  <c r="R296" i="3"/>
  <c r="R299" i="3"/>
  <c r="R71" i="3"/>
  <c r="R68" i="3"/>
  <c r="R450" i="3"/>
  <c r="R467" i="3"/>
  <c r="R459" i="3"/>
  <c r="R460" i="3"/>
  <c r="R405" i="3"/>
  <c r="R400" i="3"/>
  <c r="R381" i="3"/>
  <c r="R382" i="3"/>
  <c r="R383" i="3"/>
  <c r="R364" i="3"/>
  <c r="R336" i="3"/>
  <c r="R337" i="3"/>
  <c r="R338" i="3"/>
  <c r="R410" i="3"/>
  <c r="R289" i="3"/>
  <c r="R287" i="3"/>
  <c r="R113" i="3"/>
  <c r="R114" i="3"/>
  <c r="R80" i="3"/>
  <c r="R88" i="3"/>
  <c r="R89" i="3"/>
  <c r="R65" i="3"/>
  <c r="R347" i="3"/>
  <c r="R479" i="3"/>
  <c r="R480" i="3"/>
  <c r="R441" i="3"/>
  <c r="R442" i="3"/>
  <c r="R439" i="3"/>
  <c r="R440" i="3"/>
  <c r="R402" i="3"/>
  <c r="R399" i="3"/>
  <c r="R401" i="3"/>
  <c r="R356" i="3"/>
  <c r="R355" i="3"/>
  <c r="R329" i="3"/>
  <c r="R292" i="3"/>
  <c r="R293" i="3"/>
  <c r="R290" i="3"/>
  <c r="R291" i="3"/>
  <c r="R122" i="3"/>
  <c r="R105" i="3"/>
  <c r="R104" i="3"/>
  <c r="R92" i="3"/>
  <c r="R75" i="3"/>
  <c r="R62" i="3"/>
  <c r="R61" i="3"/>
  <c r="R13" i="3"/>
  <c r="R14" i="3"/>
  <c r="R9" i="3"/>
  <c r="R11" i="3"/>
  <c r="R12" i="3"/>
  <c r="R719" i="3"/>
  <c r="R732" i="3"/>
  <c r="R694" i="3"/>
  <c r="R627" i="3"/>
  <c r="R580" i="3"/>
  <c r="R537" i="3"/>
  <c r="R538" i="3"/>
  <c r="R1330" i="3"/>
  <c r="R1230" i="3"/>
  <c r="R1136" i="3"/>
  <c r="R1137" i="3"/>
  <c r="R1045" i="3"/>
  <c r="R1319" i="3"/>
  <c r="R1309" i="3"/>
  <c r="R1367" i="3"/>
  <c r="R1368" i="3"/>
  <c r="R1369" i="3"/>
  <c r="R1370" i="3"/>
  <c r="R1248" i="3"/>
  <c r="R1326" i="3"/>
  <c r="R1200" i="3"/>
  <c r="R1220" i="3"/>
  <c r="R1221" i="3"/>
  <c r="R1203" i="3"/>
  <c r="R1180" i="3"/>
  <c r="R1158" i="3"/>
  <c r="R1159" i="3"/>
  <c r="R1171" i="3"/>
  <c r="R1172" i="3"/>
  <c r="R1173" i="3"/>
  <c r="R1174" i="3"/>
  <c r="R1170" i="3"/>
  <c r="R1165" i="3"/>
  <c r="R484" i="3"/>
  <c r="R1138" i="3"/>
  <c r="R1122" i="3"/>
  <c r="R555" i="3"/>
  <c r="R556" i="3"/>
  <c r="R588" i="3"/>
  <c r="R1285" i="3"/>
  <c r="R1331" i="3"/>
  <c r="R1288" i="3"/>
  <c r="R1289" i="3"/>
  <c r="R1231" i="3"/>
  <c r="R1232" i="3"/>
  <c r="R1287" i="3"/>
  <c r="R1276" i="3"/>
  <c r="R1274" i="3"/>
  <c r="R1278" i="3"/>
  <c r="R1250" i="3"/>
  <c r="R1251" i="3"/>
  <c r="R1253" i="3"/>
  <c r="R1211" i="3"/>
  <c r="R1212" i="3"/>
  <c r="R1213" i="3"/>
  <c r="R1189" i="3"/>
  <c r="R1190" i="3"/>
  <c r="R1191" i="3"/>
  <c r="R1241" i="3"/>
  <c r="R1242" i="3"/>
  <c r="R1222" i="3"/>
  <c r="R1208" i="3"/>
  <c r="R1192" i="3"/>
  <c r="R1175" i="3"/>
  <c r="R1177" i="3"/>
  <c r="R1178" i="3"/>
  <c r="R1155" i="3"/>
  <c r="R1139" i="3"/>
  <c r="R1142" i="3"/>
  <c r="R1143" i="3"/>
  <c r="R1144" i="3"/>
  <c r="R1125" i="3"/>
  <c r="R1090" i="3"/>
  <c r="R1091" i="3"/>
  <c r="R1092" i="3"/>
  <c r="R1009" i="3"/>
  <c r="R1010" i="3"/>
  <c r="R1093" i="3"/>
  <c r="R1094" i="3"/>
  <c r="R1084" i="3"/>
  <c r="R1085" i="3"/>
  <c r="R1067" i="3"/>
  <c r="R1055" i="3"/>
  <c r="R1049" i="3"/>
  <c r="R1050" i="3"/>
  <c r="R1043" i="3"/>
  <c r="R1031" i="3"/>
  <c r="R1019" i="3"/>
  <c r="R739" i="3"/>
  <c r="R1001" i="3"/>
  <c r="R1002" i="3"/>
  <c r="R744" i="3"/>
  <c r="R733" i="3"/>
  <c r="R740" i="3"/>
  <c r="R729" i="3"/>
  <c r="R710" i="3"/>
  <c r="R711" i="3"/>
  <c r="R712" i="3"/>
  <c r="R713" i="3"/>
  <c r="R674" i="3"/>
  <c r="R675" i="3"/>
  <c r="R676" i="3"/>
  <c r="R695" i="3"/>
  <c r="R696" i="3"/>
  <c r="R697" i="3"/>
  <c r="R671" i="3"/>
  <c r="R672" i="3"/>
  <c r="R652" i="3"/>
  <c r="R653" i="3"/>
  <c r="R654" i="3"/>
  <c r="R655" i="3"/>
  <c r="R643" i="3"/>
  <c r="R737" i="3"/>
  <c r="R1011" i="3"/>
  <c r="R635" i="3"/>
  <c r="R630" i="3"/>
  <c r="R631" i="3"/>
  <c r="R614" i="3"/>
  <c r="R615" i="3"/>
  <c r="R616" i="3"/>
  <c r="R617" i="3"/>
  <c r="R575" i="3"/>
  <c r="R561" i="3"/>
  <c r="R562" i="3"/>
  <c r="R563" i="3"/>
  <c r="R564" i="3"/>
  <c r="R544" i="3"/>
  <c r="R545" i="3"/>
  <c r="R540" i="3"/>
  <c r="R541" i="3"/>
  <c r="R529" i="3"/>
  <c r="R530" i="3"/>
  <c r="R531" i="3"/>
  <c r="R520" i="3"/>
  <c r="R521" i="3"/>
  <c r="R522" i="3"/>
  <c r="R523" i="3"/>
  <c r="R496" i="3"/>
  <c r="R497" i="3"/>
  <c r="R498" i="3"/>
  <c r="R499" i="3"/>
  <c r="R1032" i="3"/>
  <c r="R1033" i="3"/>
  <c r="R1034" i="3"/>
  <c r="R1035" i="3"/>
  <c r="R1358" i="3"/>
  <c r="R1342" i="3"/>
  <c r="R1102" i="3"/>
  <c r="R658" i="3"/>
  <c r="R659" i="3"/>
  <c r="R660" i="3"/>
  <c r="R661" i="3"/>
  <c r="R662" i="3"/>
  <c r="R663" i="3"/>
  <c r="R1181" i="3"/>
  <c r="R1214" i="3"/>
  <c r="R1168" i="3"/>
  <c r="R1126" i="3"/>
  <c r="R1133" i="3"/>
  <c r="R1056" i="3"/>
  <c r="R1064" i="3"/>
  <c r="R1023" i="3"/>
  <c r="R1024" i="3"/>
  <c r="R1004" i="3"/>
  <c r="R716" i="3"/>
  <c r="R692" i="3"/>
  <c r="R637" i="3"/>
  <c r="R638" i="3"/>
  <c r="R639" i="3"/>
  <c r="R620" i="3"/>
  <c r="R621" i="3"/>
  <c r="R1313" i="3"/>
  <c r="R1081" i="3"/>
  <c r="R746" i="3"/>
  <c r="R747" i="3"/>
  <c r="R999" i="3"/>
  <c r="R1000" i="3"/>
  <c r="R720" i="3"/>
  <c r="R706" i="3"/>
  <c r="R707" i="3"/>
  <c r="R708" i="3"/>
  <c r="R709" i="3"/>
  <c r="R687" i="3"/>
  <c r="R645" i="3"/>
  <c r="R646" i="3"/>
  <c r="R647" i="3"/>
  <c r="R648" i="3"/>
  <c r="R649" i="3"/>
  <c r="R650" i="3"/>
  <c r="R651" i="3"/>
  <c r="R610" i="3"/>
  <c r="R611" i="3"/>
  <c r="R612" i="3"/>
  <c r="R613" i="3"/>
  <c r="R581" i="3"/>
  <c r="R543" i="3"/>
  <c r="R495" i="3"/>
  <c r="R1103" i="3"/>
  <c r="R1104" i="3"/>
  <c r="R734" i="3"/>
  <c r="R1262" i="3"/>
  <c r="R1267" i="3"/>
  <c r="R1281" i="3"/>
  <c r="R1352" i="3"/>
  <c r="R1282" i="3"/>
  <c r="R1270" i="3"/>
  <c r="R1271" i="3"/>
  <c r="R1272" i="3"/>
  <c r="R1273" i="3"/>
  <c r="R1237" i="3"/>
  <c r="R1238" i="3"/>
  <c r="R1239" i="3"/>
  <c r="R1240" i="3"/>
  <c r="R1182" i="3"/>
  <c r="R1058" i="3"/>
  <c r="R1059" i="3"/>
  <c r="R1060" i="3"/>
  <c r="R1061" i="3"/>
  <c r="R1068" i="3"/>
  <c r="R1062" i="3"/>
  <c r="R1063" i="3"/>
  <c r="R348" i="3"/>
  <c r="R349" i="3"/>
  <c r="R350" i="3"/>
  <c r="R539" i="3"/>
  <c r="R1259" i="3"/>
  <c r="R1005" i="3"/>
  <c r="R601" i="3"/>
  <c r="R582" i="3"/>
  <c r="R549" i="3"/>
  <c r="R507" i="3"/>
  <c r="R502" i="3"/>
  <c r="R485" i="3"/>
  <c r="R1124" i="3"/>
  <c r="R1071" i="3"/>
  <c r="R1066" i="3"/>
  <c r="R1040" i="3"/>
  <c r="R724" i="3"/>
  <c r="R725" i="3"/>
  <c r="R698" i="3"/>
  <c r="R640" i="3"/>
  <c r="R589" i="3"/>
  <c r="R590" i="3"/>
  <c r="R591" i="3"/>
  <c r="R632" i="3"/>
  <c r="R602" i="3"/>
  <c r="R548" i="3"/>
  <c r="R1256" i="3"/>
  <c r="R1244" i="3"/>
  <c r="R1151" i="3"/>
  <c r="R1152" i="3"/>
  <c r="R1153" i="3"/>
  <c r="R1154" i="3"/>
  <c r="R1130" i="3"/>
  <c r="R1046" i="3"/>
  <c r="R1036" i="3"/>
  <c r="R1012" i="3"/>
  <c r="R1013" i="3"/>
  <c r="R628" i="3"/>
  <c r="R576" i="3"/>
  <c r="R565" i="3"/>
  <c r="R514" i="3"/>
  <c r="R515" i="3"/>
  <c r="R1265" i="3"/>
  <c r="R1246" i="3"/>
  <c r="R504" i="3"/>
  <c r="R1290" i="3"/>
  <c r="R608" i="3"/>
  <c r="R57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1314" i="3"/>
  <c r="R1263" i="3"/>
  <c r="R1245" i="3"/>
  <c r="R1160" i="3"/>
  <c r="R486" i="3"/>
  <c r="R1079" i="3"/>
  <c r="R1006" i="3"/>
  <c r="R1007" i="3"/>
  <c r="R592" i="3"/>
  <c r="R593" i="3"/>
  <c r="R594" i="3"/>
  <c r="R1359" i="3"/>
  <c r="R1291" i="3"/>
  <c r="R1336" i="3"/>
  <c r="R1337" i="3"/>
  <c r="R1266" i="3"/>
  <c r="R1134" i="3"/>
  <c r="R1095" i="3"/>
  <c r="R1014" i="3"/>
  <c r="R1086" i="3"/>
  <c r="R1069" i="3"/>
  <c r="R1072" i="3"/>
  <c r="R1052" i="3"/>
  <c r="R1053" i="3"/>
  <c r="R1025" i="3"/>
  <c r="R1026" i="3"/>
  <c r="R717" i="3"/>
  <c r="R557" i="3"/>
  <c r="R693" i="3"/>
  <c r="R677" i="3"/>
  <c r="R622" i="3"/>
  <c r="R623" i="3"/>
  <c r="R624" i="3"/>
  <c r="R603" i="3"/>
  <c r="R583" i="3"/>
  <c r="R552" i="3"/>
  <c r="R553" i="3"/>
  <c r="R554" i="3"/>
  <c r="R550" i="3"/>
  <c r="R516" i="3"/>
  <c r="R505" i="3"/>
  <c r="R506" i="3"/>
  <c r="R1233" i="3"/>
  <c r="R1215" i="3"/>
  <c r="R1193" i="3"/>
  <c r="R1123" i="3"/>
  <c r="R1087" i="3"/>
  <c r="R1088" i="3"/>
  <c r="R1082" i="3"/>
  <c r="R1105" i="3"/>
  <c r="R1106" i="3"/>
  <c r="R1107" i="3"/>
  <c r="R1257" i="3"/>
  <c r="R1209" i="3"/>
  <c r="R1183" i="3"/>
  <c r="R1184" i="3"/>
  <c r="R1185" i="3"/>
  <c r="R1169" i="3"/>
  <c r="R1065" i="3"/>
  <c r="R699" i="3"/>
  <c r="R532" i="3"/>
  <c r="R524" i="3"/>
  <c r="R508" i="3"/>
  <c r="R503" i="3"/>
  <c r="R1292" i="3"/>
  <c r="R1108" i="3"/>
  <c r="R1201" i="3"/>
  <c r="R1027" i="3"/>
  <c r="R726" i="3"/>
  <c r="R741" i="3"/>
  <c r="R1268" i="3"/>
  <c r="R1353" i="3"/>
  <c r="R1327" i="3"/>
  <c r="R1283" i="3"/>
  <c r="R1279" i="3"/>
  <c r="R1186" i="3"/>
  <c r="R1166" i="3"/>
  <c r="R1145" i="3"/>
  <c r="R1146" i="3"/>
  <c r="R1131" i="3"/>
  <c r="R1096" i="3"/>
  <c r="R1015" i="3"/>
  <c r="R1089" i="3"/>
  <c r="R1083" i="3"/>
  <c r="R1041" i="3"/>
  <c r="R721" i="3"/>
  <c r="R558" i="3"/>
  <c r="R700" i="3"/>
  <c r="R351" i="3"/>
  <c r="R352" i="3"/>
  <c r="R595" i="3"/>
  <c r="R596" i="3"/>
  <c r="R604" i="3"/>
  <c r="R605" i="3"/>
  <c r="R566" i="3"/>
  <c r="R567" i="3"/>
  <c r="R568" i="3"/>
  <c r="R569" i="3"/>
  <c r="R533" i="3"/>
  <c r="R525" i="3"/>
  <c r="R517" i="3"/>
  <c r="R678" i="3"/>
  <c r="R625" i="3"/>
  <c r="R584" i="3"/>
  <c r="R1216" i="3"/>
  <c r="R1194" i="3"/>
  <c r="R353" i="3"/>
  <c r="R1204" i="3"/>
  <c r="R1161" i="3"/>
  <c r="R1162" i="3"/>
  <c r="R487" i="3"/>
  <c r="R488" i="3"/>
  <c r="R489" i="3"/>
  <c r="R1047" i="3"/>
  <c r="R1037" i="3"/>
  <c r="R1234" i="3"/>
  <c r="R1260" i="3"/>
  <c r="R688" i="3"/>
  <c r="R738" i="3"/>
  <c r="R1332" i="3"/>
  <c r="R1109" i="3"/>
  <c r="R1110" i="3"/>
  <c r="R1264" i="3"/>
  <c r="R1286" i="3"/>
  <c r="R1310" i="3"/>
  <c r="R1249" i="3"/>
  <c r="R1354" i="3"/>
  <c r="R1284" i="3"/>
  <c r="R1277" i="3"/>
  <c r="R1275" i="3"/>
  <c r="R1280" i="3"/>
  <c r="R1252" i="3"/>
  <c r="R1205" i="3"/>
  <c r="R1227" i="3"/>
  <c r="R1163" i="3"/>
  <c r="R1164" i="3"/>
  <c r="R1140" i="3"/>
  <c r="R1048" i="3"/>
  <c r="R1127" i="3"/>
  <c r="R1147" i="3"/>
  <c r="R1148" i="3"/>
  <c r="R1149" i="3"/>
  <c r="R1150" i="3"/>
  <c r="R1141" i="3"/>
  <c r="R1132" i="3"/>
  <c r="R1128" i="3"/>
  <c r="R597" i="3"/>
  <c r="R598" i="3"/>
  <c r="R599" i="3"/>
  <c r="R490" i="3"/>
  <c r="R491" i="3"/>
  <c r="R679" i="3"/>
  <c r="R680" i="3"/>
  <c r="R681" i="3"/>
  <c r="R682" i="3"/>
  <c r="R701" i="3"/>
  <c r="R702" i="3"/>
  <c r="R703" i="3"/>
  <c r="R609" i="3"/>
  <c r="R578" i="3"/>
  <c r="R579" i="3"/>
  <c r="R570" i="3"/>
  <c r="R518" i="3"/>
  <c r="R519" i="3"/>
  <c r="R745" i="3"/>
  <c r="R722" i="3"/>
  <c r="R526" i="3"/>
  <c r="R527" i="3"/>
  <c r="R735" i="3"/>
  <c r="R1269" i="3"/>
  <c r="R1293" i="3"/>
  <c r="R1073" i="3"/>
  <c r="R1294" i="3"/>
  <c r="R1235" i="3"/>
  <c r="R1236" i="3"/>
  <c r="R1247" i="3"/>
  <c r="R1217" i="3"/>
  <c r="R1218" i="3"/>
  <c r="R1219" i="3"/>
  <c r="R1228" i="3"/>
  <c r="R1229" i="3"/>
  <c r="R1195" i="3"/>
  <c r="R1179" i="3"/>
  <c r="R1157" i="3"/>
  <c r="R1156" i="3"/>
  <c r="R1129" i="3"/>
  <c r="R1097" i="3"/>
  <c r="R1098" i="3"/>
  <c r="R1099" i="3"/>
  <c r="R1100" i="3"/>
  <c r="R1101" i="3"/>
  <c r="R1020" i="3"/>
  <c r="R1008" i="3"/>
  <c r="R1003" i="3"/>
  <c r="R723" i="3"/>
  <c r="R689" i="3"/>
  <c r="R546" i="3"/>
  <c r="R542" i="3"/>
  <c r="R1360" i="3"/>
  <c r="R1295" i="3"/>
  <c r="R1296" i="3"/>
  <c r="R1338" i="3"/>
  <c r="R1348" i="3"/>
  <c r="R1349" i="3"/>
  <c r="R1261" i="3"/>
  <c r="R1196" i="3"/>
  <c r="R1197" i="3"/>
  <c r="R1198" i="3"/>
  <c r="R1199" i="3"/>
  <c r="R1243" i="3"/>
  <c r="R1210" i="3"/>
  <c r="R1176" i="3"/>
  <c r="R1135" i="3"/>
  <c r="R1080" i="3"/>
  <c r="R1016" i="3"/>
  <c r="R1017" i="3"/>
  <c r="R1051" i="3"/>
  <c r="R1028" i="3"/>
  <c r="R1029" i="3"/>
  <c r="R1030" i="3"/>
  <c r="R559" i="3"/>
  <c r="R560" i="3"/>
  <c r="R683" i="3"/>
  <c r="R684" i="3"/>
  <c r="R685" i="3"/>
  <c r="R686" i="3"/>
  <c r="R644" i="3"/>
  <c r="R636" i="3"/>
  <c r="R626" i="3"/>
  <c r="R618" i="3"/>
  <c r="R619" i="3"/>
  <c r="R571" i="3"/>
  <c r="R572" i="3"/>
  <c r="R573" i="3"/>
  <c r="R574" i="3"/>
  <c r="R551" i="3"/>
  <c r="R509" i="3"/>
  <c r="R1111" i="3"/>
  <c r="R1343" i="3"/>
  <c r="R1344" i="3"/>
  <c r="R492" i="3"/>
  <c r="R742" i="3"/>
  <c r="R718" i="3"/>
  <c r="R673" i="3"/>
  <c r="R629" i="3"/>
  <c r="R600" i="3"/>
  <c r="R547" i="3"/>
  <c r="R1202" i="3"/>
  <c r="R1187" i="3"/>
  <c r="R1167" i="3"/>
  <c r="R1042" i="3"/>
  <c r="R727" i="3"/>
  <c r="R728" i="3"/>
  <c r="R736" i="3"/>
  <c r="R730" i="3"/>
  <c r="R743" i="3"/>
  <c r="R656" i="3"/>
  <c r="R657" i="3"/>
  <c r="R1018" i="3"/>
  <c r="R606" i="3"/>
  <c r="R607" i="3"/>
  <c r="R587" i="3"/>
  <c r="R534" i="3"/>
  <c r="R535" i="3"/>
  <c r="R536" i="3"/>
  <c r="R500" i="3"/>
  <c r="R501" i="3"/>
  <c r="R1315" i="3"/>
  <c r="R641" i="3"/>
  <c r="R1206" i="3"/>
  <c r="R1074" i="3"/>
  <c r="R1320" i="3"/>
  <c r="R1305" i="3"/>
  <c r="R1258" i="3"/>
  <c r="R1255" i="3"/>
  <c r="R1254" i="3"/>
  <c r="R1207" i="3"/>
  <c r="R1188" i="3"/>
  <c r="R1077" i="3"/>
  <c r="R1078" i="3"/>
  <c r="R1070" i="3"/>
  <c r="R1075" i="3"/>
  <c r="R1076" i="3"/>
  <c r="R1057" i="3"/>
  <c r="R1054" i="3"/>
  <c r="R1044" i="3"/>
  <c r="R1038" i="3"/>
  <c r="R1021" i="3"/>
  <c r="R1022" i="3"/>
  <c r="R1039" i="3"/>
  <c r="R731" i="3"/>
  <c r="R714" i="3"/>
  <c r="R715" i="3"/>
  <c r="R704" i="3"/>
  <c r="R705" i="3"/>
  <c r="R690" i="3"/>
  <c r="R691" i="3"/>
  <c r="R670" i="3"/>
  <c r="R642" i="3"/>
  <c r="R354" i="3"/>
  <c r="R634" i="3"/>
  <c r="R633" i="3"/>
  <c r="R585" i="3"/>
  <c r="R586" i="3"/>
  <c r="R510" i="3"/>
  <c r="R511" i="3"/>
  <c r="R512" i="3"/>
  <c r="R513" i="3"/>
  <c r="R528" i="3"/>
  <c r="R1433" i="3"/>
  <c r="R1333" i="3"/>
  <c r="R2102" i="3"/>
  <c r="R2100" i="3"/>
  <c r="R2101" i="3"/>
  <c r="R2002" i="3"/>
  <c r="R1999" i="3"/>
  <c r="R2051" i="3"/>
  <c r="R2089" i="3"/>
  <c r="R2093" i="3"/>
  <c r="R2091" i="3"/>
  <c r="R2092" i="3"/>
  <c r="R2003" i="3"/>
  <c r="R1995" i="3"/>
  <c r="R2083" i="3"/>
  <c r="R2081" i="3"/>
  <c r="R2082" i="3"/>
  <c r="R2078" i="3"/>
  <c r="R1996" i="3"/>
  <c r="R2064" i="3"/>
  <c r="R2062" i="3"/>
  <c r="R2063" i="3"/>
  <c r="R1984" i="3"/>
  <c r="R1985" i="3"/>
  <c r="R1986" i="3"/>
  <c r="R2015" i="3"/>
  <c r="R2016" i="3"/>
  <c r="R2040" i="3"/>
  <c r="R2056" i="3"/>
  <c r="R2054" i="3"/>
  <c r="R2055" i="3"/>
  <c r="R2017" i="3"/>
  <c r="R2018" i="3"/>
  <c r="R2038" i="3"/>
  <c r="R2036" i="3"/>
  <c r="R2037" i="3"/>
  <c r="R1982" i="3"/>
  <c r="R1977" i="3"/>
  <c r="R2033" i="3"/>
  <c r="R2034" i="3"/>
  <c r="R2011" i="3"/>
  <c r="R2006" i="3"/>
  <c r="R2010" i="3"/>
  <c r="R1992" i="3"/>
  <c r="R1981" i="3"/>
  <c r="R1979" i="3"/>
  <c r="R1980" i="3"/>
  <c r="R1948" i="3"/>
  <c r="R1949" i="3"/>
  <c r="R1950" i="3"/>
  <c r="R1963" i="3"/>
  <c r="R1961" i="3"/>
  <c r="R1962" i="3"/>
  <c r="R1951" i="3"/>
  <c r="R1928" i="3"/>
  <c r="R1901" i="3"/>
  <c r="R1857" i="3"/>
  <c r="R1858" i="3"/>
  <c r="R1859" i="3"/>
  <c r="R1894" i="3"/>
  <c r="R1937" i="3"/>
  <c r="R1927" i="3"/>
  <c r="R1920" i="3"/>
  <c r="R1902" i="3"/>
  <c r="R1935" i="3"/>
  <c r="R1938" i="3"/>
  <c r="R1921" i="3"/>
  <c r="R1903" i="3"/>
  <c r="R1906" i="3"/>
  <c r="R1893" i="3"/>
  <c r="R1891" i="3"/>
  <c r="R1892" i="3"/>
  <c r="R1914" i="3"/>
  <c r="R1915" i="3"/>
  <c r="R1875" i="3"/>
  <c r="R1868" i="3"/>
  <c r="R1854" i="3"/>
  <c r="R1855" i="3"/>
  <c r="R1847" i="3"/>
  <c r="R1840" i="3"/>
  <c r="R1556" i="3"/>
  <c r="R1557" i="3"/>
  <c r="R1547" i="3"/>
  <c r="R1500" i="3"/>
  <c r="R1501" i="3"/>
  <c r="R1848" i="3"/>
  <c r="R1849" i="3"/>
  <c r="R1841" i="3"/>
  <c r="R1457" i="3"/>
  <c r="R1428" i="3"/>
  <c r="R1431" i="3"/>
  <c r="R1366" i="3"/>
  <c r="R1364" i="3"/>
  <c r="R1365" i="3"/>
  <c r="R1325" i="3"/>
  <c r="R1323" i="3"/>
  <c r="R1324" i="3"/>
  <c r="R1308" i="3"/>
  <c r="R1306" i="3"/>
  <c r="R1307" i="3"/>
  <c r="R1321" i="3"/>
  <c r="R1311" i="3"/>
  <c r="R1371" i="3"/>
  <c r="R1372" i="3"/>
  <c r="R1373" i="3"/>
  <c r="R1374" i="3"/>
  <c r="R1328" i="3"/>
  <c r="R2019" i="3"/>
  <c r="R1993" i="3"/>
  <c r="R2007" i="3"/>
  <c r="R2008" i="3"/>
  <c r="R1929" i="3"/>
  <c r="R1930" i="3"/>
  <c r="R1939" i="3"/>
  <c r="R1851" i="3"/>
  <c r="R1852" i="3"/>
  <c r="R1856" i="3"/>
  <c r="R1844" i="3"/>
  <c r="R1853" i="3"/>
  <c r="R1558" i="3"/>
  <c r="R1845" i="3"/>
  <c r="R1565" i="3"/>
  <c r="R1563" i="3"/>
  <c r="R1564" i="3"/>
  <c r="R1551" i="3"/>
  <c r="R1549" i="3"/>
  <c r="R1838" i="3"/>
  <c r="R1553" i="3"/>
  <c r="R1523" i="3"/>
  <c r="R1507" i="3"/>
  <c r="R1484" i="3"/>
  <c r="R1495" i="3"/>
  <c r="R1488" i="3"/>
  <c r="R1489" i="3"/>
  <c r="R1537" i="3"/>
  <c r="R1538" i="3"/>
  <c r="R1539" i="3"/>
  <c r="R1508" i="3"/>
  <c r="R1509" i="3"/>
  <c r="R1510" i="3"/>
  <c r="R1476" i="3"/>
  <c r="R1472" i="3"/>
  <c r="R1473" i="3"/>
  <c r="R1897" i="3"/>
  <c r="R1877" i="3"/>
  <c r="R1566" i="3"/>
  <c r="R1524" i="3"/>
  <c r="R1525" i="3"/>
  <c r="R1527" i="3"/>
  <c r="R1458" i="3"/>
  <c r="R1448" i="3"/>
  <c r="R1479" i="3"/>
  <c r="R1474" i="3"/>
  <c r="R1429" i="3"/>
  <c r="R1463" i="3"/>
  <c r="R1464" i="3"/>
  <c r="R1412" i="3"/>
  <c r="R1410" i="3"/>
  <c r="R1411" i="3"/>
  <c r="R1394" i="3"/>
  <c r="R1395" i="3"/>
  <c r="R1396" i="3"/>
  <c r="R1413" i="3"/>
  <c r="R1414" i="3"/>
  <c r="R1392" i="3"/>
  <c r="R1426" i="3"/>
  <c r="R1384" i="3"/>
  <c r="R1385" i="3"/>
  <c r="R1419" i="3"/>
  <c r="R1420" i="3"/>
  <c r="R1393" i="3"/>
  <c r="R1386" i="3"/>
  <c r="R1387" i="3"/>
  <c r="R1378" i="3"/>
  <c r="R1379" i="3"/>
  <c r="R1375" i="3"/>
  <c r="R1376" i="3"/>
  <c r="R1334" i="3"/>
  <c r="R1297" i="3"/>
  <c r="R1298" i="3"/>
  <c r="R1940" i="3"/>
  <c r="R1923" i="3"/>
  <c r="R1554" i="3"/>
  <c r="R1460" i="3"/>
  <c r="R2086" i="3"/>
  <c r="R2030" i="3"/>
  <c r="R1970" i="3"/>
  <c r="R1922" i="3"/>
  <c r="R1924" i="3"/>
  <c r="R1511" i="3"/>
  <c r="R1528" i="3"/>
  <c r="R1502" i="3"/>
  <c r="R1434" i="3"/>
  <c r="R1435" i="3"/>
  <c r="R1468" i="3"/>
  <c r="R1450" i="3"/>
  <c r="R1445" i="3"/>
  <c r="R1408" i="3"/>
  <c r="R1361" i="3"/>
  <c r="R1345" i="3"/>
  <c r="R1112" i="3"/>
  <c r="R664" i="3"/>
  <c r="R665" i="3"/>
  <c r="R666" i="3"/>
  <c r="R667" i="3"/>
  <c r="R668" i="3"/>
  <c r="R669" i="3"/>
  <c r="R1529" i="3"/>
  <c r="R1530" i="3"/>
  <c r="R1550" i="3"/>
  <c r="R1512" i="3"/>
  <c r="R1898" i="3"/>
  <c r="R1316" i="3"/>
  <c r="R2047" i="3"/>
  <c r="R2065" i="3"/>
  <c r="R2066" i="3"/>
  <c r="R2067" i="3"/>
  <c r="R2075" i="3"/>
  <c r="R2057" i="3"/>
  <c r="R1941" i="3"/>
  <c r="R1866" i="3"/>
  <c r="R1560" i="3"/>
  <c r="R1567" i="3"/>
  <c r="R1436" i="3"/>
  <c r="R1113" i="3"/>
  <c r="R1114" i="3"/>
  <c r="R1223" i="3"/>
  <c r="R1224" i="3"/>
  <c r="R1225" i="3"/>
  <c r="R1226" i="3"/>
  <c r="R1405" i="3"/>
  <c r="R1355" i="3"/>
  <c r="R2041" i="3"/>
  <c r="R1422" i="3"/>
  <c r="R1487" i="3"/>
  <c r="R1469" i="3"/>
  <c r="R1504" i="3"/>
  <c r="R1505" i="3"/>
  <c r="R1437" i="3"/>
  <c r="R1496" i="3"/>
  <c r="R1497" i="3"/>
  <c r="R1480" i="3"/>
  <c r="R1964" i="3"/>
  <c r="R1456" i="3"/>
  <c r="R1430" i="3"/>
  <c r="R1887" i="3"/>
  <c r="R1403" i="3"/>
  <c r="R1899" i="3"/>
  <c r="R1878" i="3"/>
  <c r="R1879" i="3"/>
  <c r="R1880" i="3"/>
  <c r="R1438" i="3"/>
  <c r="R1490" i="3"/>
  <c r="R1466" i="3"/>
  <c r="R2088" i="3"/>
  <c r="R2053" i="3"/>
  <c r="R1904" i="3"/>
  <c r="R1905" i="3"/>
  <c r="R1907" i="3"/>
  <c r="R1299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2094" i="3"/>
  <c r="R2095" i="3"/>
  <c r="R2048" i="3"/>
  <c r="R2068" i="3"/>
  <c r="R2069" i="3"/>
  <c r="R2070" i="3"/>
  <c r="R2076" i="3"/>
  <c r="R2087" i="3"/>
  <c r="R2058" i="3"/>
  <c r="R2042" i="3"/>
  <c r="R1952" i="3"/>
  <c r="R1953" i="3"/>
  <c r="R1513" i="3"/>
  <c r="R1514" i="3"/>
  <c r="R1888" i="3"/>
  <c r="R1531" i="3"/>
  <c r="R1317" i="3"/>
  <c r="R1987" i="3"/>
  <c r="R2020" i="3"/>
  <c r="R2045" i="3"/>
  <c r="R2021" i="3"/>
  <c r="R2009" i="3"/>
  <c r="R1965" i="3"/>
  <c r="R1860" i="3"/>
  <c r="R1908" i="3"/>
  <c r="R1916" i="3"/>
  <c r="R1561" i="3"/>
  <c r="R1439" i="3"/>
  <c r="R1461" i="3"/>
  <c r="R1423" i="3"/>
  <c r="R1362" i="3"/>
  <c r="R1300" i="3"/>
  <c r="R1339" i="3"/>
  <c r="R1340" i="3"/>
  <c r="R2031" i="3"/>
  <c r="R2000" i="3"/>
  <c r="R1942" i="3"/>
  <c r="R1925" i="3"/>
  <c r="R1532" i="3"/>
  <c r="R1540" i="3"/>
  <c r="R1515" i="3"/>
  <c r="R1451" i="3"/>
  <c r="R1397" i="3"/>
  <c r="R1388" i="3"/>
  <c r="R1380" i="3"/>
  <c r="R2012" i="3"/>
  <c r="R1971" i="3"/>
  <c r="R1972" i="3"/>
  <c r="R1867" i="3"/>
  <c r="R1516" i="3"/>
  <c r="R1881" i="3"/>
  <c r="R1882" i="3"/>
  <c r="R1883" i="3"/>
  <c r="R1836" i="3"/>
  <c r="R1503" i="3"/>
  <c r="R1486" i="3"/>
  <c r="R1491" i="3"/>
  <c r="R1492" i="3"/>
  <c r="R1467" i="3"/>
  <c r="R1409" i="3"/>
  <c r="R1115" i="3"/>
  <c r="R1116" i="3"/>
  <c r="R1117" i="3"/>
  <c r="R1301" i="3"/>
  <c r="R1118" i="3"/>
  <c r="R2071" i="3"/>
  <c r="R2079" i="3"/>
  <c r="R1988" i="3"/>
  <c r="R2022" i="3"/>
  <c r="R2023" i="3"/>
  <c r="R1973" i="3"/>
  <c r="R1861" i="3"/>
  <c r="R1909" i="3"/>
  <c r="R1917" i="3"/>
  <c r="R1356" i="3"/>
  <c r="R1329" i="3"/>
  <c r="R1470" i="3"/>
  <c r="R1842" i="3"/>
  <c r="R1415" i="3"/>
  <c r="R1416" i="3"/>
  <c r="R1889" i="3"/>
  <c r="R1533" i="3"/>
  <c r="R1541" i="3"/>
  <c r="R1517" i="3"/>
  <c r="R1398" i="3"/>
  <c r="R1389" i="3"/>
  <c r="R1381" i="3"/>
  <c r="R1406" i="3"/>
  <c r="R1943" i="3"/>
  <c r="R1944" i="3"/>
  <c r="R1954" i="3"/>
  <c r="R1955" i="3"/>
  <c r="R1956" i="3"/>
  <c r="R1884" i="3"/>
  <c r="R1440" i="3"/>
  <c r="R1441" i="3"/>
  <c r="R1493" i="3"/>
  <c r="R1452" i="3"/>
  <c r="R1453" i="3"/>
  <c r="R2049" i="3"/>
  <c r="R2001" i="3"/>
  <c r="R2052" i="3"/>
  <c r="R2090" i="3"/>
  <c r="R2072" i="3"/>
  <c r="R2073" i="3"/>
  <c r="R2074" i="3"/>
  <c r="R2077" i="3"/>
  <c r="R1997" i="3"/>
  <c r="R2080" i="3"/>
  <c r="R1989" i="3"/>
  <c r="R1990" i="3"/>
  <c r="R1991" i="3"/>
  <c r="R2024" i="3"/>
  <c r="R2025" i="3"/>
  <c r="R2026" i="3"/>
  <c r="R2027" i="3"/>
  <c r="R1983" i="3"/>
  <c r="R1994" i="3"/>
  <c r="R1931" i="3"/>
  <c r="R1957" i="3"/>
  <c r="R1958" i="3"/>
  <c r="R1959" i="3"/>
  <c r="R1945" i="3"/>
  <c r="R1862" i="3"/>
  <c r="R1863" i="3"/>
  <c r="R1864" i="3"/>
  <c r="R1865" i="3"/>
  <c r="R1895" i="3"/>
  <c r="R1936" i="3"/>
  <c r="R1518" i="3"/>
  <c r="R1519" i="3"/>
  <c r="R1910" i="3"/>
  <c r="R1911" i="3"/>
  <c r="R1918" i="3"/>
  <c r="R1919" i="3"/>
  <c r="R1869" i="3"/>
  <c r="R1471" i="3"/>
  <c r="R1876" i="3"/>
  <c r="R1870" i="3"/>
  <c r="R1871" i="3"/>
  <c r="R1872" i="3"/>
  <c r="R1542" i="3"/>
  <c r="R1543" i="3"/>
  <c r="R1544" i="3"/>
  <c r="R1545" i="3"/>
  <c r="R1477" i="3"/>
  <c r="R1427" i="3"/>
  <c r="R1335" i="3"/>
  <c r="R1119" i="3"/>
  <c r="R1120" i="3"/>
  <c r="R1312" i="3"/>
  <c r="R1357" i="3"/>
  <c r="R1966" i="3"/>
  <c r="R1546" i="3"/>
  <c r="R1449" i="3"/>
  <c r="R1481" i="3"/>
  <c r="R1442" i="3"/>
  <c r="R1465" i="3"/>
  <c r="R1399" i="3"/>
  <c r="R1400" i="3"/>
  <c r="R1401" i="3"/>
  <c r="R1447" i="3"/>
  <c r="R1421" i="3"/>
  <c r="R1390" i="3"/>
  <c r="R1391" i="3"/>
  <c r="R1377" i="3"/>
  <c r="R2004" i="3"/>
  <c r="R1978" i="3"/>
  <c r="R1552" i="3"/>
  <c r="R1302" i="3"/>
  <c r="R2084" i="3"/>
  <c r="R2085" i="3"/>
  <c r="R2035" i="3"/>
  <c r="R1974" i="3"/>
  <c r="R1975" i="3"/>
  <c r="R1967" i="3"/>
  <c r="R1912" i="3"/>
  <c r="R1562" i="3"/>
  <c r="R1494" i="3"/>
  <c r="R1446" i="3"/>
  <c r="R1363" i="3"/>
  <c r="R1303" i="3"/>
  <c r="R1304" i="3"/>
  <c r="R1341" i="3"/>
  <c r="R1350" i="3"/>
  <c r="R1351" i="3"/>
  <c r="R1534" i="3"/>
  <c r="R1535" i="3"/>
  <c r="R1555" i="3"/>
  <c r="R1526" i="3"/>
  <c r="R1498" i="3"/>
  <c r="R1121" i="3"/>
  <c r="R1346" i="3"/>
  <c r="R1347" i="3"/>
  <c r="R1976" i="3"/>
  <c r="R1960" i="3"/>
  <c r="R1900" i="3"/>
  <c r="R1885" i="3"/>
  <c r="R1886" i="3"/>
  <c r="R1839" i="3"/>
  <c r="R1850" i="3"/>
  <c r="R1843" i="3"/>
  <c r="R1432" i="3"/>
  <c r="R2099" i="3"/>
  <c r="R2097" i="3"/>
  <c r="R2098" i="3"/>
  <c r="R2096" i="3"/>
  <c r="R2060" i="3"/>
  <c r="R2061" i="3"/>
  <c r="R2050" i="3"/>
  <c r="R2044" i="3"/>
  <c r="R1998" i="3"/>
  <c r="R2059" i="3"/>
  <c r="R2043" i="3"/>
  <c r="R2014" i="3"/>
  <c r="R2013" i="3"/>
  <c r="R2046" i="3"/>
  <c r="R2028" i="3"/>
  <c r="R2039" i="3"/>
  <c r="R2032" i="3"/>
  <c r="R1968" i="3"/>
  <c r="R1969" i="3"/>
  <c r="R1946" i="3"/>
  <c r="R1947" i="3"/>
  <c r="R1934" i="3"/>
  <c r="R1933" i="3"/>
  <c r="R1896" i="3"/>
  <c r="R1926" i="3"/>
  <c r="R1890" i="3"/>
  <c r="R1913" i="3"/>
  <c r="R1873" i="3"/>
  <c r="R1874" i="3"/>
  <c r="R1548" i="3"/>
  <c r="R1837" i="3"/>
  <c r="R1559" i="3"/>
  <c r="R1506" i="3"/>
  <c r="R1485" i="3"/>
  <c r="R1443" i="3"/>
  <c r="R1444" i="3"/>
  <c r="R1520" i="3"/>
  <c r="R1521" i="3"/>
  <c r="R1522" i="3"/>
  <c r="R1454" i="3"/>
  <c r="R1455" i="3"/>
  <c r="R1475" i="3"/>
  <c r="R1425" i="3"/>
  <c r="R1417" i="3"/>
  <c r="R1418" i="3"/>
  <c r="R1318" i="3"/>
  <c r="R1382" i="3"/>
  <c r="R1383" i="3"/>
  <c r="R1407" i="3"/>
  <c r="R2005" i="3"/>
  <c r="R2029" i="3"/>
  <c r="R1932" i="3"/>
  <c r="R1846" i="3"/>
  <c r="R1536" i="3"/>
  <c r="R1499" i="3"/>
  <c r="R1462" i="3"/>
  <c r="R1482" i="3"/>
  <c r="R1483" i="3"/>
  <c r="R1478" i="3"/>
  <c r="R1424" i="3"/>
  <c r="R1459" i="3"/>
  <c r="R1404" i="3"/>
  <c r="R1402" i="3"/>
  <c r="R1322" i="3"/>
  <c r="N47" i="3" l="1"/>
  <c r="N298" i="3"/>
  <c r="N472" i="3"/>
  <c r="N473" i="3"/>
  <c r="N455" i="3"/>
  <c r="N456" i="3"/>
  <c r="N130" i="3"/>
  <c r="N448" i="3"/>
  <c r="N463" i="3"/>
  <c r="N374" i="3"/>
  <c r="N477" i="3"/>
  <c r="N470" i="3"/>
  <c r="N461" i="3"/>
  <c r="N464" i="3"/>
  <c r="N465" i="3"/>
  <c r="N457" i="3"/>
  <c r="N458" i="3"/>
  <c r="N430" i="3"/>
  <c r="N431" i="3"/>
  <c r="N413" i="3"/>
  <c r="N414" i="3"/>
  <c r="N415" i="3"/>
  <c r="N421" i="3"/>
  <c r="N422" i="3"/>
  <c r="N423" i="3"/>
  <c r="N100" i="3"/>
  <c r="N411" i="3"/>
  <c r="N394" i="3"/>
  <c r="N384" i="3"/>
  <c r="N370" i="3"/>
  <c r="N371" i="3"/>
  <c r="N339" i="3"/>
  <c r="N300" i="3"/>
  <c r="N301" i="3"/>
  <c r="N302" i="3"/>
  <c r="N131" i="3"/>
  <c r="N132" i="3"/>
  <c r="N115" i="3"/>
  <c r="N109" i="3"/>
  <c r="N110" i="3"/>
  <c r="N97" i="3"/>
  <c r="N83" i="3"/>
  <c r="N76" i="3"/>
  <c r="N31" i="3"/>
  <c r="N32" i="3"/>
  <c r="N27" i="3"/>
  <c r="N327" i="3"/>
  <c r="N318" i="3"/>
  <c r="N93" i="3"/>
  <c r="N81" i="3"/>
  <c r="N72" i="3"/>
  <c r="N66" i="3"/>
  <c r="N436" i="3"/>
  <c r="N397" i="3"/>
  <c r="N44" i="3"/>
  <c r="N7" i="3"/>
  <c r="N3" i="3"/>
  <c r="N481" i="3"/>
  <c r="N443" i="3"/>
  <c r="N406" i="3"/>
  <c r="N403" i="3"/>
  <c r="N341" i="3"/>
  <c r="N342" i="3"/>
  <c r="N343" i="3"/>
  <c r="N454" i="3"/>
  <c r="N407" i="3"/>
  <c r="N391" i="3"/>
  <c r="N395" i="3"/>
  <c r="N385" i="3"/>
  <c r="N357" i="3"/>
  <c r="N367" i="3"/>
  <c r="N358" i="3"/>
  <c r="N444" i="3"/>
  <c r="N365" i="3"/>
  <c r="N324" i="3"/>
  <c r="N294" i="3"/>
  <c r="N288" i="3"/>
  <c r="N129" i="3"/>
  <c r="N116" i="3"/>
  <c r="N94" i="3"/>
  <c r="N106" i="3"/>
  <c r="N107" i="3"/>
  <c r="N102" i="3"/>
  <c r="N98" i="3"/>
  <c r="N84" i="3"/>
  <c r="N69" i="3"/>
  <c r="N70" i="3"/>
  <c r="N57" i="3"/>
  <c r="N45" i="3"/>
  <c r="N33" i="3"/>
  <c r="N34" i="3"/>
  <c r="N15" i="3"/>
  <c r="N18" i="3"/>
  <c r="N19" i="3"/>
  <c r="N6" i="3"/>
  <c r="N2" i="3"/>
  <c r="N493" i="3"/>
  <c r="N451" i="3"/>
  <c r="N392" i="3"/>
  <c r="N368" i="3"/>
  <c r="N386" i="3"/>
  <c r="N387" i="3"/>
  <c r="N120" i="3"/>
  <c r="N48" i="3"/>
  <c r="N474" i="3"/>
  <c r="N468" i="3"/>
  <c r="N438" i="3"/>
  <c r="N330" i="3"/>
  <c r="N331" i="3"/>
  <c r="N78" i="3"/>
  <c r="N49" i="3"/>
  <c r="N50" i="3"/>
  <c r="N60" i="3"/>
  <c r="N38" i="3"/>
  <c r="N323" i="3"/>
  <c r="N5" i="3"/>
  <c r="N320" i="3"/>
  <c r="N63" i="3"/>
  <c r="N73" i="3"/>
  <c r="N58" i="3"/>
  <c r="N321" i="3"/>
  <c r="N303" i="3"/>
  <c r="N304" i="3"/>
  <c r="N123" i="3"/>
  <c r="N124" i="3"/>
  <c r="N117" i="3"/>
  <c r="N85" i="3"/>
  <c r="N86" i="3"/>
  <c r="N42" i="3"/>
  <c r="N29" i="3"/>
  <c r="N20" i="3"/>
  <c r="N21" i="3"/>
  <c r="N375" i="3"/>
  <c r="N376" i="3"/>
  <c r="N79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432" i="3"/>
  <c r="N297" i="3"/>
  <c r="N8" i="3"/>
  <c r="N4" i="3"/>
  <c r="N393" i="3"/>
  <c r="N377" i="3"/>
  <c r="N398" i="3"/>
  <c r="N369" i="3"/>
  <c r="N390" i="3"/>
  <c r="N359" i="3"/>
  <c r="N360" i="3"/>
  <c r="N328" i="3"/>
  <c r="N332" i="3"/>
  <c r="N319" i="3"/>
  <c r="N121" i="3"/>
  <c r="N51" i="3"/>
  <c r="N103" i="3"/>
  <c r="N90" i="3"/>
  <c r="N91" i="3"/>
  <c r="N52" i="3"/>
  <c r="N53" i="3"/>
  <c r="N74" i="3"/>
  <c r="N59" i="3"/>
  <c r="N133" i="3"/>
  <c r="N125" i="3"/>
  <c r="N111" i="3"/>
  <c r="N344" i="3"/>
  <c r="N345" i="3"/>
  <c r="N482" i="3"/>
  <c r="N445" i="3"/>
  <c r="N416" i="3"/>
  <c r="N378" i="3"/>
  <c r="N379" i="3"/>
  <c r="N361" i="3"/>
  <c r="N362" i="3"/>
  <c r="N333" i="3"/>
  <c r="N334" i="3"/>
  <c r="N335" i="3"/>
  <c r="N305" i="3"/>
  <c r="N306" i="3"/>
  <c r="N307" i="3"/>
  <c r="N308" i="3"/>
  <c r="N295" i="3"/>
  <c r="N39" i="3"/>
  <c r="N16" i="3"/>
  <c r="N22" i="3"/>
  <c r="N23" i="3"/>
  <c r="N433" i="3"/>
  <c r="N424" i="3"/>
  <c r="N408" i="3"/>
  <c r="N82" i="3"/>
  <c r="N64" i="3"/>
  <c r="N346" i="3"/>
  <c r="N475" i="3"/>
  <c r="N449" i="3"/>
  <c r="N466" i="3"/>
  <c r="N388" i="3"/>
  <c r="N134" i="3"/>
  <c r="N126" i="3"/>
  <c r="N112" i="3"/>
  <c r="N95" i="3"/>
  <c r="N54" i="3"/>
  <c r="N494" i="3"/>
  <c r="N452" i="3"/>
  <c r="N437" i="3"/>
  <c r="N417" i="3"/>
  <c r="N425" i="3"/>
  <c r="N43" i="3"/>
  <c r="N46" i="3"/>
  <c r="N35" i="3"/>
  <c r="N36" i="3"/>
  <c r="N40" i="3"/>
  <c r="N30" i="3"/>
  <c r="N41" i="3"/>
  <c r="N37" i="3"/>
  <c r="N28" i="3"/>
  <c r="N17" i="3"/>
  <c r="N24" i="3"/>
  <c r="N25" i="3"/>
  <c r="N26" i="3"/>
  <c r="N10" i="3"/>
  <c r="N476" i="3"/>
  <c r="N471" i="3"/>
  <c r="N462" i="3"/>
  <c r="N469" i="3"/>
  <c r="N453" i="3"/>
  <c r="N426" i="3"/>
  <c r="N427" i="3"/>
  <c r="N428" i="3"/>
  <c r="N429" i="3"/>
  <c r="N396" i="3"/>
  <c r="N389" i="3"/>
  <c r="N380" i="3"/>
  <c r="N372" i="3"/>
  <c r="N373" i="3"/>
  <c r="N340" i="3"/>
  <c r="N322" i="3"/>
  <c r="N309" i="3"/>
  <c r="N310" i="3"/>
  <c r="N311" i="3"/>
  <c r="N312" i="3"/>
  <c r="N313" i="3"/>
  <c r="N314" i="3"/>
  <c r="N315" i="3"/>
  <c r="N316" i="3"/>
  <c r="N317" i="3"/>
  <c r="N135" i="3"/>
  <c r="N136" i="3"/>
  <c r="N285" i="3"/>
  <c r="N286" i="3"/>
  <c r="N118" i="3"/>
  <c r="N101" i="3"/>
  <c r="N412" i="3"/>
  <c r="N67" i="3"/>
  <c r="N418" i="3"/>
  <c r="N419" i="3"/>
  <c r="N420" i="3"/>
  <c r="N77" i="3"/>
  <c r="N55" i="3"/>
  <c r="N56" i="3"/>
  <c r="N478" i="3"/>
  <c r="N434" i="3"/>
  <c r="N435" i="3"/>
  <c r="N127" i="3"/>
  <c r="N128" i="3"/>
  <c r="N119" i="3"/>
  <c r="N108" i="3"/>
  <c r="N99" i="3"/>
  <c r="N87" i="3"/>
  <c r="N96" i="3"/>
  <c r="N483" i="3"/>
  <c r="N446" i="3"/>
  <c r="N409" i="3"/>
  <c r="N363" i="3"/>
  <c r="N447" i="3"/>
  <c r="N404" i="3"/>
  <c r="N366" i="3"/>
  <c r="N325" i="3"/>
  <c r="N326" i="3"/>
  <c r="N296" i="3"/>
  <c r="N299" i="3"/>
  <c r="N71" i="3"/>
  <c r="N68" i="3"/>
  <c r="N450" i="3"/>
  <c r="N467" i="3"/>
  <c r="N459" i="3"/>
  <c r="N460" i="3"/>
  <c r="N405" i="3"/>
  <c r="N400" i="3"/>
  <c r="N381" i="3"/>
  <c r="N382" i="3"/>
  <c r="N383" i="3"/>
  <c r="N364" i="3"/>
  <c r="N336" i="3"/>
  <c r="N337" i="3"/>
  <c r="N338" i="3"/>
  <c r="N410" i="3"/>
  <c r="N289" i="3"/>
  <c r="N287" i="3"/>
  <c r="N113" i="3"/>
  <c r="N114" i="3"/>
  <c r="N80" i="3"/>
  <c r="N88" i="3"/>
  <c r="N89" i="3"/>
  <c r="N65" i="3"/>
  <c r="N347" i="3"/>
  <c r="N479" i="3"/>
  <c r="N480" i="3"/>
  <c r="N441" i="3"/>
  <c r="N442" i="3"/>
  <c r="N439" i="3"/>
  <c r="N440" i="3"/>
  <c r="N402" i="3"/>
  <c r="N399" i="3"/>
  <c r="N401" i="3"/>
  <c r="N356" i="3"/>
  <c r="N355" i="3"/>
  <c r="N329" i="3"/>
  <c r="N292" i="3"/>
  <c r="N293" i="3"/>
  <c r="N290" i="3"/>
  <c r="N291" i="3"/>
  <c r="N122" i="3"/>
  <c r="N105" i="3"/>
  <c r="N104" i="3"/>
  <c r="N92" i="3"/>
  <c r="N75" i="3"/>
  <c r="N62" i="3"/>
  <c r="N61" i="3"/>
  <c r="N13" i="3"/>
  <c r="N14" i="3"/>
  <c r="N9" i="3"/>
  <c r="N11" i="3"/>
  <c r="N12" i="3"/>
  <c r="N719" i="3"/>
  <c r="N732" i="3"/>
  <c r="N694" i="3"/>
  <c r="N627" i="3"/>
  <c r="N580" i="3"/>
  <c r="N537" i="3"/>
  <c r="N538" i="3"/>
  <c r="N1330" i="3"/>
  <c r="N1230" i="3"/>
  <c r="N1136" i="3"/>
  <c r="N1137" i="3"/>
  <c r="N1045" i="3"/>
  <c r="N1319" i="3"/>
  <c r="N1309" i="3"/>
  <c r="N1367" i="3"/>
  <c r="N1368" i="3"/>
  <c r="N1369" i="3"/>
  <c r="N1370" i="3"/>
  <c r="N1248" i="3"/>
  <c r="N1326" i="3"/>
  <c r="N1200" i="3"/>
  <c r="N1220" i="3"/>
  <c r="N1221" i="3"/>
  <c r="N1203" i="3"/>
  <c r="N1180" i="3"/>
  <c r="N1158" i="3"/>
  <c r="N1159" i="3"/>
  <c r="N1171" i="3"/>
  <c r="N1172" i="3"/>
  <c r="N1173" i="3"/>
  <c r="N1174" i="3"/>
  <c r="N1170" i="3"/>
  <c r="N1165" i="3"/>
  <c r="N484" i="3"/>
  <c r="N1138" i="3"/>
  <c r="N1122" i="3"/>
  <c r="N555" i="3"/>
  <c r="N556" i="3"/>
  <c r="N588" i="3"/>
  <c r="N1285" i="3"/>
  <c r="N1331" i="3"/>
  <c r="N1288" i="3"/>
  <c r="N1289" i="3"/>
  <c r="N1231" i="3"/>
  <c r="N1232" i="3"/>
  <c r="N1287" i="3"/>
  <c r="N1276" i="3"/>
  <c r="N1274" i="3"/>
  <c r="N1278" i="3"/>
  <c r="N1250" i="3"/>
  <c r="N1251" i="3"/>
  <c r="N1253" i="3"/>
  <c r="N1211" i="3"/>
  <c r="N1212" i="3"/>
  <c r="N1213" i="3"/>
  <c r="N1189" i="3"/>
  <c r="N1190" i="3"/>
  <c r="N1191" i="3"/>
  <c r="N1241" i="3"/>
  <c r="N1242" i="3"/>
  <c r="N1222" i="3"/>
  <c r="N1208" i="3"/>
  <c r="N1192" i="3"/>
  <c r="N1175" i="3"/>
  <c r="N1177" i="3"/>
  <c r="N1178" i="3"/>
  <c r="N1155" i="3"/>
  <c r="N1139" i="3"/>
  <c r="N1142" i="3"/>
  <c r="N1143" i="3"/>
  <c r="N1144" i="3"/>
  <c r="N1125" i="3"/>
  <c r="N1090" i="3"/>
  <c r="N1091" i="3"/>
  <c r="N1092" i="3"/>
  <c r="N1009" i="3"/>
  <c r="N1010" i="3"/>
  <c r="N1093" i="3"/>
  <c r="N1094" i="3"/>
  <c r="N1084" i="3"/>
  <c r="N1085" i="3"/>
  <c r="N1067" i="3"/>
  <c r="N1055" i="3"/>
  <c r="N1049" i="3"/>
  <c r="N1050" i="3"/>
  <c r="N1043" i="3"/>
  <c r="N1031" i="3"/>
  <c r="N1019" i="3"/>
  <c r="N739" i="3"/>
  <c r="N1001" i="3"/>
  <c r="N1002" i="3"/>
  <c r="N744" i="3"/>
  <c r="N733" i="3"/>
  <c r="N740" i="3"/>
  <c r="N729" i="3"/>
  <c r="N710" i="3"/>
  <c r="N711" i="3"/>
  <c r="N712" i="3"/>
  <c r="N713" i="3"/>
  <c r="N674" i="3"/>
  <c r="N675" i="3"/>
  <c r="N676" i="3"/>
  <c r="N695" i="3"/>
  <c r="N696" i="3"/>
  <c r="N697" i="3"/>
  <c r="N671" i="3"/>
  <c r="N672" i="3"/>
  <c r="N652" i="3"/>
  <c r="N653" i="3"/>
  <c r="N654" i="3"/>
  <c r="N655" i="3"/>
  <c r="N643" i="3"/>
  <c r="N737" i="3"/>
  <c r="N1011" i="3"/>
  <c r="N635" i="3"/>
  <c r="N630" i="3"/>
  <c r="N631" i="3"/>
  <c r="N614" i="3"/>
  <c r="N615" i="3"/>
  <c r="N616" i="3"/>
  <c r="N617" i="3"/>
  <c r="N575" i="3"/>
  <c r="N561" i="3"/>
  <c r="N562" i="3"/>
  <c r="N563" i="3"/>
  <c r="N564" i="3"/>
  <c r="N544" i="3"/>
  <c r="N545" i="3"/>
  <c r="N540" i="3"/>
  <c r="N541" i="3"/>
  <c r="N529" i="3"/>
  <c r="N530" i="3"/>
  <c r="N531" i="3"/>
  <c r="N520" i="3"/>
  <c r="N521" i="3"/>
  <c r="N522" i="3"/>
  <c r="N523" i="3"/>
  <c r="N496" i="3"/>
  <c r="N497" i="3"/>
  <c r="N498" i="3"/>
  <c r="N499" i="3"/>
  <c r="N1032" i="3"/>
  <c r="N1033" i="3"/>
  <c r="N1034" i="3"/>
  <c r="N1035" i="3"/>
  <c r="N1358" i="3"/>
  <c r="N1342" i="3"/>
  <c r="N1102" i="3"/>
  <c r="N658" i="3"/>
  <c r="N659" i="3"/>
  <c r="N660" i="3"/>
  <c r="N661" i="3"/>
  <c r="N662" i="3"/>
  <c r="N663" i="3"/>
  <c r="N1181" i="3"/>
  <c r="N1214" i="3"/>
  <c r="N1168" i="3"/>
  <c r="N1126" i="3"/>
  <c r="N1133" i="3"/>
  <c r="N1056" i="3"/>
  <c r="N1064" i="3"/>
  <c r="N1023" i="3"/>
  <c r="N1024" i="3"/>
  <c r="N1004" i="3"/>
  <c r="N716" i="3"/>
  <c r="N692" i="3"/>
  <c r="N637" i="3"/>
  <c r="N638" i="3"/>
  <c r="N639" i="3"/>
  <c r="N620" i="3"/>
  <c r="N621" i="3"/>
  <c r="N1313" i="3"/>
  <c r="N1081" i="3"/>
  <c r="N746" i="3"/>
  <c r="N747" i="3"/>
  <c r="N999" i="3"/>
  <c r="N1000" i="3"/>
  <c r="N720" i="3"/>
  <c r="N706" i="3"/>
  <c r="N707" i="3"/>
  <c r="N708" i="3"/>
  <c r="N709" i="3"/>
  <c r="N687" i="3"/>
  <c r="N645" i="3"/>
  <c r="N646" i="3"/>
  <c r="N647" i="3"/>
  <c r="N648" i="3"/>
  <c r="N649" i="3"/>
  <c r="N650" i="3"/>
  <c r="N651" i="3"/>
  <c r="N610" i="3"/>
  <c r="N611" i="3"/>
  <c r="N612" i="3"/>
  <c r="N613" i="3"/>
  <c r="N581" i="3"/>
  <c r="N543" i="3"/>
  <c r="N495" i="3"/>
  <c r="N1103" i="3"/>
  <c r="N1104" i="3"/>
  <c r="N734" i="3"/>
  <c r="N1262" i="3"/>
  <c r="N1267" i="3"/>
  <c r="N1281" i="3"/>
  <c r="N1352" i="3"/>
  <c r="N1282" i="3"/>
  <c r="N1270" i="3"/>
  <c r="N1271" i="3"/>
  <c r="N1272" i="3"/>
  <c r="N1273" i="3"/>
  <c r="N1237" i="3"/>
  <c r="N1238" i="3"/>
  <c r="N1239" i="3"/>
  <c r="N1240" i="3"/>
  <c r="N1182" i="3"/>
  <c r="N1058" i="3"/>
  <c r="N1059" i="3"/>
  <c r="N1060" i="3"/>
  <c r="N1061" i="3"/>
  <c r="N1068" i="3"/>
  <c r="N1062" i="3"/>
  <c r="N1063" i="3"/>
  <c r="N348" i="3"/>
  <c r="N349" i="3"/>
  <c r="N350" i="3"/>
  <c r="N539" i="3"/>
  <c r="N1259" i="3"/>
  <c r="N1005" i="3"/>
  <c r="N601" i="3"/>
  <c r="N582" i="3"/>
  <c r="N549" i="3"/>
  <c r="N507" i="3"/>
  <c r="N502" i="3"/>
  <c r="N485" i="3"/>
  <c r="N1124" i="3"/>
  <c r="N1071" i="3"/>
  <c r="N1066" i="3"/>
  <c r="N1040" i="3"/>
  <c r="N724" i="3"/>
  <c r="N725" i="3"/>
  <c r="N698" i="3"/>
  <c r="N640" i="3"/>
  <c r="N589" i="3"/>
  <c r="N590" i="3"/>
  <c r="N591" i="3"/>
  <c r="N632" i="3"/>
  <c r="N602" i="3"/>
  <c r="N548" i="3"/>
  <c r="N1256" i="3"/>
  <c r="N1244" i="3"/>
  <c r="N1151" i="3"/>
  <c r="N1152" i="3"/>
  <c r="N1153" i="3"/>
  <c r="N1154" i="3"/>
  <c r="N1130" i="3"/>
  <c r="N1046" i="3"/>
  <c r="N1036" i="3"/>
  <c r="N1012" i="3"/>
  <c r="N1013" i="3"/>
  <c r="N628" i="3"/>
  <c r="N576" i="3"/>
  <c r="N565" i="3"/>
  <c r="N514" i="3"/>
  <c r="N515" i="3"/>
  <c r="N1265" i="3"/>
  <c r="N1246" i="3"/>
  <c r="N504" i="3"/>
  <c r="N1290" i="3"/>
  <c r="N608" i="3"/>
  <c r="N57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1314" i="3"/>
  <c r="N1263" i="3"/>
  <c r="N1245" i="3"/>
  <c r="N1160" i="3"/>
  <c r="N486" i="3"/>
  <c r="N1079" i="3"/>
  <c r="N1006" i="3"/>
  <c r="N1007" i="3"/>
  <c r="N592" i="3"/>
  <c r="N593" i="3"/>
  <c r="N594" i="3"/>
  <c r="N1359" i="3"/>
  <c r="N1291" i="3"/>
  <c r="N1336" i="3"/>
  <c r="N1337" i="3"/>
  <c r="N1266" i="3"/>
  <c r="N1134" i="3"/>
  <c r="N1095" i="3"/>
  <c r="N1014" i="3"/>
  <c r="N1086" i="3"/>
  <c r="N1069" i="3"/>
  <c r="N1072" i="3"/>
  <c r="N1052" i="3"/>
  <c r="N1053" i="3"/>
  <c r="N1025" i="3"/>
  <c r="N1026" i="3"/>
  <c r="N717" i="3"/>
  <c r="N557" i="3"/>
  <c r="N693" i="3"/>
  <c r="N677" i="3"/>
  <c r="N622" i="3"/>
  <c r="N623" i="3"/>
  <c r="N624" i="3"/>
  <c r="N603" i="3"/>
  <c r="N583" i="3"/>
  <c r="N552" i="3"/>
  <c r="N553" i="3"/>
  <c r="N554" i="3"/>
  <c r="N550" i="3"/>
  <c r="N516" i="3"/>
  <c r="N505" i="3"/>
  <c r="N506" i="3"/>
  <c r="N1233" i="3"/>
  <c r="N1215" i="3"/>
  <c r="N1193" i="3"/>
  <c r="N1123" i="3"/>
  <c r="N1087" i="3"/>
  <c r="N1088" i="3"/>
  <c r="N1082" i="3"/>
  <c r="N1105" i="3"/>
  <c r="N1106" i="3"/>
  <c r="N1107" i="3"/>
  <c r="N1257" i="3"/>
  <c r="N1209" i="3"/>
  <c r="N1183" i="3"/>
  <c r="N1184" i="3"/>
  <c r="N1185" i="3"/>
  <c r="N1169" i="3"/>
  <c r="N1065" i="3"/>
  <c r="N699" i="3"/>
  <c r="N532" i="3"/>
  <c r="N524" i="3"/>
  <c r="N508" i="3"/>
  <c r="N503" i="3"/>
  <c r="N1292" i="3"/>
  <c r="N1108" i="3"/>
  <c r="N1201" i="3"/>
  <c r="N1027" i="3"/>
  <c r="N726" i="3"/>
  <c r="N741" i="3"/>
  <c r="N1268" i="3"/>
  <c r="N1353" i="3"/>
  <c r="N1327" i="3"/>
  <c r="N1283" i="3"/>
  <c r="N1279" i="3"/>
  <c r="N1186" i="3"/>
  <c r="N1166" i="3"/>
  <c r="N1145" i="3"/>
  <c r="N1146" i="3"/>
  <c r="N1131" i="3"/>
  <c r="N1096" i="3"/>
  <c r="N1015" i="3"/>
  <c r="N1089" i="3"/>
  <c r="N1083" i="3"/>
  <c r="N1041" i="3"/>
  <c r="N721" i="3"/>
  <c r="N558" i="3"/>
  <c r="N700" i="3"/>
  <c r="N351" i="3"/>
  <c r="N352" i="3"/>
  <c r="N595" i="3"/>
  <c r="N596" i="3"/>
  <c r="N604" i="3"/>
  <c r="N605" i="3"/>
  <c r="N566" i="3"/>
  <c r="N567" i="3"/>
  <c r="N568" i="3"/>
  <c r="N569" i="3"/>
  <c r="N533" i="3"/>
  <c r="N525" i="3"/>
  <c r="N517" i="3"/>
  <c r="N678" i="3"/>
  <c r="N625" i="3"/>
  <c r="N584" i="3"/>
  <c r="N1216" i="3"/>
  <c r="N1194" i="3"/>
  <c r="N353" i="3"/>
  <c r="N1204" i="3"/>
  <c r="N1161" i="3"/>
  <c r="N1162" i="3"/>
  <c r="N487" i="3"/>
  <c r="N488" i="3"/>
  <c r="N489" i="3"/>
  <c r="N1047" i="3"/>
  <c r="N1037" i="3"/>
  <c r="N1234" i="3"/>
  <c r="N1260" i="3"/>
  <c r="N688" i="3"/>
  <c r="N738" i="3"/>
  <c r="N1332" i="3"/>
  <c r="N1109" i="3"/>
  <c r="N1110" i="3"/>
  <c r="N1264" i="3"/>
  <c r="N1286" i="3"/>
  <c r="N1310" i="3"/>
  <c r="N1249" i="3"/>
  <c r="N1354" i="3"/>
  <c r="N1284" i="3"/>
  <c r="N1277" i="3"/>
  <c r="N1275" i="3"/>
  <c r="N1280" i="3"/>
  <c r="N1252" i="3"/>
  <c r="N1205" i="3"/>
  <c r="N1227" i="3"/>
  <c r="N1163" i="3"/>
  <c r="N1164" i="3"/>
  <c r="N1140" i="3"/>
  <c r="N1048" i="3"/>
  <c r="N1127" i="3"/>
  <c r="N1147" i="3"/>
  <c r="N1148" i="3"/>
  <c r="N1149" i="3"/>
  <c r="N1150" i="3"/>
  <c r="N1141" i="3"/>
  <c r="N1132" i="3"/>
  <c r="N1128" i="3"/>
  <c r="N597" i="3"/>
  <c r="N598" i="3"/>
  <c r="N599" i="3"/>
  <c r="N490" i="3"/>
  <c r="N491" i="3"/>
  <c r="N679" i="3"/>
  <c r="N680" i="3"/>
  <c r="N681" i="3"/>
  <c r="N682" i="3"/>
  <c r="N701" i="3"/>
  <c r="N702" i="3"/>
  <c r="N703" i="3"/>
  <c r="N609" i="3"/>
  <c r="N578" i="3"/>
  <c r="N579" i="3"/>
  <c r="N570" i="3"/>
  <c r="N518" i="3"/>
  <c r="N519" i="3"/>
  <c r="N745" i="3"/>
  <c r="N722" i="3"/>
  <c r="N526" i="3"/>
  <c r="N527" i="3"/>
  <c r="N735" i="3"/>
  <c r="N1269" i="3"/>
  <c r="N1293" i="3"/>
  <c r="N1073" i="3"/>
  <c r="N1294" i="3"/>
  <c r="N1235" i="3"/>
  <c r="N1236" i="3"/>
  <c r="N1247" i="3"/>
  <c r="N1217" i="3"/>
  <c r="N1218" i="3"/>
  <c r="N1219" i="3"/>
  <c r="N1228" i="3"/>
  <c r="N1229" i="3"/>
  <c r="N1195" i="3"/>
  <c r="N1179" i="3"/>
  <c r="N1157" i="3"/>
  <c r="N1156" i="3"/>
  <c r="N1129" i="3"/>
  <c r="N1097" i="3"/>
  <c r="N1098" i="3"/>
  <c r="N1099" i="3"/>
  <c r="N1100" i="3"/>
  <c r="N1101" i="3"/>
  <c r="N1020" i="3"/>
  <c r="N1008" i="3"/>
  <c r="N1003" i="3"/>
  <c r="N723" i="3"/>
  <c r="N689" i="3"/>
  <c r="N546" i="3"/>
  <c r="N542" i="3"/>
  <c r="N1360" i="3"/>
  <c r="N1295" i="3"/>
  <c r="N1296" i="3"/>
  <c r="N1338" i="3"/>
  <c r="N1348" i="3"/>
  <c r="N1349" i="3"/>
  <c r="N1261" i="3"/>
  <c r="N1196" i="3"/>
  <c r="N1197" i="3"/>
  <c r="N1198" i="3"/>
  <c r="N1199" i="3"/>
  <c r="N1243" i="3"/>
  <c r="N1210" i="3"/>
  <c r="N1176" i="3"/>
  <c r="N1135" i="3"/>
  <c r="N1080" i="3"/>
  <c r="N1016" i="3"/>
  <c r="N1017" i="3"/>
  <c r="N1051" i="3"/>
  <c r="N1028" i="3"/>
  <c r="N1029" i="3"/>
  <c r="N1030" i="3"/>
  <c r="N559" i="3"/>
  <c r="N560" i="3"/>
  <c r="N683" i="3"/>
  <c r="N684" i="3"/>
  <c r="N685" i="3"/>
  <c r="N686" i="3"/>
  <c r="N644" i="3"/>
  <c r="N636" i="3"/>
  <c r="N626" i="3"/>
  <c r="N618" i="3"/>
  <c r="N619" i="3"/>
  <c r="N571" i="3"/>
  <c r="N572" i="3"/>
  <c r="N573" i="3"/>
  <c r="N574" i="3"/>
  <c r="N551" i="3"/>
  <c r="N509" i="3"/>
  <c r="N1111" i="3"/>
  <c r="N1343" i="3"/>
  <c r="N1344" i="3"/>
  <c r="N492" i="3"/>
  <c r="N742" i="3"/>
  <c r="N718" i="3"/>
  <c r="N673" i="3"/>
  <c r="N629" i="3"/>
  <c r="N600" i="3"/>
  <c r="N547" i="3"/>
  <c r="N1202" i="3"/>
  <c r="N1187" i="3"/>
  <c r="N1167" i="3"/>
  <c r="N1042" i="3"/>
  <c r="N727" i="3"/>
  <c r="N728" i="3"/>
  <c r="N736" i="3"/>
  <c r="N730" i="3"/>
  <c r="N743" i="3"/>
  <c r="N656" i="3"/>
  <c r="N657" i="3"/>
  <c r="N1018" i="3"/>
  <c r="N606" i="3"/>
  <c r="N607" i="3"/>
  <c r="N587" i="3"/>
  <c r="N534" i="3"/>
  <c r="N535" i="3"/>
  <c r="N536" i="3"/>
  <c r="N500" i="3"/>
  <c r="N501" i="3"/>
  <c r="N1315" i="3"/>
  <c r="N641" i="3"/>
  <c r="N1206" i="3"/>
  <c r="N1074" i="3"/>
  <c r="N1320" i="3"/>
  <c r="N1305" i="3"/>
  <c r="N1258" i="3"/>
  <c r="N1255" i="3"/>
  <c r="N1254" i="3"/>
  <c r="N1207" i="3"/>
  <c r="N1188" i="3"/>
  <c r="N1077" i="3"/>
  <c r="N1078" i="3"/>
  <c r="N1070" i="3"/>
  <c r="N1075" i="3"/>
  <c r="N1076" i="3"/>
  <c r="N1057" i="3"/>
  <c r="N1054" i="3"/>
  <c r="N1044" i="3"/>
  <c r="N1038" i="3"/>
  <c r="N1021" i="3"/>
  <c r="N1022" i="3"/>
  <c r="N1039" i="3"/>
  <c r="N731" i="3"/>
  <c r="N714" i="3"/>
  <c r="N715" i="3"/>
  <c r="N704" i="3"/>
  <c r="N705" i="3"/>
  <c r="N690" i="3"/>
  <c r="N691" i="3"/>
  <c r="N670" i="3"/>
  <c r="N642" i="3"/>
  <c r="N354" i="3"/>
  <c r="N634" i="3"/>
  <c r="N633" i="3"/>
  <c r="N585" i="3"/>
  <c r="N586" i="3"/>
  <c r="N510" i="3"/>
  <c r="N511" i="3"/>
  <c r="N512" i="3"/>
  <c r="N513" i="3"/>
  <c r="N528" i="3"/>
  <c r="N1433" i="3"/>
  <c r="N1333" i="3"/>
  <c r="N2102" i="3"/>
  <c r="N2100" i="3"/>
  <c r="N2101" i="3"/>
  <c r="N2002" i="3"/>
  <c r="N1999" i="3"/>
  <c r="N2051" i="3"/>
  <c r="N2089" i="3"/>
  <c r="N2093" i="3"/>
  <c r="N2091" i="3"/>
  <c r="N2092" i="3"/>
  <c r="N2003" i="3"/>
  <c r="N1995" i="3"/>
  <c r="N2083" i="3"/>
  <c r="N2081" i="3"/>
  <c r="N2082" i="3"/>
  <c r="N2078" i="3"/>
  <c r="N1996" i="3"/>
  <c r="N2064" i="3"/>
  <c r="N2062" i="3"/>
  <c r="N2063" i="3"/>
  <c r="N1984" i="3"/>
  <c r="N1985" i="3"/>
  <c r="N1986" i="3"/>
  <c r="N2015" i="3"/>
  <c r="N2016" i="3"/>
  <c r="N2040" i="3"/>
  <c r="N2056" i="3"/>
  <c r="N2054" i="3"/>
  <c r="N2055" i="3"/>
  <c r="N2017" i="3"/>
  <c r="N2018" i="3"/>
  <c r="N2038" i="3"/>
  <c r="N2036" i="3"/>
  <c r="N2037" i="3"/>
  <c r="N1982" i="3"/>
  <c r="N1977" i="3"/>
  <c r="N2033" i="3"/>
  <c r="N2034" i="3"/>
  <c r="N2011" i="3"/>
  <c r="N2006" i="3"/>
  <c r="N2010" i="3"/>
  <c r="N1992" i="3"/>
  <c r="N1981" i="3"/>
  <c r="N1979" i="3"/>
  <c r="N1980" i="3"/>
  <c r="N1948" i="3"/>
  <c r="N1949" i="3"/>
  <c r="N1950" i="3"/>
  <c r="N1963" i="3"/>
  <c r="N1961" i="3"/>
  <c r="N1962" i="3"/>
  <c r="N1951" i="3"/>
  <c r="N1928" i="3"/>
  <c r="N1901" i="3"/>
  <c r="N1857" i="3"/>
  <c r="N1858" i="3"/>
  <c r="N1859" i="3"/>
  <c r="N1894" i="3"/>
  <c r="N1937" i="3"/>
  <c r="N1927" i="3"/>
  <c r="N1920" i="3"/>
  <c r="N1902" i="3"/>
  <c r="N1935" i="3"/>
  <c r="N1938" i="3"/>
  <c r="N1921" i="3"/>
  <c r="N1903" i="3"/>
  <c r="N1906" i="3"/>
  <c r="N1893" i="3"/>
  <c r="N1891" i="3"/>
  <c r="N1892" i="3"/>
  <c r="N1914" i="3"/>
  <c r="N1915" i="3"/>
  <c r="N1875" i="3"/>
  <c r="N1868" i="3"/>
  <c r="N1854" i="3"/>
  <c r="N1855" i="3"/>
  <c r="N1847" i="3"/>
  <c r="N1840" i="3"/>
  <c r="N1556" i="3"/>
  <c r="N1557" i="3"/>
  <c r="N1547" i="3"/>
  <c r="N1500" i="3"/>
  <c r="N1501" i="3"/>
  <c r="N1848" i="3"/>
  <c r="N1849" i="3"/>
  <c r="N1841" i="3"/>
  <c r="N1457" i="3"/>
  <c r="N1428" i="3"/>
  <c r="N1431" i="3"/>
  <c r="N1366" i="3"/>
  <c r="N1364" i="3"/>
  <c r="N1365" i="3"/>
  <c r="N1325" i="3"/>
  <c r="N1323" i="3"/>
  <c r="N1324" i="3"/>
  <c r="N1308" i="3"/>
  <c r="N1306" i="3"/>
  <c r="N1307" i="3"/>
  <c r="N1321" i="3"/>
  <c r="N1311" i="3"/>
  <c r="N1371" i="3"/>
  <c r="N1372" i="3"/>
  <c r="N1373" i="3"/>
  <c r="N1374" i="3"/>
  <c r="N1328" i="3"/>
  <c r="N2019" i="3"/>
  <c r="N1993" i="3"/>
  <c r="N2007" i="3"/>
  <c r="N2008" i="3"/>
  <c r="N1929" i="3"/>
  <c r="N1930" i="3"/>
  <c r="N1939" i="3"/>
  <c r="N1851" i="3"/>
  <c r="N1852" i="3"/>
  <c r="N1856" i="3"/>
  <c r="N1844" i="3"/>
  <c r="N1853" i="3"/>
  <c r="N1558" i="3"/>
  <c r="N1845" i="3"/>
  <c r="N1565" i="3"/>
  <c r="N1563" i="3"/>
  <c r="N1564" i="3"/>
  <c r="N1551" i="3"/>
  <c r="N1549" i="3"/>
  <c r="N1838" i="3"/>
  <c r="N1553" i="3"/>
  <c r="N1523" i="3"/>
  <c r="N1507" i="3"/>
  <c r="N1484" i="3"/>
  <c r="N1495" i="3"/>
  <c r="N1488" i="3"/>
  <c r="N1489" i="3"/>
  <c r="N1537" i="3"/>
  <c r="N1538" i="3"/>
  <c r="N1539" i="3"/>
  <c r="N1508" i="3"/>
  <c r="N1509" i="3"/>
  <c r="N1510" i="3"/>
  <c r="N1476" i="3"/>
  <c r="N1472" i="3"/>
  <c r="N1473" i="3"/>
  <c r="N1897" i="3"/>
  <c r="N1877" i="3"/>
  <c r="N1566" i="3"/>
  <c r="N1524" i="3"/>
  <c r="N1525" i="3"/>
  <c r="N1527" i="3"/>
  <c r="N1458" i="3"/>
  <c r="N1448" i="3"/>
  <c r="N1479" i="3"/>
  <c r="N1474" i="3"/>
  <c r="N1429" i="3"/>
  <c r="N1463" i="3"/>
  <c r="N1464" i="3"/>
  <c r="N1412" i="3"/>
  <c r="N1410" i="3"/>
  <c r="N1411" i="3"/>
  <c r="N1394" i="3"/>
  <c r="N1395" i="3"/>
  <c r="N1396" i="3"/>
  <c r="N1413" i="3"/>
  <c r="N1414" i="3"/>
  <c r="N1392" i="3"/>
  <c r="N1426" i="3"/>
  <c r="N1384" i="3"/>
  <c r="N1385" i="3"/>
  <c r="N1419" i="3"/>
  <c r="N1420" i="3"/>
  <c r="N1393" i="3"/>
  <c r="N1386" i="3"/>
  <c r="N1387" i="3"/>
  <c r="N1378" i="3"/>
  <c r="N1379" i="3"/>
  <c r="N1375" i="3"/>
  <c r="N1376" i="3"/>
  <c r="N1334" i="3"/>
  <c r="N1297" i="3"/>
  <c r="N1298" i="3"/>
  <c r="N1940" i="3"/>
  <c r="N1923" i="3"/>
  <c r="N1554" i="3"/>
  <c r="N1460" i="3"/>
  <c r="N2086" i="3"/>
  <c r="N2030" i="3"/>
  <c r="N1970" i="3"/>
  <c r="N1922" i="3"/>
  <c r="N1924" i="3"/>
  <c r="N1511" i="3"/>
  <c r="N1528" i="3"/>
  <c r="N1502" i="3"/>
  <c r="N1434" i="3"/>
  <c r="N1435" i="3"/>
  <c r="N1468" i="3"/>
  <c r="N1450" i="3"/>
  <c r="N1445" i="3"/>
  <c r="N1408" i="3"/>
  <c r="N1361" i="3"/>
  <c r="N1345" i="3"/>
  <c r="N1112" i="3"/>
  <c r="N664" i="3"/>
  <c r="N665" i="3"/>
  <c r="N666" i="3"/>
  <c r="N667" i="3"/>
  <c r="N668" i="3"/>
  <c r="N669" i="3"/>
  <c r="N1529" i="3"/>
  <c r="N1530" i="3"/>
  <c r="N1550" i="3"/>
  <c r="N1512" i="3"/>
  <c r="N1898" i="3"/>
  <c r="N1316" i="3"/>
  <c r="N2047" i="3"/>
  <c r="N2065" i="3"/>
  <c r="N2066" i="3"/>
  <c r="N2067" i="3"/>
  <c r="N2075" i="3"/>
  <c r="N2057" i="3"/>
  <c r="N1941" i="3"/>
  <c r="N1866" i="3"/>
  <c r="N1560" i="3"/>
  <c r="N1567" i="3"/>
  <c r="N1436" i="3"/>
  <c r="N1113" i="3"/>
  <c r="N1114" i="3"/>
  <c r="N1223" i="3"/>
  <c r="N1224" i="3"/>
  <c r="N1225" i="3"/>
  <c r="N1226" i="3"/>
  <c r="N1405" i="3"/>
  <c r="N1355" i="3"/>
  <c r="N2041" i="3"/>
  <c r="N1422" i="3"/>
  <c r="N1487" i="3"/>
  <c r="N1469" i="3"/>
  <c r="N1504" i="3"/>
  <c r="N1505" i="3"/>
  <c r="N1437" i="3"/>
  <c r="N1496" i="3"/>
  <c r="N1497" i="3"/>
  <c r="N1480" i="3"/>
  <c r="N1964" i="3"/>
  <c r="N1456" i="3"/>
  <c r="N1430" i="3"/>
  <c r="N1887" i="3"/>
  <c r="N1403" i="3"/>
  <c r="N1899" i="3"/>
  <c r="N1878" i="3"/>
  <c r="N1879" i="3"/>
  <c r="N1880" i="3"/>
  <c r="N1438" i="3"/>
  <c r="N1490" i="3"/>
  <c r="N1466" i="3"/>
  <c r="N2088" i="3"/>
  <c r="N2053" i="3"/>
  <c r="N1904" i="3"/>
  <c r="N1905" i="3"/>
  <c r="N1907" i="3"/>
  <c r="N1299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2094" i="3"/>
  <c r="N2095" i="3"/>
  <c r="N2048" i="3"/>
  <c r="N2068" i="3"/>
  <c r="N2069" i="3"/>
  <c r="N2070" i="3"/>
  <c r="N2076" i="3"/>
  <c r="N2087" i="3"/>
  <c r="N2058" i="3"/>
  <c r="N2042" i="3"/>
  <c r="N1952" i="3"/>
  <c r="N1953" i="3"/>
  <c r="N1513" i="3"/>
  <c r="N1514" i="3"/>
  <c r="N1888" i="3"/>
  <c r="N1531" i="3"/>
  <c r="N1317" i="3"/>
  <c r="N1987" i="3"/>
  <c r="N2020" i="3"/>
  <c r="N2045" i="3"/>
  <c r="N2021" i="3"/>
  <c r="N2009" i="3"/>
  <c r="N1965" i="3"/>
  <c r="N1860" i="3"/>
  <c r="N1908" i="3"/>
  <c r="N1916" i="3"/>
  <c r="N1561" i="3"/>
  <c r="N1439" i="3"/>
  <c r="N1461" i="3"/>
  <c r="N1423" i="3"/>
  <c r="N1362" i="3"/>
  <c r="N1300" i="3"/>
  <c r="N1339" i="3"/>
  <c r="N1340" i="3"/>
  <c r="N2031" i="3"/>
  <c r="N2000" i="3"/>
  <c r="N1942" i="3"/>
  <c r="N1925" i="3"/>
  <c r="N1532" i="3"/>
  <c r="N1540" i="3"/>
  <c r="N1515" i="3"/>
  <c r="N1451" i="3"/>
  <c r="N1397" i="3"/>
  <c r="N1388" i="3"/>
  <c r="N1380" i="3"/>
  <c r="N2012" i="3"/>
  <c r="N1971" i="3"/>
  <c r="N1972" i="3"/>
  <c r="N1867" i="3"/>
  <c r="N1516" i="3"/>
  <c r="N1881" i="3"/>
  <c r="N1882" i="3"/>
  <c r="N1883" i="3"/>
  <c r="N1836" i="3"/>
  <c r="N1503" i="3"/>
  <c r="N1486" i="3"/>
  <c r="N1491" i="3"/>
  <c r="N1492" i="3"/>
  <c r="N1467" i="3"/>
  <c r="N1409" i="3"/>
  <c r="N1115" i="3"/>
  <c r="N1116" i="3"/>
  <c r="N1117" i="3"/>
  <c r="N1301" i="3"/>
  <c r="N1118" i="3"/>
  <c r="N2071" i="3"/>
  <c r="N2079" i="3"/>
  <c r="N1988" i="3"/>
  <c r="N2022" i="3"/>
  <c r="N2023" i="3"/>
  <c r="N1973" i="3"/>
  <c r="N1861" i="3"/>
  <c r="N1909" i="3"/>
  <c r="N1917" i="3"/>
  <c r="N1356" i="3"/>
  <c r="N1329" i="3"/>
  <c r="N1470" i="3"/>
  <c r="N1842" i="3"/>
  <c r="N1415" i="3"/>
  <c r="N1416" i="3"/>
  <c r="N1889" i="3"/>
  <c r="N1533" i="3"/>
  <c r="N1541" i="3"/>
  <c r="N1517" i="3"/>
  <c r="N1398" i="3"/>
  <c r="N1389" i="3"/>
  <c r="N1381" i="3"/>
  <c r="N1406" i="3"/>
  <c r="N1943" i="3"/>
  <c r="N1944" i="3"/>
  <c r="N1954" i="3"/>
  <c r="N1955" i="3"/>
  <c r="N1956" i="3"/>
  <c r="N1884" i="3"/>
  <c r="N1440" i="3"/>
  <c r="N1441" i="3"/>
  <c r="N1493" i="3"/>
  <c r="N1452" i="3"/>
  <c r="N1453" i="3"/>
  <c r="N2049" i="3"/>
  <c r="N2001" i="3"/>
  <c r="N2052" i="3"/>
  <c r="N2090" i="3"/>
  <c r="N2072" i="3"/>
  <c r="N2073" i="3"/>
  <c r="N2074" i="3"/>
  <c r="N2077" i="3"/>
  <c r="N1997" i="3"/>
  <c r="N2080" i="3"/>
  <c r="N1989" i="3"/>
  <c r="N1990" i="3"/>
  <c r="N1991" i="3"/>
  <c r="N2024" i="3"/>
  <c r="N2025" i="3"/>
  <c r="N2026" i="3"/>
  <c r="N2027" i="3"/>
  <c r="N1983" i="3"/>
  <c r="N1994" i="3"/>
  <c r="N1931" i="3"/>
  <c r="N1957" i="3"/>
  <c r="N1958" i="3"/>
  <c r="N1959" i="3"/>
  <c r="N1945" i="3"/>
  <c r="N1862" i="3"/>
  <c r="N1863" i="3"/>
  <c r="N1864" i="3"/>
  <c r="N1865" i="3"/>
  <c r="N1895" i="3"/>
  <c r="N1936" i="3"/>
  <c r="N1518" i="3"/>
  <c r="N1519" i="3"/>
  <c r="N1910" i="3"/>
  <c r="N1911" i="3"/>
  <c r="N1918" i="3"/>
  <c r="N1919" i="3"/>
  <c r="N1869" i="3"/>
  <c r="N1471" i="3"/>
  <c r="N1876" i="3"/>
  <c r="N1870" i="3"/>
  <c r="N1871" i="3"/>
  <c r="N1872" i="3"/>
  <c r="N1542" i="3"/>
  <c r="N1543" i="3"/>
  <c r="N1544" i="3"/>
  <c r="N1545" i="3"/>
  <c r="N1477" i="3"/>
  <c r="N1427" i="3"/>
  <c r="N1335" i="3"/>
  <c r="N1119" i="3"/>
  <c r="N1120" i="3"/>
  <c r="N1312" i="3"/>
  <c r="N1357" i="3"/>
  <c r="N1966" i="3"/>
  <c r="N1546" i="3"/>
  <c r="N1449" i="3"/>
  <c r="N1481" i="3"/>
  <c r="N1442" i="3"/>
  <c r="N1465" i="3"/>
  <c r="N1399" i="3"/>
  <c r="N1400" i="3"/>
  <c r="N1401" i="3"/>
  <c r="N1447" i="3"/>
  <c r="N1421" i="3"/>
  <c r="N1390" i="3"/>
  <c r="N1391" i="3"/>
  <c r="N1377" i="3"/>
  <c r="N2004" i="3"/>
  <c r="N1978" i="3"/>
  <c r="N1552" i="3"/>
  <c r="N1302" i="3"/>
  <c r="N2084" i="3"/>
  <c r="N2085" i="3"/>
  <c r="N2035" i="3"/>
  <c r="N1974" i="3"/>
  <c r="N1975" i="3"/>
  <c r="N1967" i="3"/>
  <c r="N1912" i="3"/>
  <c r="N1562" i="3"/>
  <c r="N1494" i="3"/>
  <c r="N1446" i="3"/>
  <c r="N1363" i="3"/>
  <c r="N1303" i="3"/>
  <c r="N1304" i="3"/>
  <c r="N1341" i="3"/>
  <c r="N1350" i="3"/>
  <c r="N1351" i="3"/>
  <c r="N1534" i="3"/>
  <c r="N1535" i="3"/>
  <c r="N1555" i="3"/>
  <c r="N1526" i="3"/>
  <c r="N1498" i="3"/>
  <c r="N1121" i="3"/>
  <c r="N1346" i="3"/>
  <c r="N1347" i="3"/>
  <c r="N1976" i="3"/>
  <c r="N1960" i="3"/>
  <c r="N1900" i="3"/>
  <c r="N1885" i="3"/>
  <c r="N1886" i="3"/>
  <c r="N1839" i="3"/>
  <c r="N1850" i="3"/>
  <c r="N1843" i="3"/>
  <c r="N1432" i="3"/>
  <c r="N2099" i="3"/>
  <c r="N2097" i="3"/>
  <c r="N2098" i="3"/>
  <c r="N2096" i="3"/>
  <c r="N2060" i="3"/>
  <c r="N2061" i="3"/>
  <c r="N2050" i="3"/>
  <c r="N2044" i="3"/>
  <c r="N1998" i="3"/>
  <c r="N2059" i="3"/>
  <c r="N2043" i="3"/>
  <c r="N2014" i="3"/>
  <c r="N2013" i="3"/>
  <c r="N2046" i="3"/>
  <c r="N2028" i="3"/>
  <c r="N2039" i="3"/>
  <c r="N2032" i="3"/>
  <c r="N1968" i="3"/>
  <c r="N1969" i="3"/>
  <c r="N1946" i="3"/>
  <c r="N1947" i="3"/>
  <c r="N1934" i="3"/>
  <c r="N1933" i="3"/>
  <c r="N1896" i="3"/>
  <c r="N1926" i="3"/>
  <c r="N1890" i="3"/>
  <c r="N1913" i="3"/>
  <c r="N1873" i="3"/>
  <c r="N1874" i="3"/>
  <c r="N1548" i="3"/>
  <c r="N1837" i="3"/>
  <c r="N1559" i="3"/>
  <c r="N1506" i="3"/>
  <c r="N1485" i="3"/>
  <c r="N1443" i="3"/>
  <c r="N1444" i="3"/>
  <c r="N1520" i="3"/>
  <c r="N1521" i="3"/>
  <c r="N1522" i="3"/>
  <c r="N1454" i="3"/>
  <c r="N1455" i="3"/>
  <c r="N1475" i="3"/>
  <c r="N1425" i="3"/>
  <c r="N1417" i="3"/>
  <c r="N1418" i="3"/>
  <c r="N1318" i="3"/>
  <c r="N1382" i="3"/>
  <c r="N1383" i="3"/>
  <c r="N1407" i="3"/>
  <c r="N2005" i="3"/>
  <c r="N2029" i="3"/>
  <c r="N1932" i="3"/>
  <c r="N1846" i="3"/>
  <c r="N1536" i="3"/>
  <c r="N1499" i="3"/>
  <c r="N1462" i="3"/>
  <c r="N1482" i="3"/>
  <c r="N1483" i="3"/>
  <c r="N1478" i="3"/>
  <c r="N1424" i="3"/>
  <c r="N1459" i="3"/>
  <c r="N1404" i="3"/>
  <c r="N1402" i="3"/>
  <c r="N132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Practicante Mtto Planta</author>
  </authors>
  <commentList>
    <comment ref="F55" authorId="0" shapeId="0" xr:uid="{E4A5BF34-C17A-47AB-B38C-53F591A52CEA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menor el trabajo?</t>
        </r>
      </text>
    </comment>
    <comment ref="F63" authorId="0" shapeId="0" xr:uid="{DBB4E75B-01CA-4ED9-885C-32861ED2B6DC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Disminuir tiempos de trabajo</t>
        </r>
      </text>
    </comment>
    <comment ref="F81" authorId="0" shapeId="0" xr:uid="{1503CC41-6FF3-4BBA-8E7E-3BF79BF7A2F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Cambiar tiempo de trabajo</t>
        </r>
      </text>
    </comment>
    <comment ref="F91" authorId="0" shapeId="0" xr:uid="{1A237A61-D8EF-4400-AB76-1CB69A867AA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¿Se puede bajar a 2 horas de trabajo?</t>
        </r>
      </text>
    </comment>
    <comment ref="F93" authorId="0" shapeId="0" xr:uid="{9BDF3244-FFBD-4CAA-9D78-08A4EC46BE4F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puede disminuir el tiempo de trabajo</t>
        </r>
      </text>
    </comment>
    <comment ref="F103" authorId="0" shapeId="0" xr:uid="{FABDB26F-B3DF-4BE0-9AEE-CD8C788AE04F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anual?</t>
        </r>
      </text>
    </comment>
    <comment ref="E125" authorId="0" shapeId="0" xr:uid="{04097293-6F0F-49AD-92EC-D2CE65AE5EC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Establecer plan mtto
¿Puede ser menor el tiempo de trabajo?</t>
        </r>
      </text>
    </comment>
    <comment ref="F130" authorId="0" shapeId="0" xr:uid="{0830D4D4-514A-42E6-822B-0EE5C58C423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Debería de quedar en 3 horas</t>
        </r>
      </text>
    </comment>
    <comment ref="F133" authorId="0" shapeId="0" xr:uid="{5695B909-C68B-4816-A93E-13F6BBC4B645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de 3 horas?
</t>
        </r>
      </text>
    </comment>
    <comment ref="F136" authorId="0" shapeId="0" xr:uid="{40F1F58D-12D1-4C63-B4E7-E2D013CF673C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Puede cambiarse el tiempo de trabajo a 2 horas</t>
        </r>
      </text>
    </comment>
    <comment ref="F285" authorId="0" shapeId="0" xr:uid="{91EDDC4B-7FF3-49B9-B255-531263E49B8B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Puede ser de 2 horas</t>
        </r>
      </text>
    </comment>
    <comment ref="Q318" authorId="0" shapeId="0" xr:uid="{C69D2F62-E68D-45ED-903B-AC37EFFDC6E1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sólo de 2,5 horas?
</t>
        </r>
      </text>
    </comment>
    <comment ref="F331" authorId="0" shapeId="0" xr:uid="{17FFD8F0-8032-49B0-9CC9-727B66DB8EC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Reducir tiempo de trabajo</t>
        </r>
      </text>
    </comment>
    <comment ref="F332" authorId="0" shapeId="0" xr:uid="{88A18254-D3FA-4930-892D-0FB095105CC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menor?</t>
        </r>
      </text>
    </comment>
    <comment ref="F334" authorId="0" shapeId="0" xr:uid="{639B7C31-C236-48E5-9368-FADB46ACD22E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Reducir tiempo de trabajo</t>
        </r>
      </text>
    </comment>
    <comment ref="F336" authorId="0" shapeId="0" xr:uid="{07F0C8A8-6135-4F7B-A698-2DDF22FED713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Este trabajo puede ser menor</t>
        </r>
      </text>
    </comment>
    <comment ref="F338" authorId="0" shapeId="0" xr:uid="{3E00DDD0-82C2-43B7-B839-EAB5EF2B6C2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¿El tiempo de mtto pueede ser menor?</t>
        </r>
      </text>
    </comment>
    <comment ref="F346" authorId="0" shapeId="0" xr:uid="{9DBDD8D3-F7FA-455D-80A3-18F92BE0B38A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Cambiar tiempo de trabajo</t>
        </r>
      </text>
    </comment>
    <comment ref="F359" authorId="0" shapeId="0" xr:uid="{FEA205CA-098D-4142-8A3A-1E0B3AC7533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debe aumentar este tiempo de trabajo</t>
        </r>
      </text>
    </comment>
    <comment ref="F360" authorId="0" shapeId="0" xr:uid="{45F7A9D8-B754-4F10-B4FE-EE191FF7D7A2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menor este tiempo de trabajo?</t>
        </r>
      </text>
    </comment>
    <comment ref="F361" authorId="0" shapeId="0" xr:uid="{6B7CC957-82ED-4059-91F4-0E5410F61B7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puede disminuir el tiempo de trabajo</t>
        </r>
      </text>
    </comment>
    <comment ref="Q364" authorId="0" shapeId="0" xr:uid="{F3E6DE86-A9BB-484F-B403-7C1F0899C91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¿Por qué lo cambiaron?
¿Puede ser menor el tiempo?</t>
        </r>
      </text>
    </comment>
    <comment ref="Q369" authorId="0" shapeId="0" xr:uid="{ACD92E50-5518-4DBF-939D-BB4229ADA3C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¿Por qué le aumentaron el tiempo de trabajo?
</t>
        </r>
      </text>
    </comment>
    <comment ref="E374" authorId="0" shapeId="0" xr:uid="{B0C01183-9392-450B-83A4-1D51B2ABE79E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Revisar asignación de mtto</t>
        </r>
      </text>
    </comment>
    <comment ref="F376" authorId="0" shapeId="0" xr:uid="{E1B91FB5-A17F-4DFC-B7DF-471BB2CBF73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Cambiar tiempo de trabajo</t>
        </r>
      </text>
    </comment>
    <comment ref="F379" authorId="0" shapeId="0" xr:uid="{E01EDD9B-B365-455C-B8A5-96F28A6B9012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Cambiar tiempo de trabajo</t>
        </r>
      </text>
    </comment>
    <comment ref="F382" authorId="0" shapeId="0" xr:uid="{104709B2-E00E-4ED8-A140-F635407DFBF1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Cambiar tiempo de trabajo</t>
        </r>
      </text>
    </comment>
    <comment ref="F396" authorId="0" shapeId="0" xr:uid="{E4607BFE-96D9-49FC-808A-71A54FA7FB2B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 actividad puede ser de 1,5 horas</t>
        </r>
      </text>
    </comment>
    <comment ref="F410" authorId="0" shapeId="0" xr:uid="{1556A642-1762-4EC4-B717-BE66B3CCA97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Anexar la frecuencia del preventivo </t>
        </r>
      </text>
    </comment>
    <comment ref="E419" authorId="0" shapeId="0" xr:uid="{ACA21128-127E-46D3-BC04-4CC7CC5A9518}">
      <text>
        <r>
          <rPr>
            <b/>
            <sz val="9"/>
            <color indexed="81"/>
            <rFont val="Tahoma"/>
            <family val="2"/>
          </rPr>
          <t xml:space="preserve">Practicante Mtto
</t>
        </r>
        <r>
          <rPr>
            <sz val="9"/>
            <color indexed="81"/>
            <rFont val="Tahoma"/>
            <family val="2"/>
          </rPr>
          <t>Revisar trabajo</t>
        </r>
      </text>
    </comment>
    <comment ref="E422" authorId="0" shapeId="0" xr:uid="{20042BCC-2863-4732-94A2-7D159F0824C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mtto</t>
        </r>
      </text>
    </comment>
    <comment ref="E423" authorId="0" shapeId="0" xr:uid="{6EEF3E10-A510-4815-9BCA-C996BFFF2F10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mtto
¿Por qué asignan más tiempo según lo establecido en laHR?</t>
        </r>
      </text>
    </comment>
    <comment ref="E424" authorId="0" shapeId="0" xr:uid="{75A627CA-9F23-4F6D-9D91-EA98C72F47D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mtto</t>
        </r>
      </text>
    </comment>
    <comment ref="Q424" authorId="0" shapeId="0" xr:uid="{8EF3C05C-4992-4788-8C78-44BFCA6DADF0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La actividad puede ser de TRES HORAS</t>
        </r>
      </text>
    </comment>
    <comment ref="E425" authorId="0" shapeId="0" xr:uid="{1039A622-AA08-453C-BAFC-99737685794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de mtto 
las 3 posiciones en la HR son preventivos trimestrales</t>
        </r>
      </text>
    </comment>
    <comment ref="E427" authorId="0" shapeId="0" xr:uid="{6B291ABA-E26B-4403-8B31-D3B39A85AAE2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de mtto</t>
        </r>
      </text>
    </comment>
    <comment ref="E428" authorId="0" shapeId="0" xr:uid="{0E4BD898-12A1-46D6-829E-9660663FEA4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mtto
La actividad puede ser de menor tiempo</t>
        </r>
      </text>
    </comment>
    <comment ref="Q429" authorId="0" shapeId="0" xr:uid="{97CF7CED-3289-4122-881A-09B9D9D7DF4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Revisar el tiempo asignado para la actividad</t>
        </r>
      </text>
    </comment>
    <comment ref="F433" authorId="0" shapeId="0" xr:uid="{2E0AEF07-E20E-414C-807B-1305CDE1E015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Puede ser de dos horas</t>
        </r>
      </text>
    </comment>
    <comment ref="E462" authorId="0" shapeId="0" xr:uid="{0DD4FC29-4C37-4EA4-A93B-EB4B4930F32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Revisar asignación de mtto</t>
        </r>
      </text>
    </comment>
    <comment ref="F469" authorId="0" shapeId="0" xr:uid="{D45DACAD-DB70-4001-B10F-BBD87661E6B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el tiempo de 2 horas de trabajo?</t>
        </r>
      </text>
    </comment>
    <comment ref="F470" authorId="0" shapeId="0" xr:uid="{199A86E8-41AE-4119-A884-C8B6C194D7D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Revisar tiempo de trabajo</t>
        </r>
      </text>
    </comment>
    <comment ref="F474" authorId="0" shapeId="0" xr:uid="{FB23AAA5-6889-48B5-A5F5-27ECAAC1A202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 actividad puede ser de 2 horas</t>
        </r>
      </text>
    </comment>
    <comment ref="F588" authorId="0" shapeId="0" xr:uid="{6524C234-A409-427A-AFA3-6291382B84AF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Puede ser menor el tiempo de trabajo?</t>
        </r>
      </text>
    </comment>
    <comment ref="F591" authorId="0" shapeId="0" xr:uid="{87543232-21CE-48E5-8757-EE550CD8E53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¿Se puede disminuir el tiempo de trabajo?</t>
        </r>
      </text>
    </comment>
    <comment ref="F599" authorId="0" shapeId="0" xr:uid="{FDBFB90D-64DB-4686-BABE-028D96FCF39A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menor?</t>
        </r>
      </text>
    </comment>
    <comment ref="E627" authorId="0" shapeId="0" xr:uid="{322E5A88-D2FC-40E9-9662-3926C04F0191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Sólo se ha efectuado dos veces</t>
        </r>
      </text>
    </comment>
    <comment ref="E629" authorId="0" shapeId="0" xr:uid="{7360FC31-2E08-403A-AA32-F7C73B7714A7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Sólo se ha efectuado dos veces</t>
        </r>
      </text>
    </comment>
    <comment ref="F682" authorId="0" shapeId="0" xr:uid="{66613699-9946-4AD3-A321-1CA316A32AB5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¿puede ser menor el trabajo?</t>
        </r>
      </text>
    </comment>
    <comment ref="E694" authorId="0" shapeId="0" xr:uid="{E3E04A94-4865-40D0-9955-295EF4C2E810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Establecer plan mtto
¿Se puede eliminar la actividad? Solo se ha realizado una vez</t>
        </r>
      </text>
    </comment>
    <comment ref="E700" authorId="0" shapeId="0" xr:uid="{2F727C9C-D97A-4AD6-B7CA-888E6A920F23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Establecer plan mtto
¿Se puede eliminar la actividad? Solo se ha realizado una vez</t>
        </r>
      </text>
    </comment>
    <comment ref="F1024" authorId="0" shapeId="0" xr:uid="{EB1D1B57-0D91-4DB2-96B9-98E1CED8BBC3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puede disminuir el tiempo de trabajo</t>
        </r>
      </text>
    </comment>
    <comment ref="F1025" authorId="0" shapeId="0" xr:uid="{C6BEB343-8B78-4D08-9FB2-7E17D86AF36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puede disminuir tiempo de trabajo</t>
        </r>
      </text>
    </comment>
    <comment ref="F1104" authorId="0" shapeId="0" xr:uid="{DA2AA41D-F89B-470C-A8A0-3C6C2EE44C70}">
      <text>
        <r>
          <rPr>
            <b/>
            <sz val="9"/>
            <color indexed="81"/>
            <rFont val="Tahoma"/>
            <family val="2"/>
          </rPr>
          <t xml:space="preserve">Practicante Mtto Planta:
</t>
        </r>
        <r>
          <rPr>
            <sz val="9"/>
            <color indexed="81"/>
            <rFont val="Tahoma"/>
            <family val="2"/>
          </rPr>
          <t>Disminuir el tiempo de trabajo</t>
        </r>
      </text>
    </comment>
    <comment ref="F1105" authorId="0" shapeId="0" xr:uid="{C4EE3ACA-AA6C-4ABD-B93D-BED91574A02D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Puede ser menor el tiempo de trabajo </t>
        </r>
      </text>
    </comment>
    <comment ref="E1190" authorId="0" shapeId="0" xr:uid="{87680A72-8D98-4E3F-8E86-864DB593AEE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mtto
Revisar tiempos de trabajo</t>
        </r>
      </text>
    </comment>
    <comment ref="F1940" authorId="0" shapeId="0" xr:uid="{5A5ED3FA-6237-40F7-A28F-4ED284CE7E1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Revisar si la asignación cambió</t>
        </r>
      </text>
    </comment>
    <comment ref="C1947" authorId="0" shapeId="0" xr:uid="{B807B26B-7C53-483B-B40D-C52B4060AD4E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Se actualizaron las asignaciones en el plan de mtto
Este trabajo puede ser menor</t>
        </r>
      </text>
    </comment>
    <comment ref="E1985" authorId="0" shapeId="0" xr:uid="{54FE0023-5BDD-4E7E-9782-F24D0CE6FA40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Establecer plan mtto.
REVISAR TIEMPOS DE TRABAJO</t>
        </r>
      </text>
    </comment>
    <comment ref="E2015" authorId="0" shapeId="0" xr:uid="{45298188-AF3C-4E8E-BBA2-A6BA647BD57F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Especificar tipo de mtto</t>
        </r>
      </text>
    </comment>
    <comment ref="F2041" authorId="0" shapeId="0" xr:uid="{C5CB5637-EC12-421E-98E7-2B085BC49A99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 un plan que sólo se realizó en el 2022 y los demás años no cumple. ¿Puede eliminarse?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Practicante Mtto Planta</author>
  </authors>
  <commentList>
    <comment ref="B4" authorId="0" shapeId="0" xr:uid="{149CA38E-C5C7-495E-B311-E3A208A70264}">
      <text>
        <r>
          <rPr>
            <b/>
            <sz val="9"/>
            <color indexed="81"/>
            <rFont val="Tahoma"/>
            <family val="2"/>
          </rPr>
          <t>Practicante Mtto Planta:</t>
        </r>
        <r>
          <rPr>
            <sz val="9"/>
            <color indexed="81"/>
            <rFont val="Tahoma"/>
            <family val="2"/>
          </rPr>
          <t xml:space="preserve">
Este valor corresponde al etablecido en el PM dependiendo de las distintas operaciones que este tiene. ¿Se puede comparar con los costos dados debido a las averías?</t>
        </r>
      </text>
    </comment>
  </commentList>
</comments>
</file>

<file path=xl/sharedStrings.xml><?xml version="1.0" encoding="utf-8"?>
<sst xmlns="http://schemas.openxmlformats.org/spreadsheetml/2006/main" count="114069" uniqueCount="8031">
  <si>
    <t>Orden</t>
  </si>
  <si>
    <t>Equipo</t>
  </si>
  <si>
    <t>Denom.ubic.técnica</t>
  </si>
  <si>
    <t>PtoTrbRes</t>
  </si>
  <si>
    <t>106546165</t>
  </si>
  <si>
    <t>20091108</t>
  </si>
  <si>
    <t>FORMADORA TOWNSEND NL 17 SMART LINK</t>
  </si>
  <si>
    <t>LINEA DE LARGA VIDA</t>
  </si>
  <si>
    <t>COORTU02</t>
  </si>
  <si>
    <t>10FORM02</t>
  </si>
  <si>
    <t>100</t>
  </si>
  <si>
    <t>106538368</t>
  </si>
  <si>
    <t>CORLUBEX</t>
  </si>
  <si>
    <t>150</t>
  </si>
  <si>
    <t>106328744</t>
  </si>
  <si>
    <t>106321818</t>
  </si>
  <si>
    <t>106227331</t>
  </si>
  <si>
    <t>106147708</t>
  </si>
  <si>
    <t>105997781</t>
  </si>
  <si>
    <t>105923066</t>
  </si>
  <si>
    <t>106625215</t>
  </si>
  <si>
    <t>106608052</t>
  </si>
  <si>
    <t>106594906</t>
  </si>
  <si>
    <t>106565198</t>
  </si>
  <si>
    <t>106513513</t>
  </si>
  <si>
    <t>106483869</t>
  </si>
  <si>
    <t>106479911</t>
  </si>
  <si>
    <t>106452595</t>
  </si>
  <si>
    <t>106429408</t>
  </si>
  <si>
    <t>106427423</t>
  </si>
  <si>
    <t>106402782</t>
  </si>
  <si>
    <t>105995544</t>
  </si>
  <si>
    <t>105973584</t>
  </si>
  <si>
    <t>106022389</t>
  </si>
  <si>
    <t>105947371</t>
  </si>
  <si>
    <t>106044846</t>
  </si>
  <si>
    <t>106053617</t>
  </si>
  <si>
    <t>106104570</t>
  </si>
  <si>
    <t>106126247</t>
  </si>
  <si>
    <t>106155021</t>
  </si>
  <si>
    <t>106172508</t>
  </si>
  <si>
    <t>106198859</t>
  </si>
  <si>
    <t>106210755</t>
  </si>
  <si>
    <t>106255137</t>
  </si>
  <si>
    <t>106273015</t>
  </si>
  <si>
    <t>106375885</t>
  </si>
  <si>
    <t>106373504</t>
  </si>
  <si>
    <t>106348161</t>
  </si>
  <si>
    <t>106306509</t>
  </si>
  <si>
    <t>106280555</t>
  </si>
  <si>
    <t>106439651</t>
  </si>
  <si>
    <t>20183406</t>
  </si>
  <si>
    <t>EMPACADORA POWERPACK NT GEA -GB 700</t>
  </si>
  <si>
    <t>EMPAQUE RIGIDO</t>
  </si>
  <si>
    <t>COORTU03</t>
  </si>
  <si>
    <t>10EMPA17</t>
  </si>
  <si>
    <t>106419188</t>
  </si>
  <si>
    <t>106409683</t>
  </si>
  <si>
    <t>106381794</t>
  </si>
  <si>
    <t>106343150</t>
  </si>
  <si>
    <t>COORTU01</t>
  </si>
  <si>
    <t>106309195</t>
  </si>
  <si>
    <t>106261106</t>
  </si>
  <si>
    <t>106235762</t>
  </si>
  <si>
    <t>106212894</t>
  </si>
  <si>
    <t>106204657</t>
  </si>
  <si>
    <t>106160961</t>
  </si>
  <si>
    <t>COORMTTO</t>
  </si>
  <si>
    <t>106141201</t>
  </si>
  <si>
    <t>106060659</t>
  </si>
  <si>
    <t>106055261</t>
  </si>
  <si>
    <t>106460801</t>
  </si>
  <si>
    <t>106485626</t>
  </si>
  <si>
    <t>106519519</t>
  </si>
  <si>
    <t>106540382</t>
  </si>
  <si>
    <t>106544082</t>
  </si>
  <si>
    <t>106601434</t>
  </si>
  <si>
    <t>106612057</t>
  </si>
  <si>
    <t>106634344</t>
  </si>
  <si>
    <t>105925017</t>
  </si>
  <si>
    <t>105989743</t>
  </si>
  <si>
    <t>106031569</t>
  </si>
  <si>
    <t>106152822</t>
  </si>
  <si>
    <t>106284435</t>
  </si>
  <si>
    <t>106286345</t>
  </si>
  <si>
    <t>106469142</t>
  </si>
  <si>
    <t>106483428</t>
  </si>
  <si>
    <t>105954577</t>
  </si>
  <si>
    <t>105930894</t>
  </si>
  <si>
    <t>106130675</t>
  </si>
  <si>
    <t>106150719</t>
  </si>
  <si>
    <t>106158967</t>
  </si>
  <si>
    <t>106172497</t>
  </si>
  <si>
    <t>106179516</t>
  </si>
  <si>
    <t>106204597</t>
  </si>
  <si>
    <t>106233507</t>
  </si>
  <si>
    <t>106282339</t>
  </si>
  <si>
    <t>106297424</t>
  </si>
  <si>
    <t>106311427</t>
  </si>
  <si>
    <t>106324488</t>
  </si>
  <si>
    <t>106334352</t>
  </si>
  <si>
    <t>106356231</t>
  </si>
  <si>
    <t>106356295</t>
  </si>
  <si>
    <t>106405812</t>
  </si>
  <si>
    <t>106432846</t>
  </si>
  <si>
    <t>106443711</t>
  </si>
  <si>
    <t>106554115</t>
  </si>
  <si>
    <t>106573247</t>
  </si>
  <si>
    <t>106628404</t>
  </si>
  <si>
    <t>105911563</t>
  </si>
  <si>
    <t>106038771</t>
  </si>
  <si>
    <t>105934591</t>
  </si>
  <si>
    <t>105947364</t>
  </si>
  <si>
    <t>106036836</t>
  </si>
  <si>
    <t>105978211</t>
  </si>
  <si>
    <t>106003377</t>
  </si>
  <si>
    <t>105981983</t>
  </si>
  <si>
    <t>106477543</t>
  </si>
  <si>
    <t>20388054</t>
  </si>
  <si>
    <t>FORMADORA SALCHICHAS VEMAG LPG218</t>
  </si>
  <si>
    <t>FORMADO</t>
  </si>
  <si>
    <t>10FORM01</t>
  </si>
  <si>
    <t>106491287</t>
  </si>
  <si>
    <t>106524326</t>
  </si>
  <si>
    <t>106548185</t>
  </si>
  <si>
    <t>106577897</t>
  </si>
  <si>
    <t>106606096</t>
  </si>
  <si>
    <t>106036873</t>
  </si>
  <si>
    <t>106640379</t>
  </si>
  <si>
    <t>106111075</t>
  </si>
  <si>
    <t>106157185</t>
  </si>
  <si>
    <t>106239567</t>
  </si>
  <si>
    <t>106292837</t>
  </si>
  <si>
    <t>106378194</t>
  </si>
  <si>
    <t>106360424</t>
  </si>
  <si>
    <t>106477541</t>
  </si>
  <si>
    <t>106464779</t>
  </si>
  <si>
    <t>106437519</t>
  </si>
  <si>
    <t>106414853</t>
  </si>
  <si>
    <t>106392958</t>
  </si>
  <si>
    <t>106337427</t>
  </si>
  <si>
    <t>106311559</t>
  </si>
  <si>
    <t>106265434</t>
  </si>
  <si>
    <t>106208444</t>
  </si>
  <si>
    <t>106184011</t>
  </si>
  <si>
    <t>106134594</t>
  </si>
  <si>
    <t>106089287</t>
  </si>
  <si>
    <t>106066919</t>
  </si>
  <si>
    <t>106053635</t>
  </si>
  <si>
    <t>106011327</t>
  </si>
  <si>
    <t>105987802</t>
  </si>
  <si>
    <t>106638081</t>
  </si>
  <si>
    <t>20388176</t>
  </si>
  <si>
    <t>GRAPADORA AUTOMATICA POLY CLIP FCA 120</t>
  </si>
  <si>
    <t>EMBUTIDO SALCHICHON</t>
  </si>
  <si>
    <t>10EMBU16</t>
  </si>
  <si>
    <t>106575625</t>
  </si>
  <si>
    <t>106521981</t>
  </si>
  <si>
    <t>106462783</t>
  </si>
  <si>
    <t>106411812</t>
  </si>
  <si>
    <t>106358387</t>
  </si>
  <si>
    <t>106060727</t>
  </si>
  <si>
    <t>106109213</t>
  </si>
  <si>
    <t>106140069</t>
  </si>
  <si>
    <t>106160960</t>
  </si>
  <si>
    <t>106206460</t>
  </si>
  <si>
    <t>106263274</t>
  </si>
  <si>
    <t>106306535</t>
  </si>
  <si>
    <t>106320189</t>
  </si>
  <si>
    <t>106437520</t>
  </si>
  <si>
    <t>20425542</t>
  </si>
  <si>
    <t>FORMADORA SALCHICHAS VEMAG LPG238</t>
  </si>
  <si>
    <t>106464780</t>
  </si>
  <si>
    <t>106477542</t>
  </si>
  <si>
    <t>106491288</t>
  </si>
  <si>
    <t>106414854</t>
  </si>
  <si>
    <t>106524327</t>
  </si>
  <si>
    <t>106606097</t>
  </si>
  <si>
    <t>106640380</t>
  </si>
  <si>
    <t>106577898</t>
  </si>
  <si>
    <t>106548186</t>
  </si>
  <si>
    <t>106477544</t>
  </si>
  <si>
    <t>106280551</t>
  </si>
  <si>
    <t>EMPA00005</t>
  </si>
  <si>
    <t>EMPACADORA POWERPACK 660 N°5</t>
  </si>
  <si>
    <t>EMPAQUE</t>
  </si>
  <si>
    <t>10EMPA03</t>
  </si>
  <si>
    <t>106278405</t>
  </si>
  <si>
    <t>106172500</t>
  </si>
  <si>
    <t>106168809</t>
  </si>
  <si>
    <t>106151127</t>
  </si>
  <si>
    <t>106126240</t>
  </si>
  <si>
    <t>106043258</t>
  </si>
  <si>
    <t>106020193</t>
  </si>
  <si>
    <t>105993886</t>
  </si>
  <si>
    <t>105945223</t>
  </si>
  <si>
    <t>106628395</t>
  </si>
  <si>
    <t>106284388</t>
  </si>
  <si>
    <t>106305546</t>
  </si>
  <si>
    <t>106326645</t>
  </si>
  <si>
    <t>106326686</t>
  </si>
  <si>
    <t>106346425</t>
  </si>
  <si>
    <t>106375879</t>
  </si>
  <si>
    <t>106400382</t>
  </si>
  <si>
    <t>106427416</t>
  </si>
  <si>
    <t>106450345</t>
  </si>
  <si>
    <t>106450377</t>
  </si>
  <si>
    <t>106483864</t>
  </si>
  <si>
    <t>106511372</t>
  </si>
  <si>
    <t>106592712</t>
  </si>
  <si>
    <t>106594901</t>
  </si>
  <si>
    <t>106621321</t>
  </si>
  <si>
    <t>105920940</t>
  </si>
  <si>
    <t>105934578</t>
  </si>
  <si>
    <t>105971015</t>
  </si>
  <si>
    <t>105978266</t>
  </si>
  <si>
    <t>106027636</t>
  </si>
  <si>
    <t>106046515</t>
  </si>
  <si>
    <t>106070461</t>
  </si>
  <si>
    <t>106079245</t>
  </si>
  <si>
    <t>106145840</t>
  </si>
  <si>
    <t>106196703</t>
  </si>
  <si>
    <t>106214752</t>
  </si>
  <si>
    <t>106225080</t>
  </si>
  <si>
    <t>106227323</t>
  </si>
  <si>
    <t>106253277</t>
  </si>
  <si>
    <t>106577807</t>
  </si>
  <si>
    <t>106561238</t>
  </si>
  <si>
    <t>106554104</t>
  </si>
  <si>
    <t>106538358</t>
  </si>
  <si>
    <t>106536264</t>
  </si>
  <si>
    <t>106479906</t>
  </si>
  <si>
    <t>106477680</t>
  </si>
  <si>
    <t>106337246</t>
  </si>
  <si>
    <t>106328704</t>
  </si>
  <si>
    <t>106373531</t>
  </si>
  <si>
    <t>106425473</t>
  </si>
  <si>
    <t>106360340</t>
  </si>
  <si>
    <t>EMPA00039</t>
  </si>
  <si>
    <t>EMPACADORA POWER PACK NT 520 N°39</t>
  </si>
  <si>
    <t>10EMPA15</t>
  </si>
  <si>
    <t>106326683</t>
  </si>
  <si>
    <t>106292805</t>
  </si>
  <si>
    <t>106282340</t>
  </si>
  <si>
    <t>106400380</t>
  </si>
  <si>
    <t>106450375</t>
  </si>
  <si>
    <t>106464737</t>
  </si>
  <si>
    <t>106414780</t>
  </si>
  <si>
    <t>106481831</t>
  </si>
  <si>
    <t>106491047</t>
  </si>
  <si>
    <t>106265401</t>
  </si>
  <si>
    <t>106239507</t>
  </si>
  <si>
    <t>106231801</t>
  </si>
  <si>
    <t>106229430</t>
  </si>
  <si>
    <t>106225078</t>
  </si>
  <si>
    <t>106168806</t>
  </si>
  <si>
    <t>106134563</t>
  </si>
  <si>
    <t>106128256</t>
  </si>
  <si>
    <t>106070459</t>
  </si>
  <si>
    <t>106020191</t>
  </si>
  <si>
    <t>105983862</t>
  </si>
  <si>
    <t>106491121</t>
  </si>
  <si>
    <t>106531897</t>
  </si>
  <si>
    <t>106536262</t>
  </si>
  <si>
    <t>105966993</t>
  </si>
  <si>
    <t>105971013</t>
  </si>
  <si>
    <t>105993879</t>
  </si>
  <si>
    <t>105993884</t>
  </si>
  <si>
    <t>106006856</t>
  </si>
  <si>
    <t>106030012</t>
  </si>
  <si>
    <t>106130603</t>
  </si>
  <si>
    <t>106328705</t>
  </si>
  <si>
    <t>106337317</t>
  </si>
  <si>
    <t>106346423</t>
  </si>
  <si>
    <t>106348119</t>
  </si>
  <si>
    <t>106373529</t>
  </si>
  <si>
    <t>106378140</t>
  </si>
  <si>
    <t>106385444</t>
  </si>
  <si>
    <t>106417270</t>
  </si>
  <si>
    <t>106425471</t>
  </si>
  <si>
    <t>106429416</t>
  </si>
  <si>
    <t>106437472</t>
  </si>
  <si>
    <t>106081406</t>
  </si>
  <si>
    <t>106191815</t>
  </si>
  <si>
    <t>106196701</t>
  </si>
  <si>
    <t>106311461</t>
  </si>
  <si>
    <t>106469128</t>
  </si>
  <si>
    <t>106540386</t>
  </si>
  <si>
    <t>105956773</t>
  </si>
  <si>
    <t>106033313</t>
  </si>
  <si>
    <t>106043256</t>
  </si>
  <si>
    <t>106044832</t>
  </si>
  <si>
    <t>106058740</t>
  </si>
  <si>
    <t>106145838</t>
  </si>
  <si>
    <t>106157119</t>
  </si>
  <si>
    <t>106162805</t>
  </si>
  <si>
    <t>106175758</t>
  </si>
  <si>
    <t>106183956</t>
  </si>
  <si>
    <t>106208400</t>
  </si>
  <si>
    <t>106253256</t>
  </si>
  <si>
    <t>106253275</t>
  </si>
  <si>
    <t>106278403</t>
  </si>
  <si>
    <t>106297410</t>
  </si>
  <si>
    <t>105983843</t>
  </si>
  <si>
    <t>105980482</t>
  </si>
  <si>
    <t>105945221</t>
  </si>
  <si>
    <t>105932872</t>
  </si>
  <si>
    <t>105923042</t>
  </si>
  <si>
    <t>105920938</t>
  </si>
  <si>
    <t>106640273</t>
  </si>
  <si>
    <t>106634282</t>
  </si>
  <si>
    <t>106621319</t>
  </si>
  <si>
    <t>106606065</t>
  </si>
  <si>
    <t>106599422</t>
  </si>
  <si>
    <t>106597022</t>
  </si>
  <si>
    <t>106592710</t>
  </si>
  <si>
    <t>106577840</t>
  </si>
  <si>
    <t>106561236</t>
  </si>
  <si>
    <t>106557217</t>
  </si>
  <si>
    <t>106548139</t>
  </si>
  <si>
    <t>106524271</t>
  </si>
  <si>
    <t>106511369</t>
  </si>
  <si>
    <t>106477678</t>
  </si>
  <si>
    <t>106305544</t>
  </si>
  <si>
    <t>106227329</t>
  </si>
  <si>
    <t>FORM00001</t>
  </si>
  <si>
    <t>FORMADORA TOWNSEND NL17 N°1</t>
  </si>
  <si>
    <t>106255135</t>
  </si>
  <si>
    <t>106202853</t>
  </si>
  <si>
    <t>106263206</t>
  </si>
  <si>
    <t>106315770</t>
  </si>
  <si>
    <t>106198857</t>
  </si>
  <si>
    <t>106328742</t>
  </si>
  <si>
    <t>106348159</t>
  </si>
  <si>
    <t>106172506</t>
  </si>
  <si>
    <t>106366022</t>
  </si>
  <si>
    <t>106421947</t>
  </si>
  <si>
    <t>106427421</t>
  </si>
  <si>
    <t>106452593</t>
  </si>
  <si>
    <t>106477651</t>
  </si>
  <si>
    <t>106479909</t>
  </si>
  <si>
    <t>106513511</t>
  </si>
  <si>
    <t>106538366</t>
  </si>
  <si>
    <t>106594904</t>
  </si>
  <si>
    <t>106625213</t>
  </si>
  <si>
    <t>105923064</t>
  </si>
  <si>
    <t>106022387</t>
  </si>
  <si>
    <t>106043270</t>
  </si>
  <si>
    <t>106098788</t>
  </si>
  <si>
    <t>106126245</t>
  </si>
  <si>
    <t>106280553</t>
  </si>
  <si>
    <t>106306507</t>
  </si>
  <si>
    <t>106375883</t>
  </si>
  <si>
    <t>106402780</t>
  </si>
  <si>
    <t>106540368</t>
  </si>
  <si>
    <t>106565196</t>
  </si>
  <si>
    <t>106599420</t>
  </si>
  <si>
    <t>105947369</t>
  </si>
  <si>
    <t>105973582</t>
  </si>
  <si>
    <t>105992992</t>
  </si>
  <si>
    <t>105995542</t>
  </si>
  <si>
    <t>106044844</t>
  </si>
  <si>
    <t>106147706</t>
  </si>
  <si>
    <t>106149265</t>
  </si>
  <si>
    <t>106280554</t>
  </si>
  <si>
    <t>FORM00002</t>
  </si>
  <si>
    <t>FORMADORA TOWNSEND NL17 N°2</t>
  </si>
  <si>
    <t>106306508</t>
  </si>
  <si>
    <t>106306786</t>
  </si>
  <si>
    <t>106328743</t>
  </si>
  <si>
    <t>106354770</t>
  </si>
  <si>
    <t>106375884</t>
  </si>
  <si>
    <t>106402781</t>
  </si>
  <si>
    <t>106411712</t>
  </si>
  <si>
    <t>106427422</t>
  </si>
  <si>
    <t>106467067</t>
  </si>
  <si>
    <t>106479910</t>
  </si>
  <si>
    <t>106513512</t>
  </si>
  <si>
    <t>106565197</t>
  </si>
  <si>
    <t>106588487</t>
  </si>
  <si>
    <t>106625214</t>
  </si>
  <si>
    <t>106147707</t>
  </si>
  <si>
    <t>106594905</t>
  </si>
  <si>
    <t>106531299</t>
  </si>
  <si>
    <t>106452594</t>
  </si>
  <si>
    <t>106538367</t>
  </si>
  <si>
    <t>106348160</t>
  </si>
  <si>
    <t>106253252</t>
  </si>
  <si>
    <t>106198858</t>
  </si>
  <si>
    <t>105923065</t>
  </si>
  <si>
    <t>105929221</t>
  </si>
  <si>
    <t>105947370</t>
  </si>
  <si>
    <t>105973583</t>
  </si>
  <si>
    <t>105982448</t>
  </si>
  <si>
    <t>105995543</t>
  </si>
  <si>
    <t>106022388</t>
  </si>
  <si>
    <t>106034924</t>
  </si>
  <si>
    <t>106044845</t>
  </si>
  <si>
    <t>106126246</t>
  </si>
  <si>
    <t>106141188</t>
  </si>
  <si>
    <t>106172507</t>
  </si>
  <si>
    <t>106191814</t>
  </si>
  <si>
    <t>106227330</t>
  </si>
  <si>
    <t>106255136</t>
  </si>
  <si>
    <t>106588613</t>
  </si>
  <si>
    <t>GRAP00017</t>
  </si>
  <si>
    <t>GRAPADORA POLYCLIP FCA 3430 (1)</t>
  </si>
  <si>
    <t>106532625</t>
  </si>
  <si>
    <t>106473273</t>
  </si>
  <si>
    <t>106422009</t>
  </si>
  <si>
    <t>106368056</t>
  </si>
  <si>
    <t>106329748</t>
  </si>
  <si>
    <t>106311560</t>
  </si>
  <si>
    <t>106274344</t>
  </si>
  <si>
    <t>106218366</t>
  </si>
  <si>
    <t>106172563</t>
  </si>
  <si>
    <t>106147746</t>
  </si>
  <si>
    <t>106119332</t>
  </si>
  <si>
    <t>106070523</t>
  </si>
  <si>
    <t>106042330</t>
  </si>
  <si>
    <t>106042329</t>
  </si>
  <si>
    <t>106042328</t>
  </si>
  <si>
    <t>106032250</t>
  </si>
  <si>
    <t>106032249</t>
  </si>
  <si>
    <t>106032248</t>
  </si>
  <si>
    <t>CUMPLE</t>
  </si>
  <si>
    <t>NO CUMPLE</t>
  </si>
  <si>
    <t>106726690</t>
  </si>
  <si>
    <t>106732863</t>
  </si>
  <si>
    <t>106761918</t>
  </si>
  <si>
    <t>106709662</t>
  </si>
  <si>
    <t>106783537</t>
  </si>
  <si>
    <t>106785848</t>
  </si>
  <si>
    <t>106817304</t>
  </si>
  <si>
    <t>106858047</t>
  </si>
  <si>
    <t>106860640</t>
  </si>
  <si>
    <t>106892263</t>
  </si>
  <si>
    <t>106927744</t>
  </si>
  <si>
    <t>106933248</t>
  </si>
  <si>
    <t>106962877</t>
  </si>
  <si>
    <t>107052354</t>
  </si>
  <si>
    <t>107066772</t>
  </si>
  <si>
    <t>107083808</t>
  </si>
  <si>
    <t>107091166</t>
  </si>
  <si>
    <t>107083801</t>
  </si>
  <si>
    <t>106738949</t>
  </si>
  <si>
    <t>106750304</t>
  </si>
  <si>
    <t>107070817</t>
  </si>
  <si>
    <t>107059368</t>
  </si>
  <si>
    <t>106764268</t>
  </si>
  <si>
    <t>106767777</t>
  </si>
  <si>
    <t>107056337</t>
  </si>
  <si>
    <t>106792287</t>
  </si>
  <si>
    <t>106808047</t>
  </si>
  <si>
    <t>107101702</t>
  </si>
  <si>
    <t>106807401</t>
  </si>
  <si>
    <t>106819904</t>
  </si>
  <si>
    <t>106822629</t>
  </si>
  <si>
    <t>106852727</t>
  </si>
  <si>
    <t>106858036</t>
  </si>
  <si>
    <t>106865320</t>
  </si>
  <si>
    <t>106874786</t>
  </si>
  <si>
    <t>106902926</t>
  </si>
  <si>
    <t>106915894</t>
  </si>
  <si>
    <t>107029936</t>
  </si>
  <si>
    <t>106976435</t>
  </si>
  <si>
    <t>106932264</t>
  </si>
  <si>
    <t>106973892</t>
  </si>
  <si>
    <t>106935823</t>
  </si>
  <si>
    <t>106709643</t>
  </si>
  <si>
    <t>106716137</t>
  </si>
  <si>
    <t>106750338</t>
  </si>
  <si>
    <t>106863145</t>
  </si>
  <si>
    <t>106933278</t>
  </si>
  <si>
    <t>107057099</t>
  </si>
  <si>
    <t>106790528</t>
  </si>
  <si>
    <t>106735066</t>
  </si>
  <si>
    <t>106720247</t>
  </si>
  <si>
    <t>106930515</t>
  </si>
  <si>
    <t>106930513</t>
  </si>
  <si>
    <t>106930512</t>
  </si>
  <si>
    <t>107104351</t>
  </si>
  <si>
    <t>106795259</t>
  </si>
  <si>
    <t>107002609</t>
  </si>
  <si>
    <t>106930514</t>
  </si>
  <si>
    <t>106958634</t>
  </si>
  <si>
    <t>106877565</t>
  </si>
  <si>
    <t>107054729</t>
  </si>
  <si>
    <t>107069274</t>
  </si>
  <si>
    <t>106847371</t>
  </si>
  <si>
    <t>107086316</t>
  </si>
  <si>
    <t>106742761</t>
  </si>
  <si>
    <t>106735067</t>
  </si>
  <si>
    <t>106933279</t>
  </si>
  <si>
    <t>106790529</t>
  </si>
  <si>
    <t>107057100</t>
  </si>
  <si>
    <t>106863146</t>
  </si>
  <si>
    <t>106750339</t>
  </si>
  <si>
    <t>106720248</t>
  </si>
  <si>
    <t>106889339</t>
  </si>
  <si>
    <t>106821759</t>
  </si>
  <si>
    <t>106855346</t>
  </si>
  <si>
    <t>106865259</t>
  </si>
  <si>
    <t>106892258</t>
  </si>
  <si>
    <t>106925143</t>
  </si>
  <si>
    <t>106943561</t>
  </si>
  <si>
    <t>106958598</t>
  </si>
  <si>
    <t>106962867</t>
  </si>
  <si>
    <t>107126536</t>
  </si>
  <si>
    <t>107049629</t>
  </si>
  <si>
    <t>107071491</t>
  </si>
  <si>
    <t>107080110</t>
  </si>
  <si>
    <t>107083805</t>
  </si>
  <si>
    <t>107113461</t>
  </si>
  <si>
    <t>106759464</t>
  </si>
  <si>
    <t>106814727</t>
  </si>
  <si>
    <t>106761913</t>
  </si>
  <si>
    <t>106709646</t>
  </si>
  <si>
    <t>106730599</t>
  </si>
  <si>
    <t>106817293</t>
  </si>
  <si>
    <t>106783558</t>
  </si>
  <si>
    <t>106958596</t>
  </si>
  <si>
    <t>106766059</t>
  </si>
  <si>
    <t>106712783</t>
  </si>
  <si>
    <t>106764276</t>
  </si>
  <si>
    <t>106940734</t>
  </si>
  <si>
    <t>107049627</t>
  </si>
  <si>
    <t>106965665</t>
  </si>
  <si>
    <t>106814725</t>
  </si>
  <si>
    <t>106940726</t>
  </si>
  <si>
    <t>106797812</t>
  </si>
  <si>
    <t>106783555</t>
  </si>
  <si>
    <t>106897511</t>
  </si>
  <si>
    <t>106925141</t>
  </si>
  <si>
    <t>106908395</t>
  </si>
  <si>
    <t>106979658</t>
  </si>
  <si>
    <t>106917059</t>
  </si>
  <si>
    <t>107063786</t>
  </si>
  <si>
    <t>106730584</t>
  </si>
  <si>
    <t>107113459</t>
  </si>
  <si>
    <t>106730597</t>
  </si>
  <si>
    <t>107098832</t>
  </si>
  <si>
    <t>106720171</t>
  </si>
  <si>
    <t>107086277</t>
  </si>
  <si>
    <t>106819922</t>
  </si>
  <si>
    <t>106772305</t>
  </si>
  <si>
    <t>106745764</t>
  </si>
  <si>
    <t>106827347</t>
  </si>
  <si>
    <t>106844931</t>
  </si>
  <si>
    <t>106855344</t>
  </si>
  <si>
    <t>107083787</t>
  </si>
  <si>
    <t>106720137</t>
  </si>
  <si>
    <t>107080108</t>
  </si>
  <si>
    <t>106759462</t>
  </si>
  <si>
    <t>106872191</t>
  </si>
  <si>
    <t>106872201</t>
  </si>
  <si>
    <t>106889335</t>
  </si>
  <si>
    <t>106962875</t>
  </si>
  <si>
    <t>106732861</t>
  </si>
  <si>
    <t>106721972</t>
  </si>
  <si>
    <t>107052352</t>
  </si>
  <si>
    <t>107057056</t>
  </si>
  <si>
    <t>106709660</t>
  </si>
  <si>
    <t>107083806</t>
  </si>
  <si>
    <t>106817302</t>
  </si>
  <si>
    <t>106927742</t>
  </si>
  <si>
    <t>106925095</t>
  </si>
  <si>
    <t>106850531</t>
  </si>
  <si>
    <t>106785846</t>
  </si>
  <si>
    <t>106858045</t>
  </si>
  <si>
    <t>106776621</t>
  </si>
  <si>
    <t>106761916</t>
  </si>
  <si>
    <t>106892261</t>
  </si>
  <si>
    <t>106817303</t>
  </si>
  <si>
    <t>107083807</t>
  </si>
  <si>
    <t>106785847</t>
  </si>
  <si>
    <t>106824867</t>
  </si>
  <si>
    <t>106858046</t>
  </si>
  <si>
    <t>106766056</t>
  </si>
  <si>
    <t>106709661</t>
  </si>
  <si>
    <t>106712761</t>
  </si>
  <si>
    <t>106892262</t>
  </si>
  <si>
    <t>106761917</t>
  </si>
  <si>
    <t>107052353</t>
  </si>
  <si>
    <t>107044477</t>
  </si>
  <si>
    <t>106732862</t>
  </si>
  <si>
    <t>106927743</t>
  </si>
  <si>
    <t>106911267</t>
  </si>
  <si>
    <t>106962876</t>
  </si>
  <si>
    <t>107063830</t>
  </si>
  <si>
    <t>106953209</t>
  </si>
  <si>
    <t>106808091</t>
  </si>
  <si>
    <t>107087954</t>
  </si>
  <si>
    <t>106858084</t>
  </si>
  <si>
    <t>106755460</t>
  </si>
  <si>
    <t>106707559</t>
  </si>
  <si>
    <t>106892295</t>
  </si>
  <si>
    <t>106937589</t>
  </si>
  <si>
    <t>106937590</t>
  </si>
  <si>
    <t>107070818</t>
  </si>
  <si>
    <t>105835415</t>
  </si>
  <si>
    <t>105645891</t>
  </si>
  <si>
    <t>105650097</t>
  </si>
  <si>
    <t>105942731</t>
  </si>
  <si>
    <t>105769996</t>
  </si>
  <si>
    <t>105579428</t>
  </si>
  <si>
    <t>105573832</t>
  </si>
  <si>
    <t>105721458</t>
  </si>
  <si>
    <t>105716130</t>
  </si>
  <si>
    <t>105553386</t>
  </si>
  <si>
    <t>105816905</t>
  </si>
  <si>
    <t>105968783</t>
  </si>
  <si>
    <t>105548231</t>
  </si>
  <si>
    <t>105790842</t>
  </si>
  <si>
    <t>105812834</t>
  </si>
  <si>
    <t>105530477</t>
  </si>
  <si>
    <t>105793743</t>
  </si>
  <si>
    <t>105388933</t>
  </si>
  <si>
    <t>105515470</t>
  </si>
  <si>
    <t>105666366</t>
  </si>
  <si>
    <t>105670725</t>
  </si>
  <si>
    <t>105395556</t>
  </si>
  <si>
    <t>105696206</t>
  </si>
  <si>
    <t>105471388</t>
  </si>
  <si>
    <t>105404981</t>
  </si>
  <si>
    <t>105412906</t>
  </si>
  <si>
    <t>105690282</t>
  </si>
  <si>
    <t>105730195</t>
  </si>
  <si>
    <t>105521149</t>
  </si>
  <si>
    <t>105418367</t>
  </si>
  <si>
    <t>105831594</t>
  </si>
  <si>
    <t>105438498</t>
  </si>
  <si>
    <t>105504609</t>
  </si>
  <si>
    <t>105500224</t>
  </si>
  <si>
    <t>105483248</t>
  </si>
  <si>
    <t>105569981</t>
  </si>
  <si>
    <t>105615593</t>
  </si>
  <si>
    <t>105444441</t>
  </si>
  <si>
    <t>105871528</t>
  </si>
  <si>
    <t>105615069</t>
  </si>
  <si>
    <t>105615068</t>
  </si>
  <si>
    <t>105615594</t>
  </si>
  <si>
    <t>105889095</t>
  </si>
  <si>
    <t>105620831</t>
  </si>
  <si>
    <t>105624103</t>
  </si>
  <si>
    <t>105458959</t>
  </si>
  <si>
    <t>105677572</t>
  </si>
  <si>
    <t>105463830</t>
  </si>
  <si>
    <t>105626020</t>
  </si>
  <si>
    <t>105894923</t>
  </si>
  <si>
    <t>105615595</t>
  </si>
  <si>
    <t>105479503</t>
  </si>
  <si>
    <t>105779614</t>
  </si>
  <si>
    <t>105867419</t>
  </si>
  <si>
    <t>105615592</t>
  </si>
  <si>
    <t>105889149</t>
  </si>
  <si>
    <t>105615067</t>
  </si>
  <si>
    <t>105605593</t>
  </si>
  <si>
    <t>105945247</t>
  </si>
  <si>
    <t>105746319</t>
  </si>
  <si>
    <t>105600147</t>
  </si>
  <si>
    <t>105743428</t>
  </si>
  <si>
    <t>105918603</t>
  </si>
  <si>
    <t>105766004</t>
  </si>
  <si>
    <t>105422349</t>
  </si>
  <si>
    <t>105844000</t>
  </si>
  <si>
    <t>105615070</t>
  </si>
  <si>
    <t>105474937</t>
  </si>
  <si>
    <t>105449610</t>
  </si>
  <si>
    <t>105464655</t>
  </si>
  <si>
    <t>105705481</t>
  </si>
  <si>
    <t>105469783</t>
  </si>
  <si>
    <t>105743430</t>
  </si>
  <si>
    <t>105705824</t>
  </si>
  <si>
    <t>105729608</t>
  </si>
  <si>
    <t>105723810</t>
  </si>
  <si>
    <t>105615168</t>
  </si>
  <si>
    <t>105615170</t>
  </si>
  <si>
    <t>105615936</t>
  </si>
  <si>
    <t>105615937</t>
  </si>
  <si>
    <t>105611299</t>
  </si>
  <si>
    <t>105615169</t>
  </si>
  <si>
    <t>105615171</t>
  </si>
  <si>
    <t>105590529</t>
  </si>
  <si>
    <t>105588073</t>
  </si>
  <si>
    <t>105615935</t>
  </si>
  <si>
    <t>105605589</t>
  </si>
  <si>
    <t>105588120</t>
  </si>
  <si>
    <t>105615938</t>
  </si>
  <si>
    <t>105621464</t>
  </si>
  <si>
    <t>105633301</t>
  </si>
  <si>
    <t>105658829</t>
  </si>
  <si>
    <t>105563023</t>
  </si>
  <si>
    <t>105559911</t>
  </si>
  <si>
    <t>105550279</t>
  </si>
  <si>
    <t>105537490</t>
  </si>
  <si>
    <t>105530971</t>
  </si>
  <si>
    <t>105664817</t>
  </si>
  <si>
    <t>105673345</t>
  </si>
  <si>
    <t>105678958</t>
  </si>
  <si>
    <t>105515900</t>
  </si>
  <si>
    <t>105510586</t>
  </si>
  <si>
    <t>105489112</t>
  </si>
  <si>
    <t>105432562</t>
  </si>
  <si>
    <t>105426048</t>
  </si>
  <si>
    <t>105418280</t>
  </si>
  <si>
    <t>105801531</t>
  </si>
  <si>
    <t>105791422</t>
  </si>
  <si>
    <t>105776879</t>
  </si>
  <si>
    <t>105904560</t>
  </si>
  <si>
    <t>105776836</t>
  </si>
  <si>
    <t>105852123</t>
  </si>
  <si>
    <t>105766010</t>
  </si>
  <si>
    <t>105754482</t>
  </si>
  <si>
    <t>105412908</t>
  </si>
  <si>
    <t>105402936</t>
  </si>
  <si>
    <t>105398420</t>
  </si>
  <si>
    <t>105846122</t>
  </si>
  <si>
    <t>105862799</t>
  </si>
  <si>
    <t>105816899</t>
  </si>
  <si>
    <t>105878785</t>
  </si>
  <si>
    <t>105802079</t>
  </si>
  <si>
    <t>105824693</t>
  </si>
  <si>
    <t>105961733</t>
  </si>
  <si>
    <t>105798109</t>
  </si>
  <si>
    <t>105883139</t>
  </si>
  <si>
    <t>105808042</t>
  </si>
  <si>
    <t>105798108</t>
  </si>
  <si>
    <t>105798107</t>
  </si>
  <si>
    <t>105798106</t>
  </si>
  <si>
    <t>105860823</t>
  </si>
  <si>
    <t>105798105</t>
  </si>
  <si>
    <t>105936353</t>
  </si>
  <si>
    <t>105798110</t>
  </si>
  <si>
    <t>105911641</t>
  </si>
  <si>
    <t>105798111</t>
  </si>
  <si>
    <t>105798112</t>
  </si>
  <si>
    <t>105830294</t>
  </si>
  <si>
    <t>105808043</t>
  </si>
  <si>
    <t>105808047</t>
  </si>
  <si>
    <t>105808044</t>
  </si>
  <si>
    <t>105808045</t>
  </si>
  <si>
    <t>105808046</t>
  </si>
  <si>
    <t>105648264</t>
  </si>
  <si>
    <t>105875456</t>
  </si>
  <si>
    <t>105615860</t>
  </si>
  <si>
    <t>105615861</t>
  </si>
  <si>
    <t>105869422</t>
  </si>
  <si>
    <t>105615862</t>
  </si>
  <si>
    <t>105675096</t>
  </si>
  <si>
    <t>105552073</t>
  </si>
  <si>
    <t>105564829</t>
  </si>
  <si>
    <t>105841989</t>
  </si>
  <si>
    <t>105826662</t>
  </si>
  <si>
    <t>105814802</t>
  </si>
  <si>
    <t>105622126</t>
  </si>
  <si>
    <t>105627751</t>
  </si>
  <si>
    <t>105622120</t>
  </si>
  <si>
    <t>105891584</t>
  </si>
  <si>
    <t>105578003</t>
  </si>
  <si>
    <t>105604098</t>
  </si>
  <si>
    <t>105614901</t>
  </si>
  <si>
    <t>105598461</t>
  </si>
  <si>
    <t>105576011</t>
  </si>
  <si>
    <t>105615863</t>
  </si>
  <si>
    <t>105525893</t>
  </si>
  <si>
    <t>105927134</t>
  </si>
  <si>
    <t>105481583</t>
  </si>
  <si>
    <t>105767975</t>
  </si>
  <si>
    <t>105776832</t>
  </si>
  <si>
    <t>105440154</t>
  </si>
  <si>
    <t>105719585</t>
  </si>
  <si>
    <t>105744520</t>
  </si>
  <si>
    <t>105716127</t>
  </si>
  <si>
    <t>105482868</t>
  </si>
  <si>
    <t>105405141</t>
  </si>
  <si>
    <t>105483239</t>
  </si>
  <si>
    <t>105503577</t>
  </si>
  <si>
    <t>105529186</t>
  </si>
  <si>
    <t>105416936</t>
  </si>
  <si>
    <t>105725890</t>
  </si>
  <si>
    <t>105694426</t>
  </si>
  <si>
    <t>105462451</t>
  </si>
  <si>
    <t>105412903</t>
  </si>
  <si>
    <t>105395537</t>
  </si>
  <si>
    <t>105668880</t>
  </si>
  <si>
    <t>105443029</t>
  </si>
  <si>
    <t>105821170</t>
  </si>
  <si>
    <t>105394039</t>
  </si>
  <si>
    <t>105394031</t>
  </si>
  <si>
    <t>105791972</t>
  </si>
  <si>
    <t>105773495</t>
  </si>
  <si>
    <t>105631590</t>
  </si>
  <si>
    <t>105775257</t>
  </si>
  <si>
    <t>105814800</t>
  </si>
  <si>
    <t>105744518</t>
  </si>
  <si>
    <t>105877410</t>
  </si>
  <si>
    <t>105826673</t>
  </si>
  <si>
    <t>105615844</t>
  </si>
  <si>
    <t>105841986</t>
  </si>
  <si>
    <t>105731703</t>
  </si>
  <si>
    <t>105719583</t>
  </si>
  <si>
    <t>105850349</t>
  </si>
  <si>
    <t>105615845</t>
  </si>
  <si>
    <t>105707544</t>
  </si>
  <si>
    <t>105615846</t>
  </si>
  <si>
    <t>105615847</t>
  </si>
  <si>
    <t>105615848</t>
  </si>
  <si>
    <t>105855943</t>
  </si>
  <si>
    <t>105823093</t>
  </si>
  <si>
    <t>105658776</t>
  </si>
  <si>
    <t>105648262</t>
  </si>
  <si>
    <t>105660807</t>
  </si>
  <si>
    <t>105677576</t>
  </si>
  <si>
    <t>105635362</t>
  </si>
  <si>
    <t>105635352</t>
  </si>
  <si>
    <t>105668878</t>
  </si>
  <si>
    <t>105678912</t>
  </si>
  <si>
    <t>105622124</t>
  </si>
  <si>
    <t>105680958</t>
  </si>
  <si>
    <t>105694424</t>
  </si>
  <si>
    <t>105727887</t>
  </si>
  <si>
    <t>105791969</t>
  </si>
  <si>
    <t>105778205</t>
  </si>
  <si>
    <t>105767973</t>
  </si>
  <si>
    <t>105757559</t>
  </si>
  <si>
    <t>105615850</t>
  </si>
  <si>
    <t>105793731</t>
  </si>
  <si>
    <t>105615849</t>
  </si>
  <si>
    <t>105803062</t>
  </si>
  <si>
    <t>105814779</t>
  </si>
  <si>
    <t>105614933</t>
  </si>
  <si>
    <t>105736232</t>
  </si>
  <si>
    <t>105593353</t>
  </si>
  <si>
    <t>105529065</t>
  </si>
  <si>
    <t>105577999</t>
  </si>
  <si>
    <t>105564844</t>
  </si>
  <si>
    <t>105552071</t>
  </si>
  <si>
    <t>105394037</t>
  </si>
  <si>
    <t>105395983</t>
  </si>
  <si>
    <t>105541242</t>
  </si>
  <si>
    <t>105537439</t>
  </si>
  <si>
    <t>105407169</t>
  </si>
  <si>
    <t>105482840</t>
  </si>
  <si>
    <t>105408936</t>
  </si>
  <si>
    <t>105514203</t>
  </si>
  <si>
    <t>105508792</t>
  </si>
  <si>
    <t>105416934</t>
  </si>
  <si>
    <t>105503575</t>
  </si>
  <si>
    <t>105431337</t>
  </si>
  <si>
    <t>105431351</t>
  </si>
  <si>
    <t>105495130</t>
  </si>
  <si>
    <t>105452682</t>
  </si>
  <si>
    <t>105405146</t>
  </si>
  <si>
    <t>105482866</t>
  </si>
  <si>
    <t>105443027</t>
  </si>
  <si>
    <t>105477871</t>
  </si>
  <si>
    <t>105442920</t>
  </si>
  <si>
    <t>105529183</t>
  </si>
  <si>
    <t>105474124</t>
  </si>
  <si>
    <t>105449559</t>
  </si>
  <si>
    <t>105462449</t>
  </si>
  <si>
    <t>105614931</t>
  </si>
  <si>
    <t>105594676</t>
  </si>
  <si>
    <t>105891582</t>
  </si>
  <si>
    <t>105614932</t>
  </si>
  <si>
    <t>105615842</t>
  </si>
  <si>
    <t>105907292</t>
  </si>
  <si>
    <t>105869395</t>
  </si>
  <si>
    <t>105869420</t>
  </si>
  <si>
    <t>105615843</t>
  </si>
  <si>
    <t>105604096</t>
  </si>
  <si>
    <t>105929274</t>
  </si>
  <si>
    <t>105577905</t>
  </si>
  <si>
    <t>105879764</t>
  </si>
  <si>
    <t>105816903</t>
  </si>
  <si>
    <t>105418365</t>
  </si>
  <si>
    <t>105889576</t>
  </si>
  <si>
    <t>105416836</t>
  </si>
  <si>
    <t>105836006</t>
  </si>
  <si>
    <t>105440235</t>
  </si>
  <si>
    <t>105843998</t>
  </si>
  <si>
    <t>105871526</t>
  </si>
  <si>
    <t>105444439</t>
  </si>
  <si>
    <t>105867980</t>
  </si>
  <si>
    <t>105723729</t>
  </si>
  <si>
    <t>105881134</t>
  </si>
  <si>
    <t>105460768</t>
  </si>
  <si>
    <t>105463828</t>
  </si>
  <si>
    <t>105670723</t>
  </si>
  <si>
    <t>105415027</t>
  </si>
  <si>
    <t>105793741</t>
  </si>
  <si>
    <t>105919062</t>
  </si>
  <si>
    <t>105791417</t>
  </si>
  <si>
    <t>105943667</t>
  </si>
  <si>
    <t>105769994</t>
  </si>
  <si>
    <t>105766542</t>
  </si>
  <si>
    <t>105746317</t>
  </si>
  <si>
    <t>105969267</t>
  </si>
  <si>
    <t>105775242</t>
  </si>
  <si>
    <t>105825148</t>
  </si>
  <si>
    <t>105391356</t>
  </si>
  <si>
    <t>105395554</t>
  </si>
  <si>
    <t>105743937</t>
  </si>
  <si>
    <t>105938184</t>
  </si>
  <si>
    <t>105404848</t>
  </si>
  <si>
    <t>105721456</t>
  </si>
  <si>
    <t>105716545</t>
  </si>
  <si>
    <t>105813219</t>
  </si>
  <si>
    <t>105894921</t>
  </si>
  <si>
    <t>105696204</t>
  </si>
  <si>
    <t>105614880</t>
  </si>
  <si>
    <t>105508691</t>
  </si>
  <si>
    <t>105602334</t>
  </si>
  <si>
    <t>105615587</t>
  </si>
  <si>
    <t>105525991</t>
  </si>
  <si>
    <t>105553384</t>
  </si>
  <si>
    <t>105666823</t>
  </si>
  <si>
    <t>105620818</t>
  </si>
  <si>
    <t>105615584</t>
  </si>
  <si>
    <t>105504607</t>
  </si>
  <si>
    <t>105562910</t>
  </si>
  <si>
    <t>105530475</t>
  </si>
  <si>
    <t>105501914</t>
  </si>
  <si>
    <t>105668772</t>
  </si>
  <si>
    <t>105690874</t>
  </si>
  <si>
    <t>105614881</t>
  </si>
  <si>
    <t>105483246</t>
  </si>
  <si>
    <t>105614882</t>
  </si>
  <si>
    <t>105621460</t>
  </si>
  <si>
    <t>105481686</t>
  </si>
  <si>
    <t>105464638</t>
  </si>
  <si>
    <t>105646439</t>
  </si>
  <si>
    <t>105579426</t>
  </si>
  <si>
    <t>105550265</t>
  </si>
  <si>
    <t>105650095</t>
  </si>
  <si>
    <t>105605591</t>
  </si>
  <si>
    <t>105614883</t>
  </si>
  <si>
    <t>105624101</t>
  </si>
  <si>
    <t>105615586</t>
  </si>
  <si>
    <t>105615585</t>
  </si>
  <si>
    <t>105576095</t>
  </si>
  <si>
    <t>105614889</t>
  </si>
  <si>
    <t>105602335</t>
  </si>
  <si>
    <t>105615591</t>
  </si>
  <si>
    <t>105579427</t>
  </si>
  <si>
    <t>105793742</t>
  </si>
  <si>
    <t>105621461</t>
  </si>
  <si>
    <t>105791418</t>
  </si>
  <si>
    <t>105919063</t>
  </si>
  <si>
    <t>105769995</t>
  </si>
  <si>
    <t>105576096</t>
  </si>
  <si>
    <t>105614885</t>
  </si>
  <si>
    <t>105867981</t>
  </si>
  <si>
    <t>105605592</t>
  </si>
  <si>
    <t>105605948</t>
  </si>
  <si>
    <t>105894922</t>
  </si>
  <si>
    <t>105614886</t>
  </si>
  <si>
    <t>105813220</t>
  </si>
  <si>
    <t>105814778</t>
  </si>
  <si>
    <t>105889577</t>
  </si>
  <si>
    <t>105615588</t>
  </si>
  <si>
    <t>105816904</t>
  </si>
  <si>
    <t>105614884</t>
  </si>
  <si>
    <t>105836007</t>
  </si>
  <si>
    <t>105873463</t>
  </si>
  <si>
    <t>105871527</t>
  </si>
  <si>
    <t>105614887</t>
  </si>
  <si>
    <t>105843999</t>
  </si>
  <si>
    <t>105615590</t>
  </si>
  <si>
    <t>105615589</t>
  </si>
  <si>
    <t>105614888</t>
  </si>
  <si>
    <t>105408540</t>
  </si>
  <si>
    <t>105716546</t>
  </si>
  <si>
    <t>105525992</t>
  </si>
  <si>
    <t>105713037</t>
  </si>
  <si>
    <t>105696205</t>
  </si>
  <si>
    <t>105504608</t>
  </si>
  <si>
    <t>105415028</t>
  </si>
  <si>
    <t>105501915</t>
  </si>
  <si>
    <t>105418366</t>
  </si>
  <si>
    <t>105500219</t>
  </si>
  <si>
    <t>105483247</t>
  </si>
  <si>
    <t>105481687</t>
  </si>
  <si>
    <t>105440237</t>
  </si>
  <si>
    <t>105463829</t>
  </si>
  <si>
    <t>105444440</t>
  </si>
  <si>
    <t>105646440</t>
  </si>
  <si>
    <t>105455825</t>
  </si>
  <si>
    <t>105460769</t>
  </si>
  <si>
    <t>105650096</t>
  </si>
  <si>
    <t>105663086</t>
  </si>
  <si>
    <t>105690875</t>
  </si>
  <si>
    <t>105670724</t>
  </si>
  <si>
    <t>105666824</t>
  </si>
  <si>
    <t>105721457</t>
  </si>
  <si>
    <t>105766543</t>
  </si>
  <si>
    <t>105765999</t>
  </si>
  <si>
    <t>105746318</t>
  </si>
  <si>
    <t>105624102</t>
  </si>
  <si>
    <t>105943668</t>
  </si>
  <si>
    <t>105553385</t>
  </si>
  <si>
    <t>105969268</t>
  </si>
  <si>
    <t>105391357</t>
  </si>
  <si>
    <t>105552051</t>
  </si>
  <si>
    <t>105550267</t>
  </si>
  <si>
    <t>105395555</t>
  </si>
  <si>
    <t>105743938</t>
  </si>
  <si>
    <t>105530476</t>
  </si>
  <si>
    <t>106042327</t>
  </si>
  <si>
    <t>106032247</t>
  </si>
  <si>
    <t>Denominación de objeto técnico</t>
  </si>
  <si>
    <t>Op.</t>
  </si>
  <si>
    <t>Texto breve operación</t>
  </si>
  <si>
    <t>Pto.tbjo.op.</t>
  </si>
  <si>
    <t>A</t>
  </si>
  <si>
    <t>Puesto trabajo</t>
  </si>
  <si>
    <t>Gpo.plan.</t>
  </si>
  <si>
    <t>Fe.in.real</t>
  </si>
  <si>
    <t>Trbjo real</t>
  </si>
  <si>
    <t>DurNor</t>
  </si>
  <si>
    <t>Un.</t>
  </si>
  <si>
    <t>0080</t>
  </si>
  <si>
    <t>PRV ELECTRONICO MENSUAL PRACT LUZ ENITH</t>
  </si>
  <si>
    <t>PRACMANT</t>
  </si>
  <si>
    <t>B</t>
  </si>
  <si>
    <t>H</t>
  </si>
  <si>
    <t>0030</t>
  </si>
  <si>
    <t>PRV MENSUAL-APOYO PRACT CRISTIAN CORTES</t>
  </si>
  <si>
    <t>0100</t>
  </si>
  <si>
    <t>PRV TRIMESTRAL ELECTRONICO</t>
  </si>
  <si>
    <t>PRV MENSUAL ELECTRICO</t>
  </si>
  <si>
    <t>PRV ELECTRONICO MENSUAL</t>
  </si>
  <si>
    <t>0020</t>
  </si>
  <si>
    <t>0070</t>
  </si>
  <si>
    <t>0010</t>
  </si>
  <si>
    <t>PRV MENSUAL</t>
  </si>
  <si>
    <t>MECANIOP</t>
  </si>
  <si>
    <t>0090</t>
  </si>
  <si>
    <t>Apoyo prv mecánicos</t>
  </si>
  <si>
    <t>0040</t>
  </si>
  <si>
    <t>apoyo prv mecanico mensual</t>
  </si>
  <si>
    <t>MECANINT</t>
  </si>
  <si>
    <t>PRV MENSUAL SISTEMA GRAPADO</t>
  </si>
  <si>
    <t>PRV MENSUAL SISTEMA AVANCE GANCHO</t>
  </si>
  <si>
    <t>PRV MENSUAL SISTEMA GOLPE</t>
  </si>
  <si>
    <t>PRV MENSUAL BANDA DE TRANSPORTE</t>
  </si>
  <si>
    <t>0140</t>
  </si>
  <si>
    <t>PRV CADA 4 MESES CAMBIO MEMBRANAS</t>
  </si>
  <si>
    <t>PRV MECANICO TRIMESTRAL</t>
  </si>
  <si>
    <t>PRV MECANICO MENSUAL</t>
  </si>
  <si>
    <t>0050</t>
  </si>
  <si>
    <t>PRV TRIMESTRAL INSTRUCTIVO</t>
  </si>
  <si>
    <t>0060</t>
  </si>
  <si>
    <t>PRV TRIMESTRAL SISTEMA EJE CENTRAL</t>
  </si>
  <si>
    <t>PRV TRIMESTRAL</t>
  </si>
  <si>
    <t>PRV SEMESTRAL</t>
  </si>
  <si>
    <t>PRV MENSUAL MECANICO</t>
  </si>
  <si>
    <t>PRV TRIMESTRAL MECANICO</t>
  </si>
  <si>
    <t>PRV ANUAL LAVADO DE CADENA</t>
  </si>
  <si>
    <t>MECANI21</t>
  </si>
  <si>
    <t>PRV QUINCENAL</t>
  </si>
  <si>
    <t>MECANI20</t>
  </si>
  <si>
    <t>ITC MENSUAL MECANICO</t>
  </si>
  <si>
    <t>MECANI19</t>
  </si>
  <si>
    <t>PRV CADA 3 MESES CAMBIO MEMBRANAS</t>
  </si>
  <si>
    <t>CAMBIO DE MATERIALES PARADA AUTONOMA</t>
  </si>
  <si>
    <t>PRV SEMESTRAL  MECANICO</t>
  </si>
  <si>
    <t>ITC MENSUAL INSTRUMENTACION</t>
  </si>
  <si>
    <t>ITC TRIMESTRAL  INSTRUMENTACION</t>
  </si>
  <si>
    <t>MECANI18</t>
  </si>
  <si>
    <t>PRV ANUAL INSTRUCTIVO</t>
  </si>
  <si>
    <t>PRV MENSUAL SISTEMA GENERAL</t>
  </si>
  <si>
    <t>MECANI17</t>
  </si>
  <si>
    <t>PRV ANUAL MECANICO</t>
  </si>
  <si>
    <t>0120</t>
  </si>
  <si>
    <t>PRV CADA 4 MESES MECANICO</t>
  </si>
  <si>
    <t>PRV MECANICO ANUAL</t>
  </si>
  <si>
    <t>MECANI15</t>
  </si>
  <si>
    <t>MECANI14</t>
  </si>
  <si>
    <t>MECANI13</t>
  </si>
  <si>
    <t>MECANI11</t>
  </si>
  <si>
    <t>MECANI04</t>
  </si>
  <si>
    <t>MECANI02</t>
  </si>
  <si>
    <t>MECANI01</t>
  </si>
  <si>
    <t>LTC SEMANAL</t>
  </si>
  <si>
    <t>LUBRIEXT</t>
  </si>
  <si>
    <t>LTC MENSUAL</t>
  </si>
  <si>
    <t>LTC QUINCENAL</t>
  </si>
  <si>
    <t>LTC CADA 2 AÑOS</t>
  </si>
  <si>
    <t>PRV MENSUAL INSTRUMENTACIÓN</t>
  </si>
  <si>
    <t>INSTRINT</t>
  </si>
  <si>
    <t>0110</t>
  </si>
  <si>
    <t>PRV SEMESTRAL SELLADO</t>
  </si>
  <si>
    <t>PRV SEMESTRAL INSTRUMENTACION</t>
  </si>
  <si>
    <t>PRV SEMESTRAL FORMADO</t>
  </si>
  <si>
    <t>PRV ANUAL SELLADO</t>
  </si>
  <si>
    <t>0160</t>
  </si>
  <si>
    <t>PRV CADA DOS AÑOS SELLADO</t>
  </si>
  <si>
    <t>INSTRI08</t>
  </si>
  <si>
    <t>ITC SEMESTRAL INSTRUMENTACION</t>
  </si>
  <si>
    <t>PRV  TRIMESTRAL</t>
  </si>
  <si>
    <t>0130</t>
  </si>
  <si>
    <t>PRV SEMESTRAL CORTE Y FRENO</t>
  </si>
  <si>
    <t>PRV TRIMESTRAL SISTEMA DE FORMADOS</t>
  </si>
  <si>
    <t>PRV TRIMESTRAL SISTEMA DE SELLADO</t>
  </si>
  <si>
    <t>PRV TRIMESTRAL SISTEMA DE FORMADO</t>
  </si>
  <si>
    <t>0150</t>
  </si>
  <si>
    <t>PRV ANUAL FORMADO Y REFRIGERACIÓN</t>
  </si>
  <si>
    <t>0170</t>
  </si>
  <si>
    <t>PRV CADA DOS AÑOS FORMADO</t>
  </si>
  <si>
    <t>0180</t>
  </si>
  <si>
    <t>PRV CADA DOS AÑOS CORTE</t>
  </si>
  <si>
    <t>INSTRI03</t>
  </si>
  <si>
    <t>PRV ANUAL INSTRUMENTACION</t>
  </si>
  <si>
    <t>INSTRI02</t>
  </si>
  <si>
    <t>ELTROIOP</t>
  </si>
  <si>
    <t>PRV ELECTRONICO MENSUAL (Harold Ramirez)</t>
  </si>
  <si>
    <t>ELTROINT</t>
  </si>
  <si>
    <t>PRV ELECTRONICO TRIMESTRAL</t>
  </si>
  <si>
    <t>PRV SEMESTRAL ELECTRONICO</t>
  </si>
  <si>
    <t>ELTROI07</t>
  </si>
  <si>
    <t>ELTROI05</t>
  </si>
  <si>
    <t>MIN</t>
  </si>
  <si>
    <t>PRV ELECTRONICO ANUAL</t>
  </si>
  <si>
    <t>ELTROI04</t>
  </si>
  <si>
    <t>PRV ANUAL ELECTRONICO</t>
  </si>
  <si>
    <t>ELTROI03</t>
  </si>
  <si>
    <t>ELECTIOP</t>
  </si>
  <si>
    <t>ELECTINT</t>
  </si>
  <si>
    <t>PRV TRIMESTRAL ELECTRICO</t>
  </si>
  <si>
    <t>PRV ANUAL ELECTRICO</t>
  </si>
  <si>
    <t>ITC MENSUAL ELECTRICO</t>
  </si>
  <si>
    <t>PRV BIMENSUAL ELECTRICO</t>
  </si>
  <si>
    <t>ITC TRIMESTRAL</t>
  </si>
  <si>
    <t>PRV ANUAL</t>
  </si>
  <si>
    <t>ITC MENSUAL</t>
  </si>
  <si>
    <t>PRV SEMESTRAL ELECTRICO</t>
  </si>
  <si>
    <t>ELECTI13</t>
  </si>
  <si>
    <t>PRV MENSUAL EELECTRICO</t>
  </si>
  <si>
    <t>ELECTI12</t>
  </si>
  <si>
    <t>ELECTI11</t>
  </si>
  <si>
    <t>ELECTI10</t>
  </si>
  <si>
    <t>PRV BIMENSUAL</t>
  </si>
  <si>
    <t>ELECTI09</t>
  </si>
  <si>
    <t>ITC SEMESTRAL ELECTRICO</t>
  </si>
  <si>
    <t>PRV SEMESTRAL  ELECTRICO</t>
  </si>
  <si>
    <t>PRV  TRIMESTRAL ELECTRICO</t>
  </si>
  <si>
    <t>ELECTI07</t>
  </si>
  <si>
    <t>ELECTI04</t>
  </si>
  <si>
    <t>ELECTI03</t>
  </si>
  <si>
    <t>ELECTI02</t>
  </si>
  <si>
    <t>ELECTI01</t>
  </si>
  <si>
    <t>ITC QUINCENAL</t>
  </si>
  <si>
    <t>C</t>
  </si>
  <si>
    <t>PRV  SEMESTRAL</t>
  </si>
  <si>
    <t>PRV MENSUAL MECANICO   Empacadora nt</t>
  </si>
  <si>
    <t>MECANI09</t>
  </si>
  <si>
    <t>MECANI05</t>
  </si>
  <si>
    <t>VACUOMETRO MALO ESTACION SELLADO.</t>
  </si>
  <si>
    <t>CAMBIO CILINDROS SELLADO/FROMADO Y PLANC</t>
  </si>
  <si>
    <t>INSTRI04</t>
  </si>
  <si>
    <t>ELTROI06</t>
  </si>
  <si>
    <t>PRV MENSUAL - ALBEIRO ZAPATA ?</t>
  </si>
  <si>
    <t>107016387</t>
  </si>
  <si>
    <t>PRV MENSUAL MECANICO - APOYO DOMINICAL</t>
  </si>
  <si>
    <t>OPERJMES</t>
  </si>
  <si>
    <t>106986223</t>
  </si>
  <si>
    <t>MECANI23</t>
  </si>
  <si>
    <t>Cambio rodamientos cabezal emb. Rete</t>
  </si>
  <si>
    <t>MECANI22</t>
  </si>
  <si>
    <t>107000243</t>
  </si>
  <si>
    <t>107005107</t>
  </si>
  <si>
    <t>107121897</t>
  </si>
  <si>
    <t>107121898</t>
  </si>
  <si>
    <t>107136721</t>
  </si>
  <si>
    <t>PRV TRIMESTRAL CAMBIO ANTEOJO 4X4</t>
  </si>
  <si>
    <t>PRV MECÁNICO SEMANAL</t>
  </si>
  <si>
    <t>107116272</t>
  </si>
  <si>
    <t>PRV 4 MESES CUCHILLAS LONGITUDINALES</t>
  </si>
  <si>
    <t>107149960</t>
  </si>
  <si>
    <t>107173859</t>
  </si>
  <si>
    <t>PRV SEMANAL SISTEMA GENERAL</t>
  </si>
  <si>
    <t>107002610</t>
  </si>
  <si>
    <t>107011867</t>
  </si>
  <si>
    <t>107016444</t>
  </si>
  <si>
    <t>107027725</t>
  </si>
  <si>
    <t>107040370</t>
  </si>
  <si>
    <t>107118988</t>
  </si>
  <si>
    <t>107134829</t>
  </si>
  <si>
    <t>PRV TRIMESTRAL SISTEMA GENERAL</t>
  </si>
  <si>
    <t>107139126</t>
  </si>
  <si>
    <t>107150004</t>
  </si>
  <si>
    <t>107171459</t>
  </si>
  <si>
    <t>107190609</t>
  </si>
  <si>
    <t>PRV ANUAL CAMBIO DE TROQUEL # 4</t>
  </si>
  <si>
    <t>MANTENIMIENTO Y AFILADO TROQUEL NT 700</t>
  </si>
  <si>
    <t>106998118</t>
  </si>
  <si>
    <t>107009679</t>
  </si>
  <si>
    <t>PRV SEMESTRAL MECANICO</t>
  </si>
  <si>
    <t>107124378</t>
  </si>
  <si>
    <t>ITC MECANICO SEMESTRAL</t>
  </si>
  <si>
    <t>107184868</t>
  </si>
  <si>
    <t>MECANI12</t>
  </si>
  <si>
    <t>106998110</t>
  </si>
  <si>
    <t>107000242</t>
  </si>
  <si>
    <t>107113439</t>
  </si>
  <si>
    <t>107126857</t>
  </si>
  <si>
    <t>107150002</t>
  </si>
  <si>
    <t>107150003</t>
  </si>
  <si>
    <t>106993570</t>
  </si>
  <si>
    <t>106993572</t>
  </si>
  <si>
    <t>106995859</t>
  </si>
  <si>
    <t>106995860</t>
  </si>
  <si>
    <t>106995861</t>
  </si>
  <si>
    <t>107002577</t>
  </si>
  <si>
    <t>107007139</t>
  </si>
  <si>
    <t>107021266</t>
  </si>
  <si>
    <t>107021268</t>
  </si>
  <si>
    <t>107025380</t>
  </si>
  <si>
    <t>107025381</t>
  </si>
  <si>
    <t>107025382</t>
  </si>
  <si>
    <t>107031020</t>
  </si>
  <si>
    <t>107038656</t>
  </si>
  <si>
    <t>107116276</t>
  </si>
  <si>
    <t>107116277</t>
  </si>
  <si>
    <t>107116278</t>
  </si>
  <si>
    <t>107124449</t>
  </si>
  <si>
    <t>107129567</t>
  </si>
  <si>
    <t>107144316</t>
  </si>
  <si>
    <t>107144318</t>
  </si>
  <si>
    <t>107147328</t>
  </si>
  <si>
    <t>107147329</t>
  </si>
  <si>
    <t>107147330</t>
  </si>
  <si>
    <t>107156725</t>
  </si>
  <si>
    <t>107162282</t>
  </si>
  <si>
    <t>107184895</t>
  </si>
  <si>
    <t>107184897</t>
  </si>
  <si>
    <t>107187936</t>
  </si>
  <si>
    <t>107187937</t>
  </si>
  <si>
    <t>107187938</t>
  </si>
  <si>
    <t>INSTRIOP</t>
  </si>
  <si>
    <t>CAMBIO SENSOR VACIO SELLADO</t>
  </si>
  <si>
    <t>107029895</t>
  </si>
  <si>
    <t>ELTROI08</t>
  </si>
  <si>
    <t>107116271</t>
  </si>
  <si>
    <t>107129541</t>
  </si>
  <si>
    <t>107156673</t>
  </si>
  <si>
    <t>PRV CAMBIO DE SENSORES ADAM Y EVA</t>
  </si>
  <si>
    <t>106989071</t>
  </si>
  <si>
    <t>107025379</t>
  </si>
  <si>
    <t>107027685</t>
  </si>
  <si>
    <t>107147323</t>
  </si>
  <si>
    <t>107149965</t>
  </si>
  <si>
    <t>Volumen</t>
  </si>
  <si>
    <t>Etiquetas de fila</t>
  </si>
  <si>
    <t>Total general</t>
  </si>
  <si>
    <t>Cuenta de Volumen</t>
  </si>
  <si>
    <t>Cumplimiento por volumen</t>
  </si>
  <si>
    <t>Cuenta de Op.</t>
  </si>
  <si>
    <t>&lt;26/05/2004</t>
  </si>
  <si>
    <t>Años</t>
  </si>
  <si>
    <t>Total FORMADORA TOWNSEND NL 17 SMART LINK</t>
  </si>
  <si>
    <t>Total NO CUMPLE</t>
  </si>
  <si>
    <t>Inic.prog.</t>
  </si>
  <si>
    <t>Total EMPACADORA POWER PACK NT 520 N°39</t>
  </si>
  <si>
    <t>Total EMPACADORA POWERPACK 660 N°5</t>
  </si>
  <si>
    <t>Total EMPACADORA POWERPACK NT GEA -GB 700</t>
  </si>
  <si>
    <t>Total FORMADORA SALCHICHAS VEMAG LPG218</t>
  </si>
  <si>
    <t>Total FORMADORA SALCHICHAS VEMAG LPG238</t>
  </si>
  <si>
    <t>Total FORMADORA TOWNSEND NL17 N°1</t>
  </si>
  <si>
    <t>Total FORMADORA TOWNSEND NL17 N°2</t>
  </si>
  <si>
    <t>Total GRAPADORA AUTOMATICA POLY CLIP FCA 120</t>
  </si>
  <si>
    <t>Total GRAPADORA POLYCLIP FCA 3430 (1)</t>
  </si>
  <si>
    <t>Trabajo</t>
  </si>
  <si>
    <t xml:space="preserve">Diferencia </t>
  </si>
  <si>
    <t>OK</t>
  </si>
  <si>
    <t>IZTRESTREPO</t>
  </si>
  <si>
    <t>PRODUCTIVOS</t>
  </si>
  <si>
    <t>IZ10-LSA1-EMP</t>
  </si>
  <si>
    <t>MECE MERE ORAS</t>
  </si>
  <si>
    <t>IZ10</t>
  </si>
  <si>
    <t>RECH</t>
  </si>
  <si>
    <t>IZWJJIMENEZ</t>
  </si>
  <si>
    <t>MECE ORAS</t>
  </si>
  <si>
    <t>IZ10-LAV1</t>
  </si>
  <si>
    <t>CORMONTA</t>
  </si>
  <si>
    <t>IZJJCORREA</t>
  </si>
  <si>
    <t>MECE</t>
  </si>
  <si>
    <t>IZHAGIRALDO</t>
  </si>
  <si>
    <t>CIERRE DE GANCHO INCOMPLETO</t>
  </si>
  <si>
    <t>IZ10-LSC1-EMB</t>
  </si>
  <si>
    <t>IZCAPIEDRAHI</t>
  </si>
  <si>
    <t>DUPL</t>
  </si>
  <si>
    <t>IZHAURAN</t>
  </si>
  <si>
    <t>IZ10-LJA1-EMP-EMP2</t>
  </si>
  <si>
    <t>IZEMCARVAJAL</t>
  </si>
  <si>
    <t>IZPAZAPATA</t>
  </si>
  <si>
    <t>IZ10-LSA1-FOR</t>
  </si>
  <si>
    <t>IZLMORTIZ</t>
  </si>
  <si>
    <t>JEFEMTTO</t>
  </si>
  <si>
    <t>MAQUINA NO ARRANCA</t>
  </si>
  <si>
    <t>MOTOR ATERRIZADO</t>
  </si>
  <si>
    <t>IZLALONDONO</t>
  </si>
  <si>
    <t>IZJERAMIREZ</t>
  </si>
  <si>
    <t>DAÑO EN TIEMPO DE GRAPADORA FCA120</t>
  </si>
  <si>
    <t>IZNARENAS</t>
  </si>
  <si>
    <t>NO PERMITE HACER AVANCE LA MAQUINA</t>
  </si>
  <si>
    <t>PERDIDA DE VACIO</t>
  </si>
  <si>
    <t>IZKSAGUIRRE</t>
  </si>
  <si>
    <t>DESAJUSTE DEL PISADOR DE GANCHO</t>
  </si>
  <si>
    <t>INCO</t>
  </si>
  <si>
    <t>BANDA DE SALIDA FRENADA</t>
  </si>
  <si>
    <t>SUJETADORES NO CIERRAN</t>
  </si>
  <si>
    <t>NO CALIENTA PLANCHA SUPERIOR DE FORMADO</t>
  </si>
  <si>
    <t>FALLO TEMPERATURA PLANCHA FORMADO</t>
  </si>
  <si>
    <t>MEMBRANA DE VACIO REVENTADA EN RR</t>
  </si>
  <si>
    <t>FALLA EN EL TUBO LLENADOR</t>
  </si>
  <si>
    <t>TROQUEL # 4 FISURA EL PAQUETE</t>
  </si>
  <si>
    <t>EMPAQUE MALO</t>
  </si>
  <si>
    <t>PROBLEMAS CON EL SENSOR DE VACION</t>
  </si>
  <si>
    <t>DAÑO SENSOR ADAN-EVA RIGIDO</t>
  </si>
  <si>
    <t>IZEACOLORADO</t>
  </si>
  <si>
    <t>FALLA EN MODULO DE SEGURIDAD</t>
  </si>
  <si>
    <t>PERDIDA DE VACIO EN PAQUETES</t>
  </si>
  <si>
    <t>IZJFPALACIO</t>
  </si>
  <si>
    <t>BANDA DE SALIDA NO GIRA NT SALCHICHAS</t>
  </si>
  <si>
    <t>FORMADORA20091108 PEGA DE MORDAZA</t>
  </si>
  <si>
    <t>FALLO T° PLANCHA FORMADO</t>
  </si>
  <si>
    <t>PEGA FRENO PELICULA SUPERIOR</t>
  </si>
  <si>
    <t>IZJCHIGUITA</t>
  </si>
  <si>
    <t>MAL FORMADO</t>
  </si>
  <si>
    <t>PELICULA INFERIOR NO FORMA</t>
  </si>
  <si>
    <t>Perdida de secuencia de ciclo</t>
  </si>
  <si>
    <t>DESGASTE DE SEGUIDOR EMPUJADOR</t>
  </si>
  <si>
    <t>PROBLEMAS EN LA MORDAZA</t>
  </si>
  <si>
    <t>SENSOR PLATO GOLPEADO</t>
  </si>
  <si>
    <t>EQUIPO NO INICIA CICLO</t>
  </si>
  <si>
    <t>FALLA CONFIGURACION NODO 7</t>
  </si>
  <si>
    <t>CORTO EN LA PLANCHA DE SELLADO</t>
  </si>
  <si>
    <t>TORNILLO TORCIDO DE CABEZAL VEMAG</t>
  </si>
  <si>
    <t>DEFICIENCIA DE VACIO</t>
  </si>
  <si>
    <t>VARIACIÓN DEL PESO</t>
  </si>
  <si>
    <t>ATRANQUE DE LA CADENA TRANSPORTADORA</t>
  </si>
  <si>
    <t>FALTA SENSOR EN GUARDA</t>
  </si>
  <si>
    <t>RUIDO EXTRAÑO AL SUBIR HTA FORMADO</t>
  </si>
  <si>
    <t>PERDIDA DE SINCRONISMO</t>
  </si>
  <si>
    <t>PERDIDA DE TIEMPO DE CLIPADORA</t>
  </si>
  <si>
    <t>FALLO EN MODULOS</t>
  </si>
  <si>
    <t>MAL CLIPADO</t>
  </si>
  <si>
    <t>DIFERENCIA DE VOLTAJE</t>
  </si>
  <si>
    <t>PROBLEMA EN SENSOR DE LA MORDAZA</t>
  </si>
  <si>
    <t>DAÑO SENSOR TUBO LLENADOR Y MORDAZA</t>
  </si>
  <si>
    <t>DEFICIENCIA DE VACIO EMPA00005</t>
  </si>
  <si>
    <t>REVIENTE DE CADENA TRANSPORTADORA</t>
  </si>
  <si>
    <t>REVIENTE DE GANCHO</t>
  </si>
  <si>
    <t>FRACTURA SOPORTE BANDA SALIDA</t>
  </si>
  <si>
    <t>FALLA EN NODO 7 DE EMPACADORA</t>
  </si>
  <si>
    <t>FALLA ELECTRONICA</t>
  </si>
  <si>
    <t>REVIENTE CORREA DENTADA</t>
  </si>
  <si>
    <t>RUIDO ANORMAL SERVO MOTOR TRANSPORTADOR</t>
  </si>
  <si>
    <t>PERDIDA DE VACIO EMPACADORA RIGIDO</t>
  </si>
  <si>
    <t>PERDIDA DE TIEMPO</t>
  </si>
  <si>
    <t>DESCARRILAMIENTO DE CADENA</t>
  </si>
  <si>
    <t>RACOR DE CILINDRO DE LOS PUNZONES</t>
  </si>
  <si>
    <t>RECALENTAMIENTO SERVOMOTOR</t>
  </si>
  <si>
    <t>BLOQUEO DE FORMADORA</t>
  </si>
  <si>
    <t>NIVEL DE VACIO NO ALCANZADO</t>
  </si>
  <si>
    <t>IZEAVENDANO</t>
  </si>
  <si>
    <t>SENSOR DE TOLVA EN CORTO</t>
  </si>
  <si>
    <t>DAÑO ACOPLE TRANSPORTADOR FORM1</t>
  </si>
  <si>
    <t>REVIENTE DE EJE</t>
  </si>
  <si>
    <t>IZDMONTOYAH</t>
  </si>
  <si>
    <t>ACOPLE ENTE PLANCHAS Y EJE SE SOLTÓ</t>
  </si>
  <si>
    <t>FALLA MODULOS ELECTRÓNICOS</t>
  </si>
  <si>
    <t>SEGUIDOR DE TUBO AVERIADO</t>
  </si>
  <si>
    <t>PEGA MECANICA</t>
  </si>
  <si>
    <t>BANDA DE SALIDA SE CORRE HACIA UN LADO</t>
  </si>
  <si>
    <t>CUCHILLA # 2 NO CORTA - SONIDO EXTRAÑO</t>
  </si>
  <si>
    <t>DAÑO EN PANEL PRINCIPAL</t>
  </si>
  <si>
    <t>TENSOR DE BANDA TRANFERENCIA SALE ACOPLE</t>
  </si>
  <si>
    <t>CUCHILLAS TRANSVERSALES NO CORTAN</t>
  </si>
  <si>
    <t>EJE REVENTADO EN BOMBA</t>
  </si>
  <si>
    <t>FALLO SOBRETEMPERATURA PLANCHA N 4</t>
  </si>
  <si>
    <t>FALTA SINCRONIZACION CARGADOR Y VIDEOJET</t>
  </si>
  <si>
    <t>PERDIDA DE SINCRONISMO EN CORTE</t>
  </si>
  <si>
    <t>FALLA DE COMUNICACIÓN</t>
  </si>
  <si>
    <t>CUCHILLA NO CORTA</t>
  </si>
  <si>
    <t>Variación de peso NL17#1</t>
  </si>
  <si>
    <t>Correa motor plato eslabonador Form1</t>
  </si>
  <si>
    <t>DAÑO ELECTROVALVULA CUCHILLA #3 NT</t>
  </si>
  <si>
    <t>FALLO SENSOR VACIO NO ALCANZADO</t>
  </si>
  <si>
    <t>ERROR PLACHA PRECALENTAMIENT INF NO SUBE</t>
  </si>
  <si>
    <t>DAÑO DE PIÑONES DE BOMBA</t>
  </si>
  <si>
    <t>PERDIDA DE TIEMPO POR CHOQUE</t>
  </si>
  <si>
    <t>DAÑO EN EMPAQUE DE ANTEOJO</t>
  </si>
  <si>
    <t>PEGA MECÁNICA EN RODILLO SUPERIOR</t>
  </si>
  <si>
    <t>CORREAS ESTIRADAS DE LA 480</t>
  </si>
  <si>
    <t>SELLADO DEFICIENTE</t>
  </si>
  <si>
    <t>PROBLEMA EN SENSOR DE TUBO DE LLENADO</t>
  </si>
  <si>
    <t>FORMADO DEFECTUOSO EN LA RIGIDO</t>
  </si>
  <si>
    <t>PERDIDA TIEMPOS DE GRAPADO</t>
  </si>
  <si>
    <t>Gancho de correa de la VEMAG</t>
  </si>
  <si>
    <t>PERDIDA DE PRESION DEL GANCHO</t>
  </si>
  <si>
    <t>ATRANQUE DE EJE DE VALVULA DE VEMAG</t>
  </si>
  <si>
    <t>IZLGRESTREPO</t>
  </si>
  <si>
    <t>PERFORACIÓN BARRAS DE SALCHICHÓN</t>
  </si>
  <si>
    <t>PERDIDA DE SINCRONISMO Y NO GRAPA</t>
  </si>
  <si>
    <t>ORINGS</t>
  </si>
  <si>
    <t>CAMBIO DE EMPAQUE</t>
  </si>
  <si>
    <t>IZJIGOMEZ</t>
  </si>
  <si>
    <t>PAQUETE DEFORMADO</t>
  </si>
  <si>
    <t>ELECTROVALVULAS PEGADAS</t>
  </si>
  <si>
    <t>REVIENTE DE ACOPLE FUSIBLE DEL TRANSPORT</t>
  </si>
  <si>
    <t>FALLO EN SENSOR</t>
  </si>
  <si>
    <t>ARRUGAS EN EL SELLADO</t>
  </si>
  <si>
    <t>Retorcedor 25 y 19</t>
  </si>
  <si>
    <t>HERRAMIENTA DE MOLDE DE FORMADO DESCALIB</t>
  </si>
  <si>
    <t>CAMBIO DE EMPAQUE EN PLANCHAS DE FORMADO</t>
  </si>
  <si>
    <t>PROBLEMAS DE SINCRONIZACION</t>
  </si>
  <si>
    <t>DEFICIENCIA EN CORTE TRANSVERSAL Y FORMA</t>
  </si>
  <si>
    <t>TROQUELES DESALINEADOS</t>
  </si>
  <si>
    <t>CUCHILLAS TRANSVERSALES TORCIDAS</t>
  </si>
  <si>
    <t>IZACMERINO</t>
  </si>
  <si>
    <t>TROQUEL #1 GENERA RUPTURA EN PAQUETES</t>
  </si>
  <si>
    <t>FRACTURA TORNILLO CABEZAL INYECCION</t>
  </si>
  <si>
    <t>PEGA MECÁNICA EN PERFORADORES</t>
  </si>
  <si>
    <t>VALVULA DE CABEZAL DE EMBUTIDO NO LLEGA</t>
  </si>
  <si>
    <t>PUNZONES LEVANTADOS</t>
  </si>
  <si>
    <t>REVIENTE DE EMPAQUE DE ANTEOJO DE SELLAD</t>
  </si>
  <si>
    <t>SE REVENTO EL RESORTE DE LAS TIJERAS</t>
  </si>
  <si>
    <t>Cilindro corte tranversal malo NT</t>
  </si>
  <si>
    <t>FALLO MOTOR BANDA SALIDA GRAP 120</t>
  </si>
  <si>
    <t>FRACTURA RECIBIDOR CUCHILLA TRASN</t>
  </si>
  <si>
    <t>PULSADOR DE EMERGENCIA PEGADO</t>
  </si>
  <si>
    <t>FALLO EN SENSOR DE GUARDA DE FORMADO</t>
  </si>
  <si>
    <t>IZAFBEDOYA</t>
  </si>
  <si>
    <t>ELEMENTO EXTRAÑO ROSA CON TORNILLOS</t>
  </si>
  <si>
    <t>DESCALIBRADO CILINDRO DE PRESIÓN TUBO SE</t>
  </si>
  <si>
    <t>DAÑO EN SENSOR DE FORMADO</t>
  </si>
  <si>
    <t>PEGA MECANICA EN TOLVA</t>
  </si>
  <si>
    <t>FRACTURA EMPA-ANTEOJO</t>
  </si>
  <si>
    <t>SE REVENTÓ CORREA SISTEMA DE TORSIÓN</t>
  </si>
  <si>
    <t>PERFORADORE PEGADO EN PELICULA INFERIOR</t>
  </si>
  <si>
    <t>ESLABON DESACOPLADO EN CADENA TRANSP.</t>
  </si>
  <si>
    <t>REVIENTE DE CADENA DEL TRANSPORTADOR</t>
  </si>
  <si>
    <t>DAÑO EN SENSOR DE LLENADOR</t>
  </si>
  <si>
    <t>BOMBA SILO DE VIENA PRESENTA FALLO</t>
  </si>
  <si>
    <t>DAÑO EN ELECTROVÁVULA</t>
  </si>
  <si>
    <t>TROQUEL #4 NO CORTA</t>
  </si>
  <si>
    <t>PERDIDA VACIO Y MAL FORMADO</t>
  </si>
  <si>
    <t>DAÑO EN SOPORTE DE CARTERA</t>
  </si>
  <si>
    <t>PERDIDA DE VACIO EN LOS PAQUETES</t>
  </si>
  <si>
    <t>PROBLEMAS EN CORTE TRANSVERSAL</t>
  </si>
  <si>
    <t>CORTO CIRCUITO EN ASPIRADORA</t>
  </si>
  <si>
    <t>PEGA DE CORREA EN LA TRANSMISIÓN</t>
  </si>
  <si>
    <t>DEFICIENCIA DE VACIO EN DOS PAQ X AVANCE</t>
  </si>
  <si>
    <t>AVERIA EN BOMBA ERROR EN SISTEMA</t>
  </si>
  <si>
    <t>PERDIDA DE VACÍO</t>
  </si>
  <si>
    <t>PANTALLA SE TORNA NEGRA</t>
  </si>
  <si>
    <t>SONIDO FUERTE EN LA GRAPADORA</t>
  </si>
  <si>
    <t>REVIENTE DE SENSOR</t>
  </si>
  <si>
    <t>MAQUINA BLOQUEADA</t>
  </si>
  <si>
    <t>DESAJUSTE DE LA CUCHILLA</t>
  </si>
  <si>
    <t>EMPA00039 FALLO EN PLANCHA DE SELLADO</t>
  </si>
  <si>
    <t>IZJASUAREZ</t>
  </si>
  <si>
    <t>REVIENTE DE CADENA DE TRANSPORTADOR</t>
  </si>
  <si>
    <t>FALLA EN CILINDRO DE MORDAZAS</t>
  </si>
  <si>
    <t>PLANCHAS DE APERTURA DESALINEADA</t>
  </si>
  <si>
    <t>SENSOR DE ARRANQUE EN CORTO</t>
  </si>
  <si>
    <t>DAÑO EN EL CONECTOR DE COMUNICACIÓN</t>
  </si>
  <si>
    <t>CADENA DE TRANSPORTADOR REVENTADA</t>
  </si>
  <si>
    <t>REVIENTE DE EMPAQUE DE ANTEOJO</t>
  </si>
  <si>
    <t>CONTORNO DE SELLADO DEFICIENTE</t>
  </si>
  <si>
    <t>BLOQUEO POR SOBRECARGA</t>
  </si>
  <si>
    <t>EMPAQUE DE ANTEOJO DE SELLADO</t>
  </si>
  <si>
    <t>EJE GUÍA DE TRANSVERSALES FRACTURADO</t>
  </si>
  <si>
    <t>FALTA AIREACIÓN EN SELLADO SUPERIOR</t>
  </si>
  <si>
    <t>REVIENTE DE ACOPLE FUSIBLE DEL COLLARIN</t>
  </si>
  <si>
    <t>FRACTURA DE TORNILLO QUE SUJETA LA POLEA</t>
  </si>
  <si>
    <t>CILINDRO DEL SEGUIDOR NO SALE</t>
  </si>
  <si>
    <t>Sensor mordaza falla formadora NL 2</t>
  </si>
  <si>
    <t>DAÑO EN EL EMPAQUE DE ANTEOJO</t>
  </si>
  <si>
    <t>FALLO ELECTRÓNICO</t>
  </si>
  <si>
    <t>CONECTOR ATERRIZADO</t>
  </si>
  <si>
    <t>ELEVACIÓN DE MOLDE DE FORMADO DEFICIENTE</t>
  </si>
  <si>
    <t>CAMBIO DE SENSORES VÁLVULAS VACÍO</t>
  </si>
  <si>
    <t>SE REVIENTA LA TRIPA Y SE SUELTA EL GANC</t>
  </si>
  <si>
    <t>MEMBRANAS EN MAL ESTADO</t>
  </si>
  <si>
    <t>INTERRPUTOR PPAL REVENTADO</t>
  </si>
  <si>
    <t>RASGADO EN LA TRIPA</t>
  </si>
  <si>
    <t>MEAB METR ORAS</t>
  </si>
  <si>
    <t>DEFICIENCIA EN CONTORNO DE SELLADO</t>
  </si>
  <si>
    <t>PERDIDA DE AVANCE</t>
  </si>
  <si>
    <t>DEFORMACION EN EL SELLADO</t>
  </si>
  <si>
    <t>GRAP000017 NO CLIPA CLIPADORA SALCHICHON</t>
  </si>
  <si>
    <t>EL GANCHO SE ESTA ATRANCANDO</t>
  </si>
  <si>
    <t>SE BLOQUEO LA GRAPADORA</t>
  </si>
  <si>
    <t>DESAJUSTE EN BANDA DE ENTREGA</t>
  </si>
  <si>
    <t>PANTALLA TACTIL NO FUNCIONA</t>
  </si>
  <si>
    <t>REVIENTE CADENA TRANSPORTADOR</t>
  </si>
  <si>
    <t>SENSOR DEL GANCHO SE BLOQUEO</t>
  </si>
  <si>
    <t>FALLO BOMBA DE VACIO</t>
  </si>
  <si>
    <t>ENSAMBLE CAJA RETORCEDORA MAL ESTADO</t>
  </si>
  <si>
    <t>BARRIDO DEFICIENTE</t>
  </si>
  <si>
    <t>GRAPADORA NO QUIERE FUNCIONAR</t>
  </si>
  <si>
    <t>SE DESCARRILA LA CADENA TRANSV</t>
  </si>
  <si>
    <t>FALLO VÁLVULA DE AIREACIÓN</t>
  </si>
  <si>
    <t>TORNILLO PLATO ESLABONADOR REVENTADO</t>
  </si>
  <si>
    <t>EMPAQUE ANTEOJO DE SELLADO MALO</t>
  </si>
  <si>
    <t>FALLO SENSOR DE MORDAZA</t>
  </si>
  <si>
    <t>FALLA EN NODO # 7 PORTABOBINA INF # 1</t>
  </si>
  <si>
    <t>DESAJUSTE DEL CORTE</t>
  </si>
  <si>
    <t>REVIENTE DE GUIA DE PELICULA</t>
  </si>
  <si>
    <t>TROQUEL #1 CON DESVIACIÓN EN EL CORTE</t>
  </si>
  <si>
    <t>FRACTURA EN EL TORNILLO DE LA TRANSMISIO</t>
  </si>
  <si>
    <t>FALLO EN PLANCHA DE FORMADO</t>
  </si>
  <si>
    <t>SENSOR DE VACIO NO FUNCIONA</t>
  </si>
  <si>
    <t>Cilindro de la mordaza con paso de aire</t>
  </si>
  <si>
    <t>PANTALLA EN BLANCO</t>
  </si>
  <si>
    <t>FALLO EN SELLADO DEL PAQUETE</t>
  </si>
  <si>
    <t>RACOR TRANSDUCTOR DE ESTACION VACIO MALO</t>
  </si>
  <si>
    <t>MAL SELLADO</t>
  </si>
  <si>
    <t>DESTENSIÓN DE CADENA</t>
  </si>
  <si>
    <t>PIERDE SU FUNCIÓN</t>
  </si>
  <si>
    <t>DESCARRILAMIENTO CADENA NT</t>
  </si>
  <si>
    <t>NO SINCRONIZA EL TRANSPORTADOR</t>
  </si>
  <si>
    <t>FALLO EN SENSOR DE CABEZAL DE CUCHILLA</t>
  </si>
  <si>
    <t>FALLO EN PANTALLA CLIPADORA</t>
  </si>
  <si>
    <t>BLOQUEO DEL MODULO</t>
  </si>
  <si>
    <t>SENSOR DE GUARDA FORMADO SIN SEÑAL</t>
  </si>
  <si>
    <t>EXIZACMERINO</t>
  </si>
  <si>
    <t>PEGA MECANICA DE PUNZONES LATERALES</t>
  </si>
  <si>
    <t>FALLO EN SALIDA DE MODULO</t>
  </si>
  <si>
    <t>PANTALLA NO ENCIENDE</t>
  </si>
  <si>
    <t>SENSOR GUARDA TAPA SUP NO HACE CONTACTO</t>
  </si>
  <si>
    <t>DAÑO PULSADOR CICLO CLIPADO</t>
  </si>
  <si>
    <t>DAÑO EN MODULO DE SEGURIDAD</t>
  </si>
  <si>
    <t>IZEDCORDOBA</t>
  </si>
  <si>
    <t>NO REALIZA EL CICLO</t>
  </si>
  <si>
    <t>DAÑO EN VÁLVULA CAJETIN (PRECORTE)</t>
  </si>
  <si>
    <t>REVIENTE CADENA TRANSPORTADORA</t>
  </si>
  <si>
    <t>RODAMIENTOS CABEZAL EMBUTIDO MALOS</t>
  </si>
  <si>
    <t>Sensor nivel cargue tripa malo</t>
  </si>
  <si>
    <t>MEMBRANAS DE LAS TAPAS SE DAÑARON</t>
  </si>
  <si>
    <t>CABLE CONEXION TRANSPORTADOR FALLA</t>
  </si>
  <si>
    <t>FALLOS ALEATORIOS EN PANTALLA</t>
  </si>
  <si>
    <t>SE APAGA EQUIPO</t>
  </si>
  <si>
    <t>Pega en el sistema del gancho</t>
  </si>
  <si>
    <t>FALLO MOTOR BANDA DE SALIDA</t>
  </si>
  <si>
    <t>CONTACTOR MALO PARO EMERGENCIA</t>
  </si>
  <si>
    <t>MOTOR BANDA SALIDA PARADO</t>
  </si>
  <si>
    <t>TIJERA DEL EQUIPO PICA LA BARRA</t>
  </si>
  <si>
    <t>GANCHO MAL POSICIONADO FISURA BARRA</t>
  </si>
  <si>
    <t>CUCHILLA TRANSVERSAL 2 NO CORTA</t>
  </si>
  <si>
    <t>FORM00001 PROBLEMAS NEUMATICOS</t>
  </si>
  <si>
    <t>FALLA EN EL SERVOCONTROLADOR SMARTLINK</t>
  </si>
  <si>
    <t>FALLO SENSOR DE GUARDA NT700</t>
  </si>
  <si>
    <t>IZJEORREGO</t>
  </si>
  <si>
    <t>FALLO ELECTROVALVULA</t>
  </si>
  <si>
    <t>FALLA EN BOMBA DOSIFICADORA</t>
  </si>
  <si>
    <t>EMPA00005 MAL SELLADO</t>
  </si>
  <si>
    <t>PLANCHA DE SELLADO CON POCO GRAFILADO</t>
  </si>
  <si>
    <t>PROBLEMA EN EL SEGUIDOR</t>
  </si>
  <si>
    <t>CONTORNO DE SELLADO MENOR</t>
  </si>
  <si>
    <t>20183406 FALLO PLANCHA DE PRECALENTAM</t>
  </si>
  <si>
    <t>FRACTURA DE CADENA TRANSPORTADORA</t>
  </si>
  <si>
    <t>FALLO EN TUBO EMPUJADOR Y LLENADOR</t>
  </si>
  <si>
    <t>ATRANQUE EN ESTACIÓN DE SELLADO</t>
  </si>
  <si>
    <t>FALLO ELECTRO-VALVULA DE VACIO</t>
  </si>
  <si>
    <t>PRESENCIA DE AIRE EN EMBUTIDO</t>
  </si>
  <si>
    <t>MAL CORTE LONGITUDINAL Y TRANSVERSAL</t>
  </si>
  <si>
    <t>Dificultades en el anteojo de sellado</t>
  </si>
  <si>
    <t>MULTIPLES FALLOS ELECTRICOS</t>
  </si>
  <si>
    <t>TROQUEL # 3 DESGASTADO</t>
  </si>
  <si>
    <t>ERROR DE COMUNICACIÓN</t>
  </si>
  <si>
    <t>SENSOR GUARDA DE FORMADO NO CONFIRMA</t>
  </si>
  <si>
    <t>ERROR DE PORWERLINK</t>
  </si>
  <si>
    <t>FALLO DE POWER LINK</t>
  </si>
  <si>
    <t>FALLO SENSOR DE GUARDA</t>
  </si>
  <si>
    <t>CADENA REVENTADA VEMAG 1</t>
  </si>
  <si>
    <t>REVIENTE DE CADENA</t>
  </si>
  <si>
    <t>CADENA REVENTADA</t>
  </si>
  <si>
    <t>CLIPADORA20388176 PEGA MECANICA</t>
  </si>
  <si>
    <t>NO ABRE CARRO PRINCIPAL</t>
  </si>
  <si>
    <t>REVIENTE EL TENEDOR DE LOS GANCHOS</t>
  </si>
  <si>
    <t>MAQUINA DESCALIBRADA</t>
  </si>
  <si>
    <t>MAL CORTE TROQUEL #2 Y PUNTAS AGUDAS</t>
  </si>
  <si>
    <t>LA MÁQUINA NO ALCANZA EL VACIO</t>
  </si>
  <si>
    <t>PERDIDA DE VACÍO EN SELLADO</t>
  </si>
  <si>
    <t>DESAJUSTE TROQUEL 2</t>
  </si>
  <si>
    <t>ESTACIÓN DE FORMADO OBSTRUIDA</t>
  </si>
  <si>
    <t>FALLO DE TEMPERATURA ESTACIÓN FORMADO</t>
  </si>
  <si>
    <t>GUIA DE CORREA ABIERTA</t>
  </si>
  <si>
    <t>BLOQUEO EN PANTALLA PRINCIPAL</t>
  </si>
  <si>
    <t>Sobrecarga Clipadora schon</t>
  </si>
  <si>
    <t>BLOQUEO DE PANTALLA</t>
  </si>
  <si>
    <t>Guardamotor se dipara en la T8</t>
  </si>
  <si>
    <t>REVIENTE DE GANCHO DE CLIPADO</t>
  </si>
  <si>
    <t>PANTALLA QUEMADA</t>
  </si>
  <si>
    <t>ERROR DE SEGURIDAD EN PANTALLA</t>
  </si>
  <si>
    <t>MAL FORMADO EN PLANCHA SUPERIOR</t>
  </si>
  <si>
    <t>DAÑO EN TORRECILLA</t>
  </si>
  <si>
    <t>MAL SELLADO EN ESTACIÓN</t>
  </si>
  <si>
    <t>MAQUINA DEJA DE EMBUTIR</t>
  </si>
  <si>
    <t>LÍNEA ABIERTA EN CABLE DE SEÑAL</t>
  </si>
  <si>
    <t>REVIENTE DE TORNILLO DE POLEA</t>
  </si>
  <si>
    <t>FALLO EN SENSOR GUARDA ESTACION CORTE</t>
  </si>
  <si>
    <t>GRAPADORA20388176, FALLO EN GUARDA</t>
  </si>
  <si>
    <t>FRACTURA TORNILLO POLEA CONDUCTORA</t>
  </si>
  <si>
    <t>DAÑO DE GRAPADORA</t>
  </si>
  <si>
    <t>TEMPERATURA INSUFICIENTE</t>
  </si>
  <si>
    <t>REVIENTE DE PALANCA EN EL SISTEMA DE EMB</t>
  </si>
  <si>
    <t>FORMADORA FUSIBLE QUEMADO</t>
  </si>
  <si>
    <t>EL CILINDRO DE LLENADO NO DEVUELVE</t>
  </si>
  <si>
    <t>SE REVENTO CADENA DE TRANSPORTADOR</t>
  </si>
  <si>
    <t>LA GRAPADORA NO CORTA</t>
  </si>
  <si>
    <t>FUGA DE AGUA EN ESTACIÓN DE SELLADO</t>
  </si>
  <si>
    <t>PEGA MECANICA EN GRAPADORA F120</t>
  </si>
  <si>
    <t>FALLO EN NODO 7 PORTABOBINA INFERIOR</t>
  </si>
  <si>
    <t>ERROR FATAL DE TEMPERATURA PL. FORMADO</t>
  </si>
  <si>
    <t>PARO EN BOMBA DOSIFICADORA</t>
  </si>
  <si>
    <t>DAÑO DE PIN CANDADO DE PELICULA SUP.</t>
  </si>
  <si>
    <t>RÍGIDO FALLO EN TROQUELES</t>
  </si>
  <si>
    <t>DESGASTE DE MEMBRANA ESTACIÓN DE SELLAD.</t>
  </si>
  <si>
    <t>PROBLEMAS CON VARIADOR FORMADORA VEMAG</t>
  </si>
  <si>
    <t>TROQUEL 4 SIN FILO- AFECTA CONTORNO</t>
  </si>
  <si>
    <t>EMPA00039 FALLO ESPESORES RESIDUALES</t>
  </si>
  <si>
    <t>Problemas voltaje de variador- vemag</t>
  </si>
  <si>
    <t>DESAJUSTE TROQUELES GENERA REBABA PAQUET</t>
  </si>
  <si>
    <t>GRAPADORA FCA120 FALLO MODULO ENTRADA</t>
  </si>
  <si>
    <t>Problemas variador bomba dosificadora NL</t>
  </si>
  <si>
    <t>fallo bomba dosificadora embu Nl schas</t>
  </si>
  <si>
    <t>DESGASTE DE CUCHILLA</t>
  </si>
  <si>
    <t>UÑA DE RETENEDOR REVENTADA</t>
  </si>
  <si>
    <t>TEMPERATURA DE SELLADO ELEVADA</t>
  </si>
  <si>
    <t>Vemag no esta referenciando</t>
  </si>
  <si>
    <t>FALLO DE ENTRADA Y SALIDA DE MODULOS</t>
  </si>
  <si>
    <t>VALVULA ROTATIVA NO ACCIONA</t>
  </si>
  <si>
    <t>FALLO EN BANDA SALIDA</t>
  </si>
  <si>
    <t>FALLO DE MODULO</t>
  </si>
  <si>
    <t>TORNILLOS DE EMBUTIDO PEGADOS</t>
  </si>
  <si>
    <t>PELICULA DEL PORTABOBINAS #1 DESALINEADA</t>
  </si>
  <si>
    <t>FALLA EN EL TRANSPORTADOR</t>
  </si>
  <si>
    <t>DAÑO EN PIÑON BANDA DE SALIDA</t>
  </si>
  <si>
    <t>OEJE NPSP</t>
  </si>
  <si>
    <t>OEJE</t>
  </si>
  <si>
    <t>IZJFSOTO</t>
  </si>
  <si>
    <t>TRANSPORTADOR NO SINCRONIZA</t>
  </si>
  <si>
    <t>OEJE PCAB</t>
  </si>
  <si>
    <t>OEJE PBSU</t>
  </si>
  <si>
    <t>MAQUINA NO EMBUTE</t>
  </si>
  <si>
    <t>OEJE NPCP</t>
  </si>
  <si>
    <t>PROBLEMAS EN EL CORTE DEL TROQUEL</t>
  </si>
  <si>
    <t>VARIADOR QUEMADO VEMAG 1</t>
  </si>
  <si>
    <t>FALLO SENSOR DE GUARDA RyR</t>
  </si>
  <si>
    <t>FALLO MODULO ENTRADA - SALIDA FCA 120</t>
  </si>
  <si>
    <t>FORM00002 PROBLEMA EN MORDAZA</t>
  </si>
  <si>
    <t>OEJE PXCL</t>
  </si>
  <si>
    <t>FALLA MECÁNICA EN MORDAZAS</t>
  </si>
  <si>
    <t>SENSOR DE LLENADO AVERIADO</t>
  </si>
  <si>
    <t>GUIA DEL CABEZAL TORCIDO</t>
  </si>
  <si>
    <t>IZJAZULUAGA</t>
  </si>
  <si>
    <t>CICLO INCOMPLETO MORDAZAS NO CIERRAN</t>
  </si>
  <si>
    <t>Pasta en piñones NL 1</t>
  </si>
  <si>
    <t>FRACTURA CUCHILLA TROQUEL #4</t>
  </si>
  <si>
    <t>TIRA MARGINAL EN ENGRANAJE BANDA SALIDA</t>
  </si>
  <si>
    <t>PROBLEMAS SISTEMA DE CORTE LONGITUDINAL</t>
  </si>
  <si>
    <t>PROBLEMAS CORTE LONGITUDINAL CRISTALIZAD</t>
  </si>
  <si>
    <t>MTTOLSA1</t>
  </si>
  <si>
    <t>FALLO MODULO ENTRADA - SALIDA</t>
  </si>
  <si>
    <t>FISURA PAQUETE RF: 230 RIGIDO-RIGIDO</t>
  </si>
  <si>
    <t>FISURA EN CONTORNO DE SELLADO</t>
  </si>
  <si>
    <t>MTTOLJA1</t>
  </si>
  <si>
    <t>PROBLEMAS EN MORDAZA</t>
  </si>
  <si>
    <t>FALM NPSP</t>
  </si>
  <si>
    <t>GRAP00017 BLOQUEO DE PANTALLA</t>
  </si>
  <si>
    <t>GRAP00017 DAÑO EN CIERRE GANCHO</t>
  </si>
  <si>
    <t>VALOR DE VACIO NO ALCANZADO</t>
  </si>
  <si>
    <t>CORDON SILICONADO DEFECTUOSO</t>
  </si>
  <si>
    <t>FALLA CON EL TUBO SEGUIDOR</t>
  </si>
  <si>
    <t>SE FRENA EL SISTEMA DE RETORCIÓN VEMAG 2</t>
  </si>
  <si>
    <t>BOMBA DOSIFICADORA MALA</t>
  </si>
  <si>
    <t>20425542 CAMBIO RODAMIENTO FORMADORA</t>
  </si>
  <si>
    <t>BLOQUEO VARIADOR PORTABOBINA INFERIOR</t>
  </si>
  <si>
    <t>GRAP00017 GANCHO CORTA LA TRIPA</t>
  </si>
  <si>
    <t>EMPAQUE ANTEOJO FRACTURADO</t>
  </si>
  <si>
    <t>RODAMIENTO EJE VOLANTE DESTRUIDO FCA120</t>
  </si>
  <si>
    <t>CORTO EN PLANCHA DE SELLADO</t>
  </si>
  <si>
    <t>PEGA MECANICA EN SISTEMA DE TORCION</t>
  </si>
  <si>
    <t>GRAP00017 CUCHILLA NO CORTA</t>
  </si>
  <si>
    <t>Sobrecalentamiento motor clipadora schon</t>
  </si>
  <si>
    <t>DAÑO EN SERVOCONTROLADOR</t>
  </si>
  <si>
    <t>PERDIDA DE SINCRONIZACION SELLA</t>
  </si>
  <si>
    <t>SE CAYO TENSOR DE LA CADENA</t>
  </si>
  <si>
    <t>PLACHA SADWICH NO CALIENTA</t>
  </si>
  <si>
    <t>REVIENTE DE MANGUERA DE ALIMENTACIÓN</t>
  </si>
  <si>
    <t>PEGA MECANICA TRANSMISION TRANSPORTADOR</t>
  </si>
  <si>
    <t>FALLO SENSOR DE FORMAD</t>
  </si>
  <si>
    <t>Calibración de la mordaza</t>
  </si>
  <si>
    <t>SENSOR DEL TRANSPORTADOR DAÑADO</t>
  </si>
  <si>
    <t>TENEDOR GANCHO REVENTADO EN CLIPADORA</t>
  </si>
  <si>
    <t>ERROR DE TEMPERATURA EN POSLOT</t>
  </si>
  <si>
    <t>SE REVIENTA TORNILLO DEL EJE CABEZAL</t>
  </si>
  <si>
    <t>SE DESCALIBRÓ EL CUERNO ANILLADOR NL2</t>
  </si>
  <si>
    <t>MAL FORMADO INFERIOR</t>
  </si>
  <si>
    <t>ANORMALIDAD EN FORMADO INFERIOR</t>
  </si>
  <si>
    <t>ANILLADOR FORMADORA NL2 NO GIRA</t>
  </si>
  <si>
    <t>DAÑO ELECTRICO EN VARIADOR VEMAG</t>
  </si>
  <si>
    <t>EQUIPO SE APAGA, FUSIBLE MALO</t>
  </si>
  <si>
    <t>NO FUNCIONA EL POSTLOCK</t>
  </si>
  <si>
    <t>EMPAQUE PRECALENTAMIENTO INF FRACTURADO</t>
  </si>
  <si>
    <t>BOMBA CON VARIADOR EN FALLO OV03</t>
  </si>
  <si>
    <t>CORREA TRANSMISIÓN PPAL FRACTURADA</t>
  </si>
  <si>
    <t>PERDIDA DE TIEMPOS EN GRAPADORA</t>
  </si>
  <si>
    <t>FORM00002 CAJA RETORCEDORA</t>
  </si>
  <si>
    <t>FALLO EN CABEZAL DE TORSIÓN</t>
  </si>
  <si>
    <t>EQNO NPSP</t>
  </si>
  <si>
    <t>FALLO EN CLUTCH DE LA NL # 2</t>
  </si>
  <si>
    <t>FALLO EN VENTILADOR</t>
  </si>
  <si>
    <t>PLANCHA DE SELLADO EN CORTO NT520</t>
  </si>
  <si>
    <t>CILINDRO SEGUIDOR NO ACCIONA</t>
  </si>
  <si>
    <t>CORTO CIRCUITO EN PLANCHA DE SELLADO</t>
  </si>
  <si>
    <t>CAJA RETORCEDORA FRENADA NL 2</t>
  </si>
  <si>
    <t>PFAC NPSP</t>
  </si>
  <si>
    <t>TORNILLO DE CABEZAL TORCIDO</t>
  </si>
  <si>
    <t>REVIENTE ACOPLE FUSIBLE</t>
  </si>
  <si>
    <t>20183406 NT 700 FALLO SENSOR FORM</t>
  </si>
  <si>
    <t>FRACTURA DEL SEGURO DE LA MORDAZA RYR</t>
  </si>
  <si>
    <t>FRACTURA DE TORNILLOS CAJA REDUC.</t>
  </si>
  <si>
    <t>DAÑO ACOPLE DE MANGUERA ALIMENTADORA</t>
  </si>
  <si>
    <t>FALLO MÓDULO ENTRADA/SALIDA 02901/02902</t>
  </si>
  <si>
    <t>SENSOR PLANCHA FORMADO SUPE DESCALIBRADO</t>
  </si>
  <si>
    <t>FALLA EN EL CONDUCTOR DEL TRANSPORTADOR</t>
  </si>
  <si>
    <t>DAÑO EN SENSOR</t>
  </si>
  <si>
    <t>GANCHO REVIENTA LA TRIPA</t>
  </si>
  <si>
    <t>LA MÁQUINA ESTA REVENTANDO LA TRIPA</t>
  </si>
  <si>
    <t>DAÑO DEL CABEZAL DE EMBUTIDO</t>
  </si>
  <si>
    <t>SENSOR LECTOR MARIPOSA ESLABON</t>
  </si>
  <si>
    <t>PROBLEMAS EN EL CORTE DE TROQUEL</t>
  </si>
  <si>
    <t>Aviso</t>
  </si>
  <si>
    <t>Creado por</t>
  </si>
  <si>
    <t>Etiquetas de columna</t>
  </si>
  <si>
    <t>Ce.</t>
  </si>
  <si>
    <t>Cl.</t>
  </si>
  <si>
    <t>Descripción</t>
  </si>
  <si>
    <t>GP</t>
  </si>
  <si>
    <t>StatUsu</t>
  </si>
  <si>
    <t>Stat.sist.</t>
  </si>
  <si>
    <t>Autor aviso</t>
  </si>
  <si>
    <t>Ubic.técn.</t>
  </si>
  <si>
    <t>P</t>
  </si>
  <si>
    <t>S</t>
  </si>
  <si>
    <t>Nº direc.</t>
  </si>
  <si>
    <t>Modif.por</t>
  </si>
  <si>
    <t>HoraMod</t>
  </si>
  <si>
    <t>Activo fijo</t>
  </si>
  <si>
    <t>SNº</t>
  </si>
  <si>
    <t>Est.inst.tras medida</t>
  </si>
  <si>
    <t>ITA</t>
  </si>
  <si>
    <t>IAA</t>
  </si>
  <si>
    <t>ClPr</t>
  </si>
  <si>
    <t>R</t>
  </si>
  <si>
    <t>HFinAver</t>
  </si>
  <si>
    <t>HIniAver</t>
  </si>
  <si>
    <t>Conjunto</t>
  </si>
  <si>
    <t>Denominación del conjunto</t>
  </si>
  <si>
    <t>ArE</t>
  </si>
  <si>
    <t>Equipo afectado</t>
  </si>
  <si>
    <t>HoraRef</t>
  </si>
  <si>
    <t>Nº de pedido</t>
  </si>
  <si>
    <t>Ubic.técnica afect.</t>
  </si>
  <si>
    <t>Soc.</t>
  </si>
  <si>
    <t>Población</t>
  </si>
  <si>
    <t>Distrito</t>
  </si>
  <si>
    <t>Ps</t>
  </si>
  <si>
    <t>Dat.adic.disposit.</t>
  </si>
  <si>
    <t>Campo de clasificación</t>
  </si>
  <si>
    <t>TmpApert</t>
  </si>
  <si>
    <t>Div.</t>
  </si>
  <si>
    <t>Emplz/Imput.</t>
  </si>
  <si>
    <t>Texto expl.</t>
  </si>
  <si>
    <t>Ctrl.técn.</t>
  </si>
  <si>
    <t>CePl</t>
  </si>
  <si>
    <t>Doc.vtas.</t>
  </si>
  <si>
    <t>Pos.</t>
  </si>
  <si>
    <t>SoCO</t>
  </si>
  <si>
    <t>Ce.coste</t>
  </si>
  <si>
    <t>Texto código p. codificación</t>
  </si>
  <si>
    <t>Texto grupos codificación</t>
  </si>
  <si>
    <t>Cliente</t>
  </si>
  <si>
    <t>Hora des.</t>
  </si>
  <si>
    <t>Texto breve de material</t>
  </si>
  <si>
    <t>Material</t>
  </si>
  <si>
    <t>Local</t>
  </si>
  <si>
    <t>Hora</t>
  </si>
  <si>
    <t>Lista</t>
  </si>
  <si>
    <t>Nº objeto</t>
  </si>
  <si>
    <t>StatPag</t>
  </si>
  <si>
    <t>Denominación ejecutante</t>
  </si>
  <si>
    <t>Denom.interl.resp.ejec.(pers./usu.)</t>
  </si>
  <si>
    <t>Ejecutante</t>
  </si>
  <si>
    <t>IntRespEj</t>
  </si>
  <si>
    <t>Denominación de la ubicación técnica</t>
  </si>
  <si>
    <t>Cód.postal</t>
  </si>
  <si>
    <t>Texto para prioridad</t>
  </si>
  <si>
    <t>Cód.</t>
  </si>
  <si>
    <t>GrCCód.</t>
  </si>
  <si>
    <t>HoCierre</t>
  </si>
  <si>
    <t>PerfCatál</t>
  </si>
  <si>
    <t>Rg</t>
  </si>
  <si>
    <t>Revisión</t>
  </si>
  <si>
    <t>Número de serie</t>
  </si>
  <si>
    <t>Se</t>
  </si>
  <si>
    <t>Emplaz.</t>
  </si>
  <si>
    <t>Calle</t>
  </si>
  <si>
    <t>HoraDesead</t>
  </si>
  <si>
    <t>Teléfono</t>
  </si>
  <si>
    <t>Ped.clte.</t>
  </si>
  <si>
    <t>DTM</t>
  </si>
  <si>
    <t>DTA</t>
  </si>
  <si>
    <t>DAA</t>
  </si>
  <si>
    <t>OfVta</t>
  </si>
  <si>
    <t>GVen</t>
  </si>
  <si>
    <t>OrgVt</t>
  </si>
  <si>
    <t>CDis</t>
  </si>
  <si>
    <t>Mon.</t>
  </si>
  <si>
    <t>Pos.mantenim.</t>
  </si>
  <si>
    <t>Pl.MantPrv</t>
  </si>
  <si>
    <t>Centro</t>
  </si>
  <si>
    <t>Fecha de aviso</t>
  </si>
  <si>
    <t>Cierre</t>
  </si>
  <si>
    <t>Modif.el</t>
  </si>
  <si>
    <t>FinAvería</t>
  </si>
  <si>
    <t>Fecha ref.</t>
  </si>
  <si>
    <t>Fe.PedCpas</t>
  </si>
  <si>
    <t>CtrlTéc el</t>
  </si>
  <si>
    <t>Creado el</t>
  </si>
  <si>
    <t>Fin desead</t>
  </si>
  <si>
    <t>Ini.desead</t>
  </si>
  <si>
    <t>IniAvería</t>
  </si>
  <si>
    <t>DurParada</t>
  </si>
  <si>
    <t>ZA</t>
  </si>
  <si>
    <t>1202236003</t>
  </si>
  <si>
    <t/>
  </si>
  <si>
    <t>105483662</t>
  </si>
  <si>
    <t>505002491</t>
  </si>
  <si>
    <t>0</t>
  </si>
  <si>
    <t>Z3</t>
  </si>
  <si>
    <t>03:45:00</t>
  </si>
  <si>
    <t>23:10:00</t>
  </si>
  <si>
    <t>AAIZ</t>
  </si>
  <si>
    <t>CO</t>
  </si>
  <si>
    <t>X</t>
  </si>
  <si>
    <t>000000</t>
  </si>
  <si>
    <t>GNCH</t>
  </si>
  <si>
    <t>10720065</t>
  </si>
  <si>
    <t>00:00:00</t>
  </si>
  <si>
    <t>MNC525A</t>
  </si>
  <si>
    <t>000</t>
  </si>
  <si>
    <t>1202236009</t>
  </si>
  <si>
    <t>105484108</t>
  </si>
  <si>
    <t>15:42:35</t>
  </si>
  <si>
    <t>15:42:34</t>
  </si>
  <si>
    <t>02:32:39</t>
  </si>
  <si>
    <t>000018371731</t>
  </si>
  <si>
    <t>10724165</t>
  </si>
  <si>
    <t>02:29:50</t>
  </si>
  <si>
    <t>QM001202236009</t>
  </si>
  <si>
    <t>MNC540A</t>
  </si>
  <si>
    <t>505002465</t>
  </si>
  <si>
    <t>10723465</t>
  </si>
  <si>
    <t>Juan Nustadtel</t>
  </si>
  <si>
    <t>ENVIGADO</t>
  </si>
  <si>
    <t>MNC550A</t>
  </si>
  <si>
    <t>Cra 48#48 Sur-75 (Juan Neustadtel)</t>
  </si>
  <si>
    <t>5405380</t>
  </si>
  <si>
    <t>15:00:00</t>
  </si>
  <si>
    <t>1202240182</t>
  </si>
  <si>
    <t>105502535</t>
  </si>
  <si>
    <t>01:30:00</t>
  </si>
  <si>
    <t>00:40:00</t>
  </si>
  <si>
    <t>PROPASOL S.A.S</t>
  </si>
  <si>
    <t>Tv. 93 #53-32, Bogotá</t>
  </si>
  <si>
    <t>(1)3004621</t>
  </si>
  <si>
    <t>1202242505</t>
  </si>
  <si>
    <t>105512068</t>
  </si>
  <si>
    <t>505001342</t>
  </si>
  <si>
    <t>17:40:00</t>
  </si>
  <si>
    <t>16:50:00</t>
  </si>
  <si>
    <t>10712765</t>
  </si>
  <si>
    <t>1202243995</t>
  </si>
  <si>
    <t>12:53:49</t>
  </si>
  <si>
    <t>505001104</t>
  </si>
  <si>
    <t>10:20:00</t>
  </si>
  <si>
    <t>10:32:40</t>
  </si>
  <si>
    <t>000018471204</t>
  </si>
  <si>
    <t>10722565</t>
  </si>
  <si>
    <t>10:29:15</t>
  </si>
  <si>
    <t>QM001202243995</t>
  </si>
  <si>
    <t>12:53:43</t>
  </si>
  <si>
    <t>MNC490A</t>
  </si>
  <si>
    <t>1202243811</t>
  </si>
  <si>
    <t>105518255</t>
  </si>
  <si>
    <t>14:40:44</t>
  </si>
  <si>
    <t>06:00:00</t>
  </si>
  <si>
    <t>01:25:00</t>
  </si>
  <si>
    <t>02:37:18</t>
  </si>
  <si>
    <t>000018469501</t>
  </si>
  <si>
    <t>02:31:20</t>
  </si>
  <si>
    <t>QM001202243811</t>
  </si>
  <si>
    <t>14:40:43</t>
  </si>
  <si>
    <t>NCACPRODZENU</t>
  </si>
  <si>
    <t>505001603</t>
  </si>
  <si>
    <t>10713765</t>
  </si>
  <si>
    <t>1202245942</t>
  </si>
  <si>
    <t>105531354</t>
  </si>
  <si>
    <t>14:51:05</t>
  </si>
  <si>
    <t>00:50:00</t>
  </si>
  <si>
    <t>23:50:18</t>
  </si>
  <si>
    <t>02:01:21</t>
  </si>
  <si>
    <t>000018496028</t>
  </si>
  <si>
    <t>01:58:18</t>
  </si>
  <si>
    <t>QM001202245942</t>
  </si>
  <si>
    <t>14:51:04</t>
  </si>
  <si>
    <t>1202249181</t>
  </si>
  <si>
    <t>105543140</t>
  </si>
  <si>
    <t>06:32:00</t>
  </si>
  <si>
    <t>05:00:00</t>
  </si>
  <si>
    <t>04:30:00</t>
  </si>
  <si>
    <t>05:06:44</t>
  </si>
  <si>
    <t>000018535195</t>
  </si>
  <si>
    <t>05:05:22</t>
  </si>
  <si>
    <t>QM001202249181</t>
  </si>
  <si>
    <t>06:31:59</t>
  </si>
  <si>
    <t>1202251102</t>
  </si>
  <si>
    <t>105549008</t>
  </si>
  <si>
    <t>13:31:28</t>
  </si>
  <si>
    <t>07:20:19</t>
  </si>
  <si>
    <t>13:31:27</t>
  </si>
  <si>
    <t>06:35:18</t>
  </si>
  <si>
    <t>000018555241</t>
  </si>
  <si>
    <t>06:33:35</t>
  </si>
  <si>
    <t>QM001202251102</t>
  </si>
  <si>
    <t>1202251846</t>
  </si>
  <si>
    <t>105551089</t>
  </si>
  <si>
    <t>11:20:00</t>
  </si>
  <si>
    <t>10:10:00</t>
  </si>
  <si>
    <t>1202252204</t>
  </si>
  <si>
    <t>105551759</t>
  </si>
  <si>
    <t>17:37:21</t>
  </si>
  <si>
    <t>00:10:00</t>
  </si>
  <si>
    <t>19:05:00</t>
  </si>
  <si>
    <t>21:02:01</t>
  </si>
  <si>
    <t>000018565144</t>
  </si>
  <si>
    <t>20:59:25</t>
  </si>
  <si>
    <t>QM001202252204</t>
  </si>
  <si>
    <t>21:16:36</t>
  </si>
  <si>
    <t>1202252071</t>
  </si>
  <si>
    <t>105551505</t>
  </si>
  <si>
    <t>505001267</t>
  </si>
  <si>
    <t>08:00:00</t>
  </si>
  <si>
    <t>07:30:00</t>
  </si>
  <si>
    <t>1202255272</t>
  </si>
  <si>
    <t>105564554</t>
  </si>
  <si>
    <t>17:38:48</t>
  </si>
  <si>
    <t>16:20:00</t>
  </si>
  <si>
    <t>15:40:00</t>
  </si>
  <si>
    <t>18:09:10</t>
  </si>
  <si>
    <t>000018602084</t>
  </si>
  <si>
    <t>18:07:39</t>
  </si>
  <si>
    <t>QM001202255272</t>
  </si>
  <si>
    <t>21:25:27</t>
  </si>
  <si>
    <t>1202255310</t>
  </si>
  <si>
    <t>105564553</t>
  </si>
  <si>
    <t>18:40:00</t>
  </si>
  <si>
    <t>17:50:00</t>
  </si>
  <si>
    <t>1202255722</t>
  </si>
  <si>
    <t>105567002</t>
  </si>
  <si>
    <t>07:20:00</t>
  </si>
  <si>
    <t>06:35:00</t>
  </si>
  <si>
    <t>13:26:43</t>
  </si>
  <si>
    <t>1202257469</t>
  </si>
  <si>
    <t>105574800</t>
  </si>
  <si>
    <t>02:06:00</t>
  </si>
  <si>
    <t>10:34:45</t>
  </si>
  <si>
    <t>1202258628</t>
  </si>
  <si>
    <t>105578750</t>
  </si>
  <si>
    <t>1202259609</t>
  </si>
  <si>
    <t>FRACTURA CADENA Y  RECIBIDOR</t>
  </si>
  <si>
    <t>105590051</t>
  </si>
  <si>
    <t>16:10:09</t>
  </si>
  <si>
    <t>505003047</t>
  </si>
  <si>
    <t>18:30:00</t>
  </si>
  <si>
    <t>17:15:00</t>
  </si>
  <si>
    <t>16:10:07</t>
  </si>
  <si>
    <t>17:58:14</t>
  </si>
  <si>
    <t>000018654132</t>
  </si>
  <si>
    <t>17:56:41</t>
  </si>
  <si>
    <t>Juan Neustadtel</t>
  </si>
  <si>
    <t>QM001202259609</t>
  </si>
  <si>
    <t>Cra 48#48 Sur--75, Envigado</t>
  </si>
  <si>
    <t>5405380 108</t>
  </si>
  <si>
    <t>1202263266</t>
  </si>
  <si>
    <t>105597840</t>
  </si>
  <si>
    <t>06:41:41</t>
  </si>
  <si>
    <t>11:48:54</t>
  </si>
  <si>
    <t>11:08:54</t>
  </si>
  <si>
    <t>11:27:48</t>
  </si>
  <si>
    <t>000018699295</t>
  </si>
  <si>
    <t>QM001202263266</t>
  </si>
  <si>
    <t>06:41:39</t>
  </si>
  <si>
    <t>1202263511</t>
  </si>
  <si>
    <t>105599128</t>
  </si>
  <si>
    <t>23:00:34</t>
  </si>
  <si>
    <t>22:00:34</t>
  </si>
  <si>
    <t>09:53:18</t>
  </si>
  <si>
    <t>1202265064</t>
  </si>
  <si>
    <t>105603819</t>
  </si>
  <si>
    <t>21:05:50</t>
  </si>
  <si>
    <t>14:50:00</t>
  </si>
  <si>
    <t>13:30:00</t>
  </si>
  <si>
    <t>21:05:49</t>
  </si>
  <si>
    <t>16:57:53</t>
  </si>
  <si>
    <t>000018720275</t>
  </si>
  <si>
    <t>16:56:06</t>
  </si>
  <si>
    <t>QM001202265064</t>
  </si>
  <si>
    <t>1202264681</t>
  </si>
  <si>
    <t>105602943</t>
  </si>
  <si>
    <t>07:10:00</t>
  </si>
  <si>
    <t>05:10:00</t>
  </si>
  <si>
    <t>10:41:22</t>
  </si>
  <si>
    <t>1202265216</t>
  </si>
  <si>
    <t>105605076</t>
  </si>
  <si>
    <t>15:47:19</t>
  </si>
  <si>
    <t>06:15:00</t>
  </si>
  <si>
    <t>08:11:38</t>
  </si>
  <si>
    <t>000018722593</t>
  </si>
  <si>
    <t>08:08:10</t>
  </si>
  <si>
    <t>QM001202265216</t>
  </si>
  <si>
    <t>15:47:18</t>
  </si>
  <si>
    <t>1202266590</t>
  </si>
  <si>
    <t>105766800</t>
  </si>
  <si>
    <t>01:00:00</t>
  </si>
  <si>
    <t>22:20:19</t>
  </si>
  <si>
    <t>03:24:06</t>
  </si>
  <si>
    <t>1202267303</t>
  </si>
  <si>
    <t>105614025</t>
  </si>
  <si>
    <t>17:21:19</t>
  </si>
  <si>
    <t>07:07:00</t>
  </si>
  <si>
    <t>06:07:00</t>
  </si>
  <si>
    <t>17:21:18</t>
  </si>
  <si>
    <t>10:57:33</t>
  </si>
  <si>
    <t>000018747017</t>
  </si>
  <si>
    <t>10:56:38</t>
  </si>
  <si>
    <t>QM001202267303</t>
  </si>
  <si>
    <t>1202267629</t>
  </si>
  <si>
    <t>21:31:47</t>
  </si>
  <si>
    <t>21:26:54</t>
  </si>
  <si>
    <t>000018750381</t>
  </si>
  <si>
    <t>21:25:04</t>
  </si>
  <si>
    <t>QM001202267629</t>
  </si>
  <si>
    <t>21:31:46</t>
  </si>
  <si>
    <t>1202267631</t>
  </si>
  <si>
    <t>105614449</t>
  </si>
  <si>
    <t>21:00:00</t>
  </si>
  <si>
    <t>20:24:00</t>
  </si>
  <si>
    <t>15:34:33</t>
  </si>
  <si>
    <t>1202268012</t>
  </si>
  <si>
    <t>105618922</t>
  </si>
  <si>
    <t>21:48:20</t>
  </si>
  <si>
    <t>20:00:00</t>
  </si>
  <si>
    <t>18:13:00</t>
  </si>
  <si>
    <t>21:48:19</t>
  </si>
  <si>
    <t>18:52:37</t>
  </si>
  <si>
    <t>000018759141</t>
  </si>
  <si>
    <t>18:48:45</t>
  </si>
  <si>
    <t>QM001202268012</t>
  </si>
  <si>
    <t>1202267867</t>
  </si>
  <si>
    <t>105618440</t>
  </si>
  <si>
    <t>18:16:00</t>
  </si>
  <si>
    <t>16:30:00</t>
  </si>
  <si>
    <t>12:04:48</t>
  </si>
  <si>
    <t>12:05:42</t>
  </si>
  <si>
    <t>000018757154</t>
  </si>
  <si>
    <t>QM001202267867</t>
  </si>
  <si>
    <t>12:05:43</t>
  </si>
  <si>
    <t>1202268018</t>
  </si>
  <si>
    <t>105618944</t>
  </si>
  <si>
    <t>21:41:11</t>
  </si>
  <si>
    <t>18:00:00</t>
  </si>
  <si>
    <t>17:10:00</t>
  </si>
  <si>
    <t>1202267899</t>
  </si>
  <si>
    <t>105618935</t>
  </si>
  <si>
    <t>13:45:10</t>
  </si>
  <si>
    <t>12:30:00</t>
  </si>
  <si>
    <t>12:00:22</t>
  </si>
  <si>
    <t>13:45:09</t>
  </si>
  <si>
    <t>13:12:09</t>
  </si>
  <si>
    <t>000018757631</t>
  </si>
  <si>
    <t>13:09:22</t>
  </si>
  <si>
    <t>QM001202267899</t>
  </si>
  <si>
    <t>1202268348</t>
  </si>
  <si>
    <t>105621845</t>
  </si>
  <si>
    <t>02:20:00</t>
  </si>
  <si>
    <t>1202268486</t>
  </si>
  <si>
    <t>105621915</t>
  </si>
  <si>
    <t>07:00:00</t>
  </si>
  <si>
    <t>06:40:00</t>
  </si>
  <si>
    <t>14:01:04</t>
  </si>
  <si>
    <t>1202269868</t>
  </si>
  <si>
    <t>105625860</t>
  </si>
  <si>
    <t>20:40:00</t>
  </si>
  <si>
    <t>19:40:00</t>
  </si>
  <si>
    <t>1202271071</t>
  </si>
  <si>
    <t>105633035</t>
  </si>
  <si>
    <t>06:04:46</t>
  </si>
  <si>
    <t>21:05:00</t>
  </si>
  <si>
    <t>18:51:40</t>
  </si>
  <si>
    <t>000018795529</t>
  </si>
  <si>
    <t>18:49:34</t>
  </si>
  <si>
    <t>QM001202271071</t>
  </si>
  <si>
    <t>15:14:49</t>
  </si>
  <si>
    <t>1202272079</t>
  </si>
  <si>
    <t>07:07:46</t>
  </si>
  <si>
    <t>12:00:00</t>
  </si>
  <si>
    <t>13:41:01</t>
  </si>
  <si>
    <t>000018806240</t>
  </si>
  <si>
    <t>13:40:05</t>
  </si>
  <si>
    <t>QM001202272079</t>
  </si>
  <si>
    <t>07:07:44</t>
  </si>
  <si>
    <t>1202273228</t>
  </si>
  <si>
    <t>105641934</t>
  </si>
  <si>
    <t>12:44:33</t>
  </si>
  <si>
    <t>14:15:00</t>
  </si>
  <si>
    <t>13:35:00</t>
  </si>
  <si>
    <t>12:44:01</t>
  </si>
  <si>
    <t>20:15:27</t>
  </si>
  <si>
    <t>000018821803</t>
  </si>
  <si>
    <t>20:13:29</t>
  </si>
  <si>
    <t>QM001202273228</t>
  </si>
  <si>
    <t>12:44:03</t>
  </si>
  <si>
    <t>1202273566</t>
  </si>
  <si>
    <t>105643437</t>
  </si>
  <si>
    <t>10:25:00</t>
  </si>
  <si>
    <t>09:55:00</t>
  </si>
  <si>
    <t>13:38:12</t>
  </si>
  <si>
    <t>1202274887</t>
  </si>
  <si>
    <t>105648040</t>
  </si>
  <si>
    <t>17:57:08</t>
  </si>
  <si>
    <t>18:05:00</t>
  </si>
  <si>
    <t>17:20:00</t>
  </si>
  <si>
    <t>17:57:07</t>
  </si>
  <si>
    <t>17:45:32</t>
  </si>
  <si>
    <t>000018838274</t>
  </si>
  <si>
    <t>17:44:31</t>
  </si>
  <si>
    <t>QM001202274887</t>
  </si>
  <si>
    <t>1202276024</t>
  </si>
  <si>
    <t>105652520</t>
  </si>
  <si>
    <t>02:30:00</t>
  </si>
  <si>
    <t>01:40:46</t>
  </si>
  <si>
    <t>14:53:22</t>
  </si>
  <si>
    <t>03:05:02</t>
  </si>
  <si>
    <t>1202276821</t>
  </si>
  <si>
    <t>105656383</t>
  </si>
  <si>
    <t>19:53:06</t>
  </si>
  <si>
    <t>09:30:00</t>
  </si>
  <si>
    <t>08:52:03</t>
  </si>
  <si>
    <t>11:37:34</t>
  </si>
  <si>
    <t>000018861285</t>
  </si>
  <si>
    <t>11:29:03</t>
  </si>
  <si>
    <t>QM001202276821</t>
  </si>
  <si>
    <t>19:53:05</t>
  </si>
  <si>
    <t>1202277069</t>
  </si>
  <si>
    <t>105659703</t>
  </si>
  <si>
    <t>14:55:49</t>
  </si>
  <si>
    <t>505003051</t>
  </si>
  <si>
    <t>01:45:00</t>
  </si>
  <si>
    <t>02:14:46</t>
  </si>
  <si>
    <t>000018866538</t>
  </si>
  <si>
    <t>02:10:59</t>
  </si>
  <si>
    <t>QM001202277069</t>
  </si>
  <si>
    <t>14:55:47</t>
  </si>
  <si>
    <t>1202277063</t>
  </si>
  <si>
    <t>105659704</t>
  </si>
  <si>
    <t>00:45:00</t>
  </si>
  <si>
    <t>00:30:00</t>
  </si>
  <si>
    <t>1202277414</t>
  </si>
  <si>
    <t>105659239</t>
  </si>
  <si>
    <t>10:22:51</t>
  </si>
  <si>
    <t>14:00:00</t>
  </si>
  <si>
    <t>13:15:00</t>
  </si>
  <si>
    <t>15:42:53</t>
  </si>
  <si>
    <t>1202279256</t>
  </si>
  <si>
    <t>105667611</t>
  </si>
  <si>
    <t>13:00:00</t>
  </si>
  <si>
    <t>11:18:27</t>
  </si>
  <si>
    <t>1202279211</t>
  </si>
  <si>
    <t>105667610</t>
  </si>
  <si>
    <t>01:30:43</t>
  </si>
  <si>
    <t>23:30:43</t>
  </si>
  <si>
    <t>11:35:45</t>
  </si>
  <si>
    <t>1202279321</t>
  </si>
  <si>
    <t>105668530</t>
  </si>
  <si>
    <t>17:30:00</t>
  </si>
  <si>
    <t>06:45:00</t>
  </si>
  <si>
    <t>17:35:43</t>
  </si>
  <si>
    <t>1202280244</t>
  </si>
  <si>
    <t>105674004</t>
  </si>
  <si>
    <t>02:15:00</t>
  </si>
  <si>
    <t>01:40:00</t>
  </si>
  <si>
    <t>14:58:23</t>
  </si>
  <si>
    <t>1202280785</t>
  </si>
  <si>
    <t>105674545</t>
  </si>
  <si>
    <t>04:29:28</t>
  </si>
  <si>
    <t>03:54:28</t>
  </si>
  <si>
    <t>13:38:58</t>
  </si>
  <si>
    <t>1202281775</t>
  </si>
  <si>
    <t>105678366</t>
  </si>
  <si>
    <t>01:56:58</t>
  </si>
  <si>
    <t>1202281980</t>
  </si>
  <si>
    <t>105679799</t>
  </si>
  <si>
    <t>15:50:00</t>
  </si>
  <si>
    <t>06:38:04</t>
  </si>
  <si>
    <t>1202281877</t>
  </si>
  <si>
    <t>105678585</t>
  </si>
  <si>
    <t>11:40:00</t>
  </si>
  <si>
    <t>1202282258</t>
  </si>
  <si>
    <t>105680006</t>
  </si>
  <si>
    <t>19:44:44</t>
  </si>
  <si>
    <t>08:00:27</t>
  </si>
  <si>
    <t>19:44:43</t>
  </si>
  <si>
    <t>09:55:38</t>
  </si>
  <si>
    <t>000018931732</t>
  </si>
  <si>
    <t>09:53:27</t>
  </si>
  <si>
    <t>QM001202282258</t>
  </si>
  <si>
    <t>1202282987</t>
  </si>
  <si>
    <t>105682827</t>
  </si>
  <si>
    <t>06:35:01</t>
  </si>
  <si>
    <t>19:30:00</t>
  </si>
  <si>
    <t>11:20:38</t>
  </si>
  <si>
    <t>13:34:41</t>
  </si>
  <si>
    <t>000018941370</t>
  </si>
  <si>
    <t>13:27:38</t>
  </si>
  <si>
    <t>QM001202282987</t>
  </si>
  <si>
    <t>1202283612</t>
  </si>
  <si>
    <t>105684469</t>
  </si>
  <si>
    <t>10:04:17</t>
  </si>
  <si>
    <t>11:10:27</t>
  </si>
  <si>
    <t>10:04:16</t>
  </si>
  <si>
    <t>11:22:38</t>
  </si>
  <si>
    <t>000018947902</t>
  </si>
  <si>
    <t>11:21:27</t>
  </si>
  <si>
    <t>QM001202283612</t>
  </si>
  <si>
    <t>1202283326</t>
  </si>
  <si>
    <t>105684377</t>
  </si>
  <si>
    <t>15:03:19</t>
  </si>
  <si>
    <t>03:14:00</t>
  </si>
  <si>
    <t>03:57:10</t>
  </si>
  <si>
    <t>000018945624</t>
  </si>
  <si>
    <t>03:55:44</t>
  </si>
  <si>
    <t>QM001202283326</t>
  </si>
  <si>
    <t>1202285055</t>
  </si>
  <si>
    <t>105689907</t>
  </si>
  <si>
    <t>15:46:41</t>
  </si>
  <si>
    <t>08:15:00</t>
  </si>
  <si>
    <t>08:36:14</t>
  </si>
  <si>
    <t>000018966377</t>
  </si>
  <si>
    <t>08:33:48</t>
  </si>
  <si>
    <t>QM001202285055</t>
  </si>
  <si>
    <t>1202285757</t>
  </si>
  <si>
    <t>105694135</t>
  </si>
  <si>
    <t>14:30:00</t>
  </si>
  <si>
    <t>21:25:26</t>
  </si>
  <si>
    <t>1202286706</t>
  </si>
  <si>
    <t>105697296</t>
  </si>
  <si>
    <t>08:00:07</t>
  </si>
  <si>
    <t>06:00:07</t>
  </si>
  <si>
    <t>13:39:22</t>
  </si>
  <si>
    <t>1202287151</t>
  </si>
  <si>
    <t>105698775</t>
  </si>
  <si>
    <t>13:36:22</t>
  </si>
  <si>
    <t>03:00:00</t>
  </si>
  <si>
    <t>00:26:00</t>
  </si>
  <si>
    <t>13:36:20</t>
  </si>
  <si>
    <t>02:38:59</t>
  </si>
  <si>
    <t>000018991609</t>
  </si>
  <si>
    <t>02:27:00</t>
  </si>
  <si>
    <t>QM001202287151</t>
  </si>
  <si>
    <t>1202287980</t>
  </si>
  <si>
    <t>105703219</t>
  </si>
  <si>
    <t>15:47:06</t>
  </si>
  <si>
    <t>15:11:54</t>
  </si>
  <si>
    <t>000019004609</t>
  </si>
  <si>
    <t>15:10:07</t>
  </si>
  <si>
    <t>QM001202287980</t>
  </si>
  <si>
    <t>1202287755</t>
  </si>
  <si>
    <t>105701809</t>
  </si>
  <si>
    <t>06:35:16</t>
  </si>
  <si>
    <t>07:45:00</t>
  </si>
  <si>
    <t>08:55:00</t>
  </si>
  <si>
    <t>000019000872</t>
  </si>
  <si>
    <t>08:54:08</t>
  </si>
  <si>
    <t>QM001202287755</t>
  </si>
  <si>
    <t>21:35:59</t>
  </si>
  <si>
    <t>1202288967</t>
  </si>
  <si>
    <t>105708186</t>
  </si>
  <si>
    <t>04:13:13</t>
  </si>
  <si>
    <t>23:20:00</t>
  </si>
  <si>
    <t>1202290124</t>
  </si>
  <si>
    <t>105711939</t>
  </si>
  <si>
    <t>09:00:00</t>
  </si>
  <si>
    <t>08:05:34</t>
  </si>
  <si>
    <t>1202290987</t>
  </si>
  <si>
    <t>98503885</t>
  </si>
  <si>
    <t>06:17:45</t>
  </si>
  <si>
    <t>01:24:00</t>
  </si>
  <si>
    <t>01:29:10</t>
  </si>
  <si>
    <t>000019045035</t>
  </si>
  <si>
    <t>QM001202290987</t>
  </si>
  <si>
    <t>06:17:43</t>
  </si>
  <si>
    <t>1202290988</t>
  </si>
  <si>
    <t>06:16:55</t>
  </si>
  <si>
    <t>01:32:48</t>
  </si>
  <si>
    <t>000019045036</t>
  </si>
  <si>
    <t>QM001202290988</t>
  </si>
  <si>
    <t>06:16:54</t>
  </si>
  <si>
    <t>06:43:44</t>
  </si>
  <si>
    <t>1202294459</t>
  </si>
  <si>
    <t>105729376</t>
  </si>
  <si>
    <t>21:40:00</t>
  </si>
  <si>
    <t>16:40:00</t>
  </si>
  <si>
    <t>15:05:00</t>
  </si>
  <si>
    <t>21:39:59</t>
  </si>
  <si>
    <t>1202294505</t>
  </si>
  <si>
    <t>105730107</t>
  </si>
  <si>
    <t>15:03:30</t>
  </si>
  <si>
    <t>15:49:43</t>
  </si>
  <si>
    <t>05:51:49</t>
  </si>
  <si>
    <t>000019085846</t>
  </si>
  <si>
    <t>05:50:10</t>
  </si>
  <si>
    <t>QM001202294505</t>
  </si>
  <si>
    <t>15:49:44</t>
  </si>
  <si>
    <t>1202294606</t>
  </si>
  <si>
    <t>105730574</t>
  </si>
  <si>
    <t>12:16:11</t>
  </si>
  <si>
    <t>1202295542</t>
  </si>
  <si>
    <t>105737382</t>
  </si>
  <si>
    <t>07:40:00</t>
  </si>
  <si>
    <t>05:30:00</t>
  </si>
  <si>
    <t>12:20:06</t>
  </si>
  <si>
    <t>1202298601</t>
  </si>
  <si>
    <t>105748887</t>
  </si>
  <si>
    <t>16:23:52</t>
  </si>
  <si>
    <t>01:20:48</t>
  </si>
  <si>
    <t>16:23:51</t>
  </si>
  <si>
    <t>02:10:22</t>
  </si>
  <si>
    <t>000019135497</t>
  </si>
  <si>
    <t>02:06:48</t>
  </si>
  <si>
    <t>QM001202298601</t>
  </si>
  <si>
    <t>1202299800</t>
  </si>
  <si>
    <t>105752058</t>
  </si>
  <si>
    <t>19:00:00</t>
  </si>
  <si>
    <t>19:40:18</t>
  </si>
  <si>
    <t>1202300382</t>
  </si>
  <si>
    <t>105755435</t>
  </si>
  <si>
    <t>14:14:55</t>
  </si>
  <si>
    <t>03:50:00</t>
  </si>
  <si>
    <t>04:53:53</t>
  </si>
  <si>
    <t>000019161457</t>
  </si>
  <si>
    <t>04:51:49</t>
  </si>
  <si>
    <t>QM001202300382</t>
  </si>
  <si>
    <t>1202300735</t>
  </si>
  <si>
    <t>105757314</t>
  </si>
  <si>
    <t>17:00:00</t>
  </si>
  <si>
    <t>22:00:00</t>
  </si>
  <si>
    <t>1202302034</t>
  </si>
  <si>
    <t>105759999</t>
  </si>
  <si>
    <t>10:07:12</t>
  </si>
  <si>
    <t>1202302012</t>
  </si>
  <si>
    <t>105759996</t>
  </si>
  <si>
    <t>02:16:45</t>
  </si>
  <si>
    <t>01:51:45</t>
  </si>
  <si>
    <t>1202296920</t>
  </si>
  <si>
    <t>105761966</t>
  </si>
  <si>
    <t>03:30:00</t>
  </si>
  <si>
    <t>13:55:34</t>
  </si>
  <si>
    <t>05:29:42</t>
  </si>
  <si>
    <t>1202304354</t>
  </si>
  <si>
    <t>105767772</t>
  </si>
  <si>
    <t>06:42:02</t>
  </si>
  <si>
    <t>10:00:00</t>
  </si>
  <si>
    <t>12:14:02</t>
  </si>
  <si>
    <t>14:01:45</t>
  </si>
  <si>
    <t>000019208183</t>
  </si>
  <si>
    <t>13:58:35</t>
  </si>
  <si>
    <t>QM001202304354</t>
  </si>
  <si>
    <t>12:14:03</t>
  </si>
  <si>
    <t>1202304709</t>
  </si>
  <si>
    <t>105769146</t>
  </si>
  <si>
    <t>17:02:33</t>
  </si>
  <si>
    <t>06:30:00</t>
  </si>
  <si>
    <t>13:44:20</t>
  </si>
  <si>
    <t>08:29:01</t>
  </si>
  <si>
    <t>000019212281</t>
  </si>
  <si>
    <t>08:27:20</t>
  </si>
  <si>
    <t>QM001202304709</t>
  </si>
  <si>
    <t>13:44:21</t>
  </si>
  <si>
    <t>1202305182</t>
  </si>
  <si>
    <t>105771104</t>
  </si>
  <si>
    <t>08:33:42</t>
  </si>
  <si>
    <t>1202306058</t>
  </si>
  <si>
    <t>105773285</t>
  </si>
  <si>
    <t>03:05:34</t>
  </si>
  <si>
    <t>20:28:33</t>
  </si>
  <si>
    <t>000019229567</t>
  </si>
  <si>
    <t>20:27:03</t>
  </si>
  <si>
    <t>QM001202306058</t>
  </si>
  <si>
    <t>03:05:33</t>
  </si>
  <si>
    <t>1202305933</t>
  </si>
  <si>
    <t>105774265</t>
  </si>
  <si>
    <t>21:30:30</t>
  </si>
  <si>
    <t>08:40:00</t>
  </si>
  <si>
    <t>21:30:29</t>
  </si>
  <si>
    <t>13:28:34</t>
  </si>
  <si>
    <t>000019227125</t>
  </si>
  <si>
    <t>13:16:25</t>
  </si>
  <si>
    <t>QM001202305933</t>
  </si>
  <si>
    <t>1202306337</t>
  </si>
  <si>
    <t>105774623</t>
  </si>
  <si>
    <t>12:19:42</t>
  </si>
  <si>
    <t>09:25:00</t>
  </si>
  <si>
    <t>08:45:00</t>
  </si>
  <si>
    <t>12:19:41</t>
  </si>
  <si>
    <t>12:02:58</t>
  </si>
  <si>
    <t>000019233346</t>
  </si>
  <si>
    <t>12:01:12</t>
  </si>
  <si>
    <t>QM001202306337</t>
  </si>
  <si>
    <t>1202306533</t>
  </si>
  <si>
    <t>21:45:46</t>
  </si>
  <si>
    <t>21:26:52</t>
  </si>
  <si>
    <t>02:23:32</t>
  </si>
  <si>
    <t>000019237080</t>
  </si>
  <si>
    <t>02:21:52</t>
  </si>
  <si>
    <t>QM001202306533</t>
  </si>
  <si>
    <t>21:45:45</t>
  </si>
  <si>
    <t>1202307152</t>
  </si>
  <si>
    <t>105778511</t>
  </si>
  <si>
    <t>16:37:21</t>
  </si>
  <si>
    <t>16:37:20</t>
  </si>
  <si>
    <t>23:58:07</t>
  </si>
  <si>
    <t>000019241647</t>
  </si>
  <si>
    <t>23:56:29</t>
  </si>
  <si>
    <t>QM001202307152</t>
  </si>
  <si>
    <t>1202307287</t>
  </si>
  <si>
    <t>105778636</t>
  </si>
  <si>
    <t>18:17:04</t>
  </si>
  <si>
    <t>09:40:00</t>
  </si>
  <si>
    <t>12:55:07</t>
  </si>
  <si>
    <t>08:46:23</t>
  </si>
  <si>
    <t>000019242755</t>
  </si>
  <si>
    <t>08:44:32</t>
  </si>
  <si>
    <t>QM001202307287</t>
  </si>
  <si>
    <t>12:55:08</t>
  </si>
  <si>
    <t>1202307672</t>
  </si>
  <si>
    <t>105779464</t>
  </si>
  <si>
    <t>20:39:46</t>
  </si>
  <si>
    <t>1202307714</t>
  </si>
  <si>
    <t>105788923</t>
  </si>
  <si>
    <t>23:40:00</t>
  </si>
  <si>
    <t>22:35:00</t>
  </si>
  <si>
    <t>15:07:34</t>
  </si>
  <si>
    <t>1202308708</t>
  </si>
  <si>
    <t>105784724</t>
  </si>
  <si>
    <t>15:26:00</t>
  </si>
  <si>
    <t>14:52:00</t>
  </si>
  <si>
    <t>21:34:26</t>
  </si>
  <si>
    <t>1202308903</t>
  </si>
  <si>
    <t>105785821</t>
  </si>
  <si>
    <t>14:39:49</t>
  </si>
  <si>
    <t>1202309723</t>
  </si>
  <si>
    <t>105791343</t>
  </si>
  <si>
    <t>11:55:00</t>
  </si>
  <si>
    <t>15:03:35</t>
  </si>
  <si>
    <t>1202310789</t>
  </si>
  <si>
    <t>105795115</t>
  </si>
  <si>
    <t>16:06:52</t>
  </si>
  <si>
    <t>1202311251</t>
  </si>
  <si>
    <t>105807032</t>
  </si>
  <si>
    <t>20:29:41</t>
  </si>
  <si>
    <t>13:39:06</t>
  </si>
  <si>
    <t>09:44:54</t>
  </si>
  <si>
    <t>000019291634</t>
  </si>
  <si>
    <t>09:43:48</t>
  </si>
  <si>
    <t>QM001202311251</t>
  </si>
  <si>
    <t>13:39:07</t>
  </si>
  <si>
    <t>20:00:08</t>
  </si>
  <si>
    <t>1202311550</t>
  </si>
  <si>
    <t>105797960</t>
  </si>
  <si>
    <t>ACPAALVAREZ</t>
  </si>
  <si>
    <t>1202312120</t>
  </si>
  <si>
    <t>105803360</t>
  </si>
  <si>
    <t>05:20:00</t>
  </si>
  <si>
    <t>22:20:00</t>
  </si>
  <si>
    <t>15:40:23</t>
  </si>
  <si>
    <t>1202312402</t>
  </si>
  <si>
    <t>05:46:05</t>
  </si>
  <si>
    <t>11:43:36</t>
  </si>
  <si>
    <t>000019305935</t>
  </si>
  <si>
    <t>11:41:03</t>
  </si>
  <si>
    <t>QM001202312402</t>
  </si>
  <si>
    <t>05:46:04</t>
  </si>
  <si>
    <t>1202312686</t>
  </si>
  <si>
    <t>105808726</t>
  </si>
  <si>
    <t>00:05:00</t>
  </si>
  <si>
    <t>08:16:56</t>
  </si>
  <si>
    <t>1202313413</t>
  </si>
  <si>
    <t>105806423</t>
  </si>
  <si>
    <t>11:30:00</t>
  </si>
  <si>
    <t>10:30:00</t>
  </si>
  <si>
    <t>14:37:11</t>
  </si>
  <si>
    <t>1202314288</t>
  </si>
  <si>
    <t>105812409</t>
  </si>
  <si>
    <t>02:00:00</t>
  </si>
  <si>
    <t>10:34:39</t>
  </si>
  <si>
    <t>1202314872</t>
  </si>
  <si>
    <t>105812314</t>
  </si>
  <si>
    <t>13:50:02</t>
  </si>
  <si>
    <t>09:15:00</t>
  </si>
  <si>
    <t>08:22:13</t>
  </si>
  <si>
    <t>000019336980</t>
  </si>
  <si>
    <t>08:19:29</t>
  </si>
  <si>
    <t>QM001202314872</t>
  </si>
  <si>
    <t>13:50:00</t>
  </si>
  <si>
    <t>1202315811</t>
  </si>
  <si>
    <t>15:18:07</t>
  </si>
  <si>
    <t>20:30:00</t>
  </si>
  <si>
    <t>21:27:32</t>
  </si>
  <si>
    <t>000019345026</t>
  </si>
  <si>
    <t>21:26:37</t>
  </si>
  <si>
    <t>QM001202315811</t>
  </si>
  <si>
    <t>15:18:05</t>
  </si>
  <si>
    <t>1202315350</t>
  </si>
  <si>
    <t>105814081</t>
  </si>
  <si>
    <t>10:01:54</t>
  </si>
  <si>
    <t>10:01:53</t>
  </si>
  <si>
    <t>08:36:11</t>
  </si>
  <si>
    <t>000019340347</t>
  </si>
  <si>
    <t>08:35:27</t>
  </si>
  <si>
    <t>QM001202315350</t>
  </si>
  <si>
    <t>1202315607</t>
  </si>
  <si>
    <t>105816368</t>
  </si>
  <si>
    <t>15:09:45</t>
  </si>
  <si>
    <t>00:15:00</t>
  </si>
  <si>
    <t>13:31:53</t>
  </si>
  <si>
    <t>000019342718</t>
  </si>
  <si>
    <t>13:30:38</t>
  </si>
  <si>
    <t>QM001202315607</t>
  </si>
  <si>
    <t>15:09:44</t>
  </si>
  <si>
    <t>1202315277</t>
  </si>
  <si>
    <t>105813582</t>
  </si>
  <si>
    <t>06:47:41</t>
  </si>
  <si>
    <t>01:10:00</t>
  </si>
  <si>
    <t>06:47:39</t>
  </si>
  <si>
    <t>03:47:12</t>
  </si>
  <si>
    <t>000019340036</t>
  </si>
  <si>
    <t>03:43:41</t>
  </si>
  <si>
    <t>QM001202315277</t>
  </si>
  <si>
    <t>1202315729</t>
  </si>
  <si>
    <t>14:45:57</t>
  </si>
  <si>
    <t>16:00:00</t>
  </si>
  <si>
    <t>14:40:00</t>
  </si>
  <si>
    <t>16:26:10</t>
  </si>
  <si>
    <t>000019344051</t>
  </si>
  <si>
    <t>16:18:57</t>
  </si>
  <si>
    <t>QM001202315729</t>
  </si>
  <si>
    <t>14:45:55</t>
  </si>
  <si>
    <t>1202315604</t>
  </si>
  <si>
    <t>105814329</t>
  </si>
  <si>
    <t>14:59:08</t>
  </si>
  <si>
    <t>1202316390</t>
  </si>
  <si>
    <t>105817906</t>
  </si>
  <si>
    <t>10:43:51</t>
  </si>
  <si>
    <t>17:45:00</t>
  </si>
  <si>
    <t>10:43:50</t>
  </si>
  <si>
    <t>18:00:24</t>
  </si>
  <si>
    <t>000019351125</t>
  </si>
  <si>
    <t>17:58:58</t>
  </si>
  <si>
    <t>QM001202316390</t>
  </si>
  <si>
    <t>1202316514</t>
  </si>
  <si>
    <t>06:24:25</t>
  </si>
  <si>
    <t>19:23:23</t>
  </si>
  <si>
    <t>01:54:43</t>
  </si>
  <si>
    <t>000019351415</t>
  </si>
  <si>
    <t>01:53:23</t>
  </si>
  <si>
    <t>QM001202316514</t>
  </si>
  <si>
    <t>06:24:23</t>
  </si>
  <si>
    <t>1202316750</t>
  </si>
  <si>
    <t>105817993</t>
  </si>
  <si>
    <t>11:03:36</t>
  </si>
  <si>
    <t>23:59:59</t>
  </si>
  <si>
    <t>23:00:00</t>
  </si>
  <si>
    <t>10:54:57</t>
  </si>
  <si>
    <t>000019354287</t>
  </si>
  <si>
    <t>10:49:34</t>
  </si>
  <si>
    <t>QM001202316750</t>
  </si>
  <si>
    <t>11:03:35</t>
  </si>
  <si>
    <t>1202319722</t>
  </si>
  <si>
    <t>1077457628</t>
  </si>
  <si>
    <t>105828825</t>
  </si>
  <si>
    <t>09:30:07</t>
  </si>
  <si>
    <t>16:47:00</t>
  </si>
  <si>
    <t>000019387372</t>
  </si>
  <si>
    <t>QM001202319722</t>
  </si>
  <si>
    <t>09:30:05</t>
  </si>
  <si>
    <t>1202319813</t>
  </si>
  <si>
    <t>105830060</t>
  </si>
  <si>
    <t>08:57:52</t>
  </si>
  <si>
    <t>04:18:53</t>
  </si>
  <si>
    <t>05:54:15</t>
  </si>
  <si>
    <t>05:28:13</t>
  </si>
  <si>
    <t>000019389473</t>
  </si>
  <si>
    <t>05:21:53</t>
  </si>
  <si>
    <t>QM001202319813</t>
  </si>
  <si>
    <t>05:54:16</t>
  </si>
  <si>
    <t>09:58:00</t>
  </si>
  <si>
    <t>1202320792</t>
  </si>
  <si>
    <t>105832710</t>
  </si>
  <si>
    <t>13:13:55</t>
  </si>
  <si>
    <t>11:05:00</t>
  </si>
  <si>
    <t>08:42:33</t>
  </si>
  <si>
    <t>13:13:54</t>
  </si>
  <si>
    <t>08:44:59</t>
  </si>
  <si>
    <t>000019398529</t>
  </si>
  <si>
    <t>QM001202320792</t>
  </si>
  <si>
    <t>1202320683</t>
  </si>
  <si>
    <t>105832498</t>
  </si>
  <si>
    <t>06:18:19</t>
  </si>
  <si>
    <t>04:47:00</t>
  </si>
  <si>
    <t>11:07:48</t>
  </si>
  <si>
    <t>05:07:06</t>
  </si>
  <si>
    <t>000019396307</t>
  </si>
  <si>
    <t>05:05:03</t>
  </si>
  <si>
    <t>QM001202320683</t>
  </si>
  <si>
    <t>11:07:49</t>
  </si>
  <si>
    <t>1202321257</t>
  </si>
  <si>
    <t>105835104</t>
  </si>
  <si>
    <t>15:12:55</t>
  </si>
  <si>
    <t>1202321698</t>
  </si>
  <si>
    <t>105836378</t>
  </si>
  <si>
    <t>11:05:38</t>
  </si>
  <si>
    <t>23:45:00</t>
  </si>
  <si>
    <t>23:02:21</t>
  </si>
  <si>
    <t>000019407440</t>
  </si>
  <si>
    <t>22:57:17</t>
  </si>
  <si>
    <t>QM001202321698</t>
  </si>
  <si>
    <t>1202322742</t>
  </si>
  <si>
    <t>130</t>
  </si>
  <si>
    <t>105843648</t>
  </si>
  <si>
    <t>16:32:44</t>
  </si>
  <si>
    <t>1202323047</t>
  </si>
  <si>
    <t>105845500</t>
  </si>
  <si>
    <t>10:01:00</t>
  </si>
  <si>
    <t>13:23:42</t>
  </si>
  <si>
    <t>1202325746</t>
  </si>
  <si>
    <t>105857518</t>
  </si>
  <si>
    <t>14:16:16</t>
  </si>
  <si>
    <t>11:35:00</t>
  </si>
  <si>
    <t>11:15:00</t>
  </si>
  <si>
    <t>14:16:15</t>
  </si>
  <si>
    <t>12:55:57</t>
  </si>
  <si>
    <t>000019461822</t>
  </si>
  <si>
    <t>12:54:42</t>
  </si>
  <si>
    <t>QM001202325746</t>
  </si>
  <si>
    <t>1202326114</t>
  </si>
  <si>
    <t>105860230</t>
  </si>
  <si>
    <t>10:23:56</t>
  </si>
  <si>
    <t>08:30:00</t>
  </si>
  <si>
    <t>10:23:55</t>
  </si>
  <si>
    <t>09:10:44</t>
  </si>
  <si>
    <t>000019467154</t>
  </si>
  <si>
    <t>09:08:28</t>
  </si>
  <si>
    <t>QM001202326114</t>
  </si>
  <si>
    <t>1202326078</t>
  </si>
  <si>
    <t>105859771</t>
  </si>
  <si>
    <t>14:14:06</t>
  </si>
  <si>
    <t>14:14:04</t>
  </si>
  <si>
    <t>08:20:05</t>
  </si>
  <si>
    <t>000019466877</t>
  </si>
  <si>
    <t>08:17:53</t>
  </si>
  <si>
    <t>QM001202326078</t>
  </si>
  <si>
    <t>1202327281</t>
  </si>
  <si>
    <t>105864977</t>
  </si>
  <si>
    <t>13:13:35</t>
  </si>
  <si>
    <t>09:10:00</t>
  </si>
  <si>
    <t>10:32:51</t>
  </si>
  <si>
    <t>000019482020</t>
  </si>
  <si>
    <t>10:29:33</t>
  </si>
  <si>
    <t>QM001202327281</t>
  </si>
  <si>
    <t>13:13:34</t>
  </si>
  <si>
    <t>1202327664</t>
  </si>
  <si>
    <t>105865709</t>
  </si>
  <si>
    <t>1202328518</t>
  </si>
  <si>
    <t>105868892</t>
  </si>
  <si>
    <t>14:37:17</t>
  </si>
  <si>
    <t>14:24:58</t>
  </si>
  <si>
    <t>13:08:27</t>
  </si>
  <si>
    <t>000019492997</t>
  </si>
  <si>
    <t>13:07:24</t>
  </si>
  <si>
    <t>QM001202328518</t>
  </si>
  <si>
    <t>14:24:59</t>
  </si>
  <si>
    <t>1202329765</t>
  </si>
  <si>
    <t>105872912</t>
  </si>
  <si>
    <t>08:23:25</t>
  </si>
  <si>
    <t>09:20:00</t>
  </si>
  <si>
    <t>08:18:00</t>
  </si>
  <si>
    <t>13:45:53</t>
  </si>
  <si>
    <t>11:01:38</t>
  </si>
  <si>
    <t>000019505592</t>
  </si>
  <si>
    <t>10:59:12</t>
  </si>
  <si>
    <t>QM001202329765</t>
  </si>
  <si>
    <t>13:45:55</t>
  </si>
  <si>
    <t>1202330224</t>
  </si>
  <si>
    <t>105875171</t>
  </si>
  <si>
    <t>10:52:17</t>
  </si>
  <si>
    <t>1202330437</t>
  </si>
  <si>
    <t>105875179</t>
  </si>
  <si>
    <t>15:16:23</t>
  </si>
  <si>
    <t>1202330660</t>
  </si>
  <si>
    <t>105877217</t>
  </si>
  <si>
    <t>11:15:17</t>
  </si>
  <si>
    <t>09:43:00</t>
  </si>
  <si>
    <t>20:21:52</t>
  </si>
  <si>
    <t>10:42:05</t>
  </si>
  <si>
    <t>000019518194</t>
  </si>
  <si>
    <t>10:40:24</t>
  </si>
  <si>
    <t>QM001202330660</t>
  </si>
  <si>
    <t>20:21:53</t>
  </si>
  <si>
    <t>1202331769</t>
  </si>
  <si>
    <t>105880454</t>
  </si>
  <si>
    <t>10:02:27</t>
  </si>
  <si>
    <t>12:07:16</t>
  </si>
  <si>
    <t>11:36:02</t>
  </si>
  <si>
    <t>000019530608</t>
  </si>
  <si>
    <t>11:33:44</t>
  </si>
  <si>
    <t>QM001202331769</t>
  </si>
  <si>
    <t>12:07:17</t>
  </si>
  <si>
    <t>1202331604</t>
  </si>
  <si>
    <t>105880173</t>
  </si>
  <si>
    <t>10:02:12</t>
  </si>
  <si>
    <t>10:48:43</t>
  </si>
  <si>
    <t>09:45:47</t>
  </si>
  <si>
    <t>000019529551</t>
  </si>
  <si>
    <t>09:42:16</t>
  </si>
  <si>
    <t>QM001202331604</t>
  </si>
  <si>
    <t>10:48:49</t>
  </si>
  <si>
    <t>1202333250</t>
  </si>
  <si>
    <t>105887015</t>
  </si>
  <si>
    <t>14:33:05</t>
  </si>
  <si>
    <t>14:33:04</t>
  </si>
  <si>
    <t>08:30:45</t>
  </si>
  <si>
    <t>000019549851</t>
  </si>
  <si>
    <t>08:28:46</t>
  </si>
  <si>
    <t>QM001202333250</t>
  </si>
  <si>
    <t>1202334162</t>
  </si>
  <si>
    <t>105891420</t>
  </si>
  <si>
    <t>19:40:28</t>
  </si>
  <si>
    <t>05:07:16</t>
  </si>
  <si>
    <t>04:42:16</t>
  </si>
  <si>
    <t>19:40:27</t>
  </si>
  <si>
    <t>05:12:39</t>
  </si>
  <si>
    <t>000019559570</t>
  </si>
  <si>
    <t>05:06:16</t>
  </si>
  <si>
    <t>QM001202334162</t>
  </si>
  <si>
    <t>1202334983</t>
  </si>
  <si>
    <t>105892909</t>
  </si>
  <si>
    <t>06:38:10</t>
  </si>
  <si>
    <t>10:40:00</t>
  </si>
  <si>
    <t>14:15:42</t>
  </si>
  <si>
    <t>10:49:53</t>
  </si>
  <si>
    <t>000019567487</t>
  </si>
  <si>
    <t>10:48:45</t>
  </si>
  <si>
    <t>QM001202334983</t>
  </si>
  <si>
    <t>14:15:44</t>
  </si>
  <si>
    <t>1202335540</t>
  </si>
  <si>
    <t>105896228</t>
  </si>
  <si>
    <t>15:48:50</t>
  </si>
  <si>
    <t>10:45:01</t>
  </si>
  <si>
    <t>15:48:49</t>
  </si>
  <si>
    <t>10:47:32</t>
  </si>
  <si>
    <t>000019575959</t>
  </si>
  <si>
    <t>QM001202335540</t>
  </si>
  <si>
    <t>1202335508</t>
  </si>
  <si>
    <t>105896493</t>
  </si>
  <si>
    <t>14:52:05</t>
  </si>
  <si>
    <t>07:50:00</t>
  </si>
  <si>
    <t>14:52:04</t>
  </si>
  <si>
    <t>10:13:37</t>
  </si>
  <si>
    <t>000019575727</t>
  </si>
  <si>
    <t>10:09:31</t>
  </si>
  <si>
    <t>QM001202335508</t>
  </si>
  <si>
    <t>1202337621</t>
  </si>
  <si>
    <t>105906074</t>
  </si>
  <si>
    <t>18:17:32</t>
  </si>
  <si>
    <t>12:50:00</t>
  </si>
  <si>
    <t>18:17:30</t>
  </si>
  <si>
    <t>13:35:19</t>
  </si>
  <si>
    <t>000019604268</t>
  </si>
  <si>
    <t>13:34:13</t>
  </si>
  <si>
    <t>QM001202337621</t>
  </si>
  <si>
    <t>1202338254</t>
  </si>
  <si>
    <t>105910148</t>
  </si>
  <si>
    <t>08:32:26</t>
  </si>
  <si>
    <t>01:09:16</t>
  </si>
  <si>
    <t>08:32:25</t>
  </si>
  <si>
    <t>01:10:55</t>
  </si>
  <si>
    <t>000019613308</t>
  </si>
  <si>
    <t>QM001202338254</t>
  </si>
  <si>
    <t>1202339984</t>
  </si>
  <si>
    <t>105918000</t>
  </si>
  <si>
    <t>11:54:08</t>
  </si>
  <si>
    <t>12:36:35</t>
  </si>
  <si>
    <t>08:38:43</t>
  </si>
  <si>
    <t>000019683871</t>
  </si>
  <si>
    <t>08:37:37</t>
  </si>
  <si>
    <t>QM001202339984</t>
  </si>
  <si>
    <t>12:36:36</t>
  </si>
  <si>
    <t>1202340904</t>
  </si>
  <si>
    <t>105920832</t>
  </si>
  <si>
    <t>21:30:00</t>
  </si>
  <si>
    <t>07:09:43</t>
  </si>
  <si>
    <t>1202341207</t>
  </si>
  <si>
    <t>13:47:47</t>
  </si>
  <si>
    <t>11:24:27</t>
  </si>
  <si>
    <t>11:27:42</t>
  </si>
  <si>
    <t>000019696595</t>
  </si>
  <si>
    <t>QM001202341207</t>
  </si>
  <si>
    <t>13:47:46</t>
  </si>
  <si>
    <t>1202344077</t>
  </si>
  <si>
    <t>105933821</t>
  </si>
  <si>
    <t>15:31:59</t>
  </si>
  <si>
    <t>1202345798</t>
  </si>
  <si>
    <t>105940798</t>
  </si>
  <si>
    <t>08:29:49</t>
  </si>
  <si>
    <t>08:29:47</t>
  </si>
  <si>
    <t>11:43:57</t>
  </si>
  <si>
    <t>000019796504</t>
  </si>
  <si>
    <t>11:23:50</t>
  </si>
  <si>
    <t>QM001202345798</t>
  </si>
  <si>
    <t>1202346899</t>
  </si>
  <si>
    <t>105945055</t>
  </si>
  <si>
    <t>21:47:04</t>
  </si>
  <si>
    <t>17:52:00</t>
  </si>
  <si>
    <t>21:47:02</t>
  </si>
  <si>
    <t>19:18:13</t>
  </si>
  <si>
    <t>000019808831</t>
  </si>
  <si>
    <t>19:16:55</t>
  </si>
  <si>
    <t>QM001202346899</t>
  </si>
  <si>
    <t>1202348611</t>
  </si>
  <si>
    <t>105952440</t>
  </si>
  <si>
    <t>1202349024</t>
  </si>
  <si>
    <t>105954328</t>
  </si>
  <si>
    <t>13:38:39</t>
  </si>
  <si>
    <t>1202351138</t>
  </si>
  <si>
    <t>105961580</t>
  </si>
  <si>
    <t>20:38:56</t>
  </si>
  <si>
    <t>15:54:20</t>
  </si>
  <si>
    <t>1202351850</t>
  </si>
  <si>
    <t>105966311</t>
  </si>
  <si>
    <t>13:41:32</t>
  </si>
  <si>
    <t>13:41:31</t>
  </si>
  <si>
    <t>10:13:54</t>
  </si>
  <si>
    <t>000019875535</t>
  </si>
  <si>
    <t>10:11:39</t>
  </si>
  <si>
    <t>QM001202351850</t>
  </si>
  <si>
    <t>1202351833</t>
  </si>
  <si>
    <t>105966145</t>
  </si>
  <si>
    <t>13:50:40</t>
  </si>
  <si>
    <t>10:45:48</t>
  </si>
  <si>
    <t>1202352425</t>
  </si>
  <si>
    <t>105968629</t>
  </si>
  <si>
    <t>20:06:38</t>
  </si>
  <si>
    <t>1202352657</t>
  </si>
  <si>
    <t>105970452</t>
  </si>
  <si>
    <t>14:06:34</t>
  </si>
  <si>
    <t>08:20:00</t>
  </si>
  <si>
    <t>14:06:33</t>
  </si>
  <si>
    <t>08:04:04</t>
  </si>
  <si>
    <t>000019884049</t>
  </si>
  <si>
    <t>08:01:10</t>
  </si>
  <si>
    <t>QM001202352657</t>
  </si>
  <si>
    <t>1202352882</t>
  </si>
  <si>
    <t>105970249</t>
  </si>
  <si>
    <t>23:59:17</t>
  </si>
  <si>
    <t>20:50:00</t>
  </si>
  <si>
    <t>10:45:00</t>
  </si>
  <si>
    <t>23:59:16</t>
  </si>
  <si>
    <t>10:55:43</t>
  </si>
  <si>
    <t>000019885364</t>
  </si>
  <si>
    <t>10:54:17</t>
  </si>
  <si>
    <t>QM001202352882</t>
  </si>
  <si>
    <t>1202352574</t>
  </si>
  <si>
    <t>105969710</t>
  </si>
  <si>
    <t>04:22:30</t>
  </si>
  <si>
    <t>05:39:47</t>
  </si>
  <si>
    <t>000019883673</t>
  </si>
  <si>
    <t>05:38:16</t>
  </si>
  <si>
    <t>QM001202352574</t>
  </si>
  <si>
    <t>1202355138</t>
  </si>
  <si>
    <t>105979646</t>
  </si>
  <si>
    <t>15:12:36</t>
  </si>
  <si>
    <t>12:20:00</t>
  </si>
  <si>
    <t>11:45:00</t>
  </si>
  <si>
    <t>15:12:35</t>
  </si>
  <si>
    <t>13:07:32</t>
  </si>
  <si>
    <t>000019913694</t>
  </si>
  <si>
    <t>13:06:19</t>
  </si>
  <si>
    <t>QM001202355138</t>
  </si>
  <si>
    <t>1202355436</t>
  </si>
  <si>
    <t>105981697</t>
  </si>
  <si>
    <t>13:46:11</t>
  </si>
  <si>
    <t>11:00:00</t>
  </si>
  <si>
    <t>13:46:10</t>
  </si>
  <si>
    <t>12:01:49</t>
  </si>
  <si>
    <t>000019918952</t>
  </si>
  <si>
    <t>12:00:13</t>
  </si>
  <si>
    <t>QM001202355436</t>
  </si>
  <si>
    <t>1202355550</t>
  </si>
  <si>
    <t>105981839</t>
  </si>
  <si>
    <t>21:39:54</t>
  </si>
  <si>
    <t>20:23:00</t>
  </si>
  <si>
    <t>19:35:00</t>
  </si>
  <si>
    <t>21:39:53</t>
  </si>
  <si>
    <t>20:41:25</t>
  </si>
  <si>
    <t>000019919553</t>
  </si>
  <si>
    <t>20:38:08</t>
  </si>
  <si>
    <t>QM001202355550</t>
  </si>
  <si>
    <t>1202357213</t>
  </si>
  <si>
    <t>105987704</t>
  </si>
  <si>
    <t>05:36:27</t>
  </si>
  <si>
    <t>1202357311</t>
  </si>
  <si>
    <t>105989222</t>
  </si>
  <si>
    <t>15:35:09</t>
  </si>
  <si>
    <t>15:35:08</t>
  </si>
  <si>
    <t>1202358526</t>
  </si>
  <si>
    <t>105993790</t>
  </si>
  <si>
    <t>19:27:42</t>
  </si>
  <si>
    <t>1202361024</t>
  </si>
  <si>
    <t>106003128</t>
  </si>
  <si>
    <t>13:51:42</t>
  </si>
  <si>
    <t>13:51:41</t>
  </si>
  <si>
    <t>08:29:08</t>
  </si>
  <si>
    <t>000019981930</t>
  </si>
  <si>
    <t>08:28:06</t>
  </si>
  <si>
    <t>QM001202361024</t>
  </si>
  <si>
    <t>1202361992</t>
  </si>
  <si>
    <t>106006704</t>
  </si>
  <si>
    <t>21:29:30</t>
  </si>
  <si>
    <t>21:29:29</t>
  </si>
  <si>
    <t>19:52:32</t>
  </si>
  <si>
    <t>000019991240</t>
  </si>
  <si>
    <t>19:51:34</t>
  </si>
  <si>
    <t>QM001202361992</t>
  </si>
  <si>
    <t>1202361460</t>
  </si>
  <si>
    <t>106004232</t>
  </si>
  <si>
    <t>03:15:00</t>
  </si>
  <si>
    <t>09:31:07</t>
  </si>
  <si>
    <t>1202362246</t>
  </si>
  <si>
    <t>106008116</t>
  </si>
  <si>
    <t>15:51:38</t>
  </si>
  <si>
    <t>15:51:37</t>
  </si>
  <si>
    <t>10:07:56</t>
  </si>
  <si>
    <t>000019994566</t>
  </si>
  <si>
    <t>10:05:37</t>
  </si>
  <si>
    <t>QM001202362246</t>
  </si>
  <si>
    <t>1202363617</t>
  </si>
  <si>
    <t>106013206</t>
  </si>
  <si>
    <t>1202363204</t>
  </si>
  <si>
    <t>106012194</t>
  </si>
  <si>
    <t>1202363949</t>
  </si>
  <si>
    <t>106016119</t>
  </si>
  <si>
    <t>13:23:24</t>
  </si>
  <si>
    <t>1202364315</t>
  </si>
  <si>
    <t>106017504</t>
  </si>
  <si>
    <t>09:25:58</t>
  </si>
  <si>
    <t>01:15:00</t>
  </si>
  <si>
    <t>23:15:00</t>
  </si>
  <si>
    <t>03:14:52</t>
  </si>
  <si>
    <t>000020020382</t>
  </si>
  <si>
    <t>03:05:49</t>
  </si>
  <si>
    <t>QM001202364315</t>
  </si>
  <si>
    <t>1202366841</t>
  </si>
  <si>
    <t>106027506</t>
  </si>
  <si>
    <t>20:49:51</t>
  </si>
  <si>
    <t>20:49:50</t>
  </si>
  <si>
    <t>21:07:00</t>
  </si>
  <si>
    <t>000020050643</t>
  </si>
  <si>
    <t>20:58:25</t>
  </si>
  <si>
    <t>QM001202366841</t>
  </si>
  <si>
    <t>1202367162</t>
  </si>
  <si>
    <t>12:47:42</t>
  </si>
  <si>
    <t>12:44:00</t>
  </si>
  <si>
    <t>000020053699</t>
  </si>
  <si>
    <t>12:42:42</t>
  </si>
  <si>
    <t>QM001202367162</t>
  </si>
  <si>
    <t>12:47:41</t>
  </si>
  <si>
    <t>1202368678</t>
  </si>
  <si>
    <t>106034813</t>
  </si>
  <si>
    <t>21:47:26</t>
  </si>
  <si>
    <t>1202371678</t>
  </si>
  <si>
    <t>106046120</t>
  </si>
  <si>
    <t>13:24:34</t>
  </si>
  <si>
    <t>13:24:33</t>
  </si>
  <si>
    <t>09:16:34</t>
  </si>
  <si>
    <t>000020106964</t>
  </si>
  <si>
    <t>09:15:28</t>
  </si>
  <si>
    <t>QM001202371678</t>
  </si>
  <si>
    <t>1202372611</t>
  </si>
  <si>
    <t>106050030</t>
  </si>
  <si>
    <t>06:25:00</t>
  </si>
  <si>
    <t>1202373045</t>
  </si>
  <si>
    <t>106054660</t>
  </si>
  <si>
    <t>02:33:00</t>
  </si>
  <si>
    <t>01:33:00</t>
  </si>
  <si>
    <t>00:34:07</t>
  </si>
  <si>
    <t>1202373506</t>
  </si>
  <si>
    <t>106056251</t>
  </si>
  <si>
    <t>04:00:00</t>
  </si>
  <si>
    <t>03:29:00</t>
  </si>
  <si>
    <t>1202374852</t>
  </si>
  <si>
    <t>71220369</t>
  </si>
  <si>
    <t>20:42:20</t>
  </si>
  <si>
    <t>18:09:00</t>
  </si>
  <si>
    <t>18:11:37</t>
  </si>
  <si>
    <t>000020154454</t>
  </si>
  <si>
    <t>QM001202374852</t>
  </si>
  <si>
    <t>20:42:19</t>
  </si>
  <si>
    <t>1202374851</t>
  </si>
  <si>
    <t>106062487</t>
  </si>
  <si>
    <t>13:29:04</t>
  </si>
  <si>
    <t>17:49:00</t>
  </si>
  <si>
    <t>13:29:02</t>
  </si>
  <si>
    <t>17:50:53</t>
  </si>
  <si>
    <t>000020154260</t>
  </si>
  <si>
    <t>QM001202374851</t>
  </si>
  <si>
    <t>1202374509</t>
  </si>
  <si>
    <t>106062091</t>
  </si>
  <si>
    <t>10:22:52</t>
  </si>
  <si>
    <t>06:42:49</t>
  </si>
  <si>
    <t>000020149598</t>
  </si>
  <si>
    <t>06:41:43</t>
  </si>
  <si>
    <t>QM001202374509</t>
  </si>
  <si>
    <t>1202374917</t>
  </si>
  <si>
    <t>106063683</t>
  </si>
  <si>
    <t>09:45:33</t>
  </si>
  <si>
    <t>23:32:00</t>
  </si>
  <si>
    <t>09:45:32</t>
  </si>
  <si>
    <t>02:21:24</t>
  </si>
  <si>
    <t>000020155973</t>
  </si>
  <si>
    <t>02:18:57</t>
  </si>
  <si>
    <t>QM001202374917</t>
  </si>
  <si>
    <t>1202375383</t>
  </si>
  <si>
    <t>106066714</t>
  </si>
  <si>
    <t>17:35:38</t>
  </si>
  <si>
    <t>22:40:00</t>
  </si>
  <si>
    <t>17:35:37</t>
  </si>
  <si>
    <t>23:49:06</t>
  </si>
  <si>
    <t>000020161406</t>
  </si>
  <si>
    <t>23:47:45</t>
  </si>
  <si>
    <t>QM001202375383</t>
  </si>
  <si>
    <t>1202374937</t>
  </si>
  <si>
    <t>106063928</t>
  </si>
  <si>
    <t>16:34:06</t>
  </si>
  <si>
    <t>04:45:00</t>
  </si>
  <si>
    <t>16:34:03</t>
  </si>
  <si>
    <t>05:37:45</t>
  </si>
  <si>
    <t>000020155173</t>
  </si>
  <si>
    <t>05:36:13</t>
  </si>
  <si>
    <t>QM001202374937</t>
  </si>
  <si>
    <t>1202375439</t>
  </si>
  <si>
    <t>106066416</t>
  </si>
  <si>
    <t>21:01:49</t>
  </si>
  <si>
    <t>05:36:00</t>
  </si>
  <si>
    <t>04:50:00</t>
  </si>
  <si>
    <t>21:01:48</t>
  </si>
  <si>
    <t>05:47:14</t>
  </si>
  <si>
    <t>000020163372</t>
  </si>
  <si>
    <t>05:44:53</t>
  </si>
  <si>
    <t>QM001202375439</t>
  </si>
  <si>
    <t>1202376293</t>
  </si>
  <si>
    <t>106069619</t>
  </si>
  <si>
    <t>13:08:34</t>
  </si>
  <si>
    <t>13:08:33</t>
  </si>
  <si>
    <t>08:55:54</t>
  </si>
  <si>
    <t>000020172615</t>
  </si>
  <si>
    <t>08:54:44</t>
  </si>
  <si>
    <t>QM001202376293</t>
  </si>
  <si>
    <t>1202376174</t>
  </si>
  <si>
    <t>106068875</t>
  </si>
  <si>
    <t>23:30:00</t>
  </si>
  <si>
    <t>03:33:01</t>
  </si>
  <si>
    <t>1202376746</t>
  </si>
  <si>
    <t>106071291</t>
  </si>
  <si>
    <t>20:24:42</t>
  </si>
  <si>
    <t>00:20:00</t>
  </si>
  <si>
    <t>20:24:41</t>
  </si>
  <si>
    <t>03:11:46</t>
  </si>
  <si>
    <t>000020179735</t>
  </si>
  <si>
    <t>03:10:16</t>
  </si>
  <si>
    <t>QM001202376746</t>
  </si>
  <si>
    <t>1202376747</t>
  </si>
  <si>
    <t>106071288</t>
  </si>
  <si>
    <t>02:45:00</t>
  </si>
  <si>
    <t>20:26:41</t>
  </si>
  <si>
    <t>03:14:19</t>
  </si>
  <si>
    <t>1202376755</t>
  </si>
  <si>
    <t>106071289</t>
  </si>
  <si>
    <t>20:40:24</t>
  </si>
  <si>
    <t>1202377736</t>
  </si>
  <si>
    <t>106079128</t>
  </si>
  <si>
    <t>20:55:32</t>
  </si>
  <si>
    <t>22:30:00</t>
  </si>
  <si>
    <t>20:55:31</t>
  </si>
  <si>
    <t>22:48:00</t>
  </si>
  <si>
    <t>000020190547</t>
  </si>
  <si>
    <t>22:34:49</t>
  </si>
  <si>
    <t>QM001202377736</t>
  </si>
  <si>
    <t>02:50:00</t>
  </si>
  <si>
    <t>1202380071</t>
  </si>
  <si>
    <t>106088187</t>
  </si>
  <si>
    <t>12:34:19</t>
  </si>
  <si>
    <t>12:34:18</t>
  </si>
  <si>
    <t>10:16:51</t>
  </si>
  <si>
    <t>000020224781</t>
  </si>
  <si>
    <t>10:15:10</t>
  </si>
  <si>
    <t>QM001202380071</t>
  </si>
  <si>
    <t>1202380234</t>
  </si>
  <si>
    <t>106089127</t>
  </si>
  <si>
    <t>21:42:29</t>
  </si>
  <si>
    <t>21:42:18</t>
  </si>
  <si>
    <t>20:09:51</t>
  </si>
  <si>
    <t>000020227522</t>
  </si>
  <si>
    <t>20:08:52</t>
  </si>
  <si>
    <t>QM001202380234</t>
  </si>
  <si>
    <t>21:42:19</t>
  </si>
  <si>
    <t>1202380118</t>
  </si>
  <si>
    <t>106088845</t>
  </si>
  <si>
    <t>13:49:48</t>
  </si>
  <si>
    <t>11:50:00</t>
  </si>
  <si>
    <t>13:49:47</t>
  </si>
  <si>
    <t>11:40:51</t>
  </si>
  <si>
    <t>000020225238</t>
  </si>
  <si>
    <t>11:39:45</t>
  </si>
  <si>
    <t>QM001202380118</t>
  </si>
  <si>
    <t>1202380018</t>
  </si>
  <si>
    <t>10:46:41</t>
  </si>
  <si>
    <t>08:28:45</t>
  </si>
  <si>
    <t>000020223983</t>
  </si>
  <si>
    <t>08:23:36</t>
  </si>
  <si>
    <t>QM001202380018</t>
  </si>
  <si>
    <t>10:46:40</t>
  </si>
  <si>
    <t>1202379940</t>
  </si>
  <si>
    <t>106087918</t>
  </si>
  <si>
    <t>23:23:07</t>
  </si>
  <si>
    <t>02:38:11</t>
  </si>
  <si>
    <t>000020222453</t>
  </si>
  <si>
    <t>02:35:30</t>
  </si>
  <si>
    <t>QM001202379940</t>
  </si>
  <si>
    <t>1202380630</t>
  </si>
  <si>
    <t>106105283</t>
  </si>
  <si>
    <t>06:47:46</t>
  </si>
  <si>
    <t>14:20:00</t>
  </si>
  <si>
    <t>13:46:22</t>
  </si>
  <si>
    <t>13:47:00</t>
  </si>
  <si>
    <t>000020233006</t>
  </si>
  <si>
    <t>QM001202380630</t>
  </si>
  <si>
    <t>06:47:45</t>
  </si>
  <si>
    <t>1202381629</t>
  </si>
  <si>
    <t>106096426</t>
  </si>
  <si>
    <t>13:39:11</t>
  </si>
  <si>
    <t>13:39:10</t>
  </si>
  <si>
    <t>10:22:07</t>
  </si>
  <si>
    <t>000020247904</t>
  </si>
  <si>
    <t>10:20:45</t>
  </si>
  <si>
    <t>QM001202381629</t>
  </si>
  <si>
    <t>1202381454</t>
  </si>
  <si>
    <t>106097717</t>
  </si>
  <si>
    <t>03:46:01</t>
  </si>
  <si>
    <t>03:10:00</t>
  </si>
  <si>
    <t>03:16:43</t>
  </si>
  <si>
    <t>000020244935</t>
  </si>
  <si>
    <t>03:13:37</t>
  </si>
  <si>
    <t>QM001202381454</t>
  </si>
  <si>
    <t>1202383224</t>
  </si>
  <si>
    <t>106103108</t>
  </si>
  <si>
    <t>03:42:07</t>
  </si>
  <si>
    <t>03:20:00</t>
  </si>
  <si>
    <t>03:42:06</t>
  </si>
  <si>
    <t>02:14:21</t>
  </si>
  <si>
    <t>000020268118</t>
  </si>
  <si>
    <t>02:11:38</t>
  </si>
  <si>
    <t>QM001202383224</t>
  </si>
  <si>
    <t>1202383435</t>
  </si>
  <si>
    <t>106105276</t>
  </si>
  <si>
    <t>23:49:35</t>
  </si>
  <si>
    <t>01:05:00</t>
  </si>
  <si>
    <t>23:49:34</t>
  </si>
  <si>
    <t>01:29:02</t>
  </si>
  <si>
    <t>000020271684</t>
  </si>
  <si>
    <t>01:25:42</t>
  </si>
  <si>
    <t>QM001202383435</t>
  </si>
  <si>
    <t>1202383913</t>
  </si>
  <si>
    <t>106107070</t>
  </si>
  <si>
    <t>05:36:39</t>
  </si>
  <si>
    <t>23:46:52</t>
  </si>
  <si>
    <t>23:47:27</t>
  </si>
  <si>
    <t>00:49:04</t>
  </si>
  <si>
    <t>000020277845</t>
  </si>
  <si>
    <t>00:46:52</t>
  </si>
  <si>
    <t>QM001202383913</t>
  </si>
  <si>
    <t>23:47:28</t>
  </si>
  <si>
    <t>1202384802</t>
  </si>
  <si>
    <t>106110930</t>
  </si>
  <si>
    <t>21:18:09</t>
  </si>
  <si>
    <t>1202384534</t>
  </si>
  <si>
    <t>106110049</t>
  </si>
  <si>
    <t>22:44:27</t>
  </si>
  <si>
    <t>08:01:43</t>
  </si>
  <si>
    <t>22:44:26</t>
  </si>
  <si>
    <t>08:03:31</t>
  </si>
  <si>
    <t>000020287849</t>
  </si>
  <si>
    <t>QM001202384534</t>
  </si>
  <si>
    <t>1202385894</t>
  </si>
  <si>
    <t>106120791</t>
  </si>
  <si>
    <t>15:00:11</t>
  </si>
  <si>
    <t>15:00:09</t>
  </si>
  <si>
    <t>13:43:43</t>
  </si>
  <si>
    <t>000020309663</t>
  </si>
  <si>
    <t>13:42:12</t>
  </si>
  <si>
    <t>QM001202385894</t>
  </si>
  <si>
    <t>1202386995</t>
  </si>
  <si>
    <t>106125551</t>
  </si>
  <si>
    <t>1202388782</t>
  </si>
  <si>
    <t>106134394</t>
  </si>
  <si>
    <t>20:26:16</t>
  </si>
  <si>
    <t>20:26:15</t>
  </si>
  <si>
    <t>21:22:03</t>
  </si>
  <si>
    <t>000020352300</t>
  </si>
  <si>
    <t>21:21:24</t>
  </si>
  <si>
    <t>QM001202388782</t>
  </si>
  <si>
    <t>1202389064</t>
  </si>
  <si>
    <t>106136836</t>
  </si>
  <si>
    <t>19:05:21</t>
  </si>
  <si>
    <t>11:29:44</t>
  </si>
  <si>
    <t>000020355431</t>
  </si>
  <si>
    <t>11:27:21</t>
  </si>
  <si>
    <t>QM001202389064</t>
  </si>
  <si>
    <t>19:05:20</t>
  </si>
  <si>
    <t>1202389095</t>
  </si>
  <si>
    <t>106136821</t>
  </si>
  <si>
    <t>19:01:38</t>
  </si>
  <si>
    <t>11:59:10</t>
  </si>
  <si>
    <t>000020355583</t>
  </si>
  <si>
    <t>11:58:19</t>
  </si>
  <si>
    <t>QM001202389095</t>
  </si>
  <si>
    <t>19:01:36</t>
  </si>
  <si>
    <t>1202389323</t>
  </si>
  <si>
    <t>106137159</t>
  </si>
  <si>
    <t>20:29:20</t>
  </si>
  <si>
    <t>20:15:00</t>
  </si>
  <si>
    <t>20:29:19</t>
  </si>
  <si>
    <t>21:31:53</t>
  </si>
  <si>
    <t>000020358391</t>
  </si>
  <si>
    <t>21:25:53</t>
  </si>
  <si>
    <t>QM001202389323</t>
  </si>
  <si>
    <t>1202389868</t>
  </si>
  <si>
    <t>106141067</t>
  </si>
  <si>
    <t>06:05:00</t>
  </si>
  <si>
    <t>20:31:28</t>
  </si>
  <si>
    <t>1202390348</t>
  </si>
  <si>
    <t>106142677</t>
  </si>
  <si>
    <t>02:32:48</t>
  </si>
  <si>
    <t>02:48:06</t>
  </si>
  <si>
    <t>000020376401</t>
  </si>
  <si>
    <t>02:45:32</t>
  </si>
  <si>
    <t>QM001202390348</t>
  </si>
  <si>
    <t>02:32:47</t>
  </si>
  <si>
    <t>1202391417</t>
  </si>
  <si>
    <t>106145706</t>
  </si>
  <si>
    <t>1202392501</t>
  </si>
  <si>
    <t>106150115</t>
  </si>
  <si>
    <t>03:13:32</t>
  </si>
  <si>
    <t>03:20:51</t>
  </si>
  <si>
    <t>03:13:30</t>
  </si>
  <si>
    <t>03:53:52</t>
  </si>
  <si>
    <t>000020402128</t>
  </si>
  <si>
    <t>03:50:51</t>
  </si>
  <si>
    <t>QM001202392501</t>
  </si>
  <si>
    <t>1202392504</t>
  </si>
  <si>
    <t>106150112</t>
  </si>
  <si>
    <t>05:47:56</t>
  </si>
  <si>
    <t>04:17:24</t>
  </si>
  <si>
    <t>05:47:54</t>
  </si>
  <si>
    <t>04:18:21</t>
  </si>
  <si>
    <t>000020403645</t>
  </si>
  <si>
    <t>QM001202392504</t>
  </si>
  <si>
    <t>1202392516</t>
  </si>
  <si>
    <t>106150116</t>
  </si>
  <si>
    <t>06:10:00</t>
  </si>
  <si>
    <t>1202393890</t>
  </si>
  <si>
    <t>106154856</t>
  </si>
  <si>
    <t>17:21:03</t>
  </si>
  <si>
    <t>17:21:01</t>
  </si>
  <si>
    <t>15:24:11</t>
  </si>
  <si>
    <t>000020417667</t>
  </si>
  <si>
    <t>15:22:19</t>
  </si>
  <si>
    <t>QM001202393890</t>
  </si>
  <si>
    <t>1202394053</t>
  </si>
  <si>
    <t>03:08:07</t>
  </si>
  <si>
    <t>01:32:27</t>
  </si>
  <si>
    <t>000020418716</t>
  </si>
  <si>
    <t>01:29:14</t>
  </si>
  <si>
    <t>QM001202394053</t>
  </si>
  <si>
    <t>03:08:06</t>
  </si>
  <si>
    <t>1202394972</t>
  </si>
  <si>
    <t>106158935</t>
  </si>
  <si>
    <t>23:22:22</t>
  </si>
  <si>
    <t>04:12:48</t>
  </si>
  <si>
    <t>21:28:58</t>
  </si>
  <si>
    <t>000020431834</t>
  </si>
  <si>
    <t>21:28:15</t>
  </si>
  <si>
    <t>QM001202394972</t>
  </si>
  <si>
    <t>04:12:49</t>
  </si>
  <si>
    <t>1202395545</t>
  </si>
  <si>
    <t>106160822</t>
  </si>
  <si>
    <t>18:15:00</t>
  </si>
  <si>
    <t>09:28:54</t>
  </si>
  <si>
    <t>1202395003</t>
  </si>
  <si>
    <t>106159687</t>
  </si>
  <si>
    <t>23:23:04</t>
  </si>
  <si>
    <t>22:15:00</t>
  </si>
  <si>
    <t>05:39:45</t>
  </si>
  <si>
    <t>03:09:00</t>
  </si>
  <si>
    <t>000020432421</t>
  </si>
  <si>
    <t>03:07:20</t>
  </si>
  <si>
    <t>QM001202395003</t>
  </si>
  <si>
    <t>1202395674</t>
  </si>
  <si>
    <t>106162185</t>
  </si>
  <si>
    <t>12:02:43</t>
  </si>
  <si>
    <t>07:13:00</t>
  </si>
  <si>
    <t>06:33:00</t>
  </si>
  <si>
    <t>12:02:42</t>
  </si>
  <si>
    <t>09:20:53</t>
  </si>
  <si>
    <t>000020440064</t>
  </si>
  <si>
    <t>09:19:41</t>
  </si>
  <si>
    <t>QM001202395674</t>
  </si>
  <si>
    <t>1202396480</t>
  </si>
  <si>
    <t>106164222</t>
  </si>
  <si>
    <t>14:44:40</t>
  </si>
  <si>
    <t>20:04:00</t>
  </si>
  <si>
    <t>14:44:39</t>
  </si>
  <si>
    <t>20:06:25</t>
  </si>
  <si>
    <t>000020446916</t>
  </si>
  <si>
    <t>20:04:05</t>
  </si>
  <si>
    <t>QM001202396480</t>
  </si>
  <si>
    <t>1202396551</t>
  </si>
  <si>
    <t>106165233</t>
  </si>
  <si>
    <t>03:31:42</t>
  </si>
  <si>
    <t>1202396512</t>
  </si>
  <si>
    <t>106165221</t>
  </si>
  <si>
    <t>04:45:01</t>
  </si>
  <si>
    <t>00:06:00</t>
  </si>
  <si>
    <t>05:36:30</t>
  </si>
  <si>
    <t>00:56:13</t>
  </si>
  <si>
    <t>000020447384</t>
  </si>
  <si>
    <t>00:54:22</t>
  </si>
  <si>
    <t>QM001202396512</t>
  </si>
  <si>
    <t>05:36:31</t>
  </si>
  <si>
    <t>1202397159</t>
  </si>
  <si>
    <t>106167070</t>
  </si>
  <si>
    <t>1202398751</t>
  </si>
  <si>
    <t>106175276</t>
  </si>
  <si>
    <t>11:31:37</t>
  </si>
  <si>
    <t>13:30:40</t>
  </si>
  <si>
    <t>000020475111</t>
  </si>
  <si>
    <t>13:27:57</t>
  </si>
  <si>
    <t>QM001202398751</t>
  </si>
  <si>
    <t>11:31:35</t>
  </si>
  <si>
    <t>1202399409</t>
  </si>
  <si>
    <t>106178384</t>
  </si>
  <si>
    <t>1202400748</t>
  </si>
  <si>
    <t>106182540</t>
  </si>
  <si>
    <t>1202401471</t>
  </si>
  <si>
    <t>106184877</t>
  </si>
  <si>
    <t>05:44:12</t>
  </si>
  <si>
    <t>1202402063</t>
  </si>
  <si>
    <t>106189314</t>
  </si>
  <si>
    <t>03:14:21</t>
  </si>
  <si>
    <t>05:15:00</t>
  </si>
  <si>
    <t>05:43:42</t>
  </si>
  <si>
    <t>000020508676</t>
  </si>
  <si>
    <t>05:42:49</t>
  </si>
  <si>
    <t>QM001202402063</t>
  </si>
  <si>
    <t>1202402043</t>
  </si>
  <si>
    <t>106186587</t>
  </si>
  <si>
    <t>04:52:30</t>
  </si>
  <si>
    <t>04:52:28</t>
  </si>
  <si>
    <t>03:03:13</t>
  </si>
  <si>
    <t>000020507409</t>
  </si>
  <si>
    <t>03:02:01</t>
  </si>
  <si>
    <t>QM001202402043</t>
  </si>
  <si>
    <t>1202402034</t>
  </si>
  <si>
    <t>106186585</t>
  </si>
  <si>
    <t>04:53:46</t>
  </si>
  <si>
    <t>1202402593</t>
  </si>
  <si>
    <t>106188251</t>
  </si>
  <si>
    <t>21:55:57</t>
  </si>
  <si>
    <t>20:38:00</t>
  </si>
  <si>
    <t>19:38:00</t>
  </si>
  <si>
    <t>20:02:47</t>
  </si>
  <si>
    <t>000020513446</t>
  </si>
  <si>
    <t>20:01:32</t>
  </si>
  <si>
    <t>QM001202402593</t>
  </si>
  <si>
    <t>1202402662</t>
  </si>
  <si>
    <t>106189328</t>
  </si>
  <si>
    <t>05:35:00</t>
  </si>
  <si>
    <t>03:16:16</t>
  </si>
  <si>
    <t>1202403124</t>
  </si>
  <si>
    <t>106190787</t>
  </si>
  <si>
    <t>02:42:12</t>
  </si>
  <si>
    <t>23:57:00</t>
  </si>
  <si>
    <t>04:51:23</t>
  </si>
  <si>
    <t>01:14:11</t>
  </si>
  <si>
    <t>000020518159</t>
  </si>
  <si>
    <t>01:11:52</t>
  </si>
  <si>
    <t>QM001202403124</t>
  </si>
  <si>
    <t>04:51:24</t>
  </si>
  <si>
    <t>1202403126</t>
  </si>
  <si>
    <t>106190789</t>
  </si>
  <si>
    <t>02:35:47</t>
  </si>
  <si>
    <t>01:42:10</t>
  </si>
  <si>
    <t>01:44:26</t>
  </si>
  <si>
    <t>000020518351</t>
  </si>
  <si>
    <t>QM001202403126</t>
  </si>
  <si>
    <t>02:35:46</t>
  </si>
  <si>
    <t>1202404244</t>
  </si>
  <si>
    <t>03:50:39</t>
  </si>
  <si>
    <t>13:51:49</t>
  </si>
  <si>
    <t>000020528026</t>
  </si>
  <si>
    <t>13:50:04</t>
  </si>
  <si>
    <t>QM001202404244</t>
  </si>
  <si>
    <t>03:50:38</t>
  </si>
  <si>
    <t>1202403747</t>
  </si>
  <si>
    <t>106195076</t>
  </si>
  <si>
    <t>03:47:53</t>
  </si>
  <si>
    <t>05:50:00</t>
  </si>
  <si>
    <t>03:47:51</t>
  </si>
  <si>
    <t>06:01:45</t>
  </si>
  <si>
    <t>000020524301</t>
  </si>
  <si>
    <t>05:56:34</t>
  </si>
  <si>
    <t>QM001202403747</t>
  </si>
  <si>
    <t>1202405859</t>
  </si>
  <si>
    <t>106199684</t>
  </si>
  <si>
    <t>23:50:00</t>
  </si>
  <si>
    <t>04:29:41</t>
  </si>
  <si>
    <t>1202406374</t>
  </si>
  <si>
    <t>106204464</t>
  </si>
  <si>
    <t>19:39:49</t>
  </si>
  <si>
    <t>18:50:00</t>
  </si>
  <si>
    <t>19:27:29</t>
  </si>
  <si>
    <t>000020550195</t>
  </si>
  <si>
    <t>19:26:02</t>
  </si>
  <si>
    <t>QM001202406374</t>
  </si>
  <si>
    <t>19:39:48</t>
  </si>
  <si>
    <t>1202406746</t>
  </si>
  <si>
    <t>106202792</t>
  </si>
  <si>
    <t>13:04:54</t>
  </si>
  <si>
    <t>13:04:53</t>
  </si>
  <si>
    <t>08:17:03</t>
  </si>
  <si>
    <t>000020553949</t>
  </si>
  <si>
    <t>08:15:37</t>
  </si>
  <si>
    <t>QM001202406746</t>
  </si>
  <si>
    <t>1202406894</t>
  </si>
  <si>
    <t>106203140</t>
  </si>
  <si>
    <t>1202406880</t>
  </si>
  <si>
    <t>106203137</t>
  </si>
  <si>
    <t>1202408845</t>
  </si>
  <si>
    <t>02:12:02</t>
  </si>
  <si>
    <t>05:45:10</t>
  </si>
  <si>
    <t>000020577889</t>
  </si>
  <si>
    <t>05:43:24</t>
  </si>
  <si>
    <t>QM001202408845</t>
  </si>
  <si>
    <t>02:12:01</t>
  </si>
  <si>
    <t>1202408839</t>
  </si>
  <si>
    <t>02:47:42</t>
  </si>
  <si>
    <t>05:21:29</t>
  </si>
  <si>
    <t>000020577900</t>
  </si>
  <si>
    <t>05:18:36</t>
  </si>
  <si>
    <t>QM001202408839</t>
  </si>
  <si>
    <t>02:47:41</t>
  </si>
  <si>
    <t>1202409989</t>
  </si>
  <si>
    <t>106212658</t>
  </si>
  <si>
    <t>21:18:42</t>
  </si>
  <si>
    <t>1202410159</t>
  </si>
  <si>
    <t>106213702</t>
  </si>
  <si>
    <t>02:35:29</t>
  </si>
  <si>
    <t>1202410575</t>
  </si>
  <si>
    <t>106215283</t>
  </si>
  <si>
    <t>03:55:00</t>
  </si>
  <si>
    <t>00:01:00</t>
  </si>
  <si>
    <t>03:54:59</t>
  </si>
  <si>
    <t>01:11:38</t>
  </si>
  <si>
    <t>000020591869</t>
  </si>
  <si>
    <t>01:10:07</t>
  </si>
  <si>
    <t>QM001202410575</t>
  </si>
  <si>
    <t>1202411609</t>
  </si>
  <si>
    <t>106221022</t>
  </si>
  <si>
    <t>06:32:24</t>
  </si>
  <si>
    <t>10:05:00</t>
  </si>
  <si>
    <t>06:32:23</t>
  </si>
  <si>
    <t>10:10:50</t>
  </si>
  <si>
    <t>000020602804</t>
  </si>
  <si>
    <t>10:04:52</t>
  </si>
  <si>
    <t>QM001202411609</t>
  </si>
  <si>
    <t>1202413264</t>
  </si>
  <si>
    <t>106234204</t>
  </si>
  <si>
    <t>02:43:48</t>
  </si>
  <si>
    <t>18:28:05</t>
  </si>
  <si>
    <t>000020619750</t>
  </si>
  <si>
    <t>18:25:43</t>
  </si>
  <si>
    <t>QM001202413264</t>
  </si>
  <si>
    <t>02:43:47</t>
  </si>
  <si>
    <t>1202413779</t>
  </si>
  <si>
    <t>106230421</t>
  </si>
  <si>
    <t>19:32:00</t>
  </si>
  <si>
    <t>13:20:23</t>
  </si>
  <si>
    <t>000020624412</t>
  </si>
  <si>
    <t>13:18:41</t>
  </si>
  <si>
    <t>QM001202413779</t>
  </si>
  <si>
    <t>19:31:58</t>
  </si>
  <si>
    <t>1202413353</t>
  </si>
  <si>
    <t>106228172</t>
  </si>
  <si>
    <t>03:52:34</t>
  </si>
  <si>
    <t>03:52:32</t>
  </si>
  <si>
    <t>01:56:40</t>
  </si>
  <si>
    <t>000020619936</t>
  </si>
  <si>
    <t>01:52:01</t>
  </si>
  <si>
    <t>QM001202413353</t>
  </si>
  <si>
    <t>1202415138</t>
  </si>
  <si>
    <t>106234153</t>
  </si>
  <si>
    <t>16:55:00</t>
  </si>
  <si>
    <t>02:24:21</t>
  </si>
  <si>
    <t>1202418288</t>
  </si>
  <si>
    <t>106247234</t>
  </si>
  <si>
    <t>13:21:22</t>
  </si>
  <si>
    <t>1202423203</t>
  </si>
  <si>
    <t>106261957</t>
  </si>
  <si>
    <t>13:28:39</t>
  </si>
  <si>
    <t>10:30:30</t>
  </si>
  <si>
    <t>06:58:42</t>
  </si>
  <si>
    <t>000020719771</t>
  </si>
  <si>
    <t>06:57:07</t>
  </si>
  <si>
    <t>QM001202423203</t>
  </si>
  <si>
    <t>13:28:38</t>
  </si>
  <si>
    <t>1202423156</t>
  </si>
  <si>
    <t>106261908</t>
  </si>
  <si>
    <t>1202426869</t>
  </si>
  <si>
    <t>106277790</t>
  </si>
  <si>
    <t>1202426845</t>
  </si>
  <si>
    <t>106274640</t>
  </si>
  <si>
    <t>05:12:45</t>
  </si>
  <si>
    <t>04:42:33</t>
  </si>
  <si>
    <t>05:25:25</t>
  </si>
  <si>
    <t>000020750280</t>
  </si>
  <si>
    <t>05:22:44</t>
  </si>
  <si>
    <t>QM001202426845</t>
  </si>
  <si>
    <t>04:42:34</t>
  </si>
  <si>
    <t>1202426844</t>
  </si>
  <si>
    <t>05:44:08</t>
  </si>
  <si>
    <t>05:22:31</t>
  </si>
  <si>
    <t>000020750863</t>
  </si>
  <si>
    <t>05:19:28</t>
  </si>
  <si>
    <t>QM001202426844</t>
  </si>
  <si>
    <t>05:44:07</t>
  </si>
  <si>
    <t>1202427365</t>
  </si>
  <si>
    <t>18:53:37</t>
  </si>
  <si>
    <t>19:39:08</t>
  </si>
  <si>
    <t>19:40:29</t>
  </si>
  <si>
    <t>000020755026</t>
  </si>
  <si>
    <t>QM001202427365</t>
  </si>
  <si>
    <t>18:53:35</t>
  </si>
  <si>
    <t>1202430873</t>
  </si>
  <si>
    <t>10:23:09</t>
  </si>
  <si>
    <t>09:27:53</t>
  </si>
  <si>
    <t>000020789487</t>
  </si>
  <si>
    <t>09:26:41</t>
  </si>
  <si>
    <t>QM001202430873</t>
  </si>
  <si>
    <t>10:23:08</t>
  </si>
  <si>
    <t>1202431165</t>
  </si>
  <si>
    <t>17:51:11</t>
  </si>
  <si>
    <t>12:00:14</t>
  </si>
  <si>
    <t>13:53:01</t>
  </si>
  <si>
    <t>000020791231</t>
  </si>
  <si>
    <t>13:51:14</t>
  </si>
  <si>
    <t>QM001202431165</t>
  </si>
  <si>
    <t>17:51:09</t>
  </si>
  <si>
    <t>1202431175</t>
  </si>
  <si>
    <t>106290629</t>
  </si>
  <si>
    <t>09:29:27</t>
  </si>
  <si>
    <t>14:01:00</t>
  </si>
  <si>
    <t>000020791253</t>
  </si>
  <si>
    <t>13:58:43</t>
  </si>
  <si>
    <t>QM001202431175</t>
  </si>
  <si>
    <t>09:29:26</t>
  </si>
  <si>
    <t>1202430654</t>
  </si>
  <si>
    <t>106287292</t>
  </si>
  <si>
    <t>02:24:27</t>
  </si>
  <si>
    <t>05:16:56</t>
  </si>
  <si>
    <t>02:12:30</t>
  </si>
  <si>
    <t>000020785708</t>
  </si>
  <si>
    <t>01:50:37</t>
  </si>
  <si>
    <t>QM001202430654</t>
  </si>
  <si>
    <t>05:16:57</t>
  </si>
  <si>
    <t>1202433430</t>
  </si>
  <si>
    <t>106299023</t>
  </si>
  <si>
    <t>20:25:37</t>
  </si>
  <si>
    <t>1202436463</t>
  </si>
  <si>
    <t>106309043</t>
  </si>
  <si>
    <t>21:49:52</t>
  </si>
  <si>
    <t>1202436467</t>
  </si>
  <si>
    <t>106309045</t>
  </si>
  <si>
    <t>1202436464</t>
  </si>
  <si>
    <t>106309038</t>
  </si>
  <si>
    <t>21:41:49</t>
  </si>
  <si>
    <t>21:41:46</t>
  </si>
  <si>
    <t>18:54:09</t>
  </si>
  <si>
    <t>000020854898</t>
  </si>
  <si>
    <t>18:52:27</t>
  </si>
  <si>
    <t>QM001202436464</t>
  </si>
  <si>
    <t>1202436598</t>
  </si>
  <si>
    <t>106309965</t>
  </si>
  <si>
    <t>03:53:41</t>
  </si>
  <si>
    <t>22:32:00</t>
  </si>
  <si>
    <t>18:07:24</t>
  </si>
  <si>
    <t>00:19:50</t>
  </si>
  <si>
    <t>000020855136</t>
  </si>
  <si>
    <t>00:18:33</t>
  </si>
  <si>
    <t>QM001202436598</t>
  </si>
  <si>
    <t>18:07:26</t>
  </si>
  <si>
    <t>1202437489</t>
  </si>
  <si>
    <t>106313263</t>
  </si>
  <si>
    <t>14:41:15</t>
  </si>
  <si>
    <t>10:34:28</t>
  </si>
  <si>
    <t>000020864436</t>
  </si>
  <si>
    <t>10:33:18</t>
  </si>
  <si>
    <t>QM001202437489</t>
  </si>
  <si>
    <t>14:41:14</t>
  </si>
  <si>
    <t>1202438500</t>
  </si>
  <si>
    <t>106315632</t>
  </si>
  <si>
    <t>14:44:32</t>
  </si>
  <si>
    <t>21:32:07</t>
  </si>
  <si>
    <t>000020872930</t>
  </si>
  <si>
    <t>21:24:13</t>
  </si>
  <si>
    <t>QM001202438500</t>
  </si>
  <si>
    <t>1202437923</t>
  </si>
  <si>
    <t>106314169</t>
  </si>
  <si>
    <t>02:40:00</t>
  </si>
  <si>
    <t>15:39:05</t>
  </si>
  <si>
    <t>1202439042</t>
  </si>
  <si>
    <t>106317463</t>
  </si>
  <si>
    <t>1202439412</t>
  </si>
  <si>
    <t>106321628</t>
  </si>
  <si>
    <t>1202441979</t>
  </si>
  <si>
    <t>106337977</t>
  </si>
  <si>
    <t>14:46:45</t>
  </si>
  <si>
    <t>06:50:00</t>
  </si>
  <si>
    <t>08:50:41</t>
  </si>
  <si>
    <t>000020920808</t>
  </si>
  <si>
    <t>08:14:03</t>
  </si>
  <si>
    <t>QM001202441979</t>
  </si>
  <si>
    <t>1202442238</t>
  </si>
  <si>
    <t>106337465</t>
  </si>
  <si>
    <t>1202442892</t>
  </si>
  <si>
    <t>106340359</t>
  </si>
  <si>
    <t>15:54:56</t>
  </si>
  <si>
    <t>1202443525</t>
  </si>
  <si>
    <t>106345318</t>
  </si>
  <si>
    <t>1202444700</t>
  </si>
  <si>
    <t>106354030</t>
  </si>
  <si>
    <t>1202444748</t>
  </si>
  <si>
    <t>106354113</t>
  </si>
  <si>
    <t>16:13:04</t>
  </si>
  <si>
    <t>16:13:02</t>
  </si>
  <si>
    <t>11:23:34</t>
  </si>
  <si>
    <t>000020969146</t>
  </si>
  <si>
    <t>11:22:22</t>
  </si>
  <si>
    <t>QM001202444748</t>
  </si>
  <si>
    <t>1202444913</t>
  </si>
  <si>
    <t>14:50:05</t>
  </si>
  <si>
    <t>10:00:57</t>
  </si>
  <si>
    <t>11:07:35</t>
  </si>
  <si>
    <t>000020970953</t>
  </si>
  <si>
    <t>11:03:11</t>
  </si>
  <si>
    <t>QM001202444913</t>
  </si>
  <si>
    <t>14:50:04</t>
  </si>
  <si>
    <t>1202445752</t>
  </si>
  <si>
    <t>106357471</t>
  </si>
  <si>
    <t>12:10:00</t>
  </si>
  <si>
    <t>13:39:04</t>
  </si>
  <si>
    <t>1202446031</t>
  </si>
  <si>
    <t>16:54:55</t>
  </si>
  <si>
    <t>20:45:07</t>
  </si>
  <si>
    <t>20:54:08</t>
  </si>
  <si>
    <t>000020986294</t>
  </si>
  <si>
    <t>20:53:07</t>
  </si>
  <si>
    <t>QM001202446031</t>
  </si>
  <si>
    <t>16:54:54</t>
  </si>
  <si>
    <t>1202446801</t>
  </si>
  <si>
    <t>106361488</t>
  </si>
  <si>
    <t>14:40:03</t>
  </si>
  <si>
    <t>1202448109</t>
  </si>
  <si>
    <t>106366537</t>
  </si>
  <si>
    <t>1202448506</t>
  </si>
  <si>
    <t>106367535</t>
  </si>
  <si>
    <t>11:45:41</t>
  </si>
  <si>
    <t>1202449554</t>
  </si>
  <si>
    <t>106371837</t>
  </si>
  <si>
    <t>1202450005</t>
  </si>
  <si>
    <t>106372978</t>
  </si>
  <si>
    <t>16:40:19</t>
  </si>
  <si>
    <t>13:03:52</t>
  </si>
  <si>
    <t>1202450282</t>
  </si>
  <si>
    <t>106375139</t>
  </si>
  <si>
    <t>12:38:11</t>
  </si>
  <si>
    <t>1202451538</t>
  </si>
  <si>
    <t>106380236</t>
  </si>
  <si>
    <t>1202453183</t>
  </si>
  <si>
    <t>DAÑO SENSOR  DE LA GUARDA SELLADO</t>
  </si>
  <si>
    <t>106386343</t>
  </si>
  <si>
    <t>1202453173</t>
  </si>
  <si>
    <t>106386329</t>
  </si>
  <si>
    <t>02:20:44</t>
  </si>
  <si>
    <t>05:48:25</t>
  </si>
  <si>
    <t>04:46:54</t>
  </si>
  <si>
    <t>000021070632</t>
  </si>
  <si>
    <t>04:44:27</t>
  </si>
  <si>
    <t>QM001202453173</t>
  </si>
  <si>
    <t>05:48:26</t>
  </si>
  <si>
    <t>1202456533</t>
  </si>
  <si>
    <t>106401100</t>
  </si>
  <si>
    <t>02:11:13</t>
  </si>
  <si>
    <t>05:30:41</t>
  </si>
  <si>
    <t>03:29:58</t>
  </si>
  <si>
    <t>000021110936</t>
  </si>
  <si>
    <t>03:28:58</t>
  </si>
  <si>
    <t>QM001202456533</t>
  </si>
  <si>
    <t>05:30:42</t>
  </si>
  <si>
    <t>1202457712</t>
  </si>
  <si>
    <t>106406945</t>
  </si>
  <si>
    <t>13:12:49</t>
  </si>
  <si>
    <t>05:06:00</t>
  </si>
  <si>
    <t>05:32:57</t>
  </si>
  <si>
    <t>000021122824</t>
  </si>
  <si>
    <t>05:31:12</t>
  </si>
  <si>
    <t>QM001202457712</t>
  </si>
  <si>
    <t>13:12:36</t>
  </si>
  <si>
    <t>1202458225</t>
  </si>
  <si>
    <t>106408400</t>
  </si>
  <si>
    <t>05:48:32</t>
  </si>
  <si>
    <t>1202460056</t>
  </si>
  <si>
    <t>106414544</t>
  </si>
  <si>
    <t>21:21:15</t>
  </si>
  <si>
    <t>1202460152</t>
  </si>
  <si>
    <t>106415846</t>
  </si>
  <si>
    <t>02:32:33</t>
  </si>
  <si>
    <t>04:15:00</t>
  </si>
  <si>
    <t>05:16:59</t>
  </si>
  <si>
    <t>03:10:59</t>
  </si>
  <si>
    <t>000021149173</t>
  </si>
  <si>
    <t>03:10:07</t>
  </si>
  <si>
    <t>QM001202460152</t>
  </si>
  <si>
    <t>05:17:00</t>
  </si>
  <si>
    <t>1202460561</t>
  </si>
  <si>
    <t>106416894</t>
  </si>
  <si>
    <t>02:28:45</t>
  </si>
  <si>
    <t>13:50:44</t>
  </si>
  <si>
    <t>02:28:43</t>
  </si>
  <si>
    <t>14:47:07</t>
  </si>
  <si>
    <t>000021152752</t>
  </si>
  <si>
    <t>14:45:44</t>
  </si>
  <si>
    <t>QM001202460561</t>
  </si>
  <si>
    <t>1202460564</t>
  </si>
  <si>
    <t>106422897</t>
  </si>
  <si>
    <t>14:32:27</t>
  </si>
  <si>
    <t>19:20:00</t>
  </si>
  <si>
    <t>14:32:25</t>
  </si>
  <si>
    <t>000021152755</t>
  </si>
  <si>
    <t>14:49:01</t>
  </si>
  <si>
    <t>QM001202460564</t>
  </si>
  <si>
    <t>1202461258</t>
  </si>
  <si>
    <t>106419056</t>
  </si>
  <si>
    <t>15:14:08</t>
  </si>
  <si>
    <t>19:50:00</t>
  </si>
  <si>
    <t>15:14:07</t>
  </si>
  <si>
    <t>18:58:48</t>
  </si>
  <si>
    <t>000021160355</t>
  </si>
  <si>
    <t>18:57:32</t>
  </si>
  <si>
    <t>QM001202461258</t>
  </si>
  <si>
    <t>1202460765</t>
  </si>
  <si>
    <t>106418098</t>
  </si>
  <si>
    <t>13:32:00</t>
  </si>
  <si>
    <t>1202462032</t>
  </si>
  <si>
    <t>106422310</t>
  </si>
  <si>
    <t>09:12:17</t>
  </si>
  <si>
    <t>09:05:00</t>
  </si>
  <si>
    <t>08:42:06</t>
  </si>
  <si>
    <t>000021168954</t>
  </si>
  <si>
    <t>08:40:34</t>
  </si>
  <si>
    <t>QM001202462032</t>
  </si>
  <si>
    <t>09:12:14</t>
  </si>
  <si>
    <t>1202463037</t>
  </si>
  <si>
    <t>106425366</t>
  </si>
  <si>
    <t>16:33:15</t>
  </si>
  <si>
    <t>1202463255</t>
  </si>
  <si>
    <t>106426668</t>
  </si>
  <si>
    <t>11:48:29</t>
  </si>
  <si>
    <t>1202463552</t>
  </si>
  <si>
    <t>106426948</t>
  </si>
  <si>
    <t>15:30:00</t>
  </si>
  <si>
    <t>14:45:00</t>
  </si>
  <si>
    <t>1202464258</t>
  </si>
  <si>
    <t>106429254</t>
  </si>
  <si>
    <t>13:17:17</t>
  </si>
  <si>
    <t>18:50:02</t>
  </si>
  <si>
    <t>13:17:16</t>
  </si>
  <si>
    <t>000021194062</t>
  </si>
  <si>
    <t>18:56:02</t>
  </si>
  <si>
    <t>QM001202464258</t>
  </si>
  <si>
    <t>1202464915</t>
  </si>
  <si>
    <t>106433209</t>
  </si>
  <si>
    <t>22:10:00</t>
  </si>
  <si>
    <t>05:16:32</t>
  </si>
  <si>
    <t>1202466571</t>
  </si>
  <si>
    <t>106440822</t>
  </si>
  <si>
    <t>1202466650</t>
  </si>
  <si>
    <t>106440856</t>
  </si>
  <si>
    <t>07:53:24</t>
  </si>
  <si>
    <t>23:25:00</t>
  </si>
  <si>
    <t>22:55:00</t>
  </si>
  <si>
    <t>07:53:23</t>
  </si>
  <si>
    <t>03:54:38</t>
  </si>
  <si>
    <t>000021220176</t>
  </si>
  <si>
    <t>03:51:47</t>
  </si>
  <si>
    <t>QM001202466650</t>
  </si>
  <si>
    <t>1202467820</t>
  </si>
  <si>
    <t>106444874</t>
  </si>
  <si>
    <t>12:22:46</t>
  </si>
  <si>
    <t>13:10:00</t>
  </si>
  <si>
    <t>12:22:44</t>
  </si>
  <si>
    <t>13:08:28</t>
  </si>
  <si>
    <t>000021234762</t>
  </si>
  <si>
    <t>13:07:20</t>
  </si>
  <si>
    <t>QM001202467820</t>
  </si>
  <si>
    <t>1202468054</t>
  </si>
  <si>
    <t>106476836</t>
  </si>
  <si>
    <t>10:51:18</t>
  </si>
  <si>
    <t>1202468712</t>
  </si>
  <si>
    <t>106449166</t>
  </si>
  <si>
    <t>09:31:22</t>
  </si>
  <si>
    <t>08:36:36</t>
  </si>
  <si>
    <t>000021246805</t>
  </si>
  <si>
    <t>08:30:51</t>
  </si>
  <si>
    <t>QM001202468712</t>
  </si>
  <si>
    <t>09:31:21</t>
  </si>
  <si>
    <t>1202469128</t>
  </si>
  <si>
    <t>106450146</t>
  </si>
  <si>
    <t>17:55:00</t>
  </si>
  <si>
    <t>21:22:16</t>
  </si>
  <si>
    <t>1202469213</t>
  </si>
  <si>
    <t>106466700</t>
  </si>
  <si>
    <t>17:15:09</t>
  </si>
  <si>
    <t>1202470053</t>
  </si>
  <si>
    <t>106459129</t>
  </si>
  <si>
    <t>09:43:01</t>
  </si>
  <si>
    <t>15:24:59</t>
  </si>
  <si>
    <t>000021265367</t>
  </si>
  <si>
    <t>15:23:23</t>
  </si>
  <si>
    <t>QM001202470053</t>
  </si>
  <si>
    <t>1202470178</t>
  </si>
  <si>
    <t>106459053</t>
  </si>
  <si>
    <t>1202471448</t>
  </si>
  <si>
    <t>106463230</t>
  </si>
  <si>
    <t>05:44:03</t>
  </si>
  <si>
    <t>22:03:00</t>
  </si>
  <si>
    <t>04:34:47</t>
  </si>
  <si>
    <t>01:38:23</t>
  </si>
  <si>
    <t>000021282581</t>
  </si>
  <si>
    <t>01:34:02</t>
  </si>
  <si>
    <t>QM001202471448</t>
  </si>
  <si>
    <t>04:34:51</t>
  </si>
  <si>
    <t>1202471687</t>
  </si>
  <si>
    <t>106465880</t>
  </si>
  <si>
    <t>08:48:00</t>
  </si>
  <si>
    <t>1202472754</t>
  </si>
  <si>
    <t>106468225</t>
  </si>
  <si>
    <t>06:28:03</t>
  </si>
  <si>
    <t>08:15:44</t>
  </si>
  <si>
    <t>06:28:02</t>
  </si>
  <si>
    <t>09:42:28</t>
  </si>
  <si>
    <t>000021298991</t>
  </si>
  <si>
    <t>09:39:44</t>
  </si>
  <si>
    <t>QM001202472754</t>
  </si>
  <si>
    <t>1202473295</t>
  </si>
  <si>
    <t>106470504</t>
  </si>
  <si>
    <t>13:19:56</t>
  </si>
  <si>
    <t>1202476883</t>
  </si>
  <si>
    <t>106481740</t>
  </si>
  <si>
    <t>08:54:58</t>
  </si>
  <si>
    <t>1202478495</t>
  </si>
  <si>
    <t>106489451</t>
  </si>
  <si>
    <t>10:00:55</t>
  </si>
  <si>
    <t>14:51:20</t>
  </si>
  <si>
    <t>000021364072</t>
  </si>
  <si>
    <t>14:46:40</t>
  </si>
  <si>
    <t>QM001202478495</t>
  </si>
  <si>
    <t>10:00:54</t>
  </si>
  <si>
    <t>1202478303</t>
  </si>
  <si>
    <t>106487738</t>
  </si>
  <si>
    <t>20:50:48</t>
  </si>
  <si>
    <t>1202478701</t>
  </si>
  <si>
    <t>106489071</t>
  </si>
  <si>
    <t>13:19:45</t>
  </si>
  <si>
    <t>1202479297</t>
  </si>
  <si>
    <t>106493614</t>
  </si>
  <si>
    <t>10:54:52</t>
  </si>
  <si>
    <t>07:25:00</t>
  </si>
  <si>
    <t>08:42:20</t>
  </si>
  <si>
    <t>000021375625</t>
  </si>
  <si>
    <t>08:41:20</t>
  </si>
  <si>
    <t>QM001202479297</t>
  </si>
  <si>
    <t>10:54:50</t>
  </si>
  <si>
    <t>1202479588</t>
  </si>
  <si>
    <t>06:43:46</t>
  </si>
  <si>
    <t>15:05:22</t>
  </si>
  <si>
    <t>19:47:02</t>
  </si>
  <si>
    <t>000021379838</t>
  </si>
  <si>
    <t>19:45:22</t>
  </si>
  <si>
    <t>QM001202479588</t>
  </si>
  <si>
    <t>1202480854</t>
  </si>
  <si>
    <t>106506162</t>
  </si>
  <si>
    <t>13:11:47</t>
  </si>
  <si>
    <t>1202481042</t>
  </si>
  <si>
    <t>106504703</t>
  </si>
  <si>
    <t>21:45:02</t>
  </si>
  <si>
    <t>16:10:00</t>
  </si>
  <si>
    <t>15:20:00</t>
  </si>
  <si>
    <t>21:58:32</t>
  </si>
  <si>
    <t>15:47:25</t>
  </si>
  <si>
    <t>000021398736</t>
  </si>
  <si>
    <t>15:44:50</t>
  </si>
  <si>
    <t>QM001202481042</t>
  </si>
  <si>
    <t>21:58:33</t>
  </si>
  <si>
    <t>1202481143</t>
  </si>
  <si>
    <t>106506772</t>
  </si>
  <si>
    <t>13:49:31</t>
  </si>
  <si>
    <t>1202481355</t>
  </si>
  <si>
    <t>106508992</t>
  </si>
  <si>
    <t>1202481639</t>
  </si>
  <si>
    <t>106508997</t>
  </si>
  <si>
    <t>14:10:00</t>
  </si>
  <si>
    <t>10:40:12</t>
  </si>
  <si>
    <t>10:34:07</t>
  </si>
  <si>
    <t>1202482536</t>
  </si>
  <si>
    <t>106511283</t>
  </si>
  <si>
    <t>21:52:17</t>
  </si>
  <si>
    <t>13:20:00</t>
  </si>
  <si>
    <t>21:52:16</t>
  </si>
  <si>
    <t>20:16:35</t>
  </si>
  <si>
    <t>000021417574</t>
  </si>
  <si>
    <t>20:12:56</t>
  </si>
  <si>
    <t>QM001202482536</t>
  </si>
  <si>
    <t>1202482414</t>
  </si>
  <si>
    <t>106510927</t>
  </si>
  <si>
    <t>21:28:02</t>
  </si>
  <si>
    <t>1202482578</t>
  </si>
  <si>
    <t>106514670</t>
  </si>
  <si>
    <t>08:44:25</t>
  </si>
  <si>
    <t>02:35:00</t>
  </si>
  <si>
    <t>03:15:20</t>
  </si>
  <si>
    <t>000021417766</t>
  </si>
  <si>
    <t>03:07:19</t>
  </si>
  <si>
    <t>QM001202482578</t>
  </si>
  <si>
    <t>08:44:24</t>
  </si>
  <si>
    <t>1202483465</t>
  </si>
  <si>
    <t>106518235</t>
  </si>
  <si>
    <t>15:07:26</t>
  </si>
  <si>
    <t>10:15:00</t>
  </si>
  <si>
    <t>10:56:11</t>
  </si>
  <si>
    <t>000021427350</t>
  </si>
  <si>
    <t>10:54:44</t>
  </si>
  <si>
    <t>QM001202483465</t>
  </si>
  <si>
    <t>15:07:25</t>
  </si>
  <si>
    <t>1202483636</t>
  </si>
  <si>
    <t>106515092</t>
  </si>
  <si>
    <t>21:40:15</t>
  </si>
  <si>
    <t>1202484164</t>
  </si>
  <si>
    <t>106517379</t>
  </si>
  <si>
    <t>09:04:52</t>
  </si>
  <si>
    <t>17:25:00</t>
  </si>
  <si>
    <t>17:05:00</t>
  </si>
  <si>
    <t>09:04:50</t>
  </si>
  <si>
    <t>17:37:38</t>
  </si>
  <si>
    <t>000021434495</t>
  </si>
  <si>
    <t>17:36:33</t>
  </si>
  <si>
    <t>QM001202484164</t>
  </si>
  <si>
    <t>1202484034</t>
  </si>
  <si>
    <t>106516626</t>
  </si>
  <si>
    <t>09:41:45</t>
  </si>
  <si>
    <t>1202484173</t>
  </si>
  <si>
    <t>106517546</t>
  </si>
  <si>
    <t>1202485356</t>
  </si>
  <si>
    <t>106522752</t>
  </si>
  <si>
    <t>1202486735</t>
  </si>
  <si>
    <t>106526375</t>
  </si>
  <si>
    <t>15:23:41</t>
  </si>
  <si>
    <t>16:46:24</t>
  </si>
  <si>
    <t>000021465511</t>
  </si>
  <si>
    <t>16:44:46</t>
  </si>
  <si>
    <t>QM001202486735</t>
  </si>
  <si>
    <t>15:23:40</t>
  </si>
  <si>
    <t>1202487710</t>
  </si>
  <si>
    <t>106531201</t>
  </si>
  <si>
    <t>15:38:40</t>
  </si>
  <si>
    <t>17:35:00</t>
  </si>
  <si>
    <t>16:36:04</t>
  </si>
  <si>
    <t>000021476894</t>
  </si>
  <si>
    <t>16:34:57</t>
  </si>
  <si>
    <t>QM001202487710</t>
  </si>
  <si>
    <t>15:38:01</t>
  </si>
  <si>
    <t>1202489691</t>
  </si>
  <si>
    <t>106536153</t>
  </si>
  <si>
    <t>15:48:26</t>
  </si>
  <si>
    <t>16:24:16</t>
  </si>
  <si>
    <t>000021502034</t>
  </si>
  <si>
    <t>16:22:56</t>
  </si>
  <si>
    <t>QM001202489691</t>
  </si>
  <si>
    <t>15:48:17</t>
  </si>
  <si>
    <t>1202491349</t>
  </si>
  <si>
    <t>106542993</t>
  </si>
  <si>
    <t>16:09:01</t>
  </si>
  <si>
    <t>07:40:35</t>
  </si>
  <si>
    <t>000021518276</t>
  </si>
  <si>
    <t>07:38:03</t>
  </si>
  <si>
    <t>QM001202491349</t>
  </si>
  <si>
    <t>16:09:00</t>
  </si>
  <si>
    <t>1202491660</t>
  </si>
  <si>
    <t>106541841</t>
  </si>
  <si>
    <t>21:25:19</t>
  </si>
  <si>
    <t>21:25:17</t>
  </si>
  <si>
    <t>17:26:55</t>
  </si>
  <si>
    <t>000021520399</t>
  </si>
  <si>
    <t>17:25:04</t>
  </si>
  <si>
    <t>QM001202491660</t>
  </si>
  <si>
    <t>1202492037</t>
  </si>
  <si>
    <t>106544882</t>
  </si>
  <si>
    <t>08:36:10</t>
  </si>
  <si>
    <t>09:30:53</t>
  </si>
  <si>
    <t>08:36:09</t>
  </si>
  <si>
    <t>10:10:47</t>
  </si>
  <si>
    <t>000021525261</t>
  </si>
  <si>
    <t>QM001202492037</t>
  </si>
  <si>
    <t>1202492539</t>
  </si>
  <si>
    <t>106547356</t>
  </si>
  <si>
    <t>1202493002</t>
  </si>
  <si>
    <t>106546085</t>
  </si>
  <si>
    <t>21:52:38</t>
  </si>
  <si>
    <t>505003097</t>
  </si>
  <si>
    <t>16:40:02</t>
  </si>
  <si>
    <t>21:52:37</t>
  </si>
  <si>
    <t>18:56:18</t>
  </si>
  <si>
    <t>000021535479</t>
  </si>
  <si>
    <t>18:55:02</t>
  </si>
  <si>
    <t>QM001202493002</t>
  </si>
  <si>
    <t>1202493220</t>
  </si>
  <si>
    <t>12:46:06</t>
  </si>
  <si>
    <t>06:40:41</t>
  </si>
  <si>
    <t>08:06:45</t>
  </si>
  <si>
    <t>000021537662</t>
  </si>
  <si>
    <t>08:02:41</t>
  </si>
  <si>
    <t>QM001202493220</t>
  </si>
  <si>
    <t>12:46:05</t>
  </si>
  <si>
    <t>1202494506</t>
  </si>
  <si>
    <t>106551717</t>
  </si>
  <si>
    <t>07:54:44</t>
  </si>
  <si>
    <t>14:00:02</t>
  </si>
  <si>
    <t>15:34:05</t>
  </si>
  <si>
    <t>000021550006</t>
  </si>
  <si>
    <t>15:32:02</t>
  </si>
  <si>
    <t>QM001202494506</t>
  </si>
  <si>
    <t>07:54:43</t>
  </si>
  <si>
    <t>10:44:42</t>
  </si>
  <si>
    <t>1202495323</t>
  </si>
  <si>
    <t>106559841</t>
  </si>
  <si>
    <t>02:42:43</t>
  </si>
  <si>
    <t>03:39:57</t>
  </si>
  <si>
    <t>02:39:57</t>
  </si>
  <si>
    <t>02:42:42</t>
  </si>
  <si>
    <t>02:43:18</t>
  </si>
  <si>
    <t>000021558430</t>
  </si>
  <si>
    <t>QM001202495323</t>
  </si>
  <si>
    <t>1202497553</t>
  </si>
  <si>
    <t>106561145</t>
  </si>
  <si>
    <t>15:51:15</t>
  </si>
  <si>
    <t>15:10:00</t>
  </si>
  <si>
    <t>14:00:58</t>
  </si>
  <si>
    <t>21:13:33</t>
  </si>
  <si>
    <t>16:14:51</t>
  </si>
  <si>
    <t>000021577905</t>
  </si>
  <si>
    <t>16:12:58</t>
  </si>
  <si>
    <t>QM001202497553</t>
  </si>
  <si>
    <t>21:13:34</t>
  </si>
  <si>
    <t>1202498532</t>
  </si>
  <si>
    <t>106566018</t>
  </si>
  <si>
    <t>05:45:11</t>
  </si>
  <si>
    <t>22:45:00</t>
  </si>
  <si>
    <t>22:13:00</t>
  </si>
  <si>
    <t>05:45:09</t>
  </si>
  <si>
    <t>23:22:35</t>
  </si>
  <si>
    <t>000021588684</t>
  </si>
  <si>
    <t>23:20:42</t>
  </si>
  <si>
    <t>QM001202498532</t>
  </si>
  <si>
    <t>1202499120</t>
  </si>
  <si>
    <t>106569050</t>
  </si>
  <si>
    <t>16:50:21</t>
  </si>
  <si>
    <t>07:27:40</t>
  </si>
  <si>
    <t>15:33:35</t>
  </si>
  <si>
    <t>000021595722</t>
  </si>
  <si>
    <t>15:31:22</t>
  </si>
  <si>
    <t>QM001202499120</t>
  </si>
  <si>
    <t>07:27:42</t>
  </si>
  <si>
    <t>1202499198</t>
  </si>
  <si>
    <t>106570810</t>
  </si>
  <si>
    <t>18:00:05</t>
  </si>
  <si>
    <t>16:30:22</t>
  </si>
  <si>
    <t>17:54:56</t>
  </si>
  <si>
    <t>000021597730</t>
  </si>
  <si>
    <t>17:51:22</t>
  </si>
  <si>
    <t>QM001202499198</t>
  </si>
  <si>
    <t>18:00:04</t>
  </si>
  <si>
    <t>1202499465</t>
  </si>
  <si>
    <t>106570602</t>
  </si>
  <si>
    <t>16:51:46</t>
  </si>
  <si>
    <t>11:30:02</t>
  </si>
  <si>
    <t>11:19:53</t>
  </si>
  <si>
    <t>000021601278</t>
  </si>
  <si>
    <t>11:17:59</t>
  </si>
  <si>
    <t>QM001202499465</t>
  </si>
  <si>
    <t>11:30:03</t>
  </si>
  <si>
    <t>1202500009</t>
  </si>
  <si>
    <t>106573385</t>
  </si>
  <si>
    <t>08:53:31</t>
  </si>
  <si>
    <t>10:55:00</t>
  </si>
  <si>
    <t>09:00:41</t>
  </si>
  <si>
    <t>10:41:58</t>
  </si>
  <si>
    <t>000021606380</t>
  </si>
  <si>
    <t>10:39:41</t>
  </si>
  <si>
    <t>QM001202500009</t>
  </si>
  <si>
    <t>08:53:29</t>
  </si>
  <si>
    <t>1202500273</t>
  </si>
  <si>
    <t>106572795</t>
  </si>
  <si>
    <t>16:25:00</t>
  </si>
  <si>
    <t>15:10:35</t>
  </si>
  <si>
    <t>21:44:16</t>
  </si>
  <si>
    <t>1202500975</t>
  </si>
  <si>
    <t>106578886</t>
  </si>
  <si>
    <t>09:09:07</t>
  </si>
  <si>
    <t>09:09:06</t>
  </si>
  <si>
    <t>13:37:46</t>
  </si>
  <si>
    <t>000021615262</t>
  </si>
  <si>
    <t>13:34:40</t>
  </si>
  <si>
    <t>QM001202500975</t>
  </si>
  <si>
    <t>1202502348</t>
  </si>
  <si>
    <t>106580227</t>
  </si>
  <si>
    <t>16:15:00</t>
  </si>
  <si>
    <t>21:46:11</t>
  </si>
  <si>
    <t>1202501875</t>
  </si>
  <si>
    <t>106578493</t>
  </si>
  <si>
    <t>09:42:36</t>
  </si>
  <si>
    <t>1202503009</t>
  </si>
  <si>
    <t>106582724</t>
  </si>
  <si>
    <t>15:47:59</t>
  </si>
  <si>
    <t>20:20:00</t>
  </si>
  <si>
    <t>21:21:02</t>
  </si>
  <si>
    <t>20:19:19</t>
  </si>
  <si>
    <t>000021640595</t>
  </si>
  <si>
    <t>20:17:39</t>
  </si>
  <si>
    <t>QM001202503009</t>
  </si>
  <si>
    <t>21:21:04</t>
  </si>
  <si>
    <t>1202502998</t>
  </si>
  <si>
    <t>106582580</t>
  </si>
  <si>
    <t>21:28:54</t>
  </si>
  <si>
    <t>1202503365</t>
  </si>
  <si>
    <t>106586196</t>
  </si>
  <si>
    <t>1202503063</t>
  </si>
  <si>
    <t>106584635</t>
  </si>
  <si>
    <t>10:17:22</t>
  </si>
  <si>
    <t>1202504170</t>
  </si>
  <si>
    <t>106589419</t>
  </si>
  <si>
    <t>14:42:53</t>
  </si>
  <si>
    <t>03:42:00</t>
  </si>
  <si>
    <t>03:58:59</t>
  </si>
  <si>
    <t>000021657465</t>
  </si>
  <si>
    <t>03:57:37</t>
  </si>
  <si>
    <t>QM001202504170</t>
  </si>
  <si>
    <t>14:42:52</t>
  </si>
  <si>
    <t>1202504603</t>
  </si>
  <si>
    <t>106590684</t>
  </si>
  <si>
    <t>21:41:43</t>
  </si>
  <si>
    <t>1202505157</t>
  </si>
  <si>
    <t>106592360</t>
  </si>
  <si>
    <t>1202505980</t>
  </si>
  <si>
    <t>106594822</t>
  </si>
  <si>
    <t>21:55:17</t>
  </si>
  <si>
    <t>1202506690</t>
  </si>
  <si>
    <t>21:20:24</t>
  </si>
  <si>
    <t>18:20:00</t>
  </si>
  <si>
    <t>19:44:19</t>
  </si>
  <si>
    <t>000021682538</t>
  </si>
  <si>
    <t>19:43:10</t>
  </si>
  <si>
    <t>QM001202506690</t>
  </si>
  <si>
    <t>21:20:23</t>
  </si>
  <si>
    <t>1202507007</t>
  </si>
  <si>
    <t>106598578</t>
  </si>
  <si>
    <t>10:00:09</t>
  </si>
  <si>
    <t>1202507895</t>
  </si>
  <si>
    <t>106601250</t>
  </si>
  <si>
    <t>16:43:23</t>
  </si>
  <si>
    <t>17:12:05</t>
  </si>
  <si>
    <t>21:38:34</t>
  </si>
  <si>
    <t>17:30:05</t>
  </si>
  <si>
    <t>000021693538</t>
  </si>
  <si>
    <t>17:28:05</t>
  </si>
  <si>
    <t>QM001202507895</t>
  </si>
  <si>
    <t>21:38:35</t>
  </si>
  <si>
    <t>1202507220</t>
  </si>
  <si>
    <t>106601949</t>
  </si>
  <si>
    <t>23:33:32</t>
  </si>
  <si>
    <t>05:55:00</t>
  </si>
  <si>
    <t>03:45:23</t>
  </si>
  <si>
    <t>05:49:24</t>
  </si>
  <si>
    <t>000021688455</t>
  </si>
  <si>
    <t>05:46:51</t>
  </si>
  <si>
    <t>QM001202507220</t>
  </si>
  <si>
    <t>03:45:24</t>
  </si>
  <si>
    <t>1202507746</t>
  </si>
  <si>
    <t>106602203</t>
  </si>
  <si>
    <t>04:44:05</t>
  </si>
  <si>
    <t>13:25:00</t>
  </si>
  <si>
    <t>04:44:04</t>
  </si>
  <si>
    <t>13:50:11</t>
  </si>
  <si>
    <t>000021692272</t>
  </si>
  <si>
    <t>13:47:28</t>
  </si>
  <si>
    <t>QM001202507746</t>
  </si>
  <si>
    <t>1202512324</t>
  </si>
  <si>
    <t>106622403</t>
  </si>
  <si>
    <t>04:59:42</t>
  </si>
  <si>
    <t>04:59:41</t>
  </si>
  <si>
    <t>06:46:22</t>
  </si>
  <si>
    <t>000021752053</t>
  </si>
  <si>
    <t>06:44:34</t>
  </si>
  <si>
    <t>QM001202512324</t>
  </si>
  <si>
    <t>1202516625</t>
  </si>
  <si>
    <t>106640177</t>
  </si>
  <si>
    <t>21:40:25</t>
  </si>
  <si>
    <t>17:07:53</t>
  </si>
  <si>
    <t>21:40:24</t>
  </si>
  <si>
    <t>17:31:21</t>
  </si>
  <si>
    <t>000021802137</t>
  </si>
  <si>
    <t>17:29:53</t>
  </si>
  <si>
    <t>QM001202516625</t>
  </si>
  <si>
    <t>1202519487</t>
  </si>
  <si>
    <t>106650221</t>
  </si>
  <si>
    <t>22:14:39</t>
  </si>
  <si>
    <t>1202520204</t>
  </si>
  <si>
    <t>106652864</t>
  </si>
  <si>
    <t>1202521182</t>
  </si>
  <si>
    <t>106656823</t>
  </si>
  <si>
    <t>11:49:37</t>
  </si>
  <si>
    <t>07:22:00</t>
  </si>
  <si>
    <t>11:49:28</t>
  </si>
  <si>
    <t>08:18:29</t>
  </si>
  <si>
    <t>000021852625</t>
  </si>
  <si>
    <t>08:16:09</t>
  </si>
  <si>
    <t>QM001202521182</t>
  </si>
  <si>
    <t>11:49:29</t>
  </si>
  <si>
    <t>1202525574</t>
  </si>
  <si>
    <t>106671866</t>
  </si>
  <si>
    <t>20:25:00</t>
  </si>
  <si>
    <t>20:05:00</t>
  </si>
  <si>
    <t>09:02:29</t>
  </si>
  <si>
    <t>1202525578</t>
  </si>
  <si>
    <t>21:40:01</t>
  </si>
  <si>
    <t>21:29:46</t>
  </si>
  <si>
    <t>000021908306</t>
  </si>
  <si>
    <t>21:28:13</t>
  </si>
  <si>
    <t>QM001202525578</t>
  </si>
  <si>
    <t>1202525724</t>
  </si>
  <si>
    <t>106672678</t>
  </si>
  <si>
    <t>03:30:47</t>
  </si>
  <si>
    <t>07:15:00</t>
  </si>
  <si>
    <t>06:20:33</t>
  </si>
  <si>
    <t>03:30:37</t>
  </si>
  <si>
    <t>06:51:24</t>
  </si>
  <si>
    <t>000021909005</t>
  </si>
  <si>
    <t>06:47:33</t>
  </si>
  <si>
    <t>QM001202525724</t>
  </si>
  <si>
    <t>1202527874</t>
  </si>
  <si>
    <t>106679810</t>
  </si>
  <si>
    <t>15:45:00</t>
  </si>
  <si>
    <t>21:38:54</t>
  </si>
  <si>
    <t>1202528322</t>
  </si>
  <si>
    <t>106683079</t>
  </si>
  <si>
    <t>08:59:31</t>
  </si>
  <si>
    <t>12:05:00</t>
  </si>
  <si>
    <t>08:59:30</t>
  </si>
  <si>
    <t>12:45:15</t>
  </si>
  <si>
    <t>000021940494</t>
  </si>
  <si>
    <t>12:38:38</t>
  </si>
  <si>
    <t>QM001202528322</t>
  </si>
  <si>
    <t>1202528661</t>
  </si>
  <si>
    <t>106684604</t>
  </si>
  <si>
    <t>13:15:06</t>
  </si>
  <si>
    <t>13:15:05</t>
  </si>
  <si>
    <t>09:22:48</t>
  </si>
  <si>
    <t>000021944880</t>
  </si>
  <si>
    <t>09:20:05</t>
  </si>
  <si>
    <t>QM001202528661</t>
  </si>
  <si>
    <t>1202528796</t>
  </si>
  <si>
    <t>106684806</t>
  </si>
  <si>
    <t>21:56:40</t>
  </si>
  <si>
    <t>1202529414</t>
  </si>
  <si>
    <t>13:07:25</t>
  </si>
  <si>
    <t>10:40:19</t>
  </si>
  <si>
    <t>13:31:55</t>
  </si>
  <si>
    <t>000021952297</t>
  </si>
  <si>
    <t>13:29:19</t>
  </si>
  <si>
    <t>QM001202529414</t>
  </si>
  <si>
    <t>1202531349</t>
  </si>
  <si>
    <t>106695254</t>
  </si>
  <si>
    <t>05:33:56</t>
  </si>
  <si>
    <t>05:33:55</t>
  </si>
  <si>
    <t>10:49:07</t>
  </si>
  <si>
    <t>000021973906</t>
  </si>
  <si>
    <t>10:47:42</t>
  </si>
  <si>
    <t>QM001202531349</t>
  </si>
  <si>
    <t>1202532115</t>
  </si>
  <si>
    <t>12:59:59</t>
  </si>
  <si>
    <t>10:50:24</t>
  </si>
  <si>
    <t>13:10:40</t>
  </si>
  <si>
    <t>000021981262</t>
  </si>
  <si>
    <t>12:46:59</t>
  </si>
  <si>
    <t>QM001202532115</t>
  </si>
  <si>
    <t>12:59:58</t>
  </si>
  <si>
    <t>1202537539</t>
  </si>
  <si>
    <t>106720875</t>
  </si>
  <si>
    <t>11:40:46</t>
  </si>
  <si>
    <t>11:40:44</t>
  </si>
  <si>
    <t>10:14:40</t>
  </si>
  <si>
    <t>000022038232</t>
  </si>
  <si>
    <t>10:12:39</t>
  </si>
  <si>
    <t>QM001202537539</t>
  </si>
  <si>
    <t>1202537316</t>
  </si>
  <si>
    <t>106720877</t>
  </si>
  <si>
    <t>10:16:10</t>
  </si>
  <si>
    <t>1202538276</t>
  </si>
  <si>
    <t>106721382</t>
  </si>
  <si>
    <t>1202539251</t>
  </si>
  <si>
    <t>106724867</t>
  </si>
  <si>
    <t>EXIZJDSURMAY</t>
  </si>
  <si>
    <t>08:56:48</t>
  </si>
  <si>
    <t>12:55:00</t>
  </si>
  <si>
    <t>16:36:38</t>
  </si>
  <si>
    <t>08:47:39</t>
  </si>
  <si>
    <t>000022056168</t>
  </si>
  <si>
    <t>08:44:45</t>
  </si>
  <si>
    <t>QM001202539251</t>
  </si>
  <si>
    <t>16:36:39</t>
  </si>
  <si>
    <t>1202539871</t>
  </si>
  <si>
    <t>106727044</t>
  </si>
  <si>
    <t>05:04:35</t>
  </si>
  <si>
    <t>1202542434</t>
  </si>
  <si>
    <t>106736062</t>
  </si>
  <si>
    <t>05:40:00</t>
  </si>
  <si>
    <t>05:23:55</t>
  </si>
  <si>
    <t>05:54:36</t>
  </si>
  <si>
    <t>1202544605</t>
  </si>
  <si>
    <t>106746948</t>
  </si>
  <si>
    <t>15:12:15</t>
  </si>
  <si>
    <t>15:07:37</t>
  </si>
  <si>
    <t>000022113615</t>
  </si>
  <si>
    <t>15:04:47</t>
  </si>
  <si>
    <t>QM001202544605</t>
  </si>
  <si>
    <t>09:39:09</t>
  </si>
  <si>
    <t>1202546817</t>
  </si>
  <si>
    <t>106756219</t>
  </si>
  <si>
    <t>1202546313</t>
  </si>
  <si>
    <t>106752610</t>
  </si>
  <si>
    <t>03:49:54</t>
  </si>
  <si>
    <t>03:39:54</t>
  </si>
  <si>
    <t>05:39:58</t>
  </si>
  <si>
    <t>1202546859</t>
  </si>
  <si>
    <t>106756232</t>
  </si>
  <si>
    <t>04:20:00</t>
  </si>
  <si>
    <t>1202548581</t>
  </si>
  <si>
    <t>09:36:48</t>
  </si>
  <si>
    <t>07:30:19</t>
  </si>
  <si>
    <t>08:53:21</t>
  </si>
  <si>
    <t>000022164200</t>
  </si>
  <si>
    <t>08:51:19</t>
  </si>
  <si>
    <t>QM001202548581</t>
  </si>
  <si>
    <t>09:36:47</t>
  </si>
  <si>
    <t>1202548580</t>
  </si>
  <si>
    <t>106763888</t>
  </si>
  <si>
    <t>07:50:41</t>
  </si>
  <si>
    <t>07:40:05</t>
  </si>
  <si>
    <t>08:50:13</t>
  </si>
  <si>
    <t>000022164196</t>
  </si>
  <si>
    <t>08:47:05</t>
  </si>
  <si>
    <t>QM001202548580</t>
  </si>
  <si>
    <t>07:50:39</t>
  </si>
  <si>
    <t>1202548891</t>
  </si>
  <si>
    <t>106766947</t>
  </si>
  <si>
    <t>20:22:31</t>
  </si>
  <si>
    <t>17:40:21</t>
  </si>
  <si>
    <t>20:22:30</t>
  </si>
  <si>
    <t>18:55:31</t>
  </si>
  <si>
    <t>000022167772</t>
  </si>
  <si>
    <t>18:54:21</t>
  </si>
  <si>
    <t>QM001202548891</t>
  </si>
  <si>
    <t>1202549692</t>
  </si>
  <si>
    <t>106767635</t>
  </si>
  <si>
    <t>21:23:48</t>
  </si>
  <si>
    <t>21:23:46</t>
  </si>
  <si>
    <t>14:27:20</t>
  </si>
  <si>
    <t>000022175521</t>
  </si>
  <si>
    <t>14:25:54</t>
  </si>
  <si>
    <t>QM001202549692</t>
  </si>
  <si>
    <t>1202549169</t>
  </si>
  <si>
    <t>106766602</t>
  </si>
  <si>
    <t>05:27:21</t>
  </si>
  <si>
    <t>1202549833</t>
  </si>
  <si>
    <t>106767636</t>
  </si>
  <si>
    <t>21:34:25</t>
  </si>
  <si>
    <t>1202550546</t>
  </si>
  <si>
    <t>106769620</t>
  </si>
  <si>
    <t>1202551686</t>
  </si>
  <si>
    <t>106774243</t>
  </si>
  <si>
    <t>20:54:39</t>
  </si>
  <si>
    <t>1202552325</t>
  </si>
  <si>
    <t>106778175</t>
  </si>
  <si>
    <t>1202554375</t>
  </si>
  <si>
    <t>05:16:17</t>
  </si>
  <si>
    <t>05:18:11</t>
  </si>
  <si>
    <t>000022236537</t>
  </si>
  <si>
    <t>QM001202554375</t>
  </si>
  <si>
    <t>1202555867</t>
  </si>
  <si>
    <t>106796717</t>
  </si>
  <si>
    <t>03:05:03</t>
  </si>
  <si>
    <t>06:05:50</t>
  </si>
  <si>
    <t>07:25:11</t>
  </si>
  <si>
    <t>000022256849</t>
  </si>
  <si>
    <t>07:21:50</t>
  </si>
  <si>
    <t>QM001202555867</t>
  </si>
  <si>
    <t>1202555791</t>
  </si>
  <si>
    <t>106793957</t>
  </si>
  <si>
    <t>05:31:37</t>
  </si>
  <si>
    <t>23:56:00</t>
  </si>
  <si>
    <t>05:31:36</t>
  </si>
  <si>
    <t>05:12:59</t>
  </si>
  <si>
    <t>000022254098</t>
  </si>
  <si>
    <t>05:11:49</t>
  </si>
  <si>
    <t>QM001202555791</t>
  </si>
  <si>
    <t>1202556280</t>
  </si>
  <si>
    <t>106794917</t>
  </si>
  <si>
    <t>21:01:01</t>
  </si>
  <si>
    <t>1202558017</t>
  </si>
  <si>
    <t>106808717</t>
  </si>
  <si>
    <t>00:27:46</t>
  </si>
  <si>
    <t>07:58:00</t>
  </si>
  <si>
    <t>00:27:45</t>
  </si>
  <si>
    <t>06:39:17</t>
  </si>
  <si>
    <t>000022289589</t>
  </si>
  <si>
    <t>06:37:22</t>
  </si>
  <si>
    <t>QM001202558017</t>
  </si>
  <si>
    <t>1202560417</t>
  </si>
  <si>
    <t>106826414</t>
  </si>
  <si>
    <t>1202564198</t>
  </si>
  <si>
    <t>106856802</t>
  </si>
  <si>
    <t>11:44:39</t>
  </si>
  <si>
    <t>08:31:52</t>
  </si>
  <si>
    <t>000022509733</t>
  </si>
  <si>
    <t>09:31:52</t>
  </si>
  <si>
    <t>QM001202564198</t>
  </si>
  <si>
    <t>11:44:37</t>
  </si>
  <si>
    <t>1202565268</t>
  </si>
  <si>
    <t>106862237</t>
  </si>
  <si>
    <t>16:45:21</t>
  </si>
  <si>
    <t>1202565115</t>
  </si>
  <si>
    <t>106861835</t>
  </si>
  <si>
    <t>12:11:00</t>
  </si>
  <si>
    <t>08:21:15</t>
  </si>
  <si>
    <t>1202565391</t>
  </si>
  <si>
    <t>106863802</t>
  </si>
  <si>
    <t>18:55:29</t>
  </si>
  <si>
    <t>1202565974</t>
  </si>
  <si>
    <t>106868699</t>
  </si>
  <si>
    <t>21:13:38</t>
  </si>
  <si>
    <t>20:27:00</t>
  </si>
  <si>
    <t>19:27:00</t>
  </si>
  <si>
    <t>21:13:27</t>
  </si>
  <si>
    <t>20:02:20</t>
  </si>
  <si>
    <t>000022530741</t>
  </si>
  <si>
    <t>20:01:21</t>
  </si>
  <si>
    <t>QM001202565974</t>
  </si>
  <si>
    <t>21:13:28</t>
  </si>
  <si>
    <t>1202566837</t>
  </si>
  <si>
    <t>106871287</t>
  </si>
  <si>
    <t>1202568525</t>
  </si>
  <si>
    <t>106879031</t>
  </si>
  <si>
    <t>16:25:30</t>
  </si>
  <si>
    <t>07:00:08</t>
  </si>
  <si>
    <t>10:48:00</t>
  </si>
  <si>
    <t>000022566562</t>
  </si>
  <si>
    <t>10:38:08</t>
  </si>
  <si>
    <t>QM001202568525</t>
  </si>
  <si>
    <t>16:25:29</t>
  </si>
  <si>
    <t>1202568807</t>
  </si>
  <si>
    <t>106880980</t>
  </si>
  <si>
    <t>04:37:03</t>
  </si>
  <si>
    <t>01:37:58</t>
  </si>
  <si>
    <t>000022569465</t>
  </si>
  <si>
    <t>01:34:52</t>
  </si>
  <si>
    <t>QM001202568807</t>
  </si>
  <si>
    <t>04:37:02</t>
  </si>
  <si>
    <t>1202570076</t>
  </si>
  <si>
    <t>106885571</t>
  </si>
  <si>
    <t>1202570812</t>
  </si>
  <si>
    <t>106889061</t>
  </si>
  <si>
    <t>1202571459</t>
  </si>
  <si>
    <t>106892020</t>
  </si>
  <si>
    <t>05:31:21</t>
  </si>
  <si>
    <t>1202573827</t>
  </si>
  <si>
    <t>106907211</t>
  </si>
  <si>
    <t>1202574576</t>
  </si>
  <si>
    <t>106910229</t>
  </si>
  <si>
    <t>13:45:20</t>
  </si>
  <si>
    <t>1202575408</t>
  </si>
  <si>
    <t>106913688</t>
  </si>
  <si>
    <t>23:41:15</t>
  </si>
  <si>
    <t>16:44:00</t>
  </si>
  <si>
    <t>23:41:14</t>
  </si>
  <si>
    <t>16:57:18</t>
  </si>
  <si>
    <t>000022655480</t>
  </si>
  <si>
    <t>16:54:49</t>
  </si>
  <si>
    <t>QM001202575408</t>
  </si>
  <si>
    <t>1202576317</t>
  </si>
  <si>
    <t>106919228</t>
  </si>
  <si>
    <t>11:34:59</t>
  </si>
  <si>
    <t>14:30:50</t>
  </si>
  <si>
    <t>000022667090</t>
  </si>
  <si>
    <t>14:26:35</t>
  </si>
  <si>
    <t>QM001202576317</t>
  </si>
  <si>
    <t>17:11:11</t>
  </si>
  <si>
    <t>1202578546</t>
  </si>
  <si>
    <t>106930119</t>
  </si>
  <si>
    <t>20:09:44</t>
  </si>
  <si>
    <t>1202579386</t>
  </si>
  <si>
    <t>106932175</t>
  </si>
  <si>
    <t>21:07:03</t>
  </si>
  <si>
    <t>21:06:48</t>
  </si>
  <si>
    <t>19:34:51</t>
  </si>
  <si>
    <t>000022702563</t>
  </si>
  <si>
    <t>19:32:38</t>
  </si>
  <si>
    <t>QM001202579386</t>
  </si>
  <si>
    <t>21:06:49</t>
  </si>
  <si>
    <t>1202579794</t>
  </si>
  <si>
    <t>106934795</t>
  </si>
  <si>
    <t>1202580065</t>
  </si>
  <si>
    <t>106935427</t>
  </si>
  <si>
    <t>04:50:42</t>
  </si>
  <si>
    <t>17:30:45</t>
  </si>
  <si>
    <t>17:00:45</t>
  </si>
  <si>
    <t>04:50:41</t>
  </si>
  <si>
    <t>17:22:34</t>
  </si>
  <si>
    <t>000022710019</t>
  </si>
  <si>
    <t>17:20:45</t>
  </si>
  <si>
    <t>QM001202580065</t>
  </si>
  <si>
    <t>1202580628</t>
  </si>
  <si>
    <t>106943207</t>
  </si>
  <si>
    <t>1202582616</t>
  </si>
  <si>
    <t>16:09:50</t>
  </si>
  <si>
    <t>14:00:27</t>
  </si>
  <si>
    <t>14:47:08</t>
  </si>
  <si>
    <t>000022741792</t>
  </si>
  <si>
    <t>14:45:27</t>
  </si>
  <si>
    <t>QM001202582616</t>
  </si>
  <si>
    <t>16:09:49</t>
  </si>
  <si>
    <t>1202584680</t>
  </si>
  <si>
    <t>106958156</t>
  </si>
  <si>
    <t>09:20:57</t>
  </si>
  <si>
    <t>09:50:00</t>
  </si>
  <si>
    <t>12:15:57</t>
  </si>
  <si>
    <t>000022775471</t>
  </si>
  <si>
    <t>12:12:57</t>
  </si>
  <si>
    <t>QM001202584680</t>
  </si>
  <si>
    <t>09:20:56</t>
  </si>
  <si>
    <t>1202586700</t>
  </si>
  <si>
    <t>106977335</t>
  </si>
  <si>
    <t>13:43:44</t>
  </si>
  <si>
    <t>12:00:39</t>
  </si>
  <si>
    <t>13:44:13</t>
  </si>
  <si>
    <t>000022806831</t>
  </si>
  <si>
    <t>13:33:39</t>
  </si>
  <si>
    <t>QM001202586700</t>
  </si>
  <si>
    <t>09:52:52</t>
  </si>
  <si>
    <t>1202586741</t>
  </si>
  <si>
    <t>106975507</t>
  </si>
  <si>
    <t>16:45:31</t>
  </si>
  <si>
    <t>16:16:12</t>
  </si>
  <si>
    <t>1202588137</t>
  </si>
  <si>
    <t>106976224</t>
  </si>
  <si>
    <t>21:41:06</t>
  </si>
  <si>
    <t>15:00:13</t>
  </si>
  <si>
    <t>20:12:16</t>
  </si>
  <si>
    <t>20:08:57</t>
  </si>
  <si>
    <t>000022863241</t>
  </si>
  <si>
    <t>20:02:13</t>
  </si>
  <si>
    <t>QM001202588137</t>
  </si>
  <si>
    <t>20:12:17</t>
  </si>
  <si>
    <t>1202588721</t>
  </si>
  <si>
    <t>106991258</t>
  </si>
  <si>
    <t>20:33:58</t>
  </si>
  <si>
    <t>20:41:00</t>
  </si>
  <si>
    <t>20:33:57</t>
  </si>
  <si>
    <t>21:42:59</t>
  </si>
  <si>
    <t>000022872578</t>
  </si>
  <si>
    <t>21:41:27</t>
  </si>
  <si>
    <t>QM001202588721</t>
  </si>
  <si>
    <t>1202589969</t>
  </si>
  <si>
    <t>04:49:53</t>
  </si>
  <si>
    <t>04:17:44</t>
  </si>
  <si>
    <t>04:20:30</t>
  </si>
  <si>
    <t>000022889840</t>
  </si>
  <si>
    <t>QM001202589969</t>
  </si>
  <si>
    <t>04:49:52</t>
  </si>
  <si>
    <t>1202589970</t>
  </si>
  <si>
    <t>106985491</t>
  </si>
  <si>
    <t>05:33:00</t>
  </si>
  <si>
    <t>1202599610</t>
  </si>
  <si>
    <t>20:25:32</t>
  </si>
  <si>
    <t>17:23:19</t>
  </si>
  <si>
    <t>000022997226</t>
  </si>
  <si>
    <t>17:21:46</t>
  </si>
  <si>
    <t>QM001202599610</t>
  </si>
  <si>
    <t>20:25:30</t>
  </si>
  <si>
    <t>1202599562</t>
  </si>
  <si>
    <t>107018834</t>
  </si>
  <si>
    <t>19:05:22</t>
  </si>
  <si>
    <t>16:58:18</t>
  </si>
  <si>
    <t>16:28:18</t>
  </si>
  <si>
    <t>16:29:27</t>
  </si>
  <si>
    <t>000022996897</t>
  </si>
  <si>
    <t>QM001202599562</t>
  </si>
  <si>
    <t>1202601120</t>
  </si>
  <si>
    <t>107025181</t>
  </si>
  <si>
    <t>20:18:00</t>
  </si>
  <si>
    <t>1202601340</t>
  </si>
  <si>
    <t>107026421</t>
  </si>
  <si>
    <t>12:44:08</t>
  </si>
  <si>
    <t>08:53:37</t>
  </si>
  <si>
    <t>000023046009</t>
  </si>
  <si>
    <t>08:52:51</t>
  </si>
  <si>
    <t>QM001202601340</t>
  </si>
  <si>
    <t>1202601562</t>
  </si>
  <si>
    <t>107026940</t>
  </si>
  <si>
    <t>13:45:02</t>
  </si>
  <si>
    <t>1202601996</t>
  </si>
  <si>
    <t>107056137</t>
  </si>
  <si>
    <t>1202604011</t>
  </si>
  <si>
    <t>107042742</t>
  </si>
  <si>
    <t>11:29:02</t>
  </si>
  <si>
    <t>04:05:50</t>
  </si>
  <si>
    <t>000023089338</t>
  </si>
  <si>
    <t>04:04:48</t>
  </si>
  <si>
    <t>QM001202604011</t>
  </si>
  <si>
    <t>11:29:01</t>
  </si>
  <si>
    <t>1202604654</t>
  </si>
  <si>
    <t>107044240</t>
  </si>
  <si>
    <t>1202605936</t>
  </si>
  <si>
    <t>107049407</t>
  </si>
  <si>
    <t>20:48:24</t>
  </si>
  <si>
    <t>1202605994</t>
  </si>
  <si>
    <t>107050573</t>
  </si>
  <si>
    <t>17:05:19</t>
  </si>
  <si>
    <t>04:40:00</t>
  </si>
  <si>
    <t>04:43:23</t>
  </si>
  <si>
    <t>000023112933</t>
  </si>
  <si>
    <t>QM001202605994</t>
  </si>
  <si>
    <t>17:05:18</t>
  </si>
  <si>
    <t>1202609440</t>
  </si>
  <si>
    <t>107063583</t>
  </si>
  <si>
    <t>1202613977</t>
  </si>
  <si>
    <t>107083203</t>
  </si>
  <si>
    <t>1202614432</t>
  </si>
  <si>
    <t>107085288</t>
  </si>
  <si>
    <t>12:00:45</t>
  </si>
  <si>
    <t>12:28:49</t>
  </si>
  <si>
    <t>11:51:04</t>
  </si>
  <si>
    <t>000023225016</t>
  </si>
  <si>
    <t>QM001202614432</t>
  </si>
  <si>
    <t>12:28:50</t>
  </si>
  <si>
    <t>13:42:40</t>
  </si>
  <si>
    <t>1202614695</t>
  </si>
  <si>
    <t>107087740</t>
  </si>
  <si>
    <t>23:33:18</t>
  </si>
  <si>
    <t>000023228050</t>
  </si>
  <si>
    <t>23:30:37</t>
  </si>
  <si>
    <t>QM001202614695</t>
  </si>
  <si>
    <t>1202616090</t>
  </si>
  <si>
    <t>107092203</t>
  </si>
  <si>
    <t>1202617203</t>
  </si>
  <si>
    <t>107098039</t>
  </si>
  <si>
    <t>1202617386</t>
  </si>
  <si>
    <t>107098576</t>
  </si>
  <si>
    <t>15:24:21</t>
  </si>
  <si>
    <t>16:58:35</t>
  </si>
  <si>
    <t>000023264027</t>
  </si>
  <si>
    <t>16:53:04</t>
  </si>
  <si>
    <t>QM001202617386</t>
  </si>
  <si>
    <t>15:24:19</t>
  </si>
  <si>
    <t>1202617514</t>
  </si>
  <si>
    <t>107103319</t>
  </si>
  <si>
    <t>16:36:19</t>
  </si>
  <si>
    <t>23:26:43</t>
  </si>
  <si>
    <t>000023265013</t>
  </si>
  <si>
    <t>23:21:27</t>
  </si>
  <si>
    <t>QM001202617514</t>
  </si>
  <si>
    <t>16:36:21</t>
  </si>
  <si>
    <t>1202619818</t>
  </si>
  <si>
    <t>107108904</t>
  </si>
  <si>
    <t>IZCCGOMEZ</t>
  </si>
  <si>
    <t>1202620412</t>
  </si>
  <si>
    <t>107111204</t>
  </si>
  <si>
    <t>13:52:03</t>
  </si>
  <si>
    <t>12:07:56</t>
  </si>
  <si>
    <t>000023300205</t>
  </si>
  <si>
    <t>12:06:07</t>
  </si>
  <si>
    <t>QM001202620412</t>
  </si>
  <si>
    <t>13:52:01</t>
  </si>
  <si>
    <t>1202622316</t>
  </si>
  <si>
    <t>107120478</t>
  </si>
  <si>
    <t>12:22:37</t>
  </si>
  <si>
    <t>09:51:28</t>
  </si>
  <si>
    <t>000023337346</t>
  </si>
  <si>
    <t>09:50:34</t>
  </si>
  <si>
    <t>QM001202622316</t>
  </si>
  <si>
    <t>1202623543</t>
  </si>
  <si>
    <t>107126113</t>
  </si>
  <si>
    <t>12:14:24</t>
  </si>
  <si>
    <t>06:30:46</t>
  </si>
  <si>
    <t>12:37:07</t>
  </si>
  <si>
    <t>07:53:18</t>
  </si>
  <si>
    <t>000023348712</t>
  </si>
  <si>
    <t>07:50:46</t>
  </si>
  <si>
    <t>QM001202623543</t>
  </si>
  <si>
    <t>12:37:09</t>
  </si>
  <si>
    <t>1202623484</t>
  </si>
  <si>
    <t>107125503</t>
  </si>
  <si>
    <t>09:02:52</t>
  </si>
  <si>
    <t>09:02:51</t>
  </si>
  <si>
    <t>05:32:40</t>
  </si>
  <si>
    <t>000023348450</t>
  </si>
  <si>
    <t>05:31:26</t>
  </si>
  <si>
    <t>QM001202623484</t>
  </si>
  <si>
    <t>1202624482</t>
  </si>
  <si>
    <t>107128841</t>
  </si>
  <si>
    <t>10:35:00</t>
  </si>
  <si>
    <t>11:38:50</t>
  </si>
  <si>
    <t>000023359061</t>
  </si>
  <si>
    <t>11:37:33</t>
  </si>
  <si>
    <t>QM001202624482</t>
  </si>
  <si>
    <t>1202625193</t>
  </si>
  <si>
    <t>107131428</t>
  </si>
  <si>
    <t>1202625404</t>
  </si>
  <si>
    <t>107131838</t>
  </si>
  <si>
    <t>16:55:24</t>
  </si>
  <si>
    <t>1202625936</t>
  </si>
  <si>
    <t>SERVOCONTROLADOR ERROR "AL 52"  SMART L.</t>
  </si>
  <si>
    <t>107134482</t>
  </si>
  <si>
    <t>12:40:00</t>
  </si>
  <si>
    <t>1202625537</t>
  </si>
  <si>
    <t>107133998</t>
  </si>
  <si>
    <t>09:35:56</t>
  </si>
  <si>
    <t>1202626280</t>
  </si>
  <si>
    <t>107136559</t>
  </si>
  <si>
    <t>20:25:26</t>
  </si>
  <si>
    <t>1202626427</t>
  </si>
  <si>
    <t>MAQUINA EMBUTE  INTERMITENTEMENTE</t>
  </si>
  <si>
    <t>107136646</t>
  </si>
  <si>
    <t>05:37:46</t>
  </si>
  <si>
    <t>13:50:29</t>
  </si>
  <si>
    <t>000023385621</t>
  </si>
  <si>
    <t>13:48:43</t>
  </si>
  <si>
    <t>QM001202626427</t>
  </si>
  <si>
    <t>1202629465</t>
  </si>
  <si>
    <t>ERROR ALARMA ERROR "AL 52"  SMART LINK</t>
  </si>
  <si>
    <t>107149836</t>
  </si>
  <si>
    <t>1202630971</t>
  </si>
  <si>
    <t>107156670</t>
  </si>
  <si>
    <t>10:03:08</t>
  </si>
  <si>
    <t>10:03:07</t>
  </si>
  <si>
    <t>22:37:55</t>
  </si>
  <si>
    <t>000023476767</t>
  </si>
  <si>
    <t>22:36:18</t>
  </si>
  <si>
    <t>QM001202630971</t>
  </si>
  <si>
    <t>1202633159</t>
  </si>
  <si>
    <t>107168753</t>
  </si>
  <si>
    <t>1202633165</t>
  </si>
  <si>
    <t>107168320</t>
  </si>
  <si>
    <t>12:03:35</t>
  </si>
  <si>
    <t>08:34:00</t>
  </si>
  <si>
    <t>07:30:10</t>
  </si>
  <si>
    <t>08:45:44</t>
  </si>
  <si>
    <t>000023506255</t>
  </si>
  <si>
    <t>08:44:10</t>
  </si>
  <si>
    <t>QM001202633165</t>
  </si>
  <si>
    <t>12:03:33</t>
  </si>
  <si>
    <t>1202633063</t>
  </si>
  <si>
    <t>107177171</t>
  </si>
  <si>
    <t>05:50:23</t>
  </si>
  <si>
    <t>05:50:22</t>
  </si>
  <si>
    <t>04:21:51</t>
  </si>
  <si>
    <t>000023505518</t>
  </si>
  <si>
    <t>04:19:49</t>
  </si>
  <si>
    <t>QM001202633063</t>
  </si>
  <si>
    <t>1202634350</t>
  </si>
  <si>
    <t>107177418</t>
  </si>
  <si>
    <t>09:36:20</t>
  </si>
  <si>
    <t>08:33:58</t>
  </si>
  <si>
    <t>000023523818</t>
  </si>
  <si>
    <t>08:31:55</t>
  </si>
  <si>
    <t>QM001202634350</t>
  </si>
  <si>
    <t>09:36:19</t>
  </si>
  <si>
    <t>1202635070</t>
  </si>
  <si>
    <t>107180680</t>
  </si>
  <si>
    <t>1202636118</t>
  </si>
  <si>
    <t>107186632</t>
  </si>
  <si>
    <t>10:15:53</t>
  </si>
  <si>
    <t>1202636283</t>
  </si>
  <si>
    <t>107184739</t>
  </si>
  <si>
    <t>21:19:45</t>
  </si>
  <si>
    <t>17:10:25</t>
  </si>
  <si>
    <t>21:19:44</t>
  </si>
  <si>
    <t>17:50:12</t>
  </si>
  <si>
    <t>000023547796</t>
  </si>
  <si>
    <t>17:48:25</t>
  </si>
  <si>
    <t>QM001202636283</t>
  </si>
  <si>
    <t>1202640649</t>
  </si>
  <si>
    <t>107204381</t>
  </si>
  <si>
    <t>21:50:23</t>
  </si>
  <si>
    <t>21:50:22</t>
  </si>
  <si>
    <t>18:59:43</t>
  </si>
  <si>
    <t>000023605611</t>
  </si>
  <si>
    <t>18:57:47</t>
  </si>
  <si>
    <t>QM001202640649</t>
  </si>
  <si>
    <t>1202642096</t>
  </si>
  <si>
    <t>107213268</t>
  </si>
  <si>
    <t>19:50:36</t>
  </si>
  <si>
    <t>1202642738</t>
  </si>
  <si>
    <t>107217544</t>
  </si>
  <si>
    <t>19:47:41</t>
  </si>
  <si>
    <t>21:34:56</t>
  </si>
  <si>
    <t>17:32:09</t>
  </si>
  <si>
    <t>000023626841</t>
  </si>
  <si>
    <t>17:27:38</t>
  </si>
  <si>
    <t>QM001202642738</t>
  </si>
  <si>
    <t>21:34:57</t>
  </si>
  <si>
    <t>23:36:00</t>
  </si>
  <si>
    <t>1202643597</t>
  </si>
  <si>
    <t>107219908</t>
  </si>
  <si>
    <t>13:09:09</t>
  </si>
  <si>
    <t>1202643938</t>
  </si>
  <si>
    <t>107219982</t>
  </si>
  <si>
    <t>20:25:17</t>
  </si>
  <si>
    <t>12:57:51</t>
  </si>
  <si>
    <t>000023641318</t>
  </si>
  <si>
    <t>12:57:02</t>
  </si>
  <si>
    <t>QM001202643938</t>
  </si>
  <si>
    <t>20:25:16</t>
  </si>
  <si>
    <t>1202644166</t>
  </si>
  <si>
    <t>107220519</t>
  </si>
  <si>
    <t>21:05:55</t>
  </si>
  <si>
    <t>20:30:55</t>
  </si>
  <si>
    <t>1202644292</t>
  </si>
  <si>
    <t>14:39:06</t>
  </si>
  <si>
    <t>06:45:01</t>
  </si>
  <si>
    <t>000023647739</t>
  </si>
  <si>
    <t>06:41:16</t>
  </si>
  <si>
    <t>QM001202644292</t>
  </si>
  <si>
    <t>14:39:05</t>
  </si>
  <si>
    <t>1202646878</t>
  </si>
  <si>
    <t>107233182</t>
  </si>
  <si>
    <t>20:47:55</t>
  </si>
  <si>
    <t>20:11:15</t>
  </si>
  <si>
    <t>20:57:21</t>
  </si>
  <si>
    <t>000023674835</t>
  </si>
  <si>
    <t>20:56:02</t>
  </si>
  <si>
    <t>QM001202646878</t>
  </si>
  <si>
    <t>20:11:16</t>
  </si>
  <si>
    <t>1202646066</t>
  </si>
  <si>
    <t>107231584</t>
  </si>
  <si>
    <t>04:46:41</t>
  </si>
  <si>
    <t>04:46:40</t>
  </si>
  <si>
    <t>02:21:01</t>
  </si>
  <si>
    <t>000023667808</t>
  </si>
  <si>
    <t>02:19:47</t>
  </si>
  <si>
    <t>QM001202646066</t>
  </si>
  <si>
    <t>1202646829</t>
  </si>
  <si>
    <t>107233054</t>
  </si>
  <si>
    <t>19:48:17</t>
  </si>
  <si>
    <t>1202647644</t>
  </si>
  <si>
    <t>107240184</t>
  </si>
  <si>
    <t>1202647642</t>
  </si>
  <si>
    <t>107236171</t>
  </si>
  <si>
    <t>20:22:00</t>
  </si>
  <si>
    <t>18:12:58</t>
  </si>
  <si>
    <t>20:40:55</t>
  </si>
  <si>
    <t>1202648026</t>
  </si>
  <si>
    <t>107237605</t>
  </si>
  <si>
    <t>12:17:37</t>
  </si>
  <si>
    <t>1202648889</t>
  </si>
  <si>
    <t>107241124</t>
  </si>
  <si>
    <t>07:00:36</t>
  </si>
  <si>
    <t>07:05:00</t>
  </si>
  <si>
    <t>05:43:26</t>
  </si>
  <si>
    <t>05:45:26</t>
  </si>
  <si>
    <t>000023696651</t>
  </si>
  <si>
    <t>QM001202648889</t>
  </si>
  <si>
    <t>10:27:19</t>
  </si>
  <si>
    <t>1202649954</t>
  </si>
  <si>
    <t>107245578</t>
  </si>
  <si>
    <t>21:50:54</t>
  </si>
  <si>
    <t>1202651158</t>
  </si>
  <si>
    <t>107257552</t>
  </si>
  <si>
    <t>12:25:56</t>
  </si>
  <si>
    <t>06:53:09</t>
  </si>
  <si>
    <t>1202653955</t>
  </si>
  <si>
    <t>107261163</t>
  </si>
  <si>
    <t>10:58:24</t>
  </si>
  <si>
    <t>1202653824</t>
  </si>
  <si>
    <t>107261226</t>
  </si>
  <si>
    <t>10:42:00</t>
  </si>
  <si>
    <t>10:25:07</t>
  </si>
  <si>
    <t>10:45:47</t>
  </si>
  <si>
    <t>10:35:59</t>
  </si>
  <si>
    <t>000023763208</t>
  </si>
  <si>
    <t>QM001202653824</t>
  </si>
  <si>
    <t>1202654707</t>
  </si>
  <si>
    <t>107264302</t>
  </si>
  <si>
    <t>1202657219</t>
  </si>
  <si>
    <t>RACOR  CUCHILLA REVENTADO</t>
  </si>
  <si>
    <t>107272865</t>
  </si>
  <si>
    <t>17:08:20</t>
  </si>
  <si>
    <t>17:08:19</t>
  </si>
  <si>
    <t>17:18:07</t>
  </si>
  <si>
    <t>000023800373</t>
  </si>
  <si>
    <t>17:17:08</t>
  </si>
  <si>
    <t>QM001202657219</t>
  </si>
  <si>
    <t>1202657223</t>
  </si>
  <si>
    <t>107272869</t>
  </si>
  <si>
    <t>11:33:03</t>
  </si>
  <si>
    <t>14:55:00</t>
  </si>
  <si>
    <t>17:51:36</t>
  </si>
  <si>
    <t>17:33:37</t>
  </si>
  <si>
    <t>000023800416</t>
  </si>
  <si>
    <t>17:28:18</t>
  </si>
  <si>
    <t>QM001202657223</t>
  </si>
  <si>
    <t>17:51:37</t>
  </si>
  <si>
    <t>1202657853</t>
  </si>
  <si>
    <t>107274910</t>
  </si>
  <si>
    <t>09:15:04</t>
  </si>
  <si>
    <t>13:45:05</t>
  </si>
  <si>
    <t>000023868729</t>
  </si>
  <si>
    <t>13:42:24</t>
  </si>
  <si>
    <t>QM001202657853</t>
  </si>
  <si>
    <t>09:15:03</t>
  </si>
  <si>
    <t>1202659543</t>
  </si>
  <si>
    <t>107280307</t>
  </si>
  <si>
    <t>08:10:00</t>
  </si>
  <si>
    <t>1202660739</t>
  </si>
  <si>
    <t>107284088</t>
  </si>
  <si>
    <t>11:34:53</t>
  </si>
  <si>
    <t>13:40:00</t>
  </si>
  <si>
    <t>13:35:33</t>
  </si>
  <si>
    <t>000023967279</t>
  </si>
  <si>
    <t>13:32:34</t>
  </si>
  <si>
    <t>QM001202660739</t>
  </si>
  <si>
    <t>11:34:52</t>
  </si>
  <si>
    <t>1202660818</t>
  </si>
  <si>
    <t>107284558</t>
  </si>
  <si>
    <t>15:15:00</t>
  </si>
  <si>
    <t>1202660665</t>
  </si>
  <si>
    <t>107283993</t>
  </si>
  <si>
    <t>15:35:11</t>
  </si>
  <si>
    <t>12:45:00</t>
  </si>
  <si>
    <t>11:35:20</t>
  </si>
  <si>
    <t>11:37:15</t>
  </si>
  <si>
    <t>000023966664</t>
  </si>
  <si>
    <t>QM001202660665</t>
  </si>
  <si>
    <t>1202660843</t>
  </si>
  <si>
    <t>107284563</t>
  </si>
  <si>
    <t>1202664375</t>
  </si>
  <si>
    <t>107299203</t>
  </si>
  <si>
    <t>1202664557</t>
  </si>
  <si>
    <t>107300276</t>
  </si>
  <si>
    <t>05:04:11</t>
  </si>
  <si>
    <t>05:04:10</t>
  </si>
  <si>
    <t>03:51:06</t>
  </si>
  <si>
    <t>000024016517</t>
  </si>
  <si>
    <t>03:41:56</t>
  </si>
  <si>
    <t>QM001202664557</t>
  </si>
  <si>
    <t>1202664584</t>
  </si>
  <si>
    <t>107302637</t>
  </si>
  <si>
    <t>02:39:42</t>
  </si>
  <si>
    <t>05:17:31</t>
  </si>
  <si>
    <t>05:18:51</t>
  </si>
  <si>
    <t>000024016572</t>
  </si>
  <si>
    <t>QM001202664584</t>
  </si>
  <si>
    <t>02:39:41</t>
  </si>
  <si>
    <t>1202667143</t>
  </si>
  <si>
    <t>107310925</t>
  </si>
  <si>
    <t>10:38:33</t>
  </si>
  <si>
    <t>1202667343</t>
  </si>
  <si>
    <t>107311401</t>
  </si>
  <si>
    <t>20:38:23</t>
  </si>
  <si>
    <t>1202667331</t>
  </si>
  <si>
    <t>107311363</t>
  </si>
  <si>
    <t>1202668547</t>
  </si>
  <si>
    <t>107315930</t>
  </si>
  <si>
    <t>21:45:58</t>
  </si>
  <si>
    <t>1202669591</t>
  </si>
  <si>
    <t>107320120</t>
  </si>
  <si>
    <t>1202672084</t>
  </si>
  <si>
    <t>107329419</t>
  </si>
  <si>
    <t>05:49:18</t>
  </si>
  <si>
    <t>1202673736</t>
  </si>
  <si>
    <t>107334279</t>
  </si>
  <si>
    <t>09:05:50</t>
  </si>
  <si>
    <t>Ubicac.técnica</t>
  </si>
  <si>
    <t>Texto breve</t>
  </si>
  <si>
    <t>Status del sistema</t>
  </si>
  <si>
    <t>AMa</t>
  </si>
  <si>
    <t>Status de usuario</t>
  </si>
  <si>
    <t>Autor</t>
  </si>
  <si>
    <t>Cabecera orden PEP</t>
  </si>
  <si>
    <t>Can.distr.</t>
  </si>
  <si>
    <t>CeCo resp.</t>
  </si>
  <si>
    <t>CeBe</t>
  </si>
  <si>
    <t>CvRec</t>
  </si>
  <si>
    <t>CGH</t>
  </si>
  <si>
    <t>CrC</t>
  </si>
  <si>
    <t>CtroPtoTbj</t>
  </si>
  <si>
    <t>Denominación producto servicio</t>
  </si>
  <si>
    <t>Hora desde</t>
  </si>
  <si>
    <t>Elemento PEP</t>
  </si>
  <si>
    <t>Elemento refer.PM/PS</t>
  </si>
  <si>
    <t>Esq.CC</t>
  </si>
  <si>
    <t>E</t>
  </si>
  <si>
    <t>TE</t>
  </si>
  <si>
    <t>Fin real</t>
  </si>
  <si>
    <t>FFac</t>
  </si>
  <si>
    <t>GPM h.ruta</t>
  </si>
  <si>
    <t>GrpHRuta</t>
  </si>
  <si>
    <t>HoraFinExt</t>
  </si>
  <si>
    <t>Fin (hora)</t>
  </si>
  <si>
    <t>Hora inic.</t>
  </si>
  <si>
    <t>In.real</t>
  </si>
  <si>
    <t>IPO</t>
  </si>
  <si>
    <t>Modificado por</t>
  </si>
  <si>
    <t>Op.s</t>
  </si>
  <si>
    <t>OrdenPrinc</t>
  </si>
  <si>
    <t>OrdenSuper</t>
  </si>
  <si>
    <t>Org.Ventas</t>
  </si>
  <si>
    <t>PB</t>
  </si>
  <si>
    <t>Prod.servicio</t>
  </si>
  <si>
    <t>PstoTbjo</t>
  </si>
  <si>
    <t>Res/SPed</t>
  </si>
  <si>
    <t>Sector</t>
  </si>
  <si>
    <t>Subgrafo</t>
  </si>
  <si>
    <t>Tp.</t>
  </si>
  <si>
    <t>Fin progr.</t>
  </si>
  <si>
    <t>Fe.entrada</t>
  </si>
  <si>
    <t>Costes tot.reales</t>
  </si>
  <si>
    <t>Cantidad</t>
  </si>
  <si>
    <t>De fecha</t>
  </si>
  <si>
    <t>A fecha</t>
  </si>
  <si>
    <t>Liber.</t>
  </si>
  <si>
    <t>Inic.extr.</t>
  </si>
  <si>
    <t>Fin extr.</t>
  </si>
  <si>
    <t>Inic.real</t>
  </si>
  <si>
    <t>Fe.modif.</t>
  </si>
  <si>
    <t>Gsts.estimados</t>
  </si>
  <si>
    <t>Hist. dsd</t>
  </si>
  <si>
    <t>Ingr. totales plan</t>
  </si>
  <si>
    <t>Ingresos tot. real</t>
  </si>
  <si>
    <t>Suma de costes plan</t>
  </si>
  <si>
    <t>Tot.costes facturac.</t>
  </si>
  <si>
    <t>Tota general (plan)</t>
  </si>
  <si>
    <t>Total general (real)</t>
  </si>
  <si>
    <t>UMB</t>
  </si>
  <si>
    <t>LIB. NOTI EDET FMAT MOVM NLIQ PREC</t>
  </si>
  <si>
    <t>ZAVE</t>
  </si>
  <si>
    <t>Z17</t>
  </si>
  <si>
    <t>COORDI16</t>
  </si>
  <si>
    <t>OK   NPSP</t>
  </si>
  <si>
    <t>10993965</t>
  </si>
  <si>
    <t>1006</t>
  </si>
  <si>
    <t>Z4</t>
  </si>
  <si>
    <t>ZPM01</t>
  </si>
  <si>
    <t>24:00:00</t>
  </si>
  <si>
    <t>OR000107283993</t>
  </si>
  <si>
    <t>1</t>
  </si>
  <si>
    <t>3</t>
  </si>
  <si>
    <t>ALTA - HIGH</t>
  </si>
  <si>
    <t>30</t>
  </si>
  <si>
    <t>COP</t>
  </si>
  <si>
    <t>LIB. FENA MACO MOVM NLIQ PREC</t>
  </si>
  <si>
    <t>OR000107240184</t>
  </si>
  <si>
    <t>LIB. EDET FENA FMAT MOVM NLIQ PREC</t>
  </si>
  <si>
    <t>COORDI13</t>
  </si>
  <si>
    <t>OR000107108904</t>
  </si>
  <si>
    <t>CTEC NOTI NLIQ PREC</t>
  </si>
  <si>
    <t>OR000107310925</t>
  </si>
  <si>
    <t>CTEC NOTI MOVM NLIQ PREC</t>
  </si>
  <si>
    <t>11:29:17</t>
  </si>
  <si>
    <t>OR000107284088</t>
  </si>
  <si>
    <t>OR000107280307</t>
  </si>
  <si>
    <t>CTEC NOTI MACO MOVM NLIQ PREC</t>
  </si>
  <si>
    <t>COORDI19</t>
  </si>
  <si>
    <t>08:36:00</t>
  </si>
  <si>
    <t>05:37:27</t>
  </si>
  <si>
    <t>OR000107136646</t>
  </si>
  <si>
    <t>OR000107329419</t>
  </si>
  <si>
    <t>19:23:41</t>
  </si>
  <si>
    <t>OR000107320120</t>
  </si>
  <si>
    <t>OR000107311401</t>
  </si>
  <si>
    <t>09:54:28</t>
  </si>
  <si>
    <t>OR000107311363</t>
  </si>
  <si>
    <t>OR000107264302</t>
  </si>
  <si>
    <t>CTEC NOTI KKMP NLIQ PREC</t>
  </si>
  <si>
    <t>OR000107315930</t>
  </si>
  <si>
    <t>01:50:00</t>
  </si>
  <si>
    <t>OR000107300276</t>
  </si>
  <si>
    <t>21:33:32</t>
  </si>
  <si>
    <t>OR000107284563</t>
  </si>
  <si>
    <t>16:28:38</t>
  </si>
  <si>
    <t>OR000107284558</t>
  </si>
  <si>
    <t>OR000107272869</t>
  </si>
  <si>
    <t>OR000107272865</t>
  </si>
  <si>
    <t>OR000107261226</t>
  </si>
  <si>
    <t>CTEC NOTI FENA MACO MOVM NLIQ PREC</t>
  </si>
  <si>
    <t>13:15:04</t>
  </si>
  <si>
    <t>OR000107299203</t>
  </si>
  <si>
    <t>CTEC NOTI FENA KKMP NLIQ PREC</t>
  </si>
  <si>
    <t>OR000107334279</t>
  </si>
  <si>
    <t>Deficiencia de vacio en la NT</t>
  </si>
  <si>
    <t>11:14:37</t>
  </si>
  <si>
    <t>OR000107302637</t>
  </si>
  <si>
    <t>07:54:55</t>
  </si>
  <si>
    <t>OR000107274910</t>
  </si>
  <si>
    <t>CTEC NOTI EDET FENA MACO MOVM NLIQ PREC</t>
  </si>
  <si>
    <t>OR000107261163</t>
  </si>
  <si>
    <t>CERR NOTP MACO MOVM NLIQ PREC</t>
  </si>
  <si>
    <t>16:01:49</t>
  </si>
  <si>
    <t>OR000106856802</t>
  </si>
  <si>
    <t>EJE DE LA TIJERA EN MAL ESTADO</t>
  </si>
  <si>
    <t>13:07:41</t>
  </si>
  <si>
    <t>ACMAGONZALEZ</t>
  </si>
  <si>
    <t>OR000106150115</t>
  </si>
  <si>
    <t>13:32:31</t>
  </si>
  <si>
    <t>OR000106142677</t>
  </si>
  <si>
    <t>CERR NOTP EDET MACO MOVM NLIQ PREC PTBO</t>
  </si>
  <si>
    <t>09:34:48</t>
  </si>
  <si>
    <t>OR000105769146</t>
  </si>
  <si>
    <t>CERR NOTP EDET MACO MOVM NLIQ PREC</t>
  </si>
  <si>
    <t>07:19:09</t>
  </si>
  <si>
    <t>OR000107098039</t>
  </si>
  <si>
    <t>CERR NOTI MOVM NLIQ PREC PTBO</t>
  </si>
  <si>
    <t>16:52:33</t>
  </si>
  <si>
    <t>OR000105797960</t>
  </si>
  <si>
    <t>15:31:26</t>
  </si>
  <si>
    <t>OR000105767772</t>
  </si>
  <si>
    <t>OK   PCAB</t>
  </si>
  <si>
    <t>11:49:05</t>
  </si>
  <si>
    <t>OR000105551089</t>
  </si>
  <si>
    <t>13:54:33</t>
  </si>
  <si>
    <t>OR000106125551</t>
  </si>
  <si>
    <t>CERR NOTI MOVM NLIQ PREC</t>
  </si>
  <si>
    <t>IZSPARRA</t>
  </si>
  <si>
    <t>OR000106515092</t>
  </si>
  <si>
    <t>OR000106510927</t>
  </si>
  <si>
    <t>CUCHILLA TRANSVERSAL REVENTADA</t>
  </si>
  <si>
    <t>06:20:00</t>
  </si>
  <si>
    <t>IZJCURIBE</t>
  </si>
  <si>
    <t>OR000106672678</t>
  </si>
  <si>
    <t>OR000106601250</t>
  </si>
  <si>
    <t>20:31:03</t>
  </si>
  <si>
    <t>OR000106592360</t>
  </si>
  <si>
    <t>23:22:20</t>
  </si>
  <si>
    <t>OR000106372978</t>
  </si>
  <si>
    <t>OR000107219908</t>
  </si>
  <si>
    <t>19:44:02</t>
  </si>
  <si>
    <t>OR000107149836</t>
  </si>
  <si>
    <t>05:36:07</t>
  </si>
  <si>
    <t>OR000106880980</t>
  </si>
  <si>
    <t>PIÑON BANDA DE SALIDA MALO - R&lt;(&gt;&amp;&lt;)&gt;R</t>
  </si>
  <si>
    <t>15:32:25</t>
  </si>
  <si>
    <t>OR000106862237</t>
  </si>
  <si>
    <t>13:13:19</t>
  </si>
  <si>
    <t>OR000106808717</t>
  </si>
  <si>
    <t>OR000106910229</t>
  </si>
  <si>
    <t>12:27:36</t>
  </si>
  <si>
    <t>OR000105703219</t>
  </si>
  <si>
    <t>OR000106212658</t>
  </si>
  <si>
    <t>PRES      NPSP</t>
  </si>
  <si>
    <t>02:42:17</t>
  </si>
  <si>
    <t>OR000106050030</t>
  </si>
  <si>
    <t>CERR NOTI MACO NLIQ PREC</t>
  </si>
  <si>
    <t>OR000106415846</t>
  </si>
  <si>
    <t>CERR NOTI MACO MOVM NLIQ PREC PTBO</t>
  </si>
  <si>
    <t>OR000105806423</t>
  </si>
  <si>
    <t>OR000105795115</t>
  </si>
  <si>
    <t>OR000105785821</t>
  </si>
  <si>
    <t>OR000105784724</t>
  </si>
  <si>
    <t>18:16:57</t>
  </si>
  <si>
    <t>OR000105778636</t>
  </si>
  <si>
    <t>EMPA00039 FALLO CUCHILLA TRANSVERSAL #3</t>
  </si>
  <si>
    <t>OR000105752058</t>
  </si>
  <si>
    <t>OK   NEJE</t>
  </si>
  <si>
    <t>08:05:00</t>
  </si>
  <si>
    <t>OR000105748887</t>
  </si>
  <si>
    <t>OR000105730574</t>
  </si>
  <si>
    <t>OR000105875171</t>
  </si>
  <si>
    <t>OR000105845500</t>
  </si>
  <si>
    <t>OR000105835104</t>
  </si>
  <si>
    <t>OR000105814329</t>
  </si>
  <si>
    <t>OR000105814081</t>
  </si>
  <si>
    <t>OR000105813582</t>
  </si>
  <si>
    <t>07:09:48</t>
  </si>
  <si>
    <t>OR000105812314</t>
  </si>
  <si>
    <t>10:27:39</t>
  </si>
  <si>
    <t>OR000105618440</t>
  </si>
  <si>
    <t>OR000105567002</t>
  </si>
  <si>
    <t>14:21:44</t>
  </si>
  <si>
    <t>OR000105551505</t>
  </si>
  <si>
    <t>OR000105549008</t>
  </si>
  <si>
    <t>10:29:19</t>
  </si>
  <si>
    <t>OR000105518255</t>
  </si>
  <si>
    <t>03:33:11</t>
  </si>
  <si>
    <t>OR000105484108</t>
  </si>
  <si>
    <t>DAÑO EN PLANCHA PRECALENTAMIENTO INFERIO</t>
  </si>
  <si>
    <t>OR000105483662</t>
  </si>
  <si>
    <t>OR000105708186</t>
  </si>
  <si>
    <t>OR000105684377</t>
  </si>
  <si>
    <t>OR000105674004</t>
  </si>
  <si>
    <t>OR000105648040</t>
  </si>
  <si>
    <t>PÉRDIDA DE VACÍO EN SELLADO/tapitas rota</t>
  </si>
  <si>
    <t>15:14:30</t>
  </si>
  <si>
    <t>OR000105633035</t>
  </si>
  <si>
    <t>OK        NPSP</t>
  </si>
  <si>
    <t>OR000106110049</t>
  </si>
  <si>
    <t>OR000105987704</t>
  </si>
  <si>
    <t>OR000105969710</t>
  </si>
  <si>
    <t>OR000105966145</t>
  </si>
  <si>
    <t>15:40:14</t>
  </si>
  <si>
    <t>OR000105918000</t>
  </si>
  <si>
    <t>OR000106088187</t>
  </si>
  <si>
    <t>OR000106066714</t>
  </si>
  <si>
    <t>CERR NOTI MACO MOVM NLIQ PREC</t>
  </si>
  <si>
    <t>OR000106570602</t>
  </si>
  <si>
    <t>OR000106572795</t>
  </si>
  <si>
    <t>COORDP06</t>
  </si>
  <si>
    <t>OR000106526375</t>
  </si>
  <si>
    <t>OR000106516626</t>
  </si>
  <si>
    <t>11:16:07</t>
  </si>
  <si>
    <t>OR000106508992</t>
  </si>
  <si>
    <t>20183406  NT 700 FUGA EN ESTACIÓN DE SEL</t>
  </si>
  <si>
    <t>10:34:15</t>
  </si>
  <si>
    <t>OR000106721382</t>
  </si>
  <si>
    <t>OR000106720877</t>
  </si>
  <si>
    <t>20:40:38</t>
  </si>
  <si>
    <t>OR000106683079</t>
  </si>
  <si>
    <t>12:21:01</t>
  </si>
  <si>
    <t>OR000106652864</t>
  </si>
  <si>
    <t>ACMACARDONA</t>
  </si>
  <si>
    <t>OR000106640177</t>
  </si>
  <si>
    <t>OR000106594822</t>
  </si>
  <si>
    <t>OR000106414544</t>
  </si>
  <si>
    <t>OR000106401100</t>
  </si>
  <si>
    <t>21:23:19</t>
  </si>
  <si>
    <t>OR000106366537</t>
  </si>
  <si>
    <t>19:10:33</t>
  </si>
  <si>
    <t>OR000106345318</t>
  </si>
  <si>
    <t>OR000106340359</t>
  </si>
  <si>
    <t>02:54:06</t>
  </si>
  <si>
    <t>OR000106337465</t>
  </si>
  <si>
    <t>MANDO ELEVACION MOTORES PLANCHA SELLADO</t>
  </si>
  <si>
    <t>OR000106314169</t>
  </si>
  <si>
    <t>OR000106416894</t>
  </si>
  <si>
    <t>OR000106506162</t>
  </si>
  <si>
    <t>OR000106504703</t>
  </si>
  <si>
    <t>OR000106468225</t>
  </si>
  <si>
    <t>OR000106450146</t>
  </si>
  <si>
    <t>16:43:40</t>
  </si>
  <si>
    <t>OR000106426948</t>
  </si>
  <si>
    <t>OR000106425366</t>
  </si>
  <si>
    <t>OR000106419056</t>
  </si>
  <si>
    <t>11:10:42</t>
  </si>
  <si>
    <t>OR000107168320</t>
  </si>
  <si>
    <t>OR000107156670</t>
  </si>
  <si>
    <t>OR000107128841</t>
  </si>
  <si>
    <t>Acople fusible anillo reventado</t>
  </si>
  <si>
    <t>10:26:26</t>
  </si>
  <si>
    <t>OR000107241124</t>
  </si>
  <si>
    <t>08:11:22</t>
  </si>
  <si>
    <t>OR000106885571</t>
  </si>
  <si>
    <t>OR000106868699</t>
  </si>
  <si>
    <t>10:11:04</t>
  </si>
  <si>
    <t>OR000106826414</t>
  </si>
  <si>
    <t>IZABUSTAMANT</t>
  </si>
  <si>
    <t>OR000106794917</t>
  </si>
  <si>
    <t>2</t>
  </si>
  <si>
    <t>MEDIA - HALF</t>
  </si>
  <si>
    <t>11:37:13</t>
  </si>
  <si>
    <t>OR000106769620</t>
  </si>
  <si>
    <t>OR000106766947</t>
  </si>
  <si>
    <t>13:54:21</t>
  </si>
  <si>
    <t>OR000107085288</t>
  </si>
  <si>
    <t>20388176 DAÑO RODILLO SEGUIDOR DE LEVA</t>
  </si>
  <si>
    <t>14:22:02</t>
  </si>
  <si>
    <t>OR000107063583</t>
  </si>
  <si>
    <t>OR000106309038</t>
  </si>
  <si>
    <t>04:53:29</t>
  </si>
  <si>
    <t>OR000106167070</t>
  </si>
  <si>
    <t>OR000106164222</t>
  </si>
  <si>
    <t>17:13:50</t>
  </si>
  <si>
    <t>OR000106158935</t>
  </si>
  <si>
    <t>05:21:12</t>
  </si>
  <si>
    <t>OR000106261908</t>
  </si>
  <si>
    <t>OR000106228172</t>
  </si>
  <si>
    <t>OR000106215283</t>
  </si>
  <si>
    <t>Se bloqueo la grapadora</t>
  </si>
  <si>
    <t>OR000106203140</t>
  </si>
  <si>
    <t>CERR NOTI KKMP NLIQ PREC PTBO</t>
  </si>
  <si>
    <t>OR000105803360</t>
  </si>
  <si>
    <t>11:39:00</t>
  </si>
  <si>
    <t>OR000105791343</t>
  </si>
  <si>
    <t>OR000105788923</t>
  </si>
  <si>
    <t>OR000105779464</t>
  </si>
  <si>
    <t>OR000105778511</t>
  </si>
  <si>
    <t>OR000105774623</t>
  </si>
  <si>
    <t>OR000105774265</t>
  </si>
  <si>
    <t>EMPA00039 FALLO PLANCHA DE SELLADO</t>
  </si>
  <si>
    <t>OR000105761966</t>
  </si>
  <si>
    <t>OR000105759999</t>
  </si>
  <si>
    <t>06:39:16</t>
  </si>
  <si>
    <t>OR000105759996</t>
  </si>
  <si>
    <t>OR000105755435</t>
  </si>
  <si>
    <t>OR000105737382</t>
  </si>
  <si>
    <t>OR000105730107</t>
  </si>
  <si>
    <t>OR000105729376</t>
  </si>
  <si>
    <t>OR000105807032</t>
  </si>
  <si>
    <t>OR000105880454</t>
  </si>
  <si>
    <t>OR000105877217</t>
  </si>
  <si>
    <t>08:23:23</t>
  </si>
  <si>
    <t>OR000105872912</t>
  </si>
  <si>
    <t>OR000105868892</t>
  </si>
  <si>
    <t>10:29:16</t>
  </si>
  <si>
    <t>OR000105864977</t>
  </si>
  <si>
    <t>OR000105857518</t>
  </si>
  <si>
    <t>OR000105836378</t>
  </si>
  <si>
    <t>OR000105817906</t>
  </si>
  <si>
    <t>15:05:57</t>
  </si>
  <si>
    <t>OR000105816368</t>
  </si>
  <si>
    <t>01:47:00</t>
  </si>
  <si>
    <t>OR000105812409</t>
  </si>
  <si>
    <t>OR000105808726</t>
  </si>
  <si>
    <t>10:08:04</t>
  </si>
  <si>
    <t>OR000105621845</t>
  </si>
  <si>
    <t>21:40:53</t>
  </si>
  <si>
    <t>OR000105618944</t>
  </si>
  <si>
    <t>OR000105614449</t>
  </si>
  <si>
    <t>OR000105614025</t>
  </si>
  <si>
    <t>19:48:07</t>
  </si>
  <si>
    <t>OR000105603819</t>
  </si>
  <si>
    <t>13:48:08</t>
  </si>
  <si>
    <t>OR000105597840</t>
  </si>
  <si>
    <t>OR000105590051</t>
  </si>
  <si>
    <t>10:16:01</t>
  </si>
  <si>
    <t>OR000105578750</t>
  </si>
  <si>
    <t>OR000105574800</t>
  </si>
  <si>
    <t>19:52:57</t>
  </si>
  <si>
    <t>OR000105564554</t>
  </si>
  <si>
    <t>20:24:57</t>
  </si>
  <si>
    <t>OR000105564553</t>
  </si>
  <si>
    <t>16:09:14</t>
  </si>
  <si>
    <t>OR000105551759</t>
  </si>
  <si>
    <t>10:44:28</t>
  </si>
  <si>
    <t>OR000105531354</t>
  </si>
  <si>
    <t>21:15:28</t>
  </si>
  <si>
    <t>OR000105512068</t>
  </si>
  <si>
    <t>13:17:12</t>
  </si>
  <si>
    <t>OR000105502535</t>
  </si>
  <si>
    <t>OR000105621915</t>
  </si>
  <si>
    <t>OR000105697296</t>
  </si>
  <si>
    <t>OR000105694135</t>
  </si>
  <si>
    <t>OR000105679799</t>
  </si>
  <si>
    <t>OR000105667611</t>
  </si>
  <si>
    <t>OR000105667610</t>
  </si>
  <si>
    <t>12:40:09</t>
  </si>
  <si>
    <t>OR000105659704</t>
  </si>
  <si>
    <t>06:11:18</t>
  </si>
  <si>
    <t>OR000105656383</t>
  </si>
  <si>
    <t>OR000105652520</t>
  </si>
  <si>
    <t>DESAJUSTE SISTEMA FRENADO PELICULA SUP.</t>
  </si>
  <si>
    <t>OR000105643437</t>
  </si>
  <si>
    <t>12:44:25</t>
  </si>
  <si>
    <t>OR000105641934</t>
  </si>
  <si>
    <t>OR000106120791</t>
  </si>
  <si>
    <t>OR000106110930</t>
  </si>
  <si>
    <t>06:47:18</t>
  </si>
  <si>
    <t>OR000106105283</t>
  </si>
  <si>
    <t>OR000106105276</t>
  </si>
  <si>
    <t>OR000106004232</t>
  </si>
  <si>
    <t>OR000106003128</t>
  </si>
  <si>
    <t>OR000105989222</t>
  </si>
  <si>
    <t>OR000105981839</t>
  </si>
  <si>
    <t>OR000105981697</t>
  </si>
  <si>
    <t>OR000105979646</t>
  </si>
  <si>
    <t>OR000105970452</t>
  </si>
  <si>
    <t>OR000105966311</t>
  </si>
  <si>
    <t>OR000105961580</t>
  </si>
  <si>
    <t>OR000105954328</t>
  </si>
  <si>
    <t>13:52:15</t>
  </si>
  <si>
    <t>OR000105952440</t>
  </si>
  <si>
    <t>OR000105945055</t>
  </si>
  <si>
    <t>OR000105896493</t>
  </si>
  <si>
    <t>OR000105892909</t>
  </si>
  <si>
    <t>OR000105891420</t>
  </si>
  <si>
    <t>OR000105887015</t>
  </si>
  <si>
    <t>OR000106097717</t>
  </si>
  <si>
    <t>OR000106096426</t>
  </si>
  <si>
    <t>05:59:00</t>
  </si>
  <si>
    <t>OR000106089127</t>
  </si>
  <si>
    <t>OR000106088845</t>
  </si>
  <si>
    <t>OR000106087918</t>
  </si>
  <si>
    <t>OR000106079128</t>
  </si>
  <si>
    <t>OR000106071291</t>
  </si>
  <si>
    <t>OR000106069619</t>
  </si>
  <si>
    <t>OR000106063683</t>
  </si>
  <si>
    <t>16:59:02</t>
  </si>
  <si>
    <t>OR000106056251</t>
  </si>
  <si>
    <t>OR000106054660</t>
  </si>
  <si>
    <t>OR000106046120</t>
  </si>
  <si>
    <t>OR000106034813</t>
  </si>
  <si>
    <t>OR000106027506</t>
  </si>
  <si>
    <t>OR000106017504</t>
  </si>
  <si>
    <t>OR000106016119</t>
  </si>
  <si>
    <t>CERR NOTI KKMP NLIQ PREC</t>
  </si>
  <si>
    <t>OR000106559841</t>
  </si>
  <si>
    <t>OR000106561145</t>
  </si>
  <si>
    <t>11:31:33</t>
  </si>
  <si>
    <t>OR000106547356</t>
  </si>
  <si>
    <t>OR000106546085</t>
  </si>
  <si>
    <t>OR000106544882</t>
  </si>
  <si>
    <t>08:38:58</t>
  </si>
  <si>
    <t>OR000106542993</t>
  </si>
  <si>
    <t>OR000106566018</t>
  </si>
  <si>
    <t>OR000106569050</t>
  </si>
  <si>
    <t>00:07:07</t>
  </si>
  <si>
    <t>OR000106573385</t>
  </si>
  <si>
    <t>OR000106578493</t>
  </si>
  <si>
    <t>OR000106541841</t>
  </si>
  <si>
    <t>21:40:33</t>
  </si>
  <si>
    <t>OR000106536153</t>
  </si>
  <si>
    <t>21:17:26</t>
  </si>
  <si>
    <t>OR000106531201</t>
  </si>
  <si>
    <t>04:19:12</t>
  </si>
  <si>
    <t>OR000106522752</t>
  </si>
  <si>
    <t>DESAJUSTE EN TROQUEL 2 NO CORTA BIEN.</t>
  </si>
  <si>
    <t>17:32:07</t>
  </si>
  <si>
    <t>OR000106518235</t>
  </si>
  <si>
    <t>OR000106517379</t>
  </si>
  <si>
    <t>08:06:59</t>
  </si>
  <si>
    <t>OR000106514670</t>
  </si>
  <si>
    <t>OR000106511283</t>
  </si>
  <si>
    <t>OR000106508997</t>
  </si>
  <si>
    <t>OR000106578886</t>
  </si>
  <si>
    <t>OR000106684806</t>
  </si>
  <si>
    <t>OR000106679810</t>
  </si>
  <si>
    <t>06:48:00</t>
  </si>
  <si>
    <t>OR000106671866</t>
  </si>
  <si>
    <t>OR000106656823</t>
  </si>
  <si>
    <t>OR000106650221</t>
  </si>
  <si>
    <t>OR000106602203</t>
  </si>
  <si>
    <t>OR000106590684</t>
  </si>
  <si>
    <t>07:02:00</t>
  </si>
  <si>
    <t>09:16:28</t>
  </si>
  <si>
    <t>OR000106586196</t>
  </si>
  <si>
    <t>OR000106582724</t>
  </si>
  <si>
    <t>OR000106582580</t>
  </si>
  <si>
    <t>OR000106580227</t>
  </si>
  <si>
    <t>OR000106506772</t>
  </si>
  <si>
    <t>OR000106408400</t>
  </si>
  <si>
    <t>OR000106386329</t>
  </si>
  <si>
    <t>OR000106380236</t>
  </si>
  <si>
    <t>OR000106367535</t>
  </si>
  <si>
    <t>OR000106354113</t>
  </si>
  <si>
    <t>17:27:06</t>
  </si>
  <si>
    <t>OR000106354030</t>
  </si>
  <si>
    <t>20:22:27</t>
  </si>
  <si>
    <t>OR000106321628</t>
  </si>
  <si>
    <t>21:35:04</t>
  </si>
  <si>
    <t>OR000106317463</t>
  </si>
  <si>
    <t>13:22:25</t>
  </si>
  <si>
    <t>OR000106313263</t>
  </si>
  <si>
    <t>OR000106309965</t>
  </si>
  <si>
    <t>17:23:33</t>
  </si>
  <si>
    <t>OR000106309045</t>
  </si>
  <si>
    <t>11:25:39</t>
  </si>
  <si>
    <t>OR000106489451</t>
  </si>
  <si>
    <t>OR000106487738</t>
  </si>
  <si>
    <t>OR000106481740</t>
  </si>
  <si>
    <t>OR000106476836</t>
  </si>
  <si>
    <t>OR000106470504</t>
  </si>
  <si>
    <t>OR000106466700</t>
  </si>
  <si>
    <t>OR000106465880</t>
  </si>
  <si>
    <t>OR000106463230</t>
  </si>
  <si>
    <t>19:30:37</t>
  </si>
  <si>
    <t>OR000106459129</t>
  </si>
  <si>
    <t>07:41:46</t>
  </si>
  <si>
    <t>OR000106459053</t>
  </si>
  <si>
    <t>TROQUEL # 4 AVERIADO</t>
  </si>
  <si>
    <t>19:35:16</t>
  </si>
  <si>
    <t>OR000106449166</t>
  </si>
  <si>
    <t>20:40:03</t>
  </si>
  <si>
    <t>OR000106440822</t>
  </si>
  <si>
    <t>OR000106433209</t>
  </si>
  <si>
    <t>OR000106426668</t>
  </si>
  <si>
    <t>OR000106422897</t>
  </si>
  <si>
    <t>21:37:27</t>
  </si>
  <si>
    <t>OR000107220519</t>
  </si>
  <si>
    <t>OR000107217544</t>
  </si>
  <si>
    <t>OR000107186632</t>
  </si>
  <si>
    <t>17:10:15</t>
  </si>
  <si>
    <t>OR000107184739</t>
  </si>
  <si>
    <t>10:42:08</t>
  </si>
  <si>
    <t>OR000107177418</t>
  </si>
  <si>
    <t>OR000107177171</t>
  </si>
  <si>
    <t>06:58:00</t>
  </si>
  <si>
    <t>13:28:37</t>
  </si>
  <si>
    <t>OR000107168753</t>
  </si>
  <si>
    <t>OR000107133998</t>
  </si>
  <si>
    <t>OR000107131838</t>
  </si>
  <si>
    <t>09:45:00</t>
  </si>
  <si>
    <t>OR000107131428</t>
  </si>
  <si>
    <t>12:38:07</t>
  </si>
  <si>
    <t>OR000107126113</t>
  </si>
  <si>
    <t>12:34:34</t>
  </si>
  <si>
    <t>OR000107120478</t>
  </si>
  <si>
    <t>13:41:09</t>
  </si>
  <si>
    <t>OR000107111204</t>
  </si>
  <si>
    <t>16:38:34</t>
  </si>
  <si>
    <t>OR000107098576</t>
  </si>
  <si>
    <t>OR000107231584</t>
  </si>
  <si>
    <t>OR000107257552</t>
  </si>
  <si>
    <t>OR000107237605</t>
  </si>
  <si>
    <t>13:10:09</t>
  </si>
  <si>
    <t>OR000106871287</t>
  </si>
  <si>
    <t>OR000106796717</t>
  </si>
  <si>
    <t>OR000106774243</t>
  </si>
  <si>
    <t>06:38:00</t>
  </si>
  <si>
    <t>OR000106767636</t>
  </si>
  <si>
    <t>OR000106767635</t>
  </si>
  <si>
    <t>OR000106766602</t>
  </si>
  <si>
    <t>05:50:47</t>
  </si>
  <si>
    <t>OR000106756232</t>
  </si>
  <si>
    <t>03:53:00</t>
  </si>
  <si>
    <t>OR000106756219</t>
  </si>
  <si>
    <t>OR000106752610</t>
  </si>
  <si>
    <t>15:12:42</t>
  </si>
  <si>
    <t>OR000106746948</t>
  </si>
  <si>
    <t>OR000106736062</t>
  </si>
  <si>
    <t>OR000106727044</t>
  </si>
  <si>
    <t>OR000106892020</t>
  </si>
  <si>
    <t>06:34:17</t>
  </si>
  <si>
    <t>OR000107056137</t>
  </si>
  <si>
    <t>OR000107050573</t>
  </si>
  <si>
    <t>06:42:00</t>
  </si>
  <si>
    <t>OR000107026940</t>
  </si>
  <si>
    <t>OR000106991258</t>
  </si>
  <si>
    <t>OR000106985491</t>
  </si>
  <si>
    <t>06:54:42</t>
  </si>
  <si>
    <t>OR000106977335</t>
  </si>
  <si>
    <t>OR000106976224</t>
  </si>
  <si>
    <t>04:54:13</t>
  </si>
  <si>
    <t>OR000106958156</t>
  </si>
  <si>
    <t>Fractura de racor</t>
  </si>
  <si>
    <t>OR000106935427</t>
  </si>
  <si>
    <t>12:49:49</t>
  </si>
  <si>
    <t>OR000106934795</t>
  </si>
  <si>
    <t>OR000106930119</t>
  </si>
  <si>
    <t>16:34:40</t>
  </si>
  <si>
    <t>OR000106919228</t>
  </si>
  <si>
    <t>12:05:17</t>
  </si>
  <si>
    <t>OR000106907211</t>
  </si>
  <si>
    <t>OR000106178384</t>
  </si>
  <si>
    <t>Fallo en modulo de entrada y salida</t>
  </si>
  <si>
    <t>04:47:26</t>
  </si>
  <si>
    <t>OR000106165233</t>
  </si>
  <si>
    <t>OR000106162185</t>
  </si>
  <si>
    <t>OR000106160822</t>
  </si>
  <si>
    <t>OR000106154856</t>
  </si>
  <si>
    <t>23:20:23</t>
  </si>
  <si>
    <t>OR000106150116</t>
  </si>
  <si>
    <t>OR000106141067</t>
  </si>
  <si>
    <t>14:56:26</t>
  </si>
  <si>
    <t>OR000106136836</t>
  </si>
  <si>
    <t>COORDIN9</t>
  </si>
  <si>
    <t>14:41:23</t>
  </si>
  <si>
    <t>OR000106136821</t>
  </si>
  <si>
    <t>OR000106134394</t>
  </si>
  <si>
    <t>OR000106184877</t>
  </si>
  <si>
    <t>OR000106299023</t>
  </si>
  <si>
    <t>17:48:56</t>
  </si>
  <si>
    <t>OR000106290629</t>
  </si>
  <si>
    <t>OR000106287292</t>
  </si>
  <si>
    <t>12:36:30</t>
  </si>
  <si>
    <t>OR000106277790</t>
  </si>
  <si>
    <t>OR000106274640</t>
  </si>
  <si>
    <t>02:43:32</t>
  </si>
  <si>
    <t>OR000106234204</t>
  </si>
  <si>
    <t>OR000106234153</t>
  </si>
  <si>
    <t>08:34:56</t>
  </si>
  <si>
    <t>OR000106230421</t>
  </si>
  <si>
    <t>OR000106221022</t>
  </si>
  <si>
    <t>BLOQUEO DE GRAPADORA</t>
  </si>
  <si>
    <t>OR000106213702</t>
  </si>
  <si>
    <t>02:26:47</t>
  </si>
  <si>
    <t>OR000106203137</t>
  </si>
  <si>
    <t>OR000106202792</t>
  </si>
  <si>
    <t>OR000106199684</t>
  </si>
  <si>
    <t>OR000106195076</t>
  </si>
  <si>
    <t>23:55:44</t>
  </si>
  <si>
    <t>OR000106190789</t>
  </si>
  <si>
    <t>OR000106190787</t>
  </si>
  <si>
    <t>OR000106189314</t>
  </si>
  <si>
    <t>OR000106186587</t>
  </si>
  <si>
    <t>OR000106186585</t>
  </si>
  <si>
    <t>CERR NOTI FMAT NLIQ PREC PTBO</t>
  </si>
  <si>
    <t>OR000105771104</t>
  </si>
  <si>
    <t>CERR NOTI FMAT NLIQ PREC</t>
  </si>
  <si>
    <t>03:15:47</t>
  </si>
  <si>
    <t>OR000106165221</t>
  </si>
  <si>
    <t>CERR NOTI FMAT MOVM NLIQ PREC PTBO</t>
  </si>
  <si>
    <t>11:10:07</t>
  </si>
  <si>
    <t>OR000105684469</t>
  </si>
  <si>
    <t>OR000105910148</t>
  </si>
  <si>
    <t>CERR NOTI FENA MOVM NLIQ PREC PTBO</t>
  </si>
  <si>
    <t>OR000105599128</t>
  </si>
  <si>
    <t>CERR NOTI FENA MOVM NLIQ PREC</t>
  </si>
  <si>
    <t>20:23:40</t>
  </si>
  <si>
    <t>OR000107219982</t>
  </si>
  <si>
    <t>EH:VARIADOR DE EMPUJADOR DE TRIPA EN FAL</t>
  </si>
  <si>
    <t>14:22:00</t>
  </si>
  <si>
    <t>OR000106863802</t>
  </si>
  <si>
    <t>05:03:18</t>
  </si>
  <si>
    <t>OR000107092203</t>
  </si>
  <si>
    <t>IZJDPOSADA</t>
  </si>
  <si>
    <t>12:03:20</t>
  </si>
  <si>
    <t>OR000106145706</t>
  </si>
  <si>
    <t>CERR NOTI FENA MACO NLIQ PREC PTBO</t>
  </si>
  <si>
    <t>OR000105859771</t>
  </si>
  <si>
    <t>CERR NOTI FENA MACO NLIQ PREC</t>
  </si>
  <si>
    <t>OR000106444874</t>
  </si>
  <si>
    <t>EJE CUCHILLA TRASVE #3 REVENTADO</t>
  </si>
  <si>
    <t>OR000106188251</t>
  </si>
  <si>
    <t>CERR NOTI FENA MACO MOVM NLIQ PREC PTBO</t>
  </si>
  <si>
    <t>OR000105766800</t>
  </si>
  <si>
    <t>OR000105875179</t>
  </si>
  <si>
    <t>OR000105602943</t>
  </si>
  <si>
    <t>OR000105698775</t>
  </si>
  <si>
    <t>13:27:34</t>
  </si>
  <si>
    <t>11:17:38</t>
  </si>
  <si>
    <t>OR000105678585</t>
  </si>
  <si>
    <t>14:57:55</t>
  </si>
  <si>
    <t>OR000105678366</t>
  </si>
  <si>
    <t>OR000105933821</t>
  </si>
  <si>
    <t>OR000105920832</t>
  </si>
  <si>
    <t>OR000105906074</t>
  </si>
  <si>
    <t>OR000105896228</t>
  </si>
  <si>
    <t>OR000106071289</t>
  </si>
  <si>
    <t>OR000106071288</t>
  </si>
  <si>
    <t>OR000106066416</t>
  </si>
  <si>
    <t>OR000106062091</t>
  </si>
  <si>
    <t>CERR NOTI FENA MACO MOVM NLIQ PREC</t>
  </si>
  <si>
    <t>OR000106601949</t>
  </si>
  <si>
    <t>13:37:26</t>
  </si>
  <si>
    <t>OR000106386343</t>
  </si>
  <si>
    <t>OR000106375139</t>
  </si>
  <si>
    <t>13:14:00</t>
  </si>
  <si>
    <t>OR000106371837</t>
  </si>
  <si>
    <t>CORTO CIRCUITO EN LA ASPIRADORA</t>
  </si>
  <si>
    <t>OR000106361488</t>
  </si>
  <si>
    <t>OR000106357471</t>
  </si>
  <si>
    <t>OK   PBSU</t>
  </si>
  <si>
    <t>17:18:10</t>
  </si>
  <si>
    <t>OR000106422310</t>
  </si>
  <si>
    <t>OR000106418098</t>
  </si>
  <si>
    <t>OR000107125503</t>
  </si>
  <si>
    <t>OR000107233182</t>
  </si>
  <si>
    <t>14:22:28</t>
  </si>
  <si>
    <t>OR000107083203</t>
  </si>
  <si>
    <t>21:49:37</t>
  </si>
  <si>
    <t>OR000107049407</t>
  </si>
  <si>
    <t>11:11:32</t>
  </si>
  <si>
    <t>OR000107042742</t>
  </si>
  <si>
    <t>MTTOLSC1</t>
  </si>
  <si>
    <t>OR000106975507</t>
  </si>
  <si>
    <t>OR000106932175</t>
  </si>
  <si>
    <t>OR000106913688</t>
  </si>
  <si>
    <t>OR000105668530</t>
  </si>
  <si>
    <t>11:59:08</t>
  </si>
  <si>
    <t>OR000106175276</t>
  </si>
  <si>
    <t>10:00:30</t>
  </si>
  <si>
    <t>OR000106261957</t>
  </si>
  <si>
    <t>OR000106247234</t>
  </si>
  <si>
    <t>CERR NOTI FENA KKMP NLIQ PREC PTBO</t>
  </si>
  <si>
    <t>OR000105618935</t>
  </si>
  <si>
    <t>10:01:03</t>
  </si>
  <si>
    <t>OR000105543140</t>
  </si>
  <si>
    <t>OR000105674545</t>
  </si>
  <si>
    <t>OR000106006704</t>
  </si>
  <si>
    <t>OR000106063928</t>
  </si>
  <si>
    <t>CERR NOTI FENA KKMP NLIQ PREC</t>
  </si>
  <si>
    <t>08:13:09</t>
  </si>
  <si>
    <t>OR000106695254</t>
  </si>
  <si>
    <t>OR000106622403</t>
  </si>
  <si>
    <t>OR000106584635</t>
  </si>
  <si>
    <t>07:28:03</t>
  </si>
  <si>
    <t>OR000106337977</t>
  </si>
  <si>
    <t>OR000106440856</t>
  </si>
  <si>
    <t>OR000107213268</t>
  </si>
  <si>
    <t>20388176 CABLE SULFATDO CLIPADORA CONEX</t>
  </si>
  <si>
    <t>OR000107204381</t>
  </si>
  <si>
    <t>MAQUINA NO CLIPA</t>
  </si>
  <si>
    <t>OR000107136559</t>
  </si>
  <si>
    <t>OR000107103319</t>
  </si>
  <si>
    <t>09:11:27</t>
  </si>
  <si>
    <t>OR000106879031</t>
  </si>
  <si>
    <t>OR000106793957</t>
  </si>
  <si>
    <t>04:22:00</t>
  </si>
  <si>
    <t>OR000106763888</t>
  </si>
  <si>
    <t>16:03:03</t>
  </si>
  <si>
    <t>OR000107025181</t>
  </si>
  <si>
    <t>OR000107018834</t>
  </si>
  <si>
    <t>18:39:45</t>
  </si>
  <si>
    <t>OR000106943207</t>
  </si>
  <si>
    <t>CERR NOTI FENA KKMP MOVM NLIQ PREC</t>
  </si>
  <si>
    <t>03:01:18</t>
  </si>
  <si>
    <t>OR000106182540</t>
  </si>
  <si>
    <t>CERR NOTI FENA FMAT MOVM NLIQ PREC PTBO</t>
  </si>
  <si>
    <t>13:42:44</t>
  </si>
  <si>
    <t>OR000106107070</t>
  </si>
  <si>
    <t>CERR NOTI EDET MOVM NLIQ PREC PTBO</t>
  </si>
  <si>
    <t>18:56:05</t>
  </si>
  <si>
    <t>OR000105711939</t>
  </si>
  <si>
    <t>CERR NOTI EDET MOVM NLIQ PREC</t>
  </si>
  <si>
    <t>12:12:00</t>
  </si>
  <si>
    <t>OR000106861835</t>
  </si>
  <si>
    <t>DAÑO REDUCTOR Y EMBRAGUE</t>
  </si>
  <si>
    <t>12:01:44</t>
  </si>
  <si>
    <t>OR000106137159</t>
  </si>
  <si>
    <t>OEJE      NPSP</t>
  </si>
  <si>
    <t>13:23:18</t>
  </si>
  <si>
    <t>OR000106062487</t>
  </si>
  <si>
    <t>CERR NOTI EDET MACO MOVM NLIQ PREC PTBO</t>
  </si>
  <si>
    <t>15:46:02</t>
  </si>
  <si>
    <t>OR000105773285</t>
  </si>
  <si>
    <t>13:58:00</t>
  </si>
  <si>
    <t>OR000105880173</t>
  </si>
  <si>
    <t>OR000105832710</t>
  </si>
  <si>
    <t>FORMADORA20091108  CHUMACERA REVENTADA</t>
  </si>
  <si>
    <t>OR000105618922</t>
  </si>
  <si>
    <t>21:36:08</t>
  </si>
  <si>
    <t>OR000105701809</t>
  </si>
  <si>
    <t>21:39:19</t>
  </si>
  <si>
    <t>OR000105682827</t>
  </si>
  <si>
    <t>14:44:00</t>
  </si>
  <si>
    <t>OR000105625860</t>
  </si>
  <si>
    <t>OR000106103108</t>
  </si>
  <si>
    <t>OR000105970249</t>
  </si>
  <si>
    <t>DAÑO EN MOTOR- RECALENTADO SMARLINK</t>
  </si>
  <si>
    <t>20:38:04</t>
  </si>
  <si>
    <t>OR000105968629</t>
  </si>
  <si>
    <t>OR000106068875</t>
  </si>
  <si>
    <t>MEMBRANA ESTACIÓN MALA</t>
  </si>
  <si>
    <t>OR000106013206</t>
  </si>
  <si>
    <t>CERR NOTI EDET MACO MOVM NLIQ PREC</t>
  </si>
  <si>
    <t>07:53:45</t>
  </si>
  <si>
    <t>OR000106551717</t>
  </si>
  <si>
    <t>01:04:00</t>
  </si>
  <si>
    <t>11:57:06</t>
  </si>
  <si>
    <t>OR000106724867</t>
  </si>
  <si>
    <t>OR000106720875</t>
  </si>
  <si>
    <t>SENSOR DE APERTURA EN MAL ESTADO</t>
  </si>
  <si>
    <t>OR000106598578</t>
  </si>
  <si>
    <t>22:18:11</t>
  </si>
  <si>
    <t>OR000106589419</t>
  </si>
  <si>
    <t>SE FRENA LA BOMBA DOSIFICADOR</t>
  </si>
  <si>
    <t>23:24:25</t>
  </si>
  <si>
    <t>OR000106406945</t>
  </si>
  <si>
    <t>20:49:55</t>
  </si>
  <si>
    <t>OR000106315632</t>
  </si>
  <si>
    <t>OR000106489071</t>
  </si>
  <si>
    <t>13:05:43</t>
  </si>
  <si>
    <t>OR000107180680</t>
  </si>
  <si>
    <t>09:17:57</t>
  </si>
  <si>
    <t>OR000106778175</t>
  </si>
  <si>
    <t>21:32:52</t>
  </si>
  <si>
    <t>OR000107044240</t>
  </si>
  <si>
    <t>19:59:32</t>
  </si>
  <si>
    <t>OR000107026421</t>
  </si>
  <si>
    <t>FALM</t>
  </si>
  <si>
    <t>15:45:56</t>
  </si>
  <si>
    <t>OR000105757314</t>
  </si>
  <si>
    <t>03:04:07</t>
  </si>
  <si>
    <t>OR000106159687</t>
  </si>
  <si>
    <t>OR000106189328</t>
  </si>
  <si>
    <t>03:48:28</t>
  </si>
  <si>
    <t>OR000106012194</t>
  </si>
  <si>
    <t>CERR NOTI EDET KKMP MOVM NLIQ PREC</t>
  </si>
  <si>
    <t>11:02:42</t>
  </si>
  <si>
    <t>OR000106493614</t>
  </si>
  <si>
    <t>CERR NOTI EDET FMAT NLIQ PREC PTBO</t>
  </si>
  <si>
    <t>14:55:12</t>
  </si>
  <si>
    <t>OR000105659703</t>
  </si>
  <si>
    <t>CERR NOTI EDET FMAT NLIQ PREC</t>
  </si>
  <si>
    <t>OR000106684604</t>
  </si>
  <si>
    <t>CERR NOTI EDET FMAT MOVM NLIQ PREC PTBO</t>
  </si>
  <si>
    <t>18:31:03</t>
  </si>
  <si>
    <t>OR000105689907</t>
  </si>
  <si>
    <t>CERR NOTI EDET FMAT MOVM NLIQ PREC</t>
  </si>
  <si>
    <t>OR000105940798</t>
  </si>
  <si>
    <t>CERR NOTI EDET FENA MOVM NLIQ PREC PTBO</t>
  </si>
  <si>
    <t>19:36:16</t>
  </si>
  <si>
    <t>OR000105830060</t>
  </si>
  <si>
    <t>CERR NOTI EDET FENA MOVM NLIQ PREC</t>
  </si>
  <si>
    <t>16:33:31</t>
  </si>
  <si>
    <t>OR000106889061</t>
  </si>
  <si>
    <t>CERR NOTI EDET FENA MACO MOVM NLIQ PREC*</t>
  </si>
  <si>
    <t>OR000105860230</t>
  </si>
  <si>
    <t>16:50:41</t>
  </si>
  <si>
    <t>OR000105605076</t>
  </si>
  <si>
    <t>OR000105659239</t>
  </si>
  <si>
    <t>OR000106008116</t>
  </si>
  <si>
    <t>CERR NOTI EDET FENA MACO MOVM NLIQ PREC</t>
  </si>
  <si>
    <t>OR000106429254</t>
  </si>
  <si>
    <t>17:19:55</t>
  </si>
  <si>
    <t>OR000107134482</t>
  </si>
  <si>
    <t>OR000107245578</t>
  </si>
  <si>
    <t>OR000107236171</t>
  </si>
  <si>
    <t>OR000107233054</t>
  </si>
  <si>
    <t>10:22:16</t>
  </si>
  <si>
    <t>OR000107087740</t>
  </si>
  <si>
    <t>CERR NOTI EDET FENA FMAT MOVM NLIQ PREC*</t>
  </si>
  <si>
    <t>OR000105680006</t>
  </si>
  <si>
    <t>CERR NLIQ PREC PTBO</t>
  </si>
  <si>
    <t>OR000105843648</t>
  </si>
  <si>
    <t>CERR MACO MOVM NLIQ PREC PTBO</t>
  </si>
  <si>
    <t>OR000105832498</t>
  </si>
  <si>
    <t>OR000105993790</t>
  </si>
  <si>
    <t>CERR MACO MOVM NLIQ PREC</t>
  </si>
  <si>
    <t>RECH NEJE</t>
  </si>
  <si>
    <t>OR000106150112</t>
  </si>
  <si>
    <t>CERR KKMP NLIQ PREC PTBO</t>
  </si>
  <si>
    <t>11:02:59</t>
  </si>
  <si>
    <t>OR000105817993</t>
  </si>
  <si>
    <t>CERR KKMP NLIQ PREC</t>
  </si>
  <si>
    <t>ERPM</t>
  </si>
  <si>
    <t>09:56:32</t>
  </si>
  <si>
    <t>OR000106570810</t>
  </si>
  <si>
    <t>AUSU</t>
  </si>
  <si>
    <t>12:49:48</t>
  </si>
  <si>
    <t>OR000106517546</t>
  </si>
  <si>
    <t>OR000106309043</t>
  </si>
  <si>
    <t>19:39:28</t>
  </si>
  <si>
    <t>OR000106204464</t>
  </si>
  <si>
    <t>CERR FENA MOVM NLIQ PREC PTBO</t>
  </si>
  <si>
    <t>IZJALVAREZ</t>
  </si>
  <si>
    <t>17:55:40</t>
  </si>
  <si>
    <t>OR000105865709</t>
  </si>
  <si>
    <t>CERR EDET MACO MOVM NLIQ PREC PTBO</t>
  </si>
  <si>
    <t>17:56:27</t>
  </si>
  <si>
    <t>OR000105828825</t>
  </si>
  <si>
    <t>ITC ANUAL ESCLUSA CANASTILLA INSPECCIÓN</t>
  </si>
  <si>
    <t>SEGOCUPS</t>
  </si>
  <si>
    <t>INDUSTRIA DE ALIMENTOS ZENU S.A</t>
  </si>
  <si>
    <t>PURIFICADOR DE AGUA ELIX 5 MILLIPORE</t>
  </si>
  <si>
    <t>PRV MTTO ANUAL PROVEEDOR</t>
  </si>
  <si>
    <t>LABORATORIO FISICO QUIMICO</t>
  </si>
  <si>
    <t>INGEMTTO</t>
  </si>
  <si>
    <t>EXTR00011</t>
  </si>
  <si>
    <t>EXTRACTOR LAVADOR GASES CR-PB-12B N°11</t>
  </si>
  <si>
    <t>PRV CADA 12 MESES</t>
  </si>
  <si>
    <t>MUESTREADOR DE AIRE BIOMERIEUXAIRDEAL 3P</t>
  </si>
  <si>
    <t>PRV ANUAL PROVEEDOR BIOMERIEUX</t>
  </si>
  <si>
    <t>LABORATORIO MICROBIOLOGICO</t>
  </si>
  <si>
    <t>DEST00001</t>
  </si>
  <si>
    <t>DESTILADORA BUCHI PROTEINA (1)</t>
  </si>
  <si>
    <t>AHUMADERO VEMAG MICROMAT CT-100 N°1</t>
  </si>
  <si>
    <t>ITC MEDICIÓN FLUJO AHUMADEROS-COCCINADOR</t>
  </si>
  <si>
    <t>PROCESO TERMICO</t>
  </si>
  <si>
    <t>10AHUM15</t>
  </si>
  <si>
    <t>AHUMADERO VEMAG MICROMAT CT-100 N°2</t>
  </si>
  <si>
    <t>AHUMADERO VEMAG MICROMAT CT-100 N°3</t>
  </si>
  <si>
    <t>AHUMADERO VEMAG MICROMAT CT-100 N°4</t>
  </si>
  <si>
    <t>COCINADOR POR VAPOR CI TALSA N°3</t>
  </si>
  <si>
    <t>10AHUM11</t>
  </si>
  <si>
    <t>COCINADOR POR VAPOR CI TALSA N°4</t>
  </si>
  <si>
    <t>TAJADORA GEA MEGASLICER L-1200</t>
  </si>
  <si>
    <t>TAJADO</t>
  </si>
  <si>
    <t>10TAJA13</t>
  </si>
  <si>
    <t>AUTO00004</t>
  </si>
  <si>
    <t>AUTOCLAVE N°4</t>
  </si>
  <si>
    <t>10AUTO01</t>
  </si>
  <si>
    <t>DIFERENCIAL ELECTRICA  CM  LODESTAR 2TON</t>
  </si>
  <si>
    <t>PRV TRIMESTRAL (TAR ALTURA)</t>
  </si>
  <si>
    <t>MECANEXT</t>
  </si>
  <si>
    <t>PRV ANUAL (TAR ALTURA)</t>
  </si>
  <si>
    <t>INYE00002</t>
  </si>
  <si>
    <t>INYECTORA MOVISTIC 3000 DUPLEX N°2</t>
  </si>
  <si>
    <t>PRV MECANINT TRIMESTRAL</t>
  </si>
  <si>
    <t>SALMUERA</t>
  </si>
  <si>
    <t>10INYE01</t>
  </si>
  <si>
    <t>PRV ELECTINT TRIMESTRAL</t>
  </si>
  <si>
    <t>PRV INSTRINT TRIMESTRAL</t>
  </si>
  <si>
    <t>BOOSTER PANDA BUSCH WV 1000 C 001 KEAA</t>
  </si>
  <si>
    <t>ASPIRADORA BUSCH SR 0400 C</t>
  </si>
  <si>
    <t>CORTADOR DE TIRA MARGINAL ADDITIF CL 95</t>
  </si>
  <si>
    <t>BOMBA DE VACIO BUSH RA 0255 D 506 1001</t>
  </si>
  <si>
    <t>MEZCLADO</t>
  </si>
  <si>
    <t>10MEZC09</t>
  </si>
  <si>
    <t>BASCULA DINAMICA THERMO SCIEN.VERSA-8120</t>
  </si>
  <si>
    <t>SELLADO</t>
  </si>
  <si>
    <t>10SELL11</t>
  </si>
  <si>
    <t>AGIT00008</t>
  </si>
  <si>
    <t>AGITADOR DE SALMUERA TIPO YOYO N°8</t>
  </si>
  <si>
    <t>10AGIT01</t>
  </si>
  <si>
    <t>AHUM00008</t>
  </si>
  <si>
    <t>AHUMADERO ESTATICO VEMAG N°8</t>
  </si>
  <si>
    <t>PROCESO TERMICO SALCHICHON</t>
  </si>
  <si>
    <t>10AHUM06</t>
  </si>
  <si>
    <t>ASPI00002</t>
  </si>
  <si>
    <t>ASPIRADORA TYPE:SR0400C N°2</t>
  </si>
  <si>
    <t>BOMBA WAUKESHA 064 U1 (3)</t>
  </si>
  <si>
    <t>BOMB00019</t>
  </si>
  <si>
    <t>BOMBA FORMADO BUSCH RA 0160 D SZ3 (19)</t>
  </si>
  <si>
    <t>10EMPA08</t>
  </si>
  <si>
    <t>PICA00003</t>
  </si>
  <si>
    <t>PICADORA DE VIENA N°3</t>
  </si>
  <si>
    <t>PELADO Y PICADO</t>
  </si>
  <si>
    <t>10PELA01</t>
  </si>
  <si>
    <t>AUTO00007</t>
  </si>
  <si>
    <t>AUTOCLAVE N°7</t>
  </si>
  <si>
    <t>10AUTO02</t>
  </si>
  <si>
    <t>MEZC00003</t>
  </si>
  <si>
    <t>MEZCLADOR COZZINI CMB-7000 N°3</t>
  </si>
  <si>
    <t>10MEZC01</t>
  </si>
  <si>
    <t>BOMB00017</t>
  </si>
  <si>
    <t>BOMBA VACIO BUSCH RA0630 B 4Z3 ZZZZ (17)</t>
  </si>
  <si>
    <t>10EMPA07</t>
  </si>
  <si>
    <t>BOMB00016</t>
  </si>
  <si>
    <t>BOMBA FORMADO BUSH 100 (16)</t>
  </si>
  <si>
    <t>CARGADOR DE BARRAS WEBER CHB-904</t>
  </si>
  <si>
    <t>10TAJA12</t>
  </si>
  <si>
    <t>COCINADOR VEMAG ANLAGENBAU 2021 1X5</t>
  </si>
  <si>
    <t>10AHUM04</t>
  </si>
  <si>
    <t>AHUM00010</t>
  </si>
  <si>
    <t>AHUMADERO CONTINUO ATMOS  N°10</t>
  </si>
  <si>
    <t>PRV CADA 4 MESES ELECTRONICO</t>
  </si>
  <si>
    <t>10AHUM01</t>
  </si>
  <si>
    <t>PRV ELECTRICO CADA 4 MESES</t>
  </si>
  <si>
    <t>ETIQ00001</t>
  </si>
  <si>
    <t>ETIQUETADORA TIROLABEL TL-150 N°1</t>
  </si>
  <si>
    <t>TAJADORA WEBER CCS-904</t>
  </si>
  <si>
    <t>PRV TRIMESTRAL INSTRUMENTISTA</t>
  </si>
  <si>
    <t>PRV SEMESTRAL IINSTRUMENTISTA</t>
  </si>
  <si>
    <t>SELLADORA FERRUM F403 E C10-216600 - JA</t>
  </si>
  <si>
    <t>10SELL09</t>
  </si>
  <si>
    <t>AHUMADERO CONTINUO ALKAR SERPENTINE JT30</t>
  </si>
  <si>
    <t>PRV CUATRIMENSUAL SISTEMA DE SALMUERA</t>
  </si>
  <si>
    <t>10AHUM13</t>
  </si>
  <si>
    <t>PRV MENSUAL SISTEMA DE SALMUERA</t>
  </si>
  <si>
    <t>PREN00002</t>
  </si>
  <si>
    <t>TORRE PRENSA DANFOTECH N°2</t>
  </si>
  <si>
    <t>EMBUTIDO</t>
  </si>
  <si>
    <t>MESA00007</t>
  </si>
  <si>
    <t>MESA XY  (7)</t>
  </si>
  <si>
    <t>DETE00001</t>
  </si>
  <si>
    <t>DETECTOR DE METALES GORINGKERR DSP3AFS 1</t>
  </si>
  <si>
    <t>PRV  MENSUAL</t>
  </si>
  <si>
    <t>10TUNE01</t>
  </si>
  <si>
    <t>DETE00006</t>
  </si>
  <si>
    <t>DETECTOR DE METALES APEX 500 N°6</t>
  </si>
  <si>
    <t>DETECTOR DE METALES APEX500 N°20</t>
  </si>
  <si>
    <t>EMPA00038</t>
  </si>
  <si>
    <t>EMPACADORA ZIPPER MULTIVAC R535 N°38</t>
  </si>
  <si>
    <t>EMPAQUE FLEXIBLE</t>
  </si>
  <si>
    <t>10EMPA14</t>
  </si>
  <si>
    <t>PRV MENSUAL INSTRI</t>
  </si>
  <si>
    <t>PRV TRIMESTRAL INSTRI</t>
  </si>
  <si>
    <t>EMBUTIDORA VEMAG HP10E 1610582 N°1</t>
  </si>
  <si>
    <t>10EMBU13</t>
  </si>
  <si>
    <t>EMBUTIDORA VEMAG HP10E 1610581 N°2</t>
  </si>
  <si>
    <t>BASCULA DINAMICA 4 CELDAS WEBER 2 (6056)</t>
  </si>
  <si>
    <t>PRV BIMENSUAL ELECTRONICO</t>
  </si>
  <si>
    <t>EMPA00007</t>
  </si>
  <si>
    <t>EMPACADORA POWERPACK 685/0299 N°12</t>
  </si>
  <si>
    <t>PRV TRIMESTRAL SELLADO Y FORMADO</t>
  </si>
  <si>
    <t>PRV TRIMESTRAL CORTE Y ALIMENTACIÓN</t>
  </si>
  <si>
    <t>TORN00001</t>
  </si>
  <si>
    <t>TORNILLO WOLFKING CUNVEYER POS 11</t>
  </si>
  <si>
    <t>PRV MENSUAL MECÁNICO</t>
  </si>
  <si>
    <t>MOLIENDA</t>
  </si>
  <si>
    <t>10MOLI01</t>
  </si>
  <si>
    <t>PRV TRIMESTRAL MECÁNICO</t>
  </si>
  <si>
    <t>TORN00002</t>
  </si>
  <si>
    <t>TORNILLO WOLFKING CUNVEYER POS 12</t>
  </si>
  <si>
    <t>10MOLI08</t>
  </si>
  <si>
    <t>BOMBA COZZINI CSHL 5000</t>
  </si>
  <si>
    <t>10MEZC02</t>
  </si>
  <si>
    <t>MESA XY MR MULTIVAC MR299 N°1 (575)</t>
  </si>
  <si>
    <t>DETECTOR METALES GORIN KER APEX 300 N°2</t>
  </si>
  <si>
    <t>PORCIONADO</t>
  </si>
  <si>
    <t>10PORC03</t>
  </si>
  <si>
    <t>DETECTOR METALES GORIN KER APEX 300 N°1</t>
  </si>
  <si>
    <t>TRANSPORTADOR CLASIFICADOR GEA</t>
  </si>
  <si>
    <t>10TAJA14</t>
  </si>
  <si>
    <t>TRANSPORTADOR DE ENTREGA GEA</t>
  </si>
  <si>
    <t>CARGADOR AUTOMATICO DRAKE LS-1800</t>
  </si>
  <si>
    <t>10CARG02</t>
  </si>
  <si>
    <t>EMBUTIDORA VEMAG ROBOT HP 25E*</t>
  </si>
  <si>
    <t>10EMBU12</t>
  </si>
  <si>
    <t>MEZC00006</t>
  </si>
  <si>
    <t>MEZCLADOR RIETZ BLENDER 5000 N°6</t>
  </si>
  <si>
    <t>MESA00010</t>
  </si>
  <si>
    <t>MESA XY MAPER S.A (10)</t>
  </si>
  <si>
    <t>SELLADORA FERRUM F403 E C10-801500 - VI</t>
  </si>
  <si>
    <t>PRV TRIMESTRAL SISTEMA DE CALOR ZONA 1</t>
  </si>
  <si>
    <t>PRV SEMESTRAL DE CALOR ZONA 1</t>
  </si>
  <si>
    <t>PRV ANUAL DE CALOR ZONA 1</t>
  </si>
  <si>
    <t>PRV SEMESTRAL SITEMA  DE CALOR ZONA 1</t>
  </si>
  <si>
    <t>PRV MENSUAL VENTI. Y DAMPERS ZONA 1</t>
  </si>
  <si>
    <t>PRV TRIMESTRAL  SISTEMA DE VAPOR ZONA 1</t>
  </si>
  <si>
    <t>PRV BIMENSUAL SISTEMA DE CALOR  ZONA 1</t>
  </si>
  <si>
    <t>TRANSPORTADOR CUELGUE VEMAG AH219</t>
  </si>
  <si>
    <t>TRANSPORTADOR CUELGUE VEMAG AH239</t>
  </si>
  <si>
    <t>SISTEMA FILTRADOR DE ACEITE 87SG 5 T</t>
  </si>
  <si>
    <t>CUARTO LUBRICANTES PLANTA</t>
  </si>
  <si>
    <t>EMPA00006</t>
  </si>
  <si>
    <t>EMPACADORA POWERPACK 664/0223 N°6</t>
  </si>
  <si>
    <t>EMBU00001</t>
  </si>
  <si>
    <t>EMBUTIDORA HANDTMAN VF100 N°1</t>
  </si>
  <si>
    <t>10EMBU06</t>
  </si>
  <si>
    <t>AUTO00005</t>
  </si>
  <si>
    <t>AUTOCLAVE N°5</t>
  </si>
  <si>
    <t>CUTT00003</t>
  </si>
  <si>
    <t>CUTTER KRAMER 500LT N°3</t>
  </si>
  <si>
    <t>CUTTER</t>
  </si>
  <si>
    <t>10CUTT01</t>
  </si>
  <si>
    <t>BOMB00029</t>
  </si>
  <si>
    <t>BOMBA DE VACIO BUSCH RA 0630 B 4Z3 EGZZ</t>
  </si>
  <si>
    <t>PRV  MECANICO TRIMESTRAL</t>
  </si>
  <si>
    <t>10EMPA11</t>
  </si>
  <si>
    <t>TRAN00028</t>
  </si>
  <si>
    <t>TRANSPORTADOR CLASIFICADOR WEBER N°1(28)</t>
  </si>
  <si>
    <t>10TAJA09</t>
  </si>
  <si>
    <t>EMUL00004</t>
  </si>
  <si>
    <t>EMULSIFICADOR COZZINI AR901 N°4</t>
  </si>
  <si>
    <t>10EMUL02</t>
  </si>
  <si>
    <t>MOLINO WOLFKING C 250-UNI</t>
  </si>
  <si>
    <t>10MOLI06</t>
  </si>
  <si>
    <t>WIND00281</t>
  </si>
  <si>
    <t>BASCULA DINAMICA 4 CELDAS WEBER N°1 0281</t>
  </si>
  <si>
    <t>GRAP00008</t>
  </si>
  <si>
    <t>GRAPADORA POLYCLIP ICA 8700 N°8</t>
  </si>
  <si>
    <t>EMBUTIDORA MARLEN OPTI 200 FOOD PUMP N°2</t>
  </si>
  <si>
    <t>10EMBU08</t>
  </si>
  <si>
    <t>ETIQUETADORA SUPERIOR MULTIVAC MR 6418</t>
  </si>
  <si>
    <t>TRAN00012</t>
  </si>
  <si>
    <t>TRANSPORTADOR  VIENA N°12</t>
  </si>
  <si>
    <t>MOLI00005</t>
  </si>
  <si>
    <t>MOLINO WEILLER 868 B N°5</t>
  </si>
  <si>
    <t>10MOLI02</t>
  </si>
  <si>
    <t>EMUL00002</t>
  </si>
  <si>
    <t>EMULSIFICADOR COZZINI AR901 N°2</t>
  </si>
  <si>
    <t>10EMUL01</t>
  </si>
  <si>
    <t>MOLINO COZZINI CPG 400-1 MULTICUT</t>
  </si>
  <si>
    <t>10MOLI07</t>
  </si>
  <si>
    <t>ITC BIMEN SIST TERMICO(Z1-Z2-Z3 QUEMADOR</t>
  </si>
  <si>
    <t>ITC BIMENSUAL SISTEMA DE  CALOR  ZONA #1</t>
  </si>
  <si>
    <t>ITC BIMENSUAL SISTEMA DE  CALOR  ZONA #2</t>
  </si>
  <si>
    <t>ITC BIMENSUAL SISTEMA DE  CALOR  ZONA #3</t>
  </si>
  <si>
    <t>PLATAFORMA HIDRAULICA TALSA PLU 1200(05)</t>
  </si>
  <si>
    <t>TRASVASE CONDIMENTOS</t>
  </si>
  <si>
    <t>BOMBA VACIO BUSCH RA00063-F503</t>
  </si>
  <si>
    <t>IMPRESORA VIDEOJET 1530 N°1</t>
  </si>
  <si>
    <t>IMPRESORA VIDEOJET 1530 N°2</t>
  </si>
  <si>
    <t>IMPRESORA VIDEOJET 1530 N°3</t>
  </si>
  <si>
    <t>IMPRESORA VIDEOJET 1530 N°4</t>
  </si>
  <si>
    <t>10IMPR01</t>
  </si>
  <si>
    <t>IMPRESORA VIDEOJET 1530 N°5</t>
  </si>
  <si>
    <t>IMPRESORA VIDEOJET 1530 N°7</t>
  </si>
  <si>
    <t>ETIQUETADO</t>
  </si>
  <si>
    <t>10ETIQ01</t>
  </si>
  <si>
    <t>IMPRESORA VIDEOJET 1530 N°10</t>
  </si>
  <si>
    <t>ASPI00006</t>
  </si>
  <si>
    <t>ASPIRADORA BUSCH SR400C N°6</t>
  </si>
  <si>
    <t>SEPA00004</t>
  </si>
  <si>
    <t>SEPARADORA INOTEC WT 93 - S3/F N°4</t>
  </si>
  <si>
    <t>SEPARADO</t>
  </si>
  <si>
    <t>10SEPA01</t>
  </si>
  <si>
    <t>MEZC00001</t>
  </si>
  <si>
    <t>MEZCLADOR SIN VACIO WOLFKING N°1</t>
  </si>
  <si>
    <t>10MEZC05</t>
  </si>
  <si>
    <t>BOMBA COZZINI CSI P2000 N°87</t>
  </si>
  <si>
    <t>IMPRESORA VIDEO JET 1610DH N°1</t>
  </si>
  <si>
    <t>IMPRESORA VIDEO JET 1610DH N°2</t>
  </si>
  <si>
    <t>IMPRESORA VIDEOJET 1610 DH N°3</t>
  </si>
  <si>
    <t>IMPRESORA VIDEOJET 1620 N°2</t>
  </si>
  <si>
    <t>IMPRESORA VIDEOJET 1620 N°1</t>
  </si>
  <si>
    <t>IMPRESORA VIDEOJET 1610DH N°1</t>
  </si>
  <si>
    <t>IMPRESORA VIDEOJET 1620 N°3</t>
  </si>
  <si>
    <t>IMPRESORA VIDEOJET 1610DH N°2</t>
  </si>
  <si>
    <t>PRV MENSUAL INSTRUMENTISTA</t>
  </si>
  <si>
    <t>INSTREXT</t>
  </si>
  <si>
    <t>ELECTEXT</t>
  </si>
  <si>
    <t>MEZC00008</t>
  </si>
  <si>
    <t>MEZCLADOR COZZINI CVMB 3000 N°8</t>
  </si>
  <si>
    <t>10MEZC06</t>
  </si>
  <si>
    <t>MANIPULADOR DE MOLDES DESMOLDE 004688</t>
  </si>
  <si>
    <t>PRV ELECTRICO MENSUAL</t>
  </si>
  <si>
    <t>DESMOLDE VACIO</t>
  </si>
  <si>
    <t>10DESM02</t>
  </si>
  <si>
    <t>TRANSPORTADOR VERTICAL X TORNILLO JIRAFA</t>
  </si>
  <si>
    <t>SEPARADORA VEMAG TM-203 N°1</t>
  </si>
  <si>
    <t>SEPARADORA VEMAG TM-203 N°2</t>
  </si>
  <si>
    <t>SEPARADORA VEMAG TM-203 N°3</t>
  </si>
  <si>
    <t>SEPA00009</t>
  </si>
  <si>
    <t>SEPARADORA VEMAG TM 203 (9)</t>
  </si>
  <si>
    <t>CARGADOR AUTOMATICO WEBER CCA 600</t>
  </si>
  <si>
    <t>APLI00003</t>
  </si>
  <si>
    <t>APLICADOR DE HUMO LIQUIDO ATMOS  (3)</t>
  </si>
  <si>
    <t>TRAN00020</t>
  </si>
  <si>
    <t>TRANSPORTADOR ENTREGA MEGA DIXIE (20)</t>
  </si>
  <si>
    <t>10TAJA05</t>
  </si>
  <si>
    <t>PRV CUATRIMESTRAL SISTEMA MANIFOL PANEL</t>
  </si>
  <si>
    <t>AHUMADERO ESTATICO VEMAG  AEROMAT</t>
  </si>
  <si>
    <t>PRV TRIMESTRAL.</t>
  </si>
  <si>
    <t>10AHUM14</t>
  </si>
  <si>
    <t>BASCULA DE PISO METTLER IND 570 POLLOS</t>
  </si>
  <si>
    <t>PRV BIMENSUAL BÁSCULA DE PISOS</t>
  </si>
  <si>
    <t>ALISTAMIENTO</t>
  </si>
  <si>
    <t>BASCULA DE TOLVA METTLER IND 780 (2834)</t>
  </si>
  <si>
    <t>WIND00287</t>
  </si>
  <si>
    <t>BASCULA DE PISO METTLER TOLEDO IND 690</t>
  </si>
  <si>
    <t>BASCULA PISO METTLER CENTRO PESAJE N° 3</t>
  </si>
  <si>
    <t>CONDIMENTOS</t>
  </si>
  <si>
    <t>WIND00286</t>
  </si>
  <si>
    <t>BASCULA DE PISO METTLER IND 570 CAVA 00</t>
  </si>
  <si>
    <t>ALMACENAMIENTO MATERIA PRIMA</t>
  </si>
  <si>
    <t>GRAPADORA AUTOMATICA POLY CLIP ICA 800</t>
  </si>
  <si>
    <t>TAJADORA GEA MEGASLICER XXL 1200</t>
  </si>
  <si>
    <t>EMBU00027</t>
  </si>
  <si>
    <t>EMBUTIDORA HANDTMANN VF 628 N°1 (27)</t>
  </si>
  <si>
    <t>ASPI00005</t>
  </si>
  <si>
    <t>ASPIRADORA BUSH SR0400C N°5</t>
  </si>
  <si>
    <t>MANIPULADOR DE MOLDES EMBUTIDO</t>
  </si>
  <si>
    <t>MEZCLADOR COZZINI CMB3000</t>
  </si>
  <si>
    <t>10MEZC10</t>
  </si>
  <si>
    <t>MEZCLADOR COZZINI CVMM 6000/P-3954</t>
  </si>
  <si>
    <t>TRAN00010</t>
  </si>
  <si>
    <t>TRANSPORT CLASIFICADORA  4 PISTAS (10)</t>
  </si>
  <si>
    <t>ELEVADOR DE PELICULAS 160KG MULTIVAC</t>
  </si>
  <si>
    <t>STRA00001</t>
  </si>
  <si>
    <t>SISTEMA TRANSMISION ATMOS  (1)</t>
  </si>
  <si>
    <t>BOMB00015</t>
  </si>
  <si>
    <t>BOMBA COZZINI CSLP2000</t>
  </si>
  <si>
    <t>SIERRA ELÉCTRICA TORREY TALSA ST 355AI</t>
  </si>
  <si>
    <t>PRV  BIMENSUAL</t>
  </si>
  <si>
    <t>PRV MENSUAL VENTI. Y DAMPERS ZONA 2</t>
  </si>
  <si>
    <t>EMPA00010</t>
  </si>
  <si>
    <t>EMPACADORA ZIPPER 685/0316  N°10</t>
  </si>
  <si>
    <t>MOLI00003</t>
  </si>
  <si>
    <t>MOLINO WEILER HEAVY DUTY  N°3</t>
  </si>
  <si>
    <t>MOLI00015</t>
  </si>
  <si>
    <t>MOLINO MAXIGRIND 400 HD (15)</t>
  </si>
  <si>
    <t>DETECTOR DE METALES GORING KERR APEX 300</t>
  </si>
  <si>
    <t>PELADORA HITEC SABRE - 20</t>
  </si>
  <si>
    <t>PRV QUINCENAL MECANICO</t>
  </si>
  <si>
    <t>ETIQUETADORA MULTIVAC L300</t>
  </si>
  <si>
    <t>10EMPA13</t>
  </si>
  <si>
    <t>PRV ELECTRONICO TRIMENSTRAL</t>
  </si>
  <si>
    <t>ITC MECANICA MENSUAL</t>
  </si>
  <si>
    <t>BOMB00018</t>
  </si>
  <si>
    <t>BOMBA VACIO BUSCH RA0630 B 4Z3 ZZZZ (18)</t>
  </si>
  <si>
    <t>DIFERENCIAL POLIPASTO HYUNDAI HRDO101S</t>
  </si>
  <si>
    <t>10TANQ05</t>
  </si>
  <si>
    <t>SISTEMA QUEMADORES ATMOS (2)</t>
  </si>
  <si>
    <t>PRV CADA 4 MESES</t>
  </si>
  <si>
    <t>BOMB00001</t>
  </si>
  <si>
    <t>BOMBA COZZINI CSL-2000 N°1</t>
  </si>
  <si>
    <t>BOMBA DE FORMADO BUSCH 0063 F 503</t>
  </si>
  <si>
    <t>BOMBA DE FORMADO BUSCH RA 0160 D 5Z3 IBX</t>
  </si>
  <si>
    <t>BOMBA DE VACIO BUSCH RA 0630 C 4Z1 EFMZ</t>
  </si>
  <si>
    <t>BOMB00049</t>
  </si>
  <si>
    <t>BOMBA COZZINI CSH 1000 N°49 UNIBLOC</t>
  </si>
  <si>
    <t>MESA XY  EMPACADORA POWER PACK NT</t>
  </si>
  <si>
    <t>PRV BIMENSUAL SISTEMA DE SEGURIDADES</t>
  </si>
  <si>
    <t>EMPA00036</t>
  </si>
  <si>
    <t>EMPACADORA FLOWPACK BALTIC ULMA N°36</t>
  </si>
  <si>
    <t>TAJA00023</t>
  </si>
  <si>
    <t>TAJADORA TREIF PUMA CE 1100 EB</t>
  </si>
  <si>
    <t>10TAJA11</t>
  </si>
  <si>
    <t>TAJA00005</t>
  </si>
  <si>
    <t>TAJADORA GEA MEGA DIXIE XXL N°5</t>
  </si>
  <si>
    <t>WIND00046</t>
  </si>
  <si>
    <t>BASCULA DINAMICA 4 CELDAS DIXIE 1 N°46</t>
  </si>
  <si>
    <t>BANDA CODIFICADORA NEW STILE No°1</t>
  </si>
  <si>
    <t>PRV ELECTRICA MENSUAL</t>
  </si>
  <si>
    <t>PRV INSTRUMENTISTA MENSUAL</t>
  </si>
  <si>
    <t>ETIQ00004</t>
  </si>
  <si>
    <t>ETIQUETADORA TIROLABEL CFS TL-150</t>
  </si>
  <si>
    <t>EMBUTIDORA VEMAG HP10E 1612051 N°3</t>
  </si>
  <si>
    <t>EMBUTIDORA VEMAG HP15E 1622126 N°1</t>
  </si>
  <si>
    <t>EMPA00035</t>
  </si>
  <si>
    <t>EMPACADORA CRYOVAC VS95 TS</t>
  </si>
  <si>
    <t>10EMPA12</t>
  </si>
  <si>
    <t>ITC BIMENSUAL CAJA DE HERRAMIENTAS</t>
  </si>
  <si>
    <t>HERRAMIENTERO</t>
  </si>
  <si>
    <t>AREA MANTENIMIENTO PLANTA</t>
  </si>
  <si>
    <t>ELEVADOR DE PELICULAS TORROS F300</t>
  </si>
  <si>
    <t>PRV ELÉCTRICO MENSUAL</t>
  </si>
  <si>
    <t>AREA ALMACENAMIENTO DE PELICULAS</t>
  </si>
  <si>
    <t>PRV MECÁNICO MENSUAL</t>
  </si>
  <si>
    <t>PRV MECANICO CADA 200 HORAS</t>
  </si>
  <si>
    <t>PRV INSTRUMENTACIÓN 200 HORAS</t>
  </si>
  <si>
    <t>SIERRA SIN FIN BIRO 55161 N°1</t>
  </si>
  <si>
    <t>CRGB00003</t>
  </si>
  <si>
    <t>CARGADOR DE BARRAS WEBER CHB N°1  (3)</t>
  </si>
  <si>
    <t>PRV MENSUAL VENT Y DAMPERS CALOR ZONA 3</t>
  </si>
  <si>
    <t>PORCIONADORA HEMA MV1</t>
  </si>
  <si>
    <t>ELEVADOR DE PELICULA PACKLINE CP1009-010</t>
  </si>
  <si>
    <t>TRNM00001</t>
  </si>
  <si>
    <t>TORNAMESA RAPISTAN DE VIENA N°1</t>
  </si>
  <si>
    <t>10SELL01</t>
  </si>
  <si>
    <t>TRNM00002</t>
  </si>
  <si>
    <t>TORNAMESA RAPISTAN FRANKFOUR AR 120 N°2</t>
  </si>
  <si>
    <t>TRANSPORTE ENVASE</t>
  </si>
  <si>
    <t>10SELL06</t>
  </si>
  <si>
    <t>PRV ANUAL INTERCAMBIO DE LADO DE CADENAS</t>
  </si>
  <si>
    <t>PRV ANUAL CAMBIO DE TROQUEL # 3</t>
  </si>
  <si>
    <t>TOBOGANES DE LATA LARGA VIDA</t>
  </si>
  <si>
    <t>PRV CADA 4 MESES PROVEEDOR EXTERNO</t>
  </si>
  <si>
    <t>PROVEEXT</t>
  </si>
  <si>
    <t>ETIQ00002</t>
  </si>
  <si>
    <t>ETIQUETADORA KRONES CANMATIC K073F90 N°2</t>
  </si>
  <si>
    <t>ITC BIMENSUAL</t>
  </si>
  <si>
    <t>AFIL00002</t>
  </si>
  <si>
    <t>AFILADOR DE CUCHILAS MEGA DIXIE USM 300</t>
  </si>
  <si>
    <t>ETIQ00006</t>
  </si>
  <si>
    <t>ETIQUETADORA TIROLABEL TL -150 N°6</t>
  </si>
  <si>
    <t>GRAPADORA AUTOMATICA POLY CLIP ICA 8700</t>
  </si>
  <si>
    <t>TUNE00014</t>
  </si>
  <si>
    <t>TUNEL DE TERMOENCOGIDO CRYOVACST-98 N°14</t>
  </si>
  <si>
    <t>ELEVADOR TORROS F300 F1943 N°3</t>
  </si>
  <si>
    <t>SILO00002</t>
  </si>
  <si>
    <t>SILO BOMBA WAUKESHA 134 U1 N°2</t>
  </si>
  <si>
    <t>PRV MENSUAL TRANSMISION (CADENA).</t>
  </si>
  <si>
    <t>REAC00001</t>
  </si>
  <si>
    <t>REACTOR AUTOMATICO AL VACÍO N°1</t>
  </si>
  <si>
    <t>10REAC01</t>
  </si>
  <si>
    <t>DETE00032</t>
  </si>
  <si>
    <t>DETECTOR DE METALES GORING KERR APEX  50</t>
  </si>
  <si>
    <t>ITC  HERRAMIENTA TECNICOS MTTO</t>
  </si>
  <si>
    <t>DETECTOR DE METALES APEX APEX 500</t>
  </si>
  <si>
    <t>ETIQUETADORA SUPERIOR TIROLABEL TL 150</t>
  </si>
  <si>
    <t>ETIQUETADORA INFERIOR TIROLABEL BL 150</t>
  </si>
  <si>
    <t>PRV CADA DOS AÑOS</t>
  </si>
  <si>
    <t>ELEVADOR TORROS F300 F1944 N°1</t>
  </si>
  <si>
    <t>MEZCLADOR COZZINI CVMM 8000</t>
  </si>
  <si>
    <t>PRV BIMENSUAL MECÁNICO</t>
  </si>
  <si>
    <t>DETE00007</t>
  </si>
  <si>
    <t>DETECTOR DE METALES DSP3S N°7</t>
  </si>
  <si>
    <t>DETE00010</t>
  </si>
  <si>
    <t>DETECTOR DE METALES APEX 500 N°10</t>
  </si>
  <si>
    <t>TRAN00029</t>
  </si>
  <si>
    <t>TRANSPORTADOR ENTREGA WEBER N° 1 (29)</t>
  </si>
  <si>
    <t>TRANSPORTADOR CLASIFICADOR WEBER CCAN°2</t>
  </si>
  <si>
    <t>TAJA00020</t>
  </si>
  <si>
    <t>TAJADORA WEBER SLC 904 (20)</t>
  </si>
  <si>
    <t>DETECTOR DE METALES GORING APEX 500 N°2</t>
  </si>
  <si>
    <t>DETECTOR DE METALES GORING APEX 500 N°1</t>
  </si>
  <si>
    <t>EMUL00005</t>
  </si>
  <si>
    <t>EMULSIFICADOR COZZINI AR901(5)</t>
  </si>
  <si>
    <t>10EMUL03</t>
  </si>
  <si>
    <t>PRV ELECTRONICO BIMENSUAL</t>
  </si>
  <si>
    <t>PRV  4 MESES</t>
  </si>
  <si>
    <t>PRV TRIMESTRAL SISTEMA DE SALMUERA</t>
  </si>
  <si>
    <t>ELEVADOR TORROS F300 F1942 N°2</t>
  </si>
  <si>
    <t>POSTPASTEURIZADOR UNITHERM WAPA</t>
  </si>
  <si>
    <t>PASTEURIZADO</t>
  </si>
  <si>
    <t>10POST01</t>
  </si>
  <si>
    <t>107204454</t>
  </si>
  <si>
    <t>2022</t>
  </si>
  <si>
    <t>2023</t>
  </si>
  <si>
    <t>2024</t>
  </si>
  <si>
    <t>Cuenta de Aviso</t>
  </si>
  <si>
    <t>Promedio de Trbjo real</t>
  </si>
  <si>
    <t xml:space="preserve">Promedio de Diferencia </t>
  </si>
  <si>
    <t>Diferencia %</t>
  </si>
  <si>
    <t>106988056</t>
  </si>
  <si>
    <t>107233670</t>
  </si>
  <si>
    <t>20472221</t>
  </si>
  <si>
    <t>107134802</t>
  </si>
  <si>
    <t>20203942</t>
  </si>
  <si>
    <t>107149954</t>
  </si>
  <si>
    <t>107153875</t>
  </si>
  <si>
    <t>20183410</t>
  </si>
  <si>
    <t>107153876</t>
  </si>
  <si>
    <t>20183409</t>
  </si>
  <si>
    <t>107153877</t>
  </si>
  <si>
    <t>20183412</t>
  </si>
  <si>
    <t>107153878</t>
  </si>
  <si>
    <t>20203523</t>
  </si>
  <si>
    <t>107153880</t>
  </si>
  <si>
    <t>20252236</t>
  </si>
  <si>
    <t>107156672</t>
  </si>
  <si>
    <t>107162265</t>
  </si>
  <si>
    <t>107166742</t>
  </si>
  <si>
    <t>107166743</t>
  </si>
  <si>
    <t>107166790</t>
  </si>
  <si>
    <t>20075447</t>
  </si>
  <si>
    <t>107171406</t>
  </si>
  <si>
    <t>107173853</t>
  </si>
  <si>
    <t>107176163</t>
  </si>
  <si>
    <t>107182082</t>
  </si>
  <si>
    <t>107182095</t>
  </si>
  <si>
    <t>20075308</t>
  </si>
  <si>
    <t>107182119</t>
  </si>
  <si>
    <t>20391472</t>
  </si>
  <si>
    <t>107184867</t>
  </si>
  <si>
    <t>107184870</t>
  </si>
  <si>
    <t>20075289</t>
  </si>
  <si>
    <t>107184871</t>
  </si>
  <si>
    <t>20075293</t>
  </si>
  <si>
    <t>107184874</t>
  </si>
  <si>
    <t>20075088</t>
  </si>
  <si>
    <t>107184912</t>
  </si>
  <si>
    <t>107187912</t>
  </si>
  <si>
    <t>107187919</t>
  </si>
  <si>
    <t>107187923</t>
  </si>
  <si>
    <t>20127510</t>
  </si>
  <si>
    <t>107187924</t>
  </si>
  <si>
    <t>20127511</t>
  </si>
  <si>
    <t>107190563</t>
  </si>
  <si>
    <t>107190564</t>
  </si>
  <si>
    <t>107190567</t>
  </si>
  <si>
    <t>107190568</t>
  </si>
  <si>
    <t>107190570</t>
  </si>
  <si>
    <t>20079909</t>
  </si>
  <si>
    <t>107190578</t>
  </si>
  <si>
    <t>20204921</t>
  </si>
  <si>
    <t>107190579</t>
  </si>
  <si>
    <t>20204922</t>
  </si>
  <si>
    <t>107190608</t>
  </si>
  <si>
    <t>20000003</t>
  </si>
  <si>
    <t>107192834</t>
  </si>
  <si>
    <t>107192837</t>
  </si>
  <si>
    <t>107192842</t>
  </si>
  <si>
    <t>20075738</t>
  </si>
  <si>
    <t>107192844</t>
  </si>
  <si>
    <t>107192883</t>
  </si>
  <si>
    <t>20388055</t>
  </si>
  <si>
    <t>107192884</t>
  </si>
  <si>
    <t>20425508</t>
  </si>
  <si>
    <t>107194058</t>
  </si>
  <si>
    <t>107194059</t>
  </si>
  <si>
    <t>107196129</t>
  </si>
  <si>
    <t>107196130</t>
  </si>
  <si>
    <t>107196131</t>
  </si>
  <si>
    <t>107196140</t>
  </si>
  <si>
    <t>107196143</t>
  </si>
  <si>
    <t>20073247</t>
  </si>
  <si>
    <t>107196149</t>
  </si>
  <si>
    <t>107196150</t>
  </si>
  <si>
    <t>20202131</t>
  </si>
  <si>
    <t>107196216</t>
  </si>
  <si>
    <t>107198893</t>
  </si>
  <si>
    <t>107198899</t>
  </si>
  <si>
    <t>107198911</t>
  </si>
  <si>
    <t>20091106</t>
  </si>
  <si>
    <t>107198979</t>
  </si>
  <si>
    <t>20286009</t>
  </si>
  <si>
    <t>107198989</t>
  </si>
  <si>
    <t>107198990</t>
  </si>
  <si>
    <t>107201622</t>
  </si>
  <si>
    <t>107201623</t>
  </si>
  <si>
    <t>107201631</t>
  </si>
  <si>
    <t>20087664</t>
  </si>
  <si>
    <t>107204446</t>
  </si>
  <si>
    <t>107204447</t>
  </si>
  <si>
    <t>20072833</t>
  </si>
  <si>
    <t>107204458</t>
  </si>
  <si>
    <t>20111377</t>
  </si>
  <si>
    <t>107204459</t>
  </si>
  <si>
    <t>20201291</t>
  </si>
  <si>
    <t>107204460</t>
  </si>
  <si>
    <t>20202129</t>
  </si>
  <si>
    <t>107204461</t>
  </si>
  <si>
    <t>107204462</t>
  </si>
  <si>
    <t>20196670</t>
  </si>
  <si>
    <t>107207324</t>
  </si>
  <si>
    <t>107207325</t>
  </si>
  <si>
    <t>107207330</t>
  </si>
  <si>
    <t>20145863</t>
  </si>
  <si>
    <t>107207337</t>
  </si>
  <si>
    <t>20104531</t>
  </si>
  <si>
    <t>107207340</t>
  </si>
  <si>
    <t>20204918</t>
  </si>
  <si>
    <t>107207381</t>
  </si>
  <si>
    <t>107207383</t>
  </si>
  <si>
    <t>107209491</t>
  </si>
  <si>
    <t>107209494</t>
  </si>
  <si>
    <t>20072832</t>
  </si>
  <si>
    <t>107209495</t>
  </si>
  <si>
    <t>20075129</t>
  </si>
  <si>
    <t>107209496</t>
  </si>
  <si>
    <t>20072837</t>
  </si>
  <si>
    <t>107210652</t>
  </si>
  <si>
    <t>20075191</t>
  </si>
  <si>
    <t>107212132</t>
  </si>
  <si>
    <t>107212133</t>
  </si>
  <si>
    <t>107212135</t>
  </si>
  <si>
    <t>20079911</t>
  </si>
  <si>
    <t>107212138</t>
  </si>
  <si>
    <t>107212139</t>
  </si>
  <si>
    <t>107212193</t>
  </si>
  <si>
    <t>107214851</t>
  </si>
  <si>
    <t>107214857</t>
  </si>
  <si>
    <t>107217021</t>
  </si>
  <si>
    <t>20444865</t>
  </si>
  <si>
    <t>107217030</t>
  </si>
  <si>
    <t>20457981</t>
  </si>
  <si>
    <t>107217748</t>
  </si>
  <si>
    <t>107220672</t>
  </si>
  <si>
    <t>107220682</t>
  </si>
  <si>
    <t>20183411</t>
  </si>
  <si>
    <t>107220683</t>
  </si>
  <si>
    <t>20183408</t>
  </si>
  <si>
    <t>107220684</t>
  </si>
  <si>
    <t>20183407</t>
  </si>
  <si>
    <t>107223794</t>
  </si>
  <si>
    <t>107223804</t>
  </si>
  <si>
    <t>20075540</t>
  </si>
  <si>
    <t>107223805</t>
  </si>
  <si>
    <t>107223808</t>
  </si>
  <si>
    <t>107223809</t>
  </si>
  <si>
    <t>107223843</t>
  </si>
  <si>
    <t>107223844</t>
  </si>
  <si>
    <t>107225895</t>
  </si>
  <si>
    <t>107225896</t>
  </si>
  <si>
    <t>107225903</t>
  </si>
  <si>
    <t>20108044</t>
  </si>
  <si>
    <t>107227207</t>
  </si>
  <si>
    <t>20388053</t>
  </si>
  <si>
    <t>107227208</t>
  </si>
  <si>
    <t>20425543</t>
  </si>
  <si>
    <t>107229676</t>
  </si>
  <si>
    <t>107229684</t>
  </si>
  <si>
    <t>107229688</t>
  </si>
  <si>
    <t>107229691</t>
  </si>
  <si>
    <t>107231834</t>
  </si>
  <si>
    <t>20183415</t>
  </si>
  <si>
    <t>107231854</t>
  </si>
  <si>
    <t>107233379</t>
  </si>
  <si>
    <t>107233380</t>
  </si>
  <si>
    <t>107233382</t>
  </si>
  <si>
    <t>107233385</t>
  </si>
  <si>
    <t>107233387</t>
  </si>
  <si>
    <t>107233388</t>
  </si>
  <si>
    <t>107233390</t>
  </si>
  <si>
    <t>20075294</t>
  </si>
  <si>
    <t>107233394</t>
  </si>
  <si>
    <t>107233395</t>
  </si>
  <si>
    <t>107233536</t>
  </si>
  <si>
    <t>107233599</t>
  </si>
  <si>
    <t>107236364</t>
  </si>
  <si>
    <t>107236369</t>
  </si>
  <si>
    <t>20196669</t>
  </si>
  <si>
    <t>107238274</t>
  </si>
  <si>
    <t>107238284</t>
  </si>
  <si>
    <t>107238286</t>
  </si>
  <si>
    <t>107240359</t>
  </si>
  <si>
    <t>20174310</t>
  </si>
  <si>
    <t>107240361</t>
  </si>
  <si>
    <t>107240362</t>
  </si>
  <si>
    <t>107240399</t>
  </si>
  <si>
    <t>107240400</t>
  </si>
  <si>
    <t>107240402</t>
  </si>
  <si>
    <t>20196672</t>
  </si>
  <si>
    <t>107241625</t>
  </si>
  <si>
    <t>107241629</t>
  </si>
  <si>
    <t>107241630</t>
  </si>
  <si>
    <t>107241664</t>
  </si>
  <si>
    <t>107242109</t>
  </si>
  <si>
    <t>107245769</t>
  </si>
  <si>
    <t>20183413</t>
  </si>
  <si>
    <t>107245770</t>
  </si>
  <si>
    <t>20183414</t>
  </si>
  <si>
    <t>107245772</t>
  </si>
  <si>
    <t>20202472</t>
  </si>
  <si>
    <t>107245773</t>
  </si>
  <si>
    <t>20202473</t>
  </si>
  <si>
    <t>107245774</t>
  </si>
  <si>
    <t>20202474</t>
  </si>
  <si>
    <t>107245775</t>
  </si>
  <si>
    <t>20202475</t>
  </si>
  <si>
    <t>107245843</t>
  </si>
  <si>
    <t>20196673</t>
  </si>
  <si>
    <t>107247811</t>
  </si>
  <si>
    <t>107247820</t>
  </si>
  <si>
    <t>20202130</t>
  </si>
  <si>
    <t>107247821</t>
  </si>
  <si>
    <t>107247867</t>
  </si>
  <si>
    <t>107250479</t>
  </si>
  <si>
    <t>107250481</t>
  </si>
  <si>
    <t>107250486</t>
  </si>
  <si>
    <t>107250487</t>
  </si>
  <si>
    <t>20075374</t>
  </si>
  <si>
    <t>107250496</t>
  </si>
  <si>
    <t>107250497</t>
  </si>
  <si>
    <t>107250498</t>
  </si>
  <si>
    <t>107250499</t>
  </si>
  <si>
    <t>107250503</t>
  </si>
  <si>
    <t>107250562</t>
  </si>
  <si>
    <t>20155060</t>
  </si>
  <si>
    <t>107254206</t>
  </si>
  <si>
    <t>107254207</t>
  </si>
  <si>
    <t>107256760</t>
  </si>
  <si>
    <t>107256764</t>
  </si>
  <si>
    <t>107258249</t>
  </si>
  <si>
    <t>107259581</t>
  </si>
  <si>
    <t>107261590</t>
  </si>
  <si>
    <t>107269397</t>
  </si>
  <si>
    <t>20196671</t>
  </si>
  <si>
    <t>107147318</t>
  </si>
  <si>
    <t>20149982</t>
  </si>
  <si>
    <t>107190598</t>
  </si>
  <si>
    <t>107201688</t>
  </si>
  <si>
    <t>20156691</t>
  </si>
  <si>
    <t>107029258</t>
  </si>
  <si>
    <t>20195702</t>
  </si>
  <si>
    <t>107030980</t>
  </si>
  <si>
    <t>107035559</t>
  </si>
  <si>
    <t>20075071</t>
  </si>
  <si>
    <t>107107018</t>
  </si>
  <si>
    <t>107109380</t>
  </si>
  <si>
    <t>107109381</t>
  </si>
  <si>
    <t>107109382</t>
  </si>
  <si>
    <t>107109383</t>
  </si>
  <si>
    <t>107109384</t>
  </si>
  <si>
    <t>20075127</t>
  </si>
  <si>
    <t>107109385</t>
  </si>
  <si>
    <t>20075128</t>
  </si>
  <si>
    <t>107147311</t>
  </si>
  <si>
    <t>107194060</t>
  </si>
  <si>
    <t>107198920</t>
  </si>
  <si>
    <t>107209504</t>
  </si>
  <si>
    <t>107214890</t>
  </si>
  <si>
    <t>20075288</t>
  </si>
  <si>
    <t>107241631</t>
  </si>
  <si>
    <t>107242112</t>
  </si>
  <si>
    <t>107184863</t>
  </si>
  <si>
    <t>107187913</t>
  </si>
  <si>
    <t>107187914</t>
  </si>
  <si>
    <t>107187916</t>
  </si>
  <si>
    <t>20000020</t>
  </si>
  <si>
    <t>107187927</t>
  </si>
  <si>
    <t>20166056</t>
  </si>
  <si>
    <t>107190573</t>
  </si>
  <si>
    <t>20075575</t>
  </si>
  <si>
    <t>107190575</t>
  </si>
  <si>
    <t>20174941</t>
  </si>
  <si>
    <t>107190576</t>
  </si>
  <si>
    <t>20162084</t>
  </si>
  <si>
    <t>107196148</t>
  </si>
  <si>
    <t>107196151</t>
  </si>
  <si>
    <t>20150221</t>
  </si>
  <si>
    <t>107198981</t>
  </si>
  <si>
    <t>20355466</t>
  </si>
  <si>
    <t>107198982</t>
  </si>
  <si>
    <t>20355595</t>
  </si>
  <si>
    <t>107198983</t>
  </si>
  <si>
    <t>20355596</t>
  </si>
  <si>
    <t>107198984</t>
  </si>
  <si>
    <t>20373892</t>
  </si>
  <si>
    <t>107198985</t>
  </si>
  <si>
    <t>20390632</t>
  </si>
  <si>
    <t>107198986</t>
  </si>
  <si>
    <t>20391364</t>
  </si>
  <si>
    <t>107198987</t>
  </si>
  <si>
    <t>20447075</t>
  </si>
  <si>
    <t>107201638</t>
  </si>
  <si>
    <t>20196674</t>
  </si>
  <si>
    <t>107201639</t>
  </si>
  <si>
    <t>20196739</t>
  </si>
  <si>
    <t>107201640</t>
  </si>
  <si>
    <t>20237546</t>
  </si>
  <si>
    <t>107201641</t>
  </si>
  <si>
    <t>20237545</t>
  </si>
  <si>
    <t>107201642</t>
  </si>
  <si>
    <t>20237464</t>
  </si>
  <si>
    <t>107201643</t>
  </si>
  <si>
    <t>20237463</t>
  </si>
  <si>
    <t>107201644</t>
  </si>
  <si>
    <t>20241523</t>
  </si>
  <si>
    <t>107201645</t>
  </si>
  <si>
    <t>20241522</t>
  </si>
  <si>
    <t>107207332</t>
  </si>
  <si>
    <t>20076866</t>
  </si>
  <si>
    <t>107207333</t>
  </si>
  <si>
    <t>20072834</t>
  </si>
  <si>
    <t>107207334</t>
  </si>
  <si>
    <t>107207335</t>
  </si>
  <si>
    <t>20106919</t>
  </si>
  <si>
    <t>107207336</t>
  </si>
  <si>
    <t>107220685</t>
  </si>
  <si>
    <t>107225905</t>
  </si>
  <si>
    <t>107227170</t>
  </si>
  <si>
    <t>107242119</t>
  </si>
  <si>
    <t>107242120</t>
  </si>
  <si>
    <t>107242121</t>
  </si>
  <si>
    <t>107242122</t>
  </si>
  <si>
    <t>107242123</t>
  </si>
  <si>
    <t>107242124</t>
  </si>
  <si>
    <t>107242125</t>
  </si>
  <si>
    <t>107242126</t>
  </si>
  <si>
    <t>107245761</t>
  </si>
  <si>
    <t>20000417</t>
  </si>
  <si>
    <t>107250478</t>
  </si>
  <si>
    <t>107250508</t>
  </si>
  <si>
    <t>20183333</t>
  </si>
  <si>
    <t>107250509</t>
  </si>
  <si>
    <t>20202231</t>
  </si>
  <si>
    <t>107254236</t>
  </si>
  <si>
    <t>107254237</t>
  </si>
  <si>
    <t>107254238</t>
  </si>
  <si>
    <t>107254239</t>
  </si>
  <si>
    <t>107254240</t>
  </si>
  <si>
    <t>107254241</t>
  </si>
  <si>
    <t>107254242</t>
  </si>
  <si>
    <t>107254248</t>
  </si>
  <si>
    <t>107182083</t>
  </si>
  <si>
    <t>107182084</t>
  </si>
  <si>
    <t>107192885</t>
  </si>
  <si>
    <t>20439142</t>
  </si>
  <si>
    <t>107201625</t>
  </si>
  <si>
    <t>107204457</t>
  </si>
  <si>
    <t>20091107</t>
  </si>
  <si>
    <t>107207329</t>
  </si>
  <si>
    <t>107210640</t>
  </si>
  <si>
    <t>107212141</t>
  </si>
  <si>
    <t>107217750</t>
  </si>
  <si>
    <t>107217752</t>
  </si>
  <si>
    <t>107217763</t>
  </si>
  <si>
    <t>20174311</t>
  </si>
  <si>
    <t>107217791</t>
  </si>
  <si>
    <t>20370159</t>
  </si>
  <si>
    <t>107220686</t>
  </si>
  <si>
    <t>107223810</t>
  </si>
  <si>
    <t>107229677</t>
  </si>
  <si>
    <t>107231875</t>
  </si>
  <si>
    <t>107233393</t>
  </si>
  <si>
    <t>20216520</t>
  </si>
  <si>
    <t>107233601</t>
  </si>
  <si>
    <t>107236362</t>
  </si>
  <si>
    <t>107240365</t>
  </si>
  <si>
    <t>107241637</t>
  </si>
  <si>
    <t>107242106</t>
  </si>
  <si>
    <t>107245776</t>
  </si>
  <si>
    <t>107250532</t>
  </si>
  <si>
    <t>107259593</t>
  </si>
  <si>
    <t>107318116</t>
  </si>
  <si>
    <t>20203787</t>
  </si>
  <si>
    <t>107231748</t>
  </si>
  <si>
    <t>107242118</t>
  </si>
  <si>
    <t>Ubicación técnica</t>
  </si>
  <si>
    <t>10057770</t>
  </si>
  <si>
    <t>1015542</t>
  </si>
  <si>
    <t>10061026</t>
  </si>
  <si>
    <t>1019105</t>
  </si>
  <si>
    <t>IZ10-LAV1-TEN</t>
  </si>
  <si>
    <t>10040221</t>
  </si>
  <si>
    <t>1010867</t>
  </si>
  <si>
    <t>IZ10-LES1-TAJ</t>
  </si>
  <si>
    <t>10004563</t>
  </si>
  <si>
    <t>1000156</t>
  </si>
  <si>
    <t>IZ10-LJA1-SAL</t>
  </si>
  <si>
    <t>10034357</t>
  </si>
  <si>
    <t>1009811</t>
  </si>
  <si>
    <t>10034358</t>
  </si>
  <si>
    <t>1009810</t>
  </si>
  <si>
    <t>10034359</t>
  </si>
  <si>
    <t>1009801</t>
  </si>
  <si>
    <t>10035325</t>
  </si>
  <si>
    <t>1009812</t>
  </si>
  <si>
    <t>IZ10-LJA1-MEZ</t>
  </si>
  <si>
    <t>10040124</t>
  </si>
  <si>
    <t>1011709</t>
  </si>
  <si>
    <t>IZ10-LAV1-SEL</t>
  </si>
  <si>
    <t>10004793</t>
  </si>
  <si>
    <t>2000005</t>
  </si>
  <si>
    <t>IZ10-LAV1-MEZ</t>
  </si>
  <si>
    <t>10004257</t>
  </si>
  <si>
    <t>1000603</t>
  </si>
  <si>
    <t>IZ10-LSC1-PTE</t>
  </si>
  <si>
    <t>10004362</t>
  </si>
  <si>
    <t>1000050</t>
  </si>
  <si>
    <t>10004374</t>
  </si>
  <si>
    <t>3000005</t>
  </si>
  <si>
    <t>10056976</t>
  </si>
  <si>
    <t>1000130</t>
  </si>
  <si>
    <t>10004423</t>
  </si>
  <si>
    <t>1000145</t>
  </si>
  <si>
    <t>IZ10-LBA1-EMP</t>
  </si>
  <si>
    <t>10004574</t>
  </si>
  <si>
    <t>1013378</t>
  </si>
  <si>
    <t>IZ10-LAV1-PYP</t>
  </si>
  <si>
    <t>10004732</t>
  </si>
  <si>
    <t>1000003</t>
  </si>
  <si>
    <t>IZ10-LAV1-PTE</t>
  </si>
  <si>
    <t>10004313</t>
  </si>
  <si>
    <t>2000059</t>
  </si>
  <si>
    <t>IZ10-LSA1-MEZ</t>
  </si>
  <si>
    <t>10016334</t>
  </si>
  <si>
    <t>1004004</t>
  </si>
  <si>
    <t>IZ10-LJA1-TAJ</t>
  </si>
  <si>
    <t>10055352</t>
  </si>
  <si>
    <t>1016522</t>
  </si>
  <si>
    <t>IZ10-LJA1-PTE</t>
  </si>
  <si>
    <t>10004796</t>
  </si>
  <si>
    <t>1000150</t>
  </si>
  <si>
    <t>10016333</t>
  </si>
  <si>
    <t>1009316</t>
  </si>
  <si>
    <t>10019801</t>
  </si>
  <si>
    <t>1004828</t>
  </si>
  <si>
    <t>10027053</t>
  </si>
  <si>
    <t>1006921</t>
  </si>
  <si>
    <t>IZ10-LBA1-PTE</t>
  </si>
  <si>
    <t>10044443</t>
  </si>
  <si>
    <t>1013752</t>
  </si>
  <si>
    <t>IZ10-LJA1-EMB</t>
  </si>
  <si>
    <t>10001577</t>
  </si>
  <si>
    <t>1000208</t>
  </si>
  <si>
    <t>10015271</t>
  </si>
  <si>
    <t>1003657</t>
  </si>
  <si>
    <t>IZ10-LJA1-EMP-EMP1</t>
  </si>
  <si>
    <t>10028030</t>
  </si>
  <si>
    <t>1007450</t>
  </si>
  <si>
    <t>IZ10-LES1-EMB</t>
  </si>
  <si>
    <t>10004372</t>
  </si>
  <si>
    <t>2000038</t>
  </si>
  <si>
    <t>10004520</t>
  </si>
  <si>
    <t>1009833</t>
  </si>
  <si>
    <t>10021803</t>
  </si>
  <si>
    <t>1005917</t>
  </si>
  <si>
    <t>IZ10-LSA1-MOL</t>
  </si>
  <si>
    <t>IZ10-LBA1-MOL</t>
  </si>
  <si>
    <t>10025451</t>
  </si>
  <si>
    <t>1006440</t>
  </si>
  <si>
    <t>IZ10-LBA1-MEZ</t>
  </si>
  <si>
    <t>10037520</t>
  </si>
  <si>
    <t>1010960</t>
  </si>
  <si>
    <t>IZ10-LBA1-TAJ</t>
  </si>
  <si>
    <t>10037530</t>
  </si>
  <si>
    <t>1010961</t>
  </si>
  <si>
    <t>10055362</t>
  </si>
  <si>
    <t>IZ10-LBA1-EMB</t>
  </si>
  <si>
    <t>10004326</t>
  </si>
  <si>
    <t>2000060</t>
  </si>
  <si>
    <t>10005921</t>
  </si>
  <si>
    <t>10019802</t>
  </si>
  <si>
    <t>10027050</t>
  </si>
  <si>
    <t>10055810</t>
  </si>
  <si>
    <t>1016703</t>
  </si>
  <si>
    <t>10004506</t>
  </si>
  <si>
    <t>1000026</t>
  </si>
  <si>
    <t>10004540</t>
  </si>
  <si>
    <t>2000024</t>
  </si>
  <si>
    <t>10004250</t>
  </si>
  <si>
    <t>1011643</t>
  </si>
  <si>
    <t>IZ10-LES1-CTT</t>
  </si>
  <si>
    <t>10004384</t>
  </si>
  <si>
    <t>1000058</t>
  </si>
  <si>
    <t>10004595</t>
  </si>
  <si>
    <t>2000335</t>
  </si>
  <si>
    <t>10012996</t>
  </si>
  <si>
    <t>1000006</t>
  </si>
  <si>
    <t>10016336</t>
  </si>
  <si>
    <t>1004007</t>
  </si>
  <si>
    <t>IZ10-LES1-MOL</t>
  </si>
  <si>
    <t>10034050</t>
  </si>
  <si>
    <t>1009682</t>
  </si>
  <si>
    <t>10035596</t>
  </si>
  <si>
    <t>1010239</t>
  </si>
  <si>
    <t>10042146</t>
  </si>
  <si>
    <t>1012729</t>
  </si>
  <si>
    <t>10004303</t>
  </si>
  <si>
    <t>1000029</t>
  </si>
  <si>
    <t>IZ10-LJA1-MOL</t>
  </si>
  <si>
    <t>10012997</t>
  </si>
  <si>
    <t>10026187</t>
  </si>
  <si>
    <t>1006641</t>
  </si>
  <si>
    <t>IZ10-LAV1-MOL</t>
  </si>
  <si>
    <t>10046373</t>
  </si>
  <si>
    <t>10055800</t>
  </si>
  <si>
    <t>1016694</t>
  </si>
  <si>
    <t>10004366</t>
  </si>
  <si>
    <t>10004546</t>
  </si>
  <si>
    <t>2000082</t>
  </si>
  <si>
    <t>IZ10-LSA1-SEP</t>
  </si>
  <si>
    <t>10026130</t>
  </si>
  <si>
    <t>1006624</t>
  </si>
  <si>
    <t>10004314</t>
  </si>
  <si>
    <t>2000061</t>
  </si>
  <si>
    <t>10004370</t>
  </si>
  <si>
    <t>2000037</t>
  </si>
  <si>
    <t>10016900</t>
  </si>
  <si>
    <t>1004163</t>
  </si>
  <si>
    <t>IZ10-LJA1-DVA</t>
  </si>
  <si>
    <t>10030036</t>
  </si>
  <si>
    <t>1008404</t>
  </si>
  <si>
    <t>10034160</t>
  </si>
  <si>
    <t>1009739</t>
  </si>
  <si>
    <t>10004500</t>
  </si>
  <si>
    <t>2000086</t>
  </si>
  <si>
    <t>IZ10-LSA1-PTE</t>
  </si>
  <si>
    <t>10004792</t>
  </si>
  <si>
    <t>1000626</t>
  </si>
  <si>
    <t>10028520</t>
  </si>
  <si>
    <t>1007918</t>
  </si>
  <si>
    <t>10036971</t>
  </si>
  <si>
    <t>1010782</t>
  </si>
  <si>
    <t>10037498</t>
  </si>
  <si>
    <t>10056955</t>
  </si>
  <si>
    <t>1017143</t>
  </si>
  <si>
    <t>10056956</t>
  </si>
  <si>
    <t>1017144</t>
  </si>
  <si>
    <t>10004365</t>
  </si>
  <si>
    <t>10016901</t>
  </si>
  <si>
    <t>10021821</t>
  </si>
  <si>
    <t>1005935</t>
  </si>
  <si>
    <t>IZ10-LES1-MEZ</t>
  </si>
  <si>
    <t>10035926</t>
  </si>
  <si>
    <t>1005903</t>
  </si>
  <si>
    <t>10004502</t>
  </si>
  <si>
    <t>1013529</t>
  </si>
  <si>
    <t>10004552</t>
  </si>
  <si>
    <t>1006630</t>
  </si>
  <si>
    <t>10021740</t>
  </si>
  <si>
    <t>1005895</t>
  </si>
  <si>
    <t>IZ10-ABT1-ALI</t>
  </si>
  <si>
    <t>10026100</t>
  </si>
  <si>
    <t>1006618</t>
  </si>
  <si>
    <t>10027051</t>
  </si>
  <si>
    <t>10056978</t>
  </si>
  <si>
    <t>1017178</t>
  </si>
  <si>
    <t>10004302</t>
  </si>
  <si>
    <t>10035064</t>
  </si>
  <si>
    <t>1009990</t>
  </si>
  <si>
    <t>10058876</t>
  </si>
  <si>
    <t>1017798</t>
  </si>
  <si>
    <t>10059230</t>
  </si>
  <si>
    <t>1010251</t>
  </si>
  <si>
    <t>IZ10-LES1-EMP</t>
  </si>
  <si>
    <t>10004301</t>
  </si>
  <si>
    <t>1000030</t>
  </si>
  <si>
    <t>10004551</t>
  </si>
  <si>
    <t>1000611</t>
  </si>
  <si>
    <t>10034690</t>
  </si>
  <si>
    <t>10004037</t>
  </si>
  <si>
    <t>1000590</t>
  </si>
  <si>
    <t>IZ10-LSA1-EMB</t>
  </si>
  <si>
    <t>10016780</t>
  </si>
  <si>
    <t>10027055</t>
  </si>
  <si>
    <t>10035060</t>
  </si>
  <si>
    <t>1006648</t>
  </si>
  <si>
    <t>10035061</t>
  </si>
  <si>
    <t>1006649</t>
  </si>
  <si>
    <t>10004521</t>
  </si>
  <si>
    <t>1000166</t>
  </si>
  <si>
    <t>1007571</t>
  </si>
  <si>
    <t>10027993</t>
  </si>
  <si>
    <t>1000549</t>
  </si>
  <si>
    <t>10055789</t>
  </si>
  <si>
    <t>1016692</t>
  </si>
  <si>
    <t>10001581</t>
  </si>
  <si>
    <t>2000130</t>
  </si>
  <si>
    <t>10058663</t>
  </si>
  <si>
    <t>1017736</t>
  </si>
  <si>
    <t>IZ10-APE1</t>
  </si>
  <si>
    <t>10040336</t>
  </si>
  <si>
    <t>1011817</t>
  </si>
  <si>
    <t>10004300</t>
  </si>
  <si>
    <t>10004597</t>
  </si>
  <si>
    <t>2000337</t>
  </si>
  <si>
    <t>10027052</t>
  </si>
  <si>
    <t>10030040</t>
  </si>
  <si>
    <t>1008387</t>
  </si>
  <si>
    <t>IZ10-LAV1-POR</t>
  </si>
  <si>
    <t>10038123</t>
  </si>
  <si>
    <t>1011267</t>
  </si>
  <si>
    <t>IZ10-LAV1-EMP</t>
  </si>
  <si>
    <t>10059875</t>
  </si>
  <si>
    <t>1018628</t>
  </si>
  <si>
    <t>10060180</t>
  </si>
  <si>
    <t>1009344</t>
  </si>
  <si>
    <t>10004773</t>
  </si>
  <si>
    <t>1011052</t>
  </si>
  <si>
    <t>10034329</t>
  </si>
  <si>
    <t>1009802</t>
  </si>
  <si>
    <t>10004800</t>
  </si>
  <si>
    <t>10036670</t>
  </si>
  <si>
    <t>1010798</t>
  </si>
  <si>
    <t>IZ10-LAV1-ETI</t>
  </si>
  <si>
    <t>10030895</t>
  </si>
  <si>
    <t>1008645</t>
  </si>
  <si>
    <t>10033493</t>
  </si>
  <si>
    <t>10034600</t>
  </si>
  <si>
    <t>1009956</t>
  </si>
  <si>
    <t>10058692</t>
  </si>
  <si>
    <t>10004561</t>
  </si>
  <si>
    <t>10027056</t>
  </si>
  <si>
    <t>10004503</t>
  </si>
  <si>
    <t>2000079</t>
  </si>
  <si>
    <t>10034691</t>
  </si>
  <si>
    <t>10035719</t>
  </si>
  <si>
    <t>1010362</t>
  </si>
  <si>
    <t>IZ10-LES1-PTE</t>
  </si>
  <si>
    <t>10058665</t>
  </si>
  <si>
    <t>10033490</t>
  </si>
  <si>
    <t>10004469</t>
  </si>
  <si>
    <t>1000075</t>
  </si>
  <si>
    <t>10004596</t>
  </si>
  <si>
    <t>2000336</t>
  </si>
  <si>
    <t>10016335</t>
  </si>
  <si>
    <t>1004003</t>
  </si>
  <si>
    <t>10033282</t>
  </si>
  <si>
    <t>10061053</t>
  </si>
  <si>
    <t>1019074</t>
  </si>
  <si>
    <t>10058664</t>
  </si>
  <si>
    <t>10025900</t>
  </si>
  <si>
    <t>1006554</t>
  </si>
  <si>
    <t>10047960</t>
  </si>
  <si>
    <t>2000812</t>
  </si>
  <si>
    <t>10042178</t>
  </si>
  <si>
    <t>IZ10-LBA1-TRV</t>
  </si>
  <si>
    <t>10043328</t>
  </si>
  <si>
    <t>1013189</t>
  </si>
  <si>
    <t>IZ10-ALC1-LFQ</t>
  </si>
  <si>
    <t>10036369</t>
  </si>
  <si>
    <t>1003491</t>
  </si>
  <si>
    <t>10035241</t>
  </si>
  <si>
    <t>1006995</t>
  </si>
  <si>
    <t>IZ10-ALC1-LMB</t>
  </si>
  <si>
    <t>10001214</t>
  </si>
  <si>
    <t>10038331</t>
  </si>
  <si>
    <t>1011291</t>
  </si>
  <si>
    <t>10004719</t>
  </si>
  <si>
    <t>10004730</t>
  </si>
  <si>
    <t>10027058</t>
  </si>
  <si>
    <t>10036213</t>
  </si>
  <si>
    <t>1010637</t>
  </si>
  <si>
    <t>10055814</t>
  </si>
  <si>
    <t>10034033</t>
  </si>
  <si>
    <t>1000116</t>
  </si>
  <si>
    <t>10006472</t>
  </si>
  <si>
    <t>10004480</t>
  </si>
  <si>
    <t>2000006</t>
  </si>
  <si>
    <t>10004460</t>
  </si>
  <si>
    <t>10004465</t>
  </si>
  <si>
    <t>10010221</t>
  </si>
  <si>
    <t>10028681</t>
  </si>
  <si>
    <t>1007617</t>
  </si>
  <si>
    <t>10030106</t>
  </si>
  <si>
    <t>1008424</t>
  </si>
  <si>
    <t>10035270</t>
  </si>
  <si>
    <t>1011377</t>
  </si>
  <si>
    <t>10035271</t>
  </si>
  <si>
    <t>IZ10-LAV1-FOR</t>
  </si>
  <si>
    <t>10028208</t>
  </si>
  <si>
    <t>10035597</t>
  </si>
  <si>
    <t>10049304</t>
  </si>
  <si>
    <t>1015286</t>
  </si>
  <si>
    <t>10034356</t>
  </si>
  <si>
    <t>1009798</t>
  </si>
  <si>
    <t>10035609</t>
  </si>
  <si>
    <t>1008890</t>
  </si>
  <si>
    <t>IZ10-ABT1-CON</t>
  </si>
  <si>
    <t>IZ10-LSU1-APR</t>
  </si>
  <si>
    <t>10004798</t>
  </si>
  <si>
    <t>10012886</t>
  </si>
  <si>
    <t>10004466</t>
  </si>
  <si>
    <t>10035215</t>
  </si>
  <si>
    <t>10035216</t>
  </si>
  <si>
    <t>10004393</t>
  </si>
  <si>
    <t>1000057</t>
  </si>
  <si>
    <t>10004428</t>
  </si>
  <si>
    <t>1000143</t>
  </si>
  <si>
    <t>10058460</t>
  </si>
  <si>
    <t>1017671</t>
  </si>
  <si>
    <t>IZ10-AMH1-CLP</t>
  </si>
  <si>
    <t>10004781</t>
  </si>
  <si>
    <t>2000057</t>
  </si>
  <si>
    <t>10026188</t>
  </si>
  <si>
    <t>1006642</t>
  </si>
  <si>
    <t>10027054</t>
  </si>
  <si>
    <t>10001212</t>
  </si>
  <si>
    <t>10037053</t>
  </si>
  <si>
    <t>1010878</t>
  </si>
  <si>
    <t>10004394</t>
  </si>
  <si>
    <t>10004429</t>
  </si>
  <si>
    <t>10036541</t>
  </si>
  <si>
    <t>1010763</t>
  </si>
  <si>
    <t>10053018</t>
  </si>
  <si>
    <t>1015759</t>
  </si>
  <si>
    <t>10037050</t>
  </si>
  <si>
    <t>10037055</t>
  </si>
  <si>
    <t>10059200</t>
  </si>
  <si>
    <t>1018079</t>
  </si>
  <si>
    <t>10035925</t>
  </si>
  <si>
    <t>10004559</t>
  </si>
  <si>
    <t>2000035</t>
  </si>
  <si>
    <t>10037051</t>
  </si>
  <si>
    <t>10037054</t>
  </si>
  <si>
    <t>10000024</t>
  </si>
  <si>
    <t>1000008</t>
  </si>
  <si>
    <t>10037052</t>
  </si>
  <si>
    <t>10058914</t>
  </si>
  <si>
    <t>1017931</t>
  </si>
  <si>
    <t>IZ10-LES1-PAS</t>
  </si>
  <si>
    <t>10061246</t>
  </si>
  <si>
    <t>1019230</t>
  </si>
  <si>
    <t>IZ10-AMP1-HMI</t>
  </si>
  <si>
    <t>10031862</t>
  </si>
  <si>
    <t>1008876</t>
  </si>
  <si>
    <t>IZ10-AMP1</t>
  </si>
  <si>
    <t>Un.2</t>
  </si>
  <si>
    <t>Semana</t>
  </si>
  <si>
    <t>Desvest de Trbjo real</t>
  </si>
  <si>
    <t>Ce.2</t>
  </si>
  <si>
    <t>Hora inic.3</t>
  </si>
  <si>
    <t>Fin real4</t>
  </si>
  <si>
    <t>Suma de Tota general (plan)</t>
  </si>
  <si>
    <t>Suma de Total general (real)</t>
  </si>
  <si>
    <t>Diferencia de costos</t>
  </si>
  <si>
    <t>STATUS SISTEMA</t>
  </si>
  <si>
    <t>CÓDIGO SAP</t>
  </si>
  <si>
    <t>CARACTERÍSTICAS TÉCNICAS DEL EQUIPO</t>
  </si>
  <si>
    <t>¿QUÉ SE HACE?</t>
  </si>
  <si>
    <t>PREVENTIVO</t>
  </si>
  <si>
    <t>LUBRICACIÓN</t>
  </si>
  <si>
    <t>CALIBRACIÓN</t>
  </si>
  <si>
    <t>INSPECCIÓN TÉCNICA</t>
  </si>
  <si>
    <t>¿CON QUÉ SE HACE?</t>
  </si>
  <si>
    <t>MANO DE OBRA
(ESPECIALIDAD)</t>
  </si>
  <si>
    <t>REPUESTO</t>
  </si>
  <si>
    <t>SI</t>
  </si>
  <si>
    <t xml:space="preserve">NO </t>
  </si>
  <si>
    <t>HERRAMIENTAS</t>
  </si>
  <si>
    <t>PERMISO</t>
  </si>
  <si>
    <t>TAR</t>
  </si>
  <si>
    <t>EC</t>
  </si>
  <si>
    <t>FRECUENCIA</t>
  </si>
  <si>
    <t>COSTO</t>
  </si>
  <si>
    <t>MECÁNICO</t>
  </si>
  <si>
    <t>ELÉCTRICO</t>
  </si>
  <si>
    <t>ELECTRÓNICO</t>
  </si>
  <si>
    <t>INSTRUMENTISTA</t>
  </si>
  <si>
    <t>NO</t>
  </si>
  <si>
    <t>SEMANAL</t>
  </si>
  <si>
    <t>QUINCENAL</t>
  </si>
  <si>
    <t>MENSUAL</t>
  </si>
  <si>
    <t>BIMENSUAL</t>
  </si>
  <si>
    <t>TRIMESTRAL</t>
  </si>
  <si>
    <t>SEMESTRAL</t>
  </si>
  <si>
    <t>ANUAL</t>
  </si>
  <si>
    <t>BIANUAL</t>
  </si>
  <si>
    <t>CUATRIMESTRAL</t>
  </si>
  <si>
    <t>H.R.</t>
  </si>
  <si>
    <t xml:space="preserve">G.P. </t>
  </si>
  <si>
    <t xml:space="preserve">PSTA. SERV. </t>
  </si>
  <si>
    <t>MONT</t>
  </si>
  <si>
    <t>UBICACIÓN TÉCNICA</t>
  </si>
  <si>
    <t>DURACIÓN (H)</t>
  </si>
  <si>
    <t xml:space="preserve">Es un equipo diseñado para la producción de embutidos en el proceso de formado de salchichas. Esta máquina permite realizar el proceso de embutido del producto cárnico en tripas o fundas, controlando la longitud, el diámetro y el peso de cada unidad, según los requisitos de producción. </t>
  </si>
  <si>
    <t>P.M.</t>
  </si>
  <si>
    <t xml:space="preserve">ACTIVO FIJO </t>
  </si>
  <si>
    <t>¿CÓMO SE HACE?
(ACTIVIDAD ESTÁNDARIZADA)</t>
  </si>
  <si>
    <t>ESTANDARIZADA</t>
  </si>
  <si>
    <t>NO ESTANDARIZADA</t>
  </si>
  <si>
    <t>CAMBIO</t>
  </si>
  <si>
    <t xml:space="preserve">INSPECCIÓN </t>
  </si>
  <si>
    <t>AJUSTE</t>
  </si>
  <si>
    <t>CAMBIO E INSPECCIÓN</t>
  </si>
  <si>
    <t>CAMBIO Y AJUSTE</t>
  </si>
  <si>
    <t xml:space="preserve">AJUSTE E INSPECCIÓN </t>
  </si>
  <si>
    <t>IZ10-LSA1</t>
  </si>
  <si>
    <t>INSPECCIÓN Y/O REPARACIÓN</t>
  </si>
  <si>
    <t xml:space="preserve">Este equipo está diseñado para realizar el proceso de empaque de salchichas por medio de moldes y empaques plásticos, sellándolas herméticamente para garantizar la protección del producto y alargar su vida útil. </t>
  </si>
  <si>
    <t>QUINQUENIAL</t>
  </si>
  <si>
    <t>LIMPIEZA</t>
  </si>
  <si>
    <t>LIMPIEZA E INSPECCIÓN</t>
  </si>
  <si>
    <t>10033493 
10033492
10057451
10060180
10033492</t>
  </si>
  <si>
    <t xml:space="preserve">Este equipo está diseñado para realizar el cierre herméticamente de los extremos del empaqe de embutido de salchichión, variando el diámetro de grapado y el tipo de embutido del que se trate. </t>
  </si>
  <si>
    <t>1017178
1007468</t>
  </si>
  <si>
    <t>AEQS</t>
  </si>
  <si>
    <t>SISTEMA/PARTE</t>
  </si>
  <si>
    <t>SSMA. TRANSMISIÓN</t>
  </si>
  <si>
    <t>SSMA. ELÉCTRICO</t>
  </si>
  <si>
    <t>SSMA. DE TRANSPORTE</t>
  </si>
  <si>
    <t>SSMA. NEUMÁTICO</t>
  </si>
  <si>
    <t>SSMA. DE CONTROL Y AUTOMATIZACIÓN</t>
  </si>
  <si>
    <t>CANT/AÑO</t>
  </si>
  <si>
    <t>N° TÉCNICO</t>
  </si>
  <si>
    <t>SSMA. DE CONTROL Y POTENCIA</t>
  </si>
  <si>
    <t>SSMA. DE TRANSMISIÓN</t>
  </si>
  <si>
    <t>SSMA. CABEZAL DE EMBUTIDO, GIRATORIO, SEGUIDOR Y DE MORDAZAS</t>
  </si>
  <si>
    <t>SSMA. DE CONTROL</t>
  </si>
  <si>
    <t>SSMA. DE VÁLVULAS DE CONTROL</t>
  </si>
  <si>
    <t>SSMA. DE PROTECCIÓN ELÉCTRICA</t>
  </si>
  <si>
    <t>SSMA. DE ESLABONADOR, TRANSPORTADOR Y TRANSMISIÓN.</t>
  </si>
  <si>
    <t>SSMA. DE ACOMETIDA, TOMA AÉREA Y TABLEROS DE CONTROL</t>
  </si>
  <si>
    <t>SSMA HIDRÁULICO</t>
  </si>
  <si>
    <t>TABLERO DE CONTROL Y POTENCIA</t>
  </si>
  <si>
    <t>SSMA. DE TRANSMISIÓN Y TRANSPORTE</t>
  </si>
  <si>
    <t>TABLERO DE CONTROL</t>
  </si>
  <si>
    <t>SSMA DE TRANSMISIÓN</t>
  </si>
  <si>
    <t xml:space="preserve">TABLERO DE CONTROL </t>
  </si>
  <si>
    <t>SSMA. DE DISTRIBUCIÓN Y PROTECCIÓN</t>
  </si>
  <si>
    <t>SSMA. DE CONTROL Y COMUNICACIÓN</t>
  </si>
  <si>
    <t>GABINETES ELÉCTRICOS</t>
  </si>
  <si>
    <t>SSMA. DE SEGURIDAD Y CONTROL</t>
  </si>
  <si>
    <t>SSMA. DE EMPAQUE</t>
  </si>
  <si>
    <t>SSMA. ELÉCTRICO Y DE SEGURIDAD</t>
  </si>
  <si>
    <t>PANEL DE CONTROL</t>
  </si>
  <si>
    <t>SSMA. DE ALIMENTACIÓN DE PELÍCULA, FORMADO, SELLADO, CORTE Y SALIDA</t>
  </si>
  <si>
    <t>SSMA. DE ELEVACIÓN, PORTABOBINAS, FORMADO, FOTOCELDA Y SALIDA.</t>
  </si>
  <si>
    <t>SSMA. DE ELEVACIÓN, CORTE TRANSVERSAL Y CORTE CRICULAR</t>
  </si>
  <si>
    <t>SSMA. NEUMÁTICO Y DE SELLADO</t>
  </si>
  <si>
    <t>SSMA. NEUMÁTICO DE CONTROL Y VACÍO</t>
  </si>
  <si>
    <t>SSMA. DE CORTE Y FRENADO</t>
  </si>
  <si>
    <t xml:space="preserve">PLANCHA DE SELLADO </t>
  </si>
  <si>
    <t>VÁLVULAS NEUMÁTICAS</t>
  </si>
  <si>
    <t>CILINDRO DE SELLADO</t>
  </si>
  <si>
    <t>CILINDRO TENDOR DE PELÍCULA INFERIOR</t>
  </si>
  <si>
    <t>CILINDROS NEUMÁTICOS DE CUCHILLAS</t>
  </si>
  <si>
    <t>CARTUCHOS A FILTROS DE POLVO Y OLORES</t>
  </si>
  <si>
    <t>SSMA. TRANSPORTE DE PELÍCULA, SELLADO Y FORMADO</t>
  </si>
  <si>
    <t>SSMA. TRANSPORTE, DESPLAZAMIENTO Y SUJECIÓN</t>
  </si>
  <si>
    <t>PANEL DE CONTROL Y PULSADORES</t>
  </si>
  <si>
    <t xml:space="preserve">FUENTE DE VOLTAJE </t>
  </si>
  <si>
    <t>SSMA DE FORMADO, SELLADO, CORTE, PELICULA INFERIOR Y SUPERIOR, AIRE Y PRESIÓN</t>
  </si>
  <si>
    <t>SSMA. TRANSPORTE DE PELÍCULA, SELLADO, CORTE Y FORMADO</t>
  </si>
  <si>
    <t>SENSORES Y BOBINAS SOLENOIDES</t>
  </si>
  <si>
    <t>CONTACTORES EN PLANCHAS DE FORMADO</t>
  </si>
  <si>
    <t>RESORTES DE RETRACCIÓN DE CUCHILLAS</t>
  </si>
  <si>
    <t>SSMA. FORMADO, SELLADO, CORTE, RODILLOS Y RODAMIENTOS</t>
  </si>
  <si>
    <t>SSMA. DE FORMADO SUPERIOR</t>
  </si>
  <si>
    <t>SSMA DE ALIMENTACIÓN DE PELÍCULA Y PRECORTE LONGITUDINAL</t>
  </si>
  <si>
    <t>SSMA DE FORMADO SUPERIOR E INFERIOR, ALIMENTACIÓN DE PELÍCULA, SELLADO Y DE MANDO GENERAL</t>
  </si>
  <si>
    <t>SSMA. DE ALIMENTACIÓN DE PELÍCULA, FORMADO, SELLADO</t>
  </si>
  <si>
    <t>SSMA. DE MANDO GENERAL</t>
  </si>
  <si>
    <t xml:space="preserve">SSMA DE CORTE Y ALIMENTACIÓN DE PELÍCULA </t>
  </si>
  <si>
    <t>SSMA. DE MANDO GENERAL, TRANSPORTADOR, SEGURIDAD DE PRODUCTO Y DE TRANSMISIÓN</t>
  </si>
  <si>
    <t>SSMA. DE FORMADO, SELLADO DE MANDO GENERAL</t>
  </si>
  <si>
    <t>SSMA. SANDWICH DE PRECALENTAMIENTO, FORMADO Y SELLADO</t>
  </si>
  <si>
    <t>FILTROS DE CARBÓN ACTIVADO, VÁLVULA DE PRESIÓN/VACÍO Y CILINDROS NEUMÁTICOS EN LOS SSMA DE FORMADO, SELLADO Y POST-LUG.</t>
  </si>
  <si>
    <t>ESTACIÓN DE VACÍO Y FORMADO</t>
  </si>
  <si>
    <t>SSMA. DE SELLADO</t>
  </si>
  <si>
    <t>SSMA. FORMADO Y ALIMENTACIÓN DE PELÍCULA</t>
  </si>
  <si>
    <t>PLANCHA DE PRECALENTAMIENTO Y SENSOR DE ELEVACIÓN</t>
  </si>
  <si>
    <t>SSMA. DE FORMADO, TRANSDUCTOR DE VACÍO EN ESTACIÓN DE FORMADO Y SELLADO</t>
  </si>
  <si>
    <t>SSMA. DE FORMADO</t>
  </si>
  <si>
    <t>MEMBRANAS DE FORMADO</t>
  </si>
  <si>
    <t>CAMBIO TROQUEL #1</t>
  </si>
  <si>
    <t>CAMBIO TROQUEL #4</t>
  </si>
  <si>
    <t>CAMBIO TROQUEL #3</t>
  </si>
  <si>
    <t>CAMBIO TROQUEL #2</t>
  </si>
  <si>
    <t>SENSORES ADAN Y EVA</t>
  </si>
  <si>
    <t>ANTEOJO 4X4</t>
  </si>
  <si>
    <t>CUCHILLAS LONGITUDINALES</t>
  </si>
  <si>
    <t>ALIMENTADOR DE GANCHO, TRANSMISIÓN PRINCIPAL, CLIPADO, SEPARACIÓN DE PLATOS, SSTM. DE CORTE, TRANSPORTADOR DE SALIDA</t>
  </si>
  <si>
    <t>TRANSMISIÓN PRINCIPAL, CLIPADO, SEPARACIÓN DE PLATOS</t>
  </si>
  <si>
    <t>ALIMENTADOR DE GANCHO</t>
  </si>
  <si>
    <t>CABLEADO DE SEÑAL ENTRE EMBUTIDORA Y GRAPADORA</t>
  </si>
  <si>
    <t>SENSORES DE POSICIÓN, GUARDAS DE SEGURIDAD, MÓDULO CONCENTRADOR DE SEGURIDADES Y CABLEADO DE SENSÓRICA.</t>
  </si>
  <si>
    <t>SSMA. DE TRANSMISIÓN DE SALIDA</t>
  </si>
  <si>
    <t>TRANSMISIÓN PRINCIPAL, CLIPADO, APERTURA Y CIERRE DE PLATOS.</t>
  </si>
  <si>
    <t>SSMA. DE GRAPADO Y DE GOLPE</t>
  </si>
  <si>
    <t xml:space="preserve">SSMA. DE CONTROL </t>
  </si>
  <si>
    <t>SSMA. DE GRAPADO (RESORTE DE MORDAZAS, RÓTULAS DERECHAS E IZQUIERDAS, PLATINAS DE MORDAZAS, RODAMIENTOS, CADENAS, CORREAS, BASE GUÍA DE GANCHO, PLATINA GUÍA RETENEDOR, RESORTE Y TENEDOR)</t>
  </si>
  <si>
    <t>SSMA. ELÉCTRICO Y DE CONTROL</t>
  </si>
  <si>
    <t>SSMA. DE GRAPADO (ARENDALES DE ANTIFRICCIÓN, BUJES, PLATINAS, RESORTES DE CUCHILLAS, ÉMBOLO DE CUCHILLAS, ARANDELA GUÍA, RODAMIENTOS Y RÓTULA) Y DE CORTE (RODAMIENTOS Y RETENEDORES)</t>
  </si>
  <si>
    <t>EXTENSIÓN DE SENSORES, RODAMIENTOS, RELÉS, Y SENSORES</t>
  </si>
  <si>
    <t>OP</t>
  </si>
  <si>
    <t>1000026
1006573
1010878
1013317</t>
  </si>
  <si>
    <t>25.08.2024</t>
  </si>
  <si>
    <t>NUEVO</t>
  </si>
  <si>
    <t>SERVICIO</t>
  </si>
  <si>
    <t>MMTO Y AFILADO DE TROQUEL</t>
  </si>
  <si>
    <t>SENSOR</t>
  </si>
  <si>
    <t>CILINDRO</t>
  </si>
  <si>
    <t>PLANCHA</t>
  </si>
  <si>
    <t>CONFIRMA</t>
  </si>
  <si>
    <t>DE</t>
  </si>
  <si>
    <t>GANCHO</t>
  </si>
  <si>
    <t>INCOMPLETO</t>
  </si>
  <si>
    <t>ACOPLE</t>
  </si>
  <si>
    <t>LA</t>
  </si>
  <si>
    <t>BOMBA</t>
  </si>
  <si>
    <t>VACIO</t>
  </si>
  <si>
    <t>MALO</t>
  </si>
  <si>
    <t>de</t>
  </si>
  <si>
    <t>la</t>
  </si>
  <si>
    <t>EN</t>
  </si>
  <si>
    <t>GRAPADORA</t>
  </si>
  <si>
    <t>FCA120</t>
  </si>
  <si>
    <t>AVANCE</t>
  </si>
  <si>
    <t>MAQUINA</t>
  </si>
  <si>
    <t>FRACTURA</t>
  </si>
  <si>
    <t>WACKESA</t>
  </si>
  <si>
    <t>DESAJUSTE</t>
  </si>
  <si>
    <t>DEL</t>
  </si>
  <si>
    <t>PISADOR</t>
  </si>
  <si>
    <t>BANDA</t>
  </si>
  <si>
    <t>SALIDA</t>
  </si>
  <si>
    <t>FRENADA</t>
  </si>
  <si>
    <t>SUJETADORES</t>
  </si>
  <si>
    <t>CIERRAN</t>
  </si>
  <si>
    <t>SE</t>
  </si>
  <si>
    <t>SUBE</t>
  </si>
  <si>
    <t>TEMPERATURA</t>
  </si>
  <si>
    <t>FALLO</t>
  </si>
  <si>
    <t>MEMBRANA</t>
  </si>
  <si>
    <t>REVENTADA</t>
  </si>
  <si>
    <t>RR</t>
  </si>
  <si>
    <t>EL</t>
  </si>
  <si>
    <t>TUBO</t>
  </si>
  <si>
    <t>TROQUEL</t>
  </si>
  <si>
    <t>#</t>
  </si>
  <si>
    <t>FISURA</t>
  </si>
  <si>
    <t>PAQUETE</t>
  </si>
  <si>
    <t>PROBLEMAS</t>
  </si>
  <si>
    <t>CON</t>
  </si>
  <si>
    <t>RIGIDO</t>
  </si>
  <si>
    <t>PERDIDA</t>
  </si>
  <si>
    <t>PAQUETES</t>
  </si>
  <si>
    <t>CADENA</t>
  </si>
  <si>
    <t>Y</t>
  </si>
  <si>
    <t>RECIBIDOR</t>
  </si>
  <si>
    <t>GIRA</t>
  </si>
  <si>
    <t>NT</t>
  </si>
  <si>
    <t>SALCHICHAS</t>
  </si>
  <si>
    <t>FORMADORA20091108</t>
  </si>
  <si>
    <t>PEGA</t>
  </si>
  <si>
    <t>MORDAZA</t>
  </si>
  <si>
    <t>FRENO</t>
  </si>
  <si>
    <t>PELICULA</t>
  </si>
  <si>
    <t>SUPERIOR</t>
  </si>
  <si>
    <t>Guias</t>
  </si>
  <si>
    <t>seguidor</t>
  </si>
  <si>
    <t>con</t>
  </si>
  <si>
    <t>estrias</t>
  </si>
  <si>
    <t>desgastada</t>
  </si>
  <si>
    <t>CHUMACERA</t>
  </si>
  <si>
    <t>Perdida</t>
  </si>
  <si>
    <t>PLATO</t>
  </si>
  <si>
    <t>GOLPEADO</t>
  </si>
  <si>
    <t>EQUIPO</t>
  </si>
  <si>
    <t>CICLO</t>
  </si>
  <si>
    <t>MODULO</t>
  </si>
  <si>
    <t>SEGURIDAD</t>
  </si>
  <si>
    <t>PÉRDIDA</t>
  </si>
  <si>
    <t>VACÍO</t>
  </si>
  <si>
    <t>DESGASTE</t>
  </si>
  <si>
    <t>SEGUIDOR</t>
  </si>
  <si>
    <t>EMPUJADOR</t>
  </si>
  <si>
    <t>Cuchillas</t>
  </si>
  <si>
    <t>transversales</t>
  </si>
  <si>
    <t>mal</t>
  </si>
  <si>
    <t>posicionadas</t>
  </si>
  <si>
    <t>ANTEOJO</t>
  </si>
  <si>
    <t>TORNILLO</t>
  </si>
  <si>
    <t>TORCIDO</t>
  </si>
  <si>
    <t>CABEZAL</t>
  </si>
  <si>
    <t>VEMAG</t>
  </si>
  <si>
    <t>SISTEMA</t>
  </si>
  <si>
    <t>FRENADO</t>
  </si>
  <si>
    <t>ATRANQUE</t>
  </si>
  <si>
    <t>TRANSPORTADORA</t>
  </si>
  <si>
    <t>DEFICIENCIA</t>
  </si>
  <si>
    <t>FALTA</t>
  </si>
  <si>
    <t>GUARDA</t>
  </si>
  <si>
    <t>RUIDO</t>
  </si>
  <si>
    <t>EXTRAÑO</t>
  </si>
  <si>
    <t>CALIENTA</t>
  </si>
  <si>
    <t>SINCRONISMO</t>
  </si>
  <si>
    <t>MAL</t>
  </si>
  <si>
    <t>CLIPADO</t>
  </si>
  <si>
    <t>TIJERAS</t>
  </si>
  <si>
    <t>SOPORTE</t>
  </si>
  <si>
    <t>EMPACADORA</t>
  </si>
  <si>
    <t>REVIENTE</t>
  </si>
  <si>
    <t>CORREA</t>
  </si>
  <si>
    <t>DENTADA</t>
  </si>
  <si>
    <t>ANORMAL</t>
  </si>
  <si>
    <t>SERVO</t>
  </si>
  <si>
    <t>MOTOR</t>
  </si>
  <si>
    <t>TRANSPORTADOR</t>
  </si>
  <si>
    <t>CLIPADORA</t>
  </si>
  <si>
    <t>RACOR</t>
  </si>
  <si>
    <t>LOS</t>
  </si>
  <si>
    <t>PUNZONES</t>
  </si>
  <si>
    <t>gancho</t>
  </si>
  <si>
    <t>lado</t>
  </si>
  <si>
    <t>izquierdo</t>
  </si>
  <si>
    <t>se</t>
  </si>
  <si>
    <t>deforma</t>
  </si>
  <si>
    <t>cuchilla</t>
  </si>
  <si>
    <t>sin</t>
  </si>
  <si>
    <t>protector</t>
  </si>
  <si>
    <t>DETECTOR</t>
  </si>
  <si>
    <t>METALES</t>
  </si>
  <si>
    <t>BLOQUEO</t>
  </si>
  <si>
    <t>FORMADORA</t>
  </si>
  <si>
    <t>EJE</t>
  </si>
  <si>
    <t>CUCHILLA</t>
  </si>
  <si>
    <t>TRANSVERSAL</t>
  </si>
  <si>
    <t>#3</t>
  </si>
  <si>
    <t>MECANICA</t>
  </si>
  <si>
    <t>ARRANCA</t>
  </si>
  <si>
    <t>CORRE</t>
  </si>
  <si>
    <t>HACIA</t>
  </si>
  <si>
    <t>UN</t>
  </si>
  <si>
    <t>LADO</t>
  </si>
  <si>
    <t>CORTA</t>
  </si>
  <si>
    <t>-</t>
  </si>
  <si>
    <t>SONIDO</t>
  </si>
  <si>
    <t>TENSOR</t>
  </si>
  <si>
    <t>TRANFERENCIA</t>
  </si>
  <si>
    <t>SALE</t>
  </si>
  <si>
    <t>CUCHILLAS</t>
  </si>
  <si>
    <t>TRANSVERSALES</t>
  </si>
  <si>
    <t>CORTAN</t>
  </si>
  <si>
    <t>REVENTADO</t>
  </si>
  <si>
    <t>LLENADO</t>
  </si>
  <si>
    <t>PRINCIPAL</t>
  </si>
  <si>
    <t>SINCRONIZACION</t>
  </si>
  <si>
    <t>CARGADOR</t>
  </si>
  <si>
    <t>VIDEOJET</t>
  </si>
  <si>
    <t>TOLVA</t>
  </si>
  <si>
    <t>ENTE</t>
  </si>
  <si>
    <t>PLANCHAS</t>
  </si>
  <si>
    <t>SOLTÓ</t>
  </si>
  <si>
    <t>HACE</t>
  </si>
  <si>
    <t>motor</t>
  </si>
  <si>
    <t>N°</t>
  </si>
  <si>
    <t>DESACTIVADO</t>
  </si>
  <si>
    <t>VIDEO</t>
  </si>
  <si>
    <t>JET</t>
  </si>
  <si>
    <t>ALCANZADO</t>
  </si>
  <si>
    <t>INFERIOR</t>
  </si>
  <si>
    <t>FORMA</t>
  </si>
  <si>
    <t>ERROR</t>
  </si>
  <si>
    <t>PLACHA</t>
  </si>
  <si>
    <t>PRECALENTAMIENT</t>
  </si>
  <si>
    <t>INF</t>
  </si>
  <si>
    <t>TIEMPOS</t>
  </si>
  <si>
    <t>GRAPADO</t>
  </si>
  <si>
    <t>NIVEL</t>
  </si>
  <si>
    <t>MECÁNICA</t>
  </si>
  <si>
    <t>RODILLO</t>
  </si>
  <si>
    <t>CALEFACCIÓN</t>
  </si>
  <si>
    <t>PELI</t>
  </si>
  <si>
    <t>CORREAS</t>
  </si>
  <si>
    <t>ESTIRADAS</t>
  </si>
  <si>
    <t>DEFICIENTE</t>
  </si>
  <si>
    <t>NL2-</t>
  </si>
  <si>
    <t>Daño</t>
  </si>
  <si>
    <t>cilindro</t>
  </si>
  <si>
    <t>llenador</t>
  </si>
  <si>
    <t>DEFECTUOSO</t>
  </si>
  <si>
    <t>PESO</t>
  </si>
  <si>
    <t>POR</t>
  </si>
  <si>
    <t>Gancho</t>
  </si>
  <si>
    <t>correa</t>
  </si>
  <si>
    <t>VALVULA</t>
  </si>
  <si>
    <t>DEFORMADO</t>
  </si>
  <si>
    <t>ELECTROVALVULAS</t>
  </si>
  <si>
    <t>PEGADAS</t>
  </si>
  <si>
    <t>ARRUGAS</t>
  </si>
  <si>
    <t>CLIPA</t>
  </si>
  <si>
    <t>CORTE</t>
  </si>
  <si>
    <t>FUSIBLE</t>
  </si>
  <si>
    <t>TRANSPORT</t>
  </si>
  <si>
    <t>HERRAMIENTA</t>
  </si>
  <si>
    <t>MOLDE</t>
  </si>
  <si>
    <t>DESCALIB</t>
  </si>
  <si>
    <t>TROQUELES</t>
  </si>
  <si>
    <t>DESALINEADOS</t>
  </si>
  <si>
    <t>TORCIDAS</t>
  </si>
  <si>
    <t>PRESION</t>
  </si>
  <si>
    <t>INYECCION</t>
  </si>
  <si>
    <t>PERFORADORES</t>
  </si>
  <si>
    <t>LEVANTADOS</t>
  </si>
  <si>
    <t>#1</t>
  </si>
  <si>
    <t>GENERA</t>
  </si>
  <si>
    <t>RUPTURA</t>
  </si>
  <si>
    <t>SELLAD</t>
  </si>
  <si>
    <t>ELECTRICOS,</t>
  </si>
  <si>
    <t>SIN</t>
  </si>
  <si>
    <t>SEÑAL</t>
  </si>
  <si>
    <t>Cilindro</t>
  </si>
  <si>
    <t>GRAPA</t>
  </si>
  <si>
    <t>LLEGA</t>
  </si>
  <si>
    <t>PULSADOR</t>
  </si>
  <si>
    <t>EMERGENCIA</t>
  </si>
  <si>
    <t>PEGADO</t>
  </si>
  <si>
    <t>DESCALIBRADO</t>
  </si>
  <si>
    <t>PRESIÓN</t>
  </si>
  <si>
    <t>PERFORADORE</t>
  </si>
  <si>
    <t>ESLABON</t>
  </si>
  <si>
    <t>DESACOPLADO</t>
  </si>
  <si>
    <t>TRANSP.</t>
  </si>
  <si>
    <t>REVENTO</t>
  </si>
  <si>
    <t>RESORTE</t>
  </si>
  <si>
    <t>LAS</t>
  </si>
  <si>
    <t>#4</t>
  </si>
  <si>
    <t>EMPA-ANTEOJO</t>
  </si>
  <si>
    <t>ESTACIÓN</t>
  </si>
  <si>
    <t>REVENTÓ</t>
  </si>
  <si>
    <t>TORSIÓN</t>
  </si>
  <si>
    <t>ASPIRADORA</t>
  </si>
  <si>
    <t>TORNILLOS</t>
  </si>
  <si>
    <t>DOS</t>
  </si>
  <si>
    <t>PAQ</t>
  </si>
  <si>
    <t>TRASN</t>
  </si>
  <si>
    <t>TRANSMISIÓN</t>
  </si>
  <si>
    <t>PANTALLA</t>
  </si>
  <si>
    <t>Motor</t>
  </si>
  <si>
    <t>aterrizado</t>
  </si>
  <si>
    <t>APERTURA</t>
  </si>
  <si>
    <t>DESALINEADA</t>
  </si>
  <si>
    <t>CONECTOR</t>
  </si>
  <si>
    <t>MORDAZAS</t>
  </si>
  <si>
    <t>CONTORNO</t>
  </si>
  <si>
    <t>SOBRECARGA</t>
  </si>
  <si>
    <t>mordaza</t>
  </si>
  <si>
    <t>NL</t>
  </si>
  <si>
    <t>GUÍA</t>
  </si>
  <si>
    <t>FRACTURADO</t>
  </si>
  <si>
    <t>AIREACIÓN</t>
  </si>
  <si>
    <t>COLLARIN</t>
  </si>
  <si>
    <t>QUE</t>
  </si>
  <si>
    <t>SUJETA</t>
  </si>
  <si>
    <t>POLEA</t>
  </si>
  <si>
    <t>ATERRIZADO</t>
  </si>
  <si>
    <t>ELEVACIÓN</t>
  </si>
  <si>
    <t>EMBRAGUE</t>
  </si>
  <si>
    <t>REVIENTA</t>
  </si>
  <si>
    <t>TRIPA</t>
  </si>
  <si>
    <t>SUELTA</t>
  </si>
  <si>
    <t>GANC</t>
  </si>
  <si>
    <t>INTERRPUTOR</t>
  </si>
  <si>
    <t>PPAL</t>
  </si>
  <si>
    <t>del</t>
  </si>
  <si>
    <t>avance</t>
  </si>
  <si>
    <t>en</t>
  </si>
  <si>
    <t>estacion</t>
  </si>
  <si>
    <t>cor</t>
  </si>
  <si>
    <t>ESTA</t>
  </si>
  <si>
    <t>ATRANCANDO</t>
  </si>
  <si>
    <t>ENTREGA</t>
  </si>
  <si>
    <t>DEFORMACION</t>
  </si>
  <si>
    <t>TRASVE</t>
  </si>
  <si>
    <t>REVENTA</t>
  </si>
  <si>
    <t>CAJA</t>
  </si>
  <si>
    <t>RETORCEDORA</t>
  </si>
  <si>
    <t>BARRIDO</t>
  </si>
  <si>
    <t>QUIERE</t>
  </si>
  <si>
    <t>FUNCIONAR</t>
  </si>
  <si>
    <t>GRAP000017</t>
  </si>
  <si>
    <t>SALCHICHON</t>
  </si>
  <si>
    <t>DESCARRILA</t>
  </si>
  <si>
    <t>TRANSV</t>
  </si>
  <si>
    <t>ESLABONADOR</t>
  </si>
  <si>
    <t>QUEMO</t>
  </si>
  <si>
    <t>TIJ</t>
  </si>
  <si>
    <t>GUIA</t>
  </si>
  <si>
    <t>PORTABOBINA</t>
  </si>
  <si>
    <t>DESVIACIÓN</t>
  </si>
  <si>
    <t>DESCARRILAMIENTO</t>
  </si>
  <si>
    <t>paso</t>
  </si>
  <si>
    <t>aire</t>
  </si>
  <si>
    <t>DESTENSIÓN</t>
  </si>
  <si>
    <t>BOTA</t>
  </si>
  <si>
    <t>SALCHICH</t>
  </si>
  <si>
    <t>TIJERA</t>
  </si>
  <si>
    <t>SALIO</t>
  </si>
  <si>
    <t>TRANSMISIO</t>
  </si>
  <si>
    <t>AISLAMIENTO</t>
  </si>
  <si>
    <t>MUY</t>
  </si>
  <si>
    <t>BAJO</t>
  </si>
  <si>
    <t>DESCARRILADA</t>
  </si>
  <si>
    <t>SINCRONIZA</t>
  </si>
  <si>
    <t>LATERALES</t>
  </si>
  <si>
    <t>RECALENTAMIENTO</t>
  </si>
  <si>
    <t>SERVOMOTOR</t>
  </si>
  <si>
    <t>TAPA</t>
  </si>
  <si>
    <t>SUP</t>
  </si>
  <si>
    <t>CONTACTO</t>
  </si>
  <si>
    <t>DETERIORO</t>
  </si>
  <si>
    <t>BRAZO</t>
  </si>
  <si>
    <t>FRENA</t>
  </si>
  <si>
    <t>DOSIFICADORA</t>
  </si>
  <si>
    <t>Pega</t>
  </si>
  <si>
    <t>el</t>
  </si>
  <si>
    <t>sistema</t>
  </si>
  <si>
    <t>REDUCTOR</t>
  </si>
  <si>
    <t>PARO</t>
  </si>
  <si>
    <t>PARADO</t>
  </si>
  <si>
    <t>PICA</t>
  </si>
  <si>
    <t>BARRA</t>
  </si>
  <si>
    <t>POSICIONADO</t>
  </si>
  <si>
    <t>FISURADO</t>
  </si>
  <si>
    <t>BLOQUEADA</t>
  </si>
  <si>
    <t>POCO</t>
  </si>
  <si>
    <t>GRAFILADO</t>
  </si>
  <si>
    <t>MENOR</t>
  </si>
  <si>
    <t>LONGITUDINAL</t>
  </si>
  <si>
    <t>anteojo</t>
  </si>
  <si>
    <t>DESGASTADO</t>
  </si>
  <si>
    <t>BALANZA</t>
  </si>
  <si>
    <t>REGISTRA</t>
  </si>
  <si>
    <t>CLIPADORA20388176</t>
  </si>
  <si>
    <t>BIEN</t>
  </si>
  <si>
    <t>TENEDOR</t>
  </si>
  <si>
    <t>GANCHOS</t>
  </si>
  <si>
    <t>MÁQUINA</t>
  </si>
  <si>
    <t>ALCANZA</t>
  </si>
  <si>
    <t>OBSTRUIDA</t>
  </si>
  <si>
    <t>ABIERTA</t>
  </si>
  <si>
    <t>IMPRESIÓN</t>
  </si>
  <si>
    <t>INCORRECTA</t>
  </si>
  <si>
    <t>Sobrecarga</t>
  </si>
  <si>
    <t>Clipadora</t>
  </si>
  <si>
    <t>schon</t>
  </si>
  <si>
    <t>Guardamotor</t>
  </si>
  <si>
    <t>dipara</t>
  </si>
  <si>
    <t>T8</t>
  </si>
  <si>
    <t>QUEMADA</t>
  </si>
  <si>
    <t>CONDUCTORA</t>
  </si>
  <si>
    <t>PALANCA</t>
  </si>
  <si>
    <t>EMB</t>
  </si>
  <si>
    <t>QUEMADO</t>
  </si>
  <si>
    <t>DEVUELVE</t>
  </si>
  <si>
    <t>CODIFICA</t>
  </si>
  <si>
    <t>RÍGIDO</t>
  </si>
  <si>
    <t>SELLAD.</t>
  </si>
  <si>
    <t>VARIADOR</t>
  </si>
  <si>
    <t>FILO-</t>
  </si>
  <si>
    <t>AFECTA</t>
  </si>
  <si>
    <t>REBABA</t>
  </si>
  <si>
    <t>PAQUET</t>
  </si>
  <si>
    <t>dosificadora</t>
  </si>
  <si>
    <t>Nl</t>
  </si>
  <si>
    <t>ELEVADA</t>
  </si>
  <si>
    <t>UÑA</t>
  </si>
  <si>
    <t>RETENEDOR</t>
  </si>
  <si>
    <t>Bomba</t>
  </si>
  <si>
    <t>pegada</t>
  </si>
  <si>
    <t>form</t>
  </si>
  <si>
    <t>PORTABOBINAS</t>
  </si>
  <si>
    <t>PEGADOS</t>
  </si>
  <si>
    <t>ENCIENDE</t>
  </si>
  <si>
    <t>EMBUTE</t>
  </si>
  <si>
    <t>FCA</t>
  </si>
  <si>
    <t>fracturo</t>
  </si>
  <si>
    <t>empaque</t>
  </si>
  <si>
    <t>CRISTALIZAD</t>
  </si>
  <si>
    <t>RF:</t>
  </si>
  <si>
    <t>RIGIDO-RIGIDO</t>
  </si>
  <si>
    <t>REVENTAD</t>
  </si>
  <si>
    <t>transversal</t>
  </si>
  <si>
    <t>VALOR</t>
  </si>
  <si>
    <t>RETORCIÓN</t>
  </si>
  <si>
    <t>RODAMIENTO</t>
  </si>
  <si>
    <t>VOLANTE</t>
  </si>
  <si>
    <t>DESTRUIDO</t>
  </si>
  <si>
    <t>Sobrecalentamiento</t>
  </si>
  <si>
    <t>clipadora</t>
  </si>
  <si>
    <t>SELLA</t>
  </si>
  <si>
    <t>CAYO</t>
  </si>
  <si>
    <t>SADWICH</t>
  </si>
  <si>
    <t>TRANSMISION</t>
  </si>
  <si>
    <t>INTERMITENTEMENTE</t>
  </si>
  <si>
    <t>ANILLADOR</t>
  </si>
  <si>
    <t>NL2</t>
  </si>
  <si>
    <t>MUEVE</t>
  </si>
  <si>
    <t>MANGUERA</t>
  </si>
  <si>
    <t>ALIMENTACIÓN</t>
  </si>
  <si>
    <t>APAGA,</t>
  </si>
  <si>
    <t>PRECALENTAMIENTO</t>
  </si>
  <si>
    <t>FRACTURADA</t>
  </si>
  <si>
    <t>ANILLO</t>
  </si>
  <si>
    <t>DESCALIBRÓ</t>
  </si>
  <si>
    <t>CUERNO</t>
  </si>
  <si>
    <t>SEGURO</t>
  </si>
  <si>
    <t>RYR</t>
  </si>
  <si>
    <t>REDUC.</t>
  </si>
  <si>
    <t>MÓDULO</t>
  </si>
  <si>
    <t>SUPE</t>
  </si>
  <si>
    <t>Objeto</t>
  </si>
  <si>
    <t>Adjetivo</t>
  </si>
  <si>
    <t>CIERRE DE GANCHO</t>
  </si>
  <si>
    <t>BANDA DE SALIDA</t>
  </si>
  <si>
    <t>ACOPLE DE BOMBA WAUKESHA</t>
  </si>
  <si>
    <t>PISADOR DE GANCHO</t>
  </si>
  <si>
    <t>DESAJUSTADO</t>
  </si>
  <si>
    <t>SUELTOS</t>
  </si>
  <si>
    <t>CADENA Y RECIBIDOR</t>
  </si>
  <si>
    <t>DETECTOR DE METALES</t>
  </si>
  <si>
    <t>PELÍCUA SUPERIOR</t>
  </si>
  <si>
    <t>SENSOR DE PLATO</t>
  </si>
  <si>
    <t>PLANCHA DE SELLADO</t>
  </si>
  <si>
    <t>SIN VACÍO</t>
  </si>
  <si>
    <t>SEGUIDOR EMPUJADOR</t>
  </si>
  <si>
    <t>FRÍA</t>
  </si>
  <si>
    <t>SOPORTE DE BANDA DE SALIDA</t>
  </si>
  <si>
    <t>SERVO MOTOR DE TRANSPORTADOR</t>
  </si>
  <si>
    <t>RUIDOSO</t>
  </si>
  <si>
    <t>DESPROTEGIDA</t>
  </si>
  <si>
    <t>TORNILLO DE TUBO DE LLENADO</t>
  </si>
  <si>
    <t>CARGADOR Y VIDEOJET</t>
  </si>
  <si>
    <t>DESINCRONIZADO</t>
  </si>
  <si>
    <t>ACOPLE DE PLANCHA Y EJE</t>
  </si>
  <si>
    <t>CABEZAL N°2 DE VIDEO JET</t>
  </si>
  <si>
    <t>EJE DE BOMBA</t>
  </si>
  <si>
    <t>PELÍCULA INFERIOR</t>
  </si>
  <si>
    <t>SISTEMA DE GRAPADO</t>
  </si>
  <si>
    <t>RODILLO SUPERIOR</t>
  </si>
  <si>
    <t>ARRUGA</t>
  </si>
  <si>
    <t>ESTIRADA</t>
  </si>
  <si>
    <t>CILINDRO LLENADOR</t>
  </si>
  <si>
    <t>ACOPLE FUSIBLE</t>
  </si>
  <si>
    <t>PULSADOR DE EMERGENCIA</t>
  </si>
  <si>
    <t>EJE DE VÁLVULA</t>
  </si>
  <si>
    <t>DEFORMA</t>
  </si>
  <si>
    <t>ELECTROVÁLVULAS</t>
  </si>
  <si>
    <t>SISTEMA DE CORTE</t>
  </si>
  <si>
    <t>ACOPLE DE FUSIBLE DE TRANSPORTADOR</t>
  </si>
  <si>
    <t>DESPRESURIZADO</t>
  </si>
  <si>
    <t>TORNILLO DE CABEZAL DE INYECCIÓN</t>
  </si>
  <si>
    <t>INCOMUNIDADA</t>
  </si>
  <si>
    <t>VÁLVULA DE CABEZAL DE EMBUTIDO</t>
  </si>
  <si>
    <t>CADENA DE TRANSPORTADOR</t>
  </si>
  <si>
    <t>CILINDRO DE PRESIÓN DE TUBO</t>
  </si>
  <si>
    <t>ESLABONADOR DE CADENA DE TRANSPORTADOR</t>
  </si>
  <si>
    <t>RESORTE DE TIJERAS</t>
  </si>
  <si>
    <t>DESAFILADO</t>
  </si>
  <si>
    <t>EMPAQUE DE ANTEOJO</t>
  </si>
  <si>
    <t>CORREA DE SISTEMA DE TORSIÓN</t>
  </si>
  <si>
    <t>ROZADO</t>
  </si>
  <si>
    <t>RECIBIDOR DE CUCHILLA TRANSVERSAL</t>
  </si>
  <si>
    <t>GANCHO DE TRANSPORTADOR</t>
  </si>
  <si>
    <t>PLANCHA DE APERTURA</t>
  </si>
  <si>
    <t>CONTORNO DE SELLADO</t>
  </si>
  <si>
    <t>EJE DE GUÍA TRANSVERSAL</t>
  </si>
  <si>
    <t>DESAIRADO</t>
  </si>
  <si>
    <t>TORNILLO DE SUJECIÓN DE POLEA</t>
  </si>
  <si>
    <t>ELEVADOR DE MOLDE DE FORMADO</t>
  </si>
  <si>
    <t>EJE DE EMBRAGUE</t>
  </si>
  <si>
    <t>CILINDRO DE SEGUIDOR</t>
  </si>
  <si>
    <t>SENSOR DE GANCHO</t>
  </si>
  <si>
    <t>SISTEMA DE CLIPADO</t>
  </si>
  <si>
    <t>INTERRUPTOR PRINCIPAL</t>
  </si>
  <si>
    <t>ATASCADO</t>
  </si>
  <si>
    <t>CADENA TRANSVERSAL</t>
  </si>
  <si>
    <t>TORNILLO PLATO ESLABONADOR</t>
  </si>
  <si>
    <t>GUÍA DE PELÍCULA</t>
  </si>
  <si>
    <t>RECALENTADO</t>
  </si>
  <si>
    <t>CILINDRO DE MORDAZA</t>
  </si>
  <si>
    <t>EJE DE TIJERA</t>
  </si>
  <si>
    <t>AIREADO</t>
  </si>
  <si>
    <t>DESTENSIONADA</t>
  </si>
  <si>
    <t>SALIDO</t>
  </si>
  <si>
    <t>TORNILLO DE SISTEMA DE TRANSMISIÓN</t>
  </si>
  <si>
    <t>AISLAMIENTO DE ASPIRADORA</t>
  </si>
  <si>
    <t>PUNZONES LATERALES</t>
  </si>
  <si>
    <t>BOMBA DOSIFICADORA</t>
  </si>
  <si>
    <t>SENSOR DE GUARDA DE TAPA SUPERIOR</t>
  </si>
  <si>
    <t>FRENO DE BRAZO</t>
  </si>
  <si>
    <t>DETERIORADO</t>
  </si>
  <si>
    <t>MOTOR DE BANDA DE SALIDA</t>
  </si>
  <si>
    <t>DESALINEADO</t>
  </si>
  <si>
    <t>ESTACIÓN DE FORMADO</t>
  </si>
  <si>
    <t>ESTACIÓN DE SELLADO</t>
  </si>
  <si>
    <t>SENSOR DE GUARDA DE FORMADO</t>
  </si>
  <si>
    <t>TENEDOR DE GANCHOS</t>
  </si>
  <si>
    <t>GUÍA DE CORREA</t>
  </si>
  <si>
    <t>SOBRECARGADA</t>
  </si>
  <si>
    <t>GUARDAMOTOR</t>
  </si>
  <si>
    <t>DISPARADO</t>
  </si>
  <si>
    <t>TORNILLO DE POLEA</t>
  </si>
  <si>
    <t>TEMPERATURA DE SELLADO</t>
  </si>
  <si>
    <t>UÑA DE RETENEDOR</t>
  </si>
  <si>
    <t>TORNILLOS DE EMBUTIDO</t>
  </si>
  <si>
    <t>PALANCA DE SISTEMA DE EMBUTIDO</t>
  </si>
  <si>
    <t>MEMBRANA DE SELLADO</t>
  </si>
  <si>
    <t>PELÍCULA DE PORTABOBINAS</t>
  </si>
  <si>
    <t>GUÍA DE CABEZAL</t>
  </si>
  <si>
    <t>ESTACIÓN DE CORTE LONGITUDINAL</t>
  </si>
  <si>
    <t>CRISTALIZADO</t>
  </si>
  <si>
    <t>TORNILLO DE CABEZAL DE EMBUTIDO</t>
  </si>
  <si>
    <t>SISTEMA DE TORSIÓN</t>
  </si>
  <si>
    <t>VARIADOR DE PORTA BOBINA INFERIOR</t>
  </si>
  <si>
    <t>RODAMIENTO EJE VOLANTE</t>
  </si>
  <si>
    <t>SOBRECALENTADO</t>
  </si>
  <si>
    <t>TENSOR DE CADENA</t>
  </si>
  <si>
    <t>SEGURO DE MORDAZA</t>
  </si>
  <si>
    <t>CAÍDO</t>
  </si>
  <si>
    <t>TRANSMISIÓN TRANSPORTADOR</t>
  </si>
  <si>
    <t>SISTEMA DE EMBUTIDO</t>
  </si>
  <si>
    <t>INTERMITENTE</t>
  </si>
  <si>
    <t>TORNILLO DE EJE CABEZAL</t>
  </si>
  <si>
    <t>CAJA RETORCEDORA</t>
  </si>
  <si>
    <t>MANGERA DE ALIMENTACIÓN</t>
  </si>
  <si>
    <t>EMPAQUE DE PRECALENTAMIENTO</t>
  </si>
  <si>
    <t>CORREA DE SISTEMA DE TRANSMISIÓN</t>
  </si>
  <si>
    <t>CUERNO ANILLADOR</t>
  </si>
  <si>
    <t>ESTACIÓN DE GRAPADO</t>
  </si>
  <si>
    <t>SENSOR DE PLANCHA DE SELLADO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</si>
  <si>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</si>
  <si>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</si>
  <si>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</si>
  <si>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</si>
  <si>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</si>
  <si>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</si>
  <si>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</si>
  <si>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</si>
  <si>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Sun</t>
  </si>
  <si>
    <t>P3</t>
  </si>
  <si>
    <t>Cuenta de Adjetivo</t>
  </si>
  <si>
    <t>CADENA DESCARRILADA</t>
  </si>
  <si>
    <t>SUJETADORES SUELTOS</t>
  </si>
  <si>
    <t>PLANCHA DE SELLADO SIN VACÍO</t>
  </si>
  <si>
    <t>PLANCHA DE SELLADO ARRUGA</t>
  </si>
  <si>
    <t>HERRAMIENTA DE MOLDE DE FORMADO DESCALIBRADO</t>
  </si>
  <si>
    <t>SISTEMA DE CORTE TRANSVERSAL DEFICIENTE</t>
  </si>
  <si>
    <t>PUNZONES LATERALES LEVANTADOS</t>
  </si>
  <si>
    <t>RECIBIDOR DE CUCHILLA TRANSVERSAL FRACTURADO</t>
  </si>
  <si>
    <t>EJE DE GUÍA TRANSVERSAL FRACTURADO</t>
  </si>
  <si>
    <t>EJE DE CUCHILLA TRANSVERSAL #3 FRACTURADO</t>
  </si>
  <si>
    <t>CADENA DESTENSIONADA</t>
  </si>
  <si>
    <t>CADENA  DESCARRILADA</t>
  </si>
  <si>
    <t>PLANCHA DE SELLADO DEFICIENTE</t>
  </si>
  <si>
    <t>PANTALLA BLOQUEADA</t>
  </si>
  <si>
    <t>VARIADOR DE PORTA BOBINA INFERIOR BLOQUEADA</t>
  </si>
  <si>
    <t>PLANCHA DE SELLADO DEFORMA</t>
  </si>
  <si>
    <t>EMPAQUE DE ANTEOJO FRACTURADO</t>
  </si>
  <si>
    <t>ELEVADOR DE MOLDE DE FORMADO DEFICIENTE</t>
  </si>
  <si>
    <t>GUARDAMOTOR DISPARADO</t>
  </si>
  <si>
    <t>ESTACIÓN DE SELLADO DESINCRONIZADO</t>
  </si>
  <si>
    <t>TROQUEL #4  FISURA</t>
  </si>
  <si>
    <t>PLANCHA DE SELLADO FRÍA</t>
  </si>
  <si>
    <t>SOPORTE DE BANDA DE SALIDA FRACTURADO</t>
  </si>
  <si>
    <t>BANDA DE SALIDA DESCALIBRADO</t>
  </si>
  <si>
    <t>ACOPLE DE TENSOR DE BANDA DE SALIDA DESACOPLADO</t>
  </si>
  <si>
    <t>CARGADOR Y VIDEOJET DESINCRONIZADO</t>
  </si>
  <si>
    <t>CABEZAL N°2 DE VIDEO JET DESACTIVADO</t>
  </si>
  <si>
    <t>RODILLO SUPERIOR PEGADO</t>
  </si>
  <si>
    <t>TROQUEL #1 FISURA</t>
  </si>
  <si>
    <t>PERFORADOR DE PELÍCULA INFERIOR  PEGADO</t>
  </si>
  <si>
    <t>TROQUEL #4  DESAFILADO</t>
  </si>
  <si>
    <t>CORREA DEL CARGADOR FRACTURADO</t>
  </si>
  <si>
    <t>SISTEMA DE CORTE ATASCADO</t>
  </si>
  <si>
    <t>BANDA DE ENTREGA DESAJUSTADO</t>
  </si>
  <si>
    <t>VIDEOJET BLOQUEADA</t>
  </si>
  <si>
    <t>GUÍA DE PELÍCULA FRACTURADO</t>
  </si>
  <si>
    <t>TROQUEL #1 DESALINEADO</t>
  </si>
  <si>
    <t>AISLAMIENTO DE ASPIRADORA DEFICIENTE</t>
  </si>
  <si>
    <t>SENSOR DE GUARDA DE FORMADO DESCALIBRADO</t>
  </si>
  <si>
    <t>PUNZONES LATERALES PEGADO</t>
  </si>
  <si>
    <t>SENSOR DE GUARDA DE TAPA SUPERIOR DESCALIBRADO</t>
  </si>
  <si>
    <t>FRENO DE BRAZO DETERIORADO</t>
  </si>
  <si>
    <t>ESTACIÓN DE SELLADO ATASCADO</t>
  </si>
  <si>
    <t>SISTEMA DE CORTE LONGITUDINAL Y TRANSVERAL DESCALIBRADO</t>
  </si>
  <si>
    <t>TROQUEL #3  DESAFILADO</t>
  </si>
  <si>
    <t>TROQUEL #2 DESAFILADO</t>
  </si>
  <si>
    <t>TROQUEL #2 DESAJUSTADO</t>
  </si>
  <si>
    <t>DETECTOR DE METALES DESCALIBRADO</t>
  </si>
  <si>
    <t>TROQUELES  DESAJUSTADO</t>
  </si>
  <si>
    <t>TROQUELES DESAFILADO</t>
  </si>
  <si>
    <t>TROQUEL DESAFILADO</t>
  </si>
  <si>
    <t>ESTACIÓN DE CORTE LONGITUDINAL CRISTALIZADO</t>
  </si>
  <si>
    <t>TROQUEL DESALINEADO</t>
  </si>
  <si>
    <t>PLANCHA DE SELLADO FISURA</t>
  </si>
  <si>
    <t>CONTORNO DE SELLADO FISURA</t>
  </si>
  <si>
    <t>FORMADO INFERIOR DEFICIENTE</t>
  </si>
  <si>
    <t>EMPAQUE DE PRECALENTAMIENTO FRACTURADO</t>
  </si>
  <si>
    <t>FORMADO DEFICIENTE</t>
  </si>
  <si>
    <t>SEGURO DE MORDAZA FRACTURADO</t>
  </si>
  <si>
    <t>SENSOR DE PLANCHA DE SELLADO DESCALIBRADO</t>
  </si>
  <si>
    <t>CADENA Y RECIBIDOR FRACTURADO</t>
  </si>
  <si>
    <t>GUÍAS DE SEGUIDOR CON ESTRÍAS  DESGASTADO</t>
  </si>
  <si>
    <t>SEGUIDOR EMPUJADOR DESGASTADO</t>
  </si>
  <si>
    <t>TORNILLO DE CABEZAL DE EMBUTIDO TORCIDO</t>
  </si>
  <si>
    <t>FORMADORA BLOQUEADA</t>
  </si>
  <si>
    <t>CADENA DE TRANSPORTADOR FRACTURADO</t>
  </si>
  <si>
    <t>CORREA ESTIRADA</t>
  </si>
  <si>
    <t>GANCHO DE CORREA FRACTURADO</t>
  </si>
  <si>
    <t>EJE DE VÁLVULA ATASCADO</t>
  </si>
  <si>
    <t>TORNILLO DE CABEZAL DE INYECCIÓN FRACTURADO</t>
  </si>
  <si>
    <t>ESLABONADOR DE CADENA DE TRANSPORTADOR DESACOPLADO</t>
  </si>
  <si>
    <t>GANCHO DE TRANSPORTADOR FRACTURADO</t>
  </si>
  <si>
    <t>VARIADOR QUEMADO</t>
  </si>
  <si>
    <t>GUÍA DE CABEZAL DESALINEADO</t>
  </si>
  <si>
    <t>TORNILLO DE EJE CABEZAL FRACTURADO</t>
  </si>
  <si>
    <t>SERMOTOR RECALENTADO</t>
  </si>
  <si>
    <t>GUÍA DE CORREA ABIERTA</t>
  </si>
  <si>
    <t>FUSIBLE QUEMADO</t>
  </si>
  <si>
    <t>TORNILLOS DE EMBUTIDO PEGADO</t>
  </si>
  <si>
    <t>TORNILLO DE CABEZAL DE EMBUTIDO FRACTURADO</t>
  </si>
  <si>
    <t>SISTEMA DE TORSIÓN FRENADO</t>
  </si>
  <si>
    <t>TORNILLOS DE CAJA REDUCTORA FRACTURADO</t>
  </si>
  <si>
    <t>ACOPLE DE BOMBA WAUKESHA FRACTURADO</t>
  </si>
  <si>
    <t>SERVO MOTOR DE TRANSPORTADOR RUIDOSO</t>
  </si>
  <si>
    <t>CILINDRO DE PRESIÓN DE TUBO DESCALIBRADO</t>
  </si>
  <si>
    <t>CILINDRO DE MORDAZA AIREADO</t>
  </si>
  <si>
    <t>TRANSMISIÓN TRANSPORTADOR PEGADO</t>
  </si>
  <si>
    <t>EJE DE BOMBA FRACTURADO</t>
  </si>
  <si>
    <t>ACOPLE DE FUSIBLE DE TRANSPORTADOR FRACTURADO</t>
  </si>
  <si>
    <t>MOTOR ATASCADO</t>
  </si>
  <si>
    <t>ACOPLE FUSIBLE FRACTURADO</t>
  </si>
  <si>
    <t>EJE DE EMBRAGUE FRACTURADO</t>
  </si>
  <si>
    <t>CADENA TRANSVERSAL DESCARRILADA</t>
  </si>
  <si>
    <t>TORNILLO PLATO ESLABONADOR FRACTURADO</t>
  </si>
  <si>
    <t>TRANSPORTADOR DESINCRONIZADO</t>
  </si>
  <si>
    <t>CILINDRO LLENADOR ATASCADO</t>
  </si>
  <si>
    <t>SISTEMA DE EMBUTIDO INTERMITENTE</t>
  </si>
  <si>
    <t>SENSOR DE PLATO GOLPEADO</t>
  </si>
  <si>
    <t>TORNILLO DE TUBO DE LLENADO FRACTURADO</t>
  </si>
  <si>
    <t>CILINDRO LLENADOR FRACTURADO</t>
  </si>
  <si>
    <t>TOLVA INCOMUNIDADA</t>
  </si>
  <si>
    <t>SENSOR FRACTURADO</t>
  </si>
  <si>
    <t>CILINDRO DE SEGUIDOR ATASCADO</t>
  </si>
  <si>
    <t>REDUCTOR FRENADO</t>
  </si>
  <si>
    <t>RACOR FRACTURADO</t>
  </si>
  <si>
    <t>ANILLADOR PEGADO</t>
  </si>
  <si>
    <t>CUERNO ANILLADOR DESCALIBRADO</t>
  </si>
  <si>
    <t>GANCHO LADO IZQUIERDO DEFORMADO</t>
  </si>
  <si>
    <t>CUCHILLA DESPROTEGIDA</t>
  </si>
  <si>
    <t>EJE FRACTURADO</t>
  </si>
  <si>
    <t>ACOPLE DE PLANCHA Y EJE SUELTOS</t>
  </si>
  <si>
    <t>SISTEMA DE GRAPADO DESINCRONIZADO</t>
  </si>
  <si>
    <t>GANCHO FRACTURADO</t>
  </si>
  <si>
    <t>SISTEMA DE CORTE DESINCRONIZADO</t>
  </si>
  <si>
    <t>GRAPADORA BLOQUEADA</t>
  </si>
  <si>
    <t>SISTEMA DE GRAPADO BLOQUEADA</t>
  </si>
  <si>
    <t>TORNILLO DE SUJECIÓN DE POLEA FRACTURADO</t>
  </si>
  <si>
    <t>GANCHO ATASCADO</t>
  </si>
  <si>
    <t>SISTEMA DE CORTE DESAJUSTADO</t>
  </si>
  <si>
    <t>EJE DE TIJERA SALIDO</t>
  </si>
  <si>
    <t>TORNILLO DE SISTEMA DE TRANSMISIÓN FRACTURADO</t>
  </si>
  <si>
    <t>MÓDULO BLOQUEADA</t>
  </si>
  <si>
    <t>MOTOR DE BANDA DE SALIDA PARADO</t>
  </si>
  <si>
    <t>TENEDOR DE GANCHOS FRACTURADO</t>
  </si>
  <si>
    <t>CLIPADORA SOBRECARGADA</t>
  </si>
  <si>
    <t>GANCHO DE CLIPADO FRACTURADO</t>
  </si>
  <si>
    <t>TORNILLO DE POLEA FRACTURADO</t>
  </si>
  <si>
    <t>SISTEMA DE CORTE DEFICIENTE</t>
  </si>
  <si>
    <t>UÑA DE RETENEDOR FRACTURADO</t>
  </si>
  <si>
    <t>RODAMIENTO EJE VOLANTE FRACTURADO</t>
  </si>
  <si>
    <t>ESTACIÓN DE GRAPADO DESINCRONIZADO</t>
  </si>
  <si>
    <t>CIERRE DE GANCHO DEFICIENTE</t>
  </si>
  <si>
    <t>PISADOR DE GANCHO DESAJUSTADO</t>
  </si>
  <si>
    <t>GANCHO DESPRESURIZADO</t>
  </si>
  <si>
    <t>RESORTE DE TIJERAS FRACTURADO</t>
  </si>
  <si>
    <t>SISTEMA DE CLIPADO DEFICIENTE</t>
  </si>
  <si>
    <t>INTERRUPTOR PRINCIPAL FRACTURADO</t>
  </si>
  <si>
    <t>SISTEMA DE GRAPADO DEFICIENTE</t>
  </si>
  <si>
    <t>GANCHO PEGADO</t>
  </si>
  <si>
    <t>GANCHO DESALINEADO</t>
  </si>
  <si>
    <t>CUCHILLA DESAFILADO</t>
  </si>
  <si>
    <t>MOTOR SOBRECALENTADO</t>
  </si>
  <si>
    <t>TENSOR DE CADENA CAÍDO</t>
  </si>
  <si>
    <t>DESAFILADA</t>
  </si>
  <si>
    <t>DESCALIBRADA</t>
  </si>
  <si>
    <t>DESAJUSTADA</t>
  </si>
  <si>
    <t>PEGADA</t>
  </si>
  <si>
    <t>ATASCADA</t>
  </si>
  <si>
    <t>DESGASTADA</t>
  </si>
  <si>
    <t>DESINCRONIZADA</t>
  </si>
  <si>
    <t>BLOQUEADO</t>
  </si>
  <si>
    <t>CUCHILLAS TRANSVERSALES DESAJUSTADAS</t>
  </si>
  <si>
    <t>CUCHILLA TRANSVERSAL #2 DESAFILADA</t>
  </si>
  <si>
    <t>CUCHILLAS TRANSVERSALES DESAFILADAS</t>
  </si>
  <si>
    <t>VIDEOJET DESCALIBRADA</t>
  </si>
  <si>
    <t>ESTACIÓN DE SELLADO DESAJUSTADA</t>
  </si>
  <si>
    <t>PELÍCULA DE PORTABOBINAS DESALINEADAS</t>
  </si>
  <si>
    <t>PLANCHA DE SELLADO DESAIRADA</t>
  </si>
  <si>
    <t>CUCHILLAS TRANSVERSALES FRACTURADAS</t>
  </si>
  <si>
    <t>MEMBRANA DE SELLADO FRACTURADA</t>
  </si>
  <si>
    <t>PELÍCUA SUPERIOR PEGADA</t>
  </si>
  <si>
    <t>CORREA DENTADA FRACTURADA</t>
  </si>
  <si>
    <t>PELÍCULA INFERIOR DESAJUSTADA</t>
  </si>
  <si>
    <t>PLANCHA PRECALENTAMIENTO ATASCADA</t>
  </si>
  <si>
    <t>PLANCHA DE CALEFACCIÓN PEGADA</t>
  </si>
  <si>
    <t>ELECTROVÁLVULAS PEGADAS</t>
  </si>
  <si>
    <t>PERFORADORES PEGADOS</t>
  </si>
  <si>
    <t>PLANCHA SUPERIOR DESAJUSTADA</t>
  </si>
  <si>
    <t>CADENA FRENADA</t>
  </si>
  <si>
    <t>MEMBRANA DE SELLADO DESGASTADA</t>
  </si>
  <si>
    <t>CUCHILLA DESGASTADA</t>
  </si>
  <si>
    <t>CUCHILLA TROQUEL #4 FRACTURADA</t>
  </si>
  <si>
    <t>CADENA DE TRANSPORTADOR ATASCADA</t>
  </si>
  <si>
    <t>VÁLVULA DE CABEZAL DE EMBUTIDO ATASCADA</t>
  </si>
  <si>
    <t>CADENA DE TRANSPORTADOR FRACTURADA</t>
  </si>
  <si>
    <t>CORREA DE SISTEMA DE TORSIÓN FRACTURADA</t>
  </si>
  <si>
    <t>TORNILLOS ROZADOS</t>
  </si>
  <si>
    <t>BALANZA DESCALIBRADA</t>
  </si>
  <si>
    <t>CADENA FRACTURADA</t>
  </si>
  <si>
    <t>PALANCA DE SISTEMA DE EMBUTIDO FRACTURADA</t>
  </si>
  <si>
    <t>MORDAZA PEGADA</t>
  </si>
  <si>
    <t>CHUMACERA FRACTURADA</t>
  </si>
  <si>
    <t>TOLVA PEGADA</t>
  </si>
  <si>
    <t>BOMBA DOSIFICADORA PEGADA</t>
  </si>
  <si>
    <t>MORDAZA DESINCRONIZADA</t>
  </si>
  <si>
    <t>MANGERA DE ALIMENTACIÓN FRACTURADA</t>
  </si>
  <si>
    <t>BOMBA DOSIFICADORA FRENADA</t>
  </si>
  <si>
    <t>CAJA RETORCEDORA FRENADA</t>
  </si>
  <si>
    <t>CORREA DE SISTEMA DE TRANSMISIÓN PEGADA</t>
  </si>
  <si>
    <t>CUCHILLA DESAJUSTADA</t>
  </si>
  <si>
    <t>GRAPADORA RUIDOSA</t>
  </si>
  <si>
    <t>PLANCHA DE APERTURA DESALINEADA</t>
  </si>
  <si>
    <t>SENSOR DE GANCHO BLOQUEADO</t>
  </si>
  <si>
    <t>TIJERA DESCALIBRADA</t>
  </si>
  <si>
    <t>CLIPADORA PEGADA</t>
  </si>
  <si>
    <t>BANDA DE SALIDA ATASCADA</t>
  </si>
  <si>
    <t>CORREA DE SISTEMA DE TRANSMISIÓN FRACTURADA</t>
  </si>
  <si>
    <t>TIJERA DESGASTADA</t>
  </si>
  <si>
    <t>CUCHILLA DESAFILADA</t>
  </si>
  <si>
    <t>OPORTUNIDAD</t>
  </si>
  <si>
    <t xml:space="preserve">MOVIMIENTOS DE REPUESTOS Y/O SERVICIOS </t>
  </si>
  <si>
    <t>COSTO EN PM</t>
  </si>
  <si>
    <t>GRAPADORA AUTOMÁTICA POLYCLIP FCA 3430</t>
  </si>
  <si>
    <t>CLAVIJAS</t>
  </si>
  <si>
    <t>CORREA FRACTURADA</t>
  </si>
  <si>
    <t>Promedio de Trabajo2</t>
  </si>
  <si>
    <t xml:space="preserve">Coeficiente de variación </t>
  </si>
  <si>
    <t>Columna9</t>
  </si>
  <si>
    <t>E2)</t>
  </si>
  <si>
    <t>;E2)</t>
  </si>
  <si>
    <t xml:space="preserve">Modo de falla </t>
  </si>
  <si>
    <t>CUCHILLA TRANSVERSAL</t>
  </si>
  <si>
    <t>MOLDE DE FORMADO</t>
  </si>
  <si>
    <t>EJE DE CUCHILLA TRANSVERSAL</t>
  </si>
  <si>
    <t>ACOPLE TENSOR DE BANDA DE SALIDA</t>
  </si>
  <si>
    <t>TORNILLO DE CAJA REDUCTORA</t>
  </si>
  <si>
    <t>DESCONECTADA</t>
  </si>
  <si>
    <t>CUCHILLA TRANSVERSAL DESAFILADA</t>
  </si>
  <si>
    <t>CUCHILLA TRANSVERSAL DESAJUSTADA</t>
  </si>
  <si>
    <t>EJE DE CUCHILLA TRANSVERSAL FRACTURADO</t>
  </si>
  <si>
    <t>MOLDE DE FORMADO DESCALIBRADO</t>
  </si>
  <si>
    <t>PELÍCULA DE PORTABOBINAS DESALINEADA</t>
  </si>
  <si>
    <t>CUCHILLA TRANSVERSAL FRACTURADA</t>
  </si>
  <si>
    <t>ESTACIÓN DE SELLADO DESINCRONIZADA</t>
  </si>
  <si>
    <t>ACOPLE TENSOR DE BANDA DE SALIDA DESACOPLADO</t>
  </si>
  <si>
    <t>BANDA DE SALIDA DESAJUSTADA</t>
  </si>
  <si>
    <t>ESTACIÓN DE FORMADO DEFICIENTE</t>
  </si>
  <si>
    <t>PELÍCUA SUPERIOR DESAJUSTADA</t>
  </si>
  <si>
    <t>PLANCHA DE SELLADO ATASCADA</t>
  </si>
  <si>
    <t>PLANCHA DE SELLADO DESAJUSTADA</t>
  </si>
  <si>
    <t>SISTEMA DE CORTE DESCALIBRADO</t>
  </si>
  <si>
    <t>TROQUEL DESAJUSTADO</t>
  </si>
  <si>
    <t>TROQUEL FRACTURADO</t>
  </si>
  <si>
    <t>CORREA DE SISTEMA DE TORSIÓN ESTIRADA</t>
  </si>
  <si>
    <t>GUÍA DE CABEZAL DESGASTADO</t>
  </si>
  <si>
    <t>SERVOMOTOR RECALENTADO</t>
  </si>
  <si>
    <t>TORNILLO DE CAJA REDUCTORA FRACTURADO</t>
  </si>
  <si>
    <t>TOLVA DESCONECTADA</t>
  </si>
  <si>
    <t>GANCHO DEFORMADO</t>
  </si>
  <si>
    <t>SISTEMA DE GRAPADO BLOQUEADO</t>
  </si>
  <si>
    <t>GANCHO DESAJUSTADO</t>
  </si>
  <si>
    <t>MOTOR RECALENTADO</t>
  </si>
  <si>
    <t xml:space="preserve">Cuenta de Modo de falla </t>
  </si>
  <si>
    <t>MÓDULO BLOQUEADO</t>
  </si>
  <si>
    <t>FORMATO DE INSPECCIÓN DE PLAN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</si>
</sst>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164" formatCode="dd/mm/yyyy"/>
    <numFmt numFmtId="165" formatCode="#,##0.000"/>
    <numFmt numFmtId="166" formatCode="_-&quot;$&quot;\ * #,##0_-;\-&quot;$&quot;\ * #,##0_-;_-&quot;$&quot;\ 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EB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49" fontId="0" fillId="3" borderId="0" xfId="0" applyNumberFormat="1" applyFill="1" applyAlignment="1">
      <alignment horizontal="center"/>
    </xf>
    <xf numFmtId="164" fontId="0" fillId="3" borderId="0" xfId="0" applyNumberFormat="1" applyFill="1"/>
    <xf numFmtId="164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164" fontId="0" fillId="4" borderId="0" xfId="0" applyNumberFormat="1" applyFill="1"/>
    <xf numFmtId="164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49" fontId="0" fillId="5" borderId="0" xfId="0" applyNumberFormat="1" applyFill="1" applyAlignment="1">
      <alignment horizontal="center"/>
    </xf>
    <xf numFmtId="164" fontId="0" fillId="5" borderId="0" xfId="0" applyNumberFormat="1" applyFill="1"/>
    <xf numFmtId="164" fontId="0" fillId="5" borderId="0" xfId="0" applyNumberFormat="1" applyFill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6" borderId="0" xfId="0" applyNumberFormat="1" applyFill="1" applyAlignment="1">
      <alignment horizontal="center"/>
    </xf>
    <xf numFmtId="165" fontId="0" fillId="7" borderId="0" xfId="0" applyNumberFormat="1" applyFill="1" applyAlignment="1">
      <alignment horizontal="center"/>
    </xf>
    <xf numFmtId="164" fontId="0" fillId="7" borderId="0" xfId="0" applyNumberForma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1" fillId="8" borderId="0" xfId="0" applyFont="1" applyFill="1" applyAlignment="1">
      <alignment horizontal="center"/>
    </xf>
    <xf numFmtId="4" fontId="0" fillId="0" borderId="0" xfId="0" applyNumberFormat="1" applyAlignment="1">
      <alignment horizontal="center"/>
    </xf>
    <xf numFmtId="0" fontId="1" fillId="9" borderId="0" xfId="0" applyFont="1" applyFill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 indent="1"/>
    </xf>
    <xf numFmtId="0" fontId="4" fillId="10" borderId="0" xfId="0" applyFont="1" applyFill="1"/>
    <xf numFmtId="14" fontId="1" fillId="8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4" fillId="10" borderId="1" xfId="0" applyFont="1" applyFill="1" applyBorder="1"/>
    <xf numFmtId="0" fontId="4" fillId="10" borderId="2" xfId="0" applyFont="1" applyFill="1" applyBorder="1" applyAlignment="1">
      <alignment horizontal="left"/>
    </xf>
    <xf numFmtId="0" fontId="4" fillId="10" borderId="2" xfId="0" applyFont="1" applyFill="1" applyBorder="1"/>
    <xf numFmtId="0" fontId="4" fillId="10" borderId="1" xfId="0" applyFont="1" applyFill="1" applyBorder="1" applyAlignment="1">
      <alignment horizontal="center"/>
    </xf>
    <xf numFmtId="0" fontId="4" fillId="0" borderId="1" xfId="0" applyFont="1" applyBorder="1"/>
    <xf numFmtId="9" fontId="0" fillId="0" borderId="0" xfId="1" applyFont="1" applyAlignment="1">
      <alignment horizontal="center"/>
    </xf>
    <xf numFmtId="166" fontId="0" fillId="0" borderId="0" xfId="0" applyNumberFormat="1"/>
    <xf numFmtId="9" fontId="0" fillId="11" borderId="0" xfId="1" applyFont="1" applyFill="1" applyAlignment="1">
      <alignment horizontal="center"/>
    </xf>
    <xf numFmtId="0" fontId="0" fillId="0" borderId="3" xfId="0" applyBorder="1"/>
    <xf numFmtId="0" fontId="4" fillId="12" borderId="3" xfId="0" applyFont="1" applyFill="1" applyBorder="1"/>
    <xf numFmtId="0" fontId="0" fillId="13" borderId="3" xfId="0" applyFill="1" applyBorder="1"/>
    <xf numFmtId="0" fontId="9" fillId="2" borderId="3" xfId="0" applyFont="1" applyFill="1" applyBorder="1" applyAlignment="1">
      <alignment horizontal="center"/>
    </xf>
    <xf numFmtId="0" fontId="0" fillId="12" borderId="3" xfId="0" applyFill="1" applyBorder="1"/>
    <xf numFmtId="166" fontId="0" fillId="0" borderId="3" xfId="2" applyNumberFormat="1" applyFont="1" applyBorder="1"/>
    <xf numFmtId="0" fontId="0" fillId="0" borderId="3" xfId="0" applyBorder="1" applyAlignment="1">
      <alignment horizontal="center"/>
    </xf>
    <xf numFmtId="0" fontId="4" fillId="12" borderId="6" xfId="0" applyFont="1" applyFill="1" applyBorder="1"/>
    <xf numFmtId="0" fontId="0" fillId="0" borderId="3" xfId="0" applyBorder="1" applyAlignment="1">
      <alignment horizontal="center" wrapText="1"/>
    </xf>
    <xf numFmtId="0" fontId="0" fillId="0" borderId="1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4" fillId="12" borderId="11" xfId="0" applyFont="1" applyFill="1" applyBorder="1"/>
    <xf numFmtId="0" fontId="4" fillId="12" borderId="4" xfId="0" applyFont="1" applyFill="1" applyBorder="1"/>
    <xf numFmtId="0" fontId="0" fillId="0" borderId="19" xfId="0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0" fillId="13" borderId="19" xfId="0" applyFill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44" fontId="0" fillId="0" borderId="3" xfId="2" applyFont="1" applyBorder="1"/>
    <xf numFmtId="49" fontId="0" fillId="0" borderId="3" xfId="0" applyNumberFormat="1" applyBorder="1"/>
    <xf numFmtId="0" fontId="4" fillId="12" borderId="22" xfId="0" applyFont="1" applyFill="1" applyBorder="1"/>
    <xf numFmtId="49" fontId="0" fillId="0" borderId="0" xfId="0" applyNumberFormat="1"/>
    <xf numFmtId="0" fontId="4" fillId="12" borderId="19" xfId="0" applyFont="1" applyFill="1" applyBorder="1"/>
    <xf numFmtId="166" fontId="0" fillId="0" borderId="0" xfId="2" applyNumberFormat="1" applyFont="1"/>
    <xf numFmtId="44" fontId="0" fillId="0" borderId="3" xfId="2" applyFont="1" applyBorder="1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3" xfId="2" applyNumberFormat="1" applyFont="1" applyBorder="1" applyAlignment="1">
      <alignment horizontal="left"/>
    </xf>
    <xf numFmtId="166" fontId="0" fillId="0" borderId="0" xfId="2" applyNumberFormat="1" applyFont="1" applyAlignment="1">
      <alignment horizontal="left"/>
    </xf>
    <xf numFmtId="3" fontId="0" fillId="0" borderId="0" xfId="0" applyNumberFormat="1"/>
    <xf numFmtId="21" fontId="0" fillId="0" borderId="0" xfId="0" applyNumberFormat="1"/>
    <xf numFmtId="0" fontId="4" fillId="0" borderId="1" xfId="0" applyFont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9" xfId="0" applyBorder="1"/>
    <xf numFmtId="44" fontId="0" fillId="0" borderId="19" xfId="2" applyFont="1" applyBorder="1"/>
    <xf numFmtId="166" fontId="0" fillId="0" borderId="25" xfId="2" applyNumberFormat="1" applyFont="1" applyFill="1" applyBorder="1"/>
    <xf numFmtId="166" fontId="0" fillId="0" borderId="19" xfId="2" applyNumberFormat="1" applyFont="1" applyBorder="1"/>
    <xf numFmtId="166" fontId="0" fillId="0" borderId="25" xfId="2" applyNumberFormat="1" applyFont="1" applyBorder="1"/>
    <xf numFmtId="0" fontId="4" fillId="15" borderId="0" xfId="0" applyFont="1" applyFill="1" applyAlignment="1">
      <alignment horizontal="center"/>
    </xf>
    <xf numFmtId="164" fontId="0" fillId="3" borderId="3" xfId="0" applyNumberForma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13" borderId="3" xfId="0" applyFill="1" applyBorder="1" applyAlignment="1">
      <alignment horizontal="center"/>
    </xf>
    <xf numFmtId="49" fontId="0" fillId="0" borderId="3" xfId="0" applyNumberFormat="1" applyBorder="1" applyAlignment="1">
      <alignment horizontal="left" vertical="center" wrapText="1"/>
    </xf>
    <xf numFmtId="10" fontId="0" fillId="0" borderId="0" xfId="1" applyNumberFormat="1" applyFont="1" applyAlignment="1">
      <alignment horizontal="left"/>
    </xf>
    <xf numFmtId="0" fontId="0" fillId="0" borderId="6" xfId="0" applyBorder="1"/>
    <xf numFmtId="0" fontId="0" fillId="13" borderId="6" xfId="0" applyFill="1" applyBorder="1"/>
    <xf numFmtId="0" fontId="0" fillId="12" borderId="6" xfId="0" applyFill="1" applyBorder="1"/>
    <xf numFmtId="166" fontId="0" fillId="0" borderId="6" xfId="2" applyNumberFormat="1" applyFont="1" applyBorder="1"/>
    <xf numFmtId="0" fontId="0" fillId="12" borderId="3" xfId="0" applyFill="1" applyBorder="1" applyAlignment="1">
      <alignment horizontal="center"/>
    </xf>
    <xf numFmtId="0" fontId="8" fillId="12" borderId="3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1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12" borderId="3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 wrapText="1"/>
    </xf>
    <xf numFmtId="0" fontId="10" fillId="12" borderId="3" xfId="0" applyFont="1" applyFill="1" applyBorder="1" applyAlignment="1">
      <alignment horizontal="center" vertical="center"/>
    </xf>
    <xf numFmtId="0" fontId="0" fillId="12" borderId="3" xfId="0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4" fillId="14" borderId="21" xfId="0" applyFont="1" applyFill="1" applyBorder="1" applyAlignment="1">
      <alignment horizontal="center"/>
    </xf>
    <xf numFmtId="0" fontId="4" fillId="14" borderId="22" xfId="0" applyFont="1" applyFill="1" applyBorder="1" applyAlignment="1">
      <alignment horizontal="center"/>
    </xf>
    <xf numFmtId="0" fontId="4" fillId="14" borderId="7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4" fillId="12" borderId="8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12" borderId="3" xfId="0" applyFont="1" applyFill="1" applyBorder="1" applyAlignment="1">
      <alignment horizontal="left"/>
    </xf>
    <xf numFmtId="0" fontId="4" fillId="12" borderId="19" xfId="0" applyFont="1" applyFill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3" xfId="0" applyBorder="1" applyAlignment="1">
      <alignment horizontal="center" vertical="center"/>
    </xf>
    <xf numFmtId="44" fontId="0" fillId="0" borderId="3" xfId="2" applyFont="1" applyBorder="1" applyAlignment="1">
      <alignment horizontal="center" vertical="center"/>
    </xf>
    <xf numFmtId="49" fontId="0" fillId="0" borderId="3" xfId="0" applyNumberForma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0" fontId="0" fillId="13" borderId="3" xfId="0" applyFill="1" applyBorder="1" applyAlignment="1">
      <alignment horizontal="center" vertical="center"/>
    </xf>
    <xf numFmtId="0" fontId="8" fillId="12" borderId="23" xfId="0" applyFont="1" applyFill="1" applyBorder="1" applyAlignment="1">
      <alignment horizontal="center"/>
    </xf>
    <xf numFmtId="0" fontId="8" fillId="12" borderId="22" xfId="0" applyFont="1" applyFill="1" applyBorder="1" applyAlignment="1">
      <alignment horizontal="center"/>
    </xf>
    <xf numFmtId="0" fontId="4" fillId="12" borderId="7" xfId="0" applyFont="1" applyFill="1" applyBorder="1" applyAlignment="1">
      <alignment horizontal="left"/>
    </xf>
    <xf numFmtId="0" fontId="4" fillId="12" borderId="8" xfId="0" applyFont="1" applyFill="1" applyBorder="1" applyAlignment="1">
      <alignment horizontal="left"/>
    </xf>
    <xf numFmtId="0" fontId="4" fillId="12" borderId="4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4" fillId="12" borderId="9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49" fontId="0" fillId="0" borderId="19" xfId="0" applyNumberFormat="1" applyBorder="1" applyAlignment="1">
      <alignment horizontal="left" vertical="center"/>
    </xf>
    <xf numFmtId="49" fontId="0" fillId="0" borderId="6" xfId="0" applyNumberForma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9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4" fillId="12" borderId="11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0" fillId="12" borderId="19" xfId="0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13" borderId="19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0" fillId="0" borderId="19" xfId="2" applyFont="1" applyBorder="1" applyAlignment="1">
      <alignment horizontal="center" vertical="center"/>
    </xf>
    <xf numFmtId="44" fontId="0" fillId="0" borderId="6" xfId="2" applyFont="1" applyBorder="1" applyAlignment="1">
      <alignment horizontal="center" vertical="center"/>
    </xf>
    <xf numFmtId="0" fontId="4" fillId="12" borderId="6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0" fillId="12" borderId="7" xfId="0" applyFill="1" applyBorder="1" applyAlignment="1">
      <alignment horizontal="center" vertical="center"/>
    </xf>
    <xf numFmtId="0" fontId="0" fillId="12" borderId="19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4" fillId="12" borderId="20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10" fillId="12" borderId="4" xfId="0" applyFont="1" applyFill="1" applyBorder="1" applyAlignment="1">
      <alignment horizontal="center" vertical="center"/>
    </xf>
    <xf numFmtId="49" fontId="0" fillId="0" borderId="19" xfId="0" applyNumberFormat="1" applyBorder="1" applyAlignment="1">
      <alignment horizontal="left" vertical="center" wrapText="1"/>
    </xf>
    <xf numFmtId="49" fontId="0" fillId="0" borderId="20" xfId="0" applyNumberFormat="1" applyBorder="1" applyAlignment="1">
      <alignment horizontal="left" vertical="center" wrapText="1"/>
    </xf>
    <xf numFmtId="49" fontId="0" fillId="0" borderId="6" xfId="0" applyNumberFormat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2" borderId="20" xfId="0" applyFill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49" fontId="0" fillId="0" borderId="20" xfId="0" applyNumberForma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0" fillId="0" borderId="19" xfId="2" applyNumberFormat="1" applyFont="1" applyBorder="1" applyAlignment="1">
      <alignment horizontal="center"/>
    </xf>
    <xf numFmtId="166" fontId="0" fillId="0" borderId="6" xfId="2" applyNumberFormat="1" applyFont="1" applyBorder="1" applyAlignment="1">
      <alignment horizontal="center"/>
    </xf>
    <xf numFmtId="0" fontId="0" fillId="13" borderId="19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3" borderId="20" xfId="0" applyFill="1" applyBorder="1" applyAlignment="1">
      <alignment horizontal="center" vertical="center"/>
    </xf>
    <xf numFmtId="0" fontId="0" fillId="12" borderId="20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6" fontId="0" fillId="0" borderId="19" xfId="2" applyNumberFormat="1" applyFont="1" applyBorder="1" applyAlignment="1">
      <alignment horizontal="center" vertical="center" wrapText="1"/>
    </xf>
    <xf numFmtId="166" fontId="0" fillId="0" borderId="20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19" xfId="2" applyNumberFormat="1" applyFont="1" applyBorder="1" applyAlignment="1">
      <alignment horizontal="center" vertical="center"/>
    </xf>
    <xf numFmtId="166" fontId="0" fillId="0" borderId="20" xfId="2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6" fontId="0" fillId="12" borderId="3" xfId="0" applyNumberFormat="1" applyFill="1" applyBorder="1" applyAlignment="1">
      <alignment horizontal="center" vertical="center"/>
    </xf>
    <xf numFmtId="49" fontId="0" fillId="0" borderId="3" xfId="0" applyNumberFormat="1" applyBorder="1" applyAlignment="1">
      <alignment horizontal="left" vertical="center" wrapText="1"/>
    </xf>
    <xf numFmtId="44" fontId="0" fillId="0" borderId="19" xfId="2" applyFont="1" applyBorder="1" applyAlignment="1">
      <alignment horizontal="left" vertical="center" wrapText="1"/>
    </xf>
    <xf numFmtId="44" fontId="0" fillId="0" borderId="6" xfId="2" applyFont="1" applyBorder="1" applyAlignment="1">
      <alignment horizontal="left" vertical="center" wrapText="1"/>
    </xf>
    <xf numFmtId="0" fontId="0" fillId="0" borderId="20" xfId="0" applyBorder="1" applyAlignment="1">
      <alignment horizontal="left" wrapText="1"/>
    </xf>
    <xf numFmtId="44" fontId="0" fillId="0" borderId="3" xfId="2" applyFont="1" applyBorder="1" applyAlignment="1">
      <alignment horizontal="left" vertical="center" wrapText="1"/>
    </xf>
    <xf numFmtId="0" fontId="0" fillId="13" borderId="3" xfId="0" applyFill="1" applyBorder="1" applyAlignment="1">
      <alignment horizontal="center" vertical="center" wrapText="1"/>
    </xf>
    <xf numFmtId="49" fontId="0" fillId="0" borderId="19" xfId="0" applyNumberFormat="1" applyBorder="1" applyAlignment="1">
      <alignment vertical="center" wrapText="1"/>
    </xf>
    <xf numFmtId="49" fontId="0" fillId="0" borderId="6" xfId="0" applyNumberFormat="1" applyBorder="1" applyAlignment="1">
      <alignment vertical="center" wrapText="1"/>
    </xf>
    <xf numFmtId="49" fontId="0" fillId="0" borderId="20" xfId="0" applyNumberForma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166" fontId="0" fillId="0" borderId="19" xfId="2" applyNumberFormat="1" applyFont="1" applyBorder="1" applyAlignment="1">
      <alignment horizontal="left" vertical="center" wrapText="1"/>
    </xf>
    <xf numFmtId="166" fontId="0" fillId="0" borderId="6" xfId="2" applyNumberFormat="1" applyFont="1" applyBorder="1" applyAlignment="1">
      <alignment horizontal="left" vertical="center" wrapText="1"/>
    </xf>
    <xf numFmtId="166" fontId="0" fillId="12" borderId="3" xfId="0" applyNumberFormat="1" applyFill="1" applyBorder="1" applyAlignment="1">
      <alignment horizontal="left" vertical="center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0" xfId="0" applyBorder="1" applyAlignment="1">
      <alignment vertical="center" wrapText="1"/>
    </xf>
    <xf numFmtId="166" fontId="0" fillId="0" borderId="20" xfId="2" applyNumberFormat="1" applyFont="1" applyBorder="1" applyAlignment="1">
      <alignment horizontal="left" vertical="center" wrapText="1"/>
    </xf>
    <xf numFmtId="0" fontId="0" fillId="13" borderId="19" xfId="0" applyFill="1" applyBorder="1" applyAlignment="1">
      <alignment horizontal="left"/>
    </xf>
    <xf numFmtId="0" fontId="0" fillId="13" borderId="20" xfId="0" applyFill="1" applyBorder="1" applyAlignment="1">
      <alignment horizontal="left"/>
    </xf>
    <xf numFmtId="0" fontId="0" fillId="13" borderId="6" xfId="0" applyFill="1" applyBorder="1" applyAlignment="1">
      <alignment horizontal="left"/>
    </xf>
    <xf numFmtId="0" fontId="0" fillId="12" borderId="19" xfId="0" applyFill="1" applyBorder="1" applyAlignment="1">
      <alignment horizontal="left"/>
    </xf>
    <xf numFmtId="0" fontId="0" fillId="12" borderId="20" xfId="0" applyFill="1" applyBorder="1" applyAlignment="1">
      <alignment horizontal="left"/>
    </xf>
    <xf numFmtId="0" fontId="0" fillId="12" borderId="6" xfId="0" applyFill="1" applyBorder="1" applyAlignment="1">
      <alignment horizontal="left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13" borderId="20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44" fontId="0" fillId="0" borderId="20" xfId="2" applyFont="1" applyBorder="1" applyAlignment="1">
      <alignment horizontal="center" vertical="center"/>
    </xf>
    <xf numFmtId="0" fontId="0" fillId="12" borderId="7" xfId="0" applyFill="1" applyBorder="1" applyAlignment="1">
      <alignment horizontal="center"/>
    </xf>
    <xf numFmtId="0" fontId="4" fillId="12" borderId="19" xfId="0" applyFont="1" applyFill="1" applyBorder="1" applyAlignment="1">
      <alignment horizontal="center" vertical="center" wrapText="1"/>
    </xf>
    <xf numFmtId="44" fontId="0" fillId="0" borderId="20" xfId="2" applyFont="1" applyBorder="1" applyAlignment="1">
      <alignment horizontal="left" vertical="center" wrapText="1"/>
    </xf>
    <xf numFmtId="49" fontId="0" fillId="0" borderId="19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4" fontId="0" fillId="0" borderId="19" xfId="2" applyFont="1" applyBorder="1" applyAlignment="1">
      <alignment horizontal="left" vertical="center"/>
    </xf>
    <xf numFmtId="44" fontId="0" fillId="0" borderId="20" xfId="2" applyFont="1" applyBorder="1" applyAlignment="1">
      <alignment horizontal="left" vertical="center"/>
    </xf>
    <xf numFmtId="44" fontId="0" fillId="0" borderId="6" xfId="2" applyFont="1" applyBorder="1" applyAlignment="1">
      <alignment horizontal="left" vertical="center"/>
    </xf>
    <xf numFmtId="0" fontId="0" fillId="0" borderId="9" xfId="0" applyBorder="1" applyAlignment="1">
      <alignment horizontal="center" wrapText="1"/>
    </xf>
  </cellXfs>
  <cellStyles count="3">
    <cellStyle name="Moneda" xfId="2" builtinId="4"/>
    <cellStyle name="Normal" xfId="0" builtinId="0"/>
    <cellStyle name="Porcentaje" xfId="1" builtinId="5"/>
  </cellStyles>
  <dxfs count="314"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0" indent="0" justifyLastLine="0" shrinkToFit="0" readingOrder="0"/>
    </dxf>
    <dxf>
      <numFmt numFmtId="166" formatCode="_-&quot;$&quot;\ * #,##0_-;\-&quot;$&quot;\ * #,##0_-;_-&quot;$&quot;\ * &quot;-&quot;??_-;_-@_-"/>
    </dxf>
    <dxf>
      <numFmt numFmtId="166" formatCode="_-&quot;$&quot;\ * #,##0_-;\-&quot;$&quot;\ * #,##0_-;_-&quot;$&quot;\ * &quot;-&quot;??_-;_-@_-"/>
    </dxf>
    <dxf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#,##0.000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5" formatCode="#,##0.000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164" formatCode="dd/mm/yyyy"/>
      <fill>
        <patternFill patternType="solid">
          <fgColor indexed="64"/>
          <bgColor rgb="FFCCFFCC"/>
        </patternFill>
      </fill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CCFFCC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33"/>
      <color rgb="FFCCFFCC"/>
      <color rgb="FFCC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[Análisis de planeación planta Medellín.xlsx]Averías por año!TablaDinámica1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'Averías por año'!$B$3:$B$4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'Averías por año'!$A$5:$A$15</c:f>
              <c:strCache>
                <c:ptCount val="10"/>
                <c:pt idx="0">
                  <c:v>EMPACADORA POWER PACK NT 520 N°39</c:v>
                </c:pt>
                <c:pt idx="1">
                  <c:v>EMPACADORA POWERPACK 660 N°5</c:v>
                </c:pt>
                <c:pt idx="2">
                  <c:v>EMPACADORA POWERPACK NT GEA -GB 700</c:v>
                </c:pt>
                <c:pt idx="3">
                  <c:v>FORMADORA SALCHICHAS VEMAG LPG218</c:v>
                </c:pt>
                <c:pt idx="4">
                  <c:v>FORMADORA SALCHICHAS VEMAG LPG238</c:v>
                </c:pt>
                <c:pt idx="5">
                  <c:v>FORMADORA TOWNSEND NL 17 SMART LINK</c:v>
                </c:pt>
                <c:pt idx="6">
                  <c:v>FORMADORA TOWNSEND NL17 N°1</c:v>
                </c:pt>
                <c:pt idx="7">
                  <c:v>FORMADORA TOWNSEND NL17 N°2</c:v>
                </c:pt>
                <c:pt idx="8">
                  <c:v>GRAPADORA AUTOMATICA POLY CLIP FCA 120</c:v>
                </c:pt>
                <c:pt idx="9">
                  <c:v>GRAPADORA POLYCLIP FCA 3430 (1)</c:v>
                </c:pt>
              </c:strCache>
            </c:strRef>
          </c:cat>
          <c:val>
            <c:numRef>
              <c:f>'Averías por año'!$B$5:$B$15</c:f>
              <c:numCache>
                <c:formatCode>General</c:formatCode>
                <c:ptCount val="10"/>
                <c:pt idx="0">
                  <c:v>27</c:v>
                </c:pt>
                <c:pt idx="1">
                  <c:v>16</c:v>
                </c:pt>
                <c:pt idx="2">
                  <c:v>45</c:v>
                </c:pt>
                <c:pt idx="3">
                  <c:v>21</c:v>
                </c:pt>
                <c:pt idx="5">
                  <c:v>9</c:v>
                </c:pt>
                <c:pt idx="6">
                  <c:v>14</c:v>
                </c:pt>
                <c:pt idx="7">
                  <c:v>9</c:v>
                </c:pt>
                <c:pt idx="8">
                  <c:v>27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5-41F6-A85D-4992CC1411AC}"/>
            </c:ext>
          </c:extLst>
        </c:ser>
        <c:ser>
          <c:idx val="1"/>
          <c:order val="1"/>
          <c:tx>
            <c:strRef>
              <c:f>'Averías por año'!$C$3:$C$4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'Averías por año'!$A$5:$A$15</c:f>
              <c:strCache>
                <c:ptCount val="10"/>
                <c:pt idx="0">
                  <c:v>EMPACADORA POWER PACK NT 520 N°39</c:v>
                </c:pt>
                <c:pt idx="1">
                  <c:v>EMPACADORA POWERPACK 660 N°5</c:v>
                </c:pt>
                <c:pt idx="2">
                  <c:v>EMPACADORA POWERPACK NT GEA -GB 700</c:v>
                </c:pt>
                <c:pt idx="3">
                  <c:v>FORMADORA SALCHICHAS VEMAG LPG218</c:v>
                </c:pt>
                <c:pt idx="4">
                  <c:v>FORMADORA SALCHICHAS VEMAG LPG238</c:v>
                </c:pt>
                <c:pt idx="5">
                  <c:v>FORMADORA TOWNSEND NL 17 SMART LINK</c:v>
                </c:pt>
                <c:pt idx="6">
                  <c:v>FORMADORA TOWNSEND NL17 N°1</c:v>
                </c:pt>
                <c:pt idx="7">
                  <c:v>FORMADORA TOWNSEND NL17 N°2</c:v>
                </c:pt>
                <c:pt idx="8">
                  <c:v>GRAPADORA AUTOMATICA POLY CLIP FCA 120</c:v>
                </c:pt>
                <c:pt idx="9">
                  <c:v>GRAPADORA POLYCLIP FCA 3430 (1)</c:v>
                </c:pt>
              </c:strCache>
            </c:strRef>
          </c:cat>
          <c:val>
            <c:numRef>
              <c:f>'Averías por año'!$C$5:$C$15</c:f>
              <c:numCache>
                <c:formatCode>General</c:formatCode>
                <c:ptCount val="10"/>
                <c:pt idx="0">
                  <c:v>18</c:v>
                </c:pt>
                <c:pt idx="1">
                  <c:v>15</c:v>
                </c:pt>
                <c:pt idx="2">
                  <c:v>56</c:v>
                </c:pt>
                <c:pt idx="3">
                  <c:v>16</c:v>
                </c:pt>
                <c:pt idx="4">
                  <c:v>10</c:v>
                </c:pt>
                <c:pt idx="5">
                  <c:v>2</c:v>
                </c:pt>
                <c:pt idx="6">
                  <c:v>13</c:v>
                </c:pt>
                <c:pt idx="7">
                  <c:v>8</c:v>
                </c:pt>
                <c:pt idx="8">
                  <c:v>40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5-41F6-A85D-4992CC1411AC}"/>
            </c:ext>
          </c:extLst>
        </c:ser>
        <c:ser>
          <c:idx val="2"/>
          <c:order val="2"/>
          <c:tx>
            <c:strRef>
              <c:f>'Averías por año'!$D$3:$D$4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'Averías por año'!$A$5:$A$15</c:f>
              <c:strCache>
                <c:ptCount val="10"/>
                <c:pt idx="0">
                  <c:v>EMPACADORA POWER PACK NT 520 N°39</c:v>
                </c:pt>
                <c:pt idx="1">
                  <c:v>EMPACADORA POWERPACK 660 N°5</c:v>
                </c:pt>
                <c:pt idx="2">
                  <c:v>EMPACADORA POWERPACK NT GEA -GB 700</c:v>
                </c:pt>
                <c:pt idx="3">
                  <c:v>FORMADORA SALCHICHAS VEMAG LPG218</c:v>
                </c:pt>
                <c:pt idx="4">
                  <c:v>FORMADORA SALCHICHAS VEMAG LPG238</c:v>
                </c:pt>
                <c:pt idx="5">
                  <c:v>FORMADORA TOWNSEND NL 17 SMART LINK</c:v>
                </c:pt>
                <c:pt idx="6">
                  <c:v>FORMADORA TOWNSEND NL17 N°1</c:v>
                </c:pt>
                <c:pt idx="7">
                  <c:v>FORMADORA TOWNSEND NL17 N°2</c:v>
                </c:pt>
                <c:pt idx="8">
                  <c:v>GRAPADORA AUTOMATICA POLY CLIP FCA 120</c:v>
                </c:pt>
                <c:pt idx="9">
                  <c:v>GRAPADORA POLYCLIP FCA 3430 (1)</c:v>
                </c:pt>
              </c:strCache>
            </c:strRef>
          </c:cat>
          <c:val>
            <c:numRef>
              <c:f>'Averías por año'!$D$5:$D$15</c:f>
              <c:numCache>
                <c:formatCode>General</c:formatCode>
                <c:ptCount val="10"/>
                <c:pt idx="0">
                  <c:v>6</c:v>
                </c:pt>
                <c:pt idx="1">
                  <c:v>2</c:v>
                </c:pt>
                <c:pt idx="2">
                  <c:v>27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11</c:v>
                </c:pt>
                <c:pt idx="7">
                  <c:v>15</c:v>
                </c:pt>
                <c:pt idx="8">
                  <c:v>15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5-41F6-A85D-4992CC1411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033887"/>
        <c:axId val="10023423"/>
      </c:barChart>
      <c:catAx>
        <c:axId val="10033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23423"/>
        <c:crosses val="autoZero"/>
        <c:auto val="1"/>
        <c:lblAlgn val="ctr"/>
        <c:lblOffset val="100"/>
        <c:noMultiLvlLbl val="0"/>
      </c:catAx>
      <c:valAx>
        <c:axId val="10023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33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</a:t>
            </a:r>
            <a:r>
              <a:rPr lang="es-CO" baseline="0"/>
              <a:t> en modos de falla de </a:t>
            </a:r>
            <a:r>
              <a:rPr lang="es-CO" sz="1600" b="1" i="0" u="none" strike="noStrike" baseline="0">
                <a:effectLst/>
              </a:rPr>
              <a:t>GRAPADORA AUTOMATICA POLY CLIP FCA 120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ADJETIVOS!$D$121:$D$139</c15:sqref>
                  </c15:fullRef>
                </c:ext>
              </c:extLst>
              <c:f>ADJETIVOS!$D$122:$D$139</c:f>
              <c:strCache>
                <c:ptCount val="18"/>
                <c:pt idx="0">
                  <c:v>ATASCADO</c:v>
                </c:pt>
                <c:pt idx="1">
                  <c:v>BLOQUEADA</c:v>
                </c:pt>
                <c:pt idx="2">
                  <c:v>DEFICIENTE</c:v>
                </c:pt>
                <c:pt idx="3">
                  <c:v>DEFORMADO</c:v>
                </c:pt>
                <c:pt idx="4">
                  <c:v>DESAJUSTADO</c:v>
                </c:pt>
                <c:pt idx="5">
                  <c:v>DESALINEADO</c:v>
                </c:pt>
                <c:pt idx="6">
                  <c:v>DESCALIBRADO</c:v>
                </c:pt>
                <c:pt idx="7">
                  <c:v>DESINCRONIZADO</c:v>
                </c:pt>
                <c:pt idx="8">
                  <c:v>DESPROTEGIDA</c:v>
                </c:pt>
                <c:pt idx="9">
                  <c:v>FRACTURADO</c:v>
                </c:pt>
                <c:pt idx="10">
                  <c:v>FRENADO</c:v>
                </c:pt>
                <c:pt idx="11">
                  <c:v>PARADO</c:v>
                </c:pt>
                <c:pt idx="12">
                  <c:v>PEGADO</c:v>
                </c:pt>
                <c:pt idx="13">
                  <c:v>QUEMADO</c:v>
                </c:pt>
                <c:pt idx="14">
                  <c:v>RUIDOSO</c:v>
                </c:pt>
                <c:pt idx="15">
                  <c:v>SALIDO</c:v>
                </c:pt>
                <c:pt idx="16">
                  <c:v>SOBRECARGADA</c:v>
                </c:pt>
                <c:pt idx="17">
                  <c:v>SUELTOS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ADJETIVOS!$E$121:$E$139</c15:sqref>
                  </c15:fullRef>
                </c:ext>
              </c:extLst>
              <c:f>ADJETIVOS!$E$122:$E$139</c:f>
              <c:numCache>
                <c:formatCode>General</c:formatCode>
                <c:ptCount val="18"/>
                <c:pt idx="0">
                  <c:v>2</c:v>
                </c:pt>
                <c:pt idx="1">
                  <c:v>11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14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207-8046-6B6042C374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181203215"/>
        <c:axId val="1041044223"/>
      </c:barChart>
      <c:catAx>
        <c:axId val="118120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44223"/>
        <c:crosses val="autoZero"/>
        <c:auto val="1"/>
        <c:lblAlgn val="ctr"/>
        <c:lblOffset val="100"/>
        <c:noMultiLvlLbl val="0"/>
      </c:catAx>
      <c:valAx>
        <c:axId val="104104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81203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</a:t>
            </a:r>
            <a:r>
              <a:rPr lang="es-CO" baseline="0"/>
              <a:t> en modos de falla de </a:t>
            </a:r>
            <a:r>
              <a:rPr lang="es-CO" sz="1600" b="1" i="0" u="none" strike="noStrike" baseline="0">
                <a:effectLst/>
              </a:rPr>
              <a:t>GRAPADORA POLYCLIP FCA 3430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ADJETIVOS!$D$143:$D$156</c15:sqref>
                  </c15:fullRef>
                </c:ext>
              </c:extLst>
              <c:f>ADJETIVOS!$D$144:$D$156</c:f>
              <c:strCache>
                <c:ptCount val="13"/>
                <c:pt idx="0">
                  <c:v>BLOQUEADA</c:v>
                </c:pt>
                <c:pt idx="1">
                  <c:v>CAÍDO</c:v>
                </c:pt>
                <c:pt idx="2">
                  <c:v>DEFICIENTE</c:v>
                </c:pt>
                <c:pt idx="3">
                  <c:v>DESAFILADO</c:v>
                </c:pt>
                <c:pt idx="4">
                  <c:v>DESAJUSTADO</c:v>
                </c:pt>
                <c:pt idx="5">
                  <c:v>DESALINEADO</c:v>
                </c:pt>
                <c:pt idx="6">
                  <c:v>DESGASTADO</c:v>
                </c:pt>
                <c:pt idx="7">
                  <c:v>DESINCRONIZADO</c:v>
                </c:pt>
                <c:pt idx="8">
                  <c:v>DESPRESURIZADO</c:v>
                </c:pt>
                <c:pt idx="9">
                  <c:v>FRACTURADO</c:v>
                </c:pt>
                <c:pt idx="10">
                  <c:v>PEGADO</c:v>
                </c:pt>
                <c:pt idx="11">
                  <c:v>QUEMADO</c:v>
                </c:pt>
                <c:pt idx="12">
                  <c:v>SOBRECALENTADO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ADJETIVOS!$E$143:$E$156</c15:sqref>
                  </c15:fullRef>
                </c:ext>
              </c:extLst>
              <c:f>ADJETIVOS!$E$144:$E$156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B-4E9B-8A1C-EB83614B6D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189085263"/>
        <c:axId val="1041055871"/>
      </c:barChart>
      <c:catAx>
        <c:axId val="1189085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55871"/>
        <c:crosses val="autoZero"/>
        <c:auto val="1"/>
        <c:lblAlgn val="ctr"/>
        <c:lblOffset val="100"/>
        <c:noMultiLvlLbl val="0"/>
      </c:catAx>
      <c:valAx>
        <c:axId val="1041055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89085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fallas identificados de </a:t>
            </a:r>
            <a:r>
              <a:rPr lang="es-CO" sz="1600" b="1" i="0" u="none" strike="noStrike" baseline="0">
                <a:effectLst/>
              </a:rPr>
              <a:t>EMPACADORA POWER PACK NT 520 N°39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ADJETIVOS!$D$161:$D$184</c:f>
              <c:strCache>
                <c:ptCount val="24"/>
                <c:pt idx="0">
                  <c:v>BANDA DE SALIDA FRENADA</c:v>
                </c:pt>
                <c:pt idx="1">
                  <c:v>CADENA  DESCARRILADA</c:v>
                </c:pt>
                <c:pt idx="2">
                  <c:v>CADENA DESCARRILADA</c:v>
                </c:pt>
                <c:pt idx="3">
                  <c:v>CADENA DESTENSIONADA</c:v>
                </c:pt>
                <c:pt idx="4">
                  <c:v>CONECTOR ATERRIZADO</c:v>
                </c:pt>
                <c:pt idx="5">
                  <c:v>CUCHILLA TRANSVERSAL #2 DESAFILADA</c:v>
                </c:pt>
                <c:pt idx="6">
                  <c:v>CUCHILLAS TRANSVERSALES DESAFILADAS</c:v>
                </c:pt>
                <c:pt idx="7">
                  <c:v>CUCHILLAS TRANSVERSALES DESAJUSTADAS</c:v>
                </c:pt>
                <c:pt idx="8">
                  <c:v>CUCHILLAS TRANSVERSALES TORCIDAS</c:v>
                </c:pt>
                <c:pt idx="9">
                  <c:v>EJE DE CUCHILLA TRANSVERSAL #3 FRACTURADO</c:v>
                </c:pt>
                <c:pt idx="10">
                  <c:v>EJE DE GUÍA TRANSVERSAL FRACTURADO</c:v>
                </c:pt>
                <c:pt idx="11">
                  <c:v>ESTACIÓN DE SELLADO DESAJUSTADA</c:v>
                </c:pt>
                <c:pt idx="12">
                  <c:v>HERRAMIENTA DE MOLDE DE FORMADO DESCALIBRADO</c:v>
                </c:pt>
                <c:pt idx="13">
                  <c:v>PANTALLA BLOQUEADA</c:v>
                </c:pt>
                <c:pt idx="14">
                  <c:v>PELÍCULA DE PORTABOBINAS DESALINEADAS</c:v>
                </c:pt>
                <c:pt idx="15">
                  <c:v>PLANCHA DE SELLADO ARRUGA</c:v>
                </c:pt>
                <c:pt idx="16">
                  <c:v>PLANCHA DE SELLADO DEFICIENTE</c:v>
                </c:pt>
                <c:pt idx="17">
                  <c:v>PLANCHA DE SELLADO SIN VACÍO</c:v>
                </c:pt>
                <c:pt idx="18">
                  <c:v>PUNZONES LATERALES LEVANTADOS</c:v>
                </c:pt>
                <c:pt idx="19">
                  <c:v>RECIBIDOR DE CUCHILLA TRANSVERSAL FRACTURADO</c:v>
                </c:pt>
                <c:pt idx="20">
                  <c:v>SISTEMA DE CORTE TRANSVERSAL DEFICIENTE</c:v>
                </c:pt>
                <c:pt idx="21">
                  <c:v>SUJETADORES SUELTOS</c:v>
                </c:pt>
                <c:pt idx="22">
                  <c:v>VARIADOR DE PORTA BOBINA INFERIOR BLOQUEADA</c:v>
                </c:pt>
                <c:pt idx="23">
                  <c:v>VIDEOJET DESCALIBRADA</c:v>
                </c:pt>
              </c:strCache>
            </c:strRef>
          </c:cat>
          <c:val>
            <c:numRef>
              <c:f>ADJETIVOS!$E$161:$E$184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E-4B20-B9F9-D172472F8F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103736831"/>
        <c:axId val="974334047"/>
      </c:barChart>
      <c:catAx>
        <c:axId val="11037368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4334047"/>
        <c:crosses val="autoZero"/>
        <c:auto val="1"/>
        <c:lblAlgn val="ctr"/>
        <c:lblOffset val="100"/>
        <c:noMultiLvlLbl val="0"/>
      </c:catAx>
      <c:valAx>
        <c:axId val="97433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03736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 de falla identificados de </a:t>
            </a:r>
            <a:r>
              <a:rPr lang="es-CO" sz="1600" b="1" i="0" u="none" strike="noStrike" baseline="0">
                <a:effectLst/>
              </a:rPr>
              <a:t>EMPACADORA POWERPACK 660 N°5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ADJETIVOS!$D$186:$D$195</c:f>
              <c:strCache>
                <c:ptCount val="10"/>
                <c:pt idx="0">
                  <c:v>CUCHILLAS TRANSVERSALES FRACTURADAS</c:v>
                </c:pt>
                <c:pt idx="1">
                  <c:v>ELEVADOR DE MOLDE DE FORMADO DEFICIENTE</c:v>
                </c:pt>
                <c:pt idx="2">
                  <c:v>EMPAQUE DE ANTEOJO FRACTURADO</c:v>
                </c:pt>
                <c:pt idx="3">
                  <c:v>ESTACIÓN DE FORMADO OBSTRUIDA</c:v>
                </c:pt>
                <c:pt idx="4">
                  <c:v>ESTACIÓN DE SELLADO DESINCRONIZADO</c:v>
                </c:pt>
                <c:pt idx="5">
                  <c:v>GUARDAMOTOR DISPARADO</c:v>
                </c:pt>
                <c:pt idx="6">
                  <c:v>PLANCHA DE SELLADO DEFICIENTE</c:v>
                </c:pt>
                <c:pt idx="7">
                  <c:v>PLANCHA DE SELLADO DEFORMA</c:v>
                </c:pt>
                <c:pt idx="8">
                  <c:v>PLANCHA DE SELLADO DESAIRADA</c:v>
                </c:pt>
                <c:pt idx="9">
                  <c:v>PLANCHA DE SELLADO SIN VACÍO</c:v>
                </c:pt>
              </c:strCache>
            </c:strRef>
          </c:cat>
          <c:val>
            <c:numRef>
              <c:f>ADJETIVOS!$E$186:$E$195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6-426B-9DC1-0F61C3E50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57820815"/>
        <c:axId val="616272623"/>
      </c:barChart>
      <c:catAx>
        <c:axId val="5578208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272623"/>
        <c:crosses val="autoZero"/>
        <c:auto val="1"/>
        <c:lblAlgn val="ctr"/>
        <c:lblOffset val="100"/>
        <c:noMultiLvlLbl val="0"/>
      </c:catAx>
      <c:valAx>
        <c:axId val="61627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82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 de falla identificados</a:t>
            </a:r>
            <a:r>
              <a:rPr lang="es-CO" baseline="0"/>
              <a:t> de </a:t>
            </a:r>
            <a:r>
              <a:rPr lang="es-CO" sz="1600" b="1" i="0" u="none" strike="noStrike" baseline="0">
                <a:effectLst/>
              </a:rPr>
              <a:t>EMPACADORA POWERPACK NT GEA -GB 700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ADJETIVOS!$D$197:$D$260</c:f>
              <c:strCache>
                <c:ptCount val="64"/>
                <c:pt idx="0">
                  <c:v>ACOPLE DE TENSOR DE BANDA DE SALIDA DESACOPLADO</c:v>
                </c:pt>
                <c:pt idx="1">
                  <c:v>AISLAMIENTO DE ASPIRADORA DEFICIENTE</c:v>
                </c:pt>
                <c:pt idx="2">
                  <c:v>BANDA DE ENTREGA DESAJUSTADO</c:v>
                </c:pt>
                <c:pt idx="3">
                  <c:v>BANDA DE SALIDA DESCALIBRADO</c:v>
                </c:pt>
                <c:pt idx="4">
                  <c:v>BANDA DE SALIDA FRENADA</c:v>
                </c:pt>
                <c:pt idx="5">
                  <c:v>CABEZAL N°2 DE VIDEO JET DESACTIVADO</c:v>
                </c:pt>
                <c:pt idx="6">
                  <c:v>CADENA DESCARRILADA</c:v>
                </c:pt>
                <c:pt idx="7">
                  <c:v>CADENA FRENADA</c:v>
                </c:pt>
                <c:pt idx="8">
                  <c:v>CARGADOR Y VIDEOJET DESINCRONIZADO</c:v>
                </c:pt>
                <c:pt idx="9">
                  <c:v>CONTORNO DE SELLADO DEFICIENTE</c:v>
                </c:pt>
                <c:pt idx="10">
                  <c:v>CONTORNO DE SELLADO FISURA</c:v>
                </c:pt>
                <c:pt idx="11">
                  <c:v>CORREA DEL CARGADOR FRACTURADO</c:v>
                </c:pt>
                <c:pt idx="12">
                  <c:v>CORREA DENTADA FRACTURADA</c:v>
                </c:pt>
                <c:pt idx="13">
                  <c:v>CUCHILLA DESGASTADA</c:v>
                </c:pt>
                <c:pt idx="14">
                  <c:v>CUCHILLA TROQUEL #4 FRACTURADA</c:v>
                </c:pt>
                <c:pt idx="15">
                  <c:v>DETECTOR DE METALES DESCALIBRADO</c:v>
                </c:pt>
                <c:pt idx="16">
                  <c:v>ELECTROVÁLVULAS PEGADAS</c:v>
                </c:pt>
                <c:pt idx="17">
                  <c:v>EMPAQUE DE ANTEOJO FRACTURADO</c:v>
                </c:pt>
                <c:pt idx="18">
                  <c:v>EMPAQUE DE PRECALENTAMIENTO FRACTURADO</c:v>
                </c:pt>
                <c:pt idx="19">
                  <c:v>ESTACIÓN DE CORTE LONGITUDINAL CRISTALIZADO</c:v>
                </c:pt>
                <c:pt idx="20">
                  <c:v>ESTACIÓN DE SELLADO ATASCADO</c:v>
                </c:pt>
                <c:pt idx="21">
                  <c:v>FORMADO DEFICIENTE</c:v>
                </c:pt>
                <c:pt idx="22">
                  <c:v>FORMADO INFERIOR DEFICIENTE</c:v>
                </c:pt>
                <c:pt idx="23">
                  <c:v>FRENO DE BRAZO DETERIORADO</c:v>
                </c:pt>
                <c:pt idx="24">
                  <c:v>GUÍA DE PELÍCULA FRACTURADO</c:v>
                </c:pt>
                <c:pt idx="25">
                  <c:v>MEMBRANA DE SELLADO DESGASTADA</c:v>
                </c:pt>
                <c:pt idx="26">
                  <c:v>MEMBRANA DE SELLADO FRACTURADA</c:v>
                </c:pt>
                <c:pt idx="27">
                  <c:v>PELÍCUA SUPERIOR PEGADA</c:v>
                </c:pt>
                <c:pt idx="28">
                  <c:v>PELÍCULA INFERIOR DESAJUSTADA</c:v>
                </c:pt>
                <c:pt idx="29">
                  <c:v>PERFORADOR DE PELÍCULA INFERIOR  PEGADO</c:v>
                </c:pt>
                <c:pt idx="30">
                  <c:v>PERFORADORES PEGADOS</c:v>
                </c:pt>
                <c:pt idx="31">
                  <c:v>PLANCHA DE CALEFACCIÓN PEGADA</c:v>
                </c:pt>
                <c:pt idx="32">
                  <c:v>PLANCHA DE SELLADO DEFICIENTE</c:v>
                </c:pt>
                <c:pt idx="33">
                  <c:v>PLANCHA DE SELLADO DEFORMA</c:v>
                </c:pt>
                <c:pt idx="34">
                  <c:v>PLANCHA DE SELLADO FISURA</c:v>
                </c:pt>
                <c:pt idx="35">
                  <c:v>PLANCHA DE SELLADO FRÍA</c:v>
                </c:pt>
                <c:pt idx="36">
                  <c:v>PLANCHA DE SELLADO SIN VACÍO</c:v>
                </c:pt>
                <c:pt idx="37">
                  <c:v>PLANCHA PRECALENTAMIENTO ATASCADA</c:v>
                </c:pt>
                <c:pt idx="38">
                  <c:v>PLANCHA SUPERIOR DESAJUSTADA</c:v>
                </c:pt>
                <c:pt idx="39">
                  <c:v>PULSADOR DE EMERGENCIA PEGADO</c:v>
                </c:pt>
                <c:pt idx="40">
                  <c:v>PUNZONES LATERALES PEGADO</c:v>
                </c:pt>
                <c:pt idx="41">
                  <c:v>RODILLO SUPERIOR PEGADO</c:v>
                </c:pt>
                <c:pt idx="42">
                  <c:v>SEGURO DE MORDAZA FRACTURADO</c:v>
                </c:pt>
                <c:pt idx="43">
                  <c:v>SENSOR DE GUARDA DE FORMADO DESCALIBRADO</c:v>
                </c:pt>
                <c:pt idx="44">
                  <c:v>SENSOR DE GUARDA DE TAPA SUPERIOR DESCALIBRADO</c:v>
                </c:pt>
                <c:pt idx="45">
                  <c:v>SENSOR DE PLANCHA DE SELLADO DESCALIBRADO</c:v>
                </c:pt>
                <c:pt idx="46">
                  <c:v>SISTEMA DE CORTE ATASCADO</c:v>
                </c:pt>
                <c:pt idx="47">
                  <c:v>SISTEMA DE CORTE LONGITUDINAL Y TRANSVERAL DESCALIBRADO</c:v>
                </c:pt>
                <c:pt idx="48">
                  <c:v>SOPORTE DE BANDA DE SALIDA FRACTURADO</c:v>
                </c:pt>
                <c:pt idx="49">
                  <c:v>TEMPERATURA DE SELLADO ELEVADA</c:v>
                </c:pt>
                <c:pt idx="50">
                  <c:v>TROQUEL #1 DESALINEADO</c:v>
                </c:pt>
                <c:pt idx="51">
                  <c:v>TROQUEL #1 FISURA</c:v>
                </c:pt>
                <c:pt idx="52">
                  <c:v>TROQUEL #2 DESAFILADO</c:v>
                </c:pt>
                <c:pt idx="53">
                  <c:v>TROQUEL #2 DESAJUSTADO</c:v>
                </c:pt>
                <c:pt idx="54">
                  <c:v>TROQUEL #3  DESAFILADO</c:v>
                </c:pt>
                <c:pt idx="55">
                  <c:v>TROQUEL #4  DESAFILADO</c:v>
                </c:pt>
                <c:pt idx="56">
                  <c:v>TROQUEL #4  FISURA</c:v>
                </c:pt>
                <c:pt idx="57">
                  <c:v>TROQUEL DESAFILADO</c:v>
                </c:pt>
                <c:pt idx="58">
                  <c:v>TROQUEL DESALINEADO</c:v>
                </c:pt>
                <c:pt idx="59">
                  <c:v>TROQUELES  DESAJUSTADO</c:v>
                </c:pt>
                <c:pt idx="60">
                  <c:v>TROQUELES DESAFILADO</c:v>
                </c:pt>
                <c:pt idx="61">
                  <c:v>TROQUELES DESALINEADOS</c:v>
                </c:pt>
                <c:pt idx="62">
                  <c:v>VIDEOJET BLOQUEADA</c:v>
                </c:pt>
                <c:pt idx="63">
                  <c:v>VIDEOJET DESCALIBRADA</c:v>
                </c:pt>
              </c:strCache>
            </c:strRef>
          </c:cat>
          <c:val>
            <c:numRef>
              <c:f>ADJETIVOS!$E$197:$E$260</c:f>
              <c:numCache>
                <c:formatCode>General</c:formatCode>
                <c:ptCount val="6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7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6-47EE-A7C6-9A81BF5751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617288527"/>
        <c:axId val="974334463"/>
      </c:barChart>
      <c:catAx>
        <c:axId val="617288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4334463"/>
        <c:crosses val="autoZero"/>
        <c:auto val="1"/>
        <c:lblAlgn val="ctr"/>
        <c:lblOffset val="100"/>
        <c:noMultiLvlLbl val="0"/>
      </c:catAx>
      <c:valAx>
        <c:axId val="97433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7288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 de falla identificados</a:t>
            </a:r>
            <a:r>
              <a:rPr lang="es-CO" baseline="0"/>
              <a:t> de </a:t>
            </a:r>
            <a:r>
              <a:rPr lang="es-CO" sz="1600" b="1" i="0" u="none" strike="noStrike" baseline="0">
                <a:effectLst/>
              </a:rPr>
              <a:t>FORMADORA SALCHICHAS VEMAG LPG218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ADJETIVOS!$D$262:$D$284</c:f>
              <c:strCache>
                <c:ptCount val="23"/>
                <c:pt idx="0">
                  <c:v>BALANZA DESCALIBRADA</c:v>
                </c:pt>
                <c:pt idx="1">
                  <c:v>CADENA DE TRANSPORTADOR ATASCADA</c:v>
                </c:pt>
                <c:pt idx="2">
                  <c:v>CADENA DE TRANSPORTADOR FRACTURADA</c:v>
                </c:pt>
                <c:pt idx="3">
                  <c:v>CADENA DE TRANSPORTADOR FRACTURADO</c:v>
                </c:pt>
                <c:pt idx="4">
                  <c:v>CADENA FRACTURADA</c:v>
                </c:pt>
                <c:pt idx="5">
                  <c:v>CADENA Y RECIBIDOR FRACTURADO</c:v>
                </c:pt>
                <c:pt idx="6">
                  <c:v>CORREA DE SISTEMA DE TORSIÓN FRACTURADA</c:v>
                </c:pt>
                <c:pt idx="7">
                  <c:v>CORREA ESTIRADA</c:v>
                </c:pt>
                <c:pt idx="8">
                  <c:v>EJE DE VÁLVULA ATASCADO</c:v>
                </c:pt>
                <c:pt idx="9">
                  <c:v>ESLABONADOR DE CADENA DE TRANSPORTADOR DESACOPLADO</c:v>
                </c:pt>
                <c:pt idx="10">
                  <c:v>FORMADORA BLOQUEADA</c:v>
                </c:pt>
                <c:pt idx="11">
                  <c:v>GANCHO DE CORREA FRACTURADO</c:v>
                </c:pt>
                <c:pt idx="12">
                  <c:v>GANCHO DE TRANSPORTADOR FRACTURADO</c:v>
                </c:pt>
                <c:pt idx="13">
                  <c:v>GUÍA DE CABEZAL DESALINEADO</c:v>
                </c:pt>
                <c:pt idx="14">
                  <c:v>GUÍAS DE SEGUIDOR CON ESTRÍAS  DESGASTADO</c:v>
                </c:pt>
                <c:pt idx="15">
                  <c:v>PALANCA DE SISTEMA DE EMBUTIDO FRACTURADA</c:v>
                </c:pt>
                <c:pt idx="16">
                  <c:v>SEGUIDOR EMPUJADOR DESGASTADO</c:v>
                </c:pt>
                <c:pt idx="17">
                  <c:v>TORNILLO DE CABEZAL DE EMBUTIDO TORCIDO</c:v>
                </c:pt>
                <c:pt idx="18">
                  <c:v>TORNILLO DE CABEZAL DE INYECCIÓN FRACTURADO</c:v>
                </c:pt>
                <c:pt idx="19">
                  <c:v>TORNILLO DE EJE CABEZAL FRACTURADO</c:v>
                </c:pt>
                <c:pt idx="20">
                  <c:v>TORNILLOS ROZADOS</c:v>
                </c:pt>
                <c:pt idx="21">
                  <c:v>VÁLVULA DE CABEZAL DE EMBUTIDO ATASCADA</c:v>
                </c:pt>
                <c:pt idx="22">
                  <c:v>VARIADOR QUEMADO</c:v>
                </c:pt>
              </c:strCache>
            </c:strRef>
          </c:cat>
          <c:val>
            <c:numRef>
              <c:f>ADJETIVOS!$E$262:$E$284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9-4FBC-90AB-357A54F6CE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235038527"/>
        <c:axId val="1030566495"/>
      </c:barChart>
      <c:catAx>
        <c:axId val="1235038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566495"/>
        <c:crosses val="autoZero"/>
        <c:auto val="1"/>
        <c:lblAlgn val="ctr"/>
        <c:lblOffset val="100"/>
        <c:noMultiLvlLbl val="0"/>
      </c:catAx>
      <c:valAx>
        <c:axId val="1030566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5038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 identificados de </a:t>
            </a:r>
            <a:r>
              <a:rPr lang="es-CO" sz="1600" b="1" i="0" u="none" strike="noStrike" baseline="0">
                <a:effectLst/>
              </a:rPr>
              <a:t>FORMADORA SALCHICHAS VEMAG LPG238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ADJETIVOS!$D$286:$D$294</c:f>
              <c:strCache>
                <c:ptCount val="9"/>
                <c:pt idx="0">
                  <c:v>FORMADORA BLOQUEADA</c:v>
                </c:pt>
                <c:pt idx="1">
                  <c:v>FUSIBLE QUEMADO</c:v>
                </c:pt>
                <c:pt idx="2">
                  <c:v>GUÍA DE CORREA ABIERTA</c:v>
                </c:pt>
                <c:pt idx="3">
                  <c:v>SERMOTOR RECALENTADO</c:v>
                </c:pt>
                <c:pt idx="4">
                  <c:v>SISTEMA DE TORSIÓN FRENADO</c:v>
                </c:pt>
                <c:pt idx="5">
                  <c:v>TORNILLO DE CABEZAL DE EMBUTIDO FRACTURADO</c:v>
                </c:pt>
                <c:pt idx="6">
                  <c:v>TORNILLO DE CABEZAL DE EMBUTIDO TORCIDO</c:v>
                </c:pt>
                <c:pt idx="7">
                  <c:v>TORNILLOS DE CAJA REDUCTORA FRACTURADO</c:v>
                </c:pt>
                <c:pt idx="8">
                  <c:v>TORNILLOS DE EMBUTIDO PEGADO</c:v>
                </c:pt>
              </c:strCache>
            </c:strRef>
          </c:cat>
          <c:val>
            <c:numRef>
              <c:f>ADJETIVOS!$E$286:$E$294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A-4593-8B4F-21A09BCA1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29040559"/>
        <c:axId val="1030569823"/>
      </c:barChart>
      <c:catAx>
        <c:axId val="1029040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569823"/>
        <c:crosses val="autoZero"/>
        <c:auto val="1"/>
        <c:lblAlgn val="ctr"/>
        <c:lblOffset val="100"/>
        <c:noMultiLvlLbl val="0"/>
      </c:catAx>
      <c:valAx>
        <c:axId val="103056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9040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 identificados de </a:t>
            </a:r>
            <a:r>
              <a:rPr lang="es-CO" sz="1600" b="1" i="0" u="none" strike="noStrike" baseline="0">
                <a:effectLst/>
              </a:rPr>
              <a:t>FORMADORA TOWNSEND NL 17 SMART LINK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layout>
        <c:manualLayout>
          <c:xMode val="edge"/>
          <c:yMode val="edge"/>
          <c:x val="0.17192581816023556"/>
          <c:y val="5.9553334361492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ADJETIVOS!$D$296:$D$303</c:f>
              <c:strCache>
                <c:ptCount val="8"/>
                <c:pt idx="0">
                  <c:v>ACOPLE DE BOMBA WAUKESHA FRACTURADO</c:v>
                </c:pt>
                <c:pt idx="1">
                  <c:v>CHUMACERA FRACTURADA</c:v>
                </c:pt>
                <c:pt idx="2">
                  <c:v>CILINDRO DE MORDAZA AIREADO</c:v>
                </c:pt>
                <c:pt idx="3">
                  <c:v>CILINDRO DE PRESIÓN DE TUBO DESCALIBRADO</c:v>
                </c:pt>
                <c:pt idx="4">
                  <c:v>MORDAZA PEGADA</c:v>
                </c:pt>
                <c:pt idx="5">
                  <c:v>SERVO MOTOR DE TRANSPORTADOR RUIDOSO</c:v>
                </c:pt>
                <c:pt idx="6">
                  <c:v>TOLVA PEGADA</c:v>
                </c:pt>
                <c:pt idx="7">
                  <c:v>TRANSMISIÓN TRANSPORTADOR PEGADO</c:v>
                </c:pt>
              </c:strCache>
            </c:strRef>
          </c:cat>
          <c:val>
            <c:numRef>
              <c:f>ADJETIVOS!$E$296:$E$303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A-4F51-8FF0-F1D3E6522A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40401375"/>
        <c:axId val="1030566911"/>
      </c:barChart>
      <c:catAx>
        <c:axId val="1040401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566911"/>
        <c:crosses val="autoZero"/>
        <c:auto val="1"/>
        <c:lblAlgn val="ctr"/>
        <c:lblOffset val="100"/>
        <c:noMultiLvlLbl val="0"/>
      </c:catAx>
      <c:valAx>
        <c:axId val="1030566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040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 de falla identificados de </a:t>
            </a:r>
            <a:r>
              <a:rPr lang="es-CO" sz="1600" b="1" i="0" u="none" strike="noStrike" baseline="0">
                <a:effectLst/>
              </a:rPr>
              <a:t>FORMADORA TOWNSEND NL17 N°1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ADJETIVOS!$D$305:$D$318</c:f>
              <c:strCache>
                <c:ptCount val="14"/>
                <c:pt idx="0">
                  <c:v>ACOPLE DE FUSIBLE DE TRANSPORTADOR FRACTURADO</c:v>
                </c:pt>
                <c:pt idx="1">
                  <c:v>ACOPLE FUSIBLE FRACTURADO</c:v>
                </c:pt>
                <c:pt idx="2">
                  <c:v>BOMBA DOSIFICADORA PEGADA</c:v>
                </c:pt>
                <c:pt idx="3">
                  <c:v>CADENA TRANSVERSAL DESCARRILADA</c:v>
                </c:pt>
                <c:pt idx="4">
                  <c:v>CILINDRO LLENADOR ATASCADO</c:v>
                </c:pt>
                <c:pt idx="5">
                  <c:v>EJE DE BOMBA FRACTURADO</c:v>
                </c:pt>
                <c:pt idx="6">
                  <c:v>EJE DE EMBRAGUE FRACTURADO</c:v>
                </c:pt>
                <c:pt idx="7">
                  <c:v>MANGERA DE ALIMENTACIÓN FRACTURADA</c:v>
                </c:pt>
                <c:pt idx="8">
                  <c:v>MORDAZA DESINCRONIZADA</c:v>
                </c:pt>
                <c:pt idx="9">
                  <c:v>MOTOR ATASCADO</c:v>
                </c:pt>
                <c:pt idx="10">
                  <c:v>MOTOR ATERRIZADO</c:v>
                </c:pt>
                <c:pt idx="11">
                  <c:v>SISTEMA DE EMBUTIDO INTERMITENTE</c:v>
                </c:pt>
                <c:pt idx="12">
                  <c:v>TORNILLO PLATO ESLABONADOR FRACTURADO</c:v>
                </c:pt>
                <c:pt idx="13">
                  <c:v>TRANSPORTADOR DESINCRONIZADO</c:v>
                </c:pt>
              </c:strCache>
            </c:strRef>
          </c:cat>
          <c:val>
            <c:numRef>
              <c:f>ADJETIVOS!$E$305:$E$318</c:f>
              <c:numCache>
                <c:formatCode>General</c:formatCode>
                <c:ptCount val="1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2-4BAC-87C4-2579BD99E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03919247"/>
        <c:axId val="1030555263"/>
      </c:barChart>
      <c:catAx>
        <c:axId val="11039192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555263"/>
        <c:crosses val="autoZero"/>
        <c:auto val="1"/>
        <c:lblAlgn val="ctr"/>
        <c:lblOffset val="100"/>
        <c:noMultiLvlLbl val="0"/>
      </c:catAx>
      <c:valAx>
        <c:axId val="1030555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03919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 identificados de </a:t>
            </a:r>
            <a:r>
              <a:rPr lang="es-CO" sz="1600" b="1" i="0" u="none" strike="noStrike" baseline="0">
                <a:effectLst/>
              </a:rPr>
              <a:t>FORMADORA TOWNSEND NL17 N°2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ADJETIVOS!$D$320:$D$332</c:f>
              <c:strCache>
                <c:ptCount val="13"/>
                <c:pt idx="0">
                  <c:v>ANILLADOR PEGADO</c:v>
                </c:pt>
                <c:pt idx="1">
                  <c:v>BOMBA DOSIFICADORA FRENADA</c:v>
                </c:pt>
                <c:pt idx="2">
                  <c:v>CAJA RETORCEDORA FRENADA</c:v>
                </c:pt>
                <c:pt idx="3">
                  <c:v>CILINDRO DE SEGUIDOR ATASCADO</c:v>
                </c:pt>
                <c:pt idx="4">
                  <c:v>CILINDRO LLENADOR FRACTURADO</c:v>
                </c:pt>
                <c:pt idx="5">
                  <c:v>CUERNO ANILLADOR DESCALIBRADO</c:v>
                </c:pt>
                <c:pt idx="6">
                  <c:v>RACOR FRACTURADO</c:v>
                </c:pt>
                <c:pt idx="7">
                  <c:v>REDUCTOR FRENADO</c:v>
                </c:pt>
                <c:pt idx="8">
                  <c:v>SENSOR DE PLATO GOLPEADO</c:v>
                </c:pt>
                <c:pt idx="9">
                  <c:v>SENSOR FRACTURADO</c:v>
                </c:pt>
                <c:pt idx="10">
                  <c:v>TOLVA INCOMUNIDADA</c:v>
                </c:pt>
                <c:pt idx="11">
                  <c:v>TORNILLO DE TUBO DE LLENADO FRACTURADO</c:v>
                </c:pt>
                <c:pt idx="12">
                  <c:v>TRANSPORTADOR DESINCRONIZADO</c:v>
                </c:pt>
              </c:strCache>
            </c:strRef>
          </c:cat>
          <c:val>
            <c:numRef>
              <c:f>ADJETIVOS!$E$320:$E$332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7-4A82-9102-B55DC5F71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64388655"/>
        <c:axId val="1030571071"/>
      </c:barChart>
      <c:catAx>
        <c:axId val="9643886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571071"/>
        <c:crosses val="autoZero"/>
        <c:auto val="1"/>
        <c:lblAlgn val="ctr"/>
        <c:lblOffset val="100"/>
        <c:noMultiLvlLbl val="0"/>
      </c:catAx>
      <c:valAx>
        <c:axId val="10305710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64388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</a:t>
            </a:r>
            <a:r>
              <a:rPr lang="es-CO" baseline="0"/>
              <a:t> en modos de falla de </a:t>
            </a:r>
            <a:r>
              <a:rPr lang="es-CO" sz="1600" b="1" i="0" u="none" strike="noStrike" baseline="0">
                <a:effectLst/>
              </a:rPr>
              <a:t>EMPACADORA POWER PACK NT 520 N°39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ADJETIVOS!$D$4:$D$20</c15:sqref>
                  </c15:fullRef>
                </c:ext>
              </c:extLst>
              <c:f>ADJETIVOS!$D$5:$D$20</c:f>
              <c:strCache>
                <c:ptCount val="16"/>
                <c:pt idx="0">
                  <c:v>ARRUGA</c:v>
                </c:pt>
                <c:pt idx="1">
                  <c:v>ATERRIZADO</c:v>
                </c:pt>
                <c:pt idx="2">
                  <c:v>BLOQUEADA</c:v>
                </c:pt>
                <c:pt idx="3">
                  <c:v>DEFICIENTE</c:v>
                </c:pt>
                <c:pt idx="4">
                  <c:v>DESAFILADO</c:v>
                </c:pt>
                <c:pt idx="5">
                  <c:v>DESAJUSTADO</c:v>
                </c:pt>
                <c:pt idx="6">
                  <c:v>DESALINEADO</c:v>
                </c:pt>
                <c:pt idx="7">
                  <c:v>DESCALIBRADO</c:v>
                </c:pt>
                <c:pt idx="8">
                  <c:v>DESCARRILADA</c:v>
                </c:pt>
                <c:pt idx="9">
                  <c:v>DESTENSIONADA</c:v>
                </c:pt>
                <c:pt idx="10">
                  <c:v>FRACTURADO</c:v>
                </c:pt>
                <c:pt idx="11">
                  <c:v>FRENADO</c:v>
                </c:pt>
                <c:pt idx="12">
                  <c:v>LEVANTADOS</c:v>
                </c:pt>
                <c:pt idx="13">
                  <c:v>SIN VACÍO</c:v>
                </c:pt>
                <c:pt idx="14">
                  <c:v>SUELTOS</c:v>
                </c:pt>
                <c:pt idx="15">
                  <c:v>TORCIDO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ADJETIVOS!$E$4:$E$20</c15:sqref>
                  </c15:fullRef>
                </c:ext>
              </c:extLst>
              <c:f>ADJETIVOS!$E$5:$E$20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C-4D3F-B273-98CB4C3BF0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920619535"/>
        <c:axId val="1707653263"/>
      </c:barChart>
      <c:catAx>
        <c:axId val="19206195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7653263"/>
        <c:crosses val="autoZero"/>
        <c:auto val="1"/>
        <c:lblAlgn val="ctr"/>
        <c:lblOffset val="100"/>
        <c:noMultiLvlLbl val="0"/>
      </c:catAx>
      <c:valAx>
        <c:axId val="1707653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0619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 identificados de </a:t>
            </a:r>
            <a:r>
              <a:rPr lang="es-CO" sz="1600" b="1" i="0" u="none" strike="noStrike" baseline="0">
                <a:effectLst/>
              </a:rPr>
              <a:t>GRAPADORA AUTOMATICA POLY CLIP FCA 120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ADJETIVOS!$D$334:$D$372</c:f>
              <c:strCache>
                <c:ptCount val="39"/>
                <c:pt idx="0">
                  <c:v>ACOPLE DE PLANCHA Y EJE SUELTOS</c:v>
                </c:pt>
                <c:pt idx="1">
                  <c:v>BANDA DE SALIDA ATASCADA</c:v>
                </c:pt>
                <c:pt idx="2">
                  <c:v>BANDA DE SALIDA FRENADA</c:v>
                </c:pt>
                <c:pt idx="3">
                  <c:v>BARRIDO DEFICIENTE</c:v>
                </c:pt>
                <c:pt idx="4">
                  <c:v>CLIPADORA PEGADA</c:v>
                </c:pt>
                <c:pt idx="5">
                  <c:v>CLIPADORA SOBRECARGADA</c:v>
                </c:pt>
                <c:pt idx="6">
                  <c:v>CORREA DE SISTEMA DE TRANSMISIÓN FRACTURADA</c:v>
                </c:pt>
                <c:pt idx="7">
                  <c:v>CORREA DE SISTEMA DE TRANSMISIÓN PEGADA</c:v>
                </c:pt>
                <c:pt idx="8">
                  <c:v>CORREA DENTADA FRACTURADA</c:v>
                </c:pt>
                <c:pt idx="9">
                  <c:v>CUCHILLA DESAJUSTADA</c:v>
                </c:pt>
                <c:pt idx="10">
                  <c:v>CUCHILLA DESPROTEGIDA</c:v>
                </c:pt>
                <c:pt idx="11">
                  <c:v>EJE DE TIJERA SALIDO</c:v>
                </c:pt>
                <c:pt idx="12">
                  <c:v>EJE FRACTURADO</c:v>
                </c:pt>
                <c:pt idx="13">
                  <c:v>ESTACIÓN DE GRAPADO DESINCRONIZADO</c:v>
                </c:pt>
                <c:pt idx="14">
                  <c:v>GANCHO ATASCADO</c:v>
                </c:pt>
                <c:pt idx="15">
                  <c:v>GANCHO DE CLIPADO FRACTURADO</c:v>
                </c:pt>
                <c:pt idx="16">
                  <c:v>GANCHO FRACTURADO</c:v>
                </c:pt>
                <c:pt idx="17">
                  <c:v>GANCHO LADO IZQUIERDO DEFORMADO</c:v>
                </c:pt>
                <c:pt idx="18">
                  <c:v>GRAPADORA BLOQUEADA</c:v>
                </c:pt>
                <c:pt idx="19">
                  <c:v>GRAPADORA RUIDOSA</c:v>
                </c:pt>
                <c:pt idx="20">
                  <c:v>MÓDULO BLOQUEADA</c:v>
                </c:pt>
                <c:pt idx="21">
                  <c:v>MOTOR DE BANDA DE SALIDA PARADO</c:v>
                </c:pt>
                <c:pt idx="22">
                  <c:v>PANTALLA BLOQUEADA</c:v>
                </c:pt>
                <c:pt idx="23">
                  <c:v>PANTALLA QUEMADA</c:v>
                </c:pt>
                <c:pt idx="24">
                  <c:v>PLANCHA DE APERTURA DESALINEADA</c:v>
                </c:pt>
                <c:pt idx="25">
                  <c:v>RACOR FRACTURADO</c:v>
                </c:pt>
                <c:pt idx="26">
                  <c:v>RODAMIENTO EJE VOLANTE FRACTURADO</c:v>
                </c:pt>
                <c:pt idx="27">
                  <c:v>SENSOR DE GANCHO BLOQUEADO</c:v>
                </c:pt>
                <c:pt idx="28">
                  <c:v>SISTEMA DE CORTE DEFICIENTE</c:v>
                </c:pt>
                <c:pt idx="29">
                  <c:v>SISTEMA DE CORTE DESAJUSTADO</c:v>
                </c:pt>
                <c:pt idx="30">
                  <c:v>SISTEMA DE CORTE DESINCRONIZADO</c:v>
                </c:pt>
                <c:pt idx="31">
                  <c:v>SISTEMA DE GRAPADO BLOQUEADA</c:v>
                </c:pt>
                <c:pt idx="32">
                  <c:v>SISTEMA DE GRAPADO DESINCRONIZADO</c:v>
                </c:pt>
                <c:pt idx="33">
                  <c:v>TENEDOR DE GANCHOS FRACTURADO</c:v>
                </c:pt>
                <c:pt idx="34">
                  <c:v>TIJERA DESCALIBRADA</c:v>
                </c:pt>
                <c:pt idx="35">
                  <c:v>TORNILLO DE POLEA FRACTURADO</c:v>
                </c:pt>
                <c:pt idx="36">
                  <c:v>TORNILLO DE SISTEMA DE TRANSMISIÓN FRACTURADO</c:v>
                </c:pt>
                <c:pt idx="37">
                  <c:v>TORNILLO DE SUJECIÓN DE POLEA FRACTURADO</c:v>
                </c:pt>
                <c:pt idx="38">
                  <c:v>UÑA DE RETENEDOR FRACTURADO</c:v>
                </c:pt>
              </c:strCache>
            </c:strRef>
          </c:cat>
          <c:val>
            <c:numRef>
              <c:f>ADJETIVOS!$E$334:$E$372</c:f>
              <c:numCache>
                <c:formatCode>General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6-4F0F-BC51-D11FB753AB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7173167"/>
        <c:axId val="1041041727"/>
      </c:barChart>
      <c:catAx>
        <c:axId val="10971731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41727"/>
        <c:crosses val="autoZero"/>
        <c:auto val="1"/>
        <c:lblAlgn val="ctr"/>
        <c:lblOffset val="100"/>
        <c:noMultiLvlLbl val="0"/>
      </c:catAx>
      <c:valAx>
        <c:axId val="104104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7173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Modos</a:t>
            </a:r>
            <a:r>
              <a:rPr lang="es-CO" baseline="0"/>
              <a:t> de falla identificados de </a:t>
            </a:r>
            <a:r>
              <a:rPr lang="es-CO" sz="1600" b="1" i="0" u="none" strike="noStrike" baseline="0">
                <a:effectLst/>
              </a:rPr>
              <a:t>GRAPADORA POLYCLIP FCA 3430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ADJETIVOS!$D$374:$D$391</c:f>
              <c:strCache>
                <c:ptCount val="18"/>
                <c:pt idx="0">
                  <c:v>CIERRE DE GANCHO DEFICIENTE</c:v>
                </c:pt>
                <c:pt idx="1">
                  <c:v>CUCHILLA DESAFILADA</c:v>
                </c:pt>
                <c:pt idx="2">
                  <c:v>CUCHILLA DESAFILADO</c:v>
                </c:pt>
                <c:pt idx="3">
                  <c:v>FUSIBLE QUEMADO</c:v>
                </c:pt>
                <c:pt idx="4">
                  <c:v>GANCHO DESALINEADO</c:v>
                </c:pt>
                <c:pt idx="5">
                  <c:v>GANCHO DESPRESURIZADO</c:v>
                </c:pt>
                <c:pt idx="6">
                  <c:v>GANCHO PEGADO</c:v>
                </c:pt>
                <c:pt idx="7">
                  <c:v>GRAPADORA BLOQUEADA</c:v>
                </c:pt>
                <c:pt idx="8">
                  <c:v>INTERRUPTOR PRINCIPAL FRACTURADO</c:v>
                </c:pt>
                <c:pt idx="9">
                  <c:v>MOTOR SOBRECALENTADO</c:v>
                </c:pt>
                <c:pt idx="10">
                  <c:v>PANTALLA BLOQUEADA</c:v>
                </c:pt>
                <c:pt idx="11">
                  <c:v>PISADOR DE GANCHO DESAJUSTADO</c:v>
                </c:pt>
                <c:pt idx="12">
                  <c:v>RESORTE DE TIJERAS FRACTURADO</c:v>
                </c:pt>
                <c:pt idx="13">
                  <c:v>SISTEMA DE CLIPADO DEFICIENTE</c:v>
                </c:pt>
                <c:pt idx="14">
                  <c:v>SISTEMA DE GRAPADO DEFICIENTE</c:v>
                </c:pt>
                <c:pt idx="15">
                  <c:v>SISTEMA DE GRAPADO DESINCRONIZADO</c:v>
                </c:pt>
                <c:pt idx="16">
                  <c:v>TENSOR DE CADENA CAÍDO</c:v>
                </c:pt>
                <c:pt idx="17">
                  <c:v>TIJERA DESGASTADA</c:v>
                </c:pt>
              </c:strCache>
            </c:strRef>
          </c:cat>
          <c:val>
            <c:numRef>
              <c:f>ADJETIVOS!$E$374:$E$391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3-4963-A1A1-594D629C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32387871"/>
        <c:axId val="556286623"/>
      </c:barChart>
      <c:catAx>
        <c:axId val="10323878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6286623"/>
        <c:crosses val="autoZero"/>
        <c:auto val="1"/>
        <c:lblAlgn val="ctr"/>
        <c:lblOffset val="100"/>
        <c:noMultiLvlLbl val="0"/>
      </c:catAx>
      <c:valAx>
        <c:axId val="556286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2387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FORMADORA TOWNSEND NL 17 SMART LINK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FALLA'!$C$107:$C$114</c:f>
              <c:strCache>
                <c:ptCount val="8"/>
                <c:pt idx="0">
                  <c:v>ACOPLE DE BOMBA WAUKESHA FRACTURADO</c:v>
                </c:pt>
                <c:pt idx="1">
                  <c:v>CHUMACERA FRACTURADA</c:v>
                </c:pt>
                <c:pt idx="2">
                  <c:v>CILINDRO DE MORDAZA AIREADO</c:v>
                </c:pt>
                <c:pt idx="3">
                  <c:v>CILINDRO DE PRESIÓN DE TUBO DESCALIBRADO</c:v>
                </c:pt>
                <c:pt idx="4">
                  <c:v>MORDAZA PEGADA</c:v>
                </c:pt>
                <c:pt idx="5">
                  <c:v>SERVO MOTOR DE TRANSPORTADOR RUIDOSO</c:v>
                </c:pt>
                <c:pt idx="6">
                  <c:v>TOLVA PEGADA</c:v>
                </c:pt>
                <c:pt idx="7">
                  <c:v>TRANSMISIÓN TRANSPORTADOR PEGADO</c:v>
                </c:pt>
              </c:strCache>
            </c:strRef>
          </c:cat>
          <c:val>
            <c:numRef>
              <c:f>'MODOS DE FALLA'!$D$107:$D$114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3-4AB9-B063-BE798E34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11840"/>
        <c:axId val="780218080"/>
      </c:barChart>
      <c:catAx>
        <c:axId val="780211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18080"/>
        <c:crosses val="autoZero"/>
        <c:auto val="1"/>
        <c:lblAlgn val="ctr"/>
        <c:lblOffset val="100"/>
        <c:noMultiLvlLbl val="0"/>
      </c:catAx>
      <c:valAx>
        <c:axId val="780218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1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FORMADORA SALCHICHAS VEMAG LPG238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FALLA'!$C$98:$C$105</c:f>
              <c:strCache>
                <c:ptCount val="8"/>
                <c:pt idx="0">
                  <c:v>FUSIBLE QUEMADO</c:v>
                </c:pt>
                <c:pt idx="1">
                  <c:v>GUÍA DE CORREA ABIERTA</c:v>
                </c:pt>
                <c:pt idx="2">
                  <c:v>SERVOMOTOR RECALENTADO</c:v>
                </c:pt>
                <c:pt idx="3">
                  <c:v>SISTEMA DE TORSIÓN FRENADO</c:v>
                </c:pt>
                <c:pt idx="4">
                  <c:v>TORNILLO DE CABEZAL DE EMBUTIDO FRACTURADO</c:v>
                </c:pt>
                <c:pt idx="5">
                  <c:v>TORNILLO DE CABEZAL DE EMBUTIDO TORCIDO</c:v>
                </c:pt>
                <c:pt idx="6">
                  <c:v>TORNILLO DE CAJA REDUCTORA FRACTURADO</c:v>
                </c:pt>
                <c:pt idx="7">
                  <c:v>TORNILLOS DE EMBUTIDO PEGADO</c:v>
                </c:pt>
              </c:strCache>
            </c:strRef>
          </c:cat>
          <c:val>
            <c:numRef>
              <c:f>'MODOS DE FALLA'!$D$98:$D$105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D-445A-AE60-4D2566388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42080"/>
        <c:axId val="780244960"/>
      </c:barChart>
      <c:catAx>
        <c:axId val="78024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44960"/>
        <c:crosses val="autoZero"/>
        <c:auto val="1"/>
        <c:lblAlgn val="ctr"/>
        <c:lblOffset val="100"/>
        <c:noMultiLvlLbl val="0"/>
      </c:catAx>
      <c:valAx>
        <c:axId val="78024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4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FORMADORA TOWNSEND NL17 N°1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FALLA'!$C$116:$C$128</c:f>
              <c:strCache>
                <c:ptCount val="13"/>
                <c:pt idx="0">
                  <c:v>ACOPLE DE FUSIBLE DE TRANSPORTADOR FRACTURADO</c:v>
                </c:pt>
                <c:pt idx="1">
                  <c:v>ACOPLE FUSIBLE FRACTURADO</c:v>
                </c:pt>
                <c:pt idx="2">
                  <c:v>BOMBA DOSIFICADORA PEGADA</c:v>
                </c:pt>
                <c:pt idx="3">
                  <c:v>CADENA TRANSVERSAL DESCARRILADA</c:v>
                </c:pt>
                <c:pt idx="4">
                  <c:v>CILINDRO LLENADOR ATASCADO</c:v>
                </c:pt>
                <c:pt idx="5">
                  <c:v>EJE DE BOMBA FRACTURADO</c:v>
                </c:pt>
                <c:pt idx="6">
                  <c:v>EJE DE EMBRAGUE FRACTURADO</c:v>
                </c:pt>
                <c:pt idx="7">
                  <c:v>MANGERA DE ALIMENTACIÓN FRACTURADA</c:v>
                </c:pt>
                <c:pt idx="8">
                  <c:v>MORDAZA DESINCRONIZADA</c:v>
                </c:pt>
                <c:pt idx="9">
                  <c:v>MOTOR ATERRIZADO</c:v>
                </c:pt>
                <c:pt idx="10">
                  <c:v>SISTEMA DE EMBUTIDO INTERMITENTE</c:v>
                </c:pt>
                <c:pt idx="11">
                  <c:v>TORNILLO PLATO ESLABONADOR FRACTURADO</c:v>
                </c:pt>
                <c:pt idx="12">
                  <c:v>TRANSPORTADOR DESINCRONIZADO</c:v>
                </c:pt>
              </c:strCache>
            </c:strRef>
          </c:cat>
          <c:val>
            <c:numRef>
              <c:f>'MODOS DE FALLA'!$D$116:$D$128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3-4077-8433-F664F0490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37280"/>
        <c:axId val="780215200"/>
      </c:barChart>
      <c:catAx>
        <c:axId val="78023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15200"/>
        <c:crosses val="autoZero"/>
        <c:auto val="1"/>
        <c:lblAlgn val="ctr"/>
        <c:lblOffset val="100"/>
        <c:noMultiLvlLbl val="0"/>
      </c:catAx>
      <c:valAx>
        <c:axId val="78021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37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FORMADORA TOWNSEND NL17 N°2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FALLA'!$C$130:$C$142</c:f>
              <c:strCache>
                <c:ptCount val="13"/>
                <c:pt idx="0">
                  <c:v>ANILLADOR PEGADO</c:v>
                </c:pt>
                <c:pt idx="1">
                  <c:v>BOMBA DOSIFICADORA FRENADA</c:v>
                </c:pt>
                <c:pt idx="2">
                  <c:v>CAJA RETORCEDORA FRENADA</c:v>
                </c:pt>
                <c:pt idx="3">
                  <c:v>CILINDRO DE SEGUIDOR ATASCADO</c:v>
                </c:pt>
                <c:pt idx="4">
                  <c:v>CILINDRO LLENADOR FRACTURADO</c:v>
                </c:pt>
                <c:pt idx="5">
                  <c:v>CUERNO ANILLADOR DESCALIBRADO</c:v>
                </c:pt>
                <c:pt idx="6">
                  <c:v>RACOR FRACTURADO</c:v>
                </c:pt>
                <c:pt idx="7">
                  <c:v>REDUCTOR FRENADO</c:v>
                </c:pt>
                <c:pt idx="8">
                  <c:v>SENSOR DE PLATO GOLPEADO</c:v>
                </c:pt>
                <c:pt idx="9">
                  <c:v>SENSOR FRACTURADO</c:v>
                </c:pt>
                <c:pt idx="10">
                  <c:v>TOLVA DESCONECTADA</c:v>
                </c:pt>
                <c:pt idx="11">
                  <c:v>TORNILLO DE TUBO DE LLENADO FRACTURADO</c:v>
                </c:pt>
                <c:pt idx="12">
                  <c:v>TRANSPORTADOR DESINCRONIZADO</c:v>
                </c:pt>
              </c:strCache>
            </c:strRef>
          </c:cat>
          <c:val>
            <c:numRef>
              <c:f>'MODOS DE FALLA'!$D$130:$D$142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E-433B-9527-2406F1A5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68480"/>
        <c:axId val="780243040"/>
      </c:barChart>
      <c:catAx>
        <c:axId val="780268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43040"/>
        <c:crosses val="autoZero"/>
        <c:auto val="1"/>
        <c:lblAlgn val="ctr"/>
        <c:lblOffset val="100"/>
        <c:noMultiLvlLbl val="0"/>
      </c:catAx>
      <c:valAx>
        <c:axId val="78024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FORMADORA SALCHICHAS VEMAG LPG218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FALLA'!$C$79:$C$96</c:f>
              <c:strCache>
                <c:ptCount val="18"/>
                <c:pt idx="0">
                  <c:v>BALANZA DESCALIBRADA</c:v>
                </c:pt>
                <c:pt idx="1">
                  <c:v>CADENA DE TRANSPORTADOR ATASCADA</c:v>
                </c:pt>
                <c:pt idx="2">
                  <c:v>CADENA DE TRANSPORTADOR FRACTURADA</c:v>
                </c:pt>
                <c:pt idx="3">
                  <c:v>CADENA Y RECIBIDOR FRACTURADO</c:v>
                </c:pt>
                <c:pt idx="4">
                  <c:v>CORREA DE SISTEMA DE TORSIÓN ESTIRADA</c:v>
                </c:pt>
                <c:pt idx="5">
                  <c:v>CORREA DE SISTEMA DE TORSIÓN FRACTURADA</c:v>
                </c:pt>
                <c:pt idx="6">
                  <c:v>EJE DE VÁLVULA ATASCADO</c:v>
                </c:pt>
                <c:pt idx="7">
                  <c:v>ESLABONADOR DE CADENA DE TRANSPORTADOR DESACOPLADO</c:v>
                </c:pt>
                <c:pt idx="8">
                  <c:v>GANCHO DE TRANSPORTADOR FRACTURADO</c:v>
                </c:pt>
                <c:pt idx="9">
                  <c:v>GUÍA DE CABEZAL DESALINEADO</c:v>
                </c:pt>
                <c:pt idx="10">
                  <c:v>GUÍA DE CABEZAL DESGASTADO</c:v>
                </c:pt>
                <c:pt idx="11">
                  <c:v>PALANCA DE SISTEMA DE EMBUTIDO FRACTURADA</c:v>
                </c:pt>
                <c:pt idx="12">
                  <c:v>SEGUIDOR EMPUJADOR DESGASTADO</c:v>
                </c:pt>
                <c:pt idx="13">
                  <c:v>TORNILLO DE CABEZAL DE EMBUTIDO TORCIDO</c:v>
                </c:pt>
                <c:pt idx="14">
                  <c:v>TORNILLO DE CABEZAL DE INYECCIÓN FRACTURADO</c:v>
                </c:pt>
                <c:pt idx="15">
                  <c:v>TORNILLO DE EJE CABEZAL FRACTURADO</c:v>
                </c:pt>
                <c:pt idx="16">
                  <c:v>VÁLVULA DE CABEZAL DE EMBUTIDO ATASCADA</c:v>
                </c:pt>
                <c:pt idx="17">
                  <c:v>VARIADOR QUEMADO</c:v>
                </c:pt>
              </c:strCache>
            </c:strRef>
          </c:cat>
          <c:val>
            <c:numRef>
              <c:f>'MODOS DE FALLA'!$D$79:$D$96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B-42E3-849F-CFDA9009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42560"/>
        <c:axId val="780251680"/>
      </c:barChart>
      <c:catAx>
        <c:axId val="78024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51680"/>
        <c:crosses val="autoZero"/>
        <c:auto val="1"/>
        <c:lblAlgn val="ctr"/>
        <c:lblOffset val="100"/>
        <c:noMultiLvlLbl val="0"/>
      </c:catAx>
      <c:valAx>
        <c:axId val="780251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4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EMPACADORA POWERPACK 660 N°5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layout>
        <c:manualLayout>
          <c:xMode val="edge"/>
          <c:yMode val="edge"/>
          <c:x val="0.43425352112676058"/>
          <c:y val="4.5070409206192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FALLA'!$C$25:$C$32</c:f>
              <c:strCache>
                <c:ptCount val="8"/>
                <c:pt idx="0">
                  <c:v>CUCHILLA TRANSVERSAL FRACTURADA</c:v>
                </c:pt>
                <c:pt idx="1">
                  <c:v>ELEVADOR DE MOLDE DE FORMADO DEFICIENTE</c:v>
                </c:pt>
                <c:pt idx="2">
                  <c:v>EMPAQUE DE ANTEOJO FRACTURADO</c:v>
                </c:pt>
                <c:pt idx="3">
                  <c:v>ESTACIÓN DE FORMADO OBSTRUIDA</c:v>
                </c:pt>
                <c:pt idx="4">
                  <c:v>ESTACIÓN DE SELLADO DESINCRONIZADA</c:v>
                </c:pt>
                <c:pt idx="5">
                  <c:v>GUARDAMOTOR DISPARADO</c:v>
                </c:pt>
                <c:pt idx="6">
                  <c:v>PLANCHA DE SELLADO ARRUGA</c:v>
                </c:pt>
                <c:pt idx="7">
                  <c:v>PLANCHA DE SELLADO SIN VACÍO</c:v>
                </c:pt>
              </c:strCache>
            </c:strRef>
          </c:cat>
          <c:val>
            <c:numRef>
              <c:f>'MODOS DE FALLA'!$D$25:$D$32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4-4021-8626-BCC44E262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0241120"/>
        <c:axId val="780266560"/>
      </c:barChart>
      <c:catAx>
        <c:axId val="78024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66560"/>
        <c:crosses val="autoZero"/>
        <c:auto val="1"/>
        <c:lblAlgn val="ctr"/>
        <c:lblOffset val="100"/>
        <c:noMultiLvlLbl val="0"/>
      </c:catAx>
      <c:valAx>
        <c:axId val="78026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024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EMPACADORA POWER PACK NT 520 N°39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FALLA'!$C$5:$C$23</c:f>
              <c:strCache>
                <c:ptCount val="19"/>
                <c:pt idx="0">
                  <c:v>BANDA DE SALIDA FRENADA</c:v>
                </c:pt>
                <c:pt idx="1">
                  <c:v>CADENA DESCARRILADA</c:v>
                </c:pt>
                <c:pt idx="2">
                  <c:v>CADENA DESTENSIONADA</c:v>
                </c:pt>
                <c:pt idx="3">
                  <c:v>CONECTOR ATERRIZADO</c:v>
                </c:pt>
                <c:pt idx="4">
                  <c:v>CUCHILLA TRANSVERSAL DESAFILADA</c:v>
                </c:pt>
                <c:pt idx="5">
                  <c:v>CUCHILLA TRANSVERSAL DESAJUSTADA</c:v>
                </c:pt>
                <c:pt idx="6">
                  <c:v>EJE DE CUCHILLA TRANSVERSAL FRACTURADO</c:v>
                </c:pt>
                <c:pt idx="7">
                  <c:v>EJE DE GUÍA TRANSVERSAL FRACTURADO</c:v>
                </c:pt>
                <c:pt idx="8">
                  <c:v>ESTACIÓN DE SELLADO DESAJUSTADA</c:v>
                </c:pt>
                <c:pt idx="9">
                  <c:v>MOLDE DE FORMADO DESCALIBRADO</c:v>
                </c:pt>
                <c:pt idx="10">
                  <c:v>PANTALLA BLOQUEADA</c:v>
                </c:pt>
                <c:pt idx="11">
                  <c:v>PELÍCULA DE PORTABOBINAS DESALINEADA</c:v>
                </c:pt>
                <c:pt idx="12">
                  <c:v>PLANCHA DE SELLADO ARRUGA</c:v>
                </c:pt>
                <c:pt idx="13">
                  <c:v>PLANCHA DE SELLADO SIN VACÍO</c:v>
                </c:pt>
                <c:pt idx="14">
                  <c:v>PUNZONES LATERALES LEVANTADOS</c:v>
                </c:pt>
                <c:pt idx="15">
                  <c:v>RECIBIDOR DE CUCHILLA TRANSVERSAL FRACTURADO</c:v>
                </c:pt>
                <c:pt idx="16">
                  <c:v>SUJETADORES SUELTOS</c:v>
                </c:pt>
                <c:pt idx="17">
                  <c:v>VARIADOR DE PORTA BOBINA INFERIOR BLOQUEADA</c:v>
                </c:pt>
                <c:pt idx="18">
                  <c:v>VIDEOJET DESCALIBRADA</c:v>
                </c:pt>
              </c:strCache>
            </c:strRef>
          </c:cat>
          <c:val>
            <c:numRef>
              <c:f>'MODOS DE FALLA'!$D$5:$D$23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4-410E-BF50-13C939B4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2147855"/>
        <c:axId val="862148335"/>
      </c:barChart>
      <c:catAx>
        <c:axId val="8621478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2148335"/>
        <c:crosses val="autoZero"/>
        <c:auto val="1"/>
        <c:lblAlgn val="ctr"/>
        <c:lblOffset val="100"/>
        <c:noMultiLvlLbl val="0"/>
      </c:catAx>
      <c:valAx>
        <c:axId val="86214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214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EMPACADORA POWERPACK NT GEA -GB 700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FALLA'!$C$34:$C$77</c:f>
              <c:strCache>
                <c:ptCount val="44"/>
                <c:pt idx="0">
                  <c:v>ACOPLE TENSOR DE BANDA DE SALIDA DESACOPLADO</c:v>
                </c:pt>
                <c:pt idx="1">
                  <c:v>AISLAMIENTO DE ASPIRADORA DEFICIENTE</c:v>
                </c:pt>
                <c:pt idx="2">
                  <c:v>BANDA DE SALIDA DESAJUSTADA</c:v>
                </c:pt>
                <c:pt idx="3">
                  <c:v>CABEZAL N°2 DE VIDEO JET DESACTIVADO</c:v>
                </c:pt>
                <c:pt idx="4">
                  <c:v>CADENA DESCARRILADA</c:v>
                </c:pt>
                <c:pt idx="5">
                  <c:v>CADENA FRENADA</c:v>
                </c:pt>
                <c:pt idx="6">
                  <c:v>CARGADOR Y VIDEOJET DESINCRONIZADO</c:v>
                </c:pt>
                <c:pt idx="7">
                  <c:v>CONTORNO DE SELLADO DEFICIENTE</c:v>
                </c:pt>
                <c:pt idx="8">
                  <c:v>CORREA FRACTURADA</c:v>
                </c:pt>
                <c:pt idx="9">
                  <c:v>DETECTOR DE METALES DESCALIBRADO</c:v>
                </c:pt>
                <c:pt idx="10">
                  <c:v>ELECTROVÁLVULAS PEGADAS</c:v>
                </c:pt>
                <c:pt idx="11">
                  <c:v>EMPAQUE DE ANTEOJO FRACTURADO</c:v>
                </c:pt>
                <c:pt idx="12">
                  <c:v>EMPAQUE DE PRECALENTAMIENTO FRACTURADO</c:v>
                </c:pt>
                <c:pt idx="13">
                  <c:v>ESTACIÓN DE CORTE LONGITUDINAL CRISTALIZADO</c:v>
                </c:pt>
                <c:pt idx="14">
                  <c:v>ESTACIÓN DE FORMADO DEFICIENTE</c:v>
                </c:pt>
                <c:pt idx="15">
                  <c:v>ESTACIÓN DE SELLADO ATASCADO</c:v>
                </c:pt>
                <c:pt idx="16">
                  <c:v>FRENO DE BRAZO DETERIORADO</c:v>
                </c:pt>
                <c:pt idx="17">
                  <c:v>GUÍA DE PELÍCULA FRACTURADO</c:v>
                </c:pt>
                <c:pt idx="18">
                  <c:v>MEMBRANA DE SELLADO DESGASTADA</c:v>
                </c:pt>
                <c:pt idx="19">
                  <c:v>MEMBRANA DE SELLADO FRACTURADA</c:v>
                </c:pt>
                <c:pt idx="20">
                  <c:v>PELÍCUA SUPERIOR DESAJUSTADA</c:v>
                </c:pt>
                <c:pt idx="21">
                  <c:v>PELÍCULA INFERIOR DESAJUSTADA</c:v>
                </c:pt>
                <c:pt idx="22">
                  <c:v>PERFORADORES PEGADOS</c:v>
                </c:pt>
                <c:pt idx="23">
                  <c:v>PLANCHA DE SELLADO ARRUGA</c:v>
                </c:pt>
                <c:pt idx="24">
                  <c:v>PLANCHA DE SELLADO ATASCADA</c:v>
                </c:pt>
                <c:pt idx="25">
                  <c:v>PLANCHA DE SELLADO DESAJUSTADA</c:v>
                </c:pt>
                <c:pt idx="26">
                  <c:v>PLANCHA DE SELLADO FRÍA</c:v>
                </c:pt>
                <c:pt idx="27">
                  <c:v>PLANCHA DE SELLADO SIN VACÍO</c:v>
                </c:pt>
                <c:pt idx="28">
                  <c:v>PULSADOR DE EMERGENCIA PEGADO</c:v>
                </c:pt>
                <c:pt idx="29">
                  <c:v>PUNZONES LATERALES PEGADO</c:v>
                </c:pt>
                <c:pt idx="30">
                  <c:v>RODILLO SUPERIOR PEGADO</c:v>
                </c:pt>
                <c:pt idx="31">
                  <c:v>SEGURO DE MORDAZA FRACTURADO</c:v>
                </c:pt>
                <c:pt idx="32">
                  <c:v>SENSOR DE GUARDA DE FORMADO DESCALIBRADO</c:v>
                </c:pt>
                <c:pt idx="33">
                  <c:v>SENSOR DE GUARDA DE TAPA SUPERIOR DESCALIBRADO</c:v>
                </c:pt>
                <c:pt idx="34">
                  <c:v>SENSOR DE PLANCHA DE SELLADO DESCALIBRADO</c:v>
                </c:pt>
                <c:pt idx="35">
                  <c:v>SISTEMA DE CORTE ATASCADO</c:v>
                </c:pt>
                <c:pt idx="36">
                  <c:v>SISTEMA DE CORTE DESCALIBRADO</c:v>
                </c:pt>
                <c:pt idx="37">
                  <c:v>SOPORTE DE BANDA DE SALIDA FRACTURADO</c:v>
                </c:pt>
                <c:pt idx="38">
                  <c:v>TEMPERATURA DE SELLADO ELEVADA</c:v>
                </c:pt>
                <c:pt idx="39">
                  <c:v>TROQUEL DESAFILADO</c:v>
                </c:pt>
                <c:pt idx="40">
                  <c:v>TROQUEL DESAJUSTADO</c:v>
                </c:pt>
                <c:pt idx="41">
                  <c:v>TROQUEL FRACTURADO</c:v>
                </c:pt>
                <c:pt idx="42">
                  <c:v>VIDEOJET BLOQUEADA</c:v>
                </c:pt>
                <c:pt idx="43">
                  <c:v>VIDEOJET DESCALIBRADA</c:v>
                </c:pt>
              </c:strCache>
            </c:strRef>
          </c:cat>
          <c:val>
            <c:numRef>
              <c:f>'MODOS DE FALLA'!$D$34:$D$77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7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14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12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B-4CC9-B597-C2DB74D1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8369279"/>
        <c:axId val="738370239"/>
      </c:barChart>
      <c:catAx>
        <c:axId val="738369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38370239"/>
        <c:crosses val="autoZero"/>
        <c:auto val="1"/>
        <c:lblAlgn val="ctr"/>
        <c:lblOffset val="100"/>
        <c:noMultiLvlLbl val="0"/>
      </c:catAx>
      <c:valAx>
        <c:axId val="73837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38369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 en modos de falla de </a:t>
            </a:r>
            <a:r>
              <a:rPr lang="es-CO" sz="1600" b="1" i="0" u="none" strike="noStrike" baseline="0">
                <a:effectLst/>
              </a:rPr>
              <a:t>EMPACADORA POWERPACK 660 N°5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ADJETIVOS!$D$23:$D$31</c15:sqref>
                  </c15:fullRef>
                </c:ext>
              </c:extLst>
              <c:f>ADJETIVOS!$D$24:$D$31</c:f>
              <c:strCache>
                <c:ptCount val="8"/>
                <c:pt idx="0">
                  <c:v>DEFICIENTE</c:v>
                </c:pt>
                <c:pt idx="1">
                  <c:v>DEFORMA</c:v>
                </c:pt>
                <c:pt idx="2">
                  <c:v>DESAIRADO</c:v>
                </c:pt>
                <c:pt idx="3">
                  <c:v>DESINCRONIZADO</c:v>
                </c:pt>
                <c:pt idx="4">
                  <c:v>DISPARADO</c:v>
                </c:pt>
                <c:pt idx="5">
                  <c:v>FRACTURADO</c:v>
                </c:pt>
                <c:pt idx="6">
                  <c:v>OBSTRUIDA</c:v>
                </c:pt>
                <c:pt idx="7">
                  <c:v>SIN VACÍO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ADJETIVOS!$E$23:$E$31</c15:sqref>
                  </c15:fullRef>
                </c:ext>
              </c:extLst>
              <c:f>ADJETIVOS!$E$24:$E$31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5-4CCB-8665-91AB55D03F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973650447"/>
        <c:axId val="974309087"/>
      </c:barChart>
      <c:catAx>
        <c:axId val="9736504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4309087"/>
        <c:crosses val="autoZero"/>
        <c:auto val="1"/>
        <c:lblAlgn val="ctr"/>
        <c:lblOffset val="100"/>
        <c:noMultiLvlLbl val="0"/>
      </c:catAx>
      <c:valAx>
        <c:axId val="974309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3650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GRAPADORA AUTOMATICA POLY CLIP FCA 120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FALLA'!$C$144:$C$175</c:f>
              <c:strCache>
                <c:ptCount val="32"/>
                <c:pt idx="0">
                  <c:v>ACOPLE DE PLANCHA Y EJE SUELTOS</c:v>
                </c:pt>
                <c:pt idx="1">
                  <c:v>BANDA DE SALIDA ATASCADA</c:v>
                </c:pt>
                <c:pt idx="2">
                  <c:v>BANDA DE SALIDA FRENADA</c:v>
                </c:pt>
                <c:pt idx="3">
                  <c:v>BARRIDO DEFICIENTE</c:v>
                </c:pt>
                <c:pt idx="4">
                  <c:v>CLIPADORA PEGADA</c:v>
                </c:pt>
                <c:pt idx="5">
                  <c:v>CLIPADORA SOBRECARGADA</c:v>
                </c:pt>
                <c:pt idx="6">
                  <c:v>CORREA DE SISTEMA DE TRANSMISIÓN FRACTURADA</c:v>
                </c:pt>
                <c:pt idx="7">
                  <c:v>CORREA DE SISTEMA DE TRANSMISIÓN PEGADA</c:v>
                </c:pt>
                <c:pt idx="8">
                  <c:v>CUCHILLA DESAJUSTADA</c:v>
                </c:pt>
                <c:pt idx="9">
                  <c:v>EJE DE TIJERA SALIDO</c:v>
                </c:pt>
                <c:pt idx="10">
                  <c:v>EJE FRACTURADO</c:v>
                </c:pt>
                <c:pt idx="11">
                  <c:v>ESTACIÓN DE GRAPADO DESINCRONIZADO</c:v>
                </c:pt>
                <c:pt idx="12">
                  <c:v>GANCHO ATASCADO</c:v>
                </c:pt>
                <c:pt idx="13">
                  <c:v>GANCHO DEFORMADO</c:v>
                </c:pt>
                <c:pt idx="14">
                  <c:v>GANCHO FRACTURADO</c:v>
                </c:pt>
                <c:pt idx="15">
                  <c:v>MÓDULO BLOQUEADO</c:v>
                </c:pt>
                <c:pt idx="16">
                  <c:v>MOTOR DE BANDA DE SALIDA PARADO</c:v>
                </c:pt>
                <c:pt idx="17">
                  <c:v>PANTALLA BLOQUEADA</c:v>
                </c:pt>
                <c:pt idx="18">
                  <c:v>PANTALLA QUEMADA</c:v>
                </c:pt>
                <c:pt idx="19">
                  <c:v>PLANCHA DE APERTURA DESALINEADA</c:v>
                </c:pt>
                <c:pt idx="20">
                  <c:v>RACOR FRACTURADO</c:v>
                </c:pt>
                <c:pt idx="21">
                  <c:v>RODAMIENTO EJE VOLANTE FRACTURADO</c:v>
                </c:pt>
                <c:pt idx="22">
                  <c:v>SENSOR DE GANCHO BLOQUEADO</c:v>
                </c:pt>
                <c:pt idx="23">
                  <c:v>SISTEMA DE CORTE DESAJUSTADO</c:v>
                </c:pt>
                <c:pt idx="24">
                  <c:v>SISTEMA DE GRAPADO BLOQUEADO</c:v>
                </c:pt>
                <c:pt idx="25">
                  <c:v>SISTEMA DE GRAPADO DESINCRONIZADO</c:v>
                </c:pt>
                <c:pt idx="26">
                  <c:v>TENEDOR DE GANCHOS FRACTURADO</c:v>
                </c:pt>
                <c:pt idx="27">
                  <c:v>TIJERA DESCALIBRADA</c:v>
                </c:pt>
                <c:pt idx="28">
                  <c:v>TORNILLO DE POLEA FRACTURADO</c:v>
                </c:pt>
                <c:pt idx="29">
                  <c:v>TORNILLO DE SISTEMA DE TRANSMISIÓN FRACTURADO</c:v>
                </c:pt>
                <c:pt idx="30">
                  <c:v>TORNILLO DE SUJECIÓN DE POLEA FRACTURADO</c:v>
                </c:pt>
                <c:pt idx="31">
                  <c:v>UÑA DE RETENEDOR FRACTURADO</c:v>
                </c:pt>
              </c:strCache>
            </c:strRef>
          </c:cat>
          <c:val>
            <c:numRef>
              <c:f>'MODOS DE FALLA'!$D$144:$D$175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3-46C5-AA2B-6159F4AA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81342304"/>
        <c:axId val="781343264"/>
      </c:barChart>
      <c:catAx>
        <c:axId val="781342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1343264"/>
        <c:crosses val="autoZero"/>
        <c:auto val="1"/>
        <c:lblAlgn val="ctr"/>
        <c:lblOffset val="100"/>
        <c:noMultiLvlLbl val="0"/>
      </c:catAx>
      <c:valAx>
        <c:axId val="781343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134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GRAPADORA POLYCLIP FCA 3430 (1)</a:t>
            </a:r>
            <a:r>
              <a:rPr lang="es-CO" sz="1400" b="0" i="0" u="none" strike="noStrike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'MODOS DE FALLA'!$C$177:$C$191</c:f>
              <c:strCache>
                <c:ptCount val="15"/>
                <c:pt idx="0">
                  <c:v>CIERRE DE GANCHO DEFICIENTE</c:v>
                </c:pt>
                <c:pt idx="1">
                  <c:v>CUCHILLA DESAFILADA</c:v>
                </c:pt>
                <c:pt idx="2">
                  <c:v>FUSIBLE QUEMADO</c:v>
                </c:pt>
                <c:pt idx="3">
                  <c:v>GANCHO DESAJUSTADO</c:v>
                </c:pt>
                <c:pt idx="4">
                  <c:v>GANCHO PEGADO</c:v>
                </c:pt>
                <c:pt idx="5">
                  <c:v>INTERRUPTOR PRINCIPAL FRACTURADO</c:v>
                </c:pt>
                <c:pt idx="6">
                  <c:v>MOTOR RECALENTADO</c:v>
                </c:pt>
                <c:pt idx="7">
                  <c:v>PANTALLA BLOQUEADA</c:v>
                </c:pt>
                <c:pt idx="8">
                  <c:v>PISADOR DE GANCHO DESAJUSTADO</c:v>
                </c:pt>
                <c:pt idx="9">
                  <c:v>RESORTE DE TIJERAS FRACTURADO</c:v>
                </c:pt>
                <c:pt idx="10">
                  <c:v>SISTEMA DE CLIPADO DEFICIENTE</c:v>
                </c:pt>
                <c:pt idx="11">
                  <c:v>SISTEMA DE GRAPADO DEFICIENTE</c:v>
                </c:pt>
                <c:pt idx="12">
                  <c:v>SISTEMA DE GRAPADO DESINCRONIZADO</c:v>
                </c:pt>
                <c:pt idx="13">
                  <c:v>TENSOR DE CADENA CAÍDO</c:v>
                </c:pt>
                <c:pt idx="14">
                  <c:v>TIJERA DESGASTADA</c:v>
                </c:pt>
              </c:strCache>
            </c:strRef>
          </c:cat>
          <c:val>
            <c:numRef>
              <c:f>'MODOS DE FALLA'!$D$177:$D$191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3-43C8-9940-51AE1314B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6409311"/>
        <c:axId val="1967206543"/>
      </c:barChart>
      <c:catAx>
        <c:axId val="19664093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7206543"/>
        <c:crosses val="autoZero"/>
        <c:auto val="1"/>
        <c:lblAlgn val="ctr"/>
        <c:lblOffset val="100"/>
        <c:noMultiLvlLbl val="0"/>
      </c:catAx>
      <c:valAx>
        <c:axId val="196720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640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 en</a:t>
            </a:r>
            <a:r>
              <a:rPr lang="es-CO" baseline="0"/>
              <a:t> modos de falla de </a:t>
            </a:r>
            <a:r>
              <a:rPr lang="es-CO" sz="1600" b="1" i="0" u="none" strike="noStrike" baseline="0">
                <a:effectLst/>
              </a:rPr>
              <a:t>EMPACADORA POWERPACK NT GEA -GB 700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ADJETIVOS!$D$33:$D$55</c15:sqref>
                  </c15:fullRef>
                </c:ext>
              </c:extLst>
              <c:f>ADJETIVOS!$D$34:$D$55</c:f>
              <c:strCache>
                <c:ptCount val="22"/>
                <c:pt idx="0">
                  <c:v>ATASCADO</c:v>
                </c:pt>
                <c:pt idx="1">
                  <c:v>BLOQUEADA</c:v>
                </c:pt>
                <c:pt idx="2">
                  <c:v>CRISTALIZADO</c:v>
                </c:pt>
                <c:pt idx="3">
                  <c:v>DEFICIENTE</c:v>
                </c:pt>
                <c:pt idx="4">
                  <c:v>DEFORMA</c:v>
                </c:pt>
                <c:pt idx="5">
                  <c:v>DESACOPLADO</c:v>
                </c:pt>
                <c:pt idx="6">
                  <c:v>DESACTIVADO</c:v>
                </c:pt>
                <c:pt idx="7">
                  <c:v>DESAFILADO</c:v>
                </c:pt>
                <c:pt idx="8">
                  <c:v>DESAJUSTADO</c:v>
                </c:pt>
                <c:pt idx="9">
                  <c:v>DESALINEADO</c:v>
                </c:pt>
                <c:pt idx="10">
                  <c:v>DESCALIBRADO</c:v>
                </c:pt>
                <c:pt idx="11">
                  <c:v>DESCARRILADA</c:v>
                </c:pt>
                <c:pt idx="12">
                  <c:v>DESGASTADO</c:v>
                </c:pt>
                <c:pt idx="13">
                  <c:v>DESINCRONIZADO</c:v>
                </c:pt>
                <c:pt idx="14">
                  <c:v>DETERIORADO</c:v>
                </c:pt>
                <c:pt idx="15">
                  <c:v>ELEVADA</c:v>
                </c:pt>
                <c:pt idx="16">
                  <c:v>FISURA</c:v>
                </c:pt>
                <c:pt idx="17">
                  <c:v>FRACTURADO</c:v>
                </c:pt>
                <c:pt idx="18">
                  <c:v>FRENADO</c:v>
                </c:pt>
                <c:pt idx="19">
                  <c:v>FRÍA</c:v>
                </c:pt>
                <c:pt idx="20">
                  <c:v>PEGADO</c:v>
                </c:pt>
                <c:pt idx="21">
                  <c:v>SIN VACÍO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ADJETIVOS!$E$33:$E$55</c15:sqref>
                  </c15:fullRef>
                </c:ext>
              </c:extLst>
              <c:f>ADJETIVOS!$E$34:$E$55</c:f>
              <c:numCache>
                <c:formatCode>General</c:formatCode>
                <c:ptCount val="2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15</c:v>
                </c:pt>
                <c:pt idx="18">
                  <c:v>2</c:v>
                </c:pt>
                <c:pt idx="19">
                  <c:v>2</c:v>
                </c:pt>
                <c:pt idx="20">
                  <c:v>8</c:v>
                </c:pt>
                <c:pt idx="2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6-4A7F-BF89-B2F64EA853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971793615"/>
        <c:axId val="954501871"/>
      </c:barChart>
      <c:catAx>
        <c:axId val="9717936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54501871"/>
        <c:crosses val="autoZero"/>
        <c:auto val="1"/>
        <c:lblAlgn val="ctr"/>
        <c:lblOffset val="100"/>
        <c:noMultiLvlLbl val="0"/>
      </c:catAx>
      <c:valAx>
        <c:axId val="954501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1793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 en modos de falla de </a:t>
            </a:r>
            <a:r>
              <a:rPr lang="es-CO" sz="1600" b="1" i="0" u="none" strike="noStrike" baseline="0">
                <a:effectLst/>
              </a:rPr>
              <a:t>FORMADORA SALCHICHAS VEMAG LPG218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ADJETIVOS!$D$57:$D$68</c15:sqref>
                  </c15:fullRef>
                </c:ext>
              </c:extLst>
              <c:f>ADJETIVOS!$D$58:$D$68</c:f>
              <c:strCache>
                <c:ptCount val="11"/>
                <c:pt idx="0">
                  <c:v>ATASCADO</c:v>
                </c:pt>
                <c:pt idx="1">
                  <c:v>BLOQUEADA</c:v>
                </c:pt>
                <c:pt idx="2">
                  <c:v>DESACOPLADO</c:v>
                </c:pt>
                <c:pt idx="3">
                  <c:v>DESALINEADO</c:v>
                </c:pt>
                <c:pt idx="4">
                  <c:v>DESCALIBRADO</c:v>
                </c:pt>
                <c:pt idx="5">
                  <c:v>DESGASTADO</c:v>
                </c:pt>
                <c:pt idx="6">
                  <c:v>ESTIRADA</c:v>
                </c:pt>
                <c:pt idx="7">
                  <c:v>FRACTURADO</c:v>
                </c:pt>
                <c:pt idx="8">
                  <c:v>QUEMADO</c:v>
                </c:pt>
                <c:pt idx="9">
                  <c:v>ROZADO</c:v>
                </c:pt>
                <c:pt idx="10">
                  <c:v>TORCIDO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ADJETIVOS!$E$57:$E$68</c15:sqref>
                  </c15:fullRef>
                </c:ext>
              </c:extLst>
              <c:f>ADJETIVOS!$E$58:$E$68</c:f>
              <c:numCache>
                <c:formatCode>General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4-4D3F-A79B-712CB868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34143983"/>
        <c:axId val="974335711"/>
      </c:barChart>
      <c:catAx>
        <c:axId val="1034143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4335711"/>
        <c:crosses val="autoZero"/>
        <c:auto val="1"/>
        <c:lblAlgn val="ctr"/>
        <c:lblOffset val="100"/>
        <c:noMultiLvlLbl val="0"/>
      </c:catAx>
      <c:valAx>
        <c:axId val="974335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14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 en modos de falla de </a:t>
            </a:r>
            <a:r>
              <a:rPr lang="es-CO" sz="1600" b="1" i="0" u="none" strike="noStrike" baseline="0">
                <a:effectLst/>
              </a:rPr>
              <a:t>FORMADORA SALCHICHAS VEMAG LPG238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layout>
        <c:manualLayout>
          <c:xMode val="edge"/>
          <c:yMode val="edge"/>
          <c:x val="0.12238162212845757"/>
          <c:y val="3.66803953395680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ADJETIVOS!$D$71:$D$79</c15:sqref>
                  </c15:fullRef>
                </c:ext>
              </c:extLst>
              <c:f>ADJETIVOS!$D$72:$D$79</c:f>
              <c:strCache>
                <c:ptCount val="8"/>
                <c:pt idx="0">
                  <c:v>ABIERTA</c:v>
                </c:pt>
                <c:pt idx="1">
                  <c:v>BLOQUEADA</c:v>
                </c:pt>
                <c:pt idx="2">
                  <c:v>FRACTURADO</c:v>
                </c:pt>
                <c:pt idx="3">
                  <c:v>FRENADO</c:v>
                </c:pt>
                <c:pt idx="4">
                  <c:v>PEGADO</c:v>
                </c:pt>
                <c:pt idx="5">
                  <c:v>QUEMADO</c:v>
                </c:pt>
                <c:pt idx="6">
                  <c:v>RECALENTADO</c:v>
                </c:pt>
                <c:pt idx="7">
                  <c:v>TORCIDO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ADJETIVOS!$E$71:$E$79</c15:sqref>
                  </c15:fullRef>
                </c:ext>
              </c:extLst>
              <c:f>ADJETIVOS!$E$72:$E$79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E-4949-BD4D-88C10323CD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1617391"/>
        <c:axId val="1041027167"/>
      </c:barChart>
      <c:catAx>
        <c:axId val="1091617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27167"/>
        <c:crosses val="autoZero"/>
        <c:auto val="1"/>
        <c:lblAlgn val="ctr"/>
        <c:lblOffset val="100"/>
        <c:noMultiLvlLbl val="0"/>
      </c:catAx>
      <c:valAx>
        <c:axId val="1041027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1617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Recurrencia</a:t>
            </a:r>
            <a:r>
              <a:rPr lang="es-CO" baseline="0"/>
              <a:t> en modos de falla de </a:t>
            </a:r>
            <a:r>
              <a:rPr lang="es-CO" sz="1600" b="1" i="0" u="none" strike="noStrike" baseline="0">
                <a:effectLst/>
              </a:rPr>
              <a:t>FORMADORA TOWNSEND NL 17 SMART LINK</a:t>
            </a:r>
            <a:r>
              <a:rPr lang="es-CO" sz="1600" b="1" i="0" u="none" strike="noStrike" baseline="0"/>
              <a:t> </a:t>
            </a:r>
            <a:r>
              <a:rPr lang="es-CO" baseline="0"/>
              <a:t> 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ADJETIVOS!$D$82:$D$87</c15:sqref>
                  </c15:fullRef>
                </c:ext>
              </c:extLst>
              <c:f>ADJETIVOS!$D$83:$D$87</c:f>
              <c:strCache>
                <c:ptCount val="5"/>
                <c:pt idx="0">
                  <c:v>AIREADO</c:v>
                </c:pt>
                <c:pt idx="1">
                  <c:v>DESCALIBRADO</c:v>
                </c:pt>
                <c:pt idx="2">
                  <c:v>FRACTURADO</c:v>
                </c:pt>
                <c:pt idx="3">
                  <c:v>PEGADO</c:v>
                </c:pt>
                <c:pt idx="4">
                  <c:v>RUIDOSO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ADJETIVOS!$E$82:$E$87</c15:sqref>
                  </c15:fullRef>
                </c:ext>
              </c:extLst>
              <c:f>ADJETIVOS!$E$83:$E$87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82-B695-1E06968264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1620191"/>
        <c:axId val="1041032991"/>
      </c:barChart>
      <c:catAx>
        <c:axId val="1091620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32991"/>
        <c:crosses val="autoZero"/>
        <c:auto val="1"/>
        <c:lblAlgn val="ctr"/>
        <c:lblOffset val="100"/>
        <c:noMultiLvlLbl val="0"/>
      </c:catAx>
      <c:valAx>
        <c:axId val="10410329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1620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Recurrenica en modos de falla de </a:t>
            </a:r>
            <a:r>
              <a:rPr lang="es-CO" sz="1600" b="1" i="0" u="none" strike="noStrike" baseline="0">
                <a:effectLst/>
              </a:rPr>
              <a:t>FORMADORA TOWNSEND NL17 N°1</a:t>
            </a:r>
            <a:r>
              <a:rPr lang="es-CO" sz="1600" b="1" i="0" u="none" strike="noStrike" baseline="0"/>
              <a:t> </a:t>
            </a:r>
            <a:r>
              <a:rPr lang="es-C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ADJETIVOS!$D$97:$D$104</c15:sqref>
                  </c15:fullRef>
                </c:ext>
              </c:extLst>
              <c:f>ADJETIVOS!$D$98:$D$104</c:f>
              <c:strCache>
                <c:ptCount val="7"/>
                <c:pt idx="0">
                  <c:v>ATASCADO</c:v>
                </c:pt>
                <c:pt idx="1">
                  <c:v>ATERRIZADO</c:v>
                </c:pt>
                <c:pt idx="2">
                  <c:v>DESCARRILADA</c:v>
                </c:pt>
                <c:pt idx="3">
                  <c:v>DESINCRONIZADO</c:v>
                </c:pt>
                <c:pt idx="4">
                  <c:v>FRACTURADO</c:v>
                </c:pt>
                <c:pt idx="5">
                  <c:v>INTERMITENTE</c:v>
                </c:pt>
                <c:pt idx="6">
                  <c:v>PEGADO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ADJETIVOS!$E$97:$E$104</c15:sqref>
                  </c15:fullRef>
                </c:ext>
              </c:extLst>
              <c:f>ADJETIVOS!$E$98:$E$104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7-433D-B74F-11200E402E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1661791"/>
        <c:axId val="1041042559"/>
      </c:barChart>
      <c:catAx>
        <c:axId val="1091661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42559"/>
        <c:crosses val="autoZero"/>
        <c:auto val="1"/>
        <c:lblAlgn val="ctr"/>
        <c:lblOffset val="100"/>
        <c:noMultiLvlLbl val="0"/>
      </c:catAx>
      <c:valAx>
        <c:axId val="1041042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1661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Recurrenica en modos de falla de FORMADORA TOWNSEND NL17 N°2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ADJETIVOS!$D$108:$D$116</c15:sqref>
                  </c15:fullRef>
                </c:ext>
              </c:extLst>
              <c:f>ADJETIVOS!$D$109:$D$116</c:f>
              <c:strCache>
                <c:ptCount val="8"/>
                <c:pt idx="0">
                  <c:v>ATASCADO</c:v>
                </c:pt>
                <c:pt idx="1">
                  <c:v>DESCALIBRADO</c:v>
                </c:pt>
                <c:pt idx="2">
                  <c:v>DESINCRONIZADO</c:v>
                </c:pt>
                <c:pt idx="3">
                  <c:v>FRACTURADO</c:v>
                </c:pt>
                <c:pt idx="4">
                  <c:v>FRENADO</c:v>
                </c:pt>
                <c:pt idx="5">
                  <c:v>GOLPEADO</c:v>
                </c:pt>
                <c:pt idx="6">
                  <c:v>INCOMUNIDADA</c:v>
                </c:pt>
                <c:pt idx="7">
                  <c:v>PEGADO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ADJETIVOS!$E$108:$E$116</c15:sqref>
                  </c15:fullRef>
                </c:ext>
              </c:extLst>
              <c:f>ADJETIVOS!$E$109:$E$116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2-41A6-9A49-0361CB8A30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1634991"/>
        <c:axId val="1041042975"/>
      </c:barChart>
      <c:catAx>
        <c:axId val="10916349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1042975"/>
        <c:crosses val="autoZero"/>
        <c:auto val="1"/>
        <c:lblAlgn val="ctr"/>
        <c:lblOffset val="100"/>
        <c:noMultiLvlLbl val="0"/>
      </c:catAx>
      <c:valAx>
        <c:axId val="1041042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1634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val">
        <cx:f>_xlchart.v1.6</cx:f>
      </cx:numDim>
    </cx:data>
  </cx:chartData>
  <cx:chart>
    <cx:title pos="t" align="ctr" overlay="0">
      <cx:tx>
        <cx:txData>
          <cx:v>Pareto 2022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Pareto 2022</a:t>
          </a:r>
        </a:p>
      </cx:txPr>
    </cx:title>
    <cx:plotArea>
      <cx:plotAreaRegion>
        <cx:series layoutId="clusteredColumn" uniqueId="{F10A1421-A8A7-404C-B0B7-94D7577FBBA8}">
          <cx:dataId val="0"/>
          <cx:layoutPr>
            <cx:aggregation/>
          </cx:layoutPr>
          <cx:axisId val="1"/>
        </cx:series>
        <cx:series layoutId="paretoLine" ownerIdx="0" uniqueId="{F7F4040C-0FDA-4349-BD68-9F8B12F93C8F}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_xlchart.v1.4</cx:f>
      </cx:numDim>
    </cx:data>
  </cx:chartData>
  <cx:chart>
    <cx:title pos="t" align="ctr" overlay="0">
      <cx:tx>
        <cx:txData>
          <cx:v>Pareto 2023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Pareto 2023</a:t>
          </a:r>
        </a:p>
      </cx:txPr>
    </cx:title>
    <cx:plotArea>
      <cx:plotAreaRegion>
        <cx:series layoutId="clusteredColumn" uniqueId="{E5E10535-7098-40D5-AF74-5160A0A1DD32}">
          <cx:dataId val="0"/>
          <cx:layoutPr>
            <cx:aggregation/>
          </cx:layoutPr>
          <cx:axisId val="1"/>
        </cx:series>
        <cx:series layoutId="paretoLine" ownerIdx="0" uniqueId="{3340E6DD-FE2F-4FBA-93E4-000D8D2863EA}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</cx:f>
      </cx:strDim>
      <cx:numDim type="val">
        <cx:f>_xlchart.v1.8</cx:f>
      </cx:numDim>
    </cx:data>
  </cx:chartData>
  <cx:chart>
    <cx:title pos="t" align="ctr" overlay="0">
      <cx:tx>
        <cx:txData>
          <cx:v>Pareto 2024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Pareto 2024</a:t>
          </a:r>
        </a:p>
      </cx:txPr>
    </cx:title>
    <cx:plotArea>
      <cx:plotAreaRegion>
        <cx:series layoutId="clusteredColumn" uniqueId="{5204025D-8E4D-49C6-BE68-B4721DB6A187}">
          <cx:dataId val="0"/>
          <cx:layoutPr>
            <cx:aggregation/>
          </cx:layoutPr>
          <cx:axisId val="1"/>
        </cx:series>
        <cx:series layoutId="paretoLine" ownerIdx="0" uniqueId="{D542460F-9E90-4C07-8B4B-879C4B02EF3B}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Pareto general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Pareto general</a:t>
          </a:r>
        </a:p>
      </cx:txPr>
    </cx:title>
    <cx:plotArea>
      <cx:plotAreaRegion>
        <cx:series layoutId="clusteredColumn" uniqueId="{9DF7C556-7B9D-4229-9CDA-9507E71B1DD9}" formatIdx="4">
          <cx:tx>
            <cx:txData>
              <cx:f>_xlchart.v1.1</cx:f>
              <cx:v>Total general</cx:v>
            </cx:txData>
          </cx:tx>
          <cx:dataId val="0"/>
          <cx:layoutPr>
            <cx:aggregation/>
          </cx:layoutPr>
          <cx:axisId val="1"/>
        </cx:series>
        <cx:series layoutId="paretoLine" ownerIdx="0" uniqueId="{984157EF-70DF-4967-9371-C438DAC20970}" formatIdx="5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checked="Checked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checked="Checked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checked="Checked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checked="Checked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checked="Checked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checked="Checked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checked="Checked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checked="Checked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checked="Checked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checked="Checked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checked="Checked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checked="Checked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checked="Checked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checked="Checked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checked="Checked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checked="Checked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checked="Checked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checked="Checked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checked="Checked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checked="Checked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checked="Checked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checked="Checked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checked="Checked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checked="Checked" lockText="1" noThreeD="1"/>
</file>

<file path=xl/ctrlProps/ctrlProp325.xml><?xml version="1.0" encoding="utf-8"?>
<formControlPr xmlns="http://schemas.microsoft.com/office/spreadsheetml/2009/9/main" objectType="CheckBox" checked="Checked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checked="Checked" lockText="1" noThreeD="1"/>
</file>

<file path=xl/ctrlProps/ctrlProp329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checked="Checked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checked="Checked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checked="Checked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checked="Checked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checked="Checked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checked="Checked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checked="Checked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checked="Checked" lockText="1" noThreeD="1"/>
</file>

<file path=xl/ctrlProps/ctrlProp358.xml><?xml version="1.0" encoding="utf-8"?>
<formControlPr xmlns="http://schemas.microsoft.com/office/spreadsheetml/2009/9/main" objectType="CheckBox" checked="Checked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checked="Checked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checked="Checked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checked="Checked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checked="Checked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checked="Checked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checked="Checked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checked="Checked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checked="Checked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checked="Checked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checked="Checked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checked="Checked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checked="Checked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checked="Checked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checked="Checked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checked="Checked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checked="Checked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checked="Checked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checked="Checked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checked="Checked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checked="Checked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checked="Checked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checked="Checked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checked="Checked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checked="Checked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checked="Checked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checked="Checked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checked="Checked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checked="Checked" lockText="1" noThreeD="1"/>
</file>

<file path=xl/ctrlProps/ctrlProp438.xml><?xml version="1.0" encoding="utf-8"?>
<formControlPr xmlns="http://schemas.microsoft.com/office/spreadsheetml/2009/9/main" objectType="CheckBox" checked="Checked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checked="Checked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checked="Checked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checked="Checked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checked="Checked" lockText="1" noThreeD="1"/>
</file>

<file path=xl/ctrlProps/ctrlProp454.xml><?xml version="1.0" encoding="utf-8"?>
<formControlPr xmlns="http://schemas.microsoft.com/office/spreadsheetml/2009/9/main" objectType="CheckBox" checked="Checked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checked="Checked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checked="Checked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checked="Checked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checked="Checked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checked="Checked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checked="Checked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checked="Checked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checked="Checked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checked="Checked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checked="Checked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checked="Checked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checked="Checked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checked="Checked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checked="Checked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checked="Checked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checked="Checked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checked="Checked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checked="Checked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checked="Checked" lockText="1" noThreeD="1"/>
</file>

<file path=xl/ctrlProps/ctrlProp519.xml><?xml version="1.0" encoding="utf-8"?>
<formControlPr xmlns="http://schemas.microsoft.com/office/spreadsheetml/2009/9/main" objectType="CheckBox" checked="Checked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checked="Checked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checked="Checked" lockText="1" noThreeD="1"/>
</file>

<file path=xl/ctrlProps/ctrlProp526.xml><?xml version="1.0" encoding="utf-8"?>
<formControlPr xmlns="http://schemas.microsoft.com/office/spreadsheetml/2009/9/main" objectType="CheckBox" checked="Checked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checked="Checked" lockText="1" noThreeD="1"/>
</file>

<file path=xl/ctrlProps/ctrlProp533.xml><?xml version="1.0" encoding="utf-8"?>
<formControlPr xmlns="http://schemas.microsoft.com/office/spreadsheetml/2009/9/main" objectType="CheckBox" checked="Checked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checked="Checked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checked="Checked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checked="Checked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checked="Checked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checked="Checked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checked="Checked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checked="Checked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checked="Checked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checked="Checked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checked="Checked" lockText="1" noThreeD="1"/>
</file>

<file path=xl/ctrlProps/ctrlProp562.xml><?xml version="1.0" encoding="utf-8"?>
<formControlPr xmlns="http://schemas.microsoft.com/office/spreadsheetml/2009/9/main" objectType="CheckBox" checked="Checked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checked="Checked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checked="Checked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checked="Checked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checked="Checked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checked="Checked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checked="Checked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checked="Checked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checked="Checked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checked="Checked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checked="Checked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checked="Checked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checked="Checked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checked="Checked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checked="Checked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checked="Checked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checked="Checked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checked="Checked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checked="Checked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checked="Checked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checked="Checked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checked="Checked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checked="Checked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checked="Checked" lockText="1" noThreeD="1"/>
</file>

<file path=xl/ctrlProps/ctrlProp633.xml><?xml version="1.0" encoding="utf-8"?>
<formControlPr xmlns="http://schemas.microsoft.com/office/spreadsheetml/2009/9/main" objectType="CheckBox" checked="Checked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checked="Checked" lockText="1" noThreeD="1"/>
</file>

<file path=xl/ctrlProps/ctrlProp637.xml><?xml version="1.0" encoding="utf-8"?>
<formControlPr xmlns="http://schemas.microsoft.com/office/spreadsheetml/2009/9/main" objectType="CheckBox" checked="Checked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checked="Checked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checked="Checked" lockText="1" noThreeD="1"/>
</file>

<file path=xl/ctrlProps/ctrlProp645.xml><?xml version="1.0" encoding="utf-8"?>
<formControlPr xmlns="http://schemas.microsoft.com/office/spreadsheetml/2009/9/main" objectType="CheckBox" checked="Checked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checked="Checked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checked="Checked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checked="Checked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checked="Checked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checked="Checked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checked="Checked" lockText="1" noThreeD="1"/>
</file>

<file path=xl/ctrlProps/ctrlProp687.xml><?xml version="1.0" encoding="utf-8"?>
<formControlPr xmlns="http://schemas.microsoft.com/office/spreadsheetml/2009/9/main" objectType="CheckBox" checked="Checked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checked="Checked" lockText="1" noThreeD="1"/>
</file>

<file path=xl/ctrlProps/ctrlProp694.xml><?xml version="1.0" encoding="utf-8"?>
<formControlPr xmlns="http://schemas.microsoft.com/office/spreadsheetml/2009/9/main" objectType="CheckBox" checked="Checked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checked="Checked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checked="Checked" lockText="1" noThreeD="1"/>
</file>

<file path=xl/ctrlProps/ctrlProp701.xml><?xml version="1.0" encoding="utf-8"?>
<formControlPr xmlns="http://schemas.microsoft.com/office/spreadsheetml/2009/9/main" objectType="CheckBox" checked="Checked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checked="Checked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checked="Checked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checked="Checked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checked="Checked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checked="Checked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checked="Checked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checked="Checked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checked="Checked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checked="Checked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checked="Checked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checked="Checked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checked="Checked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checked="Checked" lockText="1" noThreeD="1"/>
</file>

<file path=xl/ctrlProps/ctrlProp737.xml><?xml version="1.0" encoding="utf-8"?>
<formControlPr xmlns="http://schemas.microsoft.com/office/spreadsheetml/2009/9/main" objectType="CheckBox" checked="Checked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checked="Checked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checked="Checked" lockText="1" noThreeD="1"/>
</file>

<file path=xl/ctrlProps/ctrlProp743.xml><?xml version="1.0" encoding="utf-8"?>
<formControlPr xmlns="http://schemas.microsoft.com/office/spreadsheetml/2009/9/main" objectType="CheckBox" checked="Checked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checked="Checked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checked="Checked" lockText="1" noThreeD="1"/>
</file>

<file path=xl/ctrlProps/ctrlProp749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checked="Checked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checked="Checked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checked="Checked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checked="Checked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checked="Checked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checked="Checked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checked="Checked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checked="Checked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checked="Checked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checked="Checked" lockText="1" noThreeD="1"/>
</file>

<file path=xl/ctrlProps/ctrlProp771.xml><?xml version="1.0" encoding="utf-8"?>
<formControlPr xmlns="http://schemas.microsoft.com/office/spreadsheetml/2009/9/main" objectType="CheckBox" checked="Checked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checked="Checked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checked="Checked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checked="Checked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checked="Checked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checked="Checked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checked="Checked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checked="Checked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checked="Checked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checked="Checked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checked="Checked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checked="Checked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checked="Checked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checked="Checked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checked="Checked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checked="Checked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checked="Checked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checked="Checked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checked="Checked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checked="Checked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checked="Checked" lockText="1" noThreeD="1"/>
</file>

<file path=xl/ctrlProps/ctrlProp841.xml><?xml version="1.0" encoding="utf-8"?>
<formControlPr xmlns="http://schemas.microsoft.com/office/spreadsheetml/2009/9/main" objectType="CheckBox" checked="Checked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checked="Checked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checked="Checked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checked="Checked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checked="Checked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checked="Checked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checked="Checked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checked="Checked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checked="Checked" lockText="1" noThreeD="1"/>
</file>

<file path=xl/ctrlProps/ctrlProp901.xml><?xml version="1.0" encoding="utf-8"?>
<formControlPr xmlns="http://schemas.microsoft.com/office/spreadsheetml/2009/9/main" objectType="CheckBox" checked="Checked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checked="Checked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checked="Checked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checked="Checked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checked="Checked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checked="Checked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checked="Checked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checked="Checked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checked="Checked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checked="Checked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checked="Checked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checked="Checked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checked="Checked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checked="Checked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checked="Checked" lockText="1" noThreeD="1"/>
</file>

<file path=xl/ctrlProps/ctrlProp936.xml><?xml version="1.0" encoding="utf-8"?>
<formControlPr xmlns="http://schemas.microsoft.com/office/spreadsheetml/2009/9/main" objectType="CheckBox" checked="Checked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checked="Checked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checked="Checked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5" Type="http://schemas.microsoft.com/office/2014/relationships/chartEx" Target="../charts/chartEx4.xml"/><Relationship Id="rId4" Type="http://schemas.microsoft.com/office/2014/relationships/chartEx" Target="../charts/chartEx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0</xdr:row>
      <xdr:rowOff>30480</xdr:rowOff>
    </xdr:from>
    <xdr:to>
      <xdr:col>22</xdr:col>
      <xdr:colOff>491490</xdr:colOff>
      <xdr:row>34</xdr:row>
      <xdr:rowOff>91440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30</xdr:row>
      <xdr:rowOff>161924</xdr:rowOff>
    </xdr:from>
    <xdr:to>
      <xdr:col>4</xdr:col>
      <xdr:colOff>438150</xdr:colOff>
      <xdr:row>70</xdr:row>
      <xdr:rowOff>66675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675" y="5876924"/>
              <a:ext cx="4857750" cy="75247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5</xdr:col>
      <xdr:colOff>0</xdr:colOff>
      <xdr:row>35</xdr:row>
      <xdr:rowOff>9523</xdr:rowOff>
    </xdr:from>
    <xdr:to>
      <xdr:col>16</xdr:col>
      <xdr:colOff>685800</xdr:colOff>
      <xdr:row>72</xdr:row>
      <xdr:rowOff>114299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86425" y="6677023"/>
              <a:ext cx="5419725" cy="71532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17</xdr:col>
      <xdr:colOff>19049</xdr:colOff>
      <xdr:row>35</xdr:row>
      <xdr:rowOff>0</xdr:rowOff>
    </xdr:from>
    <xdr:to>
      <xdr:col>27</xdr:col>
      <xdr:colOff>228599</xdr:colOff>
      <xdr:row>72</xdr:row>
      <xdr:rowOff>104775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72824" y="6667500"/>
              <a:ext cx="5076825" cy="7153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0</xdr:col>
      <xdr:colOff>400050</xdr:colOff>
      <xdr:row>71</xdr:row>
      <xdr:rowOff>66674</xdr:rowOff>
    </xdr:from>
    <xdr:to>
      <xdr:col>4</xdr:col>
      <xdr:colOff>438150</xdr:colOff>
      <xdr:row>112</xdr:row>
      <xdr:rowOff>47624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" y="13592174"/>
              <a:ext cx="4905375" cy="7791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171450</xdr:rowOff>
        </xdr:from>
        <xdr:to>
          <xdr:col>7</xdr:col>
          <xdr:colOff>400050</xdr:colOff>
          <xdr:row>16</xdr:row>
          <xdr:rowOff>19050</xdr:rowOff>
        </xdr:to>
        <xdr:sp macro="" textlink="">
          <xdr:nvSpPr>
            <xdr:cNvPr id="59393" name="Check Box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13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14</xdr:row>
          <xdr:rowOff>171450</xdr:rowOff>
        </xdr:from>
        <xdr:to>
          <xdr:col>8</xdr:col>
          <xdr:colOff>371475</xdr:colOff>
          <xdr:row>16</xdr:row>
          <xdr:rowOff>19050</xdr:rowOff>
        </xdr:to>
        <xdr:sp macro="" textlink="">
          <xdr:nvSpPr>
            <xdr:cNvPr id="59394" name="Check Box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13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171450</xdr:rowOff>
        </xdr:from>
        <xdr:to>
          <xdr:col>5</xdr:col>
          <xdr:colOff>304800</xdr:colOff>
          <xdr:row>17</xdr:row>
          <xdr:rowOff>28575</xdr:rowOff>
        </xdr:to>
        <xdr:sp macro="" textlink="">
          <xdr:nvSpPr>
            <xdr:cNvPr id="59395" name="Check Box 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13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171450</xdr:rowOff>
        </xdr:from>
        <xdr:to>
          <xdr:col>7</xdr:col>
          <xdr:colOff>0</xdr:colOff>
          <xdr:row>17</xdr:row>
          <xdr:rowOff>19050</xdr:rowOff>
        </xdr:to>
        <xdr:sp macro="" textlink="">
          <xdr:nvSpPr>
            <xdr:cNvPr id="59396" name="Check Box 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13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171450</xdr:rowOff>
        </xdr:from>
        <xdr:to>
          <xdr:col>5</xdr:col>
          <xdr:colOff>304800</xdr:colOff>
          <xdr:row>18</xdr:row>
          <xdr:rowOff>19050</xdr:rowOff>
        </xdr:to>
        <xdr:sp macro="" textlink="">
          <xdr:nvSpPr>
            <xdr:cNvPr id="59397" name="Check Box 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13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16</xdr:row>
          <xdr:rowOff>171450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59398" name="Check Box 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13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171450</xdr:rowOff>
        </xdr:from>
        <xdr:to>
          <xdr:col>5</xdr:col>
          <xdr:colOff>304800</xdr:colOff>
          <xdr:row>19</xdr:row>
          <xdr:rowOff>28575</xdr:rowOff>
        </xdr:to>
        <xdr:sp macro="" textlink="">
          <xdr:nvSpPr>
            <xdr:cNvPr id="59399" name="Check Box 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13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17</xdr:row>
          <xdr:rowOff>171450</xdr:rowOff>
        </xdr:from>
        <xdr:to>
          <xdr:col>7</xdr:col>
          <xdr:colOff>0</xdr:colOff>
          <xdr:row>19</xdr:row>
          <xdr:rowOff>19050</xdr:rowOff>
        </xdr:to>
        <xdr:sp macro="" textlink="">
          <xdr:nvSpPr>
            <xdr:cNvPr id="59400" name="Check Box 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13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19050</xdr:rowOff>
        </xdr:to>
        <xdr:sp macro="" textlink="">
          <xdr:nvSpPr>
            <xdr:cNvPr id="59401" name="Check Box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13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59402" name="Check Box 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13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59403" name="Check Box 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13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59404" name="Check Box 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13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142875</xdr:rowOff>
        </xdr:from>
        <xdr:to>
          <xdr:col>5</xdr:col>
          <xdr:colOff>295275</xdr:colOff>
          <xdr:row>23</xdr:row>
          <xdr:rowOff>0</xdr:rowOff>
        </xdr:to>
        <xdr:sp macro="" textlink="">
          <xdr:nvSpPr>
            <xdr:cNvPr id="59405" name="Check Box 13" hidden="1">
              <a:extLst>
                <a:ext uri="{63B3BB69-23CF-44E3-9099-C40C66FF867C}">
                  <a14:compatExt spid="_x0000_s59405"/>
                </a:ext>
                <a:ext uri="{FF2B5EF4-FFF2-40B4-BE49-F238E27FC236}">
                  <a16:creationId xmlns:a16="http://schemas.microsoft.com/office/drawing/2014/main" id="{00000000-0008-0000-1300-00000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21</xdr:row>
          <xdr:rowOff>142875</xdr:rowOff>
        </xdr:from>
        <xdr:to>
          <xdr:col>6</xdr:col>
          <xdr:colOff>304800</xdr:colOff>
          <xdr:row>23</xdr:row>
          <xdr:rowOff>0</xdr:rowOff>
        </xdr:to>
        <xdr:sp macro="" textlink="">
          <xdr:nvSpPr>
            <xdr:cNvPr id="59406" name="Check Box 14" hidden="1">
              <a:extLst>
                <a:ext uri="{63B3BB69-23CF-44E3-9099-C40C66FF867C}">
                  <a14:compatExt spid="_x0000_s59406"/>
                </a:ext>
                <a:ext uri="{FF2B5EF4-FFF2-40B4-BE49-F238E27FC236}">
                  <a16:creationId xmlns:a16="http://schemas.microsoft.com/office/drawing/2014/main" id="{00000000-0008-0000-1300-00000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0</xdr:rowOff>
        </xdr:from>
        <xdr:to>
          <xdr:col>5</xdr:col>
          <xdr:colOff>304800</xdr:colOff>
          <xdr:row>25</xdr:row>
          <xdr:rowOff>38100</xdr:rowOff>
        </xdr:to>
        <xdr:sp macro="" textlink="">
          <xdr:nvSpPr>
            <xdr:cNvPr id="59407" name="Check Box 15" hidden="1">
              <a:extLst>
                <a:ext uri="{63B3BB69-23CF-44E3-9099-C40C66FF867C}">
                  <a14:compatExt spid="_x0000_s59407"/>
                </a:ext>
                <a:ext uri="{FF2B5EF4-FFF2-40B4-BE49-F238E27FC236}">
                  <a16:creationId xmlns:a16="http://schemas.microsoft.com/office/drawing/2014/main" id="{00000000-0008-0000-1300-00000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24</xdr:row>
          <xdr:rowOff>0</xdr:rowOff>
        </xdr:from>
        <xdr:to>
          <xdr:col>7</xdr:col>
          <xdr:colOff>0</xdr:colOff>
          <xdr:row>25</xdr:row>
          <xdr:rowOff>38100</xdr:rowOff>
        </xdr:to>
        <xdr:sp macro="" textlink="">
          <xdr:nvSpPr>
            <xdr:cNvPr id="59408" name="Check Box 16" hidden="1">
              <a:extLst>
                <a:ext uri="{63B3BB69-23CF-44E3-9099-C40C66FF867C}">
                  <a14:compatExt spid="_x0000_s59408"/>
                </a:ext>
                <a:ext uri="{FF2B5EF4-FFF2-40B4-BE49-F238E27FC236}">
                  <a16:creationId xmlns:a16="http://schemas.microsoft.com/office/drawing/2014/main" id="{00000000-0008-0000-1300-00001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27</xdr:row>
          <xdr:rowOff>85725</xdr:rowOff>
        </xdr:from>
        <xdr:to>
          <xdr:col>5</xdr:col>
          <xdr:colOff>295275</xdr:colOff>
          <xdr:row>28</xdr:row>
          <xdr:rowOff>123825</xdr:rowOff>
        </xdr:to>
        <xdr:sp macro="" textlink="">
          <xdr:nvSpPr>
            <xdr:cNvPr id="59409" name="Check Box 17" hidden="1">
              <a:extLst>
                <a:ext uri="{63B3BB69-23CF-44E3-9099-C40C66FF867C}">
                  <a14:compatExt spid="_x0000_s59409"/>
                </a:ext>
                <a:ext uri="{FF2B5EF4-FFF2-40B4-BE49-F238E27FC236}">
                  <a16:creationId xmlns:a16="http://schemas.microsoft.com/office/drawing/2014/main" id="{00000000-0008-0000-1300-00001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27</xdr:row>
          <xdr:rowOff>85725</xdr:rowOff>
        </xdr:from>
        <xdr:to>
          <xdr:col>6</xdr:col>
          <xdr:colOff>304800</xdr:colOff>
          <xdr:row>28</xdr:row>
          <xdr:rowOff>123825</xdr:rowOff>
        </xdr:to>
        <xdr:sp macro="" textlink="">
          <xdr:nvSpPr>
            <xdr:cNvPr id="59410" name="Check Box 18" hidden="1">
              <a:extLst>
                <a:ext uri="{63B3BB69-23CF-44E3-9099-C40C66FF867C}">
                  <a14:compatExt spid="_x0000_s59410"/>
                </a:ext>
                <a:ext uri="{FF2B5EF4-FFF2-40B4-BE49-F238E27FC236}">
                  <a16:creationId xmlns:a16="http://schemas.microsoft.com/office/drawing/2014/main" id="{00000000-0008-0000-1300-00001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28</xdr:row>
          <xdr:rowOff>171450</xdr:rowOff>
        </xdr:from>
        <xdr:to>
          <xdr:col>5</xdr:col>
          <xdr:colOff>304800</xdr:colOff>
          <xdr:row>30</xdr:row>
          <xdr:rowOff>28575</xdr:rowOff>
        </xdr:to>
        <xdr:sp macro="" textlink="">
          <xdr:nvSpPr>
            <xdr:cNvPr id="59411" name="Check Box 19" hidden="1">
              <a:extLst>
                <a:ext uri="{63B3BB69-23CF-44E3-9099-C40C66FF867C}">
                  <a14:compatExt spid="_x0000_s59411"/>
                </a:ext>
                <a:ext uri="{FF2B5EF4-FFF2-40B4-BE49-F238E27FC236}">
                  <a16:creationId xmlns:a16="http://schemas.microsoft.com/office/drawing/2014/main" id="{00000000-0008-0000-1300-00001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28</xdr:row>
          <xdr:rowOff>171450</xdr:rowOff>
        </xdr:from>
        <xdr:to>
          <xdr:col>7</xdr:col>
          <xdr:colOff>0</xdr:colOff>
          <xdr:row>30</xdr:row>
          <xdr:rowOff>19050</xdr:rowOff>
        </xdr:to>
        <xdr:sp macro="" textlink="">
          <xdr:nvSpPr>
            <xdr:cNvPr id="59412" name="Check Box 20" hidden="1">
              <a:extLst>
                <a:ext uri="{63B3BB69-23CF-44E3-9099-C40C66FF867C}">
                  <a14:compatExt spid="_x0000_s59412"/>
                </a:ext>
                <a:ext uri="{FF2B5EF4-FFF2-40B4-BE49-F238E27FC236}">
                  <a16:creationId xmlns:a16="http://schemas.microsoft.com/office/drawing/2014/main" id="{00000000-0008-0000-1300-00001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29</xdr:row>
          <xdr:rowOff>161925</xdr:rowOff>
        </xdr:from>
        <xdr:to>
          <xdr:col>5</xdr:col>
          <xdr:colOff>295275</xdr:colOff>
          <xdr:row>31</xdr:row>
          <xdr:rowOff>19050</xdr:rowOff>
        </xdr:to>
        <xdr:sp macro="" textlink="">
          <xdr:nvSpPr>
            <xdr:cNvPr id="59413" name="Check Box 21" hidden="1">
              <a:extLst>
                <a:ext uri="{63B3BB69-23CF-44E3-9099-C40C66FF867C}">
                  <a14:compatExt spid="_x0000_s59413"/>
                </a:ext>
                <a:ext uri="{FF2B5EF4-FFF2-40B4-BE49-F238E27FC236}">
                  <a16:creationId xmlns:a16="http://schemas.microsoft.com/office/drawing/2014/main" id="{00000000-0008-0000-1300-00001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29</xdr:row>
          <xdr:rowOff>161925</xdr:rowOff>
        </xdr:from>
        <xdr:to>
          <xdr:col>6</xdr:col>
          <xdr:colOff>304800</xdr:colOff>
          <xdr:row>31</xdr:row>
          <xdr:rowOff>19050</xdr:rowOff>
        </xdr:to>
        <xdr:sp macro="" textlink="">
          <xdr:nvSpPr>
            <xdr:cNvPr id="59414" name="Check Box 22" hidden="1">
              <a:extLst>
                <a:ext uri="{63B3BB69-23CF-44E3-9099-C40C66FF867C}">
                  <a14:compatExt spid="_x0000_s59414"/>
                </a:ext>
                <a:ext uri="{FF2B5EF4-FFF2-40B4-BE49-F238E27FC236}">
                  <a16:creationId xmlns:a16="http://schemas.microsoft.com/office/drawing/2014/main" id="{00000000-0008-0000-1300-00001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30</xdr:row>
          <xdr:rowOff>171450</xdr:rowOff>
        </xdr:from>
        <xdr:to>
          <xdr:col>5</xdr:col>
          <xdr:colOff>295275</xdr:colOff>
          <xdr:row>32</xdr:row>
          <xdr:rowOff>19050</xdr:rowOff>
        </xdr:to>
        <xdr:sp macro="" textlink="">
          <xdr:nvSpPr>
            <xdr:cNvPr id="59415" name="Check Box 23" hidden="1">
              <a:extLst>
                <a:ext uri="{63B3BB69-23CF-44E3-9099-C40C66FF867C}">
                  <a14:compatExt spid="_x0000_s59415"/>
                </a:ext>
                <a:ext uri="{FF2B5EF4-FFF2-40B4-BE49-F238E27FC236}">
                  <a16:creationId xmlns:a16="http://schemas.microsoft.com/office/drawing/2014/main" id="{00000000-0008-0000-1300-00001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30</xdr:row>
          <xdr:rowOff>161925</xdr:rowOff>
        </xdr:from>
        <xdr:to>
          <xdr:col>6</xdr:col>
          <xdr:colOff>304800</xdr:colOff>
          <xdr:row>32</xdr:row>
          <xdr:rowOff>19050</xdr:rowOff>
        </xdr:to>
        <xdr:sp macro="" textlink="">
          <xdr:nvSpPr>
            <xdr:cNvPr id="59416" name="Check Box 24" hidden="1">
              <a:extLst>
                <a:ext uri="{63B3BB69-23CF-44E3-9099-C40C66FF867C}">
                  <a14:compatExt spid="_x0000_s59416"/>
                </a:ext>
                <a:ext uri="{FF2B5EF4-FFF2-40B4-BE49-F238E27FC236}">
                  <a16:creationId xmlns:a16="http://schemas.microsoft.com/office/drawing/2014/main" id="{00000000-0008-0000-1300-00001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31</xdr:row>
          <xdr:rowOff>171450</xdr:rowOff>
        </xdr:from>
        <xdr:to>
          <xdr:col>5</xdr:col>
          <xdr:colOff>295275</xdr:colOff>
          <xdr:row>33</xdr:row>
          <xdr:rowOff>19050</xdr:rowOff>
        </xdr:to>
        <xdr:sp macro="" textlink="">
          <xdr:nvSpPr>
            <xdr:cNvPr id="59417" name="Check Box 25" hidden="1">
              <a:extLst>
                <a:ext uri="{63B3BB69-23CF-44E3-9099-C40C66FF867C}">
                  <a14:compatExt spid="_x0000_s59417"/>
                </a:ext>
                <a:ext uri="{FF2B5EF4-FFF2-40B4-BE49-F238E27FC236}">
                  <a16:creationId xmlns:a16="http://schemas.microsoft.com/office/drawing/2014/main" id="{00000000-0008-0000-1300-00001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31</xdr:row>
          <xdr:rowOff>171450</xdr:rowOff>
        </xdr:from>
        <xdr:to>
          <xdr:col>6</xdr:col>
          <xdr:colOff>304800</xdr:colOff>
          <xdr:row>33</xdr:row>
          <xdr:rowOff>19050</xdr:rowOff>
        </xdr:to>
        <xdr:sp macro="" textlink="">
          <xdr:nvSpPr>
            <xdr:cNvPr id="59418" name="Check Box 26" hidden="1">
              <a:extLst>
                <a:ext uri="{63B3BB69-23CF-44E3-9099-C40C66FF867C}">
                  <a14:compatExt spid="_x0000_s59418"/>
                </a:ext>
                <a:ext uri="{FF2B5EF4-FFF2-40B4-BE49-F238E27FC236}">
                  <a16:creationId xmlns:a16="http://schemas.microsoft.com/office/drawing/2014/main" id="{00000000-0008-0000-1300-00001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32</xdr:row>
          <xdr:rowOff>171450</xdr:rowOff>
        </xdr:from>
        <xdr:to>
          <xdr:col>5</xdr:col>
          <xdr:colOff>295275</xdr:colOff>
          <xdr:row>34</xdr:row>
          <xdr:rowOff>28575</xdr:rowOff>
        </xdr:to>
        <xdr:sp macro="" textlink="">
          <xdr:nvSpPr>
            <xdr:cNvPr id="59419" name="Check Box 27" hidden="1">
              <a:extLst>
                <a:ext uri="{63B3BB69-23CF-44E3-9099-C40C66FF867C}">
                  <a14:compatExt spid="_x0000_s59419"/>
                </a:ext>
                <a:ext uri="{FF2B5EF4-FFF2-40B4-BE49-F238E27FC236}">
                  <a16:creationId xmlns:a16="http://schemas.microsoft.com/office/drawing/2014/main" id="{00000000-0008-0000-1300-00001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32</xdr:row>
          <xdr:rowOff>171450</xdr:rowOff>
        </xdr:from>
        <xdr:to>
          <xdr:col>6</xdr:col>
          <xdr:colOff>304800</xdr:colOff>
          <xdr:row>34</xdr:row>
          <xdr:rowOff>19050</xdr:rowOff>
        </xdr:to>
        <xdr:sp macro="" textlink="">
          <xdr:nvSpPr>
            <xdr:cNvPr id="59420" name="Check Box 28" hidden="1">
              <a:extLst>
                <a:ext uri="{63B3BB69-23CF-44E3-9099-C40C66FF867C}">
                  <a14:compatExt spid="_x0000_s59420"/>
                </a:ext>
                <a:ext uri="{FF2B5EF4-FFF2-40B4-BE49-F238E27FC236}">
                  <a16:creationId xmlns:a16="http://schemas.microsoft.com/office/drawing/2014/main" id="{00000000-0008-0000-1300-00001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33</xdr:row>
          <xdr:rowOff>171450</xdr:rowOff>
        </xdr:from>
        <xdr:to>
          <xdr:col>5</xdr:col>
          <xdr:colOff>295275</xdr:colOff>
          <xdr:row>35</xdr:row>
          <xdr:rowOff>28575</xdr:rowOff>
        </xdr:to>
        <xdr:sp macro="" textlink="">
          <xdr:nvSpPr>
            <xdr:cNvPr id="59421" name="Check Box 29" hidden="1">
              <a:extLst>
                <a:ext uri="{63B3BB69-23CF-44E3-9099-C40C66FF867C}">
                  <a14:compatExt spid="_x0000_s59421"/>
                </a:ext>
                <a:ext uri="{FF2B5EF4-FFF2-40B4-BE49-F238E27FC236}">
                  <a16:creationId xmlns:a16="http://schemas.microsoft.com/office/drawing/2014/main" id="{00000000-0008-0000-1300-00001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33</xdr:row>
          <xdr:rowOff>171450</xdr:rowOff>
        </xdr:from>
        <xdr:to>
          <xdr:col>6</xdr:col>
          <xdr:colOff>304800</xdr:colOff>
          <xdr:row>35</xdr:row>
          <xdr:rowOff>19050</xdr:rowOff>
        </xdr:to>
        <xdr:sp macro="" textlink="">
          <xdr:nvSpPr>
            <xdr:cNvPr id="59422" name="Check Box 30" hidden="1">
              <a:extLst>
                <a:ext uri="{63B3BB69-23CF-44E3-9099-C40C66FF867C}">
                  <a14:compatExt spid="_x0000_s59422"/>
                </a:ext>
                <a:ext uri="{FF2B5EF4-FFF2-40B4-BE49-F238E27FC236}">
                  <a16:creationId xmlns:a16="http://schemas.microsoft.com/office/drawing/2014/main" id="{00000000-0008-0000-1300-00001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171450</xdr:rowOff>
        </xdr:from>
        <xdr:to>
          <xdr:col>7</xdr:col>
          <xdr:colOff>400050</xdr:colOff>
          <xdr:row>17</xdr:row>
          <xdr:rowOff>19050</xdr:rowOff>
        </xdr:to>
        <xdr:sp macro="" textlink="">
          <xdr:nvSpPr>
            <xdr:cNvPr id="59423" name="Check Box 31" hidden="1">
              <a:extLst>
                <a:ext uri="{63B3BB69-23CF-44E3-9099-C40C66FF867C}">
                  <a14:compatExt spid="_x0000_s59423"/>
                </a:ext>
                <a:ext uri="{FF2B5EF4-FFF2-40B4-BE49-F238E27FC236}">
                  <a16:creationId xmlns:a16="http://schemas.microsoft.com/office/drawing/2014/main" id="{00000000-0008-0000-1300-00001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15</xdr:row>
          <xdr:rowOff>171450</xdr:rowOff>
        </xdr:from>
        <xdr:to>
          <xdr:col>8</xdr:col>
          <xdr:colOff>371475</xdr:colOff>
          <xdr:row>17</xdr:row>
          <xdr:rowOff>19050</xdr:rowOff>
        </xdr:to>
        <xdr:sp macro="" textlink="">
          <xdr:nvSpPr>
            <xdr:cNvPr id="59424" name="Check Box 32" hidden="1">
              <a:extLst>
                <a:ext uri="{63B3BB69-23CF-44E3-9099-C40C66FF867C}">
                  <a14:compatExt spid="_x0000_s59424"/>
                </a:ext>
                <a:ext uri="{FF2B5EF4-FFF2-40B4-BE49-F238E27FC236}">
                  <a16:creationId xmlns:a16="http://schemas.microsoft.com/office/drawing/2014/main" id="{00000000-0008-0000-1300-00002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171450</xdr:rowOff>
        </xdr:from>
        <xdr:to>
          <xdr:col>7</xdr:col>
          <xdr:colOff>400050</xdr:colOff>
          <xdr:row>18</xdr:row>
          <xdr:rowOff>19050</xdr:rowOff>
        </xdr:to>
        <xdr:sp macro="" textlink="">
          <xdr:nvSpPr>
            <xdr:cNvPr id="59425" name="Check Box 33" hidden="1">
              <a:extLst>
                <a:ext uri="{63B3BB69-23CF-44E3-9099-C40C66FF867C}">
                  <a14:compatExt spid="_x0000_s59425"/>
                </a:ext>
                <a:ext uri="{FF2B5EF4-FFF2-40B4-BE49-F238E27FC236}">
                  <a16:creationId xmlns:a16="http://schemas.microsoft.com/office/drawing/2014/main" id="{00000000-0008-0000-1300-00002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16</xdr:row>
          <xdr:rowOff>171450</xdr:rowOff>
        </xdr:from>
        <xdr:to>
          <xdr:col>8</xdr:col>
          <xdr:colOff>371475</xdr:colOff>
          <xdr:row>18</xdr:row>
          <xdr:rowOff>19050</xdr:rowOff>
        </xdr:to>
        <xdr:sp macro="" textlink="">
          <xdr:nvSpPr>
            <xdr:cNvPr id="59426" name="Check Box 34" hidden="1">
              <a:extLst>
                <a:ext uri="{63B3BB69-23CF-44E3-9099-C40C66FF867C}">
                  <a14:compatExt spid="_x0000_s59426"/>
                </a:ext>
                <a:ext uri="{FF2B5EF4-FFF2-40B4-BE49-F238E27FC236}">
                  <a16:creationId xmlns:a16="http://schemas.microsoft.com/office/drawing/2014/main" id="{00000000-0008-0000-1300-00002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171450</xdr:rowOff>
        </xdr:from>
        <xdr:to>
          <xdr:col>7</xdr:col>
          <xdr:colOff>400050</xdr:colOff>
          <xdr:row>19</xdr:row>
          <xdr:rowOff>19050</xdr:rowOff>
        </xdr:to>
        <xdr:sp macro="" textlink="">
          <xdr:nvSpPr>
            <xdr:cNvPr id="59427" name="Check Box 35" hidden="1">
              <a:extLst>
                <a:ext uri="{63B3BB69-23CF-44E3-9099-C40C66FF867C}">
                  <a14:compatExt spid="_x0000_s59427"/>
                </a:ext>
                <a:ext uri="{FF2B5EF4-FFF2-40B4-BE49-F238E27FC236}">
                  <a16:creationId xmlns:a16="http://schemas.microsoft.com/office/drawing/2014/main" id="{00000000-0008-0000-1300-00002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171450</xdr:rowOff>
        </xdr:from>
        <xdr:to>
          <xdr:col>8</xdr:col>
          <xdr:colOff>371475</xdr:colOff>
          <xdr:row>19</xdr:row>
          <xdr:rowOff>19050</xdr:rowOff>
        </xdr:to>
        <xdr:sp macro="" textlink="">
          <xdr:nvSpPr>
            <xdr:cNvPr id="59428" name="Check Box 36" hidden="1">
              <a:extLst>
                <a:ext uri="{63B3BB69-23CF-44E3-9099-C40C66FF867C}">
                  <a14:compatExt spid="_x0000_s59428"/>
                </a:ext>
                <a:ext uri="{FF2B5EF4-FFF2-40B4-BE49-F238E27FC236}">
                  <a16:creationId xmlns:a16="http://schemas.microsoft.com/office/drawing/2014/main" id="{00000000-0008-0000-1300-00002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59429" name="Check Box 37" hidden="1">
              <a:extLst>
                <a:ext uri="{63B3BB69-23CF-44E3-9099-C40C66FF867C}">
                  <a14:compatExt spid="_x0000_s59429"/>
                </a:ext>
                <a:ext uri="{FF2B5EF4-FFF2-40B4-BE49-F238E27FC236}">
                  <a16:creationId xmlns:a16="http://schemas.microsoft.com/office/drawing/2014/main" id="{00000000-0008-0000-1300-00002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59430" name="Check Box 38" hidden="1">
              <a:extLst>
                <a:ext uri="{63B3BB69-23CF-44E3-9099-C40C66FF867C}">
                  <a14:compatExt spid="_x0000_s59430"/>
                </a:ext>
                <a:ext uri="{FF2B5EF4-FFF2-40B4-BE49-F238E27FC236}">
                  <a16:creationId xmlns:a16="http://schemas.microsoft.com/office/drawing/2014/main" id="{00000000-0008-0000-1300-00002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59431" name="Check Box 39" hidden="1">
              <a:extLst>
                <a:ext uri="{63B3BB69-23CF-44E3-9099-C40C66FF867C}">
                  <a14:compatExt spid="_x0000_s59431"/>
                </a:ext>
                <a:ext uri="{FF2B5EF4-FFF2-40B4-BE49-F238E27FC236}">
                  <a16:creationId xmlns:a16="http://schemas.microsoft.com/office/drawing/2014/main" id="{00000000-0008-0000-1300-00002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59432" name="Check Box 40" hidden="1">
              <a:extLst>
                <a:ext uri="{63B3BB69-23CF-44E3-9099-C40C66FF867C}">
                  <a14:compatExt spid="_x0000_s59432"/>
                </a:ext>
                <a:ext uri="{FF2B5EF4-FFF2-40B4-BE49-F238E27FC236}">
                  <a16:creationId xmlns:a16="http://schemas.microsoft.com/office/drawing/2014/main" id="{00000000-0008-0000-1300-00002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21</xdr:row>
          <xdr:rowOff>152400</xdr:rowOff>
        </xdr:from>
        <xdr:to>
          <xdr:col>7</xdr:col>
          <xdr:colOff>390525</xdr:colOff>
          <xdr:row>23</xdr:row>
          <xdr:rowOff>9525</xdr:rowOff>
        </xdr:to>
        <xdr:sp macro="" textlink="">
          <xdr:nvSpPr>
            <xdr:cNvPr id="59433" name="Check Box 41" hidden="1">
              <a:extLst>
                <a:ext uri="{63B3BB69-23CF-44E3-9099-C40C66FF867C}">
                  <a14:compatExt spid="_x0000_s59433"/>
                </a:ext>
                <a:ext uri="{FF2B5EF4-FFF2-40B4-BE49-F238E27FC236}">
                  <a16:creationId xmlns:a16="http://schemas.microsoft.com/office/drawing/2014/main" id="{00000000-0008-0000-1300-00002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21</xdr:row>
          <xdr:rowOff>152400</xdr:rowOff>
        </xdr:from>
        <xdr:to>
          <xdr:col>8</xdr:col>
          <xdr:colOff>361950</xdr:colOff>
          <xdr:row>23</xdr:row>
          <xdr:rowOff>9525</xdr:rowOff>
        </xdr:to>
        <xdr:sp macro="" textlink="">
          <xdr:nvSpPr>
            <xdr:cNvPr id="59434" name="Check Box 42" hidden="1">
              <a:extLst>
                <a:ext uri="{63B3BB69-23CF-44E3-9099-C40C66FF867C}">
                  <a14:compatExt spid="_x0000_s59434"/>
                </a:ext>
                <a:ext uri="{FF2B5EF4-FFF2-40B4-BE49-F238E27FC236}">
                  <a16:creationId xmlns:a16="http://schemas.microsoft.com/office/drawing/2014/main" id="{00000000-0008-0000-1300-00002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0</xdr:rowOff>
        </xdr:from>
        <xdr:to>
          <xdr:col>7</xdr:col>
          <xdr:colOff>400050</xdr:colOff>
          <xdr:row>25</xdr:row>
          <xdr:rowOff>38100</xdr:rowOff>
        </xdr:to>
        <xdr:sp macro="" textlink="">
          <xdr:nvSpPr>
            <xdr:cNvPr id="59435" name="Check Box 43" hidden="1">
              <a:extLst>
                <a:ext uri="{63B3BB69-23CF-44E3-9099-C40C66FF867C}">
                  <a14:compatExt spid="_x0000_s59435"/>
                </a:ext>
                <a:ext uri="{FF2B5EF4-FFF2-40B4-BE49-F238E27FC236}">
                  <a16:creationId xmlns:a16="http://schemas.microsoft.com/office/drawing/2014/main" id="{00000000-0008-0000-1300-00002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0</xdr:rowOff>
        </xdr:from>
        <xdr:to>
          <xdr:col>8</xdr:col>
          <xdr:colOff>371475</xdr:colOff>
          <xdr:row>25</xdr:row>
          <xdr:rowOff>38100</xdr:rowOff>
        </xdr:to>
        <xdr:sp macro="" textlink="">
          <xdr:nvSpPr>
            <xdr:cNvPr id="59436" name="Check Box 44" hidden="1">
              <a:extLst>
                <a:ext uri="{63B3BB69-23CF-44E3-9099-C40C66FF867C}">
                  <a14:compatExt spid="_x0000_s59436"/>
                </a:ext>
                <a:ext uri="{FF2B5EF4-FFF2-40B4-BE49-F238E27FC236}">
                  <a16:creationId xmlns:a16="http://schemas.microsoft.com/office/drawing/2014/main" id="{00000000-0008-0000-1300-00002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27</xdr:row>
          <xdr:rowOff>76200</xdr:rowOff>
        </xdr:from>
        <xdr:to>
          <xdr:col>7</xdr:col>
          <xdr:colOff>390525</xdr:colOff>
          <xdr:row>28</xdr:row>
          <xdr:rowOff>114300</xdr:rowOff>
        </xdr:to>
        <xdr:sp macro="" textlink="">
          <xdr:nvSpPr>
            <xdr:cNvPr id="59437" name="Check Box 45" hidden="1">
              <a:extLst>
                <a:ext uri="{63B3BB69-23CF-44E3-9099-C40C66FF867C}">
                  <a14:compatExt spid="_x0000_s59437"/>
                </a:ext>
                <a:ext uri="{FF2B5EF4-FFF2-40B4-BE49-F238E27FC236}">
                  <a16:creationId xmlns:a16="http://schemas.microsoft.com/office/drawing/2014/main" id="{00000000-0008-0000-1300-00002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27</xdr:row>
          <xdr:rowOff>76200</xdr:rowOff>
        </xdr:from>
        <xdr:to>
          <xdr:col>8</xdr:col>
          <xdr:colOff>361950</xdr:colOff>
          <xdr:row>28</xdr:row>
          <xdr:rowOff>114300</xdr:rowOff>
        </xdr:to>
        <xdr:sp macro="" textlink="">
          <xdr:nvSpPr>
            <xdr:cNvPr id="59438" name="Check Box 46" hidden="1">
              <a:extLst>
                <a:ext uri="{63B3BB69-23CF-44E3-9099-C40C66FF867C}">
                  <a14:compatExt spid="_x0000_s59438"/>
                </a:ext>
                <a:ext uri="{FF2B5EF4-FFF2-40B4-BE49-F238E27FC236}">
                  <a16:creationId xmlns:a16="http://schemas.microsoft.com/office/drawing/2014/main" id="{00000000-0008-0000-1300-00002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161925</xdr:rowOff>
        </xdr:from>
        <xdr:to>
          <xdr:col>7</xdr:col>
          <xdr:colOff>400050</xdr:colOff>
          <xdr:row>30</xdr:row>
          <xdr:rowOff>19050</xdr:rowOff>
        </xdr:to>
        <xdr:sp macro="" textlink="">
          <xdr:nvSpPr>
            <xdr:cNvPr id="59439" name="Check Box 47" hidden="1">
              <a:extLst>
                <a:ext uri="{63B3BB69-23CF-44E3-9099-C40C66FF867C}">
                  <a14:compatExt spid="_x0000_s59439"/>
                </a:ext>
                <a:ext uri="{FF2B5EF4-FFF2-40B4-BE49-F238E27FC236}">
                  <a16:creationId xmlns:a16="http://schemas.microsoft.com/office/drawing/2014/main" id="{00000000-0008-0000-1300-00002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161925</xdr:rowOff>
        </xdr:from>
        <xdr:to>
          <xdr:col>8</xdr:col>
          <xdr:colOff>371475</xdr:colOff>
          <xdr:row>30</xdr:row>
          <xdr:rowOff>19050</xdr:rowOff>
        </xdr:to>
        <xdr:sp macro="" textlink="">
          <xdr:nvSpPr>
            <xdr:cNvPr id="59440" name="Check Box 48" hidden="1">
              <a:extLst>
                <a:ext uri="{63B3BB69-23CF-44E3-9099-C40C66FF867C}">
                  <a14:compatExt spid="_x0000_s59440"/>
                </a:ext>
                <a:ext uri="{FF2B5EF4-FFF2-40B4-BE49-F238E27FC236}">
                  <a16:creationId xmlns:a16="http://schemas.microsoft.com/office/drawing/2014/main" id="{00000000-0008-0000-1300-00003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161925</xdr:rowOff>
        </xdr:from>
        <xdr:to>
          <xdr:col>7</xdr:col>
          <xdr:colOff>400050</xdr:colOff>
          <xdr:row>31</xdr:row>
          <xdr:rowOff>19050</xdr:rowOff>
        </xdr:to>
        <xdr:sp macro="" textlink="">
          <xdr:nvSpPr>
            <xdr:cNvPr id="59441" name="Check Box 49" hidden="1">
              <a:extLst>
                <a:ext uri="{63B3BB69-23CF-44E3-9099-C40C66FF867C}">
                  <a14:compatExt spid="_x0000_s59441"/>
                </a:ext>
                <a:ext uri="{FF2B5EF4-FFF2-40B4-BE49-F238E27FC236}">
                  <a16:creationId xmlns:a16="http://schemas.microsoft.com/office/drawing/2014/main" id="{00000000-0008-0000-1300-00003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161925</xdr:rowOff>
        </xdr:from>
        <xdr:to>
          <xdr:col>8</xdr:col>
          <xdr:colOff>371475</xdr:colOff>
          <xdr:row>31</xdr:row>
          <xdr:rowOff>19050</xdr:rowOff>
        </xdr:to>
        <xdr:sp macro="" textlink="">
          <xdr:nvSpPr>
            <xdr:cNvPr id="59442" name="Check Box 50" hidden="1">
              <a:extLst>
                <a:ext uri="{63B3BB69-23CF-44E3-9099-C40C66FF867C}">
                  <a14:compatExt spid="_x0000_s59442"/>
                </a:ext>
                <a:ext uri="{FF2B5EF4-FFF2-40B4-BE49-F238E27FC236}">
                  <a16:creationId xmlns:a16="http://schemas.microsoft.com/office/drawing/2014/main" id="{00000000-0008-0000-1300-00003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30</xdr:row>
          <xdr:rowOff>161925</xdr:rowOff>
        </xdr:from>
        <xdr:to>
          <xdr:col>7</xdr:col>
          <xdr:colOff>400050</xdr:colOff>
          <xdr:row>32</xdr:row>
          <xdr:rowOff>19050</xdr:rowOff>
        </xdr:to>
        <xdr:sp macro="" textlink="">
          <xdr:nvSpPr>
            <xdr:cNvPr id="59443" name="Check Box 51" hidden="1">
              <a:extLst>
                <a:ext uri="{63B3BB69-23CF-44E3-9099-C40C66FF867C}">
                  <a14:compatExt spid="_x0000_s59443"/>
                </a:ext>
                <a:ext uri="{FF2B5EF4-FFF2-40B4-BE49-F238E27FC236}">
                  <a16:creationId xmlns:a16="http://schemas.microsoft.com/office/drawing/2014/main" id="{00000000-0008-0000-1300-00003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161925</xdr:rowOff>
        </xdr:from>
        <xdr:to>
          <xdr:col>8</xdr:col>
          <xdr:colOff>371475</xdr:colOff>
          <xdr:row>32</xdr:row>
          <xdr:rowOff>19050</xdr:rowOff>
        </xdr:to>
        <xdr:sp macro="" textlink="">
          <xdr:nvSpPr>
            <xdr:cNvPr id="59444" name="Check Box 52" hidden="1">
              <a:extLst>
                <a:ext uri="{63B3BB69-23CF-44E3-9099-C40C66FF867C}">
                  <a14:compatExt spid="_x0000_s59444"/>
                </a:ext>
                <a:ext uri="{FF2B5EF4-FFF2-40B4-BE49-F238E27FC236}">
                  <a16:creationId xmlns:a16="http://schemas.microsoft.com/office/drawing/2014/main" id="{00000000-0008-0000-1300-00003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31</xdr:row>
          <xdr:rowOff>161925</xdr:rowOff>
        </xdr:from>
        <xdr:to>
          <xdr:col>7</xdr:col>
          <xdr:colOff>400050</xdr:colOff>
          <xdr:row>33</xdr:row>
          <xdr:rowOff>19050</xdr:rowOff>
        </xdr:to>
        <xdr:sp macro="" textlink="">
          <xdr:nvSpPr>
            <xdr:cNvPr id="59445" name="Check Box 53" hidden="1">
              <a:extLst>
                <a:ext uri="{63B3BB69-23CF-44E3-9099-C40C66FF867C}">
                  <a14:compatExt spid="_x0000_s59445"/>
                </a:ext>
                <a:ext uri="{FF2B5EF4-FFF2-40B4-BE49-F238E27FC236}">
                  <a16:creationId xmlns:a16="http://schemas.microsoft.com/office/drawing/2014/main" id="{00000000-0008-0000-1300-00003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31</xdr:row>
          <xdr:rowOff>161925</xdr:rowOff>
        </xdr:from>
        <xdr:to>
          <xdr:col>8</xdr:col>
          <xdr:colOff>381000</xdr:colOff>
          <xdr:row>33</xdr:row>
          <xdr:rowOff>19050</xdr:rowOff>
        </xdr:to>
        <xdr:sp macro="" textlink="">
          <xdr:nvSpPr>
            <xdr:cNvPr id="59446" name="Check Box 54" hidden="1">
              <a:extLst>
                <a:ext uri="{63B3BB69-23CF-44E3-9099-C40C66FF867C}">
                  <a14:compatExt spid="_x0000_s59446"/>
                </a:ext>
                <a:ext uri="{FF2B5EF4-FFF2-40B4-BE49-F238E27FC236}">
                  <a16:creationId xmlns:a16="http://schemas.microsoft.com/office/drawing/2014/main" id="{00000000-0008-0000-1300-00003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32</xdr:row>
          <xdr:rowOff>171450</xdr:rowOff>
        </xdr:from>
        <xdr:to>
          <xdr:col>7</xdr:col>
          <xdr:colOff>400050</xdr:colOff>
          <xdr:row>34</xdr:row>
          <xdr:rowOff>19050</xdr:rowOff>
        </xdr:to>
        <xdr:sp macro="" textlink="">
          <xdr:nvSpPr>
            <xdr:cNvPr id="59447" name="Check Box 55" hidden="1">
              <a:extLst>
                <a:ext uri="{63B3BB69-23CF-44E3-9099-C40C66FF867C}">
                  <a14:compatExt spid="_x0000_s59447"/>
                </a:ext>
                <a:ext uri="{FF2B5EF4-FFF2-40B4-BE49-F238E27FC236}">
                  <a16:creationId xmlns:a16="http://schemas.microsoft.com/office/drawing/2014/main" id="{00000000-0008-0000-1300-00003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171450</xdr:rowOff>
        </xdr:from>
        <xdr:to>
          <xdr:col>8</xdr:col>
          <xdr:colOff>381000</xdr:colOff>
          <xdr:row>34</xdr:row>
          <xdr:rowOff>19050</xdr:rowOff>
        </xdr:to>
        <xdr:sp macro="" textlink="">
          <xdr:nvSpPr>
            <xdr:cNvPr id="59448" name="Check Box 56" hidden="1">
              <a:extLst>
                <a:ext uri="{63B3BB69-23CF-44E3-9099-C40C66FF867C}">
                  <a14:compatExt spid="_x0000_s59448"/>
                </a:ext>
                <a:ext uri="{FF2B5EF4-FFF2-40B4-BE49-F238E27FC236}">
                  <a16:creationId xmlns:a16="http://schemas.microsoft.com/office/drawing/2014/main" id="{00000000-0008-0000-1300-00003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33</xdr:row>
          <xdr:rowOff>171450</xdr:rowOff>
        </xdr:from>
        <xdr:to>
          <xdr:col>7</xdr:col>
          <xdr:colOff>400050</xdr:colOff>
          <xdr:row>35</xdr:row>
          <xdr:rowOff>19050</xdr:rowOff>
        </xdr:to>
        <xdr:sp macro="" textlink="">
          <xdr:nvSpPr>
            <xdr:cNvPr id="59449" name="Check Box 57" hidden="1">
              <a:extLst>
                <a:ext uri="{63B3BB69-23CF-44E3-9099-C40C66FF867C}">
                  <a14:compatExt spid="_x0000_s59449"/>
                </a:ext>
                <a:ext uri="{FF2B5EF4-FFF2-40B4-BE49-F238E27FC236}">
                  <a16:creationId xmlns:a16="http://schemas.microsoft.com/office/drawing/2014/main" id="{00000000-0008-0000-1300-00003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33</xdr:row>
          <xdr:rowOff>171450</xdr:rowOff>
        </xdr:from>
        <xdr:to>
          <xdr:col>8</xdr:col>
          <xdr:colOff>381000</xdr:colOff>
          <xdr:row>35</xdr:row>
          <xdr:rowOff>19050</xdr:rowOff>
        </xdr:to>
        <xdr:sp macro="" textlink="">
          <xdr:nvSpPr>
            <xdr:cNvPr id="59450" name="Check Box 58" hidden="1">
              <a:extLst>
                <a:ext uri="{63B3BB69-23CF-44E3-9099-C40C66FF867C}">
                  <a14:compatExt spid="_x0000_s59450"/>
                </a:ext>
                <a:ext uri="{FF2B5EF4-FFF2-40B4-BE49-F238E27FC236}">
                  <a16:creationId xmlns:a16="http://schemas.microsoft.com/office/drawing/2014/main" id="{00000000-0008-0000-1300-00003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171450</xdr:rowOff>
        </xdr:from>
        <xdr:to>
          <xdr:col>6</xdr:col>
          <xdr:colOff>0</xdr:colOff>
          <xdr:row>16</xdr:row>
          <xdr:rowOff>19050</xdr:rowOff>
        </xdr:to>
        <xdr:sp macro="" textlink="">
          <xdr:nvSpPr>
            <xdr:cNvPr id="59451" name="Check Box 59" hidden="1">
              <a:extLst>
                <a:ext uri="{63B3BB69-23CF-44E3-9099-C40C66FF867C}">
                  <a14:compatExt spid="_x0000_s59451"/>
                </a:ext>
                <a:ext uri="{FF2B5EF4-FFF2-40B4-BE49-F238E27FC236}">
                  <a16:creationId xmlns:a16="http://schemas.microsoft.com/office/drawing/2014/main" id="{00000000-0008-0000-1300-00003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14</xdr:row>
          <xdr:rowOff>161925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59452" name="Check Box 60" hidden="1">
              <a:extLst>
                <a:ext uri="{63B3BB69-23CF-44E3-9099-C40C66FF867C}">
                  <a14:compatExt spid="_x0000_s59452"/>
                </a:ext>
                <a:ext uri="{FF2B5EF4-FFF2-40B4-BE49-F238E27FC236}">
                  <a16:creationId xmlns:a16="http://schemas.microsoft.com/office/drawing/2014/main" id="{00000000-0008-0000-1300-00003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171450</xdr:rowOff>
        </xdr:from>
        <xdr:to>
          <xdr:col>10</xdr:col>
          <xdr:colOff>0</xdr:colOff>
          <xdr:row>16</xdr:row>
          <xdr:rowOff>19050</xdr:rowOff>
        </xdr:to>
        <xdr:sp macro="" textlink="">
          <xdr:nvSpPr>
            <xdr:cNvPr id="59453" name="Check Box 61" hidden="1">
              <a:extLst>
                <a:ext uri="{63B3BB69-23CF-44E3-9099-C40C66FF867C}">
                  <a14:compatExt spid="_x0000_s59453"/>
                </a:ext>
                <a:ext uri="{FF2B5EF4-FFF2-40B4-BE49-F238E27FC236}">
                  <a16:creationId xmlns:a16="http://schemas.microsoft.com/office/drawing/2014/main" id="{00000000-0008-0000-1300-00003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171450</xdr:rowOff>
        </xdr:from>
        <xdr:to>
          <xdr:col>10</xdr:col>
          <xdr:colOff>285750</xdr:colOff>
          <xdr:row>16</xdr:row>
          <xdr:rowOff>19050</xdr:rowOff>
        </xdr:to>
        <xdr:sp macro="" textlink="">
          <xdr:nvSpPr>
            <xdr:cNvPr id="59454" name="Check Box 62" hidden="1">
              <a:extLst>
                <a:ext uri="{63B3BB69-23CF-44E3-9099-C40C66FF867C}">
                  <a14:compatExt spid="_x0000_s59454"/>
                </a:ext>
                <a:ext uri="{FF2B5EF4-FFF2-40B4-BE49-F238E27FC236}">
                  <a16:creationId xmlns:a16="http://schemas.microsoft.com/office/drawing/2014/main" id="{00000000-0008-0000-1300-00003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14</xdr:row>
          <xdr:rowOff>171450</xdr:rowOff>
        </xdr:from>
        <xdr:to>
          <xdr:col>11</xdr:col>
          <xdr:colOff>285750</xdr:colOff>
          <xdr:row>16</xdr:row>
          <xdr:rowOff>19050</xdr:rowOff>
        </xdr:to>
        <xdr:sp macro="" textlink="">
          <xdr:nvSpPr>
            <xdr:cNvPr id="59455" name="Check Box 63" hidden="1">
              <a:extLst>
                <a:ext uri="{63B3BB69-23CF-44E3-9099-C40C66FF867C}">
                  <a14:compatExt spid="_x0000_s59455"/>
                </a:ext>
                <a:ext uri="{FF2B5EF4-FFF2-40B4-BE49-F238E27FC236}">
                  <a16:creationId xmlns:a16="http://schemas.microsoft.com/office/drawing/2014/main" id="{00000000-0008-0000-1300-00003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171450</xdr:rowOff>
        </xdr:from>
        <xdr:to>
          <xdr:col>10</xdr:col>
          <xdr:colOff>0</xdr:colOff>
          <xdr:row>17</xdr:row>
          <xdr:rowOff>19050</xdr:rowOff>
        </xdr:to>
        <xdr:sp macro="" textlink="">
          <xdr:nvSpPr>
            <xdr:cNvPr id="59456" name="Check Box 64" hidden="1">
              <a:extLst>
                <a:ext uri="{63B3BB69-23CF-44E3-9099-C40C66FF867C}">
                  <a14:compatExt spid="_x0000_s59456"/>
                </a:ext>
                <a:ext uri="{FF2B5EF4-FFF2-40B4-BE49-F238E27FC236}">
                  <a16:creationId xmlns:a16="http://schemas.microsoft.com/office/drawing/2014/main" id="{00000000-0008-0000-1300-00004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171450</xdr:rowOff>
        </xdr:from>
        <xdr:to>
          <xdr:col>10</xdr:col>
          <xdr:colOff>285750</xdr:colOff>
          <xdr:row>17</xdr:row>
          <xdr:rowOff>19050</xdr:rowOff>
        </xdr:to>
        <xdr:sp macro="" textlink="">
          <xdr:nvSpPr>
            <xdr:cNvPr id="59457" name="Check Box 65" hidden="1">
              <a:extLst>
                <a:ext uri="{63B3BB69-23CF-44E3-9099-C40C66FF867C}">
                  <a14:compatExt spid="_x0000_s59457"/>
                </a:ext>
                <a:ext uri="{FF2B5EF4-FFF2-40B4-BE49-F238E27FC236}">
                  <a16:creationId xmlns:a16="http://schemas.microsoft.com/office/drawing/2014/main" id="{00000000-0008-0000-1300-00004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171450</xdr:rowOff>
        </xdr:from>
        <xdr:to>
          <xdr:col>11</xdr:col>
          <xdr:colOff>285750</xdr:colOff>
          <xdr:row>17</xdr:row>
          <xdr:rowOff>19050</xdr:rowOff>
        </xdr:to>
        <xdr:sp macro="" textlink="">
          <xdr:nvSpPr>
            <xdr:cNvPr id="59458" name="Check Box 66" hidden="1">
              <a:extLst>
                <a:ext uri="{63B3BB69-23CF-44E3-9099-C40C66FF867C}">
                  <a14:compatExt spid="_x0000_s59458"/>
                </a:ext>
                <a:ext uri="{FF2B5EF4-FFF2-40B4-BE49-F238E27FC236}">
                  <a16:creationId xmlns:a16="http://schemas.microsoft.com/office/drawing/2014/main" id="{00000000-0008-0000-1300-00004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171450</xdr:rowOff>
        </xdr:from>
        <xdr:to>
          <xdr:col>10</xdr:col>
          <xdr:colOff>0</xdr:colOff>
          <xdr:row>18</xdr:row>
          <xdr:rowOff>19050</xdr:rowOff>
        </xdr:to>
        <xdr:sp macro="" textlink="">
          <xdr:nvSpPr>
            <xdr:cNvPr id="59459" name="Check Box 67" hidden="1">
              <a:extLst>
                <a:ext uri="{63B3BB69-23CF-44E3-9099-C40C66FF867C}">
                  <a14:compatExt spid="_x0000_s59459"/>
                </a:ext>
                <a:ext uri="{FF2B5EF4-FFF2-40B4-BE49-F238E27FC236}">
                  <a16:creationId xmlns:a16="http://schemas.microsoft.com/office/drawing/2014/main" id="{00000000-0008-0000-1300-00004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171450</xdr:rowOff>
        </xdr:from>
        <xdr:to>
          <xdr:col>10</xdr:col>
          <xdr:colOff>285750</xdr:colOff>
          <xdr:row>18</xdr:row>
          <xdr:rowOff>19050</xdr:rowOff>
        </xdr:to>
        <xdr:sp macro="" textlink="">
          <xdr:nvSpPr>
            <xdr:cNvPr id="59460" name="Check Box 68" hidden="1">
              <a:extLst>
                <a:ext uri="{63B3BB69-23CF-44E3-9099-C40C66FF867C}">
                  <a14:compatExt spid="_x0000_s59460"/>
                </a:ext>
                <a:ext uri="{FF2B5EF4-FFF2-40B4-BE49-F238E27FC236}">
                  <a16:creationId xmlns:a16="http://schemas.microsoft.com/office/drawing/2014/main" id="{00000000-0008-0000-1300-00004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16</xdr:row>
          <xdr:rowOff>171450</xdr:rowOff>
        </xdr:from>
        <xdr:to>
          <xdr:col>11</xdr:col>
          <xdr:colOff>285750</xdr:colOff>
          <xdr:row>18</xdr:row>
          <xdr:rowOff>19050</xdr:rowOff>
        </xdr:to>
        <xdr:sp macro="" textlink="">
          <xdr:nvSpPr>
            <xdr:cNvPr id="59461" name="Check Box 69" hidden="1">
              <a:extLst>
                <a:ext uri="{63B3BB69-23CF-44E3-9099-C40C66FF867C}">
                  <a14:compatExt spid="_x0000_s59461"/>
                </a:ext>
                <a:ext uri="{FF2B5EF4-FFF2-40B4-BE49-F238E27FC236}">
                  <a16:creationId xmlns:a16="http://schemas.microsoft.com/office/drawing/2014/main" id="{00000000-0008-0000-1300-00004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171450</xdr:rowOff>
        </xdr:from>
        <xdr:to>
          <xdr:col>10</xdr:col>
          <xdr:colOff>0</xdr:colOff>
          <xdr:row>19</xdr:row>
          <xdr:rowOff>19050</xdr:rowOff>
        </xdr:to>
        <xdr:sp macro="" textlink="">
          <xdr:nvSpPr>
            <xdr:cNvPr id="59462" name="Check Box 70" hidden="1">
              <a:extLst>
                <a:ext uri="{63B3BB69-23CF-44E3-9099-C40C66FF867C}">
                  <a14:compatExt spid="_x0000_s59462"/>
                </a:ext>
                <a:ext uri="{FF2B5EF4-FFF2-40B4-BE49-F238E27FC236}">
                  <a16:creationId xmlns:a16="http://schemas.microsoft.com/office/drawing/2014/main" id="{00000000-0008-0000-1300-00004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171450</xdr:rowOff>
        </xdr:from>
        <xdr:to>
          <xdr:col>10</xdr:col>
          <xdr:colOff>285750</xdr:colOff>
          <xdr:row>19</xdr:row>
          <xdr:rowOff>19050</xdr:rowOff>
        </xdr:to>
        <xdr:sp macro="" textlink="">
          <xdr:nvSpPr>
            <xdr:cNvPr id="59463" name="Check Box 71" hidden="1">
              <a:extLst>
                <a:ext uri="{63B3BB69-23CF-44E3-9099-C40C66FF867C}">
                  <a14:compatExt spid="_x0000_s59463"/>
                </a:ext>
                <a:ext uri="{FF2B5EF4-FFF2-40B4-BE49-F238E27FC236}">
                  <a16:creationId xmlns:a16="http://schemas.microsoft.com/office/drawing/2014/main" id="{00000000-0008-0000-1300-00004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17</xdr:row>
          <xdr:rowOff>171450</xdr:rowOff>
        </xdr:from>
        <xdr:to>
          <xdr:col>11</xdr:col>
          <xdr:colOff>285750</xdr:colOff>
          <xdr:row>19</xdr:row>
          <xdr:rowOff>19050</xdr:rowOff>
        </xdr:to>
        <xdr:sp macro="" textlink="">
          <xdr:nvSpPr>
            <xdr:cNvPr id="59464" name="Check Box 72" hidden="1">
              <a:extLst>
                <a:ext uri="{63B3BB69-23CF-44E3-9099-C40C66FF867C}">
                  <a14:compatExt spid="_x0000_s59464"/>
                </a:ext>
                <a:ext uri="{FF2B5EF4-FFF2-40B4-BE49-F238E27FC236}">
                  <a16:creationId xmlns:a16="http://schemas.microsoft.com/office/drawing/2014/main" id="{00000000-0008-0000-1300-00004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161925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59465" name="Check Box 73" hidden="1">
              <a:extLst>
                <a:ext uri="{63B3BB69-23CF-44E3-9099-C40C66FF867C}">
                  <a14:compatExt spid="_x0000_s59465"/>
                </a:ext>
                <a:ext uri="{FF2B5EF4-FFF2-40B4-BE49-F238E27FC236}">
                  <a16:creationId xmlns:a16="http://schemas.microsoft.com/office/drawing/2014/main" id="{00000000-0008-0000-1300-00004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161925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59466" name="Check Box 74" hidden="1">
              <a:extLst>
                <a:ext uri="{63B3BB69-23CF-44E3-9099-C40C66FF867C}">
                  <a14:compatExt spid="_x0000_s59466"/>
                </a:ext>
                <a:ext uri="{FF2B5EF4-FFF2-40B4-BE49-F238E27FC236}">
                  <a16:creationId xmlns:a16="http://schemas.microsoft.com/office/drawing/2014/main" id="{00000000-0008-0000-1300-00004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161925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59467" name="Check Box 75" hidden="1">
              <a:extLst>
                <a:ext uri="{63B3BB69-23CF-44E3-9099-C40C66FF867C}">
                  <a14:compatExt spid="_x0000_s59467"/>
                </a:ext>
                <a:ext uri="{FF2B5EF4-FFF2-40B4-BE49-F238E27FC236}">
                  <a16:creationId xmlns:a16="http://schemas.microsoft.com/office/drawing/2014/main" id="{00000000-0008-0000-1300-00004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161925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59468" name="Check Box 76" hidden="1">
              <a:extLst>
                <a:ext uri="{63B3BB69-23CF-44E3-9099-C40C66FF867C}">
                  <a14:compatExt spid="_x0000_s59468"/>
                </a:ext>
                <a:ext uri="{FF2B5EF4-FFF2-40B4-BE49-F238E27FC236}">
                  <a16:creationId xmlns:a16="http://schemas.microsoft.com/office/drawing/2014/main" id="{00000000-0008-0000-1300-00004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161925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59469" name="Check Box 77" hidden="1">
              <a:extLst>
                <a:ext uri="{63B3BB69-23CF-44E3-9099-C40C66FF867C}">
                  <a14:compatExt spid="_x0000_s59469"/>
                </a:ext>
                <a:ext uri="{FF2B5EF4-FFF2-40B4-BE49-F238E27FC236}">
                  <a16:creationId xmlns:a16="http://schemas.microsoft.com/office/drawing/2014/main" id="{00000000-0008-0000-1300-00004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161925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59470" name="Check Box 78" hidden="1">
              <a:extLst>
                <a:ext uri="{63B3BB69-23CF-44E3-9099-C40C66FF867C}">
                  <a14:compatExt spid="_x0000_s59470"/>
                </a:ext>
                <a:ext uri="{FF2B5EF4-FFF2-40B4-BE49-F238E27FC236}">
                  <a16:creationId xmlns:a16="http://schemas.microsoft.com/office/drawing/2014/main" id="{00000000-0008-0000-1300-00004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21</xdr:row>
          <xdr:rowOff>142875</xdr:rowOff>
        </xdr:from>
        <xdr:to>
          <xdr:col>9</xdr:col>
          <xdr:colOff>276225</xdr:colOff>
          <xdr:row>23</xdr:row>
          <xdr:rowOff>0</xdr:rowOff>
        </xdr:to>
        <xdr:sp macro="" textlink="">
          <xdr:nvSpPr>
            <xdr:cNvPr id="59471" name="Check Box 79" hidden="1">
              <a:extLst>
                <a:ext uri="{63B3BB69-23CF-44E3-9099-C40C66FF867C}">
                  <a14:compatExt spid="_x0000_s59471"/>
                </a:ext>
                <a:ext uri="{FF2B5EF4-FFF2-40B4-BE49-F238E27FC236}">
                  <a16:creationId xmlns:a16="http://schemas.microsoft.com/office/drawing/2014/main" id="{00000000-0008-0000-1300-00004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142875</xdr:rowOff>
        </xdr:from>
        <xdr:to>
          <xdr:col>10</xdr:col>
          <xdr:colOff>285750</xdr:colOff>
          <xdr:row>23</xdr:row>
          <xdr:rowOff>0</xdr:rowOff>
        </xdr:to>
        <xdr:sp macro="" textlink="">
          <xdr:nvSpPr>
            <xdr:cNvPr id="59472" name="Check Box 80" hidden="1">
              <a:extLst>
                <a:ext uri="{63B3BB69-23CF-44E3-9099-C40C66FF867C}">
                  <a14:compatExt spid="_x0000_s59472"/>
                </a:ext>
                <a:ext uri="{FF2B5EF4-FFF2-40B4-BE49-F238E27FC236}">
                  <a16:creationId xmlns:a16="http://schemas.microsoft.com/office/drawing/2014/main" id="{00000000-0008-0000-1300-00005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142875</xdr:rowOff>
        </xdr:from>
        <xdr:to>
          <xdr:col>11</xdr:col>
          <xdr:colOff>285750</xdr:colOff>
          <xdr:row>23</xdr:row>
          <xdr:rowOff>0</xdr:rowOff>
        </xdr:to>
        <xdr:sp macro="" textlink="">
          <xdr:nvSpPr>
            <xdr:cNvPr id="59473" name="Check Box 81" hidden="1">
              <a:extLst>
                <a:ext uri="{63B3BB69-23CF-44E3-9099-C40C66FF867C}">
                  <a14:compatExt spid="_x0000_s59473"/>
                </a:ext>
                <a:ext uri="{FF2B5EF4-FFF2-40B4-BE49-F238E27FC236}">
                  <a16:creationId xmlns:a16="http://schemas.microsoft.com/office/drawing/2014/main" id="{00000000-0008-0000-1300-00005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0</xdr:rowOff>
        </xdr:from>
        <xdr:to>
          <xdr:col>10</xdr:col>
          <xdr:colOff>0</xdr:colOff>
          <xdr:row>25</xdr:row>
          <xdr:rowOff>38100</xdr:rowOff>
        </xdr:to>
        <xdr:sp macro="" textlink="">
          <xdr:nvSpPr>
            <xdr:cNvPr id="59474" name="Check Box 82" hidden="1">
              <a:extLst>
                <a:ext uri="{63B3BB69-23CF-44E3-9099-C40C66FF867C}">
                  <a14:compatExt spid="_x0000_s59474"/>
                </a:ext>
                <a:ext uri="{FF2B5EF4-FFF2-40B4-BE49-F238E27FC236}">
                  <a16:creationId xmlns:a16="http://schemas.microsoft.com/office/drawing/2014/main" id="{00000000-0008-0000-1300-00005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0</xdr:rowOff>
        </xdr:from>
        <xdr:to>
          <xdr:col>10</xdr:col>
          <xdr:colOff>285750</xdr:colOff>
          <xdr:row>25</xdr:row>
          <xdr:rowOff>38100</xdr:rowOff>
        </xdr:to>
        <xdr:sp macro="" textlink="">
          <xdr:nvSpPr>
            <xdr:cNvPr id="59475" name="Check Box 83" hidden="1">
              <a:extLst>
                <a:ext uri="{63B3BB69-23CF-44E3-9099-C40C66FF867C}">
                  <a14:compatExt spid="_x0000_s59475"/>
                </a:ext>
                <a:ext uri="{FF2B5EF4-FFF2-40B4-BE49-F238E27FC236}">
                  <a16:creationId xmlns:a16="http://schemas.microsoft.com/office/drawing/2014/main" id="{00000000-0008-0000-1300-00005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24</xdr:row>
          <xdr:rowOff>0</xdr:rowOff>
        </xdr:from>
        <xdr:to>
          <xdr:col>11</xdr:col>
          <xdr:colOff>285750</xdr:colOff>
          <xdr:row>25</xdr:row>
          <xdr:rowOff>38100</xdr:rowOff>
        </xdr:to>
        <xdr:sp macro="" textlink="">
          <xdr:nvSpPr>
            <xdr:cNvPr id="59476" name="Check Box 84" hidden="1">
              <a:extLst>
                <a:ext uri="{63B3BB69-23CF-44E3-9099-C40C66FF867C}">
                  <a14:compatExt spid="_x0000_s59476"/>
                </a:ext>
                <a:ext uri="{FF2B5EF4-FFF2-40B4-BE49-F238E27FC236}">
                  <a16:creationId xmlns:a16="http://schemas.microsoft.com/office/drawing/2014/main" id="{00000000-0008-0000-1300-00005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76200</xdr:rowOff>
        </xdr:from>
        <xdr:to>
          <xdr:col>9</xdr:col>
          <xdr:colOff>276225</xdr:colOff>
          <xdr:row>28</xdr:row>
          <xdr:rowOff>114300</xdr:rowOff>
        </xdr:to>
        <xdr:sp macro="" textlink="">
          <xdr:nvSpPr>
            <xdr:cNvPr id="59477" name="Check Box 85" hidden="1">
              <a:extLst>
                <a:ext uri="{63B3BB69-23CF-44E3-9099-C40C66FF867C}">
                  <a14:compatExt spid="_x0000_s59477"/>
                </a:ext>
                <a:ext uri="{FF2B5EF4-FFF2-40B4-BE49-F238E27FC236}">
                  <a16:creationId xmlns:a16="http://schemas.microsoft.com/office/drawing/2014/main" id="{00000000-0008-0000-1300-00005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27</xdr:row>
          <xdr:rowOff>76200</xdr:rowOff>
        </xdr:from>
        <xdr:to>
          <xdr:col>10</xdr:col>
          <xdr:colOff>285750</xdr:colOff>
          <xdr:row>28</xdr:row>
          <xdr:rowOff>114300</xdr:rowOff>
        </xdr:to>
        <xdr:sp macro="" textlink="">
          <xdr:nvSpPr>
            <xdr:cNvPr id="59478" name="Check Box 86" hidden="1">
              <a:extLst>
                <a:ext uri="{63B3BB69-23CF-44E3-9099-C40C66FF867C}">
                  <a14:compatExt spid="_x0000_s59478"/>
                </a:ext>
                <a:ext uri="{FF2B5EF4-FFF2-40B4-BE49-F238E27FC236}">
                  <a16:creationId xmlns:a16="http://schemas.microsoft.com/office/drawing/2014/main" id="{00000000-0008-0000-1300-00005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76200</xdr:rowOff>
        </xdr:from>
        <xdr:to>
          <xdr:col>11</xdr:col>
          <xdr:colOff>285750</xdr:colOff>
          <xdr:row>28</xdr:row>
          <xdr:rowOff>114300</xdr:rowOff>
        </xdr:to>
        <xdr:sp macro="" textlink="">
          <xdr:nvSpPr>
            <xdr:cNvPr id="59479" name="Check Box 87" hidden="1">
              <a:extLst>
                <a:ext uri="{63B3BB69-23CF-44E3-9099-C40C66FF867C}">
                  <a14:compatExt spid="_x0000_s59479"/>
                </a:ext>
                <a:ext uri="{FF2B5EF4-FFF2-40B4-BE49-F238E27FC236}">
                  <a16:creationId xmlns:a16="http://schemas.microsoft.com/office/drawing/2014/main" id="{00000000-0008-0000-1300-00005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28</xdr:row>
          <xdr:rowOff>161925</xdr:rowOff>
        </xdr:from>
        <xdr:to>
          <xdr:col>10</xdr:col>
          <xdr:colOff>0</xdr:colOff>
          <xdr:row>30</xdr:row>
          <xdr:rowOff>19050</xdr:rowOff>
        </xdr:to>
        <xdr:sp macro="" textlink="">
          <xdr:nvSpPr>
            <xdr:cNvPr id="59480" name="Check Box 88" hidden="1">
              <a:extLst>
                <a:ext uri="{63B3BB69-23CF-44E3-9099-C40C66FF867C}">
                  <a14:compatExt spid="_x0000_s59480"/>
                </a:ext>
                <a:ext uri="{FF2B5EF4-FFF2-40B4-BE49-F238E27FC236}">
                  <a16:creationId xmlns:a16="http://schemas.microsoft.com/office/drawing/2014/main" id="{00000000-0008-0000-1300-00005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161925</xdr:rowOff>
        </xdr:from>
        <xdr:to>
          <xdr:col>10</xdr:col>
          <xdr:colOff>285750</xdr:colOff>
          <xdr:row>30</xdr:row>
          <xdr:rowOff>19050</xdr:rowOff>
        </xdr:to>
        <xdr:sp macro="" textlink="">
          <xdr:nvSpPr>
            <xdr:cNvPr id="59481" name="Check Box 89" hidden="1">
              <a:extLst>
                <a:ext uri="{63B3BB69-23CF-44E3-9099-C40C66FF867C}">
                  <a14:compatExt spid="_x0000_s59481"/>
                </a:ext>
                <a:ext uri="{FF2B5EF4-FFF2-40B4-BE49-F238E27FC236}">
                  <a16:creationId xmlns:a16="http://schemas.microsoft.com/office/drawing/2014/main" id="{00000000-0008-0000-1300-00005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28</xdr:row>
          <xdr:rowOff>161925</xdr:rowOff>
        </xdr:from>
        <xdr:to>
          <xdr:col>11</xdr:col>
          <xdr:colOff>285750</xdr:colOff>
          <xdr:row>30</xdr:row>
          <xdr:rowOff>19050</xdr:rowOff>
        </xdr:to>
        <xdr:sp macro="" textlink="">
          <xdr:nvSpPr>
            <xdr:cNvPr id="59482" name="Check Box 90" hidden="1">
              <a:extLst>
                <a:ext uri="{63B3BB69-23CF-44E3-9099-C40C66FF867C}">
                  <a14:compatExt spid="_x0000_s59482"/>
                </a:ext>
                <a:ext uri="{FF2B5EF4-FFF2-40B4-BE49-F238E27FC236}">
                  <a16:creationId xmlns:a16="http://schemas.microsoft.com/office/drawing/2014/main" id="{00000000-0008-0000-1300-00005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161925</xdr:rowOff>
        </xdr:from>
        <xdr:to>
          <xdr:col>10</xdr:col>
          <xdr:colOff>0</xdr:colOff>
          <xdr:row>31</xdr:row>
          <xdr:rowOff>19050</xdr:rowOff>
        </xdr:to>
        <xdr:sp macro="" textlink="">
          <xdr:nvSpPr>
            <xdr:cNvPr id="59483" name="Check Box 91" hidden="1">
              <a:extLst>
                <a:ext uri="{63B3BB69-23CF-44E3-9099-C40C66FF867C}">
                  <a14:compatExt spid="_x0000_s59483"/>
                </a:ext>
                <a:ext uri="{FF2B5EF4-FFF2-40B4-BE49-F238E27FC236}">
                  <a16:creationId xmlns:a16="http://schemas.microsoft.com/office/drawing/2014/main" id="{00000000-0008-0000-1300-00005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161925</xdr:rowOff>
        </xdr:from>
        <xdr:to>
          <xdr:col>10</xdr:col>
          <xdr:colOff>285750</xdr:colOff>
          <xdr:row>31</xdr:row>
          <xdr:rowOff>19050</xdr:rowOff>
        </xdr:to>
        <xdr:sp macro="" textlink="">
          <xdr:nvSpPr>
            <xdr:cNvPr id="59484" name="Check Box 92" hidden="1">
              <a:extLst>
                <a:ext uri="{63B3BB69-23CF-44E3-9099-C40C66FF867C}">
                  <a14:compatExt spid="_x0000_s59484"/>
                </a:ext>
                <a:ext uri="{FF2B5EF4-FFF2-40B4-BE49-F238E27FC236}">
                  <a16:creationId xmlns:a16="http://schemas.microsoft.com/office/drawing/2014/main" id="{00000000-0008-0000-1300-00005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29</xdr:row>
          <xdr:rowOff>161925</xdr:rowOff>
        </xdr:from>
        <xdr:to>
          <xdr:col>11</xdr:col>
          <xdr:colOff>285750</xdr:colOff>
          <xdr:row>31</xdr:row>
          <xdr:rowOff>19050</xdr:rowOff>
        </xdr:to>
        <xdr:sp macro="" textlink="">
          <xdr:nvSpPr>
            <xdr:cNvPr id="59485" name="Check Box 93" hidden="1">
              <a:extLst>
                <a:ext uri="{63B3BB69-23CF-44E3-9099-C40C66FF867C}">
                  <a14:compatExt spid="_x0000_s59485"/>
                </a:ext>
                <a:ext uri="{FF2B5EF4-FFF2-40B4-BE49-F238E27FC236}">
                  <a16:creationId xmlns:a16="http://schemas.microsoft.com/office/drawing/2014/main" id="{00000000-0008-0000-1300-00005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30</xdr:row>
          <xdr:rowOff>161925</xdr:rowOff>
        </xdr:from>
        <xdr:to>
          <xdr:col>10</xdr:col>
          <xdr:colOff>0</xdr:colOff>
          <xdr:row>32</xdr:row>
          <xdr:rowOff>19050</xdr:rowOff>
        </xdr:to>
        <xdr:sp macro="" textlink="">
          <xdr:nvSpPr>
            <xdr:cNvPr id="59486" name="Check Box 94" hidden="1">
              <a:extLst>
                <a:ext uri="{63B3BB69-23CF-44E3-9099-C40C66FF867C}">
                  <a14:compatExt spid="_x0000_s59486"/>
                </a:ext>
                <a:ext uri="{FF2B5EF4-FFF2-40B4-BE49-F238E27FC236}">
                  <a16:creationId xmlns:a16="http://schemas.microsoft.com/office/drawing/2014/main" id="{00000000-0008-0000-1300-00005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161925</xdr:rowOff>
        </xdr:from>
        <xdr:to>
          <xdr:col>10</xdr:col>
          <xdr:colOff>285750</xdr:colOff>
          <xdr:row>32</xdr:row>
          <xdr:rowOff>19050</xdr:rowOff>
        </xdr:to>
        <xdr:sp macro="" textlink="">
          <xdr:nvSpPr>
            <xdr:cNvPr id="59487" name="Check Box 95" hidden="1">
              <a:extLst>
                <a:ext uri="{63B3BB69-23CF-44E3-9099-C40C66FF867C}">
                  <a14:compatExt spid="_x0000_s59487"/>
                </a:ext>
                <a:ext uri="{FF2B5EF4-FFF2-40B4-BE49-F238E27FC236}">
                  <a16:creationId xmlns:a16="http://schemas.microsoft.com/office/drawing/2014/main" id="{00000000-0008-0000-1300-00005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30</xdr:row>
          <xdr:rowOff>161925</xdr:rowOff>
        </xdr:from>
        <xdr:to>
          <xdr:col>11</xdr:col>
          <xdr:colOff>285750</xdr:colOff>
          <xdr:row>32</xdr:row>
          <xdr:rowOff>19050</xdr:rowOff>
        </xdr:to>
        <xdr:sp macro="" textlink="">
          <xdr:nvSpPr>
            <xdr:cNvPr id="59488" name="Check Box 96" hidden="1">
              <a:extLst>
                <a:ext uri="{63B3BB69-23CF-44E3-9099-C40C66FF867C}">
                  <a14:compatExt spid="_x0000_s59488"/>
                </a:ext>
                <a:ext uri="{FF2B5EF4-FFF2-40B4-BE49-F238E27FC236}">
                  <a16:creationId xmlns:a16="http://schemas.microsoft.com/office/drawing/2014/main" id="{00000000-0008-0000-1300-00006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31</xdr:row>
          <xdr:rowOff>171450</xdr:rowOff>
        </xdr:from>
        <xdr:to>
          <xdr:col>9</xdr:col>
          <xdr:colOff>276225</xdr:colOff>
          <xdr:row>33</xdr:row>
          <xdr:rowOff>19050</xdr:rowOff>
        </xdr:to>
        <xdr:sp macro="" textlink="">
          <xdr:nvSpPr>
            <xdr:cNvPr id="59489" name="Check Box 97" hidden="1">
              <a:extLst>
                <a:ext uri="{63B3BB69-23CF-44E3-9099-C40C66FF867C}">
                  <a14:compatExt spid="_x0000_s59489"/>
                </a:ext>
                <a:ext uri="{FF2B5EF4-FFF2-40B4-BE49-F238E27FC236}">
                  <a16:creationId xmlns:a16="http://schemas.microsoft.com/office/drawing/2014/main" id="{00000000-0008-0000-1300-00006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31</xdr:row>
          <xdr:rowOff>171450</xdr:rowOff>
        </xdr:from>
        <xdr:to>
          <xdr:col>10</xdr:col>
          <xdr:colOff>285750</xdr:colOff>
          <xdr:row>33</xdr:row>
          <xdr:rowOff>19050</xdr:rowOff>
        </xdr:to>
        <xdr:sp macro="" textlink="">
          <xdr:nvSpPr>
            <xdr:cNvPr id="59490" name="Check Box 98" hidden="1">
              <a:extLst>
                <a:ext uri="{63B3BB69-23CF-44E3-9099-C40C66FF867C}">
                  <a14:compatExt spid="_x0000_s59490"/>
                </a:ext>
                <a:ext uri="{FF2B5EF4-FFF2-40B4-BE49-F238E27FC236}">
                  <a16:creationId xmlns:a16="http://schemas.microsoft.com/office/drawing/2014/main" id="{00000000-0008-0000-1300-00006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31</xdr:row>
          <xdr:rowOff>171450</xdr:rowOff>
        </xdr:from>
        <xdr:to>
          <xdr:col>11</xdr:col>
          <xdr:colOff>285750</xdr:colOff>
          <xdr:row>33</xdr:row>
          <xdr:rowOff>19050</xdr:rowOff>
        </xdr:to>
        <xdr:sp macro="" textlink="">
          <xdr:nvSpPr>
            <xdr:cNvPr id="59491" name="Check Box 99" hidden="1">
              <a:extLst>
                <a:ext uri="{63B3BB69-23CF-44E3-9099-C40C66FF867C}">
                  <a14:compatExt spid="_x0000_s59491"/>
                </a:ext>
                <a:ext uri="{FF2B5EF4-FFF2-40B4-BE49-F238E27FC236}">
                  <a16:creationId xmlns:a16="http://schemas.microsoft.com/office/drawing/2014/main" id="{00000000-0008-0000-1300-00006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171450</xdr:rowOff>
        </xdr:from>
        <xdr:to>
          <xdr:col>9</xdr:col>
          <xdr:colOff>276225</xdr:colOff>
          <xdr:row>34</xdr:row>
          <xdr:rowOff>19050</xdr:rowOff>
        </xdr:to>
        <xdr:sp macro="" textlink="">
          <xdr:nvSpPr>
            <xdr:cNvPr id="59492" name="Check Box 100" hidden="1">
              <a:extLst>
                <a:ext uri="{63B3BB69-23CF-44E3-9099-C40C66FF867C}">
                  <a14:compatExt spid="_x0000_s59492"/>
                </a:ext>
                <a:ext uri="{FF2B5EF4-FFF2-40B4-BE49-F238E27FC236}">
                  <a16:creationId xmlns:a16="http://schemas.microsoft.com/office/drawing/2014/main" id="{00000000-0008-0000-1300-00006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32</xdr:row>
          <xdr:rowOff>171450</xdr:rowOff>
        </xdr:from>
        <xdr:to>
          <xdr:col>10</xdr:col>
          <xdr:colOff>285750</xdr:colOff>
          <xdr:row>34</xdr:row>
          <xdr:rowOff>19050</xdr:rowOff>
        </xdr:to>
        <xdr:sp macro="" textlink="">
          <xdr:nvSpPr>
            <xdr:cNvPr id="59493" name="Check Box 101" hidden="1">
              <a:extLst>
                <a:ext uri="{63B3BB69-23CF-44E3-9099-C40C66FF867C}">
                  <a14:compatExt spid="_x0000_s59493"/>
                </a:ext>
                <a:ext uri="{FF2B5EF4-FFF2-40B4-BE49-F238E27FC236}">
                  <a16:creationId xmlns:a16="http://schemas.microsoft.com/office/drawing/2014/main" id="{00000000-0008-0000-1300-00006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32</xdr:row>
          <xdr:rowOff>171450</xdr:rowOff>
        </xdr:from>
        <xdr:to>
          <xdr:col>11</xdr:col>
          <xdr:colOff>285750</xdr:colOff>
          <xdr:row>34</xdr:row>
          <xdr:rowOff>19050</xdr:rowOff>
        </xdr:to>
        <xdr:sp macro="" textlink="">
          <xdr:nvSpPr>
            <xdr:cNvPr id="59494" name="Check Box 102" hidden="1">
              <a:extLst>
                <a:ext uri="{63B3BB69-23CF-44E3-9099-C40C66FF867C}">
                  <a14:compatExt spid="_x0000_s59494"/>
                </a:ext>
                <a:ext uri="{FF2B5EF4-FFF2-40B4-BE49-F238E27FC236}">
                  <a16:creationId xmlns:a16="http://schemas.microsoft.com/office/drawing/2014/main" id="{00000000-0008-0000-1300-00006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33</xdr:row>
          <xdr:rowOff>171450</xdr:rowOff>
        </xdr:from>
        <xdr:to>
          <xdr:col>9</xdr:col>
          <xdr:colOff>276225</xdr:colOff>
          <xdr:row>35</xdr:row>
          <xdr:rowOff>19050</xdr:rowOff>
        </xdr:to>
        <xdr:sp macro="" textlink="">
          <xdr:nvSpPr>
            <xdr:cNvPr id="59495" name="Check Box 103" hidden="1">
              <a:extLst>
                <a:ext uri="{63B3BB69-23CF-44E3-9099-C40C66FF867C}">
                  <a14:compatExt spid="_x0000_s59495"/>
                </a:ext>
                <a:ext uri="{FF2B5EF4-FFF2-40B4-BE49-F238E27FC236}">
                  <a16:creationId xmlns:a16="http://schemas.microsoft.com/office/drawing/2014/main" id="{00000000-0008-0000-1300-00006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33</xdr:row>
          <xdr:rowOff>171450</xdr:rowOff>
        </xdr:from>
        <xdr:to>
          <xdr:col>10</xdr:col>
          <xdr:colOff>285750</xdr:colOff>
          <xdr:row>35</xdr:row>
          <xdr:rowOff>19050</xdr:rowOff>
        </xdr:to>
        <xdr:sp macro="" textlink="">
          <xdr:nvSpPr>
            <xdr:cNvPr id="59496" name="Check Box 104" hidden="1">
              <a:extLst>
                <a:ext uri="{63B3BB69-23CF-44E3-9099-C40C66FF867C}">
                  <a14:compatExt spid="_x0000_s59496"/>
                </a:ext>
                <a:ext uri="{FF2B5EF4-FFF2-40B4-BE49-F238E27FC236}">
                  <a16:creationId xmlns:a16="http://schemas.microsoft.com/office/drawing/2014/main" id="{00000000-0008-0000-1300-00006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33</xdr:row>
          <xdr:rowOff>171450</xdr:rowOff>
        </xdr:from>
        <xdr:to>
          <xdr:col>11</xdr:col>
          <xdr:colOff>285750</xdr:colOff>
          <xdr:row>35</xdr:row>
          <xdr:rowOff>19050</xdr:rowOff>
        </xdr:to>
        <xdr:sp macro="" textlink="">
          <xdr:nvSpPr>
            <xdr:cNvPr id="59497" name="Check Box 105" hidden="1">
              <a:extLst>
                <a:ext uri="{63B3BB69-23CF-44E3-9099-C40C66FF867C}">
                  <a14:compatExt spid="_x0000_s59497"/>
                </a:ext>
                <a:ext uri="{FF2B5EF4-FFF2-40B4-BE49-F238E27FC236}">
                  <a16:creationId xmlns:a16="http://schemas.microsoft.com/office/drawing/2014/main" id="{00000000-0008-0000-1300-00006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34</xdr:row>
          <xdr:rowOff>171450</xdr:rowOff>
        </xdr:from>
        <xdr:to>
          <xdr:col>5</xdr:col>
          <xdr:colOff>295275</xdr:colOff>
          <xdr:row>36</xdr:row>
          <xdr:rowOff>28575</xdr:rowOff>
        </xdr:to>
        <xdr:sp macro="" textlink="">
          <xdr:nvSpPr>
            <xdr:cNvPr id="59501" name="Check Box 109" hidden="1">
              <a:extLst>
                <a:ext uri="{63B3BB69-23CF-44E3-9099-C40C66FF867C}">
                  <a14:compatExt spid="_x0000_s59501"/>
                </a:ext>
                <a:ext uri="{FF2B5EF4-FFF2-40B4-BE49-F238E27FC236}">
                  <a16:creationId xmlns:a16="http://schemas.microsoft.com/office/drawing/2014/main" id="{00000000-0008-0000-1300-00006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34</xdr:row>
          <xdr:rowOff>171450</xdr:rowOff>
        </xdr:from>
        <xdr:to>
          <xdr:col>6</xdr:col>
          <xdr:colOff>304800</xdr:colOff>
          <xdr:row>36</xdr:row>
          <xdr:rowOff>19050</xdr:rowOff>
        </xdr:to>
        <xdr:sp macro="" textlink="">
          <xdr:nvSpPr>
            <xdr:cNvPr id="59502" name="Check Box 110" hidden="1">
              <a:extLst>
                <a:ext uri="{63B3BB69-23CF-44E3-9099-C40C66FF867C}">
                  <a14:compatExt spid="_x0000_s59502"/>
                </a:ext>
                <a:ext uri="{FF2B5EF4-FFF2-40B4-BE49-F238E27FC236}">
                  <a16:creationId xmlns:a16="http://schemas.microsoft.com/office/drawing/2014/main" id="{00000000-0008-0000-1300-00006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34</xdr:row>
          <xdr:rowOff>171450</xdr:rowOff>
        </xdr:from>
        <xdr:to>
          <xdr:col>7</xdr:col>
          <xdr:colOff>400050</xdr:colOff>
          <xdr:row>36</xdr:row>
          <xdr:rowOff>19050</xdr:rowOff>
        </xdr:to>
        <xdr:sp macro="" textlink="">
          <xdr:nvSpPr>
            <xdr:cNvPr id="59503" name="Check Box 111" hidden="1">
              <a:extLst>
                <a:ext uri="{63B3BB69-23CF-44E3-9099-C40C66FF867C}">
                  <a14:compatExt spid="_x0000_s59503"/>
                </a:ext>
                <a:ext uri="{FF2B5EF4-FFF2-40B4-BE49-F238E27FC236}">
                  <a16:creationId xmlns:a16="http://schemas.microsoft.com/office/drawing/2014/main" id="{00000000-0008-0000-1300-00006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34</xdr:row>
          <xdr:rowOff>171450</xdr:rowOff>
        </xdr:from>
        <xdr:to>
          <xdr:col>8</xdr:col>
          <xdr:colOff>381000</xdr:colOff>
          <xdr:row>36</xdr:row>
          <xdr:rowOff>19050</xdr:rowOff>
        </xdr:to>
        <xdr:sp macro="" textlink="">
          <xdr:nvSpPr>
            <xdr:cNvPr id="59504" name="Check Box 112" hidden="1">
              <a:extLst>
                <a:ext uri="{63B3BB69-23CF-44E3-9099-C40C66FF867C}">
                  <a14:compatExt spid="_x0000_s59504"/>
                </a:ext>
                <a:ext uri="{FF2B5EF4-FFF2-40B4-BE49-F238E27FC236}">
                  <a16:creationId xmlns:a16="http://schemas.microsoft.com/office/drawing/2014/main" id="{00000000-0008-0000-1300-00007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171450</xdr:rowOff>
        </xdr:from>
        <xdr:to>
          <xdr:col>9</xdr:col>
          <xdr:colOff>276225</xdr:colOff>
          <xdr:row>36</xdr:row>
          <xdr:rowOff>19050</xdr:rowOff>
        </xdr:to>
        <xdr:sp macro="" textlink="">
          <xdr:nvSpPr>
            <xdr:cNvPr id="59505" name="Check Box 113" hidden="1">
              <a:extLst>
                <a:ext uri="{63B3BB69-23CF-44E3-9099-C40C66FF867C}">
                  <a14:compatExt spid="_x0000_s59505"/>
                </a:ext>
                <a:ext uri="{FF2B5EF4-FFF2-40B4-BE49-F238E27FC236}">
                  <a16:creationId xmlns:a16="http://schemas.microsoft.com/office/drawing/2014/main" id="{00000000-0008-0000-1300-00007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34</xdr:row>
          <xdr:rowOff>171450</xdr:rowOff>
        </xdr:from>
        <xdr:to>
          <xdr:col>10</xdr:col>
          <xdr:colOff>285750</xdr:colOff>
          <xdr:row>36</xdr:row>
          <xdr:rowOff>19050</xdr:rowOff>
        </xdr:to>
        <xdr:sp macro="" textlink="">
          <xdr:nvSpPr>
            <xdr:cNvPr id="59506" name="Check Box 114" hidden="1">
              <a:extLst>
                <a:ext uri="{63B3BB69-23CF-44E3-9099-C40C66FF867C}">
                  <a14:compatExt spid="_x0000_s59506"/>
                </a:ext>
                <a:ext uri="{FF2B5EF4-FFF2-40B4-BE49-F238E27FC236}">
                  <a16:creationId xmlns:a16="http://schemas.microsoft.com/office/drawing/2014/main" id="{00000000-0008-0000-1300-00007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34</xdr:row>
          <xdr:rowOff>171450</xdr:rowOff>
        </xdr:from>
        <xdr:to>
          <xdr:col>11</xdr:col>
          <xdr:colOff>285750</xdr:colOff>
          <xdr:row>36</xdr:row>
          <xdr:rowOff>19050</xdr:rowOff>
        </xdr:to>
        <xdr:sp macro="" textlink="">
          <xdr:nvSpPr>
            <xdr:cNvPr id="59507" name="Check Box 115" hidden="1">
              <a:extLst>
                <a:ext uri="{63B3BB69-23CF-44E3-9099-C40C66FF867C}">
                  <a14:compatExt spid="_x0000_s59507"/>
                </a:ext>
                <a:ext uri="{FF2B5EF4-FFF2-40B4-BE49-F238E27FC236}">
                  <a16:creationId xmlns:a16="http://schemas.microsoft.com/office/drawing/2014/main" id="{00000000-0008-0000-1300-00007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35</xdr:row>
          <xdr:rowOff>171450</xdr:rowOff>
        </xdr:from>
        <xdr:to>
          <xdr:col>5</xdr:col>
          <xdr:colOff>295275</xdr:colOff>
          <xdr:row>37</xdr:row>
          <xdr:rowOff>28575</xdr:rowOff>
        </xdr:to>
        <xdr:sp macro="" textlink="">
          <xdr:nvSpPr>
            <xdr:cNvPr id="59508" name="Check Box 116" hidden="1">
              <a:extLst>
                <a:ext uri="{63B3BB69-23CF-44E3-9099-C40C66FF867C}">
                  <a14:compatExt spid="_x0000_s59508"/>
                </a:ext>
                <a:ext uri="{FF2B5EF4-FFF2-40B4-BE49-F238E27FC236}">
                  <a16:creationId xmlns:a16="http://schemas.microsoft.com/office/drawing/2014/main" id="{00000000-0008-0000-1300-00007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35</xdr:row>
          <xdr:rowOff>171450</xdr:rowOff>
        </xdr:from>
        <xdr:to>
          <xdr:col>6</xdr:col>
          <xdr:colOff>304800</xdr:colOff>
          <xdr:row>37</xdr:row>
          <xdr:rowOff>19050</xdr:rowOff>
        </xdr:to>
        <xdr:sp macro="" textlink="">
          <xdr:nvSpPr>
            <xdr:cNvPr id="59509" name="Check Box 117" hidden="1">
              <a:extLst>
                <a:ext uri="{63B3BB69-23CF-44E3-9099-C40C66FF867C}">
                  <a14:compatExt spid="_x0000_s59509"/>
                </a:ext>
                <a:ext uri="{FF2B5EF4-FFF2-40B4-BE49-F238E27FC236}">
                  <a16:creationId xmlns:a16="http://schemas.microsoft.com/office/drawing/2014/main" id="{00000000-0008-0000-1300-00007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35</xdr:row>
          <xdr:rowOff>171450</xdr:rowOff>
        </xdr:from>
        <xdr:to>
          <xdr:col>7</xdr:col>
          <xdr:colOff>400050</xdr:colOff>
          <xdr:row>37</xdr:row>
          <xdr:rowOff>19050</xdr:rowOff>
        </xdr:to>
        <xdr:sp macro="" textlink="">
          <xdr:nvSpPr>
            <xdr:cNvPr id="59510" name="Check Box 118" hidden="1">
              <a:extLst>
                <a:ext uri="{63B3BB69-23CF-44E3-9099-C40C66FF867C}">
                  <a14:compatExt spid="_x0000_s59510"/>
                </a:ext>
                <a:ext uri="{FF2B5EF4-FFF2-40B4-BE49-F238E27FC236}">
                  <a16:creationId xmlns:a16="http://schemas.microsoft.com/office/drawing/2014/main" id="{00000000-0008-0000-1300-00007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35</xdr:row>
          <xdr:rowOff>171450</xdr:rowOff>
        </xdr:from>
        <xdr:to>
          <xdr:col>8</xdr:col>
          <xdr:colOff>381000</xdr:colOff>
          <xdr:row>37</xdr:row>
          <xdr:rowOff>19050</xdr:rowOff>
        </xdr:to>
        <xdr:sp macro="" textlink="">
          <xdr:nvSpPr>
            <xdr:cNvPr id="59511" name="Check Box 119" hidden="1">
              <a:extLst>
                <a:ext uri="{63B3BB69-23CF-44E3-9099-C40C66FF867C}">
                  <a14:compatExt spid="_x0000_s59511"/>
                </a:ext>
                <a:ext uri="{FF2B5EF4-FFF2-40B4-BE49-F238E27FC236}">
                  <a16:creationId xmlns:a16="http://schemas.microsoft.com/office/drawing/2014/main" id="{00000000-0008-0000-1300-00007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35</xdr:row>
          <xdr:rowOff>171450</xdr:rowOff>
        </xdr:from>
        <xdr:to>
          <xdr:col>9</xdr:col>
          <xdr:colOff>276225</xdr:colOff>
          <xdr:row>37</xdr:row>
          <xdr:rowOff>19050</xdr:rowOff>
        </xdr:to>
        <xdr:sp macro="" textlink="">
          <xdr:nvSpPr>
            <xdr:cNvPr id="59512" name="Check Box 120" hidden="1">
              <a:extLst>
                <a:ext uri="{63B3BB69-23CF-44E3-9099-C40C66FF867C}">
                  <a14:compatExt spid="_x0000_s59512"/>
                </a:ext>
                <a:ext uri="{FF2B5EF4-FFF2-40B4-BE49-F238E27FC236}">
                  <a16:creationId xmlns:a16="http://schemas.microsoft.com/office/drawing/2014/main" id="{00000000-0008-0000-1300-00007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35</xdr:row>
          <xdr:rowOff>171450</xdr:rowOff>
        </xdr:from>
        <xdr:to>
          <xdr:col>10</xdr:col>
          <xdr:colOff>285750</xdr:colOff>
          <xdr:row>37</xdr:row>
          <xdr:rowOff>19050</xdr:rowOff>
        </xdr:to>
        <xdr:sp macro="" textlink="">
          <xdr:nvSpPr>
            <xdr:cNvPr id="59513" name="Check Box 121" hidden="1">
              <a:extLst>
                <a:ext uri="{63B3BB69-23CF-44E3-9099-C40C66FF867C}">
                  <a14:compatExt spid="_x0000_s59513"/>
                </a:ext>
                <a:ext uri="{FF2B5EF4-FFF2-40B4-BE49-F238E27FC236}">
                  <a16:creationId xmlns:a16="http://schemas.microsoft.com/office/drawing/2014/main" id="{00000000-0008-0000-1300-00007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35</xdr:row>
          <xdr:rowOff>171450</xdr:rowOff>
        </xdr:from>
        <xdr:to>
          <xdr:col>11</xdr:col>
          <xdr:colOff>285750</xdr:colOff>
          <xdr:row>37</xdr:row>
          <xdr:rowOff>19050</xdr:rowOff>
        </xdr:to>
        <xdr:sp macro="" textlink="">
          <xdr:nvSpPr>
            <xdr:cNvPr id="59514" name="Check Box 122" hidden="1">
              <a:extLst>
                <a:ext uri="{63B3BB69-23CF-44E3-9099-C40C66FF867C}">
                  <a14:compatExt spid="_x0000_s59514"/>
                </a:ext>
                <a:ext uri="{FF2B5EF4-FFF2-40B4-BE49-F238E27FC236}">
                  <a16:creationId xmlns:a16="http://schemas.microsoft.com/office/drawing/2014/main" id="{00000000-0008-0000-1300-00007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36</xdr:row>
          <xdr:rowOff>171450</xdr:rowOff>
        </xdr:from>
        <xdr:to>
          <xdr:col>5</xdr:col>
          <xdr:colOff>295275</xdr:colOff>
          <xdr:row>38</xdr:row>
          <xdr:rowOff>19050</xdr:rowOff>
        </xdr:to>
        <xdr:sp macro="" textlink="">
          <xdr:nvSpPr>
            <xdr:cNvPr id="59515" name="Check Box 123" hidden="1">
              <a:extLst>
                <a:ext uri="{63B3BB69-23CF-44E3-9099-C40C66FF867C}">
                  <a14:compatExt spid="_x0000_s59515"/>
                </a:ext>
                <a:ext uri="{FF2B5EF4-FFF2-40B4-BE49-F238E27FC236}">
                  <a16:creationId xmlns:a16="http://schemas.microsoft.com/office/drawing/2014/main" id="{00000000-0008-0000-1300-00007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36</xdr:row>
          <xdr:rowOff>171450</xdr:rowOff>
        </xdr:from>
        <xdr:to>
          <xdr:col>6</xdr:col>
          <xdr:colOff>304800</xdr:colOff>
          <xdr:row>38</xdr:row>
          <xdr:rowOff>19050</xdr:rowOff>
        </xdr:to>
        <xdr:sp macro="" textlink="">
          <xdr:nvSpPr>
            <xdr:cNvPr id="59516" name="Check Box 124" hidden="1">
              <a:extLst>
                <a:ext uri="{63B3BB69-23CF-44E3-9099-C40C66FF867C}">
                  <a14:compatExt spid="_x0000_s59516"/>
                </a:ext>
                <a:ext uri="{FF2B5EF4-FFF2-40B4-BE49-F238E27FC236}">
                  <a16:creationId xmlns:a16="http://schemas.microsoft.com/office/drawing/2014/main" id="{00000000-0008-0000-1300-00007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36</xdr:row>
          <xdr:rowOff>171450</xdr:rowOff>
        </xdr:from>
        <xdr:to>
          <xdr:col>7</xdr:col>
          <xdr:colOff>400050</xdr:colOff>
          <xdr:row>38</xdr:row>
          <xdr:rowOff>19050</xdr:rowOff>
        </xdr:to>
        <xdr:sp macro="" textlink="">
          <xdr:nvSpPr>
            <xdr:cNvPr id="59517" name="Check Box 125" hidden="1">
              <a:extLst>
                <a:ext uri="{63B3BB69-23CF-44E3-9099-C40C66FF867C}">
                  <a14:compatExt spid="_x0000_s59517"/>
                </a:ext>
                <a:ext uri="{FF2B5EF4-FFF2-40B4-BE49-F238E27FC236}">
                  <a16:creationId xmlns:a16="http://schemas.microsoft.com/office/drawing/2014/main" id="{00000000-0008-0000-1300-00007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</xdr:row>
          <xdr:rowOff>171450</xdr:rowOff>
        </xdr:from>
        <xdr:to>
          <xdr:col>8</xdr:col>
          <xdr:colOff>381000</xdr:colOff>
          <xdr:row>38</xdr:row>
          <xdr:rowOff>19050</xdr:rowOff>
        </xdr:to>
        <xdr:sp macro="" textlink="">
          <xdr:nvSpPr>
            <xdr:cNvPr id="59518" name="Check Box 126" hidden="1">
              <a:extLst>
                <a:ext uri="{63B3BB69-23CF-44E3-9099-C40C66FF867C}">
                  <a14:compatExt spid="_x0000_s59518"/>
                </a:ext>
                <a:ext uri="{FF2B5EF4-FFF2-40B4-BE49-F238E27FC236}">
                  <a16:creationId xmlns:a16="http://schemas.microsoft.com/office/drawing/2014/main" id="{00000000-0008-0000-1300-00007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36</xdr:row>
          <xdr:rowOff>171450</xdr:rowOff>
        </xdr:from>
        <xdr:to>
          <xdr:col>9</xdr:col>
          <xdr:colOff>276225</xdr:colOff>
          <xdr:row>38</xdr:row>
          <xdr:rowOff>19050</xdr:rowOff>
        </xdr:to>
        <xdr:sp macro="" textlink="">
          <xdr:nvSpPr>
            <xdr:cNvPr id="59519" name="Check Box 127" hidden="1">
              <a:extLst>
                <a:ext uri="{63B3BB69-23CF-44E3-9099-C40C66FF867C}">
                  <a14:compatExt spid="_x0000_s59519"/>
                </a:ext>
                <a:ext uri="{FF2B5EF4-FFF2-40B4-BE49-F238E27FC236}">
                  <a16:creationId xmlns:a16="http://schemas.microsoft.com/office/drawing/2014/main" id="{00000000-0008-0000-1300-00007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36</xdr:row>
          <xdr:rowOff>171450</xdr:rowOff>
        </xdr:from>
        <xdr:to>
          <xdr:col>10</xdr:col>
          <xdr:colOff>285750</xdr:colOff>
          <xdr:row>38</xdr:row>
          <xdr:rowOff>19050</xdr:rowOff>
        </xdr:to>
        <xdr:sp macro="" textlink="">
          <xdr:nvSpPr>
            <xdr:cNvPr id="59520" name="Check Box 128" hidden="1">
              <a:extLst>
                <a:ext uri="{63B3BB69-23CF-44E3-9099-C40C66FF867C}">
                  <a14:compatExt spid="_x0000_s59520"/>
                </a:ext>
                <a:ext uri="{FF2B5EF4-FFF2-40B4-BE49-F238E27FC236}">
                  <a16:creationId xmlns:a16="http://schemas.microsoft.com/office/drawing/2014/main" id="{00000000-0008-0000-1300-00008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36</xdr:row>
          <xdr:rowOff>171450</xdr:rowOff>
        </xdr:from>
        <xdr:to>
          <xdr:col>11</xdr:col>
          <xdr:colOff>285750</xdr:colOff>
          <xdr:row>38</xdr:row>
          <xdr:rowOff>19050</xdr:rowOff>
        </xdr:to>
        <xdr:sp macro="" textlink="">
          <xdr:nvSpPr>
            <xdr:cNvPr id="59521" name="Check Box 129" hidden="1">
              <a:extLst>
                <a:ext uri="{63B3BB69-23CF-44E3-9099-C40C66FF867C}">
                  <a14:compatExt spid="_x0000_s59521"/>
                </a:ext>
                <a:ext uri="{FF2B5EF4-FFF2-40B4-BE49-F238E27FC236}">
                  <a16:creationId xmlns:a16="http://schemas.microsoft.com/office/drawing/2014/main" id="{00000000-0008-0000-1300-00008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4EE0A31B-37F6-4F03-8806-DA6AF4206A59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36B85142-9CA9-496E-8103-B79F7BB338C9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AA3B8768-F371-42EE-B4D7-608746366C30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9C48C951-E2A3-4837-A19B-4908821B26EA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2458B6D5-B39A-4020-A500-FA30E07D6653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0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901CF2E1-A42D-43B9-9126-E49164324C65}"/>
            </a:ext>
          </a:extLst>
        </xdr:cNvPr>
        <xdr:cNvSpPr>
          <a:spLocks noChangeAspect="1" noChangeArrowheads="1"/>
        </xdr:cNvSpPr>
      </xdr:nvSpPr>
      <xdr:spPr bwMode="auto">
        <a:xfrm>
          <a:off x="51816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76200</xdr:rowOff>
        </xdr:from>
        <xdr:to>
          <xdr:col>7</xdr:col>
          <xdr:colOff>400050</xdr:colOff>
          <xdr:row>16</xdr:row>
          <xdr:rowOff>114300</xdr:rowOff>
        </xdr:to>
        <xdr:sp macro="" textlink="">
          <xdr:nvSpPr>
            <xdr:cNvPr id="61441" name="Check Box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4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15</xdr:row>
          <xdr:rowOff>76200</xdr:rowOff>
        </xdr:from>
        <xdr:to>
          <xdr:col>8</xdr:col>
          <xdr:colOff>371475</xdr:colOff>
          <xdr:row>16</xdr:row>
          <xdr:rowOff>114300</xdr:rowOff>
        </xdr:to>
        <xdr:sp macro="" textlink="">
          <xdr:nvSpPr>
            <xdr:cNvPr id="61442" name="Check Box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4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66675</xdr:rowOff>
        </xdr:from>
        <xdr:to>
          <xdr:col>5</xdr:col>
          <xdr:colOff>304800</xdr:colOff>
          <xdr:row>18</xdr:row>
          <xdr:rowOff>104775</xdr:rowOff>
        </xdr:to>
        <xdr:sp macro="" textlink="">
          <xdr:nvSpPr>
            <xdr:cNvPr id="61443" name="Check Box 3" hidden="1">
              <a:extLst>
                <a:ext uri="{63B3BB69-23CF-44E3-9099-C40C66FF867C}">
                  <a14:compatExt spid="_x0000_s61443"/>
                </a:ext>
                <a:ext uri="{FF2B5EF4-FFF2-40B4-BE49-F238E27FC236}">
                  <a16:creationId xmlns:a16="http://schemas.microsoft.com/office/drawing/2014/main" id="{00000000-0008-0000-1400-00000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17</xdr:row>
          <xdr:rowOff>57150</xdr:rowOff>
        </xdr:from>
        <xdr:to>
          <xdr:col>6</xdr:col>
          <xdr:colOff>314325</xdr:colOff>
          <xdr:row>18</xdr:row>
          <xdr:rowOff>95250</xdr:rowOff>
        </xdr:to>
        <xdr:sp macro="" textlink="">
          <xdr:nvSpPr>
            <xdr:cNvPr id="61444" name="Check Box 4" hidden="1">
              <a:extLst>
                <a:ext uri="{63B3BB69-23CF-44E3-9099-C40C66FF867C}">
                  <a14:compatExt spid="_x0000_s61444"/>
                </a:ext>
                <a:ext uri="{FF2B5EF4-FFF2-40B4-BE49-F238E27FC236}">
                  <a16:creationId xmlns:a16="http://schemas.microsoft.com/office/drawing/2014/main" id="{00000000-0008-0000-1400-00000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19050</xdr:rowOff>
        </xdr:to>
        <xdr:sp macro="" textlink="">
          <xdr:nvSpPr>
            <xdr:cNvPr id="61445" name="Check Box 5" hidden="1">
              <a:extLst>
                <a:ext uri="{63B3BB69-23CF-44E3-9099-C40C66FF867C}">
                  <a14:compatExt spid="_x0000_s61445"/>
                </a:ext>
                <a:ext uri="{FF2B5EF4-FFF2-40B4-BE49-F238E27FC236}">
                  <a16:creationId xmlns:a16="http://schemas.microsoft.com/office/drawing/2014/main" id="{00000000-0008-0000-1400-00000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6</xdr:col>
          <xdr:colOff>314325</xdr:colOff>
          <xdr:row>20</xdr:row>
          <xdr:rowOff>19050</xdr:rowOff>
        </xdr:to>
        <xdr:sp macro="" textlink="">
          <xdr:nvSpPr>
            <xdr:cNvPr id="61446" name="Check Box 6" hidden="1">
              <a:extLst>
                <a:ext uri="{63B3BB69-23CF-44E3-9099-C40C66FF867C}">
                  <a14:compatExt spid="_x0000_s61446"/>
                </a:ext>
                <a:ext uri="{FF2B5EF4-FFF2-40B4-BE49-F238E27FC236}">
                  <a16:creationId xmlns:a16="http://schemas.microsoft.com/office/drawing/2014/main" id="{00000000-0008-0000-1400-00000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61447" name="Check Box 7" hidden="1">
              <a:extLst>
                <a:ext uri="{63B3BB69-23CF-44E3-9099-C40C66FF867C}">
                  <a14:compatExt spid="_x0000_s61447"/>
                </a:ext>
                <a:ext uri="{FF2B5EF4-FFF2-40B4-BE49-F238E27FC236}">
                  <a16:creationId xmlns:a16="http://schemas.microsoft.com/office/drawing/2014/main" id="{00000000-0008-0000-1400-00000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6</xdr:col>
          <xdr:colOff>314325</xdr:colOff>
          <xdr:row>21</xdr:row>
          <xdr:rowOff>19050</xdr:rowOff>
        </xdr:to>
        <xdr:sp macro="" textlink="">
          <xdr:nvSpPr>
            <xdr:cNvPr id="61448" name="Check Box 8" hidden="1">
              <a:extLst>
                <a:ext uri="{63B3BB69-23CF-44E3-9099-C40C66FF867C}">
                  <a14:compatExt spid="_x0000_s61448"/>
                </a:ext>
                <a:ext uri="{FF2B5EF4-FFF2-40B4-BE49-F238E27FC236}">
                  <a16:creationId xmlns:a16="http://schemas.microsoft.com/office/drawing/2014/main" id="{00000000-0008-0000-1400-00000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161925</xdr:rowOff>
        </xdr:from>
        <xdr:to>
          <xdr:col>5</xdr:col>
          <xdr:colOff>304800</xdr:colOff>
          <xdr:row>23</xdr:row>
          <xdr:rowOff>19050</xdr:rowOff>
        </xdr:to>
        <xdr:sp macro="" textlink="">
          <xdr:nvSpPr>
            <xdr:cNvPr id="61449" name="Check Box 9" hidden="1">
              <a:extLst>
                <a:ext uri="{63B3BB69-23CF-44E3-9099-C40C66FF867C}">
                  <a14:compatExt spid="_x0000_s61449"/>
                </a:ext>
                <a:ext uri="{FF2B5EF4-FFF2-40B4-BE49-F238E27FC236}">
                  <a16:creationId xmlns:a16="http://schemas.microsoft.com/office/drawing/2014/main" id="{00000000-0008-0000-1400-00000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161925</xdr:rowOff>
        </xdr:from>
        <xdr:to>
          <xdr:col>6</xdr:col>
          <xdr:colOff>314325</xdr:colOff>
          <xdr:row>23</xdr:row>
          <xdr:rowOff>19050</xdr:rowOff>
        </xdr:to>
        <xdr:sp macro="" textlink="">
          <xdr:nvSpPr>
            <xdr:cNvPr id="61450" name="Check Box 10" hidden="1">
              <a:extLst>
                <a:ext uri="{63B3BB69-23CF-44E3-9099-C40C66FF867C}">
                  <a14:compatExt spid="_x0000_s61450"/>
                </a:ext>
                <a:ext uri="{FF2B5EF4-FFF2-40B4-BE49-F238E27FC236}">
                  <a16:creationId xmlns:a16="http://schemas.microsoft.com/office/drawing/2014/main" id="{00000000-0008-0000-1400-00000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61451" name="Check Box 11" hidden="1">
              <a:extLst>
                <a:ext uri="{63B3BB69-23CF-44E3-9099-C40C66FF867C}">
                  <a14:compatExt spid="_x0000_s61451"/>
                </a:ext>
                <a:ext uri="{FF2B5EF4-FFF2-40B4-BE49-F238E27FC236}">
                  <a16:creationId xmlns:a16="http://schemas.microsoft.com/office/drawing/2014/main" id="{00000000-0008-0000-1400-00000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161925</xdr:rowOff>
        </xdr:from>
        <xdr:to>
          <xdr:col>6</xdr:col>
          <xdr:colOff>314325</xdr:colOff>
          <xdr:row>25</xdr:row>
          <xdr:rowOff>19050</xdr:rowOff>
        </xdr:to>
        <xdr:sp macro="" textlink="">
          <xdr:nvSpPr>
            <xdr:cNvPr id="61452" name="Check Box 12" hidden="1">
              <a:extLst>
                <a:ext uri="{63B3BB69-23CF-44E3-9099-C40C66FF867C}">
                  <a14:compatExt spid="_x0000_s61452"/>
                </a:ext>
                <a:ext uri="{FF2B5EF4-FFF2-40B4-BE49-F238E27FC236}">
                  <a16:creationId xmlns:a16="http://schemas.microsoft.com/office/drawing/2014/main" id="{00000000-0008-0000-1400-00000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25</xdr:row>
          <xdr:rowOff>57150</xdr:rowOff>
        </xdr:from>
        <xdr:to>
          <xdr:col>5</xdr:col>
          <xdr:colOff>304800</xdr:colOff>
          <xdr:row>26</xdr:row>
          <xdr:rowOff>95250</xdr:rowOff>
        </xdr:to>
        <xdr:sp macro="" textlink="">
          <xdr:nvSpPr>
            <xdr:cNvPr id="61453" name="Check Box 13" hidden="1">
              <a:extLst>
                <a:ext uri="{63B3BB69-23CF-44E3-9099-C40C66FF867C}">
                  <a14:compatExt spid="_x0000_s61453"/>
                </a:ext>
                <a:ext uri="{FF2B5EF4-FFF2-40B4-BE49-F238E27FC236}">
                  <a16:creationId xmlns:a16="http://schemas.microsoft.com/office/drawing/2014/main" id="{00000000-0008-0000-1400-00000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25</xdr:row>
          <xdr:rowOff>57150</xdr:rowOff>
        </xdr:from>
        <xdr:to>
          <xdr:col>6</xdr:col>
          <xdr:colOff>314325</xdr:colOff>
          <xdr:row>26</xdr:row>
          <xdr:rowOff>95250</xdr:rowOff>
        </xdr:to>
        <xdr:sp macro="" textlink="">
          <xdr:nvSpPr>
            <xdr:cNvPr id="61454" name="Check Box 14" hidden="1">
              <a:extLst>
                <a:ext uri="{63B3BB69-23CF-44E3-9099-C40C66FF867C}">
                  <a14:compatExt spid="_x0000_s61454"/>
                </a:ext>
                <a:ext uri="{FF2B5EF4-FFF2-40B4-BE49-F238E27FC236}">
                  <a16:creationId xmlns:a16="http://schemas.microsoft.com/office/drawing/2014/main" id="{00000000-0008-0000-1400-00000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26</xdr:row>
          <xdr:rowOff>161925</xdr:rowOff>
        </xdr:from>
        <xdr:to>
          <xdr:col>5</xdr:col>
          <xdr:colOff>304800</xdr:colOff>
          <xdr:row>28</xdr:row>
          <xdr:rowOff>19050</xdr:rowOff>
        </xdr:to>
        <xdr:sp macro="" textlink="">
          <xdr:nvSpPr>
            <xdr:cNvPr id="61455" name="Check Box 15" hidden="1">
              <a:extLst>
                <a:ext uri="{63B3BB69-23CF-44E3-9099-C40C66FF867C}">
                  <a14:compatExt spid="_x0000_s61455"/>
                </a:ext>
                <a:ext uri="{FF2B5EF4-FFF2-40B4-BE49-F238E27FC236}">
                  <a16:creationId xmlns:a16="http://schemas.microsoft.com/office/drawing/2014/main" id="{00000000-0008-0000-1400-00000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26</xdr:row>
          <xdr:rowOff>152400</xdr:rowOff>
        </xdr:from>
        <xdr:to>
          <xdr:col>6</xdr:col>
          <xdr:colOff>314325</xdr:colOff>
          <xdr:row>28</xdr:row>
          <xdr:rowOff>9525</xdr:rowOff>
        </xdr:to>
        <xdr:sp macro="" textlink="">
          <xdr:nvSpPr>
            <xdr:cNvPr id="61456" name="Check Box 16" hidden="1">
              <a:extLst>
                <a:ext uri="{63B3BB69-23CF-44E3-9099-C40C66FF867C}">
                  <a14:compatExt spid="_x0000_s61456"/>
                </a:ext>
                <a:ext uri="{FF2B5EF4-FFF2-40B4-BE49-F238E27FC236}">
                  <a16:creationId xmlns:a16="http://schemas.microsoft.com/office/drawing/2014/main" id="{00000000-0008-0000-1400-00001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27</xdr:row>
          <xdr:rowOff>171450</xdr:rowOff>
        </xdr:from>
        <xdr:to>
          <xdr:col>5</xdr:col>
          <xdr:colOff>304800</xdr:colOff>
          <xdr:row>29</xdr:row>
          <xdr:rowOff>19050</xdr:rowOff>
        </xdr:to>
        <xdr:sp macro="" textlink="">
          <xdr:nvSpPr>
            <xdr:cNvPr id="61457" name="Check Box 17" hidden="1">
              <a:extLst>
                <a:ext uri="{63B3BB69-23CF-44E3-9099-C40C66FF867C}">
                  <a14:compatExt spid="_x0000_s61457"/>
                </a:ext>
                <a:ext uri="{FF2B5EF4-FFF2-40B4-BE49-F238E27FC236}">
                  <a16:creationId xmlns:a16="http://schemas.microsoft.com/office/drawing/2014/main" id="{00000000-0008-0000-1400-00001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27</xdr:row>
          <xdr:rowOff>171450</xdr:rowOff>
        </xdr:from>
        <xdr:to>
          <xdr:col>6</xdr:col>
          <xdr:colOff>314325</xdr:colOff>
          <xdr:row>29</xdr:row>
          <xdr:rowOff>19050</xdr:rowOff>
        </xdr:to>
        <xdr:sp macro="" textlink="">
          <xdr:nvSpPr>
            <xdr:cNvPr id="61458" name="Check Box 18" hidden="1">
              <a:extLst>
                <a:ext uri="{63B3BB69-23CF-44E3-9099-C40C66FF867C}">
                  <a14:compatExt spid="_x0000_s61458"/>
                </a:ext>
                <a:ext uri="{FF2B5EF4-FFF2-40B4-BE49-F238E27FC236}">
                  <a16:creationId xmlns:a16="http://schemas.microsoft.com/office/drawing/2014/main" id="{00000000-0008-0000-1400-00001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28</xdr:row>
          <xdr:rowOff>171450</xdr:rowOff>
        </xdr:from>
        <xdr:to>
          <xdr:col>5</xdr:col>
          <xdr:colOff>304800</xdr:colOff>
          <xdr:row>30</xdr:row>
          <xdr:rowOff>28575</xdr:rowOff>
        </xdr:to>
        <xdr:sp macro="" textlink="">
          <xdr:nvSpPr>
            <xdr:cNvPr id="61459" name="Check Box 19" hidden="1">
              <a:extLst>
                <a:ext uri="{63B3BB69-23CF-44E3-9099-C40C66FF867C}">
                  <a14:compatExt spid="_x0000_s61459"/>
                </a:ext>
                <a:ext uri="{FF2B5EF4-FFF2-40B4-BE49-F238E27FC236}">
                  <a16:creationId xmlns:a16="http://schemas.microsoft.com/office/drawing/2014/main" id="{00000000-0008-0000-1400-00001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28</xdr:row>
          <xdr:rowOff>171450</xdr:rowOff>
        </xdr:from>
        <xdr:to>
          <xdr:col>6</xdr:col>
          <xdr:colOff>314325</xdr:colOff>
          <xdr:row>30</xdr:row>
          <xdr:rowOff>19050</xdr:rowOff>
        </xdr:to>
        <xdr:sp macro="" textlink="">
          <xdr:nvSpPr>
            <xdr:cNvPr id="61460" name="Check Box 20" hidden="1">
              <a:extLst>
                <a:ext uri="{63B3BB69-23CF-44E3-9099-C40C66FF867C}">
                  <a14:compatExt spid="_x0000_s61460"/>
                </a:ext>
                <a:ext uri="{FF2B5EF4-FFF2-40B4-BE49-F238E27FC236}">
                  <a16:creationId xmlns:a16="http://schemas.microsoft.com/office/drawing/2014/main" id="{00000000-0008-0000-1400-00001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29</xdr:row>
          <xdr:rowOff>161925</xdr:rowOff>
        </xdr:from>
        <xdr:to>
          <xdr:col>5</xdr:col>
          <xdr:colOff>295275</xdr:colOff>
          <xdr:row>31</xdr:row>
          <xdr:rowOff>19050</xdr:rowOff>
        </xdr:to>
        <xdr:sp macro="" textlink="">
          <xdr:nvSpPr>
            <xdr:cNvPr id="61461" name="Check Box 21" hidden="1">
              <a:extLst>
                <a:ext uri="{63B3BB69-23CF-44E3-9099-C40C66FF867C}">
                  <a14:compatExt spid="_x0000_s61461"/>
                </a:ext>
                <a:ext uri="{FF2B5EF4-FFF2-40B4-BE49-F238E27FC236}">
                  <a16:creationId xmlns:a16="http://schemas.microsoft.com/office/drawing/2014/main" id="{00000000-0008-0000-1400-00001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29</xdr:row>
          <xdr:rowOff>161925</xdr:rowOff>
        </xdr:from>
        <xdr:to>
          <xdr:col>6</xdr:col>
          <xdr:colOff>304800</xdr:colOff>
          <xdr:row>31</xdr:row>
          <xdr:rowOff>19050</xdr:rowOff>
        </xdr:to>
        <xdr:sp macro="" textlink="">
          <xdr:nvSpPr>
            <xdr:cNvPr id="61462" name="Check Box 22" hidden="1">
              <a:extLst>
                <a:ext uri="{63B3BB69-23CF-44E3-9099-C40C66FF867C}">
                  <a14:compatExt spid="_x0000_s61462"/>
                </a:ext>
                <a:ext uri="{FF2B5EF4-FFF2-40B4-BE49-F238E27FC236}">
                  <a16:creationId xmlns:a16="http://schemas.microsoft.com/office/drawing/2014/main" id="{00000000-0008-0000-1400-00001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30</xdr:row>
          <xdr:rowOff>171450</xdr:rowOff>
        </xdr:from>
        <xdr:to>
          <xdr:col>5</xdr:col>
          <xdr:colOff>295275</xdr:colOff>
          <xdr:row>32</xdr:row>
          <xdr:rowOff>19050</xdr:rowOff>
        </xdr:to>
        <xdr:sp macro="" textlink="">
          <xdr:nvSpPr>
            <xdr:cNvPr id="61463" name="Check Box 23" hidden="1">
              <a:extLst>
                <a:ext uri="{63B3BB69-23CF-44E3-9099-C40C66FF867C}">
                  <a14:compatExt spid="_x0000_s61463"/>
                </a:ext>
                <a:ext uri="{FF2B5EF4-FFF2-40B4-BE49-F238E27FC236}">
                  <a16:creationId xmlns:a16="http://schemas.microsoft.com/office/drawing/2014/main" id="{00000000-0008-0000-1400-00001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30</xdr:row>
          <xdr:rowOff>161925</xdr:rowOff>
        </xdr:from>
        <xdr:to>
          <xdr:col>6</xdr:col>
          <xdr:colOff>304800</xdr:colOff>
          <xdr:row>32</xdr:row>
          <xdr:rowOff>9525</xdr:rowOff>
        </xdr:to>
        <xdr:sp macro="" textlink="">
          <xdr:nvSpPr>
            <xdr:cNvPr id="61464" name="Check Box 24" hidden="1">
              <a:extLst>
                <a:ext uri="{63B3BB69-23CF-44E3-9099-C40C66FF867C}">
                  <a14:compatExt spid="_x0000_s61464"/>
                </a:ext>
                <a:ext uri="{FF2B5EF4-FFF2-40B4-BE49-F238E27FC236}">
                  <a16:creationId xmlns:a16="http://schemas.microsoft.com/office/drawing/2014/main" id="{00000000-0008-0000-1400-00001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57150</xdr:rowOff>
        </xdr:from>
        <xdr:to>
          <xdr:col>7</xdr:col>
          <xdr:colOff>400050</xdr:colOff>
          <xdr:row>18</xdr:row>
          <xdr:rowOff>95250</xdr:rowOff>
        </xdr:to>
        <xdr:sp macro="" textlink="">
          <xdr:nvSpPr>
            <xdr:cNvPr id="61471" name="Check Box 31" hidden="1">
              <a:extLst>
                <a:ext uri="{63B3BB69-23CF-44E3-9099-C40C66FF867C}">
                  <a14:compatExt spid="_x0000_s61471"/>
                </a:ext>
                <a:ext uri="{FF2B5EF4-FFF2-40B4-BE49-F238E27FC236}">
                  <a16:creationId xmlns:a16="http://schemas.microsoft.com/office/drawing/2014/main" id="{00000000-0008-0000-1400-00001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57150</xdr:rowOff>
        </xdr:from>
        <xdr:to>
          <xdr:col>8</xdr:col>
          <xdr:colOff>371475</xdr:colOff>
          <xdr:row>18</xdr:row>
          <xdr:rowOff>95250</xdr:rowOff>
        </xdr:to>
        <xdr:sp macro="" textlink="">
          <xdr:nvSpPr>
            <xdr:cNvPr id="61472" name="Check Box 32" hidden="1">
              <a:extLst>
                <a:ext uri="{63B3BB69-23CF-44E3-9099-C40C66FF867C}">
                  <a14:compatExt spid="_x0000_s61472"/>
                </a:ext>
                <a:ext uri="{FF2B5EF4-FFF2-40B4-BE49-F238E27FC236}">
                  <a16:creationId xmlns:a16="http://schemas.microsoft.com/office/drawing/2014/main" id="{00000000-0008-0000-1400-00002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61473" name="Check Box 33" hidden="1">
              <a:extLst>
                <a:ext uri="{63B3BB69-23CF-44E3-9099-C40C66FF867C}">
                  <a14:compatExt spid="_x0000_s61473"/>
                </a:ext>
                <a:ext uri="{FF2B5EF4-FFF2-40B4-BE49-F238E27FC236}">
                  <a16:creationId xmlns:a16="http://schemas.microsoft.com/office/drawing/2014/main" id="{00000000-0008-0000-1400-00002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61474" name="Check Box 34" hidden="1">
              <a:extLst>
                <a:ext uri="{63B3BB69-23CF-44E3-9099-C40C66FF867C}">
                  <a14:compatExt spid="_x0000_s61474"/>
                </a:ext>
                <a:ext uri="{FF2B5EF4-FFF2-40B4-BE49-F238E27FC236}">
                  <a16:creationId xmlns:a16="http://schemas.microsoft.com/office/drawing/2014/main" id="{00000000-0008-0000-1400-00002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61475" name="Check Box 35" hidden="1">
              <a:extLst>
                <a:ext uri="{63B3BB69-23CF-44E3-9099-C40C66FF867C}">
                  <a14:compatExt spid="_x0000_s61475"/>
                </a:ext>
                <a:ext uri="{FF2B5EF4-FFF2-40B4-BE49-F238E27FC236}">
                  <a16:creationId xmlns:a16="http://schemas.microsoft.com/office/drawing/2014/main" id="{00000000-0008-0000-1400-00002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61476" name="Check Box 36" hidden="1">
              <a:extLst>
                <a:ext uri="{63B3BB69-23CF-44E3-9099-C40C66FF867C}">
                  <a14:compatExt spid="_x0000_s61476"/>
                </a:ext>
                <a:ext uri="{FF2B5EF4-FFF2-40B4-BE49-F238E27FC236}">
                  <a16:creationId xmlns:a16="http://schemas.microsoft.com/office/drawing/2014/main" id="{00000000-0008-0000-1400-00002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161925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61477" name="Check Box 37" hidden="1">
              <a:extLst>
                <a:ext uri="{63B3BB69-23CF-44E3-9099-C40C66FF867C}">
                  <a14:compatExt spid="_x0000_s61477"/>
                </a:ext>
                <a:ext uri="{FF2B5EF4-FFF2-40B4-BE49-F238E27FC236}">
                  <a16:creationId xmlns:a16="http://schemas.microsoft.com/office/drawing/2014/main" id="{00000000-0008-0000-1400-00002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161925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61478" name="Check Box 38" hidden="1">
              <a:extLst>
                <a:ext uri="{63B3BB69-23CF-44E3-9099-C40C66FF867C}">
                  <a14:compatExt spid="_x0000_s61478"/>
                </a:ext>
                <a:ext uri="{FF2B5EF4-FFF2-40B4-BE49-F238E27FC236}">
                  <a16:creationId xmlns:a16="http://schemas.microsoft.com/office/drawing/2014/main" id="{00000000-0008-0000-1400-00002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61479" name="Check Box 39" hidden="1">
              <a:extLst>
                <a:ext uri="{63B3BB69-23CF-44E3-9099-C40C66FF867C}">
                  <a14:compatExt spid="_x0000_s61479"/>
                </a:ext>
                <a:ext uri="{FF2B5EF4-FFF2-40B4-BE49-F238E27FC236}">
                  <a16:creationId xmlns:a16="http://schemas.microsoft.com/office/drawing/2014/main" id="{00000000-0008-0000-1400-00002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61480" name="Check Box 40" hidden="1">
              <a:extLst>
                <a:ext uri="{63B3BB69-23CF-44E3-9099-C40C66FF867C}">
                  <a14:compatExt spid="_x0000_s61480"/>
                </a:ext>
                <a:ext uri="{FF2B5EF4-FFF2-40B4-BE49-F238E27FC236}">
                  <a16:creationId xmlns:a16="http://schemas.microsoft.com/office/drawing/2014/main" id="{00000000-0008-0000-1400-00002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57150</xdr:rowOff>
        </xdr:from>
        <xdr:to>
          <xdr:col>7</xdr:col>
          <xdr:colOff>400050</xdr:colOff>
          <xdr:row>26</xdr:row>
          <xdr:rowOff>95250</xdr:rowOff>
        </xdr:to>
        <xdr:sp macro="" textlink="">
          <xdr:nvSpPr>
            <xdr:cNvPr id="61481" name="Check Box 41" hidden="1">
              <a:extLst>
                <a:ext uri="{63B3BB69-23CF-44E3-9099-C40C66FF867C}">
                  <a14:compatExt spid="_x0000_s61481"/>
                </a:ext>
                <a:ext uri="{FF2B5EF4-FFF2-40B4-BE49-F238E27FC236}">
                  <a16:creationId xmlns:a16="http://schemas.microsoft.com/office/drawing/2014/main" id="{00000000-0008-0000-1400-00002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57150</xdr:rowOff>
        </xdr:from>
        <xdr:to>
          <xdr:col>8</xdr:col>
          <xdr:colOff>371475</xdr:colOff>
          <xdr:row>26</xdr:row>
          <xdr:rowOff>95250</xdr:rowOff>
        </xdr:to>
        <xdr:sp macro="" textlink="">
          <xdr:nvSpPr>
            <xdr:cNvPr id="61482" name="Check Box 42" hidden="1">
              <a:extLst>
                <a:ext uri="{63B3BB69-23CF-44E3-9099-C40C66FF867C}">
                  <a14:compatExt spid="_x0000_s61482"/>
                </a:ext>
                <a:ext uri="{FF2B5EF4-FFF2-40B4-BE49-F238E27FC236}">
                  <a16:creationId xmlns:a16="http://schemas.microsoft.com/office/drawing/2014/main" id="{00000000-0008-0000-1400-00002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152400</xdr:rowOff>
        </xdr:from>
        <xdr:to>
          <xdr:col>7</xdr:col>
          <xdr:colOff>400050</xdr:colOff>
          <xdr:row>28</xdr:row>
          <xdr:rowOff>9525</xdr:rowOff>
        </xdr:to>
        <xdr:sp macro="" textlink="">
          <xdr:nvSpPr>
            <xdr:cNvPr id="61483" name="Check Box 43" hidden="1">
              <a:extLst>
                <a:ext uri="{63B3BB69-23CF-44E3-9099-C40C66FF867C}">
                  <a14:compatExt spid="_x0000_s61483"/>
                </a:ext>
                <a:ext uri="{FF2B5EF4-FFF2-40B4-BE49-F238E27FC236}">
                  <a16:creationId xmlns:a16="http://schemas.microsoft.com/office/drawing/2014/main" id="{00000000-0008-0000-1400-00002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152400</xdr:rowOff>
        </xdr:from>
        <xdr:to>
          <xdr:col>8</xdr:col>
          <xdr:colOff>371475</xdr:colOff>
          <xdr:row>28</xdr:row>
          <xdr:rowOff>9525</xdr:rowOff>
        </xdr:to>
        <xdr:sp macro="" textlink="">
          <xdr:nvSpPr>
            <xdr:cNvPr id="61484" name="Check Box 44" hidden="1">
              <a:extLst>
                <a:ext uri="{63B3BB69-23CF-44E3-9099-C40C66FF867C}">
                  <a14:compatExt spid="_x0000_s61484"/>
                </a:ext>
                <a:ext uri="{FF2B5EF4-FFF2-40B4-BE49-F238E27FC236}">
                  <a16:creationId xmlns:a16="http://schemas.microsoft.com/office/drawing/2014/main" id="{00000000-0008-0000-1400-00002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161925</xdr:rowOff>
        </xdr:from>
        <xdr:to>
          <xdr:col>7</xdr:col>
          <xdr:colOff>400050</xdr:colOff>
          <xdr:row>29</xdr:row>
          <xdr:rowOff>19050</xdr:rowOff>
        </xdr:to>
        <xdr:sp macro="" textlink="">
          <xdr:nvSpPr>
            <xdr:cNvPr id="61485" name="Check Box 45" hidden="1">
              <a:extLst>
                <a:ext uri="{63B3BB69-23CF-44E3-9099-C40C66FF867C}">
                  <a14:compatExt spid="_x0000_s61485"/>
                </a:ext>
                <a:ext uri="{FF2B5EF4-FFF2-40B4-BE49-F238E27FC236}">
                  <a16:creationId xmlns:a16="http://schemas.microsoft.com/office/drawing/2014/main" id="{00000000-0008-0000-1400-00002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161925</xdr:rowOff>
        </xdr:from>
        <xdr:to>
          <xdr:col>8</xdr:col>
          <xdr:colOff>371475</xdr:colOff>
          <xdr:row>29</xdr:row>
          <xdr:rowOff>19050</xdr:rowOff>
        </xdr:to>
        <xdr:sp macro="" textlink="">
          <xdr:nvSpPr>
            <xdr:cNvPr id="61486" name="Check Box 46" hidden="1">
              <a:extLst>
                <a:ext uri="{63B3BB69-23CF-44E3-9099-C40C66FF867C}">
                  <a14:compatExt spid="_x0000_s61486"/>
                </a:ext>
                <a:ext uri="{FF2B5EF4-FFF2-40B4-BE49-F238E27FC236}">
                  <a16:creationId xmlns:a16="http://schemas.microsoft.com/office/drawing/2014/main" id="{00000000-0008-0000-1400-00002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161925</xdr:rowOff>
        </xdr:from>
        <xdr:to>
          <xdr:col>7</xdr:col>
          <xdr:colOff>400050</xdr:colOff>
          <xdr:row>30</xdr:row>
          <xdr:rowOff>19050</xdr:rowOff>
        </xdr:to>
        <xdr:sp macro="" textlink="">
          <xdr:nvSpPr>
            <xdr:cNvPr id="61487" name="Check Box 47" hidden="1">
              <a:extLst>
                <a:ext uri="{63B3BB69-23CF-44E3-9099-C40C66FF867C}">
                  <a14:compatExt spid="_x0000_s61487"/>
                </a:ext>
                <a:ext uri="{FF2B5EF4-FFF2-40B4-BE49-F238E27FC236}">
                  <a16:creationId xmlns:a16="http://schemas.microsoft.com/office/drawing/2014/main" id="{00000000-0008-0000-1400-00002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161925</xdr:rowOff>
        </xdr:from>
        <xdr:to>
          <xdr:col>8</xdr:col>
          <xdr:colOff>371475</xdr:colOff>
          <xdr:row>30</xdr:row>
          <xdr:rowOff>19050</xdr:rowOff>
        </xdr:to>
        <xdr:sp macro="" textlink="">
          <xdr:nvSpPr>
            <xdr:cNvPr id="61488" name="Check Box 48" hidden="1">
              <a:extLst>
                <a:ext uri="{63B3BB69-23CF-44E3-9099-C40C66FF867C}">
                  <a14:compatExt spid="_x0000_s61488"/>
                </a:ext>
                <a:ext uri="{FF2B5EF4-FFF2-40B4-BE49-F238E27FC236}">
                  <a16:creationId xmlns:a16="http://schemas.microsoft.com/office/drawing/2014/main" id="{00000000-0008-0000-1400-00003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161925</xdr:rowOff>
        </xdr:from>
        <xdr:to>
          <xdr:col>7</xdr:col>
          <xdr:colOff>400050</xdr:colOff>
          <xdr:row>31</xdr:row>
          <xdr:rowOff>19050</xdr:rowOff>
        </xdr:to>
        <xdr:sp macro="" textlink="">
          <xdr:nvSpPr>
            <xdr:cNvPr id="61489" name="Check Box 49" hidden="1">
              <a:extLst>
                <a:ext uri="{63B3BB69-23CF-44E3-9099-C40C66FF867C}">
                  <a14:compatExt spid="_x0000_s61489"/>
                </a:ext>
                <a:ext uri="{FF2B5EF4-FFF2-40B4-BE49-F238E27FC236}">
                  <a16:creationId xmlns:a16="http://schemas.microsoft.com/office/drawing/2014/main" id="{00000000-0008-0000-1400-00003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161925</xdr:rowOff>
        </xdr:from>
        <xdr:to>
          <xdr:col>8</xdr:col>
          <xdr:colOff>371475</xdr:colOff>
          <xdr:row>31</xdr:row>
          <xdr:rowOff>19050</xdr:rowOff>
        </xdr:to>
        <xdr:sp macro="" textlink="">
          <xdr:nvSpPr>
            <xdr:cNvPr id="61490" name="Check Box 50" hidden="1">
              <a:extLst>
                <a:ext uri="{63B3BB69-23CF-44E3-9099-C40C66FF867C}">
                  <a14:compatExt spid="_x0000_s61490"/>
                </a:ext>
                <a:ext uri="{FF2B5EF4-FFF2-40B4-BE49-F238E27FC236}">
                  <a16:creationId xmlns:a16="http://schemas.microsoft.com/office/drawing/2014/main" id="{00000000-0008-0000-1400-00003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30</xdr:row>
          <xdr:rowOff>161925</xdr:rowOff>
        </xdr:from>
        <xdr:to>
          <xdr:col>7</xdr:col>
          <xdr:colOff>400050</xdr:colOff>
          <xdr:row>32</xdr:row>
          <xdr:rowOff>9525</xdr:rowOff>
        </xdr:to>
        <xdr:sp macro="" textlink="">
          <xdr:nvSpPr>
            <xdr:cNvPr id="61491" name="Check Box 51" hidden="1">
              <a:extLst>
                <a:ext uri="{63B3BB69-23CF-44E3-9099-C40C66FF867C}">
                  <a14:compatExt spid="_x0000_s61491"/>
                </a:ext>
                <a:ext uri="{FF2B5EF4-FFF2-40B4-BE49-F238E27FC236}">
                  <a16:creationId xmlns:a16="http://schemas.microsoft.com/office/drawing/2014/main" id="{00000000-0008-0000-1400-00003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161925</xdr:rowOff>
        </xdr:from>
        <xdr:to>
          <xdr:col>8</xdr:col>
          <xdr:colOff>371475</xdr:colOff>
          <xdr:row>32</xdr:row>
          <xdr:rowOff>9525</xdr:rowOff>
        </xdr:to>
        <xdr:sp macro="" textlink="">
          <xdr:nvSpPr>
            <xdr:cNvPr id="61492" name="Check Box 52" hidden="1">
              <a:extLst>
                <a:ext uri="{63B3BB69-23CF-44E3-9099-C40C66FF867C}">
                  <a14:compatExt spid="_x0000_s61492"/>
                </a:ext>
                <a:ext uri="{FF2B5EF4-FFF2-40B4-BE49-F238E27FC236}">
                  <a16:creationId xmlns:a16="http://schemas.microsoft.com/office/drawing/2014/main" id="{00000000-0008-0000-1400-00003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15</xdr:row>
          <xdr:rowOff>76200</xdr:rowOff>
        </xdr:from>
        <xdr:to>
          <xdr:col>6</xdr:col>
          <xdr:colOff>0</xdr:colOff>
          <xdr:row>16</xdr:row>
          <xdr:rowOff>114300</xdr:rowOff>
        </xdr:to>
        <xdr:sp macro="" textlink="">
          <xdr:nvSpPr>
            <xdr:cNvPr id="61499" name="Check Box 59" hidden="1">
              <a:extLst>
                <a:ext uri="{63B3BB69-23CF-44E3-9099-C40C66FF867C}">
                  <a14:compatExt spid="_x0000_s61499"/>
                </a:ext>
                <a:ext uri="{FF2B5EF4-FFF2-40B4-BE49-F238E27FC236}">
                  <a16:creationId xmlns:a16="http://schemas.microsoft.com/office/drawing/2014/main" id="{00000000-0008-0000-1400-00003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15</xdr:row>
          <xdr:rowOff>66675</xdr:rowOff>
        </xdr:from>
        <xdr:to>
          <xdr:col>6</xdr:col>
          <xdr:colOff>314325</xdr:colOff>
          <xdr:row>16</xdr:row>
          <xdr:rowOff>104775</xdr:rowOff>
        </xdr:to>
        <xdr:sp macro="" textlink="">
          <xdr:nvSpPr>
            <xdr:cNvPr id="61500" name="Check Box 60" hidden="1">
              <a:extLst>
                <a:ext uri="{63B3BB69-23CF-44E3-9099-C40C66FF867C}">
                  <a14:compatExt spid="_x0000_s61500"/>
                </a:ext>
                <a:ext uri="{FF2B5EF4-FFF2-40B4-BE49-F238E27FC236}">
                  <a16:creationId xmlns:a16="http://schemas.microsoft.com/office/drawing/2014/main" id="{00000000-0008-0000-1400-00003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76200</xdr:rowOff>
        </xdr:from>
        <xdr:to>
          <xdr:col>10</xdr:col>
          <xdr:colOff>0</xdr:colOff>
          <xdr:row>16</xdr:row>
          <xdr:rowOff>114300</xdr:rowOff>
        </xdr:to>
        <xdr:sp macro="" textlink="">
          <xdr:nvSpPr>
            <xdr:cNvPr id="61501" name="Check Box 61" hidden="1">
              <a:extLst>
                <a:ext uri="{63B3BB69-23CF-44E3-9099-C40C66FF867C}">
                  <a14:compatExt spid="_x0000_s61501"/>
                </a:ext>
                <a:ext uri="{FF2B5EF4-FFF2-40B4-BE49-F238E27FC236}">
                  <a16:creationId xmlns:a16="http://schemas.microsoft.com/office/drawing/2014/main" id="{00000000-0008-0000-1400-00003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76200</xdr:rowOff>
        </xdr:from>
        <xdr:to>
          <xdr:col>10</xdr:col>
          <xdr:colOff>285750</xdr:colOff>
          <xdr:row>16</xdr:row>
          <xdr:rowOff>114300</xdr:rowOff>
        </xdr:to>
        <xdr:sp macro="" textlink="">
          <xdr:nvSpPr>
            <xdr:cNvPr id="61502" name="Check Box 62" hidden="1">
              <a:extLst>
                <a:ext uri="{63B3BB69-23CF-44E3-9099-C40C66FF867C}">
                  <a14:compatExt spid="_x0000_s61502"/>
                </a:ext>
                <a:ext uri="{FF2B5EF4-FFF2-40B4-BE49-F238E27FC236}">
                  <a16:creationId xmlns:a16="http://schemas.microsoft.com/office/drawing/2014/main" id="{00000000-0008-0000-1400-00003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76200</xdr:rowOff>
        </xdr:from>
        <xdr:to>
          <xdr:col>11</xdr:col>
          <xdr:colOff>285750</xdr:colOff>
          <xdr:row>16</xdr:row>
          <xdr:rowOff>114300</xdr:rowOff>
        </xdr:to>
        <xdr:sp macro="" textlink="">
          <xdr:nvSpPr>
            <xdr:cNvPr id="61503" name="Check Box 63" hidden="1">
              <a:extLst>
                <a:ext uri="{63B3BB69-23CF-44E3-9099-C40C66FF867C}">
                  <a14:compatExt spid="_x0000_s61503"/>
                </a:ext>
                <a:ext uri="{FF2B5EF4-FFF2-40B4-BE49-F238E27FC236}">
                  <a16:creationId xmlns:a16="http://schemas.microsoft.com/office/drawing/2014/main" id="{00000000-0008-0000-1400-00003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57150</xdr:rowOff>
        </xdr:from>
        <xdr:to>
          <xdr:col>10</xdr:col>
          <xdr:colOff>0</xdr:colOff>
          <xdr:row>18</xdr:row>
          <xdr:rowOff>95250</xdr:rowOff>
        </xdr:to>
        <xdr:sp macro="" textlink="">
          <xdr:nvSpPr>
            <xdr:cNvPr id="61504" name="Check Box 64" hidden="1">
              <a:extLst>
                <a:ext uri="{63B3BB69-23CF-44E3-9099-C40C66FF867C}">
                  <a14:compatExt spid="_x0000_s61504"/>
                </a:ext>
                <a:ext uri="{FF2B5EF4-FFF2-40B4-BE49-F238E27FC236}">
                  <a16:creationId xmlns:a16="http://schemas.microsoft.com/office/drawing/2014/main" id="{00000000-0008-0000-1400-00004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57150</xdr:rowOff>
        </xdr:from>
        <xdr:to>
          <xdr:col>10</xdr:col>
          <xdr:colOff>285750</xdr:colOff>
          <xdr:row>18</xdr:row>
          <xdr:rowOff>95250</xdr:rowOff>
        </xdr:to>
        <xdr:sp macro="" textlink="">
          <xdr:nvSpPr>
            <xdr:cNvPr id="61505" name="Check Box 65" hidden="1">
              <a:extLst>
                <a:ext uri="{63B3BB69-23CF-44E3-9099-C40C66FF867C}">
                  <a14:compatExt spid="_x0000_s61505"/>
                </a:ext>
                <a:ext uri="{FF2B5EF4-FFF2-40B4-BE49-F238E27FC236}">
                  <a16:creationId xmlns:a16="http://schemas.microsoft.com/office/drawing/2014/main" id="{00000000-0008-0000-1400-00004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17</xdr:row>
          <xdr:rowOff>57150</xdr:rowOff>
        </xdr:from>
        <xdr:to>
          <xdr:col>11</xdr:col>
          <xdr:colOff>285750</xdr:colOff>
          <xdr:row>18</xdr:row>
          <xdr:rowOff>95250</xdr:rowOff>
        </xdr:to>
        <xdr:sp macro="" textlink="">
          <xdr:nvSpPr>
            <xdr:cNvPr id="61506" name="Check Box 66" hidden="1">
              <a:extLst>
                <a:ext uri="{63B3BB69-23CF-44E3-9099-C40C66FF867C}">
                  <a14:compatExt spid="_x0000_s61506"/>
                </a:ext>
                <a:ext uri="{FF2B5EF4-FFF2-40B4-BE49-F238E27FC236}">
                  <a16:creationId xmlns:a16="http://schemas.microsoft.com/office/drawing/2014/main" id="{00000000-0008-0000-1400-00004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171450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61507" name="Check Box 67" hidden="1">
              <a:extLst>
                <a:ext uri="{63B3BB69-23CF-44E3-9099-C40C66FF867C}">
                  <a14:compatExt spid="_x0000_s61507"/>
                </a:ext>
                <a:ext uri="{FF2B5EF4-FFF2-40B4-BE49-F238E27FC236}">
                  <a16:creationId xmlns:a16="http://schemas.microsoft.com/office/drawing/2014/main" id="{00000000-0008-0000-1400-00004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171450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61508" name="Check Box 68" hidden="1">
              <a:extLst>
                <a:ext uri="{63B3BB69-23CF-44E3-9099-C40C66FF867C}">
                  <a14:compatExt spid="_x0000_s61508"/>
                </a:ext>
                <a:ext uri="{FF2B5EF4-FFF2-40B4-BE49-F238E27FC236}">
                  <a16:creationId xmlns:a16="http://schemas.microsoft.com/office/drawing/2014/main" id="{00000000-0008-0000-1400-00004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171450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61509" name="Check Box 69" hidden="1">
              <a:extLst>
                <a:ext uri="{63B3BB69-23CF-44E3-9099-C40C66FF867C}">
                  <a14:compatExt spid="_x0000_s61509"/>
                </a:ext>
                <a:ext uri="{FF2B5EF4-FFF2-40B4-BE49-F238E27FC236}">
                  <a16:creationId xmlns:a16="http://schemas.microsoft.com/office/drawing/2014/main" id="{00000000-0008-0000-1400-00004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171450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61510" name="Check Box 70" hidden="1">
              <a:extLst>
                <a:ext uri="{63B3BB69-23CF-44E3-9099-C40C66FF867C}">
                  <a14:compatExt spid="_x0000_s61510"/>
                </a:ext>
                <a:ext uri="{FF2B5EF4-FFF2-40B4-BE49-F238E27FC236}">
                  <a16:creationId xmlns:a16="http://schemas.microsoft.com/office/drawing/2014/main" id="{00000000-0008-0000-1400-00004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171450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61511" name="Check Box 71" hidden="1">
              <a:extLst>
                <a:ext uri="{63B3BB69-23CF-44E3-9099-C40C66FF867C}">
                  <a14:compatExt spid="_x0000_s61511"/>
                </a:ext>
                <a:ext uri="{FF2B5EF4-FFF2-40B4-BE49-F238E27FC236}">
                  <a16:creationId xmlns:a16="http://schemas.microsoft.com/office/drawing/2014/main" id="{00000000-0008-0000-1400-00004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171450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61512" name="Check Box 72" hidden="1">
              <a:extLst>
                <a:ext uri="{63B3BB69-23CF-44E3-9099-C40C66FF867C}">
                  <a14:compatExt spid="_x0000_s61512"/>
                </a:ext>
                <a:ext uri="{FF2B5EF4-FFF2-40B4-BE49-F238E27FC236}">
                  <a16:creationId xmlns:a16="http://schemas.microsoft.com/office/drawing/2014/main" id="{00000000-0008-0000-1400-00004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152400</xdr:rowOff>
        </xdr:from>
        <xdr:to>
          <xdr:col>10</xdr:col>
          <xdr:colOff>0</xdr:colOff>
          <xdr:row>23</xdr:row>
          <xdr:rowOff>9525</xdr:rowOff>
        </xdr:to>
        <xdr:sp macro="" textlink="">
          <xdr:nvSpPr>
            <xdr:cNvPr id="61513" name="Check Box 73" hidden="1">
              <a:extLst>
                <a:ext uri="{63B3BB69-23CF-44E3-9099-C40C66FF867C}">
                  <a14:compatExt spid="_x0000_s61513"/>
                </a:ext>
                <a:ext uri="{FF2B5EF4-FFF2-40B4-BE49-F238E27FC236}">
                  <a16:creationId xmlns:a16="http://schemas.microsoft.com/office/drawing/2014/main" id="{00000000-0008-0000-1400-00004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152400</xdr:rowOff>
        </xdr:from>
        <xdr:to>
          <xdr:col>10</xdr:col>
          <xdr:colOff>285750</xdr:colOff>
          <xdr:row>23</xdr:row>
          <xdr:rowOff>9525</xdr:rowOff>
        </xdr:to>
        <xdr:sp macro="" textlink="">
          <xdr:nvSpPr>
            <xdr:cNvPr id="61514" name="Check Box 74" hidden="1">
              <a:extLst>
                <a:ext uri="{63B3BB69-23CF-44E3-9099-C40C66FF867C}">
                  <a14:compatExt spid="_x0000_s61514"/>
                </a:ext>
                <a:ext uri="{FF2B5EF4-FFF2-40B4-BE49-F238E27FC236}">
                  <a16:creationId xmlns:a16="http://schemas.microsoft.com/office/drawing/2014/main" id="{00000000-0008-0000-1400-00004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152400</xdr:rowOff>
        </xdr:from>
        <xdr:to>
          <xdr:col>11</xdr:col>
          <xdr:colOff>285750</xdr:colOff>
          <xdr:row>23</xdr:row>
          <xdr:rowOff>9525</xdr:rowOff>
        </xdr:to>
        <xdr:sp macro="" textlink="">
          <xdr:nvSpPr>
            <xdr:cNvPr id="61515" name="Check Box 75" hidden="1">
              <a:extLst>
                <a:ext uri="{63B3BB69-23CF-44E3-9099-C40C66FF867C}">
                  <a14:compatExt spid="_x0000_s61515"/>
                </a:ext>
                <a:ext uri="{FF2B5EF4-FFF2-40B4-BE49-F238E27FC236}">
                  <a16:creationId xmlns:a16="http://schemas.microsoft.com/office/drawing/2014/main" id="{00000000-0008-0000-1400-00004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152400</xdr:rowOff>
        </xdr:from>
        <xdr:to>
          <xdr:col>10</xdr:col>
          <xdr:colOff>0</xdr:colOff>
          <xdr:row>25</xdr:row>
          <xdr:rowOff>9525</xdr:rowOff>
        </xdr:to>
        <xdr:sp macro="" textlink="">
          <xdr:nvSpPr>
            <xdr:cNvPr id="61516" name="Check Box 76" hidden="1">
              <a:extLst>
                <a:ext uri="{63B3BB69-23CF-44E3-9099-C40C66FF867C}">
                  <a14:compatExt spid="_x0000_s61516"/>
                </a:ext>
                <a:ext uri="{FF2B5EF4-FFF2-40B4-BE49-F238E27FC236}">
                  <a16:creationId xmlns:a16="http://schemas.microsoft.com/office/drawing/2014/main" id="{00000000-0008-0000-1400-00004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152400</xdr:rowOff>
        </xdr:from>
        <xdr:to>
          <xdr:col>10</xdr:col>
          <xdr:colOff>285750</xdr:colOff>
          <xdr:row>25</xdr:row>
          <xdr:rowOff>9525</xdr:rowOff>
        </xdr:to>
        <xdr:sp macro="" textlink="">
          <xdr:nvSpPr>
            <xdr:cNvPr id="61517" name="Check Box 77" hidden="1">
              <a:extLst>
                <a:ext uri="{63B3BB69-23CF-44E3-9099-C40C66FF867C}">
                  <a14:compatExt spid="_x0000_s61517"/>
                </a:ext>
                <a:ext uri="{FF2B5EF4-FFF2-40B4-BE49-F238E27FC236}">
                  <a16:creationId xmlns:a16="http://schemas.microsoft.com/office/drawing/2014/main" id="{00000000-0008-0000-1400-00004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152400</xdr:rowOff>
        </xdr:from>
        <xdr:to>
          <xdr:col>11</xdr:col>
          <xdr:colOff>285750</xdr:colOff>
          <xdr:row>25</xdr:row>
          <xdr:rowOff>9525</xdr:rowOff>
        </xdr:to>
        <xdr:sp macro="" textlink="">
          <xdr:nvSpPr>
            <xdr:cNvPr id="61518" name="Check Box 78" hidden="1">
              <a:extLst>
                <a:ext uri="{63B3BB69-23CF-44E3-9099-C40C66FF867C}">
                  <a14:compatExt spid="_x0000_s61518"/>
                </a:ext>
                <a:ext uri="{FF2B5EF4-FFF2-40B4-BE49-F238E27FC236}">
                  <a16:creationId xmlns:a16="http://schemas.microsoft.com/office/drawing/2014/main" id="{00000000-0008-0000-1400-00004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57150</xdr:rowOff>
        </xdr:from>
        <xdr:to>
          <xdr:col>10</xdr:col>
          <xdr:colOff>0</xdr:colOff>
          <xdr:row>26</xdr:row>
          <xdr:rowOff>95250</xdr:rowOff>
        </xdr:to>
        <xdr:sp macro="" textlink="">
          <xdr:nvSpPr>
            <xdr:cNvPr id="61519" name="Check Box 79" hidden="1">
              <a:extLst>
                <a:ext uri="{63B3BB69-23CF-44E3-9099-C40C66FF867C}">
                  <a14:compatExt spid="_x0000_s61519"/>
                </a:ext>
                <a:ext uri="{FF2B5EF4-FFF2-40B4-BE49-F238E27FC236}">
                  <a16:creationId xmlns:a16="http://schemas.microsoft.com/office/drawing/2014/main" id="{00000000-0008-0000-1400-00004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57150</xdr:rowOff>
        </xdr:from>
        <xdr:to>
          <xdr:col>10</xdr:col>
          <xdr:colOff>285750</xdr:colOff>
          <xdr:row>26</xdr:row>
          <xdr:rowOff>95250</xdr:rowOff>
        </xdr:to>
        <xdr:sp macro="" textlink="">
          <xdr:nvSpPr>
            <xdr:cNvPr id="61520" name="Check Box 80" hidden="1">
              <a:extLst>
                <a:ext uri="{63B3BB69-23CF-44E3-9099-C40C66FF867C}">
                  <a14:compatExt spid="_x0000_s61520"/>
                </a:ext>
                <a:ext uri="{FF2B5EF4-FFF2-40B4-BE49-F238E27FC236}">
                  <a16:creationId xmlns:a16="http://schemas.microsoft.com/office/drawing/2014/main" id="{00000000-0008-0000-1400-00005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25</xdr:row>
          <xdr:rowOff>57150</xdr:rowOff>
        </xdr:from>
        <xdr:to>
          <xdr:col>11</xdr:col>
          <xdr:colOff>285750</xdr:colOff>
          <xdr:row>26</xdr:row>
          <xdr:rowOff>95250</xdr:rowOff>
        </xdr:to>
        <xdr:sp macro="" textlink="">
          <xdr:nvSpPr>
            <xdr:cNvPr id="61521" name="Check Box 81" hidden="1">
              <a:extLst>
                <a:ext uri="{63B3BB69-23CF-44E3-9099-C40C66FF867C}">
                  <a14:compatExt spid="_x0000_s61521"/>
                </a:ext>
                <a:ext uri="{FF2B5EF4-FFF2-40B4-BE49-F238E27FC236}">
                  <a16:creationId xmlns:a16="http://schemas.microsoft.com/office/drawing/2014/main" id="{00000000-0008-0000-1400-00005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152400</xdr:rowOff>
        </xdr:from>
        <xdr:to>
          <xdr:col>10</xdr:col>
          <xdr:colOff>0</xdr:colOff>
          <xdr:row>28</xdr:row>
          <xdr:rowOff>9525</xdr:rowOff>
        </xdr:to>
        <xdr:sp macro="" textlink="">
          <xdr:nvSpPr>
            <xdr:cNvPr id="61522" name="Check Box 82" hidden="1">
              <a:extLst>
                <a:ext uri="{63B3BB69-23CF-44E3-9099-C40C66FF867C}">
                  <a14:compatExt spid="_x0000_s61522"/>
                </a:ext>
                <a:ext uri="{FF2B5EF4-FFF2-40B4-BE49-F238E27FC236}">
                  <a16:creationId xmlns:a16="http://schemas.microsoft.com/office/drawing/2014/main" id="{00000000-0008-0000-1400-00005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152400</xdr:rowOff>
        </xdr:from>
        <xdr:to>
          <xdr:col>10</xdr:col>
          <xdr:colOff>285750</xdr:colOff>
          <xdr:row>28</xdr:row>
          <xdr:rowOff>9525</xdr:rowOff>
        </xdr:to>
        <xdr:sp macro="" textlink="">
          <xdr:nvSpPr>
            <xdr:cNvPr id="61523" name="Check Box 83" hidden="1">
              <a:extLst>
                <a:ext uri="{63B3BB69-23CF-44E3-9099-C40C66FF867C}">
                  <a14:compatExt spid="_x0000_s61523"/>
                </a:ext>
                <a:ext uri="{FF2B5EF4-FFF2-40B4-BE49-F238E27FC236}">
                  <a16:creationId xmlns:a16="http://schemas.microsoft.com/office/drawing/2014/main" id="{00000000-0008-0000-1400-00005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26</xdr:row>
          <xdr:rowOff>152400</xdr:rowOff>
        </xdr:from>
        <xdr:to>
          <xdr:col>11</xdr:col>
          <xdr:colOff>285750</xdr:colOff>
          <xdr:row>28</xdr:row>
          <xdr:rowOff>9525</xdr:rowOff>
        </xdr:to>
        <xdr:sp macro="" textlink="">
          <xdr:nvSpPr>
            <xdr:cNvPr id="61524" name="Check Box 84" hidden="1">
              <a:extLst>
                <a:ext uri="{63B3BB69-23CF-44E3-9099-C40C66FF867C}">
                  <a14:compatExt spid="_x0000_s61524"/>
                </a:ext>
                <a:ext uri="{FF2B5EF4-FFF2-40B4-BE49-F238E27FC236}">
                  <a16:creationId xmlns:a16="http://schemas.microsoft.com/office/drawing/2014/main" id="{00000000-0008-0000-1400-00005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27</xdr:row>
          <xdr:rowOff>161925</xdr:rowOff>
        </xdr:from>
        <xdr:to>
          <xdr:col>10</xdr:col>
          <xdr:colOff>0</xdr:colOff>
          <xdr:row>29</xdr:row>
          <xdr:rowOff>19050</xdr:rowOff>
        </xdr:to>
        <xdr:sp macro="" textlink="">
          <xdr:nvSpPr>
            <xdr:cNvPr id="61525" name="Check Box 85" hidden="1">
              <a:extLst>
                <a:ext uri="{63B3BB69-23CF-44E3-9099-C40C66FF867C}">
                  <a14:compatExt spid="_x0000_s61525"/>
                </a:ext>
                <a:ext uri="{FF2B5EF4-FFF2-40B4-BE49-F238E27FC236}">
                  <a16:creationId xmlns:a16="http://schemas.microsoft.com/office/drawing/2014/main" id="{00000000-0008-0000-1400-00005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161925</xdr:rowOff>
        </xdr:from>
        <xdr:to>
          <xdr:col>10</xdr:col>
          <xdr:colOff>285750</xdr:colOff>
          <xdr:row>29</xdr:row>
          <xdr:rowOff>19050</xdr:rowOff>
        </xdr:to>
        <xdr:sp macro="" textlink="">
          <xdr:nvSpPr>
            <xdr:cNvPr id="61526" name="Check Box 86" hidden="1">
              <a:extLst>
                <a:ext uri="{63B3BB69-23CF-44E3-9099-C40C66FF867C}">
                  <a14:compatExt spid="_x0000_s61526"/>
                </a:ext>
                <a:ext uri="{FF2B5EF4-FFF2-40B4-BE49-F238E27FC236}">
                  <a16:creationId xmlns:a16="http://schemas.microsoft.com/office/drawing/2014/main" id="{00000000-0008-0000-1400-00005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27</xdr:row>
          <xdr:rowOff>161925</xdr:rowOff>
        </xdr:from>
        <xdr:to>
          <xdr:col>11</xdr:col>
          <xdr:colOff>285750</xdr:colOff>
          <xdr:row>29</xdr:row>
          <xdr:rowOff>19050</xdr:rowOff>
        </xdr:to>
        <xdr:sp macro="" textlink="">
          <xdr:nvSpPr>
            <xdr:cNvPr id="61527" name="Check Box 87" hidden="1">
              <a:extLst>
                <a:ext uri="{63B3BB69-23CF-44E3-9099-C40C66FF867C}">
                  <a14:compatExt spid="_x0000_s61527"/>
                </a:ext>
                <a:ext uri="{FF2B5EF4-FFF2-40B4-BE49-F238E27FC236}">
                  <a16:creationId xmlns:a16="http://schemas.microsoft.com/office/drawing/2014/main" id="{00000000-0008-0000-1400-00005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28</xdr:row>
          <xdr:rowOff>161925</xdr:rowOff>
        </xdr:from>
        <xdr:to>
          <xdr:col>10</xdr:col>
          <xdr:colOff>0</xdr:colOff>
          <xdr:row>30</xdr:row>
          <xdr:rowOff>19050</xdr:rowOff>
        </xdr:to>
        <xdr:sp macro="" textlink="">
          <xdr:nvSpPr>
            <xdr:cNvPr id="61528" name="Check Box 88" hidden="1">
              <a:extLst>
                <a:ext uri="{63B3BB69-23CF-44E3-9099-C40C66FF867C}">
                  <a14:compatExt spid="_x0000_s61528"/>
                </a:ext>
                <a:ext uri="{FF2B5EF4-FFF2-40B4-BE49-F238E27FC236}">
                  <a16:creationId xmlns:a16="http://schemas.microsoft.com/office/drawing/2014/main" id="{00000000-0008-0000-1400-00005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161925</xdr:rowOff>
        </xdr:from>
        <xdr:to>
          <xdr:col>10</xdr:col>
          <xdr:colOff>285750</xdr:colOff>
          <xdr:row>30</xdr:row>
          <xdr:rowOff>19050</xdr:rowOff>
        </xdr:to>
        <xdr:sp macro="" textlink="">
          <xdr:nvSpPr>
            <xdr:cNvPr id="61529" name="Check Box 89" hidden="1">
              <a:extLst>
                <a:ext uri="{63B3BB69-23CF-44E3-9099-C40C66FF867C}">
                  <a14:compatExt spid="_x0000_s61529"/>
                </a:ext>
                <a:ext uri="{FF2B5EF4-FFF2-40B4-BE49-F238E27FC236}">
                  <a16:creationId xmlns:a16="http://schemas.microsoft.com/office/drawing/2014/main" id="{00000000-0008-0000-1400-00005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28</xdr:row>
          <xdr:rowOff>161925</xdr:rowOff>
        </xdr:from>
        <xdr:to>
          <xdr:col>11</xdr:col>
          <xdr:colOff>285750</xdr:colOff>
          <xdr:row>30</xdr:row>
          <xdr:rowOff>19050</xdr:rowOff>
        </xdr:to>
        <xdr:sp macro="" textlink="">
          <xdr:nvSpPr>
            <xdr:cNvPr id="61530" name="Check Box 90" hidden="1">
              <a:extLst>
                <a:ext uri="{63B3BB69-23CF-44E3-9099-C40C66FF867C}">
                  <a14:compatExt spid="_x0000_s61530"/>
                </a:ext>
                <a:ext uri="{FF2B5EF4-FFF2-40B4-BE49-F238E27FC236}">
                  <a16:creationId xmlns:a16="http://schemas.microsoft.com/office/drawing/2014/main" id="{00000000-0008-0000-1400-00005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161925</xdr:rowOff>
        </xdr:from>
        <xdr:to>
          <xdr:col>10</xdr:col>
          <xdr:colOff>0</xdr:colOff>
          <xdr:row>31</xdr:row>
          <xdr:rowOff>19050</xdr:rowOff>
        </xdr:to>
        <xdr:sp macro="" textlink="">
          <xdr:nvSpPr>
            <xdr:cNvPr id="61531" name="Check Box 91" hidden="1">
              <a:extLst>
                <a:ext uri="{63B3BB69-23CF-44E3-9099-C40C66FF867C}">
                  <a14:compatExt spid="_x0000_s61531"/>
                </a:ext>
                <a:ext uri="{FF2B5EF4-FFF2-40B4-BE49-F238E27FC236}">
                  <a16:creationId xmlns:a16="http://schemas.microsoft.com/office/drawing/2014/main" id="{00000000-0008-0000-1400-00005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161925</xdr:rowOff>
        </xdr:from>
        <xdr:to>
          <xdr:col>10</xdr:col>
          <xdr:colOff>285750</xdr:colOff>
          <xdr:row>31</xdr:row>
          <xdr:rowOff>19050</xdr:rowOff>
        </xdr:to>
        <xdr:sp macro="" textlink="">
          <xdr:nvSpPr>
            <xdr:cNvPr id="61532" name="Check Box 92" hidden="1">
              <a:extLst>
                <a:ext uri="{63B3BB69-23CF-44E3-9099-C40C66FF867C}">
                  <a14:compatExt spid="_x0000_s61532"/>
                </a:ext>
                <a:ext uri="{FF2B5EF4-FFF2-40B4-BE49-F238E27FC236}">
                  <a16:creationId xmlns:a16="http://schemas.microsoft.com/office/drawing/2014/main" id="{00000000-0008-0000-1400-00005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29</xdr:row>
          <xdr:rowOff>161925</xdr:rowOff>
        </xdr:from>
        <xdr:to>
          <xdr:col>11</xdr:col>
          <xdr:colOff>285750</xdr:colOff>
          <xdr:row>31</xdr:row>
          <xdr:rowOff>19050</xdr:rowOff>
        </xdr:to>
        <xdr:sp macro="" textlink="">
          <xdr:nvSpPr>
            <xdr:cNvPr id="61533" name="Check Box 93" hidden="1">
              <a:extLst>
                <a:ext uri="{63B3BB69-23CF-44E3-9099-C40C66FF867C}">
                  <a14:compatExt spid="_x0000_s61533"/>
                </a:ext>
                <a:ext uri="{FF2B5EF4-FFF2-40B4-BE49-F238E27FC236}">
                  <a16:creationId xmlns:a16="http://schemas.microsoft.com/office/drawing/2014/main" id="{00000000-0008-0000-1400-00005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30</xdr:row>
          <xdr:rowOff>161925</xdr:rowOff>
        </xdr:from>
        <xdr:to>
          <xdr:col>10</xdr:col>
          <xdr:colOff>0</xdr:colOff>
          <xdr:row>32</xdr:row>
          <xdr:rowOff>9525</xdr:rowOff>
        </xdr:to>
        <xdr:sp macro="" textlink="">
          <xdr:nvSpPr>
            <xdr:cNvPr id="61534" name="Check Box 94" hidden="1">
              <a:extLst>
                <a:ext uri="{63B3BB69-23CF-44E3-9099-C40C66FF867C}">
                  <a14:compatExt spid="_x0000_s61534"/>
                </a:ext>
                <a:ext uri="{FF2B5EF4-FFF2-40B4-BE49-F238E27FC236}">
                  <a16:creationId xmlns:a16="http://schemas.microsoft.com/office/drawing/2014/main" id="{00000000-0008-0000-1400-00005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161925</xdr:rowOff>
        </xdr:from>
        <xdr:to>
          <xdr:col>10</xdr:col>
          <xdr:colOff>285750</xdr:colOff>
          <xdr:row>32</xdr:row>
          <xdr:rowOff>9525</xdr:rowOff>
        </xdr:to>
        <xdr:sp macro="" textlink="">
          <xdr:nvSpPr>
            <xdr:cNvPr id="61535" name="Check Box 95" hidden="1">
              <a:extLst>
                <a:ext uri="{63B3BB69-23CF-44E3-9099-C40C66FF867C}">
                  <a14:compatExt spid="_x0000_s61535"/>
                </a:ext>
                <a:ext uri="{FF2B5EF4-FFF2-40B4-BE49-F238E27FC236}">
                  <a16:creationId xmlns:a16="http://schemas.microsoft.com/office/drawing/2014/main" id="{00000000-0008-0000-1400-00005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30</xdr:row>
          <xdr:rowOff>161925</xdr:rowOff>
        </xdr:from>
        <xdr:to>
          <xdr:col>11</xdr:col>
          <xdr:colOff>285750</xdr:colOff>
          <xdr:row>32</xdr:row>
          <xdr:rowOff>9525</xdr:rowOff>
        </xdr:to>
        <xdr:sp macro="" textlink="">
          <xdr:nvSpPr>
            <xdr:cNvPr id="61536" name="Check Box 96" hidden="1">
              <a:extLst>
                <a:ext uri="{63B3BB69-23CF-44E3-9099-C40C66FF867C}">
                  <a14:compatExt spid="_x0000_s61536"/>
                </a:ext>
                <a:ext uri="{FF2B5EF4-FFF2-40B4-BE49-F238E27FC236}">
                  <a16:creationId xmlns:a16="http://schemas.microsoft.com/office/drawing/2014/main" id="{00000000-0008-0000-1400-00006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D2660E1-F390-4367-8B5B-70849F80172B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BD53C0D8-6150-4F61-BD2D-50DA7B9A3795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FC12521E-AE3D-4A5D-8EDD-0EA5572BDECE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27F30DEB-C1C2-4BAC-BEC3-06909B5CBA71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4E0848A1-D907-4A94-82F2-6657AFDD6A60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0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40EFB3D9-C68A-4FA3-A0F1-13BFBE8AEBD2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1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738A63E-DFF5-4ADA-840B-5E4716100D38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15</xdr:row>
          <xdr:rowOff>66675</xdr:rowOff>
        </xdr:from>
        <xdr:to>
          <xdr:col>7</xdr:col>
          <xdr:colOff>390525</xdr:colOff>
          <xdr:row>16</xdr:row>
          <xdr:rowOff>104775</xdr:rowOff>
        </xdr:to>
        <xdr:sp macro="" textlink="">
          <xdr:nvSpPr>
            <xdr:cNvPr id="70657" name="Check Box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5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15</xdr:row>
          <xdr:rowOff>66675</xdr:rowOff>
        </xdr:from>
        <xdr:to>
          <xdr:col>8</xdr:col>
          <xdr:colOff>371475</xdr:colOff>
          <xdr:row>16</xdr:row>
          <xdr:rowOff>104775</xdr:rowOff>
        </xdr:to>
        <xdr:sp macro="" textlink="">
          <xdr:nvSpPr>
            <xdr:cNvPr id="70658" name="Check Box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5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171450</xdr:rowOff>
        </xdr:from>
        <xdr:to>
          <xdr:col>5</xdr:col>
          <xdr:colOff>304800</xdr:colOff>
          <xdr:row>18</xdr:row>
          <xdr:rowOff>19050</xdr:rowOff>
        </xdr:to>
        <xdr:sp macro="" textlink="">
          <xdr:nvSpPr>
            <xdr:cNvPr id="70659" name="Check Box 3" hidden="1">
              <a:extLst>
                <a:ext uri="{63B3BB69-23CF-44E3-9099-C40C66FF867C}">
                  <a14:compatExt spid="_x0000_s70659"/>
                </a:ext>
                <a:ext uri="{FF2B5EF4-FFF2-40B4-BE49-F238E27FC236}">
                  <a16:creationId xmlns:a16="http://schemas.microsoft.com/office/drawing/2014/main" id="{00000000-0008-0000-1500-00000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16</xdr:row>
          <xdr:rowOff>161925</xdr:rowOff>
        </xdr:from>
        <xdr:to>
          <xdr:col>6</xdr:col>
          <xdr:colOff>314325</xdr:colOff>
          <xdr:row>18</xdr:row>
          <xdr:rowOff>9525</xdr:rowOff>
        </xdr:to>
        <xdr:sp macro="" textlink="">
          <xdr:nvSpPr>
            <xdr:cNvPr id="70660" name="Check Box 4" hidden="1">
              <a:extLst>
                <a:ext uri="{63B3BB69-23CF-44E3-9099-C40C66FF867C}">
                  <a14:compatExt spid="_x0000_s70660"/>
                </a:ext>
                <a:ext uri="{FF2B5EF4-FFF2-40B4-BE49-F238E27FC236}">
                  <a16:creationId xmlns:a16="http://schemas.microsoft.com/office/drawing/2014/main" id="{00000000-0008-0000-1500-00000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76200</xdr:rowOff>
        </xdr:from>
        <xdr:to>
          <xdr:col>5</xdr:col>
          <xdr:colOff>304800</xdr:colOff>
          <xdr:row>19</xdr:row>
          <xdr:rowOff>123825</xdr:rowOff>
        </xdr:to>
        <xdr:sp macro="" textlink="">
          <xdr:nvSpPr>
            <xdr:cNvPr id="70661" name="Check Box 5" hidden="1">
              <a:extLst>
                <a:ext uri="{63B3BB69-23CF-44E3-9099-C40C66FF867C}">
                  <a14:compatExt spid="_x0000_s70661"/>
                </a:ext>
                <a:ext uri="{FF2B5EF4-FFF2-40B4-BE49-F238E27FC236}">
                  <a16:creationId xmlns:a16="http://schemas.microsoft.com/office/drawing/2014/main" id="{00000000-0008-0000-1500-00000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76200</xdr:rowOff>
        </xdr:from>
        <xdr:to>
          <xdr:col>6</xdr:col>
          <xdr:colOff>314325</xdr:colOff>
          <xdr:row>19</xdr:row>
          <xdr:rowOff>123825</xdr:rowOff>
        </xdr:to>
        <xdr:sp macro="" textlink="">
          <xdr:nvSpPr>
            <xdr:cNvPr id="70662" name="Check Box 6" hidden="1">
              <a:extLst>
                <a:ext uri="{63B3BB69-23CF-44E3-9099-C40C66FF867C}">
                  <a14:compatExt spid="_x0000_s70662"/>
                </a:ext>
                <a:ext uri="{FF2B5EF4-FFF2-40B4-BE49-F238E27FC236}">
                  <a16:creationId xmlns:a16="http://schemas.microsoft.com/office/drawing/2014/main" id="{00000000-0008-0000-1500-00000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57150</xdr:rowOff>
        </xdr:from>
        <xdr:to>
          <xdr:col>5</xdr:col>
          <xdr:colOff>304800</xdr:colOff>
          <xdr:row>22</xdr:row>
          <xdr:rowOff>85725</xdr:rowOff>
        </xdr:to>
        <xdr:sp macro="" textlink="">
          <xdr:nvSpPr>
            <xdr:cNvPr id="70663" name="Check Box 7" hidden="1">
              <a:extLst>
                <a:ext uri="{63B3BB69-23CF-44E3-9099-C40C66FF867C}">
                  <a14:compatExt spid="_x0000_s70663"/>
                </a:ext>
                <a:ext uri="{FF2B5EF4-FFF2-40B4-BE49-F238E27FC236}">
                  <a16:creationId xmlns:a16="http://schemas.microsoft.com/office/drawing/2014/main" id="{00000000-0008-0000-1500-00000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47625</xdr:rowOff>
        </xdr:from>
        <xdr:to>
          <xdr:col>6</xdr:col>
          <xdr:colOff>314325</xdr:colOff>
          <xdr:row>22</xdr:row>
          <xdr:rowOff>85725</xdr:rowOff>
        </xdr:to>
        <xdr:sp macro="" textlink="">
          <xdr:nvSpPr>
            <xdr:cNvPr id="70664" name="Check Box 8" hidden="1">
              <a:extLst>
                <a:ext uri="{63B3BB69-23CF-44E3-9099-C40C66FF867C}">
                  <a14:compatExt spid="_x0000_s70664"/>
                </a:ext>
                <a:ext uri="{FF2B5EF4-FFF2-40B4-BE49-F238E27FC236}">
                  <a16:creationId xmlns:a16="http://schemas.microsoft.com/office/drawing/2014/main" id="{00000000-0008-0000-1500-00000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24</xdr:row>
          <xdr:rowOff>95250</xdr:rowOff>
        </xdr:from>
        <xdr:to>
          <xdr:col>5</xdr:col>
          <xdr:colOff>295275</xdr:colOff>
          <xdr:row>25</xdr:row>
          <xdr:rowOff>133350</xdr:rowOff>
        </xdr:to>
        <xdr:sp macro="" textlink="">
          <xdr:nvSpPr>
            <xdr:cNvPr id="70665" name="Check Box 9" hidden="1">
              <a:extLst>
                <a:ext uri="{63B3BB69-23CF-44E3-9099-C40C66FF867C}">
                  <a14:compatExt spid="_x0000_s70665"/>
                </a:ext>
                <a:ext uri="{FF2B5EF4-FFF2-40B4-BE49-F238E27FC236}">
                  <a16:creationId xmlns:a16="http://schemas.microsoft.com/office/drawing/2014/main" id="{00000000-0008-0000-1500-00000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24</xdr:row>
          <xdr:rowOff>95250</xdr:rowOff>
        </xdr:from>
        <xdr:to>
          <xdr:col>6</xdr:col>
          <xdr:colOff>295275</xdr:colOff>
          <xdr:row>25</xdr:row>
          <xdr:rowOff>133350</xdr:rowOff>
        </xdr:to>
        <xdr:sp macro="" textlink="">
          <xdr:nvSpPr>
            <xdr:cNvPr id="70666" name="Check Box 10" hidden="1">
              <a:extLst>
                <a:ext uri="{63B3BB69-23CF-44E3-9099-C40C66FF867C}">
                  <a14:compatExt spid="_x0000_s70666"/>
                </a:ext>
                <a:ext uri="{FF2B5EF4-FFF2-40B4-BE49-F238E27FC236}">
                  <a16:creationId xmlns:a16="http://schemas.microsoft.com/office/drawing/2014/main" id="{00000000-0008-0000-1500-00000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25</xdr:row>
          <xdr:rowOff>171450</xdr:rowOff>
        </xdr:from>
        <xdr:to>
          <xdr:col>5</xdr:col>
          <xdr:colOff>304800</xdr:colOff>
          <xdr:row>27</xdr:row>
          <xdr:rowOff>19050</xdr:rowOff>
        </xdr:to>
        <xdr:sp macro="" textlink="">
          <xdr:nvSpPr>
            <xdr:cNvPr id="70667" name="Check Box 11" hidden="1">
              <a:extLst>
                <a:ext uri="{63B3BB69-23CF-44E3-9099-C40C66FF867C}">
                  <a14:compatExt spid="_x0000_s70667"/>
                </a:ext>
                <a:ext uri="{FF2B5EF4-FFF2-40B4-BE49-F238E27FC236}">
                  <a16:creationId xmlns:a16="http://schemas.microsoft.com/office/drawing/2014/main" id="{00000000-0008-0000-1500-00000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25</xdr:row>
          <xdr:rowOff>161925</xdr:rowOff>
        </xdr:from>
        <xdr:to>
          <xdr:col>6</xdr:col>
          <xdr:colOff>314325</xdr:colOff>
          <xdr:row>27</xdr:row>
          <xdr:rowOff>9525</xdr:rowOff>
        </xdr:to>
        <xdr:sp macro="" textlink="">
          <xdr:nvSpPr>
            <xdr:cNvPr id="70668" name="Check Box 12" hidden="1">
              <a:extLst>
                <a:ext uri="{63B3BB69-23CF-44E3-9099-C40C66FF867C}">
                  <a14:compatExt spid="_x0000_s70668"/>
                </a:ext>
                <a:ext uri="{FF2B5EF4-FFF2-40B4-BE49-F238E27FC236}">
                  <a16:creationId xmlns:a16="http://schemas.microsoft.com/office/drawing/2014/main" id="{00000000-0008-0000-1500-00000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27</xdr:row>
          <xdr:rowOff>76200</xdr:rowOff>
        </xdr:from>
        <xdr:to>
          <xdr:col>5</xdr:col>
          <xdr:colOff>295275</xdr:colOff>
          <xdr:row>28</xdr:row>
          <xdr:rowOff>123825</xdr:rowOff>
        </xdr:to>
        <xdr:sp macro="" textlink="">
          <xdr:nvSpPr>
            <xdr:cNvPr id="70669" name="Check Box 13" hidden="1">
              <a:extLst>
                <a:ext uri="{63B3BB69-23CF-44E3-9099-C40C66FF867C}">
                  <a14:compatExt spid="_x0000_s70669"/>
                </a:ext>
                <a:ext uri="{FF2B5EF4-FFF2-40B4-BE49-F238E27FC236}">
                  <a16:creationId xmlns:a16="http://schemas.microsoft.com/office/drawing/2014/main" id="{00000000-0008-0000-1500-00000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27</xdr:row>
          <xdr:rowOff>76200</xdr:rowOff>
        </xdr:from>
        <xdr:to>
          <xdr:col>6</xdr:col>
          <xdr:colOff>304800</xdr:colOff>
          <xdr:row>28</xdr:row>
          <xdr:rowOff>123825</xdr:rowOff>
        </xdr:to>
        <xdr:sp macro="" textlink="">
          <xdr:nvSpPr>
            <xdr:cNvPr id="70670" name="Check Box 14" hidden="1">
              <a:extLst>
                <a:ext uri="{63B3BB69-23CF-44E3-9099-C40C66FF867C}">
                  <a14:compatExt spid="_x0000_s70670"/>
                </a:ext>
                <a:ext uri="{FF2B5EF4-FFF2-40B4-BE49-F238E27FC236}">
                  <a16:creationId xmlns:a16="http://schemas.microsoft.com/office/drawing/2014/main" id="{00000000-0008-0000-1500-00000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29</xdr:row>
          <xdr:rowOff>152400</xdr:rowOff>
        </xdr:from>
        <xdr:to>
          <xdr:col>5</xdr:col>
          <xdr:colOff>304800</xdr:colOff>
          <xdr:row>31</xdr:row>
          <xdr:rowOff>9525</xdr:rowOff>
        </xdr:to>
        <xdr:sp macro="" textlink="">
          <xdr:nvSpPr>
            <xdr:cNvPr id="70671" name="Check Box 15" hidden="1">
              <a:extLst>
                <a:ext uri="{63B3BB69-23CF-44E3-9099-C40C66FF867C}">
                  <a14:compatExt spid="_x0000_s70671"/>
                </a:ext>
                <a:ext uri="{FF2B5EF4-FFF2-40B4-BE49-F238E27FC236}">
                  <a16:creationId xmlns:a16="http://schemas.microsoft.com/office/drawing/2014/main" id="{00000000-0008-0000-1500-00000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29</xdr:row>
          <xdr:rowOff>142875</xdr:rowOff>
        </xdr:from>
        <xdr:to>
          <xdr:col>6</xdr:col>
          <xdr:colOff>314325</xdr:colOff>
          <xdr:row>31</xdr:row>
          <xdr:rowOff>0</xdr:rowOff>
        </xdr:to>
        <xdr:sp macro="" textlink="">
          <xdr:nvSpPr>
            <xdr:cNvPr id="70672" name="Check Box 16" hidden="1">
              <a:extLst>
                <a:ext uri="{63B3BB69-23CF-44E3-9099-C40C66FF867C}">
                  <a14:compatExt spid="_x0000_s70672"/>
                </a:ext>
                <a:ext uri="{FF2B5EF4-FFF2-40B4-BE49-F238E27FC236}">
                  <a16:creationId xmlns:a16="http://schemas.microsoft.com/office/drawing/2014/main" id="{00000000-0008-0000-1500-00001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32</xdr:row>
          <xdr:rowOff>57150</xdr:rowOff>
        </xdr:from>
        <xdr:to>
          <xdr:col>5</xdr:col>
          <xdr:colOff>314325</xdr:colOff>
          <xdr:row>33</xdr:row>
          <xdr:rowOff>85725</xdr:rowOff>
        </xdr:to>
        <xdr:sp macro="" textlink="">
          <xdr:nvSpPr>
            <xdr:cNvPr id="70673" name="Check Box 17" hidden="1">
              <a:extLst>
                <a:ext uri="{63B3BB69-23CF-44E3-9099-C40C66FF867C}">
                  <a14:compatExt spid="_x0000_s70673"/>
                </a:ext>
                <a:ext uri="{FF2B5EF4-FFF2-40B4-BE49-F238E27FC236}">
                  <a16:creationId xmlns:a16="http://schemas.microsoft.com/office/drawing/2014/main" id="{00000000-0008-0000-1500-00001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32</xdr:row>
          <xdr:rowOff>57150</xdr:rowOff>
        </xdr:from>
        <xdr:to>
          <xdr:col>6</xdr:col>
          <xdr:colOff>314325</xdr:colOff>
          <xdr:row>33</xdr:row>
          <xdr:rowOff>85725</xdr:rowOff>
        </xdr:to>
        <xdr:sp macro="" textlink="">
          <xdr:nvSpPr>
            <xdr:cNvPr id="70674" name="Check Box 18" hidden="1">
              <a:extLst>
                <a:ext uri="{63B3BB69-23CF-44E3-9099-C40C66FF867C}">
                  <a14:compatExt spid="_x0000_s70674"/>
                </a:ext>
                <a:ext uri="{FF2B5EF4-FFF2-40B4-BE49-F238E27FC236}">
                  <a16:creationId xmlns:a16="http://schemas.microsoft.com/office/drawing/2014/main" id="{00000000-0008-0000-1500-00001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34</xdr:row>
          <xdr:rowOff>171450</xdr:rowOff>
        </xdr:from>
        <xdr:to>
          <xdr:col>5</xdr:col>
          <xdr:colOff>295275</xdr:colOff>
          <xdr:row>36</xdr:row>
          <xdr:rowOff>28575</xdr:rowOff>
        </xdr:to>
        <xdr:sp macro="" textlink="">
          <xdr:nvSpPr>
            <xdr:cNvPr id="70675" name="Check Box 19" hidden="1">
              <a:extLst>
                <a:ext uri="{63B3BB69-23CF-44E3-9099-C40C66FF867C}">
                  <a14:compatExt spid="_x0000_s70675"/>
                </a:ext>
                <a:ext uri="{FF2B5EF4-FFF2-40B4-BE49-F238E27FC236}">
                  <a16:creationId xmlns:a16="http://schemas.microsoft.com/office/drawing/2014/main" id="{00000000-0008-0000-1500-00001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34</xdr:row>
          <xdr:rowOff>171450</xdr:rowOff>
        </xdr:from>
        <xdr:to>
          <xdr:col>6</xdr:col>
          <xdr:colOff>304800</xdr:colOff>
          <xdr:row>36</xdr:row>
          <xdr:rowOff>19050</xdr:rowOff>
        </xdr:to>
        <xdr:sp macro="" textlink="">
          <xdr:nvSpPr>
            <xdr:cNvPr id="70676" name="Check Box 20" hidden="1">
              <a:extLst>
                <a:ext uri="{63B3BB69-23CF-44E3-9099-C40C66FF867C}">
                  <a14:compatExt spid="_x0000_s70676"/>
                </a:ext>
                <a:ext uri="{FF2B5EF4-FFF2-40B4-BE49-F238E27FC236}">
                  <a16:creationId xmlns:a16="http://schemas.microsoft.com/office/drawing/2014/main" id="{00000000-0008-0000-1500-00001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38</xdr:row>
          <xdr:rowOff>66675</xdr:rowOff>
        </xdr:from>
        <xdr:to>
          <xdr:col>5</xdr:col>
          <xdr:colOff>295275</xdr:colOff>
          <xdr:row>39</xdr:row>
          <xdr:rowOff>104775</xdr:rowOff>
        </xdr:to>
        <xdr:sp macro="" textlink="">
          <xdr:nvSpPr>
            <xdr:cNvPr id="70677" name="Check Box 21" hidden="1">
              <a:extLst>
                <a:ext uri="{63B3BB69-23CF-44E3-9099-C40C66FF867C}">
                  <a14:compatExt spid="_x0000_s70677"/>
                </a:ext>
                <a:ext uri="{FF2B5EF4-FFF2-40B4-BE49-F238E27FC236}">
                  <a16:creationId xmlns:a16="http://schemas.microsoft.com/office/drawing/2014/main" id="{00000000-0008-0000-1500-00001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38</xdr:row>
          <xdr:rowOff>66675</xdr:rowOff>
        </xdr:from>
        <xdr:to>
          <xdr:col>6</xdr:col>
          <xdr:colOff>304800</xdr:colOff>
          <xdr:row>39</xdr:row>
          <xdr:rowOff>104775</xdr:rowOff>
        </xdr:to>
        <xdr:sp macro="" textlink="">
          <xdr:nvSpPr>
            <xdr:cNvPr id="70678" name="Check Box 22" hidden="1">
              <a:extLst>
                <a:ext uri="{63B3BB69-23CF-44E3-9099-C40C66FF867C}">
                  <a14:compatExt spid="_x0000_s70678"/>
                </a:ext>
                <a:ext uri="{FF2B5EF4-FFF2-40B4-BE49-F238E27FC236}">
                  <a16:creationId xmlns:a16="http://schemas.microsoft.com/office/drawing/2014/main" id="{00000000-0008-0000-1500-00001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40</xdr:row>
          <xdr:rowOff>161925</xdr:rowOff>
        </xdr:from>
        <xdr:to>
          <xdr:col>5</xdr:col>
          <xdr:colOff>295275</xdr:colOff>
          <xdr:row>42</xdr:row>
          <xdr:rowOff>9525</xdr:rowOff>
        </xdr:to>
        <xdr:sp macro="" textlink="">
          <xdr:nvSpPr>
            <xdr:cNvPr id="70679" name="Check Box 23" hidden="1">
              <a:extLst>
                <a:ext uri="{63B3BB69-23CF-44E3-9099-C40C66FF867C}">
                  <a14:compatExt spid="_x0000_s70679"/>
                </a:ext>
                <a:ext uri="{FF2B5EF4-FFF2-40B4-BE49-F238E27FC236}">
                  <a16:creationId xmlns:a16="http://schemas.microsoft.com/office/drawing/2014/main" id="{00000000-0008-0000-1500-00001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40</xdr:row>
          <xdr:rowOff>152400</xdr:rowOff>
        </xdr:from>
        <xdr:to>
          <xdr:col>6</xdr:col>
          <xdr:colOff>304800</xdr:colOff>
          <xdr:row>42</xdr:row>
          <xdr:rowOff>9525</xdr:rowOff>
        </xdr:to>
        <xdr:sp macro="" textlink="">
          <xdr:nvSpPr>
            <xdr:cNvPr id="70680" name="Check Box 24" hidden="1">
              <a:extLst>
                <a:ext uri="{63B3BB69-23CF-44E3-9099-C40C66FF867C}">
                  <a14:compatExt spid="_x0000_s70680"/>
                </a:ext>
                <a:ext uri="{FF2B5EF4-FFF2-40B4-BE49-F238E27FC236}">
                  <a16:creationId xmlns:a16="http://schemas.microsoft.com/office/drawing/2014/main" id="{00000000-0008-0000-1500-00001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41</xdr:row>
          <xdr:rowOff>171450</xdr:rowOff>
        </xdr:from>
        <xdr:to>
          <xdr:col>5</xdr:col>
          <xdr:colOff>295275</xdr:colOff>
          <xdr:row>43</xdr:row>
          <xdr:rowOff>19050</xdr:rowOff>
        </xdr:to>
        <xdr:sp macro="" textlink="">
          <xdr:nvSpPr>
            <xdr:cNvPr id="70681" name="Check Box 25" hidden="1">
              <a:extLst>
                <a:ext uri="{63B3BB69-23CF-44E3-9099-C40C66FF867C}">
                  <a14:compatExt spid="_x0000_s70681"/>
                </a:ext>
                <a:ext uri="{FF2B5EF4-FFF2-40B4-BE49-F238E27FC236}">
                  <a16:creationId xmlns:a16="http://schemas.microsoft.com/office/drawing/2014/main" id="{00000000-0008-0000-1500-00001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41</xdr:row>
          <xdr:rowOff>171450</xdr:rowOff>
        </xdr:from>
        <xdr:to>
          <xdr:col>6</xdr:col>
          <xdr:colOff>304800</xdr:colOff>
          <xdr:row>43</xdr:row>
          <xdr:rowOff>19050</xdr:rowOff>
        </xdr:to>
        <xdr:sp macro="" textlink="">
          <xdr:nvSpPr>
            <xdr:cNvPr id="70682" name="Check Box 26" hidden="1">
              <a:extLst>
                <a:ext uri="{63B3BB69-23CF-44E3-9099-C40C66FF867C}">
                  <a14:compatExt spid="_x0000_s70682"/>
                </a:ext>
                <a:ext uri="{FF2B5EF4-FFF2-40B4-BE49-F238E27FC236}">
                  <a16:creationId xmlns:a16="http://schemas.microsoft.com/office/drawing/2014/main" id="{00000000-0008-0000-1500-00001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43</xdr:row>
          <xdr:rowOff>76200</xdr:rowOff>
        </xdr:from>
        <xdr:to>
          <xdr:col>5</xdr:col>
          <xdr:colOff>304800</xdr:colOff>
          <xdr:row>44</xdr:row>
          <xdr:rowOff>123825</xdr:rowOff>
        </xdr:to>
        <xdr:sp macro="" textlink="">
          <xdr:nvSpPr>
            <xdr:cNvPr id="70683" name="Check Box 27" hidden="1">
              <a:extLst>
                <a:ext uri="{63B3BB69-23CF-44E3-9099-C40C66FF867C}">
                  <a14:compatExt spid="_x0000_s70683"/>
                </a:ext>
                <a:ext uri="{FF2B5EF4-FFF2-40B4-BE49-F238E27FC236}">
                  <a16:creationId xmlns:a16="http://schemas.microsoft.com/office/drawing/2014/main" id="{00000000-0008-0000-1500-00001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43</xdr:row>
          <xdr:rowOff>66675</xdr:rowOff>
        </xdr:from>
        <xdr:to>
          <xdr:col>6</xdr:col>
          <xdr:colOff>314325</xdr:colOff>
          <xdr:row>44</xdr:row>
          <xdr:rowOff>104775</xdr:rowOff>
        </xdr:to>
        <xdr:sp macro="" textlink="">
          <xdr:nvSpPr>
            <xdr:cNvPr id="70684" name="Check Box 28" hidden="1">
              <a:extLst>
                <a:ext uri="{63B3BB69-23CF-44E3-9099-C40C66FF867C}">
                  <a14:compatExt spid="_x0000_s70684"/>
                </a:ext>
                <a:ext uri="{FF2B5EF4-FFF2-40B4-BE49-F238E27FC236}">
                  <a16:creationId xmlns:a16="http://schemas.microsoft.com/office/drawing/2014/main" id="{00000000-0008-0000-1500-00001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45</xdr:row>
          <xdr:rowOff>76200</xdr:rowOff>
        </xdr:from>
        <xdr:to>
          <xdr:col>5</xdr:col>
          <xdr:colOff>295275</xdr:colOff>
          <xdr:row>46</xdr:row>
          <xdr:rowOff>123825</xdr:rowOff>
        </xdr:to>
        <xdr:sp macro="" textlink="">
          <xdr:nvSpPr>
            <xdr:cNvPr id="70685" name="Check Box 29" hidden="1">
              <a:extLst>
                <a:ext uri="{63B3BB69-23CF-44E3-9099-C40C66FF867C}">
                  <a14:compatExt spid="_x0000_s70685"/>
                </a:ext>
                <a:ext uri="{FF2B5EF4-FFF2-40B4-BE49-F238E27FC236}">
                  <a16:creationId xmlns:a16="http://schemas.microsoft.com/office/drawing/2014/main" id="{00000000-0008-0000-1500-00001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45</xdr:row>
          <xdr:rowOff>66675</xdr:rowOff>
        </xdr:from>
        <xdr:to>
          <xdr:col>6</xdr:col>
          <xdr:colOff>304800</xdr:colOff>
          <xdr:row>46</xdr:row>
          <xdr:rowOff>104775</xdr:rowOff>
        </xdr:to>
        <xdr:sp macro="" textlink="">
          <xdr:nvSpPr>
            <xdr:cNvPr id="70686" name="Check Box 30" hidden="1">
              <a:extLst>
                <a:ext uri="{63B3BB69-23CF-44E3-9099-C40C66FF867C}">
                  <a14:compatExt spid="_x0000_s70686"/>
                </a:ext>
                <a:ext uri="{FF2B5EF4-FFF2-40B4-BE49-F238E27FC236}">
                  <a16:creationId xmlns:a16="http://schemas.microsoft.com/office/drawing/2014/main" id="{00000000-0008-0000-1500-00001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161925</xdr:rowOff>
        </xdr:from>
        <xdr:to>
          <xdr:col>7</xdr:col>
          <xdr:colOff>390525</xdr:colOff>
          <xdr:row>18</xdr:row>
          <xdr:rowOff>9525</xdr:rowOff>
        </xdr:to>
        <xdr:sp macro="" textlink="">
          <xdr:nvSpPr>
            <xdr:cNvPr id="70687" name="Check Box 31" hidden="1">
              <a:extLst>
                <a:ext uri="{63B3BB69-23CF-44E3-9099-C40C66FF867C}">
                  <a14:compatExt spid="_x0000_s70687"/>
                </a:ext>
                <a:ext uri="{FF2B5EF4-FFF2-40B4-BE49-F238E27FC236}">
                  <a16:creationId xmlns:a16="http://schemas.microsoft.com/office/drawing/2014/main" id="{00000000-0008-0000-1500-00001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16</xdr:row>
          <xdr:rowOff>161925</xdr:rowOff>
        </xdr:from>
        <xdr:to>
          <xdr:col>8</xdr:col>
          <xdr:colOff>371475</xdr:colOff>
          <xdr:row>18</xdr:row>
          <xdr:rowOff>9525</xdr:rowOff>
        </xdr:to>
        <xdr:sp macro="" textlink="">
          <xdr:nvSpPr>
            <xdr:cNvPr id="70688" name="Check Box 32" hidden="1">
              <a:extLst>
                <a:ext uri="{63B3BB69-23CF-44E3-9099-C40C66FF867C}">
                  <a14:compatExt spid="_x0000_s70688"/>
                </a:ext>
                <a:ext uri="{FF2B5EF4-FFF2-40B4-BE49-F238E27FC236}">
                  <a16:creationId xmlns:a16="http://schemas.microsoft.com/office/drawing/2014/main" id="{00000000-0008-0000-1500-00002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76200</xdr:rowOff>
        </xdr:from>
        <xdr:to>
          <xdr:col>7</xdr:col>
          <xdr:colOff>390525</xdr:colOff>
          <xdr:row>19</xdr:row>
          <xdr:rowOff>123825</xdr:rowOff>
        </xdr:to>
        <xdr:sp macro="" textlink="">
          <xdr:nvSpPr>
            <xdr:cNvPr id="70689" name="Check Box 33" hidden="1">
              <a:extLst>
                <a:ext uri="{63B3BB69-23CF-44E3-9099-C40C66FF867C}">
                  <a14:compatExt spid="_x0000_s70689"/>
                </a:ext>
                <a:ext uri="{FF2B5EF4-FFF2-40B4-BE49-F238E27FC236}">
                  <a16:creationId xmlns:a16="http://schemas.microsoft.com/office/drawing/2014/main" id="{00000000-0008-0000-1500-00002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76200</xdr:rowOff>
        </xdr:from>
        <xdr:to>
          <xdr:col>8</xdr:col>
          <xdr:colOff>371475</xdr:colOff>
          <xdr:row>19</xdr:row>
          <xdr:rowOff>123825</xdr:rowOff>
        </xdr:to>
        <xdr:sp macro="" textlink="">
          <xdr:nvSpPr>
            <xdr:cNvPr id="70690" name="Check Box 34" hidden="1">
              <a:extLst>
                <a:ext uri="{63B3BB69-23CF-44E3-9099-C40C66FF867C}">
                  <a14:compatExt spid="_x0000_s70690"/>
                </a:ext>
                <a:ext uri="{FF2B5EF4-FFF2-40B4-BE49-F238E27FC236}">
                  <a16:creationId xmlns:a16="http://schemas.microsoft.com/office/drawing/2014/main" id="{00000000-0008-0000-1500-00002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47625</xdr:rowOff>
        </xdr:from>
        <xdr:to>
          <xdr:col>7</xdr:col>
          <xdr:colOff>390525</xdr:colOff>
          <xdr:row>22</xdr:row>
          <xdr:rowOff>85725</xdr:rowOff>
        </xdr:to>
        <xdr:sp macro="" textlink="">
          <xdr:nvSpPr>
            <xdr:cNvPr id="70691" name="Check Box 35" hidden="1">
              <a:extLst>
                <a:ext uri="{63B3BB69-23CF-44E3-9099-C40C66FF867C}">
                  <a14:compatExt spid="_x0000_s70691"/>
                </a:ext>
                <a:ext uri="{FF2B5EF4-FFF2-40B4-BE49-F238E27FC236}">
                  <a16:creationId xmlns:a16="http://schemas.microsoft.com/office/drawing/2014/main" id="{00000000-0008-0000-1500-00002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47625</xdr:rowOff>
        </xdr:from>
        <xdr:to>
          <xdr:col>8</xdr:col>
          <xdr:colOff>371475</xdr:colOff>
          <xdr:row>22</xdr:row>
          <xdr:rowOff>85725</xdr:rowOff>
        </xdr:to>
        <xdr:sp macro="" textlink="">
          <xdr:nvSpPr>
            <xdr:cNvPr id="70692" name="Check Box 36" hidden="1">
              <a:extLst>
                <a:ext uri="{63B3BB69-23CF-44E3-9099-C40C66FF867C}">
                  <a14:compatExt spid="_x0000_s70692"/>
                </a:ext>
                <a:ext uri="{FF2B5EF4-FFF2-40B4-BE49-F238E27FC236}">
                  <a16:creationId xmlns:a16="http://schemas.microsoft.com/office/drawing/2014/main" id="{00000000-0008-0000-1500-00002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95250</xdr:rowOff>
        </xdr:from>
        <xdr:to>
          <xdr:col>7</xdr:col>
          <xdr:colOff>381000</xdr:colOff>
          <xdr:row>25</xdr:row>
          <xdr:rowOff>133350</xdr:rowOff>
        </xdr:to>
        <xdr:sp macro="" textlink="">
          <xdr:nvSpPr>
            <xdr:cNvPr id="70693" name="Check Box 37" hidden="1">
              <a:extLst>
                <a:ext uri="{63B3BB69-23CF-44E3-9099-C40C66FF867C}">
                  <a14:compatExt spid="_x0000_s70693"/>
                </a:ext>
                <a:ext uri="{FF2B5EF4-FFF2-40B4-BE49-F238E27FC236}">
                  <a16:creationId xmlns:a16="http://schemas.microsoft.com/office/drawing/2014/main" id="{00000000-0008-0000-1500-00002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24</xdr:row>
          <xdr:rowOff>95250</xdr:rowOff>
        </xdr:from>
        <xdr:to>
          <xdr:col>8</xdr:col>
          <xdr:colOff>361950</xdr:colOff>
          <xdr:row>25</xdr:row>
          <xdr:rowOff>133350</xdr:rowOff>
        </xdr:to>
        <xdr:sp macro="" textlink="">
          <xdr:nvSpPr>
            <xdr:cNvPr id="70694" name="Check Box 38" hidden="1">
              <a:extLst>
                <a:ext uri="{63B3BB69-23CF-44E3-9099-C40C66FF867C}">
                  <a14:compatExt spid="_x0000_s70694"/>
                </a:ext>
                <a:ext uri="{FF2B5EF4-FFF2-40B4-BE49-F238E27FC236}">
                  <a16:creationId xmlns:a16="http://schemas.microsoft.com/office/drawing/2014/main" id="{00000000-0008-0000-1500-00002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161925</xdr:rowOff>
        </xdr:from>
        <xdr:to>
          <xdr:col>7</xdr:col>
          <xdr:colOff>390525</xdr:colOff>
          <xdr:row>27</xdr:row>
          <xdr:rowOff>9525</xdr:rowOff>
        </xdr:to>
        <xdr:sp macro="" textlink="">
          <xdr:nvSpPr>
            <xdr:cNvPr id="70695" name="Check Box 39" hidden="1">
              <a:extLst>
                <a:ext uri="{63B3BB69-23CF-44E3-9099-C40C66FF867C}">
                  <a14:compatExt spid="_x0000_s70695"/>
                </a:ext>
                <a:ext uri="{FF2B5EF4-FFF2-40B4-BE49-F238E27FC236}">
                  <a16:creationId xmlns:a16="http://schemas.microsoft.com/office/drawing/2014/main" id="{00000000-0008-0000-1500-00002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161925</xdr:rowOff>
        </xdr:from>
        <xdr:to>
          <xdr:col>8</xdr:col>
          <xdr:colOff>371475</xdr:colOff>
          <xdr:row>27</xdr:row>
          <xdr:rowOff>9525</xdr:rowOff>
        </xdr:to>
        <xdr:sp macro="" textlink="">
          <xdr:nvSpPr>
            <xdr:cNvPr id="70696" name="Check Box 40" hidden="1">
              <a:extLst>
                <a:ext uri="{63B3BB69-23CF-44E3-9099-C40C66FF867C}">
                  <a14:compatExt spid="_x0000_s70696"/>
                </a:ext>
                <a:ext uri="{FF2B5EF4-FFF2-40B4-BE49-F238E27FC236}">
                  <a16:creationId xmlns:a16="http://schemas.microsoft.com/office/drawing/2014/main" id="{00000000-0008-0000-1500-00002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27</xdr:row>
          <xdr:rowOff>85725</xdr:rowOff>
        </xdr:from>
        <xdr:to>
          <xdr:col>7</xdr:col>
          <xdr:colOff>390525</xdr:colOff>
          <xdr:row>28</xdr:row>
          <xdr:rowOff>123825</xdr:rowOff>
        </xdr:to>
        <xdr:sp macro="" textlink="">
          <xdr:nvSpPr>
            <xdr:cNvPr id="70697" name="Check Box 41" hidden="1">
              <a:extLst>
                <a:ext uri="{63B3BB69-23CF-44E3-9099-C40C66FF867C}">
                  <a14:compatExt spid="_x0000_s70697"/>
                </a:ext>
                <a:ext uri="{FF2B5EF4-FFF2-40B4-BE49-F238E27FC236}">
                  <a16:creationId xmlns:a16="http://schemas.microsoft.com/office/drawing/2014/main" id="{00000000-0008-0000-1500-00002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27</xdr:row>
          <xdr:rowOff>85725</xdr:rowOff>
        </xdr:from>
        <xdr:to>
          <xdr:col>8</xdr:col>
          <xdr:colOff>371475</xdr:colOff>
          <xdr:row>28</xdr:row>
          <xdr:rowOff>123825</xdr:rowOff>
        </xdr:to>
        <xdr:sp macro="" textlink="">
          <xdr:nvSpPr>
            <xdr:cNvPr id="70698" name="Check Box 42" hidden="1">
              <a:extLst>
                <a:ext uri="{63B3BB69-23CF-44E3-9099-C40C66FF867C}">
                  <a14:compatExt spid="_x0000_s70698"/>
                </a:ext>
                <a:ext uri="{FF2B5EF4-FFF2-40B4-BE49-F238E27FC236}">
                  <a16:creationId xmlns:a16="http://schemas.microsoft.com/office/drawing/2014/main" id="{00000000-0008-0000-1500-00002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142875</xdr:rowOff>
        </xdr:from>
        <xdr:to>
          <xdr:col>7</xdr:col>
          <xdr:colOff>390525</xdr:colOff>
          <xdr:row>31</xdr:row>
          <xdr:rowOff>0</xdr:rowOff>
        </xdr:to>
        <xdr:sp macro="" textlink="">
          <xdr:nvSpPr>
            <xdr:cNvPr id="70699" name="Check Box 43" hidden="1">
              <a:extLst>
                <a:ext uri="{63B3BB69-23CF-44E3-9099-C40C66FF867C}">
                  <a14:compatExt spid="_x0000_s70699"/>
                </a:ext>
                <a:ext uri="{FF2B5EF4-FFF2-40B4-BE49-F238E27FC236}">
                  <a16:creationId xmlns:a16="http://schemas.microsoft.com/office/drawing/2014/main" id="{00000000-0008-0000-1500-00002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142875</xdr:rowOff>
        </xdr:from>
        <xdr:to>
          <xdr:col>8</xdr:col>
          <xdr:colOff>371475</xdr:colOff>
          <xdr:row>31</xdr:row>
          <xdr:rowOff>0</xdr:rowOff>
        </xdr:to>
        <xdr:sp macro="" textlink="">
          <xdr:nvSpPr>
            <xdr:cNvPr id="70700" name="Check Box 44" hidden="1">
              <a:extLst>
                <a:ext uri="{63B3BB69-23CF-44E3-9099-C40C66FF867C}">
                  <a14:compatExt spid="_x0000_s70700"/>
                </a:ext>
                <a:ext uri="{FF2B5EF4-FFF2-40B4-BE49-F238E27FC236}">
                  <a16:creationId xmlns:a16="http://schemas.microsoft.com/office/drawing/2014/main" id="{00000000-0008-0000-1500-00002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32</xdr:row>
          <xdr:rowOff>47625</xdr:rowOff>
        </xdr:from>
        <xdr:to>
          <xdr:col>7</xdr:col>
          <xdr:colOff>400050</xdr:colOff>
          <xdr:row>33</xdr:row>
          <xdr:rowOff>85725</xdr:rowOff>
        </xdr:to>
        <xdr:sp macro="" textlink="">
          <xdr:nvSpPr>
            <xdr:cNvPr id="70701" name="Check Box 45" hidden="1">
              <a:extLst>
                <a:ext uri="{63B3BB69-23CF-44E3-9099-C40C66FF867C}">
                  <a14:compatExt spid="_x0000_s70701"/>
                </a:ext>
                <a:ext uri="{FF2B5EF4-FFF2-40B4-BE49-F238E27FC236}">
                  <a16:creationId xmlns:a16="http://schemas.microsoft.com/office/drawing/2014/main" id="{00000000-0008-0000-1500-00002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47625</xdr:rowOff>
        </xdr:from>
        <xdr:to>
          <xdr:col>8</xdr:col>
          <xdr:colOff>381000</xdr:colOff>
          <xdr:row>33</xdr:row>
          <xdr:rowOff>85725</xdr:rowOff>
        </xdr:to>
        <xdr:sp macro="" textlink="">
          <xdr:nvSpPr>
            <xdr:cNvPr id="70702" name="Check Box 46" hidden="1">
              <a:extLst>
                <a:ext uri="{63B3BB69-23CF-44E3-9099-C40C66FF867C}">
                  <a14:compatExt spid="_x0000_s70702"/>
                </a:ext>
                <a:ext uri="{FF2B5EF4-FFF2-40B4-BE49-F238E27FC236}">
                  <a16:creationId xmlns:a16="http://schemas.microsoft.com/office/drawing/2014/main" id="{00000000-0008-0000-1500-00002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34</xdr:row>
          <xdr:rowOff>161925</xdr:rowOff>
        </xdr:from>
        <xdr:to>
          <xdr:col>7</xdr:col>
          <xdr:colOff>390525</xdr:colOff>
          <xdr:row>36</xdr:row>
          <xdr:rowOff>9525</xdr:rowOff>
        </xdr:to>
        <xdr:sp macro="" textlink="">
          <xdr:nvSpPr>
            <xdr:cNvPr id="70703" name="Check Box 47" hidden="1">
              <a:extLst>
                <a:ext uri="{63B3BB69-23CF-44E3-9099-C40C66FF867C}">
                  <a14:compatExt spid="_x0000_s70703"/>
                </a:ext>
                <a:ext uri="{FF2B5EF4-FFF2-40B4-BE49-F238E27FC236}">
                  <a16:creationId xmlns:a16="http://schemas.microsoft.com/office/drawing/2014/main" id="{00000000-0008-0000-1500-00002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34</xdr:row>
          <xdr:rowOff>161925</xdr:rowOff>
        </xdr:from>
        <xdr:to>
          <xdr:col>8</xdr:col>
          <xdr:colOff>371475</xdr:colOff>
          <xdr:row>36</xdr:row>
          <xdr:rowOff>9525</xdr:rowOff>
        </xdr:to>
        <xdr:sp macro="" textlink="">
          <xdr:nvSpPr>
            <xdr:cNvPr id="70704" name="Check Box 48" hidden="1">
              <a:extLst>
                <a:ext uri="{63B3BB69-23CF-44E3-9099-C40C66FF867C}">
                  <a14:compatExt spid="_x0000_s70704"/>
                </a:ext>
                <a:ext uri="{FF2B5EF4-FFF2-40B4-BE49-F238E27FC236}">
                  <a16:creationId xmlns:a16="http://schemas.microsoft.com/office/drawing/2014/main" id="{00000000-0008-0000-1500-00003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38</xdr:row>
          <xdr:rowOff>66675</xdr:rowOff>
        </xdr:from>
        <xdr:to>
          <xdr:col>7</xdr:col>
          <xdr:colOff>390525</xdr:colOff>
          <xdr:row>39</xdr:row>
          <xdr:rowOff>104775</xdr:rowOff>
        </xdr:to>
        <xdr:sp macro="" textlink="">
          <xdr:nvSpPr>
            <xdr:cNvPr id="70705" name="Check Box 49" hidden="1">
              <a:extLst>
                <a:ext uri="{63B3BB69-23CF-44E3-9099-C40C66FF867C}">
                  <a14:compatExt spid="_x0000_s70705"/>
                </a:ext>
                <a:ext uri="{FF2B5EF4-FFF2-40B4-BE49-F238E27FC236}">
                  <a16:creationId xmlns:a16="http://schemas.microsoft.com/office/drawing/2014/main" id="{00000000-0008-0000-1500-00003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38</xdr:row>
          <xdr:rowOff>66675</xdr:rowOff>
        </xdr:from>
        <xdr:to>
          <xdr:col>8</xdr:col>
          <xdr:colOff>371475</xdr:colOff>
          <xdr:row>39</xdr:row>
          <xdr:rowOff>104775</xdr:rowOff>
        </xdr:to>
        <xdr:sp macro="" textlink="">
          <xdr:nvSpPr>
            <xdr:cNvPr id="70706" name="Check Box 50" hidden="1">
              <a:extLst>
                <a:ext uri="{63B3BB69-23CF-44E3-9099-C40C66FF867C}">
                  <a14:compatExt spid="_x0000_s70706"/>
                </a:ext>
                <a:ext uri="{FF2B5EF4-FFF2-40B4-BE49-F238E27FC236}">
                  <a16:creationId xmlns:a16="http://schemas.microsoft.com/office/drawing/2014/main" id="{00000000-0008-0000-1500-00003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40</xdr:row>
          <xdr:rowOff>152400</xdr:rowOff>
        </xdr:from>
        <xdr:to>
          <xdr:col>7</xdr:col>
          <xdr:colOff>390525</xdr:colOff>
          <xdr:row>42</xdr:row>
          <xdr:rowOff>9525</xdr:rowOff>
        </xdr:to>
        <xdr:sp macro="" textlink="">
          <xdr:nvSpPr>
            <xdr:cNvPr id="70707" name="Check Box 51" hidden="1">
              <a:extLst>
                <a:ext uri="{63B3BB69-23CF-44E3-9099-C40C66FF867C}">
                  <a14:compatExt spid="_x0000_s70707"/>
                </a:ext>
                <a:ext uri="{FF2B5EF4-FFF2-40B4-BE49-F238E27FC236}">
                  <a16:creationId xmlns:a16="http://schemas.microsoft.com/office/drawing/2014/main" id="{00000000-0008-0000-1500-00003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40</xdr:row>
          <xdr:rowOff>152400</xdr:rowOff>
        </xdr:from>
        <xdr:to>
          <xdr:col>8</xdr:col>
          <xdr:colOff>371475</xdr:colOff>
          <xdr:row>42</xdr:row>
          <xdr:rowOff>9525</xdr:rowOff>
        </xdr:to>
        <xdr:sp macro="" textlink="">
          <xdr:nvSpPr>
            <xdr:cNvPr id="70708" name="Check Box 52" hidden="1">
              <a:extLst>
                <a:ext uri="{63B3BB69-23CF-44E3-9099-C40C66FF867C}">
                  <a14:compatExt spid="_x0000_s70708"/>
                </a:ext>
                <a:ext uri="{FF2B5EF4-FFF2-40B4-BE49-F238E27FC236}">
                  <a16:creationId xmlns:a16="http://schemas.microsoft.com/office/drawing/2014/main" id="{00000000-0008-0000-1500-00003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41</xdr:row>
          <xdr:rowOff>161925</xdr:rowOff>
        </xdr:from>
        <xdr:to>
          <xdr:col>7</xdr:col>
          <xdr:colOff>400050</xdr:colOff>
          <xdr:row>43</xdr:row>
          <xdr:rowOff>9525</xdr:rowOff>
        </xdr:to>
        <xdr:sp macro="" textlink="">
          <xdr:nvSpPr>
            <xdr:cNvPr id="70709" name="Check Box 53" hidden="1">
              <a:extLst>
                <a:ext uri="{63B3BB69-23CF-44E3-9099-C40C66FF867C}">
                  <a14:compatExt spid="_x0000_s70709"/>
                </a:ext>
                <a:ext uri="{FF2B5EF4-FFF2-40B4-BE49-F238E27FC236}">
                  <a16:creationId xmlns:a16="http://schemas.microsoft.com/office/drawing/2014/main" id="{00000000-0008-0000-1500-00003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41</xdr:row>
          <xdr:rowOff>161925</xdr:rowOff>
        </xdr:from>
        <xdr:to>
          <xdr:col>8</xdr:col>
          <xdr:colOff>381000</xdr:colOff>
          <xdr:row>43</xdr:row>
          <xdr:rowOff>9525</xdr:rowOff>
        </xdr:to>
        <xdr:sp macro="" textlink="">
          <xdr:nvSpPr>
            <xdr:cNvPr id="70710" name="Check Box 54" hidden="1">
              <a:extLst>
                <a:ext uri="{63B3BB69-23CF-44E3-9099-C40C66FF867C}">
                  <a14:compatExt spid="_x0000_s70710"/>
                </a:ext>
                <a:ext uri="{FF2B5EF4-FFF2-40B4-BE49-F238E27FC236}">
                  <a16:creationId xmlns:a16="http://schemas.microsoft.com/office/drawing/2014/main" id="{00000000-0008-0000-1500-00003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43</xdr:row>
          <xdr:rowOff>66675</xdr:rowOff>
        </xdr:from>
        <xdr:to>
          <xdr:col>7</xdr:col>
          <xdr:colOff>409575</xdr:colOff>
          <xdr:row>44</xdr:row>
          <xdr:rowOff>104775</xdr:rowOff>
        </xdr:to>
        <xdr:sp macro="" textlink="">
          <xdr:nvSpPr>
            <xdr:cNvPr id="70711" name="Check Box 55" hidden="1">
              <a:extLst>
                <a:ext uri="{63B3BB69-23CF-44E3-9099-C40C66FF867C}">
                  <a14:compatExt spid="_x0000_s70711"/>
                </a:ext>
                <a:ext uri="{FF2B5EF4-FFF2-40B4-BE49-F238E27FC236}">
                  <a16:creationId xmlns:a16="http://schemas.microsoft.com/office/drawing/2014/main" id="{00000000-0008-0000-1500-00003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43</xdr:row>
          <xdr:rowOff>66675</xdr:rowOff>
        </xdr:from>
        <xdr:to>
          <xdr:col>8</xdr:col>
          <xdr:colOff>390525</xdr:colOff>
          <xdr:row>44</xdr:row>
          <xdr:rowOff>104775</xdr:rowOff>
        </xdr:to>
        <xdr:sp macro="" textlink="">
          <xdr:nvSpPr>
            <xdr:cNvPr id="70712" name="Check Box 56" hidden="1">
              <a:extLst>
                <a:ext uri="{63B3BB69-23CF-44E3-9099-C40C66FF867C}">
                  <a14:compatExt spid="_x0000_s70712"/>
                </a:ext>
                <a:ext uri="{FF2B5EF4-FFF2-40B4-BE49-F238E27FC236}">
                  <a16:creationId xmlns:a16="http://schemas.microsoft.com/office/drawing/2014/main" id="{00000000-0008-0000-1500-00003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45</xdr:row>
          <xdr:rowOff>66675</xdr:rowOff>
        </xdr:from>
        <xdr:to>
          <xdr:col>7</xdr:col>
          <xdr:colOff>400050</xdr:colOff>
          <xdr:row>46</xdr:row>
          <xdr:rowOff>104775</xdr:rowOff>
        </xdr:to>
        <xdr:sp macro="" textlink="">
          <xdr:nvSpPr>
            <xdr:cNvPr id="70713" name="Check Box 57" hidden="1">
              <a:extLst>
                <a:ext uri="{63B3BB69-23CF-44E3-9099-C40C66FF867C}">
                  <a14:compatExt spid="_x0000_s70713"/>
                </a:ext>
                <a:ext uri="{FF2B5EF4-FFF2-40B4-BE49-F238E27FC236}">
                  <a16:creationId xmlns:a16="http://schemas.microsoft.com/office/drawing/2014/main" id="{00000000-0008-0000-1500-00003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45</xdr:row>
          <xdr:rowOff>66675</xdr:rowOff>
        </xdr:from>
        <xdr:to>
          <xdr:col>8</xdr:col>
          <xdr:colOff>381000</xdr:colOff>
          <xdr:row>46</xdr:row>
          <xdr:rowOff>104775</xdr:rowOff>
        </xdr:to>
        <xdr:sp macro="" textlink="">
          <xdr:nvSpPr>
            <xdr:cNvPr id="70714" name="Check Box 58" hidden="1">
              <a:extLst>
                <a:ext uri="{63B3BB69-23CF-44E3-9099-C40C66FF867C}">
                  <a14:compatExt spid="_x0000_s70714"/>
                </a:ext>
                <a:ext uri="{FF2B5EF4-FFF2-40B4-BE49-F238E27FC236}">
                  <a16:creationId xmlns:a16="http://schemas.microsoft.com/office/drawing/2014/main" id="{00000000-0008-0000-1500-00003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66675</xdr:rowOff>
        </xdr:from>
        <xdr:to>
          <xdr:col>5</xdr:col>
          <xdr:colOff>304800</xdr:colOff>
          <xdr:row>16</xdr:row>
          <xdr:rowOff>104775</xdr:rowOff>
        </xdr:to>
        <xdr:sp macro="" textlink="">
          <xdr:nvSpPr>
            <xdr:cNvPr id="70715" name="Check Box 59" hidden="1">
              <a:extLst>
                <a:ext uri="{63B3BB69-23CF-44E3-9099-C40C66FF867C}">
                  <a14:compatExt spid="_x0000_s70715"/>
                </a:ext>
                <a:ext uri="{FF2B5EF4-FFF2-40B4-BE49-F238E27FC236}">
                  <a16:creationId xmlns:a16="http://schemas.microsoft.com/office/drawing/2014/main" id="{00000000-0008-0000-1500-00003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57150</xdr:rowOff>
        </xdr:from>
        <xdr:to>
          <xdr:col>6</xdr:col>
          <xdr:colOff>314325</xdr:colOff>
          <xdr:row>16</xdr:row>
          <xdr:rowOff>95250</xdr:rowOff>
        </xdr:to>
        <xdr:sp macro="" textlink="">
          <xdr:nvSpPr>
            <xdr:cNvPr id="70716" name="Check Box 60" hidden="1">
              <a:extLst>
                <a:ext uri="{63B3BB69-23CF-44E3-9099-C40C66FF867C}">
                  <a14:compatExt spid="_x0000_s70716"/>
                </a:ext>
                <a:ext uri="{FF2B5EF4-FFF2-40B4-BE49-F238E27FC236}">
                  <a16:creationId xmlns:a16="http://schemas.microsoft.com/office/drawing/2014/main" id="{00000000-0008-0000-1500-00003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15</xdr:row>
          <xdr:rowOff>66675</xdr:rowOff>
        </xdr:from>
        <xdr:to>
          <xdr:col>9</xdr:col>
          <xdr:colOff>276225</xdr:colOff>
          <xdr:row>16</xdr:row>
          <xdr:rowOff>104775</xdr:rowOff>
        </xdr:to>
        <xdr:sp macro="" textlink="">
          <xdr:nvSpPr>
            <xdr:cNvPr id="70717" name="Check Box 61" hidden="1">
              <a:extLst>
                <a:ext uri="{63B3BB69-23CF-44E3-9099-C40C66FF867C}">
                  <a14:compatExt spid="_x0000_s70717"/>
                </a:ext>
                <a:ext uri="{FF2B5EF4-FFF2-40B4-BE49-F238E27FC236}">
                  <a16:creationId xmlns:a16="http://schemas.microsoft.com/office/drawing/2014/main" id="{00000000-0008-0000-1500-00003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15</xdr:row>
          <xdr:rowOff>66675</xdr:rowOff>
        </xdr:from>
        <xdr:to>
          <xdr:col>10</xdr:col>
          <xdr:colOff>285750</xdr:colOff>
          <xdr:row>16</xdr:row>
          <xdr:rowOff>104775</xdr:rowOff>
        </xdr:to>
        <xdr:sp macro="" textlink="">
          <xdr:nvSpPr>
            <xdr:cNvPr id="70718" name="Check Box 62" hidden="1">
              <a:extLst>
                <a:ext uri="{63B3BB69-23CF-44E3-9099-C40C66FF867C}">
                  <a14:compatExt spid="_x0000_s70718"/>
                </a:ext>
                <a:ext uri="{FF2B5EF4-FFF2-40B4-BE49-F238E27FC236}">
                  <a16:creationId xmlns:a16="http://schemas.microsoft.com/office/drawing/2014/main" id="{00000000-0008-0000-1500-00003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15</xdr:row>
          <xdr:rowOff>66675</xdr:rowOff>
        </xdr:from>
        <xdr:to>
          <xdr:col>11</xdr:col>
          <xdr:colOff>285750</xdr:colOff>
          <xdr:row>16</xdr:row>
          <xdr:rowOff>104775</xdr:rowOff>
        </xdr:to>
        <xdr:sp macro="" textlink="">
          <xdr:nvSpPr>
            <xdr:cNvPr id="70719" name="Check Box 63" hidden="1">
              <a:extLst>
                <a:ext uri="{63B3BB69-23CF-44E3-9099-C40C66FF867C}">
                  <a14:compatExt spid="_x0000_s70719"/>
                </a:ext>
                <a:ext uri="{FF2B5EF4-FFF2-40B4-BE49-F238E27FC236}">
                  <a16:creationId xmlns:a16="http://schemas.microsoft.com/office/drawing/2014/main" id="{00000000-0008-0000-1500-00003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161925</xdr:rowOff>
        </xdr:from>
        <xdr:to>
          <xdr:col>10</xdr:col>
          <xdr:colOff>0</xdr:colOff>
          <xdr:row>18</xdr:row>
          <xdr:rowOff>9525</xdr:rowOff>
        </xdr:to>
        <xdr:sp macro="" textlink="">
          <xdr:nvSpPr>
            <xdr:cNvPr id="70720" name="Check Box 64" hidden="1">
              <a:extLst>
                <a:ext uri="{63B3BB69-23CF-44E3-9099-C40C66FF867C}">
                  <a14:compatExt spid="_x0000_s70720"/>
                </a:ext>
                <a:ext uri="{FF2B5EF4-FFF2-40B4-BE49-F238E27FC236}">
                  <a16:creationId xmlns:a16="http://schemas.microsoft.com/office/drawing/2014/main" id="{00000000-0008-0000-1500-00004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161925</xdr:rowOff>
        </xdr:from>
        <xdr:to>
          <xdr:col>10</xdr:col>
          <xdr:colOff>295275</xdr:colOff>
          <xdr:row>18</xdr:row>
          <xdr:rowOff>9525</xdr:rowOff>
        </xdr:to>
        <xdr:sp macro="" textlink="">
          <xdr:nvSpPr>
            <xdr:cNvPr id="70721" name="Check Box 65" hidden="1">
              <a:extLst>
                <a:ext uri="{63B3BB69-23CF-44E3-9099-C40C66FF867C}">
                  <a14:compatExt spid="_x0000_s70721"/>
                </a:ext>
                <a:ext uri="{FF2B5EF4-FFF2-40B4-BE49-F238E27FC236}">
                  <a16:creationId xmlns:a16="http://schemas.microsoft.com/office/drawing/2014/main" id="{00000000-0008-0000-1500-00004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16</xdr:row>
          <xdr:rowOff>161925</xdr:rowOff>
        </xdr:from>
        <xdr:to>
          <xdr:col>11</xdr:col>
          <xdr:colOff>295275</xdr:colOff>
          <xdr:row>18</xdr:row>
          <xdr:rowOff>9525</xdr:rowOff>
        </xdr:to>
        <xdr:sp macro="" textlink="">
          <xdr:nvSpPr>
            <xdr:cNvPr id="70722" name="Check Box 66" hidden="1">
              <a:extLst>
                <a:ext uri="{63B3BB69-23CF-44E3-9099-C40C66FF867C}">
                  <a14:compatExt spid="_x0000_s70722"/>
                </a:ext>
                <a:ext uri="{FF2B5EF4-FFF2-40B4-BE49-F238E27FC236}">
                  <a16:creationId xmlns:a16="http://schemas.microsoft.com/office/drawing/2014/main" id="{00000000-0008-0000-1500-00004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76200</xdr:rowOff>
        </xdr:from>
        <xdr:to>
          <xdr:col>10</xdr:col>
          <xdr:colOff>0</xdr:colOff>
          <xdr:row>19</xdr:row>
          <xdr:rowOff>123825</xdr:rowOff>
        </xdr:to>
        <xdr:sp macro="" textlink="">
          <xdr:nvSpPr>
            <xdr:cNvPr id="70723" name="Check Box 67" hidden="1">
              <a:extLst>
                <a:ext uri="{63B3BB69-23CF-44E3-9099-C40C66FF867C}">
                  <a14:compatExt spid="_x0000_s70723"/>
                </a:ext>
                <a:ext uri="{FF2B5EF4-FFF2-40B4-BE49-F238E27FC236}">
                  <a16:creationId xmlns:a16="http://schemas.microsoft.com/office/drawing/2014/main" id="{00000000-0008-0000-1500-00004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76200</xdr:rowOff>
        </xdr:from>
        <xdr:to>
          <xdr:col>10</xdr:col>
          <xdr:colOff>295275</xdr:colOff>
          <xdr:row>19</xdr:row>
          <xdr:rowOff>123825</xdr:rowOff>
        </xdr:to>
        <xdr:sp macro="" textlink="">
          <xdr:nvSpPr>
            <xdr:cNvPr id="70724" name="Check Box 68" hidden="1">
              <a:extLst>
                <a:ext uri="{63B3BB69-23CF-44E3-9099-C40C66FF867C}">
                  <a14:compatExt spid="_x0000_s70724"/>
                </a:ext>
                <a:ext uri="{FF2B5EF4-FFF2-40B4-BE49-F238E27FC236}">
                  <a16:creationId xmlns:a16="http://schemas.microsoft.com/office/drawing/2014/main" id="{00000000-0008-0000-1500-00004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76200</xdr:rowOff>
        </xdr:from>
        <xdr:to>
          <xdr:col>11</xdr:col>
          <xdr:colOff>295275</xdr:colOff>
          <xdr:row>19</xdr:row>
          <xdr:rowOff>123825</xdr:rowOff>
        </xdr:to>
        <xdr:sp macro="" textlink="">
          <xdr:nvSpPr>
            <xdr:cNvPr id="70725" name="Check Box 69" hidden="1">
              <a:extLst>
                <a:ext uri="{63B3BB69-23CF-44E3-9099-C40C66FF867C}">
                  <a14:compatExt spid="_x0000_s70725"/>
                </a:ext>
                <a:ext uri="{FF2B5EF4-FFF2-40B4-BE49-F238E27FC236}">
                  <a16:creationId xmlns:a16="http://schemas.microsoft.com/office/drawing/2014/main" id="{00000000-0008-0000-1500-00004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47625</xdr:rowOff>
        </xdr:from>
        <xdr:to>
          <xdr:col>10</xdr:col>
          <xdr:colOff>0</xdr:colOff>
          <xdr:row>22</xdr:row>
          <xdr:rowOff>85725</xdr:rowOff>
        </xdr:to>
        <xdr:sp macro="" textlink="">
          <xdr:nvSpPr>
            <xdr:cNvPr id="70726" name="Check Box 70" hidden="1">
              <a:extLst>
                <a:ext uri="{63B3BB69-23CF-44E3-9099-C40C66FF867C}">
                  <a14:compatExt spid="_x0000_s70726"/>
                </a:ext>
                <a:ext uri="{FF2B5EF4-FFF2-40B4-BE49-F238E27FC236}">
                  <a16:creationId xmlns:a16="http://schemas.microsoft.com/office/drawing/2014/main" id="{00000000-0008-0000-1500-00004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47625</xdr:rowOff>
        </xdr:from>
        <xdr:to>
          <xdr:col>10</xdr:col>
          <xdr:colOff>295275</xdr:colOff>
          <xdr:row>22</xdr:row>
          <xdr:rowOff>85725</xdr:rowOff>
        </xdr:to>
        <xdr:sp macro="" textlink="">
          <xdr:nvSpPr>
            <xdr:cNvPr id="70727" name="Check Box 71" hidden="1">
              <a:extLst>
                <a:ext uri="{63B3BB69-23CF-44E3-9099-C40C66FF867C}">
                  <a14:compatExt spid="_x0000_s70727"/>
                </a:ext>
                <a:ext uri="{FF2B5EF4-FFF2-40B4-BE49-F238E27FC236}">
                  <a16:creationId xmlns:a16="http://schemas.microsoft.com/office/drawing/2014/main" id="{00000000-0008-0000-1500-00004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47625</xdr:rowOff>
        </xdr:from>
        <xdr:to>
          <xdr:col>11</xdr:col>
          <xdr:colOff>295275</xdr:colOff>
          <xdr:row>22</xdr:row>
          <xdr:rowOff>85725</xdr:rowOff>
        </xdr:to>
        <xdr:sp macro="" textlink="">
          <xdr:nvSpPr>
            <xdr:cNvPr id="70728" name="Check Box 72" hidden="1">
              <a:extLst>
                <a:ext uri="{63B3BB69-23CF-44E3-9099-C40C66FF867C}">
                  <a14:compatExt spid="_x0000_s70728"/>
                </a:ext>
                <a:ext uri="{FF2B5EF4-FFF2-40B4-BE49-F238E27FC236}">
                  <a16:creationId xmlns:a16="http://schemas.microsoft.com/office/drawing/2014/main" id="{00000000-0008-0000-1500-00004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24</xdr:row>
          <xdr:rowOff>85725</xdr:rowOff>
        </xdr:from>
        <xdr:to>
          <xdr:col>9</xdr:col>
          <xdr:colOff>276225</xdr:colOff>
          <xdr:row>25</xdr:row>
          <xdr:rowOff>123825</xdr:rowOff>
        </xdr:to>
        <xdr:sp macro="" textlink="">
          <xdr:nvSpPr>
            <xdr:cNvPr id="70729" name="Check Box 73" hidden="1">
              <a:extLst>
                <a:ext uri="{63B3BB69-23CF-44E3-9099-C40C66FF867C}">
                  <a14:compatExt spid="_x0000_s70729"/>
                </a:ext>
                <a:ext uri="{FF2B5EF4-FFF2-40B4-BE49-F238E27FC236}">
                  <a16:creationId xmlns:a16="http://schemas.microsoft.com/office/drawing/2014/main" id="{00000000-0008-0000-1500-00004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24</xdr:row>
          <xdr:rowOff>85725</xdr:rowOff>
        </xdr:from>
        <xdr:to>
          <xdr:col>10</xdr:col>
          <xdr:colOff>276225</xdr:colOff>
          <xdr:row>25</xdr:row>
          <xdr:rowOff>123825</xdr:rowOff>
        </xdr:to>
        <xdr:sp macro="" textlink="">
          <xdr:nvSpPr>
            <xdr:cNvPr id="70730" name="Check Box 74" hidden="1">
              <a:extLst>
                <a:ext uri="{63B3BB69-23CF-44E3-9099-C40C66FF867C}">
                  <a14:compatExt spid="_x0000_s70730"/>
                </a:ext>
                <a:ext uri="{FF2B5EF4-FFF2-40B4-BE49-F238E27FC236}">
                  <a16:creationId xmlns:a16="http://schemas.microsoft.com/office/drawing/2014/main" id="{00000000-0008-0000-1500-00004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24</xdr:row>
          <xdr:rowOff>85725</xdr:rowOff>
        </xdr:from>
        <xdr:to>
          <xdr:col>11</xdr:col>
          <xdr:colOff>276225</xdr:colOff>
          <xdr:row>25</xdr:row>
          <xdr:rowOff>123825</xdr:rowOff>
        </xdr:to>
        <xdr:sp macro="" textlink="">
          <xdr:nvSpPr>
            <xdr:cNvPr id="70731" name="Check Box 75" hidden="1">
              <a:extLst>
                <a:ext uri="{63B3BB69-23CF-44E3-9099-C40C66FF867C}">
                  <a14:compatExt spid="_x0000_s70731"/>
                </a:ext>
                <a:ext uri="{FF2B5EF4-FFF2-40B4-BE49-F238E27FC236}">
                  <a16:creationId xmlns:a16="http://schemas.microsoft.com/office/drawing/2014/main" id="{00000000-0008-0000-1500-00004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152400</xdr:rowOff>
        </xdr:from>
        <xdr:to>
          <xdr:col>10</xdr:col>
          <xdr:colOff>0</xdr:colOff>
          <xdr:row>27</xdr:row>
          <xdr:rowOff>9525</xdr:rowOff>
        </xdr:to>
        <xdr:sp macro="" textlink="">
          <xdr:nvSpPr>
            <xdr:cNvPr id="70732" name="Check Box 76" hidden="1">
              <a:extLst>
                <a:ext uri="{63B3BB69-23CF-44E3-9099-C40C66FF867C}">
                  <a14:compatExt spid="_x0000_s70732"/>
                </a:ext>
                <a:ext uri="{FF2B5EF4-FFF2-40B4-BE49-F238E27FC236}">
                  <a16:creationId xmlns:a16="http://schemas.microsoft.com/office/drawing/2014/main" id="{00000000-0008-0000-1500-00004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152400</xdr:rowOff>
        </xdr:from>
        <xdr:to>
          <xdr:col>10</xdr:col>
          <xdr:colOff>295275</xdr:colOff>
          <xdr:row>27</xdr:row>
          <xdr:rowOff>9525</xdr:rowOff>
        </xdr:to>
        <xdr:sp macro="" textlink="">
          <xdr:nvSpPr>
            <xdr:cNvPr id="70733" name="Check Box 77" hidden="1">
              <a:extLst>
                <a:ext uri="{63B3BB69-23CF-44E3-9099-C40C66FF867C}">
                  <a14:compatExt spid="_x0000_s70733"/>
                </a:ext>
                <a:ext uri="{FF2B5EF4-FFF2-40B4-BE49-F238E27FC236}">
                  <a16:creationId xmlns:a16="http://schemas.microsoft.com/office/drawing/2014/main" id="{00000000-0008-0000-1500-00004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25</xdr:row>
          <xdr:rowOff>152400</xdr:rowOff>
        </xdr:from>
        <xdr:to>
          <xdr:col>11</xdr:col>
          <xdr:colOff>295275</xdr:colOff>
          <xdr:row>27</xdr:row>
          <xdr:rowOff>9525</xdr:rowOff>
        </xdr:to>
        <xdr:sp macro="" textlink="">
          <xdr:nvSpPr>
            <xdr:cNvPr id="70734" name="Check Box 78" hidden="1">
              <a:extLst>
                <a:ext uri="{63B3BB69-23CF-44E3-9099-C40C66FF867C}">
                  <a14:compatExt spid="_x0000_s70734"/>
                </a:ext>
                <a:ext uri="{FF2B5EF4-FFF2-40B4-BE49-F238E27FC236}">
                  <a16:creationId xmlns:a16="http://schemas.microsoft.com/office/drawing/2014/main" id="{00000000-0008-0000-1500-00004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76200</xdr:rowOff>
        </xdr:from>
        <xdr:to>
          <xdr:col>9</xdr:col>
          <xdr:colOff>276225</xdr:colOff>
          <xdr:row>28</xdr:row>
          <xdr:rowOff>123825</xdr:rowOff>
        </xdr:to>
        <xdr:sp macro="" textlink="">
          <xdr:nvSpPr>
            <xdr:cNvPr id="70735" name="Check Box 79" hidden="1">
              <a:extLst>
                <a:ext uri="{63B3BB69-23CF-44E3-9099-C40C66FF867C}">
                  <a14:compatExt spid="_x0000_s70735"/>
                </a:ext>
                <a:ext uri="{FF2B5EF4-FFF2-40B4-BE49-F238E27FC236}">
                  <a16:creationId xmlns:a16="http://schemas.microsoft.com/office/drawing/2014/main" id="{00000000-0008-0000-1500-00004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27</xdr:row>
          <xdr:rowOff>76200</xdr:rowOff>
        </xdr:from>
        <xdr:to>
          <xdr:col>10</xdr:col>
          <xdr:colOff>285750</xdr:colOff>
          <xdr:row>28</xdr:row>
          <xdr:rowOff>123825</xdr:rowOff>
        </xdr:to>
        <xdr:sp macro="" textlink="">
          <xdr:nvSpPr>
            <xdr:cNvPr id="70736" name="Check Box 80" hidden="1">
              <a:extLst>
                <a:ext uri="{63B3BB69-23CF-44E3-9099-C40C66FF867C}">
                  <a14:compatExt spid="_x0000_s70736"/>
                </a:ext>
                <a:ext uri="{FF2B5EF4-FFF2-40B4-BE49-F238E27FC236}">
                  <a16:creationId xmlns:a16="http://schemas.microsoft.com/office/drawing/2014/main" id="{00000000-0008-0000-1500-00005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76200</xdr:rowOff>
        </xdr:from>
        <xdr:to>
          <xdr:col>11</xdr:col>
          <xdr:colOff>285750</xdr:colOff>
          <xdr:row>28</xdr:row>
          <xdr:rowOff>123825</xdr:rowOff>
        </xdr:to>
        <xdr:sp macro="" textlink="">
          <xdr:nvSpPr>
            <xdr:cNvPr id="70737" name="Check Box 81" hidden="1">
              <a:extLst>
                <a:ext uri="{63B3BB69-23CF-44E3-9099-C40C66FF867C}">
                  <a14:compatExt spid="_x0000_s70737"/>
                </a:ext>
                <a:ext uri="{FF2B5EF4-FFF2-40B4-BE49-F238E27FC236}">
                  <a16:creationId xmlns:a16="http://schemas.microsoft.com/office/drawing/2014/main" id="{00000000-0008-0000-1500-00005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142875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70738" name="Check Box 82" hidden="1">
              <a:extLst>
                <a:ext uri="{63B3BB69-23CF-44E3-9099-C40C66FF867C}">
                  <a14:compatExt spid="_x0000_s70738"/>
                </a:ext>
                <a:ext uri="{FF2B5EF4-FFF2-40B4-BE49-F238E27FC236}">
                  <a16:creationId xmlns:a16="http://schemas.microsoft.com/office/drawing/2014/main" id="{00000000-0008-0000-1500-00005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142875</xdr:rowOff>
        </xdr:from>
        <xdr:to>
          <xdr:col>10</xdr:col>
          <xdr:colOff>295275</xdr:colOff>
          <xdr:row>31</xdr:row>
          <xdr:rowOff>0</xdr:rowOff>
        </xdr:to>
        <xdr:sp macro="" textlink="">
          <xdr:nvSpPr>
            <xdr:cNvPr id="70739" name="Check Box 83" hidden="1">
              <a:extLst>
                <a:ext uri="{63B3BB69-23CF-44E3-9099-C40C66FF867C}">
                  <a14:compatExt spid="_x0000_s70739"/>
                </a:ext>
                <a:ext uri="{FF2B5EF4-FFF2-40B4-BE49-F238E27FC236}">
                  <a16:creationId xmlns:a16="http://schemas.microsoft.com/office/drawing/2014/main" id="{00000000-0008-0000-1500-00005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29</xdr:row>
          <xdr:rowOff>142875</xdr:rowOff>
        </xdr:from>
        <xdr:to>
          <xdr:col>11</xdr:col>
          <xdr:colOff>295275</xdr:colOff>
          <xdr:row>31</xdr:row>
          <xdr:rowOff>0</xdr:rowOff>
        </xdr:to>
        <xdr:sp macro="" textlink="">
          <xdr:nvSpPr>
            <xdr:cNvPr id="70740" name="Check Box 84" hidden="1">
              <a:extLst>
                <a:ext uri="{63B3BB69-23CF-44E3-9099-C40C66FF867C}">
                  <a14:compatExt spid="_x0000_s70740"/>
                </a:ext>
                <a:ext uri="{FF2B5EF4-FFF2-40B4-BE49-F238E27FC236}">
                  <a16:creationId xmlns:a16="http://schemas.microsoft.com/office/drawing/2014/main" id="{00000000-0008-0000-1500-00005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32</xdr:row>
          <xdr:rowOff>47625</xdr:rowOff>
        </xdr:from>
        <xdr:to>
          <xdr:col>10</xdr:col>
          <xdr:colOff>0</xdr:colOff>
          <xdr:row>33</xdr:row>
          <xdr:rowOff>85725</xdr:rowOff>
        </xdr:to>
        <xdr:sp macro="" textlink="">
          <xdr:nvSpPr>
            <xdr:cNvPr id="70741" name="Check Box 85" hidden="1">
              <a:extLst>
                <a:ext uri="{63B3BB69-23CF-44E3-9099-C40C66FF867C}">
                  <a14:compatExt spid="_x0000_s70741"/>
                </a:ext>
                <a:ext uri="{FF2B5EF4-FFF2-40B4-BE49-F238E27FC236}">
                  <a16:creationId xmlns:a16="http://schemas.microsoft.com/office/drawing/2014/main" id="{00000000-0008-0000-1500-00005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32</xdr:row>
          <xdr:rowOff>47625</xdr:rowOff>
        </xdr:from>
        <xdr:to>
          <xdr:col>10</xdr:col>
          <xdr:colOff>295275</xdr:colOff>
          <xdr:row>33</xdr:row>
          <xdr:rowOff>85725</xdr:rowOff>
        </xdr:to>
        <xdr:sp macro="" textlink="">
          <xdr:nvSpPr>
            <xdr:cNvPr id="70742" name="Check Box 86" hidden="1">
              <a:extLst>
                <a:ext uri="{63B3BB69-23CF-44E3-9099-C40C66FF867C}">
                  <a14:compatExt spid="_x0000_s70742"/>
                </a:ext>
                <a:ext uri="{FF2B5EF4-FFF2-40B4-BE49-F238E27FC236}">
                  <a16:creationId xmlns:a16="http://schemas.microsoft.com/office/drawing/2014/main" id="{00000000-0008-0000-1500-00005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32</xdr:row>
          <xdr:rowOff>47625</xdr:rowOff>
        </xdr:from>
        <xdr:to>
          <xdr:col>11</xdr:col>
          <xdr:colOff>295275</xdr:colOff>
          <xdr:row>33</xdr:row>
          <xdr:rowOff>85725</xdr:rowOff>
        </xdr:to>
        <xdr:sp macro="" textlink="">
          <xdr:nvSpPr>
            <xdr:cNvPr id="70743" name="Check Box 87" hidden="1">
              <a:extLst>
                <a:ext uri="{63B3BB69-23CF-44E3-9099-C40C66FF867C}">
                  <a14:compatExt spid="_x0000_s70743"/>
                </a:ext>
                <a:ext uri="{FF2B5EF4-FFF2-40B4-BE49-F238E27FC236}">
                  <a16:creationId xmlns:a16="http://schemas.microsoft.com/office/drawing/2014/main" id="{00000000-0008-0000-1500-00005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34</xdr:row>
          <xdr:rowOff>161925</xdr:rowOff>
        </xdr:from>
        <xdr:to>
          <xdr:col>9</xdr:col>
          <xdr:colOff>276225</xdr:colOff>
          <xdr:row>36</xdr:row>
          <xdr:rowOff>9525</xdr:rowOff>
        </xdr:to>
        <xdr:sp macro="" textlink="">
          <xdr:nvSpPr>
            <xdr:cNvPr id="70744" name="Check Box 88" hidden="1">
              <a:extLst>
                <a:ext uri="{63B3BB69-23CF-44E3-9099-C40C66FF867C}">
                  <a14:compatExt spid="_x0000_s70744"/>
                </a:ext>
                <a:ext uri="{FF2B5EF4-FFF2-40B4-BE49-F238E27FC236}">
                  <a16:creationId xmlns:a16="http://schemas.microsoft.com/office/drawing/2014/main" id="{00000000-0008-0000-1500-00005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34</xdr:row>
          <xdr:rowOff>161925</xdr:rowOff>
        </xdr:from>
        <xdr:to>
          <xdr:col>10</xdr:col>
          <xdr:colOff>285750</xdr:colOff>
          <xdr:row>36</xdr:row>
          <xdr:rowOff>9525</xdr:rowOff>
        </xdr:to>
        <xdr:sp macro="" textlink="">
          <xdr:nvSpPr>
            <xdr:cNvPr id="70745" name="Check Box 89" hidden="1">
              <a:extLst>
                <a:ext uri="{63B3BB69-23CF-44E3-9099-C40C66FF867C}">
                  <a14:compatExt spid="_x0000_s70745"/>
                </a:ext>
                <a:ext uri="{FF2B5EF4-FFF2-40B4-BE49-F238E27FC236}">
                  <a16:creationId xmlns:a16="http://schemas.microsoft.com/office/drawing/2014/main" id="{00000000-0008-0000-1500-00005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34</xdr:row>
          <xdr:rowOff>171450</xdr:rowOff>
        </xdr:from>
        <xdr:to>
          <xdr:col>11</xdr:col>
          <xdr:colOff>295275</xdr:colOff>
          <xdr:row>36</xdr:row>
          <xdr:rowOff>19050</xdr:rowOff>
        </xdr:to>
        <xdr:sp macro="" textlink="">
          <xdr:nvSpPr>
            <xdr:cNvPr id="70746" name="Check Box 90" hidden="1">
              <a:extLst>
                <a:ext uri="{63B3BB69-23CF-44E3-9099-C40C66FF867C}">
                  <a14:compatExt spid="_x0000_s70746"/>
                </a:ext>
                <a:ext uri="{FF2B5EF4-FFF2-40B4-BE49-F238E27FC236}">
                  <a16:creationId xmlns:a16="http://schemas.microsoft.com/office/drawing/2014/main" id="{00000000-0008-0000-1500-00005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38</xdr:row>
          <xdr:rowOff>66675</xdr:rowOff>
        </xdr:from>
        <xdr:to>
          <xdr:col>10</xdr:col>
          <xdr:colOff>0</xdr:colOff>
          <xdr:row>39</xdr:row>
          <xdr:rowOff>104775</xdr:rowOff>
        </xdr:to>
        <xdr:sp macro="" textlink="">
          <xdr:nvSpPr>
            <xdr:cNvPr id="70747" name="Check Box 91" hidden="1">
              <a:extLst>
                <a:ext uri="{63B3BB69-23CF-44E3-9099-C40C66FF867C}">
                  <a14:compatExt spid="_x0000_s70747"/>
                </a:ext>
                <a:ext uri="{FF2B5EF4-FFF2-40B4-BE49-F238E27FC236}">
                  <a16:creationId xmlns:a16="http://schemas.microsoft.com/office/drawing/2014/main" id="{00000000-0008-0000-1500-00005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66675</xdr:rowOff>
        </xdr:from>
        <xdr:to>
          <xdr:col>10</xdr:col>
          <xdr:colOff>295275</xdr:colOff>
          <xdr:row>39</xdr:row>
          <xdr:rowOff>104775</xdr:rowOff>
        </xdr:to>
        <xdr:sp macro="" textlink="">
          <xdr:nvSpPr>
            <xdr:cNvPr id="70748" name="Check Box 92" hidden="1">
              <a:extLst>
                <a:ext uri="{63B3BB69-23CF-44E3-9099-C40C66FF867C}">
                  <a14:compatExt spid="_x0000_s70748"/>
                </a:ext>
                <a:ext uri="{FF2B5EF4-FFF2-40B4-BE49-F238E27FC236}">
                  <a16:creationId xmlns:a16="http://schemas.microsoft.com/office/drawing/2014/main" id="{00000000-0008-0000-1500-00005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38</xdr:row>
          <xdr:rowOff>66675</xdr:rowOff>
        </xdr:from>
        <xdr:to>
          <xdr:col>11</xdr:col>
          <xdr:colOff>295275</xdr:colOff>
          <xdr:row>39</xdr:row>
          <xdr:rowOff>104775</xdr:rowOff>
        </xdr:to>
        <xdr:sp macro="" textlink="">
          <xdr:nvSpPr>
            <xdr:cNvPr id="70749" name="Check Box 93" hidden="1">
              <a:extLst>
                <a:ext uri="{63B3BB69-23CF-44E3-9099-C40C66FF867C}">
                  <a14:compatExt spid="_x0000_s70749"/>
                </a:ext>
                <a:ext uri="{FF2B5EF4-FFF2-40B4-BE49-F238E27FC236}">
                  <a16:creationId xmlns:a16="http://schemas.microsoft.com/office/drawing/2014/main" id="{00000000-0008-0000-1500-00005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40</xdr:row>
          <xdr:rowOff>152400</xdr:rowOff>
        </xdr:from>
        <xdr:to>
          <xdr:col>10</xdr:col>
          <xdr:colOff>0</xdr:colOff>
          <xdr:row>42</xdr:row>
          <xdr:rowOff>9525</xdr:rowOff>
        </xdr:to>
        <xdr:sp macro="" textlink="">
          <xdr:nvSpPr>
            <xdr:cNvPr id="70750" name="Check Box 94" hidden="1">
              <a:extLst>
                <a:ext uri="{63B3BB69-23CF-44E3-9099-C40C66FF867C}">
                  <a14:compatExt spid="_x0000_s70750"/>
                </a:ext>
                <a:ext uri="{FF2B5EF4-FFF2-40B4-BE49-F238E27FC236}">
                  <a16:creationId xmlns:a16="http://schemas.microsoft.com/office/drawing/2014/main" id="{00000000-0008-0000-1500-00005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152400</xdr:rowOff>
        </xdr:from>
        <xdr:to>
          <xdr:col>10</xdr:col>
          <xdr:colOff>295275</xdr:colOff>
          <xdr:row>42</xdr:row>
          <xdr:rowOff>9525</xdr:rowOff>
        </xdr:to>
        <xdr:sp macro="" textlink="">
          <xdr:nvSpPr>
            <xdr:cNvPr id="70751" name="Check Box 95" hidden="1">
              <a:extLst>
                <a:ext uri="{63B3BB69-23CF-44E3-9099-C40C66FF867C}">
                  <a14:compatExt spid="_x0000_s70751"/>
                </a:ext>
                <a:ext uri="{FF2B5EF4-FFF2-40B4-BE49-F238E27FC236}">
                  <a16:creationId xmlns:a16="http://schemas.microsoft.com/office/drawing/2014/main" id="{00000000-0008-0000-1500-00005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40</xdr:row>
          <xdr:rowOff>152400</xdr:rowOff>
        </xdr:from>
        <xdr:to>
          <xdr:col>11</xdr:col>
          <xdr:colOff>295275</xdr:colOff>
          <xdr:row>42</xdr:row>
          <xdr:rowOff>9525</xdr:rowOff>
        </xdr:to>
        <xdr:sp macro="" textlink="">
          <xdr:nvSpPr>
            <xdr:cNvPr id="70752" name="Check Box 96" hidden="1">
              <a:extLst>
                <a:ext uri="{63B3BB69-23CF-44E3-9099-C40C66FF867C}">
                  <a14:compatExt spid="_x0000_s70752"/>
                </a:ext>
                <a:ext uri="{FF2B5EF4-FFF2-40B4-BE49-F238E27FC236}">
                  <a16:creationId xmlns:a16="http://schemas.microsoft.com/office/drawing/2014/main" id="{00000000-0008-0000-1500-00006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41</xdr:row>
          <xdr:rowOff>171450</xdr:rowOff>
        </xdr:from>
        <xdr:to>
          <xdr:col>9</xdr:col>
          <xdr:colOff>276225</xdr:colOff>
          <xdr:row>43</xdr:row>
          <xdr:rowOff>19050</xdr:rowOff>
        </xdr:to>
        <xdr:sp macro="" textlink="">
          <xdr:nvSpPr>
            <xdr:cNvPr id="70753" name="Check Box 97" hidden="1">
              <a:extLst>
                <a:ext uri="{63B3BB69-23CF-44E3-9099-C40C66FF867C}">
                  <a14:compatExt spid="_x0000_s70753"/>
                </a:ext>
                <a:ext uri="{FF2B5EF4-FFF2-40B4-BE49-F238E27FC236}">
                  <a16:creationId xmlns:a16="http://schemas.microsoft.com/office/drawing/2014/main" id="{00000000-0008-0000-1500-00006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41</xdr:row>
          <xdr:rowOff>171450</xdr:rowOff>
        </xdr:from>
        <xdr:to>
          <xdr:col>10</xdr:col>
          <xdr:colOff>285750</xdr:colOff>
          <xdr:row>43</xdr:row>
          <xdr:rowOff>19050</xdr:rowOff>
        </xdr:to>
        <xdr:sp macro="" textlink="">
          <xdr:nvSpPr>
            <xdr:cNvPr id="70754" name="Check Box 98" hidden="1">
              <a:extLst>
                <a:ext uri="{63B3BB69-23CF-44E3-9099-C40C66FF867C}">
                  <a14:compatExt spid="_x0000_s70754"/>
                </a:ext>
                <a:ext uri="{FF2B5EF4-FFF2-40B4-BE49-F238E27FC236}">
                  <a16:creationId xmlns:a16="http://schemas.microsoft.com/office/drawing/2014/main" id="{00000000-0008-0000-1500-00006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41</xdr:row>
          <xdr:rowOff>171450</xdr:rowOff>
        </xdr:from>
        <xdr:to>
          <xdr:col>11</xdr:col>
          <xdr:colOff>285750</xdr:colOff>
          <xdr:row>43</xdr:row>
          <xdr:rowOff>19050</xdr:rowOff>
        </xdr:to>
        <xdr:sp macro="" textlink="">
          <xdr:nvSpPr>
            <xdr:cNvPr id="70755" name="Check Box 99" hidden="1">
              <a:extLst>
                <a:ext uri="{63B3BB69-23CF-44E3-9099-C40C66FF867C}">
                  <a14:compatExt spid="_x0000_s70755"/>
                </a:ext>
                <a:ext uri="{FF2B5EF4-FFF2-40B4-BE49-F238E27FC236}">
                  <a16:creationId xmlns:a16="http://schemas.microsoft.com/office/drawing/2014/main" id="{00000000-0008-0000-1500-00006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43</xdr:row>
          <xdr:rowOff>66675</xdr:rowOff>
        </xdr:from>
        <xdr:to>
          <xdr:col>10</xdr:col>
          <xdr:colOff>0</xdr:colOff>
          <xdr:row>44</xdr:row>
          <xdr:rowOff>104775</xdr:rowOff>
        </xdr:to>
        <xdr:sp macro="" textlink="">
          <xdr:nvSpPr>
            <xdr:cNvPr id="70756" name="Check Box 100" hidden="1">
              <a:extLst>
                <a:ext uri="{63B3BB69-23CF-44E3-9099-C40C66FF867C}">
                  <a14:compatExt spid="_x0000_s70756"/>
                </a:ext>
                <a:ext uri="{FF2B5EF4-FFF2-40B4-BE49-F238E27FC236}">
                  <a16:creationId xmlns:a16="http://schemas.microsoft.com/office/drawing/2014/main" id="{00000000-0008-0000-1500-00006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66675</xdr:rowOff>
        </xdr:from>
        <xdr:to>
          <xdr:col>10</xdr:col>
          <xdr:colOff>295275</xdr:colOff>
          <xdr:row>44</xdr:row>
          <xdr:rowOff>104775</xdr:rowOff>
        </xdr:to>
        <xdr:sp macro="" textlink="">
          <xdr:nvSpPr>
            <xdr:cNvPr id="70757" name="Check Box 101" hidden="1">
              <a:extLst>
                <a:ext uri="{63B3BB69-23CF-44E3-9099-C40C66FF867C}">
                  <a14:compatExt spid="_x0000_s70757"/>
                </a:ext>
                <a:ext uri="{FF2B5EF4-FFF2-40B4-BE49-F238E27FC236}">
                  <a16:creationId xmlns:a16="http://schemas.microsoft.com/office/drawing/2014/main" id="{00000000-0008-0000-1500-00006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43</xdr:row>
          <xdr:rowOff>66675</xdr:rowOff>
        </xdr:from>
        <xdr:to>
          <xdr:col>11</xdr:col>
          <xdr:colOff>295275</xdr:colOff>
          <xdr:row>44</xdr:row>
          <xdr:rowOff>104775</xdr:rowOff>
        </xdr:to>
        <xdr:sp macro="" textlink="">
          <xdr:nvSpPr>
            <xdr:cNvPr id="70758" name="Check Box 102" hidden="1">
              <a:extLst>
                <a:ext uri="{63B3BB69-23CF-44E3-9099-C40C66FF867C}">
                  <a14:compatExt spid="_x0000_s70758"/>
                </a:ext>
                <a:ext uri="{FF2B5EF4-FFF2-40B4-BE49-F238E27FC236}">
                  <a16:creationId xmlns:a16="http://schemas.microsoft.com/office/drawing/2014/main" id="{00000000-0008-0000-1500-00006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45</xdr:row>
          <xdr:rowOff>66675</xdr:rowOff>
        </xdr:from>
        <xdr:to>
          <xdr:col>9</xdr:col>
          <xdr:colOff>276225</xdr:colOff>
          <xdr:row>46</xdr:row>
          <xdr:rowOff>104775</xdr:rowOff>
        </xdr:to>
        <xdr:sp macro="" textlink="">
          <xdr:nvSpPr>
            <xdr:cNvPr id="70759" name="Check Box 103" hidden="1">
              <a:extLst>
                <a:ext uri="{63B3BB69-23CF-44E3-9099-C40C66FF867C}">
                  <a14:compatExt spid="_x0000_s70759"/>
                </a:ext>
                <a:ext uri="{FF2B5EF4-FFF2-40B4-BE49-F238E27FC236}">
                  <a16:creationId xmlns:a16="http://schemas.microsoft.com/office/drawing/2014/main" id="{00000000-0008-0000-1500-00006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45</xdr:row>
          <xdr:rowOff>66675</xdr:rowOff>
        </xdr:from>
        <xdr:to>
          <xdr:col>10</xdr:col>
          <xdr:colOff>285750</xdr:colOff>
          <xdr:row>46</xdr:row>
          <xdr:rowOff>104775</xdr:rowOff>
        </xdr:to>
        <xdr:sp macro="" textlink="">
          <xdr:nvSpPr>
            <xdr:cNvPr id="70760" name="Check Box 104" hidden="1">
              <a:extLst>
                <a:ext uri="{63B3BB69-23CF-44E3-9099-C40C66FF867C}">
                  <a14:compatExt spid="_x0000_s70760"/>
                </a:ext>
                <a:ext uri="{FF2B5EF4-FFF2-40B4-BE49-F238E27FC236}">
                  <a16:creationId xmlns:a16="http://schemas.microsoft.com/office/drawing/2014/main" id="{00000000-0008-0000-1500-00006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45</xdr:row>
          <xdr:rowOff>66675</xdr:rowOff>
        </xdr:from>
        <xdr:to>
          <xdr:col>11</xdr:col>
          <xdr:colOff>285750</xdr:colOff>
          <xdr:row>46</xdr:row>
          <xdr:rowOff>104775</xdr:rowOff>
        </xdr:to>
        <xdr:sp macro="" textlink="">
          <xdr:nvSpPr>
            <xdr:cNvPr id="70761" name="Check Box 105" hidden="1">
              <a:extLst>
                <a:ext uri="{63B3BB69-23CF-44E3-9099-C40C66FF867C}">
                  <a14:compatExt spid="_x0000_s70761"/>
                </a:ext>
                <a:ext uri="{FF2B5EF4-FFF2-40B4-BE49-F238E27FC236}">
                  <a16:creationId xmlns:a16="http://schemas.microsoft.com/office/drawing/2014/main" id="{00000000-0008-0000-1500-00006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47</xdr:row>
          <xdr:rowOff>95250</xdr:rowOff>
        </xdr:from>
        <xdr:to>
          <xdr:col>5</xdr:col>
          <xdr:colOff>295275</xdr:colOff>
          <xdr:row>48</xdr:row>
          <xdr:rowOff>133350</xdr:rowOff>
        </xdr:to>
        <xdr:sp macro="" textlink="">
          <xdr:nvSpPr>
            <xdr:cNvPr id="70766" name="Check Box 110" hidden="1">
              <a:extLst>
                <a:ext uri="{63B3BB69-23CF-44E3-9099-C40C66FF867C}">
                  <a14:compatExt spid="_x0000_s70766"/>
                </a:ext>
                <a:ext uri="{FF2B5EF4-FFF2-40B4-BE49-F238E27FC236}">
                  <a16:creationId xmlns:a16="http://schemas.microsoft.com/office/drawing/2014/main" id="{00000000-0008-0000-1500-00006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47</xdr:row>
          <xdr:rowOff>85725</xdr:rowOff>
        </xdr:from>
        <xdr:to>
          <xdr:col>6</xdr:col>
          <xdr:colOff>295275</xdr:colOff>
          <xdr:row>48</xdr:row>
          <xdr:rowOff>123825</xdr:rowOff>
        </xdr:to>
        <xdr:sp macro="" textlink="">
          <xdr:nvSpPr>
            <xdr:cNvPr id="70767" name="Check Box 111" hidden="1">
              <a:extLst>
                <a:ext uri="{63B3BB69-23CF-44E3-9099-C40C66FF867C}">
                  <a14:compatExt spid="_x0000_s70767"/>
                </a:ext>
                <a:ext uri="{FF2B5EF4-FFF2-40B4-BE49-F238E27FC236}">
                  <a16:creationId xmlns:a16="http://schemas.microsoft.com/office/drawing/2014/main" id="{00000000-0008-0000-1500-00006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49</xdr:row>
          <xdr:rowOff>161925</xdr:rowOff>
        </xdr:from>
        <xdr:to>
          <xdr:col>5</xdr:col>
          <xdr:colOff>295275</xdr:colOff>
          <xdr:row>51</xdr:row>
          <xdr:rowOff>9525</xdr:rowOff>
        </xdr:to>
        <xdr:sp macro="" textlink="">
          <xdr:nvSpPr>
            <xdr:cNvPr id="70768" name="Check Box 112" hidden="1">
              <a:extLst>
                <a:ext uri="{63B3BB69-23CF-44E3-9099-C40C66FF867C}">
                  <a14:compatExt spid="_x0000_s70768"/>
                </a:ext>
                <a:ext uri="{FF2B5EF4-FFF2-40B4-BE49-F238E27FC236}">
                  <a16:creationId xmlns:a16="http://schemas.microsoft.com/office/drawing/2014/main" id="{00000000-0008-0000-1500-00007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49</xdr:row>
          <xdr:rowOff>152400</xdr:rowOff>
        </xdr:from>
        <xdr:to>
          <xdr:col>6</xdr:col>
          <xdr:colOff>304800</xdr:colOff>
          <xdr:row>51</xdr:row>
          <xdr:rowOff>9525</xdr:rowOff>
        </xdr:to>
        <xdr:sp macro="" textlink="">
          <xdr:nvSpPr>
            <xdr:cNvPr id="70769" name="Check Box 113" hidden="1">
              <a:extLst>
                <a:ext uri="{63B3BB69-23CF-44E3-9099-C40C66FF867C}">
                  <a14:compatExt spid="_x0000_s70769"/>
                </a:ext>
                <a:ext uri="{FF2B5EF4-FFF2-40B4-BE49-F238E27FC236}">
                  <a16:creationId xmlns:a16="http://schemas.microsoft.com/office/drawing/2014/main" id="{00000000-0008-0000-1500-00007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47</xdr:row>
          <xdr:rowOff>85725</xdr:rowOff>
        </xdr:from>
        <xdr:to>
          <xdr:col>7</xdr:col>
          <xdr:colOff>390525</xdr:colOff>
          <xdr:row>48</xdr:row>
          <xdr:rowOff>123825</xdr:rowOff>
        </xdr:to>
        <xdr:sp macro="" textlink="">
          <xdr:nvSpPr>
            <xdr:cNvPr id="70770" name="Check Box 114" hidden="1">
              <a:extLst>
                <a:ext uri="{63B3BB69-23CF-44E3-9099-C40C66FF867C}">
                  <a14:compatExt spid="_x0000_s70770"/>
                </a:ext>
                <a:ext uri="{FF2B5EF4-FFF2-40B4-BE49-F238E27FC236}">
                  <a16:creationId xmlns:a16="http://schemas.microsoft.com/office/drawing/2014/main" id="{00000000-0008-0000-1500-00007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47</xdr:row>
          <xdr:rowOff>85725</xdr:rowOff>
        </xdr:from>
        <xdr:to>
          <xdr:col>8</xdr:col>
          <xdr:colOff>371475</xdr:colOff>
          <xdr:row>48</xdr:row>
          <xdr:rowOff>123825</xdr:rowOff>
        </xdr:to>
        <xdr:sp macro="" textlink="">
          <xdr:nvSpPr>
            <xdr:cNvPr id="70771" name="Check Box 115" hidden="1">
              <a:extLst>
                <a:ext uri="{63B3BB69-23CF-44E3-9099-C40C66FF867C}">
                  <a14:compatExt spid="_x0000_s70771"/>
                </a:ext>
                <a:ext uri="{FF2B5EF4-FFF2-40B4-BE49-F238E27FC236}">
                  <a16:creationId xmlns:a16="http://schemas.microsoft.com/office/drawing/2014/main" id="{00000000-0008-0000-1500-00007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49</xdr:row>
          <xdr:rowOff>152400</xdr:rowOff>
        </xdr:from>
        <xdr:to>
          <xdr:col>7</xdr:col>
          <xdr:colOff>400050</xdr:colOff>
          <xdr:row>51</xdr:row>
          <xdr:rowOff>9525</xdr:rowOff>
        </xdr:to>
        <xdr:sp macro="" textlink="">
          <xdr:nvSpPr>
            <xdr:cNvPr id="70772" name="Check Box 116" hidden="1">
              <a:extLst>
                <a:ext uri="{63B3BB69-23CF-44E3-9099-C40C66FF867C}">
                  <a14:compatExt spid="_x0000_s70772"/>
                </a:ext>
                <a:ext uri="{FF2B5EF4-FFF2-40B4-BE49-F238E27FC236}">
                  <a16:creationId xmlns:a16="http://schemas.microsoft.com/office/drawing/2014/main" id="{00000000-0008-0000-1500-00007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49</xdr:row>
          <xdr:rowOff>152400</xdr:rowOff>
        </xdr:from>
        <xdr:to>
          <xdr:col>8</xdr:col>
          <xdr:colOff>381000</xdr:colOff>
          <xdr:row>51</xdr:row>
          <xdr:rowOff>9525</xdr:rowOff>
        </xdr:to>
        <xdr:sp macro="" textlink="">
          <xdr:nvSpPr>
            <xdr:cNvPr id="70773" name="Check Box 117" hidden="1">
              <a:extLst>
                <a:ext uri="{63B3BB69-23CF-44E3-9099-C40C66FF867C}">
                  <a14:compatExt spid="_x0000_s70773"/>
                </a:ext>
                <a:ext uri="{FF2B5EF4-FFF2-40B4-BE49-F238E27FC236}">
                  <a16:creationId xmlns:a16="http://schemas.microsoft.com/office/drawing/2014/main" id="{00000000-0008-0000-1500-00007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47</xdr:row>
          <xdr:rowOff>85725</xdr:rowOff>
        </xdr:from>
        <xdr:to>
          <xdr:col>9</xdr:col>
          <xdr:colOff>276225</xdr:colOff>
          <xdr:row>48</xdr:row>
          <xdr:rowOff>123825</xdr:rowOff>
        </xdr:to>
        <xdr:sp macro="" textlink="">
          <xdr:nvSpPr>
            <xdr:cNvPr id="70774" name="Check Box 118" hidden="1">
              <a:extLst>
                <a:ext uri="{63B3BB69-23CF-44E3-9099-C40C66FF867C}">
                  <a14:compatExt spid="_x0000_s70774"/>
                </a:ext>
                <a:ext uri="{FF2B5EF4-FFF2-40B4-BE49-F238E27FC236}">
                  <a16:creationId xmlns:a16="http://schemas.microsoft.com/office/drawing/2014/main" id="{00000000-0008-0000-1500-00007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47</xdr:row>
          <xdr:rowOff>85725</xdr:rowOff>
        </xdr:from>
        <xdr:to>
          <xdr:col>10</xdr:col>
          <xdr:colOff>276225</xdr:colOff>
          <xdr:row>48</xdr:row>
          <xdr:rowOff>123825</xdr:rowOff>
        </xdr:to>
        <xdr:sp macro="" textlink="">
          <xdr:nvSpPr>
            <xdr:cNvPr id="70775" name="Check Box 119" hidden="1">
              <a:extLst>
                <a:ext uri="{63B3BB69-23CF-44E3-9099-C40C66FF867C}">
                  <a14:compatExt spid="_x0000_s70775"/>
                </a:ext>
                <a:ext uri="{FF2B5EF4-FFF2-40B4-BE49-F238E27FC236}">
                  <a16:creationId xmlns:a16="http://schemas.microsoft.com/office/drawing/2014/main" id="{00000000-0008-0000-1500-00007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47</xdr:row>
          <xdr:rowOff>85725</xdr:rowOff>
        </xdr:from>
        <xdr:to>
          <xdr:col>11</xdr:col>
          <xdr:colOff>276225</xdr:colOff>
          <xdr:row>48</xdr:row>
          <xdr:rowOff>123825</xdr:rowOff>
        </xdr:to>
        <xdr:sp macro="" textlink="">
          <xdr:nvSpPr>
            <xdr:cNvPr id="70776" name="Check Box 120" hidden="1">
              <a:extLst>
                <a:ext uri="{63B3BB69-23CF-44E3-9099-C40C66FF867C}">
                  <a14:compatExt spid="_x0000_s70776"/>
                </a:ext>
                <a:ext uri="{FF2B5EF4-FFF2-40B4-BE49-F238E27FC236}">
                  <a16:creationId xmlns:a16="http://schemas.microsoft.com/office/drawing/2014/main" id="{00000000-0008-0000-1500-00007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49</xdr:row>
          <xdr:rowOff>152400</xdr:rowOff>
        </xdr:from>
        <xdr:to>
          <xdr:col>9</xdr:col>
          <xdr:colOff>276225</xdr:colOff>
          <xdr:row>51</xdr:row>
          <xdr:rowOff>9525</xdr:rowOff>
        </xdr:to>
        <xdr:sp macro="" textlink="">
          <xdr:nvSpPr>
            <xdr:cNvPr id="70777" name="Check Box 121" hidden="1">
              <a:extLst>
                <a:ext uri="{63B3BB69-23CF-44E3-9099-C40C66FF867C}">
                  <a14:compatExt spid="_x0000_s70777"/>
                </a:ext>
                <a:ext uri="{FF2B5EF4-FFF2-40B4-BE49-F238E27FC236}">
                  <a16:creationId xmlns:a16="http://schemas.microsoft.com/office/drawing/2014/main" id="{00000000-0008-0000-1500-00007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49</xdr:row>
          <xdr:rowOff>152400</xdr:rowOff>
        </xdr:from>
        <xdr:to>
          <xdr:col>10</xdr:col>
          <xdr:colOff>285750</xdr:colOff>
          <xdr:row>51</xdr:row>
          <xdr:rowOff>9525</xdr:rowOff>
        </xdr:to>
        <xdr:sp macro="" textlink="">
          <xdr:nvSpPr>
            <xdr:cNvPr id="70778" name="Check Box 122" hidden="1">
              <a:extLst>
                <a:ext uri="{63B3BB69-23CF-44E3-9099-C40C66FF867C}">
                  <a14:compatExt spid="_x0000_s70778"/>
                </a:ext>
                <a:ext uri="{FF2B5EF4-FFF2-40B4-BE49-F238E27FC236}">
                  <a16:creationId xmlns:a16="http://schemas.microsoft.com/office/drawing/2014/main" id="{00000000-0008-0000-1500-00007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49</xdr:row>
          <xdr:rowOff>152400</xdr:rowOff>
        </xdr:from>
        <xdr:to>
          <xdr:col>11</xdr:col>
          <xdr:colOff>285750</xdr:colOff>
          <xdr:row>51</xdr:row>
          <xdr:rowOff>9525</xdr:rowOff>
        </xdr:to>
        <xdr:sp macro="" textlink="">
          <xdr:nvSpPr>
            <xdr:cNvPr id="70779" name="Check Box 123" hidden="1">
              <a:extLst>
                <a:ext uri="{63B3BB69-23CF-44E3-9099-C40C66FF867C}">
                  <a14:compatExt spid="_x0000_s70779"/>
                </a:ext>
                <a:ext uri="{FF2B5EF4-FFF2-40B4-BE49-F238E27FC236}">
                  <a16:creationId xmlns:a16="http://schemas.microsoft.com/office/drawing/2014/main" id="{00000000-0008-0000-1500-00007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51</xdr:row>
          <xdr:rowOff>171450</xdr:rowOff>
        </xdr:from>
        <xdr:to>
          <xdr:col>5</xdr:col>
          <xdr:colOff>295275</xdr:colOff>
          <xdr:row>53</xdr:row>
          <xdr:rowOff>28575</xdr:rowOff>
        </xdr:to>
        <xdr:sp macro="" textlink="">
          <xdr:nvSpPr>
            <xdr:cNvPr id="70780" name="Check Box 124" hidden="1">
              <a:extLst>
                <a:ext uri="{63B3BB69-23CF-44E3-9099-C40C66FF867C}">
                  <a14:compatExt spid="_x0000_s70780"/>
                </a:ext>
                <a:ext uri="{FF2B5EF4-FFF2-40B4-BE49-F238E27FC236}">
                  <a16:creationId xmlns:a16="http://schemas.microsoft.com/office/drawing/2014/main" id="{00000000-0008-0000-1500-00007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51</xdr:row>
          <xdr:rowOff>171450</xdr:rowOff>
        </xdr:from>
        <xdr:to>
          <xdr:col>6</xdr:col>
          <xdr:colOff>304800</xdr:colOff>
          <xdr:row>53</xdr:row>
          <xdr:rowOff>19050</xdr:rowOff>
        </xdr:to>
        <xdr:sp macro="" textlink="">
          <xdr:nvSpPr>
            <xdr:cNvPr id="70781" name="Check Box 125" hidden="1">
              <a:extLst>
                <a:ext uri="{63B3BB69-23CF-44E3-9099-C40C66FF867C}">
                  <a14:compatExt spid="_x0000_s70781"/>
                </a:ext>
                <a:ext uri="{FF2B5EF4-FFF2-40B4-BE49-F238E27FC236}">
                  <a16:creationId xmlns:a16="http://schemas.microsoft.com/office/drawing/2014/main" id="{00000000-0008-0000-1500-00007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52</xdr:row>
          <xdr:rowOff>171450</xdr:rowOff>
        </xdr:from>
        <xdr:to>
          <xdr:col>5</xdr:col>
          <xdr:colOff>295275</xdr:colOff>
          <xdr:row>54</xdr:row>
          <xdr:rowOff>28575</xdr:rowOff>
        </xdr:to>
        <xdr:sp macro="" textlink="">
          <xdr:nvSpPr>
            <xdr:cNvPr id="70782" name="Check Box 126" hidden="1">
              <a:extLst>
                <a:ext uri="{63B3BB69-23CF-44E3-9099-C40C66FF867C}">
                  <a14:compatExt spid="_x0000_s70782"/>
                </a:ext>
                <a:ext uri="{FF2B5EF4-FFF2-40B4-BE49-F238E27FC236}">
                  <a16:creationId xmlns:a16="http://schemas.microsoft.com/office/drawing/2014/main" id="{00000000-0008-0000-1500-00007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52</xdr:row>
          <xdr:rowOff>171450</xdr:rowOff>
        </xdr:from>
        <xdr:to>
          <xdr:col>6</xdr:col>
          <xdr:colOff>304800</xdr:colOff>
          <xdr:row>54</xdr:row>
          <xdr:rowOff>19050</xdr:rowOff>
        </xdr:to>
        <xdr:sp macro="" textlink="">
          <xdr:nvSpPr>
            <xdr:cNvPr id="70783" name="Check Box 127" hidden="1">
              <a:extLst>
                <a:ext uri="{63B3BB69-23CF-44E3-9099-C40C66FF867C}">
                  <a14:compatExt spid="_x0000_s70783"/>
                </a:ext>
                <a:ext uri="{FF2B5EF4-FFF2-40B4-BE49-F238E27FC236}">
                  <a16:creationId xmlns:a16="http://schemas.microsoft.com/office/drawing/2014/main" id="{00000000-0008-0000-1500-00007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51</xdr:row>
          <xdr:rowOff>171450</xdr:rowOff>
        </xdr:from>
        <xdr:to>
          <xdr:col>7</xdr:col>
          <xdr:colOff>400050</xdr:colOff>
          <xdr:row>53</xdr:row>
          <xdr:rowOff>19050</xdr:rowOff>
        </xdr:to>
        <xdr:sp macro="" textlink="">
          <xdr:nvSpPr>
            <xdr:cNvPr id="70784" name="Check Box 128" hidden="1">
              <a:extLst>
                <a:ext uri="{63B3BB69-23CF-44E3-9099-C40C66FF867C}">
                  <a14:compatExt spid="_x0000_s70784"/>
                </a:ext>
                <a:ext uri="{FF2B5EF4-FFF2-40B4-BE49-F238E27FC236}">
                  <a16:creationId xmlns:a16="http://schemas.microsoft.com/office/drawing/2014/main" id="{00000000-0008-0000-1500-00008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51</xdr:row>
          <xdr:rowOff>171450</xdr:rowOff>
        </xdr:from>
        <xdr:to>
          <xdr:col>8</xdr:col>
          <xdr:colOff>381000</xdr:colOff>
          <xdr:row>53</xdr:row>
          <xdr:rowOff>19050</xdr:rowOff>
        </xdr:to>
        <xdr:sp macro="" textlink="">
          <xdr:nvSpPr>
            <xdr:cNvPr id="70785" name="Check Box 129" hidden="1">
              <a:extLst>
                <a:ext uri="{63B3BB69-23CF-44E3-9099-C40C66FF867C}">
                  <a14:compatExt spid="_x0000_s70785"/>
                </a:ext>
                <a:ext uri="{FF2B5EF4-FFF2-40B4-BE49-F238E27FC236}">
                  <a16:creationId xmlns:a16="http://schemas.microsoft.com/office/drawing/2014/main" id="{00000000-0008-0000-1500-00008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52</xdr:row>
          <xdr:rowOff>171450</xdr:rowOff>
        </xdr:from>
        <xdr:to>
          <xdr:col>7</xdr:col>
          <xdr:colOff>400050</xdr:colOff>
          <xdr:row>54</xdr:row>
          <xdr:rowOff>19050</xdr:rowOff>
        </xdr:to>
        <xdr:sp macro="" textlink="">
          <xdr:nvSpPr>
            <xdr:cNvPr id="70786" name="Check Box 130" hidden="1">
              <a:extLst>
                <a:ext uri="{63B3BB69-23CF-44E3-9099-C40C66FF867C}">
                  <a14:compatExt spid="_x0000_s70786"/>
                </a:ext>
                <a:ext uri="{FF2B5EF4-FFF2-40B4-BE49-F238E27FC236}">
                  <a16:creationId xmlns:a16="http://schemas.microsoft.com/office/drawing/2014/main" id="{00000000-0008-0000-1500-00008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52</xdr:row>
          <xdr:rowOff>171450</xdr:rowOff>
        </xdr:from>
        <xdr:to>
          <xdr:col>8</xdr:col>
          <xdr:colOff>381000</xdr:colOff>
          <xdr:row>54</xdr:row>
          <xdr:rowOff>19050</xdr:rowOff>
        </xdr:to>
        <xdr:sp macro="" textlink="">
          <xdr:nvSpPr>
            <xdr:cNvPr id="70787" name="Check Box 131" hidden="1">
              <a:extLst>
                <a:ext uri="{63B3BB69-23CF-44E3-9099-C40C66FF867C}">
                  <a14:compatExt spid="_x0000_s70787"/>
                </a:ext>
                <a:ext uri="{FF2B5EF4-FFF2-40B4-BE49-F238E27FC236}">
                  <a16:creationId xmlns:a16="http://schemas.microsoft.com/office/drawing/2014/main" id="{00000000-0008-0000-1500-00008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51</xdr:row>
          <xdr:rowOff>171450</xdr:rowOff>
        </xdr:from>
        <xdr:to>
          <xdr:col>9</xdr:col>
          <xdr:colOff>276225</xdr:colOff>
          <xdr:row>53</xdr:row>
          <xdr:rowOff>19050</xdr:rowOff>
        </xdr:to>
        <xdr:sp macro="" textlink="">
          <xdr:nvSpPr>
            <xdr:cNvPr id="70788" name="Check Box 132" hidden="1">
              <a:extLst>
                <a:ext uri="{63B3BB69-23CF-44E3-9099-C40C66FF867C}">
                  <a14:compatExt spid="_x0000_s70788"/>
                </a:ext>
                <a:ext uri="{FF2B5EF4-FFF2-40B4-BE49-F238E27FC236}">
                  <a16:creationId xmlns:a16="http://schemas.microsoft.com/office/drawing/2014/main" id="{00000000-0008-0000-1500-00008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51</xdr:row>
          <xdr:rowOff>171450</xdr:rowOff>
        </xdr:from>
        <xdr:to>
          <xdr:col>10</xdr:col>
          <xdr:colOff>285750</xdr:colOff>
          <xdr:row>53</xdr:row>
          <xdr:rowOff>19050</xdr:rowOff>
        </xdr:to>
        <xdr:sp macro="" textlink="">
          <xdr:nvSpPr>
            <xdr:cNvPr id="70789" name="Check Box 133" hidden="1">
              <a:extLst>
                <a:ext uri="{63B3BB69-23CF-44E3-9099-C40C66FF867C}">
                  <a14:compatExt spid="_x0000_s70789"/>
                </a:ext>
                <a:ext uri="{FF2B5EF4-FFF2-40B4-BE49-F238E27FC236}">
                  <a16:creationId xmlns:a16="http://schemas.microsoft.com/office/drawing/2014/main" id="{00000000-0008-0000-1500-00008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51</xdr:row>
          <xdr:rowOff>171450</xdr:rowOff>
        </xdr:from>
        <xdr:to>
          <xdr:col>11</xdr:col>
          <xdr:colOff>285750</xdr:colOff>
          <xdr:row>53</xdr:row>
          <xdr:rowOff>19050</xdr:rowOff>
        </xdr:to>
        <xdr:sp macro="" textlink="">
          <xdr:nvSpPr>
            <xdr:cNvPr id="70790" name="Check Box 134" hidden="1">
              <a:extLst>
                <a:ext uri="{63B3BB69-23CF-44E3-9099-C40C66FF867C}">
                  <a14:compatExt spid="_x0000_s70790"/>
                </a:ext>
                <a:ext uri="{FF2B5EF4-FFF2-40B4-BE49-F238E27FC236}">
                  <a16:creationId xmlns:a16="http://schemas.microsoft.com/office/drawing/2014/main" id="{00000000-0008-0000-1500-00008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52</xdr:row>
          <xdr:rowOff>171450</xdr:rowOff>
        </xdr:from>
        <xdr:to>
          <xdr:col>9</xdr:col>
          <xdr:colOff>276225</xdr:colOff>
          <xdr:row>54</xdr:row>
          <xdr:rowOff>19050</xdr:rowOff>
        </xdr:to>
        <xdr:sp macro="" textlink="">
          <xdr:nvSpPr>
            <xdr:cNvPr id="70791" name="Check Box 135" hidden="1">
              <a:extLst>
                <a:ext uri="{63B3BB69-23CF-44E3-9099-C40C66FF867C}">
                  <a14:compatExt spid="_x0000_s70791"/>
                </a:ext>
                <a:ext uri="{FF2B5EF4-FFF2-40B4-BE49-F238E27FC236}">
                  <a16:creationId xmlns:a16="http://schemas.microsoft.com/office/drawing/2014/main" id="{00000000-0008-0000-1500-00008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52</xdr:row>
          <xdr:rowOff>171450</xdr:rowOff>
        </xdr:from>
        <xdr:to>
          <xdr:col>10</xdr:col>
          <xdr:colOff>285750</xdr:colOff>
          <xdr:row>54</xdr:row>
          <xdr:rowOff>19050</xdr:rowOff>
        </xdr:to>
        <xdr:sp macro="" textlink="">
          <xdr:nvSpPr>
            <xdr:cNvPr id="70792" name="Check Box 136" hidden="1">
              <a:extLst>
                <a:ext uri="{63B3BB69-23CF-44E3-9099-C40C66FF867C}">
                  <a14:compatExt spid="_x0000_s70792"/>
                </a:ext>
                <a:ext uri="{FF2B5EF4-FFF2-40B4-BE49-F238E27FC236}">
                  <a16:creationId xmlns:a16="http://schemas.microsoft.com/office/drawing/2014/main" id="{00000000-0008-0000-1500-00008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52</xdr:row>
          <xdr:rowOff>171450</xdr:rowOff>
        </xdr:from>
        <xdr:to>
          <xdr:col>11</xdr:col>
          <xdr:colOff>285750</xdr:colOff>
          <xdr:row>54</xdr:row>
          <xdr:rowOff>19050</xdr:rowOff>
        </xdr:to>
        <xdr:sp macro="" textlink="">
          <xdr:nvSpPr>
            <xdr:cNvPr id="70793" name="Check Box 137" hidden="1">
              <a:extLst>
                <a:ext uri="{63B3BB69-23CF-44E3-9099-C40C66FF867C}">
                  <a14:compatExt spid="_x0000_s70793"/>
                </a:ext>
                <a:ext uri="{FF2B5EF4-FFF2-40B4-BE49-F238E27FC236}">
                  <a16:creationId xmlns:a16="http://schemas.microsoft.com/office/drawing/2014/main" id="{00000000-0008-0000-1500-00008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53</xdr:row>
          <xdr:rowOff>171450</xdr:rowOff>
        </xdr:from>
        <xdr:to>
          <xdr:col>5</xdr:col>
          <xdr:colOff>295275</xdr:colOff>
          <xdr:row>55</xdr:row>
          <xdr:rowOff>28575</xdr:rowOff>
        </xdr:to>
        <xdr:sp macro="" textlink="">
          <xdr:nvSpPr>
            <xdr:cNvPr id="70794" name="Check Box 138" hidden="1">
              <a:extLst>
                <a:ext uri="{63B3BB69-23CF-44E3-9099-C40C66FF867C}">
                  <a14:compatExt spid="_x0000_s70794"/>
                </a:ext>
                <a:ext uri="{FF2B5EF4-FFF2-40B4-BE49-F238E27FC236}">
                  <a16:creationId xmlns:a16="http://schemas.microsoft.com/office/drawing/2014/main" id="{00000000-0008-0000-1500-00008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53</xdr:row>
          <xdr:rowOff>171450</xdr:rowOff>
        </xdr:from>
        <xdr:to>
          <xdr:col>6</xdr:col>
          <xdr:colOff>304800</xdr:colOff>
          <xdr:row>55</xdr:row>
          <xdr:rowOff>19050</xdr:rowOff>
        </xdr:to>
        <xdr:sp macro="" textlink="">
          <xdr:nvSpPr>
            <xdr:cNvPr id="70795" name="Check Box 139" hidden="1">
              <a:extLst>
                <a:ext uri="{63B3BB69-23CF-44E3-9099-C40C66FF867C}">
                  <a14:compatExt spid="_x0000_s70795"/>
                </a:ext>
                <a:ext uri="{FF2B5EF4-FFF2-40B4-BE49-F238E27FC236}">
                  <a16:creationId xmlns:a16="http://schemas.microsoft.com/office/drawing/2014/main" id="{00000000-0008-0000-1500-00008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54</xdr:row>
          <xdr:rowOff>0</xdr:rowOff>
        </xdr:from>
        <xdr:to>
          <xdr:col>5</xdr:col>
          <xdr:colOff>295275</xdr:colOff>
          <xdr:row>55</xdr:row>
          <xdr:rowOff>47625</xdr:rowOff>
        </xdr:to>
        <xdr:sp macro="" textlink="">
          <xdr:nvSpPr>
            <xdr:cNvPr id="70796" name="Check Box 140" hidden="1">
              <a:extLst>
                <a:ext uri="{63B3BB69-23CF-44E3-9099-C40C66FF867C}">
                  <a14:compatExt spid="_x0000_s70796"/>
                </a:ext>
                <a:ext uri="{FF2B5EF4-FFF2-40B4-BE49-F238E27FC236}">
                  <a16:creationId xmlns:a16="http://schemas.microsoft.com/office/drawing/2014/main" id="{00000000-0008-0000-1500-00008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54</xdr:row>
          <xdr:rowOff>0</xdr:rowOff>
        </xdr:from>
        <xdr:to>
          <xdr:col>6</xdr:col>
          <xdr:colOff>304800</xdr:colOff>
          <xdr:row>55</xdr:row>
          <xdr:rowOff>47625</xdr:rowOff>
        </xdr:to>
        <xdr:sp macro="" textlink="">
          <xdr:nvSpPr>
            <xdr:cNvPr id="70797" name="Check Box 141" hidden="1">
              <a:extLst>
                <a:ext uri="{63B3BB69-23CF-44E3-9099-C40C66FF867C}">
                  <a14:compatExt spid="_x0000_s70797"/>
                </a:ext>
                <a:ext uri="{FF2B5EF4-FFF2-40B4-BE49-F238E27FC236}">
                  <a16:creationId xmlns:a16="http://schemas.microsoft.com/office/drawing/2014/main" id="{00000000-0008-0000-1500-00008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53</xdr:row>
          <xdr:rowOff>171450</xdr:rowOff>
        </xdr:from>
        <xdr:to>
          <xdr:col>7</xdr:col>
          <xdr:colOff>400050</xdr:colOff>
          <xdr:row>55</xdr:row>
          <xdr:rowOff>19050</xdr:rowOff>
        </xdr:to>
        <xdr:sp macro="" textlink="">
          <xdr:nvSpPr>
            <xdr:cNvPr id="70798" name="Check Box 142" hidden="1">
              <a:extLst>
                <a:ext uri="{63B3BB69-23CF-44E3-9099-C40C66FF867C}">
                  <a14:compatExt spid="_x0000_s70798"/>
                </a:ext>
                <a:ext uri="{FF2B5EF4-FFF2-40B4-BE49-F238E27FC236}">
                  <a16:creationId xmlns:a16="http://schemas.microsoft.com/office/drawing/2014/main" id="{00000000-0008-0000-1500-00008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53</xdr:row>
          <xdr:rowOff>171450</xdr:rowOff>
        </xdr:from>
        <xdr:to>
          <xdr:col>8</xdr:col>
          <xdr:colOff>381000</xdr:colOff>
          <xdr:row>55</xdr:row>
          <xdr:rowOff>19050</xdr:rowOff>
        </xdr:to>
        <xdr:sp macro="" textlink="">
          <xdr:nvSpPr>
            <xdr:cNvPr id="70799" name="Check Box 143" hidden="1">
              <a:extLst>
                <a:ext uri="{63B3BB69-23CF-44E3-9099-C40C66FF867C}">
                  <a14:compatExt spid="_x0000_s70799"/>
                </a:ext>
                <a:ext uri="{FF2B5EF4-FFF2-40B4-BE49-F238E27FC236}">
                  <a16:creationId xmlns:a16="http://schemas.microsoft.com/office/drawing/2014/main" id="{00000000-0008-0000-1500-00008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54</xdr:row>
          <xdr:rowOff>0</xdr:rowOff>
        </xdr:from>
        <xdr:to>
          <xdr:col>7</xdr:col>
          <xdr:colOff>400050</xdr:colOff>
          <xdr:row>55</xdr:row>
          <xdr:rowOff>47625</xdr:rowOff>
        </xdr:to>
        <xdr:sp macro="" textlink="">
          <xdr:nvSpPr>
            <xdr:cNvPr id="70800" name="Check Box 144" hidden="1">
              <a:extLst>
                <a:ext uri="{63B3BB69-23CF-44E3-9099-C40C66FF867C}">
                  <a14:compatExt spid="_x0000_s70800"/>
                </a:ext>
                <a:ext uri="{FF2B5EF4-FFF2-40B4-BE49-F238E27FC236}">
                  <a16:creationId xmlns:a16="http://schemas.microsoft.com/office/drawing/2014/main" id="{00000000-0008-0000-1500-00009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54</xdr:row>
          <xdr:rowOff>0</xdr:rowOff>
        </xdr:from>
        <xdr:to>
          <xdr:col>8</xdr:col>
          <xdr:colOff>381000</xdr:colOff>
          <xdr:row>55</xdr:row>
          <xdr:rowOff>47625</xdr:rowOff>
        </xdr:to>
        <xdr:sp macro="" textlink="">
          <xdr:nvSpPr>
            <xdr:cNvPr id="70801" name="Check Box 145" hidden="1">
              <a:extLst>
                <a:ext uri="{63B3BB69-23CF-44E3-9099-C40C66FF867C}">
                  <a14:compatExt spid="_x0000_s70801"/>
                </a:ext>
                <a:ext uri="{FF2B5EF4-FFF2-40B4-BE49-F238E27FC236}">
                  <a16:creationId xmlns:a16="http://schemas.microsoft.com/office/drawing/2014/main" id="{00000000-0008-0000-1500-00009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53</xdr:row>
          <xdr:rowOff>171450</xdr:rowOff>
        </xdr:from>
        <xdr:to>
          <xdr:col>9</xdr:col>
          <xdr:colOff>276225</xdr:colOff>
          <xdr:row>55</xdr:row>
          <xdr:rowOff>19050</xdr:rowOff>
        </xdr:to>
        <xdr:sp macro="" textlink="">
          <xdr:nvSpPr>
            <xdr:cNvPr id="70802" name="Check Box 146" hidden="1">
              <a:extLst>
                <a:ext uri="{63B3BB69-23CF-44E3-9099-C40C66FF867C}">
                  <a14:compatExt spid="_x0000_s70802"/>
                </a:ext>
                <a:ext uri="{FF2B5EF4-FFF2-40B4-BE49-F238E27FC236}">
                  <a16:creationId xmlns:a16="http://schemas.microsoft.com/office/drawing/2014/main" id="{00000000-0008-0000-1500-00009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53</xdr:row>
          <xdr:rowOff>171450</xdr:rowOff>
        </xdr:from>
        <xdr:to>
          <xdr:col>10</xdr:col>
          <xdr:colOff>285750</xdr:colOff>
          <xdr:row>55</xdr:row>
          <xdr:rowOff>19050</xdr:rowOff>
        </xdr:to>
        <xdr:sp macro="" textlink="">
          <xdr:nvSpPr>
            <xdr:cNvPr id="70803" name="Check Box 147" hidden="1">
              <a:extLst>
                <a:ext uri="{63B3BB69-23CF-44E3-9099-C40C66FF867C}">
                  <a14:compatExt spid="_x0000_s70803"/>
                </a:ext>
                <a:ext uri="{FF2B5EF4-FFF2-40B4-BE49-F238E27FC236}">
                  <a16:creationId xmlns:a16="http://schemas.microsoft.com/office/drawing/2014/main" id="{00000000-0008-0000-1500-00009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53</xdr:row>
          <xdr:rowOff>171450</xdr:rowOff>
        </xdr:from>
        <xdr:to>
          <xdr:col>11</xdr:col>
          <xdr:colOff>285750</xdr:colOff>
          <xdr:row>55</xdr:row>
          <xdr:rowOff>19050</xdr:rowOff>
        </xdr:to>
        <xdr:sp macro="" textlink="">
          <xdr:nvSpPr>
            <xdr:cNvPr id="70804" name="Check Box 148" hidden="1">
              <a:extLst>
                <a:ext uri="{63B3BB69-23CF-44E3-9099-C40C66FF867C}">
                  <a14:compatExt spid="_x0000_s70804"/>
                </a:ext>
                <a:ext uri="{FF2B5EF4-FFF2-40B4-BE49-F238E27FC236}">
                  <a16:creationId xmlns:a16="http://schemas.microsoft.com/office/drawing/2014/main" id="{00000000-0008-0000-1500-00009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54</xdr:row>
          <xdr:rowOff>0</xdr:rowOff>
        </xdr:from>
        <xdr:to>
          <xdr:col>9</xdr:col>
          <xdr:colOff>276225</xdr:colOff>
          <xdr:row>55</xdr:row>
          <xdr:rowOff>47625</xdr:rowOff>
        </xdr:to>
        <xdr:sp macro="" textlink="">
          <xdr:nvSpPr>
            <xdr:cNvPr id="70805" name="Check Box 149" hidden="1">
              <a:extLst>
                <a:ext uri="{63B3BB69-23CF-44E3-9099-C40C66FF867C}">
                  <a14:compatExt spid="_x0000_s70805"/>
                </a:ext>
                <a:ext uri="{FF2B5EF4-FFF2-40B4-BE49-F238E27FC236}">
                  <a16:creationId xmlns:a16="http://schemas.microsoft.com/office/drawing/2014/main" id="{00000000-0008-0000-1500-00009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54</xdr:row>
          <xdr:rowOff>0</xdr:rowOff>
        </xdr:from>
        <xdr:to>
          <xdr:col>10</xdr:col>
          <xdr:colOff>285750</xdr:colOff>
          <xdr:row>55</xdr:row>
          <xdr:rowOff>47625</xdr:rowOff>
        </xdr:to>
        <xdr:sp macro="" textlink="">
          <xdr:nvSpPr>
            <xdr:cNvPr id="70806" name="Check Box 150" hidden="1">
              <a:extLst>
                <a:ext uri="{63B3BB69-23CF-44E3-9099-C40C66FF867C}">
                  <a14:compatExt spid="_x0000_s70806"/>
                </a:ext>
                <a:ext uri="{FF2B5EF4-FFF2-40B4-BE49-F238E27FC236}">
                  <a16:creationId xmlns:a16="http://schemas.microsoft.com/office/drawing/2014/main" id="{00000000-0008-0000-1500-00009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54</xdr:row>
          <xdr:rowOff>0</xdr:rowOff>
        </xdr:from>
        <xdr:to>
          <xdr:col>11</xdr:col>
          <xdr:colOff>285750</xdr:colOff>
          <xdr:row>55</xdr:row>
          <xdr:rowOff>47625</xdr:rowOff>
        </xdr:to>
        <xdr:sp macro="" textlink="">
          <xdr:nvSpPr>
            <xdr:cNvPr id="70807" name="Check Box 151" hidden="1">
              <a:extLst>
                <a:ext uri="{63B3BB69-23CF-44E3-9099-C40C66FF867C}">
                  <a14:compatExt spid="_x0000_s70807"/>
                </a:ext>
                <a:ext uri="{FF2B5EF4-FFF2-40B4-BE49-F238E27FC236}">
                  <a16:creationId xmlns:a16="http://schemas.microsoft.com/office/drawing/2014/main" id="{00000000-0008-0000-1500-00009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54</xdr:row>
          <xdr:rowOff>171450</xdr:rowOff>
        </xdr:from>
        <xdr:to>
          <xdr:col>5</xdr:col>
          <xdr:colOff>295275</xdr:colOff>
          <xdr:row>56</xdr:row>
          <xdr:rowOff>28575</xdr:rowOff>
        </xdr:to>
        <xdr:sp macro="" textlink="">
          <xdr:nvSpPr>
            <xdr:cNvPr id="70810" name="Check Box 154" hidden="1">
              <a:extLst>
                <a:ext uri="{63B3BB69-23CF-44E3-9099-C40C66FF867C}">
                  <a14:compatExt spid="_x0000_s70810"/>
                </a:ext>
                <a:ext uri="{FF2B5EF4-FFF2-40B4-BE49-F238E27FC236}">
                  <a16:creationId xmlns:a16="http://schemas.microsoft.com/office/drawing/2014/main" id="{00000000-0008-0000-1500-00009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54</xdr:row>
          <xdr:rowOff>171450</xdr:rowOff>
        </xdr:from>
        <xdr:to>
          <xdr:col>6</xdr:col>
          <xdr:colOff>304800</xdr:colOff>
          <xdr:row>56</xdr:row>
          <xdr:rowOff>19050</xdr:rowOff>
        </xdr:to>
        <xdr:sp macro="" textlink="">
          <xdr:nvSpPr>
            <xdr:cNvPr id="70811" name="Check Box 155" hidden="1">
              <a:extLst>
                <a:ext uri="{63B3BB69-23CF-44E3-9099-C40C66FF867C}">
                  <a14:compatExt spid="_x0000_s70811"/>
                </a:ext>
                <a:ext uri="{FF2B5EF4-FFF2-40B4-BE49-F238E27FC236}">
                  <a16:creationId xmlns:a16="http://schemas.microsoft.com/office/drawing/2014/main" id="{00000000-0008-0000-1500-00009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55</xdr:row>
          <xdr:rowOff>171450</xdr:rowOff>
        </xdr:from>
        <xdr:to>
          <xdr:col>5</xdr:col>
          <xdr:colOff>295275</xdr:colOff>
          <xdr:row>57</xdr:row>
          <xdr:rowOff>28575</xdr:rowOff>
        </xdr:to>
        <xdr:sp macro="" textlink="">
          <xdr:nvSpPr>
            <xdr:cNvPr id="70812" name="Check Box 156" hidden="1">
              <a:extLst>
                <a:ext uri="{63B3BB69-23CF-44E3-9099-C40C66FF867C}">
                  <a14:compatExt spid="_x0000_s70812"/>
                </a:ext>
                <a:ext uri="{FF2B5EF4-FFF2-40B4-BE49-F238E27FC236}">
                  <a16:creationId xmlns:a16="http://schemas.microsoft.com/office/drawing/2014/main" id="{00000000-0008-0000-1500-00009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55</xdr:row>
          <xdr:rowOff>171450</xdr:rowOff>
        </xdr:from>
        <xdr:to>
          <xdr:col>6</xdr:col>
          <xdr:colOff>304800</xdr:colOff>
          <xdr:row>57</xdr:row>
          <xdr:rowOff>19050</xdr:rowOff>
        </xdr:to>
        <xdr:sp macro="" textlink="">
          <xdr:nvSpPr>
            <xdr:cNvPr id="70813" name="Check Box 157" hidden="1">
              <a:extLst>
                <a:ext uri="{63B3BB69-23CF-44E3-9099-C40C66FF867C}">
                  <a14:compatExt spid="_x0000_s70813"/>
                </a:ext>
                <a:ext uri="{FF2B5EF4-FFF2-40B4-BE49-F238E27FC236}">
                  <a16:creationId xmlns:a16="http://schemas.microsoft.com/office/drawing/2014/main" id="{00000000-0008-0000-1500-00009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54</xdr:row>
          <xdr:rowOff>171450</xdr:rowOff>
        </xdr:from>
        <xdr:to>
          <xdr:col>7</xdr:col>
          <xdr:colOff>400050</xdr:colOff>
          <xdr:row>56</xdr:row>
          <xdr:rowOff>19050</xdr:rowOff>
        </xdr:to>
        <xdr:sp macro="" textlink="">
          <xdr:nvSpPr>
            <xdr:cNvPr id="70814" name="Check Box 158" hidden="1">
              <a:extLst>
                <a:ext uri="{63B3BB69-23CF-44E3-9099-C40C66FF867C}">
                  <a14:compatExt spid="_x0000_s70814"/>
                </a:ext>
                <a:ext uri="{FF2B5EF4-FFF2-40B4-BE49-F238E27FC236}">
                  <a16:creationId xmlns:a16="http://schemas.microsoft.com/office/drawing/2014/main" id="{00000000-0008-0000-1500-00009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54</xdr:row>
          <xdr:rowOff>171450</xdr:rowOff>
        </xdr:from>
        <xdr:to>
          <xdr:col>8</xdr:col>
          <xdr:colOff>381000</xdr:colOff>
          <xdr:row>56</xdr:row>
          <xdr:rowOff>19050</xdr:rowOff>
        </xdr:to>
        <xdr:sp macro="" textlink="">
          <xdr:nvSpPr>
            <xdr:cNvPr id="70815" name="Check Box 159" hidden="1">
              <a:extLst>
                <a:ext uri="{63B3BB69-23CF-44E3-9099-C40C66FF867C}">
                  <a14:compatExt spid="_x0000_s70815"/>
                </a:ext>
                <a:ext uri="{FF2B5EF4-FFF2-40B4-BE49-F238E27FC236}">
                  <a16:creationId xmlns:a16="http://schemas.microsoft.com/office/drawing/2014/main" id="{00000000-0008-0000-1500-00009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55</xdr:row>
          <xdr:rowOff>171450</xdr:rowOff>
        </xdr:from>
        <xdr:to>
          <xdr:col>7</xdr:col>
          <xdr:colOff>400050</xdr:colOff>
          <xdr:row>57</xdr:row>
          <xdr:rowOff>19050</xdr:rowOff>
        </xdr:to>
        <xdr:sp macro="" textlink="">
          <xdr:nvSpPr>
            <xdr:cNvPr id="70816" name="Check Box 160" hidden="1">
              <a:extLst>
                <a:ext uri="{63B3BB69-23CF-44E3-9099-C40C66FF867C}">
                  <a14:compatExt spid="_x0000_s70816"/>
                </a:ext>
                <a:ext uri="{FF2B5EF4-FFF2-40B4-BE49-F238E27FC236}">
                  <a16:creationId xmlns:a16="http://schemas.microsoft.com/office/drawing/2014/main" id="{00000000-0008-0000-1500-0000A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55</xdr:row>
          <xdr:rowOff>171450</xdr:rowOff>
        </xdr:from>
        <xdr:to>
          <xdr:col>8</xdr:col>
          <xdr:colOff>381000</xdr:colOff>
          <xdr:row>57</xdr:row>
          <xdr:rowOff>19050</xdr:rowOff>
        </xdr:to>
        <xdr:sp macro="" textlink="">
          <xdr:nvSpPr>
            <xdr:cNvPr id="70817" name="Check Box 161" hidden="1">
              <a:extLst>
                <a:ext uri="{63B3BB69-23CF-44E3-9099-C40C66FF867C}">
                  <a14:compatExt spid="_x0000_s70817"/>
                </a:ext>
                <a:ext uri="{FF2B5EF4-FFF2-40B4-BE49-F238E27FC236}">
                  <a16:creationId xmlns:a16="http://schemas.microsoft.com/office/drawing/2014/main" id="{00000000-0008-0000-1500-0000A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54</xdr:row>
          <xdr:rowOff>171450</xdr:rowOff>
        </xdr:from>
        <xdr:to>
          <xdr:col>9</xdr:col>
          <xdr:colOff>276225</xdr:colOff>
          <xdr:row>56</xdr:row>
          <xdr:rowOff>19050</xdr:rowOff>
        </xdr:to>
        <xdr:sp macro="" textlink="">
          <xdr:nvSpPr>
            <xdr:cNvPr id="70818" name="Check Box 162" hidden="1">
              <a:extLst>
                <a:ext uri="{63B3BB69-23CF-44E3-9099-C40C66FF867C}">
                  <a14:compatExt spid="_x0000_s70818"/>
                </a:ext>
                <a:ext uri="{FF2B5EF4-FFF2-40B4-BE49-F238E27FC236}">
                  <a16:creationId xmlns:a16="http://schemas.microsoft.com/office/drawing/2014/main" id="{00000000-0008-0000-1500-0000A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54</xdr:row>
          <xdr:rowOff>171450</xdr:rowOff>
        </xdr:from>
        <xdr:to>
          <xdr:col>10</xdr:col>
          <xdr:colOff>285750</xdr:colOff>
          <xdr:row>56</xdr:row>
          <xdr:rowOff>19050</xdr:rowOff>
        </xdr:to>
        <xdr:sp macro="" textlink="">
          <xdr:nvSpPr>
            <xdr:cNvPr id="70819" name="Check Box 163" hidden="1">
              <a:extLst>
                <a:ext uri="{63B3BB69-23CF-44E3-9099-C40C66FF867C}">
                  <a14:compatExt spid="_x0000_s70819"/>
                </a:ext>
                <a:ext uri="{FF2B5EF4-FFF2-40B4-BE49-F238E27FC236}">
                  <a16:creationId xmlns:a16="http://schemas.microsoft.com/office/drawing/2014/main" id="{00000000-0008-0000-1500-0000A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54</xdr:row>
          <xdr:rowOff>171450</xdr:rowOff>
        </xdr:from>
        <xdr:to>
          <xdr:col>11</xdr:col>
          <xdr:colOff>285750</xdr:colOff>
          <xdr:row>56</xdr:row>
          <xdr:rowOff>19050</xdr:rowOff>
        </xdr:to>
        <xdr:sp macro="" textlink="">
          <xdr:nvSpPr>
            <xdr:cNvPr id="70820" name="Check Box 164" hidden="1">
              <a:extLst>
                <a:ext uri="{63B3BB69-23CF-44E3-9099-C40C66FF867C}">
                  <a14:compatExt spid="_x0000_s70820"/>
                </a:ext>
                <a:ext uri="{FF2B5EF4-FFF2-40B4-BE49-F238E27FC236}">
                  <a16:creationId xmlns:a16="http://schemas.microsoft.com/office/drawing/2014/main" id="{00000000-0008-0000-1500-0000A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55</xdr:row>
          <xdr:rowOff>171450</xdr:rowOff>
        </xdr:from>
        <xdr:to>
          <xdr:col>9</xdr:col>
          <xdr:colOff>276225</xdr:colOff>
          <xdr:row>57</xdr:row>
          <xdr:rowOff>19050</xdr:rowOff>
        </xdr:to>
        <xdr:sp macro="" textlink="">
          <xdr:nvSpPr>
            <xdr:cNvPr id="70821" name="Check Box 165" hidden="1">
              <a:extLst>
                <a:ext uri="{63B3BB69-23CF-44E3-9099-C40C66FF867C}">
                  <a14:compatExt spid="_x0000_s70821"/>
                </a:ext>
                <a:ext uri="{FF2B5EF4-FFF2-40B4-BE49-F238E27FC236}">
                  <a16:creationId xmlns:a16="http://schemas.microsoft.com/office/drawing/2014/main" id="{00000000-0008-0000-1500-0000A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55</xdr:row>
          <xdr:rowOff>171450</xdr:rowOff>
        </xdr:from>
        <xdr:to>
          <xdr:col>10</xdr:col>
          <xdr:colOff>285750</xdr:colOff>
          <xdr:row>57</xdr:row>
          <xdr:rowOff>19050</xdr:rowOff>
        </xdr:to>
        <xdr:sp macro="" textlink="">
          <xdr:nvSpPr>
            <xdr:cNvPr id="70822" name="Check Box 166" hidden="1">
              <a:extLst>
                <a:ext uri="{63B3BB69-23CF-44E3-9099-C40C66FF867C}">
                  <a14:compatExt spid="_x0000_s70822"/>
                </a:ext>
                <a:ext uri="{FF2B5EF4-FFF2-40B4-BE49-F238E27FC236}">
                  <a16:creationId xmlns:a16="http://schemas.microsoft.com/office/drawing/2014/main" id="{00000000-0008-0000-1500-0000A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55</xdr:row>
          <xdr:rowOff>171450</xdr:rowOff>
        </xdr:from>
        <xdr:to>
          <xdr:col>11</xdr:col>
          <xdr:colOff>285750</xdr:colOff>
          <xdr:row>57</xdr:row>
          <xdr:rowOff>19050</xdr:rowOff>
        </xdr:to>
        <xdr:sp macro="" textlink="">
          <xdr:nvSpPr>
            <xdr:cNvPr id="70823" name="Check Box 167" hidden="1">
              <a:extLst>
                <a:ext uri="{63B3BB69-23CF-44E3-9099-C40C66FF867C}">
                  <a14:compatExt spid="_x0000_s70823"/>
                </a:ext>
                <a:ext uri="{FF2B5EF4-FFF2-40B4-BE49-F238E27FC236}">
                  <a16:creationId xmlns:a16="http://schemas.microsoft.com/office/drawing/2014/main" id="{00000000-0008-0000-1500-0000A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56</xdr:row>
          <xdr:rowOff>171450</xdr:rowOff>
        </xdr:from>
        <xdr:to>
          <xdr:col>5</xdr:col>
          <xdr:colOff>295275</xdr:colOff>
          <xdr:row>58</xdr:row>
          <xdr:rowOff>28575</xdr:rowOff>
        </xdr:to>
        <xdr:sp macro="" textlink="">
          <xdr:nvSpPr>
            <xdr:cNvPr id="70824" name="Check Box 168" hidden="1">
              <a:extLst>
                <a:ext uri="{63B3BB69-23CF-44E3-9099-C40C66FF867C}">
                  <a14:compatExt spid="_x0000_s70824"/>
                </a:ext>
                <a:ext uri="{FF2B5EF4-FFF2-40B4-BE49-F238E27FC236}">
                  <a16:creationId xmlns:a16="http://schemas.microsoft.com/office/drawing/2014/main" id="{00000000-0008-0000-1500-0000A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56</xdr:row>
          <xdr:rowOff>171450</xdr:rowOff>
        </xdr:from>
        <xdr:to>
          <xdr:col>6</xdr:col>
          <xdr:colOff>304800</xdr:colOff>
          <xdr:row>58</xdr:row>
          <xdr:rowOff>19050</xdr:rowOff>
        </xdr:to>
        <xdr:sp macro="" textlink="">
          <xdr:nvSpPr>
            <xdr:cNvPr id="70825" name="Check Box 169" hidden="1">
              <a:extLst>
                <a:ext uri="{63B3BB69-23CF-44E3-9099-C40C66FF867C}">
                  <a14:compatExt spid="_x0000_s70825"/>
                </a:ext>
                <a:ext uri="{FF2B5EF4-FFF2-40B4-BE49-F238E27FC236}">
                  <a16:creationId xmlns:a16="http://schemas.microsoft.com/office/drawing/2014/main" id="{00000000-0008-0000-1500-0000A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58</xdr:row>
          <xdr:rowOff>171450</xdr:rowOff>
        </xdr:from>
        <xdr:to>
          <xdr:col>5</xdr:col>
          <xdr:colOff>295275</xdr:colOff>
          <xdr:row>60</xdr:row>
          <xdr:rowOff>19050</xdr:rowOff>
        </xdr:to>
        <xdr:sp macro="" textlink="">
          <xdr:nvSpPr>
            <xdr:cNvPr id="70826" name="Check Box 170" hidden="1">
              <a:extLst>
                <a:ext uri="{63B3BB69-23CF-44E3-9099-C40C66FF867C}">
                  <a14:compatExt spid="_x0000_s70826"/>
                </a:ext>
                <a:ext uri="{FF2B5EF4-FFF2-40B4-BE49-F238E27FC236}">
                  <a16:creationId xmlns:a16="http://schemas.microsoft.com/office/drawing/2014/main" id="{00000000-0008-0000-1500-0000A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58</xdr:row>
          <xdr:rowOff>161925</xdr:rowOff>
        </xdr:from>
        <xdr:to>
          <xdr:col>6</xdr:col>
          <xdr:colOff>304800</xdr:colOff>
          <xdr:row>60</xdr:row>
          <xdr:rowOff>9525</xdr:rowOff>
        </xdr:to>
        <xdr:sp macro="" textlink="">
          <xdr:nvSpPr>
            <xdr:cNvPr id="70827" name="Check Box 171" hidden="1">
              <a:extLst>
                <a:ext uri="{63B3BB69-23CF-44E3-9099-C40C66FF867C}">
                  <a14:compatExt spid="_x0000_s70827"/>
                </a:ext>
                <a:ext uri="{FF2B5EF4-FFF2-40B4-BE49-F238E27FC236}">
                  <a16:creationId xmlns:a16="http://schemas.microsoft.com/office/drawing/2014/main" id="{00000000-0008-0000-1500-0000A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56</xdr:row>
          <xdr:rowOff>171450</xdr:rowOff>
        </xdr:from>
        <xdr:to>
          <xdr:col>7</xdr:col>
          <xdr:colOff>400050</xdr:colOff>
          <xdr:row>58</xdr:row>
          <xdr:rowOff>19050</xdr:rowOff>
        </xdr:to>
        <xdr:sp macro="" textlink="">
          <xdr:nvSpPr>
            <xdr:cNvPr id="70828" name="Check Box 172" hidden="1">
              <a:extLst>
                <a:ext uri="{63B3BB69-23CF-44E3-9099-C40C66FF867C}">
                  <a14:compatExt spid="_x0000_s70828"/>
                </a:ext>
                <a:ext uri="{FF2B5EF4-FFF2-40B4-BE49-F238E27FC236}">
                  <a16:creationId xmlns:a16="http://schemas.microsoft.com/office/drawing/2014/main" id="{00000000-0008-0000-1500-0000A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56</xdr:row>
          <xdr:rowOff>171450</xdr:rowOff>
        </xdr:from>
        <xdr:to>
          <xdr:col>8</xdr:col>
          <xdr:colOff>381000</xdr:colOff>
          <xdr:row>58</xdr:row>
          <xdr:rowOff>19050</xdr:rowOff>
        </xdr:to>
        <xdr:sp macro="" textlink="">
          <xdr:nvSpPr>
            <xdr:cNvPr id="70829" name="Check Box 173" hidden="1">
              <a:extLst>
                <a:ext uri="{63B3BB69-23CF-44E3-9099-C40C66FF867C}">
                  <a14:compatExt spid="_x0000_s70829"/>
                </a:ext>
                <a:ext uri="{FF2B5EF4-FFF2-40B4-BE49-F238E27FC236}">
                  <a16:creationId xmlns:a16="http://schemas.microsoft.com/office/drawing/2014/main" id="{00000000-0008-0000-1500-0000A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58</xdr:row>
          <xdr:rowOff>161925</xdr:rowOff>
        </xdr:from>
        <xdr:to>
          <xdr:col>7</xdr:col>
          <xdr:colOff>400050</xdr:colOff>
          <xdr:row>60</xdr:row>
          <xdr:rowOff>9525</xdr:rowOff>
        </xdr:to>
        <xdr:sp macro="" textlink="">
          <xdr:nvSpPr>
            <xdr:cNvPr id="70830" name="Check Box 174" hidden="1">
              <a:extLst>
                <a:ext uri="{63B3BB69-23CF-44E3-9099-C40C66FF867C}">
                  <a14:compatExt spid="_x0000_s70830"/>
                </a:ext>
                <a:ext uri="{FF2B5EF4-FFF2-40B4-BE49-F238E27FC236}">
                  <a16:creationId xmlns:a16="http://schemas.microsoft.com/office/drawing/2014/main" id="{00000000-0008-0000-1500-0000A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58</xdr:row>
          <xdr:rowOff>161925</xdr:rowOff>
        </xdr:from>
        <xdr:to>
          <xdr:col>8</xdr:col>
          <xdr:colOff>381000</xdr:colOff>
          <xdr:row>60</xdr:row>
          <xdr:rowOff>9525</xdr:rowOff>
        </xdr:to>
        <xdr:sp macro="" textlink="">
          <xdr:nvSpPr>
            <xdr:cNvPr id="70831" name="Check Box 175" hidden="1">
              <a:extLst>
                <a:ext uri="{63B3BB69-23CF-44E3-9099-C40C66FF867C}">
                  <a14:compatExt spid="_x0000_s70831"/>
                </a:ext>
                <a:ext uri="{FF2B5EF4-FFF2-40B4-BE49-F238E27FC236}">
                  <a16:creationId xmlns:a16="http://schemas.microsoft.com/office/drawing/2014/main" id="{00000000-0008-0000-1500-0000A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56</xdr:row>
          <xdr:rowOff>171450</xdr:rowOff>
        </xdr:from>
        <xdr:to>
          <xdr:col>9</xdr:col>
          <xdr:colOff>276225</xdr:colOff>
          <xdr:row>58</xdr:row>
          <xdr:rowOff>19050</xdr:rowOff>
        </xdr:to>
        <xdr:sp macro="" textlink="">
          <xdr:nvSpPr>
            <xdr:cNvPr id="70832" name="Check Box 176" hidden="1">
              <a:extLst>
                <a:ext uri="{63B3BB69-23CF-44E3-9099-C40C66FF867C}">
                  <a14:compatExt spid="_x0000_s70832"/>
                </a:ext>
                <a:ext uri="{FF2B5EF4-FFF2-40B4-BE49-F238E27FC236}">
                  <a16:creationId xmlns:a16="http://schemas.microsoft.com/office/drawing/2014/main" id="{00000000-0008-0000-1500-0000B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56</xdr:row>
          <xdr:rowOff>171450</xdr:rowOff>
        </xdr:from>
        <xdr:to>
          <xdr:col>10</xdr:col>
          <xdr:colOff>285750</xdr:colOff>
          <xdr:row>58</xdr:row>
          <xdr:rowOff>19050</xdr:rowOff>
        </xdr:to>
        <xdr:sp macro="" textlink="">
          <xdr:nvSpPr>
            <xdr:cNvPr id="70833" name="Check Box 177" hidden="1">
              <a:extLst>
                <a:ext uri="{63B3BB69-23CF-44E3-9099-C40C66FF867C}">
                  <a14:compatExt spid="_x0000_s70833"/>
                </a:ext>
                <a:ext uri="{FF2B5EF4-FFF2-40B4-BE49-F238E27FC236}">
                  <a16:creationId xmlns:a16="http://schemas.microsoft.com/office/drawing/2014/main" id="{00000000-0008-0000-1500-0000B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56</xdr:row>
          <xdr:rowOff>171450</xdr:rowOff>
        </xdr:from>
        <xdr:to>
          <xdr:col>11</xdr:col>
          <xdr:colOff>285750</xdr:colOff>
          <xdr:row>58</xdr:row>
          <xdr:rowOff>19050</xdr:rowOff>
        </xdr:to>
        <xdr:sp macro="" textlink="">
          <xdr:nvSpPr>
            <xdr:cNvPr id="70834" name="Check Box 178" hidden="1">
              <a:extLst>
                <a:ext uri="{63B3BB69-23CF-44E3-9099-C40C66FF867C}">
                  <a14:compatExt spid="_x0000_s70834"/>
                </a:ext>
                <a:ext uri="{FF2B5EF4-FFF2-40B4-BE49-F238E27FC236}">
                  <a16:creationId xmlns:a16="http://schemas.microsoft.com/office/drawing/2014/main" id="{00000000-0008-0000-1500-0000B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58</xdr:row>
          <xdr:rowOff>161925</xdr:rowOff>
        </xdr:from>
        <xdr:to>
          <xdr:col>9</xdr:col>
          <xdr:colOff>276225</xdr:colOff>
          <xdr:row>60</xdr:row>
          <xdr:rowOff>9525</xdr:rowOff>
        </xdr:to>
        <xdr:sp macro="" textlink="">
          <xdr:nvSpPr>
            <xdr:cNvPr id="70835" name="Check Box 179" hidden="1">
              <a:extLst>
                <a:ext uri="{63B3BB69-23CF-44E3-9099-C40C66FF867C}">
                  <a14:compatExt spid="_x0000_s70835"/>
                </a:ext>
                <a:ext uri="{FF2B5EF4-FFF2-40B4-BE49-F238E27FC236}">
                  <a16:creationId xmlns:a16="http://schemas.microsoft.com/office/drawing/2014/main" id="{00000000-0008-0000-1500-0000B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58</xdr:row>
          <xdr:rowOff>161925</xdr:rowOff>
        </xdr:from>
        <xdr:to>
          <xdr:col>10</xdr:col>
          <xdr:colOff>285750</xdr:colOff>
          <xdr:row>60</xdr:row>
          <xdr:rowOff>9525</xdr:rowOff>
        </xdr:to>
        <xdr:sp macro="" textlink="">
          <xdr:nvSpPr>
            <xdr:cNvPr id="70836" name="Check Box 180" hidden="1">
              <a:extLst>
                <a:ext uri="{63B3BB69-23CF-44E3-9099-C40C66FF867C}">
                  <a14:compatExt spid="_x0000_s70836"/>
                </a:ext>
                <a:ext uri="{FF2B5EF4-FFF2-40B4-BE49-F238E27FC236}">
                  <a16:creationId xmlns:a16="http://schemas.microsoft.com/office/drawing/2014/main" id="{00000000-0008-0000-1500-0000B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58</xdr:row>
          <xdr:rowOff>161925</xdr:rowOff>
        </xdr:from>
        <xdr:to>
          <xdr:col>11</xdr:col>
          <xdr:colOff>285750</xdr:colOff>
          <xdr:row>60</xdr:row>
          <xdr:rowOff>9525</xdr:rowOff>
        </xdr:to>
        <xdr:sp macro="" textlink="">
          <xdr:nvSpPr>
            <xdr:cNvPr id="70837" name="Check Box 181" hidden="1">
              <a:extLst>
                <a:ext uri="{63B3BB69-23CF-44E3-9099-C40C66FF867C}">
                  <a14:compatExt spid="_x0000_s70837"/>
                </a:ext>
                <a:ext uri="{FF2B5EF4-FFF2-40B4-BE49-F238E27FC236}">
                  <a16:creationId xmlns:a16="http://schemas.microsoft.com/office/drawing/2014/main" id="{00000000-0008-0000-1500-0000B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54</xdr:row>
          <xdr:rowOff>171450</xdr:rowOff>
        </xdr:from>
        <xdr:to>
          <xdr:col>5</xdr:col>
          <xdr:colOff>295275</xdr:colOff>
          <xdr:row>56</xdr:row>
          <xdr:rowOff>28575</xdr:rowOff>
        </xdr:to>
        <xdr:sp macro="" textlink="">
          <xdr:nvSpPr>
            <xdr:cNvPr id="70838" name="Check Box 182" hidden="1">
              <a:extLst>
                <a:ext uri="{63B3BB69-23CF-44E3-9099-C40C66FF867C}">
                  <a14:compatExt spid="_x0000_s70838"/>
                </a:ext>
                <a:ext uri="{FF2B5EF4-FFF2-40B4-BE49-F238E27FC236}">
                  <a16:creationId xmlns:a16="http://schemas.microsoft.com/office/drawing/2014/main" id="{00000000-0008-0000-1500-0000B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54</xdr:row>
          <xdr:rowOff>171450</xdr:rowOff>
        </xdr:from>
        <xdr:to>
          <xdr:col>6</xdr:col>
          <xdr:colOff>304800</xdr:colOff>
          <xdr:row>56</xdr:row>
          <xdr:rowOff>19050</xdr:rowOff>
        </xdr:to>
        <xdr:sp macro="" textlink="">
          <xdr:nvSpPr>
            <xdr:cNvPr id="70839" name="Check Box 183" hidden="1">
              <a:extLst>
                <a:ext uri="{63B3BB69-23CF-44E3-9099-C40C66FF867C}">
                  <a14:compatExt spid="_x0000_s70839"/>
                </a:ext>
                <a:ext uri="{FF2B5EF4-FFF2-40B4-BE49-F238E27FC236}">
                  <a16:creationId xmlns:a16="http://schemas.microsoft.com/office/drawing/2014/main" id="{00000000-0008-0000-1500-0000B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54</xdr:row>
          <xdr:rowOff>171450</xdr:rowOff>
        </xdr:from>
        <xdr:to>
          <xdr:col>7</xdr:col>
          <xdr:colOff>400050</xdr:colOff>
          <xdr:row>56</xdr:row>
          <xdr:rowOff>19050</xdr:rowOff>
        </xdr:to>
        <xdr:sp macro="" textlink="">
          <xdr:nvSpPr>
            <xdr:cNvPr id="70840" name="Check Box 184" hidden="1">
              <a:extLst>
                <a:ext uri="{63B3BB69-23CF-44E3-9099-C40C66FF867C}">
                  <a14:compatExt spid="_x0000_s70840"/>
                </a:ext>
                <a:ext uri="{FF2B5EF4-FFF2-40B4-BE49-F238E27FC236}">
                  <a16:creationId xmlns:a16="http://schemas.microsoft.com/office/drawing/2014/main" id="{00000000-0008-0000-1500-0000B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54</xdr:row>
          <xdr:rowOff>171450</xdr:rowOff>
        </xdr:from>
        <xdr:to>
          <xdr:col>8</xdr:col>
          <xdr:colOff>381000</xdr:colOff>
          <xdr:row>56</xdr:row>
          <xdr:rowOff>19050</xdr:rowOff>
        </xdr:to>
        <xdr:sp macro="" textlink="">
          <xdr:nvSpPr>
            <xdr:cNvPr id="70841" name="Check Box 185" hidden="1">
              <a:extLst>
                <a:ext uri="{63B3BB69-23CF-44E3-9099-C40C66FF867C}">
                  <a14:compatExt spid="_x0000_s70841"/>
                </a:ext>
                <a:ext uri="{FF2B5EF4-FFF2-40B4-BE49-F238E27FC236}">
                  <a16:creationId xmlns:a16="http://schemas.microsoft.com/office/drawing/2014/main" id="{00000000-0008-0000-1500-0000B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54</xdr:row>
          <xdr:rowOff>171450</xdr:rowOff>
        </xdr:from>
        <xdr:to>
          <xdr:col>9</xdr:col>
          <xdr:colOff>276225</xdr:colOff>
          <xdr:row>56</xdr:row>
          <xdr:rowOff>19050</xdr:rowOff>
        </xdr:to>
        <xdr:sp macro="" textlink="">
          <xdr:nvSpPr>
            <xdr:cNvPr id="70842" name="Check Box 186" hidden="1">
              <a:extLst>
                <a:ext uri="{63B3BB69-23CF-44E3-9099-C40C66FF867C}">
                  <a14:compatExt spid="_x0000_s70842"/>
                </a:ext>
                <a:ext uri="{FF2B5EF4-FFF2-40B4-BE49-F238E27FC236}">
                  <a16:creationId xmlns:a16="http://schemas.microsoft.com/office/drawing/2014/main" id="{00000000-0008-0000-1500-0000B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54</xdr:row>
          <xdr:rowOff>171450</xdr:rowOff>
        </xdr:from>
        <xdr:to>
          <xdr:col>10</xdr:col>
          <xdr:colOff>285750</xdr:colOff>
          <xdr:row>56</xdr:row>
          <xdr:rowOff>19050</xdr:rowOff>
        </xdr:to>
        <xdr:sp macro="" textlink="">
          <xdr:nvSpPr>
            <xdr:cNvPr id="70843" name="Check Box 187" hidden="1">
              <a:extLst>
                <a:ext uri="{63B3BB69-23CF-44E3-9099-C40C66FF867C}">
                  <a14:compatExt spid="_x0000_s70843"/>
                </a:ext>
                <a:ext uri="{FF2B5EF4-FFF2-40B4-BE49-F238E27FC236}">
                  <a16:creationId xmlns:a16="http://schemas.microsoft.com/office/drawing/2014/main" id="{00000000-0008-0000-1500-0000B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54</xdr:row>
          <xdr:rowOff>171450</xdr:rowOff>
        </xdr:from>
        <xdr:to>
          <xdr:col>11</xdr:col>
          <xdr:colOff>285750</xdr:colOff>
          <xdr:row>56</xdr:row>
          <xdr:rowOff>19050</xdr:rowOff>
        </xdr:to>
        <xdr:sp macro="" textlink="">
          <xdr:nvSpPr>
            <xdr:cNvPr id="70844" name="Check Box 188" hidden="1">
              <a:extLst>
                <a:ext uri="{63B3BB69-23CF-44E3-9099-C40C66FF867C}">
                  <a14:compatExt spid="_x0000_s70844"/>
                </a:ext>
                <a:ext uri="{FF2B5EF4-FFF2-40B4-BE49-F238E27FC236}">
                  <a16:creationId xmlns:a16="http://schemas.microsoft.com/office/drawing/2014/main" id="{00000000-0008-0000-1500-0000B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55</xdr:row>
          <xdr:rowOff>171450</xdr:rowOff>
        </xdr:from>
        <xdr:to>
          <xdr:col>5</xdr:col>
          <xdr:colOff>295275</xdr:colOff>
          <xdr:row>57</xdr:row>
          <xdr:rowOff>28575</xdr:rowOff>
        </xdr:to>
        <xdr:sp macro="" textlink="">
          <xdr:nvSpPr>
            <xdr:cNvPr id="70845" name="Check Box 189" hidden="1">
              <a:extLst>
                <a:ext uri="{63B3BB69-23CF-44E3-9099-C40C66FF867C}">
                  <a14:compatExt spid="_x0000_s70845"/>
                </a:ext>
                <a:ext uri="{FF2B5EF4-FFF2-40B4-BE49-F238E27FC236}">
                  <a16:creationId xmlns:a16="http://schemas.microsoft.com/office/drawing/2014/main" id="{00000000-0008-0000-1500-0000B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55</xdr:row>
          <xdr:rowOff>171450</xdr:rowOff>
        </xdr:from>
        <xdr:to>
          <xdr:col>6</xdr:col>
          <xdr:colOff>304800</xdr:colOff>
          <xdr:row>57</xdr:row>
          <xdr:rowOff>19050</xdr:rowOff>
        </xdr:to>
        <xdr:sp macro="" textlink="">
          <xdr:nvSpPr>
            <xdr:cNvPr id="70846" name="Check Box 190" hidden="1">
              <a:extLst>
                <a:ext uri="{63B3BB69-23CF-44E3-9099-C40C66FF867C}">
                  <a14:compatExt spid="_x0000_s70846"/>
                </a:ext>
                <a:ext uri="{FF2B5EF4-FFF2-40B4-BE49-F238E27FC236}">
                  <a16:creationId xmlns:a16="http://schemas.microsoft.com/office/drawing/2014/main" id="{00000000-0008-0000-1500-0000B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55</xdr:row>
          <xdr:rowOff>171450</xdr:rowOff>
        </xdr:from>
        <xdr:to>
          <xdr:col>7</xdr:col>
          <xdr:colOff>400050</xdr:colOff>
          <xdr:row>57</xdr:row>
          <xdr:rowOff>19050</xdr:rowOff>
        </xdr:to>
        <xdr:sp macro="" textlink="">
          <xdr:nvSpPr>
            <xdr:cNvPr id="70847" name="Check Box 191" hidden="1">
              <a:extLst>
                <a:ext uri="{63B3BB69-23CF-44E3-9099-C40C66FF867C}">
                  <a14:compatExt spid="_x0000_s70847"/>
                </a:ext>
                <a:ext uri="{FF2B5EF4-FFF2-40B4-BE49-F238E27FC236}">
                  <a16:creationId xmlns:a16="http://schemas.microsoft.com/office/drawing/2014/main" id="{00000000-0008-0000-1500-0000B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55</xdr:row>
          <xdr:rowOff>171450</xdr:rowOff>
        </xdr:from>
        <xdr:to>
          <xdr:col>8</xdr:col>
          <xdr:colOff>381000</xdr:colOff>
          <xdr:row>57</xdr:row>
          <xdr:rowOff>19050</xdr:rowOff>
        </xdr:to>
        <xdr:sp macro="" textlink="">
          <xdr:nvSpPr>
            <xdr:cNvPr id="70848" name="Check Box 192" hidden="1">
              <a:extLst>
                <a:ext uri="{63B3BB69-23CF-44E3-9099-C40C66FF867C}">
                  <a14:compatExt spid="_x0000_s70848"/>
                </a:ext>
                <a:ext uri="{FF2B5EF4-FFF2-40B4-BE49-F238E27FC236}">
                  <a16:creationId xmlns:a16="http://schemas.microsoft.com/office/drawing/2014/main" id="{00000000-0008-0000-1500-0000C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55</xdr:row>
          <xdr:rowOff>171450</xdr:rowOff>
        </xdr:from>
        <xdr:to>
          <xdr:col>9</xdr:col>
          <xdr:colOff>276225</xdr:colOff>
          <xdr:row>57</xdr:row>
          <xdr:rowOff>19050</xdr:rowOff>
        </xdr:to>
        <xdr:sp macro="" textlink="">
          <xdr:nvSpPr>
            <xdr:cNvPr id="70849" name="Check Box 193" hidden="1">
              <a:extLst>
                <a:ext uri="{63B3BB69-23CF-44E3-9099-C40C66FF867C}">
                  <a14:compatExt spid="_x0000_s70849"/>
                </a:ext>
                <a:ext uri="{FF2B5EF4-FFF2-40B4-BE49-F238E27FC236}">
                  <a16:creationId xmlns:a16="http://schemas.microsoft.com/office/drawing/2014/main" id="{00000000-0008-0000-1500-0000C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55</xdr:row>
          <xdr:rowOff>171450</xdr:rowOff>
        </xdr:from>
        <xdr:to>
          <xdr:col>10</xdr:col>
          <xdr:colOff>285750</xdr:colOff>
          <xdr:row>57</xdr:row>
          <xdr:rowOff>19050</xdr:rowOff>
        </xdr:to>
        <xdr:sp macro="" textlink="">
          <xdr:nvSpPr>
            <xdr:cNvPr id="70850" name="Check Box 194" hidden="1">
              <a:extLst>
                <a:ext uri="{63B3BB69-23CF-44E3-9099-C40C66FF867C}">
                  <a14:compatExt spid="_x0000_s70850"/>
                </a:ext>
                <a:ext uri="{FF2B5EF4-FFF2-40B4-BE49-F238E27FC236}">
                  <a16:creationId xmlns:a16="http://schemas.microsoft.com/office/drawing/2014/main" id="{00000000-0008-0000-1500-0000C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55</xdr:row>
          <xdr:rowOff>171450</xdr:rowOff>
        </xdr:from>
        <xdr:to>
          <xdr:col>11</xdr:col>
          <xdr:colOff>285750</xdr:colOff>
          <xdr:row>57</xdr:row>
          <xdr:rowOff>19050</xdr:rowOff>
        </xdr:to>
        <xdr:sp macro="" textlink="">
          <xdr:nvSpPr>
            <xdr:cNvPr id="70851" name="Check Box 195" hidden="1">
              <a:extLst>
                <a:ext uri="{63B3BB69-23CF-44E3-9099-C40C66FF867C}">
                  <a14:compatExt spid="_x0000_s70851"/>
                </a:ext>
                <a:ext uri="{FF2B5EF4-FFF2-40B4-BE49-F238E27FC236}">
                  <a16:creationId xmlns:a16="http://schemas.microsoft.com/office/drawing/2014/main" id="{00000000-0008-0000-1500-0000C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56</xdr:row>
          <xdr:rowOff>171450</xdr:rowOff>
        </xdr:from>
        <xdr:to>
          <xdr:col>5</xdr:col>
          <xdr:colOff>295275</xdr:colOff>
          <xdr:row>58</xdr:row>
          <xdr:rowOff>28575</xdr:rowOff>
        </xdr:to>
        <xdr:sp macro="" textlink="">
          <xdr:nvSpPr>
            <xdr:cNvPr id="70852" name="Check Box 196" hidden="1">
              <a:extLst>
                <a:ext uri="{63B3BB69-23CF-44E3-9099-C40C66FF867C}">
                  <a14:compatExt spid="_x0000_s70852"/>
                </a:ext>
                <a:ext uri="{FF2B5EF4-FFF2-40B4-BE49-F238E27FC236}">
                  <a16:creationId xmlns:a16="http://schemas.microsoft.com/office/drawing/2014/main" id="{00000000-0008-0000-1500-0000C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56</xdr:row>
          <xdr:rowOff>171450</xdr:rowOff>
        </xdr:from>
        <xdr:to>
          <xdr:col>6</xdr:col>
          <xdr:colOff>304800</xdr:colOff>
          <xdr:row>58</xdr:row>
          <xdr:rowOff>19050</xdr:rowOff>
        </xdr:to>
        <xdr:sp macro="" textlink="">
          <xdr:nvSpPr>
            <xdr:cNvPr id="70853" name="Check Box 197" hidden="1">
              <a:extLst>
                <a:ext uri="{63B3BB69-23CF-44E3-9099-C40C66FF867C}">
                  <a14:compatExt spid="_x0000_s70853"/>
                </a:ext>
                <a:ext uri="{FF2B5EF4-FFF2-40B4-BE49-F238E27FC236}">
                  <a16:creationId xmlns:a16="http://schemas.microsoft.com/office/drawing/2014/main" id="{00000000-0008-0000-1500-0000C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56</xdr:row>
          <xdr:rowOff>171450</xdr:rowOff>
        </xdr:from>
        <xdr:to>
          <xdr:col>7</xdr:col>
          <xdr:colOff>400050</xdr:colOff>
          <xdr:row>58</xdr:row>
          <xdr:rowOff>19050</xdr:rowOff>
        </xdr:to>
        <xdr:sp macro="" textlink="">
          <xdr:nvSpPr>
            <xdr:cNvPr id="70854" name="Check Box 198" hidden="1">
              <a:extLst>
                <a:ext uri="{63B3BB69-23CF-44E3-9099-C40C66FF867C}">
                  <a14:compatExt spid="_x0000_s70854"/>
                </a:ext>
                <a:ext uri="{FF2B5EF4-FFF2-40B4-BE49-F238E27FC236}">
                  <a16:creationId xmlns:a16="http://schemas.microsoft.com/office/drawing/2014/main" id="{00000000-0008-0000-1500-0000C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56</xdr:row>
          <xdr:rowOff>171450</xdr:rowOff>
        </xdr:from>
        <xdr:to>
          <xdr:col>8</xdr:col>
          <xdr:colOff>381000</xdr:colOff>
          <xdr:row>58</xdr:row>
          <xdr:rowOff>19050</xdr:rowOff>
        </xdr:to>
        <xdr:sp macro="" textlink="">
          <xdr:nvSpPr>
            <xdr:cNvPr id="70855" name="Check Box 199" hidden="1">
              <a:extLst>
                <a:ext uri="{63B3BB69-23CF-44E3-9099-C40C66FF867C}">
                  <a14:compatExt spid="_x0000_s70855"/>
                </a:ext>
                <a:ext uri="{FF2B5EF4-FFF2-40B4-BE49-F238E27FC236}">
                  <a16:creationId xmlns:a16="http://schemas.microsoft.com/office/drawing/2014/main" id="{00000000-0008-0000-1500-0000C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56</xdr:row>
          <xdr:rowOff>171450</xdr:rowOff>
        </xdr:from>
        <xdr:to>
          <xdr:col>9</xdr:col>
          <xdr:colOff>276225</xdr:colOff>
          <xdr:row>58</xdr:row>
          <xdr:rowOff>19050</xdr:rowOff>
        </xdr:to>
        <xdr:sp macro="" textlink="">
          <xdr:nvSpPr>
            <xdr:cNvPr id="70856" name="Check Box 200" hidden="1">
              <a:extLst>
                <a:ext uri="{63B3BB69-23CF-44E3-9099-C40C66FF867C}">
                  <a14:compatExt spid="_x0000_s70856"/>
                </a:ext>
                <a:ext uri="{FF2B5EF4-FFF2-40B4-BE49-F238E27FC236}">
                  <a16:creationId xmlns:a16="http://schemas.microsoft.com/office/drawing/2014/main" id="{00000000-0008-0000-1500-0000C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56</xdr:row>
          <xdr:rowOff>171450</xdr:rowOff>
        </xdr:from>
        <xdr:to>
          <xdr:col>10</xdr:col>
          <xdr:colOff>285750</xdr:colOff>
          <xdr:row>58</xdr:row>
          <xdr:rowOff>19050</xdr:rowOff>
        </xdr:to>
        <xdr:sp macro="" textlink="">
          <xdr:nvSpPr>
            <xdr:cNvPr id="70857" name="Check Box 201" hidden="1">
              <a:extLst>
                <a:ext uri="{63B3BB69-23CF-44E3-9099-C40C66FF867C}">
                  <a14:compatExt spid="_x0000_s70857"/>
                </a:ext>
                <a:ext uri="{FF2B5EF4-FFF2-40B4-BE49-F238E27FC236}">
                  <a16:creationId xmlns:a16="http://schemas.microsoft.com/office/drawing/2014/main" id="{00000000-0008-0000-1500-0000C9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56</xdr:row>
          <xdr:rowOff>171450</xdr:rowOff>
        </xdr:from>
        <xdr:to>
          <xdr:col>11</xdr:col>
          <xdr:colOff>285750</xdr:colOff>
          <xdr:row>58</xdr:row>
          <xdr:rowOff>19050</xdr:rowOff>
        </xdr:to>
        <xdr:sp macro="" textlink="">
          <xdr:nvSpPr>
            <xdr:cNvPr id="70858" name="Check Box 202" hidden="1">
              <a:extLst>
                <a:ext uri="{63B3BB69-23CF-44E3-9099-C40C66FF867C}">
                  <a14:compatExt spid="_x0000_s70858"/>
                </a:ext>
                <a:ext uri="{FF2B5EF4-FFF2-40B4-BE49-F238E27FC236}">
                  <a16:creationId xmlns:a16="http://schemas.microsoft.com/office/drawing/2014/main" id="{00000000-0008-0000-1500-0000C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59</xdr:row>
          <xdr:rowOff>171450</xdr:rowOff>
        </xdr:from>
        <xdr:to>
          <xdr:col>5</xdr:col>
          <xdr:colOff>295275</xdr:colOff>
          <xdr:row>61</xdr:row>
          <xdr:rowOff>28575</xdr:rowOff>
        </xdr:to>
        <xdr:sp macro="" textlink="">
          <xdr:nvSpPr>
            <xdr:cNvPr id="70859" name="Check Box 203" hidden="1">
              <a:extLst>
                <a:ext uri="{63B3BB69-23CF-44E3-9099-C40C66FF867C}">
                  <a14:compatExt spid="_x0000_s70859"/>
                </a:ext>
                <a:ext uri="{FF2B5EF4-FFF2-40B4-BE49-F238E27FC236}">
                  <a16:creationId xmlns:a16="http://schemas.microsoft.com/office/drawing/2014/main" id="{00000000-0008-0000-1500-0000C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59</xdr:row>
          <xdr:rowOff>171450</xdr:rowOff>
        </xdr:from>
        <xdr:to>
          <xdr:col>6</xdr:col>
          <xdr:colOff>304800</xdr:colOff>
          <xdr:row>61</xdr:row>
          <xdr:rowOff>19050</xdr:rowOff>
        </xdr:to>
        <xdr:sp macro="" textlink="">
          <xdr:nvSpPr>
            <xdr:cNvPr id="70860" name="Check Box 204" hidden="1">
              <a:extLst>
                <a:ext uri="{63B3BB69-23CF-44E3-9099-C40C66FF867C}">
                  <a14:compatExt spid="_x0000_s70860"/>
                </a:ext>
                <a:ext uri="{FF2B5EF4-FFF2-40B4-BE49-F238E27FC236}">
                  <a16:creationId xmlns:a16="http://schemas.microsoft.com/office/drawing/2014/main" id="{00000000-0008-0000-1500-0000C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59</xdr:row>
          <xdr:rowOff>171450</xdr:rowOff>
        </xdr:from>
        <xdr:to>
          <xdr:col>7</xdr:col>
          <xdr:colOff>400050</xdr:colOff>
          <xdr:row>61</xdr:row>
          <xdr:rowOff>19050</xdr:rowOff>
        </xdr:to>
        <xdr:sp macro="" textlink="">
          <xdr:nvSpPr>
            <xdr:cNvPr id="70861" name="Check Box 205" hidden="1">
              <a:extLst>
                <a:ext uri="{63B3BB69-23CF-44E3-9099-C40C66FF867C}">
                  <a14:compatExt spid="_x0000_s70861"/>
                </a:ext>
                <a:ext uri="{FF2B5EF4-FFF2-40B4-BE49-F238E27FC236}">
                  <a16:creationId xmlns:a16="http://schemas.microsoft.com/office/drawing/2014/main" id="{00000000-0008-0000-1500-0000C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59</xdr:row>
          <xdr:rowOff>171450</xdr:rowOff>
        </xdr:from>
        <xdr:to>
          <xdr:col>8</xdr:col>
          <xdr:colOff>381000</xdr:colOff>
          <xdr:row>61</xdr:row>
          <xdr:rowOff>19050</xdr:rowOff>
        </xdr:to>
        <xdr:sp macro="" textlink="">
          <xdr:nvSpPr>
            <xdr:cNvPr id="70862" name="Check Box 206" hidden="1">
              <a:extLst>
                <a:ext uri="{63B3BB69-23CF-44E3-9099-C40C66FF867C}">
                  <a14:compatExt spid="_x0000_s70862"/>
                </a:ext>
                <a:ext uri="{FF2B5EF4-FFF2-40B4-BE49-F238E27FC236}">
                  <a16:creationId xmlns:a16="http://schemas.microsoft.com/office/drawing/2014/main" id="{00000000-0008-0000-1500-0000C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59</xdr:row>
          <xdr:rowOff>171450</xdr:rowOff>
        </xdr:from>
        <xdr:to>
          <xdr:col>9</xdr:col>
          <xdr:colOff>276225</xdr:colOff>
          <xdr:row>61</xdr:row>
          <xdr:rowOff>19050</xdr:rowOff>
        </xdr:to>
        <xdr:sp macro="" textlink="">
          <xdr:nvSpPr>
            <xdr:cNvPr id="70863" name="Check Box 207" hidden="1">
              <a:extLst>
                <a:ext uri="{63B3BB69-23CF-44E3-9099-C40C66FF867C}">
                  <a14:compatExt spid="_x0000_s70863"/>
                </a:ext>
                <a:ext uri="{FF2B5EF4-FFF2-40B4-BE49-F238E27FC236}">
                  <a16:creationId xmlns:a16="http://schemas.microsoft.com/office/drawing/2014/main" id="{00000000-0008-0000-1500-0000C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59</xdr:row>
          <xdr:rowOff>171450</xdr:rowOff>
        </xdr:from>
        <xdr:to>
          <xdr:col>10</xdr:col>
          <xdr:colOff>285750</xdr:colOff>
          <xdr:row>61</xdr:row>
          <xdr:rowOff>19050</xdr:rowOff>
        </xdr:to>
        <xdr:sp macro="" textlink="">
          <xdr:nvSpPr>
            <xdr:cNvPr id="70864" name="Check Box 208" hidden="1">
              <a:extLst>
                <a:ext uri="{63B3BB69-23CF-44E3-9099-C40C66FF867C}">
                  <a14:compatExt spid="_x0000_s70864"/>
                </a:ext>
                <a:ext uri="{FF2B5EF4-FFF2-40B4-BE49-F238E27FC236}">
                  <a16:creationId xmlns:a16="http://schemas.microsoft.com/office/drawing/2014/main" id="{00000000-0008-0000-1500-0000D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59</xdr:row>
          <xdr:rowOff>171450</xdr:rowOff>
        </xdr:from>
        <xdr:to>
          <xdr:col>11</xdr:col>
          <xdr:colOff>285750</xdr:colOff>
          <xdr:row>61</xdr:row>
          <xdr:rowOff>19050</xdr:rowOff>
        </xdr:to>
        <xdr:sp macro="" textlink="">
          <xdr:nvSpPr>
            <xdr:cNvPr id="70865" name="Check Box 209" hidden="1">
              <a:extLst>
                <a:ext uri="{63B3BB69-23CF-44E3-9099-C40C66FF867C}">
                  <a14:compatExt spid="_x0000_s70865"/>
                </a:ext>
                <a:ext uri="{FF2B5EF4-FFF2-40B4-BE49-F238E27FC236}">
                  <a16:creationId xmlns:a16="http://schemas.microsoft.com/office/drawing/2014/main" id="{00000000-0008-0000-1500-0000D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60</xdr:row>
          <xdr:rowOff>171450</xdr:rowOff>
        </xdr:from>
        <xdr:to>
          <xdr:col>5</xdr:col>
          <xdr:colOff>295275</xdr:colOff>
          <xdr:row>62</xdr:row>
          <xdr:rowOff>19050</xdr:rowOff>
        </xdr:to>
        <xdr:sp macro="" textlink="">
          <xdr:nvSpPr>
            <xdr:cNvPr id="70866" name="Check Box 210" hidden="1">
              <a:extLst>
                <a:ext uri="{63B3BB69-23CF-44E3-9099-C40C66FF867C}">
                  <a14:compatExt spid="_x0000_s70866"/>
                </a:ext>
                <a:ext uri="{FF2B5EF4-FFF2-40B4-BE49-F238E27FC236}">
                  <a16:creationId xmlns:a16="http://schemas.microsoft.com/office/drawing/2014/main" id="{00000000-0008-0000-1500-0000D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60</xdr:row>
          <xdr:rowOff>171450</xdr:rowOff>
        </xdr:from>
        <xdr:to>
          <xdr:col>6</xdr:col>
          <xdr:colOff>304800</xdr:colOff>
          <xdr:row>62</xdr:row>
          <xdr:rowOff>9525</xdr:rowOff>
        </xdr:to>
        <xdr:sp macro="" textlink="">
          <xdr:nvSpPr>
            <xdr:cNvPr id="70867" name="Check Box 211" hidden="1">
              <a:extLst>
                <a:ext uri="{63B3BB69-23CF-44E3-9099-C40C66FF867C}">
                  <a14:compatExt spid="_x0000_s70867"/>
                </a:ext>
                <a:ext uri="{FF2B5EF4-FFF2-40B4-BE49-F238E27FC236}">
                  <a16:creationId xmlns:a16="http://schemas.microsoft.com/office/drawing/2014/main" id="{00000000-0008-0000-1500-0000D3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60</xdr:row>
          <xdr:rowOff>171450</xdr:rowOff>
        </xdr:from>
        <xdr:to>
          <xdr:col>7</xdr:col>
          <xdr:colOff>400050</xdr:colOff>
          <xdr:row>62</xdr:row>
          <xdr:rowOff>9525</xdr:rowOff>
        </xdr:to>
        <xdr:sp macro="" textlink="">
          <xdr:nvSpPr>
            <xdr:cNvPr id="70868" name="Check Box 212" hidden="1">
              <a:extLst>
                <a:ext uri="{63B3BB69-23CF-44E3-9099-C40C66FF867C}">
                  <a14:compatExt spid="_x0000_s70868"/>
                </a:ext>
                <a:ext uri="{FF2B5EF4-FFF2-40B4-BE49-F238E27FC236}">
                  <a16:creationId xmlns:a16="http://schemas.microsoft.com/office/drawing/2014/main" id="{00000000-0008-0000-1500-0000D4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60</xdr:row>
          <xdr:rowOff>171450</xdr:rowOff>
        </xdr:from>
        <xdr:to>
          <xdr:col>8</xdr:col>
          <xdr:colOff>381000</xdr:colOff>
          <xdr:row>62</xdr:row>
          <xdr:rowOff>9525</xdr:rowOff>
        </xdr:to>
        <xdr:sp macro="" textlink="">
          <xdr:nvSpPr>
            <xdr:cNvPr id="70869" name="Check Box 213" hidden="1">
              <a:extLst>
                <a:ext uri="{63B3BB69-23CF-44E3-9099-C40C66FF867C}">
                  <a14:compatExt spid="_x0000_s70869"/>
                </a:ext>
                <a:ext uri="{FF2B5EF4-FFF2-40B4-BE49-F238E27FC236}">
                  <a16:creationId xmlns:a16="http://schemas.microsoft.com/office/drawing/2014/main" id="{00000000-0008-0000-1500-0000D5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60</xdr:row>
          <xdr:rowOff>171450</xdr:rowOff>
        </xdr:from>
        <xdr:to>
          <xdr:col>9</xdr:col>
          <xdr:colOff>276225</xdr:colOff>
          <xdr:row>62</xdr:row>
          <xdr:rowOff>9525</xdr:rowOff>
        </xdr:to>
        <xdr:sp macro="" textlink="">
          <xdr:nvSpPr>
            <xdr:cNvPr id="70870" name="Check Box 214" hidden="1">
              <a:extLst>
                <a:ext uri="{63B3BB69-23CF-44E3-9099-C40C66FF867C}">
                  <a14:compatExt spid="_x0000_s70870"/>
                </a:ext>
                <a:ext uri="{FF2B5EF4-FFF2-40B4-BE49-F238E27FC236}">
                  <a16:creationId xmlns:a16="http://schemas.microsoft.com/office/drawing/2014/main" id="{00000000-0008-0000-1500-0000D6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60</xdr:row>
          <xdr:rowOff>171450</xdr:rowOff>
        </xdr:from>
        <xdr:to>
          <xdr:col>10</xdr:col>
          <xdr:colOff>285750</xdr:colOff>
          <xdr:row>62</xdr:row>
          <xdr:rowOff>9525</xdr:rowOff>
        </xdr:to>
        <xdr:sp macro="" textlink="">
          <xdr:nvSpPr>
            <xdr:cNvPr id="70871" name="Check Box 215" hidden="1">
              <a:extLst>
                <a:ext uri="{63B3BB69-23CF-44E3-9099-C40C66FF867C}">
                  <a14:compatExt spid="_x0000_s70871"/>
                </a:ext>
                <a:ext uri="{FF2B5EF4-FFF2-40B4-BE49-F238E27FC236}">
                  <a16:creationId xmlns:a16="http://schemas.microsoft.com/office/drawing/2014/main" id="{00000000-0008-0000-1500-0000D7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60</xdr:row>
          <xdr:rowOff>171450</xdr:rowOff>
        </xdr:from>
        <xdr:to>
          <xdr:col>11</xdr:col>
          <xdr:colOff>285750</xdr:colOff>
          <xdr:row>62</xdr:row>
          <xdr:rowOff>9525</xdr:rowOff>
        </xdr:to>
        <xdr:sp macro="" textlink="">
          <xdr:nvSpPr>
            <xdr:cNvPr id="70872" name="Check Box 216" hidden="1">
              <a:extLst>
                <a:ext uri="{63B3BB69-23CF-44E3-9099-C40C66FF867C}">
                  <a14:compatExt spid="_x0000_s70872"/>
                </a:ext>
                <a:ext uri="{FF2B5EF4-FFF2-40B4-BE49-F238E27FC236}">
                  <a16:creationId xmlns:a16="http://schemas.microsoft.com/office/drawing/2014/main" id="{00000000-0008-0000-1500-0000D8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57</xdr:row>
          <xdr:rowOff>171450</xdr:rowOff>
        </xdr:from>
        <xdr:to>
          <xdr:col>5</xdr:col>
          <xdr:colOff>295275</xdr:colOff>
          <xdr:row>59</xdr:row>
          <xdr:rowOff>19050</xdr:rowOff>
        </xdr:to>
        <xdr:sp macro="" textlink="">
          <xdr:nvSpPr>
            <xdr:cNvPr id="70874" name="Check Box 218" hidden="1">
              <a:extLst>
                <a:ext uri="{63B3BB69-23CF-44E3-9099-C40C66FF867C}">
                  <a14:compatExt spid="_x0000_s70874"/>
                </a:ext>
                <a:ext uri="{FF2B5EF4-FFF2-40B4-BE49-F238E27FC236}">
                  <a16:creationId xmlns:a16="http://schemas.microsoft.com/office/drawing/2014/main" id="{00000000-0008-0000-1500-0000DA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57</xdr:row>
          <xdr:rowOff>161925</xdr:rowOff>
        </xdr:from>
        <xdr:to>
          <xdr:col>6</xdr:col>
          <xdr:colOff>304800</xdr:colOff>
          <xdr:row>59</xdr:row>
          <xdr:rowOff>9525</xdr:rowOff>
        </xdr:to>
        <xdr:sp macro="" textlink="">
          <xdr:nvSpPr>
            <xdr:cNvPr id="70875" name="Check Box 219" hidden="1">
              <a:extLst>
                <a:ext uri="{63B3BB69-23CF-44E3-9099-C40C66FF867C}">
                  <a14:compatExt spid="_x0000_s70875"/>
                </a:ext>
                <a:ext uri="{FF2B5EF4-FFF2-40B4-BE49-F238E27FC236}">
                  <a16:creationId xmlns:a16="http://schemas.microsoft.com/office/drawing/2014/main" id="{00000000-0008-0000-1500-0000DB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57</xdr:row>
          <xdr:rowOff>161925</xdr:rowOff>
        </xdr:from>
        <xdr:to>
          <xdr:col>7</xdr:col>
          <xdr:colOff>400050</xdr:colOff>
          <xdr:row>59</xdr:row>
          <xdr:rowOff>9525</xdr:rowOff>
        </xdr:to>
        <xdr:sp macro="" textlink="">
          <xdr:nvSpPr>
            <xdr:cNvPr id="70876" name="Check Box 220" hidden="1">
              <a:extLst>
                <a:ext uri="{63B3BB69-23CF-44E3-9099-C40C66FF867C}">
                  <a14:compatExt spid="_x0000_s70876"/>
                </a:ext>
                <a:ext uri="{FF2B5EF4-FFF2-40B4-BE49-F238E27FC236}">
                  <a16:creationId xmlns:a16="http://schemas.microsoft.com/office/drawing/2014/main" id="{00000000-0008-0000-1500-0000DC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57</xdr:row>
          <xdr:rowOff>161925</xdr:rowOff>
        </xdr:from>
        <xdr:to>
          <xdr:col>8</xdr:col>
          <xdr:colOff>381000</xdr:colOff>
          <xdr:row>59</xdr:row>
          <xdr:rowOff>9525</xdr:rowOff>
        </xdr:to>
        <xdr:sp macro="" textlink="">
          <xdr:nvSpPr>
            <xdr:cNvPr id="70877" name="Check Box 221" hidden="1">
              <a:extLst>
                <a:ext uri="{63B3BB69-23CF-44E3-9099-C40C66FF867C}">
                  <a14:compatExt spid="_x0000_s70877"/>
                </a:ext>
                <a:ext uri="{FF2B5EF4-FFF2-40B4-BE49-F238E27FC236}">
                  <a16:creationId xmlns:a16="http://schemas.microsoft.com/office/drawing/2014/main" id="{00000000-0008-0000-1500-0000DD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57</xdr:row>
          <xdr:rowOff>161925</xdr:rowOff>
        </xdr:from>
        <xdr:to>
          <xdr:col>9</xdr:col>
          <xdr:colOff>276225</xdr:colOff>
          <xdr:row>59</xdr:row>
          <xdr:rowOff>9525</xdr:rowOff>
        </xdr:to>
        <xdr:sp macro="" textlink="">
          <xdr:nvSpPr>
            <xdr:cNvPr id="70878" name="Check Box 222" hidden="1">
              <a:extLst>
                <a:ext uri="{63B3BB69-23CF-44E3-9099-C40C66FF867C}">
                  <a14:compatExt spid="_x0000_s70878"/>
                </a:ext>
                <a:ext uri="{FF2B5EF4-FFF2-40B4-BE49-F238E27FC236}">
                  <a16:creationId xmlns:a16="http://schemas.microsoft.com/office/drawing/2014/main" id="{00000000-0008-0000-1500-0000DE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57</xdr:row>
          <xdr:rowOff>161925</xdr:rowOff>
        </xdr:from>
        <xdr:to>
          <xdr:col>10</xdr:col>
          <xdr:colOff>285750</xdr:colOff>
          <xdr:row>59</xdr:row>
          <xdr:rowOff>9525</xdr:rowOff>
        </xdr:to>
        <xdr:sp macro="" textlink="">
          <xdr:nvSpPr>
            <xdr:cNvPr id="70879" name="Check Box 223" hidden="1">
              <a:extLst>
                <a:ext uri="{63B3BB69-23CF-44E3-9099-C40C66FF867C}">
                  <a14:compatExt spid="_x0000_s70879"/>
                </a:ext>
                <a:ext uri="{FF2B5EF4-FFF2-40B4-BE49-F238E27FC236}">
                  <a16:creationId xmlns:a16="http://schemas.microsoft.com/office/drawing/2014/main" id="{00000000-0008-0000-1500-0000DF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57</xdr:row>
          <xdr:rowOff>161925</xdr:rowOff>
        </xdr:from>
        <xdr:to>
          <xdr:col>11</xdr:col>
          <xdr:colOff>285750</xdr:colOff>
          <xdr:row>59</xdr:row>
          <xdr:rowOff>9525</xdr:rowOff>
        </xdr:to>
        <xdr:sp macro="" textlink="">
          <xdr:nvSpPr>
            <xdr:cNvPr id="70880" name="Check Box 224" hidden="1">
              <a:extLst>
                <a:ext uri="{63B3BB69-23CF-44E3-9099-C40C66FF867C}">
                  <a14:compatExt spid="_x0000_s70880"/>
                </a:ext>
                <a:ext uri="{FF2B5EF4-FFF2-40B4-BE49-F238E27FC236}">
                  <a16:creationId xmlns:a16="http://schemas.microsoft.com/office/drawing/2014/main" id="{00000000-0008-0000-1500-0000E0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95AB2A7-F612-4CC6-A93A-8776EB397BF9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620C928A-4709-44BE-A6D6-2A2E74D8ABFF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3FC59C0D-AAD6-41E7-A6D4-EDFFB41A9FDD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AE38B685-2E4D-416A-ABF3-182A113DB53E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E8E26831-B437-4B61-8518-5F06A302F6BE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0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B01F3F04-A4E2-4CC1-B3FA-EA36900482BE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1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D899D2C0-9555-46E7-AA70-57B9F4D41D1E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2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D18ECD7-D117-4F5D-A592-290ECDAB5552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16</xdr:row>
          <xdr:rowOff>85725</xdr:rowOff>
        </xdr:from>
        <xdr:to>
          <xdr:col>7</xdr:col>
          <xdr:colOff>390525</xdr:colOff>
          <xdr:row>17</xdr:row>
          <xdr:rowOff>123825</xdr:rowOff>
        </xdr:to>
        <xdr:sp macro="" textlink="">
          <xdr:nvSpPr>
            <xdr:cNvPr id="71681" name="Check Box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6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16</xdr:row>
          <xdr:rowOff>85725</xdr:rowOff>
        </xdr:from>
        <xdr:to>
          <xdr:col>8</xdr:col>
          <xdr:colOff>361950</xdr:colOff>
          <xdr:row>17</xdr:row>
          <xdr:rowOff>123825</xdr:rowOff>
        </xdr:to>
        <xdr:sp macro="" textlink="">
          <xdr:nvSpPr>
            <xdr:cNvPr id="71682" name="Check Box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6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66675</xdr:rowOff>
        </xdr:from>
        <xdr:to>
          <xdr:col>5</xdr:col>
          <xdr:colOff>304800</xdr:colOff>
          <xdr:row>20</xdr:row>
          <xdr:rowOff>104775</xdr:rowOff>
        </xdr:to>
        <xdr:sp macro="" textlink="">
          <xdr:nvSpPr>
            <xdr:cNvPr id="71683" name="Check Box 3" hidden="1">
              <a:extLst>
                <a:ext uri="{63B3BB69-23CF-44E3-9099-C40C66FF867C}">
                  <a14:compatExt spid="_x0000_s71683"/>
                </a:ext>
                <a:ext uri="{FF2B5EF4-FFF2-40B4-BE49-F238E27FC236}">
                  <a16:creationId xmlns:a16="http://schemas.microsoft.com/office/drawing/2014/main" id="{00000000-0008-0000-1600-00000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57150</xdr:rowOff>
        </xdr:from>
        <xdr:to>
          <xdr:col>7</xdr:col>
          <xdr:colOff>0</xdr:colOff>
          <xdr:row>20</xdr:row>
          <xdr:rowOff>95250</xdr:rowOff>
        </xdr:to>
        <xdr:sp macro="" textlink="">
          <xdr:nvSpPr>
            <xdr:cNvPr id="71684" name="Check Box 4" hidden="1">
              <a:extLst>
                <a:ext uri="{63B3BB69-23CF-44E3-9099-C40C66FF867C}">
                  <a14:compatExt spid="_x0000_s71684"/>
                </a:ext>
                <a:ext uri="{FF2B5EF4-FFF2-40B4-BE49-F238E27FC236}">
                  <a16:creationId xmlns:a16="http://schemas.microsoft.com/office/drawing/2014/main" id="{00000000-0008-0000-1600-00000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161925</xdr:rowOff>
        </xdr:from>
        <xdr:to>
          <xdr:col>5</xdr:col>
          <xdr:colOff>304800</xdr:colOff>
          <xdr:row>22</xdr:row>
          <xdr:rowOff>19050</xdr:rowOff>
        </xdr:to>
        <xdr:sp macro="" textlink="">
          <xdr:nvSpPr>
            <xdr:cNvPr id="71685" name="Check Box 5" hidden="1">
              <a:extLst>
                <a:ext uri="{63B3BB69-23CF-44E3-9099-C40C66FF867C}">
                  <a14:compatExt spid="_x0000_s71685"/>
                </a:ext>
                <a:ext uri="{FF2B5EF4-FFF2-40B4-BE49-F238E27FC236}">
                  <a16:creationId xmlns:a16="http://schemas.microsoft.com/office/drawing/2014/main" id="{00000000-0008-0000-1600-00000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161925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71686" name="Check Box 6" hidden="1">
              <a:extLst>
                <a:ext uri="{63B3BB69-23CF-44E3-9099-C40C66FF867C}">
                  <a14:compatExt spid="_x0000_s71686"/>
                </a:ext>
                <a:ext uri="{FF2B5EF4-FFF2-40B4-BE49-F238E27FC236}">
                  <a16:creationId xmlns:a16="http://schemas.microsoft.com/office/drawing/2014/main" id="{00000000-0008-0000-1600-00000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76200</xdr:rowOff>
        </xdr:from>
        <xdr:to>
          <xdr:col>5</xdr:col>
          <xdr:colOff>304800</xdr:colOff>
          <xdr:row>23</xdr:row>
          <xdr:rowOff>114300</xdr:rowOff>
        </xdr:to>
        <xdr:sp macro="" textlink="">
          <xdr:nvSpPr>
            <xdr:cNvPr id="71687" name="Check Box 7" hidden="1">
              <a:extLst>
                <a:ext uri="{63B3BB69-23CF-44E3-9099-C40C66FF867C}">
                  <a14:compatExt spid="_x0000_s71687"/>
                </a:ext>
                <a:ext uri="{FF2B5EF4-FFF2-40B4-BE49-F238E27FC236}">
                  <a16:creationId xmlns:a16="http://schemas.microsoft.com/office/drawing/2014/main" id="{00000000-0008-0000-1600-00000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66675</xdr:rowOff>
        </xdr:from>
        <xdr:to>
          <xdr:col>7</xdr:col>
          <xdr:colOff>0</xdr:colOff>
          <xdr:row>23</xdr:row>
          <xdr:rowOff>104775</xdr:rowOff>
        </xdr:to>
        <xdr:sp macro="" textlink="">
          <xdr:nvSpPr>
            <xdr:cNvPr id="71688" name="Check Box 8" hidden="1">
              <a:extLst>
                <a:ext uri="{63B3BB69-23CF-44E3-9099-C40C66FF867C}">
                  <a14:compatExt spid="_x0000_s71688"/>
                </a:ext>
                <a:ext uri="{FF2B5EF4-FFF2-40B4-BE49-F238E27FC236}">
                  <a16:creationId xmlns:a16="http://schemas.microsoft.com/office/drawing/2014/main" id="{00000000-0008-0000-1600-00000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171450</xdr:rowOff>
        </xdr:from>
        <xdr:to>
          <xdr:col>5</xdr:col>
          <xdr:colOff>295275</xdr:colOff>
          <xdr:row>26</xdr:row>
          <xdr:rowOff>28575</xdr:rowOff>
        </xdr:to>
        <xdr:sp macro="" textlink="">
          <xdr:nvSpPr>
            <xdr:cNvPr id="71689" name="Check Box 9" hidden="1">
              <a:extLst>
                <a:ext uri="{63B3BB69-23CF-44E3-9099-C40C66FF867C}">
                  <a14:compatExt spid="_x0000_s71689"/>
                </a:ext>
                <a:ext uri="{FF2B5EF4-FFF2-40B4-BE49-F238E27FC236}">
                  <a16:creationId xmlns:a16="http://schemas.microsoft.com/office/drawing/2014/main" id="{00000000-0008-0000-1600-00000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24</xdr:row>
          <xdr:rowOff>171450</xdr:rowOff>
        </xdr:from>
        <xdr:to>
          <xdr:col>6</xdr:col>
          <xdr:colOff>304800</xdr:colOff>
          <xdr:row>26</xdr:row>
          <xdr:rowOff>28575</xdr:rowOff>
        </xdr:to>
        <xdr:sp macro="" textlink="">
          <xdr:nvSpPr>
            <xdr:cNvPr id="71690" name="Check Box 10" hidden="1">
              <a:extLst>
                <a:ext uri="{63B3BB69-23CF-44E3-9099-C40C66FF867C}">
                  <a14:compatExt spid="_x0000_s71690"/>
                </a:ext>
                <a:ext uri="{FF2B5EF4-FFF2-40B4-BE49-F238E27FC236}">
                  <a16:creationId xmlns:a16="http://schemas.microsoft.com/office/drawing/2014/main" id="{00000000-0008-0000-1600-00000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26</xdr:row>
          <xdr:rowOff>171450</xdr:rowOff>
        </xdr:from>
        <xdr:to>
          <xdr:col>5</xdr:col>
          <xdr:colOff>304800</xdr:colOff>
          <xdr:row>28</xdr:row>
          <xdr:rowOff>19050</xdr:rowOff>
        </xdr:to>
        <xdr:sp macro="" textlink="">
          <xdr:nvSpPr>
            <xdr:cNvPr id="71691" name="Check Box 11" hidden="1">
              <a:extLst>
                <a:ext uri="{63B3BB69-23CF-44E3-9099-C40C66FF867C}">
                  <a14:compatExt spid="_x0000_s71691"/>
                </a:ext>
                <a:ext uri="{FF2B5EF4-FFF2-40B4-BE49-F238E27FC236}">
                  <a16:creationId xmlns:a16="http://schemas.microsoft.com/office/drawing/2014/main" id="{00000000-0008-0000-1600-00000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26</xdr:row>
          <xdr:rowOff>161925</xdr:rowOff>
        </xdr:from>
        <xdr:to>
          <xdr:col>7</xdr:col>
          <xdr:colOff>0</xdr:colOff>
          <xdr:row>28</xdr:row>
          <xdr:rowOff>19050</xdr:rowOff>
        </xdr:to>
        <xdr:sp macro="" textlink="">
          <xdr:nvSpPr>
            <xdr:cNvPr id="71692" name="Check Box 12" hidden="1">
              <a:extLst>
                <a:ext uri="{63B3BB69-23CF-44E3-9099-C40C66FF867C}">
                  <a14:compatExt spid="_x0000_s71692"/>
                </a:ext>
                <a:ext uri="{FF2B5EF4-FFF2-40B4-BE49-F238E27FC236}">
                  <a16:creationId xmlns:a16="http://schemas.microsoft.com/office/drawing/2014/main" id="{00000000-0008-0000-1600-00000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29</xdr:row>
          <xdr:rowOff>171450</xdr:rowOff>
        </xdr:from>
        <xdr:to>
          <xdr:col>5</xdr:col>
          <xdr:colOff>295275</xdr:colOff>
          <xdr:row>31</xdr:row>
          <xdr:rowOff>19050</xdr:rowOff>
        </xdr:to>
        <xdr:sp macro="" textlink="">
          <xdr:nvSpPr>
            <xdr:cNvPr id="71693" name="Check Box 13" hidden="1">
              <a:extLst>
                <a:ext uri="{63B3BB69-23CF-44E3-9099-C40C66FF867C}">
                  <a14:compatExt spid="_x0000_s71693"/>
                </a:ext>
                <a:ext uri="{FF2B5EF4-FFF2-40B4-BE49-F238E27FC236}">
                  <a16:creationId xmlns:a16="http://schemas.microsoft.com/office/drawing/2014/main" id="{00000000-0008-0000-1600-00000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29</xdr:row>
          <xdr:rowOff>171450</xdr:rowOff>
        </xdr:from>
        <xdr:to>
          <xdr:col>6</xdr:col>
          <xdr:colOff>304800</xdr:colOff>
          <xdr:row>31</xdr:row>
          <xdr:rowOff>19050</xdr:rowOff>
        </xdr:to>
        <xdr:sp macro="" textlink="">
          <xdr:nvSpPr>
            <xdr:cNvPr id="71694" name="Check Box 14" hidden="1">
              <a:extLst>
                <a:ext uri="{63B3BB69-23CF-44E3-9099-C40C66FF867C}">
                  <a14:compatExt spid="_x0000_s71694"/>
                </a:ext>
                <a:ext uri="{FF2B5EF4-FFF2-40B4-BE49-F238E27FC236}">
                  <a16:creationId xmlns:a16="http://schemas.microsoft.com/office/drawing/2014/main" id="{00000000-0008-0000-1600-00000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57150</xdr:rowOff>
        </xdr:from>
        <xdr:to>
          <xdr:col>7</xdr:col>
          <xdr:colOff>400050</xdr:colOff>
          <xdr:row>20</xdr:row>
          <xdr:rowOff>95250</xdr:rowOff>
        </xdr:to>
        <xdr:sp macro="" textlink="">
          <xdr:nvSpPr>
            <xdr:cNvPr id="71711" name="Check Box 31" hidden="1">
              <a:extLst>
                <a:ext uri="{63B3BB69-23CF-44E3-9099-C40C66FF867C}">
                  <a14:compatExt spid="_x0000_s71711"/>
                </a:ext>
                <a:ext uri="{FF2B5EF4-FFF2-40B4-BE49-F238E27FC236}">
                  <a16:creationId xmlns:a16="http://schemas.microsoft.com/office/drawing/2014/main" id="{00000000-0008-0000-1600-00001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57150</xdr:rowOff>
        </xdr:from>
        <xdr:to>
          <xdr:col>8</xdr:col>
          <xdr:colOff>371475</xdr:colOff>
          <xdr:row>20</xdr:row>
          <xdr:rowOff>95250</xdr:rowOff>
        </xdr:to>
        <xdr:sp macro="" textlink="">
          <xdr:nvSpPr>
            <xdr:cNvPr id="71712" name="Check Box 32" hidden="1">
              <a:extLst>
                <a:ext uri="{63B3BB69-23CF-44E3-9099-C40C66FF867C}">
                  <a14:compatExt spid="_x0000_s71712"/>
                </a:ext>
                <a:ext uri="{FF2B5EF4-FFF2-40B4-BE49-F238E27FC236}">
                  <a16:creationId xmlns:a16="http://schemas.microsoft.com/office/drawing/2014/main" id="{00000000-0008-0000-1600-00002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161925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71713" name="Check Box 33" hidden="1">
              <a:extLst>
                <a:ext uri="{63B3BB69-23CF-44E3-9099-C40C66FF867C}">
                  <a14:compatExt spid="_x0000_s71713"/>
                </a:ext>
                <a:ext uri="{FF2B5EF4-FFF2-40B4-BE49-F238E27FC236}">
                  <a16:creationId xmlns:a16="http://schemas.microsoft.com/office/drawing/2014/main" id="{00000000-0008-0000-1600-00002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161925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71714" name="Check Box 34" hidden="1">
              <a:extLst>
                <a:ext uri="{63B3BB69-23CF-44E3-9099-C40C66FF867C}">
                  <a14:compatExt spid="_x0000_s71714"/>
                </a:ext>
                <a:ext uri="{FF2B5EF4-FFF2-40B4-BE49-F238E27FC236}">
                  <a16:creationId xmlns:a16="http://schemas.microsoft.com/office/drawing/2014/main" id="{00000000-0008-0000-1600-00002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66675</xdr:rowOff>
        </xdr:from>
        <xdr:to>
          <xdr:col>7</xdr:col>
          <xdr:colOff>400050</xdr:colOff>
          <xdr:row>23</xdr:row>
          <xdr:rowOff>104775</xdr:rowOff>
        </xdr:to>
        <xdr:sp macro="" textlink="">
          <xdr:nvSpPr>
            <xdr:cNvPr id="71715" name="Check Box 35" hidden="1">
              <a:extLst>
                <a:ext uri="{63B3BB69-23CF-44E3-9099-C40C66FF867C}">
                  <a14:compatExt spid="_x0000_s71715"/>
                </a:ext>
                <a:ext uri="{FF2B5EF4-FFF2-40B4-BE49-F238E27FC236}">
                  <a16:creationId xmlns:a16="http://schemas.microsoft.com/office/drawing/2014/main" id="{00000000-0008-0000-1600-00002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66675</xdr:rowOff>
        </xdr:from>
        <xdr:to>
          <xdr:col>8</xdr:col>
          <xdr:colOff>371475</xdr:colOff>
          <xdr:row>23</xdr:row>
          <xdr:rowOff>104775</xdr:rowOff>
        </xdr:to>
        <xdr:sp macro="" textlink="">
          <xdr:nvSpPr>
            <xdr:cNvPr id="71716" name="Check Box 36" hidden="1">
              <a:extLst>
                <a:ext uri="{63B3BB69-23CF-44E3-9099-C40C66FF867C}">
                  <a14:compatExt spid="_x0000_s71716"/>
                </a:ext>
                <a:ext uri="{FF2B5EF4-FFF2-40B4-BE49-F238E27FC236}">
                  <a16:creationId xmlns:a16="http://schemas.microsoft.com/office/drawing/2014/main" id="{00000000-0008-0000-1600-00002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24</xdr:row>
          <xdr:rowOff>171450</xdr:rowOff>
        </xdr:from>
        <xdr:to>
          <xdr:col>7</xdr:col>
          <xdr:colOff>390525</xdr:colOff>
          <xdr:row>26</xdr:row>
          <xdr:rowOff>28575</xdr:rowOff>
        </xdr:to>
        <xdr:sp macro="" textlink="">
          <xdr:nvSpPr>
            <xdr:cNvPr id="71717" name="Check Box 37" hidden="1">
              <a:extLst>
                <a:ext uri="{63B3BB69-23CF-44E3-9099-C40C66FF867C}">
                  <a14:compatExt spid="_x0000_s71717"/>
                </a:ext>
                <a:ext uri="{FF2B5EF4-FFF2-40B4-BE49-F238E27FC236}">
                  <a16:creationId xmlns:a16="http://schemas.microsoft.com/office/drawing/2014/main" id="{00000000-0008-0000-1600-00002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24</xdr:row>
          <xdr:rowOff>171450</xdr:rowOff>
        </xdr:from>
        <xdr:to>
          <xdr:col>8</xdr:col>
          <xdr:colOff>361950</xdr:colOff>
          <xdr:row>26</xdr:row>
          <xdr:rowOff>28575</xdr:rowOff>
        </xdr:to>
        <xdr:sp macro="" textlink="">
          <xdr:nvSpPr>
            <xdr:cNvPr id="71718" name="Check Box 38" hidden="1">
              <a:extLst>
                <a:ext uri="{63B3BB69-23CF-44E3-9099-C40C66FF867C}">
                  <a14:compatExt spid="_x0000_s71718"/>
                </a:ext>
                <a:ext uri="{FF2B5EF4-FFF2-40B4-BE49-F238E27FC236}">
                  <a16:creationId xmlns:a16="http://schemas.microsoft.com/office/drawing/2014/main" id="{00000000-0008-0000-1600-00002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161925</xdr:rowOff>
        </xdr:from>
        <xdr:to>
          <xdr:col>7</xdr:col>
          <xdr:colOff>400050</xdr:colOff>
          <xdr:row>28</xdr:row>
          <xdr:rowOff>19050</xdr:rowOff>
        </xdr:to>
        <xdr:sp macro="" textlink="">
          <xdr:nvSpPr>
            <xdr:cNvPr id="71719" name="Check Box 39" hidden="1">
              <a:extLst>
                <a:ext uri="{63B3BB69-23CF-44E3-9099-C40C66FF867C}">
                  <a14:compatExt spid="_x0000_s71719"/>
                </a:ext>
                <a:ext uri="{FF2B5EF4-FFF2-40B4-BE49-F238E27FC236}">
                  <a16:creationId xmlns:a16="http://schemas.microsoft.com/office/drawing/2014/main" id="{00000000-0008-0000-1600-00002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161925</xdr:rowOff>
        </xdr:from>
        <xdr:to>
          <xdr:col>8</xdr:col>
          <xdr:colOff>371475</xdr:colOff>
          <xdr:row>28</xdr:row>
          <xdr:rowOff>19050</xdr:rowOff>
        </xdr:to>
        <xdr:sp macro="" textlink="">
          <xdr:nvSpPr>
            <xdr:cNvPr id="71720" name="Check Box 40" hidden="1">
              <a:extLst>
                <a:ext uri="{63B3BB69-23CF-44E3-9099-C40C66FF867C}">
                  <a14:compatExt spid="_x0000_s71720"/>
                </a:ext>
                <a:ext uri="{FF2B5EF4-FFF2-40B4-BE49-F238E27FC236}">
                  <a16:creationId xmlns:a16="http://schemas.microsoft.com/office/drawing/2014/main" id="{00000000-0008-0000-1600-00002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29</xdr:row>
          <xdr:rowOff>171450</xdr:rowOff>
        </xdr:from>
        <xdr:to>
          <xdr:col>7</xdr:col>
          <xdr:colOff>390525</xdr:colOff>
          <xdr:row>31</xdr:row>
          <xdr:rowOff>19050</xdr:rowOff>
        </xdr:to>
        <xdr:sp macro="" textlink="">
          <xdr:nvSpPr>
            <xdr:cNvPr id="71721" name="Check Box 41" hidden="1">
              <a:extLst>
                <a:ext uri="{63B3BB69-23CF-44E3-9099-C40C66FF867C}">
                  <a14:compatExt spid="_x0000_s71721"/>
                </a:ext>
                <a:ext uri="{FF2B5EF4-FFF2-40B4-BE49-F238E27FC236}">
                  <a16:creationId xmlns:a16="http://schemas.microsoft.com/office/drawing/2014/main" id="{00000000-0008-0000-1600-00002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29</xdr:row>
          <xdr:rowOff>171450</xdr:rowOff>
        </xdr:from>
        <xdr:to>
          <xdr:col>8</xdr:col>
          <xdr:colOff>361950</xdr:colOff>
          <xdr:row>31</xdr:row>
          <xdr:rowOff>19050</xdr:rowOff>
        </xdr:to>
        <xdr:sp macro="" textlink="">
          <xdr:nvSpPr>
            <xdr:cNvPr id="71722" name="Check Box 42" hidden="1">
              <a:extLst>
                <a:ext uri="{63B3BB69-23CF-44E3-9099-C40C66FF867C}">
                  <a14:compatExt spid="_x0000_s71722"/>
                </a:ext>
                <a:ext uri="{FF2B5EF4-FFF2-40B4-BE49-F238E27FC236}">
                  <a16:creationId xmlns:a16="http://schemas.microsoft.com/office/drawing/2014/main" id="{00000000-0008-0000-1600-00002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85725</xdr:rowOff>
        </xdr:from>
        <xdr:to>
          <xdr:col>5</xdr:col>
          <xdr:colOff>304800</xdr:colOff>
          <xdr:row>17</xdr:row>
          <xdr:rowOff>123825</xdr:rowOff>
        </xdr:to>
        <xdr:sp macro="" textlink="">
          <xdr:nvSpPr>
            <xdr:cNvPr id="71739" name="Check Box 59" hidden="1">
              <a:extLst>
                <a:ext uri="{63B3BB69-23CF-44E3-9099-C40C66FF867C}">
                  <a14:compatExt spid="_x0000_s71739"/>
                </a:ext>
                <a:ext uri="{FF2B5EF4-FFF2-40B4-BE49-F238E27FC236}">
                  <a16:creationId xmlns:a16="http://schemas.microsoft.com/office/drawing/2014/main" id="{00000000-0008-0000-1600-00003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16</xdr:row>
          <xdr:rowOff>76200</xdr:rowOff>
        </xdr:from>
        <xdr:to>
          <xdr:col>7</xdr:col>
          <xdr:colOff>0</xdr:colOff>
          <xdr:row>17</xdr:row>
          <xdr:rowOff>114300</xdr:rowOff>
        </xdr:to>
        <xdr:sp macro="" textlink="">
          <xdr:nvSpPr>
            <xdr:cNvPr id="71740" name="Check Box 60" hidden="1">
              <a:extLst>
                <a:ext uri="{63B3BB69-23CF-44E3-9099-C40C66FF867C}">
                  <a14:compatExt spid="_x0000_s71740"/>
                </a:ext>
                <a:ext uri="{FF2B5EF4-FFF2-40B4-BE49-F238E27FC236}">
                  <a16:creationId xmlns:a16="http://schemas.microsoft.com/office/drawing/2014/main" id="{00000000-0008-0000-1600-00003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16</xdr:row>
          <xdr:rowOff>85725</xdr:rowOff>
        </xdr:from>
        <xdr:to>
          <xdr:col>9</xdr:col>
          <xdr:colOff>276225</xdr:colOff>
          <xdr:row>17</xdr:row>
          <xdr:rowOff>123825</xdr:rowOff>
        </xdr:to>
        <xdr:sp macro="" textlink="">
          <xdr:nvSpPr>
            <xdr:cNvPr id="71741" name="Check Box 61" hidden="1">
              <a:extLst>
                <a:ext uri="{63B3BB69-23CF-44E3-9099-C40C66FF867C}">
                  <a14:compatExt spid="_x0000_s71741"/>
                </a:ext>
                <a:ext uri="{FF2B5EF4-FFF2-40B4-BE49-F238E27FC236}">
                  <a16:creationId xmlns:a16="http://schemas.microsoft.com/office/drawing/2014/main" id="{00000000-0008-0000-1600-00003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16</xdr:row>
          <xdr:rowOff>85725</xdr:rowOff>
        </xdr:from>
        <xdr:to>
          <xdr:col>10</xdr:col>
          <xdr:colOff>285750</xdr:colOff>
          <xdr:row>17</xdr:row>
          <xdr:rowOff>123825</xdr:rowOff>
        </xdr:to>
        <xdr:sp macro="" textlink="">
          <xdr:nvSpPr>
            <xdr:cNvPr id="71742" name="Check Box 62" hidden="1">
              <a:extLst>
                <a:ext uri="{63B3BB69-23CF-44E3-9099-C40C66FF867C}">
                  <a14:compatExt spid="_x0000_s71742"/>
                </a:ext>
                <a:ext uri="{FF2B5EF4-FFF2-40B4-BE49-F238E27FC236}">
                  <a16:creationId xmlns:a16="http://schemas.microsoft.com/office/drawing/2014/main" id="{00000000-0008-0000-1600-00003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85725</xdr:rowOff>
        </xdr:from>
        <xdr:to>
          <xdr:col>11</xdr:col>
          <xdr:colOff>285750</xdr:colOff>
          <xdr:row>17</xdr:row>
          <xdr:rowOff>123825</xdr:rowOff>
        </xdr:to>
        <xdr:sp macro="" textlink="">
          <xdr:nvSpPr>
            <xdr:cNvPr id="71743" name="Check Box 63" hidden="1">
              <a:extLst>
                <a:ext uri="{63B3BB69-23CF-44E3-9099-C40C66FF867C}">
                  <a14:compatExt spid="_x0000_s71743"/>
                </a:ext>
                <a:ext uri="{FF2B5EF4-FFF2-40B4-BE49-F238E27FC236}">
                  <a16:creationId xmlns:a16="http://schemas.microsoft.com/office/drawing/2014/main" id="{00000000-0008-0000-1600-00003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57150</xdr:rowOff>
        </xdr:from>
        <xdr:to>
          <xdr:col>10</xdr:col>
          <xdr:colOff>0</xdr:colOff>
          <xdr:row>20</xdr:row>
          <xdr:rowOff>95250</xdr:rowOff>
        </xdr:to>
        <xdr:sp macro="" textlink="">
          <xdr:nvSpPr>
            <xdr:cNvPr id="71744" name="Check Box 64" hidden="1">
              <a:extLst>
                <a:ext uri="{63B3BB69-23CF-44E3-9099-C40C66FF867C}">
                  <a14:compatExt spid="_x0000_s71744"/>
                </a:ext>
                <a:ext uri="{FF2B5EF4-FFF2-40B4-BE49-F238E27FC236}">
                  <a16:creationId xmlns:a16="http://schemas.microsoft.com/office/drawing/2014/main" id="{00000000-0008-0000-1600-00004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57150</xdr:rowOff>
        </xdr:from>
        <xdr:to>
          <xdr:col>10</xdr:col>
          <xdr:colOff>285750</xdr:colOff>
          <xdr:row>20</xdr:row>
          <xdr:rowOff>95250</xdr:rowOff>
        </xdr:to>
        <xdr:sp macro="" textlink="">
          <xdr:nvSpPr>
            <xdr:cNvPr id="71745" name="Check Box 65" hidden="1">
              <a:extLst>
                <a:ext uri="{63B3BB69-23CF-44E3-9099-C40C66FF867C}">
                  <a14:compatExt spid="_x0000_s71745"/>
                </a:ext>
                <a:ext uri="{FF2B5EF4-FFF2-40B4-BE49-F238E27FC236}">
                  <a16:creationId xmlns:a16="http://schemas.microsoft.com/office/drawing/2014/main" id="{00000000-0008-0000-1600-00004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57150</xdr:rowOff>
        </xdr:from>
        <xdr:to>
          <xdr:col>11</xdr:col>
          <xdr:colOff>285750</xdr:colOff>
          <xdr:row>20</xdr:row>
          <xdr:rowOff>95250</xdr:rowOff>
        </xdr:to>
        <xdr:sp macro="" textlink="">
          <xdr:nvSpPr>
            <xdr:cNvPr id="71746" name="Check Box 66" hidden="1">
              <a:extLst>
                <a:ext uri="{63B3BB69-23CF-44E3-9099-C40C66FF867C}">
                  <a14:compatExt spid="_x0000_s71746"/>
                </a:ext>
                <a:ext uri="{FF2B5EF4-FFF2-40B4-BE49-F238E27FC236}">
                  <a16:creationId xmlns:a16="http://schemas.microsoft.com/office/drawing/2014/main" id="{00000000-0008-0000-1600-00004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71747" name="Check Box 67" hidden="1">
              <a:extLst>
                <a:ext uri="{63B3BB69-23CF-44E3-9099-C40C66FF867C}">
                  <a14:compatExt spid="_x0000_s71747"/>
                </a:ext>
                <a:ext uri="{FF2B5EF4-FFF2-40B4-BE49-F238E27FC236}">
                  <a16:creationId xmlns:a16="http://schemas.microsoft.com/office/drawing/2014/main" id="{00000000-0008-0000-1600-00004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71748" name="Check Box 68" hidden="1">
              <a:extLst>
                <a:ext uri="{63B3BB69-23CF-44E3-9099-C40C66FF867C}">
                  <a14:compatExt spid="_x0000_s71748"/>
                </a:ext>
                <a:ext uri="{FF2B5EF4-FFF2-40B4-BE49-F238E27FC236}">
                  <a16:creationId xmlns:a16="http://schemas.microsoft.com/office/drawing/2014/main" id="{00000000-0008-0000-1600-000044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71749" name="Check Box 69" hidden="1">
              <a:extLst>
                <a:ext uri="{63B3BB69-23CF-44E3-9099-C40C66FF867C}">
                  <a14:compatExt spid="_x0000_s71749"/>
                </a:ext>
                <a:ext uri="{FF2B5EF4-FFF2-40B4-BE49-F238E27FC236}">
                  <a16:creationId xmlns:a16="http://schemas.microsoft.com/office/drawing/2014/main" id="{00000000-0008-0000-1600-000045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66675</xdr:rowOff>
        </xdr:from>
        <xdr:to>
          <xdr:col>10</xdr:col>
          <xdr:colOff>0</xdr:colOff>
          <xdr:row>23</xdr:row>
          <xdr:rowOff>104775</xdr:rowOff>
        </xdr:to>
        <xdr:sp macro="" textlink="">
          <xdr:nvSpPr>
            <xdr:cNvPr id="71750" name="Check Box 70" hidden="1">
              <a:extLst>
                <a:ext uri="{63B3BB69-23CF-44E3-9099-C40C66FF867C}">
                  <a14:compatExt spid="_x0000_s71750"/>
                </a:ext>
                <a:ext uri="{FF2B5EF4-FFF2-40B4-BE49-F238E27FC236}">
                  <a16:creationId xmlns:a16="http://schemas.microsoft.com/office/drawing/2014/main" id="{00000000-0008-0000-1600-000046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66675</xdr:rowOff>
        </xdr:from>
        <xdr:to>
          <xdr:col>10</xdr:col>
          <xdr:colOff>285750</xdr:colOff>
          <xdr:row>23</xdr:row>
          <xdr:rowOff>104775</xdr:rowOff>
        </xdr:to>
        <xdr:sp macro="" textlink="">
          <xdr:nvSpPr>
            <xdr:cNvPr id="71751" name="Check Box 71" hidden="1">
              <a:extLst>
                <a:ext uri="{63B3BB69-23CF-44E3-9099-C40C66FF867C}">
                  <a14:compatExt spid="_x0000_s71751"/>
                </a:ext>
                <a:ext uri="{FF2B5EF4-FFF2-40B4-BE49-F238E27FC236}">
                  <a16:creationId xmlns:a16="http://schemas.microsoft.com/office/drawing/2014/main" id="{00000000-0008-0000-1600-000047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66675</xdr:rowOff>
        </xdr:from>
        <xdr:to>
          <xdr:col>11</xdr:col>
          <xdr:colOff>285750</xdr:colOff>
          <xdr:row>23</xdr:row>
          <xdr:rowOff>104775</xdr:rowOff>
        </xdr:to>
        <xdr:sp macro="" textlink="">
          <xdr:nvSpPr>
            <xdr:cNvPr id="71752" name="Check Box 72" hidden="1">
              <a:extLst>
                <a:ext uri="{63B3BB69-23CF-44E3-9099-C40C66FF867C}">
                  <a14:compatExt spid="_x0000_s71752"/>
                </a:ext>
                <a:ext uri="{FF2B5EF4-FFF2-40B4-BE49-F238E27FC236}">
                  <a16:creationId xmlns:a16="http://schemas.microsoft.com/office/drawing/2014/main" id="{00000000-0008-0000-1600-000048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24</xdr:row>
          <xdr:rowOff>171450</xdr:rowOff>
        </xdr:from>
        <xdr:to>
          <xdr:col>9</xdr:col>
          <xdr:colOff>276225</xdr:colOff>
          <xdr:row>26</xdr:row>
          <xdr:rowOff>19050</xdr:rowOff>
        </xdr:to>
        <xdr:sp macro="" textlink="">
          <xdr:nvSpPr>
            <xdr:cNvPr id="71753" name="Check Box 73" hidden="1">
              <a:extLst>
                <a:ext uri="{63B3BB69-23CF-44E3-9099-C40C66FF867C}">
                  <a14:compatExt spid="_x0000_s71753"/>
                </a:ext>
                <a:ext uri="{FF2B5EF4-FFF2-40B4-BE49-F238E27FC236}">
                  <a16:creationId xmlns:a16="http://schemas.microsoft.com/office/drawing/2014/main" id="{00000000-0008-0000-1600-000049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24</xdr:row>
          <xdr:rowOff>171450</xdr:rowOff>
        </xdr:from>
        <xdr:to>
          <xdr:col>10</xdr:col>
          <xdr:colOff>285750</xdr:colOff>
          <xdr:row>26</xdr:row>
          <xdr:rowOff>19050</xdr:rowOff>
        </xdr:to>
        <xdr:sp macro="" textlink="">
          <xdr:nvSpPr>
            <xdr:cNvPr id="71754" name="Check Box 74" hidden="1">
              <a:extLst>
                <a:ext uri="{63B3BB69-23CF-44E3-9099-C40C66FF867C}">
                  <a14:compatExt spid="_x0000_s71754"/>
                </a:ext>
                <a:ext uri="{FF2B5EF4-FFF2-40B4-BE49-F238E27FC236}">
                  <a16:creationId xmlns:a16="http://schemas.microsoft.com/office/drawing/2014/main" id="{00000000-0008-0000-1600-00004A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24</xdr:row>
          <xdr:rowOff>171450</xdr:rowOff>
        </xdr:from>
        <xdr:to>
          <xdr:col>11</xdr:col>
          <xdr:colOff>285750</xdr:colOff>
          <xdr:row>26</xdr:row>
          <xdr:rowOff>19050</xdr:rowOff>
        </xdr:to>
        <xdr:sp macro="" textlink="">
          <xdr:nvSpPr>
            <xdr:cNvPr id="71755" name="Check Box 75" hidden="1">
              <a:extLst>
                <a:ext uri="{63B3BB69-23CF-44E3-9099-C40C66FF867C}">
                  <a14:compatExt spid="_x0000_s71755"/>
                </a:ext>
                <a:ext uri="{FF2B5EF4-FFF2-40B4-BE49-F238E27FC236}">
                  <a16:creationId xmlns:a16="http://schemas.microsoft.com/office/drawing/2014/main" id="{00000000-0008-0000-1600-00004B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26</xdr:row>
          <xdr:rowOff>152400</xdr:rowOff>
        </xdr:from>
        <xdr:to>
          <xdr:col>10</xdr:col>
          <xdr:colOff>0</xdr:colOff>
          <xdr:row>28</xdr:row>
          <xdr:rowOff>9525</xdr:rowOff>
        </xdr:to>
        <xdr:sp macro="" textlink="">
          <xdr:nvSpPr>
            <xdr:cNvPr id="71756" name="Check Box 76" hidden="1">
              <a:extLst>
                <a:ext uri="{63B3BB69-23CF-44E3-9099-C40C66FF867C}">
                  <a14:compatExt spid="_x0000_s71756"/>
                </a:ext>
                <a:ext uri="{FF2B5EF4-FFF2-40B4-BE49-F238E27FC236}">
                  <a16:creationId xmlns:a16="http://schemas.microsoft.com/office/drawing/2014/main" id="{00000000-0008-0000-1600-00004C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152400</xdr:rowOff>
        </xdr:from>
        <xdr:to>
          <xdr:col>10</xdr:col>
          <xdr:colOff>285750</xdr:colOff>
          <xdr:row>28</xdr:row>
          <xdr:rowOff>9525</xdr:rowOff>
        </xdr:to>
        <xdr:sp macro="" textlink="">
          <xdr:nvSpPr>
            <xdr:cNvPr id="71757" name="Check Box 77" hidden="1">
              <a:extLst>
                <a:ext uri="{63B3BB69-23CF-44E3-9099-C40C66FF867C}">
                  <a14:compatExt spid="_x0000_s71757"/>
                </a:ext>
                <a:ext uri="{FF2B5EF4-FFF2-40B4-BE49-F238E27FC236}">
                  <a16:creationId xmlns:a16="http://schemas.microsoft.com/office/drawing/2014/main" id="{00000000-0008-0000-1600-00004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26</xdr:row>
          <xdr:rowOff>152400</xdr:rowOff>
        </xdr:from>
        <xdr:to>
          <xdr:col>11</xdr:col>
          <xdr:colOff>285750</xdr:colOff>
          <xdr:row>28</xdr:row>
          <xdr:rowOff>9525</xdr:rowOff>
        </xdr:to>
        <xdr:sp macro="" textlink="">
          <xdr:nvSpPr>
            <xdr:cNvPr id="71758" name="Check Box 78" hidden="1">
              <a:extLst>
                <a:ext uri="{63B3BB69-23CF-44E3-9099-C40C66FF867C}">
                  <a14:compatExt spid="_x0000_s71758"/>
                </a:ext>
                <a:ext uri="{FF2B5EF4-FFF2-40B4-BE49-F238E27FC236}">
                  <a16:creationId xmlns:a16="http://schemas.microsoft.com/office/drawing/2014/main" id="{00000000-0008-0000-1600-00004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</xdr:row>
          <xdr:rowOff>171450</xdr:rowOff>
        </xdr:from>
        <xdr:to>
          <xdr:col>9</xdr:col>
          <xdr:colOff>276225</xdr:colOff>
          <xdr:row>31</xdr:row>
          <xdr:rowOff>19050</xdr:rowOff>
        </xdr:to>
        <xdr:sp macro="" textlink="">
          <xdr:nvSpPr>
            <xdr:cNvPr id="71759" name="Check Box 79" hidden="1">
              <a:extLst>
                <a:ext uri="{63B3BB69-23CF-44E3-9099-C40C66FF867C}">
                  <a14:compatExt spid="_x0000_s71759"/>
                </a:ext>
                <a:ext uri="{FF2B5EF4-FFF2-40B4-BE49-F238E27FC236}">
                  <a16:creationId xmlns:a16="http://schemas.microsoft.com/office/drawing/2014/main" id="{00000000-0008-0000-1600-00004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29</xdr:row>
          <xdr:rowOff>171450</xdr:rowOff>
        </xdr:from>
        <xdr:to>
          <xdr:col>10</xdr:col>
          <xdr:colOff>285750</xdr:colOff>
          <xdr:row>31</xdr:row>
          <xdr:rowOff>19050</xdr:rowOff>
        </xdr:to>
        <xdr:sp macro="" textlink="">
          <xdr:nvSpPr>
            <xdr:cNvPr id="71760" name="Check Box 80" hidden="1">
              <a:extLst>
                <a:ext uri="{63B3BB69-23CF-44E3-9099-C40C66FF867C}">
                  <a14:compatExt spid="_x0000_s71760"/>
                </a:ext>
                <a:ext uri="{FF2B5EF4-FFF2-40B4-BE49-F238E27FC236}">
                  <a16:creationId xmlns:a16="http://schemas.microsoft.com/office/drawing/2014/main" id="{00000000-0008-0000-1600-00005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29</xdr:row>
          <xdr:rowOff>171450</xdr:rowOff>
        </xdr:from>
        <xdr:to>
          <xdr:col>11</xdr:col>
          <xdr:colOff>285750</xdr:colOff>
          <xdr:row>31</xdr:row>
          <xdr:rowOff>19050</xdr:rowOff>
        </xdr:to>
        <xdr:sp macro="" textlink="">
          <xdr:nvSpPr>
            <xdr:cNvPr id="71761" name="Check Box 81" hidden="1">
              <a:extLst>
                <a:ext uri="{63B3BB69-23CF-44E3-9099-C40C66FF867C}">
                  <a14:compatExt spid="_x0000_s71761"/>
                </a:ext>
                <a:ext uri="{FF2B5EF4-FFF2-40B4-BE49-F238E27FC236}">
                  <a16:creationId xmlns:a16="http://schemas.microsoft.com/office/drawing/2014/main" id="{00000000-0008-0000-1600-00005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28</xdr:row>
          <xdr:rowOff>47625</xdr:rowOff>
        </xdr:from>
        <xdr:to>
          <xdr:col>5</xdr:col>
          <xdr:colOff>295275</xdr:colOff>
          <xdr:row>29</xdr:row>
          <xdr:rowOff>85725</xdr:rowOff>
        </xdr:to>
        <xdr:sp macro="" textlink="">
          <xdr:nvSpPr>
            <xdr:cNvPr id="71773" name="Check Box 93" hidden="1">
              <a:extLst>
                <a:ext uri="{63B3BB69-23CF-44E3-9099-C40C66FF867C}">
                  <a14:compatExt spid="_x0000_s71773"/>
                </a:ext>
                <a:ext uri="{FF2B5EF4-FFF2-40B4-BE49-F238E27FC236}">
                  <a16:creationId xmlns:a16="http://schemas.microsoft.com/office/drawing/2014/main" id="{00000000-0008-0000-1600-00005D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28</xdr:row>
          <xdr:rowOff>47625</xdr:rowOff>
        </xdr:from>
        <xdr:to>
          <xdr:col>6</xdr:col>
          <xdr:colOff>304800</xdr:colOff>
          <xdr:row>29</xdr:row>
          <xdr:rowOff>85725</xdr:rowOff>
        </xdr:to>
        <xdr:sp macro="" textlink="">
          <xdr:nvSpPr>
            <xdr:cNvPr id="71774" name="Check Box 94" hidden="1">
              <a:extLst>
                <a:ext uri="{63B3BB69-23CF-44E3-9099-C40C66FF867C}">
                  <a14:compatExt spid="_x0000_s71774"/>
                </a:ext>
                <a:ext uri="{FF2B5EF4-FFF2-40B4-BE49-F238E27FC236}">
                  <a16:creationId xmlns:a16="http://schemas.microsoft.com/office/drawing/2014/main" id="{00000000-0008-0000-1600-00005E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28</xdr:row>
          <xdr:rowOff>57150</xdr:rowOff>
        </xdr:from>
        <xdr:to>
          <xdr:col>7</xdr:col>
          <xdr:colOff>390525</xdr:colOff>
          <xdr:row>29</xdr:row>
          <xdr:rowOff>95250</xdr:rowOff>
        </xdr:to>
        <xdr:sp macro="" textlink="">
          <xdr:nvSpPr>
            <xdr:cNvPr id="71775" name="Check Box 95" hidden="1">
              <a:extLst>
                <a:ext uri="{63B3BB69-23CF-44E3-9099-C40C66FF867C}">
                  <a14:compatExt spid="_x0000_s71775"/>
                </a:ext>
                <a:ext uri="{FF2B5EF4-FFF2-40B4-BE49-F238E27FC236}">
                  <a16:creationId xmlns:a16="http://schemas.microsoft.com/office/drawing/2014/main" id="{00000000-0008-0000-1600-00005F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28</xdr:row>
          <xdr:rowOff>57150</xdr:rowOff>
        </xdr:from>
        <xdr:to>
          <xdr:col>8</xdr:col>
          <xdr:colOff>361950</xdr:colOff>
          <xdr:row>29</xdr:row>
          <xdr:rowOff>95250</xdr:rowOff>
        </xdr:to>
        <xdr:sp macro="" textlink="">
          <xdr:nvSpPr>
            <xdr:cNvPr id="71776" name="Check Box 96" hidden="1">
              <a:extLst>
                <a:ext uri="{63B3BB69-23CF-44E3-9099-C40C66FF867C}">
                  <a14:compatExt spid="_x0000_s71776"/>
                </a:ext>
                <a:ext uri="{FF2B5EF4-FFF2-40B4-BE49-F238E27FC236}">
                  <a16:creationId xmlns:a16="http://schemas.microsoft.com/office/drawing/2014/main" id="{00000000-0008-0000-1600-000060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28</xdr:row>
          <xdr:rowOff>47625</xdr:rowOff>
        </xdr:from>
        <xdr:to>
          <xdr:col>9</xdr:col>
          <xdr:colOff>276225</xdr:colOff>
          <xdr:row>29</xdr:row>
          <xdr:rowOff>85725</xdr:rowOff>
        </xdr:to>
        <xdr:sp macro="" textlink="">
          <xdr:nvSpPr>
            <xdr:cNvPr id="71777" name="Check Box 97" hidden="1">
              <a:extLst>
                <a:ext uri="{63B3BB69-23CF-44E3-9099-C40C66FF867C}">
                  <a14:compatExt spid="_x0000_s71777"/>
                </a:ext>
                <a:ext uri="{FF2B5EF4-FFF2-40B4-BE49-F238E27FC236}">
                  <a16:creationId xmlns:a16="http://schemas.microsoft.com/office/drawing/2014/main" id="{00000000-0008-0000-1600-00006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28</xdr:row>
          <xdr:rowOff>47625</xdr:rowOff>
        </xdr:from>
        <xdr:to>
          <xdr:col>10</xdr:col>
          <xdr:colOff>285750</xdr:colOff>
          <xdr:row>29</xdr:row>
          <xdr:rowOff>85725</xdr:rowOff>
        </xdr:to>
        <xdr:sp macro="" textlink="">
          <xdr:nvSpPr>
            <xdr:cNvPr id="71778" name="Check Box 98" hidden="1">
              <a:extLst>
                <a:ext uri="{63B3BB69-23CF-44E3-9099-C40C66FF867C}">
                  <a14:compatExt spid="_x0000_s71778"/>
                </a:ext>
                <a:ext uri="{FF2B5EF4-FFF2-40B4-BE49-F238E27FC236}">
                  <a16:creationId xmlns:a16="http://schemas.microsoft.com/office/drawing/2014/main" id="{00000000-0008-0000-1600-00006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28</xdr:row>
          <xdr:rowOff>47625</xdr:rowOff>
        </xdr:from>
        <xdr:to>
          <xdr:col>11</xdr:col>
          <xdr:colOff>285750</xdr:colOff>
          <xdr:row>29</xdr:row>
          <xdr:rowOff>85725</xdr:rowOff>
        </xdr:to>
        <xdr:sp macro="" textlink="">
          <xdr:nvSpPr>
            <xdr:cNvPr id="71779" name="Check Box 99" hidden="1">
              <a:extLst>
                <a:ext uri="{63B3BB69-23CF-44E3-9099-C40C66FF867C}">
                  <a14:compatExt spid="_x0000_s71779"/>
                </a:ext>
                <a:ext uri="{FF2B5EF4-FFF2-40B4-BE49-F238E27FC236}">
                  <a16:creationId xmlns:a16="http://schemas.microsoft.com/office/drawing/2014/main" id="{00000000-0008-0000-1600-000063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DE47FF7-9C67-4441-949F-C7F8DA96FAE1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A46CD8B-C6B3-4B16-BF99-40BE43B96865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A37E11F5-57A3-4F16-91BD-2B927719B91D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15BE41D5-2040-4FD7-83BF-2395455C3CC7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B727609B-23FD-42BF-AC31-BD40E9B2C810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0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FC247EA3-87CC-4777-B5FE-55C75AC7C240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1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88138F0F-6BD6-441E-B45B-CE0F55188017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2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FF1971EA-96AF-485D-8974-D8C2C0559C88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CEC666D7-B1EA-4C84-9C9C-1BA476342866}"/>
            </a:ext>
          </a:extLst>
        </xdr:cNvPr>
        <xdr:cNvSpPr>
          <a:spLocks noChangeAspect="1" noChangeArrowheads="1"/>
        </xdr:cNvSpPr>
      </xdr:nvSpPr>
      <xdr:spPr bwMode="auto">
        <a:xfrm>
          <a:off x="55721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171450</xdr:rowOff>
        </xdr:from>
        <xdr:to>
          <xdr:col>7</xdr:col>
          <xdr:colOff>400050</xdr:colOff>
          <xdr:row>16</xdr:row>
          <xdr:rowOff>19050</xdr:rowOff>
        </xdr:to>
        <xdr:sp macro="" textlink="">
          <xdr:nvSpPr>
            <xdr:cNvPr id="72705" name="Check Box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7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14</xdr:row>
          <xdr:rowOff>171450</xdr:rowOff>
        </xdr:from>
        <xdr:to>
          <xdr:col>8</xdr:col>
          <xdr:colOff>371475</xdr:colOff>
          <xdr:row>16</xdr:row>
          <xdr:rowOff>19050</xdr:rowOff>
        </xdr:to>
        <xdr:sp macro="" textlink="">
          <xdr:nvSpPr>
            <xdr:cNvPr id="72706" name="Check Box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7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171450</xdr:rowOff>
        </xdr:from>
        <xdr:to>
          <xdr:col>5</xdr:col>
          <xdr:colOff>304800</xdr:colOff>
          <xdr:row>17</xdr:row>
          <xdr:rowOff>28575</xdr:rowOff>
        </xdr:to>
        <xdr:sp macro="" textlink="">
          <xdr:nvSpPr>
            <xdr:cNvPr id="72707" name="Check Box 3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id="{00000000-0008-0000-17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171450</xdr:rowOff>
        </xdr:from>
        <xdr:to>
          <xdr:col>7</xdr:col>
          <xdr:colOff>0</xdr:colOff>
          <xdr:row>17</xdr:row>
          <xdr:rowOff>19050</xdr:rowOff>
        </xdr:to>
        <xdr:sp macro="" textlink="">
          <xdr:nvSpPr>
            <xdr:cNvPr id="72708" name="Check Box 4" hidden="1">
              <a:extLst>
                <a:ext uri="{63B3BB69-23CF-44E3-9099-C40C66FF867C}">
                  <a14:compatExt spid="_x0000_s72708"/>
                </a:ext>
                <a:ext uri="{FF2B5EF4-FFF2-40B4-BE49-F238E27FC236}">
                  <a16:creationId xmlns:a16="http://schemas.microsoft.com/office/drawing/2014/main" id="{00000000-0008-0000-1700-00000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142875</xdr:rowOff>
        </xdr:from>
        <xdr:to>
          <xdr:col>5</xdr:col>
          <xdr:colOff>304800</xdr:colOff>
          <xdr:row>21</xdr:row>
          <xdr:rowOff>0</xdr:rowOff>
        </xdr:to>
        <xdr:sp macro="" textlink="">
          <xdr:nvSpPr>
            <xdr:cNvPr id="72709" name="Check Box 5" hidden="1">
              <a:extLst>
                <a:ext uri="{63B3BB69-23CF-44E3-9099-C40C66FF867C}">
                  <a14:compatExt spid="_x0000_s72709"/>
                </a:ext>
                <a:ext uri="{FF2B5EF4-FFF2-40B4-BE49-F238E27FC236}">
                  <a16:creationId xmlns:a16="http://schemas.microsoft.com/office/drawing/2014/main" id="{00000000-0008-0000-1700-00000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142875</xdr:rowOff>
        </xdr:from>
        <xdr:to>
          <xdr:col>7</xdr:col>
          <xdr:colOff>0</xdr:colOff>
          <xdr:row>21</xdr:row>
          <xdr:rowOff>0</xdr:rowOff>
        </xdr:to>
        <xdr:sp macro="" textlink="">
          <xdr:nvSpPr>
            <xdr:cNvPr id="72710" name="Check Box 6" hidden="1">
              <a:extLst>
                <a:ext uri="{63B3BB69-23CF-44E3-9099-C40C66FF867C}">
                  <a14:compatExt spid="_x0000_s72710"/>
                </a:ext>
                <a:ext uri="{FF2B5EF4-FFF2-40B4-BE49-F238E27FC236}">
                  <a16:creationId xmlns:a16="http://schemas.microsoft.com/office/drawing/2014/main" id="{00000000-0008-0000-1700-00000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72711" name="Check Box 7" hidden="1">
              <a:extLst>
                <a:ext uri="{63B3BB69-23CF-44E3-9099-C40C66FF867C}">
                  <a14:compatExt spid="_x0000_s72711"/>
                </a:ext>
                <a:ext uri="{FF2B5EF4-FFF2-40B4-BE49-F238E27FC236}">
                  <a16:creationId xmlns:a16="http://schemas.microsoft.com/office/drawing/2014/main" id="{00000000-0008-0000-1700-00000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161925</xdr:rowOff>
        </xdr:from>
        <xdr:to>
          <xdr:col>7</xdr:col>
          <xdr:colOff>0</xdr:colOff>
          <xdr:row>25</xdr:row>
          <xdr:rowOff>19050</xdr:rowOff>
        </xdr:to>
        <xdr:sp macro="" textlink="">
          <xdr:nvSpPr>
            <xdr:cNvPr id="72712" name="Check Box 8" hidden="1">
              <a:extLst>
                <a:ext uri="{63B3BB69-23CF-44E3-9099-C40C66FF867C}">
                  <a14:compatExt spid="_x0000_s72712"/>
                </a:ext>
                <a:ext uri="{FF2B5EF4-FFF2-40B4-BE49-F238E27FC236}">
                  <a16:creationId xmlns:a16="http://schemas.microsoft.com/office/drawing/2014/main" id="{00000000-0008-0000-1700-00000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27</xdr:row>
          <xdr:rowOff>171450</xdr:rowOff>
        </xdr:from>
        <xdr:to>
          <xdr:col>5</xdr:col>
          <xdr:colOff>304800</xdr:colOff>
          <xdr:row>29</xdr:row>
          <xdr:rowOff>19050</xdr:rowOff>
        </xdr:to>
        <xdr:sp macro="" textlink="">
          <xdr:nvSpPr>
            <xdr:cNvPr id="72713" name="Check Box 9" hidden="1">
              <a:extLst>
                <a:ext uri="{63B3BB69-23CF-44E3-9099-C40C66FF867C}">
                  <a14:compatExt spid="_x0000_s72713"/>
                </a:ext>
                <a:ext uri="{FF2B5EF4-FFF2-40B4-BE49-F238E27FC236}">
                  <a16:creationId xmlns:a16="http://schemas.microsoft.com/office/drawing/2014/main" id="{00000000-0008-0000-1700-00000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27</xdr:row>
          <xdr:rowOff>171450</xdr:rowOff>
        </xdr:from>
        <xdr:to>
          <xdr:col>7</xdr:col>
          <xdr:colOff>0</xdr:colOff>
          <xdr:row>29</xdr:row>
          <xdr:rowOff>19050</xdr:rowOff>
        </xdr:to>
        <xdr:sp macro="" textlink="">
          <xdr:nvSpPr>
            <xdr:cNvPr id="72714" name="Check Box 10" hidden="1">
              <a:extLst>
                <a:ext uri="{63B3BB69-23CF-44E3-9099-C40C66FF867C}">
                  <a14:compatExt spid="_x0000_s72714"/>
                </a:ext>
                <a:ext uri="{FF2B5EF4-FFF2-40B4-BE49-F238E27FC236}">
                  <a16:creationId xmlns:a16="http://schemas.microsoft.com/office/drawing/2014/main" id="{00000000-0008-0000-1700-00000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32</xdr:row>
          <xdr:rowOff>57150</xdr:rowOff>
        </xdr:from>
        <xdr:to>
          <xdr:col>5</xdr:col>
          <xdr:colOff>295275</xdr:colOff>
          <xdr:row>33</xdr:row>
          <xdr:rowOff>95250</xdr:rowOff>
        </xdr:to>
        <xdr:sp macro="" textlink="">
          <xdr:nvSpPr>
            <xdr:cNvPr id="72715" name="Check Box 11" hidden="1">
              <a:extLst>
                <a:ext uri="{63B3BB69-23CF-44E3-9099-C40C66FF867C}">
                  <a14:compatExt spid="_x0000_s72715"/>
                </a:ext>
                <a:ext uri="{FF2B5EF4-FFF2-40B4-BE49-F238E27FC236}">
                  <a16:creationId xmlns:a16="http://schemas.microsoft.com/office/drawing/2014/main" id="{00000000-0008-0000-1700-00000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32</xdr:row>
          <xdr:rowOff>57150</xdr:rowOff>
        </xdr:from>
        <xdr:to>
          <xdr:col>6</xdr:col>
          <xdr:colOff>304800</xdr:colOff>
          <xdr:row>33</xdr:row>
          <xdr:rowOff>95250</xdr:rowOff>
        </xdr:to>
        <xdr:sp macro="" textlink="">
          <xdr:nvSpPr>
            <xdr:cNvPr id="72716" name="Check Box 12" hidden="1">
              <a:extLst>
                <a:ext uri="{63B3BB69-23CF-44E3-9099-C40C66FF867C}">
                  <a14:compatExt spid="_x0000_s72716"/>
                </a:ext>
                <a:ext uri="{FF2B5EF4-FFF2-40B4-BE49-F238E27FC236}">
                  <a16:creationId xmlns:a16="http://schemas.microsoft.com/office/drawing/2014/main" id="{00000000-0008-0000-1700-00000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33</xdr:row>
          <xdr:rowOff>161925</xdr:rowOff>
        </xdr:from>
        <xdr:to>
          <xdr:col>5</xdr:col>
          <xdr:colOff>304800</xdr:colOff>
          <xdr:row>35</xdr:row>
          <xdr:rowOff>9525</xdr:rowOff>
        </xdr:to>
        <xdr:sp macro="" textlink="">
          <xdr:nvSpPr>
            <xdr:cNvPr id="72717" name="Check Box 13" hidden="1">
              <a:extLst>
                <a:ext uri="{63B3BB69-23CF-44E3-9099-C40C66FF867C}">
                  <a14:compatExt spid="_x0000_s72717"/>
                </a:ext>
                <a:ext uri="{FF2B5EF4-FFF2-40B4-BE49-F238E27FC236}">
                  <a16:creationId xmlns:a16="http://schemas.microsoft.com/office/drawing/2014/main" id="{00000000-0008-0000-1700-00000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33</xdr:row>
          <xdr:rowOff>161925</xdr:rowOff>
        </xdr:from>
        <xdr:to>
          <xdr:col>7</xdr:col>
          <xdr:colOff>0</xdr:colOff>
          <xdr:row>35</xdr:row>
          <xdr:rowOff>9525</xdr:rowOff>
        </xdr:to>
        <xdr:sp macro="" textlink="">
          <xdr:nvSpPr>
            <xdr:cNvPr id="72718" name="Check Box 14" hidden="1">
              <a:extLst>
                <a:ext uri="{63B3BB69-23CF-44E3-9099-C40C66FF867C}">
                  <a14:compatExt spid="_x0000_s72718"/>
                </a:ext>
                <a:ext uri="{FF2B5EF4-FFF2-40B4-BE49-F238E27FC236}">
                  <a16:creationId xmlns:a16="http://schemas.microsoft.com/office/drawing/2014/main" id="{00000000-0008-0000-1700-00000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171450</xdr:rowOff>
        </xdr:from>
        <xdr:to>
          <xdr:col>7</xdr:col>
          <xdr:colOff>400050</xdr:colOff>
          <xdr:row>17</xdr:row>
          <xdr:rowOff>19050</xdr:rowOff>
        </xdr:to>
        <xdr:sp macro="" textlink="">
          <xdr:nvSpPr>
            <xdr:cNvPr id="72735" name="Check Box 31" hidden="1">
              <a:extLst>
                <a:ext uri="{63B3BB69-23CF-44E3-9099-C40C66FF867C}">
                  <a14:compatExt spid="_x0000_s72735"/>
                </a:ext>
                <a:ext uri="{FF2B5EF4-FFF2-40B4-BE49-F238E27FC236}">
                  <a16:creationId xmlns:a16="http://schemas.microsoft.com/office/drawing/2014/main" id="{00000000-0008-0000-1700-00001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15</xdr:row>
          <xdr:rowOff>171450</xdr:rowOff>
        </xdr:from>
        <xdr:to>
          <xdr:col>8</xdr:col>
          <xdr:colOff>371475</xdr:colOff>
          <xdr:row>17</xdr:row>
          <xdr:rowOff>19050</xdr:rowOff>
        </xdr:to>
        <xdr:sp macro="" textlink="">
          <xdr:nvSpPr>
            <xdr:cNvPr id="72736" name="Check Box 32" hidden="1">
              <a:extLst>
                <a:ext uri="{63B3BB69-23CF-44E3-9099-C40C66FF867C}">
                  <a14:compatExt spid="_x0000_s72736"/>
                </a:ext>
                <a:ext uri="{FF2B5EF4-FFF2-40B4-BE49-F238E27FC236}">
                  <a16:creationId xmlns:a16="http://schemas.microsoft.com/office/drawing/2014/main" id="{00000000-0008-0000-1700-00002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142875</xdr:rowOff>
        </xdr:from>
        <xdr:to>
          <xdr:col>7</xdr:col>
          <xdr:colOff>400050</xdr:colOff>
          <xdr:row>21</xdr:row>
          <xdr:rowOff>0</xdr:rowOff>
        </xdr:to>
        <xdr:sp macro="" textlink="">
          <xdr:nvSpPr>
            <xdr:cNvPr id="72737" name="Check Box 33" hidden="1">
              <a:extLst>
                <a:ext uri="{63B3BB69-23CF-44E3-9099-C40C66FF867C}">
                  <a14:compatExt spid="_x0000_s72737"/>
                </a:ext>
                <a:ext uri="{FF2B5EF4-FFF2-40B4-BE49-F238E27FC236}">
                  <a16:creationId xmlns:a16="http://schemas.microsoft.com/office/drawing/2014/main" id="{00000000-0008-0000-1700-00002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142875</xdr:rowOff>
        </xdr:from>
        <xdr:to>
          <xdr:col>8</xdr:col>
          <xdr:colOff>371475</xdr:colOff>
          <xdr:row>21</xdr:row>
          <xdr:rowOff>0</xdr:rowOff>
        </xdr:to>
        <xdr:sp macro="" textlink="">
          <xdr:nvSpPr>
            <xdr:cNvPr id="72738" name="Check Box 34" hidden="1">
              <a:extLst>
                <a:ext uri="{63B3BB69-23CF-44E3-9099-C40C66FF867C}">
                  <a14:compatExt spid="_x0000_s72738"/>
                </a:ext>
                <a:ext uri="{FF2B5EF4-FFF2-40B4-BE49-F238E27FC236}">
                  <a16:creationId xmlns:a16="http://schemas.microsoft.com/office/drawing/2014/main" id="{00000000-0008-0000-1700-00002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72739" name="Check Box 35" hidden="1">
              <a:extLst>
                <a:ext uri="{63B3BB69-23CF-44E3-9099-C40C66FF867C}">
                  <a14:compatExt spid="_x0000_s72739"/>
                </a:ext>
                <a:ext uri="{FF2B5EF4-FFF2-40B4-BE49-F238E27FC236}">
                  <a16:creationId xmlns:a16="http://schemas.microsoft.com/office/drawing/2014/main" id="{00000000-0008-0000-1700-00002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72740" name="Check Box 36" hidden="1">
              <a:extLst>
                <a:ext uri="{63B3BB69-23CF-44E3-9099-C40C66FF867C}">
                  <a14:compatExt spid="_x0000_s72740"/>
                </a:ext>
                <a:ext uri="{FF2B5EF4-FFF2-40B4-BE49-F238E27FC236}">
                  <a16:creationId xmlns:a16="http://schemas.microsoft.com/office/drawing/2014/main" id="{00000000-0008-0000-1700-00002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171450</xdr:rowOff>
        </xdr:from>
        <xdr:to>
          <xdr:col>7</xdr:col>
          <xdr:colOff>400050</xdr:colOff>
          <xdr:row>29</xdr:row>
          <xdr:rowOff>19050</xdr:rowOff>
        </xdr:to>
        <xdr:sp macro="" textlink="">
          <xdr:nvSpPr>
            <xdr:cNvPr id="72741" name="Check Box 37" hidden="1">
              <a:extLst>
                <a:ext uri="{63B3BB69-23CF-44E3-9099-C40C66FF867C}">
                  <a14:compatExt spid="_x0000_s72741"/>
                </a:ext>
                <a:ext uri="{FF2B5EF4-FFF2-40B4-BE49-F238E27FC236}">
                  <a16:creationId xmlns:a16="http://schemas.microsoft.com/office/drawing/2014/main" id="{00000000-0008-0000-1700-00002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171450</xdr:rowOff>
        </xdr:from>
        <xdr:to>
          <xdr:col>8</xdr:col>
          <xdr:colOff>371475</xdr:colOff>
          <xdr:row>29</xdr:row>
          <xdr:rowOff>19050</xdr:rowOff>
        </xdr:to>
        <xdr:sp macro="" textlink="">
          <xdr:nvSpPr>
            <xdr:cNvPr id="72742" name="Check Box 38" hidden="1">
              <a:extLst>
                <a:ext uri="{63B3BB69-23CF-44E3-9099-C40C66FF867C}">
                  <a14:compatExt spid="_x0000_s72742"/>
                </a:ext>
                <a:ext uri="{FF2B5EF4-FFF2-40B4-BE49-F238E27FC236}">
                  <a16:creationId xmlns:a16="http://schemas.microsoft.com/office/drawing/2014/main" id="{00000000-0008-0000-1700-00002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32</xdr:row>
          <xdr:rowOff>57150</xdr:rowOff>
        </xdr:from>
        <xdr:to>
          <xdr:col>7</xdr:col>
          <xdr:colOff>390525</xdr:colOff>
          <xdr:row>33</xdr:row>
          <xdr:rowOff>95250</xdr:rowOff>
        </xdr:to>
        <xdr:sp macro="" textlink="">
          <xdr:nvSpPr>
            <xdr:cNvPr id="72743" name="Check Box 39" hidden="1">
              <a:extLst>
                <a:ext uri="{63B3BB69-23CF-44E3-9099-C40C66FF867C}">
                  <a14:compatExt spid="_x0000_s72743"/>
                </a:ext>
                <a:ext uri="{FF2B5EF4-FFF2-40B4-BE49-F238E27FC236}">
                  <a16:creationId xmlns:a16="http://schemas.microsoft.com/office/drawing/2014/main" id="{00000000-0008-0000-1700-00002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32</xdr:row>
          <xdr:rowOff>57150</xdr:rowOff>
        </xdr:from>
        <xdr:to>
          <xdr:col>8</xdr:col>
          <xdr:colOff>361950</xdr:colOff>
          <xdr:row>33</xdr:row>
          <xdr:rowOff>95250</xdr:rowOff>
        </xdr:to>
        <xdr:sp macro="" textlink="">
          <xdr:nvSpPr>
            <xdr:cNvPr id="72744" name="Check Box 40" hidden="1">
              <a:extLst>
                <a:ext uri="{63B3BB69-23CF-44E3-9099-C40C66FF867C}">
                  <a14:compatExt spid="_x0000_s72744"/>
                </a:ext>
                <a:ext uri="{FF2B5EF4-FFF2-40B4-BE49-F238E27FC236}">
                  <a16:creationId xmlns:a16="http://schemas.microsoft.com/office/drawing/2014/main" id="{00000000-0008-0000-1700-00002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33</xdr:row>
          <xdr:rowOff>171450</xdr:rowOff>
        </xdr:from>
        <xdr:to>
          <xdr:col>7</xdr:col>
          <xdr:colOff>400050</xdr:colOff>
          <xdr:row>35</xdr:row>
          <xdr:rowOff>19050</xdr:rowOff>
        </xdr:to>
        <xdr:sp macro="" textlink="">
          <xdr:nvSpPr>
            <xdr:cNvPr id="72745" name="Check Box 41" hidden="1">
              <a:extLst>
                <a:ext uri="{63B3BB69-23CF-44E3-9099-C40C66FF867C}">
                  <a14:compatExt spid="_x0000_s72745"/>
                </a:ext>
                <a:ext uri="{FF2B5EF4-FFF2-40B4-BE49-F238E27FC236}">
                  <a16:creationId xmlns:a16="http://schemas.microsoft.com/office/drawing/2014/main" id="{00000000-0008-0000-1700-00002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33</xdr:row>
          <xdr:rowOff>171450</xdr:rowOff>
        </xdr:from>
        <xdr:to>
          <xdr:col>8</xdr:col>
          <xdr:colOff>371475</xdr:colOff>
          <xdr:row>35</xdr:row>
          <xdr:rowOff>19050</xdr:rowOff>
        </xdr:to>
        <xdr:sp macro="" textlink="">
          <xdr:nvSpPr>
            <xdr:cNvPr id="72746" name="Check Box 42" hidden="1">
              <a:extLst>
                <a:ext uri="{63B3BB69-23CF-44E3-9099-C40C66FF867C}">
                  <a14:compatExt spid="_x0000_s72746"/>
                </a:ext>
                <a:ext uri="{FF2B5EF4-FFF2-40B4-BE49-F238E27FC236}">
                  <a16:creationId xmlns:a16="http://schemas.microsoft.com/office/drawing/2014/main" id="{00000000-0008-0000-1700-00002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171450</xdr:rowOff>
        </xdr:from>
        <xdr:to>
          <xdr:col>6</xdr:col>
          <xdr:colOff>0</xdr:colOff>
          <xdr:row>16</xdr:row>
          <xdr:rowOff>19050</xdr:rowOff>
        </xdr:to>
        <xdr:sp macro="" textlink="">
          <xdr:nvSpPr>
            <xdr:cNvPr id="72763" name="Check Box 59" hidden="1">
              <a:extLst>
                <a:ext uri="{63B3BB69-23CF-44E3-9099-C40C66FF867C}">
                  <a14:compatExt spid="_x0000_s72763"/>
                </a:ext>
                <a:ext uri="{FF2B5EF4-FFF2-40B4-BE49-F238E27FC236}">
                  <a16:creationId xmlns:a16="http://schemas.microsoft.com/office/drawing/2014/main" id="{00000000-0008-0000-1700-00003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14</xdr:row>
          <xdr:rowOff>161925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72764" name="Check Box 60" hidden="1">
              <a:extLst>
                <a:ext uri="{63B3BB69-23CF-44E3-9099-C40C66FF867C}">
                  <a14:compatExt spid="_x0000_s72764"/>
                </a:ext>
                <a:ext uri="{FF2B5EF4-FFF2-40B4-BE49-F238E27FC236}">
                  <a16:creationId xmlns:a16="http://schemas.microsoft.com/office/drawing/2014/main" id="{00000000-0008-0000-1700-00003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171450</xdr:rowOff>
        </xdr:from>
        <xdr:to>
          <xdr:col>10</xdr:col>
          <xdr:colOff>0</xdr:colOff>
          <xdr:row>16</xdr:row>
          <xdr:rowOff>19050</xdr:rowOff>
        </xdr:to>
        <xdr:sp macro="" textlink="">
          <xdr:nvSpPr>
            <xdr:cNvPr id="72765" name="Check Box 61" hidden="1">
              <a:extLst>
                <a:ext uri="{63B3BB69-23CF-44E3-9099-C40C66FF867C}">
                  <a14:compatExt spid="_x0000_s72765"/>
                </a:ext>
                <a:ext uri="{FF2B5EF4-FFF2-40B4-BE49-F238E27FC236}">
                  <a16:creationId xmlns:a16="http://schemas.microsoft.com/office/drawing/2014/main" id="{00000000-0008-0000-1700-00003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171450</xdr:rowOff>
        </xdr:from>
        <xdr:to>
          <xdr:col>10</xdr:col>
          <xdr:colOff>285750</xdr:colOff>
          <xdr:row>16</xdr:row>
          <xdr:rowOff>19050</xdr:rowOff>
        </xdr:to>
        <xdr:sp macro="" textlink="">
          <xdr:nvSpPr>
            <xdr:cNvPr id="72766" name="Check Box 62" hidden="1">
              <a:extLst>
                <a:ext uri="{63B3BB69-23CF-44E3-9099-C40C66FF867C}">
                  <a14:compatExt spid="_x0000_s72766"/>
                </a:ext>
                <a:ext uri="{FF2B5EF4-FFF2-40B4-BE49-F238E27FC236}">
                  <a16:creationId xmlns:a16="http://schemas.microsoft.com/office/drawing/2014/main" id="{00000000-0008-0000-1700-00003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14</xdr:row>
          <xdr:rowOff>171450</xdr:rowOff>
        </xdr:from>
        <xdr:to>
          <xdr:col>11</xdr:col>
          <xdr:colOff>285750</xdr:colOff>
          <xdr:row>16</xdr:row>
          <xdr:rowOff>19050</xdr:rowOff>
        </xdr:to>
        <xdr:sp macro="" textlink="">
          <xdr:nvSpPr>
            <xdr:cNvPr id="72767" name="Check Box 63" hidden="1">
              <a:extLst>
                <a:ext uri="{63B3BB69-23CF-44E3-9099-C40C66FF867C}">
                  <a14:compatExt spid="_x0000_s72767"/>
                </a:ext>
                <a:ext uri="{FF2B5EF4-FFF2-40B4-BE49-F238E27FC236}">
                  <a16:creationId xmlns:a16="http://schemas.microsoft.com/office/drawing/2014/main" id="{00000000-0008-0000-1700-00003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171450</xdr:rowOff>
        </xdr:from>
        <xdr:to>
          <xdr:col>10</xdr:col>
          <xdr:colOff>0</xdr:colOff>
          <xdr:row>17</xdr:row>
          <xdr:rowOff>19050</xdr:rowOff>
        </xdr:to>
        <xdr:sp macro="" textlink="">
          <xdr:nvSpPr>
            <xdr:cNvPr id="72768" name="Check Box 64" hidden="1">
              <a:extLst>
                <a:ext uri="{63B3BB69-23CF-44E3-9099-C40C66FF867C}">
                  <a14:compatExt spid="_x0000_s72768"/>
                </a:ext>
                <a:ext uri="{FF2B5EF4-FFF2-40B4-BE49-F238E27FC236}">
                  <a16:creationId xmlns:a16="http://schemas.microsoft.com/office/drawing/2014/main" id="{00000000-0008-0000-1700-00004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171450</xdr:rowOff>
        </xdr:from>
        <xdr:to>
          <xdr:col>10</xdr:col>
          <xdr:colOff>285750</xdr:colOff>
          <xdr:row>17</xdr:row>
          <xdr:rowOff>19050</xdr:rowOff>
        </xdr:to>
        <xdr:sp macro="" textlink="">
          <xdr:nvSpPr>
            <xdr:cNvPr id="72769" name="Check Box 65" hidden="1">
              <a:extLst>
                <a:ext uri="{63B3BB69-23CF-44E3-9099-C40C66FF867C}">
                  <a14:compatExt spid="_x0000_s72769"/>
                </a:ext>
                <a:ext uri="{FF2B5EF4-FFF2-40B4-BE49-F238E27FC236}">
                  <a16:creationId xmlns:a16="http://schemas.microsoft.com/office/drawing/2014/main" id="{00000000-0008-0000-1700-00004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171450</xdr:rowOff>
        </xdr:from>
        <xdr:to>
          <xdr:col>11</xdr:col>
          <xdr:colOff>285750</xdr:colOff>
          <xdr:row>17</xdr:row>
          <xdr:rowOff>19050</xdr:rowOff>
        </xdr:to>
        <xdr:sp macro="" textlink="">
          <xdr:nvSpPr>
            <xdr:cNvPr id="72770" name="Check Box 66" hidden="1">
              <a:extLst>
                <a:ext uri="{63B3BB69-23CF-44E3-9099-C40C66FF867C}">
                  <a14:compatExt spid="_x0000_s72770"/>
                </a:ext>
                <a:ext uri="{FF2B5EF4-FFF2-40B4-BE49-F238E27FC236}">
                  <a16:creationId xmlns:a16="http://schemas.microsoft.com/office/drawing/2014/main" id="{00000000-0008-0000-1700-00004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142875</xdr:rowOff>
        </xdr:from>
        <xdr:to>
          <xdr:col>10</xdr:col>
          <xdr:colOff>0</xdr:colOff>
          <xdr:row>21</xdr:row>
          <xdr:rowOff>0</xdr:rowOff>
        </xdr:to>
        <xdr:sp macro="" textlink="">
          <xdr:nvSpPr>
            <xdr:cNvPr id="72771" name="Check Box 67" hidden="1">
              <a:extLst>
                <a:ext uri="{63B3BB69-23CF-44E3-9099-C40C66FF867C}">
                  <a14:compatExt spid="_x0000_s72771"/>
                </a:ext>
                <a:ext uri="{FF2B5EF4-FFF2-40B4-BE49-F238E27FC236}">
                  <a16:creationId xmlns:a16="http://schemas.microsoft.com/office/drawing/2014/main" id="{00000000-0008-0000-1700-00004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142875</xdr:rowOff>
        </xdr:from>
        <xdr:to>
          <xdr:col>10</xdr:col>
          <xdr:colOff>285750</xdr:colOff>
          <xdr:row>21</xdr:row>
          <xdr:rowOff>0</xdr:rowOff>
        </xdr:to>
        <xdr:sp macro="" textlink="">
          <xdr:nvSpPr>
            <xdr:cNvPr id="72772" name="Check Box 68" hidden="1">
              <a:extLst>
                <a:ext uri="{63B3BB69-23CF-44E3-9099-C40C66FF867C}">
                  <a14:compatExt spid="_x0000_s72772"/>
                </a:ext>
                <a:ext uri="{FF2B5EF4-FFF2-40B4-BE49-F238E27FC236}">
                  <a16:creationId xmlns:a16="http://schemas.microsoft.com/office/drawing/2014/main" id="{00000000-0008-0000-1700-00004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142875</xdr:rowOff>
        </xdr:from>
        <xdr:to>
          <xdr:col>11</xdr:col>
          <xdr:colOff>285750</xdr:colOff>
          <xdr:row>21</xdr:row>
          <xdr:rowOff>0</xdr:rowOff>
        </xdr:to>
        <xdr:sp macro="" textlink="">
          <xdr:nvSpPr>
            <xdr:cNvPr id="72773" name="Check Box 69" hidden="1">
              <a:extLst>
                <a:ext uri="{63B3BB69-23CF-44E3-9099-C40C66FF867C}">
                  <a14:compatExt spid="_x0000_s72773"/>
                </a:ext>
                <a:ext uri="{FF2B5EF4-FFF2-40B4-BE49-F238E27FC236}">
                  <a16:creationId xmlns:a16="http://schemas.microsoft.com/office/drawing/2014/main" id="{00000000-0008-0000-1700-00004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19050</xdr:rowOff>
        </xdr:to>
        <xdr:sp macro="" textlink="">
          <xdr:nvSpPr>
            <xdr:cNvPr id="72774" name="Check Box 70" hidden="1">
              <a:extLst>
                <a:ext uri="{63B3BB69-23CF-44E3-9099-C40C66FF867C}">
                  <a14:compatExt spid="_x0000_s72774"/>
                </a:ext>
                <a:ext uri="{FF2B5EF4-FFF2-40B4-BE49-F238E27FC236}">
                  <a16:creationId xmlns:a16="http://schemas.microsoft.com/office/drawing/2014/main" id="{00000000-0008-0000-1700-00004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19050</xdr:rowOff>
        </xdr:to>
        <xdr:sp macro="" textlink="">
          <xdr:nvSpPr>
            <xdr:cNvPr id="72775" name="Check Box 71" hidden="1">
              <a:extLst>
                <a:ext uri="{63B3BB69-23CF-44E3-9099-C40C66FF867C}">
                  <a14:compatExt spid="_x0000_s72775"/>
                </a:ext>
                <a:ext uri="{FF2B5EF4-FFF2-40B4-BE49-F238E27FC236}">
                  <a16:creationId xmlns:a16="http://schemas.microsoft.com/office/drawing/2014/main" id="{00000000-0008-0000-1700-00004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72776" name="Check Box 72" hidden="1">
              <a:extLst>
                <a:ext uri="{63B3BB69-23CF-44E3-9099-C40C66FF867C}">
                  <a14:compatExt spid="_x0000_s72776"/>
                </a:ext>
                <a:ext uri="{FF2B5EF4-FFF2-40B4-BE49-F238E27FC236}">
                  <a16:creationId xmlns:a16="http://schemas.microsoft.com/office/drawing/2014/main" id="{00000000-0008-0000-1700-00004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27</xdr:row>
          <xdr:rowOff>161925</xdr:rowOff>
        </xdr:from>
        <xdr:to>
          <xdr:col>10</xdr:col>
          <xdr:colOff>0</xdr:colOff>
          <xdr:row>29</xdr:row>
          <xdr:rowOff>19050</xdr:rowOff>
        </xdr:to>
        <xdr:sp macro="" textlink="">
          <xdr:nvSpPr>
            <xdr:cNvPr id="72777" name="Check Box 73" hidden="1">
              <a:extLst>
                <a:ext uri="{63B3BB69-23CF-44E3-9099-C40C66FF867C}">
                  <a14:compatExt spid="_x0000_s72777"/>
                </a:ext>
                <a:ext uri="{FF2B5EF4-FFF2-40B4-BE49-F238E27FC236}">
                  <a16:creationId xmlns:a16="http://schemas.microsoft.com/office/drawing/2014/main" id="{00000000-0008-0000-1700-00004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161925</xdr:rowOff>
        </xdr:from>
        <xdr:to>
          <xdr:col>10</xdr:col>
          <xdr:colOff>285750</xdr:colOff>
          <xdr:row>29</xdr:row>
          <xdr:rowOff>19050</xdr:rowOff>
        </xdr:to>
        <xdr:sp macro="" textlink="">
          <xdr:nvSpPr>
            <xdr:cNvPr id="72778" name="Check Box 74" hidden="1">
              <a:extLst>
                <a:ext uri="{63B3BB69-23CF-44E3-9099-C40C66FF867C}">
                  <a14:compatExt spid="_x0000_s72778"/>
                </a:ext>
                <a:ext uri="{FF2B5EF4-FFF2-40B4-BE49-F238E27FC236}">
                  <a16:creationId xmlns:a16="http://schemas.microsoft.com/office/drawing/2014/main" id="{00000000-0008-0000-1700-00004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27</xdr:row>
          <xdr:rowOff>161925</xdr:rowOff>
        </xdr:from>
        <xdr:to>
          <xdr:col>11</xdr:col>
          <xdr:colOff>285750</xdr:colOff>
          <xdr:row>29</xdr:row>
          <xdr:rowOff>19050</xdr:rowOff>
        </xdr:to>
        <xdr:sp macro="" textlink="">
          <xdr:nvSpPr>
            <xdr:cNvPr id="72779" name="Check Box 75" hidden="1">
              <a:extLst>
                <a:ext uri="{63B3BB69-23CF-44E3-9099-C40C66FF867C}">
                  <a14:compatExt spid="_x0000_s72779"/>
                </a:ext>
                <a:ext uri="{FF2B5EF4-FFF2-40B4-BE49-F238E27FC236}">
                  <a16:creationId xmlns:a16="http://schemas.microsoft.com/office/drawing/2014/main" id="{00000000-0008-0000-1700-00004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47625</xdr:rowOff>
        </xdr:from>
        <xdr:to>
          <xdr:col>9</xdr:col>
          <xdr:colOff>276225</xdr:colOff>
          <xdr:row>33</xdr:row>
          <xdr:rowOff>85725</xdr:rowOff>
        </xdr:to>
        <xdr:sp macro="" textlink="">
          <xdr:nvSpPr>
            <xdr:cNvPr id="72780" name="Check Box 76" hidden="1">
              <a:extLst>
                <a:ext uri="{63B3BB69-23CF-44E3-9099-C40C66FF867C}">
                  <a14:compatExt spid="_x0000_s72780"/>
                </a:ext>
                <a:ext uri="{FF2B5EF4-FFF2-40B4-BE49-F238E27FC236}">
                  <a16:creationId xmlns:a16="http://schemas.microsoft.com/office/drawing/2014/main" id="{00000000-0008-0000-1700-00004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32</xdr:row>
          <xdr:rowOff>47625</xdr:rowOff>
        </xdr:from>
        <xdr:to>
          <xdr:col>10</xdr:col>
          <xdr:colOff>285750</xdr:colOff>
          <xdr:row>33</xdr:row>
          <xdr:rowOff>85725</xdr:rowOff>
        </xdr:to>
        <xdr:sp macro="" textlink="">
          <xdr:nvSpPr>
            <xdr:cNvPr id="72781" name="Check Box 77" hidden="1">
              <a:extLst>
                <a:ext uri="{63B3BB69-23CF-44E3-9099-C40C66FF867C}">
                  <a14:compatExt spid="_x0000_s72781"/>
                </a:ext>
                <a:ext uri="{FF2B5EF4-FFF2-40B4-BE49-F238E27FC236}">
                  <a16:creationId xmlns:a16="http://schemas.microsoft.com/office/drawing/2014/main" id="{00000000-0008-0000-1700-00004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32</xdr:row>
          <xdr:rowOff>47625</xdr:rowOff>
        </xdr:from>
        <xdr:to>
          <xdr:col>11</xdr:col>
          <xdr:colOff>285750</xdr:colOff>
          <xdr:row>33</xdr:row>
          <xdr:rowOff>85725</xdr:rowOff>
        </xdr:to>
        <xdr:sp macro="" textlink="">
          <xdr:nvSpPr>
            <xdr:cNvPr id="72782" name="Check Box 78" hidden="1">
              <a:extLst>
                <a:ext uri="{63B3BB69-23CF-44E3-9099-C40C66FF867C}">
                  <a14:compatExt spid="_x0000_s72782"/>
                </a:ext>
                <a:ext uri="{FF2B5EF4-FFF2-40B4-BE49-F238E27FC236}">
                  <a16:creationId xmlns:a16="http://schemas.microsoft.com/office/drawing/2014/main" id="{00000000-0008-0000-1700-00004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33</xdr:row>
          <xdr:rowOff>161925</xdr:rowOff>
        </xdr:from>
        <xdr:to>
          <xdr:col>10</xdr:col>
          <xdr:colOff>0</xdr:colOff>
          <xdr:row>35</xdr:row>
          <xdr:rowOff>9525</xdr:rowOff>
        </xdr:to>
        <xdr:sp macro="" textlink="">
          <xdr:nvSpPr>
            <xdr:cNvPr id="72783" name="Check Box 79" hidden="1">
              <a:extLst>
                <a:ext uri="{63B3BB69-23CF-44E3-9099-C40C66FF867C}">
                  <a14:compatExt spid="_x0000_s72783"/>
                </a:ext>
                <a:ext uri="{FF2B5EF4-FFF2-40B4-BE49-F238E27FC236}">
                  <a16:creationId xmlns:a16="http://schemas.microsoft.com/office/drawing/2014/main" id="{00000000-0008-0000-1700-00004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161925</xdr:rowOff>
        </xdr:from>
        <xdr:to>
          <xdr:col>10</xdr:col>
          <xdr:colOff>285750</xdr:colOff>
          <xdr:row>35</xdr:row>
          <xdr:rowOff>9525</xdr:rowOff>
        </xdr:to>
        <xdr:sp macro="" textlink="">
          <xdr:nvSpPr>
            <xdr:cNvPr id="72784" name="Check Box 80" hidden="1">
              <a:extLst>
                <a:ext uri="{63B3BB69-23CF-44E3-9099-C40C66FF867C}">
                  <a14:compatExt spid="_x0000_s72784"/>
                </a:ext>
                <a:ext uri="{FF2B5EF4-FFF2-40B4-BE49-F238E27FC236}">
                  <a16:creationId xmlns:a16="http://schemas.microsoft.com/office/drawing/2014/main" id="{00000000-0008-0000-1700-00005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33</xdr:row>
          <xdr:rowOff>161925</xdr:rowOff>
        </xdr:from>
        <xdr:to>
          <xdr:col>11</xdr:col>
          <xdr:colOff>285750</xdr:colOff>
          <xdr:row>35</xdr:row>
          <xdr:rowOff>9525</xdr:rowOff>
        </xdr:to>
        <xdr:sp macro="" textlink="">
          <xdr:nvSpPr>
            <xdr:cNvPr id="72785" name="Check Box 81" hidden="1">
              <a:extLst>
                <a:ext uri="{63B3BB69-23CF-44E3-9099-C40C66FF867C}">
                  <a14:compatExt spid="_x0000_s72785"/>
                </a:ext>
                <a:ext uri="{FF2B5EF4-FFF2-40B4-BE49-F238E27FC236}">
                  <a16:creationId xmlns:a16="http://schemas.microsoft.com/office/drawing/2014/main" id="{00000000-0008-0000-1700-00005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A897A7A-0AB4-4811-964A-CAFCDEE41B6C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9D4E7745-45A8-4506-B22B-53635B455231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4E6C1071-3B95-405E-9AA7-EDFCD7E9874F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6A8C4971-5034-4382-86F1-9BFD97568AB1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D8318E8-442E-458E-A273-4E303B6B0BD5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0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190C5A43-43F0-432C-8C73-89C57827D7EE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1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9604AB65-F288-4EA1-A419-2FDE680CC19D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2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6C7D5794-909B-4F97-B945-539B9EE9FD3C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1CE4D528-17D7-45A9-A1BE-BEFD435F1BF2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14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FF38ABA9-12AA-443C-93C1-BA5677D345E6}"/>
            </a:ext>
          </a:extLst>
        </xdr:cNvPr>
        <xdr:cNvSpPr>
          <a:spLocks noChangeAspect="1" noChangeArrowheads="1"/>
        </xdr:cNvSpPr>
      </xdr:nvSpPr>
      <xdr:spPr bwMode="auto">
        <a:xfrm>
          <a:off x="54292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440054</xdr:colOff>
      <xdr:row>1</xdr:row>
      <xdr:rowOff>151446</xdr:rowOff>
    </xdr:from>
    <xdr:to>
      <xdr:col>14</xdr:col>
      <xdr:colOff>57149</xdr:colOff>
      <xdr:row>20</xdr:row>
      <xdr:rowOff>173355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21</xdr:row>
      <xdr:rowOff>96203</xdr:rowOff>
    </xdr:from>
    <xdr:to>
      <xdr:col>14</xdr:col>
      <xdr:colOff>57150</xdr:colOff>
      <xdr:row>33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447675</xdr:colOff>
      <xdr:row>33</xdr:row>
      <xdr:rowOff>136207</xdr:rowOff>
    </xdr:from>
    <xdr:to>
      <xdr:col>14</xdr:col>
      <xdr:colOff>72390</xdr:colOff>
      <xdr:row>57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441959</xdr:colOff>
      <xdr:row>57</xdr:row>
      <xdr:rowOff>86677</xdr:rowOff>
    </xdr:from>
    <xdr:to>
      <xdr:col>14</xdr:col>
      <xdr:colOff>76199</xdr:colOff>
      <xdr:row>72</xdr:row>
      <xdr:rowOff>28575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428625</xdr:colOff>
      <xdr:row>72</xdr:row>
      <xdr:rowOff>98106</xdr:rowOff>
    </xdr:from>
    <xdr:to>
      <xdr:col>14</xdr:col>
      <xdr:colOff>83820</xdr:colOff>
      <xdr:row>84</xdr:row>
      <xdr:rowOff>104775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432434</xdr:colOff>
      <xdr:row>84</xdr:row>
      <xdr:rowOff>155256</xdr:rowOff>
    </xdr:from>
    <xdr:to>
      <xdr:col>14</xdr:col>
      <xdr:colOff>97154</xdr:colOff>
      <xdr:row>95</xdr:row>
      <xdr:rowOff>9524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438149</xdr:colOff>
      <xdr:row>95</xdr:row>
      <xdr:rowOff>115252</xdr:rowOff>
    </xdr:from>
    <xdr:to>
      <xdr:col>14</xdr:col>
      <xdr:colOff>76199</xdr:colOff>
      <xdr:row>106</xdr:row>
      <xdr:rowOff>19050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438150</xdr:colOff>
      <xdr:row>106</xdr:row>
      <xdr:rowOff>130492</xdr:rowOff>
    </xdr:from>
    <xdr:to>
      <xdr:col>14</xdr:col>
      <xdr:colOff>57150</xdr:colOff>
      <xdr:row>118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443865</xdr:colOff>
      <xdr:row>119</xdr:row>
      <xdr:rowOff>92392</xdr:rowOff>
    </xdr:from>
    <xdr:to>
      <xdr:col>14</xdr:col>
      <xdr:colOff>64770</xdr:colOff>
      <xdr:row>139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438149</xdr:colOff>
      <xdr:row>139</xdr:row>
      <xdr:rowOff>94298</xdr:rowOff>
    </xdr:from>
    <xdr:to>
      <xdr:col>14</xdr:col>
      <xdr:colOff>99059</xdr:colOff>
      <xdr:row>155</xdr:row>
      <xdr:rowOff>123825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316230</xdr:colOff>
      <xdr:row>160</xdr:row>
      <xdr:rowOff>951</xdr:rowOff>
    </xdr:from>
    <xdr:to>
      <xdr:col>16</xdr:col>
      <xdr:colOff>723900</xdr:colOff>
      <xdr:row>183</xdr:row>
      <xdr:rowOff>133349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320992</xdr:colOff>
      <xdr:row>183</xdr:row>
      <xdr:rowOff>172402</xdr:rowOff>
    </xdr:from>
    <xdr:to>
      <xdr:col>16</xdr:col>
      <xdr:colOff>723900</xdr:colOff>
      <xdr:row>197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322896</xdr:colOff>
      <xdr:row>197</xdr:row>
      <xdr:rowOff>39052</xdr:rowOff>
    </xdr:from>
    <xdr:to>
      <xdr:col>17</xdr:col>
      <xdr:colOff>701040</xdr:colOff>
      <xdr:row>252</xdr:row>
      <xdr:rowOff>85725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284797</xdr:colOff>
      <xdr:row>261</xdr:row>
      <xdr:rowOff>21907</xdr:rowOff>
    </xdr:from>
    <xdr:to>
      <xdr:col>17</xdr:col>
      <xdr:colOff>672465</xdr:colOff>
      <xdr:row>283</xdr:row>
      <xdr:rowOff>104775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282891</xdr:colOff>
      <xdr:row>284</xdr:row>
      <xdr:rowOff>12382</xdr:rowOff>
    </xdr:from>
    <xdr:to>
      <xdr:col>17</xdr:col>
      <xdr:colOff>702944</xdr:colOff>
      <xdr:row>295</xdr:row>
      <xdr:rowOff>142875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284796</xdr:colOff>
      <xdr:row>296</xdr:row>
      <xdr:rowOff>16192</xdr:rowOff>
    </xdr:from>
    <xdr:to>
      <xdr:col>17</xdr:col>
      <xdr:colOff>704849</xdr:colOff>
      <xdr:row>306</xdr:row>
      <xdr:rowOff>133350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288607</xdr:colOff>
      <xdr:row>306</xdr:row>
      <xdr:rowOff>168592</xdr:rowOff>
    </xdr:from>
    <xdr:to>
      <xdr:col>17</xdr:col>
      <xdr:colOff>701040</xdr:colOff>
      <xdr:row>322</xdr:row>
      <xdr:rowOff>133349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284796</xdr:colOff>
      <xdr:row>322</xdr:row>
      <xdr:rowOff>164782</xdr:rowOff>
    </xdr:from>
    <xdr:to>
      <xdr:col>17</xdr:col>
      <xdr:colOff>704849</xdr:colOff>
      <xdr:row>338</xdr:row>
      <xdr:rowOff>21907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286701</xdr:colOff>
      <xdr:row>338</xdr:row>
      <xdr:rowOff>56200</xdr:rowOff>
    </xdr:from>
    <xdr:to>
      <xdr:col>17</xdr:col>
      <xdr:colOff>704849</xdr:colOff>
      <xdr:row>373</xdr:row>
      <xdr:rowOff>53340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284797</xdr:colOff>
      <xdr:row>373</xdr:row>
      <xdr:rowOff>96201</xdr:rowOff>
    </xdr:from>
    <xdr:to>
      <xdr:col>17</xdr:col>
      <xdr:colOff>701040</xdr:colOff>
      <xdr:row>391</xdr:row>
      <xdr:rowOff>161924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105</xdr:row>
      <xdr:rowOff>166688</xdr:rowOff>
    </xdr:from>
    <xdr:to>
      <xdr:col>8</xdr:col>
      <xdr:colOff>1171575</xdr:colOff>
      <xdr:row>114</xdr:row>
      <xdr:rowOff>123826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89709C-8934-BB97-0B78-15087CA378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96</xdr:row>
      <xdr:rowOff>76199</xdr:rowOff>
    </xdr:from>
    <xdr:to>
      <xdr:col>6</xdr:col>
      <xdr:colOff>180975</xdr:colOff>
      <xdr:row>105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738E2A-C703-7B69-1982-7B75CDFD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142874</xdr:colOff>
      <xdr:row>115</xdr:row>
      <xdr:rowOff>4762</xdr:rowOff>
    </xdr:from>
    <xdr:to>
      <xdr:col>7</xdr:col>
      <xdr:colOff>257175</xdr:colOff>
      <xdr:row>128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5839BF-BE05-1474-1EE9-0DC94198F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171450</xdr:colOff>
      <xdr:row>129</xdr:row>
      <xdr:rowOff>33337</xdr:rowOff>
    </xdr:from>
    <xdr:to>
      <xdr:col>7</xdr:col>
      <xdr:colOff>276225</xdr:colOff>
      <xdr:row>143</xdr:row>
      <xdr:rowOff>109537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9A64BD-4BE6-AE0B-14B1-0AFF399033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276224</xdr:colOff>
      <xdr:row>78</xdr:row>
      <xdr:rowOff>4761</xdr:rowOff>
    </xdr:from>
    <xdr:to>
      <xdr:col>6</xdr:col>
      <xdr:colOff>1362074</xdr:colOff>
      <xdr:row>95</xdr:row>
      <xdr:rowOff>180974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F2FB9F-EC1A-5E9F-2E89-C216C17FE8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142874</xdr:colOff>
      <xdr:row>23</xdr:row>
      <xdr:rowOff>109537</xdr:rowOff>
    </xdr:from>
    <xdr:to>
      <xdr:col>8</xdr:col>
      <xdr:colOff>1066799</xdr:colOff>
      <xdr:row>32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422AE0B-2C13-361D-4607-F3DE93053C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219075</xdr:colOff>
      <xdr:row>2</xdr:row>
      <xdr:rowOff>33337</xdr:rowOff>
    </xdr:from>
    <xdr:to>
      <xdr:col>6</xdr:col>
      <xdr:colOff>590550</xdr:colOff>
      <xdr:row>22</xdr:row>
      <xdr:rowOff>47625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B128635-572B-A6EC-9EB6-E07BCBF87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438149</xdr:colOff>
      <xdr:row>32</xdr:row>
      <xdr:rowOff>142875</xdr:rowOff>
    </xdr:from>
    <xdr:to>
      <xdr:col>8</xdr:col>
      <xdr:colOff>1209674</xdr:colOff>
      <xdr:row>76</xdr:row>
      <xdr:rowOff>171450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FD1EA18-D383-6041-CB6C-9BA11635A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209549</xdr:colOff>
      <xdr:row>143</xdr:row>
      <xdr:rowOff>166686</xdr:rowOff>
    </xdr:from>
    <xdr:to>
      <xdr:col>9</xdr:col>
      <xdr:colOff>171449</xdr:colOff>
      <xdr:row>174</xdr:row>
      <xdr:rowOff>171449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381F03E-3582-116E-CEAC-03C63672F9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219075</xdr:colOff>
      <xdr:row>175</xdr:row>
      <xdr:rowOff>80962</xdr:rowOff>
    </xdr:from>
    <xdr:to>
      <xdr:col>9</xdr:col>
      <xdr:colOff>266700</xdr:colOff>
      <xdr:row>191</xdr:row>
      <xdr:rowOff>133350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E0FC5A1-F5E9-FC14-EB85-2EE07B800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171450</xdr:rowOff>
        </xdr:from>
        <xdr:to>
          <xdr:col>7</xdr:col>
          <xdr:colOff>400050</xdr:colOff>
          <xdr:row>16</xdr:row>
          <xdr:rowOff>19050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D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14</xdr:row>
          <xdr:rowOff>171450</xdr:rowOff>
        </xdr:from>
        <xdr:to>
          <xdr:col>8</xdr:col>
          <xdr:colOff>371475</xdr:colOff>
          <xdr:row>16</xdr:row>
          <xdr:rowOff>19050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D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171450</xdr:rowOff>
        </xdr:from>
        <xdr:to>
          <xdr:col>5</xdr:col>
          <xdr:colOff>304800</xdr:colOff>
          <xdr:row>17</xdr:row>
          <xdr:rowOff>28575</xdr:rowOff>
        </xdr:to>
        <xdr:sp macro="" textlink="">
          <xdr:nvSpPr>
            <xdr:cNvPr id="36867" name="Check Box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0D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171450</xdr:rowOff>
        </xdr:from>
        <xdr:to>
          <xdr:col>7</xdr:col>
          <xdr:colOff>0</xdr:colOff>
          <xdr:row>17</xdr:row>
          <xdr:rowOff>19050</xdr:rowOff>
        </xdr:to>
        <xdr:sp macro="" textlink="">
          <xdr:nvSpPr>
            <xdr:cNvPr id="36868" name="Check Box 4" hidden="1">
              <a:extLst>
                <a:ext uri="{63B3BB69-23CF-44E3-9099-C40C66FF867C}">
                  <a14:compatExt spid="_x0000_s36868"/>
                </a:ext>
                <a:ext uri="{FF2B5EF4-FFF2-40B4-BE49-F238E27FC236}">
                  <a16:creationId xmlns:a16="http://schemas.microsoft.com/office/drawing/2014/main" id="{00000000-0008-0000-0D00-00000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171450</xdr:rowOff>
        </xdr:from>
        <xdr:to>
          <xdr:col>5</xdr:col>
          <xdr:colOff>304800</xdr:colOff>
          <xdr:row>18</xdr:row>
          <xdr:rowOff>19050</xdr:rowOff>
        </xdr:to>
        <xdr:sp macro="" textlink="">
          <xdr:nvSpPr>
            <xdr:cNvPr id="36869" name="Check Box 5" hidden="1">
              <a:extLst>
                <a:ext uri="{63B3BB69-23CF-44E3-9099-C40C66FF867C}">
                  <a14:compatExt spid="_x0000_s36869"/>
                </a:ext>
                <a:ext uri="{FF2B5EF4-FFF2-40B4-BE49-F238E27FC236}">
                  <a16:creationId xmlns:a16="http://schemas.microsoft.com/office/drawing/2014/main" id="{00000000-0008-0000-0D00-00000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16</xdr:row>
          <xdr:rowOff>171450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36870" name="Check Box 6" hidden="1">
              <a:extLst>
                <a:ext uri="{63B3BB69-23CF-44E3-9099-C40C66FF867C}">
                  <a14:compatExt spid="_x0000_s36870"/>
                </a:ext>
                <a:ext uri="{FF2B5EF4-FFF2-40B4-BE49-F238E27FC236}">
                  <a16:creationId xmlns:a16="http://schemas.microsoft.com/office/drawing/2014/main" id="{00000000-0008-0000-0D00-00000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171450</xdr:rowOff>
        </xdr:from>
        <xdr:to>
          <xdr:col>5</xdr:col>
          <xdr:colOff>304800</xdr:colOff>
          <xdr:row>19</xdr:row>
          <xdr:rowOff>28575</xdr:rowOff>
        </xdr:to>
        <xdr:sp macro="" textlink="">
          <xdr:nvSpPr>
            <xdr:cNvPr id="36871" name="Check Box 7" hidden="1">
              <a:extLst>
                <a:ext uri="{63B3BB69-23CF-44E3-9099-C40C66FF867C}">
                  <a14:compatExt spid="_x0000_s36871"/>
                </a:ext>
                <a:ext uri="{FF2B5EF4-FFF2-40B4-BE49-F238E27FC236}">
                  <a16:creationId xmlns:a16="http://schemas.microsoft.com/office/drawing/2014/main" id="{00000000-0008-0000-0D00-00000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17</xdr:row>
          <xdr:rowOff>171450</xdr:rowOff>
        </xdr:from>
        <xdr:to>
          <xdr:col>7</xdr:col>
          <xdr:colOff>0</xdr:colOff>
          <xdr:row>19</xdr:row>
          <xdr:rowOff>19050</xdr:rowOff>
        </xdr:to>
        <xdr:sp macro="" textlink="">
          <xdr:nvSpPr>
            <xdr:cNvPr id="36872" name="Check Box 8" hidden="1">
              <a:extLst>
                <a:ext uri="{63B3BB69-23CF-44E3-9099-C40C66FF867C}">
                  <a14:compatExt spid="_x0000_s36872"/>
                </a:ext>
                <a:ext uri="{FF2B5EF4-FFF2-40B4-BE49-F238E27FC236}">
                  <a16:creationId xmlns:a16="http://schemas.microsoft.com/office/drawing/2014/main" id="{00000000-0008-0000-0D00-00000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19050</xdr:rowOff>
        </xdr:to>
        <xdr:sp macro="" textlink="">
          <xdr:nvSpPr>
            <xdr:cNvPr id="36873" name="Check Box 9" hidden="1">
              <a:extLst>
                <a:ext uri="{63B3BB69-23CF-44E3-9099-C40C66FF867C}">
                  <a14:compatExt spid="_x0000_s36873"/>
                </a:ext>
                <a:ext uri="{FF2B5EF4-FFF2-40B4-BE49-F238E27FC236}">
                  <a16:creationId xmlns:a16="http://schemas.microsoft.com/office/drawing/2014/main" id="{00000000-0008-0000-0D00-00000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36874" name="Check Box 10" hidden="1">
              <a:extLst>
                <a:ext uri="{63B3BB69-23CF-44E3-9099-C40C66FF867C}">
                  <a14:compatExt spid="_x0000_s36874"/>
                </a:ext>
                <a:ext uri="{FF2B5EF4-FFF2-40B4-BE49-F238E27FC236}">
                  <a16:creationId xmlns:a16="http://schemas.microsoft.com/office/drawing/2014/main" id="{00000000-0008-0000-0D00-00000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36875" name="Check Box 11" hidden="1">
              <a:extLst>
                <a:ext uri="{63B3BB69-23CF-44E3-9099-C40C66FF867C}">
                  <a14:compatExt spid="_x0000_s36875"/>
                </a:ext>
                <a:ext uri="{FF2B5EF4-FFF2-40B4-BE49-F238E27FC236}">
                  <a16:creationId xmlns:a16="http://schemas.microsoft.com/office/drawing/2014/main" id="{00000000-0008-0000-0D00-00000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36876" name="Check Box 12" hidden="1">
              <a:extLst>
                <a:ext uri="{63B3BB69-23CF-44E3-9099-C40C66FF867C}">
                  <a14:compatExt spid="_x0000_s36876"/>
                </a:ext>
                <a:ext uri="{FF2B5EF4-FFF2-40B4-BE49-F238E27FC236}">
                  <a16:creationId xmlns:a16="http://schemas.microsoft.com/office/drawing/2014/main" id="{00000000-0008-0000-0D00-00000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161925</xdr:rowOff>
        </xdr:from>
        <xdr:to>
          <xdr:col>5</xdr:col>
          <xdr:colOff>304800</xdr:colOff>
          <xdr:row>22</xdr:row>
          <xdr:rowOff>19050</xdr:rowOff>
        </xdr:to>
        <xdr:sp macro="" textlink="">
          <xdr:nvSpPr>
            <xdr:cNvPr id="36877" name="Check Box 13" hidden="1">
              <a:extLst>
                <a:ext uri="{63B3BB69-23CF-44E3-9099-C40C66FF867C}">
                  <a14:compatExt spid="_x0000_s36877"/>
                </a:ext>
                <a:ext uri="{FF2B5EF4-FFF2-40B4-BE49-F238E27FC236}">
                  <a16:creationId xmlns:a16="http://schemas.microsoft.com/office/drawing/2014/main" id="{00000000-0008-0000-0D00-00000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161925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36878" name="Check Box 14" hidden="1">
              <a:extLst>
                <a:ext uri="{63B3BB69-23CF-44E3-9099-C40C66FF867C}">
                  <a14:compatExt spid="_x0000_s36878"/>
                </a:ext>
                <a:ext uri="{FF2B5EF4-FFF2-40B4-BE49-F238E27FC236}">
                  <a16:creationId xmlns:a16="http://schemas.microsoft.com/office/drawing/2014/main" id="{00000000-0008-0000-0D00-00000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171450</xdr:rowOff>
        </xdr:from>
        <xdr:to>
          <xdr:col>5</xdr:col>
          <xdr:colOff>304800</xdr:colOff>
          <xdr:row>23</xdr:row>
          <xdr:rowOff>19050</xdr:rowOff>
        </xdr:to>
        <xdr:sp macro="" textlink="">
          <xdr:nvSpPr>
            <xdr:cNvPr id="36879" name="Check Box 15" hidden="1">
              <a:extLst>
                <a:ext uri="{63B3BB69-23CF-44E3-9099-C40C66FF867C}">
                  <a14:compatExt spid="_x0000_s36879"/>
                </a:ext>
                <a:ext uri="{FF2B5EF4-FFF2-40B4-BE49-F238E27FC236}">
                  <a16:creationId xmlns:a16="http://schemas.microsoft.com/office/drawing/2014/main" id="{00000000-0008-0000-0D00-00000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161925</xdr:rowOff>
        </xdr:from>
        <xdr:to>
          <xdr:col>7</xdr:col>
          <xdr:colOff>0</xdr:colOff>
          <xdr:row>23</xdr:row>
          <xdr:rowOff>19050</xdr:rowOff>
        </xdr:to>
        <xdr:sp macro="" textlink="">
          <xdr:nvSpPr>
            <xdr:cNvPr id="36880" name="Check Box 16" hidden="1">
              <a:extLst>
                <a:ext uri="{63B3BB69-23CF-44E3-9099-C40C66FF867C}">
                  <a14:compatExt spid="_x0000_s36880"/>
                </a:ext>
                <a:ext uri="{FF2B5EF4-FFF2-40B4-BE49-F238E27FC236}">
                  <a16:creationId xmlns:a16="http://schemas.microsoft.com/office/drawing/2014/main" id="{00000000-0008-0000-0D00-00001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171450</xdr:rowOff>
        </xdr:from>
        <xdr:to>
          <xdr:col>5</xdr:col>
          <xdr:colOff>304800</xdr:colOff>
          <xdr:row>24</xdr:row>
          <xdr:rowOff>19050</xdr:rowOff>
        </xdr:to>
        <xdr:sp macro="" textlink="">
          <xdr:nvSpPr>
            <xdr:cNvPr id="36881" name="Check Box 17" hidden="1">
              <a:extLst>
                <a:ext uri="{63B3BB69-23CF-44E3-9099-C40C66FF867C}">
                  <a14:compatExt spid="_x0000_s36881"/>
                </a:ext>
                <a:ext uri="{FF2B5EF4-FFF2-40B4-BE49-F238E27FC236}">
                  <a16:creationId xmlns:a16="http://schemas.microsoft.com/office/drawing/2014/main" id="{00000000-0008-0000-0D00-00001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171450</xdr:rowOff>
        </xdr:from>
        <xdr:to>
          <xdr:col>7</xdr:col>
          <xdr:colOff>0</xdr:colOff>
          <xdr:row>24</xdr:row>
          <xdr:rowOff>19050</xdr:rowOff>
        </xdr:to>
        <xdr:sp macro="" textlink="">
          <xdr:nvSpPr>
            <xdr:cNvPr id="36882" name="Check Box 18" hidden="1">
              <a:extLst>
                <a:ext uri="{63B3BB69-23CF-44E3-9099-C40C66FF867C}">
                  <a14:compatExt spid="_x0000_s36882"/>
                </a:ext>
                <a:ext uri="{FF2B5EF4-FFF2-40B4-BE49-F238E27FC236}">
                  <a16:creationId xmlns:a16="http://schemas.microsoft.com/office/drawing/2014/main" id="{00000000-0008-0000-0D00-00001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28575</xdr:rowOff>
        </xdr:to>
        <xdr:sp macro="" textlink="">
          <xdr:nvSpPr>
            <xdr:cNvPr id="36883" name="Check Box 19" hidden="1">
              <a:extLst>
                <a:ext uri="{63B3BB69-23CF-44E3-9099-C40C66FF867C}">
                  <a14:compatExt spid="_x0000_s36883"/>
                </a:ext>
                <a:ext uri="{FF2B5EF4-FFF2-40B4-BE49-F238E27FC236}">
                  <a16:creationId xmlns:a16="http://schemas.microsoft.com/office/drawing/2014/main" id="{00000000-0008-0000-0D00-00001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171450</xdr:rowOff>
        </xdr:from>
        <xdr:to>
          <xdr:col>7</xdr:col>
          <xdr:colOff>0</xdr:colOff>
          <xdr:row>25</xdr:row>
          <xdr:rowOff>19050</xdr:rowOff>
        </xdr:to>
        <xdr:sp macro="" textlink="">
          <xdr:nvSpPr>
            <xdr:cNvPr id="36884" name="Check Box 20" hidden="1">
              <a:extLst>
                <a:ext uri="{63B3BB69-23CF-44E3-9099-C40C66FF867C}">
                  <a14:compatExt spid="_x0000_s36884"/>
                </a:ext>
                <a:ext uri="{FF2B5EF4-FFF2-40B4-BE49-F238E27FC236}">
                  <a16:creationId xmlns:a16="http://schemas.microsoft.com/office/drawing/2014/main" id="{00000000-0008-0000-0D00-00001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161925</xdr:rowOff>
        </xdr:from>
        <xdr:to>
          <xdr:col>5</xdr:col>
          <xdr:colOff>295275</xdr:colOff>
          <xdr:row>26</xdr:row>
          <xdr:rowOff>19050</xdr:rowOff>
        </xdr:to>
        <xdr:sp macro="" textlink="">
          <xdr:nvSpPr>
            <xdr:cNvPr id="36885" name="Check Box 21" hidden="1">
              <a:extLst>
                <a:ext uri="{63B3BB69-23CF-44E3-9099-C40C66FF867C}">
                  <a14:compatExt spid="_x0000_s36885"/>
                </a:ext>
                <a:ext uri="{FF2B5EF4-FFF2-40B4-BE49-F238E27FC236}">
                  <a16:creationId xmlns:a16="http://schemas.microsoft.com/office/drawing/2014/main" id="{00000000-0008-0000-0D00-00001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24</xdr:row>
          <xdr:rowOff>161925</xdr:rowOff>
        </xdr:from>
        <xdr:to>
          <xdr:col>6</xdr:col>
          <xdr:colOff>304800</xdr:colOff>
          <xdr:row>26</xdr:row>
          <xdr:rowOff>19050</xdr:rowOff>
        </xdr:to>
        <xdr:sp macro="" textlink="">
          <xdr:nvSpPr>
            <xdr:cNvPr id="36886" name="Check Box 22" hidden="1">
              <a:extLst>
                <a:ext uri="{63B3BB69-23CF-44E3-9099-C40C66FF867C}">
                  <a14:compatExt spid="_x0000_s36886"/>
                </a:ext>
                <a:ext uri="{FF2B5EF4-FFF2-40B4-BE49-F238E27FC236}">
                  <a16:creationId xmlns:a16="http://schemas.microsoft.com/office/drawing/2014/main" id="{00000000-0008-0000-0D00-00001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25</xdr:row>
          <xdr:rowOff>171450</xdr:rowOff>
        </xdr:from>
        <xdr:to>
          <xdr:col>5</xdr:col>
          <xdr:colOff>295275</xdr:colOff>
          <xdr:row>27</xdr:row>
          <xdr:rowOff>19050</xdr:rowOff>
        </xdr:to>
        <xdr:sp macro="" textlink="">
          <xdr:nvSpPr>
            <xdr:cNvPr id="36887" name="Check Box 23" hidden="1">
              <a:extLst>
                <a:ext uri="{63B3BB69-23CF-44E3-9099-C40C66FF867C}">
                  <a14:compatExt spid="_x0000_s36887"/>
                </a:ext>
                <a:ext uri="{FF2B5EF4-FFF2-40B4-BE49-F238E27FC236}">
                  <a16:creationId xmlns:a16="http://schemas.microsoft.com/office/drawing/2014/main" id="{00000000-0008-0000-0D00-00001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25</xdr:row>
          <xdr:rowOff>161925</xdr:rowOff>
        </xdr:from>
        <xdr:to>
          <xdr:col>6</xdr:col>
          <xdr:colOff>304800</xdr:colOff>
          <xdr:row>27</xdr:row>
          <xdr:rowOff>19050</xdr:rowOff>
        </xdr:to>
        <xdr:sp macro="" textlink="">
          <xdr:nvSpPr>
            <xdr:cNvPr id="36888" name="Check Box 24" hidden="1">
              <a:extLst>
                <a:ext uri="{63B3BB69-23CF-44E3-9099-C40C66FF867C}">
                  <a14:compatExt spid="_x0000_s36888"/>
                </a:ext>
                <a:ext uri="{FF2B5EF4-FFF2-40B4-BE49-F238E27FC236}">
                  <a16:creationId xmlns:a16="http://schemas.microsoft.com/office/drawing/2014/main" id="{00000000-0008-0000-0D00-00001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26</xdr:row>
          <xdr:rowOff>171450</xdr:rowOff>
        </xdr:from>
        <xdr:to>
          <xdr:col>5</xdr:col>
          <xdr:colOff>295275</xdr:colOff>
          <xdr:row>28</xdr:row>
          <xdr:rowOff>19050</xdr:rowOff>
        </xdr:to>
        <xdr:sp macro="" textlink="">
          <xdr:nvSpPr>
            <xdr:cNvPr id="36889" name="Check Box 25" hidden="1">
              <a:extLst>
                <a:ext uri="{63B3BB69-23CF-44E3-9099-C40C66FF867C}">
                  <a14:compatExt spid="_x0000_s36889"/>
                </a:ext>
                <a:ext uri="{FF2B5EF4-FFF2-40B4-BE49-F238E27FC236}">
                  <a16:creationId xmlns:a16="http://schemas.microsoft.com/office/drawing/2014/main" id="{00000000-0008-0000-0D00-00001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26</xdr:row>
          <xdr:rowOff>171450</xdr:rowOff>
        </xdr:from>
        <xdr:to>
          <xdr:col>6</xdr:col>
          <xdr:colOff>304800</xdr:colOff>
          <xdr:row>28</xdr:row>
          <xdr:rowOff>19050</xdr:rowOff>
        </xdr:to>
        <xdr:sp macro="" textlink="">
          <xdr:nvSpPr>
            <xdr:cNvPr id="36890" name="Check Box 26" hidden="1">
              <a:extLst>
                <a:ext uri="{63B3BB69-23CF-44E3-9099-C40C66FF867C}">
                  <a14:compatExt spid="_x0000_s36890"/>
                </a:ext>
                <a:ext uri="{FF2B5EF4-FFF2-40B4-BE49-F238E27FC236}">
                  <a16:creationId xmlns:a16="http://schemas.microsoft.com/office/drawing/2014/main" id="{00000000-0008-0000-0D00-00001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27</xdr:row>
          <xdr:rowOff>171450</xdr:rowOff>
        </xdr:from>
        <xdr:to>
          <xdr:col>5</xdr:col>
          <xdr:colOff>295275</xdr:colOff>
          <xdr:row>29</xdr:row>
          <xdr:rowOff>28575</xdr:rowOff>
        </xdr:to>
        <xdr:sp macro="" textlink="">
          <xdr:nvSpPr>
            <xdr:cNvPr id="36891" name="Check Box 27" hidden="1">
              <a:extLst>
                <a:ext uri="{63B3BB69-23CF-44E3-9099-C40C66FF867C}">
                  <a14:compatExt spid="_x0000_s36891"/>
                </a:ext>
                <a:ext uri="{FF2B5EF4-FFF2-40B4-BE49-F238E27FC236}">
                  <a16:creationId xmlns:a16="http://schemas.microsoft.com/office/drawing/2014/main" id="{00000000-0008-0000-0D00-00001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27</xdr:row>
          <xdr:rowOff>171450</xdr:rowOff>
        </xdr:from>
        <xdr:to>
          <xdr:col>6</xdr:col>
          <xdr:colOff>304800</xdr:colOff>
          <xdr:row>29</xdr:row>
          <xdr:rowOff>19050</xdr:rowOff>
        </xdr:to>
        <xdr:sp macro="" textlink="">
          <xdr:nvSpPr>
            <xdr:cNvPr id="36892" name="Check Box 28" hidden="1">
              <a:extLst>
                <a:ext uri="{63B3BB69-23CF-44E3-9099-C40C66FF867C}">
                  <a14:compatExt spid="_x0000_s36892"/>
                </a:ext>
                <a:ext uri="{FF2B5EF4-FFF2-40B4-BE49-F238E27FC236}">
                  <a16:creationId xmlns:a16="http://schemas.microsoft.com/office/drawing/2014/main" id="{00000000-0008-0000-0D00-00001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28</xdr:row>
          <xdr:rowOff>171450</xdr:rowOff>
        </xdr:from>
        <xdr:to>
          <xdr:col>5</xdr:col>
          <xdr:colOff>295275</xdr:colOff>
          <xdr:row>30</xdr:row>
          <xdr:rowOff>28575</xdr:rowOff>
        </xdr:to>
        <xdr:sp macro="" textlink="">
          <xdr:nvSpPr>
            <xdr:cNvPr id="36893" name="Check Box 29" hidden="1">
              <a:extLst>
                <a:ext uri="{63B3BB69-23CF-44E3-9099-C40C66FF867C}">
                  <a14:compatExt spid="_x0000_s36893"/>
                </a:ext>
                <a:ext uri="{FF2B5EF4-FFF2-40B4-BE49-F238E27FC236}">
                  <a16:creationId xmlns:a16="http://schemas.microsoft.com/office/drawing/2014/main" id="{00000000-0008-0000-0D00-00001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28</xdr:row>
          <xdr:rowOff>171450</xdr:rowOff>
        </xdr:from>
        <xdr:to>
          <xdr:col>6</xdr:col>
          <xdr:colOff>304800</xdr:colOff>
          <xdr:row>30</xdr:row>
          <xdr:rowOff>19050</xdr:rowOff>
        </xdr:to>
        <xdr:sp macro="" textlink="">
          <xdr:nvSpPr>
            <xdr:cNvPr id="36894" name="Check Box 30" hidden="1">
              <a:extLst>
                <a:ext uri="{63B3BB69-23CF-44E3-9099-C40C66FF867C}">
                  <a14:compatExt spid="_x0000_s36894"/>
                </a:ext>
                <a:ext uri="{FF2B5EF4-FFF2-40B4-BE49-F238E27FC236}">
                  <a16:creationId xmlns:a16="http://schemas.microsoft.com/office/drawing/2014/main" id="{00000000-0008-0000-0D00-00001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171450</xdr:rowOff>
        </xdr:from>
        <xdr:to>
          <xdr:col>7</xdr:col>
          <xdr:colOff>400050</xdr:colOff>
          <xdr:row>17</xdr:row>
          <xdr:rowOff>19050</xdr:rowOff>
        </xdr:to>
        <xdr:sp macro="" textlink="">
          <xdr:nvSpPr>
            <xdr:cNvPr id="36895" name="Check Box 31" hidden="1">
              <a:extLst>
                <a:ext uri="{63B3BB69-23CF-44E3-9099-C40C66FF867C}">
                  <a14:compatExt spid="_x0000_s36895"/>
                </a:ext>
                <a:ext uri="{FF2B5EF4-FFF2-40B4-BE49-F238E27FC236}">
                  <a16:creationId xmlns:a16="http://schemas.microsoft.com/office/drawing/2014/main" id="{00000000-0008-0000-0D00-00001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15</xdr:row>
          <xdr:rowOff>171450</xdr:rowOff>
        </xdr:from>
        <xdr:to>
          <xdr:col>8</xdr:col>
          <xdr:colOff>371475</xdr:colOff>
          <xdr:row>17</xdr:row>
          <xdr:rowOff>19050</xdr:rowOff>
        </xdr:to>
        <xdr:sp macro="" textlink="">
          <xdr:nvSpPr>
            <xdr:cNvPr id="36896" name="Check Box 32" hidden="1">
              <a:extLst>
                <a:ext uri="{63B3BB69-23CF-44E3-9099-C40C66FF867C}">
                  <a14:compatExt spid="_x0000_s36896"/>
                </a:ext>
                <a:ext uri="{FF2B5EF4-FFF2-40B4-BE49-F238E27FC236}">
                  <a16:creationId xmlns:a16="http://schemas.microsoft.com/office/drawing/2014/main" id="{00000000-0008-0000-0D00-00002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171450</xdr:rowOff>
        </xdr:from>
        <xdr:to>
          <xdr:col>7</xdr:col>
          <xdr:colOff>400050</xdr:colOff>
          <xdr:row>18</xdr:row>
          <xdr:rowOff>19050</xdr:rowOff>
        </xdr:to>
        <xdr:sp macro="" textlink="">
          <xdr:nvSpPr>
            <xdr:cNvPr id="36897" name="Check Box 33" hidden="1">
              <a:extLst>
                <a:ext uri="{63B3BB69-23CF-44E3-9099-C40C66FF867C}">
                  <a14:compatExt spid="_x0000_s36897"/>
                </a:ext>
                <a:ext uri="{FF2B5EF4-FFF2-40B4-BE49-F238E27FC236}">
                  <a16:creationId xmlns:a16="http://schemas.microsoft.com/office/drawing/2014/main" id="{00000000-0008-0000-0D00-00002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16</xdr:row>
          <xdr:rowOff>171450</xdr:rowOff>
        </xdr:from>
        <xdr:to>
          <xdr:col>8</xdr:col>
          <xdr:colOff>371475</xdr:colOff>
          <xdr:row>18</xdr:row>
          <xdr:rowOff>19050</xdr:rowOff>
        </xdr:to>
        <xdr:sp macro="" textlink="">
          <xdr:nvSpPr>
            <xdr:cNvPr id="36898" name="Check Box 34" hidden="1">
              <a:extLst>
                <a:ext uri="{63B3BB69-23CF-44E3-9099-C40C66FF867C}">
                  <a14:compatExt spid="_x0000_s36898"/>
                </a:ext>
                <a:ext uri="{FF2B5EF4-FFF2-40B4-BE49-F238E27FC236}">
                  <a16:creationId xmlns:a16="http://schemas.microsoft.com/office/drawing/2014/main" id="{00000000-0008-0000-0D00-00002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171450</xdr:rowOff>
        </xdr:from>
        <xdr:to>
          <xdr:col>7</xdr:col>
          <xdr:colOff>400050</xdr:colOff>
          <xdr:row>19</xdr:row>
          <xdr:rowOff>19050</xdr:rowOff>
        </xdr:to>
        <xdr:sp macro="" textlink="">
          <xdr:nvSpPr>
            <xdr:cNvPr id="36899" name="Check Box 35" hidden="1">
              <a:extLst>
                <a:ext uri="{63B3BB69-23CF-44E3-9099-C40C66FF867C}">
                  <a14:compatExt spid="_x0000_s36899"/>
                </a:ext>
                <a:ext uri="{FF2B5EF4-FFF2-40B4-BE49-F238E27FC236}">
                  <a16:creationId xmlns:a16="http://schemas.microsoft.com/office/drawing/2014/main" id="{00000000-0008-0000-0D00-00002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171450</xdr:rowOff>
        </xdr:from>
        <xdr:to>
          <xdr:col>8</xdr:col>
          <xdr:colOff>371475</xdr:colOff>
          <xdr:row>19</xdr:row>
          <xdr:rowOff>19050</xdr:rowOff>
        </xdr:to>
        <xdr:sp macro="" textlink="">
          <xdr:nvSpPr>
            <xdr:cNvPr id="36900" name="Check Box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0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36901" name="Check Box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0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36902" name="Check Box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0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36903" name="Check Box 39" hidden="1">
              <a:extLst>
                <a:ext uri="{63B3BB69-23CF-44E3-9099-C40C66FF867C}">
                  <a14:compatExt spid="_x0000_s36903"/>
                </a:ext>
                <a:ext uri="{FF2B5EF4-FFF2-40B4-BE49-F238E27FC236}">
                  <a16:creationId xmlns:a16="http://schemas.microsoft.com/office/drawing/2014/main" id="{00000000-0008-0000-0D00-00002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36904" name="Check Box 40" hidden="1">
              <a:extLst>
                <a:ext uri="{63B3BB69-23CF-44E3-9099-C40C66FF867C}">
                  <a14:compatExt spid="_x0000_s36904"/>
                </a:ext>
                <a:ext uri="{FF2B5EF4-FFF2-40B4-BE49-F238E27FC236}">
                  <a16:creationId xmlns:a16="http://schemas.microsoft.com/office/drawing/2014/main" id="{00000000-0008-0000-0D00-00002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36905" name="Check Box 41" hidden="1">
              <a:extLst>
                <a:ext uri="{63B3BB69-23CF-44E3-9099-C40C66FF867C}">
                  <a14:compatExt spid="_x0000_s36905"/>
                </a:ext>
                <a:ext uri="{FF2B5EF4-FFF2-40B4-BE49-F238E27FC236}">
                  <a16:creationId xmlns:a16="http://schemas.microsoft.com/office/drawing/2014/main" id="{00000000-0008-0000-0D00-00002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36906" name="Check Box 42" hidden="1">
              <a:extLst>
                <a:ext uri="{63B3BB69-23CF-44E3-9099-C40C66FF867C}">
                  <a14:compatExt spid="_x0000_s36906"/>
                </a:ext>
                <a:ext uri="{FF2B5EF4-FFF2-40B4-BE49-F238E27FC236}">
                  <a16:creationId xmlns:a16="http://schemas.microsoft.com/office/drawing/2014/main" id="{00000000-0008-0000-0D00-00002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161925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36907" name="Check Box 43" hidden="1">
              <a:extLst>
                <a:ext uri="{63B3BB69-23CF-44E3-9099-C40C66FF867C}">
                  <a14:compatExt spid="_x0000_s36907"/>
                </a:ext>
                <a:ext uri="{FF2B5EF4-FFF2-40B4-BE49-F238E27FC236}">
                  <a16:creationId xmlns:a16="http://schemas.microsoft.com/office/drawing/2014/main" id="{00000000-0008-0000-0D00-00002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161925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36908" name="Check Box 44" hidden="1">
              <a:extLst>
                <a:ext uri="{63B3BB69-23CF-44E3-9099-C40C66FF867C}">
                  <a14:compatExt spid="_x0000_s36908"/>
                </a:ext>
                <a:ext uri="{FF2B5EF4-FFF2-40B4-BE49-F238E27FC236}">
                  <a16:creationId xmlns:a16="http://schemas.microsoft.com/office/drawing/2014/main" id="{00000000-0008-0000-0D00-00002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161925</xdr:rowOff>
        </xdr:from>
        <xdr:to>
          <xdr:col>7</xdr:col>
          <xdr:colOff>400050</xdr:colOff>
          <xdr:row>24</xdr:row>
          <xdr:rowOff>19050</xdr:rowOff>
        </xdr:to>
        <xdr:sp macro="" textlink="">
          <xdr:nvSpPr>
            <xdr:cNvPr id="36909" name="Check Box 45" hidden="1">
              <a:extLst>
                <a:ext uri="{63B3BB69-23CF-44E3-9099-C40C66FF867C}">
                  <a14:compatExt spid="_x0000_s36909"/>
                </a:ext>
                <a:ext uri="{FF2B5EF4-FFF2-40B4-BE49-F238E27FC236}">
                  <a16:creationId xmlns:a16="http://schemas.microsoft.com/office/drawing/2014/main" id="{00000000-0008-0000-0D00-00002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161925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36910" name="Check Box 46" hidden="1">
              <a:extLst>
                <a:ext uri="{63B3BB69-23CF-44E3-9099-C40C66FF867C}">
                  <a14:compatExt spid="_x0000_s36910"/>
                </a:ext>
                <a:ext uri="{FF2B5EF4-FFF2-40B4-BE49-F238E27FC236}">
                  <a16:creationId xmlns:a16="http://schemas.microsoft.com/office/drawing/2014/main" id="{00000000-0008-0000-0D00-00002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36911" name="Check Box 47" hidden="1">
              <a:extLst>
                <a:ext uri="{63B3BB69-23CF-44E3-9099-C40C66FF867C}">
                  <a14:compatExt spid="_x0000_s36911"/>
                </a:ext>
                <a:ext uri="{FF2B5EF4-FFF2-40B4-BE49-F238E27FC236}">
                  <a16:creationId xmlns:a16="http://schemas.microsoft.com/office/drawing/2014/main" id="{00000000-0008-0000-0D00-00002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36912" name="Check Box 48" hidden="1">
              <a:extLst>
                <a:ext uri="{63B3BB69-23CF-44E3-9099-C40C66FF867C}">
                  <a14:compatExt spid="_x0000_s36912"/>
                </a:ext>
                <a:ext uri="{FF2B5EF4-FFF2-40B4-BE49-F238E27FC236}">
                  <a16:creationId xmlns:a16="http://schemas.microsoft.com/office/drawing/2014/main" id="{00000000-0008-0000-0D00-00003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161925</xdr:rowOff>
        </xdr:from>
        <xdr:to>
          <xdr:col>7</xdr:col>
          <xdr:colOff>400050</xdr:colOff>
          <xdr:row>26</xdr:row>
          <xdr:rowOff>19050</xdr:rowOff>
        </xdr:to>
        <xdr:sp macro="" textlink="">
          <xdr:nvSpPr>
            <xdr:cNvPr id="36913" name="Check Box 49" hidden="1">
              <a:extLst>
                <a:ext uri="{63B3BB69-23CF-44E3-9099-C40C66FF867C}">
                  <a14:compatExt spid="_x0000_s36913"/>
                </a:ext>
                <a:ext uri="{FF2B5EF4-FFF2-40B4-BE49-F238E27FC236}">
                  <a16:creationId xmlns:a16="http://schemas.microsoft.com/office/drawing/2014/main" id="{00000000-0008-0000-0D00-00003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161925</xdr:rowOff>
        </xdr:from>
        <xdr:to>
          <xdr:col>8</xdr:col>
          <xdr:colOff>371475</xdr:colOff>
          <xdr:row>26</xdr:row>
          <xdr:rowOff>19050</xdr:rowOff>
        </xdr:to>
        <xdr:sp macro="" textlink="">
          <xdr:nvSpPr>
            <xdr:cNvPr id="36914" name="Check Box 50" hidden="1">
              <a:extLst>
                <a:ext uri="{63B3BB69-23CF-44E3-9099-C40C66FF867C}">
                  <a14:compatExt spid="_x0000_s36914"/>
                </a:ext>
                <a:ext uri="{FF2B5EF4-FFF2-40B4-BE49-F238E27FC236}">
                  <a16:creationId xmlns:a16="http://schemas.microsoft.com/office/drawing/2014/main" id="{00000000-0008-0000-0D00-00003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161925</xdr:rowOff>
        </xdr:from>
        <xdr:to>
          <xdr:col>7</xdr:col>
          <xdr:colOff>400050</xdr:colOff>
          <xdr:row>27</xdr:row>
          <xdr:rowOff>19050</xdr:rowOff>
        </xdr:to>
        <xdr:sp macro="" textlink="">
          <xdr:nvSpPr>
            <xdr:cNvPr id="36915" name="Check Box 51" hidden="1">
              <a:extLst>
                <a:ext uri="{63B3BB69-23CF-44E3-9099-C40C66FF867C}">
                  <a14:compatExt spid="_x0000_s36915"/>
                </a:ext>
                <a:ext uri="{FF2B5EF4-FFF2-40B4-BE49-F238E27FC236}">
                  <a16:creationId xmlns:a16="http://schemas.microsoft.com/office/drawing/2014/main" id="{00000000-0008-0000-0D00-00003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161925</xdr:rowOff>
        </xdr:from>
        <xdr:to>
          <xdr:col>8</xdr:col>
          <xdr:colOff>371475</xdr:colOff>
          <xdr:row>27</xdr:row>
          <xdr:rowOff>19050</xdr:rowOff>
        </xdr:to>
        <xdr:sp macro="" textlink="">
          <xdr:nvSpPr>
            <xdr:cNvPr id="36916" name="Check Box 52" hidden="1">
              <a:extLst>
                <a:ext uri="{63B3BB69-23CF-44E3-9099-C40C66FF867C}">
                  <a14:compatExt spid="_x0000_s36916"/>
                </a:ext>
                <a:ext uri="{FF2B5EF4-FFF2-40B4-BE49-F238E27FC236}">
                  <a16:creationId xmlns:a16="http://schemas.microsoft.com/office/drawing/2014/main" id="{00000000-0008-0000-0D00-00003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26</xdr:row>
          <xdr:rowOff>161925</xdr:rowOff>
        </xdr:from>
        <xdr:to>
          <xdr:col>7</xdr:col>
          <xdr:colOff>400050</xdr:colOff>
          <xdr:row>28</xdr:row>
          <xdr:rowOff>19050</xdr:rowOff>
        </xdr:to>
        <xdr:sp macro="" textlink="">
          <xdr:nvSpPr>
            <xdr:cNvPr id="36917" name="Check Box 53" hidden="1">
              <a:extLst>
                <a:ext uri="{63B3BB69-23CF-44E3-9099-C40C66FF867C}">
                  <a14:compatExt spid="_x0000_s36917"/>
                </a:ext>
                <a:ext uri="{FF2B5EF4-FFF2-40B4-BE49-F238E27FC236}">
                  <a16:creationId xmlns:a16="http://schemas.microsoft.com/office/drawing/2014/main" id="{00000000-0008-0000-0D00-00003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161925</xdr:rowOff>
        </xdr:from>
        <xdr:to>
          <xdr:col>8</xdr:col>
          <xdr:colOff>381000</xdr:colOff>
          <xdr:row>28</xdr:row>
          <xdr:rowOff>19050</xdr:rowOff>
        </xdr:to>
        <xdr:sp macro="" textlink="">
          <xdr:nvSpPr>
            <xdr:cNvPr id="36918" name="Check Box 54" hidden="1">
              <a:extLst>
                <a:ext uri="{63B3BB69-23CF-44E3-9099-C40C66FF867C}">
                  <a14:compatExt spid="_x0000_s36918"/>
                </a:ext>
                <a:ext uri="{FF2B5EF4-FFF2-40B4-BE49-F238E27FC236}">
                  <a16:creationId xmlns:a16="http://schemas.microsoft.com/office/drawing/2014/main" id="{00000000-0008-0000-0D00-00003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27</xdr:row>
          <xdr:rowOff>171450</xdr:rowOff>
        </xdr:from>
        <xdr:to>
          <xdr:col>7</xdr:col>
          <xdr:colOff>400050</xdr:colOff>
          <xdr:row>29</xdr:row>
          <xdr:rowOff>19050</xdr:rowOff>
        </xdr:to>
        <xdr:sp macro="" textlink="">
          <xdr:nvSpPr>
            <xdr:cNvPr id="36919" name="Check Box 55" hidden="1">
              <a:extLst>
                <a:ext uri="{63B3BB69-23CF-44E3-9099-C40C66FF867C}">
                  <a14:compatExt spid="_x0000_s36919"/>
                </a:ext>
                <a:ext uri="{FF2B5EF4-FFF2-40B4-BE49-F238E27FC236}">
                  <a16:creationId xmlns:a16="http://schemas.microsoft.com/office/drawing/2014/main" id="{00000000-0008-0000-0D00-00003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171450</xdr:rowOff>
        </xdr:from>
        <xdr:to>
          <xdr:col>8</xdr:col>
          <xdr:colOff>381000</xdr:colOff>
          <xdr:row>29</xdr:row>
          <xdr:rowOff>19050</xdr:rowOff>
        </xdr:to>
        <xdr:sp macro="" textlink="">
          <xdr:nvSpPr>
            <xdr:cNvPr id="36920" name="Check Box 56" hidden="1">
              <a:extLst>
                <a:ext uri="{63B3BB69-23CF-44E3-9099-C40C66FF867C}">
                  <a14:compatExt spid="_x0000_s36920"/>
                </a:ext>
                <a:ext uri="{FF2B5EF4-FFF2-40B4-BE49-F238E27FC236}">
                  <a16:creationId xmlns:a16="http://schemas.microsoft.com/office/drawing/2014/main" id="{00000000-0008-0000-0D00-00003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28</xdr:row>
          <xdr:rowOff>171450</xdr:rowOff>
        </xdr:from>
        <xdr:to>
          <xdr:col>7</xdr:col>
          <xdr:colOff>400050</xdr:colOff>
          <xdr:row>30</xdr:row>
          <xdr:rowOff>19050</xdr:rowOff>
        </xdr:to>
        <xdr:sp macro="" textlink="">
          <xdr:nvSpPr>
            <xdr:cNvPr id="36921" name="Check Box 57" hidden="1">
              <a:extLst>
                <a:ext uri="{63B3BB69-23CF-44E3-9099-C40C66FF867C}">
                  <a14:compatExt spid="_x0000_s36921"/>
                </a:ext>
                <a:ext uri="{FF2B5EF4-FFF2-40B4-BE49-F238E27FC236}">
                  <a16:creationId xmlns:a16="http://schemas.microsoft.com/office/drawing/2014/main" id="{00000000-0008-0000-0D00-00003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171450</xdr:rowOff>
        </xdr:from>
        <xdr:to>
          <xdr:col>8</xdr:col>
          <xdr:colOff>381000</xdr:colOff>
          <xdr:row>30</xdr:row>
          <xdr:rowOff>19050</xdr:rowOff>
        </xdr:to>
        <xdr:sp macro="" textlink="">
          <xdr:nvSpPr>
            <xdr:cNvPr id="36922" name="Check Box 58" hidden="1">
              <a:extLst>
                <a:ext uri="{63B3BB69-23CF-44E3-9099-C40C66FF867C}">
                  <a14:compatExt spid="_x0000_s36922"/>
                </a:ext>
                <a:ext uri="{FF2B5EF4-FFF2-40B4-BE49-F238E27FC236}">
                  <a16:creationId xmlns:a16="http://schemas.microsoft.com/office/drawing/2014/main" id="{00000000-0008-0000-0D00-00003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171450</xdr:rowOff>
        </xdr:from>
        <xdr:to>
          <xdr:col>6</xdr:col>
          <xdr:colOff>0</xdr:colOff>
          <xdr:row>16</xdr:row>
          <xdr:rowOff>19050</xdr:rowOff>
        </xdr:to>
        <xdr:sp macro="" textlink="">
          <xdr:nvSpPr>
            <xdr:cNvPr id="36923" name="Check Box 59" hidden="1">
              <a:extLst>
                <a:ext uri="{63B3BB69-23CF-44E3-9099-C40C66FF867C}">
                  <a14:compatExt spid="_x0000_s36923"/>
                </a:ext>
                <a:ext uri="{FF2B5EF4-FFF2-40B4-BE49-F238E27FC236}">
                  <a16:creationId xmlns:a16="http://schemas.microsoft.com/office/drawing/2014/main" id="{00000000-0008-0000-0D00-00003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14</xdr:row>
          <xdr:rowOff>161925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36924" name="Check Box 60" hidden="1">
              <a:extLst>
                <a:ext uri="{63B3BB69-23CF-44E3-9099-C40C66FF867C}">
                  <a14:compatExt spid="_x0000_s36924"/>
                </a:ext>
                <a:ext uri="{FF2B5EF4-FFF2-40B4-BE49-F238E27FC236}">
                  <a16:creationId xmlns:a16="http://schemas.microsoft.com/office/drawing/2014/main" id="{00000000-0008-0000-0D00-00003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171450</xdr:rowOff>
        </xdr:from>
        <xdr:to>
          <xdr:col>10</xdr:col>
          <xdr:colOff>0</xdr:colOff>
          <xdr:row>16</xdr:row>
          <xdr:rowOff>19050</xdr:rowOff>
        </xdr:to>
        <xdr:sp macro="" textlink="">
          <xdr:nvSpPr>
            <xdr:cNvPr id="36925" name="Check Box 61" hidden="1">
              <a:extLst>
                <a:ext uri="{63B3BB69-23CF-44E3-9099-C40C66FF867C}">
                  <a14:compatExt spid="_x0000_s36925"/>
                </a:ext>
                <a:ext uri="{FF2B5EF4-FFF2-40B4-BE49-F238E27FC236}">
                  <a16:creationId xmlns:a16="http://schemas.microsoft.com/office/drawing/2014/main" id="{00000000-0008-0000-0D00-00003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171450</xdr:rowOff>
        </xdr:from>
        <xdr:to>
          <xdr:col>10</xdr:col>
          <xdr:colOff>285750</xdr:colOff>
          <xdr:row>16</xdr:row>
          <xdr:rowOff>19050</xdr:rowOff>
        </xdr:to>
        <xdr:sp macro="" textlink="">
          <xdr:nvSpPr>
            <xdr:cNvPr id="36926" name="Check Box 62" hidden="1">
              <a:extLst>
                <a:ext uri="{63B3BB69-23CF-44E3-9099-C40C66FF867C}">
                  <a14:compatExt spid="_x0000_s36926"/>
                </a:ext>
                <a:ext uri="{FF2B5EF4-FFF2-40B4-BE49-F238E27FC236}">
                  <a16:creationId xmlns:a16="http://schemas.microsoft.com/office/drawing/2014/main" id="{00000000-0008-0000-0D00-00003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14</xdr:row>
          <xdr:rowOff>171450</xdr:rowOff>
        </xdr:from>
        <xdr:to>
          <xdr:col>11</xdr:col>
          <xdr:colOff>285750</xdr:colOff>
          <xdr:row>16</xdr:row>
          <xdr:rowOff>19050</xdr:rowOff>
        </xdr:to>
        <xdr:sp macro="" textlink="">
          <xdr:nvSpPr>
            <xdr:cNvPr id="36927" name="Check Box 63" hidden="1">
              <a:extLst>
                <a:ext uri="{63B3BB69-23CF-44E3-9099-C40C66FF867C}">
                  <a14:compatExt spid="_x0000_s36927"/>
                </a:ext>
                <a:ext uri="{FF2B5EF4-FFF2-40B4-BE49-F238E27FC236}">
                  <a16:creationId xmlns:a16="http://schemas.microsoft.com/office/drawing/2014/main" id="{00000000-0008-0000-0D00-00003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171450</xdr:rowOff>
        </xdr:from>
        <xdr:to>
          <xdr:col>10</xdr:col>
          <xdr:colOff>0</xdr:colOff>
          <xdr:row>17</xdr:row>
          <xdr:rowOff>19050</xdr:rowOff>
        </xdr:to>
        <xdr:sp macro="" textlink="">
          <xdr:nvSpPr>
            <xdr:cNvPr id="36928" name="Check Box 64" hidden="1">
              <a:extLst>
                <a:ext uri="{63B3BB69-23CF-44E3-9099-C40C66FF867C}">
                  <a14:compatExt spid="_x0000_s36928"/>
                </a:ext>
                <a:ext uri="{FF2B5EF4-FFF2-40B4-BE49-F238E27FC236}">
                  <a16:creationId xmlns:a16="http://schemas.microsoft.com/office/drawing/2014/main" id="{00000000-0008-0000-0D00-00004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171450</xdr:rowOff>
        </xdr:from>
        <xdr:to>
          <xdr:col>10</xdr:col>
          <xdr:colOff>285750</xdr:colOff>
          <xdr:row>17</xdr:row>
          <xdr:rowOff>19050</xdr:rowOff>
        </xdr:to>
        <xdr:sp macro="" textlink="">
          <xdr:nvSpPr>
            <xdr:cNvPr id="36929" name="Check Box 65" hidden="1">
              <a:extLst>
                <a:ext uri="{63B3BB69-23CF-44E3-9099-C40C66FF867C}">
                  <a14:compatExt spid="_x0000_s36929"/>
                </a:ext>
                <a:ext uri="{FF2B5EF4-FFF2-40B4-BE49-F238E27FC236}">
                  <a16:creationId xmlns:a16="http://schemas.microsoft.com/office/drawing/2014/main" id="{00000000-0008-0000-0D00-00004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171450</xdr:rowOff>
        </xdr:from>
        <xdr:to>
          <xdr:col>11</xdr:col>
          <xdr:colOff>285750</xdr:colOff>
          <xdr:row>17</xdr:row>
          <xdr:rowOff>19050</xdr:rowOff>
        </xdr:to>
        <xdr:sp macro="" textlink="">
          <xdr:nvSpPr>
            <xdr:cNvPr id="36930" name="Check Box 66" hidden="1">
              <a:extLst>
                <a:ext uri="{63B3BB69-23CF-44E3-9099-C40C66FF867C}">
                  <a14:compatExt spid="_x0000_s36930"/>
                </a:ext>
                <a:ext uri="{FF2B5EF4-FFF2-40B4-BE49-F238E27FC236}">
                  <a16:creationId xmlns:a16="http://schemas.microsoft.com/office/drawing/2014/main" id="{00000000-0008-0000-0D00-00004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171450</xdr:rowOff>
        </xdr:from>
        <xdr:to>
          <xdr:col>10</xdr:col>
          <xdr:colOff>0</xdr:colOff>
          <xdr:row>18</xdr:row>
          <xdr:rowOff>19050</xdr:rowOff>
        </xdr:to>
        <xdr:sp macro="" textlink="">
          <xdr:nvSpPr>
            <xdr:cNvPr id="36931" name="Check Box 67" hidden="1">
              <a:extLst>
                <a:ext uri="{63B3BB69-23CF-44E3-9099-C40C66FF867C}">
                  <a14:compatExt spid="_x0000_s36931"/>
                </a:ext>
                <a:ext uri="{FF2B5EF4-FFF2-40B4-BE49-F238E27FC236}">
                  <a16:creationId xmlns:a16="http://schemas.microsoft.com/office/drawing/2014/main" id="{00000000-0008-0000-0D00-00004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171450</xdr:rowOff>
        </xdr:from>
        <xdr:to>
          <xdr:col>10</xdr:col>
          <xdr:colOff>285750</xdr:colOff>
          <xdr:row>18</xdr:row>
          <xdr:rowOff>19050</xdr:rowOff>
        </xdr:to>
        <xdr:sp macro="" textlink="">
          <xdr:nvSpPr>
            <xdr:cNvPr id="36932" name="Check Box 68" hidden="1">
              <a:extLst>
                <a:ext uri="{63B3BB69-23CF-44E3-9099-C40C66FF867C}">
                  <a14:compatExt spid="_x0000_s36932"/>
                </a:ext>
                <a:ext uri="{FF2B5EF4-FFF2-40B4-BE49-F238E27FC236}">
                  <a16:creationId xmlns:a16="http://schemas.microsoft.com/office/drawing/2014/main" id="{00000000-0008-0000-0D00-00004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16</xdr:row>
          <xdr:rowOff>171450</xdr:rowOff>
        </xdr:from>
        <xdr:to>
          <xdr:col>11</xdr:col>
          <xdr:colOff>285750</xdr:colOff>
          <xdr:row>18</xdr:row>
          <xdr:rowOff>19050</xdr:rowOff>
        </xdr:to>
        <xdr:sp macro="" textlink="">
          <xdr:nvSpPr>
            <xdr:cNvPr id="36933" name="Check Box 69" hidden="1">
              <a:extLst>
                <a:ext uri="{63B3BB69-23CF-44E3-9099-C40C66FF867C}">
                  <a14:compatExt spid="_x0000_s36933"/>
                </a:ext>
                <a:ext uri="{FF2B5EF4-FFF2-40B4-BE49-F238E27FC236}">
                  <a16:creationId xmlns:a16="http://schemas.microsoft.com/office/drawing/2014/main" id="{00000000-0008-0000-0D00-00004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171450</xdr:rowOff>
        </xdr:from>
        <xdr:to>
          <xdr:col>10</xdr:col>
          <xdr:colOff>0</xdr:colOff>
          <xdr:row>19</xdr:row>
          <xdr:rowOff>19050</xdr:rowOff>
        </xdr:to>
        <xdr:sp macro="" textlink="">
          <xdr:nvSpPr>
            <xdr:cNvPr id="36934" name="Check Box 70" hidden="1">
              <a:extLst>
                <a:ext uri="{63B3BB69-23CF-44E3-9099-C40C66FF867C}">
                  <a14:compatExt spid="_x0000_s36934"/>
                </a:ext>
                <a:ext uri="{FF2B5EF4-FFF2-40B4-BE49-F238E27FC236}">
                  <a16:creationId xmlns:a16="http://schemas.microsoft.com/office/drawing/2014/main" id="{00000000-0008-0000-0D00-00004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171450</xdr:rowOff>
        </xdr:from>
        <xdr:to>
          <xdr:col>10</xdr:col>
          <xdr:colOff>285750</xdr:colOff>
          <xdr:row>19</xdr:row>
          <xdr:rowOff>19050</xdr:rowOff>
        </xdr:to>
        <xdr:sp macro="" textlink="">
          <xdr:nvSpPr>
            <xdr:cNvPr id="36935" name="Check Box 71" hidden="1">
              <a:extLst>
                <a:ext uri="{63B3BB69-23CF-44E3-9099-C40C66FF867C}">
                  <a14:compatExt spid="_x0000_s36935"/>
                </a:ext>
                <a:ext uri="{FF2B5EF4-FFF2-40B4-BE49-F238E27FC236}">
                  <a16:creationId xmlns:a16="http://schemas.microsoft.com/office/drawing/2014/main" id="{00000000-0008-0000-0D00-00004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17</xdr:row>
          <xdr:rowOff>171450</xdr:rowOff>
        </xdr:from>
        <xdr:to>
          <xdr:col>11</xdr:col>
          <xdr:colOff>285750</xdr:colOff>
          <xdr:row>19</xdr:row>
          <xdr:rowOff>19050</xdr:rowOff>
        </xdr:to>
        <xdr:sp macro="" textlink="">
          <xdr:nvSpPr>
            <xdr:cNvPr id="36936" name="Check Box 72" hidden="1">
              <a:extLst>
                <a:ext uri="{63B3BB69-23CF-44E3-9099-C40C66FF867C}">
                  <a14:compatExt spid="_x0000_s36936"/>
                </a:ext>
                <a:ext uri="{FF2B5EF4-FFF2-40B4-BE49-F238E27FC236}">
                  <a16:creationId xmlns:a16="http://schemas.microsoft.com/office/drawing/2014/main" id="{00000000-0008-0000-0D00-00004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161925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36937" name="Check Box 73" hidden="1">
              <a:extLst>
                <a:ext uri="{63B3BB69-23CF-44E3-9099-C40C66FF867C}">
                  <a14:compatExt spid="_x0000_s36937"/>
                </a:ext>
                <a:ext uri="{FF2B5EF4-FFF2-40B4-BE49-F238E27FC236}">
                  <a16:creationId xmlns:a16="http://schemas.microsoft.com/office/drawing/2014/main" id="{00000000-0008-0000-0D00-00004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161925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36938" name="Check Box 74" hidden="1">
              <a:extLst>
                <a:ext uri="{63B3BB69-23CF-44E3-9099-C40C66FF867C}">
                  <a14:compatExt spid="_x0000_s36938"/>
                </a:ext>
                <a:ext uri="{FF2B5EF4-FFF2-40B4-BE49-F238E27FC236}">
                  <a16:creationId xmlns:a16="http://schemas.microsoft.com/office/drawing/2014/main" id="{00000000-0008-0000-0D00-00004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161925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36939" name="Check Box 75" hidden="1">
              <a:extLst>
                <a:ext uri="{63B3BB69-23CF-44E3-9099-C40C66FF867C}">
                  <a14:compatExt spid="_x0000_s36939"/>
                </a:ext>
                <a:ext uri="{FF2B5EF4-FFF2-40B4-BE49-F238E27FC236}">
                  <a16:creationId xmlns:a16="http://schemas.microsoft.com/office/drawing/2014/main" id="{00000000-0008-0000-0D00-00004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161925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36940" name="Check Box 76" hidden="1">
              <a:extLst>
                <a:ext uri="{63B3BB69-23CF-44E3-9099-C40C66FF867C}">
                  <a14:compatExt spid="_x0000_s36940"/>
                </a:ext>
                <a:ext uri="{FF2B5EF4-FFF2-40B4-BE49-F238E27FC236}">
                  <a16:creationId xmlns:a16="http://schemas.microsoft.com/office/drawing/2014/main" id="{00000000-0008-0000-0D00-00004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161925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36941" name="Check Box 77" hidden="1">
              <a:extLst>
                <a:ext uri="{63B3BB69-23CF-44E3-9099-C40C66FF867C}">
                  <a14:compatExt spid="_x0000_s36941"/>
                </a:ext>
                <a:ext uri="{FF2B5EF4-FFF2-40B4-BE49-F238E27FC236}">
                  <a16:creationId xmlns:a16="http://schemas.microsoft.com/office/drawing/2014/main" id="{00000000-0008-0000-0D00-00004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161925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36942" name="Check Box 78" hidden="1">
              <a:extLst>
                <a:ext uri="{63B3BB69-23CF-44E3-9099-C40C66FF867C}">
                  <a14:compatExt spid="_x0000_s36942"/>
                </a:ext>
                <a:ext uri="{FF2B5EF4-FFF2-40B4-BE49-F238E27FC236}">
                  <a16:creationId xmlns:a16="http://schemas.microsoft.com/office/drawing/2014/main" id="{00000000-0008-0000-0D00-00004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36943" name="Check Box 79" hidden="1">
              <a:extLst>
                <a:ext uri="{63B3BB69-23CF-44E3-9099-C40C66FF867C}">
                  <a14:compatExt spid="_x0000_s36943"/>
                </a:ext>
                <a:ext uri="{FF2B5EF4-FFF2-40B4-BE49-F238E27FC236}">
                  <a16:creationId xmlns:a16="http://schemas.microsoft.com/office/drawing/2014/main" id="{00000000-0008-0000-0D00-00004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36944" name="Check Box 80" hidden="1">
              <a:extLst>
                <a:ext uri="{63B3BB69-23CF-44E3-9099-C40C66FF867C}">
                  <a14:compatExt spid="_x0000_s36944"/>
                </a:ext>
                <a:ext uri="{FF2B5EF4-FFF2-40B4-BE49-F238E27FC236}">
                  <a16:creationId xmlns:a16="http://schemas.microsoft.com/office/drawing/2014/main" id="{00000000-0008-0000-0D00-00005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36945" name="Check Box 81" hidden="1">
              <a:extLst>
                <a:ext uri="{63B3BB69-23CF-44E3-9099-C40C66FF867C}">
                  <a14:compatExt spid="_x0000_s36945"/>
                </a:ext>
                <a:ext uri="{FF2B5EF4-FFF2-40B4-BE49-F238E27FC236}">
                  <a16:creationId xmlns:a16="http://schemas.microsoft.com/office/drawing/2014/main" id="{00000000-0008-0000-0D00-00005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36946" name="Check Box 82" hidden="1">
              <a:extLst>
                <a:ext uri="{63B3BB69-23CF-44E3-9099-C40C66FF867C}">
                  <a14:compatExt spid="_x0000_s36946"/>
                </a:ext>
                <a:ext uri="{FF2B5EF4-FFF2-40B4-BE49-F238E27FC236}">
                  <a16:creationId xmlns:a16="http://schemas.microsoft.com/office/drawing/2014/main" id="{00000000-0008-0000-0D00-00005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36947" name="Check Box 83" hidden="1">
              <a:extLst>
                <a:ext uri="{63B3BB69-23CF-44E3-9099-C40C66FF867C}">
                  <a14:compatExt spid="_x0000_s36947"/>
                </a:ext>
                <a:ext uri="{FF2B5EF4-FFF2-40B4-BE49-F238E27FC236}">
                  <a16:creationId xmlns:a16="http://schemas.microsoft.com/office/drawing/2014/main" id="{00000000-0008-0000-0D00-00005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36948" name="Check Box 84" hidden="1">
              <a:extLst>
                <a:ext uri="{63B3BB69-23CF-44E3-9099-C40C66FF867C}">
                  <a14:compatExt spid="_x0000_s36948"/>
                </a:ext>
                <a:ext uri="{FF2B5EF4-FFF2-40B4-BE49-F238E27FC236}">
                  <a16:creationId xmlns:a16="http://schemas.microsoft.com/office/drawing/2014/main" id="{00000000-0008-0000-0D00-00005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19050</xdr:rowOff>
        </xdr:to>
        <xdr:sp macro="" textlink="">
          <xdr:nvSpPr>
            <xdr:cNvPr id="36949" name="Check Box 85" hidden="1">
              <a:extLst>
                <a:ext uri="{63B3BB69-23CF-44E3-9099-C40C66FF867C}">
                  <a14:compatExt spid="_x0000_s36949"/>
                </a:ext>
                <a:ext uri="{FF2B5EF4-FFF2-40B4-BE49-F238E27FC236}">
                  <a16:creationId xmlns:a16="http://schemas.microsoft.com/office/drawing/2014/main" id="{00000000-0008-0000-0D00-00005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19050</xdr:rowOff>
        </xdr:to>
        <xdr:sp macro="" textlink="">
          <xdr:nvSpPr>
            <xdr:cNvPr id="36950" name="Check Box 86" hidden="1">
              <a:extLst>
                <a:ext uri="{63B3BB69-23CF-44E3-9099-C40C66FF867C}">
                  <a14:compatExt spid="_x0000_s36950"/>
                </a:ext>
                <a:ext uri="{FF2B5EF4-FFF2-40B4-BE49-F238E27FC236}">
                  <a16:creationId xmlns:a16="http://schemas.microsoft.com/office/drawing/2014/main" id="{00000000-0008-0000-0D00-00005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36951" name="Check Box 87" hidden="1">
              <a:extLst>
                <a:ext uri="{63B3BB69-23CF-44E3-9099-C40C66FF867C}">
                  <a14:compatExt spid="_x0000_s36951"/>
                </a:ext>
                <a:ext uri="{FF2B5EF4-FFF2-40B4-BE49-F238E27FC236}">
                  <a16:creationId xmlns:a16="http://schemas.microsoft.com/office/drawing/2014/main" id="{00000000-0008-0000-0D00-00005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19050</xdr:rowOff>
        </xdr:to>
        <xdr:sp macro="" textlink="">
          <xdr:nvSpPr>
            <xdr:cNvPr id="36952" name="Check Box 88" hidden="1">
              <a:extLst>
                <a:ext uri="{63B3BB69-23CF-44E3-9099-C40C66FF867C}">
                  <a14:compatExt spid="_x0000_s36952"/>
                </a:ext>
                <a:ext uri="{FF2B5EF4-FFF2-40B4-BE49-F238E27FC236}">
                  <a16:creationId xmlns:a16="http://schemas.microsoft.com/office/drawing/2014/main" id="{00000000-0008-0000-0D00-00005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19050</xdr:rowOff>
        </xdr:to>
        <xdr:sp macro="" textlink="">
          <xdr:nvSpPr>
            <xdr:cNvPr id="36953" name="Check Box 89" hidden="1">
              <a:extLst>
                <a:ext uri="{63B3BB69-23CF-44E3-9099-C40C66FF867C}">
                  <a14:compatExt spid="_x0000_s36953"/>
                </a:ext>
                <a:ext uri="{FF2B5EF4-FFF2-40B4-BE49-F238E27FC236}">
                  <a16:creationId xmlns:a16="http://schemas.microsoft.com/office/drawing/2014/main" id="{00000000-0008-0000-0D00-00005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36954" name="Check Box 90" hidden="1">
              <a:extLst>
                <a:ext uri="{63B3BB69-23CF-44E3-9099-C40C66FF867C}">
                  <a14:compatExt spid="_x0000_s36954"/>
                </a:ext>
                <a:ext uri="{FF2B5EF4-FFF2-40B4-BE49-F238E27FC236}">
                  <a16:creationId xmlns:a16="http://schemas.microsoft.com/office/drawing/2014/main" id="{00000000-0008-0000-0D00-00005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161925</xdr:rowOff>
        </xdr:from>
        <xdr:to>
          <xdr:col>10</xdr:col>
          <xdr:colOff>0</xdr:colOff>
          <xdr:row>26</xdr:row>
          <xdr:rowOff>19050</xdr:rowOff>
        </xdr:to>
        <xdr:sp macro="" textlink="">
          <xdr:nvSpPr>
            <xdr:cNvPr id="36955" name="Check Box 91" hidden="1">
              <a:extLst>
                <a:ext uri="{63B3BB69-23CF-44E3-9099-C40C66FF867C}">
                  <a14:compatExt spid="_x0000_s36955"/>
                </a:ext>
                <a:ext uri="{FF2B5EF4-FFF2-40B4-BE49-F238E27FC236}">
                  <a16:creationId xmlns:a16="http://schemas.microsoft.com/office/drawing/2014/main" id="{00000000-0008-0000-0D00-00005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161925</xdr:rowOff>
        </xdr:from>
        <xdr:to>
          <xdr:col>10</xdr:col>
          <xdr:colOff>285750</xdr:colOff>
          <xdr:row>26</xdr:row>
          <xdr:rowOff>19050</xdr:rowOff>
        </xdr:to>
        <xdr:sp macro="" textlink="">
          <xdr:nvSpPr>
            <xdr:cNvPr id="36956" name="Check Box 92" hidden="1">
              <a:extLst>
                <a:ext uri="{63B3BB69-23CF-44E3-9099-C40C66FF867C}">
                  <a14:compatExt spid="_x0000_s36956"/>
                </a:ext>
                <a:ext uri="{FF2B5EF4-FFF2-40B4-BE49-F238E27FC236}">
                  <a16:creationId xmlns:a16="http://schemas.microsoft.com/office/drawing/2014/main" id="{00000000-0008-0000-0D00-00005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24</xdr:row>
          <xdr:rowOff>161925</xdr:rowOff>
        </xdr:from>
        <xdr:to>
          <xdr:col>11</xdr:col>
          <xdr:colOff>285750</xdr:colOff>
          <xdr:row>26</xdr:row>
          <xdr:rowOff>19050</xdr:rowOff>
        </xdr:to>
        <xdr:sp macro="" textlink="">
          <xdr:nvSpPr>
            <xdr:cNvPr id="36957" name="Check Box 93" hidden="1">
              <a:extLst>
                <a:ext uri="{63B3BB69-23CF-44E3-9099-C40C66FF867C}">
                  <a14:compatExt spid="_x0000_s36957"/>
                </a:ext>
                <a:ext uri="{FF2B5EF4-FFF2-40B4-BE49-F238E27FC236}">
                  <a16:creationId xmlns:a16="http://schemas.microsoft.com/office/drawing/2014/main" id="{00000000-0008-0000-0D00-00005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25</xdr:row>
          <xdr:rowOff>161925</xdr:rowOff>
        </xdr:from>
        <xdr:to>
          <xdr:col>10</xdr:col>
          <xdr:colOff>0</xdr:colOff>
          <xdr:row>27</xdr:row>
          <xdr:rowOff>19050</xdr:rowOff>
        </xdr:to>
        <xdr:sp macro="" textlink="">
          <xdr:nvSpPr>
            <xdr:cNvPr id="36958" name="Check Box 94" hidden="1">
              <a:extLst>
                <a:ext uri="{63B3BB69-23CF-44E3-9099-C40C66FF867C}">
                  <a14:compatExt spid="_x0000_s36958"/>
                </a:ext>
                <a:ext uri="{FF2B5EF4-FFF2-40B4-BE49-F238E27FC236}">
                  <a16:creationId xmlns:a16="http://schemas.microsoft.com/office/drawing/2014/main" id="{00000000-0008-0000-0D00-00005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161925</xdr:rowOff>
        </xdr:from>
        <xdr:to>
          <xdr:col>10</xdr:col>
          <xdr:colOff>285750</xdr:colOff>
          <xdr:row>27</xdr:row>
          <xdr:rowOff>19050</xdr:rowOff>
        </xdr:to>
        <xdr:sp macro="" textlink="">
          <xdr:nvSpPr>
            <xdr:cNvPr id="36959" name="Check Box 95" hidden="1">
              <a:extLst>
                <a:ext uri="{63B3BB69-23CF-44E3-9099-C40C66FF867C}">
                  <a14:compatExt spid="_x0000_s36959"/>
                </a:ext>
                <a:ext uri="{FF2B5EF4-FFF2-40B4-BE49-F238E27FC236}">
                  <a16:creationId xmlns:a16="http://schemas.microsoft.com/office/drawing/2014/main" id="{00000000-0008-0000-0D00-00005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25</xdr:row>
          <xdr:rowOff>161925</xdr:rowOff>
        </xdr:from>
        <xdr:to>
          <xdr:col>11</xdr:col>
          <xdr:colOff>285750</xdr:colOff>
          <xdr:row>27</xdr:row>
          <xdr:rowOff>19050</xdr:rowOff>
        </xdr:to>
        <xdr:sp macro="" textlink="">
          <xdr:nvSpPr>
            <xdr:cNvPr id="36960" name="Check Box 96" hidden="1">
              <a:extLst>
                <a:ext uri="{63B3BB69-23CF-44E3-9099-C40C66FF867C}">
                  <a14:compatExt spid="_x0000_s36960"/>
                </a:ext>
                <a:ext uri="{FF2B5EF4-FFF2-40B4-BE49-F238E27FC236}">
                  <a16:creationId xmlns:a16="http://schemas.microsoft.com/office/drawing/2014/main" id="{00000000-0008-0000-0D00-00006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171450</xdr:rowOff>
        </xdr:from>
        <xdr:to>
          <xdr:col>9</xdr:col>
          <xdr:colOff>276225</xdr:colOff>
          <xdr:row>28</xdr:row>
          <xdr:rowOff>19050</xdr:rowOff>
        </xdr:to>
        <xdr:sp macro="" textlink="">
          <xdr:nvSpPr>
            <xdr:cNvPr id="36961" name="Check Box 97" hidden="1">
              <a:extLst>
                <a:ext uri="{63B3BB69-23CF-44E3-9099-C40C66FF867C}">
                  <a14:compatExt spid="_x0000_s36961"/>
                </a:ext>
                <a:ext uri="{FF2B5EF4-FFF2-40B4-BE49-F238E27FC236}">
                  <a16:creationId xmlns:a16="http://schemas.microsoft.com/office/drawing/2014/main" id="{00000000-0008-0000-0D00-00006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26</xdr:row>
          <xdr:rowOff>171450</xdr:rowOff>
        </xdr:from>
        <xdr:to>
          <xdr:col>10</xdr:col>
          <xdr:colOff>285750</xdr:colOff>
          <xdr:row>28</xdr:row>
          <xdr:rowOff>19050</xdr:rowOff>
        </xdr:to>
        <xdr:sp macro="" textlink="">
          <xdr:nvSpPr>
            <xdr:cNvPr id="36962" name="Check Box 98" hidden="1">
              <a:extLst>
                <a:ext uri="{63B3BB69-23CF-44E3-9099-C40C66FF867C}">
                  <a14:compatExt spid="_x0000_s36962"/>
                </a:ext>
                <a:ext uri="{FF2B5EF4-FFF2-40B4-BE49-F238E27FC236}">
                  <a16:creationId xmlns:a16="http://schemas.microsoft.com/office/drawing/2014/main" id="{00000000-0008-0000-0D00-00006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26</xdr:row>
          <xdr:rowOff>171450</xdr:rowOff>
        </xdr:from>
        <xdr:to>
          <xdr:col>11</xdr:col>
          <xdr:colOff>285750</xdr:colOff>
          <xdr:row>28</xdr:row>
          <xdr:rowOff>19050</xdr:rowOff>
        </xdr:to>
        <xdr:sp macro="" textlink="">
          <xdr:nvSpPr>
            <xdr:cNvPr id="36963" name="Check Box 99" hidden="1">
              <a:extLst>
                <a:ext uri="{63B3BB69-23CF-44E3-9099-C40C66FF867C}">
                  <a14:compatExt spid="_x0000_s36963"/>
                </a:ext>
                <a:ext uri="{FF2B5EF4-FFF2-40B4-BE49-F238E27FC236}">
                  <a16:creationId xmlns:a16="http://schemas.microsoft.com/office/drawing/2014/main" id="{00000000-0008-0000-0D00-00006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27</xdr:row>
          <xdr:rowOff>171450</xdr:rowOff>
        </xdr:from>
        <xdr:to>
          <xdr:col>9</xdr:col>
          <xdr:colOff>276225</xdr:colOff>
          <xdr:row>29</xdr:row>
          <xdr:rowOff>19050</xdr:rowOff>
        </xdr:to>
        <xdr:sp macro="" textlink="">
          <xdr:nvSpPr>
            <xdr:cNvPr id="36964" name="Check Box 100" hidden="1">
              <a:extLst>
                <a:ext uri="{63B3BB69-23CF-44E3-9099-C40C66FF867C}">
                  <a14:compatExt spid="_x0000_s36964"/>
                </a:ext>
                <a:ext uri="{FF2B5EF4-FFF2-40B4-BE49-F238E27FC236}">
                  <a16:creationId xmlns:a16="http://schemas.microsoft.com/office/drawing/2014/main" id="{00000000-0008-0000-0D00-00006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27</xdr:row>
          <xdr:rowOff>171450</xdr:rowOff>
        </xdr:from>
        <xdr:to>
          <xdr:col>10</xdr:col>
          <xdr:colOff>285750</xdr:colOff>
          <xdr:row>29</xdr:row>
          <xdr:rowOff>19050</xdr:rowOff>
        </xdr:to>
        <xdr:sp macro="" textlink="">
          <xdr:nvSpPr>
            <xdr:cNvPr id="36965" name="Check Box 101" hidden="1">
              <a:extLst>
                <a:ext uri="{63B3BB69-23CF-44E3-9099-C40C66FF867C}">
                  <a14:compatExt spid="_x0000_s36965"/>
                </a:ext>
                <a:ext uri="{FF2B5EF4-FFF2-40B4-BE49-F238E27FC236}">
                  <a16:creationId xmlns:a16="http://schemas.microsoft.com/office/drawing/2014/main" id="{00000000-0008-0000-0D00-00006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171450</xdr:rowOff>
        </xdr:from>
        <xdr:to>
          <xdr:col>11</xdr:col>
          <xdr:colOff>285750</xdr:colOff>
          <xdr:row>29</xdr:row>
          <xdr:rowOff>19050</xdr:rowOff>
        </xdr:to>
        <xdr:sp macro="" textlink="">
          <xdr:nvSpPr>
            <xdr:cNvPr id="36966" name="Check Box 102" hidden="1">
              <a:extLst>
                <a:ext uri="{63B3BB69-23CF-44E3-9099-C40C66FF867C}">
                  <a14:compatExt spid="_x0000_s36966"/>
                </a:ext>
                <a:ext uri="{FF2B5EF4-FFF2-40B4-BE49-F238E27FC236}">
                  <a16:creationId xmlns:a16="http://schemas.microsoft.com/office/drawing/2014/main" id="{00000000-0008-0000-0D00-00006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28</xdr:row>
          <xdr:rowOff>171450</xdr:rowOff>
        </xdr:from>
        <xdr:to>
          <xdr:col>9</xdr:col>
          <xdr:colOff>276225</xdr:colOff>
          <xdr:row>30</xdr:row>
          <xdr:rowOff>19050</xdr:rowOff>
        </xdr:to>
        <xdr:sp macro="" textlink="">
          <xdr:nvSpPr>
            <xdr:cNvPr id="36967" name="Check Box 103" hidden="1">
              <a:extLst>
                <a:ext uri="{63B3BB69-23CF-44E3-9099-C40C66FF867C}">
                  <a14:compatExt spid="_x0000_s36967"/>
                </a:ext>
                <a:ext uri="{FF2B5EF4-FFF2-40B4-BE49-F238E27FC236}">
                  <a16:creationId xmlns:a16="http://schemas.microsoft.com/office/drawing/2014/main" id="{00000000-0008-0000-0D00-00006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28</xdr:row>
          <xdr:rowOff>171450</xdr:rowOff>
        </xdr:from>
        <xdr:to>
          <xdr:col>10</xdr:col>
          <xdr:colOff>285750</xdr:colOff>
          <xdr:row>30</xdr:row>
          <xdr:rowOff>19050</xdr:rowOff>
        </xdr:to>
        <xdr:sp macro="" textlink="">
          <xdr:nvSpPr>
            <xdr:cNvPr id="36968" name="Check Box 104" hidden="1">
              <a:extLst>
                <a:ext uri="{63B3BB69-23CF-44E3-9099-C40C66FF867C}">
                  <a14:compatExt spid="_x0000_s36968"/>
                </a:ext>
                <a:ext uri="{FF2B5EF4-FFF2-40B4-BE49-F238E27FC236}">
                  <a16:creationId xmlns:a16="http://schemas.microsoft.com/office/drawing/2014/main" id="{00000000-0008-0000-0D00-00006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28</xdr:row>
          <xdr:rowOff>171450</xdr:rowOff>
        </xdr:from>
        <xdr:to>
          <xdr:col>11</xdr:col>
          <xdr:colOff>285750</xdr:colOff>
          <xdr:row>30</xdr:row>
          <xdr:rowOff>19050</xdr:rowOff>
        </xdr:to>
        <xdr:sp macro="" textlink="">
          <xdr:nvSpPr>
            <xdr:cNvPr id="36969" name="Check Box 105" hidden="1">
              <a:extLst>
                <a:ext uri="{63B3BB69-23CF-44E3-9099-C40C66FF867C}">
                  <a14:compatExt spid="_x0000_s36969"/>
                </a:ext>
                <a:ext uri="{FF2B5EF4-FFF2-40B4-BE49-F238E27FC236}">
                  <a16:creationId xmlns:a16="http://schemas.microsoft.com/office/drawing/2014/main" id="{00000000-0008-0000-0D00-00006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171450</xdr:rowOff>
        </xdr:from>
        <xdr:to>
          <xdr:col>7</xdr:col>
          <xdr:colOff>400050</xdr:colOff>
          <xdr:row>16</xdr:row>
          <xdr:rowOff>19050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14</xdr:row>
          <xdr:rowOff>171450</xdr:rowOff>
        </xdr:from>
        <xdr:to>
          <xdr:col>8</xdr:col>
          <xdr:colOff>371475</xdr:colOff>
          <xdr:row>16</xdr:row>
          <xdr:rowOff>19050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E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171450</xdr:rowOff>
        </xdr:from>
        <xdr:to>
          <xdr:col>5</xdr:col>
          <xdr:colOff>304800</xdr:colOff>
          <xdr:row>17</xdr:row>
          <xdr:rowOff>28575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E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171450</xdr:rowOff>
        </xdr:from>
        <xdr:to>
          <xdr:col>7</xdr:col>
          <xdr:colOff>0</xdr:colOff>
          <xdr:row>17</xdr:row>
          <xdr:rowOff>19050</xdr:rowOff>
        </xdr:to>
        <xdr:sp macro="" textlink="">
          <xdr:nvSpPr>
            <xdr:cNvPr id="35844" name="Check Box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E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171450</xdr:rowOff>
        </xdr:from>
        <xdr:to>
          <xdr:col>5</xdr:col>
          <xdr:colOff>304800</xdr:colOff>
          <xdr:row>18</xdr:row>
          <xdr:rowOff>19050</xdr:rowOff>
        </xdr:to>
        <xdr:sp macro="" textlink="">
          <xdr:nvSpPr>
            <xdr:cNvPr id="35845" name="Check Box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E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16</xdr:row>
          <xdr:rowOff>171450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35846" name="Check Box 6" hidden="1">
              <a:extLst>
                <a:ext uri="{63B3BB69-23CF-44E3-9099-C40C66FF867C}">
                  <a14:compatExt spid="_x0000_s35846"/>
                </a:ext>
                <a:ext uri="{FF2B5EF4-FFF2-40B4-BE49-F238E27FC236}">
                  <a16:creationId xmlns:a16="http://schemas.microsoft.com/office/drawing/2014/main" id="{00000000-0008-0000-0E00-00000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171450</xdr:rowOff>
        </xdr:from>
        <xdr:to>
          <xdr:col>5</xdr:col>
          <xdr:colOff>304800</xdr:colOff>
          <xdr:row>19</xdr:row>
          <xdr:rowOff>28575</xdr:rowOff>
        </xdr:to>
        <xdr:sp macro="" textlink="">
          <xdr:nvSpPr>
            <xdr:cNvPr id="35847" name="Check Box 7" hidden="1">
              <a:extLst>
                <a:ext uri="{63B3BB69-23CF-44E3-9099-C40C66FF867C}">
                  <a14:compatExt spid="_x0000_s35847"/>
                </a:ext>
                <a:ext uri="{FF2B5EF4-FFF2-40B4-BE49-F238E27FC236}">
                  <a16:creationId xmlns:a16="http://schemas.microsoft.com/office/drawing/2014/main" id="{00000000-0008-0000-0E00-00000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17</xdr:row>
          <xdr:rowOff>171450</xdr:rowOff>
        </xdr:from>
        <xdr:to>
          <xdr:col>7</xdr:col>
          <xdr:colOff>0</xdr:colOff>
          <xdr:row>19</xdr:row>
          <xdr:rowOff>19050</xdr:rowOff>
        </xdr:to>
        <xdr:sp macro="" textlink="">
          <xdr:nvSpPr>
            <xdr:cNvPr id="35848" name="Check Box 8" hidden="1">
              <a:extLst>
                <a:ext uri="{63B3BB69-23CF-44E3-9099-C40C66FF867C}">
                  <a14:compatExt spid="_x0000_s35848"/>
                </a:ext>
                <a:ext uri="{FF2B5EF4-FFF2-40B4-BE49-F238E27FC236}">
                  <a16:creationId xmlns:a16="http://schemas.microsoft.com/office/drawing/2014/main" id="{00000000-0008-0000-0E00-00000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19050</xdr:rowOff>
        </xdr:to>
        <xdr:sp macro="" textlink="">
          <xdr:nvSpPr>
            <xdr:cNvPr id="35849" name="Check Box 9" hidden="1">
              <a:extLst>
                <a:ext uri="{63B3BB69-23CF-44E3-9099-C40C66FF867C}">
                  <a14:compatExt spid="_x0000_s35849"/>
                </a:ext>
                <a:ext uri="{FF2B5EF4-FFF2-40B4-BE49-F238E27FC236}">
                  <a16:creationId xmlns:a16="http://schemas.microsoft.com/office/drawing/2014/main" id="{00000000-0008-0000-0E00-00000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35850" name="Check Box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E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35851" name="Check Box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E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35852" name="Check Box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E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161925</xdr:rowOff>
        </xdr:from>
        <xdr:to>
          <xdr:col>5</xdr:col>
          <xdr:colOff>304800</xdr:colOff>
          <xdr:row>22</xdr:row>
          <xdr:rowOff>19050</xdr:rowOff>
        </xdr:to>
        <xdr:sp macro="" textlink="">
          <xdr:nvSpPr>
            <xdr:cNvPr id="35853" name="Check Box 13" hidden="1">
              <a:extLst>
                <a:ext uri="{63B3BB69-23CF-44E3-9099-C40C66FF867C}">
                  <a14:compatExt spid="_x0000_s35853"/>
                </a:ext>
                <a:ext uri="{FF2B5EF4-FFF2-40B4-BE49-F238E27FC236}">
                  <a16:creationId xmlns:a16="http://schemas.microsoft.com/office/drawing/2014/main" id="{00000000-0008-0000-0E00-00000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161925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35854" name="Check Box 14" hidden="1">
              <a:extLst>
                <a:ext uri="{63B3BB69-23CF-44E3-9099-C40C66FF867C}">
                  <a14:compatExt spid="_x0000_s35854"/>
                </a:ext>
                <a:ext uri="{FF2B5EF4-FFF2-40B4-BE49-F238E27FC236}">
                  <a16:creationId xmlns:a16="http://schemas.microsoft.com/office/drawing/2014/main" id="{00000000-0008-0000-0E00-00000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171450</xdr:rowOff>
        </xdr:from>
        <xdr:to>
          <xdr:col>5</xdr:col>
          <xdr:colOff>304800</xdr:colOff>
          <xdr:row>23</xdr:row>
          <xdr:rowOff>19050</xdr:rowOff>
        </xdr:to>
        <xdr:sp macro="" textlink="">
          <xdr:nvSpPr>
            <xdr:cNvPr id="35855" name="Check Box 15" hidden="1">
              <a:extLst>
                <a:ext uri="{63B3BB69-23CF-44E3-9099-C40C66FF867C}">
                  <a14:compatExt spid="_x0000_s35855"/>
                </a:ext>
                <a:ext uri="{FF2B5EF4-FFF2-40B4-BE49-F238E27FC236}">
                  <a16:creationId xmlns:a16="http://schemas.microsoft.com/office/drawing/2014/main" id="{00000000-0008-0000-0E00-00000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161925</xdr:rowOff>
        </xdr:from>
        <xdr:to>
          <xdr:col>7</xdr:col>
          <xdr:colOff>0</xdr:colOff>
          <xdr:row>23</xdr:row>
          <xdr:rowOff>19050</xdr:rowOff>
        </xdr:to>
        <xdr:sp macro="" textlink="">
          <xdr:nvSpPr>
            <xdr:cNvPr id="35856" name="Check Box 16" hidden="1">
              <a:extLst>
                <a:ext uri="{63B3BB69-23CF-44E3-9099-C40C66FF867C}">
                  <a14:compatExt spid="_x0000_s35856"/>
                </a:ext>
                <a:ext uri="{FF2B5EF4-FFF2-40B4-BE49-F238E27FC236}">
                  <a16:creationId xmlns:a16="http://schemas.microsoft.com/office/drawing/2014/main" id="{00000000-0008-0000-0E00-00001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171450</xdr:rowOff>
        </xdr:from>
        <xdr:to>
          <xdr:col>5</xdr:col>
          <xdr:colOff>304800</xdr:colOff>
          <xdr:row>24</xdr:row>
          <xdr:rowOff>19050</xdr:rowOff>
        </xdr:to>
        <xdr:sp macro="" textlink="">
          <xdr:nvSpPr>
            <xdr:cNvPr id="35857" name="Check Box 17" hidden="1">
              <a:extLst>
                <a:ext uri="{63B3BB69-23CF-44E3-9099-C40C66FF867C}">
                  <a14:compatExt spid="_x0000_s35857"/>
                </a:ext>
                <a:ext uri="{FF2B5EF4-FFF2-40B4-BE49-F238E27FC236}">
                  <a16:creationId xmlns:a16="http://schemas.microsoft.com/office/drawing/2014/main" id="{00000000-0008-0000-0E00-00001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171450</xdr:rowOff>
        </xdr:from>
        <xdr:to>
          <xdr:col>7</xdr:col>
          <xdr:colOff>0</xdr:colOff>
          <xdr:row>24</xdr:row>
          <xdr:rowOff>19050</xdr:rowOff>
        </xdr:to>
        <xdr:sp macro="" textlink="">
          <xdr:nvSpPr>
            <xdr:cNvPr id="35858" name="Check Box 18" hidden="1">
              <a:extLst>
                <a:ext uri="{63B3BB69-23CF-44E3-9099-C40C66FF867C}">
                  <a14:compatExt spid="_x0000_s35858"/>
                </a:ext>
                <a:ext uri="{FF2B5EF4-FFF2-40B4-BE49-F238E27FC236}">
                  <a16:creationId xmlns:a16="http://schemas.microsoft.com/office/drawing/2014/main" id="{00000000-0008-0000-0E00-00001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171450</xdr:rowOff>
        </xdr:from>
        <xdr:to>
          <xdr:col>7</xdr:col>
          <xdr:colOff>400050</xdr:colOff>
          <xdr:row>17</xdr:row>
          <xdr:rowOff>19050</xdr:rowOff>
        </xdr:to>
        <xdr:sp macro="" textlink="">
          <xdr:nvSpPr>
            <xdr:cNvPr id="35871" name="Check Box 31" hidden="1">
              <a:extLst>
                <a:ext uri="{63B3BB69-23CF-44E3-9099-C40C66FF867C}">
                  <a14:compatExt spid="_x0000_s35871"/>
                </a:ext>
                <a:ext uri="{FF2B5EF4-FFF2-40B4-BE49-F238E27FC236}">
                  <a16:creationId xmlns:a16="http://schemas.microsoft.com/office/drawing/2014/main" id="{00000000-0008-0000-0E00-00001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15</xdr:row>
          <xdr:rowOff>171450</xdr:rowOff>
        </xdr:from>
        <xdr:to>
          <xdr:col>8</xdr:col>
          <xdr:colOff>371475</xdr:colOff>
          <xdr:row>17</xdr:row>
          <xdr:rowOff>19050</xdr:rowOff>
        </xdr:to>
        <xdr:sp macro="" textlink="">
          <xdr:nvSpPr>
            <xdr:cNvPr id="35872" name="Check Box 32" hidden="1">
              <a:extLst>
                <a:ext uri="{63B3BB69-23CF-44E3-9099-C40C66FF867C}">
                  <a14:compatExt spid="_x0000_s35872"/>
                </a:ext>
                <a:ext uri="{FF2B5EF4-FFF2-40B4-BE49-F238E27FC236}">
                  <a16:creationId xmlns:a16="http://schemas.microsoft.com/office/drawing/2014/main" id="{00000000-0008-0000-0E00-00002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171450</xdr:rowOff>
        </xdr:from>
        <xdr:to>
          <xdr:col>7</xdr:col>
          <xdr:colOff>400050</xdr:colOff>
          <xdr:row>18</xdr:row>
          <xdr:rowOff>19050</xdr:rowOff>
        </xdr:to>
        <xdr:sp macro="" textlink="">
          <xdr:nvSpPr>
            <xdr:cNvPr id="35873" name="Check Box 33" hidden="1">
              <a:extLst>
                <a:ext uri="{63B3BB69-23CF-44E3-9099-C40C66FF867C}">
                  <a14:compatExt spid="_x0000_s35873"/>
                </a:ext>
                <a:ext uri="{FF2B5EF4-FFF2-40B4-BE49-F238E27FC236}">
                  <a16:creationId xmlns:a16="http://schemas.microsoft.com/office/drawing/2014/main" id="{00000000-0008-0000-0E00-00002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16</xdr:row>
          <xdr:rowOff>171450</xdr:rowOff>
        </xdr:from>
        <xdr:to>
          <xdr:col>8</xdr:col>
          <xdr:colOff>371475</xdr:colOff>
          <xdr:row>18</xdr:row>
          <xdr:rowOff>19050</xdr:rowOff>
        </xdr:to>
        <xdr:sp macro="" textlink="">
          <xdr:nvSpPr>
            <xdr:cNvPr id="35874" name="Check Box 34" hidden="1">
              <a:extLst>
                <a:ext uri="{63B3BB69-23CF-44E3-9099-C40C66FF867C}">
                  <a14:compatExt spid="_x0000_s35874"/>
                </a:ext>
                <a:ext uri="{FF2B5EF4-FFF2-40B4-BE49-F238E27FC236}">
                  <a16:creationId xmlns:a16="http://schemas.microsoft.com/office/drawing/2014/main" id="{00000000-0008-0000-0E00-00002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171450</xdr:rowOff>
        </xdr:from>
        <xdr:to>
          <xdr:col>7</xdr:col>
          <xdr:colOff>400050</xdr:colOff>
          <xdr:row>19</xdr:row>
          <xdr:rowOff>19050</xdr:rowOff>
        </xdr:to>
        <xdr:sp macro="" textlink="">
          <xdr:nvSpPr>
            <xdr:cNvPr id="35875" name="Check Box 35" hidden="1">
              <a:extLst>
                <a:ext uri="{63B3BB69-23CF-44E3-9099-C40C66FF867C}">
                  <a14:compatExt spid="_x0000_s35875"/>
                </a:ext>
                <a:ext uri="{FF2B5EF4-FFF2-40B4-BE49-F238E27FC236}">
                  <a16:creationId xmlns:a16="http://schemas.microsoft.com/office/drawing/2014/main" id="{00000000-0008-0000-0E00-00002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171450</xdr:rowOff>
        </xdr:from>
        <xdr:to>
          <xdr:col>8</xdr:col>
          <xdr:colOff>371475</xdr:colOff>
          <xdr:row>19</xdr:row>
          <xdr:rowOff>19050</xdr:rowOff>
        </xdr:to>
        <xdr:sp macro="" textlink="">
          <xdr:nvSpPr>
            <xdr:cNvPr id="35876" name="Check Box 36" hidden="1">
              <a:extLst>
                <a:ext uri="{63B3BB69-23CF-44E3-9099-C40C66FF867C}">
                  <a14:compatExt spid="_x0000_s35876"/>
                </a:ext>
                <a:ext uri="{FF2B5EF4-FFF2-40B4-BE49-F238E27FC236}">
                  <a16:creationId xmlns:a16="http://schemas.microsoft.com/office/drawing/2014/main" id="{00000000-0008-0000-0E00-00002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35877" name="Check Box 37" hidden="1">
              <a:extLst>
                <a:ext uri="{63B3BB69-23CF-44E3-9099-C40C66FF867C}">
                  <a14:compatExt spid="_x0000_s35877"/>
                </a:ext>
                <a:ext uri="{FF2B5EF4-FFF2-40B4-BE49-F238E27FC236}">
                  <a16:creationId xmlns:a16="http://schemas.microsoft.com/office/drawing/2014/main" id="{00000000-0008-0000-0E00-00002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35878" name="Check Box 38" hidden="1">
              <a:extLst>
                <a:ext uri="{63B3BB69-23CF-44E3-9099-C40C66FF867C}">
                  <a14:compatExt spid="_x0000_s35878"/>
                </a:ext>
                <a:ext uri="{FF2B5EF4-FFF2-40B4-BE49-F238E27FC236}">
                  <a16:creationId xmlns:a16="http://schemas.microsoft.com/office/drawing/2014/main" id="{00000000-0008-0000-0E00-00002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35879" name="Check Box 39" hidden="1">
              <a:extLst>
                <a:ext uri="{63B3BB69-23CF-44E3-9099-C40C66FF867C}">
                  <a14:compatExt spid="_x0000_s35879"/>
                </a:ext>
                <a:ext uri="{FF2B5EF4-FFF2-40B4-BE49-F238E27FC236}">
                  <a16:creationId xmlns:a16="http://schemas.microsoft.com/office/drawing/2014/main" id="{00000000-0008-0000-0E00-00002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35880" name="Check Box 40" hidden="1">
              <a:extLst>
                <a:ext uri="{63B3BB69-23CF-44E3-9099-C40C66FF867C}">
                  <a14:compatExt spid="_x0000_s35880"/>
                </a:ext>
                <a:ext uri="{FF2B5EF4-FFF2-40B4-BE49-F238E27FC236}">
                  <a16:creationId xmlns:a16="http://schemas.microsoft.com/office/drawing/2014/main" id="{00000000-0008-0000-0E00-00002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35881" name="Check Box 41" hidden="1">
              <a:extLst>
                <a:ext uri="{63B3BB69-23CF-44E3-9099-C40C66FF867C}">
                  <a14:compatExt spid="_x0000_s35881"/>
                </a:ext>
                <a:ext uri="{FF2B5EF4-FFF2-40B4-BE49-F238E27FC236}">
                  <a16:creationId xmlns:a16="http://schemas.microsoft.com/office/drawing/2014/main" id="{00000000-0008-0000-0E00-00002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35882" name="Check Box 42" hidden="1">
              <a:extLst>
                <a:ext uri="{63B3BB69-23CF-44E3-9099-C40C66FF867C}">
                  <a14:compatExt spid="_x0000_s35882"/>
                </a:ext>
                <a:ext uri="{FF2B5EF4-FFF2-40B4-BE49-F238E27FC236}">
                  <a16:creationId xmlns:a16="http://schemas.microsoft.com/office/drawing/2014/main" id="{00000000-0008-0000-0E00-00002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161925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35883" name="Check Box 43" hidden="1">
              <a:extLst>
                <a:ext uri="{63B3BB69-23CF-44E3-9099-C40C66FF867C}">
                  <a14:compatExt spid="_x0000_s35883"/>
                </a:ext>
                <a:ext uri="{FF2B5EF4-FFF2-40B4-BE49-F238E27FC236}">
                  <a16:creationId xmlns:a16="http://schemas.microsoft.com/office/drawing/2014/main" id="{00000000-0008-0000-0E00-00002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161925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35884" name="Check Box 44" hidden="1">
              <a:extLst>
                <a:ext uri="{63B3BB69-23CF-44E3-9099-C40C66FF867C}">
                  <a14:compatExt spid="_x0000_s35884"/>
                </a:ext>
                <a:ext uri="{FF2B5EF4-FFF2-40B4-BE49-F238E27FC236}">
                  <a16:creationId xmlns:a16="http://schemas.microsoft.com/office/drawing/2014/main" id="{00000000-0008-0000-0E00-00002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161925</xdr:rowOff>
        </xdr:from>
        <xdr:to>
          <xdr:col>7</xdr:col>
          <xdr:colOff>400050</xdr:colOff>
          <xdr:row>24</xdr:row>
          <xdr:rowOff>9525</xdr:rowOff>
        </xdr:to>
        <xdr:sp macro="" textlink="">
          <xdr:nvSpPr>
            <xdr:cNvPr id="35885" name="Check Box 45" hidden="1">
              <a:extLst>
                <a:ext uri="{63B3BB69-23CF-44E3-9099-C40C66FF867C}">
                  <a14:compatExt spid="_x0000_s35885"/>
                </a:ext>
                <a:ext uri="{FF2B5EF4-FFF2-40B4-BE49-F238E27FC236}">
                  <a16:creationId xmlns:a16="http://schemas.microsoft.com/office/drawing/2014/main" id="{00000000-0008-0000-0E00-00002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161925</xdr:rowOff>
        </xdr:from>
        <xdr:to>
          <xdr:col>8</xdr:col>
          <xdr:colOff>371475</xdr:colOff>
          <xdr:row>24</xdr:row>
          <xdr:rowOff>9525</xdr:rowOff>
        </xdr:to>
        <xdr:sp macro="" textlink="">
          <xdr:nvSpPr>
            <xdr:cNvPr id="35886" name="Check Box 46" hidden="1">
              <a:extLst>
                <a:ext uri="{63B3BB69-23CF-44E3-9099-C40C66FF867C}">
                  <a14:compatExt spid="_x0000_s35886"/>
                </a:ext>
                <a:ext uri="{FF2B5EF4-FFF2-40B4-BE49-F238E27FC236}">
                  <a16:creationId xmlns:a16="http://schemas.microsoft.com/office/drawing/2014/main" id="{00000000-0008-0000-0E00-00002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171450</xdr:rowOff>
        </xdr:from>
        <xdr:to>
          <xdr:col>6</xdr:col>
          <xdr:colOff>0</xdr:colOff>
          <xdr:row>16</xdr:row>
          <xdr:rowOff>19050</xdr:rowOff>
        </xdr:to>
        <xdr:sp macro="" textlink="">
          <xdr:nvSpPr>
            <xdr:cNvPr id="35899" name="Check Box 59" hidden="1">
              <a:extLst>
                <a:ext uri="{63B3BB69-23CF-44E3-9099-C40C66FF867C}">
                  <a14:compatExt spid="_x0000_s35899"/>
                </a:ext>
                <a:ext uri="{FF2B5EF4-FFF2-40B4-BE49-F238E27FC236}">
                  <a16:creationId xmlns:a16="http://schemas.microsoft.com/office/drawing/2014/main" id="{00000000-0008-0000-0E00-00003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14</xdr:row>
          <xdr:rowOff>161925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35900" name="Check Box 60" hidden="1">
              <a:extLst>
                <a:ext uri="{63B3BB69-23CF-44E3-9099-C40C66FF867C}">
                  <a14:compatExt spid="_x0000_s35900"/>
                </a:ext>
                <a:ext uri="{FF2B5EF4-FFF2-40B4-BE49-F238E27FC236}">
                  <a16:creationId xmlns:a16="http://schemas.microsoft.com/office/drawing/2014/main" id="{00000000-0008-0000-0E00-00003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171450</xdr:rowOff>
        </xdr:from>
        <xdr:to>
          <xdr:col>10</xdr:col>
          <xdr:colOff>0</xdr:colOff>
          <xdr:row>16</xdr:row>
          <xdr:rowOff>19050</xdr:rowOff>
        </xdr:to>
        <xdr:sp macro="" textlink="">
          <xdr:nvSpPr>
            <xdr:cNvPr id="35901" name="Check Box 61" hidden="1">
              <a:extLst>
                <a:ext uri="{63B3BB69-23CF-44E3-9099-C40C66FF867C}">
                  <a14:compatExt spid="_x0000_s35901"/>
                </a:ext>
                <a:ext uri="{FF2B5EF4-FFF2-40B4-BE49-F238E27FC236}">
                  <a16:creationId xmlns:a16="http://schemas.microsoft.com/office/drawing/2014/main" id="{00000000-0008-0000-0E00-00003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171450</xdr:rowOff>
        </xdr:from>
        <xdr:to>
          <xdr:col>10</xdr:col>
          <xdr:colOff>285750</xdr:colOff>
          <xdr:row>16</xdr:row>
          <xdr:rowOff>19050</xdr:rowOff>
        </xdr:to>
        <xdr:sp macro="" textlink="">
          <xdr:nvSpPr>
            <xdr:cNvPr id="35902" name="Check Box 62" hidden="1">
              <a:extLst>
                <a:ext uri="{63B3BB69-23CF-44E3-9099-C40C66FF867C}">
                  <a14:compatExt spid="_x0000_s35902"/>
                </a:ext>
                <a:ext uri="{FF2B5EF4-FFF2-40B4-BE49-F238E27FC236}">
                  <a16:creationId xmlns:a16="http://schemas.microsoft.com/office/drawing/2014/main" id="{00000000-0008-0000-0E00-00003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14</xdr:row>
          <xdr:rowOff>171450</xdr:rowOff>
        </xdr:from>
        <xdr:to>
          <xdr:col>11</xdr:col>
          <xdr:colOff>285750</xdr:colOff>
          <xdr:row>16</xdr:row>
          <xdr:rowOff>19050</xdr:rowOff>
        </xdr:to>
        <xdr:sp macro="" textlink="">
          <xdr:nvSpPr>
            <xdr:cNvPr id="35903" name="Check Box 63" hidden="1">
              <a:extLst>
                <a:ext uri="{63B3BB69-23CF-44E3-9099-C40C66FF867C}">
                  <a14:compatExt spid="_x0000_s35903"/>
                </a:ext>
                <a:ext uri="{FF2B5EF4-FFF2-40B4-BE49-F238E27FC236}">
                  <a16:creationId xmlns:a16="http://schemas.microsoft.com/office/drawing/2014/main" id="{00000000-0008-0000-0E00-00003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171450</xdr:rowOff>
        </xdr:from>
        <xdr:to>
          <xdr:col>10</xdr:col>
          <xdr:colOff>0</xdr:colOff>
          <xdr:row>17</xdr:row>
          <xdr:rowOff>19050</xdr:rowOff>
        </xdr:to>
        <xdr:sp macro="" textlink="">
          <xdr:nvSpPr>
            <xdr:cNvPr id="35904" name="Check Box 64" hidden="1">
              <a:extLst>
                <a:ext uri="{63B3BB69-23CF-44E3-9099-C40C66FF867C}">
                  <a14:compatExt spid="_x0000_s35904"/>
                </a:ext>
                <a:ext uri="{FF2B5EF4-FFF2-40B4-BE49-F238E27FC236}">
                  <a16:creationId xmlns:a16="http://schemas.microsoft.com/office/drawing/2014/main" id="{00000000-0008-0000-0E00-00004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171450</xdr:rowOff>
        </xdr:from>
        <xdr:to>
          <xdr:col>10</xdr:col>
          <xdr:colOff>285750</xdr:colOff>
          <xdr:row>17</xdr:row>
          <xdr:rowOff>19050</xdr:rowOff>
        </xdr:to>
        <xdr:sp macro="" textlink="">
          <xdr:nvSpPr>
            <xdr:cNvPr id="35905" name="Check Box 65" hidden="1">
              <a:extLst>
                <a:ext uri="{63B3BB69-23CF-44E3-9099-C40C66FF867C}">
                  <a14:compatExt spid="_x0000_s35905"/>
                </a:ext>
                <a:ext uri="{FF2B5EF4-FFF2-40B4-BE49-F238E27FC236}">
                  <a16:creationId xmlns:a16="http://schemas.microsoft.com/office/drawing/2014/main" id="{00000000-0008-0000-0E00-00004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171450</xdr:rowOff>
        </xdr:from>
        <xdr:to>
          <xdr:col>11</xdr:col>
          <xdr:colOff>285750</xdr:colOff>
          <xdr:row>17</xdr:row>
          <xdr:rowOff>19050</xdr:rowOff>
        </xdr:to>
        <xdr:sp macro="" textlink="">
          <xdr:nvSpPr>
            <xdr:cNvPr id="35906" name="Check Box 66" hidden="1">
              <a:extLst>
                <a:ext uri="{63B3BB69-23CF-44E3-9099-C40C66FF867C}">
                  <a14:compatExt spid="_x0000_s35906"/>
                </a:ext>
                <a:ext uri="{FF2B5EF4-FFF2-40B4-BE49-F238E27FC236}">
                  <a16:creationId xmlns:a16="http://schemas.microsoft.com/office/drawing/2014/main" id="{00000000-0008-0000-0E00-00004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171450</xdr:rowOff>
        </xdr:from>
        <xdr:to>
          <xdr:col>10</xdr:col>
          <xdr:colOff>0</xdr:colOff>
          <xdr:row>18</xdr:row>
          <xdr:rowOff>19050</xdr:rowOff>
        </xdr:to>
        <xdr:sp macro="" textlink="">
          <xdr:nvSpPr>
            <xdr:cNvPr id="35907" name="Check Box 67" hidden="1">
              <a:extLst>
                <a:ext uri="{63B3BB69-23CF-44E3-9099-C40C66FF867C}">
                  <a14:compatExt spid="_x0000_s35907"/>
                </a:ext>
                <a:ext uri="{FF2B5EF4-FFF2-40B4-BE49-F238E27FC236}">
                  <a16:creationId xmlns:a16="http://schemas.microsoft.com/office/drawing/2014/main" id="{00000000-0008-0000-0E00-00004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171450</xdr:rowOff>
        </xdr:from>
        <xdr:to>
          <xdr:col>10</xdr:col>
          <xdr:colOff>285750</xdr:colOff>
          <xdr:row>18</xdr:row>
          <xdr:rowOff>19050</xdr:rowOff>
        </xdr:to>
        <xdr:sp macro="" textlink="">
          <xdr:nvSpPr>
            <xdr:cNvPr id="35908" name="Check Box 68" hidden="1">
              <a:extLst>
                <a:ext uri="{63B3BB69-23CF-44E3-9099-C40C66FF867C}">
                  <a14:compatExt spid="_x0000_s35908"/>
                </a:ext>
                <a:ext uri="{FF2B5EF4-FFF2-40B4-BE49-F238E27FC236}">
                  <a16:creationId xmlns:a16="http://schemas.microsoft.com/office/drawing/2014/main" id="{00000000-0008-0000-0E00-00004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16</xdr:row>
          <xdr:rowOff>171450</xdr:rowOff>
        </xdr:from>
        <xdr:to>
          <xdr:col>11</xdr:col>
          <xdr:colOff>285750</xdr:colOff>
          <xdr:row>18</xdr:row>
          <xdr:rowOff>19050</xdr:rowOff>
        </xdr:to>
        <xdr:sp macro="" textlink="">
          <xdr:nvSpPr>
            <xdr:cNvPr id="35909" name="Check Box 69" hidden="1">
              <a:extLst>
                <a:ext uri="{63B3BB69-23CF-44E3-9099-C40C66FF867C}">
                  <a14:compatExt spid="_x0000_s35909"/>
                </a:ext>
                <a:ext uri="{FF2B5EF4-FFF2-40B4-BE49-F238E27FC236}">
                  <a16:creationId xmlns:a16="http://schemas.microsoft.com/office/drawing/2014/main" id="{00000000-0008-0000-0E00-00004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171450</xdr:rowOff>
        </xdr:from>
        <xdr:to>
          <xdr:col>10</xdr:col>
          <xdr:colOff>0</xdr:colOff>
          <xdr:row>19</xdr:row>
          <xdr:rowOff>19050</xdr:rowOff>
        </xdr:to>
        <xdr:sp macro="" textlink="">
          <xdr:nvSpPr>
            <xdr:cNvPr id="35910" name="Check Box 70" hidden="1">
              <a:extLst>
                <a:ext uri="{63B3BB69-23CF-44E3-9099-C40C66FF867C}">
                  <a14:compatExt spid="_x0000_s35910"/>
                </a:ext>
                <a:ext uri="{FF2B5EF4-FFF2-40B4-BE49-F238E27FC236}">
                  <a16:creationId xmlns:a16="http://schemas.microsoft.com/office/drawing/2014/main" id="{00000000-0008-0000-0E00-00004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171450</xdr:rowOff>
        </xdr:from>
        <xdr:to>
          <xdr:col>10</xdr:col>
          <xdr:colOff>285750</xdr:colOff>
          <xdr:row>19</xdr:row>
          <xdr:rowOff>19050</xdr:rowOff>
        </xdr:to>
        <xdr:sp macro="" textlink="">
          <xdr:nvSpPr>
            <xdr:cNvPr id="35911" name="Check Box 71" hidden="1">
              <a:extLst>
                <a:ext uri="{63B3BB69-23CF-44E3-9099-C40C66FF867C}">
                  <a14:compatExt spid="_x0000_s35911"/>
                </a:ext>
                <a:ext uri="{FF2B5EF4-FFF2-40B4-BE49-F238E27FC236}">
                  <a16:creationId xmlns:a16="http://schemas.microsoft.com/office/drawing/2014/main" id="{00000000-0008-0000-0E00-00004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17</xdr:row>
          <xdr:rowOff>171450</xdr:rowOff>
        </xdr:from>
        <xdr:to>
          <xdr:col>11</xdr:col>
          <xdr:colOff>285750</xdr:colOff>
          <xdr:row>19</xdr:row>
          <xdr:rowOff>19050</xdr:rowOff>
        </xdr:to>
        <xdr:sp macro="" textlink="">
          <xdr:nvSpPr>
            <xdr:cNvPr id="35912" name="Check Box 72" hidden="1">
              <a:extLst>
                <a:ext uri="{63B3BB69-23CF-44E3-9099-C40C66FF867C}">
                  <a14:compatExt spid="_x0000_s35912"/>
                </a:ext>
                <a:ext uri="{FF2B5EF4-FFF2-40B4-BE49-F238E27FC236}">
                  <a16:creationId xmlns:a16="http://schemas.microsoft.com/office/drawing/2014/main" id="{00000000-0008-0000-0E00-00004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161925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35913" name="Check Box 73" hidden="1">
              <a:extLst>
                <a:ext uri="{63B3BB69-23CF-44E3-9099-C40C66FF867C}">
                  <a14:compatExt spid="_x0000_s35913"/>
                </a:ext>
                <a:ext uri="{FF2B5EF4-FFF2-40B4-BE49-F238E27FC236}">
                  <a16:creationId xmlns:a16="http://schemas.microsoft.com/office/drawing/2014/main" id="{00000000-0008-0000-0E00-00004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161925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35914" name="Check Box 74" hidden="1">
              <a:extLst>
                <a:ext uri="{63B3BB69-23CF-44E3-9099-C40C66FF867C}">
                  <a14:compatExt spid="_x0000_s35914"/>
                </a:ext>
                <a:ext uri="{FF2B5EF4-FFF2-40B4-BE49-F238E27FC236}">
                  <a16:creationId xmlns:a16="http://schemas.microsoft.com/office/drawing/2014/main" id="{00000000-0008-0000-0E00-00004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161925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35915" name="Check Box 75" hidden="1">
              <a:extLst>
                <a:ext uri="{63B3BB69-23CF-44E3-9099-C40C66FF867C}">
                  <a14:compatExt spid="_x0000_s35915"/>
                </a:ext>
                <a:ext uri="{FF2B5EF4-FFF2-40B4-BE49-F238E27FC236}">
                  <a16:creationId xmlns:a16="http://schemas.microsoft.com/office/drawing/2014/main" id="{00000000-0008-0000-0E00-00004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161925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35916" name="Check Box 76" hidden="1">
              <a:extLst>
                <a:ext uri="{63B3BB69-23CF-44E3-9099-C40C66FF867C}">
                  <a14:compatExt spid="_x0000_s35916"/>
                </a:ext>
                <a:ext uri="{FF2B5EF4-FFF2-40B4-BE49-F238E27FC236}">
                  <a16:creationId xmlns:a16="http://schemas.microsoft.com/office/drawing/2014/main" id="{00000000-0008-0000-0E00-00004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161925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35917" name="Check Box 77" hidden="1">
              <a:extLst>
                <a:ext uri="{63B3BB69-23CF-44E3-9099-C40C66FF867C}">
                  <a14:compatExt spid="_x0000_s35917"/>
                </a:ext>
                <a:ext uri="{FF2B5EF4-FFF2-40B4-BE49-F238E27FC236}">
                  <a16:creationId xmlns:a16="http://schemas.microsoft.com/office/drawing/2014/main" id="{00000000-0008-0000-0E00-00004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161925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35918" name="Check Box 78" hidden="1">
              <a:extLst>
                <a:ext uri="{63B3BB69-23CF-44E3-9099-C40C66FF867C}">
                  <a14:compatExt spid="_x0000_s35918"/>
                </a:ext>
                <a:ext uri="{FF2B5EF4-FFF2-40B4-BE49-F238E27FC236}">
                  <a16:creationId xmlns:a16="http://schemas.microsoft.com/office/drawing/2014/main" id="{00000000-0008-0000-0E00-00004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35919" name="Check Box 79" hidden="1">
              <a:extLst>
                <a:ext uri="{63B3BB69-23CF-44E3-9099-C40C66FF867C}">
                  <a14:compatExt spid="_x0000_s35919"/>
                </a:ext>
                <a:ext uri="{FF2B5EF4-FFF2-40B4-BE49-F238E27FC236}">
                  <a16:creationId xmlns:a16="http://schemas.microsoft.com/office/drawing/2014/main" id="{00000000-0008-0000-0E00-00004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35920" name="Check Box 80" hidden="1">
              <a:extLst>
                <a:ext uri="{63B3BB69-23CF-44E3-9099-C40C66FF867C}">
                  <a14:compatExt spid="_x0000_s35920"/>
                </a:ext>
                <a:ext uri="{FF2B5EF4-FFF2-40B4-BE49-F238E27FC236}">
                  <a16:creationId xmlns:a16="http://schemas.microsoft.com/office/drawing/2014/main" id="{00000000-0008-0000-0E00-00005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35921" name="Check Box 81" hidden="1">
              <a:extLst>
                <a:ext uri="{63B3BB69-23CF-44E3-9099-C40C66FF867C}">
                  <a14:compatExt spid="_x0000_s35921"/>
                </a:ext>
                <a:ext uri="{FF2B5EF4-FFF2-40B4-BE49-F238E27FC236}">
                  <a16:creationId xmlns:a16="http://schemas.microsoft.com/office/drawing/2014/main" id="{00000000-0008-0000-0E00-00005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35922" name="Check Box 82" hidden="1">
              <a:extLst>
                <a:ext uri="{63B3BB69-23CF-44E3-9099-C40C66FF867C}">
                  <a14:compatExt spid="_x0000_s35922"/>
                </a:ext>
                <a:ext uri="{FF2B5EF4-FFF2-40B4-BE49-F238E27FC236}">
                  <a16:creationId xmlns:a16="http://schemas.microsoft.com/office/drawing/2014/main" id="{00000000-0008-0000-0E00-00005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35923" name="Check Box 83" hidden="1">
              <a:extLst>
                <a:ext uri="{63B3BB69-23CF-44E3-9099-C40C66FF867C}">
                  <a14:compatExt spid="_x0000_s35923"/>
                </a:ext>
                <a:ext uri="{FF2B5EF4-FFF2-40B4-BE49-F238E27FC236}">
                  <a16:creationId xmlns:a16="http://schemas.microsoft.com/office/drawing/2014/main" id="{00000000-0008-0000-0E00-00005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35924" name="Check Box 84" hidden="1">
              <a:extLst>
                <a:ext uri="{63B3BB69-23CF-44E3-9099-C40C66FF867C}">
                  <a14:compatExt spid="_x0000_s35924"/>
                </a:ext>
                <a:ext uri="{FF2B5EF4-FFF2-40B4-BE49-F238E27FC236}">
                  <a16:creationId xmlns:a16="http://schemas.microsoft.com/office/drawing/2014/main" id="{00000000-0008-0000-0E00-00005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9525</xdr:rowOff>
        </xdr:to>
        <xdr:sp macro="" textlink="">
          <xdr:nvSpPr>
            <xdr:cNvPr id="35925" name="Check Box 85" hidden="1">
              <a:extLst>
                <a:ext uri="{63B3BB69-23CF-44E3-9099-C40C66FF867C}">
                  <a14:compatExt spid="_x0000_s35925"/>
                </a:ext>
                <a:ext uri="{FF2B5EF4-FFF2-40B4-BE49-F238E27FC236}">
                  <a16:creationId xmlns:a16="http://schemas.microsoft.com/office/drawing/2014/main" id="{00000000-0008-0000-0E00-00005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9525</xdr:rowOff>
        </xdr:to>
        <xdr:sp macro="" textlink="">
          <xdr:nvSpPr>
            <xdr:cNvPr id="35926" name="Check Box 86" hidden="1">
              <a:extLst>
                <a:ext uri="{63B3BB69-23CF-44E3-9099-C40C66FF867C}">
                  <a14:compatExt spid="_x0000_s35926"/>
                </a:ext>
                <a:ext uri="{FF2B5EF4-FFF2-40B4-BE49-F238E27FC236}">
                  <a16:creationId xmlns:a16="http://schemas.microsoft.com/office/drawing/2014/main" id="{00000000-0008-0000-0E00-00005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9525</xdr:rowOff>
        </xdr:to>
        <xdr:sp macro="" textlink="">
          <xdr:nvSpPr>
            <xdr:cNvPr id="35927" name="Check Box 87" hidden="1">
              <a:extLst>
                <a:ext uri="{63B3BB69-23CF-44E3-9099-C40C66FF867C}">
                  <a14:compatExt spid="_x0000_s35927"/>
                </a:ext>
                <a:ext uri="{FF2B5EF4-FFF2-40B4-BE49-F238E27FC236}">
                  <a16:creationId xmlns:a16="http://schemas.microsoft.com/office/drawing/2014/main" id="{00000000-0008-0000-0E00-00005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7D77E0D-2A9A-47B0-8F57-0A87D56A513F}"/>
            </a:ext>
          </a:extLst>
        </xdr:cNvPr>
        <xdr:cNvSpPr>
          <a:spLocks noChangeAspect="1" noChangeArrowheads="1"/>
        </xdr:cNvSpPr>
      </xdr:nvSpPr>
      <xdr:spPr bwMode="auto">
        <a:xfrm>
          <a:off x="32480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15</xdr:row>
          <xdr:rowOff>152400</xdr:rowOff>
        </xdr:from>
        <xdr:to>
          <xdr:col>7</xdr:col>
          <xdr:colOff>390525</xdr:colOff>
          <xdr:row>17</xdr:row>
          <xdr:rowOff>9525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F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15</xdr:row>
          <xdr:rowOff>152400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F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47111" name="Check Box 7" hidden="1">
              <a:extLst>
                <a:ext uri="{63B3BB69-23CF-44E3-9099-C40C66FF867C}">
                  <a14:compatExt spid="_x0000_s47111"/>
                </a:ext>
                <a:ext uri="{FF2B5EF4-FFF2-40B4-BE49-F238E27FC236}">
                  <a16:creationId xmlns:a16="http://schemas.microsoft.com/office/drawing/2014/main" id="{00000000-0008-0000-0F00-00000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6</xdr:col>
          <xdr:colOff>314325</xdr:colOff>
          <xdr:row>21</xdr:row>
          <xdr:rowOff>19050</xdr:rowOff>
        </xdr:to>
        <xdr:sp macro="" textlink="">
          <xdr:nvSpPr>
            <xdr:cNvPr id="47112" name="Check Box 8" hidden="1">
              <a:extLst>
                <a:ext uri="{63B3BB69-23CF-44E3-9099-C40C66FF867C}">
                  <a14:compatExt spid="_x0000_s47112"/>
                </a:ext>
                <a:ext uri="{FF2B5EF4-FFF2-40B4-BE49-F238E27FC236}">
                  <a16:creationId xmlns:a16="http://schemas.microsoft.com/office/drawing/2014/main" id="{00000000-0008-0000-0F00-00000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171450</xdr:rowOff>
        </xdr:from>
        <xdr:to>
          <xdr:col>5</xdr:col>
          <xdr:colOff>304800</xdr:colOff>
          <xdr:row>22</xdr:row>
          <xdr:rowOff>19050</xdr:rowOff>
        </xdr:to>
        <xdr:sp macro="" textlink="">
          <xdr:nvSpPr>
            <xdr:cNvPr id="47113" name="Check Box 9" hidden="1">
              <a:extLst>
                <a:ext uri="{63B3BB69-23CF-44E3-9099-C40C66FF867C}">
                  <a14:compatExt spid="_x0000_s47113"/>
                </a:ext>
                <a:ext uri="{FF2B5EF4-FFF2-40B4-BE49-F238E27FC236}">
                  <a16:creationId xmlns:a16="http://schemas.microsoft.com/office/drawing/2014/main" id="{00000000-0008-0000-0F00-00000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171450</xdr:rowOff>
        </xdr:from>
        <xdr:to>
          <xdr:col>6</xdr:col>
          <xdr:colOff>314325</xdr:colOff>
          <xdr:row>22</xdr:row>
          <xdr:rowOff>19050</xdr:rowOff>
        </xdr:to>
        <xdr:sp macro="" textlink="">
          <xdr:nvSpPr>
            <xdr:cNvPr id="47114" name="Check Box 10" hidden="1">
              <a:extLst>
                <a:ext uri="{63B3BB69-23CF-44E3-9099-C40C66FF867C}">
                  <a14:compatExt spid="_x0000_s47114"/>
                </a:ext>
                <a:ext uri="{FF2B5EF4-FFF2-40B4-BE49-F238E27FC236}">
                  <a16:creationId xmlns:a16="http://schemas.microsoft.com/office/drawing/2014/main" id="{00000000-0008-0000-0F00-00000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171450</xdr:rowOff>
        </xdr:from>
        <xdr:to>
          <xdr:col>5</xdr:col>
          <xdr:colOff>304800</xdr:colOff>
          <xdr:row>23</xdr:row>
          <xdr:rowOff>28575</xdr:rowOff>
        </xdr:to>
        <xdr:sp macro="" textlink="">
          <xdr:nvSpPr>
            <xdr:cNvPr id="47115" name="Check Box 11" hidden="1">
              <a:extLst>
                <a:ext uri="{63B3BB69-23CF-44E3-9099-C40C66FF867C}">
                  <a14:compatExt spid="_x0000_s47115"/>
                </a:ext>
                <a:ext uri="{FF2B5EF4-FFF2-40B4-BE49-F238E27FC236}">
                  <a16:creationId xmlns:a16="http://schemas.microsoft.com/office/drawing/2014/main" id="{00000000-0008-0000-0F00-00000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171450</xdr:rowOff>
        </xdr:from>
        <xdr:to>
          <xdr:col>6</xdr:col>
          <xdr:colOff>314325</xdr:colOff>
          <xdr:row>23</xdr:row>
          <xdr:rowOff>19050</xdr:rowOff>
        </xdr:to>
        <xdr:sp macro="" textlink="">
          <xdr:nvSpPr>
            <xdr:cNvPr id="47116" name="Check Box 12" hidden="1">
              <a:extLst>
                <a:ext uri="{63B3BB69-23CF-44E3-9099-C40C66FF867C}">
                  <a14:compatExt spid="_x0000_s47116"/>
                </a:ext>
                <a:ext uri="{FF2B5EF4-FFF2-40B4-BE49-F238E27FC236}">
                  <a16:creationId xmlns:a16="http://schemas.microsoft.com/office/drawing/2014/main" id="{00000000-0008-0000-0F00-00000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161925</xdr:rowOff>
        </xdr:from>
        <xdr:to>
          <xdr:col>5</xdr:col>
          <xdr:colOff>304800</xdr:colOff>
          <xdr:row>24</xdr:row>
          <xdr:rowOff>19050</xdr:rowOff>
        </xdr:to>
        <xdr:sp macro="" textlink="">
          <xdr:nvSpPr>
            <xdr:cNvPr id="47117" name="Check Box 13" hidden="1">
              <a:extLst>
                <a:ext uri="{63B3BB69-23CF-44E3-9099-C40C66FF867C}">
                  <a14:compatExt spid="_x0000_s47117"/>
                </a:ext>
                <a:ext uri="{FF2B5EF4-FFF2-40B4-BE49-F238E27FC236}">
                  <a16:creationId xmlns:a16="http://schemas.microsoft.com/office/drawing/2014/main" id="{00000000-0008-0000-0F00-00000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161925</xdr:rowOff>
        </xdr:from>
        <xdr:to>
          <xdr:col>6</xdr:col>
          <xdr:colOff>314325</xdr:colOff>
          <xdr:row>24</xdr:row>
          <xdr:rowOff>19050</xdr:rowOff>
        </xdr:to>
        <xdr:sp macro="" textlink="">
          <xdr:nvSpPr>
            <xdr:cNvPr id="47118" name="Check Box 14" hidden="1">
              <a:extLst>
                <a:ext uri="{63B3BB69-23CF-44E3-9099-C40C66FF867C}">
                  <a14:compatExt spid="_x0000_s47118"/>
                </a:ext>
                <a:ext uri="{FF2B5EF4-FFF2-40B4-BE49-F238E27FC236}">
                  <a16:creationId xmlns:a16="http://schemas.microsoft.com/office/drawing/2014/main" id="{00000000-0008-0000-0F00-00000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47119" name="Check Box 15" hidden="1">
              <a:extLst>
                <a:ext uri="{63B3BB69-23CF-44E3-9099-C40C66FF867C}">
                  <a14:compatExt spid="_x0000_s47119"/>
                </a:ext>
                <a:ext uri="{FF2B5EF4-FFF2-40B4-BE49-F238E27FC236}">
                  <a16:creationId xmlns:a16="http://schemas.microsoft.com/office/drawing/2014/main" id="{00000000-0008-0000-0F00-00000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161925</xdr:rowOff>
        </xdr:from>
        <xdr:to>
          <xdr:col>6</xdr:col>
          <xdr:colOff>314325</xdr:colOff>
          <xdr:row>25</xdr:row>
          <xdr:rowOff>19050</xdr:rowOff>
        </xdr:to>
        <xdr:sp macro="" textlink="">
          <xdr:nvSpPr>
            <xdr:cNvPr id="47120" name="Check Box 16" hidden="1">
              <a:extLst>
                <a:ext uri="{63B3BB69-23CF-44E3-9099-C40C66FF867C}">
                  <a14:compatExt spid="_x0000_s47120"/>
                </a:ext>
                <a:ext uri="{FF2B5EF4-FFF2-40B4-BE49-F238E27FC236}">
                  <a16:creationId xmlns:a16="http://schemas.microsoft.com/office/drawing/2014/main" id="{00000000-0008-0000-0F00-00001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47139" name="Check Box 35" hidden="1">
              <a:extLst>
                <a:ext uri="{63B3BB69-23CF-44E3-9099-C40C66FF867C}">
                  <a14:compatExt spid="_x0000_s47139"/>
                </a:ext>
                <a:ext uri="{FF2B5EF4-FFF2-40B4-BE49-F238E27FC236}">
                  <a16:creationId xmlns:a16="http://schemas.microsoft.com/office/drawing/2014/main" id="{00000000-0008-0000-0F00-00002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47140" name="Check Box 36" hidden="1">
              <a:extLst>
                <a:ext uri="{63B3BB69-23CF-44E3-9099-C40C66FF867C}">
                  <a14:compatExt spid="_x0000_s47140"/>
                </a:ext>
                <a:ext uri="{FF2B5EF4-FFF2-40B4-BE49-F238E27FC236}">
                  <a16:creationId xmlns:a16="http://schemas.microsoft.com/office/drawing/2014/main" id="{00000000-0008-0000-0F00-00002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47141" name="Check Box 37" hidden="1">
              <a:extLst>
                <a:ext uri="{63B3BB69-23CF-44E3-9099-C40C66FF867C}">
                  <a14:compatExt spid="_x0000_s47141"/>
                </a:ext>
                <a:ext uri="{FF2B5EF4-FFF2-40B4-BE49-F238E27FC236}">
                  <a16:creationId xmlns:a16="http://schemas.microsoft.com/office/drawing/2014/main" id="{00000000-0008-0000-0F00-00002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47142" name="Check Box 38" hidden="1">
              <a:extLst>
                <a:ext uri="{63B3BB69-23CF-44E3-9099-C40C66FF867C}">
                  <a14:compatExt spid="_x0000_s47142"/>
                </a:ext>
                <a:ext uri="{FF2B5EF4-FFF2-40B4-BE49-F238E27FC236}">
                  <a16:creationId xmlns:a16="http://schemas.microsoft.com/office/drawing/2014/main" id="{00000000-0008-0000-0F00-00002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171450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47143" name="Check Box 39" hidden="1">
              <a:extLst>
                <a:ext uri="{63B3BB69-23CF-44E3-9099-C40C66FF867C}">
                  <a14:compatExt spid="_x0000_s47143"/>
                </a:ext>
                <a:ext uri="{FF2B5EF4-FFF2-40B4-BE49-F238E27FC236}">
                  <a16:creationId xmlns:a16="http://schemas.microsoft.com/office/drawing/2014/main" id="{00000000-0008-0000-0F00-00002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171450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47144" name="Check Box 40" hidden="1">
              <a:extLst>
                <a:ext uri="{63B3BB69-23CF-44E3-9099-C40C66FF867C}">
                  <a14:compatExt spid="_x0000_s47144"/>
                </a:ext>
                <a:ext uri="{FF2B5EF4-FFF2-40B4-BE49-F238E27FC236}">
                  <a16:creationId xmlns:a16="http://schemas.microsoft.com/office/drawing/2014/main" id="{00000000-0008-0000-0F00-00002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171450</xdr:rowOff>
        </xdr:from>
        <xdr:to>
          <xdr:col>7</xdr:col>
          <xdr:colOff>400050</xdr:colOff>
          <xdr:row>24</xdr:row>
          <xdr:rowOff>19050</xdr:rowOff>
        </xdr:to>
        <xdr:sp macro="" textlink="">
          <xdr:nvSpPr>
            <xdr:cNvPr id="47145" name="Check Box 41" hidden="1">
              <a:extLst>
                <a:ext uri="{63B3BB69-23CF-44E3-9099-C40C66FF867C}">
                  <a14:compatExt spid="_x0000_s47145"/>
                </a:ext>
                <a:ext uri="{FF2B5EF4-FFF2-40B4-BE49-F238E27FC236}">
                  <a16:creationId xmlns:a16="http://schemas.microsoft.com/office/drawing/2014/main" id="{00000000-0008-0000-0F00-00002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171450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47146" name="Check Box 42" hidden="1">
              <a:extLst>
                <a:ext uri="{63B3BB69-23CF-44E3-9099-C40C66FF867C}">
                  <a14:compatExt spid="_x0000_s47146"/>
                </a:ext>
                <a:ext uri="{FF2B5EF4-FFF2-40B4-BE49-F238E27FC236}">
                  <a16:creationId xmlns:a16="http://schemas.microsoft.com/office/drawing/2014/main" id="{00000000-0008-0000-0F00-00002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47147" name="Check Box 43" hidden="1">
              <a:extLst>
                <a:ext uri="{63B3BB69-23CF-44E3-9099-C40C66FF867C}">
                  <a14:compatExt spid="_x0000_s47147"/>
                </a:ext>
                <a:ext uri="{FF2B5EF4-FFF2-40B4-BE49-F238E27FC236}">
                  <a16:creationId xmlns:a16="http://schemas.microsoft.com/office/drawing/2014/main" id="{00000000-0008-0000-0F00-00002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47148" name="Check Box 44" hidden="1">
              <a:extLst>
                <a:ext uri="{63B3BB69-23CF-44E3-9099-C40C66FF867C}">
                  <a14:compatExt spid="_x0000_s47148"/>
                </a:ext>
                <a:ext uri="{FF2B5EF4-FFF2-40B4-BE49-F238E27FC236}">
                  <a16:creationId xmlns:a16="http://schemas.microsoft.com/office/drawing/2014/main" id="{00000000-0008-0000-0F00-00002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152400</xdr:rowOff>
        </xdr:from>
        <xdr:to>
          <xdr:col>5</xdr:col>
          <xdr:colOff>304800</xdr:colOff>
          <xdr:row>17</xdr:row>
          <xdr:rowOff>9525</xdr:rowOff>
        </xdr:to>
        <xdr:sp macro="" textlink="">
          <xdr:nvSpPr>
            <xdr:cNvPr id="47163" name="Check Box 59" hidden="1">
              <a:extLst>
                <a:ext uri="{63B3BB69-23CF-44E3-9099-C40C66FF867C}">
                  <a14:compatExt spid="_x0000_s47163"/>
                </a:ext>
                <a:ext uri="{FF2B5EF4-FFF2-40B4-BE49-F238E27FC236}">
                  <a16:creationId xmlns:a16="http://schemas.microsoft.com/office/drawing/2014/main" id="{00000000-0008-0000-0F00-00003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142875</xdr:rowOff>
        </xdr:from>
        <xdr:to>
          <xdr:col>6</xdr:col>
          <xdr:colOff>314325</xdr:colOff>
          <xdr:row>17</xdr:row>
          <xdr:rowOff>0</xdr:rowOff>
        </xdr:to>
        <xdr:sp macro="" textlink="">
          <xdr:nvSpPr>
            <xdr:cNvPr id="47164" name="Check Box 60" hidden="1">
              <a:extLst>
                <a:ext uri="{63B3BB69-23CF-44E3-9099-C40C66FF867C}">
                  <a14:compatExt spid="_x0000_s47164"/>
                </a:ext>
                <a:ext uri="{FF2B5EF4-FFF2-40B4-BE49-F238E27FC236}">
                  <a16:creationId xmlns:a16="http://schemas.microsoft.com/office/drawing/2014/main" id="{00000000-0008-0000-0F00-00003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15</xdr:row>
          <xdr:rowOff>152400</xdr:rowOff>
        </xdr:from>
        <xdr:to>
          <xdr:col>9</xdr:col>
          <xdr:colOff>276225</xdr:colOff>
          <xdr:row>17</xdr:row>
          <xdr:rowOff>9525</xdr:rowOff>
        </xdr:to>
        <xdr:sp macro="" textlink="">
          <xdr:nvSpPr>
            <xdr:cNvPr id="47165" name="Check Box 61" hidden="1">
              <a:extLst>
                <a:ext uri="{63B3BB69-23CF-44E3-9099-C40C66FF867C}">
                  <a14:compatExt spid="_x0000_s47165"/>
                </a:ext>
                <a:ext uri="{FF2B5EF4-FFF2-40B4-BE49-F238E27FC236}">
                  <a16:creationId xmlns:a16="http://schemas.microsoft.com/office/drawing/2014/main" id="{00000000-0008-0000-0F00-00003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15</xdr:row>
          <xdr:rowOff>152400</xdr:rowOff>
        </xdr:from>
        <xdr:to>
          <xdr:col>10</xdr:col>
          <xdr:colOff>285750</xdr:colOff>
          <xdr:row>17</xdr:row>
          <xdr:rowOff>9525</xdr:rowOff>
        </xdr:to>
        <xdr:sp macro="" textlink="">
          <xdr:nvSpPr>
            <xdr:cNvPr id="47166" name="Check Box 62" hidden="1">
              <a:extLst>
                <a:ext uri="{63B3BB69-23CF-44E3-9099-C40C66FF867C}">
                  <a14:compatExt spid="_x0000_s47166"/>
                </a:ext>
                <a:ext uri="{FF2B5EF4-FFF2-40B4-BE49-F238E27FC236}">
                  <a16:creationId xmlns:a16="http://schemas.microsoft.com/office/drawing/2014/main" id="{00000000-0008-0000-0F00-00003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15</xdr:row>
          <xdr:rowOff>152400</xdr:rowOff>
        </xdr:from>
        <xdr:to>
          <xdr:col>11</xdr:col>
          <xdr:colOff>285750</xdr:colOff>
          <xdr:row>17</xdr:row>
          <xdr:rowOff>9525</xdr:rowOff>
        </xdr:to>
        <xdr:sp macro="" textlink="">
          <xdr:nvSpPr>
            <xdr:cNvPr id="47167" name="Check Box 63" hidden="1">
              <a:extLst>
                <a:ext uri="{63B3BB69-23CF-44E3-9099-C40C66FF867C}">
                  <a14:compatExt spid="_x0000_s47167"/>
                </a:ext>
                <a:ext uri="{FF2B5EF4-FFF2-40B4-BE49-F238E27FC236}">
                  <a16:creationId xmlns:a16="http://schemas.microsoft.com/office/drawing/2014/main" id="{00000000-0008-0000-0F00-00003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24</xdr:row>
          <xdr:rowOff>171450</xdr:rowOff>
        </xdr:from>
        <xdr:to>
          <xdr:col>10</xdr:col>
          <xdr:colOff>295275</xdr:colOff>
          <xdr:row>26</xdr:row>
          <xdr:rowOff>19050</xdr:rowOff>
        </xdr:to>
        <xdr:sp macro="" textlink="">
          <xdr:nvSpPr>
            <xdr:cNvPr id="47172" name="Check Box 68" hidden="1">
              <a:extLst>
                <a:ext uri="{63B3BB69-23CF-44E3-9099-C40C66FF867C}">
                  <a14:compatExt spid="_x0000_s47172"/>
                </a:ext>
                <a:ext uri="{FF2B5EF4-FFF2-40B4-BE49-F238E27FC236}">
                  <a16:creationId xmlns:a16="http://schemas.microsoft.com/office/drawing/2014/main" id="{00000000-0008-0000-0F00-00004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171450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47174" name="Check Box 70" hidden="1">
              <a:extLst>
                <a:ext uri="{63B3BB69-23CF-44E3-9099-C40C66FF867C}">
                  <a14:compatExt spid="_x0000_s47174"/>
                </a:ext>
                <a:ext uri="{FF2B5EF4-FFF2-40B4-BE49-F238E27FC236}">
                  <a16:creationId xmlns:a16="http://schemas.microsoft.com/office/drawing/2014/main" id="{00000000-0008-0000-0F00-00004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171450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47175" name="Check Box 71" hidden="1">
              <a:extLst>
                <a:ext uri="{63B3BB69-23CF-44E3-9099-C40C66FF867C}">
                  <a14:compatExt spid="_x0000_s47175"/>
                </a:ext>
                <a:ext uri="{FF2B5EF4-FFF2-40B4-BE49-F238E27FC236}">
                  <a16:creationId xmlns:a16="http://schemas.microsoft.com/office/drawing/2014/main" id="{00000000-0008-0000-0F00-00004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171450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47176" name="Check Box 72" hidden="1">
              <a:extLst>
                <a:ext uri="{63B3BB69-23CF-44E3-9099-C40C66FF867C}">
                  <a14:compatExt spid="_x0000_s47176"/>
                </a:ext>
                <a:ext uri="{FF2B5EF4-FFF2-40B4-BE49-F238E27FC236}">
                  <a16:creationId xmlns:a16="http://schemas.microsoft.com/office/drawing/2014/main" id="{00000000-0008-0000-0F00-00004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47177" name="Check Box 73" hidden="1">
              <a:extLst>
                <a:ext uri="{63B3BB69-23CF-44E3-9099-C40C66FF867C}">
                  <a14:compatExt spid="_x0000_s47177"/>
                </a:ext>
                <a:ext uri="{FF2B5EF4-FFF2-40B4-BE49-F238E27FC236}">
                  <a16:creationId xmlns:a16="http://schemas.microsoft.com/office/drawing/2014/main" id="{00000000-0008-0000-0F00-00004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47178" name="Check Box 74" hidden="1">
              <a:extLst>
                <a:ext uri="{63B3BB69-23CF-44E3-9099-C40C66FF867C}">
                  <a14:compatExt spid="_x0000_s47178"/>
                </a:ext>
                <a:ext uri="{FF2B5EF4-FFF2-40B4-BE49-F238E27FC236}">
                  <a16:creationId xmlns:a16="http://schemas.microsoft.com/office/drawing/2014/main" id="{00000000-0008-0000-0F00-00004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47179" name="Check Box 75" hidden="1">
              <a:extLst>
                <a:ext uri="{63B3BB69-23CF-44E3-9099-C40C66FF867C}">
                  <a14:compatExt spid="_x0000_s47179"/>
                </a:ext>
                <a:ext uri="{FF2B5EF4-FFF2-40B4-BE49-F238E27FC236}">
                  <a16:creationId xmlns:a16="http://schemas.microsoft.com/office/drawing/2014/main" id="{00000000-0008-0000-0F00-00004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47180" name="Check Box 76" hidden="1">
              <a:extLst>
                <a:ext uri="{63B3BB69-23CF-44E3-9099-C40C66FF867C}">
                  <a14:compatExt spid="_x0000_s47180"/>
                </a:ext>
                <a:ext uri="{FF2B5EF4-FFF2-40B4-BE49-F238E27FC236}">
                  <a16:creationId xmlns:a16="http://schemas.microsoft.com/office/drawing/2014/main" id="{00000000-0008-0000-0F00-00004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47181" name="Check Box 77" hidden="1">
              <a:extLst>
                <a:ext uri="{63B3BB69-23CF-44E3-9099-C40C66FF867C}">
                  <a14:compatExt spid="_x0000_s47181"/>
                </a:ext>
                <a:ext uri="{FF2B5EF4-FFF2-40B4-BE49-F238E27FC236}">
                  <a16:creationId xmlns:a16="http://schemas.microsoft.com/office/drawing/2014/main" id="{00000000-0008-0000-0F00-00004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47182" name="Check Box 78" hidden="1">
              <a:extLst>
                <a:ext uri="{63B3BB69-23CF-44E3-9099-C40C66FF867C}">
                  <a14:compatExt spid="_x0000_s47182"/>
                </a:ext>
                <a:ext uri="{FF2B5EF4-FFF2-40B4-BE49-F238E27FC236}">
                  <a16:creationId xmlns:a16="http://schemas.microsoft.com/office/drawing/2014/main" id="{00000000-0008-0000-0F00-00004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19050</xdr:rowOff>
        </xdr:to>
        <xdr:sp macro="" textlink="">
          <xdr:nvSpPr>
            <xdr:cNvPr id="47183" name="Check Box 79" hidden="1">
              <a:extLst>
                <a:ext uri="{63B3BB69-23CF-44E3-9099-C40C66FF867C}">
                  <a14:compatExt spid="_x0000_s47183"/>
                </a:ext>
                <a:ext uri="{FF2B5EF4-FFF2-40B4-BE49-F238E27FC236}">
                  <a16:creationId xmlns:a16="http://schemas.microsoft.com/office/drawing/2014/main" id="{00000000-0008-0000-0F00-00004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19050</xdr:rowOff>
        </xdr:to>
        <xdr:sp macro="" textlink="">
          <xdr:nvSpPr>
            <xdr:cNvPr id="47184" name="Check Box 80" hidden="1">
              <a:extLst>
                <a:ext uri="{63B3BB69-23CF-44E3-9099-C40C66FF867C}">
                  <a14:compatExt spid="_x0000_s47184"/>
                </a:ext>
                <a:ext uri="{FF2B5EF4-FFF2-40B4-BE49-F238E27FC236}">
                  <a16:creationId xmlns:a16="http://schemas.microsoft.com/office/drawing/2014/main" id="{00000000-0008-0000-0F00-000050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47185" name="Check Box 81" hidden="1">
              <a:extLst>
                <a:ext uri="{63B3BB69-23CF-44E3-9099-C40C66FF867C}">
                  <a14:compatExt spid="_x0000_s47185"/>
                </a:ext>
                <a:ext uri="{FF2B5EF4-FFF2-40B4-BE49-F238E27FC236}">
                  <a16:creationId xmlns:a16="http://schemas.microsoft.com/office/drawing/2014/main" id="{00000000-0008-0000-0F00-00005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19050</xdr:rowOff>
        </xdr:to>
        <xdr:sp macro="" textlink="">
          <xdr:nvSpPr>
            <xdr:cNvPr id="47186" name="Check Box 82" hidden="1">
              <a:extLst>
                <a:ext uri="{63B3BB69-23CF-44E3-9099-C40C66FF867C}">
                  <a14:compatExt spid="_x0000_s47186"/>
                </a:ext>
                <a:ext uri="{FF2B5EF4-FFF2-40B4-BE49-F238E27FC236}">
                  <a16:creationId xmlns:a16="http://schemas.microsoft.com/office/drawing/2014/main" id="{00000000-0008-0000-0F00-00005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19050</xdr:rowOff>
        </xdr:to>
        <xdr:sp macro="" textlink="">
          <xdr:nvSpPr>
            <xdr:cNvPr id="47187" name="Check Box 83" hidden="1">
              <a:extLst>
                <a:ext uri="{63B3BB69-23CF-44E3-9099-C40C66FF867C}">
                  <a14:compatExt spid="_x0000_s47187"/>
                </a:ext>
                <a:ext uri="{FF2B5EF4-FFF2-40B4-BE49-F238E27FC236}">
                  <a16:creationId xmlns:a16="http://schemas.microsoft.com/office/drawing/2014/main" id="{00000000-0008-0000-0F00-00005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47188" name="Check Box 84" hidden="1">
              <a:extLst>
                <a:ext uri="{63B3BB69-23CF-44E3-9099-C40C66FF867C}">
                  <a14:compatExt spid="_x0000_s47188"/>
                </a:ext>
                <a:ext uri="{FF2B5EF4-FFF2-40B4-BE49-F238E27FC236}">
                  <a16:creationId xmlns:a16="http://schemas.microsoft.com/office/drawing/2014/main" id="{00000000-0008-0000-0F00-00005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76200</xdr:rowOff>
        </xdr:from>
        <xdr:to>
          <xdr:col>7</xdr:col>
          <xdr:colOff>400050</xdr:colOff>
          <xdr:row>19</xdr:row>
          <xdr:rowOff>114300</xdr:rowOff>
        </xdr:to>
        <xdr:sp macro="" textlink="">
          <xdr:nvSpPr>
            <xdr:cNvPr id="47191" name="Check Box 87" hidden="1">
              <a:extLst>
                <a:ext uri="{63B3BB69-23CF-44E3-9099-C40C66FF867C}">
                  <a14:compatExt spid="_x0000_s47191"/>
                </a:ext>
                <a:ext uri="{FF2B5EF4-FFF2-40B4-BE49-F238E27FC236}">
                  <a16:creationId xmlns:a16="http://schemas.microsoft.com/office/drawing/2014/main" id="{00000000-0008-0000-0F00-00005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76200</xdr:rowOff>
        </xdr:from>
        <xdr:to>
          <xdr:col>8</xdr:col>
          <xdr:colOff>371475</xdr:colOff>
          <xdr:row>19</xdr:row>
          <xdr:rowOff>114300</xdr:rowOff>
        </xdr:to>
        <xdr:sp macro="" textlink="">
          <xdr:nvSpPr>
            <xdr:cNvPr id="47192" name="Check Box 88" hidden="1">
              <a:extLst>
                <a:ext uri="{63B3BB69-23CF-44E3-9099-C40C66FF867C}">
                  <a14:compatExt spid="_x0000_s47192"/>
                </a:ext>
                <a:ext uri="{FF2B5EF4-FFF2-40B4-BE49-F238E27FC236}">
                  <a16:creationId xmlns:a16="http://schemas.microsoft.com/office/drawing/2014/main" id="{00000000-0008-0000-0F00-00005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18</xdr:row>
          <xdr:rowOff>76200</xdr:rowOff>
        </xdr:from>
        <xdr:to>
          <xdr:col>6</xdr:col>
          <xdr:colOff>0</xdr:colOff>
          <xdr:row>19</xdr:row>
          <xdr:rowOff>114300</xdr:rowOff>
        </xdr:to>
        <xdr:sp macro="" textlink="">
          <xdr:nvSpPr>
            <xdr:cNvPr id="47193" name="Check Box 89" hidden="1">
              <a:extLst>
                <a:ext uri="{63B3BB69-23CF-44E3-9099-C40C66FF867C}">
                  <a14:compatExt spid="_x0000_s47193"/>
                </a:ext>
                <a:ext uri="{FF2B5EF4-FFF2-40B4-BE49-F238E27FC236}">
                  <a16:creationId xmlns:a16="http://schemas.microsoft.com/office/drawing/2014/main" id="{00000000-0008-0000-0F00-00005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18</xdr:row>
          <xdr:rowOff>66675</xdr:rowOff>
        </xdr:from>
        <xdr:to>
          <xdr:col>6</xdr:col>
          <xdr:colOff>314325</xdr:colOff>
          <xdr:row>19</xdr:row>
          <xdr:rowOff>114300</xdr:rowOff>
        </xdr:to>
        <xdr:sp macro="" textlink="">
          <xdr:nvSpPr>
            <xdr:cNvPr id="47194" name="Check Box 90" hidden="1">
              <a:extLst>
                <a:ext uri="{63B3BB69-23CF-44E3-9099-C40C66FF867C}">
                  <a14:compatExt spid="_x0000_s47194"/>
                </a:ext>
                <a:ext uri="{FF2B5EF4-FFF2-40B4-BE49-F238E27FC236}">
                  <a16:creationId xmlns:a16="http://schemas.microsoft.com/office/drawing/2014/main" id="{00000000-0008-0000-0F00-00005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76200</xdr:rowOff>
        </xdr:from>
        <xdr:to>
          <xdr:col>10</xdr:col>
          <xdr:colOff>0</xdr:colOff>
          <xdr:row>19</xdr:row>
          <xdr:rowOff>114300</xdr:rowOff>
        </xdr:to>
        <xdr:sp macro="" textlink="">
          <xdr:nvSpPr>
            <xdr:cNvPr id="47195" name="Check Box 91" hidden="1">
              <a:extLst>
                <a:ext uri="{63B3BB69-23CF-44E3-9099-C40C66FF867C}">
                  <a14:compatExt spid="_x0000_s47195"/>
                </a:ext>
                <a:ext uri="{FF2B5EF4-FFF2-40B4-BE49-F238E27FC236}">
                  <a16:creationId xmlns:a16="http://schemas.microsoft.com/office/drawing/2014/main" id="{00000000-0008-0000-0F00-00005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76200</xdr:rowOff>
        </xdr:from>
        <xdr:to>
          <xdr:col>10</xdr:col>
          <xdr:colOff>285750</xdr:colOff>
          <xdr:row>19</xdr:row>
          <xdr:rowOff>114300</xdr:rowOff>
        </xdr:to>
        <xdr:sp macro="" textlink="">
          <xdr:nvSpPr>
            <xdr:cNvPr id="47196" name="Check Box 92" hidden="1">
              <a:extLst>
                <a:ext uri="{63B3BB69-23CF-44E3-9099-C40C66FF867C}">
                  <a14:compatExt spid="_x0000_s47196"/>
                </a:ext>
                <a:ext uri="{FF2B5EF4-FFF2-40B4-BE49-F238E27FC236}">
                  <a16:creationId xmlns:a16="http://schemas.microsoft.com/office/drawing/2014/main" id="{00000000-0008-0000-0F00-00005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161925</xdr:rowOff>
        </xdr:from>
        <xdr:to>
          <xdr:col>7</xdr:col>
          <xdr:colOff>400050</xdr:colOff>
          <xdr:row>26</xdr:row>
          <xdr:rowOff>9525</xdr:rowOff>
        </xdr:to>
        <xdr:sp macro="" textlink="">
          <xdr:nvSpPr>
            <xdr:cNvPr id="47229" name="Check Box 125" hidden="1">
              <a:extLst>
                <a:ext uri="{63B3BB69-23CF-44E3-9099-C40C66FF867C}">
                  <a14:compatExt spid="_x0000_s47229"/>
                </a:ext>
                <a:ext uri="{FF2B5EF4-FFF2-40B4-BE49-F238E27FC236}">
                  <a16:creationId xmlns:a16="http://schemas.microsoft.com/office/drawing/2014/main" id="{00000000-0008-0000-0F00-00007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152400</xdr:rowOff>
        </xdr:from>
        <xdr:to>
          <xdr:col>11</xdr:col>
          <xdr:colOff>285750</xdr:colOff>
          <xdr:row>17</xdr:row>
          <xdr:rowOff>9525</xdr:rowOff>
        </xdr:to>
        <xdr:sp macro="" textlink="">
          <xdr:nvSpPr>
            <xdr:cNvPr id="47235" name="Check Box 131" hidden="1">
              <a:extLst>
                <a:ext uri="{63B3BB69-23CF-44E3-9099-C40C66FF867C}">
                  <a14:compatExt spid="_x0000_s47235"/>
                </a:ext>
                <a:ext uri="{FF2B5EF4-FFF2-40B4-BE49-F238E27FC236}">
                  <a16:creationId xmlns:a16="http://schemas.microsoft.com/office/drawing/2014/main" id="{00000000-0008-0000-0F00-00008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66675</xdr:rowOff>
        </xdr:from>
        <xdr:to>
          <xdr:col>11</xdr:col>
          <xdr:colOff>285750</xdr:colOff>
          <xdr:row>19</xdr:row>
          <xdr:rowOff>114300</xdr:rowOff>
        </xdr:to>
        <xdr:sp macro="" textlink="">
          <xdr:nvSpPr>
            <xdr:cNvPr id="47238" name="Check Box 134" hidden="1">
              <a:extLst>
                <a:ext uri="{63B3BB69-23CF-44E3-9099-C40C66FF867C}">
                  <a14:compatExt spid="_x0000_s47238"/>
                </a:ext>
                <a:ext uri="{FF2B5EF4-FFF2-40B4-BE49-F238E27FC236}">
                  <a16:creationId xmlns:a16="http://schemas.microsoft.com/office/drawing/2014/main" id="{00000000-0008-0000-0F00-000086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152400</xdr:rowOff>
        </xdr:from>
        <xdr:to>
          <xdr:col>11</xdr:col>
          <xdr:colOff>285750</xdr:colOff>
          <xdr:row>21</xdr:row>
          <xdr:rowOff>9525</xdr:rowOff>
        </xdr:to>
        <xdr:sp macro="" textlink="">
          <xdr:nvSpPr>
            <xdr:cNvPr id="47241" name="Check Box 137" hidden="1">
              <a:extLst>
                <a:ext uri="{63B3BB69-23CF-44E3-9099-C40C66FF867C}">
                  <a14:compatExt spid="_x0000_s47241"/>
                </a:ext>
                <a:ext uri="{FF2B5EF4-FFF2-40B4-BE49-F238E27FC236}">
                  <a16:creationId xmlns:a16="http://schemas.microsoft.com/office/drawing/2014/main" id="{00000000-0008-0000-0F00-00008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171450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47244" name="Check Box 140" hidden="1">
              <a:extLst>
                <a:ext uri="{63B3BB69-23CF-44E3-9099-C40C66FF867C}">
                  <a14:compatExt spid="_x0000_s47244"/>
                </a:ext>
                <a:ext uri="{FF2B5EF4-FFF2-40B4-BE49-F238E27FC236}">
                  <a16:creationId xmlns:a16="http://schemas.microsoft.com/office/drawing/2014/main" id="{00000000-0008-0000-0F00-00008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47246" name="Check Box 142" hidden="1">
              <a:extLst>
                <a:ext uri="{63B3BB69-23CF-44E3-9099-C40C66FF867C}">
                  <a14:compatExt spid="_x0000_s47246"/>
                </a:ext>
                <a:ext uri="{FF2B5EF4-FFF2-40B4-BE49-F238E27FC236}">
                  <a16:creationId xmlns:a16="http://schemas.microsoft.com/office/drawing/2014/main" id="{00000000-0008-0000-0F00-00008E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47247" name="Check Box 143" hidden="1">
              <a:extLst>
                <a:ext uri="{63B3BB69-23CF-44E3-9099-C40C66FF867C}">
                  <a14:compatExt spid="_x0000_s47247"/>
                </a:ext>
                <a:ext uri="{FF2B5EF4-FFF2-40B4-BE49-F238E27FC236}">
                  <a16:creationId xmlns:a16="http://schemas.microsoft.com/office/drawing/2014/main" id="{00000000-0008-0000-0F00-00008F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47250" name="Check Box 146" hidden="1">
              <a:extLst>
                <a:ext uri="{63B3BB69-23CF-44E3-9099-C40C66FF867C}">
                  <a14:compatExt spid="_x0000_s47250"/>
                </a:ext>
                <a:ext uri="{FF2B5EF4-FFF2-40B4-BE49-F238E27FC236}">
                  <a16:creationId xmlns:a16="http://schemas.microsoft.com/office/drawing/2014/main" id="{00000000-0008-0000-0F00-00009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47253" name="Check Box 149" hidden="1">
              <a:extLst>
                <a:ext uri="{63B3BB69-23CF-44E3-9099-C40C66FF867C}">
                  <a14:compatExt spid="_x0000_s47253"/>
                </a:ext>
                <a:ext uri="{FF2B5EF4-FFF2-40B4-BE49-F238E27FC236}">
                  <a16:creationId xmlns:a16="http://schemas.microsoft.com/office/drawing/2014/main" id="{00000000-0008-0000-0F00-000095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24</xdr:row>
          <xdr:rowOff>161925</xdr:rowOff>
        </xdr:from>
        <xdr:to>
          <xdr:col>11</xdr:col>
          <xdr:colOff>285750</xdr:colOff>
          <xdr:row>26</xdr:row>
          <xdr:rowOff>9525</xdr:rowOff>
        </xdr:to>
        <xdr:sp macro="" textlink="">
          <xdr:nvSpPr>
            <xdr:cNvPr id="47256" name="Check Box 152" hidden="1">
              <a:extLst>
                <a:ext uri="{63B3BB69-23CF-44E3-9099-C40C66FF867C}">
                  <a14:compatExt spid="_x0000_s47256"/>
                </a:ext>
                <a:ext uri="{FF2B5EF4-FFF2-40B4-BE49-F238E27FC236}">
                  <a16:creationId xmlns:a16="http://schemas.microsoft.com/office/drawing/2014/main" id="{00000000-0008-0000-0F00-000098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24</xdr:row>
          <xdr:rowOff>171450</xdr:rowOff>
        </xdr:from>
        <xdr:to>
          <xdr:col>6</xdr:col>
          <xdr:colOff>0</xdr:colOff>
          <xdr:row>26</xdr:row>
          <xdr:rowOff>19050</xdr:rowOff>
        </xdr:to>
        <xdr:sp macro="" textlink="">
          <xdr:nvSpPr>
            <xdr:cNvPr id="47257" name="Check Box 153" hidden="1">
              <a:extLst>
                <a:ext uri="{63B3BB69-23CF-44E3-9099-C40C66FF867C}">
                  <a14:compatExt spid="_x0000_s47257"/>
                </a:ext>
                <a:ext uri="{FF2B5EF4-FFF2-40B4-BE49-F238E27FC236}">
                  <a16:creationId xmlns:a16="http://schemas.microsoft.com/office/drawing/2014/main" id="{00000000-0008-0000-0F00-000099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24</xdr:row>
          <xdr:rowOff>161925</xdr:rowOff>
        </xdr:from>
        <xdr:to>
          <xdr:col>6</xdr:col>
          <xdr:colOff>314325</xdr:colOff>
          <xdr:row>26</xdr:row>
          <xdr:rowOff>9525</xdr:rowOff>
        </xdr:to>
        <xdr:sp macro="" textlink="">
          <xdr:nvSpPr>
            <xdr:cNvPr id="47258" name="Check Box 154" hidden="1">
              <a:extLst>
                <a:ext uri="{63B3BB69-23CF-44E3-9099-C40C66FF867C}">
                  <a14:compatExt spid="_x0000_s47258"/>
                </a:ext>
                <a:ext uri="{FF2B5EF4-FFF2-40B4-BE49-F238E27FC236}">
                  <a16:creationId xmlns:a16="http://schemas.microsoft.com/office/drawing/2014/main" id="{00000000-0008-0000-0F00-00009A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171450</xdr:rowOff>
        </xdr:from>
        <xdr:to>
          <xdr:col>8</xdr:col>
          <xdr:colOff>381000</xdr:colOff>
          <xdr:row>26</xdr:row>
          <xdr:rowOff>19050</xdr:rowOff>
        </xdr:to>
        <xdr:sp macro="" textlink="">
          <xdr:nvSpPr>
            <xdr:cNvPr id="47259" name="Check Box 155" hidden="1">
              <a:extLst>
                <a:ext uri="{63B3BB69-23CF-44E3-9099-C40C66FF867C}">
                  <a14:compatExt spid="_x0000_s47259"/>
                </a:ext>
                <a:ext uri="{FF2B5EF4-FFF2-40B4-BE49-F238E27FC236}">
                  <a16:creationId xmlns:a16="http://schemas.microsoft.com/office/drawing/2014/main" id="{00000000-0008-0000-0F00-00009B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24</xdr:row>
          <xdr:rowOff>171450</xdr:rowOff>
        </xdr:from>
        <xdr:to>
          <xdr:col>10</xdr:col>
          <xdr:colOff>0</xdr:colOff>
          <xdr:row>26</xdr:row>
          <xdr:rowOff>19050</xdr:rowOff>
        </xdr:to>
        <xdr:sp macro="" textlink="">
          <xdr:nvSpPr>
            <xdr:cNvPr id="47260" name="Check Box 156" hidden="1">
              <a:extLst>
                <a:ext uri="{63B3BB69-23CF-44E3-9099-C40C66FF867C}">
                  <a14:compatExt spid="_x0000_s47260"/>
                </a:ext>
                <a:ext uri="{FF2B5EF4-FFF2-40B4-BE49-F238E27FC236}">
                  <a16:creationId xmlns:a16="http://schemas.microsoft.com/office/drawing/2014/main" id="{00000000-0008-0000-0F00-00009C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CCE7EC95-6A8B-4966-98D8-632184BFB186}"/>
            </a:ext>
          </a:extLst>
        </xdr:cNvPr>
        <xdr:cNvSpPr>
          <a:spLocks noChangeAspect="1" noChangeArrowheads="1"/>
        </xdr:cNvSpPr>
      </xdr:nvSpPr>
      <xdr:spPr bwMode="auto">
        <a:xfrm>
          <a:off x="475297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30B5D287-B9EF-4944-86AB-150507491CB3}"/>
            </a:ext>
          </a:extLst>
        </xdr:cNvPr>
        <xdr:cNvSpPr>
          <a:spLocks noChangeAspect="1" noChangeArrowheads="1"/>
        </xdr:cNvSpPr>
      </xdr:nvSpPr>
      <xdr:spPr bwMode="auto">
        <a:xfrm>
          <a:off x="475297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15</xdr:row>
          <xdr:rowOff>76200</xdr:rowOff>
        </xdr:from>
        <xdr:to>
          <xdr:col>7</xdr:col>
          <xdr:colOff>390525</xdr:colOff>
          <xdr:row>16</xdr:row>
          <xdr:rowOff>114300</xdr:rowOff>
        </xdr:to>
        <xdr:sp macro="" textlink="">
          <xdr:nvSpPr>
            <xdr:cNvPr id="48129" name="Check Box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10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15</xdr:row>
          <xdr:rowOff>76200</xdr:rowOff>
        </xdr:from>
        <xdr:to>
          <xdr:col>8</xdr:col>
          <xdr:colOff>361950</xdr:colOff>
          <xdr:row>16</xdr:row>
          <xdr:rowOff>114300</xdr:rowOff>
        </xdr:to>
        <xdr:sp macro="" textlink="">
          <xdr:nvSpPr>
            <xdr:cNvPr id="48130" name="Check Box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10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17</xdr:row>
          <xdr:rowOff>76200</xdr:rowOff>
        </xdr:from>
        <xdr:to>
          <xdr:col>5</xdr:col>
          <xdr:colOff>285750</xdr:colOff>
          <xdr:row>18</xdr:row>
          <xdr:rowOff>114300</xdr:rowOff>
        </xdr:to>
        <xdr:sp macro="" textlink="">
          <xdr:nvSpPr>
            <xdr:cNvPr id="48131" name="Check Box 3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10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17</xdr:row>
          <xdr:rowOff>66675</xdr:rowOff>
        </xdr:from>
        <xdr:to>
          <xdr:col>6</xdr:col>
          <xdr:colOff>295275</xdr:colOff>
          <xdr:row>18</xdr:row>
          <xdr:rowOff>104775</xdr:rowOff>
        </xdr:to>
        <xdr:sp macro="" textlink="">
          <xdr:nvSpPr>
            <xdr:cNvPr id="48132" name="Check Box 4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10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19050</xdr:rowOff>
        </xdr:to>
        <xdr:sp macro="" textlink="">
          <xdr:nvSpPr>
            <xdr:cNvPr id="48133" name="Check Box 5" hidden="1">
              <a:extLst>
                <a:ext uri="{63B3BB69-23CF-44E3-9099-C40C66FF867C}">
                  <a14:compatExt spid="_x0000_s48133"/>
                </a:ext>
                <a:ext uri="{FF2B5EF4-FFF2-40B4-BE49-F238E27FC236}">
                  <a16:creationId xmlns:a16="http://schemas.microsoft.com/office/drawing/2014/main" id="{00000000-0008-0000-1000-00000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48134" name="Check Box 6" hidden="1">
              <a:extLst>
                <a:ext uri="{63B3BB69-23CF-44E3-9099-C40C66FF867C}">
                  <a14:compatExt spid="_x0000_s48134"/>
                </a:ext>
                <a:ext uri="{FF2B5EF4-FFF2-40B4-BE49-F238E27FC236}">
                  <a16:creationId xmlns:a16="http://schemas.microsoft.com/office/drawing/2014/main" id="{00000000-0008-0000-1000-00000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28575</xdr:rowOff>
        </xdr:to>
        <xdr:sp macro="" textlink="">
          <xdr:nvSpPr>
            <xdr:cNvPr id="48135" name="Check Box 7" hidden="1">
              <a:extLst>
                <a:ext uri="{63B3BB69-23CF-44E3-9099-C40C66FF867C}">
                  <a14:compatExt spid="_x0000_s48135"/>
                </a:ext>
                <a:ext uri="{FF2B5EF4-FFF2-40B4-BE49-F238E27FC236}">
                  <a16:creationId xmlns:a16="http://schemas.microsoft.com/office/drawing/2014/main" id="{00000000-0008-0000-1000-00000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48136" name="Check Box 8" hidden="1">
              <a:extLst>
                <a:ext uri="{63B3BB69-23CF-44E3-9099-C40C66FF867C}">
                  <a14:compatExt spid="_x0000_s48136"/>
                </a:ext>
                <a:ext uri="{FF2B5EF4-FFF2-40B4-BE49-F238E27FC236}">
                  <a16:creationId xmlns:a16="http://schemas.microsoft.com/office/drawing/2014/main" id="{00000000-0008-0000-1000-00000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171450</xdr:rowOff>
        </xdr:from>
        <xdr:to>
          <xdr:col>5</xdr:col>
          <xdr:colOff>304800</xdr:colOff>
          <xdr:row>22</xdr:row>
          <xdr:rowOff>19050</xdr:rowOff>
        </xdr:to>
        <xdr:sp macro="" textlink="">
          <xdr:nvSpPr>
            <xdr:cNvPr id="48137" name="Check Box 9" hidden="1">
              <a:extLst>
                <a:ext uri="{63B3BB69-23CF-44E3-9099-C40C66FF867C}">
                  <a14:compatExt spid="_x0000_s48137"/>
                </a:ext>
                <a:ext uri="{FF2B5EF4-FFF2-40B4-BE49-F238E27FC236}">
                  <a16:creationId xmlns:a16="http://schemas.microsoft.com/office/drawing/2014/main" id="{00000000-0008-0000-1000-00000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171450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48138" name="Check Box 10" hidden="1">
              <a:extLst>
                <a:ext uri="{63B3BB69-23CF-44E3-9099-C40C66FF867C}">
                  <a14:compatExt spid="_x0000_s48138"/>
                </a:ext>
                <a:ext uri="{FF2B5EF4-FFF2-40B4-BE49-F238E27FC236}">
                  <a16:creationId xmlns:a16="http://schemas.microsoft.com/office/drawing/2014/main" id="{00000000-0008-0000-1000-00000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171450</xdr:rowOff>
        </xdr:from>
        <xdr:to>
          <xdr:col>5</xdr:col>
          <xdr:colOff>304800</xdr:colOff>
          <xdr:row>23</xdr:row>
          <xdr:rowOff>28575</xdr:rowOff>
        </xdr:to>
        <xdr:sp macro="" textlink="">
          <xdr:nvSpPr>
            <xdr:cNvPr id="48139" name="Check Box 11" hidden="1">
              <a:extLst>
                <a:ext uri="{63B3BB69-23CF-44E3-9099-C40C66FF867C}">
                  <a14:compatExt spid="_x0000_s48139"/>
                </a:ext>
                <a:ext uri="{FF2B5EF4-FFF2-40B4-BE49-F238E27FC236}">
                  <a16:creationId xmlns:a16="http://schemas.microsoft.com/office/drawing/2014/main" id="{00000000-0008-0000-1000-00000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171450</xdr:rowOff>
        </xdr:from>
        <xdr:to>
          <xdr:col>7</xdr:col>
          <xdr:colOff>0</xdr:colOff>
          <xdr:row>23</xdr:row>
          <xdr:rowOff>19050</xdr:rowOff>
        </xdr:to>
        <xdr:sp macro="" textlink="">
          <xdr:nvSpPr>
            <xdr:cNvPr id="48140" name="Check Box 12" hidden="1">
              <a:extLst>
                <a:ext uri="{63B3BB69-23CF-44E3-9099-C40C66FF867C}">
                  <a14:compatExt spid="_x0000_s48140"/>
                </a:ext>
                <a:ext uri="{FF2B5EF4-FFF2-40B4-BE49-F238E27FC236}">
                  <a16:creationId xmlns:a16="http://schemas.microsoft.com/office/drawing/2014/main" id="{00000000-0008-0000-1000-00000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161925</xdr:rowOff>
        </xdr:from>
        <xdr:to>
          <xdr:col>5</xdr:col>
          <xdr:colOff>304800</xdr:colOff>
          <xdr:row>24</xdr:row>
          <xdr:rowOff>19050</xdr:rowOff>
        </xdr:to>
        <xdr:sp macro="" textlink="">
          <xdr:nvSpPr>
            <xdr:cNvPr id="48141" name="Check Box 13" hidden="1">
              <a:extLst>
                <a:ext uri="{63B3BB69-23CF-44E3-9099-C40C66FF867C}">
                  <a14:compatExt spid="_x0000_s48141"/>
                </a:ext>
                <a:ext uri="{FF2B5EF4-FFF2-40B4-BE49-F238E27FC236}">
                  <a16:creationId xmlns:a16="http://schemas.microsoft.com/office/drawing/2014/main" id="{00000000-0008-0000-1000-00000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161925</xdr:rowOff>
        </xdr:from>
        <xdr:to>
          <xdr:col>7</xdr:col>
          <xdr:colOff>0</xdr:colOff>
          <xdr:row>24</xdr:row>
          <xdr:rowOff>19050</xdr:rowOff>
        </xdr:to>
        <xdr:sp macro="" textlink="">
          <xdr:nvSpPr>
            <xdr:cNvPr id="48142" name="Check Box 14" hidden="1">
              <a:extLst>
                <a:ext uri="{63B3BB69-23CF-44E3-9099-C40C66FF867C}">
                  <a14:compatExt spid="_x0000_s48142"/>
                </a:ext>
                <a:ext uri="{FF2B5EF4-FFF2-40B4-BE49-F238E27FC236}">
                  <a16:creationId xmlns:a16="http://schemas.microsoft.com/office/drawing/2014/main" id="{00000000-0008-0000-1000-00000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48143" name="Check Box 15" hidden="1">
              <a:extLst>
                <a:ext uri="{63B3BB69-23CF-44E3-9099-C40C66FF867C}">
                  <a14:compatExt spid="_x0000_s48143"/>
                </a:ext>
                <a:ext uri="{FF2B5EF4-FFF2-40B4-BE49-F238E27FC236}">
                  <a16:creationId xmlns:a16="http://schemas.microsoft.com/office/drawing/2014/main" id="{00000000-0008-0000-1000-00000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161925</xdr:rowOff>
        </xdr:from>
        <xdr:to>
          <xdr:col>7</xdr:col>
          <xdr:colOff>0</xdr:colOff>
          <xdr:row>25</xdr:row>
          <xdr:rowOff>19050</xdr:rowOff>
        </xdr:to>
        <xdr:sp macro="" textlink="">
          <xdr:nvSpPr>
            <xdr:cNvPr id="48144" name="Check Box 16" hidden="1">
              <a:extLst>
                <a:ext uri="{63B3BB69-23CF-44E3-9099-C40C66FF867C}">
                  <a14:compatExt spid="_x0000_s48144"/>
                </a:ext>
                <a:ext uri="{FF2B5EF4-FFF2-40B4-BE49-F238E27FC236}">
                  <a16:creationId xmlns:a16="http://schemas.microsoft.com/office/drawing/2014/main" id="{00000000-0008-0000-1000-00001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171450</xdr:rowOff>
        </xdr:from>
        <xdr:to>
          <xdr:col>5</xdr:col>
          <xdr:colOff>304800</xdr:colOff>
          <xdr:row>26</xdr:row>
          <xdr:rowOff>19050</xdr:rowOff>
        </xdr:to>
        <xdr:sp macro="" textlink="">
          <xdr:nvSpPr>
            <xdr:cNvPr id="48145" name="Check Box 17" hidden="1">
              <a:extLst>
                <a:ext uri="{63B3BB69-23CF-44E3-9099-C40C66FF867C}">
                  <a14:compatExt spid="_x0000_s48145"/>
                </a:ext>
                <a:ext uri="{FF2B5EF4-FFF2-40B4-BE49-F238E27FC236}">
                  <a16:creationId xmlns:a16="http://schemas.microsoft.com/office/drawing/2014/main" id="{00000000-0008-0000-1000-00001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24</xdr:row>
          <xdr:rowOff>171450</xdr:rowOff>
        </xdr:from>
        <xdr:to>
          <xdr:col>7</xdr:col>
          <xdr:colOff>0</xdr:colOff>
          <xdr:row>26</xdr:row>
          <xdr:rowOff>19050</xdr:rowOff>
        </xdr:to>
        <xdr:sp macro="" textlink="">
          <xdr:nvSpPr>
            <xdr:cNvPr id="48146" name="Check Box 18" hidden="1">
              <a:extLst>
                <a:ext uri="{63B3BB69-23CF-44E3-9099-C40C66FF867C}">
                  <a14:compatExt spid="_x0000_s48146"/>
                </a:ext>
                <a:ext uri="{FF2B5EF4-FFF2-40B4-BE49-F238E27FC236}">
                  <a16:creationId xmlns:a16="http://schemas.microsoft.com/office/drawing/2014/main" id="{00000000-0008-0000-1000-00001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17</xdr:row>
          <xdr:rowOff>66675</xdr:rowOff>
        </xdr:from>
        <xdr:to>
          <xdr:col>7</xdr:col>
          <xdr:colOff>381000</xdr:colOff>
          <xdr:row>18</xdr:row>
          <xdr:rowOff>104775</xdr:rowOff>
        </xdr:to>
        <xdr:sp macro="" textlink="">
          <xdr:nvSpPr>
            <xdr:cNvPr id="48159" name="Check Box 31" hidden="1">
              <a:extLst>
                <a:ext uri="{63B3BB69-23CF-44E3-9099-C40C66FF867C}">
                  <a14:compatExt spid="_x0000_s48159"/>
                </a:ext>
                <a:ext uri="{FF2B5EF4-FFF2-40B4-BE49-F238E27FC236}">
                  <a16:creationId xmlns:a16="http://schemas.microsoft.com/office/drawing/2014/main" id="{00000000-0008-0000-1000-00001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66675</xdr:rowOff>
        </xdr:from>
        <xdr:to>
          <xdr:col>8</xdr:col>
          <xdr:colOff>381000</xdr:colOff>
          <xdr:row>18</xdr:row>
          <xdr:rowOff>104775</xdr:rowOff>
        </xdr:to>
        <xdr:sp macro="" textlink="">
          <xdr:nvSpPr>
            <xdr:cNvPr id="48160" name="Check Box 32" hidden="1">
              <a:extLst>
                <a:ext uri="{63B3BB69-23CF-44E3-9099-C40C66FF867C}">
                  <a14:compatExt spid="_x0000_s48160"/>
                </a:ext>
                <a:ext uri="{FF2B5EF4-FFF2-40B4-BE49-F238E27FC236}">
                  <a16:creationId xmlns:a16="http://schemas.microsoft.com/office/drawing/2014/main" id="{00000000-0008-0000-1000-00002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48161" name="Check Box 33" hidden="1">
              <a:extLst>
                <a:ext uri="{63B3BB69-23CF-44E3-9099-C40C66FF867C}">
                  <a14:compatExt spid="_x0000_s48161"/>
                </a:ext>
                <a:ext uri="{FF2B5EF4-FFF2-40B4-BE49-F238E27FC236}">
                  <a16:creationId xmlns:a16="http://schemas.microsoft.com/office/drawing/2014/main" id="{00000000-0008-0000-1000-00002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48162" name="Check Box 34" hidden="1">
              <a:extLst>
                <a:ext uri="{63B3BB69-23CF-44E3-9099-C40C66FF867C}">
                  <a14:compatExt spid="_x0000_s48162"/>
                </a:ext>
                <a:ext uri="{FF2B5EF4-FFF2-40B4-BE49-F238E27FC236}">
                  <a16:creationId xmlns:a16="http://schemas.microsoft.com/office/drawing/2014/main" id="{00000000-0008-0000-1000-00002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48163" name="Check Box 35" hidden="1">
              <a:extLst>
                <a:ext uri="{63B3BB69-23CF-44E3-9099-C40C66FF867C}">
                  <a14:compatExt spid="_x0000_s48163"/>
                </a:ext>
                <a:ext uri="{FF2B5EF4-FFF2-40B4-BE49-F238E27FC236}">
                  <a16:creationId xmlns:a16="http://schemas.microsoft.com/office/drawing/2014/main" id="{00000000-0008-0000-1000-00002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48164" name="Check Box 36" hidden="1">
              <a:extLst>
                <a:ext uri="{63B3BB69-23CF-44E3-9099-C40C66FF867C}">
                  <a14:compatExt spid="_x0000_s48164"/>
                </a:ext>
                <a:ext uri="{FF2B5EF4-FFF2-40B4-BE49-F238E27FC236}">
                  <a16:creationId xmlns:a16="http://schemas.microsoft.com/office/drawing/2014/main" id="{00000000-0008-0000-1000-00002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48165" name="Check Box 37" hidden="1">
              <a:extLst>
                <a:ext uri="{63B3BB69-23CF-44E3-9099-C40C66FF867C}">
                  <a14:compatExt spid="_x0000_s48165"/>
                </a:ext>
                <a:ext uri="{FF2B5EF4-FFF2-40B4-BE49-F238E27FC236}">
                  <a16:creationId xmlns:a16="http://schemas.microsoft.com/office/drawing/2014/main" id="{00000000-0008-0000-1000-00002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48166" name="Check Box 38" hidden="1">
              <a:extLst>
                <a:ext uri="{63B3BB69-23CF-44E3-9099-C40C66FF867C}">
                  <a14:compatExt spid="_x0000_s48166"/>
                </a:ext>
                <a:ext uri="{FF2B5EF4-FFF2-40B4-BE49-F238E27FC236}">
                  <a16:creationId xmlns:a16="http://schemas.microsoft.com/office/drawing/2014/main" id="{00000000-0008-0000-1000-00002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171450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48167" name="Check Box 39" hidden="1">
              <a:extLst>
                <a:ext uri="{63B3BB69-23CF-44E3-9099-C40C66FF867C}">
                  <a14:compatExt spid="_x0000_s48167"/>
                </a:ext>
                <a:ext uri="{FF2B5EF4-FFF2-40B4-BE49-F238E27FC236}">
                  <a16:creationId xmlns:a16="http://schemas.microsoft.com/office/drawing/2014/main" id="{00000000-0008-0000-1000-00002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171450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48168" name="Check Box 40" hidden="1">
              <a:extLst>
                <a:ext uri="{63B3BB69-23CF-44E3-9099-C40C66FF867C}">
                  <a14:compatExt spid="_x0000_s48168"/>
                </a:ext>
                <a:ext uri="{FF2B5EF4-FFF2-40B4-BE49-F238E27FC236}">
                  <a16:creationId xmlns:a16="http://schemas.microsoft.com/office/drawing/2014/main" id="{00000000-0008-0000-1000-00002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171450</xdr:rowOff>
        </xdr:from>
        <xdr:to>
          <xdr:col>7</xdr:col>
          <xdr:colOff>400050</xdr:colOff>
          <xdr:row>24</xdr:row>
          <xdr:rowOff>19050</xdr:rowOff>
        </xdr:to>
        <xdr:sp macro="" textlink="">
          <xdr:nvSpPr>
            <xdr:cNvPr id="48169" name="Check Box 41" hidden="1">
              <a:extLst>
                <a:ext uri="{63B3BB69-23CF-44E3-9099-C40C66FF867C}">
                  <a14:compatExt spid="_x0000_s48169"/>
                </a:ext>
                <a:ext uri="{FF2B5EF4-FFF2-40B4-BE49-F238E27FC236}">
                  <a16:creationId xmlns:a16="http://schemas.microsoft.com/office/drawing/2014/main" id="{00000000-0008-0000-1000-00002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171450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48170" name="Check Box 42" hidden="1">
              <a:extLst>
                <a:ext uri="{63B3BB69-23CF-44E3-9099-C40C66FF867C}">
                  <a14:compatExt spid="_x0000_s48170"/>
                </a:ext>
                <a:ext uri="{FF2B5EF4-FFF2-40B4-BE49-F238E27FC236}">
                  <a16:creationId xmlns:a16="http://schemas.microsoft.com/office/drawing/2014/main" id="{00000000-0008-0000-1000-00002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48171" name="Check Box 43" hidden="1">
              <a:extLst>
                <a:ext uri="{63B3BB69-23CF-44E3-9099-C40C66FF867C}">
                  <a14:compatExt spid="_x0000_s48171"/>
                </a:ext>
                <a:ext uri="{FF2B5EF4-FFF2-40B4-BE49-F238E27FC236}">
                  <a16:creationId xmlns:a16="http://schemas.microsoft.com/office/drawing/2014/main" id="{00000000-0008-0000-1000-00002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48172" name="Check Box 44" hidden="1">
              <a:extLst>
                <a:ext uri="{63B3BB69-23CF-44E3-9099-C40C66FF867C}">
                  <a14:compatExt spid="_x0000_s48172"/>
                </a:ext>
                <a:ext uri="{FF2B5EF4-FFF2-40B4-BE49-F238E27FC236}">
                  <a16:creationId xmlns:a16="http://schemas.microsoft.com/office/drawing/2014/main" id="{00000000-0008-0000-1000-00002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161925</xdr:rowOff>
        </xdr:from>
        <xdr:to>
          <xdr:col>7</xdr:col>
          <xdr:colOff>400050</xdr:colOff>
          <xdr:row>26</xdr:row>
          <xdr:rowOff>9525</xdr:rowOff>
        </xdr:to>
        <xdr:sp macro="" textlink="">
          <xdr:nvSpPr>
            <xdr:cNvPr id="48173" name="Check Box 45" hidden="1">
              <a:extLst>
                <a:ext uri="{63B3BB69-23CF-44E3-9099-C40C66FF867C}">
                  <a14:compatExt spid="_x0000_s48173"/>
                </a:ext>
                <a:ext uri="{FF2B5EF4-FFF2-40B4-BE49-F238E27FC236}">
                  <a16:creationId xmlns:a16="http://schemas.microsoft.com/office/drawing/2014/main" id="{00000000-0008-0000-1000-00002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161925</xdr:rowOff>
        </xdr:from>
        <xdr:to>
          <xdr:col>8</xdr:col>
          <xdr:colOff>371475</xdr:colOff>
          <xdr:row>26</xdr:row>
          <xdr:rowOff>9525</xdr:rowOff>
        </xdr:to>
        <xdr:sp macro="" textlink="">
          <xdr:nvSpPr>
            <xdr:cNvPr id="48174" name="Check Box 46" hidden="1">
              <a:extLst>
                <a:ext uri="{63B3BB69-23CF-44E3-9099-C40C66FF867C}">
                  <a14:compatExt spid="_x0000_s48174"/>
                </a:ext>
                <a:ext uri="{FF2B5EF4-FFF2-40B4-BE49-F238E27FC236}">
                  <a16:creationId xmlns:a16="http://schemas.microsoft.com/office/drawing/2014/main" id="{00000000-0008-0000-1000-00002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</xdr:row>
          <xdr:rowOff>76200</xdr:rowOff>
        </xdr:from>
        <xdr:to>
          <xdr:col>5</xdr:col>
          <xdr:colOff>304800</xdr:colOff>
          <xdr:row>16</xdr:row>
          <xdr:rowOff>114300</xdr:rowOff>
        </xdr:to>
        <xdr:sp macro="" textlink="">
          <xdr:nvSpPr>
            <xdr:cNvPr id="48187" name="Check Box 59" hidden="1">
              <a:extLst>
                <a:ext uri="{63B3BB69-23CF-44E3-9099-C40C66FF867C}">
                  <a14:compatExt spid="_x0000_s48187"/>
                </a:ext>
                <a:ext uri="{FF2B5EF4-FFF2-40B4-BE49-F238E27FC236}">
                  <a16:creationId xmlns:a16="http://schemas.microsoft.com/office/drawing/2014/main" id="{00000000-0008-0000-1000-00003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15</xdr:row>
          <xdr:rowOff>66675</xdr:rowOff>
        </xdr:from>
        <xdr:to>
          <xdr:col>7</xdr:col>
          <xdr:colOff>0</xdr:colOff>
          <xdr:row>16</xdr:row>
          <xdr:rowOff>104775</xdr:rowOff>
        </xdr:to>
        <xdr:sp macro="" textlink="">
          <xdr:nvSpPr>
            <xdr:cNvPr id="48188" name="Check Box 60" hidden="1">
              <a:extLst>
                <a:ext uri="{63B3BB69-23CF-44E3-9099-C40C66FF867C}">
                  <a14:compatExt spid="_x0000_s48188"/>
                </a:ext>
                <a:ext uri="{FF2B5EF4-FFF2-40B4-BE49-F238E27FC236}">
                  <a16:creationId xmlns:a16="http://schemas.microsoft.com/office/drawing/2014/main" id="{00000000-0008-0000-1000-00003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15</xdr:row>
          <xdr:rowOff>76200</xdr:rowOff>
        </xdr:from>
        <xdr:to>
          <xdr:col>9</xdr:col>
          <xdr:colOff>276225</xdr:colOff>
          <xdr:row>16</xdr:row>
          <xdr:rowOff>114300</xdr:rowOff>
        </xdr:to>
        <xdr:sp macro="" textlink="">
          <xdr:nvSpPr>
            <xdr:cNvPr id="48189" name="Check Box 61" hidden="1">
              <a:extLst>
                <a:ext uri="{63B3BB69-23CF-44E3-9099-C40C66FF867C}">
                  <a14:compatExt spid="_x0000_s48189"/>
                </a:ext>
                <a:ext uri="{FF2B5EF4-FFF2-40B4-BE49-F238E27FC236}">
                  <a16:creationId xmlns:a16="http://schemas.microsoft.com/office/drawing/2014/main" id="{00000000-0008-0000-1000-00003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15</xdr:row>
          <xdr:rowOff>76200</xdr:rowOff>
        </xdr:from>
        <xdr:to>
          <xdr:col>10</xdr:col>
          <xdr:colOff>285750</xdr:colOff>
          <xdr:row>16</xdr:row>
          <xdr:rowOff>114300</xdr:rowOff>
        </xdr:to>
        <xdr:sp macro="" textlink="">
          <xdr:nvSpPr>
            <xdr:cNvPr id="48190" name="Check Box 62" hidden="1">
              <a:extLst>
                <a:ext uri="{63B3BB69-23CF-44E3-9099-C40C66FF867C}">
                  <a14:compatExt spid="_x0000_s48190"/>
                </a:ext>
                <a:ext uri="{FF2B5EF4-FFF2-40B4-BE49-F238E27FC236}">
                  <a16:creationId xmlns:a16="http://schemas.microsoft.com/office/drawing/2014/main" id="{00000000-0008-0000-1000-00003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15</xdr:row>
          <xdr:rowOff>76200</xdr:rowOff>
        </xdr:from>
        <xdr:to>
          <xdr:col>11</xdr:col>
          <xdr:colOff>285750</xdr:colOff>
          <xdr:row>16</xdr:row>
          <xdr:rowOff>114300</xdr:rowOff>
        </xdr:to>
        <xdr:sp macro="" textlink="">
          <xdr:nvSpPr>
            <xdr:cNvPr id="48191" name="Check Box 63" hidden="1">
              <a:extLst>
                <a:ext uri="{63B3BB69-23CF-44E3-9099-C40C66FF867C}">
                  <a14:compatExt spid="_x0000_s48191"/>
                </a:ext>
                <a:ext uri="{FF2B5EF4-FFF2-40B4-BE49-F238E27FC236}">
                  <a16:creationId xmlns:a16="http://schemas.microsoft.com/office/drawing/2014/main" id="{00000000-0008-0000-1000-00003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17</xdr:row>
          <xdr:rowOff>66675</xdr:rowOff>
        </xdr:from>
        <xdr:to>
          <xdr:col>9</xdr:col>
          <xdr:colOff>266700</xdr:colOff>
          <xdr:row>18</xdr:row>
          <xdr:rowOff>104775</xdr:rowOff>
        </xdr:to>
        <xdr:sp macro="" textlink="">
          <xdr:nvSpPr>
            <xdr:cNvPr id="48192" name="Check Box 64" hidden="1">
              <a:extLst>
                <a:ext uri="{63B3BB69-23CF-44E3-9099-C40C66FF867C}">
                  <a14:compatExt spid="_x0000_s48192"/>
                </a:ext>
                <a:ext uri="{FF2B5EF4-FFF2-40B4-BE49-F238E27FC236}">
                  <a16:creationId xmlns:a16="http://schemas.microsoft.com/office/drawing/2014/main" id="{00000000-0008-0000-1000-00004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17</xdr:row>
          <xdr:rowOff>66675</xdr:rowOff>
        </xdr:from>
        <xdr:to>
          <xdr:col>10</xdr:col>
          <xdr:colOff>276225</xdr:colOff>
          <xdr:row>18</xdr:row>
          <xdr:rowOff>104775</xdr:rowOff>
        </xdr:to>
        <xdr:sp macro="" textlink="">
          <xdr:nvSpPr>
            <xdr:cNvPr id="48193" name="Check Box 65" hidden="1">
              <a:extLst>
                <a:ext uri="{63B3BB69-23CF-44E3-9099-C40C66FF867C}">
                  <a14:compatExt spid="_x0000_s48193"/>
                </a:ext>
                <a:ext uri="{FF2B5EF4-FFF2-40B4-BE49-F238E27FC236}">
                  <a16:creationId xmlns:a16="http://schemas.microsoft.com/office/drawing/2014/main" id="{00000000-0008-0000-1000-00004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17</xdr:row>
          <xdr:rowOff>66675</xdr:rowOff>
        </xdr:from>
        <xdr:to>
          <xdr:col>11</xdr:col>
          <xdr:colOff>276225</xdr:colOff>
          <xdr:row>18</xdr:row>
          <xdr:rowOff>104775</xdr:rowOff>
        </xdr:to>
        <xdr:sp macro="" textlink="">
          <xdr:nvSpPr>
            <xdr:cNvPr id="48194" name="Check Box 66" hidden="1">
              <a:extLst>
                <a:ext uri="{63B3BB69-23CF-44E3-9099-C40C66FF867C}">
                  <a14:compatExt spid="_x0000_s48194"/>
                </a:ext>
                <a:ext uri="{FF2B5EF4-FFF2-40B4-BE49-F238E27FC236}">
                  <a16:creationId xmlns:a16="http://schemas.microsoft.com/office/drawing/2014/main" id="{00000000-0008-0000-1000-00004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171450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48195" name="Check Box 67" hidden="1">
              <a:extLst>
                <a:ext uri="{63B3BB69-23CF-44E3-9099-C40C66FF867C}">
                  <a14:compatExt spid="_x0000_s48195"/>
                </a:ext>
                <a:ext uri="{FF2B5EF4-FFF2-40B4-BE49-F238E27FC236}">
                  <a16:creationId xmlns:a16="http://schemas.microsoft.com/office/drawing/2014/main" id="{00000000-0008-0000-1000-00004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171450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48196" name="Check Box 68" hidden="1">
              <a:extLst>
                <a:ext uri="{63B3BB69-23CF-44E3-9099-C40C66FF867C}">
                  <a14:compatExt spid="_x0000_s48196"/>
                </a:ext>
                <a:ext uri="{FF2B5EF4-FFF2-40B4-BE49-F238E27FC236}">
                  <a16:creationId xmlns:a16="http://schemas.microsoft.com/office/drawing/2014/main" id="{00000000-0008-0000-1000-00004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171450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48197" name="Check Box 69" hidden="1">
              <a:extLst>
                <a:ext uri="{63B3BB69-23CF-44E3-9099-C40C66FF867C}">
                  <a14:compatExt spid="_x0000_s48197"/>
                </a:ext>
                <a:ext uri="{FF2B5EF4-FFF2-40B4-BE49-F238E27FC236}">
                  <a16:creationId xmlns:a16="http://schemas.microsoft.com/office/drawing/2014/main" id="{00000000-0008-0000-1000-00004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171450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48198" name="Check Box 70" hidden="1">
              <a:extLst>
                <a:ext uri="{63B3BB69-23CF-44E3-9099-C40C66FF867C}">
                  <a14:compatExt spid="_x0000_s48198"/>
                </a:ext>
                <a:ext uri="{FF2B5EF4-FFF2-40B4-BE49-F238E27FC236}">
                  <a16:creationId xmlns:a16="http://schemas.microsoft.com/office/drawing/2014/main" id="{00000000-0008-0000-1000-00004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171450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48199" name="Check Box 71" hidden="1">
              <a:extLst>
                <a:ext uri="{63B3BB69-23CF-44E3-9099-C40C66FF867C}">
                  <a14:compatExt spid="_x0000_s48199"/>
                </a:ext>
                <a:ext uri="{FF2B5EF4-FFF2-40B4-BE49-F238E27FC236}">
                  <a16:creationId xmlns:a16="http://schemas.microsoft.com/office/drawing/2014/main" id="{00000000-0008-0000-1000-00004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171450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48200" name="Check Box 72" hidden="1">
              <a:extLst>
                <a:ext uri="{63B3BB69-23CF-44E3-9099-C40C66FF867C}">
                  <a14:compatExt spid="_x0000_s48200"/>
                </a:ext>
                <a:ext uri="{FF2B5EF4-FFF2-40B4-BE49-F238E27FC236}">
                  <a16:creationId xmlns:a16="http://schemas.microsoft.com/office/drawing/2014/main" id="{00000000-0008-0000-1000-000048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48201" name="Check Box 73" hidden="1">
              <a:extLst>
                <a:ext uri="{63B3BB69-23CF-44E3-9099-C40C66FF867C}">
                  <a14:compatExt spid="_x0000_s48201"/>
                </a:ext>
                <a:ext uri="{FF2B5EF4-FFF2-40B4-BE49-F238E27FC236}">
                  <a16:creationId xmlns:a16="http://schemas.microsoft.com/office/drawing/2014/main" id="{00000000-0008-0000-1000-000049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48202" name="Check Box 74" hidden="1">
              <a:extLst>
                <a:ext uri="{63B3BB69-23CF-44E3-9099-C40C66FF867C}">
                  <a14:compatExt spid="_x0000_s48202"/>
                </a:ext>
                <a:ext uri="{FF2B5EF4-FFF2-40B4-BE49-F238E27FC236}">
                  <a16:creationId xmlns:a16="http://schemas.microsoft.com/office/drawing/2014/main" id="{00000000-0008-0000-1000-00004A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48203" name="Check Box 75" hidden="1">
              <a:extLst>
                <a:ext uri="{63B3BB69-23CF-44E3-9099-C40C66FF867C}">
                  <a14:compatExt spid="_x0000_s48203"/>
                </a:ext>
                <a:ext uri="{FF2B5EF4-FFF2-40B4-BE49-F238E27FC236}">
                  <a16:creationId xmlns:a16="http://schemas.microsoft.com/office/drawing/2014/main" id="{00000000-0008-0000-1000-00004B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48204" name="Check Box 76" hidden="1">
              <a:extLst>
                <a:ext uri="{63B3BB69-23CF-44E3-9099-C40C66FF867C}">
                  <a14:compatExt spid="_x0000_s48204"/>
                </a:ext>
                <a:ext uri="{FF2B5EF4-FFF2-40B4-BE49-F238E27FC236}">
                  <a16:creationId xmlns:a16="http://schemas.microsoft.com/office/drawing/2014/main" id="{00000000-0008-0000-1000-00004C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48205" name="Check Box 77" hidden="1">
              <a:extLst>
                <a:ext uri="{63B3BB69-23CF-44E3-9099-C40C66FF867C}">
                  <a14:compatExt spid="_x0000_s48205"/>
                </a:ext>
                <a:ext uri="{FF2B5EF4-FFF2-40B4-BE49-F238E27FC236}">
                  <a16:creationId xmlns:a16="http://schemas.microsoft.com/office/drawing/2014/main" id="{00000000-0008-0000-1000-00004D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48206" name="Check Box 78" hidden="1">
              <a:extLst>
                <a:ext uri="{63B3BB69-23CF-44E3-9099-C40C66FF867C}">
                  <a14:compatExt spid="_x0000_s48206"/>
                </a:ext>
                <a:ext uri="{FF2B5EF4-FFF2-40B4-BE49-F238E27FC236}">
                  <a16:creationId xmlns:a16="http://schemas.microsoft.com/office/drawing/2014/main" id="{00000000-0008-0000-1000-00004E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19050</xdr:rowOff>
        </xdr:to>
        <xdr:sp macro="" textlink="">
          <xdr:nvSpPr>
            <xdr:cNvPr id="48207" name="Check Box 79" hidden="1">
              <a:extLst>
                <a:ext uri="{63B3BB69-23CF-44E3-9099-C40C66FF867C}">
                  <a14:compatExt spid="_x0000_s48207"/>
                </a:ext>
                <a:ext uri="{FF2B5EF4-FFF2-40B4-BE49-F238E27FC236}">
                  <a16:creationId xmlns:a16="http://schemas.microsoft.com/office/drawing/2014/main" id="{00000000-0008-0000-1000-00004F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19050</xdr:rowOff>
        </xdr:to>
        <xdr:sp macro="" textlink="">
          <xdr:nvSpPr>
            <xdr:cNvPr id="48208" name="Check Box 80" hidden="1">
              <a:extLst>
                <a:ext uri="{63B3BB69-23CF-44E3-9099-C40C66FF867C}">
                  <a14:compatExt spid="_x0000_s48208"/>
                </a:ext>
                <a:ext uri="{FF2B5EF4-FFF2-40B4-BE49-F238E27FC236}">
                  <a16:creationId xmlns:a16="http://schemas.microsoft.com/office/drawing/2014/main" id="{00000000-0008-0000-1000-000050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48209" name="Check Box 81" hidden="1">
              <a:extLst>
                <a:ext uri="{63B3BB69-23CF-44E3-9099-C40C66FF867C}">
                  <a14:compatExt spid="_x0000_s48209"/>
                </a:ext>
                <a:ext uri="{FF2B5EF4-FFF2-40B4-BE49-F238E27FC236}">
                  <a16:creationId xmlns:a16="http://schemas.microsoft.com/office/drawing/2014/main" id="{00000000-0008-0000-1000-00005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19050</xdr:rowOff>
        </xdr:to>
        <xdr:sp macro="" textlink="">
          <xdr:nvSpPr>
            <xdr:cNvPr id="48210" name="Check Box 82" hidden="1">
              <a:extLst>
                <a:ext uri="{63B3BB69-23CF-44E3-9099-C40C66FF867C}">
                  <a14:compatExt spid="_x0000_s48210"/>
                </a:ext>
                <a:ext uri="{FF2B5EF4-FFF2-40B4-BE49-F238E27FC236}">
                  <a16:creationId xmlns:a16="http://schemas.microsoft.com/office/drawing/2014/main" id="{00000000-0008-0000-1000-00005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19050</xdr:rowOff>
        </xdr:to>
        <xdr:sp macro="" textlink="">
          <xdr:nvSpPr>
            <xdr:cNvPr id="48211" name="Check Box 83" hidden="1">
              <a:extLst>
                <a:ext uri="{63B3BB69-23CF-44E3-9099-C40C66FF867C}">
                  <a14:compatExt spid="_x0000_s48211"/>
                </a:ext>
                <a:ext uri="{FF2B5EF4-FFF2-40B4-BE49-F238E27FC236}">
                  <a16:creationId xmlns:a16="http://schemas.microsoft.com/office/drawing/2014/main" id="{00000000-0008-0000-1000-00005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48212" name="Check Box 84" hidden="1">
              <a:extLst>
                <a:ext uri="{63B3BB69-23CF-44E3-9099-C40C66FF867C}">
                  <a14:compatExt spid="_x0000_s48212"/>
                </a:ext>
                <a:ext uri="{FF2B5EF4-FFF2-40B4-BE49-F238E27FC236}">
                  <a16:creationId xmlns:a16="http://schemas.microsoft.com/office/drawing/2014/main" id="{00000000-0008-0000-1000-00005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161925</xdr:rowOff>
        </xdr:from>
        <xdr:to>
          <xdr:col>10</xdr:col>
          <xdr:colOff>0</xdr:colOff>
          <xdr:row>26</xdr:row>
          <xdr:rowOff>9525</xdr:rowOff>
        </xdr:to>
        <xdr:sp macro="" textlink="">
          <xdr:nvSpPr>
            <xdr:cNvPr id="48213" name="Check Box 85" hidden="1">
              <a:extLst>
                <a:ext uri="{63B3BB69-23CF-44E3-9099-C40C66FF867C}">
                  <a14:compatExt spid="_x0000_s48213"/>
                </a:ext>
                <a:ext uri="{FF2B5EF4-FFF2-40B4-BE49-F238E27FC236}">
                  <a16:creationId xmlns:a16="http://schemas.microsoft.com/office/drawing/2014/main" id="{00000000-0008-0000-1000-00005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161925</xdr:rowOff>
        </xdr:from>
        <xdr:to>
          <xdr:col>10</xdr:col>
          <xdr:colOff>285750</xdr:colOff>
          <xdr:row>26</xdr:row>
          <xdr:rowOff>9525</xdr:rowOff>
        </xdr:to>
        <xdr:sp macro="" textlink="">
          <xdr:nvSpPr>
            <xdr:cNvPr id="48214" name="Check Box 86" hidden="1">
              <a:extLst>
                <a:ext uri="{63B3BB69-23CF-44E3-9099-C40C66FF867C}">
                  <a14:compatExt spid="_x0000_s48214"/>
                </a:ext>
                <a:ext uri="{FF2B5EF4-FFF2-40B4-BE49-F238E27FC236}">
                  <a16:creationId xmlns:a16="http://schemas.microsoft.com/office/drawing/2014/main" id="{00000000-0008-0000-1000-000056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24</xdr:row>
          <xdr:rowOff>161925</xdr:rowOff>
        </xdr:from>
        <xdr:to>
          <xdr:col>11</xdr:col>
          <xdr:colOff>285750</xdr:colOff>
          <xdr:row>26</xdr:row>
          <xdr:rowOff>9525</xdr:rowOff>
        </xdr:to>
        <xdr:sp macro="" textlink="">
          <xdr:nvSpPr>
            <xdr:cNvPr id="48215" name="Check Box 87" hidden="1">
              <a:extLst>
                <a:ext uri="{63B3BB69-23CF-44E3-9099-C40C66FF867C}">
                  <a14:compatExt spid="_x0000_s48215"/>
                </a:ext>
                <a:ext uri="{FF2B5EF4-FFF2-40B4-BE49-F238E27FC236}">
                  <a16:creationId xmlns:a16="http://schemas.microsoft.com/office/drawing/2014/main" id="{00000000-0008-0000-1000-000057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278F2AF0-BFD6-4C16-AFDE-E71D873BA898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73BB7DC1-CC1C-48B7-9C88-B2554BB9D531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DBED1CB8-C943-427D-B7C4-4AA37422BAB3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171450</xdr:rowOff>
        </xdr:from>
        <xdr:to>
          <xdr:col>7</xdr:col>
          <xdr:colOff>400050</xdr:colOff>
          <xdr:row>16</xdr:row>
          <xdr:rowOff>19050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1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14</xdr:row>
          <xdr:rowOff>171450</xdr:rowOff>
        </xdr:from>
        <xdr:to>
          <xdr:col>8</xdr:col>
          <xdr:colOff>371475</xdr:colOff>
          <xdr:row>16</xdr:row>
          <xdr:rowOff>19050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11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76200</xdr:rowOff>
        </xdr:from>
        <xdr:to>
          <xdr:col>5</xdr:col>
          <xdr:colOff>295275</xdr:colOff>
          <xdr:row>17</xdr:row>
          <xdr:rowOff>114300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11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16</xdr:row>
          <xdr:rowOff>66675</xdr:rowOff>
        </xdr:from>
        <xdr:to>
          <xdr:col>6</xdr:col>
          <xdr:colOff>304800</xdr:colOff>
          <xdr:row>17</xdr:row>
          <xdr:rowOff>104775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11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171450</xdr:rowOff>
        </xdr:from>
        <xdr:to>
          <xdr:col>5</xdr:col>
          <xdr:colOff>304800</xdr:colOff>
          <xdr:row>19</xdr:row>
          <xdr:rowOff>19050</xdr:rowOff>
        </xdr:to>
        <xdr:sp macro="" textlink="">
          <xdr:nvSpPr>
            <xdr:cNvPr id="49157" name="Check Box 5" hidden="1">
              <a:extLst>
                <a:ext uri="{63B3BB69-23CF-44E3-9099-C40C66FF867C}">
                  <a14:compatExt spid="_x0000_s49157"/>
                </a:ext>
                <a:ext uri="{FF2B5EF4-FFF2-40B4-BE49-F238E27FC236}">
                  <a16:creationId xmlns:a16="http://schemas.microsoft.com/office/drawing/2014/main" id="{00000000-0008-0000-1100-00000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17</xdr:row>
          <xdr:rowOff>171450</xdr:rowOff>
        </xdr:from>
        <xdr:to>
          <xdr:col>7</xdr:col>
          <xdr:colOff>0</xdr:colOff>
          <xdr:row>19</xdr:row>
          <xdr:rowOff>19050</xdr:rowOff>
        </xdr:to>
        <xdr:sp macro="" textlink="">
          <xdr:nvSpPr>
            <xdr:cNvPr id="49158" name="Check Box 6" hidden="1">
              <a:extLst>
                <a:ext uri="{63B3BB69-23CF-44E3-9099-C40C66FF867C}">
                  <a14:compatExt spid="_x0000_s49158"/>
                </a:ext>
                <a:ext uri="{FF2B5EF4-FFF2-40B4-BE49-F238E27FC236}">
                  <a16:creationId xmlns:a16="http://schemas.microsoft.com/office/drawing/2014/main" id="{00000000-0008-0000-1100-00000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18</xdr:row>
          <xdr:rowOff>171450</xdr:rowOff>
        </xdr:from>
        <xdr:to>
          <xdr:col>5</xdr:col>
          <xdr:colOff>304800</xdr:colOff>
          <xdr:row>20</xdr:row>
          <xdr:rowOff>28575</xdr:rowOff>
        </xdr:to>
        <xdr:sp macro="" textlink="">
          <xdr:nvSpPr>
            <xdr:cNvPr id="49159" name="Check Box 7" hidden="1">
              <a:extLst>
                <a:ext uri="{63B3BB69-23CF-44E3-9099-C40C66FF867C}">
                  <a14:compatExt spid="_x0000_s49159"/>
                </a:ext>
                <a:ext uri="{FF2B5EF4-FFF2-40B4-BE49-F238E27FC236}">
                  <a16:creationId xmlns:a16="http://schemas.microsoft.com/office/drawing/2014/main" id="{00000000-0008-0000-1100-00000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171450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49160" name="Check Box 8" hidden="1">
              <a:extLst>
                <a:ext uri="{63B3BB69-23CF-44E3-9099-C40C66FF867C}">
                  <a14:compatExt spid="_x0000_s49160"/>
                </a:ext>
                <a:ext uri="{FF2B5EF4-FFF2-40B4-BE49-F238E27FC236}">
                  <a16:creationId xmlns:a16="http://schemas.microsoft.com/office/drawing/2014/main" id="{00000000-0008-0000-1100-00000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171450</xdr:rowOff>
        </xdr:from>
        <xdr:to>
          <xdr:col>5</xdr:col>
          <xdr:colOff>304800</xdr:colOff>
          <xdr:row>21</xdr:row>
          <xdr:rowOff>19050</xdr:rowOff>
        </xdr:to>
        <xdr:sp macro="" textlink="">
          <xdr:nvSpPr>
            <xdr:cNvPr id="49161" name="Check Box 9" hidden="1">
              <a:extLst>
                <a:ext uri="{63B3BB69-23CF-44E3-9099-C40C66FF867C}">
                  <a14:compatExt spid="_x0000_s49161"/>
                </a:ext>
                <a:ext uri="{FF2B5EF4-FFF2-40B4-BE49-F238E27FC236}">
                  <a16:creationId xmlns:a16="http://schemas.microsoft.com/office/drawing/2014/main" id="{00000000-0008-0000-1100-00000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171450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49162" name="Check Box 10" hidden="1">
              <a:extLst>
                <a:ext uri="{63B3BB69-23CF-44E3-9099-C40C66FF867C}">
                  <a14:compatExt spid="_x0000_s49162"/>
                </a:ext>
                <a:ext uri="{FF2B5EF4-FFF2-40B4-BE49-F238E27FC236}">
                  <a16:creationId xmlns:a16="http://schemas.microsoft.com/office/drawing/2014/main" id="{00000000-0008-0000-1100-00000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171450</xdr:rowOff>
        </xdr:from>
        <xdr:to>
          <xdr:col>5</xdr:col>
          <xdr:colOff>304800</xdr:colOff>
          <xdr:row>22</xdr:row>
          <xdr:rowOff>28575</xdr:rowOff>
        </xdr:to>
        <xdr:sp macro="" textlink="">
          <xdr:nvSpPr>
            <xdr:cNvPr id="49163" name="Check Box 11" hidden="1">
              <a:extLst>
                <a:ext uri="{63B3BB69-23CF-44E3-9099-C40C66FF867C}">
                  <a14:compatExt spid="_x0000_s49163"/>
                </a:ext>
                <a:ext uri="{FF2B5EF4-FFF2-40B4-BE49-F238E27FC236}">
                  <a16:creationId xmlns:a16="http://schemas.microsoft.com/office/drawing/2014/main" id="{00000000-0008-0000-1100-00000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171450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49164" name="Check Box 12" hidden="1">
              <a:extLst>
                <a:ext uri="{63B3BB69-23CF-44E3-9099-C40C66FF867C}">
                  <a14:compatExt spid="_x0000_s49164"/>
                </a:ext>
                <a:ext uri="{FF2B5EF4-FFF2-40B4-BE49-F238E27FC236}">
                  <a16:creationId xmlns:a16="http://schemas.microsoft.com/office/drawing/2014/main" id="{00000000-0008-0000-1100-00000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161925</xdr:rowOff>
        </xdr:from>
        <xdr:to>
          <xdr:col>5</xdr:col>
          <xdr:colOff>304800</xdr:colOff>
          <xdr:row>23</xdr:row>
          <xdr:rowOff>19050</xdr:rowOff>
        </xdr:to>
        <xdr:sp macro="" textlink="">
          <xdr:nvSpPr>
            <xdr:cNvPr id="49165" name="Check Box 13" hidden="1">
              <a:extLst>
                <a:ext uri="{63B3BB69-23CF-44E3-9099-C40C66FF867C}">
                  <a14:compatExt spid="_x0000_s49165"/>
                </a:ext>
                <a:ext uri="{FF2B5EF4-FFF2-40B4-BE49-F238E27FC236}">
                  <a16:creationId xmlns:a16="http://schemas.microsoft.com/office/drawing/2014/main" id="{00000000-0008-0000-1100-00000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161925</xdr:rowOff>
        </xdr:from>
        <xdr:to>
          <xdr:col>7</xdr:col>
          <xdr:colOff>0</xdr:colOff>
          <xdr:row>23</xdr:row>
          <xdr:rowOff>19050</xdr:rowOff>
        </xdr:to>
        <xdr:sp macro="" textlink="">
          <xdr:nvSpPr>
            <xdr:cNvPr id="49166" name="Check Box 14" hidden="1">
              <a:extLst>
                <a:ext uri="{63B3BB69-23CF-44E3-9099-C40C66FF867C}">
                  <a14:compatExt spid="_x0000_s49166"/>
                </a:ext>
                <a:ext uri="{FF2B5EF4-FFF2-40B4-BE49-F238E27FC236}">
                  <a16:creationId xmlns:a16="http://schemas.microsoft.com/office/drawing/2014/main" id="{00000000-0008-0000-1100-00000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171450</xdr:rowOff>
        </xdr:from>
        <xdr:to>
          <xdr:col>5</xdr:col>
          <xdr:colOff>304800</xdr:colOff>
          <xdr:row>24</xdr:row>
          <xdr:rowOff>19050</xdr:rowOff>
        </xdr:to>
        <xdr:sp macro="" textlink="">
          <xdr:nvSpPr>
            <xdr:cNvPr id="49167" name="Check Box 15" hidden="1">
              <a:extLst>
                <a:ext uri="{63B3BB69-23CF-44E3-9099-C40C66FF867C}">
                  <a14:compatExt spid="_x0000_s49167"/>
                </a:ext>
                <a:ext uri="{FF2B5EF4-FFF2-40B4-BE49-F238E27FC236}">
                  <a16:creationId xmlns:a16="http://schemas.microsoft.com/office/drawing/2014/main" id="{00000000-0008-0000-1100-00000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161925</xdr:rowOff>
        </xdr:from>
        <xdr:to>
          <xdr:col>7</xdr:col>
          <xdr:colOff>0</xdr:colOff>
          <xdr:row>24</xdr:row>
          <xdr:rowOff>19050</xdr:rowOff>
        </xdr:to>
        <xdr:sp macro="" textlink="">
          <xdr:nvSpPr>
            <xdr:cNvPr id="49168" name="Check Box 16" hidden="1">
              <a:extLst>
                <a:ext uri="{63B3BB69-23CF-44E3-9099-C40C66FF867C}">
                  <a14:compatExt spid="_x0000_s49168"/>
                </a:ext>
                <a:ext uri="{FF2B5EF4-FFF2-40B4-BE49-F238E27FC236}">
                  <a16:creationId xmlns:a16="http://schemas.microsoft.com/office/drawing/2014/main" id="{00000000-0008-0000-1100-00001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171450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49169" name="Check Box 17" hidden="1">
              <a:extLst>
                <a:ext uri="{63B3BB69-23CF-44E3-9099-C40C66FF867C}">
                  <a14:compatExt spid="_x0000_s49169"/>
                </a:ext>
                <a:ext uri="{FF2B5EF4-FFF2-40B4-BE49-F238E27FC236}">
                  <a16:creationId xmlns:a16="http://schemas.microsoft.com/office/drawing/2014/main" id="{00000000-0008-0000-1100-00001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171450</xdr:rowOff>
        </xdr:from>
        <xdr:to>
          <xdr:col>7</xdr:col>
          <xdr:colOff>0</xdr:colOff>
          <xdr:row>25</xdr:row>
          <xdr:rowOff>19050</xdr:rowOff>
        </xdr:to>
        <xdr:sp macro="" textlink="">
          <xdr:nvSpPr>
            <xdr:cNvPr id="49170" name="Check Box 18" hidden="1">
              <a:extLst>
                <a:ext uri="{63B3BB69-23CF-44E3-9099-C40C66FF867C}">
                  <a14:compatExt spid="_x0000_s49170"/>
                </a:ext>
                <a:ext uri="{FF2B5EF4-FFF2-40B4-BE49-F238E27FC236}">
                  <a16:creationId xmlns:a16="http://schemas.microsoft.com/office/drawing/2014/main" id="{00000000-0008-0000-1100-00001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16</xdr:row>
          <xdr:rowOff>66675</xdr:rowOff>
        </xdr:from>
        <xdr:to>
          <xdr:col>7</xdr:col>
          <xdr:colOff>390525</xdr:colOff>
          <xdr:row>17</xdr:row>
          <xdr:rowOff>104775</xdr:rowOff>
        </xdr:to>
        <xdr:sp macro="" textlink="">
          <xdr:nvSpPr>
            <xdr:cNvPr id="49183" name="Check Box 31" hidden="1">
              <a:extLst>
                <a:ext uri="{63B3BB69-23CF-44E3-9099-C40C66FF867C}">
                  <a14:compatExt spid="_x0000_s49183"/>
                </a:ext>
                <a:ext uri="{FF2B5EF4-FFF2-40B4-BE49-F238E27FC236}">
                  <a16:creationId xmlns:a16="http://schemas.microsoft.com/office/drawing/2014/main" id="{00000000-0008-0000-1100-00001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16</xdr:row>
          <xdr:rowOff>66675</xdr:rowOff>
        </xdr:from>
        <xdr:to>
          <xdr:col>8</xdr:col>
          <xdr:colOff>361950</xdr:colOff>
          <xdr:row>17</xdr:row>
          <xdr:rowOff>104775</xdr:rowOff>
        </xdr:to>
        <xdr:sp macro="" textlink="">
          <xdr:nvSpPr>
            <xdr:cNvPr id="49184" name="Check Box 32" hidden="1">
              <a:extLst>
                <a:ext uri="{63B3BB69-23CF-44E3-9099-C40C66FF867C}">
                  <a14:compatExt spid="_x0000_s49184"/>
                </a:ext>
                <a:ext uri="{FF2B5EF4-FFF2-40B4-BE49-F238E27FC236}">
                  <a16:creationId xmlns:a16="http://schemas.microsoft.com/office/drawing/2014/main" id="{00000000-0008-0000-1100-00002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171450</xdr:rowOff>
        </xdr:from>
        <xdr:to>
          <xdr:col>7</xdr:col>
          <xdr:colOff>400050</xdr:colOff>
          <xdr:row>19</xdr:row>
          <xdr:rowOff>19050</xdr:rowOff>
        </xdr:to>
        <xdr:sp macro="" textlink="">
          <xdr:nvSpPr>
            <xdr:cNvPr id="49185" name="Check Box 33" hidden="1">
              <a:extLst>
                <a:ext uri="{63B3BB69-23CF-44E3-9099-C40C66FF867C}">
                  <a14:compatExt spid="_x0000_s49185"/>
                </a:ext>
                <a:ext uri="{FF2B5EF4-FFF2-40B4-BE49-F238E27FC236}">
                  <a16:creationId xmlns:a16="http://schemas.microsoft.com/office/drawing/2014/main" id="{00000000-0008-0000-1100-00002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17</xdr:row>
          <xdr:rowOff>171450</xdr:rowOff>
        </xdr:from>
        <xdr:to>
          <xdr:col>8</xdr:col>
          <xdr:colOff>371475</xdr:colOff>
          <xdr:row>19</xdr:row>
          <xdr:rowOff>19050</xdr:rowOff>
        </xdr:to>
        <xdr:sp macro="" textlink="">
          <xdr:nvSpPr>
            <xdr:cNvPr id="49186" name="Check Box 34" hidden="1">
              <a:extLst>
                <a:ext uri="{63B3BB69-23CF-44E3-9099-C40C66FF867C}">
                  <a14:compatExt spid="_x0000_s49186"/>
                </a:ext>
                <a:ext uri="{FF2B5EF4-FFF2-40B4-BE49-F238E27FC236}">
                  <a16:creationId xmlns:a16="http://schemas.microsoft.com/office/drawing/2014/main" id="{00000000-0008-0000-1100-00002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171450</xdr:rowOff>
        </xdr:from>
        <xdr:to>
          <xdr:col>7</xdr:col>
          <xdr:colOff>400050</xdr:colOff>
          <xdr:row>20</xdr:row>
          <xdr:rowOff>19050</xdr:rowOff>
        </xdr:to>
        <xdr:sp macro="" textlink="">
          <xdr:nvSpPr>
            <xdr:cNvPr id="49187" name="Check Box 35" hidden="1">
              <a:extLst>
                <a:ext uri="{63B3BB69-23CF-44E3-9099-C40C66FF867C}">
                  <a14:compatExt spid="_x0000_s49187"/>
                </a:ext>
                <a:ext uri="{FF2B5EF4-FFF2-40B4-BE49-F238E27FC236}">
                  <a16:creationId xmlns:a16="http://schemas.microsoft.com/office/drawing/2014/main" id="{00000000-0008-0000-1100-00002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171450</xdr:rowOff>
        </xdr:from>
        <xdr:to>
          <xdr:col>8</xdr:col>
          <xdr:colOff>371475</xdr:colOff>
          <xdr:row>20</xdr:row>
          <xdr:rowOff>19050</xdr:rowOff>
        </xdr:to>
        <xdr:sp macro="" textlink="">
          <xdr:nvSpPr>
            <xdr:cNvPr id="49188" name="Check Box 36" hidden="1">
              <a:extLst>
                <a:ext uri="{63B3BB69-23CF-44E3-9099-C40C66FF867C}">
                  <a14:compatExt spid="_x0000_s49188"/>
                </a:ext>
                <a:ext uri="{FF2B5EF4-FFF2-40B4-BE49-F238E27FC236}">
                  <a16:creationId xmlns:a16="http://schemas.microsoft.com/office/drawing/2014/main" id="{00000000-0008-0000-1100-00002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171450</xdr:rowOff>
        </xdr:from>
        <xdr:to>
          <xdr:col>7</xdr:col>
          <xdr:colOff>400050</xdr:colOff>
          <xdr:row>21</xdr:row>
          <xdr:rowOff>19050</xdr:rowOff>
        </xdr:to>
        <xdr:sp macro="" textlink="">
          <xdr:nvSpPr>
            <xdr:cNvPr id="49189" name="Check Box 37" hidden="1">
              <a:extLst>
                <a:ext uri="{63B3BB69-23CF-44E3-9099-C40C66FF867C}">
                  <a14:compatExt spid="_x0000_s49189"/>
                </a:ext>
                <a:ext uri="{FF2B5EF4-FFF2-40B4-BE49-F238E27FC236}">
                  <a16:creationId xmlns:a16="http://schemas.microsoft.com/office/drawing/2014/main" id="{00000000-0008-0000-1100-00002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171450</xdr:rowOff>
        </xdr:from>
        <xdr:to>
          <xdr:col>8</xdr:col>
          <xdr:colOff>371475</xdr:colOff>
          <xdr:row>21</xdr:row>
          <xdr:rowOff>19050</xdr:rowOff>
        </xdr:to>
        <xdr:sp macro="" textlink="">
          <xdr:nvSpPr>
            <xdr:cNvPr id="49190" name="Check Box 38" hidden="1">
              <a:extLst>
                <a:ext uri="{63B3BB69-23CF-44E3-9099-C40C66FF867C}">
                  <a14:compatExt spid="_x0000_s49190"/>
                </a:ext>
                <a:ext uri="{FF2B5EF4-FFF2-40B4-BE49-F238E27FC236}">
                  <a16:creationId xmlns:a16="http://schemas.microsoft.com/office/drawing/2014/main" id="{00000000-0008-0000-1100-00002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49191" name="Check Box 39" hidden="1">
              <a:extLst>
                <a:ext uri="{63B3BB69-23CF-44E3-9099-C40C66FF867C}">
                  <a14:compatExt spid="_x0000_s49191"/>
                </a:ext>
                <a:ext uri="{FF2B5EF4-FFF2-40B4-BE49-F238E27FC236}">
                  <a16:creationId xmlns:a16="http://schemas.microsoft.com/office/drawing/2014/main" id="{00000000-0008-0000-1100-00002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49192" name="Check Box 40" hidden="1">
              <a:extLst>
                <a:ext uri="{63B3BB69-23CF-44E3-9099-C40C66FF867C}">
                  <a14:compatExt spid="_x0000_s49192"/>
                </a:ext>
                <a:ext uri="{FF2B5EF4-FFF2-40B4-BE49-F238E27FC236}">
                  <a16:creationId xmlns:a16="http://schemas.microsoft.com/office/drawing/2014/main" id="{00000000-0008-0000-1100-00002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171450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49193" name="Check Box 41" hidden="1">
              <a:extLst>
                <a:ext uri="{63B3BB69-23CF-44E3-9099-C40C66FF867C}">
                  <a14:compatExt spid="_x0000_s49193"/>
                </a:ext>
                <a:ext uri="{FF2B5EF4-FFF2-40B4-BE49-F238E27FC236}">
                  <a16:creationId xmlns:a16="http://schemas.microsoft.com/office/drawing/2014/main" id="{00000000-0008-0000-1100-00002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171450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49194" name="Check Box 42" hidden="1">
              <a:extLst>
                <a:ext uri="{63B3BB69-23CF-44E3-9099-C40C66FF867C}">
                  <a14:compatExt spid="_x0000_s49194"/>
                </a:ext>
                <a:ext uri="{FF2B5EF4-FFF2-40B4-BE49-F238E27FC236}">
                  <a16:creationId xmlns:a16="http://schemas.microsoft.com/office/drawing/2014/main" id="{00000000-0008-0000-1100-00002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161925</xdr:rowOff>
        </xdr:from>
        <xdr:to>
          <xdr:col>7</xdr:col>
          <xdr:colOff>400050</xdr:colOff>
          <xdr:row>24</xdr:row>
          <xdr:rowOff>19050</xdr:rowOff>
        </xdr:to>
        <xdr:sp macro="" textlink="">
          <xdr:nvSpPr>
            <xdr:cNvPr id="49195" name="Check Box 43" hidden="1">
              <a:extLst>
                <a:ext uri="{63B3BB69-23CF-44E3-9099-C40C66FF867C}">
                  <a14:compatExt spid="_x0000_s49195"/>
                </a:ext>
                <a:ext uri="{FF2B5EF4-FFF2-40B4-BE49-F238E27FC236}">
                  <a16:creationId xmlns:a16="http://schemas.microsoft.com/office/drawing/2014/main" id="{00000000-0008-0000-1100-00002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161925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49196" name="Check Box 44" hidden="1">
              <a:extLst>
                <a:ext uri="{63B3BB69-23CF-44E3-9099-C40C66FF867C}">
                  <a14:compatExt spid="_x0000_s49196"/>
                </a:ext>
                <a:ext uri="{FF2B5EF4-FFF2-40B4-BE49-F238E27FC236}">
                  <a16:creationId xmlns:a16="http://schemas.microsoft.com/office/drawing/2014/main" id="{00000000-0008-0000-1100-00002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161925</xdr:rowOff>
        </xdr:from>
        <xdr:to>
          <xdr:col>7</xdr:col>
          <xdr:colOff>400050</xdr:colOff>
          <xdr:row>25</xdr:row>
          <xdr:rowOff>9525</xdr:rowOff>
        </xdr:to>
        <xdr:sp macro="" textlink="">
          <xdr:nvSpPr>
            <xdr:cNvPr id="49197" name="Check Box 45" hidden="1">
              <a:extLst>
                <a:ext uri="{63B3BB69-23CF-44E3-9099-C40C66FF867C}">
                  <a14:compatExt spid="_x0000_s49197"/>
                </a:ext>
                <a:ext uri="{FF2B5EF4-FFF2-40B4-BE49-F238E27FC236}">
                  <a16:creationId xmlns:a16="http://schemas.microsoft.com/office/drawing/2014/main" id="{00000000-0008-0000-1100-00002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161925</xdr:rowOff>
        </xdr:from>
        <xdr:to>
          <xdr:col>8</xdr:col>
          <xdr:colOff>371475</xdr:colOff>
          <xdr:row>25</xdr:row>
          <xdr:rowOff>9525</xdr:rowOff>
        </xdr:to>
        <xdr:sp macro="" textlink="">
          <xdr:nvSpPr>
            <xdr:cNvPr id="49198" name="Check Box 46" hidden="1">
              <a:extLst>
                <a:ext uri="{63B3BB69-23CF-44E3-9099-C40C66FF867C}">
                  <a14:compatExt spid="_x0000_s49198"/>
                </a:ext>
                <a:ext uri="{FF2B5EF4-FFF2-40B4-BE49-F238E27FC236}">
                  <a16:creationId xmlns:a16="http://schemas.microsoft.com/office/drawing/2014/main" id="{00000000-0008-0000-1100-00002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171450</xdr:rowOff>
        </xdr:from>
        <xdr:to>
          <xdr:col>6</xdr:col>
          <xdr:colOff>0</xdr:colOff>
          <xdr:row>16</xdr:row>
          <xdr:rowOff>19050</xdr:rowOff>
        </xdr:to>
        <xdr:sp macro="" textlink="">
          <xdr:nvSpPr>
            <xdr:cNvPr id="49211" name="Check Box 59" hidden="1">
              <a:extLst>
                <a:ext uri="{63B3BB69-23CF-44E3-9099-C40C66FF867C}">
                  <a14:compatExt spid="_x0000_s49211"/>
                </a:ext>
                <a:ext uri="{FF2B5EF4-FFF2-40B4-BE49-F238E27FC236}">
                  <a16:creationId xmlns:a16="http://schemas.microsoft.com/office/drawing/2014/main" id="{00000000-0008-0000-1100-00003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14</xdr:row>
          <xdr:rowOff>161925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49212" name="Check Box 60" hidden="1">
              <a:extLst>
                <a:ext uri="{63B3BB69-23CF-44E3-9099-C40C66FF867C}">
                  <a14:compatExt spid="_x0000_s49212"/>
                </a:ext>
                <a:ext uri="{FF2B5EF4-FFF2-40B4-BE49-F238E27FC236}">
                  <a16:creationId xmlns:a16="http://schemas.microsoft.com/office/drawing/2014/main" id="{00000000-0008-0000-1100-00003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171450</xdr:rowOff>
        </xdr:from>
        <xdr:to>
          <xdr:col>10</xdr:col>
          <xdr:colOff>0</xdr:colOff>
          <xdr:row>16</xdr:row>
          <xdr:rowOff>19050</xdr:rowOff>
        </xdr:to>
        <xdr:sp macro="" textlink="">
          <xdr:nvSpPr>
            <xdr:cNvPr id="49213" name="Check Box 61" hidden="1">
              <a:extLst>
                <a:ext uri="{63B3BB69-23CF-44E3-9099-C40C66FF867C}">
                  <a14:compatExt spid="_x0000_s49213"/>
                </a:ext>
                <a:ext uri="{FF2B5EF4-FFF2-40B4-BE49-F238E27FC236}">
                  <a16:creationId xmlns:a16="http://schemas.microsoft.com/office/drawing/2014/main" id="{00000000-0008-0000-1100-00003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171450</xdr:rowOff>
        </xdr:from>
        <xdr:to>
          <xdr:col>10</xdr:col>
          <xdr:colOff>285750</xdr:colOff>
          <xdr:row>16</xdr:row>
          <xdr:rowOff>19050</xdr:rowOff>
        </xdr:to>
        <xdr:sp macro="" textlink="">
          <xdr:nvSpPr>
            <xdr:cNvPr id="49214" name="Check Box 62" hidden="1">
              <a:extLst>
                <a:ext uri="{63B3BB69-23CF-44E3-9099-C40C66FF867C}">
                  <a14:compatExt spid="_x0000_s49214"/>
                </a:ext>
                <a:ext uri="{FF2B5EF4-FFF2-40B4-BE49-F238E27FC236}">
                  <a16:creationId xmlns:a16="http://schemas.microsoft.com/office/drawing/2014/main" id="{00000000-0008-0000-1100-00003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14</xdr:row>
          <xdr:rowOff>171450</xdr:rowOff>
        </xdr:from>
        <xdr:to>
          <xdr:col>11</xdr:col>
          <xdr:colOff>285750</xdr:colOff>
          <xdr:row>16</xdr:row>
          <xdr:rowOff>19050</xdr:rowOff>
        </xdr:to>
        <xdr:sp macro="" textlink="">
          <xdr:nvSpPr>
            <xdr:cNvPr id="49215" name="Check Box 63" hidden="1">
              <a:extLst>
                <a:ext uri="{63B3BB69-23CF-44E3-9099-C40C66FF867C}">
                  <a14:compatExt spid="_x0000_s49215"/>
                </a:ext>
                <a:ext uri="{FF2B5EF4-FFF2-40B4-BE49-F238E27FC236}">
                  <a16:creationId xmlns:a16="http://schemas.microsoft.com/office/drawing/2014/main" id="{00000000-0008-0000-1100-00003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16</xdr:row>
          <xdr:rowOff>66675</xdr:rowOff>
        </xdr:from>
        <xdr:to>
          <xdr:col>9</xdr:col>
          <xdr:colOff>276225</xdr:colOff>
          <xdr:row>17</xdr:row>
          <xdr:rowOff>104775</xdr:rowOff>
        </xdr:to>
        <xdr:sp macro="" textlink="">
          <xdr:nvSpPr>
            <xdr:cNvPr id="49216" name="Check Box 64" hidden="1">
              <a:extLst>
                <a:ext uri="{63B3BB69-23CF-44E3-9099-C40C66FF867C}">
                  <a14:compatExt spid="_x0000_s49216"/>
                </a:ext>
                <a:ext uri="{FF2B5EF4-FFF2-40B4-BE49-F238E27FC236}">
                  <a16:creationId xmlns:a16="http://schemas.microsoft.com/office/drawing/2014/main" id="{00000000-0008-0000-1100-00004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16</xdr:row>
          <xdr:rowOff>66675</xdr:rowOff>
        </xdr:from>
        <xdr:to>
          <xdr:col>10</xdr:col>
          <xdr:colOff>285750</xdr:colOff>
          <xdr:row>17</xdr:row>
          <xdr:rowOff>104775</xdr:rowOff>
        </xdr:to>
        <xdr:sp macro="" textlink="">
          <xdr:nvSpPr>
            <xdr:cNvPr id="49217" name="Check Box 65" hidden="1">
              <a:extLst>
                <a:ext uri="{63B3BB69-23CF-44E3-9099-C40C66FF867C}">
                  <a14:compatExt spid="_x0000_s49217"/>
                </a:ext>
                <a:ext uri="{FF2B5EF4-FFF2-40B4-BE49-F238E27FC236}">
                  <a16:creationId xmlns:a16="http://schemas.microsoft.com/office/drawing/2014/main" id="{00000000-0008-0000-1100-00004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66675</xdr:rowOff>
        </xdr:from>
        <xdr:to>
          <xdr:col>11</xdr:col>
          <xdr:colOff>285750</xdr:colOff>
          <xdr:row>17</xdr:row>
          <xdr:rowOff>104775</xdr:rowOff>
        </xdr:to>
        <xdr:sp macro="" textlink="">
          <xdr:nvSpPr>
            <xdr:cNvPr id="49218" name="Check Box 66" hidden="1">
              <a:extLst>
                <a:ext uri="{63B3BB69-23CF-44E3-9099-C40C66FF867C}">
                  <a14:compatExt spid="_x0000_s49218"/>
                </a:ext>
                <a:ext uri="{FF2B5EF4-FFF2-40B4-BE49-F238E27FC236}">
                  <a16:creationId xmlns:a16="http://schemas.microsoft.com/office/drawing/2014/main" id="{00000000-0008-0000-1100-00004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171450</xdr:rowOff>
        </xdr:from>
        <xdr:to>
          <xdr:col>10</xdr:col>
          <xdr:colOff>0</xdr:colOff>
          <xdr:row>19</xdr:row>
          <xdr:rowOff>19050</xdr:rowOff>
        </xdr:to>
        <xdr:sp macro="" textlink="">
          <xdr:nvSpPr>
            <xdr:cNvPr id="49219" name="Check Box 67" hidden="1">
              <a:extLst>
                <a:ext uri="{63B3BB69-23CF-44E3-9099-C40C66FF867C}">
                  <a14:compatExt spid="_x0000_s49219"/>
                </a:ext>
                <a:ext uri="{FF2B5EF4-FFF2-40B4-BE49-F238E27FC236}">
                  <a16:creationId xmlns:a16="http://schemas.microsoft.com/office/drawing/2014/main" id="{00000000-0008-0000-1100-00004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171450</xdr:rowOff>
        </xdr:from>
        <xdr:to>
          <xdr:col>10</xdr:col>
          <xdr:colOff>285750</xdr:colOff>
          <xdr:row>19</xdr:row>
          <xdr:rowOff>19050</xdr:rowOff>
        </xdr:to>
        <xdr:sp macro="" textlink="">
          <xdr:nvSpPr>
            <xdr:cNvPr id="49220" name="Check Box 68" hidden="1">
              <a:extLst>
                <a:ext uri="{63B3BB69-23CF-44E3-9099-C40C66FF867C}">
                  <a14:compatExt spid="_x0000_s49220"/>
                </a:ext>
                <a:ext uri="{FF2B5EF4-FFF2-40B4-BE49-F238E27FC236}">
                  <a16:creationId xmlns:a16="http://schemas.microsoft.com/office/drawing/2014/main" id="{00000000-0008-0000-1100-00004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17</xdr:row>
          <xdr:rowOff>171450</xdr:rowOff>
        </xdr:from>
        <xdr:to>
          <xdr:col>11</xdr:col>
          <xdr:colOff>285750</xdr:colOff>
          <xdr:row>19</xdr:row>
          <xdr:rowOff>19050</xdr:rowOff>
        </xdr:to>
        <xdr:sp macro="" textlink="">
          <xdr:nvSpPr>
            <xdr:cNvPr id="49221" name="Check Box 69" hidden="1">
              <a:extLst>
                <a:ext uri="{63B3BB69-23CF-44E3-9099-C40C66FF867C}">
                  <a14:compatExt spid="_x0000_s49221"/>
                </a:ext>
                <a:ext uri="{FF2B5EF4-FFF2-40B4-BE49-F238E27FC236}">
                  <a16:creationId xmlns:a16="http://schemas.microsoft.com/office/drawing/2014/main" id="{00000000-0008-0000-1100-00004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171450</xdr:rowOff>
        </xdr:from>
        <xdr:to>
          <xdr:col>10</xdr:col>
          <xdr:colOff>0</xdr:colOff>
          <xdr:row>20</xdr:row>
          <xdr:rowOff>19050</xdr:rowOff>
        </xdr:to>
        <xdr:sp macro="" textlink="">
          <xdr:nvSpPr>
            <xdr:cNvPr id="49222" name="Check Box 70" hidden="1">
              <a:extLst>
                <a:ext uri="{63B3BB69-23CF-44E3-9099-C40C66FF867C}">
                  <a14:compatExt spid="_x0000_s49222"/>
                </a:ext>
                <a:ext uri="{FF2B5EF4-FFF2-40B4-BE49-F238E27FC236}">
                  <a16:creationId xmlns:a16="http://schemas.microsoft.com/office/drawing/2014/main" id="{00000000-0008-0000-1100-00004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171450</xdr:rowOff>
        </xdr:from>
        <xdr:to>
          <xdr:col>10</xdr:col>
          <xdr:colOff>285750</xdr:colOff>
          <xdr:row>20</xdr:row>
          <xdr:rowOff>19050</xdr:rowOff>
        </xdr:to>
        <xdr:sp macro="" textlink="">
          <xdr:nvSpPr>
            <xdr:cNvPr id="49223" name="Check Box 71" hidden="1">
              <a:extLst>
                <a:ext uri="{63B3BB69-23CF-44E3-9099-C40C66FF867C}">
                  <a14:compatExt spid="_x0000_s49223"/>
                </a:ext>
                <a:ext uri="{FF2B5EF4-FFF2-40B4-BE49-F238E27FC236}">
                  <a16:creationId xmlns:a16="http://schemas.microsoft.com/office/drawing/2014/main" id="{00000000-0008-0000-1100-00004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18</xdr:row>
          <xdr:rowOff>171450</xdr:rowOff>
        </xdr:from>
        <xdr:to>
          <xdr:col>11</xdr:col>
          <xdr:colOff>285750</xdr:colOff>
          <xdr:row>20</xdr:row>
          <xdr:rowOff>19050</xdr:rowOff>
        </xdr:to>
        <xdr:sp macro="" textlink="">
          <xdr:nvSpPr>
            <xdr:cNvPr id="49224" name="Check Box 72" hidden="1">
              <a:extLst>
                <a:ext uri="{63B3BB69-23CF-44E3-9099-C40C66FF867C}">
                  <a14:compatExt spid="_x0000_s49224"/>
                </a:ext>
                <a:ext uri="{FF2B5EF4-FFF2-40B4-BE49-F238E27FC236}">
                  <a16:creationId xmlns:a16="http://schemas.microsoft.com/office/drawing/2014/main" id="{00000000-0008-0000-1100-000048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161925</xdr:rowOff>
        </xdr:from>
        <xdr:to>
          <xdr:col>10</xdr:col>
          <xdr:colOff>0</xdr:colOff>
          <xdr:row>21</xdr:row>
          <xdr:rowOff>19050</xdr:rowOff>
        </xdr:to>
        <xdr:sp macro="" textlink="">
          <xdr:nvSpPr>
            <xdr:cNvPr id="49225" name="Check Box 73" hidden="1">
              <a:extLst>
                <a:ext uri="{63B3BB69-23CF-44E3-9099-C40C66FF867C}">
                  <a14:compatExt spid="_x0000_s49225"/>
                </a:ext>
                <a:ext uri="{FF2B5EF4-FFF2-40B4-BE49-F238E27FC236}">
                  <a16:creationId xmlns:a16="http://schemas.microsoft.com/office/drawing/2014/main" id="{00000000-0008-0000-1100-000049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161925</xdr:rowOff>
        </xdr:from>
        <xdr:to>
          <xdr:col>10</xdr:col>
          <xdr:colOff>285750</xdr:colOff>
          <xdr:row>21</xdr:row>
          <xdr:rowOff>19050</xdr:rowOff>
        </xdr:to>
        <xdr:sp macro="" textlink="">
          <xdr:nvSpPr>
            <xdr:cNvPr id="49226" name="Check Box 74" hidden="1">
              <a:extLst>
                <a:ext uri="{63B3BB69-23CF-44E3-9099-C40C66FF867C}">
                  <a14:compatExt spid="_x0000_s49226"/>
                </a:ext>
                <a:ext uri="{FF2B5EF4-FFF2-40B4-BE49-F238E27FC236}">
                  <a16:creationId xmlns:a16="http://schemas.microsoft.com/office/drawing/2014/main" id="{00000000-0008-0000-1100-00004A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161925</xdr:rowOff>
        </xdr:from>
        <xdr:to>
          <xdr:col>11</xdr:col>
          <xdr:colOff>285750</xdr:colOff>
          <xdr:row>21</xdr:row>
          <xdr:rowOff>19050</xdr:rowOff>
        </xdr:to>
        <xdr:sp macro="" textlink="">
          <xdr:nvSpPr>
            <xdr:cNvPr id="49227" name="Check Box 75" hidden="1">
              <a:extLst>
                <a:ext uri="{63B3BB69-23CF-44E3-9099-C40C66FF867C}">
                  <a14:compatExt spid="_x0000_s49227"/>
                </a:ext>
                <a:ext uri="{FF2B5EF4-FFF2-40B4-BE49-F238E27FC236}">
                  <a16:creationId xmlns:a16="http://schemas.microsoft.com/office/drawing/2014/main" id="{00000000-0008-0000-1100-00004B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161925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49228" name="Check Box 76" hidden="1">
              <a:extLst>
                <a:ext uri="{63B3BB69-23CF-44E3-9099-C40C66FF867C}">
                  <a14:compatExt spid="_x0000_s49228"/>
                </a:ext>
                <a:ext uri="{FF2B5EF4-FFF2-40B4-BE49-F238E27FC236}">
                  <a16:creationId xmlns:a16="http://schemas.microsoft.com/office/drawing/2014/main" id="{00000000-0008-0000-1100-00004C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161925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49229" name="Check Box 77" hidden="1">
              <a:extLst>
                <a:ext uri="{63B3BB69-23CF-44E3-9099-C40C66FF867C}">
                  <a14:compatExt spid="_x0000_s49229"/>
                </a:ext>
                <a:ext uri="{FF2B5EF4-FFF2-40B4-BE49-F238E27FC236}">
                  <a16:creationId xmlns:a16="http://schemas.microsoft.com/office/drawing/2014/main" id="{00000000-0008-0000-1100-00004D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161925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49230" name="Check Box 78" hidden="1">
              <a:extLst>
                <a:ext uri="{63B3BB69-23CF-44E3-9099-C40C66FF867C}">
                  <a14:compatExt spid="_x0000_s49230"/>
                </a:ext>
                <a:ext uri="{FF2B5EF4-FFF2-40B4-BE49-F238E27FC236}">
                  <a16:creationId xmlns:a16="http://schemas.microsoft.com/office/drawing/2014/main" id="{00000000-0008-0000-1100-00004E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49231" name="Check Box 79" hidden="1">
              <a:extLst>
                <a:ext uri="{63B3BB69-23CF-44E3-9099-C40C66FF867C}">
                  <a14:compatExt spid="_x0000_s49231"/>
                </a:ext>
                <a:ext uri="{FF2B5EF4-FFF2-40B4-BE49-F238E27FC236}">
                  <a16:creationId xmlns:a16="http://schemas.microsoft.com/office/drawing/2014/main" id="{00000000-0008-0000-1100-00004F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49232" name="Check Box 80" hidden="1">
              <a:extLst>
                <a:ext uri="{63B3BB69-23CF-44E3-9099-C40C66FF867C}">
                  <a14:compatExt spid="_x0000_s49232"/>
                </a:ext>
                <a:ext uri="{FF2B5EF4-FFF2-40B4-BE49-F238E27FC236}">
                  <a16:creationId xmlns:a16="http://schemas.microsoft.com/office/drawing/2014/main" id="{00000000-0008-0000-1100-000050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49233" name="Check Box 81" hidden="1">
              <a:extLst>
                <a:ext uri="{63B3BB69-23CF-44E3-9099-C40C66FF867C}">
                  <a14:compatExt spid="_x0000_s49233"/>
                </a:ext>
                <a:ext uri="{FF2B5EF4-FFF2-40B4-BE49-F238E27FC236}">
                  <a16:creationId xmlns:a16="http://schemas.microsoft.com/office/drawing/2014/main" id="{00000000-0008-0000-1100-00005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19050</xdr:rowOff>
        </xdr:to>
        <xdr:sp macro="" textlink="">
          <xdr:nvSpPr>
            <xdr:cNvPr id="49234" name="Check Box 82" hidden="1">
              <a:extLst>
                <a:ext uri="{63B3BB69-23CF-44E3-9099-C40C66FF867C}">
                  <a14:compatExt spid="_x0000_s49234"/>
                </a:ext>
                <a:ext uri="{FF2B5EF4-FFF2-40B4-BE49-F238E27FC236}">
                  <a16:creationId xmlns:a16="http://schemas.microsoft.com/office/drawing/2014/main" id="{00000000-0008-0000-1100-00005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19050</xdr:rowOff>
        </xdr:to>
        <xdr:sp macro="" textlink="">
          <xdr:nvSpPr>
            <xdr:cNvPr id="49235" name="Check Box 83" hidden="1">
              <a:extLst>
                <a:ext uri="{63B3BB69-23CF-44E3-9099-C40C66FF867C}">
                  <a14:compatExt spid="_x0000_s49235"/>
                </a:ext>
                <a:ext uri="{FF2B5EF4-FFF2-40B4-BE49-F238E27FC236}">
                  <a16:creationId xmlns:a16="http://schemas.microsoft.com/office/drawing/2014/main" id="{00000000-0008-0000-1100-00005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49236" name="Check Box 84" hidden="1">
              <a:extLst>
                <a:ext uri="{63B3BB69-23CF-44E3-9099-C40C66FF867C}">
                  <a14:compatExt spid="_x0000_s49236"/>
                </a:ext>
                <a:ext uri="{FF2B5EF4-FFF2-40B4-BE49-F238E27FC236}">
                  <a16:creationId xmlns:a16="http://schemas.microsoft.com/office/drawing/2014/main" id="{00000000-0008-0000-1100-00005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9525</xdr:rowOff>
        </xdr:to>
        <xdr:sp macro="" textlink="">
          <xdr:nvSpPr>
            <xdr:cNvPr id="49237" name="Check Box 85" hidden="1">
              <a:extLst>
                <a:ext uri="{63B3BB69-23CF-44E3-9099-C40C66FF867C}">
                  <a14:compatExt spid="_x0000_s49237"/>
                </a:ext>
                <a:ext uri="{FF2B5EF4-FFF2-40B4-BE49-F238E27FC236}">
                  <a16:creationId xmlns:a16="http://schemas.microsoft.com/office/drawing/2014/main" id="{00000000-0008-0000-1100-000055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9525</xdr:rowOff>
        </xdr:to>
        <xdr:sp macro="" textlink="">
          <xdr:nvSpPr>
            <xdr:cNvPr id="49238" name="Check Box 86" hidden="1">
              <a:extLst>
                <a:ext uri="{63B3BB69-23CF-44E3-9099-C40C66FF867C}">
                  <a14:compatExt spid="_x0000_s49238"/>
                </a:ext>
                <a:ext uri="{FF2B5EF4-FFF2-40B4-BE49-F238E27FC236}">
                  <a16:creationId xmlns:a16="http://schemas.microsoft.com/office/drawing/2014/main" id="{00000000-0008-0000-1100-000056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9525</xdr:rowOff>
        </xdr:to>
        <xdr:sp macro="" textlink="">
          <xdr:nvSpPr>
            <xdr:cNvPr id="49239" name="Check Box 87" hidden="1">
              <a:extLst>
                <a:ext uri="{63B3BB69-23CF-44E3-9099-C40C66FF867C}">
                  <a14:compatExt spid="_x0000_s49239"/>
                </a:ext>
                <a:ext uri="{FF2B5EF4-FFF2-40B4-BE49-F238E27FC236}">
                  <a16:creationId xmlns:a16="http://schemas.microsoft.com/office/drawing/2014/main" id="{00000000-0008-0000-1100-000057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8A37D3BE-C604-4BFD-BA9F-05FDC2598F1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B85E8A08-06D0-4D3C-8265-D902CC9ECA7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4DC0F7F0-3592-4434-A5BB-C223CC9D5FB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EF60376F-7262-4AF9-87DC-203C01ABA84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3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03454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123825</xdr:colOff>
          <xdr:row>15</xdr:row>
          <xdr:rowOff>152400</xdr:rowOff>
        </xdr:from>
        <xdr:to>
          <xdr:col>7</xdr:col>
          <xdr:colOff>361950</xdr:colOff>
          <xdr:row>17</xdr:row>
          <xdr:rowOff>9525</xdr:rowOff>
        </xdr:to>
        <xdr:sp macro="" textlink="">
          <xdr:nvSpPr>
            <xdr:cNvPr id="58369" name="Check Box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1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15</xdr:row>
          <xdr:rowOff>152400</xdr:rowOff>
        </xdr:from>
        <xdr:to>
          <xdr:col>8</xdr:col>
          <xdr:colOff>342900</xdr:colOff>
          <xdr:row>17</xdr:row>
          <xdr:rowOff>9525</xdr:rowOff>
        </xdr:to>
        <xdr:sp macro="" textlink="">
          <xdr:nvSpPr>
            <xdr:cNvPr id="58370" name="Check Box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12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17</xdr:row>
          <xdr:rowOff>171450</xdr:rowOff>
        </xdr:from>
        <xdr:to>
          <xdr:col>5</xdr:col>
          <xdr:colOff>295275</xdr:colOff>
          <xdr:row>19</xdr:row>
          <xdr:rowOff>19050</xdr:rowOff>
        </xdr:to>
        <xdr:sp macro="" textlink="">
          <xdr:nvSpPr>
            <xdr:cNvPr id="58371" name="Check Box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1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17</xdr:row>
          <xdr:rowOff>161925</xdr:rowOff>
        </xdr:from>
        <xdr:to>
          <xdr:col>6</xdr:col>
          <xdr:colOff>304800</xdr:colOff>
          <xdr:row>19</xdr:row>
          <xdr:rowOff>19050</xdr:rowOff>
        </xdr:to>
        <xdr:sp macro="" textlink="">
          <xdr:nvSpPr>
            <xdr:cNvPr id="58372" name="Check Box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1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19</xdr:row>
          <xdr:rowOff>152400</xdr:rowOff>
        </xdr:from>
        <xdr:to>
          <xdr:col>5</xdr:col>
          <xdr:colOff>304800</xdr:colOff>
          <xdr:row>21</xdr:row>
          <xdr:rowOff>9525</xdr:rowOff>
        </xdr:to>
        <xdr:sp macro="" textlink="">
          <xdr:nvSpPr>
            <xdr:cNvPr id="58373" name="Check Box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1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152400</xdr:rowOff>
        </xdr:from>
        <xdr:to>
          <xdr:col>6</xdr:col>
          <xdr:colOff>314325</xdr:colOff>
          <xdr:row>21</xdr:row>
          <xdr:rowOff>9525</xdr:rowOff>
        </xdr:to>
        <xdr:sp macro="" textlink="">
          <xdr:nvSpPr>
            <xdr:cNvPr id="58374" name="Check Box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1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171450</xdr:rowOff>
        </xdr:from>
        <xdr:to>
          <xdr:col>5</xdr:col>
          <xdr:colOff>304800</xdr:colOff>
          <xdr:row>22</xdr:row>
          <xdr:rowOff>28575</xdr:rowOff>
        </xdr:to>
        <xdr:sp macro="" textlink="">
          <xdr:nvSpPr>
            <xdr:cNvPr id="58375" name="Check Box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1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20</xdr:row>
          <xdr:rowOff>171450</xdr:rowOff>
        </xdr:from>
        <xdr:to>
          <xdr:col>6</xdr:col>
          <xdr:colOff>314325</xdr:colOff>
          <xdr:row>22</xdr:row>
          <xdr:rowOff>19050</xdr:rowOff>
        </xdr:to>
        <xdr:sp macro="" textlink="">
          <xdr:nvSpPr>
            <xdr:cNvPr id="58376" name="Check Box 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12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171450</xdr:rowOff>
        </xdr:from>
        <xdr:to>
          <xdr:col>5</xdr:col>
          <xdr:colOff>304800</xdr:colOff>
          <xdr:row>23</xdr:row>
          <xdr:rowOff>19050</xdr:rowOff>
        </xdr:to>
        <xdr:sp macro="" textlink="">
          <xdr:nvSpPr>
            <xdr:cNvPr id="58377" name="Check Box 9" hidden="1">
              <a:extLst>
                <a:ext uri="{63B3BB69-23CF-44E3-9099-C40C66FF867C}">
                  <a14:compatExt spid="_x0000_s58377"/>
                </a:ext>
                <a:ext uri="{FF2B5EF4-FFF2-40B4-BE49-F238E27FC236}">
                  <a16:creationId xmlns:a16="http://schemas.microsoft.com/office/drawing/2014/main" id="{00000000-0008-0000-1200-00000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171450</xdr:rowOff>
        </xdr:from>
        <xdr:to>
          <xdr:col>6</xdr:col>
          <xdr:colOff>314325</xdr:colOff>
          <xdr:row>23</xdr:row>
          <xdr:rowOff>19050</xdr:rowOff>
        </xdr:to>
        <xdr:sp macro="" textlink="">
          <xdr:nvSpPr>
            <xdr:cNvPr id="58378" name="Check Box 10" hidden="1">
              <a:extLst>
                <a:ext uri="{63B3BB69-23CF-44E3-9099-C40C66FF867C}">
                  <a14:compatExt spid="_x0000_s58378"/>
                </a:ext>
                <a:ext uri="{FF2B5EF4-FFF2-40B4-BE49-F238E27FC236}">
                  <a16:creationId xmlns:a16="http://schemas.microsoft.com/office/drawing/2014/main" id="{00000000-0008-0000-1200-00000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22</xdr:row>
          <xdr:rowOff>171450</xdr:rowOff>
        </xdr:from>
        <xdr:to>
          <xdr:col>5</xdr:col>
          <xdr:colOff>304800</xdr:colOff>
          <xdr:row>24</xdr:row>
          <xdr:rowOff>28575</xdr:rowOff>
        </xdr:to>
        <xdr:sp macro="" textlink="">
          <xdr:nvSpPr>
            <xdr:cNvPr id="58379" name="Check Box 11" hidden="1">
              <a:extLst>
                <a:ext uri="{63B3BB69-23CF-44E3-9099-C40C66FF867C}">
                  <a14:compatExt spid="_x0000_s58379"/>
                </a:ext>
                <a:ext uri="{FF2B5EF4-FFF2-40B4-BE49-F238E27FC236}">
                  <a16:creationId xmlns:a16="http://schemas.microsoft.com/office/drawing/2014/main" id="{00000000-0008-0000-1200-00000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22</xdr:row>
          <xdr:rowOff>171450</xdr:rowOff>
        </xdr:from>
        <xdr:to>
          <xdr:col>6</xdr:col>
          <xdr:colOff>314325</xdr:colOff>
          <xdr:row>24</xdr:row>
          <xdr:rowOff>19050</xdr:rowOff>
        </xdr:to>
        <xdr:sp macro="" textlink="">
          <xdr:nvSpPr>
            <xdr:cNvPr id="58380" name="Check Box 12" hidden="1">
              <a:extLst>
                <a:ext uri="{63B3BB69-23CF-44E3-9099-C40C66FF867C}">
                  <a14:compatExt spid="_x0000_s58380"/>
                </a:ext>
                <a:ext uri="{FF2B5EF4-FFF2-40B4-BE49-F238E27FC236}">
                  <a16:creationId xmlns:a16="http://schemas.microsoft.com/office/drawing/2014/main" id="{00000000-0008-0000-1200-00000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23</xdr:row>
          <xdr:rowOff>161925</xdr:rowOff>
        </xdr:from>
        <xdr:to>
          <xdr:col>5</xdr:col>
          <xdr:colOff>304800</xdr:colOff>
          <xdr:row>25</xdr:row>
          <xdr:rowOff>19050</xdr:rowOff>
        </xdr:to>
        <xdr:sp macro="" textlink="">
          <xdr:nvSpPr>
            <xdr:cNvPr id="58381" name="Check Box 13" hidden="1">
              <a:extLst>
                <a:ext uri="{63B3BB69-23CF-44E3-9099-C40C66FF867C}">
                  <a14:compatExt spid="_x0000_s58381"/>
                </a:ext>
                <a:ext uri="{FF2B5EF4-FFF2-40B4-BE49-F238E27FC236}">
                  <a16:creationId xmlns:a16="http://schemas.microsoft.com/office/drawing/2014/main" id="{00000000-0008-0000-1200-00000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23</xdr:row>
          <xdr:rowOff>161925</xdr:rowOff>
        </xdr:from>
        <xdr:to>
          <xdr:col>6</xdr:col>
          <xdr:colOff>314325</xdr:colOff>
          <xdr:row>25</xdr:row>
          <xdr:rowOff>19050</xdr:rowOff>
        </xdr:to>
        <xdr:sp macro="" textlink="">
          <xdr:nvSpPr>
            <xdr:cNvPr id="58382" name="Check Box 14" hidden="1">
              <a:extLst>
                <a:ext uri="{63B3BB69-23CF-44E3-9099-C40C66FF867C}">
                  <a14:compatExt spid="_x0000_s58382"/>
                </a:ext>
                <a:ext uri="{FF2B5EF4-FFF2-40B4-BE49-F238E27FC236}">
                  <a16:creationId xmlns:a16="http://schemas.microsoft.com/office/drawing/2014/main" id="{00000000-0008-0000-1200-00000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171450</xdr:rowOff>
        </xdr:from>
        <xdr:to>
          <xdr:col>5</xdr:col>
          <xdr:colOff>304800</xdr:colOff>
          <xdr:row>26</xdr:row>
          <xdr:rowOff>19050</xdr:rowOff>
        </xdr:to>
        <xdr:sp macro="" textlink="">
          <xdr:nvSpPr>
            <xdr:cNvPr id="58383" name="Check Box 15" hidden="1">
              <a:extLst>
                <a:ext uri="{63B3BB69-23CF-44E3-9099-C40C66FF867C}">
                  <a14:compatExt spid="_x0000_s58383"/>
                </a:ext>
                <a:ext uri="{FF2B5EF4-FFF2-40B4-BE49-F238E27FC236}">
                  <a16:creationId xmlns:a16="http://schemas.microsoft.com/office/drawing/2014/main" id="{00000000-0008-0000-1200-00000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24</xdr:row>
          <xdr:rowOff>161925</xdr:rowOff>
        </xdr:from>
        <xdr:to>
          <xdr:col>6</xdr:col>
          <xdr:colOff>314325</xdr:colOff>
          <xdr:row>26</xdr:row>
          <xdr:rowOff>9525</xdr:rowOff>
        </xdr:to>
        <xdr:sp macro="" textlink="">
          <xdr:nvSpPr>
            <xdr:cNvPr id="58384" name="Check Box 16" hidden="1">
              <a:extLst>
                <a:ext uri="{63B3BB69-23CF-44E3-9099-C40C66FF867C}">
                  <a14:compatExt spid="_x0000_s58384"/>
                </a:ext>
                <a:ext uri="{FF2B5EF4-FFF2-40B4-BE49-F238E27FC236}">
                  <a16:creationId xmlns:a16="http://schemas.microsoft.com/office/drawing/2014/main" id="{00000000-0008-0000-1200-00001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17</xdr:row>
          <xdr:rowOff>161925</xdr:rowOff>
        </xdr:from>
        <xdr:to>
          <xdr:col>7</xdr:col>
          <xdr:colOff>390525</xdr:colOff>
          <xdr:row>19</xdr:row>
          <xdr:rowOff>19050</xdr:rowOff>
        </xdr:to>
        <xdr:sp macro="" textlink="">
          <xdr:nvSpPr>
            <xdr:cNvPr id="58399" name="Check Box 31" hidden="1">
              <a:extLst>
                <a:ext uri="{63B3BB69-23CF-44E3-9099-C40C66FF867C}">
                  <a14:compatExt spid="_x0000_s58399"/>
                </a:ext>
                <a:ext uri="{FF2B5EF4-FFF2-40B4-BE49-F238E27FC236}">
                  <a16:creationId xmlns:a16="http://schemas.microsoft.com/office/drawing/2014/main" id="{00000000-0008-0000-1200-00001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17</xdr:row>
          <xdr:rowOff>161925</xdr:rowOff>
        </xdr:from>
        <xdr:to>
          <xdr:col>8</xdr:col>
          <xdr:colOff>361950</xdr:colOff>
          <xdr:row>19</xdr:row>
          <xdr:rowOff>19050</xdr:rowOff>
        </xdr:to>
        <xdr:sp macro="" textlink="">
          <xdr:nvSpPr>
            <xdr:cNvPr id="58400" name="Check Box 32" hidden="1">
              <a:extLst>
                <a:ext uri="{63B3BB69-23CF-44E3-9099-C40C66FF867C}">
                  <a14:compatExt spid="_x0000_s58400"/>
                </a:ext>
                <a:ext uri="{FF2B5EF4-FFF2-40B4-BE49-F238E27FC236}">
                  <a16:creationId xmlns:a16="http://schemas.microsoft.com/office/drawing/2014/main" id="{00000000-0008-0000-1200-00002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152400</xdr:rowOff>
        </xdr:from>
        <xdr:to>
          <xdr:col>7</xdr:col>
          <xdr:colOff>400050</xdr:colOff>
          <xdr:row>21</xdr:row>
          <xdr:rowOff>9525</xdr:rowOff>
        </xdr:to>
        <xdr:sp macro="" textlink="">
          <xdr:nvSpPr>
            <xdr:cNvPr id="58401" name="Check Box 33" hidden="1">
              <a:extLst>
                <a:ext uri="{63B3BB69-23CF-44E3-9099-C40C66FF867C}">
                  <a14:compatExt spid="_x0000_s58401"/>
                </a:ext>
                <a:ext uri="{FF2B5EF4-FFF2-40B4-BE49-F238E27FC236}">
                  <a16:creationId xmlns:a16="http://schemas.microsoft.com/office/drawing/2014/main" id="{00000000-0008-0000-1200-00002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152400</xdr:rowOff>
        </xdr:from>
        <xdr:to>
          <xdr:col>8</xdr:col>
          <xdr:colOff>371475</xdr:colOff>
          <xdr:row>21</xdr:row>
          <xdr:rowOff>9525</xdr:rowOff>
        </xdr:to>
        <xdr:sp macro="" textlink="">
          <xdr:nvSpPr>
            <xdr:cNvPr id="58402" name="Check Box 34" hidden="1">
              <a:extLst>
                <a:ext uri="{63B3BB69-23CF-44E3-9099-C40C66FF867C}">
                  <a14:compatExt spid="_x0000_s58402"/>
                </a:ext>
                <a:ext uri="{FF2B5EF4-FFF2-40B4-BE49-F238E27FC236}">
                  <a16:creationId xmlns:a16="http://schemas.microsoft.com/office/drawing/2014/main" id="{00000000-0008-0000-1200-00002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171450</xdr:rowOff>
        </xdr:from>
        <xdr:to>
          <xdr:col>7</xdr:col>
          <xdr:colOff>400050</xdr:colOff>
          <xdr:row>22</xdr:row>
          <xdr:rowOff>19050</xdr:rowOff>
        </xdr:to>
        <xdr:sp macro="" textlink="">
          <xdr:nvSpPr>
            <xdr:cNvPr id="58403" name="Check Box 35" hidden="1">
              <a:extLst>
                <a:ext uri="{63B3BB69-23CF-44E3-9099-C40C66FF867C}">
                  <a14:compatExt spid="_x0000_s58403"/>
                </a:ext>
                <a:ext uri="{FF2B5EF4-FFF2-40B4-BE49-F238E27FC236}">
                  <a16:creationId xmlns:a16="http://schemas.microsoft.com/office/drawing/2014/main" id="{00000000-0008-0000-1200-00002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171450</xdr:rowOff>
        </xdr:from>
        <xdr:to>
          <xdr:col>8</xdr:col>
          <xdr:colOff>371475</xdr:colOff>
          <xdr:row>22</xdr:row>
          <xdr:rowOff>19050</xdr:rowOff>
        </xdr:to>
        <xdr:sp macro="" textlink="">
          <xdr:nvSpPr>
            <xdr:cNvPr id="58404" name="Check Box 36" hidden="1">
              <a:extLst>
                <a:ext uri="{63B3BB69-23CF-44E3-9099-C40C66FF867C}">
                  <a14:compatExt spid="_x0000_s58404"/>
                </a:ext>
                <a:ext uri="{FF2B5EF4-FFF2-40B4-BE49-F238E27FC236}">
                  <a16:creationId xmlns:a16="http://schemas.microsoft.com/office/drawing/2014/main" id="{00000000-0008-0000-1200-00002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171450</xdr:rowOff>
        </xdr:from>
        <xdr:to>
          <xdr:col>7</xdr:col>
          <xdr:colOff>400050</xdr:colOff>
          <xdr:row>23</xdr:row>
          <xdr:rowOff>19050</xdr:rowOff>
        </xdr:to>
        <xdr:sp macro="" textlink="">
          <xdr:nvSpPr>
            <xdr:cNvPr id="58405" name="Check Box 37" hidden="1">
              <a:extLst>
                <a:ext uri="{63B3BB69-23CF-44E3-9099-C40C66FF867C}">
                  <a14:compatExt spid="_x0000_s58405"/>
                </a:ext>
                <a:ext uri="{FF2B5EF4-FFF2-40B4-BE49-F238E27FC236}">
                  <a16:creationId xmlns:a16="http://schemas.microsoft.com/office/drawing/2014/main" id="{00000000-0008-0000-1200-00002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171450</xdr:rowOff>
        </xdr:from>
        <xdr:to>
          <xdr:col>8</xdr:col>
          <xdr:colOff>371475</xdr:colOff>
          <xdr:row>23</xdr:row>
          <xdr:rowOff>19050</xdr:rowOff>
        </xdr:to>
        <xdr:sp macro="" textlink="">
          <xdr:nvSpPr>
            <xdr:cNvPr id="58406" name="Check Box 38" hidden="1">
              <a:extLst>
                <a:ext uri="{63B3BB69-23CF-44E3-9099-C40C66FF867C}">
                  <a14:compatExt spid="_x0000_s58406"/>
                </a:ext>
                <a:ext uri="{FF2B5EF4-FFF2-40B4-BE49-F238E27FC236}">
                  <a16:creationId xmlns:a16="http://schemas.microsoft.com/office/drawing/2014/main" id="{00000000-0008-0000-1200-00002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171450</xdr:rowOff>
        </xdr:from>
        <xdr:to>
          <xdr:col>7</xdr:col>
          <xdr:colOff>400050</xdr:colOff>
          <xdr:row>24</xdr:row>
          <xdr:rowOff>19050</xdr:rowOff>
        </xdr:to>
        <xdr:sp macro="" textlink="">
          <xdr:nvSpPr>
            <xdr:cNvPr id="58407" name="Check Box 39" hidden="1">
              <a:extLst>
                <a:ext uri="{63B3BB69-23CF-44E3-9099-C40C66FF867C}">
                  <a14:compatExt spid="_x0000_s58407"/>
                </a:ext>
                <a:ext uri="{FF2B5EF4-FFF2-40B4-BE49-F238E27FC236}">
                  <a16:creationId xmlns:a16="http://schemas.microsoft.com/office/drawing/2014/main" id="{00000000-0008-0000-1200-00002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171450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58408" name="Check Box 40" hidden="1">
              <a:extLst>
                <a:ext uri="{63B3BB69-23CF-44E3-9099-C40C66FF867C}">
                  <a14:compatExt spid="_x0000_s58408"/>
                </a:ext>
                <a:ext uri="{FF2B5EF4-FFF2-40B4-BE49-F238E27FC236}">
                  <a16:creationId xmlns:a16="http://schemas.microsoft.com/office/drawing/2014/main" id="{00000000-0008-0000-1200-00002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171450</xdr:rowOff>
        </xdr:from>
        <xdr:to>
          <xdr:col>7</xdr:col>
          <xdr:colOff>400050</xdr:colOff>
          <xdr:row>25</xdr:row>
          <xdr:rowOff>19050</xdr:rowOff>
        </xdr:to>
        <xdr:sp macro="" textlink="">
          <xdr:nvSpPr>
            <xdr:cNvPr id="58409" name="Check Box 41" hidden="1">
              <a:extLst>
                <a:ext uri="{63B3BB69-23CF-44E3-9099-C40C66FF867C}">
                  <a14:compatExt spid="_x0000_s58409"/>
                </a:ext>
                <a:ext uri="{FF2B5EF4-FFF2-40B4-BE49-F238E27FC236}">
                  <a16:creationId xmlns:a16="http://schemas.microsoft.com/office/drawing/2014/main" id="{00000000-0008-0000-1200-00002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171450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58410" name="Check Box 42" hidden="1">
              <a:extLst>
                <a:ext uri="{63B3BB69-23CF-44E3-9099-C40C66FF867C}">
                  <a14:compatExt spid="_x0000_s58410"/>
                </a:ext>
                <a:ext uri="{FF2B5EF4-FFF2-40B4-BE49-F238E27FC236}">
                  <a16:creationId xmlns:a16="http://schemas.microsoft.com/office/drawing/2014/main" id="{00000000-0008-0000-1200-00002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161925</xdr:rowOff>
        </xdr:from>
        <xdr:to>
          <xdr:col>7</xdr:col>
          <xdr:colOff>400050</xdr:colOff>
          <xdr:row>26</xdr:row>
          <xdr:rowOff>9525</xdr:rowOff>
        </xdr:to>
        <xdr:sp macro="" textlink="">
          <xdr:nvSpPr>
            <xdr:cNvPr id="58411" name="Check Box 43" hidden="1">
              <a:extLst>
                <a:ext uri="{63B3BB69-23CF-44E3-9099-C40C66FF867C}">
                  <a14:compatExt spid="_x0000_s58411"/>
                </a:ext>
                <a:ext uri="{FF2B5EF4-FFF2-40B4-BE49-F238E27FC236}">
                  <a16:creationId xmlns:a16="http://schemas.microsoft.com/office/drawing/2014/main" id="{00000000-0008-0000-1200-00002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161925</xdr:rowOff>
        </xdr:from>
        <xdr:to>
          <xdr:col>8</xdr:col>
          <xdr:colOff>371475</xdr:colOff>
          <xdr:row>26</xdr:row>
          <xdr:rowOff>9525</xdr:rowOff>
        </xdr:to>
        <xdr:sp macro="" textlink="">
          <xdr:nvSpPr>
            <xdr:cNvPr id="58412" name="Check Box 44" hidden="1">
              <a:extLst>
                <a:ext uri="{63B3BB69-23CF-44E3-9099-C40C66FF867C}">
                  <a14:compatExt spid="_x0000_s58412"/>
                </a:ext>
                <a:ext uri="{FF2B5EF4-FFF2-40B4-BE49-F238E27FC236}">
                  <a16:creationId xmlns:a16="http://schemas.microsoft.com/office/drawing/2014/main" id="{00000000-0008-0000-1200-00002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15</xdr:row>
          <xdr:rowOff>152400</xdr:rowOff>
        </xdr:from>
        <xdr:to>
          <xdr:col>5</xdr:col>
          <xdr:colOff>285750</xdr:colOff>
          <xdr:row>17</xdr:row>
          <xdr:rowOff>9525</xdr:rowOff>
        </xdr:to>
        <xdr:sp macro="" textlink="">
          <xdr:nvSpPr>
            <xdr:cNvPr id="58427" name="Check Box 59" hidden="1">
              <a:extLst>
                <a:ext uri="{63B3BB69-23CF-44E3-9099-C40C66FF867C}">
                  <a14:compatExt spid="_x0000_s58427"/>
                </a:ext>
                <a:ext uri="{FF2B5EF4-FFF2-40B4-BE49-F238E27FC236}">
                  <a16:creationId xmlns:a16="http://schemas.microsoft.com/office/drawing/2014/main" id="{00000000-0008-0000-1200-00003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142875</xdr:rowOff>
        </xdr:from>
        <xdr:to>
          <xdr:col>6</xdr:col>
          <xdr:colOff>285750</xdr:colOff>
          <xdr:row>17</xdr:row>
          <xdr:rowOff>0</xdr:rowOff>
        </xdr:to>
        <xdr:sp macro="" textlink="">
          <xdr:nvSpPr>
            <xdr:cNvPr id="58428" name="Check Box 60" hidden="1">
              <a:extLst>
                <a:ext uri="{63B3BB69-23CF-44E3-9099-C40C66FF867C}">
                  <a14:compatExt spid="_x0000_s58428"/>
                </a:ext>
                <a:ext uri="{FF2B5EF4-FFF2-40B4-BE49-F238E27FC236}">
                  <a16:creationId xmlns:a16="http://schemas.microsoft.com/office/drawing/2014/main" id="{00000000-0008-0000-1200-00003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15</xdr:row>
          <xdr:rowOff>152400</xdr:rowOff>
        </xdr:from>
        <xdr:to>
          <xdr:col>9</xdr:col>
          <xdr:colOff>247650</xdr:colOff>
          <xdr:row>17</xdr:row>
          <xdr:rowOff>9525</xdr:rowOff>
        </xdr:to>
        <xdr:sp macro="" textlink="">
          <xdr:nvSpPr>
            <xdr:cNvPr id="58429" name="Check Box 61" hidden="1">
              <a:extLst>
                <a:ext uri="{63B3BB69-23CF-44E3-9099-C40C66FF867C}">
                  <a14:compatExt spid="_x0000_s58429"/>
                </a:ext>
                <a:ext uri="{FF2B5EF4-FFF2-40B4-BE49-F238E27FC236}">
                  <a16:creationId xmlns:a16="http://schemas.microsoft.com/office/drawing/2014/main" id="{00000000-0008-0000-1200-00003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</xdr:row>
          <xdr:rowOff>152400</xdr:rowOff>
        </xdr:from>
        <xdr:to>
          <xdr:col>10</xdr:col>
          <xdr:colOff>257175</xdr:colOff>
          <xdr:row>17</xdr:row>
          <xdr:rowOff>9525</xdr:rowOff>
        </xdr:to>
        <xdr:sp macro="" textlink="">
          <xdr:nvSpPr>
            <xdr:cNvPr id="58430" name="Check Box 62" hidden="1">
              <a:extLst>
                <a:ext uri="{63B3BB69-23CF-44E3-9099-C40C66FF867C}">
                  <a14:compatExt spid="_x0000_s58430"/>
                </a:ext>
                <a:ext uri="{FF2B5EF4-FFF2-40B4-BE49-F238E27FC236}">
                  <a16:creationId xmlns:a16="http://schemas.microsoft.com/office/drawing/2014/main" id="{00000000-0008-0000-1200-00003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15</xdr:row>
          <xdr:rowOff>152400</xdr:rowOff>
        </xdr:from>
        <xdr:to>
          <xdr:col>11</xdr:col>
          <xdr:colOff>285750</xdr:colOff>
          <xdr:row>17</xdr:row>
          <xdr:rowOff>9525</xdr:rowOff>
        </xdr:to>
        <xdr:sp macro="" textlink="">
          <xdr:nvSpPr>
            <xdr:cNvPr id="58431" name="Check Box 63" hidden="1">
              <a:extLst>
                <a:ext uri="{63B3BB69-23CF-44E3-9099-C40C66FF867C}">
                  <a14:compatExt spid="_x0000_s58431"/>
                </a:ext>
                <a:ext uri="{FF2B5EF4-FFF2-40B4-BE49-F238E27FC236}">
                  <a16:creationId xmlns:a16="http://schemas.microsoft.com/office/drawing/2014/main" id="{00000000-0008-0000-1200-00003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17</xdr:row>
          <xdr:rowOff>161925</xdr:rowOff>
        </xdr:from>
        <xdr:to>
          <xdr:col>9</xdr:col>
          <xdr:colOff>276225</xdr:colOff>
          <xdr:row>19</xdr:row>
          <xdr:rowOff>19050</xdr:rowOff>
        </xdr:to>
        <xdr:sp macro="" textlink="">
          <xdr:nvSpPr>
            <xdr:cNvPr id="58432" name="Check Box 64" hidden="1">
              <a:extLst>
                <a:ext uri="{63B3BB69-23CF-44E3-9099-C40C66FF867C}">
                  <a14:compatExt spid="_x0000_s58432"/>
                </a:ext>
                <a:ext uri="{FF2B5EF4-FFF2-40B4-BE49-F238E27FC236}">
                  <a16:creationId xmlns:a16="http://schemas.microsoft.com/office/drawing/2014/main" id="{00000000-0008-0000-1200-00004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17</xdr:row>
          <xdr:rowOff>161925</xdr:rowOff>
        </xdr:from>
        <xdr:to>
          <xdr:col>10</xdr:col>
          <xdr:colOff>285750</xdr:colOff>
          <xdr:row>19</xdr:row>
          <xdr:rowOff>19050</xdr:rowOff>
        </xdr:to>
        <xdr:sp macro="" textlink="">
          <xdr:nvSpPr>
            <xdr:cNvPr id="58433" name="Check Box 65" hidden="1">
              <a:extLst>
                <a:ext uri="{63B3BB69-23CF-44E3-9099-C40C66FF867C}">
                  <a14:compatExt spid="_x0000_s58433"/>
                </a:ext>
                <a:ext uri="{FF2B5EF4-FFF2-40B4-BE49-F238E27FC236}">
                  <a16:creationId xmlns:a16="http://schemas.microsoft.com/office/drawing/2014/main" id="{00000000-0008-0000-1200-00004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161925</xdr:rowOff>
        </xdr:from>
        <xdr:to>
          <xdr:col>11</xdr:col>
          <xdr:colOff>285750</xdr:colOff>
          <xdr:row>19</xdr:row>
          <xdr:rowOff>19050</xdr:rowOff>
        </xdr:to>
        <xdr:sp macro="" textlink="">
          <xdr:nvSpPr>
            <xdr:cNvPr id="58434" name="Check Box 66" hidden="1">
              <a:extLst>
                <a:ext uri="{63B3BB69-23CF-44E3-9099-C40C66FF867C}">
                  <a14:compatExt spid="_x0000_s58434"/>
                </a:ext>
                <a:ext uri="{FF2B5EF4-FFF2-40B4-BE49-F238E27FC236}">
                  <a16:creationId xmlns:a16="http://schemas.microsoft.com/office/drawing/2014/main" id="{00000000-0008-0000-1200-00004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152400</xdr:rowOff>
        </xdr:from>
        <xdr:to>
          <xdr:col>10</xdr:col>
          <xdr:colOff>0</xdr:colOff>
          <xdr:row>21</xdr:row>
          <xdr:rowOff>9525</xdr:rowOff>
        </xdr:to>
        <xdr:sp macro="" textlink="">
          <xdr:nvSpPr>
            <xdr:cNvPr id="58435" name="Check Box 67" hidden="1">
              <a:extLst>
                <a:ext uri="{63B3BB69-23CF-44E3-9099-C40C66FF867C}">
                  <a14:compatExt spid="_x0000_s58435"/>
                </a:ext>
                <a:ext uri="{FF2B5EF4-FFF2-40B4-BE49-F238E27FC236}">
                  <a16:creationId xmlns:a16="http://schemas.microsoft.com/office/drawing/2014/main" id="{00000000-0008-0000-1200-00004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152400</xdr:rowOff>
        </xdr:from>
        <xdr:to>
          <xdr:col>10</xdr:col>
          <xdr:colOff>285750</xdr:colOff>
          <xdr:row>21</xdr:row>
          <xdr:rowOff>9525</xdr:rowOff>
        </xdr:to>
        <xdr:sp macro="" textlink="">
          <xdr:nvSpPr>
            <xdr:cNvPr id="58436" name="Check Box 68" hidden="1">
              <a:extLst>
                <a:ext uri="{63B3BB69-23CF-44E3-9099-C40C66FF867C}">
                  <a14:compatExt spid="_x0000_s58436"/>
                </a:ext>
                <a:ext uri="{FF2B5EF4-FFF2-40B4-BE49-F238E27FC236}">
                  <a16:creationId xmlns:a16="http://schemas.microsoft.com/office/drawing/2014/main" id="{00000000-0008-0000-1200-00004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19</xdr:row>
          <xdr:rowOff>152400</xdr:rowOff>
        </xdr:from>
        <xdr:to>
          <xdr:col>11</xdr:col>
          <xdr:colOff>285750</xdr:colOff>
          <xdr:row>21</xdr:row>
          <xdr:rowOff>9525</xdr:rowOff>
        </xdr:to>
        <xdr:sp macro="" textlink="">
          <xdr:nvSpPr>
            <xdr:cNvPr id="58437" name="Check Box 69" hidden="1">
              <a:extLst>
                <a:ext uri="{63B3BB69-23CF-44E3-9099-C40C66FF867C}">
                  <a14:compatExt spid="_x0000_s58437"/>
                </a:ext>
                <a:ext uri="{FF2B5EF4-FFF2-40B4-BE49-F238E27FC236}">
                  <a16:creationId xmlns:a16="http://schemas.microsoft.com/office/drawing/2014/main" id="{00000000-0008-0000-1200-00004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171450</xdr:rowOff>
        </xdr:from>
        <xdr:to>
          <xdr:col>10</xdr:col>
          <xdr:colOff>0</xdr:colOff>
          <xdr:row>22</xdr:row>
          <xdr:rowOff>19050</xdr:rowOff>
        </xdr:to>
        <xdr:sp macro="" textlink="">
          <xdr:nvSpPr>
            <xdr:cNvPr id="58438" name="Check Box 70" hidden="1">
              <a:extLst>
                <a:ext uri="{63B3BB69-23CF-44E3-9099-C40C66FF867C}">
                  <a14:compatExt spid="_x0000_s58438"/>
                </a:ext>
                <a:ext uri="{FF2B5EF4-FFF2-40B4-BE49-F238E27FC236}">
                  <a16:creationId xmlns:a16="http://schemas.microsoft.com/office/drawing/2014/main" id="{00000000-0008-0000-1200-00004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171450</xdr:rowOff>
        </xdr:from>
        <xdr:to>
          <xdr:col>10</xdr:col>
          <xdr:colOff>285750</xdr:colOff>
          <xdr:row>22</xdr:row>
          <xdr:rowOff>19050</xdr:rowOff>
        </xdr:to>
        <xdr:sp macro="" textlink="">
          <xdr:nvSpPr>
            <xdr:cNvPr id="58439" name="Check Box 71" hidden="1">
              <a:extLst>
                <a:ext uri="{63B3BB69-23CF-44E3-9099-C40C66FF867C}">
                  <a14:compatExt spid="_x0000_s58439"/>
                </a:ext>
                <a:ext uri="{FF2B5EF4-FFF2-40B4-BE49-F238E27FC236}">
                  <a16:creationId xmlns:a16="http://schemas.microsoft.com/office/drawing/2014/main" id="{00000000-0008-0000-1200-00004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20</xdr:row>
          <xdr:rowOff>171450</xdr:rowOff>
        </xdr:from>
        <xdr:to>
          <xdr:col>11</xdr:col>
          <xdr:colOff>285750</xdr:colOff>
          <xdr:row>22</xdr:row>
          <xdr:rowOff>19050</xdr:rowOff>
        </xdr:to>
        <xdr:sp macro="" textlink="">
          <xdr:nvSpPr>
            <xdr:cNvPr id="58440" name="Check Box 72" hidden="1">
              <a:extLst>
                <a:ext uri="{63B3BB69-23CF-44E3-9099-C40C66FF867C}">
                  <a14:compatExt spid="_x0000_s58440"/>
                </a:ext>
                <a:ext uri="{FF2B5EF4-FFF2-40B4-BE49-F238E27FC236}">
                  <a16:creationId xmlns:a16="http://schemas.microsoft.com/office/drawing/2014/main" id="{00000000-0008-0000-1200-00004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161925</xdr:rowOff>
        </xdr:from>
        <xdr:to>
          <xdr:col>10</xdr:col>
          <xdr:colOff>0</xdr:colOff>
          <xdr:row>23</xdr:row>
          <xdr:rowOff>19050</xdr:rowOff>
        </xdr:to>
        <xdr:sp macro="" textlink="">
          <xdr:nvSpPr>
            <xdr:cNvPr id="58441" name="Check Box 73" hidden="1">
              <a:extLst>
                <a:ext uri="{63B3BB69-23CF-44E3-9099-C40C66FF867C}">
                  <a14:compatExt spid="_x0000_s58441"/>
                </a:ext>
                <a:ext uri="{FF2B5EF4-FFF2-40B4-BE49-F238E27FC236}">
                  <a16:creationId xmlns:a16="http://schemas.microsoft.com/office/drawing/2014/main" id="{00000000-0008-0000-1200-00004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161925</xdr:rowOff>
        </xdr:from>
        <xdr:to>
          <xdr:col>10</xdr:col>
          <xdr:colOff>285750</xdr:colOff>
          <xdr:row>23</xdr:row>
          <xdr:rowOff>19050</xdr:rowOff>
        </xdr:to>
        <xdr:sp macro="" textlink="">
          <xdr:nvSpPr>
            <xdr:cNvPr id="58442" name="Check Box 74" hidden="1">
              <a:extLst>
                <a:ext uri="{63B3BB69-23CF-44E3-9099-C40C66FF867C}">
                  <a14:compatExt spid="_x0000_s58442"/>
                </a:ext>
                <a:ext uri="{FF2B5EF4-FFF2-40B4-BE49-F238E27FC236}">
                  <a16:creationId xmlns:a16="http://schemas.microsoft.com/office/drawing/2014/main" id="{00000000-0008-0000-1200-00004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21</xdr:row>
          <xdr:rowOff>161925</xdr:rowOff>
        </xdr:from>
        <xdr:to>
          <xdr:col>11</xdr:col>
          <xdr:colOff>285750</xdr:colOff>
          <xdr:row>23</xdr:row>
          <xdr:rowOff>19050</xdr:rowOff>
        </xdr:to>
        <xdr:sp macro="" textlink="">
          <xdr:nvSpPr>
            <xdr:cNvPr id="58443" name="Check Box 75" hidden="1">
              <a:extLst>
                <a:ext uri="{63B3BB69-23CF-44E3-9099-C40C66FF867C}">
                  <a14:compatExt spid="_x0000_s58443"/>
                </a:ext>
                <a:ext uri="{FF2B5EF4-FFF2-40B4-BE49-F238E27FC236}">
                  <a16:creationId xmlns:a16="http://schemas.microsoft.com/office/drawing/2014/main" id="{00000000-0008-0000-1200-00004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161925</xdr:rowOff>
        </xdr:from>
        <xdr:to>
          <xdr:col>10</xdr:col>
          <xdr:colOff>0</xdr:colOff>
          <xdr:row>24</xdr:row>
          <xdr:rowOff>19050</xdr:rowOff>
        </xdr:to>
        <xdr:sp macro="" textlink="">
          <xdr:nvSpPr>
            <xdr:cNvPr id="58444" name="Check Box 76" hidden="1">
              <a:extLst>
                <a:ext uri="{63B3BB69-23CF-44E3-9099-C40C66FF867C}">
                  <a14:compatExt spid="_x0000_s58444"/>
                </a:ext>
                <a:ext uri="{FF2B5EF4-FFF2-40B4-BE49-F238E27FC236}">
                  <a16:creationId xmlns:a16="http://schemas.microsoft.com/office/drawing/2014/main" id="{00000000-0008-0000-1200-00004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161925</xdr:rowOff>
        </xdr:from>
        <xdr:to>
          <xdr:col>10</xdr:col>
          <xdr:colOff>285750</xdr:colOff>
          <xdr:row>24</xdr:row>
          <xdr:rowOff>19050</xdr:rowOff>
        </xdr:to>
        <xdr:sp macro="" textlink="">
          <xdr:nvSpPr>
            <xdr:cNvPr id="58445" name="Check Box 77" hidden="1">
              <a:extLst>
                <a:ext uri="{63B3BB69-23CF-44E3-9099-C40C66FF867C}">
                  <a14:compatExt spid="_x0000_s58445"/>
                </a:ext>
                <a:ext uri="{FF2B5EF4-FFF2-40B4-BE49-F238E27FC236}">
                  <a16:creationId xmlns:a16="http://schemas.microsoft.com/office/drawing/2014/main" id="{00000000-0008-0000-1200-00004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22</xdr:row>
          <xdr:rowOff>161925</xdr:rowOff>
        </xdr:from>
        <xdr:to>
          <xdr:col>11</xdr:col>
          <xdr:colOff>285750</xdr:colOff>
          <xdr:row>24</xdr:row>
          <xdr:rowOff>19050</xdr:rowOff>
        </xdr:to>
        <xdr:sp macro="" textlink="">
          <xdr:nvSpPr>
            <xdr:cNvPr id="58446" name="Check Box 78" hidden="1">
              <a:extLst>
                <a:ext uri="{63B3BB69-23CF-44E3-9099-C40C66FF867C}">
                  <a14:compatExt spid="_x0000_s58446"/>
                </a:ext>
                <a:ext uri="{FF2B5EF4-FFF2-40B4-BE49-F238E27FC236}">
                  <a16:creationId xmlns:a16="http://schemas.microsoft.com/office/drawing/2014/main" id="{00000000-0008-0000-1200-00004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161925</xdr:rowOff>
        </xdr:from>
        <xdr:to>
          <xdr:col>10</xdr:col>
          <xdr:colOff>0</xdr:colOff>
          <xdr:row>25</xdr:row>
          <xdr:rowOff>19050</xdr:rowOff>
        </xdr:to>
        <xdr:sp macro="" textlink="">
          <xdr:nvSpPr>
            <xdr:cNvPr id="58447" name="Check Box 79" hidden="1">
              <a:extLst>
                <a:ext uri="{63B3BB69-23CF-44E3-9099-C40C66FF867C}">
                  <a14:compatExt spid="_x0000_s58447"/>
                </a:ext>
                <a:ext uri="{FF2B5EF4-FFF2-40B4-BE49-F238E27FC236}">
                  <a16:creationId xmlns:a16="http://schemas.microsoft.com/office/drawing/2014/main" id="{00000000-0008-0000-1200-00004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161925</xdr:rowOff>
        </xdr:from>
        <xdr:to>
          <xdr:col>10</xdr:col>
          <xdr:colOff>285750</xdr:colOff>
          <xdr:row>25</xdr:row>
          <xdr:rowOff>19050</xdr:rowOff>
        </xdr:to>
        <xdr:sp macro="" textlink="">
          <xdr:nvSpPr>
            <xdr:cNvPr id="58448" name="Check Box 80" hidden="1">
              <a:extLst>
                <a:ext uri="{63B3BB69-23CF-44E3-9099-C40C66FF867C}">
                  <a14:compatExt spid="_x0000_s58448"/>
                </a:ext>
                <a:ext uri="{FF2B5EF4-FFF2-40B4-BE49-F238E27FC236}">
                  <a16:creationId xmlns:a16="http://schemas.microsoft.com/office/drawing/2014/main" id="{00000000-0008-0000-1200-00005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23</xdr:row>
          <xdr:rowOff>161925</xdr:rowOff>
        </xdr:from>
        <xdr:to>
          <xdr:col>11</xdr:col>
          <xdr:colOff>285750</xdr:colOff>
          <xdr:row>25</xdr:row>
          <xdr:rowOff>19050</xdr:rowOff>
        </xdr:to>
        <xdr:sp macro="" textlink="">
          <xdr:nvSpPr>
            <xdr:cNvPr id="58449" name="Check Box 81" hidden="1">
              <a:extLst>
                <a:ext uri="{63B3BB69-23CF-44E3-9099-C40C66FF867C}">
                  <a14:compatExt spid="_x0000_s58449"/>
                </a:ext>
                <a:ext uri="{FF2B5EF4-FFF2-40B4-BE49-F238E27FC236}">
                  <a16:creationId xmlns:a16="http://schemas.microsoft.com/office/drawing/2014/main" id="{00000000-0008-0000-1200-00005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24</xdr:row>
          <xdr:rowOff>161925</xdr:rowOff>
        </xdr:from>
        <xdr:to>
          <xdr:col>10</xdr:col>
          <xdr:colOff>0</xdr:colOff>
          <xdr:row>26</xdr:row>
          <xdr:rowOff>9525</xdr:rowOff>
        </xdr:to>
        <xdr:sp macro="" textlink="">
          <xdr:nvSpPr>
            <xdr:cNvPr id="58450" name="Check Box 82" hidden="1">
              <a:extLst>
                <a:ext uri="{63B3BB69-23CF-44E3-9099-C40C66FF867C}">
                  <a14:compatExt spid="_x0000_s58450"/>
                </a:ext>
                <a:ext uri="{FF2B5EF4-FFF2-40B4-BE49-F238E27FC236}">
                  <a16:creationId xmlns:a16="http://schemas.microsoft.com/office/drawing/2014/main" id="{00000000-0008-0000-1200-00005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161925</xdr:rowOff>
        </xdr:from>
        <xdr:to>
          <xdr:col>10</xdr:col>
          <xdr:colOff>285750</xdr:colOff>
          <xdr:row>26</xdr:row>
          <xdr:rowOff>9525</xdr:rowOff>
        </xdr:to>
        <xdr:sp macro="" textlink="">
          <xdr:nvSpPr>
            <xdr:cNvPr id="58451" name="Check Box 83" hidden="1">
              <a:extLst>
                <a:ext uri="{63B3BB69-23CF-44E3-9099-C40C66FF867C}">
                  <a14:compatExt spid="_x0000_s58451"/>
                </a:ext>
                <a:ext uri="{FF2B5EF4-FFF2-40B4-BE49-F238E27FC236}">
                  <a16:creationId xmlns:a16="http://schemas.microsoft.com/office/drawing/2014/main" id="{00000000-0008-0000-1200-00005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24</xdr:row>
          <xdr:rowOff>161925</xdr:rowOff>
        </xdr:from>
        <xdr:to>
          <xdr:col>11</xdr:col>
          <xdr:colOff>285750</xdr:colOff>
          <xdr:row>26</xdr:row>
          <xdr:rowOff>9525</xdr:rowOff>
        </xdr:to>
        <xdr:sp macro="" textlink="">
          <xdr:nvSpPr>
            <xdr:cNvPr id="58452" name="Check Box 84" hidden="1">
              <a:extLst>
                <a:ext uri="{63B3BB69-23CF-44E3-9099-C40C66FF867C}">
                  <a14:compatExt spid="_x0000_s58452"/>
                </a:ext>
                <a:ext uri="{FF2B5EF4-FFF2-40B4-BE49-F238E27FC236}">
                  <a16:creationId xmlns:a16="http://schemas.microsoft.com/office/drawing/2014/main" id="{00000000-0008-0000-1200-00005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5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606B155B-AE60-4192-B017-4F9F818F86E9}"/>
            </a:ext>
          </a:extLst>
        </xdr:cNvPr>
        <xdr:cNvSpPr>
          <a:spLocks noChangeAspect="1" noChangeArrowheads="1"/>
        </xdr:cNvSpPr>
      </xdr:nvSpPr>
      <xdr:spPr bwMode="auto">
        <a:xfrm>
          <a:off x="56007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6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BAE8D6E6-9298-4137-89C3-7CF283630CF4}"/>
            </a:ext>
          </a:extLst>
        </xdr:cNvPr>
        <xdr:cNvSpPr>
          <a:spLocks noChangeAspect="1" noChangeArrowheads="1"/>
        </xdr:cNvSpPr>
      </xdr:nvSpPr>
      <xdr:spPr bwMode="auto">
        <a:xfrm>
          <a:off x="56007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7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F65DD293-78B7-4857-918B-8B1CA67CB5D4}"/>
            </a:ext>
          </a:extLst>
        </xdr:cNvPr>
        <xdr:cNvSpPr>
          <a:spLocks noChangeAspect="1" noChangeArrowheads="1"/>
        </xdr:cNvSpPr>
      </xdr:nvSpPr>
      <xdr:spPr bwMode="auto">
        <a:xfrm>
          <a:off x="56007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8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84BC9683-D129-4A88-BC50-41B7496B39C1}"/>
            </a:ext>
          </a:extLst>
        </xdr:cNvPr>
        <xdr:cNvSpPr>
          <a:spLocks noChangeAspect="1" noChangeArrowheads="1"/>
        </xdr:cNvSpPr>
      </xdr:nvSpPr>
      <xdr:spPr bwMode="auto">
        <a:xfrm>
          <a:off x="56007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121920</xdr:rowOff>
    </xdr:to>
    <xdr:sp macro="" textlink="">
      <xdr:nvSpPr>
        <xdr:cNvPr id="9" name="AutoShape 4" descr="data:image/png;base64,iVBORw0KGgoAAAANSUhEUgAAAHMAAAAjCAYAAACnzTURAAAAAXNSR0IArs4c6QAAIABJREFUeF69m3eAVdXV9n+n3Tpzp3eGmWHoohDsBXuMGtunoknU2DF2wS7BqNgQKxo7glFTLFGTaDSvvQaNKCBIH2aGaUyBKbef8n1rnztojC3vH99FHO6de/bZZ5VnrfWstbWmno+8glA1Gg4aJh7+S9McXPTcu3//4Xkerob6re7paJ4pV+BpNi5ZXO2br1Or6BqausZAcz08zVHXeZqL4QX8z7UkHjqea+HqDniG3AjTdbF1F93T0D2DrOFheC6WA1nkOg0NF9OFrKaRNnTCDrhyD0yyuk3YMfAwsI0M2vDDfuNTfteH2nf88rsX9ZScUPc2PPkp/wPnu5b8lrspWXkarubS3b8OrXuo2SuM1GJoDiAPqlSJ5omQv/0OuidC8vD/fPV7IvRvU6Zs3PW3Jk/ka1csJ/c+C5i4uouLIfpDw84Zi7pI/aeWF2OSLWuQ1b+8v5hgQJTtaHiG7MxV18izubqtdirKBFvd6//vy1OGOPwShwBXpP01Gf7QXcnziaG6tPWuROsZavaKorXoiGT03KJyFxHit3uYrek5zxRJiTKGdfR15X7TxtztShWFoe6j4ao3vrjlM/8RxTNNPM1HA0MsUdmCCEYsWrz0K0ofdjcxdcNVNiMIIyubykBlTQM8WeV/4Q4/VM5f/96XIlLKG36JSck75Ub/NVKIi8vzuXT0rRJlbvKKoiPRlaWKxcrS8leE+E0P6yHIgC4WL24unuV7m+f5Qvt+/MopbNjzfaRRyhJdqLt6DghaaLKm7MvJKc9UD214sl+PrG5hKhtIgcC0q2Erj9SVwkRwAkXDTyJoop5Qnk259vchpmzoa3L4Rrl8z3PLNcPX5f7p292wLHKI9fXtbI97uV8o4eccR7mTkhztfV+g9Qy2ekXREejK3kUxvmOo1zfrUilTkzgnkKi+k0BjKxoDaF76u+WjOb4glQJE4P6NXBUlRWUh0l5IxUCcMFGr1I/cmqvii+YaZEUPqT6MbXGcUD5Gfr7yQlez1HJ2No7ZO4gRzseLWmS7eiCbwaquAiuonktt+3sc8yty88XxQxz5aw62/Rq1mIetHl2CiCBKznG+a+Gv6eI/9qQkt12ZArNf8cztC387DEkC5MNVGs/dhON8hGN/jGZvxvCyePp3KVS8xVMKdTwDhzAZwgylXboSAbYlAwzaFhk7RFlwKntNOIGAZ+Fp4nVZbElenATdT/6ebS+/S2DqZBpn/go9FM4hBST++Q4rHn6ccSf9ktC4OpoWP02mZwuTZp2PXt+AjYPl++z/EjS/67pvwUpPU06g9OeJ4fqJkChXXr4ZiqJFrv/FvpQuXNp7V4tnDivTTz6+ND+B0W/emCgTvRvHfhk3+Qymsxzd61dx1jVkHX8z/2FwAneyrOaR1UIMeHm09Edo2RamLxlk0IviegGV3UoStVPV8ezdMAPLlc/82GDYkP18Jcuuu5ZYdw+DjaPY+c47oaTEl4rj0HX/fbT+4Q+Mu+9uAmU1rHz8cYJOksbzzidUXO1vT7n7fx2kfoDyh+O+iM9Fy2X2InAtlSK+toXE0BBlu0wkGzSwJExJRqdJKPkvX5q4hdwv55m9ks1GR/pZ4/aYKYu6KohJUqLKFtfCyf1bdzqx7QexM78n5LT59qRn8SSGCmAbWRVLdQlrAgOGhq1pGJ6HjUm/E2LTUAHrevLpj+dha1FSuo6mZdUeZHsBJ8ghYy9lfOn+2JqUTK5KYNiWYMO99+OsX0XRiDF0fvYpOz50L15NrdqrMZhk/RVXkWpqZczv7iNQWIqeiePoEbRgiLQ2QCgZQbNMbC8hmIypmWQjATTHwLQdbEeQxYSAgaF72LqFrmqxNE5WR8tKdpHCs0x0I+TLJStKyWBIsqY7eLaL5mTQgiYYYSBDYvlKvph/FwW7H0j9WUdjGhZOKIruuDiejZnM4BDBtnRMK4mhBdQ+PNfFtW1sN6UMW90zLGFOV2WYGErH1jVo363MHLoLbKqMUsq9ZjKZh3HTv8PUOjDVQ3p+ueCof2Lr/k8VJVR8EogxSLserfEK1vYW0haPkXYN5aWOLj81DNeHPgH4fL2Co3aaTWVoIq5mqM/MdIaB199i02NPUH7adNjYSdtLL7DDnbcTmDBR3dBubmbFzEuI1Y9mzA1zGGpqZvDzzyiati9WWRlb/vIXghgEGusZWrGKdFszkcp6YocfCtkE2z5dQmrtBnQrn8J99iZ/x/E4wRBGRsduWUPvsmUkm1vRMw4FY8YSPWAv9KII8ZXriC9fQWT0aDL920h+vh6vP05498kUT5uGFg3S9/KrtC9YQNEOkzF3GEXBtAMxRtXjtHaQ+HQFyZYvcBMpzOqRFOy9G9H6sSoipjevZ+ifS8k2t5MyXfJ23oXi/XbHFANVcC2eufp7lOm5eEIISD2pOehsxUn/ETt9G0Gny882pX4zhSgA3Q6gk8HRJCL4xayfmUKfnc/63hLWbi1iq2NhSwwU4NSkfDDRXUMV0Qr4PBiZtxsHjb+QAqsaKYLEKdObm2h58FEsz6Pu4plse+cNWh66n1E33Ur+nrvhuTqJd97ji+tmU33a2dQceRTNTz1F/5Il1F85k3Asn1WnzyQU1jF22RnN1El0dJD8Yj2NRxxAXzqNmxEodxlc9inhcROpu+giQtXlOEtXsO6Zp8k6NtGaSuyOTgZXraf6wnOo3vcA2h55lK1/fZ7wlKm4+QWYAY/0R58ykIgz8brriE6ZQsfixWx78W9oO05Cy8+n6pij0dLb6Hnmb8QTCSK11WA79P3rU/Jryhl18QUKyVoee4xMXy+xsTuS0RwC9XXUH3U4mGGVGP4gZUqM0l1TeYVgpuYuIZO4nqD9ei7zVTiqvNIP21K/2SoRURWLp+N4Ht2pKMt7Klk/GCNJCEl7RHmeSmxcPF2ULvAqma54ssmUyunsVvcLAnoESzLY1BDdf3uB3lfepObkUyjaaz+S/3yXNbNvYOQ1l1F8+EG4rknPwkW0/24Ro+5aQLS6hqZ5N+OYOvWXzCS1YS2bL56DPrGemvPPIW/SDiRXrKdl/u142RQFZ55K1X4H4qXSbH5kIf3r1zHqmmsIBnXW3XQbgapKak49hWBNJekVy1lz8z2UHnIwtScdp/Zhr1xB6fTjKTriKIzSUhIvPM/auxdQe+VlFE7bn+b77sYbTDDygosxKkqht5uNd96G5ZmUn/5LQhPGqWy95+UX6brvESpOPxXyCmhZ9DijZ5xB7OBD0KyUCjt6OM9HRfHdH+KZ25WpKLQ4TuYJ3PQ8LKcVx/LrNVEKohjdX1RgwczRfVlM2uMxlm0ppzVZQtqV7wRU4S+wqr6reCypDYVOlFpSw9Ri7N9wLuPKD0LTTAK2R3LdOtrvuhejoICq6SejlUbR16/j82tvpeKCs6n6+bHYqSzNc28hsWolEx58AGcwzsbLL6dg2jSqzziL9j89Rfvipxh15YUUHnkEmCESSz+lbe7NRCZPoubyK3CjEbytfbTf/zADLetomDmToVdep+2Z55l07RVQN454Zyt9b79B/OPVNFx8PuHGCj6feRWRulE0zroQs2YErmky8LfnaLnhduqu/zWBulFsuuN2wlMnUvfLc/DyY2xZ/Dgdz/6Z+vPOoeDHB6JZEquCeBtW8sWMCwkd9GPyRo+h7dGFlB+0H5WnnopeVYTuBbANnyzRh7PZ74NZVU8KEaALj9lONjEPw/k9OgOKeRkuviWnUlAsduIJXDpk9CBtqTCfdVbSnKggo2UJiNOKX2q6z/ZoYDqS3Ni4ehrNC6qSJRYYyaGjL6Ymf0dcPYDZP0DX75+mY/ETGLEIXnERhsB6xsbe2ETsrDOom3EGdls7X1x7A2ZRMeNunkPqXytpmnsTVWeeReyIQ2iZM4fEuiYmPfQQXk0pmq3R9eorbH7kUcbNPJ+8vQ5QFKC9uZMmicP5+ZQfdxxN826D1etwx4+T1AFdN9GqSinbbxol++xL5rNPWHfd7ZSccSZlPzvKT2xw2DL/Drb97W3GLbiVTE8HzQ8upOzkYyk8/DBMz2TtmReQsUzG33g9RnW5T2G6GslVn7H2wlkUHfV/qDr6SNqe/R39b75FtHYCIy46l/CECbKJXLnwDZ4pVLWuuMrtXAmqBMlll7q7lGxiNob3Cp6uYziuSu+HeQshfSWG+rWxTk+mhKWdJawbylN1pE4Yz0vi6RIrbUWOu5pGxhSmCQJ2EFuXksSgumgKB9edS1FopHyTxKrPabppLoVjJlJ8yE/Qg54i4TPZflbNuZGyQw5l3EUXkfpsGZ/fcjN1Rx9P8alH0fHE3+h56UUaZs0kv24kyy6+iPz6ekbPvRMvmsRLZtm86I/0vfsOO9xwLYweq2rk9NJVNN1+NxXT9iAyaVfWzL2eqh0nUXj8cZgRA4qKMPPLICqGa7HhiadI/elPjLn+KgK77+nzy5lBls04g0A2n3Hz59Hxzsv0/uUVGi6aRcEuu+LaGf51xBFU/Ggn6q6bg5uXp+QqBtr5+GK2PvY7an59OQUHH4Ydj9P75lu03fFbApPHMe62uRj5earJIRnmf8Dsv9N5Pp2maDRV6Gbw3FfREnPQ7c+xTUmGDHTHURm8YjU0sKTERCfpBPigv5JV3aV4jingSYaoqrl05EtSf/lK/JIy1FRWK5a5S+nh7CXx0ijFzng033YdyTUdjLryEsI77OSzh2JI8SGWnfpLYmPHUH/F1fT843V6Fi9k5LWXkz95V1bPvQmnp4dxs68l3tHEhuvupPLEYyg/6yRszULb0kXbXXdhxB2qZs8iUJ6Hmw0z+OprbFy8kKozTyNW2cjGq65QWemoK36DE5XujkFGz2J4OmbCZeVVl2L39jFh3nwCI6pV7ZdpbWPpiWdQ85ODqTr3NNoWPkZ63Wbqr7wEa9wY9GSSj088jvzaWsZfewuUFCoOObH2X2y47HqCtfU0zJ1NoKRCJTnuYDerZ15JausAUx56EKO8Ekd31F48LUtH39ovs9lvUqarZdGdEGiDZLOP42XmEXA3+xyqz7D5iY6m40iJ4Vlors76wQKWtFfQ6xQp5YnOHM3MVbE+HPskvt8OkwJIoNpwpbTLY2rdKUyuOAYDg/633qdt3m2UnXgiZSediBa0cmsaOMkMa88/j0AoSuOll7Lxz88y9MlKJsy9hUAswOcCSWPHUX/ZZWx58Xnan3yGsTfMJn/XvRWkZFavZd3d8ymauiNlp52Dnmdhp5JsW/g4Xf/8kMZZFxOtqWHtrTcR/2QtjRdcgDGmFieTIdMfp2CnnfDSGVaedxH5k8ZTP/sqtLyAimX9/3idDbNvpOHaS8nbY09a736AoU2baPzFdEJ77YkWK6X7jvl0v/E6ZcdPJ7bzVBK9bfQ++xLJrdsUq2XGSkkPxAnk55Hd0Mr6BxZSuPcUGi8+H6JRPBEYFmg2HX1fqTO/SZloGXBDQDtucj5edhGaNogmdaU0JRyVsuYYDEcpdiAb5n9aG2mNF5DV5cGk+PQJX0vaUppkwKJAYYPFKgTzfS/V3DAFoUr2bjibhqJpBAcd1i28H22gl7rTTyNQ3aCsyNFTPlNkO3Tfez/JVJLaY4+m9Y1XpYJkxC9OxR7qouWe31J44KFU7Ls3nc89x8DGJhrPPxdKS9HdLPHla2l77s9UHjiNyD77Q8BFGxqi68lnyMZTjPj5dIyKIgaWfcqWRc+Q7O/DiOXhGiZ6cTH1p5wAWZuWex6l7KgfU3LQwdiWgWV79Lz4Ap2vvMaYay7BLK6i9y8v0f3SSxhFhVSfeyqxibtit7bS8vgiki2tGMEwtqcRLqug8uhDscaNpOel1+l+7wOMoIERB6uyjKrTphOuHeXL0PA7R0qZvcPKjNSi52rG7THTc/16UYig9Gq0bbPRrZfxLImtDllDR1dtJFGClWtOu3zUV8Mn7VWkleNJA9pQsVEqT9N1yAhrJfF1e3RWFIb669gRqiOT+fHYMyjNr8O1NVIt64jkFaEX5eFkNLyBIZz4IIatoYUC2NkUXkDDKikhO7ANMxzCLKggnUpCZztmeSWEgrjdXaAHCJSUY1uSObs4A3Hsnm1YJaUYsXwBObANEp296LqOVVaMYRq4srctXaSam3EzWbSIlAU2qe5uxQqadSOxxjYSNAN+WSatua420vEhInW1aFqAzNAgmQ2b8OwMxg6NRKKlKuB4W3tItzbhDKUJ5hcQGFmDVxBTKOX09pNq3YyTGlTeGayvxYsVKngXZ/L0XH/0q55ZMNycVknMlwmQipuuRWLFB3S/cil5pWvIm2ShjxzEEvTVkyp2CbvjYtHvGDzXPIrBVH6unRZUtJBEX00zMLQEnhtRsOr/MXGy+SSHYvR0e7R1Btm1firnH3USRaGIKl0M28Ld1svgR0vY9q9PybZ1oA0MKQ93omH0PfdlzM+OxwuHVbdeIYzQii2ddHzwGlp+jOhuexArLVEGaDk6GcMh4Eiz2od86eZpihjJACHc3IdirGqKwhNyww8NYvPZ7k46Hn+S+Bt/J1tQwJhbbibUOBZH+qcqdKC45YyuEfAcHNUulOkKMXyRsYdtZLEUSSJ8tZ/Zqya7Z2BK6FGI5bfqBN0UeolL5BxBEfS5/q54ZvuwZ36rMrPCqaboeeFFuu6cRyjbg1GRxhibIn9MhPBojUBVArMwixY2WDpUzLtto3HIgCetJr/s8DvplvgC2VQeQwmL/oEgXX0m7Z0GvT1htvWHMJyRXHDkFC45cXciulifQ3ZtO5sef4DsP5eibenDdR3ssIVuZ9Acm/wzZ9BwwXlgKpdXxuN297BqwUO461dT8YvjKTj4YEKRPFzhf8XLNA9TuFRdHFEU4GHJ54I58jsJAm5uXGW4LagJpSlZl8fA2tW03ngn2U8+JDjpR4y6ex5WdZ3fWdRtxWrJCIwYgOnYOQLFxZH7u6bfl9UlTDnYpoEk9H4/3m8r+g17D1dgNDe1IRSpGIEamclNWDhfgVmlTNU1ycu1wL7umWKFQ0NseXgR2x5ehOYOya3ImhqW1UcyphMo0DBLNIaqQjwR25FmqxbCQXRLKL4sbsYim9aID2Xpj4cZSGSJD4ZIJiJkMiEcyXZdgSeThjKDG2cczHHTRvtlzuqNbJg9h8zqT9HMEOGdd6P4wP3R60cqsiG1pZXgj3Yn0lhLRrcJuALrAezudno/W0akpJr8CaPRIiIJQ1GIhivROomth1RP1lBEsoCu30pxySjSw1Z1nI1pi1IMVUIFRfhSYw7E6ftoCU5rK7Gd9yI4qUGN3Ug7TxTjiDJdT2X9ZjogPXNE8Ip7du2cp1oYXkZQHcP1EcynN4U+lbItI7f3m+zyuSmSFxTRcWSOSuW+irGWFv2wZ7Z6hdER39w1cXQGOzex9YZbiL/2tr+Y2K8TxPPkwYRQyKplP/t/cfeG4r3YEI7kkpzhdo7gsC9M+Wkocl22bqo4rSBEtb08JjcU89CVB7NzXRHZfoem62fjvPQ0WqiGgunHU3b2SVil5TL/oUw5rWkEbfEGE6+vT5HkQ0uWk12/ESu+ldSIckr2O4TYAXujxwpgKMmWv7yKneklVDeRvOISepd9TNnEnQiNaaDpry8qAj3SOBqrsIj4ex+gN7diN4yg/MifYNaMxHAyDH7yKX0fv4/nhCk79DAiY2sU9qSGEiRXrmbg42W4TRvASBHYdRpVRx+DHdAwtw4wtHINW1d8ir15E5YeJvijiRTttQ+B0pE4liB6Cq2vm/4lS0l+8gXZ+FbcqhKKDziAgom7qH4+pqCLTFv4UxA/SJlCXA+uWMrmy+cQXLtB6cRWxEBAJQB+dPVImBavREdzd9HOdAdjeF/pzQ2TCBIzxc4cw0Z3pN501Ibku5rrN4sP262Kh648jIqQQd8/3qH5xhuIdnXAPvtSd+NsrBH1eJKUSXPXzT2QK+Bt0/vGO3Q+8Iii4oKY2PFB3K1DWOVFFM88n7KjjiG9fi2rzroYrb+d2Iix2BbEXZv6qy8hLxrj49POI+pliNbVkZXJweYWtGyCrB4msu/+NNwzFz2epWPBQnqffgKvtIwJ996DO3kSxqrVdDz1NINvvKmKfDMgk4UakROOZfT5M4iva6Ln939g8O0lmKkkqYiG1ZfADkYo2m9fKi84i0B9A4NrltNyz/3YS5djGiHSAV3VxLUX/Iri44/BEi9XYcGfi/JD2Pd4piQpkm4N/M/fab5mLtH+bT5dJ2WJop1sv7/oWQwEQjxasBNPFEwgYRQq7N/+Gg7yufxVKVPFDX9oyxECX8sSMfK45LgJzD5lTwJZj83z55P44x9V/7D06sspPW26KjtUFqFaK3KtcJNZNMcluXID25Yvw8rPxwgEiC/9gP6nnlVAVPTLk6k+9zz63nmLLVdfh5PtJ1hWj7XLzgTHj6Lw8J+QfPtDtsy9Bc9L446oJ3/yVNzkIENLlxDs6ydZVMW4vz4Jg2lab76NzPsy5TCFUffMw85Ay/wFJN94Daswn+DOe5A3YZyiIqN770HAtGlbcD+D776PUVNDyYEHY1VV0vfcC6RWLYOiUqouuZDi/abRdOvtpP/+JmZpEdHTjoeiErSBJOUH7guNdSppklFWNXKyfaLyB8CsG0/R/egjdN//GKadUaWIz8f6aC0xR8qSfivEHUW78ZeCRtJ63ldg9qsDRb4XS7apINYTgxDjkGiepaYoykOXHc5BO9eib03QfMUVJN96g2Qkn9H3P0DBnlMUOa+YI2WNkmVKlpzFzUK2ZTNbVy3D3rAJrbufzJZWUu8tAcIUn/1zys48hfYHFpFY+BSpiEXJSSdReerJGAUxXNdl4023wh+exckLkT/jTKpPOIFE0wZabp6H+fkqEhU1jH/+CVIbWhTHm23vovj46Yy45Gz6nnmOtvsfJhAMUjh9OqW/OAW9qkBFAzet0b7oUXoefRgrlEfJOWdSctyxWIEYHYsXsuXOO7CsMMUzfkVs751Ze/1viH6+kXRtFeWn/IzoHnsRqmvAiIZwTNWORlNjpP7klF+zf0WZBZEaFb++PmmQ6e2lZc5vcF55Kze3I9Ny/rSbP0gsEwg6Q0aQeUV78EpBI0ldSIbhEc3hMufL8Qy5UupXv0aVpleYsBfnZ4eM4Pazf0osZmJu2UbLrCtIffg+/TGLsb99hPzdd1XljRAWWeWduj9EnEkx9MkKup7+I8kVy1UsNwuKoasPo7Mdp7ycqpkXUHDwfmye+WvS771LfORIRt96I3m7TvHHNTq7WTlzFubSz8iMrGHsXbcT3GEi8Q+X0HbTLbB2PfbeezLhnvn0vfY2LTffhOZ4jLj8KkoPmMbKmTPRPluONnkq9b++mvAOE/FMkaeH3dbJupmzMT5ZirnnrlRccznR8eNV3tB1/yP0LLgXK5hH0SUXUvLjfVlz3wLcv76G52bRi4oJjB9Hyc9OpHC//dBDluJvh1+qwfF1mP02ZWY3bmLVOecSXb8pl+n5g9Eq+nlSR0km5jFgBLi9ZHdezp9IwvwKWZ+bvPMRdhgehauVzCylvExq1N3q87j3ysPYua5Y9UZl6m7DnOux//4/JAJJRpw3i+IZJ+MGY37O6UnipKsEzG1qoemWW7Dff4/QhJ0oPvkkInUjaL/9PoY+ehNjwniqrp5DKD+fllmX421Yhzd1Ko333gWVxWoGJ/HxZzRdcQ1GaxepfaYw+c67cAtibHv6eXrvuYdk31Zi559N/ck/o/3Bxxhc9CRORQn1t91KuLyKz08/G7Org4DE9pt/DVUV6GKwtsHQqs/YeM5l5HV0EjrmUMouv5RgWSWk46w5dyb2P9/BbBhP2TUzKdx7T7KbWuh/420GX3+T5PIvJCMhcPQR1M28gkBlmaIBhkc0/SkONXCay2YHW7zCvNpvzGYHX/+A9TMvIm9oSNVg6giBqxESXlPqKUyVUW0LBLmjeFdeik4hbuYoPoWqw3OdfvYpsBiQ+CZMiWYTcjKMq49w28xjOWh0BZ5p+1NrNnQ+voi++xZjDnVDdQPlZ55EyX77goxV9veTdbOYY0Yw+OqHrLn6CgoTaYpOn0HBqSfgfr6cdbNvRO/txNz/x4z+zRy6P/2Enltvw93SQ970I2mY8xsIykSfQ8efnmXo9jvUfJF11nHUz7oKMmmaH3iI5BNP4bhBRj1wF+aoBlqu+Q3xj94n8qM9qL1+DkZQZ/XpZ6K1NWGOnsTIyy4juMdUNDuLpgfp37SGTTMuJtDdSd4++1Jy9SUEq2vZ+se/03bPrQTdBOaxp1D3qxkKlr3CqALOgS+W0XPFPFKta8g7+liqL5/l9zKVK0mw8qeJ/yMBKojW5Ga+/ZaXcl9HYOAeeu9ZiOmk1aWSPZnCVnjiWWlVAyWNIBld53fFY1gU24shPaga1V9/qcrIk9Qpg0uUqOmx78QCZp9xELuMqcQUol5qMVtXTArSm7xuPubb7+E5g2SDETJFFplglFACwnvuSuOdvyb11w/YeM1cAql+vMoitKpqhjo6KejswwlY5P98OrUXnEv7osX0Pvkw2qBB6U03UH78kehi4skkLbffT//TT6Ol01TdfROFh/8UZ3MbrbfeTeaNf5AY1ciURxaSinex4ZfnoPcPEjvxRCrPP5tAMI9Vc+ejP/8iGSNFprQKrbKEoUyGXa69kmj1WFbPvh77w9dwzSDGhB3JBnRYtYJo0iW5zz40XnqxognXLliANTRI6Yhaejs34yxfQyBWTOWscyg+8qeqmS6yURNR6nyPzwJJbdwho5a9Qy1eYVQODuWGbyTASpGayrLuyivJvvm+sgOJjfIliXWiPHljeWIffvx8NzKaO4sn02PGFNPy79msHzNN06QgZFBbHuLQPRqYfuAkRpYGVaNZRiF8xjbH27pZnNZmmhb9AX3JcrzBdjUf42ph3ECE4D57Muq6S8m0dLBxwd3on32hrDZVVUZ0fC3JT1aiBUKUnHgiRT+bR8k2AAAFIklEQVQ5gM33LcZ5/Q1S0Rj1864hMn68osacvi1svvdBUh+8z0A4wC5334U3cjTJdV/Q+dtFxNs3U3XCMZQfewz9//qITbfeS6iqmIqzTiY2dXd0zyTZupbWux/CW7YcMxXH00MMFBcw6dZr0SZOxPnwX2xYvBh97XoiiYwysoRkq7vvQe0vjkerqaTnH2+xbfET0L5Z8c7ZUAC9poqyIw8j/8hD0fNLVMIooU24NNXLzL2EKcsR7ZuVMnMHC9QRA5WkpDI0//kF2NKlGAgp9v2TXy4p0z+RJcupcV5Xp8cs5N28Ygb/LQHK3S03ShoJhxlTXcrEMVWMKIsSHPbg3JS3ghl/1lvRZooCSSYYat1MXDjZwTi6YWEVxcirr8etrsZwPOzuTuKbNuF5Gvk1I3BiYbzOHtWs0csq0POiJJtbSA1sJaiHCU0cjRX0uVw3lSDRsgl3cEDVsMU77IRthnAH+8m0bYJQhFBNA2bAINXbRbqjh2BpCWZFMaYuzJVHynCxurYxuG4D6a1b1B6DlVXkjxuHHQ1hZjLYnV0MbmjC7e9Dj4YI1NcTrqmDUEilge7gVtIbmkl1yPS9g1cUoaC+lmBFNU4grKQiL0UDbne8YRfczs36nvmlnnOHaqRodlw0d/jUlsz5CB0lA1iSqfk+rghooZgMDU/3Ufxbj2LkjEExF658z2f//c0JIe2vqaxOyO/hTSvP1TBt+dA//OMYiotSMVxX80TyTpDDn7u1fVZbUXOqpFET5R667ZEJKAbUPybg+CyKK3vPHbGT76s6WIh3z1K9WEezsXIhZnu3IjfMNmyT6teKcxWZqdpBJSc+JeeHKdmDH+dkgMcfSRUi309mpNPvN4qF0JAtWMMn6uRknELG3JGO4YaykpJNW+9a/6xJYd5wzBTp+Z7pF5JZHOl25CoLOfnlnymUO8pknfQ1pdvtE9RynW6buabpf4RN9YEUvJIBq1NYqi8q5HFuqltsVGlWZmj9jsZ2waoESjhOgRhRmBiDl+up5gzOH5dXXOpwn8+3B38u11eWTN37HKd/1iXHckuppeeGpHInM6RT8WVHQwaOfaPwDSrXjxU1KeQRXsbfryb1uEw1qmgk81NSE/tyVZPtPuvhn0Hd7hbDE45CyNpoMhul5fatBuVk6FKgRJzKZ8H8uSu5iU17zzq0rqEWr0Rxs7mMU/mJtH7EfvxTGb6K/TESlSINH5pQjeLcw3jSwnGxPDkh6V/zTS9lxbkxEzEAfztSd/qTCyIA1avL9Tv9UiT3yKKoXDtJnQ/Vs8pzfIPwZ2GUwQxPessI578d+5ODO/5Qp5pq244iX56P9Ec9/bsLYe6LPIdCucPF/lv/wI5/ykGZserb+rLyD5VIm0qNleZ+7+/ZbwDKNw0315dUtYZ/qFJGwdS6jqUSQnV/FR/l0JRfi6i4qW7h709QrU2UKSen84LlviUr0/WPAqhWi1JmQLE0ppdVNFxGuuxi3Uoh/gEgdVbSlRF+E9tM+RD1LS9fNL6Fyz1ykUBZo5raE0UIArky6e4f6JX1xGsscVvNIa1bBFwRSNZPnFTfUY5PyJSfQygbUEjhr+lPOwSkW6HppPUQlittKTlO4WeEMuIv91Hwpo5R+MpVZ0Ol/BIv0dOqD2q6Ip/hyUQ/FEjjRRJwW5rFKr+Qf/thRAbXZOmsGvGQeWG/C6PSRjF88TqZn3Kk9BNlZUnqGqFsEFdIGTkL4Qlq+IjmM2YuAUeMRZzA11ff0Gb+LwWF9A1g8rlYAAAAAElFTkSuQmCC">
          <a:extLst>
            <a:ext uri="{FF2B5EF4-FFF2-40B4-BE49-F238E27FC236}">
              <a16:creationId xmlns:a16="http://schemas.microsoft.com/office/drawing/2014/main" id="{58F6D8F9-9665-4F0A-A518-A29D41F0DD46}"/>
            </a:ext>
          </a:extLst>
        </xdr:cNvPr>
        <xdr:cNvSpPr>
          <a:spLocks noChangeAspect="1" noChangeArrowheads="1"/>
        </xdr:cNvSpPr>
      </xdr:nvSpPr>
      <xdr:spPr bwMode="auto">
        <a:xfrm>
          <a:off x="5600700" y="36195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acticante Mtto Planta" refreshedDate="45524.471605092593" createdVersion="6" refreshedVersion="6" minRefreshableVersion="3" recordCount="566" xr:uid="{A863E0F4-E425-4134-AC70-DDDD70FBF311}">
  <cacheSource type="worksheet">
    <worksheetSource ref="A2:DQ281" sheet="IW29"/>
  </cacheSource>
  <cacheFields count="111">
    <cacheField name="Ce." numFmtId="49">
      <sharedItems/>
    </cacheField>
    <cacheField name="Cl." numFmtId="49">
      <sharedItems/>
    </cacheField>
    <cacheField name="Aviso" numFmtId="49">
      <sharedItems/>
    </cacheField>
    <cacheField name="Descripción" numFmtId="49">
      <sharedItems/>
    </cacheField>
    <cacheField name="Denominación de objeto técnico" numFmtId="49">
      <sharedItems count="10">
        <s v="EMPACADORA POWER PACK NT 520 N°39"/>
        <s v="GRAPADORA POLYCLIP FCA 3430 (1)"/>
        <s v="EMPACADORA POWERPACK NT GEA -GB 700"/>
        <s v="GRAPADORA AUTOMATICA POLY CLIP FCA 120"/>
        <s v="EMPACADORA POWERPACK 660 N°5"/>
        <s v="FORMADORA TOWNSEND NL 17 SMART LINK"/>
        <s v="FORMADORA TOWNSEND NL17 N°2"/>
        <s v="FORMADORA TOWNSEND NL17 N°1"/>
        <s v="FORMADORA SALCHICHAS VEMAG LPG218"/>
        <s v="FORMADORA SALCHICHAS VEMAG LPG238"/>
      </sharedItems>
    </cacheField>
    <cacheField name="GP" numFmtId="49">
      <sharedItems/>
    </cacheField>
    <cacheField name="PtoTrbRes" numFmtId="49">
      <sharedItems/>
    </cacheField>
    <cacheField name="StatUsu" numFmtId="49">
      <sharedItems count="4">
        <s v="OK"/>
        <s v="DUPL"/>
        <s v="RECH"/>
        <s v="INCO"/>
      </sharedItems>
    </cacheField>
    <cacheField name="Stat.sist." numFmtId="49">
      <sharedItems/>
    </cacheField>
    <cacheField name="Autor aviso" numFmtId="49">
      <sharedItems/>
    </cacheField>
    <cacheField name="Creado por" numFmtId="49">
      <sharedItems/>
    </cacheField>
    <cacheField name="Ubic.técn." numFmtId="49">
      <sharedItems/>
    </cacheField>
    <cacheField name="A" numFmtId="49">
      <sharedItems/>
    </cacheField>
    <cacheField name="P" numFmtId="49">
      <sharedItems/>
    </cacheField>
    <cacheField name="S" numFmtId="49">
      <sharedItems/>
    </cacheField>
    <cacheField name="Orden" numFmtId="49">
      <sharedItems/>
    </cacheField>
    <cacheField name="Nº direc." numFmtId="49">
      <sharedItems/>
    </cacheField>
    <cacheField name="Modif.por" numFmtId="49">
      <sharedItems/>
    </cacheField>
    <cacheField name="HoraMod" numFmtId="49">
      <sharedItems/>
    </cacheField>
    <cacheField name="Activo fijo" numFmtId="49">
      <sharedItems/>
    </cacheField>
    <cacheField name="SNº" numFmtId="49">
      <sharedItems/>
    </cacheField>
    <cacheField name="Est.inst.tras medida" numFmtId="49">
      <sharedItems/>
    </cacheField>
    <cacheField name="ITA" numFmtId="49">
      <sharedItems/>
    </cacheField>
    <cacheField name="IAA" numFmtId="49">
      <sharedItems/>
    </cacheField>
    <cacheField name="Ce.2" numFmtId="49">
      <sharedItems/>
    </cacheField>
    <cacheField name="ClPr" numFmtId="49">
      <sharedItems/>
    </cacheField>
    <cacheField name="R" numFmtId="49">
      <sharedItems/>
    </cacheField>
    <cacheField name="HFinAver" numFmtId="49">
      <sharedItems/>
    </cacheField>
    <cacheField name="HIniAver" numFmtId="49">
      <sharedItems/>
    </cacheField>
    <cacheField name="Conjunto" numFmtId="49">
      <sharedItems/>
    </cacheField>
    <cacheField name="Denominación del conjunto" numFmtId="49">
      <sharedItems/>
    </cacheField>
    <cacheField name="ArE" numFmtId="49">
      <sharedItems/>
    </cacheField>
    <cacheField name="Equipo afectado" numFmtId="49">
      <sharedItems/>
    </cacheField>
    <cacheField name="HoraRef" numFmtId="49">
      <sharedItems/>
    </cacheField>
    <cacheField name="Nº de pedido" numFmtId="49">
      <sharedItems/>
    </cacheField>
    <cacheField name="Ubic.técnica afect." numFmtId="49">
      <sharedItems/>
    </cacheField>
    <cacheField name="Soc." numFmtId="49">
      <sharedItems/>
    </cacheField>
    <cacheField name="Población" numFmtId="49">
      <sharedItems/>
    </cacheField>
    <cacheField name="Distrito" numFmtId="49">
      <sharedItems/>
    </cacheField>
    <cacheField name="Ps" numFmtId="49">
      <sharedItems/>
    </cacheField>
    <cacheField name="Dat.adic.disposit." numFmtId="49">
      <sharedItems/>
    </cacheField>
    <cacheField name="Campo de clasificación" numFmtId="49">
      <sharedItems/>
    </cacheField>
    <cacheField name="TmpApert" numFmtId="49">
      <sharedItems/>
    </cacheField>
    <cacheField name="Div." numFmtId="49">
      <sharedItems/>
    </cacheField>
    <cacheField name="Emplz/Imput." numFmtId="49">
      <sharedItems/>
    </cacheField>
    <cacheField name="Texto expl." numFmtId="49">
      <sharedItems/>
    </cacheField>
    <cacheField name="Ctrl.técn." numFmtId="49">
      <sharedItems/>
    </cacheField>
    <cacheField name="CePl" numFmtId="49">
      <sharedItems/>
    </cacheField>
    <cacheField name="Doc.vtas." numFmtId="49">
      <sharedItems/>
    </cacheField>
    <cacheField name="Pos." numFmtId="49">
      <sharedItems/>
    </cacheField>
    <cacheField name="SoCO" numFmtId="49">
      <sharedItems/>
    </cacheField>
    <cacheField name="Ce.coste" numFmtId="49">
      <sharedItems/>
    </cacheField>
    <cacheField name="Texto código p. codificación" numFmtId="49">
      <sharedItems/>
    </cacheField>
    <cacheField name="Texto grupos codificación" numFmtId="49">
      <sharedItems/>
    </cacheField>
    <cacheField name="Cliente" numFmtId="49">
      <sharedItems/>
    </cacheField>
    <cacheField name="Hora des." numFmtId="49">
      <sharedItems/>
    </cacheField>
    <cacheField name="Texto breve de material" numFmtId="49">
      <sharedItems/>
    </cacheField>
    <cacheField name="Material" numFmtId="49">
      <sharedItems/>
    </cacheField>
    <cacheField name="P2" numFmtId="49">
      <sharedItems/>
    </cacheField>
    <cacheField name="Local" numFmtId="49">
      <sharedItems/>
    </cacheField>
    <cacheField name="Hora" numFmtId="49">
      <sharedItems/>
    </cacheField>
    <cacheField name="Lista" numFmtId="49">
      <sharedItems/>
    </cacheField>
    <cacheField name="Nº objeto" numFmtId="49">
      <sharedItems/>
    </cacheField>
    <cacheField name="StatPag" numFmtId="49">
      <sharedItems/>
    </cacheField>
    <cacheField name="Denominación ejecutante" numFmtId="49">
      <sharedItems/>
    </cacheField>
    <cacheField name="Denom.interl.resp.ejec.(pers./usu.)" numFmtId="49">
      <sharedItems/>
    </cacheField>
    <cacheField name="Ejecutante" numFmtId="49">
      <sharedItems/>
    </cacheField>
    <cacheField name="IntRespEj" numFmtId="49">
      <sharedItems/>
    </cacheField>
    <cacheField name="Denominación de la ubicación técnica" numFmtId="49">
      <sharedItems/>
    </cacheField>
    <cacheField name="Cód.postal" numFmtId="49">
      <sharedItems/>
    </cacheField>
    <cacheField name="Texto para prioridad" numFmtId="49">
      <sharedItems/>
    </cacheField>
    <cacheField name="Cód." numFmtId="49">
      <sharedItems/>
    </cacheField>
    <cacheField name="GrCCód." numFmtId="49">
      <sharedItems/>
    </cacheField>
    <cacheField name="HoCierre" numFmtId="49">
      <sharedItems/>
    </cacheField>
    <cacheField name="PerfCatál" numFmtId="49">
      <sharedItems/>
    </cacheField>
    <cacheField name="Rg" numFmtId="49">
      <sharedItems/>
    </cacheField>
    <cacheField name="Revisión" numFmtId="49">
      <sharedItems/>
    </cacheField>
    <cacheField name="Número de serie" numFmtId="49">
      <sharedItems/>
    </cacheField>
    <cacheField name="Se" numFmtId="49">
      <sharedItems/>
    </cacheField>
    <cacheField name="Emplaz." numFmtId="49">
      <sharedItems/>
    </cacheField>
    <cacheField name="Calle" numFmtId="49">
      <sharedItems/>
    </cacheField>
    <cacheField name="HoraDesead" numFmtId="49">
      <sharedItems/>
    </cacheField>
    <cacheField name="Teléfono" numFmtId="49">
      <sharedItems/>
    </cacheField>
    <cacheField name="Ped.clte." numFmtId="49">
      <sharedItems/>
    </cacheField>
    <cacheField name="DTM" numFmtId="49">
      <sharedItems/>
    </cacheField>
    <cacheField name="DTA" numFmtId="49">
      <sharedItems/>
    </cacheField>
    <cacheField name="DAA" numFmtId="49">
      <sharedItems/>
    </cacheField>
    <cacheField name="OfVta" numFmtId="49">
      <sharedItems/>
    </cacheField>
    <cacheField name="GVen" numFmtId="49">
      <sharedItems/>
    </cacheField>
    <cacheField name="OrgVt" numFmtId="49">
      <sharedItems/>
    </cacheField>
    <cacheField name="CDis" numFmtId="49">
      <sharedItems/>
    </cacheField>
    <cacheField name="Mon." numFmtId="49">
      <sharedItems/>
    </cacheField>
    <cacheField name="Pos.mantenim." numFmtId="49">
      <sharedItems/>
    </cacheField>
    <cacheField name="Pl.MantPrv" numFmtId="49">
      <sharedItems/>
    </cacheField>
    <cacheField name="Un." numFmtId="49">
      <sharedItems/>
    </cacheField>
    <cacheField name="Centro" numFmtId="49">
      <sharedItems/>
    </cacheField>
    <cacheField name="Equipo" numFmtId="49">
      <sharedItems/>
    </cacheField>
    <cacheField name="Fecha de aviso" numFmtId="164">
      <sharedItems containsSemiMixedTypes="0" containsNonDate="0" containsDate="1" containsString="0" minDate="2022-01-02T00:00:00" maxDate="2024-08-09T00:00:00" count="388">
        <d v="2022-01-02T00:00:00"/>
        <d v="2022-01-03T00:00:00"/>
        <d v="2022-01-04T00:00:00"/>
        <d v="2022-01-11T00:00:00"/>
        <d v="2022-01-14T00:00:00"/>
        <d v="2022-01-20T00:00:00"/>
        <d v="2022-01-25T00:00:00"/>
        <d v="2022-01-27T00:00:00"/>
        <d v="2022-01-29T00:00:00"/>
        <d v="2022-02-07T00:00:00"/>
        <d v="2022-02-10T00:00:00"/>
        <d v="2022-02-11T00:00:00"/>
        <d v="2022-02-18T00:00:00"/>
        <d v="2022-02-21T00:00:00"/>
        <d v="2022-02-24T00:00:00"/>
        <d v="2022-02-26T00:00:00"/>
        <d v="2022-02-28T00:00:00"/>
        <d v="2022-03-08T00:00:00"/>
        <d v="2022-03-09T00:00:00"/>
        <d v="2022-03-11T00:00:00"/>
        <d v="2022-03-12T00:00:00"/>
        <d v="2022-03-16T00:00:00"/>
        <d v="2022-03-17T00:00:00"/>
        <d v="2022-03-18T00:00:00"/>
        <d v="2022-03-21T00:00:00"/>
        <d v="2022-03-23T00:00:00"/>
        <d v="2022-03-26T00:00:00"/>
        <d v="2022-03-29T00:00:00"/>
        <d v="2022-03-30T00:00:00"/>
        <d v="2022-03-31T00:00:00"/>
        <d v="2022-04-01T00:00:00"/>
        <d v="2022-04-04T00:00:00"/>
        <d v="2022-04-07T00:00:00"/>
        <d v="2022-04-08T00:00:00"/>
        <d v="2022-04-09T00:00:00"/>
        <d v="2022-04-10T00:00:00"/>
        <d v="2022-04-18T00:00:00"/>
        <d v="2022-04-20T00:00:00"/>
        <d v="2022-04-21T00:00:00"/>
        <d v="2022-04-22T00:00:00"/>
        <d v="2022-04-23T00:00:00"/>
        <d v="2022-04-25T00:00:00"/>
        <d v="2022-04-26T00:00:00"/>
        <d v="2022-04-27T00:00:00"/>
        <d v="2022-04-30T00:00:00"/>
        <d v="2022-05-02T00:00:00"/>
        <d v="2022-05-04T00:00:00"/>
        <d v="2022-05-05T00:00:00"/>
        <d v="2022-05-06T00:00:00"/>
        <d v="2022-05-10T00:00:00"/>
        <d v="2022-05-12T00:00:00"/>
        <d v="2022-05-14T00:00:00"/>
        <d v="2022-05-16T00:00:00"/>
        <d v="2022-05-21T00:00:00"/>
        <d v="2022-05-22T00:00:00"/>
        <d v="2022-05-23T00:00:00"/>
        <d v="2022-05-24T00:00:00"/>
        <d v="2022-06-01T00:00:00"/>
        <d v="2022-06-02T00:00:00"/>
        <d v="2022-06-04T00:00:00"/>
        <d v="2022-06-06T00:00:00"/>
        <d v="2022-06-08T00:00:00"/>
        <d v="2022-06-10T00:00:00"/>
        <d v="2022-06-13T00:00:00"/>
        <d v="2022-06-14T00:00:00"/>
        <d v="2022-06-15T00:00:00"/>
        <d v="2022-06-16T00:00:00"/>
        <d v="2022-06-17T00:00:00"/>
        <d v="2022-06-18T00:00:00"/>
        <d v="2022-06-20T00:00:00"/>
        <d v="2022-06-21T00:00:00"/>
        <d v="2022-06-23T00:00:00"/>
        <d v="2022-06-24T00:00:00"/>
        <d v="2022-06-25T00:00:00"/>
        <d v="2022-06-26T00:00:00"/>
        <d v="2022-06-29T00:00:00"/>
        <d v="2022-06-30T00:00:00"/>
        <d v="2022-07-02T00:00:00"/>
        <d v="2022-07-03T00:00:00"/>
        <d v="2022-07-05T00:00:00"/>
        <d v="2022-07-06T00:00:00"/>
        <d v="2022-07-08T00:00:00"/>
        <d v="2022-07-09T00:00:00"/>
        <d v="2022-07-11T00:00:00"/>
        <d v="2022-07-12T00:00:00"/>
        <d v="2022-07-13T00:00:00"/>
        <d v="2022-07-19T00:00:00"/>
        <d v="2022-07-20T00:00:00"/>
        <d v="2022-07-22T00:00:00"/>
        <d v="2022-07-23T00:00:00"/>
        <d v="2022-07-24T00:00:00"/>
        <d v="2022-07-26T00:00:00"/>
        <d v="2022-07-27T00:00:00"/>
        <d v="2022-08-02T00:00:00"/>
        <d v="2022-08-03T00:00:00"/>
        <d v="2022-08-05T00:00:00"/>
        <d v="2022-08-06T00:00:00"/>
        <d v="2022-08-08T00:00:00"/>
        <d v="2022-08-10T00:00:00"/>
        <d v="2022-08-11T00:00:00"/>
        <d v="2022-08-12T00:00:00"/>
        <d v="2022-08-16T00:00:00"/>
        <d v="2022-08-19T00:00:00"/>
        <d v="2022-08-21T00:00:00"/>
        <d v="2022-08-22T00:00:00"/>
        <d v="2022-08-23T00:00:00"/>
        <d v="2022-08-24T00:00:00"/>
        <d v="2022-08-29T00:00:00"/>
        <d v="2022-08-31T00:00:00"/>
        <d v="2022-09-03T00:00:00"/>
        <d v="2022-09-05T00:00:00"/>
        <d v="2022-09-06T00:00:00"/>
        <d v="2022-09-12T00:00:00"/>
        <d v="2022-09-16T00:00:00"/>
        <d v="2022-09-19T00:00:00"/>
        <d v="2022-09-23T00:00:00"/>
        <d v="2022-09-24T00:00:00"/>
        <d v="2022-09-28T00:00:00"/>
        <d v="2022-09-30T00:00:00"/>
        <d v="2022-10-01T00:00:00"/>
        <d v="2022-10-03T00:00:00"/>
        <d v="2022-10-07T00:00:00"/>
        <d v="2022-10-08T00:00:00"/>
        <d v="2022-10-12T00:00:00"/>
        <d v="2022-10-13T00:00:00"/>
        <d v="2022-10-17T00:00:00"/>
        <d v="2022-10-22T00:00:00"/>
        <d v="2022-10-24T00:00:00"/>
        <d v="2022-10-25T00:00:00"/>
        <d v="2022-10-27T00:00:00"/>
        <d v="2022-10-28T00:00:00"/>
        <d v="2022-10-29T00:00:00"/>
        <d v="2022-11-03T00:00:00"/>
        <d v="2022-11-04T00:00:00"/>
        <d v="2022-11-08T00:00:00"/>
        <d v="2022-11-12T00:00:00"/>
        <d v="2022-11-16T00:00:00"/>
        <d v="2022-11-18T00:00:00"/>
        <d v="2022-11-19T00:00:00"/>
        <d v="2022-11-21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5T00:00:00"/>
        <d v="2022-12-07T00:00:00"/>
        <d v="2022-12-09T00:00:00"/>
        <d v="2022-12-13T00:00:00"/>
        <d v="2022-12-17T00:00:00"/>
        <d v="2022-12-18T00:00:00"/>
        <d v="2022-12-20T00:00:00"/>
        <d v="2022-12-21T00:00:00"/>
        <d v="2022-12-26T00:00:00"/>
        <d v="2022-12-29T00:00:00"/>
        <d v="2023-01-04T00:00:00"/>
        <d v="2023-01-05T00:00:00"/>
        <d v="2023-01-07T00:00:00"/>
        <d v="2023-01-09T00:00:00"/>
        <d v="2023-01-10T00:00:00"/>
        <d v="2023-01-11T00:00:00"/>
        <d v="2023-01-14T00:00:00"/>
        <d v="2023-01-17T00:00:00"/>
        <d v="2023-01-18T00:00:00"/>
        <d v="2023-01-19T00:00:00"/>
        <d v="2023-01-20T00:00:00"/>
        <d v="2023-01-21T00:00:00"/>
        <d v="2023-01-23T00:00:00"/>
        <d v="2023-01-24T00:00:00"/>
        <d v="2023-01-25T00:00:00"/>
        <d v="2023-01-27T00:00:00"/>
        <d v="2023-01-30T00:00:00"/>
        <d v="2023-01-31T00:00:00"/>
        <d v="2023-02-02T00:00:00"/>
        <d v="2023-02-03T00:00:00"/>
        <d v="2023-02-04T00:00:00"/>
        <d v="2023-02-06T00:00:00"/>
        <d v="2023-02-07T00:00:00"/>
        <d v="2023-02-10T00:00:00"/>
        <d v="2023-02-12T00:00:00"/>
        <d v="2023-02-13T00:00:00"/>
        <d v="2023-02-16T00:00:00"/>
        <d v="2023-02-17T00:00:00"/>
        <d v="2023-02-18T00:00:00"/>
        <d v="2023-02-20T00:00:00"/>
        <d v="2023-02-21T00:00:00"/>
        <d v="2023-02-23T00:00:00"/>
        <d v="2023-02-24T00:00:00"/>
        <d v="2023-02-27T00:00:00"/>
        <d v="2023-03-06T00:00:00"/>
        <d v="2023-03-14T00:00:00"/>
        <d v="2023-03-21T00:00:00"/>
        <d v="2023-03-28T00:00:00"/>
        <d v="2023-04-01T00:00:00"/>
        <d v="2023-04-10T00:00:00"/>
        <d v="2023-04-11T00:00:00"/>
        <d v="2023-04-12T00:00:00"/>
        <d v="2023-04-13T00:00:00"/>
        <d v="2023-04-14T00:00:00"/>
        <d v="2023-04-15T00:00:00"/>
        <d v="2023-04-26T00:00:00"/>
        <d v="2023-04-28T00:00:00"/>
        <d v="2023-05-03T00:00:00"/>
        <d v="2023-05-06T00:00:00"/>
        <d v="2023-05-07T00:00:00"/>
        <d v="2023-05-09T00:00:00"/>
        <d v="2023-05-11T00:00:00"/>
        <d v="2023-05-14T00:00:00"/>
        <d v="2023-05-15T00:00:00"/>
        <d v="2023-05-16T00:00:00"/>
        <d v="2023-05-17T00:00:00"/>
        <d v="2023-05-18T00:00:00"/>
        <d v="2023-05-20T00:00:00"/>
        <d v="2023-05-25T00:00:00"/>
        <d v="2023-06-01T00:00:00"/>
        <d v="2023-06-02T00:00:00"/>
        <d v="2023-06-03T00:00:00"/>
        <d v="2023-06-04T00:00:00"/>
        <d v="2023-06-07T00:00:00"/>
        <d v="2023-06-08T00:00:00"/>
        <d v="2023-06-09T00:00:00"/>
        <d v="2023-06-13T00:00:00"/>
        <d v="2023-06-14T00:00:00"/>
        <d v="2023-06-15T00:00:00"/>
        <d v="2023-06-16T00:00:00"/>
        <d v="2023-06-19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5T00:00:00"/>
        <d v="2023-07-07T00:00:00"/>
        <d v="2023-07-08T00:00:00"/>
        <d v="2023-07-14T00:00:00"/>
        <d v="2023-07-18T00:00:00"/>
        <d v="2023-07-19T00:00:00"/>
        <d v="2023-07-20T00:00:00"/>
        <d v="2023-07-24T00:00:00"/>
        <d v="2023-07-25T00:00:00"/>
        <d v="2023-07-26T00:00:00"/>
        <d v="2023-07-27T00:00:00"/>
        <d v="2023-07-28T00:00:00"/>
        <d v="2023-07-29T00:00:00"/>
        <d v="2023-08-01T00:00:00"/>
        <d v="2023-08-03T00:00:00"/>
        <d v="2023-08-05T00:00:00"/>
        <d v="2023-08-08T00:00:00"/>
        <d v="2023-08-09T00:00:00"/>
        <d v="2023-08-12T00:00:00"/>
        <d v="2023-08-14T00:00:00"/>
        <d v="2023-08-15T00:00:00"/>
        <d v="2023-08-16T00:00:00"/>
        <d v="2023-08-17T00:00:00"/>
        <d v="2023-08-19T00:00:00"/>
        <d v="2023-08-23T00:00:00"/>
        <d v="2023-08-24T00:00:00"/>
        <d v="2023-08-25T00:00:00"/>
        <d v="2023-08-26T00:00:00"/>
        <d v="2023-08-28T00:00:00"/>
        <d v="2023-08-29T00:00:00"/>
        <d v="2023-08-31T00:00:00"/>
        <d v="2023-09-01T00:00:00"/>
        <d v="2023-09-02T00:00:00"/>
        <d v="2023-09-04T00:00:00"/>
        <d v="2023-09-05T00:00:00"/>
        <d v="2023-09-06T00:00:00"/>
        <d v="2023-09-07T00:00:00"/>
        <d v="2023-09-08T00:00:00"/>
        <d v="2023-09-09T00:00:00"/>
        <d v="2023-09-11T00:00:00"/>
        <d v="2023-09-18T00:00:00"/>
        <d v="2023-09-20T00:00:00"/>
        <d v="2023-09-27T00:00:00"/>
        <d v="2023-09-29T00:00:00"/>
        <d v="2023-10-03T00:00:00"/>
        <d v="2023-10-04T00:00:00"/>
        <d v="2023-10-06T00:00:00"/>
        <d v="2023-10-14T00:00:00"/>
        <d v="2023-10-16T00:00:00"/>
        <d v="2023-10-19T00:00:00"/>
        <d v="2023-10-20T00:00:00"/>
        <d v="2023-10-21T00:00:00"/>
        <d v="2023-10-23T00:00:00"/>
        <d v="2023-10-26T00:00:00"/>
        <d v="2023-10-27T00:00:00"/>
        <d v="2023-10-28T00:00:00"/>
        <d v="2023-11-08T00:00:00"/>
        <d v="2023-11-09T00:00:00"/>
        <d v="2023-11-11T00:00:00"/>
        <d v="2023-11-14T00:00:00"/>
        <d v="2023-11-18T00:00:00"/>
        <d v="2023-11-20T00:00:00"/>
        <d v="2023-11-21T00:00:00"/>
        <d v="2023-11-22T00:00:00"/>
        <d v="2023-11-27T00:00:00"/>
        <d v="2023-11-28T00:00:00"/>
        <d v="2023-12-01T00:00:00"/>
        <d v="2023-12-04T00:00:00"/>
        <d v="2023-12-05T00:00:00"/>
        <d v="2023-12-07T00:00:00"/>
        <d v="2023-12-11T00:00:00"/>
        <d v="2023-12-15T00:00:00"/>
        <d v="2023-12-18T00:00:00"/>
        <d v="2023-12-19T00:00:00"/>
        <d v="2023-12-26T00:00:00"/>
        <d v="2023-12-28T00:00:00"/>
        <d v="2024-01-03T00:00:00"/>
        <d v="2024-01-11T00:00:00"/>
        <d v="2024-01-13T00:00:00"/>
        <d v="2024-01-15T00:00:00"/>
        <d v="2024-01-17T00:00:00"/>
        <d v="2024-01-20T00:00:00"/>
        <d v="2024-01-22T00:00:00"/>
        <d v="2024-01-23T00:00:00"/>
        <d v="2024-01-24T00:00:00"/>
        <d v="2024-01-25T00:00:00"/>
        <d v="2024-01-31T00:00:00"/>
        <d v="2024-02-01T00:00:00"/>
        <d v="2024-02-02T00:00:00"/>
        <d v="2024-02-05T00:00:00"/>
        <d v="2024-02-08T00:00:00"/>
        <d v="2024-02-10T00:00:00"/>
        <d v="2024-02-12T00:00:00"/>
        <d v="2024-02-13T00:00:00"/>
        <d v="2024-02-16T00:00:00"/>
        <d v="2024-02-21T00:00:00"/>
        <d v="2024-02-22T00:00:00"/>
        <d v="2024-02-24T00:00:00"/>
        <d v="2024-02-27T00:00:00"/>
        <d v="2024-02-28T00:00:00"/>
        <d v="2024-03-02T00:00:00"/>
        <d v="2024-03-19T00:00:00"/>
        <d v="2024-03-21T00:00:00"/>
        <d v="2024-03-22T00:00:00"/>
        <d v="2024-03-23T00:00:00"/>
        <d v="2024-04-01T00:00:00"/>
        <d v="2024-04-03T00:00:00"/>
        <d v="2024-04-04T00:00:00"/>
        <d v="2024-04-10T00:00:00"/>
        <d v="2024-04-15T00:00:00"/>
        <d v="2024-04-18T00:00:00"/>
        <d v="2024-04-19T00:00:00"/>
        <d v="2024-04-23T00:00:00"/>
        <d v="2024-04-24T00:00:00"/>
        <d v="2024-04-29T00:00:00"/>
        <d v="2024-04-30T00:00:00"/>
        <d v="2024-05-04T00:00:00"/>
        <d v="2024-05-07T00:00:00"/>
        <d v="2024-05-08T00:00:00"/>
        <d v="2024-05-09T00:00:00"/>
        <d v="2024-05-10T00:00:00"/>
        <d v="2024-05-11T00:00:00"/>
        <d v="2024-05-17T00:00:00"/>
        <d v="2024-05-20T00:00:00"/>
        <d v="2024-05-24T00:00:00"/>
        <d v="2024-05-27T00:00:00"/>
        <d v="2024-05-28T00:00:00"/>
        <d v="2024-05-29T00:00:00"/>
        <d v="2024-06-06T00:00:00"/>
        <d v="2024-06-11T00:00:00"/>
        <d v="2024-06-13T00:00:00"/>
        <d v="2024-06-14T00:00:00"/>
        <d v="2024-06-18T00:00:00"/>
        <d v="2024-06-19T00:00:00"/>
        <d v="2024-06-20T00:00:00"/>
        <d v="2024-06-22T00:00:00"/>
        <d v="2024-06-24T00:00:00"/>
        <d v="2024-06-26T00:00:00"/>
        <d v="2024-07-02T00:00:00"/>
        <d v="2024-07-03T00:00:00"/>
        <d v="2024-07-08T00:00:00"/>
        <d v="2024-07-09T00:00:00"/>
        <d v="2024-07-12T00:00:00"/>
        <d v="2024-07-15T00:00:00"/>
        <d v="2024-07-22T00:00:00"/>
        <d v="2024-07-23T00:00:00"/>
        <d v="2024-07-26T00:00:00"/>
        <d v="2024-07-29T00:00:00"/>
        <d v="2024-07-31T00:00:00"/>
        <d v="2024-08-06T00:00:00"/>
        <d v="2024-08-08T00:00:00"/>
      </sharedItems>
      <fieldGroup par="110" base="97">
        <rangePr groupBy="months" startDate="2022-01-02T00:00:00" endDate="2024-08-09T00:00:00"/>
        <groupItems count="14">
          <s v="&lt;2/01/2022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9/08/2024"/>
        </groupItems>
      </fieldGroup>
    </cacheField>
    <cacheField name="Cierre" numFmtId="164">
      <sharedItems containsNonDate="0" containsDate="1" containsString="0" containsBlank="1" minDate="2022-01-04T00:00:00" maxDate="2024-08-13T00:00:00"/>
    </cacheField>
    <cacheField name="Modif.el" numFmtId="164">
      <sharedItems containsSemiMixedTypes="0" containsNonDate="0" containsDate="1" containsString="0" minDate="2022-01-04T00:00:00" maxDate="2024-08-13T00:00:00"/>
    </cacheField>
    <cacheField name="FinAvería" numFmtId="164">
      <sharedItems containsNonDate="0" containsDate="1" containsString="0" containsBlank="1" minDate="2022-01-03T00:00:00" maxDate="2024-08-09T00:00:00"/>
    </cacheField>
    <cacheField name="Fecha ref." numFmtId="164">
      <sharedItems containsSemiMixedTypes="0" containsNonDate="0" containsDate="1" containsString="0" minDate="2022-01-02T00:00:00" maxDate="2024-08-13T00:00:00"/>
    </cacheField>
    <cacheField name="Fe.PedCpas" numFmtId="164">
      <sharedItems containsNonDate="0" containsString="0" containsBlank="1"/>
    </cacheField>
    <cacheField name="CtrlTéc el" numFmtId="164">
      <sharedItems containsNonDate="0" containsString="0" containsBlank="1"/>
    </cacheField>
    <cacheField name="Creado el" numFmtId="164">
      <sharedItems containsSemiMixedTypes="0" containsNonDate="0" containsDate="1" containsString="0" minDate="2022-01-02T00:00:00" maxDate="2024-08-09T00:00:00"/>
    </cacheField>
    <cacheField name="Fin desead" numFmtId="164">
      <sharedItems containsNonDate="0" containsString="0" containsBlank="1"/>
    </cacheField>
    <cacheField name="Ini.desead" numFmtId="164">
      <sharedItems containsSemiMixedTypes="0" containsNonDate="0" containsDate="1" containsString="0" minDate="2022-01-02T00:00:00" maxDate="2024-08-09T00:00:00"/>
    </cacheField>
    <cacheField name="IniAvería" numFmtId="164">
      <sharedItems containsSemiMixedTypes="0" containsNonDate="0" containsDate="1" containsString="0" minDate="2022-01-02T00:00:00" maxDate="2024-08-09T00:00:00"/>
    </cacheField>
    <cacheField name="DurParada" numFmtId="4">
      <sharedItems containsSemiMixedTypes="0" containsString="0" containsNumber="1" minValue="0" maxValue="518.08000000000004"/>
    </cacheField>
    <cacheField name="Trimestres" numFmtId="0" databaseField="0">
      <fieldGroup base="97">
        <rangePr groupBy="quarters" startDate="2022-01-02T00:00:00" endDate="2024-08-09T00:00:00"/>
        <groupItems count="6">
          <s v="&lt;2/01/2022"/>
          <s v="Trim.1"/>
          <s v="Trim.2"/>
          <s v="Trim.3"/>
          <s v="Trim.4"/>
          <s v="&gt;9/08/2024"/>
        </groupItems>
      </fieldGroup>
    </cacheField>
    <cacheField name="Años" numFmtId="0" databaseField="0">
      <fieldGroup base="97">
        <rangePr groupBy="years" startDate="2022-01-02T00:00:00" endDate="2024-08-09T00:00:00"/>
        <groupItems count="5">
          <s v="&lt;2/01/2022"/>
          <s v="2022"/>
          <s v="2023"/>
          <s v="2024"/>
          <s v="&gt;9/08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" refreshedDate="45670.562508680552" createdVersion="6" refreshedVersion="8" minRefreshableVersion="3" recordCount="2101" xr:uid="{6BC7E609-BEC8-439E-A0F9-BD51D8C57DF1}">
  <cacheSource type="worksheet">
    <worksheetSource name="Tabla1"/>
  </cacheSource>
  <cacheFields count="21">
    <cacheField name="Orden" numFmtId="49">
      <sharedItems/>
    </cacheField>
    <cacheField name="Equipo" numFmtId="49">
      <sharedItems count="10">
        <s v="20388176"/>
        <s v="20183406"/>
        <s v="EMPA00039"/>
        <s v="EMPA00005"/>
        <s v="GRAP00017"/>
        <s v="20388054"/>
        <s v="20425542"/>
        <s v="20091108"/>
        <s v="FORM00001"/>
        <s v="FORM00002"/>
      </sharedItems>
    </cacheField>
    <cacheField name="Denominación de objeto técnico" numFmtId="49">
      <sharedItems count="10">
        <s v="GRAPADORA AUTOMATICA POLY CLIP FCA 120"/>
        <s v="EMPACADORA POWERPACK NT GEA -GB 700"/>
        <s v="EMPACADORA POWER PACK NT 520 N°39"/>
        <s v="EMPACADORA POWERPACK 660 N°5"/>
        <s v="GRAPADORA POLYCLIP FCA 3430 (1)"/>
        <s v="FORMADORA SALCHICHAS VEMAG LPG218"/>
        <s v="FORMADORA SALCHICHAS VEMAG LPG238"/>
        <s v="FORMADORA TOWNSEND NL 17 SMART LINK"/>
        <s v="FORMADORA TOWNSEND NL17 N°1"/>
        <s v="FORMADORA TOWNSEND NL17 N°2"/>
      </sharedItems>
    </cacheField>
    <cacheField name="Denom.ubic.técnica" numFmtId="49">
      <sharedItems/>
    </cacheField>
    <cacheField name="Op." numFmtId="49">
      <sharedItems count="18">
        <s v="0070"/>
        <s v="0010"/>
        <s v="0030"/>
        <s v="0020"/>
        <s v="0080"/>
        <s v="0050"/>
        <s v="0040"/>
        <s v="0090"/>
        <s v="0100"/>
        <s v="0120"/>
        <s v="0130"/>
        <s v="0060"/>
        <s v="0110"/>
        <s v="0180"/>
        <s v="0150"/>
        <s v="0170"/>
        <s v="0140"/>
        <s v="0160"/>
      </sharedItems>
    </cacheField>
    <cacheField name="Texto breve operación" numFmtId="49">
      <sharedItems count="91">
        <s v="PRV SEMANAL SISTEMA GENERAL"/>
        <s v="PRV MENSUAL MECANICO"/>
        <s v="PRV MENSUAL INSTRUMENTACIÓN"/>
        <s v="ITC MENSUAL MECANICO"/>
        <s v="ITC MENSUAL INSTRUMENTACION"/>
        <s v="ITC MENSUAL ELECTRICO"/>
        <s v="PRV BIMENSUAL ELECTRICO"/>
        <s v="ITC MENSUAL"/>
        <s v="ITC TRIMESTRAL"/>
        <s v="PRV MECÁNICO SEMANAL"/>
        <s v="PRV ELECTRONICO MENSUAL"/>
        <s v="PRV MENSUAL ELECTRICO"/>
        <s v="PRV MENSUAL SISTEMA GENERAL"/>
        <s v="PRV TRIMESTRAL"/>
        <s v="PRV MENSUAL"/>
        <s v="PRV TRIMESTRAL SISTEMA GENERAL"/>
        <s v="PRV TRIMESTRAL ELECTRICO"/>
        <s v="PRV TRIMESTRAL MECANICO"/>
        <s v="PRV TRIMESTRAL ELECTRONICO"/>
        <s v="PRV BIMENSUAL"/>
        <s v="PRV 4 MESES CUCHILLAS LONGITUDINALES"/>
        <s v="PRV MENSUAL MECANICO - APOYO DOMINICAL"/>
        <s v="PRV SEMESTRAL MECANICO"/>
        <s v="PRV TRIMESTRAL SISTEMA DE FORMADO"/>
        <s v="PRV TRIMESTRAL SISTEMA DE SELLADO"/>
        <s v="PRV SEMESTRAL  ELECTRICO"/>
        <s v="PRV TRIMESTRAL CAMBIO ANTEOJO 4X4"/>
        <s v="PRV CADA 4 MESES MECANICO"/>
        <s v="PRV MECANICO TRIMESTRAL"/>
        <s v="PRV ELECTRONICO TRIMESTRAL"/>
        <s v="ITC SEMESTRAL INSTRUMENTACION"/>
        <s v="ITC TRIMESTRAL  INSTRUMENTACION"/>
        <s v="ITC SEMESTRAL ELECTRICO"/>
        <s v="PRV CADA 3 MESES CAMBIO MEMBRANAS"/>
        <s v="PRV MECANICO MENSUAL"/>
        <s v="PRV SEMESTRAL CORTE Y FRENO"/>
        <s v="PRV  TRIMESTRAL"/>
        <s v="PRV SEMESTRAL"/>
        <s v="LTC QUINCENAL"/>
        <s v="LTC MENSUAL"/>
        <s v="LTC SEMANAL"/>
        <s v="LTC CADA 2 AÑOS"/>
        <s v="PRV ANUAL"/>
        <s v="PRV SEMESTRAL FORMADO"/>
        <s v="ITC MECANICO SEMESTRAL"/>
        <s v="PRV TRIMESTRAL INSTRUCTIVO"/>
        <s v="PRV SEMESTRAL ELECTRICO"/>
        <s v="PRV ANUAL MECANICO"/>
        <s v="PRV SEMESTRAL INSTRUMENTACION"/>
        <s v="PRV SEMESTRAL ELECTRONICO"/>
        <s v="PRV ANUAL ELECTRONICO"/>
        <s v="PRV ANUAL ELECTRICO"/>
        <s v="PRV MECANICO ANUAL"/>
        <s v="PRV ELECTRONICO ANUAL"/>
        <s v="PRV SEMESTRAL SELLADO"/>
        <s v="PRV ANUAL CAMBIO DE TROQUEL # 4"/>
        <s v="MANTENIMIENTO Y AFILADO TROQUEL NT 700"/>
        <s v="CAMBIO SENSOR VACIO SELLADO"/>
        <s v="PRV CAMBIO DE SENSORES ADAM Y EVA"/>
        <s v="PRV QUINCENAL"/>
        <s v="Cambio rodamientos cabezal emb. Rete"/>
        <s v="PRV CADA DOS AÑOS CORTE"/>
        <s v="PRV ANUAL FORMADO Y REFRIGERACIÓN"/>
        <s v="PRV CADA DOS AÑOS FORMADO"/>
        <s v="PRV MENSUAL EELECTRICO"/>
        <s v="PRV ANUAL LAVADO DE CADENA"/>
        <s v="PRV ANUAL SELLADO"/>
        <s v="PRV CADA DOS AÑOS SELLADO"/>
        <s v="PRV MENSUAL SISTEMA GRAPADO"/>
        <s v="PRV MENSUAL SISTEMA AVANCE GANCHO"/>
        <s v="PRV MENSUAL SISTEMA GOLPE"/>
        <s v="PRV MENSUAL BANDA DE TRANSPORTE"/>
        <s v="PRV TRIMESTRAL SISTEMA EJE CENTRAL"/>
        <s v="PRV ANUAL INSTRUCTIVO"/>
        <s v="PRV  TRIMESTRAL ELECTRICO"/>
        <s v="PRV ELECTRONICO MENSUAL PRACT LUZ ENITH"/>
        <s v="PRV MENSUAL-APOYO PRACT CRISTIAN CORTES"/>
        <s v="PRV SEMESTRAL  MECANICO"/>
        <s v="PRV TRIMESTRAL SISTEMA DE FORMADOS"/>
        <s v="PRV ANUAL INSTRUMENTACION"/>
        <s v="CAMBIO DE MATERIALES PARADA AUTONOMA"/>
        <s v="apoyo prv mecanico mensual"/>
        <s v="PRV CADA 4 MESES CAMBIO MEMBRANAS"/>
        <s v="PRV ELECTRONICO MENSUAL (Harold Ramirez)"/>
        <s v="Apoyo prv mecánicos"/>
        <s v="ITC QUINCENAL"/>
        <s v="PRV MENSUAL - ALBEIRO ZAPATA ?"/>
        <s v="PRV  SEMESTRAL"/>
        <s v="PRV MENSUAL MECANICO   Empacadora nt"/>
        <s v="CAMBIO CILINDROS SELLADO/FROMADO Y PLANC"/>
        <s v="VACUOMETRO MALO ESTACION SELLADO."/>
      </sharedItems>
    </cacheField>
    <cacheField name="Pto.tbjo.op." numFmtId="49">
      <sharedItems/>
    </cacheField>
    <cacheField name="PtoTrbRes" numFmtId="49">
      <sharedItems/>
    </cacheField>
    <cacheField name="A" numFmtId="49">
      <sharedItems/>
    </cacheField>
    <cacheField name="Puesto trabajo" numFmtId="49">
      <sharedItems/>
    </cacheField>
    <cacheField name="Gpo.plan." numFmtId="49">
      <sharedItems count="2">
        <s v="100"/>
        <s v="150"/>
      </sharedItems>
    </cacheField>
    <cacheField name="Inic.prog." numFmtId="164">
      <sharedItems containsSemiMixedTypes="0" containsNonDate="0" containsDate="1" containsString="0" minDate="2022-01-03T00:00:00" maxDate="2024-09-01T00:00:00"/>
    </cacheField>
    <cacheField name="Fe.in.real" numFmtId="164">
      <sharedItems containsNonDate="0" containsDate="1" containsString="0" containsBlank="1" minDate="2004-05-26T00:00:00" maxDate="2024-08-05T00:00:00"/>
    </cacheField>
    <cacheField name="Volumen" numFmtId="164">
      <sharedItems count="2">
        <s v="NO CUMPLE"/>
        <s v="CUMPLE"/>
      </sharedItems>
    </cacheField>
    <cacheField name="OPORTUNIDAD" numFmtId="0">
      <sharedItems/>
    </cacheField>
    <cacheField name="Trbjo real" numFmtId="165">
      <sharedItems containsSemiMixedTypes="0" containsString="0" containsNumber="1" minValue="0" maxValue="14"/>
    </cacheField>
    <cacheField name="Trabajo" numFmtId="165">
      <sharedItems containsSemiMixedTypes="0" containsString="0" containsNumber="1" minValue="0" maxValue="96"/>
    </cacheField>
    <cacheField name="Diferencia " numFmtId="165">
      <sharedItems containsSemiMixedTypes="0" containsString="0" containsNumber="1" minValue="-96" maxValue="9"/>
    </cacheField>
    <cacheField name="DurNor" numFmtId="165">
      <sharedItems containsSemiMixedTypes="0" containsString="0" containsNumber="1" minValue="0" maxValue="205"/>
    </cacheField>
    <cacheField name="Un." numFmtId="49">
      <sharedItems/>
    </cacheField>
    <cacheField name="Diferencia %" numFmtId="165">
      <sharedItems containsMixedTypes="1" containsNumber="1" minValue="0" maxValue="6.6666666666666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" refreshedDate="45670.56250925926" createdVersion="6" refreshedVersion="8" minRefreshableVersion="3" recordCount="477" xr:uid="{83A9E8E7-E0F5-4CFD-A8A0-6F3B57AAD82F}">
  <cacheSource type="worksheet">
    <worksheetSource ref="A1:T478" sheet="ZPRE"/>
  </cacheSource>
  <cacheFields count="20">
    <cacheField name="Orden" numFmtId="49">
      <sharedItems/>
    </cacheField>
    <cacheField name="Equipo" numFmtId="49">
      <sharedItems/>
    </cacheField>
    <cacheField name="Denominación de objeto técnico" numFmtId="49">
      <sharedItems count="10">
        <s v="GRAPADORA AUTOMATICA POLY CLIP FCA 120"/>
        <s v="EMPACADORA POWERPACK NT GEA -GB 700"/>
        <s v="EMPACADORA POWER PACK NT 520 N°39"/>
        <s v="EMPACADORA POWERPACK 660 N°5"/>
        <s v="GRAPADORA POLYCLIP FCA 3430 (1)"/>
        <s v="FORMADORA SALCHICHAS VEMAG LPG218"/>
        <s v="FORMADORA SALCHICHAS VEMAG LPG238"/>
        <s v="FORMADORA TOWNSEND NL 17 SMART LINK"/>
        <s v="FORMADORA TOWNSEND NL17 N°1"/>
        <s v="FORMADORA TOWNSEND NL17 N°2"/>
      </sharedItems>
    </cacheField>
    <cacheField name="Denom.ubic.técnica" numFmtId="49">
      <sharedItems/>
    </cacheField>
    <cacheField name="Op." numFmtId="49">
      <sharedItems/>
    </cacheField>
    <cacheField name="Texto breve operación" numFmtId="49">
      <sharedItems/>
    </cacheField>
    <cacheField name="Pto.tbjo.op." numFmtId="49">
      <sharedItems/>
    </cacheField>
    <cacheField name="PtoTrbRes" numFmtId="49">
      <sharedItems/>
    </cacheField>
    <cacheField name="A" numFmtId="49">
      <sharedItems/>
    </cacheField>
    <cacheField name="Puesto trabajo" numFmtId="49">
      <sharedItems/>
    </cacheField>
    <cacheField name="Gpo.plan." numFmtId="49">
      <sharedItems count="2">
        <s v="100"/>
        <s v="150"/>
      </sharedItems>
    </cacheField>
    <cacheField name="Inic.prog." numFmtId="164">
      <sharedItems containsSemiMixedTypes="0" containsNonDate="0" containsDate="1" containsString="0" minDate="2024-02-03T00:00:00" maxDate="2024-09-01T00:00:00"/>
    </cacheField>
    <cacheField name="Fe.in.real" numFmtId="164">
      <sharedItems containsNonDate="0" containsDate="1" containsString="0" containsBlank="1" minDate="2004-05-26T00:00:00" maxDate="2024-08-05T00:00:00"/>
    </cacheField>
    <cacheField name="Volumen" numFmtId="164">
      <sharedItems count="2">
        <s v="NO CUMPLE"/>
        <s v="CUMPLE"/>
      </sharedItems>
    </cacheField>
    <cacheField name="OPORTUNIDAD" numFmtId="0">
      <sharedItems/>
    </cacheField>
    <cacheField name="Trbjo real" numFmtId="165">
      <sharedItems containsSemiMixedTypes="0" containsString="0" containsNumber="1" minValue="0" maxValue="8"/>
    </cacheField>
    <cacheField name="Trabajo" numFmtId="165">
      <sharedItems containsSemiMixedTypes="0" containsString="0" containsNumber="1" minValue="0" maxValue="96"/>
    </cacheField>
    <cacheField name="Diferencia " numFmtId="165">
      <sharedItems containsSemiMixedTypes="0" containsString="0" containsNumber="1" minValue="-96" maxValue="4"/>
    </cacheField>
    <cacheField name="DurNor" numFmtId="165">
      <sharedItems containsSemiMixedTypes="0" containsString="0" containsNumber="1" minValue="0" maxValue="96"/>
    </cacheField>
    <cacheField name="Un.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" refreshedDate="45670.562509606483" createdVersion="6" refreshedVersion="8" minRefreshableVersion="3" recordCount="2101" xr:uid="{AB3D86BB-0EB1-4793-BF9C-C39E05FF143C}">
  <cacheSource type="worksheet">
    <worksheetSource name="Tabla1"/>
  </cacheSource>
  <cacheFields count="23">
    <cacheField name="Orden" numFmtId="49">
      <sharedItems/>
    </cacheField>
    <cacheField name="Equipo" numFmtId="49">
      <sharedItems/>
    </cacheField>
    <cacheField name="Denominación de objeto técnico" numFmtId="49">
      <sharedItems count="10">
        <s v="GRAPADORA AUTOMATICA POLY CLIP FCA 120"/>
        <s v="EMPACADORA POWERPACK NT GEA -GB 700"/>
        <s v="EMPACADORA POWER PACK NT 520 N°39"/>
        <s v="EMPACADORA POWERPACK 660 N°5"/>
        <s v="GRAPADORA POLYCLIP FCA 3430 (1)"/>
        <s v="FORMADORA SALCHICHAS VEMAG LPG218"/>
        <s v="FORMADORA SALCHICHAS VEMAG LPG238"/>
        <s v="FORMADORA TOWNSEND NL 17 SMART LINK"/>
        <s v="FORMADORA TOWNSEND NL17 N°1"/>
        <s v="FORMADORA TOWNSEND NL17 N°2"/>
      </sharedItems>
    </cacheField>
    <cacheField name="Denom.ubic.técnica" numFmtId="49">
      <sharedItems/>
    </cacheField>
    <cacheField name="Op." numFmtId="49">
      <sharedItems count="18">
        <s v="0070"/>
        <s v="0010"/>
        <s v="0030"/>
        <s v="0020"/>
        <s v="0080"/>
        <s v="0050"/>
        <s v="0040"/>
        <s v="0090"/>
        <s v="0100"/>
        <s v="0120"/>
        <s v="0130"/>
        <s v="0060"/>
        <s v="0110"/>
        <s v="0180"/>
        <s v="0150"/>
        <s v="0170"/>
        <s v="0140"/>
        <s v="0160"/>
      </sharedItems>
    </cacheField>
    <cacheField name="Texto breve operación" numFmtId="49">
      <sharedItems count="91">
        <s v="PRV SEMANAL SISTEMA GENERAL"/>
        <s v="PRV MENSUAL MECANICO"/>
        <s v="PRV MENSUAL INSTRUMENTACIÓN"/>
        <s v="ITC MENSUAL MECANICO"/>
        <s v="ITC MENSUAL INSTRUMENTACION"/>
        <s v="ITC MENSUAL ELECTRICO"/>
        <s v="PRV BIMENSUAL ELECTRICO"/>
        <s v="ITC MENSUAL"/>
        <s v="ITC TRIMESTRAL"/>
        <s v="PRV MECÁNICO SEMANAL"/>
        <s v="PRV ELECTRONICO MENSUAL"/>
        <s v="PRV MENSUAL ELECTRICO"/>
        <s v="PRV MENSUAL SISTEMA GENERAL"/>
        <s v="PRV TRIMESTRAL"/>
        <s v="PRV MENSUAL"/>
        <s v="PRV TRIMESTRAL SISTEMA GENERAL"/>
        <s v="PRV TRIMESTRAL ELECTRICO"/>
        <s v="PRV TRIMESTRAL MECANICO"/>
        <s v="PRV TRIMESTRAL ELECTRONICO"/>
        <s v="PRV BIMENSUAL"/>
        <s v="PRV 4 MESES CUCHILLAS LONGITUDINALES"/>
        <s v="PRV MENSUAL MECANICO - APOYO DOMINICAL"/>
        <s v="PRV SEMESTRAL MECANICO"/>
        <s v="PRV TRIMESTRAL SISTEMA DE FORMADO"/>
        <s v="PRV TRIMESTRAL SISTEMA DE SELLADO"/>
        <s v="PRV SEMESTRAL  ELECTRICO"/>
        <s v="PRV TRIMESTRAL CAMBIO ANTEOJO 4X4"/>
        <s v="PRV CADA 4 MESES MECANICO"/>
        <s v="PRV MECANICO TRIMESTRAL"/>
        <s v="PRV ELECTRONICO TRIMESTRAL"/>
        <s v="ITC SEMESTRAL INSTRUMENTACION"/>
        <s v="ITC TRIMESTRAL  INSTRUMENTACION"/>
        <s v="ITC SEMESTRAL ELECTRICO"/>
        <s v="PRV CADA 3 MESES CAMBIO MEMBRANAS"/>
        <s v="PRV MECANICO MENSUAL"/>
        <s v="PRV SEMESTRAL CORTE Y FRENO"/>
        <s v="PRV  TRIMESTRAL"/>
        <s v="PRV SEMESTRAL"/>
        <s v="LTC QUINCENAL"/>
        <s v="LTC MENSUAL"/>
        <s v="LTC SEMANAL"/>
        <s v="LTC CADA 2 AÑOS"/>
        <s v="PRV ANUAL"/>
        <s v="PRV SEMESTRAL FORMADO"/>
        <s v="ITC MECANICO SEMESTRAL"/>
        <s v="PRV TRIMESTRAL INSTRUCTIVO"/>
        <s v="PRV SEMESTRAL ELECTRICO"/>
        <s v="PRV ANUAL MECANICO"/>
        <s v="PRV SEMESTRAL INSTRUMENTACION"/>
        <s v="PRV SEMESTRAL ELECTRONICO"/>
        <s v="PRV ANUAL ELECTRONICO"/>
        <s v="PRV ANUAL ELECTRICO"/>
        <s v="PRV MECANICO ANUAL"/>
        <s v="PRV ELECTRONICO ANUAL"/>
        <s v="PRV SEMESTRAL SELLADO"/>
        <s v="PRV ANUAL CAMBIO DE TROQUEL # 4"/>
        <s v="MANTENIMIENTO Y AFILADO TROQUEL NT 700"/>
        <s v="CAMBIO SENSOR VACIO SELLADO"/>
        <s v="PRV CAMBIO DE SENSORES ADAM Y EVA"/>
        <s v="PRV QUINCENAL"/>
        <s v="Cambio rodamientos cabezal emb. Rete"/>
        <s v="PRV CADA DOS AÑOS CORTE"/>
        <s v="PRV ANUAL FORMADO Y REFRIGERACIÓN"/>
        <s v="PRV CADA DOS AÑOS FORMADO"/>
        <s v="PRV MENSUAL EELECTRICO"/>
        <s v="PRV ANUAL LAVADO DE CADENA"/>
        <s v="PRV ANUAL SELLADO"/>
        <s v="PRV CADA DOS AÑOS SELLADO"/>
        <s v="PRV MENSUAL SISTEMA GRAPADO"/>
        <s v="PRV MENSUAL SISTEMA AVANCE GANCHO"/>
        <s v="PRV MENSUAL SISTEMA GOLPE"/>
        <s v="PRV MENSUAL BANDA DE TRANSPORTE"/>
        <s v="PRV TRIMESTRAL SISTEMA EJE CENTRAL"/>
        <s v="PRV ANUAL INSTRUCTIVO"/>
        <s v="PRV  TRIMESTRAL ELECTRICO"/>
        <s v="PRV ELECTRONICO MENSUAL PRACT LUZ ENITH"/>
        <s v="PRV MENSUAL-APOYO PRACT CRISTIAN CORTES"/>
        <s v="PRV SEMESTRAL  MECANICO"/>
        <s v="PRV TRIMESTRAL SISTEMA DE FORMADOS"/>
        <s v="PRV ANUAL INSTRUMENTACION"/>
        <s v="CAMBIO DE MATERIALES PARADA AUTONOMA"/>
        <s v="apoyo prv mecanico mensual"/>
        <s v="PRV CADA 4 MESES CAMBIO MEMBRANAS"/>
        <s v="PRV ELECTRONICO MENSUAL (Harold Ramirez)"/>
        <s v="Apoyo prv mecánicos"/>
        <s v="ITC QUINCENAL"/>
        <s v="PRV MENSUAL - ALBEIRO ZAPATA ?"/>
        <s v="PRV  SEMESTRAL"/>
        <s v="PRV MENSUAL MECANICO   Empacadora nt"/>
        <s v="CAMBIO CILINDROS SELLADO/FROMADO Y PLANC"/>
        <s v="VACUOMETRO MALO ESTACION SELLADO."/>
      </sharedItems>
    </cacheField>
    <cacheField name="Pto.tbjo.op." numFmtId="49">
      <sharedItems/>
    </cacheField>
    <cacheField name="PtoTrbRes" numFmtId="49">
      <sharedItems/>
    </cacheField>
    <cacheField name="A" numFmtId="49">
      <sharedItems/>
    </cacheField>
    <cacheField name="Puesto trabajo" numFmtId="49">
      <sharedItems/>
    </cacheField>
    <cacheField name="Gpo.plan." numFmtId="49">
      <sharedItems count="2">
        <s v="100"/>
        <s v="150"/>
      </sharedItems>
    </cacheField>
    <cacheField name="Inic.prog." numFmtId="164">
      <sharedItems containsSemiMixedTypes="0" containsNonDate="0" containsDate="1" containsString="0" minDate="2022-01-03T00:00:00" maxDate="2024-09-01T00:00:00"/>
    </cacheField>
    <cacheField name="Fe.in.real" numFmtId="164">
      <sharedItems containsNonDate="0" containsDate="1" containsString="0" containsBlank="1" minDate="2004-05-26T00:00:00" maxDate="2024-08-05T00:00:00" count="565">
        <m/>
        <d v="2024-06-02T00:00:00"/>
        <d v="2024-06-18T00:00:00"/>
        <d v="2024-07-06T00:00:00"/>
        <d v="2024-07-27T00:00:00"/>
        <d v="2024-07-21T00:00:00"/>
        <d v="2024-07-29T00:00:00"/>
        <d v="2024-07-24T00:00:00"/>
        <d v="2024-07-23T00:00:00"/>
        <d v="2024-07-20T00:00:00"/>
        <d v="2024-07-28T00:00:00"/>
        <d v="2024-07-19T00:00:00"/>
        <d v="2024-07-16T00:00:00"/>
        <d v="2023-07-19T00:00:00"/>
        <d v="2024-06-19T00:00:00"/>
        <d v="2024-07-13T00:00:00"/>
        <d v="2024-07-12T00:00:00"/>
        <d v="2024-07-01T00:00:00"/>
        <d v="2024-07-11T00:00:00"/>
        <d v="2024-06-26T00:00:00"/>
        <d v="2024-06-22T00:00:00"/>
        <d v="2024-07-03T00:00:00"/>
        <d v="2024-07-05T00:00:00"/>
        <d v="2024-03-17T00:00:00"/>
        <d v="2024-06-28T00:00:00"/>
        <d v="2024-06-23T00:00:00"/>
        <d v="2024-06-21T00:00:00"/>
        <d v="2024-06-15T00:00:00"/>
        <d v="2024-06-16T00:00:00"/>
        <d v="2024-06-14T00:00:00"/>
        <d v="2024-06-30T00:00:00"/>
        <d v="2024-06-08T00:00:00"/>
        <d v="2024-06-12T00:00:00"/>
        <d v="2024-06-07T00:00:00"/>
        <d v="2024-06-06T00:00:00"/>
        <d v="2024-06-25T00:00:00"/>
        <d v="2024-06-24T00:00:00"/>
        <d v="2024-02-03T00:00:00"/>
        <d v="2024-02-05T00:00:00"/>
        <d v="2024-02-07T00:00:00"/>
        <d v="2024-02-14T00:00:00"/>
        <d v="2024-02-17T00:00:00"/>
        <d v="2024-02-19T00:00:00"/>
        <d v="2024-02-21T00:00:00"/>
        <d v="2024-02-28T00:00:00"/>
        <d v="2024-03-02T00:00:00"/>
        <d v="2024-03-04T00:00:00"/>
        <d v="2024-03-06T00:00:00"/>
        <d v="2024-03-13T00:00:00"/>
        <d v="2024-03-16T00:00:00"/>
        <d v="2024-03-18T00:00:00"/>
        <d v="2024-03-20T00:00:00"/>
        <d v="2024-03-27T00:00:00"/>
        <d v="2024-03-30T00:00:00"/>
        <d v="2024-04-01T00:00:00"/>
        <d v="2024-04-03T00:00:00"/>
        <d v="2024-04-10T00:00:00"/>
        <d v="2024-04-13T00:00:00"/>
        <d v="2024-04-15T00:00:00"/>
        <d v="2024-04-17T00:00:00"/>
        <d v="2024-04-24T00:00:00"/>
        <d v="2024-04-27T00:00:00"/>
        <d v="2024-04-29T00:00:00"/>
        <d v="2024-05-01T00:00:00"/>
        <d v="2024-05-08T00:00:00"/>
        <d v="2024-05-11T00:00:00"/>
        <d v="2024-05-13T00:00:00"/>
        <d v="2024-05-15T00:00:00"/>
        <d v="2024-05-22T00:00:00"/>
        <d v="2024-05-25T00:00:00"/>
        <d v="2024-05-27T00:00:00"/>
        <d v="2024-05-29T00:00:00"/>
        <d v="2024-06-05T00:00:00"/>
        <d v="2024-06-10T00:00:00"/>
        <d v="2024-07-08T00:00:00"/>
        <d v="2024-07-10T00:00:00"/>
        <d v="2024-07-17T00:00:00"/>
        <d v="2024-07-22T00:00:00"/>
        <d v="2024-07-31T00:00:00"/>
        <d v="2024-05-31T00:00:00"/>
        <d v="2024-05-19T00:00:00"/>
        <d v="2024-06-01T00:00:00"/>
        <d v="2024-05-23T00:00:00"/>
        <d v="2024-05-21T00:00:00"/>
        <d v="2024-05-28T00:00:00"/>
        <d v="2024-05-24T00:00:00"/>
        <d v="2024-05-17T00:00:00"/>
        <d v="2024-05-26T00:00:00"/>
        <d v="2004-05-26T00:00:00"/>
        <d v="2024-05-16T00:00:00"/>
        <d v="2024-05-12T00:00:00"/>
        <d v="2024-05-10T00:00:00"/>
        <d v="2024-05-05T00:00:00"/>
        <d v="2024-05-09T00:00:00"/>
        <d v="2024-06-03T00:00:00"/>
        <d v="2024-05-07T00:00:00"/>
        <d v="2023-10-14T00:00:00"/>
        <d v="2023-10-17T00:00:00"/>
        <d v="2024-04-05T00:00:00"/>
        <d v="2024-04-18T00:00:00"/>
        <d v="2024-04-28T00:00:00"/>
        <d v="2024-04-26T00:00:00"/>
        <d v="2024-04-23T00:00:00"/>
        <d v="2024-04-11T00:00:00"/>
        <d v="2024-04-19T00:00:00"/>
        <d v="2024-04-14T00:00:00"/>
        <d v="2024-03-24T00:00:00"/>
        <d v="2024-03-22T00:00:00"/>
        <d v="2024-04-04T00:00:00"/>
        <d v="2024-04-07T00:00:00"/>
        <d v="2024-03-29T00:00:00"/>
        <d v="2024-03-12T00:00:00"/>
        <d v="2024-03-14T00:00:00"/>
        <d v="2024-08-04T00:00:00"/>
        <d v="2024-03-11T00:00:00"/>
        <d v="2024-03-08T00:00:00"/>
        <d v="2024-03-07T00:00:00"/>
        <d v="2024-03-10T00:00:00"/>
        <d v="2024-03-05T00:00:00"/>
        <d v="2024-03-01T00:00:00"/>
        <d v="2024-02-16T00:00:00"/>
        <d v="2024-02-29T00:00:00"/>
        <d v="2024-02-23T00:00:00"/>
        <d v="2024-02-13T00:00:00"/>
        <d v="2024-02-20T00:00:00"/>
        <d v="2024-02-06T00:00:00"/>
        <d v="2024-02-24T00:00:00"/>
        <d v="2023-05-14T00:00:00"/>
        <d v="2024-05-14T00:00:00"/>
        <d v="2023-05-10T00:00:00"/>
        <d v="2024-02-08T00:00:00"/>
        <d v="2024-02-01T00:00:00"/>
        <d v="2024-02-04T00:00:00"/>
        <d v="2023-12-29T00:00:00"/>
        <d v="2024-01-05T00:00:00"/>
        <d v="2023-12-21T00:00:00"/>
        <d v="2023-12-19T00:00:00"/>
        <d v="2023-12-15T00:00:00"/>
        <d v="2023-12-26T00:00:00"/>
        <d v="2023-12-14T00:00:00"/>
        <d v="2023-12-09T00:00:00"/>
        <d v="2023-12-10T00:00:00"/>
        <d v="2023-12-06T00:00:00"/>
        <d v="2023-11-27T00:00:00"/>
        <d v="2023-11-23T00:00:00"/>
        <d v="2023-09-10T00:00:00"/>
        <d v="2023-09-17T00:00:00"/>
        <d v="2023-11-22T00:00:00"/>
        <d v="2023-11-30T00:00:00"/>
        <d v="2023-11-28T00:00:00"/>
        <d v="2023-11-17T00:00:00"/>
        <d v="2023-11-19T00:00:00"/>
        <d v="2023-11-03T00:00:00"/>
        <d v="2023-11-15T00:00:00"/>
        <d v="2023-11-14T00:00:00"/>
        <d v="2023-11-11T00:00:00"/>
        <d v="2023-11-16T00:00:00"/>
        <d v="2023-11-06T00:00:00"/>
        <d v="2023-10-18T00:00:00"/>
        <d v="2023-10-16T00:00:00"/>
        <d v="2023-11-10T00:00:00"/>
        <d v="2023-11-05T00:00:00"/>
        <d v="2023-12-02T00:00:00"/>
        <d v="2023-11-08T00:00:00"/>
        <d v="2023-11-07T00:00:00"/>
        <d v="2023-11-09T00:00:00"/>
        <d v="2023-11-13T00:00:00"/>
        <d v="2023-10-10T00:00:00"/>
        <d v="2023-10-19T00:00:00"/>
        <d v="2023-10-20T00:00:00"/>
        <d v="2023-10-28T00:00:00"/>
        <d v="2023-10-15T00:00:00"/>
        <d v="2023-10-11T00:00:00"/>
        <d v="2023-10-25T00:00:00"/>
        <d v="2023-10-12T00:00:00"/>
        <d v="2023-10-08T00:00:00"/>
        <d v="2023-10-09T00:00:00"/>
        <d v="2023-10-06T00:00:00"/>
        <d v="2023-09-30T00:00:00"/>
        <d v="2023-09-25T00:00:00"/>
        <d v="2023-09-21T00:00:00"/>
        <d v="2023-09-27T00:00:00"/>
        <d v="2023-09-29T00:00:00"/>
        <d v="2023-09-09T00:00:00"/>
        <d v="2023-09-16T00:00:00"/>
        <d v="2023-09-15T00:00:00"/>
        <d v="2023-09-14T00:00:00"/>
        <d v="2023-09-13T00:00:00"/>
        <d v="2023-09-28T00:00:00"/>
        <d v="2023-09-07T00:00:00"/>
        <d v="2023-09-08T00:00:00"/>
        <d v="2023-08-26T00:00:00"/>
        <d v="2023-08-31T00:00:00"/>
        <d v="2023-08-09T00:00:00"/>
        <d v="2023-08-20T00:00:00"/>
        <d v="2023-08-23T00:00:00"/>
        <d v="2023-08-22T00:00:00"/>
        <d v="2023-08-21T00:00:00"/>
        <d v="2023-02-01T00:00:00"/>
        <d v="2023-08-08T00:00:00"/>
        <d v="2023-08-18T00:00:00"/>
        <d v="2023-08-19T00:00:00"/>
        <d v="2023-01-04T00:00:00"/>
        <d v="2023-01-07T00:00:00"/>
        <d v="2023-01-09T00:00:00"/>
        <d v="2023-01-11T00:00:00"/>
        <d v="2023-01-18T00:00:00"/>
        <d v="2023-01-21T00:00:00"/>
        <d v="2023-01-23T00:00:00"/>
        <d v="2023-01-25T00:00:00"/>
        <d v="2023-02-04T00:00:00"/>
        <d v="2023-02-06T00:00:00"/>
        <d v="2023-02-08T00:00:00"/>
        <d v="2023-02-15T00:00:00"/>
        <d v="2023-02-18T00:00:00"/>
        <d v="2023-02-20T00:00:00"/>
        <d v="2023-02-22T00:00:00"/>
        <d v="2023-03-01T00:00:00"/>
        <d v="2023-03-04T00:00:00"/>
        <d v="2023-03-06T00:00:00"/>
        <d v="2023-03-08T00:00:00"/>
        <d v="2023-03-15T00:00:00"/>
        <d v="2023-03-18T00:00:00"/>
        <d v="2023-03-20T00:00:00"/>
        <d v="2023-03-22T00:00:00"/>
        <d v="2023-03-29T00:00:00"/>
        <d v="2023-04-01T00:00:00"/>
        <d v="2023-04-03T00:00:00"/>
        <d v="2023-04-05T00:00:00"/>
        <d v="2023-04-12T00:00:00"/>
        <d v="2023-04-15T00:00:00"/>
        <d v="2023-04-17T00:00:00"/>
        <d v="2023-04-19T00:00:00"/>
        <d v="2023-04-26T00:00:00"/>
        <d v="2023-04-28T00:00:00"/>
        <d v="2023-04-29T00:00:00"/>
        <d v="2023-05-01T00:00:00"/>
        <d v="2023-05-03T00:00:00"/>
        <d v="2023-05-13T00:00:00"/>
        <d v="2023-05-15T00:00:00"/>
        <d v="2023-05-17T00:00:00"/>
        <d v="2023-05-24T00:00:00"/>
        <d v="2023-05-27T00:00:00"/>
        <d v="2023-05-31T00:00:00"/>
        <d v="2023-06-07T00:00:00"/>
        <d v="2023-06-10T00:00:00"/>
        <d v="2023-06-12T00:00:00"/>
        <d v="2023-06-14T00:00:00"/>
        <d v="2023-06-21T00:00:00"/>
        <d v="2023-06-24T00:00:00"/>
        <d v="2023-06-26T00:00:00"/>
        <d v="2023-06-28T00:00:00"/>
        <d v="2023-07-05T00:00:00"/>
        <d v="2023-07-08T00:00:00"/>
        <d v="2023-07-10T00:00:00"/>
        <d v="2023-07-11T00:00:00"/>
        <d v="2023-07-22T00:00:00"/>
        <d v="2023-07-04T00:00:00"/>
        <d v="2023-07-24T00:00:00"/>
        <d v="2023-07-26T00:00:00"/>
        <d v="2023-08-02T00:00:00"/>
        <d v="2023-08-05T00:00:00"/>
        <d v="2023-08-07T00:00:00"/>
        <d v="2023-08-16T00:00:00"/>
        <d v="2023-08-30T00:00:00"/>
        <d v="2023-09-02T00:00:00"/>
        <d v="2023-09-04T00:00:00"/>
        <d v="2023-09-06T00:00:00"/>
        <d v="2023-09-18T00:00:00"/>
        <d v="2023-09-20T00:00:00"/>
        <d v="2023-10-02T00:00:00"/>
        <d v="2023-10-04T00:00:00"/>
        <d v="2023-10-30T00:00:00"/>
        <d v="2023-11-01T00:00:00"/>
        <d v="2023-11-25T00:00:00"/>
        <d v="2023-11-29T00:00:00"/>
        <d v="2023-12-11T00:00:00"/>
        <d v="2023-12-13T00:00:00"/>
        <d v="2023-12-20T00:00:00"/>
        <d v="2023-12-23T00:00:00"/>
        <d v="2023-12-25T00:00:00"/>
        <d v="2023-12-27T00:00:00"/>
        <d v="2023-08-11T00:00:00"/>
        <d v="2023-08-10T00:00:00"/>
        <d v="2023-06-18T00:00:00"/>
        <d v="2023-06-19T00:00:00"/>
        <d v="2023-07-25T00:00:00"/>
        <d v="2023-08-15T00:00:00"/>
        <d v="2023-07-20T00:00:00"/>
        <d v="2023-07-18T00:00:00"/>
        <d v="2023-07-28T00:00:00"/>
        <d v="2023-07-16T00:00:00"/>
        <d v="2023-07-23T00:00:00"/>
        <d v="2023-05-19T00:00:00"/>
        <d v="2023-07-27T00:00:00"/>
        <d v="2023-07-15T00:00:00"/>
        <d v="2023-07-13T00:00:00"/>
        <d v="2023-08-03T00:00:00"/>
        <d v="2023-06-30T00:00:00"/>
        <d v="2023-07-09T00:00:00"/>
        <d v="2023-07-06T00:00:00"/>
        <d v="2023-07-07T00:00:00"/>
        <d v="2023-06-20T00:00:00"/>
        <d v="2023-06-25T00:00:00"/>
        <d v="2023-06-29T00:00:00"/>
        <d v="2023-06-13T00:00:00"/>
        <d v="2023-06-22T00:00:00"/>
        <d v="2023-01-29T00:00:00"/>
        <d v="2023-04-13T00:00:00"/>
        <d v="2023-06-05T00:00:00"/>
        <d v="2023-01-19T00:00:00"/>
        <d v="2023-06-04T00:00:00"/>
        <d v="2023-05-28T00:00:00"/>
        <d v="2023-05-30T00:00:00"/>
        <d v="2023-06-03T00:00:00"/>
        <d v="2023-05-25T00:00:00"/>
        <d v="2023-05-20T00:00:00"/>
        <d v="2023-05-21T00:00:00"/>
        <d v="2023-05-05T00:00:00"/>
        <d v="2023-05-02T00:00:00"/>
        <d v="2023-04-06T00:00:00"/>
        <d v="2023-04-10T00:00:00"/>
        <d v="2023-04-27T00:00:00"/>
        <d v="2023-04-24T00:00:00"/>
        <d v="2023-04-11T00:00:00"/>
        <d v="2023-04-09T00:00:00"/>
        <d v="2023-03-24T00:00:00"/>
        <d v="2023-04-16T00:00:00"/>
        <d v="2023-04-04T00:00:00"/>
        <d v="2023-03-14T00:00:00"/>
        <d v="2023-03-23T00:00:00"/>
        <d v="2023-02-24T00:00:00"/>
        <d v="2023-03-10T00:00:00"/>
        <d v="2023-03-13T00:00:00"/>
        <d v="2023-03-16T00:00:00"/>
        <d v="2023-03-05T00:00:00"/>
        <d v="2023-02-26T00:00:00"/>
        <d v="2023-02-17T00:00:00"/>
        <d v="2023-02-13T00:00:00"/>
        <d v="2023-02-19T00:00:00"/>
        <d v="2023-02-12T00:00:00"/>
        <d v="2023-02-10T00:00:00"/>
        <d v="2023-01-27T00:00:00"/>
        <d v="2023-02-07T00:00:00"/>
        <d v="2023-01-20T00:00:00"/>
        <d v="2023-01-15T00:00:00"/>
        <d v="2023-01-13T00:00:00"/>
        <d v="2023-01-10T00:00:00"/>
        <d v="2022-12-20T00:00:00"/>
        <d v="2022-12-19T00:00:00"/>
        <d v="2022-12-14T00:00:00"/>
        <d v="2022-12-13T00:00:00"/>
        <d v="2022-12-06T00:00:00"/>
        <d v="2022-12-05T00:00:00"/>
        <d v="2022-11-18T00:00:00"/>
        <d v="2022-11-27T00:00:00"/>
        <d v="2022-12-02T00:00:00"/>
        <d v="2022-12-01T00:00:00"/>
        <d v="2022-11-30T00:00:00"/>
        <d v="2022-11-24T00:00:00"/>
        <d v="2022-11-22T00:00:00"/>
        <d v="2022-11-17T00:00:00"/>
        <d v="2023-08-06T00:00:00"/>
        <d v="2022-10-30T00:00:00"/>
        <d v="2022-10-19T00:00:00"/>
        <d v="2022-11-16T00:00:00"/>
        <d v="2022-11-08T00:00:00"/>
        <d v="2022-11-15T00:00:00"/>
        <d v="2022-11-14T00:00:00"/>
        <d v="2022-11-04T00:00:00"/>
        <d v="2022-11-12T00:00:00"/>
        <d v="2022-11-07T00:00:00"/>
        <d v="2022-10-31T00:00:00"/>
        <d v="2022-10-20T00:00:00"/>
        <d v="2022-11-03T00:00:00"/>
        <d v="2022-11-02T00:00:00"/>
        <d v="2022-09-10T00:00:00"/>
        <d v="2022-08-14T00:00:00"/>
        <d v="2022-10-25T00:00:00"/>
        <d v="2022-10-24T00:00:00"/>
        <d v="2022-10-27T00:00:00"/>
        <d v="2022-10-12T00:00:00"/>
        <d v="2022-10-10T00:00:00"/>
        <d v="2022-10-11T00:00:00"/>
        <d v="2022-10-09T00:00:00"/>
        <d v="2022-09-27T00:00:00"/>
        <d v="2022-09-29T00:00:00"/>
        <d v="2022-09-20T00:00:00"/>
        <d v="2022-09-28T00:00:00"/>
        <d v="2022-10-01T00:00:00"/>
        <d v="2022-09-30T00:00:00"/>
        <d v="2022-09-25T00:00:00"/>
        <d v="2022-09-26T00:00:00"/>
        <d v="2022-09-09T00:00:00"/>
        <d v="2022-09-11T00:00:00"/>
        <d v="2022-09-23T00:00:00"/>
        <d v="2022-09-19T00:00:00"/>
        <d v="2022-09-15T00:00:00"/>
        <d v="2022-10-02T00:00:00"/>
        <d v="2022-09-18T00:00:00"/>
        <d v="2022-09-21T00:00:00"/>
        <d v="2022-09-13T00:00:00"/>
        <d v="2022-09-12T00:00:00"/>
        <d v="2022-09-08T00:00:00"/>
        <d v="2022-08-26T00:00:00"/>
        <d v="2022-08-16T00:00:00"/>
        <d v="2022-08-24T00:00:00"/>
        <d v="2022-08-06T00:00:00"/>
        <d v="2022-08-18T00:00:00"/>
        <d v="2022-08-17T00:00:00"/>
        <d v="2022-08-30T00:00:00"/>
        <d v="2022-08-29T00:00:00"/>
        <d v="2022-01-05T00:00:00"/>
        <d v="2022-01-08T00:00:00"/>
        <d v="2022-01-10T00:00:00"/>
        <d v="2022-01-19T00:00:00"/>
        <d v="2022-01-22T00:00:00"/>
        <d v="2022-01-24T00:00:00"/>
        <d v="2022-01-26T00:00:00"/>
        <d v="2022-02-02T00:00:00"/>
        <d v="2022-02-05T00:00:00"/>
        <d v="2022-02-07T00:00:00"/>
        <d v="2022-02-09T00:00:00"/>
        <d v="2022-02-16T00:00:00"/>
        <d v="2022-02-19T00:00:00"/>
        <d v="2022-02-21T00:00:00"/>
        <d v="2022-02-23T00:00:00"/>
        <d v="2022-03-02T00:00:00"/>
        <d v="2022-03-05T00:00:00"/>
        <d v="2022-03-07T00:00:00"/>
        <d v="2022-03-09T00:00:00"/>
        <d v="2022-03-16T00:00:00"/>
        <d v="2022-03-19T00:00:00"/>
        <d v="2022-03-21T00:00:00"/>
        <d v="2022-03-23T00:00:00"/>
        <d v="2022-03-30T00:00:00"/>
        <d v="2022-04-02T00:00:00"/>
        <d v="2022-04-04T00:00:00"/>
        <d v="2022-04-06T00:00:00"/>
        <d v="2022-04-13T00:00:00"/>
        <d v="2022-04-16T00:00:00"/>
        <d v="2022-04-18T00:00:00"/>
        <d v="2022-04-20T00:00:00"/>
        <d v="2022-04-27T00:00:00"/>
        <d v="2022-04-30T00:00:00"/>
        <d v="2022-04-23T00:00:00"/>
        <d v="2022-04-29T00:00:00"/>
        <d v="2022-05-02T00:00:00"/>
        <d v="2022-05-04T00:00:00"/>
        <d v="2022-05-11T00:00:00"/>
        <d v="2022-05-14T00:00:00"/>
        <d v="2022-05-16T00:00:00"/>
        <d v="2022-05-28T00:00:00"/>
        <d v="2022-06-11T00:00:00"/>
        <d v="2022-06-25T00:00:00"/>
        <d v="2022-07-09T00:00:00"/>
        <d v="2022-05-18T00:00:00"/>
        <d v="2022-05-25T00:00:00"/>
        <d v="2022-06-01T00:00:00"/>
        <d v="2022-06-08T00:00:00"/>
        <d v="2022-06-15T00:00:00"/>
        <d v="2022-06-22T00:00:00"/>
        <d v="2022-06-29T00:00:00"/>
        <d v="2022-07-06T00:00:00"/>
        <d v="2022-07-13T00:00:00"/>
        <d v="2022-05-30T00:00:00"/>
        <d v="2022-06-13T00:00:00"/>
        <d v="2022-06-27T00:00:00"/>
        <d v="2022-07-11T00:00:00"/>
        <d v="2022-07-20T00:00:00"/>
        <d v="2022-07-23T00:00:00"/>
        <d v="2022-07-25T00:00:00"/>
        <d v="2022-07-27T00:00:00"/>
        <d v="2022-08-03T00:00:00"/>
        <d v="2022-08-08T00:00:00"/>
        <d v="2022-08-10T00:00:00"/>
        <d v="2022-08-20T00:00:00"/>
        <d v="2022-08-22T00:00:00"/>
        <d v="2022-08-31T00:00:00"/>
        <d v="2022-09-03T00:00:00"/>
        <d v="2022-09-05T00:00:00"/>
        <d v="2022-09-07T00:00:00"/>
        <d v="2022-09-14T00:00:00"/>
        <d v="2022-09-17T00:00:00"/>
        <d v="2022-10-03T00:00:00"/>
        <d v="2022-10-05T00:00:00"/>
        <d v="2022-10-15T00:00:00"/>
        <d v="2022-10-17T00:00:00"/>
        <d v="2022-10-26T00:00:00"/>
        <d v="2022-10-29T00:00:00"/>
        <d v="2022-11-09T00:00:00"/>
        <d v="2022-11-23T00:00:00"/>
        <d v="2022-11-26T00:00:00"/>
        <d v="2022-11-28T00:00:00"/>
        <d v="2022-12-07T00:00:00"/>
        <d v="2022-12-10T00:00:00"/>
        <d v="2022-12-12T00:00:00"/>
        <d v="2022-12-21T00:00:00"/>
        <d v="2022-12-24T00:00:00"/>
        <d v="2022-12-26T00:00:00"/>
        <d v="2022-12-28T00:00:00"/>
        <d v="2022-08-23T00:00:00"/>
        <d v="2022-08-21T00:00:00"/>
        <d v="2022-08-19T00:00:00"/>
        <d v="2022-08-09T00:00:00"/>
        <d v="2022-08-12T00:00:00"/>
        <d v="2022-08-02T00:00:00"/>
        <d v="2022-06-20T00:00:00"/>
        <d v="2022-06-18T00:00:00"/>
        <d v="2022-07-10T00:00:00"/>
        <d v="2022-07-26T00:00:00"/>
        <d v="2022-07-22T00:00:00"/>
        <d v="2022-07-17T00:00:00"/>
        <d v="2022-07-21T00:00:00"/>
        <d v="2022-07-19T00:00:00"/>
        <d v="2022-10-04T00:00:00"/>
        <d v="2022-07-24T00:00:00"/>
        <d v="2022-07-07T00:00:00"/>
        <d v="2022-06-07T00:00:00"/>
        <d v="2022-06-21T00:00:00"/>
        <d v="2022-06-23T00:00:00"/>
        <d v="2022-06-09T00:00:00"/>
        <d v="2022-06-05T00:00:00"/>
        <d v="2022-06-04T00:00:00"/>
        <d v="2022-05-17T00:00:00"/>
        <d v="2022-05-08T00:00:00"/>
        <d v="2022-05-24T00:00:00"/>
        <d v="2022-05-23T00:00:00"/>
        <d v="2022-05-10T00:00:00"/>
        <d v="2022-05-12T00:00:00"/>
        <d v="2022-05-09T00:00:00"/>
        <d v="2022-05-27T00:00:00"/>
        <d v="2022-05-31T00:00:00"/>
        <d v="2022-05-03T00:00:00"/>
        <d v="2022-04-15T00:00:00"/>
        <d v="2022-04-14T00:00:00"/>
        <d v="2022-04-28T00:00:00"/>
        <d v="2022-05-01T00:00:00"/>
        <d v="2022-04-26T00:00:00"/>
        <d v="2022-04-25T00:00:00"/>
        <d v="2022-04-22T00:00:00"/>
        <d v="2022-03-31T00:00:00"/>
        <d v="2022-02-27T00:00:00"/>
        <d v="2022-03-01T00:00:00"/>
        <d v="2022-01-31T00:00:00"/>
        <d v="2022-02-28T00:00:00"/>
        <d v="2022-04-12T00:00:00"/>
        <d v="2022-04-11T00:00:00"/>
        <d v="2022-04-07T00:00:00"/>
        <d v="2022-04-05T00:00:00"/>
        <d v="2022-04-03T00:00:00"/>
        <d v="2022-03-29T00:00:00"/>
        <d v="2022-03-11T00:00:00"/>
        <d v="2022-03-13T00:00:00"/>
        <d v="2022-03-03T00:00:00"/>
        <d v="2022-03-08T00:00:00"/>
        <d v="2022-03-10T00:00:00"/>
        <d v="2022-02-10T00:00:00"/>
        <d v="2022-02-06T00:00:00"/>
        <d v="2022-02-24T00:00:00"/>
        <d v="2022-02-15T00:00:00"/>
        <d v="2022-01-29T00:00:00"/>
        <d v="2022-02-08T00:00:00"/>
        <d v="2022-01-23T00:00:00"/>
        <d v="2022-01-13T00:00:00"/>
      </sharedItems>
      <fieldGroup par="22" base="12">
        <rangePr groupBy="months" startDate="2004-05-26T00:00:00" endDate="2024-08-05T00:00:00"/>
        <groupItems count="14">
          <s v="(en blanco)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5/08/2024"/>
        </groupItems>
      </fieldGroup>
    </cacheField>
    <cacheField name="Volumen" numFmtId="164">
      <sharedItems count="2">
        <s v="NO CUMPLE"/>
        <s v="CUMPLE"/>
      </sharedItems>
    </cacheField>
    <cacheField name="OPORTUNIDAD" numFmtId="0">
      <sharedItems/>
    </cacheField>
    <cacheField name="Trbjo real" numFmtId="165">
      <sharedItems containsSemiMixedTypes="0" containsString="0" containsNumber="1" minValue="0" maxValue="14"/>
    </cacheField>
    <cacheField name="Trabajo" numFmtId="165">
      <sharedItems containsSemiMixedTypes="0" containsString="0" containsNumber="1" minValue="0" maxValue="96"/>
    </cacheField>
    <cacheField name="Diferencia " numFmtId="165">
      <sharedItems containsSemiMixedTypes="0" containsString="0" containsNumber="1" minValue="-96" maxValue="9"/>
    </cacheField>
    <cacheField name="DurNor" numFmtId="165">
      <sharedItems containsSemiMixedTypes="0" containsString="0" containsNumber="1" minValue="0" maxValue="205"/>
    </cacheField>
    <cacheField name="Un." numFmtId="49">
      <sharedItems/>
    </cacheField>
    <cacheField name="Diferencia %" numFmtId="165">
      <sharedItems containsMixedTypes="1" containsNumber="1" minValue="0" maxValue="6.666666666666667"/>
    </cacheField>
    <cacheField name="Trimestres" numFmtId="0" databaseField="0">
      <fieldGroup base="12">
        <rangePr groupBy="quarters" startDate="2004-05-26T00:00:00" endDate="2024-08-05T00:00:00"/>
        <groupItems count="6">
          <s v="&lt;26/05/2004"/>
          <s v="Trim.1"/>
          <s v="Trim.2"/>
          <s v="Trim.3"/>
          <s v="Trim.4"/>
          <s v="&gt;5/08/2024"/>
        </groupItems>
      </fieldGroup>
    </cacheField>
    <cacheField name="Años" numFmtId="0" databaseField="0">
      <fieldGroup base="12">
        <rangePr groupBy="years" startDate="2004-05-26T00:00:00" endDate="2024-08-05T00:00:00"/>
        <groupItems count="23">
          <s v="&lt;26/05/2004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5/08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" refreshedDate="45670.562510185184" createdVersion="6" refreshedVersion="8" minRefreshableVersion="3" recordCount="477" xr:uid="{55756C06-17ED-4BE2-A4D2-F6806F748BF9}">
  <cacheSource type="worksheet">
    <worksheetSource name="Tabla3"/>
  </cacheSource>
  <cacheFields count="125">
    <cacheField name="Orden" numFmtId="49">
      <sharedItems/>
    </cacheField>
    <cacheField name="Ubicac.técnica" numFmtId="49">
      <sharedItems/>
    </cacheField>
    <cacheField name="Equipo" numFmtId="49">
      <sharedItems/>
    </cacheField>
    <cacheField name="Denominación de objeto técnico" numFmtId="49">
      <sharedItems count="10">
        <s v="FORMADORA SALCHICHAS VEMAG LPG238"/>
        <s v="EMPACADORA POWERPACK NT GEA -GB 700"/>
        <s v="FORMADORA TOWNSEND NL 17 SMART LINK"/>
        <s v="FORMADORA TOWNSEND NL17 N°1"/>
        <s v="FORMADORA SALCHICHAS VEMAG LPG218"/>
        <s v="GRAPADORA AUTOMATICA POLY CLIP FCA 120"/>
        <s v="FORMADORA TOWNSEND NL17 N°2"/>
        <s v="EMPACADORA POWER PACK NT 520 N°39"/>
        <s v="GRAPADORA POLYCLIP FCA 3430 (1)"/>
        <s v="EMPACADORA POWERPACK 660 N°5"/>
      </sharedItems>
    </cacheField>
    <cacheField name="Texto breve" numFmtId="49">
      <sharedItems/>
    </cacheField>
    <cacheField name="Status del sistema" numFmtId="49">
      <sharedItems/>
    </cacheField>
    <cacheField name="GP" numFmtId="49">
      <sharedItems/>
    </cacheField>
    <cacheField name="PtoTrbRes" numFmtId="49">
      <sharedItems/>
    </cacheField>
    <cacheField name="Cl." numFmtId="49">
      <sharedItems/>
    </cacheField>
    <cacheField name="AMa" numFmtId="49">
      <sharedItems/>
    </cacheField>
    <cacheField name="Ce." numFmtId="49">
      <sharedItems/>
    </cacheField>
    <cacheField name="Revisión" numFmtId="49">
      <sharedItems/>
    </cacheField>
    <cacheField name="Aviso" numFmtId="49">
      <sharedItems/>
    </cacheField>
    <cacheField name="Status de usuario" numFmtId="49">
      <sharedItems/>
    </cacheField>
    <cacheField name="Activo fijo" numFmtId="49">
      <sharedItems/>
    </cacheField>
    <cacheField name="ArE" numFmtId="49">
      <sharedItems/>
    </cacheField>
    <cacheField name="Autor" numFmtId="49">
      <sharedItems/>
    </cacheField>
    <cacheField name="Cabecera orden PEP" numFmtId="49">
      <sharedItems/>
    </cacheField>
    <cacheField name="Calle" numFmtId="49">
      <sharedItems/>
    </cacheField>
    <cacheField name="Campo de clasificación" numFmtId="49">
      <sharedItems/>
    </cacheField>
    <cacheField name="CDis" numFmtId="49">
      <sharedItems/>
    </cacheField>
    <cacheField name="Can.distr." numFmtId="49">
      <sharedItems/>
    </cacheField>
    <cacheField name="CeCo resp." numFmtId="49">
      <sharedItems/>
    </cacheField>
    <cacheField name="CeBe" numFmtId="49">
      <sharedItems/>
    </cacheField>
    <cacheField name="Ce.coste" numFmtId="49">
      <sharedItems/>
    </cacheField>
    <cacheField name="Ce.2" numFmtId="49">
      <sharedItems/>
    </cacheField>
    <cacheField name="CePl" numFmtId="49">
      <sharedItems/>
    </cacheField>
    <cacheField name="ClPr" numFmtId="49">
      <sharedItems/>
    </cacheField>
    <cacheField name="Ps" numFmtId="49">
      <sharedItems/>
    </cacheField>
    <cacheField name="CvRec" numFmtId="49">
      <sharedItems/>
    </cacheField>
    <cacheField name="Cliente" numFmtId="49">
      <sharedItems/>
    </cacheField>
    <cacheField name="Cód.postal" numFmtId="49">
      <sharedItems/>
    </cacheField>
    <cacheField name="Conjunto" numFmtId="49">
      <sharedItems/>
    </cacheField>
    <cacheField name="CGH" numFmtId="49">
      <sharedItems/>
    </cacheField>
    <cacheField name="CrC" numFmtId="49">
      <sharedItems/>
    </cacheField>
    <cacheField name="CtroPtoTbj" numFmtId="49">
      <sharedItems/>
    </cacheField>
    <cacheField name="Dat.adic.disposit." numFmtId="49">
      <sharedItems/>
    </cacheField>
    <cacheField name="Denominación de la ubicación técnica" numFmtId="49">
      <sharedItems/>
    </cacheField>
    <cacheField name="Denominación del conjunto" numFmtId="49">
      <sharedItems/>
    </cacheField>
    <cacheField name="Denominación producto servicio" numFmtId="49">
      <sharedItems/>
    </cacheField>
    <cacheField name="Hora desde" numFmtId="49">
      <sharedItems/>
    </cacheField>
    <cacheField name="Hora" numFmtId="49">
      <sharedItems/>
    </cacheField>
    <cacheField name="Distrito" numFmtId="49">
      <sharedItems/>
    </cacheField>
    <cacheField name="Div." numFmtId="49">
      <sharedItems/>
    </cacheField>
    <cacheField name="Doc.vtas." numFmtId="49">
      <sharedItems/>
    </cacheField>
    <cacheField name="Elemento PEP" numFmtId="49">
      <sharedItems/>
    </cacheField>
    <cacheField name="Elemento refer.PM/PS" numFmtId="49">
      <sharedItems/>
    </cacheField>
    <cacheField name="Emplaz." numFmtId="49">
      <sharedItems/>
    </cacheField>
    <cacheField name="Esq.CC" numFmtId="49">
      <sharedItems/>
    </cacheField>
    <cacheField name="E" numFmtId="49">
      <sharedItems/>
    </cacheField>
    <cacheField name="TE" numFmtId="49">
      <sharedItems/>
    </cacheField>
    <cacheField name="Fin real" numFmtId="49">
      <sharedItems/>
    </cacheField>
    <cacheField name="FFac" numFmtId="49">
      <sharedItems/>
    </cacheField>
    <cacheField name="GPM h.ruta" numFmtId="49">
      <sharedItems/>
    </cacheField>
    <cacheField name="GVen" numFmtId="49">
      <sharedItems/>
    </cacheField>
    <cacheField name="GrpHRuta" numFmtId="49">
      <sharedItems/>
    </cacheField>
    <cacheField name="HoraFinExt" numFmtId="49">
      <sharedItems/>
    </cacheField>
    <cacheField name="Fin (hora)" numFmtId="49">
      <sharedItems/>
    </cacheField>
    <cacheField name="Hora inic." numFmtId="49">
      <sharedItems/>
    </cacheField>
    <cacheField name="HoraRef" numFmtId="49">
      <sharedItems/>
    </cacheField>
    <cacheField name="Hora inic.3" numFmtId="49">
      <sharedItems/>
    </cacheField>
    <cacheField name="In.real" numFmtId="49">
      <sharedItems/>
    </cacheField>
    <cacheField name="IPO" numFmtId="49">
      <sharedItems/>
    </cacheField>
    <cacheField name="A" numFmtId="49">
      <sharedItems/>
    </cacheField>
    <cacheField name="S" numFmtId="49">
      <sharedItems/>
    </cacheField>
    <cacheField name="Lista" numFmtId="49">
      <sharedItems/>
    </cacheField>
    <cacheField name="Local" numFmtId="49">
      <sharedItems/>
    </cacheField>
    <cacheField name="Material" numFmtId="49">
      <sharedItems/>
    </cacheField>
    <cacheField name="Modificado por" numFmtId="49">
      <sharedItems/>
    </cacheField>
    <cacheField name="Nº de pedido" numFmtId="49">
      <sharedItems/>
    </cacheField>
    <cacheField name="Nº direc." numFmtId="49">
      <sharedItems/>
    </cacheField>
    <cacheField name="Nº objeto" numFmtId="49">
      <sharedItems/>
    </cacheField>
    <cacheField name="Número de serie" numFmtId="49">
      <sharedItems/>
    </cacheField>
    <cacheField name="OfVta" numFmtId="49">
      <sharedItems/>
    </cacheField>
    <cacheField name="Op.s" numFmtId="49">
      <sharedItems/>
    </cacheField>
    <cacheField name="OrdenPrinc" numFmtId="49">
      <sharedItems/>
    </cacheField>
    <cacheField name="OrdenSuper" numFmtId="49">
      <sharedItems/>
    </cacheField>
    <cacheField name="OrgVt" numFmtId="49">
      <sharedItems/>
    </cacheField>
    <cacheField name="Org.Ventas" numFmtId="49">
      <sharedItems/>
    </cacheField>
    <cacheField name="PB" numFmtId="49">
      <sharedItems/>
    </cacheField>
    <cacheField name="Pl.MantPrv" numFmtId="49">
      <sharedItems/>
    </cacheField>
    <cacheField name="Población" numFmtId="49">
      <sharedItems/>
    </cacheField>
    <cacheField name="Pos." numFmtId="49">
      <sharedItems/>
    </cacheField>
    <cacheField name="Pos.mantenim." numFmtId="49">
      <sharedItems/>
    </cacheField>
    <cacheField name="P" numFmtId="49">
      <sharedItems/>
    </cacheField>
    <cacheField name="Prod.servicio" numFmtId="49">
      <sharedItems/>
    </cacheField>
    <cacheField name="PstoTbjo" numFmtId="49">
      <sharedItems/>
    </cacheField>
    <cacheField name="Rg" numFmtId="49">
      <sharedItems/>
    </cacheField>
    <cacheField name="Res/SPed" numFmtId="49">
      <sharedItems/>
    </cacheField>
    <cacheField name="Se" numFmtId="49">
      <sharedItems/>
    </cacheField>
    <cacheField name="Sector" numFmtId="49">
      <sharedItems/>
    </cacheField>
    <cacheField name="Soc." numFmtId="49">
      <sharedItems/>
    </cacheField>
    <cacheField name="SoCO" numFmtId="49">
      <sharedItems/>
    </cacheField>
    <cacheField name="StatPag" numFmtId="49">
      <sharedItems/>
    </cacheField>
    <cacheField name="Subgrafo" numFmtId="49">
      <sharedItems/>
    </cacheField>
    <cacheField name="SNº" numFmtId="49">
      <sharedItems/>
    </cacheField>
    <cacheField name="Teléfono" numFmtId="49">
      <sharedItems/>
    </cacheField>
    <cacheField name="Texto breve de material" numFmtId="49">
      <sharedItems/>
    </cacheField>
    <cacheField name="Texto para prioridad" numFmtId="49">
      <sharedItems/>
    </cacheField>
    <cacheField name="Tp." numFmtId="49">
      <sharedItems/>
    </cacheField>
    <cacheField name="Fin progr." numFmtId="164">
      <sharedItems containsSemiMixedTypes="0" containsNonDate="0" containsDate="1" containsString="0" minDate="2022-01-06T00:00:00" maxDate="2024-08-11T00:00:00"/>
    </cacheField>
    <cacheField name="Fin real4" numFmtId="164">
      <sharedItems containsNonDate="0" containsDate="1" containsString="0" containsBlank="1" minDate="2022-01-03T00:00:00" maxDate="2024-08-10T00:00:00"/>
    </cacheField>
    <cacheField name="Fe.entrada" numFmtId="164">
      <sharedItems containsSemiMixedTypes="0" containsNonDate="0" containsDate="1" containsString="0" minDate="2022-01-02T00:00:00" maxDate="2024-08-10T00:00:00"/>
    </cacheField>
    <cacheField name="Costes tot.reales" numFmtId="3">
      <sharedItems containsSemiMixedTypes="0" containsString="0" containsNumber="1" containsInteger="1" minValue="0" maxValue="67108270"/>
    </cacheField>
    <cacheField name="Cantidad" numFmtId="165">
      <sharedItems containsSemiMixedTypes="0" containsString="0" containsNumber="1" containsInteger="1" minValue="0" maxValue="0"/>
    </cacheField>
    <cacheField name="De fecha" numFmtId="164">
      <sharedItems containsNonDate="0" containsString="0" containsBlank="1"/>
    </cacheField>
    <cacheField name="A fecha" numFmtId="164">
      <sharedItems containsNonDate="0" containsString="0" containsBlank="1"/>
    </cacheField>
    <cacheField name="Liber." numFmtId="164">
      <sharedItems containsSemiMixedTypes="0" containsNonDate="0" containsDate="1" containsString="0" minDate="2022-01-02T00:00:00" maxDate="2024-08-10T00:00:00"/>
    </cacheField>
    <cacheField name="Inic.extr." numFmtId="164">
      <sharedItems containsSemiMixedTypes="0" containsNonDate="0" containsDate="1" containsString="0" minDate="2022-01-02T00:00:00" maxDate="2024-08-09T00:00:00"/>
    </cacheField>
    <cacheField name="Fe.PedCpas" numFmtId="164">
      <sharedItems containsNonDate="0" containsString="0" containsBlank="1"/>
    </cacheField>
    <cacheField name="Fecha ref." numFmtId="164">
      <sharedItems containsSemiMixedTypes="0" containsNonDate="0" containsDate="1" containsString="0" minDate="2022-01-06T00:00:00" maxDate="2024-08-13T00:00:00"/>
    </cacheField>
    <cacheField name="Fin extr." numFmtId="164">
      <sharedItems containsNonDate="0" containsDate="1" containsString="0" containsBlank="1" minDate="2022-01-02T00:00:00" maxDate="2024-08-09T00:00:00"/>
    </cacheField>
    <cacheField name="Inic.real" numFmtId="164">
      <sharedItems containsNonDate="0" containsDate="1" containsString="0" containsBlank="1" minDate="2022-01-02T00:00:00" maxDate="2024-08-09T00:00:00"/>
    </cacheField>
    <cacheField name="Fe.modif." numFmtId="164">
      <sharedItems containsSemiMixedTypes="0" containsNonDate="0" containsDate="1" containsString="0" minDate="2022-06-28T00:00:00" maxDate="2024-08-13T00:00:00"/>
    </cacheField>
    <cacheField name="Gsts.estimados" numFmtId="3">
      <sharedItems containsSemiMixedTypes="0" containsString="0" containsNumber="1" containsInteger="1" minValue="0" maxValue="0"/>
    </cacheField>
    <cacheField name="Hist. dsd" numFmtId="164">
      <sharedItems containsNonDate="0" containsString="0" containsBlank="1"/>
    </cacheField>
    <cacheField name="Ingr. totales plan" numFmtId="3">
      <sharedItems containsSemiMixedTypes="0" containsString="0" containsNumber="1" containsInteger="1" minValue="0" maxValue="0"/>
    </cacheField>
    <cacheField name="Ingresos tot. real" numFmtId="3">
      <sharedItems containsSemiMixedTypes="0" containsString="0" containsNumber="1" containsInteger="1" minValue="0" maxValue="0"/>
    </cacheField>
    <cacheField name="Inic.prog." numFmtId="164">
      <sharedItems containsSemiMixedTypes="0" containsNonDate="0" containsDate="1" containsString="0" minDate="2022-01-06T00:00:00" maxDate="2024-08-10T00:00:00"/>
    </cacheField>
    <cacheField name="Mon." numFmtId="49">
      <sharedItems/>
    </cacheField>
    <cacheField name="Suma de costes plan" numFmtId="3">
      <sharedItems containsSemiMixedTypes="0" containsString="0" containsNumber="1" containsInteger="1" minValue="0" maxValue="76327992"/>
    </cacheField>
    <cacheField name="Tot.costes facturac." numFmtId="3">
      <sharedItems containsSemiMixedTypes="0" containsString="0" containsNumber="1" containsInteger="1" minValue="0" maxValue="0"/>
    </cacheField>
    <cacheField name="Tota general (plan)" numFmtId="3">
      <sharedItems containsSemiMixedTypes="0" containsString="0" containsNumber="1" containsInteger="1" minValue="0" maxValue="76327992"/>
    </cacheField>
    <cacheField name="Total general (real)" numFmtId="3">
      <sharedItems containsSemiMixedTypes="0" containsString="0" containsNumber="1" containsInteger="1" minValue="0" maxValue="67108270"/>
    </cacheField>
    <cacheField name="UMB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" refreshedDate="45670.562510416668" createdVersion="6" refreshedVersion="8" minRefreshableVersion="3" recordCount="280" xr:uid="{763C14A2-1B8E-4201-BF4B-EB8C1E4A23E9}">
  <cacheSource type="worksheet">
    <worksheetSource name="Tabla2"/>
  </cacheSource>
  <cacheFields count="121">
    <cacheField name="Ce." numFmtId="49">
      <sharedItems/>
    </cacheField>
    <cacheField name="Cl." numFmtId="49">
      <sharedItems/>
    </cacheField>
    <cacheField name="Aviso" numFmtId="49">
      <sharedItems/>
    </cacheField>
    <cacheField name="Objeto" numFmtId="49">
      <sharedItems/>
    </cacheField>
    <cacheField name="Adjetivo" numFmtId="49">
      <sharedItems count="73">
        <s v="DEFICIENTE"/>
        <s v="FRACTURADO"/>
        <s v="DESAJUSTADO"/>
        <s v="FRENADA"/>
        <s v="SUELTOS"/>
        <s v="FRACTURADA"/>
        <s v="DESAFILADO"/>
        <s v="PEGADA"/>
        <s v="DESAJUSTADA"/>
        <s v="DESGASTADO"/>
        <s v="GOLPEADO"/>
        <s v="SIN VACÍO"/>
        <s v="TORCIDO"/>
        <s v="ATASCADA"/>
        <s v="FRÍA"/>
        <s v="RUIDOSO"/>
        <s v="DEFORMADO"/>
        <s v="DESAFILADA"/>
        <s v="DESACOPLADO"/>
        <s v="DESINCRONIZADO"/>
        <s v="DESACTIVADO"/>
        <s v="PEGADO"/>
        <s v="ESTIRADA"/>
        <s v="ATASCADO"/>
        <s v="ARRUGA"/>
        <s v="PEGADAS"/>
        <s v="DESCALIBRADO"/>
        <s v="PEGADOS"/>
        <s v="LEVANTADOS"/>
        <s v="DESCONECTADA"/>
        <s v="ATERRIZADO"/>
        <s v="DESALINEADA"/>
        <s v="BLOQUEADO"/>
        <s v="BLOQUEADA"/>
        <s v="DESCARRILADA"/>
        <s v="QUEMADA"/>
        <s v="DESGASTADA"/>
        <s v="AIREADO"/>
        <s v="DESTENSIONADA"/>
        <s v="SALIDO"/>
        <s v="RECALENTADO"/>
        <s v="DETERIORADO"/>
        <s v="FRENADO"/>
        <s v="PARADO"/>
        <s v="DESCALIBRADA"/>
        <s v="OBSTRUIDA"/>
        <s v="ABIERTA"/>
        <s v="SOBRECARGADA"/>
        <s v="DISPARADO"/>
        <s v="QUEMADO"/>
        <s v="ELEVADA"/>
        <s v="DESALINEADO"/>
        <s v="DESINCRONIZADA"/>
        <s v="CRISTALIZADO"/>
        <s v="CAÍDO"/>
        <s v="INTERMITENTE"/>
        <s v="FISURA" u="1"/>
        <s v="DESAJUSTADAS" u="1"/>
        <s v="DESPROTEGIDA" u="1"/>
        <s v="DESAFILADAS" u="1"/>
        <s v="DEFORMA" u="1"/>
        <s v="DESALINEADOS" u="1"/>
        <s v="TORCIDAS" u="1"/>
        <s v="DESPRESURIZADO" u="1"/>
        <s v="INCOMUNIDADA" u="1"/>
        <s v="ROZADOS" u="1"/>
        <s v="RUIDOSA" u="1"/>
        <s v="DESAIRADA" u="1"/>
        <s v="DESALINEADAS" u="1"/>
        <s v="FRACTURADAS" u="1"/>
        <s v="SOBRECALENTADO" u="1"/>
        <s v="DESAIRADO" u="1"/>
        <s v="ROZADO" u="1"/>
      </sharedItems>
    </cacheField>
    <cacheField name="Modo de falla " numFmtId="49">
      <sharedItems count="169">
        <s v="CIERRE DE GANCHO DEFICIENTE"/>
        <s v="ACOPLE DE BOMBA WAUKESHA FRACTURADO"/>
        <s v="PISADOR DE GANCHO DESAJUSTADO"/>
        <s v="BANDA DE SALIDA FRENADA"/>
        <s v="SUJETADORES SUELTOS"/>
        <s v="MEMBRANA DE SELLADO FRACTURADA"/>
        <s v="TROQUEL DESAFILADO"/>
        <s v="CADENA Y RECIBIDOR FRACTURADO"/>
        <s v="MORDAZA PEGADA"/>
        <s v="PELÍCUA SUPERIOR DESAJUSTADA"/>
        <s v="GUÍA DE CABEZAL DESGASTADO"/>
        <s v="CHUMACERA FRACTURADA"/>
        <s v="SENSOR DE PLATO GOLPEADO"/>
        <s v="PLANCHA DE SELLADO SIN VACÍO"/>
        <s v="SEGUIDOR EMPUJADOR DESGASTADO"/>
        <s v="CUCHILLA TRANSVERSAL DESAJUSTADA"/>
        <s v="TORNILLO DE CABEZAL DE EMBUTIDO TORCIDO"/>
        <s v="CADENA DE TRANSPORTADOR ATASCADA"/>
        <s v="PLANCHA DE SELLADO FRÍA"/>
        <s v="SOPORTE DE BANDA DE SALIDA FRACTURADO"/>
        <s v="CORREA DE SISTEMA DE TRANSMISIÓN FRACTURADA"/>
        <s v="SERVO MOTOR DE TRANSPORTADOR RUIDOSO"/>
        <s v="GANCHO DEFORMADO"/>
        <s v="CUCHILLA DESAJUSTADA"/>
        <s v="EJE FRACTURADO"/>
        <s v="CADENA DE TRANSPORTADOR FRACTURADA"/>
        <s v="BANDA DE SALIDA DESAJUSTADA"/>
        <s v="CUCHILLA TRANSVERSAL DESAFILADA"/>
        <s v="ACOPLE TENSOR DE BANDA DE SALIDA DESACOPLADO"/>
        <s v="TORNILLO DE TUBO DE LLENADO FRACTURADO"/>
        <s v="CARGADOR Y VIDEOJET DESINCRONIZADO"/>
        <s v="ACOPLE DE PLANCHA Y EJE SUELTOS"/>
        <s v="CABEZAL N°2 DE VIDEO JET DESACTIVADO"/>
        <s v="EJE DE BOMBA FRACTURADO"/>
        <s v="PELÍCULA INFERIOR DESAJUSTADA"/>
        <s v="PLANCHA DE SELLADO ATASCADA"/>
        <s v="SISTEMA DE GRAPADO DESINCRONIZADO"/>
        <s v="RODILLO SUPERIOR PEGADO"/>
        <s v="CORREA DE SISTEMA DE TORSIÓN ESTIRADA"/>
        <s v="CILINDRO LLENADOR FRACTURADO"/>
        <s v="GANCHO FRACTURADO"/>
        <s v="GANCHO DE TRANSPORTADOR FRACTURADO"/>
        <s v="EJE DE VÁLVULA ATASCADO"/>
        <s v="PLANCHA DE SELLADO ARRUGA"/>
        <s v="ELECTROVÁLVULAS PEGADAS"/>
        <s v="SISTEMA DE CORTE DESAJUSTADO"/>
        <s v="ACOPLE DE FUSIBLE DE TRANSPORTADOR FRACTURADO"/>
        <s v="MOLDE DE FORMADO DESCALIBRADO"/>
        <s v="TROQUEL DESAJUSTADO"/>
        <s v="GANCHO DESAJUSTADO"/>
        <s v="TORNILLO DE CABEZAL DE INYECCIÓN FRACTURADO"/>
        <s v="PERFORADORES PEGADOS"/>
        <s v="PUNZONES LATERALES LEVANTADOS"/>
        <s v="EMPAQUE DE ANTEOJO FRACTURADO"/>
        <s v="TOLVA DESCONECTADA"/>
        <s v="VÁLVULA DE CABEZAL DE EMBUTIDO ATASCADA"/>
        <s v="PULSADOR DE EMERGENCIA PEGADO"/>
        <s v="CILINDRO DE PRESIÓN DE TUBO DESCALIBRADO"/>
        <s v="TOLVA PEGADA"/>
        <s v="ESLABONADOR DE CADENA DE TRANSPORTADOR DESACOPLADO"/>
        <s v="RESORTE DE TIJERAS FRACTURADO"/>
        <s v="CORREA DE SISTEMA DE TORSIÓN FRACTURADA"/>
        <s v="CORREA FRACTURADA"/>
        <s v="RECIBIDOR DE CUCHILLA TRANSVERSAL FRACTURADO"/>
        <s v="CORREA DE SISTEMA DE TRANSMISIÓN PEGADA"/>
        <s v="MOTOR ATERRIZADO"/>
        <s v="SENSOR FRACTURADO"/>
        <s v="PLANCHA DE APERTURA DESALINEADA"/>
        <s v="CONTORNO DE SELLADO DEFICIENTE"/>
        <s v="SISTEMA DE GRAPADO BLOQUEADO"/>
        <s v="EJE DE GUÍA TRANSVERSAL FRACTURADO"/>
        <s v="TORNILLO DE SUJECIÓN DE POLEA FRACTURADO"/>
        <s v="CONECTOR ATERRIZADO"/>
        <s v="ELEVADOR DE MOLDE DE FORMADO DEFICIENTE"/>
        <s v="EJE DE EMBRAGUE FRACTURADO"/>
        <s v="CILINDRO DE SEGUIDOR ATASCADO"/>
        <s v="SISTEMA DE CLIPADO DEFICIENTE"/>
        <s v="INTERRUPTOR PRINCIPAL FRACTURADO"/>
        <s v="SISTEMA DE CORTE ATASCADO"/>
        <s v="GANCHO ATASCADO"/>
        <s v="SENSOR DE GANCHO BLOQUEADO"/>
        <s v="EJE DE CUCHILLA TRANSVERSAL FRACTURADO"/>
        <s v="BARRIDO DEFICIENTE"/>
        <s v="GRAPADORA BLOQUEADA"/>
        <s v="VIDEOJET BLOQUEADA"/>
        <s v="SISTEMA DE GRAPADO DEFICIENTE"/>
        <s v="CADENA TRANSVERSAL DESCARRILADA"/>
        <s v="TORNILLO PLATO ESLABONADOR FRACTURADO"/>
        <s v="PANTALLA QUEMADA"/>
        <s v="TIJERA DESGASTADA"/>
        <s v="GUÍA DE PELÍCULA FRACTURADO"/>
        <s v="CADENA DESCARRILADA"/>
        <s v="CILINDRO DE MORDAZA AIREADO"/>
        <s v="CADENA DESTENSIONADA"/>
        <s v="EJE DE TIJERA SALIDO"/>
        <s v="TORNILLO DE SISTEMA DE TRANSMISIÓN FRACTURADO"/>
        <s v="AISLAMIENTO DE ASPIRADORA DEFICIENTE"/>
        <s v="TRANSPORTADOR DESINCRONIZADO"/>
        <s v="MÓDULO BLOQUEADA"/>
        <s v="SENSOR DE GUARDA DE FORMADO DESCALIBRADO"/>
        <s v="PUNZONES LATERALES PEGADO"/>
        <s v="SERVOMOTOR RECALENTADO"/>
        <s v="SENSOR DE GUARDA DE TAPA SUPERIOR DESCALIBRADO"/>
        <s v="FRENO DE BRAZO DETERIORADO"/>
        <s v="BOMBA DOSIFICADORA FRENADA"/>
        <s v="GANCHO PEGADO"/>
        <s v="REDUCTOR FRENADO"/>
        <s v="MOTOR DE BANDA DE SALIDA PARADO"/>
        <s v="TIJERA DESCALIBRADA"/>
        <s v="ESTACIÓN DE SELLADO ATASCADO"/>
        <s v="SISTEMA DE CORTE DESCALIBRADO"/>
        <s v="BALANZA DESCALIBRADA"/>
        <s v="CLIPADORA PEGADA"/>
        <s v="TENEDOR DE GANCHOS FRACTURADO"/>
        <s v="ESTACIÓN DE FORMADO OBSTRUIDA"/>
        <s v="GUÍA DE CORREA ABIERTA"/>
        <s v="VIDEOJET DESCALIBRADA"/>
        <s v="PANTALLA BLOQUEADA"/>
        <s v="CLIPADORA SOBRECARGADA"/>
        <s v="GUARDAMOTOR DISPARADO"/>
        <s v="PLANCHA DE SELLADO DESAJUSTADA"/>
        <s v="ESTACIÓN DE SELLADO DESAJUSTADA"/>
        <s v="TORNILLO DE POLEA FRACTURADO"/>
        <s v="DETECTOR DE METALES DESCALIBRADO"/>
        <s v="PALANCA DE SISTEMA DE EMBUTIDO FRACTURADA"/>
        <s v="FUSIBLE QUEMADO"/>
        <s v="CILINDRO LLENADOR ATASCADO"/>
        <s v="CADENA FRENADA"/>
        <s v="MEMBRANA DE SELLADO DESGASTADA"/>
        <s v="TEMPERATURA DE SELLADO ELEVADA"/>
        <s v="UÑA DE RETENEDOR FRACTURADO"/>
        <s v="BOMBA DOSIFICADORA PEGADA"/>
        <s v="PELÍCULA DE PORTABOBINAS DESALINEADA"/>
        <s v="TORNILLOS DE EMBUTIDO PEGADO"/>
        <s v="CUCHILLA DESAFILADA"/>
        <s v="VARIADOR QUEMADO"/>
        <s v="GUÍA DE CABEZAL DESALINEADO"/>
        <s v="MORDAZA DESINCRONIZADA"/>
        <s v="TROQUEL FRACTURADO"/>
        <s v="RACOR FRACTURADO"/>
        <s v="ESTACIÓN DE CORTE LONGITUDINAL CRISTALIZADO"/>
        <s v="TORNILLO DE CABEZAL DE EMBUTIDO FRACTURADO"/>
        <s v="CUCHILLA TRANSVERSAL FRACTURADA"/>
        <s v="SISTEMA DE TORSIÓN FRENADO"/>
        <s v="VARIADOR DE PORTA BOBINA INFERIOR BLOQUEADA"/>
        <s v="RODAMIENTO EJE VOLANTE FRACTURADO"/>
        <s v="MOTOR RECALENTADO"/>
        <s v="ESTACIÓN DE SELLADO DESINCRONIZADA"/>
        <s v="TENSOR DE CADENA CAÍDO"/>
        <s v="TRANSMISIÓN TRANSPORTADOR PEGADO"/>
        <s v="SISTEMA DE EMBUTIDO INTERMITENTE"/>
        <s v="TORNILLO DE EJE CABEZAL FRACTURADO"/>
        <s v="ESTACIÓN DE FORMADO DEFICIENTE"/>
        <s v="ANILLADOR PEGADO"/>
        <s v="BANDA DE SALIDA ATASCADA"/>
        <s v="MANGERA DE ALIMENTACIÓN FRACTURADA"/>
        <s v="EMPAQUE DE PRECALENTAMIENTO FRACTURADO"/>
        <s v="ACOPLE FUSIBLE FRACTURADO"/>
        <s v="CUERNO ANILLADOR DESCALIBRADO"/>
        <s v="ESTACIÓN DE GRAPADO DESINCRONIZADO"/>
        <s v="CAJA RETORCEDORA FRENADA"/>
        <s v="SEGURO DE MORDAZA FRACTURADO"/>
        <s v="TORNILLO DE CAJA REDUCTORA FRACTURADO"/>
        <s v="SENSOR DE PLANCHA DE SELLADO DESCALIBRADO"/>
        <s v="GANCHO DESALINEADO" u="1"/>
        <s v="BANDA DE ENTREGA DESAJUSTADA" u="1"/>
        <s v="BANDA DE SALIDA DESCALIBRADA" u="1"/>
        <s v="CUCHILLAS TRANSVERSALES DESAJUSTADA" u="1"/>
        <s v="CADENA  DESCARRILADA" u="1"/>
      </sharedItems>
    </cacheField>
    <cacheField name="Columna9" numFmtId="49">
      <sharedItems/>
    </cacheField>
    <cacheField name="Descripción" numFmtId="49">
      <sharedItems containsMixedTypes="1" containsNumber="1" containsInteger="1" minValue="20183406" maxValue="20183406"/>
    </cacheField>
    <cacheField name="Columna1" numFmtId="49">
      <sharedItems containsMixedTypes="1" containsNumber="1" containsInteger="1" minValue="4" maxValue="4"/>
    </cacheField>
    <cacheField name="Columna2" numFmtId="49">
      <sharedItems containsBlank="1" containsMixedTypes="1" containsNumber="1" containsInteger="1" minValue="2" maxValue="700"/>
    </cacheField>
    <cacheField name="Columna3" numFmtId="49">
      <sharedItems containsBlank="1" containsMixedTypes="1" containsNumber="1" containsInteger="1" minValue="1" maxValue="230"/>
    </cacheField>
    <cacheField name="Columna4" numFmtId="49">
      <sharedItems containsBlank="1" containsMixedTypes="1" containsNumber="1" containsInteger="1" minValue="2" maxValue="520"/>
    </cacheField>
    <cacheField name="Columna5" numFmtId="49">
      <sharedItems containsBlank="1"/>
    </cacheField>
    <cacheField name="Columna6" numFmtId="49">
      <sharedItems containsBlank="1"/>
    </cacheField>
    <cacheField name="Columna7" numFmtId="49">
      <sharedItems containsBlank="1" containsMixedTypes="1" containsNumber="1" containsInteger="1" minValue="2" maxValue="120"/>
    </cacheField>
    <cacheField name="Columna8" numFmtId="49">
      <sharedItems containsBlank="1"/>
    </cacheField>
    <cacheField name="Denominación de objeto técnico" numFmtId="49">
      <sharedItems count="10">
        <s v="GRAPADORA POLYCLIP FCA 3430 (1)"/>
        <s v="FORMADORA TOWNSEND NL 17 SMART LINK"/>
        <s v="GRAPADORA AUTOMATICA POLY CLIP FCA 120"/>
        <s v="EMPACADORA POWER PACK NT 520 N°39"/>
        <s v="EMPACADORA POWERPACK NT GEA -GB 700"/>
        <s v="FORMADORA SALCHICHAS VEMAG LPG218"/>
        <s v="FORMADORA TOWNSEND NL17 N°2"/>
        <s v="EMPACADORA POWERPACK 660 N°5"/>
        <s v="FORMADORA TOWNSEND NL17 N°1"/>
        <s v="FORMADORA SALCHICHAS VEMAG LPG238"/>
      </sharedItems>
    </cacheField>
    <cacheField name="GP" numFmtId="49">
      <sharedItems/>
    </cacheField>
    <cacheField name="PtoTrbRes" numFmtId="49">
      <sharedItems/>
    </cacheField>
    <cacheField name="StatUsu" numFmtId="49">
      <sharedItems/>
    </cacheField>
    <cacheField name="Stat.sist." numFmtId="49">
      <sharedItems/>
    </cacheField>
    <cacheField name="Autor aviso" numFmtId="49">
      <sharedItems/>
    </cacheField>
    <cacheField name="Creado por" numFmtId="49">
      <sharedItems/>
    </cacheField>
    <cacheField name="Ubic.técn." numFmtId="49">
      <sharedItems/>
    </cacheField>
    <cacheField name="A" numFmtId="49">
      <sharedItems/>
    </cacheField>
    <cacheField name="P" numFmtId="49">
      <sharedItems/>
    </cacheField>
    <cacheField name="S" numFmtId="49">
      <sharedItems/>
    </cacheField>
    <cacheField name="Orden" numFmtId="49">
      <sharedItems/>
    </cacheField>
    <cacheField name="Nº direc." numFmtId="49">
      <sharedItems/>
    </cacheField>
    <cacheField name="Modif.por" numFmtId="49">
      <sharedItems/>
    </cacheField>
    <cacheField name="HoraMod" numFmtId="49">
      <sharedItems/>
    </cacheField>
    <cacheField name="Activo fijo" numFmtId="49">
      <sharedItems/>
    </cacheField>
    <cacheField name="SNº" numFmtId="49">
      <sharedItems/>
    </cacheField>
    <cacheField name="Est.inst.tras medida" numFmtId="49">
      <sharedItems/>
    </cacheField>
    <cacheField name="ITA" numFmtId="49">
      <sharedItems/>
    </cacheField>
    <cacheField name="IAA" numFmtId="49">
      <sharedItems/>
    </cacheField>
    <cacheField name="Ce.2" numFmtId="49">
      <sharedItems/>
    </cacheField>
    <cacheField name="ClPr" numFmtId="49">
      <sharedItems/>
    </cacheField>
    <cacheField name="R" numFmtId="49">
      <sharedItems/>
    </cacheField>
    <cacheField name="HFinAver" numFmtId="49">
      <sharedItems/>
    </cacheField>
    <cacheField name="HIniAver" numFmtId="49">
      <sharedItems/>
    </cacheField>
    <cacheField name="Conjunto" numFmtId="49">
      <sharedItems/>
    </cacheField>
    <cacheField name="Denominación del conjunto" numFmtId="49">
      <sharedItems/>
    </cacheField>
    <cacheField name="ArE" numFmtId="49">
      <sharedItems/>
    </cacheField>
    <cacheField name="Equipo afectado" numFmtId="49">
      <sharedItems/>
    </cacheField>
    <cacheField name="HoraRef" numFmtId="49">
      <sharedItems/>
    </cacheField>
    <cacheField name="Nº de pedido" numFmtId="49">
      <sharedItems/>
    </cacheField>
    <cacheField name="Ubic.técnica afect." numFmtId="49">
      <sharedItems/>
    </cacheField>
    <cacheField name="Soc." numFmtId="49">
      <sharedItems/>
    </cacheField>
    <cacheField name="Población" numFmtId="49">
      <sharedItems/>
    </cacheField>
    <cacheField name="Distrito" numFmtId="49">
      <sharedItems/>
    </cacheField>
    <cacheField name="Ps" numFmtId="49">
      <sharedItems/>
    </cacheField>
    <cacheField name="Dat.adic.disposit." numFmtId="49">
      <sharedItems/>
    </cacheField>
    <cacheField name="Campo de clasificación" numFmtId="49">
      <sharedItems/>
    </cacheField>
    <cacheField name="TmpApert" numFmtId="49">
      <sharedItems/>
    </cacheField>
    <cacheField name="Div." numFmtId="49">
      <sharedItems/>
    </cacheField>
    <cacheField name="Emplz/Imput." numFmtId="49">
      <sharedItems/>
    </cacheField>
    <cacheField name="Texto expl." numFmtId="49">
      <sharedItems/>
    </cacheField>
    <cacheField name="Ctrl.técn." numFmtId="49">
      <sharedItems/>
    </cacheField>
    <cacheField name="CePl" numFmtId="49">
      <sharedItems/>
    </cacheField>
    <cacheField name="Doc.vtas." numFmtId="49">
      <sharedItems/>
    </cacheField>
    <cacheField name="Pos." numFmtId="49">
      <sharedItems/>
    </cacheField>
    <cacheField name="SoCO" numFmtId="49">
      <sharedItems/>
    </cacheField>
    <cacheField name="Ce.coste" numFmtId="49">
      <sharedItems/>
    </cacheField>
    <cacheField name="Texto código p. codificación" numFmtId="49">
      <sharedItems/>
    </cacheField>
    <cacheField name="Texto grupos codificación" numFmtId="49">
      <sharedItems/>
    </cacheField>
    <cacheField name="Cliente" numFmtId="49">
      <sharedItems/>
    </cacheField>
    <cacheField name="Hora des." numFmtId="49">
      <sharedItems/>
    </cacheField>
    <cacheField name="Texto breve de material" numFmtId="49">
      <sharedItems/>
    </cacheField>
    <cacheField name="Material" numFmtId="49">
      <sharedItems/>
    </cacheField>
    <cacheField name="P3" numFmtId="49">
      <sharedItems/>
    </cacheField>
    <cacheField name="Local" numFmtId="49">
      <sharedItems/>
    </cacheField>
    <cacheField name="Hora" numFmtId="49">
      <sharedItems/>
    </cacheField>
    <cacheField name="Lista" numFmtId="49">
      <sharedItems/>
    </cacheField>
    <cacheField name="Nº objeto" numFmtId="49">
      <sharedItems/>
    </cacheField>
    <cacheField name="StatPag" numFmtId="49">
      <sharedItems/>
    </cacheField>
    <cacheField name="Denominación ejecutante" numFmtId="49">
      <sharedItems/>
    </cacheField>
    <cacheField name="Denom.interl.resp.ejec.(pers./usu.)" numFmtId="49">
      <sharedItems/>
    </cacheField>
    <cacheField name="Ejecutante" numFmtId="49">
      <sharedItems/>
    </cacheField>
    <cacheField name="IntRespEj" numFmtId="49">
      <sharedItems/>
    </cacheField>
    <cacheField name="Denominación de la ubicación técnica" numFmtId="49">
      <sharedItems/>
    </cacheField>
    <cacheField name="Cód.postal" numFmtId="49">
      <sharedItems/>
    </cacheField>
    <cacheField name="Texto para prioridad" numFmtId="49">
      <sharedItems/>
    </cacheField>
    <cacheField name="Cód." numFmtId="49">
      <sharedItems/>
    </cacheField>
    <cacheField name="GrCCód." numFmtId="49">
      <sharedItems/>
    </cacheField>
    <cacheField name="HoCierre" numFmtId="49">
      <sharedItems/>
    </cacheField>
    <cacheField name="PerfCatál" numFmtId="49">
      <sharedItems/>
    </cacheField>
    <cacheField name="Rg" numFmtId="49">
      <sharedItems/>
    </cacheField>
    <cacheField name="Revisión" numFmtId="49">
      <sharedItems/>
    </cacheField>
    <cacheField name="Número de serie" numFmtId="49">
      <sharedItems/>
    </cacheField>
    <cacheField name="Se" numFmtId="49">
      <sharedItems/>
    </cacheField>
    <cacheField name="Emplaz." numFmtId="49">
      <sharedItems/>
    </cacheField>
    <cacheField name="Calle" numFmtId="49">
      <sharedItems/>
    </cacheField>
    <cacheField name="HoraDesead" numFmtId="49">
      <sharedItems/>
    </cacheField>
    <cacheField name="Teléfono" numFmtId="49">
      <sharedItems/>
    </cacheField>
    <cacheField name="Ped.clte." numFmtId="49">
      <sharedItems/>
    </cacheField>
    <cacheField name="DTM" numFmtId="49">
      <sharedItems/>
    </cacheField>
    <cacheField name="DTA" numFmtId="49">
      <sharedItems/>
    </cacheField>
    <cacheField name="DAA" numFmtId="49">
      <sharedItems/>
    </cacheField>
    <cacheField name="OfVta" numFmtId="49">
      <sharedItems/>
    </cacheField>
    <cacheField name="GVen" numFmtId="49">
      <sharedItems/>
    </cacheField>
    <cacheField name="OrgVt" numFmtId="49">
      <sharedItems/>
    </cacheField>
    <cacheField name="CDis" numFmtId="49">
      <sharedItems/>
    </cacheField>
    <cacheField name="Sun" numFmtId="49">
      <sharedItems/>
    </cacheField>
    <cacheField name="Pos.mantenim." numFmtId="49">
      <sharedItems/>
    </cacheField>
    <cacheField name="Pl.MantPrv" numFmtId="49">
      <sharedItems/>
    </cacheField>
    <cacheField name="Un." numFmtId="49">
      <sharedItems/>
    </cacheField>
    <cacheField name="Centro" numFmtId="49">
      <sharedItems/>
    </cacheField>
    <cacheField name="Equipo" numFmtId="49">
      <sharedItems/>
    </cacheField>
    <cacheField name="Fecha de aviso" numFmtId="164">
      <sharedItems containsSemiMixedTypes="0" containsNonDate="0" containsDate="1" containsString="0" minDate="2022-01-03T00:00:00" maxDate="2024-07-24T00:00:00"/>
    </cacheField>
    <cacheField name="Cierre" numFmtId="164">
      <sharedItems containsNonDate="0" containsDate="1" containsString="0" containsBlank="1" minDate="2022-01-25T00:00:00" maxDate="2024-08-07T00:00:00"/>
    </cacheField>
    <cacheField name="Modif.el" numFmtId="164">
      <sharedItems containsSemiMixedTypes="0" containsNonDate="0" containsDate="1" containsString="0" minDate="2022-01-25T00:00:00" maxDate="2024-08-07T00:00:00"/>
    </cacheField>
    <cacheField name="FinAvería" numFmtId="164">
      <sharedItems containsNonDate="0" containsDate="1" containsString="0" containsBlank="1" minDate="2022-01-03T00:00:00" maxDate="2024-07-24T00:00:00"/>
    </cacheField>
    <cacheField name="Fecha ref." numFmtId="164">
      <sharedItems containsSemiMixedTypes="0" containsNonDate="0" containsDate="1" containsString="0" minDate="2022-01-03T00:00:00" maxDate="2024-07-24T00:00:00"/>
    </cacheField>
    <cacheField name="Fe.PedCpas" numFmtId="164">
      <sharedItems containsNonDate="0" containsString="0" containsBlank="1"/>
    </cacheField>
    <cacheField name="CtrlTéc el" numFmtId="164">
      <sharedItems containsNonDate="0" containsString="0" containsBlank="1"/>
    </cacheField>
    <cacheField name="Creado el" numFmtId="164">
      <sharedItems containsSemiMixedTypes="0" containsNonDate="0" containsDate="1" containsString="0" minDate="2022-01-03T00:00:00" maxDate="2024-07-24T00:00:00"/>
    </cacheField>
    <cacheField name="Fin desead" numFmtId="164">
      <sharedItems containsNonDate="0" containsString="0" containsBlank="1"/>
    </cacheField>
    <cacheField name="Ini.desead" numFmtId="164">
      <sharedItems containsSemiMixedTypes="0" containsNonDate="0" containsDate="1" containsString="0" minDate="2022-01-03T00:00:00" maxDate="2024-07-24T00:00:00"/>
    </cacheField>
    <cacheField name="IniAvería" numFmtId="164">
      <sharedItems containsSemiMixedTypes="0" containsNonDate="0" containsDate="1" containsString="0" minDate="2022-01-03T00:00:00" maxDate="2024-07-24T00:00:00"/>
    </cacheField>
    <cacheField name="DurParada" numFmtId="4">
      <sharedItems containsSemiMixedTypes="0" containsString="0" containsNumber="1" minValue="0" maxValue="50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6">
  <r>
    <s v="IZ10"/>
    <s v="ZA"/>
    <s v="1202236003"/>
    <s v="SENSOR CILINDRO PLANCHA NO CONFIRMA"/>
    <x v="0"/>
    <s v="100"/>
    <s v="ELECTINT"/>
    <x v="0"/>
    <s v="MECE MERE ORAS"/>
    <s v="IZTRESTREPO"/>
    <s v="IZTRESTREPO"/>
    <s v="IZ10-LSA1-EMP"/>
    <s v="B"/>
    <s v=""/>
    <s v=""/>
    <s v="105483662"/>
    <s v=""/>
    <s v="IZCAPIEDRAHI"/>
    <s v="15:41:50"/>
    <s v="505002491"/>
    <s v="0"/>
    <s v=""/>
    <s v=""/>
    <s v=""/>
    <s v="IZ10"/>
    <s v="Z3"/>
    <s v=""/>
    <s v="03:45:00"/>
    <s v="23:10:00"/>
    <s v=""/>
    <s v=""/>
    <s v=""/>
    <s v=""/>
    <s v="23:10:00"/>
    <s v=""/>
    <s v=""/>
    <s v="AAIZ"/>
    <s v=""/>
    <s v=""/>
    <s v="CO"/>
    <s v=""/>
    <s v="PRODUCTIVOS"/>
    <s v="23:40:26"/>
    <s v=""/>
    <s v="000018371273"/>
    <s v="X"/>
    <s v=""/>
    <s v="IZ10"/>
    <s v=""/>
    <s v="000000"/>
    <s v="GNCH"/>
    <s v="10720065"/>
    <s v=""/>
    <s v=""/>
    <s v=""/>
    <s v="00:00:00"/>
    <s v=""/>
    <s v=""/>
    <s v="X"/>
    <s v=""/>
    <s v="23:37:41"/>
    <s v=""/>
    <s v="QM001202236003"/>
    <s v=""/>
    <s v=""/>
    <s v=""/>
    <s v=""/>
    <s v=""/>
    <s v="EMPAQUE"/>
    <s v=""/>
    <s v=""/>
    <s v=""/>
    <s v=""/>
    <s v="15:41:49"/>
    <s v="MNC525A"/>
    <s v=""/>
    <s v=""/>
    <s v=""/>
    <s v=""/>
    <s v="IZ10"/>
    <s v=""/>
    <s v="23:37:41"/>
    <s v=""/>
    <s v=""/>
    <s v="000"/>
    <s v="000"/>
    <s v="000"/>
    <s v=""/>
    <s v=""/>
    <s v=""/>
    <s v=""/>
    <s v=""/>
    <s v=""/>
    <s v=""/>
    <s v="H"/>
    <s v="IZ10"/>
    <s v="EMPA00039"/>
    <x v="0"/>
    <d v="2022-06-23T00:00:00"/>
    <d v="2022-06-23T00:00:00"/>
    <d v="2022-01-03T00:00:00"/>
    <d v="2022-01-02T00:00:00"/>
    <m/>
    <m/>
    <d v="2022-01-02T00:00:00"/>
    <m/>
    <d v="2022-01-02T00:00:00"/>
    <d v="2022-01-02T00:00:00"/>
    <n v="4.58"/>
  </r>
  <r>
    <s v="IZ10"/>
    <s v="ZA"/>
    <s v="1202236009"/>
    <s v="CIERRE DE GANCHO INCOMPLETO"/>
    <x v="1"/>
    <s v="100"/>
    <s v="MECANINT"/>
    <x v="0"/>
    <s v="MECE MERE ORAS"/>
    <s v="IZTRESTREPO"/>
    <s v="IZTRESTREPO"/>
    <s v="IZ10-LSC1-EMB"/>
    <s v="B"/>
    <s v=""/>
    <s v=""/>
    <s v="105484108"/>
    <s v=""/>
    <s v="IZCAPIEDRAHI"/>
    <s v="15:42:35"/>
    <s v=""/>
    <s v=""/>
    <s v=""/>
    <s v=""/>
    <s v=""/>
    <s v="IZ10"/>
    <s v="Z3"/>
    <s v=""/>
    <s v="03:45:00"/>
    <s v="00:00:00"/>
    <s v=""/>
    <s v=""/>
    <s v=""/>
    <s v=""/>
    <s v="15:42:34"/>
    <s v=""/>
    <s v=""/>
    <s v="AAIZ"/>
    <s v=""/>
    <s v=""/>
    <s v="CO"/>
    <s v=""/>
    <s v="PRODUCTIVOS"/>
    <s v="02:32:39"/>
    <s v=""/>
    <s v="000018371731"/>
    <s v="X"/>
    <s v=""/>
    <s v="IZ10"/>
    <s v=""/>
    <s v="000000"/>
    <s v="GNCH"/>
    <s v="10724165"/>
    <s v=""/>
    <s v=""/>
    <s v=""/>
    <s v="00:00:00"/>
    <s v=""/>
    <s v=""/>
    <s v="X"/>
    <s v=""/>
    <s v="02:29:50"/>
    <s v=""/>
    <s v="QM001202236009"/>
    <s v=""/>
    <s v=""/>
    <s v=""/>
    <s v=""/>
    <s v=""/>
    <s v="EMBUTIDO SALCHICHON"/>
    <s v=""/>
    <s v=""/>
    <s v=""/>
    <s v=""/>
    <s v="15:42:34"/>
    <s v="MNC540A"/>
    <s v=""/>
    <s v=""/>
    <s v=""/>
    <s v=""/>
    <s v="IZ10"/>
    <s v=""/>
    <s v="02:29:50"/>
    <s v=""/>
    <s v=""/>
    <s v="000"/>
    <s v="000"/>
    <s v="000"/>
    <s v=""/>
    <s v=""/>
    <s v=""/>
    <s v=""/>
    <s v=""/>
    <s v=""/>
    <s v=""/>
    <s v="H"/>
    <s v="IZ10"/>
    <s v="GRAP00017"/>
    <x v="1"/>
    <d v="2022-06-23T00:00:00"/>
    <d v="2022-06-23T00:00:00"/>
    <d v="2022-01-03T00:00:00"/>
    <d v="2022-01-03T00:00:00"/>
    <m/>
    <m/>
    <d v="2022-01-03T00:00:00"/>
    <m/>
    <d v="2022-01-03T00:00:00"/>
    <d v="2022-01-03T00:00:00"/>
    <n v="3.75"/>
  </r>
  <r>
    <s v="IZ10"/>
    <s v="ZA"/>
    <s v="1202237076"/>
    <s v="ACOPLE DE LA BOMBA DE VACIO MALO"/>
    <x v="2"/>
    <s v="100"/>
    <s v="MECANINT"/>
    <x v="1"/>
    <s v="MECE"/>
    <s v="IZHAURAN"/>
    <s v="IZHAURAN"/>
    <s v="IZ10-LJA1-EMP-EMP2"/>
    <s v="B"/>
    <s v=""/>
    <s v=""/>
    <s v=""/>
    <s v=""/>
    <s v="IZEMCARVAJAL"/>
    <s v="21:42:45"/>
    <s v="505002465"/>
    <s v="0"/>
    <s v=""/>
    <s v=""/>
    <s v=""/>
    <s v="IZ10"/>
    <s v="Z3"/>
    <s v=""/>
    <s v="00:00:00"/>
    <s v="21:15:00"/>
    <s v=""/>
    <s v=""/>
    <s v=""/>
    <s v=""/>
    <s v="21:15:00"/>
    <s v=""/>
    <s v=""/>
    <s v="AAIZ"/>
    <s v=""/>
    <s v=""/>
    <s v="CO"/>
    <s v=""/>
    <s v="PRODUCTIVOS"/>
    <s v="21:34:03"/>
    <s v=""/>
    <s v="000018380001"/>
    <s v="X"/>
    <s v=""/>
    <s v="IZ10"/>
    <s v=""/>
    <s v="000000"/>
    <s v="GNCH"/>
    <s v="10723465"/>
    <s v=""/>
    <s v=""/>
    <s v=""/>
    <s v="00:00:00"/>
    <s v=""/>
    <s v=""/>
    <s v="X"/>
    <s v=""/>
    <s v="21:33:07"/>
    <s v="Juan Nustadtel"/>
    <s v="QM001202237076"/>
    <s v=""/>
    <s v=""/>
    <s v=""/>
    <s v=""/>
    <s v=""/>
    <s v="EMPAQUE RIGIDO"/>
    <s v="ENVIGADO"/>
    <s v=""/>
    <s v=""/>
    <s v=""/>
    <s v="21:42:44"/>
    <s v="MNC550A"/>
    <s v=""/>
    <s v=""/>
    <s v=""/>
    <s v=""/>
    <s v="IZ10"/>
    <s v="Cra 48#48 Sur-75 (Juan Neustadtel)"/>
    <s v="21:33:07"/>
    <s v="5405380"/>
    <s v=""/>
    <s v="000"/>
    <s v="000"/>
    <s v="000"/>
    <s v=""/>
    <s v=""/>
    <s v=""/>
    <s v=""/>
    <s v=""/>
    <s v=""/>
    <s v=""/>
    <s v="H"/>
    <s v="IZ10"/>
    <s v="20183406"/>
    <x v="2"/>
    <d v="2022-01-04T00:00:00"/>
    <d v="2022-01-04T00:00:00"/>
    <m/>
    <d v="2022-01-04T00:00:00"/>
    <m/>
    <m/>
    <d v="2022-01-04T00:00:00"/>
    <m/>
    <d v="2022-01-04T00:00:00"/>
    <d v="2022-01-04T00:00:00"/>
    <n v="0"/>
  </r>
  <r>
    <s v="IZ10"/>
    <s v="ZA"/>
    <s v="1202239321"/>
    <s v="La macula de la fotocelda no lee"/>
    <x v="2"/>
    <s v="100"/>
    <s v="ELECTINT"/>
    <x v="2"/>
    <s v="MECE"/>
    <s v="IZJJCORREA"/>
    <s v="IZJJCORREA"/>
    <s v="IZ10-LJA1-EMP-EMP2"/>
    <s v="B"/>
    <s v=""/>
    <s v=""/>
    <s v=""/>
    <s v=""/>
    <s v="IZEMCARVAJAL"/>
    <s v="20:51:19"/>
    <s v="505002465"/>
    <s v="0"/>
    <s v=""/>
    <s v=""/>
    <s v=""/>
    <s v="IZ10"/>
    <s v="Z3"/>
    <s v=""/>
    <s v="00:00:00"/>
    <s v="15:00:00"/>
    <s v=""/>
    <s v=""/>
    <s v=""/>
    <s v=""/>
    <s v="15:00:00"/>
    <s v=""/>
    <s v=""/>
    <s v="AAIZ"/>
    <s v=""/>
    <s v=""/>
    <s v="CO"/>
    <s v=""/>
    <s v="PRODUCTIVOS"/>
    <s v="17:31:25"/>
    <s v=""/>
    <s v="000018410472"/>
    <s v="X"/>
    <s v=""/>
    <s v="IZ10"/>
    <s v=""/>
    <s v="000000"/>
    <s v="GNCH"/>
    <s v="10723465"/>
    <s v=""/>
    <s v=""/>
    <s v=""/>
    <s v="00:00:00"/>
    <s v=""/>
    <s v=""/>
    <s v="X"/>
    <s v=""/>
    <s v="17:28:55"/>
    <s v="Juan Nustadtel"/>
    <s v="QM001202239321"/>
    <s v=""/>
    <s v=""/>
    <s v=""/>
    <s v=""/>
    <s v=""/>
    <s v="EMPAQUE RIGIDO"/>
    <s v="ENVIGADO"/>
    <s v=""/>
    <s v=""/>
    <s v=""/>
    <s v="20:51:18"/>
    <s v="MNC550A"/>
    <s v=""/>
    <s v=""/>
    <s v=""/>
    <s v=""/>
    <s v="IZ10"/>
    <s v="Cra 48#48 Sur-75 (Juan Neustadtel)"/>
    <s v="17:28:55"/>
    <s v="5405380"/>
    <s v=""/>
    <s v="000"/>
    <s v="000"/>
    <s v="000"/>
    <s v=""/>
    <s v=""/>
    <s v=""/>
    <s v=""/>
    <s v=""/>
    <s v=""/>
    <s v=""/>
    <s v="H"/>
    <s v="IZ10"/>
    <s v="20183406"/>
    <x v="3"/>
    <d v="2022-01-13T00:00:00"/>
    <d v="2022-01-13T00:00:00"/>
    <m/>
    <d v="2022-01-11T00:00:00"/>
    <m/>
    <m/>
    <d v="2022-01-11T00:00:00"/>
    <m/>
    <d v="2022-01-11T00:00:00"/>
    <d v="2022-01-11T00:00:00"/>
    <n v="0"/>
  </r>
  <r>
    <s v="IZ10"/>
    <s v="ZA"/>
    <s v="1202240182"/>
    <s v="DAÑO EN TIEMPO DE GRAPADORA FCA120"/>
    <x v="3"/>
    <s v="100"/>
    <s v="COORMTTO"/>
    <x v="0"/>
    <s v="MECE ORAS"/>
    <s v="IZTRESTREPO"/>
    <s v="IZTRESTREPO"/>
    <s v="IZ10-LSC1-EMB"/>
    <s v="A"/>
    <s v=""/>
    <s v=""/>
    <s v="105502535"/>
    <s v=""/>
    <s v="IZLMORTIZ"/>
    <s v="12:23:45"/>
    <s v=""/>
    <s v=""/>
    <s v=""/>
    <s v=""/>
    <s v=""/>
    <s v="IZ10"/>
    <s v="Z3"/>
    <s v=""/>
    <s v="01:30:00"/>
    <s v="00:40:00"/>
    <s v=""/>
    <s v=""/>
    <s v=""/>
    <s v=""/>
    <s v="00:40:00"/>
    <s v=""/>
    <s v=""/>
    <s v="AAIZ"/>
    <s v=""/>
    <s v=""/>
    <s v="CO"/>
    <s v=""/>
    <s v="PRODUCTIVOS"/>
    <s v="01:41:32"/>
    <s v=""/>
    <s v="000018421285"/>
    <s v="X"/>
    <s v=""/>
    <s v="IZ10"/>
    <s v=""/>
    <s v="000000"/>
    <s v="GNCH"/>
    <s v="10724165"/>
    <s v=""/>
    <s v=""/>
    <s v=""/>
    <s v="00:00:00"/>
    <s v=""/>
    <s v=""/>
    <s v="X"/>
    <s v=""/>
    <s v="01:40:11"/>
    <s v="PROPASOL S.A.S"/>
    <s v="QM001202240182"/>
    <s v=""/>
    <s v=""/>
    <s v=""/>
    <s v=""/>
    <s v=""/>
    <s v="EMBUTIDO SALCHICHON"/>
    <s v=""/>
    <s v=""/>
    <s v=""/>
    <s v=""/>
    <s v="12:23:44"/>
    <s v="MNC540A"/>
    <s v=""/>
    <s v=""/>
    <s v=""/>
    <s v=""/>
    <s v="IZ10"/>
    <s v="Tv. 93 #53-32, Bogotá"/>
    <s v="01:40:11"/>
    <s v="(1)3004621"/>
    <s v=""/>
    <s v="000"/>
    <s v="000"/>
    <s v="000"/>
    <s v=""/>
    <s v=""/>
    <s v=""/>
    <s v=""/>
    <s v=""/>
    <s v=""/>
    <s v=""/>
    <s v="H"/>
    <s v="IZ10"/>
    <s v="20388176"/>
    <x v="4"/>
    <d v="2022-04-10T00:00:00"/>
    <d v="2022-04-10T00:00:00"/>
    <d v="2022-01-14T00:00:00"/>
    <d v="2022-01-14T00:00:00"/>
    <m/>
    <m/>
    <d v="2022-01-14T00:00:00"/>
    <m/>
    <d v="2022-01-14T00:00:00"/>
    <d v="2022-01-14T00:00:00"/>
    <n v="0.83"/>
  </r>
  <r>
    <s v="IZ10"/>
    <s v="ZA"/>
    <s v="1202242505"/>
    <s v="NO PERMITE HACER AVANCE LA MAQUINA"/>
    <x v="4"/>
    <s v="100"/>
    <s v="ELECTINT"/>
    <x v="0"/>
    <s v="MECE ORAS"/>
    <s v="IZPAZAPATA"/>
    <s v="IZPAZAPATA"/>
    <s v="IZ10-LSA1-EMP"/>
    <s v="B"/>
    <s v=""/>
    <s v=""/>
    <s v="105512068"/>
    <s v=""/>
    <s v="IZLMORTIZ"/>
    <s v="13:03:21"/>
    <s v="505001342"/>
    <s v="0"/>
    <s v=""/>
    <s v=""/>
    <s v=""/>
    <s v="IZ10"/>
    <s v="Z3"/>
    <s v=""/>
    <s v="17:40:00"/>
    <s v="16:50:00"/>
    <s v=""/>
    <s v=""/>
    <s v=""/>
    <s v=""/>
    <s v="16:50:00"/>
    <s v=""/>
    <s v=""/>
    <s v="AAIZ"/>
    <s v=""/>
    <s v=""/>
    <s v="CO"/>
    <s v=""/>
    <s v="PRODUCTIVOS"/>
    <s v="20:06:51"/>
    <s v=""/>
    <s v="000018452895"/>
    <s v="X"/>
    <s v=""/>
    <s v="IZ10"/>
    <s v=""/>
    <s v="000000"/>
    <s v="GNCH"/>
    <s v="10712765"/>
    <s v=""/>
    <s v=""/>
    <s v=""/>
    <s v="00:00:00"/>
    <s v=""/>
    <s v=""/>
    <s v="X"/>
    <s v=""/>
    <s v="20:04:04"/>
    <s v=""/>
    <s v="QM001202242505"/>
    <s v=""/>
    <s v=""/>
    <s v=""/>
    <s v=""/>
    <s v=""/>
    <s v="EMPAQUE"/>
    <s v=""/>
    <s v=""/>
    <s v=""/>
    <s v=""/>
    <s v="13:03:20"/>
    <s v="MNC525A"/>
    <s v=""/>
    <s v=""/>
    <s v=""/>
    <s v=""/>
    <s v="IZ10"/>
    <s v=""/>
    <s v="20:04:04"/>
    <s v=""/>
    <s v=""/>
    <s v="000"/>
    <s v="000"/>
    <s v="000"/>
    <s v=""/>
    <s v=""/>
    <s v=""/>
    <s v=""/>
    <s v=""/>
    <s v=""/>
    <s v=""/>
    <s v="H"/>
    <s v="IZ10"/>
    <s v="EMPA00005"/>
    <x v="5"/>
    <d v="2022-04-10T00:00:00"/>
    <d v="2022-04-10T00:00:00"/>
    <d v="2022-01-20T00:00:00"/>
    <d v="2022-01-20T00:00:00"/>
    <m/>
    <m/>
    <d v="2022-01-20T00:00:00"/>
    <m/>
    <d v="2022-01-20T00:00:00"/>
    <d v="2022-01-20T00:00:00"/>
    <n v="0.83"/>
  </r>
  <r>
    <s v="IZ10"/>
    <s v="ZA"/>
    <s v="1202243995"/>
    <s v="FRACTURA DE ACOPLE BOMBA WACKESA"/>
    <x v="5"/>
    <s v="100"/>
    <s v="MECANINT"/>
    <x v="2"/>
    <s v="MECE"/>
    <s v="IZHAURAN"/>
    <s v="IZHAURAN"/>
    <s v="IZ10-LAV1"/>
    <s v="C"/>
    <s v=""/>
    <s v=""/>
    <s v=""/>
    <s v=""/>
    <s v="IZLMORTIZ"/>
    <s v="12:53:49"/>
    <s v="505001104"/>
    <s v="0"/>
    <s v=""/>
    <s v=""/>
    <s v=""/>
    <s v="IZ10"/>
    <s v="Z3"/>
    <s v=""/>
    <s v="00:00:00"/>
    <s v="10:20:00"/>
    <s v=""/>
    <s v=""/>
    <s v=""/>
    <s v=""/>
    <s v="10:20:00"/>
    <s v=""/>
    <s v=""/>
    <s v="AAIZ"/>
    <s v=""/>
    <s v=""/>
    <s v="CO"/>
    <s v=""/>
    <s v="PRODUCTIVOS"/>
    <s v="10:32:40"/>
    <s v=""/>
    <s v="000018471204"/>
    <s v="X"/>
    <s v=""/>
    <s v="IZ10"/>
    <s v=""/>
    <s v="000000"/>
    <s v="GNCH"/>
    <s v="10722565"/>
    <s v=""/>
    <s v=""/>
    <s v=""/>
    <s v="00:00:00"/>
    <s v=""/>
    <s v=""/>
    <s v="X"/>
    <s v=""/>
    <s v="10:29:15"/>
    <s v=""/>
    <s v="QM001202243995"/>
    <s v=""/>
    <s v=""/>
    <s v=""/>
    <s v=""/>
    <s v=""/>
    <s v="LINEA DE LARGA VIDA"/>
    <s v=""/>
    <s v=""/>
    <s v=""/>
    <s v=""/>
    <s v="12:53:43"/>
    <s v="MNC490A"/>
    <s v=""/>
    <s v=""/>
    <s v=""/>
    <s v=""/>
    <s v="IZ10"/>
    <s v=""/>
    <s v="10:29:15"/>
    <s v=""/>
    <s v=""/>
    <s v="000"/>
    <s v="000"/>
    <s v="000"/>
    <s v=""/>
    <s v=""/>
    <s v=""/>
    <s v=""/>
    <s v=""/>
    <s v=""/>
    <s v=""/>
    <s v="H"/>
    <s v="IZ10"/>
    <s v="20091108"/>
    <x v="6"/>
    <d v="2022-01-25T00:00:00"/>
    <d v="2022-01-25T00:00:00"/>
    <m/>
    <d v="2022-01-25T00:00:00"/>
    <m/>
    <m/>
    <d v="2022-01-25T00:00:00"/>
    <m/>
    <d v="2022-01-25T00:00:00"/>
    <d v="2022-01-25T00:00:00"/>
    <n v="0"/>
  </r>
  <r>
    <s v="IZ10"/>
    <s v="ZA"/>
    <s v="1202243811"/>
    <s v="DESAJUSTE DEL PISADOR DE GANCHO"/>
    <x v="1"/>
    <s v="100"/>
    <s v="MECANINT"/>
    <x v="0"/>
    <s v="MECE MERE ORAS"/>
    <s v="IZHAGIRALDO"/>
    <s v="IZHAGIRALDO"/>
    <s v="IZ10-LSC1-EMB"/>
    <s v="B"/>
    <s v=""/>
    <s v=""/>
    <s v="105518255"/>
    <s v=""/>
    <s v="IZLMORTIZ"/>
    <s v="14:40:44"/>
    <s v=""/>
    <s v=""/>
    <s v=""/>
    <s v=""/>
    <s v=""/>
    <s v="IZ10"/>
    <s v="Z3"/>
    <s v=""/>
    <s v="06:00:00"/>
    <s v="01:25:00"/>
    <s v=""/>
    <s v=""/>
    <s v=""/>
    <s v=""/>
    <s v="01:25:00"/>
    <s v=""/>
    <s v=""/>
    <s v="AAIZ"/>
    <s v=""/>
    <s v=""/>
    <s v="CO"/>
    <s v=""/>
    <s v="PRODUCTIVOS"/>
    <s v="02:37:18"/>
    <s v=""/>
    <s v="000018469501"/>
    <s v="X"/>
    <s v=""/>
    <s v="IZ10"/>
    <s v=""/>
    <s v="000000"/>
    <s v="GNCH"/>
    <s v="10724165"/>
    <s v=""/>
    <s v=""/>
    <s v=""/>
    <s v="00:00:00"/>
    <s v=""/>
    <s v=""/>
    <s v="X"/>
    <s v=""/>
    <s v="02:31:20"/>
    <s v=""/>
    <s v="QM001202243811"/>
    <s v=""/>
    <s v=""/>
    <s v=""/>
    <s v=""/>
    <s v=""/>
    <s v="EMBUTIDO SALCHICHON"/>
    <s v=""/>
    <s v=""/>
    <s v=""/>
    <s v=""/>
    <s v="14:40:43"/>
    <s v="MNC540A"/>
    <s v=""/>
    <s v=""/>
    <s v=""/>
    <s v=""/>
    <s v="IZ10"/>
    <s v=""/>
    <s v="02:31:20"/>
    <s v=""/>
    <s v=""/>
    <s v="000"/>
    <s v="000"/>
    <s v="000"/>
    <s v=""/>
    <s v=""/>
    <s v=""/>
    <s v=""/>
    <s v=""/>
    <s v=""/>
    <s v=""/>
    <s v="H"/>
    <s v="IZ10"/>
    <s v="GRAP00017"/>
    <x v="6"/>
    <d v="2022-04-10T00:00:00"/>
    <d v="2022-04-10T00:00:00"/>
    <d v="2022-01-25T00:00:00"/>
    <d v="2022-01-25T00:00:00"/>
    <m/>
    <m/>
    <d v="2022-01-25T00:00:00"/>
    <m/>
    <d v="2022-01-25T00:00:00"/>
    <d v="2022-01-25T00:00:00"/>
    <n v="4.58"/>
  </r>
  <r>
    <s v="IZ10"/>
    <s v="ZA"/>
    <s v="1202245080"/>
    <s v="Guarda de plato eslabonador"/>
    <x v="6"/>
    <s v="100"/>
    <s v="COORTU02"/>
    <x v="2"/>
    <s v="MECE"/>
    <s v="1146439547"/>
    <s v="NCACPRODZENU"/>
    <s v="IZ10-LSA1-FOR"/>
    <s v="C"/>
    <s v=""/>
    <s v=""/>
    <s v=""/>
    <s v=""/>
    <s v="IZLMORTIZ"/>
    <s v="11:14:51"/>
    <s v="505001603"/>
    <s v="0"/>
    <s v=""/>
    <s v=""/>
    <s v=""/>
    <s v="IZ10"/>
    <s v="Z3"/>
    <s v=""/>
    <s v="00:00:00"/>
    <s v="08:42:00"/>
    <s v=""/>
    <s v=""/>
    <s v=""/>
    <s v=""/>
    <s v="08:42:00"/>
    <s v=""/>
    <s v=""/>
    <s v="AAIZ"/>
    <s v=""/>
    <s v=""/>
    <s v="CO"/>
    <s v=""/>
    <s v="PRODUCTIVOS"/>
    <s v="08:44:15"/>
    <s v=""/>
    <s v="000018482169"/>
    <s v="X"/>
    <s v=""/>
    <s v="IZ10"/>
    <s v=""/>
    <s v="000000"/>
    <s v="GNCH"/>
    <s v="10713765"/>
    <s v=""/>
    <s v=""/>
    <s v=""/>
    <s v="00:00:00"/>
    <s v=""/>
    <s v=""/>
    <s v="X"/>
    <s v=""/>
    <s v="08:44:15"/>
    <s v=""/>
    <s v="QM001202245080"/>
    <s v=""/>
    <s v=""/>
    <s v=""/>
    <s v=""/>
    <s v=""/>
    <s v="FORMADO"/>
    <s v=""/>
    <s v=""/>
    <s v=""/>
    <s v=""/>
    <s v="11:14:50"/>
    <s v="MNC490A"/>
    <s v=""/>
    <s v=""/>
    <s v=""/>
    <s v=""/>
    <s v="IZ10"/>
    <s v=""/>
    <s v="08:44:15"/>
    <s v=""/>
    <s v=""/>
    <s v="000"/>
    <s v="000"/>
    <s v="000"/>
    <s v=""/>
    <s v=""/>
    <s v=""/>
    <s v=""/>
    <s v=""/>
    <s v=""/>
    <s v=""/>
    <s v="H"/>
    <s v="IZ10"/>
    <s v="FORM00002"/>
    <x v="7"/>
    <d v="2022-01-27T00:00:00"/>
    <d v="2022-01-27T00:00:00"/>
    <m/>
    <d v="2022-01-27T00:00:00"/>
    <m/>
    <m/>
    <d v="2022-01-27T00:00:00"/>
    <m/>
    <d v="2022-01-27T00:00:00"/>
    <d v="2022-01-27T00:00:00"/>
    <n v="0"/>
  </r>
  <r>
    <s v="IZ10"/>
    <s v="ZA"/>
    <s v="1202245942"/>
    <s v="BANDA DE SALIDA FRENADA"/>
    <x v="3"/>
    <s v="100"/>
    <s v="MECANINT"/>
    <x v="0"/>
    <s v="MECE MERE ORAS"/>
    <s v="IZHAGIRALDO"/>
    <s v="IZHAGIRALDO"/>
    <s v="IZ10-LSC1-EMB"/>
    <s v="A"/>
    <s v=""/>
    <s v=""/>
    <s v="105531354"/>
    <s v=""/>
    <s v="IZLMORTIZ"/>
    <s v="14:51:05"/>
    <s v=""/>
    <s v=""/>
    <s v=""/>
    <s v=""/>
    <s v=""/>
    <s v="IZ10"/>
    <s v="Z3"/>
    <s v=""/>
    <s v="00:50:00"/>
    <s v="23:50:18"/>
    <s v=""/>
    <s v=""/>
    <s v=""/>
    <s v=""/>
    <s v="23:50:18"/>
    <s v=""/>
    <s v=""/>
    <s v="AAIZ"/>
    <s v=""/>
    <s v=""/>
    <s v="CO"/>
    <s v=""/>
    <s v="PRODUCTIVOS"/>
    <s v="02:01:21"/>
    <s v=""/>
    <s v="000018496028"/>
    <s v="X"/>
    <s v=""/>
    <s v="IZ10"/>
    <s v=""/>
    <s v="000000"/>
    <s v="GNCH"/>
    <s v="10724165"/>
    <s v=""/>
    <s v=""/>
    <s v=""/>
    <s v="00:00:00"/>
    <s v=""/>
    <s v=""/>
    <s v="X"/>
    <s v=""/>
    <s v="01:58:18"/>
    <s v="PROPASOL S.A.S"/>
    <s v="QM001202245942"/>
    <s v=""/>
    <s v=""/>
    <s v=""/>
    <s v=""/>
    <s v=""/>
    <s v="EMBUTIDO SALCHICHON"/>
    <s v=""/>
    <s v=""/>
    <s v=""/>
    <s v=""/>
    <s v="14:51:04"/>
    <s v="MNC540A"/>
    <s v=""/>
    <s v=""/>
    <s v=""/>
    <s v=""/>
    <s v="IZ10"/>
    <s v="Tv. 93 #53-32, Bogotá"/>
    <s v="01:58:18"/>
    <s v="(1)3004621"/>
    <s v=""/>
    <s v="000"/>
    <s v="000"/>
    <s v="000"/>
    <s v=""/>
    <s v=""/>
    <s v=""/>
    <s v=""/>
    <s v=""/>
    <s v=""/>
    <s v=""/>
    <s v="H"/>
    <s v="IZ10"/>
    <s v="20388176"/>
    <x v="8"/>
    <d v="2022-04-10T00:00:00"/>
    <d v="2022-04-10T00:00:00"/>
    <d v="2022-01-29T00:00:00"/>
    <d v="2022-01-28T00:00:00"/>
    <m/>
    <m/>
    <d v="2022-01-29T00:00:00"/>
    <m/>
    <d v="2022-01-29T00:00:00"/>
    <d v="2022-01-28T00:00:00"/>
    <n v="1"/>
  </r>
  <r>
    <s v="IZ10"/>
    <s v="ZA"/>
    <s v="1202249181"/>
    <s v="SUJETADORES NO CIERRAN"/>
    <x v="0"/>
    <s v="100"/>
    <s v="MECANINT"/>
    <x v="0"/>
    <s v="MECE MERE ORAS"/>
    <s v="IZHAGIRALDO"/>
    <s v="IZHAGIRALDO"/>
    <s v="IZ10-LSA1-EMP"/>
    <s v="B"/>
    <s v=""/>
    <s v=""/>
    <s v="105543140"/>
    <s v=""/>
    <s v="IZLMORTIZ"/>
    <s v="06:32:00"/>
    <s v="505002491"/>
    <s v="0"/>
    <s v=""/>
    <s v=""/>
    <s v=""/>
    <s v="IZ10"/>
    <s v="Z3"/>
    <s v=""/>
    <s v="05:00:00"/>
    <s v="04:30:00"/>
    <s v=""/>
    <s v=""/>
    <s v=""/>
    <s v=""/>
    <s v="04:30:00"/>
    <s v=""/>
    <s v=""/>
    <s v="AAIZ"/>
    <s v=""/>
    <s v=""/>
    <s v="CO"/>
    <s v=""/>
    <s v="PRODUCTIVOS"/>
    <s v="05:06:44"/>
    <s v=""/>
    <s v="000018535195"/>
    <s v="X"/>
    <s v=""/>
    <s v="IZ10"/>
    <s v=""/>
    <s v="000000"/>
    <s v="GNCH"/>
    <s v="10720065"/>
    <s v=""/>
    <s v=""/>
    <s v=""/>
    <s v="00:00:00"/>
    <s v=""/>
    <s v=""/>
    <s v="X"/>
    <s v=""/>
    <s v="05:05:22"/>
    <s v=""/>
    <s v="QM001202249181"/>
    <s v=""/>
    <s v=""/>
    <s v=""/>
    <s v=""/>
    <s v=""/>
    <s v="EMPAQUE"/>
    <s v=""/>
    <s v=""/>
    <s v=""/>
    <s v=""/>
    <s v="06:31:59"/>
    <s v="MNC525A"/>
    <s v=""/>
    <s v=""/>
    <s v=""/>
    <s v=""/>
    <s v="IZ10"/>
    <s v=""/>
    <s v="05:05:22"/>
    <s v=""/>
    <s v=""/>
    <s v="000"/>
    <s v="000"/>
    <s v="000"/>
    <s v=""/>
    <s v=""/>
    <s v=""/>
    <s v=""/>
    <s v=""/>
    <s v=""/>
    <s v=""/>
    <s v="H"/>
    <s v="IZ10"/>
    <s v="EMPA00039"/>
    <x v="9"/>
    <d v="2022-04-11T00:00:00"/>
    <d v="2022-04-11T00:00:00"/>
    <d v="2022-02-07T00:00:00"/>
    <d v="2022-02-07T00:00:00"/>
    <m/>
    <m/>
    <d v="2022-02-07T00:00:00"/>
    <m/>
    <d v="2022-02-07T00:00:00"/>
    <d v="2022-02-07T00:00:00"/>
    <n v="0.5"/>
  </r>
  <r>
    <s v="IZ10"/>
    <s v="ZA"/>
    <s v="1202251102"/>
    <s v="NO CALIENTA PLANCHA SUPERIOR DE FORMADO"/>
    <x v="2"/>
    <s v="100"/>
    <s v="ELECTINT"/>
    <x v="0"/>
    <s v="MECE ORAS"/>
    <s v="IZJJCORREA"/>
    <s v="IZJJCORREA"/>
    <s v="IZ10-LJA1-EMP-EMP2"/>
    <s v="B"/>
    <s v=""/>
    <s v=""/>
    <s v="105549008"/>
    <s v=""/>
    <s v="IZLMORTIZ"/>
    <s v="13:31:28"/>
    <s v="505002465"/>
    <s v="0"/>
    <s v=""/>
    <s v=""/>
    <s v=""/>
    <s v="IZ10"/>
    <s v="Z3"/>
    <s v=""/>
    <s v="07:20:19"/>
    <s v="06:00:00"/>
    <s v=""/>
    <s v=""/>
    <s v=""/>
    <s v=""/>
    <s v="13:31:27"/>
    <s v=""/>
    <s v=""/>
    <s v="AAIZ"/>
    <s v=""/>
    <s v=""/>
    <s v="CO"/>
    <s v=""/>
    <s v="PRODUCTIVOS"/>
    <s v="06:35:18"/>
    <s v=""/>
    <s v="000018555241"/>
    <s v="X"/>
    <s v=""/>
    <s v="IZ10"/>
    <s v=""/>
    <s v="000000"/>
    <s v="GNCH"/>
    <s v="10723465"/>
    <s v=""/>
    <s v=""/>
    <s v=""/>
    <s v="00:00:00"/>
    <s v=""/>
    <s v=""/>
    <s v="X"/>
    <s v=""/>
    <s v="06:33:35"/>
    <s v="Juan Nustadtel"/>
    <s v="QM001202251102"/>
    <s v=""/>
    <s v=""/>
    <s v=""/>
    <s v=""/>
    <s v=""/>
    <s v="EMPAQUE RIGIDO"/>
    <s v="ENVIGADO"/>
    <s v=""/>
    <s v=""/>
    <s v=""/>
    <s v="13:31:28"/>
    <s v="MNC550A"/>
    <s v=""/>
    <s v=""/>
    <s v=""/>
    <s v=""/>
    <s v="IZ10"/>
    <s v="Cra 48#48 Sur-75 (Juan Neustadtel)"/>
    <s v="06:33:35"/>
    <s v="5405380"/>
    <s v=""/>
    <s v="000"/>
    <s v="000"/>
    <s v="000"/>
    <s v=""/>
    <s v=""/>
    <s v=""/>
    <s v=""/>
    <s v=""/>
    <s v=""/>
    <s v=""/>
    <s v="H"/>
    <s v="IZ10"/>
    <s v="20183406"/>
    <x v="10"/>
    <d v="2022-04-11T00:00:00"/>
    <d v="2022-04-11T00:00:00"/>
    <d v="2022-02-10T00:00:00"/>
    <d v="2022-04-11T00:00:00"/>
    <m/>
    <m/>
    <d v="2022-02-10T00:00:00"/>
    <m/>
    <d v="2022-02-10T00:00:00"/>
    <d v="2022-02-10T00:00:00"/>
    <n v="1.34"/>
  </r>
  <r>
    <s v="IZ10"/>
    <s v="ZA"/>
    <s v="1202251094"/>
    <s v="SE SUBE LA TEMPERATURA DE SELLADO"/>
    <x v="4"/>
    <s v="100"/>
    <s v="COORMTTO"/>
    <x v="2"/>
    <s v="MECE"/>
    <s v="ACJAMERA"/>
    <s v="ACJAMERA"/>
    <s v="IZ10-LSA1-EMP"/>
    <s v="B"/>
    <s v=""/>
    <s v=""/>
    <s v=""/>
    <s v=""/>
    <s v="IZLMORTIZ"/>
    <s v="13:27:22"/>
    <s v="505001342"/>
    <s v="0"/>
    <s v=""/>
    <s v=""/>
    <s v=""/>
    <s v="IZ10"/>
    <s v="Z3"/>
    <s v=""/>
    <s v="00:00:00"/>
    <s v="02:15:28"/>
    <s v=""/>
    <s v=""/>
    <s v=""/>
    <s v=""/>
    <s v="02:15:28"/>
    <s v=""/>
    <s v=""/>
    <s v="AAIZ"/>
    <s v=""/>
    <s v=""/>
    <s v="CO"/>
    <s v=""/>
    <s v="PRODUCTIVOS"/>
    <s v="06:06:23"/>
    <s v=""/>
    <s v="000018555176"/>
    <s v="X"/>
    <s v=""/>
    <s v="IZ10"/>
    <s v=""/>
    <s v="000000"/>
    <s v="GNCH"/>
    <s v="10712765"/>
    <s v=""/>
    <s v=""/>
    <s v=""/>
    <s v="00:00:00"/>
    <s v=""/>
    <s v=""/>
    <s v="X"/>
    <s v=""/>
    <s v="06:04:28"/>
    <s v=""/>
    <s v="QM001202251094"/>
    <s v=""/>
    <s v=""/>
    <s v=""/>
    <s v=""/>
    <s v=""/>
    <s v="EMPAQUE"/>
    <s v=""/>
    <s v=""/>
    <s v=""/>
    <s v=""/>
    <s v="13:27:21"/>
    <s v="MNC525A"/>
    <s v=""/>
    <s v=""/>
    <s v=""/>
    <s v=""/>
    <s v="IZ10"/>
    <s v=""/>
    <s v="06:04:28"/>
    <s v=""/>
    <s v=""/>
    <s v="000"/>
    <s v="000"/>
    <s v="000"/>
    <s v=""/>
    <s v=""/>
    <s v=""/>
    <s v=""/>
    <s v=""/>
    <s v=""/>
    <s v=""/>
    <s v="H"/>
    <s v="IZ10"/>
    <s v="EMPA00005"/>
    <x v="10"/>
    <d v="2022-02-10T00:00:00"/>
    <d v="2022-02-10T00:00:00"/>
    <m/>
    <d v="2022-02-10T00:00:00"/>
    <m/>
    <m/>
    <d v="2022-02-10T00:00:00"/>
    <m/>
    <d v="2022-02-10T00:00:00"/>
    <d v="2022-02-10T00:00:00"/>
    <n v="0"/>
  </r>
  <r>
    <s v="IZ10"/>
    <s v="ZA"/>
    <s v="1202251846"/>
    <s v="FALLO TEMPERATURA PLANCHA FORMADO"/>
    <x v="2"/>
    <s v="100"/>
    <s v="MECANINT"/>
    <x v="0"/>
    <s v="MECE ORAS"/>
    <s v="IZLMORTIZ"/>
    <s v="IZLMORTIZ"/>
    <s v="IZ10-LJA1-EMP-EMP2"/>
    <s v="B"/>
    <s v=""/>
    <s v=""/>
    <s v="105551089"/>
    <s v=""/>
    <s v="IZLMORTIZ"/>
    <s v="13:32:59"/>
    <s v="505002465"/>
    <s v="0"/>
    <s v=""/>
    <s v=""/>
    <s v=""/>
    <s v="IZ10"/>
    <s v="Z3"/>
    <s v=""/>
    <s v="11:20:00"/>
    <s v="10:10:00"/>
    <s v=""/>
    <s v=""/>
    <s v=""/>
    <s v=""/>
    <s v="10:10:00"/>
    <s v=""/>
    <s v=""/>
    <s v="AAIZ"/>
    <s v=""/>
    <s v=""/>
    <s v="CO"/>
    <s v=""/>
    <s v="PRODUCTIVOS"/>
    <s v="10:34:01"/>
    <s v=""/>
    <s v="000018562286"/>
    <s v="X"/>
    <s v=""/>
    <s v="IZ10"/>
    <s v=""/>
    <s v="000000"/>
    <s v="GNCH"/>
    <s v="10723465"/>
    <s v=""/>
    <s v=""/>
    <s v=""/>
    <s v="00:00:00"/>
    <s v=""/>
    <s v=""/>
    <s v="X"/>
    <s v=""/>
    <s v="10:32:13"/>
    <s v="Juan Nustadtel"/>
    <s v="QM001202251846"/>
    <s v=""/>
    <s v=""/>
    <s v=""/>
    <s v=""/>
    <s v=""/>
    <s v="EMPAQUE RIGIDO"/>
    <s v="ENVIGADO"/>
    <s v=""/>
    <s v=""/>
    <s v=""/>
    <s v="13:32:58"/>
    <s v="MNC550A"/>
    <s v=""/>
    <s v=""/>
    <s v=""/>
    <s v=""/>
    <s v="IZ10"/>
    <s v="Cra 48#48 Sur-75 (Juan Neustadtel)"/>
    <s v="10:32:13"/>
    <s v="5405380"/>
    <s v=""/>
    <s v="000"/>
    <s v="000"/>
    <s v="000"/>
    <s v=""/>
    <s v=""/>
    <s v=""/>
    <s v=""/>
    <s v=""/>
    <s v=""/>
    <s v=""/>
    <s v="H"/>
    <s v="IZ10"/>
    <s v="20183406"/>
    <x v="11"/>
    <d v="2022-04-11T00:00:00"/>
    <d v="2022-04-11T00:00:00"/>
    <d v="2022-02-11T00:00:00"/>
    <d v="2022-02-11T00:00:00"/>
    <m/>
    <m/>
    <d v="2022-02-11T00:00:00"/>
    <m/>
    <d v="2022-02-11T00:00:00"/>
    <d v="2022-02-11T00:00:00"/>
    <n v="1.17"/>
  </r>
  <r>
    <s v="IZ10"/>
    <s v="ZA"/>
    <s v="1202252204"/>
    <s v="MEMBRANA DE VACIO REVENTADA EN RR"/>
    <x v="2"/>
    <s v="100"/>
    <s v="MECANINT"/>
    <x v="0"/>
    <s v="MECE ORAS"/>
    <s v="IZWJJIMENEZ"/>
    <s v="IZWJJIMENEZ"/>
    <s v="IZ10-LJA1-EMP-EMP2"/>
    <s v="B"/>
    <s v=""/>
    <s v=""/>
    <s v="105551759"/>
    <s v=""/>
    <s v="IZEAVENDANO"/>
    <s v="17:37:21"/>
    <s v="505002465"/>
    <s v="0"/>
    <s v=""/>
    <s v=""/>
    <s v=""/>
    <s v="IZ10"/>
    <s v="Z3"/>
    <s v=""/>
    <s v="00:10:00"/>
    <s v="19:05:00"/>
    <s v=""/>
    <s v=""/>
    <s v=""/>
    <s v=""/>
    <s v="19:05:00"/>
    <s v=""/>
    <s v=""/>
    <s v="AAIZ"/>
    <s v=""/>
    <s v=""/>
    <s v="CO"/>
    <s v=""/>
    <s v="PRODUCTIVOS"/>
    <s v="21:02:01"/>
    <s v=""/>
    <s v="000018565144"/>
    <s v="X"/>
    <s v=""/>
    <s v="IZ10"/>
    <s v=""/>
    <s v="000000"/>
    <s v="GNCH"/>
    <s v="10723465"/>
    <s v=""/>
    <s v=""/>
    <s v=""/>
    <s v="00:00:00"/>
    <s v=""/>
    <s v=""/>
    <s v="X"/>
    <s v=""/>
    <s v="20:59:25"/>
    <s v="Juan Nustadtel"/>
    <s v="QM001202252204"/>
    <s v=""/>
    <s v=""/>
    <s v=""/>
    <s v=""/>
    <s v=""/>
    <s v="EMPAQUE RIGIDO"/>
    <s v="ENVIGADO"/>
    <s v=""/>
    <s v=""/>
    <s v=""/>
    <s v="21:16:36"/>
    <s v="MNC550A"/>
    <s v=""/>
    <s v=""/>
    <s v=""/>
    <s v=""/>
    <s v="IZ10"/>
    <s v="Cra 48#48 Sur-75 (Juan Neustadtel)"/>
    <s v="20:59:25"/>
    <s v="5405380"/>
    <s v=""/>
    <s v="000"/>
    <s v="000"/>
    <s v="000"/>
    <s v=""/>
    <s v=""/>
    <s v=""/>
    <s v=""/>
    <s v=""/>
    <s v=""/>
    <s v=""/>
    <s v="H"/>
    <s v="IZ10"/>
    <s v="20183406"/>
    <x v="11"/>
    <d v="2022-07-07T00:00:00"/>
    <d v="2022-07-12T00:00:00"/>
    <d v="2022-02-12T00:00:00"/>
    <d v="2022-02-11T00:00:00"/>
    <m/>
    <m/>
    <d v="2022-02-11T00:00:00"/>
    <m/>
    <d v="2022-02-11T00:00:00"/>
    <d v="2022-02-11T00:00:00"/>
    <n v="5.08"/>
  </r>
  <r>
    <s v="IZ10"/>
    <s v="ZA"/>
    <s v="1202252071"/>
    <s v="FALLA EN EL TUBO LLENADOR"/>
    <x v="7"/>
    <s v="100"/>
    <s v="ELECTINT"/>
    <x v="0"/>
    <s v="MECE ORAS"/>
    <s v="IZEMCARVAJAL"/>
    <s v="IZEMCARVAJAL"/>
    <s v="IZ10-LSA1-FOR"/>
    <s v="C"/>
    <s v=""/>
    <s v=""/>
    <s v="105551505"/>
    <s v=""/>
    <s v="IZLMORTIZ"/>
    <s v="13:36:57"/>
    <s v="505001267"/>
    <s v="0"/>
    <s v=""/>
    <s v=""/>
    <s v=""/>
    <s v="IZ10"/>
    <s v="Z3"/>
    <s v=""/>
    <s v="08:00:00"/>
    <s v="07:30:00"/>
    <s v=""/>
    <s v=""/>
    <s v=""/>
    <s v=""/>
    <s v="07:30:00"/>
    <s v=""/>
    <s v=""/>
    <s v="AAIZ"/>
    <s v=""/>
    <s v=""/>
    <s v="CO"/>
    <s v=""/>
    <s v="PRODUCTIVOS"/>
    <s v="15:07:07"/>
    <s v=""/>
    <s v="000018563735"/>
    <s v="X"/>
    <s v=""/>
    <s v="IZ10"/>
    <s v=""/>
    <s v="000000"/>
    <s v="GNCH"/>
    <s v="10713765"/>
    <s v=""/>
    <s v=""/>
    <s v=""/>
    <s v="00:00:00"/>
    <s v=""/>
    <s v=""/>
    <s v="X"/>
    <s v=""/>
    <s v="15:02:47"/>
    <s v=""/>
    <s v="QM001202252071"/>
    <s v=""/>
    <s v=""/>
    <s v=""/>
    <s v=""/>
    <s v=""/>
    <s v="FORMADO"/>
    <s v=""/>
    <s v=""/>
    <s v=""/>
    <s v=""/>
    <s v="13:36:57"/>
    <s v="MNC490A"/>
    <s v=""/>
    <s v=""/>
    <s v=""/>
    <s v=""/>
    <s v="IZ10"/>
    <s v=""/>
    <s v="15:02:47"/>
    <s v=""/>
    <s v=""/>
    <s v="000"/>
    <s v="000"/>
    <s v="000"/>
    <s v=""/>
    <s v=""/>
    <s v=""/>
    <s v=""/>
    <s v=""/>
    <s v=""/>
    <s v=""/>
    <s v="H"/>
    <s v="IZ10"/>
    <s v="FORM00001"/>
    <x v="11"/>
    <d v="2022-04-11T00:00:00"/>
    <d v="2022-04-11T00:00:00"/>
    <d v="2022-02-11T00:00:00"/>
    <d v="2022-02-11T00:00:00"/>
    <m/>
    <m/>
    <d v="2022-02-11T00:00:00"/>
    <m/>
    <d v="2022-02-11T00:00:00"/>
    <d v="2022-02-11T00:00:00"/>
    <n v="0.5"/>
  </r>
  <r>
    <s v="IZ10"/>
    <s v="ZA"/>
    <s v="1202255272"/>
    <s v="TROQUEL # 4 FISURA EL PAQUETE"/>
    <x v="2"/>
    <s v="100"/>
    <s v="COORMTTO"/>
    <x v="0"/>
    <s v="MECE ORAS"/>
    <s v="IZJJCORREA"/>
    <s v="IZJJCORREA"/>
    <s v="IZ10-LJA1-EMP-EMP2"/>
    <s v="B"/>
    <s v=""/>
    <s v=""/>
    <s v="105564554"/>
    <s v=""/>
    <s v="IZEAVENDANO"/>
    <s v="17:38:48"/>
    <s v="505002465"/>
    <s v="0"/>
    <s v=""/>
    <s v=""/>
    <s v=""/>
    <s v="IZ10"/>
    <s v="Z3"/>
    <s v=""/>
    <s v="16:20:00"/>
    <s v="15:40:00"/>
    <s v=""/>
    <s v=""/>
    <s v=""/>
    <s v=""/>
    <s v="15:40:00"/>
    <s v=""/>
    <s v=""/>
    <s v="AAIZ"/>
    <s v=""/>
    <s v=""/>
    <s v="CO"/>
    <s v=""/>
    <s v="PRODUCTIVOS"/>
    <s v="18:09:10"/>
    <s v=""/>
    <s v="000018602084"/>
    <s v="X"/>
    <s v=""/>
    <s v="IZ10"/>
    <s v=""/>
    <s v="000000"/>
    <s v="GNCH"/>
    <s v="10723465"/>
    <s v=""/>
    <s v=""/>
    <s v=""/>
    <s v="00:00:00"/>
    <s v=""/>
    <s v=""/>
    <s v="X"/>
    <s v=""/>
    <s v="18:07:39"/>
    <s v="Juan Nustadtel"/>
    <s v="QM001202255272"/>
    <s v=""/>
    <s v=""/>
    <s v=""/>
    <s v=""/>
    <s v=""/>
    <s v="EMPAQUE RIGIDO"/>
    <s v="ENVIGADO"/>
    <s v=""/>
    <s v=""/>
    <s v=""/>
    <s v="21:25:27"/>
    <s v="MNC550A"/>
    <s v=""/>
    <s v=""/>
    <s v=""/>
    <s v=""/>
    <s v="IZ10"/>
    <s v="Cra 48#48 Sur-75 (Juan Neustadtel)"/>
    <s v="18:07:39"/>
    <s v="5405380"/>
    <s v=""/>
    <s v="000"/>
    <s v="000"/>
    <s v="000"/>
    <s v=""/>
    <s v=""/>
    <s v=""/>
    <s v=""/>
    <s v=""/>
    <s v=""/>
    <s v=""/>
    <s v="H"/>
    <s v="IZ10"/>
    <s v="20183406"/>
    <x v="12"/>
    <d v="2022-07-07T00:00:00"/>
    <d v="2022-07-12T00:00:00"/>
    <d v="2022-02-18T00:00:00"/>
    <d v="2022-02-18T00:00:00"/>
    <m/>
    <m/>
    <d v="2022-02-18T00:00:00"/>
    <m/>
    <d v="2022-02-18T00:00:00"/>
    <d v="2022-02-18T00:00:00"/>
    <n v="0.67"/>
  </r>
  <r>
    <s v="IZ10"/>
    <s v="ZA"/>
    <s v="1202255310"/>
    <s v="PROBLEMAS CON EL SENSOR DE VACION"/>
    <x v="0"/>
    <s v="100"/>
    <s v="COORMTTO"/>
    <x v="0"/>
    <s v="MECE ORAS"/>
    <s v="IZEMCARVAJAL"/>
    <s v="IZEMCARVAJAL"/>
    <s v="IZ10-LSA1-EMP"/>
    <s v="B"/>
    <s v=""/>
    <s v=""/>
    <s v="105564553"/>
    <s v=""/>
    <s v="IZEMCARVAJAL"/>
    <s v="20:24:52"/>
    <s v="505002491"/>
    <s v="0"/>
    <s v=""/>
    <s v=""/>
    <s v=""/>
    <s v="IZ10"/>
    <s v="Z3"/>
    <s v=""/>
    <s v="18:40:00"/>
    <s v="17:50:00"/>
    <s v=""/>
    <s v=""/>
    <s v=""/>
    <s v=""/>
    <s v="17:50:00"/>
    <s v=""/>
    <s v=""/>
    <s v="AAIZ"/>
    <s v=""/>
    <s v=""/>
    <s v="CO"/>
    <s v=""/>
    <s v="PRODUCTIVOS"/>
    <s v="21:36:24"/>
    <s v=""/>
    <s v="000018602282"/>
    <s v="X"/>
    <s v=""/>
    <s v="IZ10"/>
    <s v=""/>
    <s v="000000"/>
    <s v="GNCH"/>
    <s v="10720065"/>
    <s v=""/>
    <s v=""/>
    <s v=""/>
    <s v="00:00:00"/>
    <s v=""/>
    <s v=""/>
    <s v="X"/>
    <s v=""/>
    <s v="21:34:41"/>
    <s v=""/>
    <s v="QM001202255310"/>
    <s v=""/>
    <s v=""/>
    <s v=""/>
    <s v=""/>
    <s v=""/>
    <s v="EMPAQUE"/>
    <s v=""/>
    <s v=""/>
    <s v=""/>
    <s v=""/>
    <s v="20:24:49"/>
    <s v="MNC525A"/>
    <s v=""/>
    <s v=""/>
    <s v=""/>
    <s v=""/>
    <s v="IZ10"/>
    <s v=""/>
    <s v="21:34:41"/>
    <s v=""/>
    <s v=""/>
    <s v="000"/>
    <s v="000"/>
    <s v="000"/>
    <s v=""/>
    <s v=""/>
    <s v=""/>
    <s v=""/>
    <s v=""/>
    <s v=""/>
    <s v=""/>
    <s v="H"/>
    <s v="IZ10"/>
    <s v="EMPA00039"/>
    <x v="12"/>
    <d v="2022-02-19T00:00:00"/>
    <d v="2022-02-19T00:00:00"/>
    <d v="2022-02-18T00:00:00"/>
    <d v="2022-02-18T00:00:00"/>
    <m/>
    <m/>
    <d v="2022-02-18T00:00:00"/>
    <m/>
    <d v="2022-02-18T00:00:00"/>
    <d v="2022-02-18T00:00:00"/>
    <n v="0.83"/>
  </r>
  <r>
    <s v="IZ10"/>
    <s v="ZA"/>
    <s v="1202255722"/>
    <s v="DAÑO SENSOR ADAN-EVA RIGIDO"/>
    <x v="2"/>
    <s v="100"/>
    <s v="ELECTINT"/>
    <x v="0"/>
    <s v="MECE ORAS"/>
    <s v="IZJJCORREA"/>
    <s v="IZJJCORREA"/>
    <s v="IZ10-LJA1-EMP-EMP2"/>
    <s v="B"/>
    <s v=""/>
    <s v=""/>
    <s v="105567002"/>
    <s v=""/>
    <s v="IZLMORTIZ"/>
    <s v="13:26:44"/>
    <s v="505002465"/>
    <s v="0"/>
    <s v=""/>
    <s v=""/>
    <s v=""/>
    <s v="IZ10"/>
    <s v="Z3"/>
    <s v=""/>
    <s v="07:20:00"/>
    <s v="06:35:00"/>
    <s v=""/>
    <s v=""/>
    <s v=""/>
    <s v=""/>
    <s v="13:26:43"/>
    <s v=""/>
    <s v=""/>
    <s v="AAIZ"/>
    <s v=""/>
    <s v=""/>
    <s v="CO"/>
    <s v=""/>
    <s v="PRODUCTIVOS"/>
    <s v="07:22:43"/>
    <s v=""/>
    <s v="000018607676"/>
    <s v="X"/>
    <s v=""/>
    <s v="IZ10"/>
    <s v=""/>
    <s v="000000"/>
    <s v="GNCH"/>
    <s v="10723465"/>
    <s v=""/>
    <s v=""/>
    <s v=""/>
    <s v="00:00:00"/>
    <s v=""/>
    <s v=""/>
    <s v="X"/>
    <s v=""/>
    <s v="07:21:37"/>
    <s v="Juan Nustadtel"/>
    <s v="QM001202255722"/>
    <s v=""/>
    <s v=""/>
    <s v=""/>
    <s v=""/>
    <s v=""/>
    <s v="EMPAQUE RIGIDO"/>
    <s v="ENVIGADO"/>
    <s v=""/>
    <s v=""/>
    <s v=""/>
    <s v="13:26:44"/>
    <s v="MNC550A"/>
    <s v=""/>
    <s v=""/>
    <s v=""/>
    <s v=""/>
    <s v="IZ10"/>
    <s v="Cra 48#48 Sur-75 (Juan Neustadtel)"/>
    <s v="07:21:37"/>
    <s v="5405380"/>
    <s v=""/>
    <s v="000"/>
    <s v="000"/>
    <s v="000"/>
    <s v=""/>
    <s v=""/>
    <s v=""/>
    <s v=""/>
    <s v=""/>
    <s v=""/>
    <s v=""/>
    <s v="H"/>
    <s v="IZ10"/>
    <s v="20183406"/>
    <x v="13"/>
    <d v="2022-02-21T00:00:00"/>
    <d v="2022-02-21T00:00:00"/>
    <d v="2022-02-21T00:00:00"/>
    <d v="2022-02-21T00:00:00"/>
    <m/>
    <m/>
    <d v="2022-02-21T00:00:00"/>
    <m/>
    <d v="2022-02-21T00:00:00"/>
    <d v="2022-02-21T00:00:00"/>
    <n v="0.75"/>
  </r>
  <r>
    <s v="IZ10"/>
    <s v="ZA"/>
    <s v="1202257469"/>
    <s v="FALLA EN MODULO DE SEGURIDAD"/>
    <x v="1"/>
    <s v="100"/>
    <s v="ELECTINT"/>
    <x v="0"/>
    <s v="MECE MERE ORAS"/>
    <s v="IZHAGIRALDO"/>
    <s v="IZHAGIRALDO"/>
    <s v="IZ10-LSC1-EMB"/>
    <s v="B"/>
    <s v=""/>
    <s v=""/>
    <s v="105574800"/>
    <s v=""/>
    <s v="IZCAPIEDRAHI"/>
    <s v="10:34:46"/>
    <s v=""/>
    <s v=""/>
    <s v=""/>
    <s v=""/>
    <s v=""/>
    <s v="IZ10"/>
    <s v="Z3"/>
    <s v=""/>
    <s v="02:06:00"/>
    <s v="01:30:00"/>
    <s v=""/>
    <s v=""/>
    <s v=""/>
    <s v=""/>
    <s v="10:34:45"/>
    <s v=""/>
    <s v=""/>
    <s v="AAIZ"/>
    <s v=""/>
    <s v=""/>
    <s v="CO"/>
    <s v=""/>
    <s v="PRODUCTIVOS"/>
    <s v="03:03:17"/>
    <s v=""/>
    <s v="000018627727"/>
    <s v="X"/>
    <s v=""/>
    <s v="IZ10"/>
    <s v=""/>
    <s v="000000"/>
    <s v="GNCH"/>
    <s v="10724165"/>
    <s v=""/>
    <s v=""/>
    <s v=""/>
    <s v="00:00:00"/>
    <s v=""/>
    <s v=""/>
    <s v="X"/>
    <s v=""/>
    <s v="02:59:50"/>
    <s v=""/>
    <s v="QM001202257469"/>
    <s v=""/>
    <s v=""/>
    <s v=""/>
    <s v=""/>
    <s v=""/>
    <s v="EMBUTIDO SALCHICHON"/>
    <s v=""/>
    <s v=""/>
    <s v=""/>
    <s v=""/>
    <s v="10:34:46"/>
    <s v="MNC540A"/>
    <s v=""/>
    <s v=""/>
    <s v=""/>
    <s v=""/>
    <s v="IZ10"/>
    <s v=""/>
    <s v="02:59:50"/>
    <s v=""/>
    <s v=""/>
    <s v="000"/>
    <s v="000"/>
    <s v="000"/>
    <s v=""/>
    <s v=""/>
    <s v=""/>
    <s v=""/>
    <s v=""/>
    <s v=""/>
    <s v=""/>
    <s v="H"/>
    <s v="IZ10"/>
    <s v="GRAP00017"/>
    <x v="14"/>
    <d v="2022-03-25T00:00:00"/>
    <d v="2022-03-25T00:00:00"/>
    <d v="2022-02-24T00:00:00"/>
    <d v="2022-03-25T00:00:00"/>
    <m/>
    <m/>
    <d v="2022-02-24T00:00:00"/>
    <m/>
    <d v="2022-02-24T00:00:00"/>
    <d v="2022-02-24T00:00:00"/>
    <n v="0.6"/>
  </r>
  <r>
    <s v="IZ10"/>
    <s v="ZA"/>
    <s v="1202258628"/>
    <s v="PERDIDA DE VACIO EN PAQUETES"/>
    <x v="4"/>
    <s v="100"/>
    <s v="MECANINT"/>
    <x v="0"/>
    <s v="MECE MERE ORAS"/>
    <s v="IZJFPALACIO"/>
    <s v="IZJFPALACIO"/>
    <s v="IZ10-LSA1-EMP"/>
    <s v="B"/>
    <s v=""/>
    <s v=""/>
    <s v="105578750"/>
    <s v=""/>
    <s v="IZCAPIEDRAHI"/>
    <s v="08:02:20"/>
    <s v="505001342"/>
    <s v="0"/>
    <s v=""/>
    <s v=""/>
    <s v=""/>
    <s v="IZ10"/>
    <s v="Z3"/>
    <s v=""/>
    <s v="02:05:00"/>
    <s v="01:30:00"/>
    <s v=""/>
    <s v=""/>
    <s v=""/>
    <s v=""/>
    <s v="01:30:00"/>
    <s v=""/>
    <s v=""/>
    <s v="AAIZ"/>
    <s v=""/>
    <s v=""/>
    <s v="CO"/>
    <s v=""/>
    <s v="PRODUCTIVOS"/>
    <s v="04:10:55"/>
    <s v=""/>
    <s v="000018641809"/>
    <s v="X"/>
    <s v=""/>
    <s v="IZ10"/>
    <s v=""/>
    <s v="000000"/>
    <s v="GNCH"/>
    <s v="10712765"/>
    <s v=""/>
    <s v=""/>
    <s v=""/>
    <s v="00:00:00"/>
    <s v=""/>
    <s v=""/>
    <s v="X"/>
    <s v=""/>
    <s v="04:05:34"/>
    <s v=""/>
    <s v="QM001202258628"/>
    <s v=""/>
    <s v=""/>
    <s v=""/>
    <s v=""/>
    <s v=""/>
    <s v="EMPAQUE"/>
    <s v=""/>
    <s v=""/>
    <s v=""/>
    <s v=""/>
    <s v="08:02:09"/>
    <s v="MNC525A"/>
    <s v=""/>
    <s v=""/>
    <s v=""/>
    <s v=""/>
    <s v="IZ10"/>
    <s v=""/>
    <s v="04:05:34"/>
    <s v=""/>
    <s v=""/>
    <s v="000"/>
    <s v="000"/>
    <s v="000"/>
    <s v=""/>
    <s v=""/>
    <s v=""/>
    <s v=""/>
    <s v=""/>
    <s v=""/>
    <s v=""/>
    <s v="H"/>
    <s v="IZ10"/>
    <s v="EMPA00005"/>
    <x v="15"/>
    <d v="2022-06-30T00:00:00"/>
    <d v="2022-06-30T00:00:00"/>
    <d v="2022-02-26T00:00:00"/>
    <d v="2022-02-26T00:00:00"/>
    <m/>
    <m/>
    <d v="2022-02-26T00:00:00"/>
    <m/>
    <d v="2022-02-26T00:00:00"/>
    <d v="2022-02-26T00:00:00"/>
    <n v="0.57999999999999996"/>
  </r>
  <r>
    <s v="IZ10"/>
    <s v="ZA"/>
    <s v="1202259609"/>
    <s v="FRACTURA CADENA Y  RECIBIDOR"/>
    <x v="8"/>
    <s v="100"/>
    <s v="MECANINT"/>
    <x v="0"/>
    <s v="MECE MERE ORAS"/>
    <s v="IZPAZAPATA"/>
    <s v="IZPAZAPATA"/>
    <s v="IZ10-LSA1-FOR"/>
    <s v="B"/>
    <s v=""/>
    <s v=""/>
    <s v="105590051"/>
    <s v=""/>
    <s v="IZEMCARVAJAL"/>
    <s v="16:10:09"/>
    <s v="505003047"/>
    <s v="0"/>
    <s v=""/>
    <s v=""/>
    <s v=""/>
    <s v="IZ10"/>
    <s v="Z3"/>
    <s v=""/>
    <s v="18:30:00"/>
    <s v="17:15:00"/>
    <s v=""/>
    <s v=""/>
    <s v=""/>
    <s v=""/>
    <s v="16:10:07"/>
    <s v=""/>
    <s v=""/>
    <s v="AAIZ"/>
    <s v=""/>
    <s v=""/>
    <s v="CO"/>
    <s v=""/>
    <s v="PRODUCTIVOS"/>
    <s v="17:58:14"/>
    <s v=""/>
    <s v="000018654132"/>
    <s v="X"/>
    <s v=""/>
    <s v="IZ10"/>
    <s v=""/>
    <s v="000000"/>
    <s v="GNCH"/>
    <s v="10713765"/>
    <s v=""/>
    <s v=""/>
    <s v=""/>
    <s v="00:00:00"/>
    <s v=""/>
    <s v=""/>
    <s v="X"/>
    <s v=""/>
    <s v="17:56:41"/>
    <s v="Juan Neustadtel"/>
    <s v="QM001202259609"/>
    <s v=""/>
    <s v=""/>
    <s v=""/>
    <s v=""/>
    <s v=""/>
    <s v="FORMADO"/>
    <s v=""/>
    <s v=""/>
    <s v=""/>
    <s v=""/>
    <s v="16:10:09"/>
    <s v="MNC490A"/>
    <s v=""/>
    <s v=""/>
    <s v=""/>
    <s v=""/>
    <s v="IZ10"/>
    <s v="Cra 48#48 Sur--75, Envigado"/>
    <s v="17:56:41"/>
    <s v="5405380 108"/>
    <s v=""/>
    <s v="000"/>
    <s v="000"/>
    <s v="000"/>
    <s v=""/>
    <s v=""/>
    <s v=""/>
    <s v=""/>
    <s v=""/>
    <s v=""/>
    <s v=""/>
    <s v="H"/>
    <s v="IZ10"/>
    <s v="20388054"/>
    <x v="16"/>
    <d v="2022-03-03T00:00:00"/>
    <d v="2022-03-03T00:00:00"/>
    <d v="2022-02-28T00:00:00"/>
    <d v="2022-03-03T00:00:00"/>
    <m/>
    <m/>
    <d v="2022-02-28T00:00:00"/>
    <m/>
    <d v="2022-02-28T00:00:00"/>
    <d v="2022-02-28T00:00:00"/>
    <n v="1.25"/>
  </r>
  <r>
    <s v="IZ10"/>
    <s v="ZA"/>
    <s v="1202263266"/>
    <s v="BANDA DE SALIDA NO GIRA NT SALCHICHAS"/>
    <x v="0"/>
    <s v="100"/>
    <s v="ELECTINT"/>
    <x v="0"/>
    <s v="MECE ORAS"/>
    <s v="IZNARENAS"/>
    <s v="IZNARENAS"/>
    <s v="IZ10-LSA1-EMP"/>
    <s v="B"/>
    <s v=""/>
    <s v=""/>
    <s v="105597840"/>
    <s v=""/>
    <s v="IZLMORTIZ"/>
    <s v="06:41:41"/>
    <s v="505002491"/>
    <s v="0"/>
    <s v=""/>
    <s v=""/>
    <s v=""/>
    <s v="IZ10"/>
    <s v="Z3"/>
    <s v=""/>
    <s v="11:48:54"/>
    <s v="11:08:54"/>
    <s v=""/>
    <s v=""/>
    <s v=""/>
    <s v=""/>
    <s v="11:08:54"/>
    <s v=""/>
    <s v=""/>
    <s v="AAIZ"/>
    <s v=""/>
    <s v=""/>
    <s v="CO"/>
    <s v=""/>
    <s v="PRODUCTIVOS"/>
    <s v="11:27:48"/>
    <s v=""/>
    <s v="000018699295"/>
    <s v="X"/>
    <s v=""/>
    <s v="IZ10"/>
    <s v=""/>
    <s v="000000"/>
    <s v="GNCH"/>
    <s v="10720065"/>
    <s v=""/>
    <s v=""/>
    <s v=""/>
    <s v="00:00:00"/>
    <s v=""/>
    <s v=""/>
    <s v="X"/>
    <s v=""/>
    <s v="11:08:54"/>
    <s v=""/>
    <s v="QM001202263266"/>
    <s v=""/>
    <s v=""/>
    <s v=""/>
    <s v=""/>
    <s v=""/>
    <s v="EMPAQUE"/>
    <s v=""/>
    <s v=""/>
    <s v=""/>
    <s v=""/>
    <s v="06:41:39"/>
    <s v="MNC525A"/>
    <s v=""/>
    <s v=""/>
    <s v=""/>
    <s v=""/>
    <s v="IZ10"/>
    <s v=""/>
    <s v="11:08:54"/>
    <s v=""/>
    <s v=""/>
    <s v="000"/>
    <s v="000"/>
    <s v="000"/>
    <s v=""/>
    <s v=""/>
    <s v=""/>
    <s v=""/>
    <s v=""/>
    <s v=""/>
    <s v=""/>
    <s v="H"/>
    <s v="IZ10"/>
    <s v="EMPA00039"/>
    <x v="17"/>
    <d v="2022-03-09T00:00:00"/>
    <d v="2022-03-09T00:00:00"/>
    <d v="2022-03-08T00:00:00"/>
    <d v="2022-03-08T00:00:00"/>
    <m/>
    <m/>
    <d v="2022-03-08T00:00:00"/>
    <m/>
    <d v="2022-03-08T00:00:00"/>
    <d v="2022-03-08T00:00:00"/>
    <n v="0.67"/>
  </r>
  <r>
    <s v="IZ10"/>
    <s v="ZA"/>
    <s v="1202263511"/>
    <s v="MAQUINA NO ARRANCA"/>
    <x v="8"/>
    <s v="100"/>
    <s v="ELECTINT"/>
    <x v="0"/>
    <s v="MECE ORAS"/>
    <s v="IZHAGIRALDO"/>
    <s v="IZHAGIRALDO"/>
    <s v="IZ10-LSA1-FOR"/>
    <s v="B"/>
    <s v=""/>
    <s v=""/>
    <s v="105599128"/>
    <s v=""/>
    <s v="IZLMORTIZ"/>
    <s v="09:53:19"/>
    <s v="505003047"/>
    <s v="0"/>
    <s v=""/>
    <s v=""/>
    <s v=""/>
    <s v="IZ10"/>
    <s v="Z3"/>
    <s v=""/>
    <s v="23:00:34"/>
    <s v="22:00:34"/>
    <s v=""/>
    <s v=""/>
    <s v=""/>
    <s v=""/>
    <s v="09:53:18"/>
    <s v=""/>
    <s v=""/>
    <s v="AAIZ"/>
    <s v=""/>
    <s v=""/>
    <s v="CO"/>
    <s v=""/>
    <s v="PRODUCTIVOS"/>
    <s v="02:04:50"/>
    <s v=""/>
    <s v="000018702740"/>
    <s v="X"/>
    <s v=""/>
    <s v="IZ10"/>
    <s v=""/>
    <s v="000000"/>
    <s v="GNCH"/>
    <s v="10713765"/>
    <s v=""/>
    <s v=""/>
    <s v=""/>
    <s v="00:00:00"/>
    <s v=""/>
    <s v=""/>
    <s v="X"/>
    <s v=""/>
    <s v="02:02:34"/>
    <s v="Juan Neustadtel"/>
    <s v="QM001202263511"/>
    <s v=""/>
    <s v=""/>
    <s v=""/>
    <s v=""/>
    <s v=""/>
    <s v="FORMADO"/>
    <s v=""/>
    <s v=""/>
    <s v=""/>
    <s v=""/>
    <s v="09:53:19"/>
    <s v="MNC490A"/>
    <s v=""/>
    <s v=""/>
    <s v=""/>
    <s v=""/>
    <s v="IZ10"/>
    <s v="Cra 48#48 Sur--75, Envigado"/>
    <s v="02:02:34"/>
    <s v="5405380 108"/>
    <s v=""/>
    <s v="000"/>
    <s v="000"/>
    <s v="000"/>
    <s v=""/>
    <s v=""/>
    <s v=""/>
    <s v=""/>
    <s v=""/>
    <s v=""/>
    <s v=""/>
    <s v="H"/>
    <s v="IZ10"/>
    <s v="20388054"/>
    <x v="18"/>
    <d v="2022-06-11T00:00:00"/>
    <d v="2022-06-11T00:00:00"/>
    <d v="2022-03-08T00:00:00"/>
    <d v="2022-06-11T00:00:00"/>
    <m/>
    <m/>
    <d v="2022-03-09T00:00:00"/>
    <m/>
    <d v="2022-03-09T00:00:00"/>
    <d v="2022-03-08T00:00:00"/>
    <n v="1"/>
  </r>
  <r>
    <s v="IZ10"/>
    <s v="ZA"/>
    <s v="1202265064"/>
    <s v="FORMADORA20091108 PEGA DE MORDAZA"/>
    <x v="5"/>
    <s v="100"/>
    <s v="COORMTTO"/>
    <x v="0"/>
    <s v="MECE ORAS"/>
    <s v="IZWJJIMENEZ"/>
    <s v="IZWJJIMENEZ"/>
    <s v="IZ10-LAV1"/>
    <s v="C"/>
    <s v=""/>
    <s v=""/>
    <s v="105603819"/>
    <s v=""/>
    <s v="IZEMCARVAJAL"/>
    <s v="21:05:50"/>
    <s v="505001104"/>
    <s v="0"/>
    <s v=""/>
    <s v=""/>
    <s v=""/>
    <s v="IZ10"/>
    <s v="Z3"/>
    <s v=""/>
    <s v="14:50:00"/>
    <s v="13:30:00"/>
    <s v=""/>
    <s v=""/>
    <s v=""/>
    <s v=""/>
    <s v="21:05:49"/>
    <s v=""/>
    <s v=""/>
    <s v="AAIZ"/>
    <s v=""/>
    <s v=""/>
    <s v="CO"/>
    <s v=""/>
    <s v="PRODUCTIVOS"/>
    <s v="16:57:53"/>
    <s v=""/>
    <s v="000018720275"/>
    <s v="X"/>
    <s v=""/>
    <s v="IZ10"/>
    <s v=""/>
    <s v="000000"/>
    <s v="GNCH"/>
    <s v="10722565"/>
    <s v=""/>
    <s v=""/>
    <s v=""/>
    <s v="00:00:00"/>
    <s v=""/>
    <s v=""/>
    <s v="X"/>
    <s v=""/>
    <s v="16:56:06"/>
    <s v=""/>
    <s v="QM001202265064"/>
    <s v=""/>
    <s v=""/>
    <s v=""/>
    <s v=""/>
    <s v=""/>
    <s v="LINEA DE LARGA VIDA"/>
    <s v=""/>
    <s v=""/>
    <s v=""/>
    <s v=""/>
    <s v="21:05:50"/>
    <s v="MNC490A"/>
    <s v=""/>
    <s v=""/>
    <s v=""/>
    <s v=""/>
    <s v="IZ10"/>
    <s v=""/>
    <s v="16:56:06"/>
    <s v=""/>
    <s v=""/>
    <s v="000"/>
    <s v="000"/>
    <s v="000"/>
    <s v=""/>
    <s v=""/>
    <s v=""/>
    <s v=""/>
    <s v=""/>
    <s v=""/>
    <s v=""/>
    <s v="H"/>
    <s v="IZ10"/>
    <s v="20091108"/>
    <x v="19"/>
    <d v="2022-03-11T00:00:00"/>
    <d v="2022-03-11T00:00:00"/>
    <d v="2022-03-11T00:00:00"/>
    <d v="2022-03-11T00:00:00"/>
    <m/>
    <m/>
    <d v="2022-03-11T00:00:00"/>
    <m/>
    <d v="2022-03-11T00:00:00"/>
    <d v="2022-03-11T00:00:00"/>
    <n v="1.33"/>
  </r>
  <r>
    <s v="IZ10"/>
    <s v="ZA"/>
    <s v="1202264681"/>
    <s v="FALLO T° PLANCHA FORMADO"/>
    <x v="2"/>
    <s v="100"/>
    <s v="ELECTINT"/>
    <x v="0"/>
    <s v="MECE MERE ORAS"/>
    <s v="IZJJCORREA"/>
    <s v="IZJJCORREA"/>
    <s v="IZ10-LJA1-EMP-EMP2"/>
    <s v="A"/>
    <s v=""/>
    <s v=""/>
    <s v="105602943"/>
    <s v=""/>
    <s v="IZCAPIEDRAHI"/>
    <s v="05:15:38"/>
    <s v="505002465"/>
    <s v="0"/>
    <s v=""/>
    <s v=""/>
    <s v=""/>
    <s v="IZ10"/>
    <s v="Z3"/>
    <s v=""/>
    <s v="07:10:00"/>
    <s v="05:10:00"/>
    <s v=""/>
    <s v=""/>
    <s v=""/>
    <s v=""/>
    <s v="10:41:22"/>
    <s v=""/>
    <s v=""/>
    <s v="AAIZ"/>
    <s v=""/>
    <s v=""/>
    <s v="CO"/>
    <s v=""/>
    <s v="PRODUCTIVOS"/>
    <s v="07:01:17"/>
    <s v=""/>
    <s v="000018715732"/>
    <s v="X"/>
    <s v=""/>
    <s v="IZ10"/>
    <s v=""/>
    <s v="000000"/>
    <s v="GNCH"/>
    <s v="10723465"/>
    <s v=""/>
    <s v=""/>
    <s v=""/>
    <s v="00:00:00"/>
    <s v=""/>
    <s v=""/>
    <s v="X"/>
    <s v=""/>
    <s v="06:59:41"/>
    <s v="Juan Nustadtel"/>
    <s v="QM001202264681"/>
    <s v=""/>
    <s v=""/>
    <s v=""/>
    <s v=""/>
    <s v=""/>
    <s v="EMPAQUE RIGIDO"/>
    <s v="ENVIGADO"/>
    <s v=""/>
    <s v=""/>
    <s v=""/>
    <s v="10:41:23"/>
    <s v="MNC550A"/>
    <s v=""/>
    <s v=""/>
    <s v=""/>
    <s v=""/>
    <s v="IZ10"/>
    <s v="Cra 48#48 Sur-75 (Juan Neustadtel)"/>
    <s v="06:59:41"/>
    <s v="5405380"/>
    <s v=""/>
    <s v="000"/>
    <s v="000"/>
    <s v="000"/>
    <s v=""/>
    <s v=""/>
    <s v=""/>
    <s v=""/>
    <s v=""/>
    <s v=""/>
    <s v=""/>
    <s v="H"/>
    <s v="IZ10"/>
    <s v="20183406"/>
    <x v="19"/>
    <d v="2022-03-12T00:00:00"/>
    <d v="2022-03-14T00:00:00"/>
    <d v="2022-03-11T00:00:00"/>
    <d v="2022-03-12T00:00:00"/>
    <m/>
    <m/>
    <d v="2022-03-11T00:00:00"/>
    <m/>
    <d v="2022-03-11T00:00:00"/>
    <d v="2022-03-11T00:00:00"/>
    <n v="2"/>
  </r>
  <r>
    <s v="IZ10"/>
    <s v="ZA"/>
    <s v="1202265216"/>
    <s v="PEGA FRENO PELICULA SUPERIOR"/>
    <x v="2"/>
    <s v="100"/>
    <s v="MECANINT"/>
    <x v="0"/>
    <s v="MECE ORAS"/>
    <s v="IZJJCORREA"/>
    <s v="IZJJCORREA"/>
    <s v="IZ10-LJA1-EMP-EMP2"/>
    <s v="A"/>
    <s v=""/>
    <s v=""/>
    <s v="105605076"/>
    <s v=""/>
    <s v="IZEAVENDANO"/>
    <s v="15:47:19"/>
    <s v="505002465"/>
    <s v="0"/>
    <s v=""/>
    <s v=""/>
    <s v=""/>
    <s v="IZ10"/>
    <s v="Z3"/>
    <s v=""/>
    <s v="10:10:00"/>
    <s v="06:15:00"/>
    <s v=""/>
    <s v=""/>
    <s v=""/>
    <s v=""/>
    <s v="06:15:00"/>
    <s v=""/>
    <s v=""/>
    <s v="AAIZ"/>
    <s v=""/>
    <s v=""/>
    <s v="CO"/>
    <s v=""/>
    <s v="PRODUCTIVOS"/>
    <s v="08:11:38"/>
    <s v=""/>
    <s v="000018722593"/>
    <s v="X"/>
    <s v=""/>
    <s v="IZ10"/>
    <s v=""/>
    <s v="000000"/>
    <s v="GNCH"/>
    <s v="10723465"/>
    <s v=""/>
    <s v=""/>
    <s v=""/>
    <s v="00:00:00"/>
    <s v=""/>
    <s v=""/>
    <s v="X"/>
    <s v=""/>
    <s v="08:08:10"/>
    <s v="Juan Nustadtel"/>
    <s v="QM001202265216"/>
    <s v=""/>
    <s v=""/>
    <s v=""/>
    <s v=""/>
    <s v=""/>
    <s v="EMPAQUE RIGIDO"/>
    <s v="ENVIGADO"/>
    <s v=""/>
    <s v=""/>
    <s v=""/>
    <s v="15:47:18"/>
    <s v="MNC550A"/>
    <s v=""/>
    <s v=""/>
    <s v=""/>
    <s v=""/>
    <s v="IZ10"/>
    <s v="Cra 48#48 Sur-75 (Juan Neustadtel)"/>
    <s v="08:08:10"/>
    <s v="5405380"/>
    <s v=""/>
    <s v="000"/>
    <s v="000"/>
    <s v="000"/>
    <s v=""/>
    <s v=""/>
    <s v=""/>
    <s v=""/>
    <s v=""/>
    <s v=""/>
    <s v=""/>
    <s v="H"/>
    <s v="IZ10"/>
    <s v="20183406"/>
    <x v="20"/>
    <d v="2022-07-09T00:00:00"/>
    <d v="2022-07-09T00:00:00"/>
    <d v="2022-03-12T00:00:00"/>
    <d v="2022-03-12T00:00:00"/>
    <m/>
    <m/>
    <d v="2022-03-12T00:00:00"/>
    <m/>
    <d v="2022-03-12T00:00:00"/>
    <d v="2022-03-12T00:00:00"/>
    <n v="3.92"/>
  </r>
  <r>
    <s v="IZ10"/>
    <s v="ZA"/>
    <s v="1202266590"/>
    <s v="MAL FORMADO"/>
    <x v="4"/>
    <s v="100"/>
    <s v="MECANINT"/>
    <x v="0"/>
    <s v="MECE ORAS"/>
    <s v="IZHAGIRALDO"/>
    <s v="IZHAGIRALDO"/>
    <s v="IZ10-LSA1-EMP"/>
    <s v="B"/>
    <s v=""/>
    <s v=""/>
    <s v="105766800"/>
    <s v=""/>
    <s v="IZCAPIEDRAHI"/>
    <s v="03:24:07"/>
    <s v="505001342"/>
    <s v="0"/>
    <s v=""/>
    <s v=""/>
    <s v=""/>
    <s v="IZ10"/>
    <s v="Z3"/>
    <s v=""/>
    <s v="01:00:00"/>
    <s v="22:20:19"/>
    <s v=""/>
    <s v=""/>
    <s v=""/>
    <s v=""/>
    <s v="03:24:06"/>
    <s v=""/>
    <s v=""/>
    <s v="AAIZ"/>
    <s v=""/>
    <s v=""/>
    <s v="CO"/>
    <s v=""/>
    <s v="PRODUCTIVOS"/>
    <s v="01:35:52"/>
    <s v=""/>
    <s v="000018735904"/>
    <s v="X"/>
    <s v=""/>
    <s v="IZ10"/>
    <s v=""/>
    <s v="000000"/>
    <s v="GNCH"/>
    <s v="10712765"/>
    <s v=""/>
    <s v=""/>
    <s v=""/>
    <s v="00:00:00"/>
    <s v=""/>
    <s v=""/>
    <s v="X"/>
    <s v=""/>
    <s v="01:34:19"/>
    <s v=""/>
    <s v="QM001202266590"/>
    <s v=""/>
    <s v=""/>
    <s v=""/>
    <s v=""/>
    <s v=""/>
    <s v="EMPAQUE"/>
    <s v=""/>
    <s v=""/>
    <s v=""/>
    <s v=""/>
    <s v="03:24:07"/>
    <s v="MNC525A"/>
    <s v=""/>
    <s v=""/>
    <s v=""/>
    <s v=""/>
    <s v="IZ10"/>
    <s v=""/>
    <s v="01:34:19"/>
    <s v=""/>
    <s v=""/>
    <s v="000"/>
    <s v="000"/>
    <s v="000"/>
    <s v=""/>
    <s v=""/>
    <s v=""/>
    <s v=""/>
    <s v=""/>
    <s v=""/>
    <s v=""/>
    <s v="H"/>
    <s v="IZ10"/>
    <s v="EMPA00005"/>
    <x v="21"/>
    <d v="2022-06-28T00:00:00"/>
    <d v="2022-06-28T00:00:00"/>
    <d v="2022-03-16T00:00:00"/>
    <d v="2022-06-28T00:00:00"/>
    <m/>
    <m/>
    <d v="2022-03-16T00:00:00"/>
    <m/>
    <d v="2022-03-16T00:00:00"/>
    <d v="2022-03-15T00:00:00"/>
    <n v="2.66"/>
  </r>
  <r>
    <s v="IZ10"/>
    <s v="ZA"/>
    <s v="1202267303"/>
    <s v="PELICULA INFERIOR NO FORMA"/>
    <x v="2"/>
    <s v="100"/>
    <s v="MECANINT"/>
    <x v="0"/>
    <s v="MECE ORAS"/>
    <s v="IZJJCORREA"/>
    <s v="IZJJCORREA"/>
    <s v="IZ10-LJA1-EMP-EMP2"/>
    <s v="A"/>
    <s v=""/>
    <s v=""/>
    <s v="105614025"/>
    <s v=""/>
    <s v="IZEAVENDANO"/>
    <s v="17:21:19"/>
    <s v="505002465"/>
    <s v="0"/>
    <s v=""/>
    <s v=""/>
    <s v=""/>
    <s v="IZ10"/>
    <s v="Z3"/>
    <s v=""/>
    <s v="07:07:00"/>
    <s v="06:07:00"/>
    <s v=""/>
    <s v=""/>
    <s v=""/>
    <s v=""/>
    <s v="17:21:18"/>
    <s v=""/>
    <s v=""/>
    <s v="AAIZ"/>
    <s v=""/>
    <s v=""/>
    <s v="CO"/>
    <s v=""/>
    <s v="PRODUCTIVOS"/>
    <s v="10:57:33"/>
    <s v=""/>
    <s v="000018747017"/>
    <s v="X"/>
    <s v=""/>
    <s v="IZ10"/>
    <s v=""/>
    <s v="000000"/>
    <s v="GNCH"/>
    <s v="10723465"/>
    <s v=""/>
    <s v=""/>
    <s v=""/>
    <s v="00:00:00"/>
    <s v=""/>
    <s v=""/>
    <s v="X"/>
    <s v=""/>
    <s v="10:56:38"/>
    <s v="Juan Nustadtel"/>
    <s v="QM001202267303"/>
    <s v=""/>
    <s v=""/>
    <s v=""/>
    <s v=""/>
    <s v=""/>
    <s v="EMPAQUE RIGIDO"/>
    <s v="ENVIGADO"/>
    <s v=""/>
    <s v=""/>
    <s v=""/>
    <s v="17:21:19"/>
    <s v="MNC550A"/>
    <s v=""/>
    <s v=""/>
    <s v=""/>
    <s v=""/>
    <s v="IZ10"/>
    <s v="Cra 48#48 Sur-75 (Juan Neustadtel)"/>
    <s v="10:56:38"/>
    <s v="5405380"/>
    <s v=""/>
    <s v="000"/>
    <s v="000"/>
    <s v="000"/>
    <s v=""/>
    <s v=""/>
    <s v=""/>
    <s v=""/>
    <s v=""/>
    <s v=""/>
    <s v=""/>
    <s v="H"/>
    <s v="IZ10"/>
    <s v="20183406"/>
    <x v="22"/>
    <d v="2022-07-08T00:00:00"/>
    <d v="2022-07-08T00:00:00"/>
    <d v="2022-03-17T00:00:00"/>
    <d v="2022-07-08T00:00:00"/>
    <m/>
    <m/>
    <d v="2022-03-17T00:00:00"/>
    <m/>
    <d v="2022-03-17T00:00:00"/>
    <d v="2022-03-17T00:00:00"/>
    <n v="1"/>
  </r>
  <r>
    <s v="IZ10"/>
    <s v="ZA"/>
    <s v="1202267629"/>
    <s v="Guias de seguidor con estrias desgastada"/>
    <x v="8"/>
    <s v="100"/>
    <s v="COORMTTO"/>
    <x v="2"/>
    <s v="MECE"/>
    <s v="IZJJCORREA"/>
    <s v="IZJJCORREA"/>
    <s v="IZ10-LSA1-FOR"/>
    <s v="B"/>
    <s v=""/>
    <s v=""/>
    <s v=""/>
    <s v=""/>
    <s v="IZEMCARVAJAL"/>
    <s v="21:31:47"/>
    <s v="505003047"/>
    <s v="0"/>
    <s v=""/>
    <s v=""/>
    <s v=""/>
    <s v="IZ10"/>
    <s v="Z3"/>
    <s v=""/>
    <s v="00:00:00"/>
    <s v="17:50:00"/>
    <s v=""/>
    <s v=""/>
    <s v=""/>
    <s v=""/>
    <s v="17:50:00"/>
    <s v=""/>
    <s v=""/>
    <s v="AAIZ"/>
    <s v=""/>
    <s v=""/>
    <s v="CO"/>
    <s v=""/>
    <s v="PRODUCTIVOS"/>
    <s v="21:26:54"/>
    <s v=""/>
    <s v="000018750381"/>
    <s v="X"/>
    <s v=""/>
    <s v="IZ10"/>
    <s v=""/>
    <s v="000000"/>
    <s v="GNCH"/>
    <s v="10713765"/>
    <s v=""/>
    <s v=""/>
    <s v=""/>
    <s v="00:00:00"/>
    <s v=""/>
    <s v=""/>
    <s v="X"/>
    <s v=""/>
    <s v="21:25:04"/>
    <s v="Juan Neustadtel"/>
    <s v="QM001202267629"/>
    <s v=""/>
    <s v=""/>
    <s v=""/>
    <s v=""/>
    <s v=""/>
    <s v="FORMADO"/>
    <s v=""/>
    <s v=""/>
    <s v=""/>
    <s v=""/>
    <s v="21:31:46"/>
    <s v="MNC490A"/>
    <s v=""/>
    <s v=""/>
    <s v=""/>
    <s v=""/>
    <s v="IZ10"/>
    <s v="Cra 48#48 Sur--75, Envigado"/>
    <s v="21:25:04"/>
    <s v="5405380 108"/>
    <s v=""/>
    <s v="000"/>
    <s v="000"/>
    <s v="000"/>
    <s v=""/>
    <s v=""/>
    <s v=""/>
    <s v=""/>
    <s v=""/>
    <s v=""/>
    <s v=""/>
    <s v="H"/>
    <s v="IZ10"/>
    <s v="20388054"/>
    <x v="22"/>
    <d v="2022-03-17T00:00:00"/>
    <d v="2022-03-17T00:00:00"/>
    <m/>
    <d v="2022-03-17T00:00:00"/>
    <m/>
    <m/>
    <d v="2022-03-17T00:00:00"/>
    <m/>
    <d v="2022-03-17T00:00:00"/>
    <d v="2022-03-17T00:00:00"/>
    <n v="0"/>
  </r>
  <r>
    <s v="IZ10"/>
    <s v="ZA"/>
    <s v="1202267631"/>
    <s v="Perdida de secuencia de ciclo"/>
    <x v="7"/>
    <s v="100"/>
    <s v="COORMTTO"/>
    <x v="0"/>
    <s v="MECE ORAS"/>
    <s v="IZJJCORREA"/>
    <s v="IZJJCORREA"/>
    <s v="IZ10-LSA1-FOR"/>
    <s v="B"/>
    <s v=""/>
    <s v=""/>
    <s v="105614449"/>
    <s v=""/>
    <s v="IZEMCARVAJAL"/>
    <s v="15:34:34"/>
    <s v="505001267"/>
    <s v="0"/>
    <s v=""/>
    <s v=""/>
    <s v=""/>
    <s v="IZ10"/>
    <s v="Z3"/>
    <s v=""/>
    <s v="21:00:00"/>
    <s v="20:24:00"/>
    <s v=""/>
    <s v=""/>
    <s v=""/>
    <s v=""/>
    <s v="15:34:33"/>
    <s v=""/>
    <s v=""/>
    <s v="AAIZ"/>
    <s v=""/>
    <s v=""/>
    <s v="CO"/>
    <s v=""/>
    <s v="PRODUCTIVOS"/>
    <s v="21:30:09"/>
    <s v=""/>
    <s v="000018750382"/>
    <s v="X"/>
    <s v=""/>
    <s v="IZ10"/>
    <s v=""/>
    <s v="000000"/>
    <s v="GNCH"/>
    <s v="10713765"/>
    <s v=""/>
    <s v=""/>
    <s v=""/>
    <s v="00:00:00"/>
    <s v=""/>
    <s v=""/>
    <s v="X"/>
    <s v=""/>
    <s v="21:27:08"/>
    <s v=""/>
    <s v="QM001202267631"/>
    <s v=""/>
    <s v=""/>
    <s v=""/>
    <s v=""/>
    <s v=""/>
    <s v="FORMADO"/>
    <s v=""/>
    <s v=""/>
    <s v=""/>
    <s v=""/>
    <s v="15:34:34"/>
    <s v="MNC490A"/>
    <s v=""/>
    <s v=""/>
    <s v=""/>
    <s v=""/>
    <s v="IZ10"/>
    <s v=""/>
    <s v="21:27:08"/>
    <s v=""/>
    <s v=""/>
    <s v="000"/>
    <s v="000"/>
    <s v="000"/>
    <s v=""/>
    <s v=""/>
    <s v=""/>
    <s v=""/>
    <s v=""/>
    <s v=""/>
    <s v=""/>
    <s v="H"/>
    <s v="IZ10"/>
    <s v="FORM00001"/>
    <x v="22"/>
    <d v="2022-03-19T00:00:00"/>
    <d v="2022-03-19T00:00:00"/>
    <d v="2022-03-17T00:00:00"/>
    <d v="2022-03-19T00:00:00"/>
    <m/>
    <m/>
    <d v="2022-03-17T00:00:00"/>
    <m/>
    <d v="2022-03-17T00:00:00"/>
    <d v="2022-03-17T00:00:00"/>
    <n v="0.6"/>
  </r>
  <r>
    <s v="IZ10"/>
    <s v="ZA"/>
    <s v="1202268012"/>
    <s v="CHUMACERA REVENTADA"/>
    <x v="5"/>
    <s v="100"/>
    <s v="COORMTTO"/>
    <x v="0"/>
    <s v="MECE ORAS"/>
    <s v="IZWJJIMENEZ"/>
    <s v="IZWJJIMENEZ"/>
    <s v="IZ10-LAV1"/>
    <s v="B"/>
    <s v=""/>
    <s v=""/>
    <s v="105618922"/>
    <s v=""/>
    <s v="IZEMCARVAJAL"/>
    <s v="21:48:20"/>
    <s v="505001104"/>
    <s v="0"/>
    <s v=""/>
    <s v=""/>
    <s v=""/>
    <s v="IZ10"/>
    <s v="Z3"/>
    <s v=""/>
    <s v="20:00:00"/>
    <s v="18:13:00"/>
    <s v=""/>
    <s v=""/>
    <s v=""/>
    <s v=""/>
    <s v="21:48:19"/>
    <s v=""/>
    <s v=""/>
    <s v="AAIZ"/>
    <s v=""/>
    <s v=""/>
    <s v="CO"/>
    <s v=""/>
    <s v="PRODUCTIVOS"/>
    <s v="18:52:37"/>
    <s v=""/>
    <s v="000018759141"/>
    <s v="X"/>
    <s v=""/>
    <s v="IZ10"/>
    <s v=""/>
    <s v="000000"/>
    <s v="GNCH"/>
    <s v="10722565"/>
    <s v=""/>
    <s v=""/>
    <s v=""/>
    <s v="00:00:00"/>
    <s v=""/>
    <s v=""/>
    <s v="X"/>
    <s v=""/>
    <s v="18:48:45"/>
    <s v=""/>
    <s v="QM001202268012"/>
    <s v=""/>
    <s v=""/>
    <s v=""/>
    <s v=""/>
    <s v=""/>
    <s v="LINEA DE LARGA VIDA"/>
    <s v=""/>
    <s v=""/>
    <s v=""/>
    <s v=""/>
    <s v="21:48:20"/>
    <s v="MNC490A"/>
    <s v=""/>
    <s v=""/>
    <s v=""/>
    <s v=""/>
    <s v="IZ10"/>
    <s v=""/>
    <s v="18:48:45"/>
    <s v=""/>
    <s v=""/>
    <s v="000"/>
    <s v="000"/>
    <s v="000"/>
    <s v=""/>
    <s v=""/>
    <s v=""/>
    <s v=""/>
    <s v=""/>
    <s v=""/>
    <s v=""/>
    <s v="H"/>
    <s v="IZ10"/>
    <s v="20091108"/>
    <x v="23"/>
    <d v="2022-03-18T00:00:00"/>
    <d v="2022-03-18T00:00:00"/>
    <d v="2022-03-18T00:00:00"/>
    <d v="2022-03-18T00:00:00"/>
    <m/>
    <m/>
    <d v="2022-03-18T00:00:00"/>
    <m/>
    <d v="2022-03-18T00:00:00"/>
    <d v="2022-03-18T00:00:00"/>
    <n v="1.78"/>
  </r>
  <r>
    <s v="IZ10"/>
    <s v="ZA"/>
    <s v="1202267867"/>
    <s v="DESGASTE DE SEGUIDOR EMPUJADOR"/>
    <x v="8"/>
    <s v="100"/>
    <s v="MECANINT"/>
    <x v="0"/>
    <s v="MECE ORAS"/>
    <s v="IZLMORTIZ"/>
    <s v="IZLMORTIZ"/>
    <s v="IZ10-LSA1-FOR"/>
    <s v="B"/>
    <s v=""/>
    <s v=""/>
    <s v="105618440"/>
    <s v=""/>
    <s v="IZEAVENDANO"/>
    <s v="18:16:00"/>
    <s v="505003047"/>
    <s v="0"/>
    <s v=""/>
    <s v=""/>
    <s v=""/>
    <s v="IZ10"/>
    <s v="Z3"/>
    <s v=""/>
    <s v="16:30:00"/>
    <s v="12:04:48"/>
    <s v=""/>
    <s v=""/>
    <s v=""/>
    <s v=""/>
    <s v="12:05:42"/>
    <s v=""/>
    <s v=""/>
    <s v="AAIZ"/>
    <s v=""/>
    <s v=""/>
    <s v="CO"/>
    <s v=""/>
    <s v="PRODUCTIVOS"/>
    <s v="12:05:42"/>
    <s v=""/>
    <s v="000018757154"/>
    <s v="X"/>
    <s v=""/>
    <s v="IZ10"/>
    <s v=""/>
    <s v="000000"/>
    <s v="GNCH"/>
    <s v="10713765"/>
    <s v=""/>
    <s v=""/>
    <s v=""/>
    <s v="00:00:00"/>
    <s v=""/>
    <s v=""/>
    <s v="X"/>
    <s v=""/>
    <s v="12:04:48"/>
    <s v="Juan Neustadtel"/>
    <s v="QM001202267867"/>
    <s v=""/>
    <s v=""/>
    <s v=""/>
    <s v=""/>
    <s v=""/>
    <s v="FORMADO"/>
    <s v=""/>
    <s v=""/>
    <s v=""/>
    <s v=""/>
    <s v="12:05:43"/>
    <s v="MNC490A"/>
    <s v=""/>
    <s v=""/>
    <s v=""/>
    <s v=""/>
    <s v="IZ10"/>
    <s v="Cra 48#48 Sur--75, Envigado"/>
    <s v="12:04:48"/>
    <s v="5405380 108"/>
    <s v=""/>
    <s v="000"/>
    <s v="000"/>
    <s v="000"/>
    <s v=""/>
    <s v=""/>
    <s v=""/>
    <s v=""/>
    <s v=""/>
    <s v=""/>
    <s v=""/>
    <s v="H"/>
    <s v="IZ10"/>
    <s v="20388054"/>
    <x v="23"/>
    <d v="2022-03-27T00:00:00"/>
    <d v="2022-07-11T00:00:00"/>
    <d v="2022-03-18T00:00:00"/>
    <d v="2022-03-27T00:00:00"/>
    <m/>
    <m/>
    <d v="2022-03-18T00:00:00"/>
    <m/>
    <d v="2022-03-18T00:00:00"/>
    <d v="2022-03-18T00:00:00"/>
    <n v="4.42"/>
  </r>
  <r>
    <s v="IZ10"/>
    <s v="ZA"/>
    <s v="1202268018"/>
    <s v="PROBLEMAS EN LA MORDAZA"/>
    <x v="7"/>
    <s v="100"/>
    <s v="COORMTTO"/>
    <x v="0"/>
    <s v="MECE MERE ORAS"/>
    <s v="IZPAZAPATA"/>
    <s v="IZPAZAPATA"/>
    <s v="IZ10-LSA1-FOR"/>
    <s v="B"/>
    <s v=""/>
    <s v=""/>
    <s v="105618944"/>
    <s v=""/>
    <s v="IZEMCARVAJAL"/>
    <s v="21:41:11"/>
    <s v="505001267"/>
    <s v="0"/>
    <s v=""/>
    <s v=""/>
    <s v=""/>
    <s v="IZ10"/>
    <s v="Z3"/>
    <s v=""/>
    <s v="18:00:00"/>
    <s v="17:10:00"/>
    <s v=""/>
    <s v=""/>
    <s v=""/>
    <s v=""/>
    <s v="17:10:00"/>
    <s v=""/>
    <s v=""/>
    <s v="AAIZ"/>
    <s v=""/>
    <s v=""/>
    <s v="CO"/>
    <s v=""/>
    <s v="PRODUCTIVOS"/>
    <s v="20:04:33"/>
    <s v=""/>
    <s v="000018759143"/>
    <s v="X"/>
    <s v=""/>
    <s v="IZ10"/>
    <s v=""/>
    <s v="000000"/>
    <s v="GNCH"/>
    <s v="10713765"/>
    <s v=""/>
    <s v=""/>
    <s v=""/>
    <s v="00:00:00"/>
    <s v=""/>
    <s v=""/>
    <s v="X"/>
    <s v=""/>
    <s v="20:03:22"/>
    <s v=""/>
    <s v="QM001202268018"/>
    <s v=""/>
    <s v=""/>
    <s v=""/>
    <s v=""/>
    <s v=""/>
    <s v="FORMADO"/>
    <s v=""/>
    <s v=""/>
    <s v=""/>
    <s v=""/>
    <s v="21:41:10"/>
    <s v="MNC490A"/>
    <s v=""/>
    <s v=""/>
    <s v=""/>
    <s v=""/>
    <s v="IZ10"/>
    <s v=""/>
    <s v="20:03:22"/>
    <s v=""/>
    <s v=""/>
    <s v="000"/>
    <s v="000"/>
    <s v="000"/>
    <s v=""/>
    <s v=""/>
    <s v=""/>
    <s v=""/>
    <s v=""/>
    <s v=""/>
    <s v=""/>
    <s v="H"/>
    <s v="IZ10"/>
    <s v="FORM00001"/>
    <x v="23"/>
    <d v="2022-03-18T00:00:00"/>
    <d v="2022-03-18T00:00:00"/>
    <d v="2022-03-18T00:00:00"/>
    <d v="2022-03-18T00:00:00"/>
    <m/>
    <m/>
    <d v="2022-03-18T00:00:00"/>
    <m/>
    <d v="2022-03-18T00:00:00"/>
    <d v="2022-03-18T00:00:00"/>
    <n v="0.83"/>
  </r>
  <r>
    <s v="IZ10"/>
    <s v="ZA"/>
    <s v="1202267899"/>
    <s v="SENSOR PLATO GOLPEADO"/>
    <x v="6"/>
    <s v="100"/>
    <s v="COORMTTO"/>
    <x v="0"/>
    <s v="MECE ORAS"/>
    <s v="IZJERAMIREZ"/>
    <s v="IZJERAMIREZ"/>
    <s v="IZ10-LSA1-FOR"/>
    <s v="B"/>
    <s v=""/>
    <s v=""/>
    <s v="105618935"/>
    <s v=""/>
    <s v="IZLMORTIZ"/>
    <s v="13:45:10"/>
    <s v="505001603"/>
    <s v="0"/>
    <s v=""/>
    <s v=""/>
    <s v=""/>
    <s v="IZ10"/>
    <s v="Z3"/>
    <s v=""/>
    <s v="12:30:00"/>
    <s v="12:00:22"/>
    <s v=""/>
    <s v=""/>
    <s v=""/>
    <s v=""/>
    <s v="13:45:09"/>
    <s v=""/>
    <s v=""/>
    <s v="AAIZ"/>
    <s v=""/>
    <s v=""/>
    <s v="CO"/>
    <s v=""/>
    <s v="PRODUCTIVOS"/>
    <s v="13:12:09"/>
    <s v=""/>
    <s v="000018757631"/>
    <s v="X"/>
    <s v=""/>
    <s v="IZ10"/>
    <s v=""/>
    <s v="000000"/>
    <s v="GNCH"/>
    <s v="10713765"/>
    <s v=""/>
    <s v=""/>
    <s v=""/>
    <s v="00:00:00"/>
    <s v=""/>
    <s v=""/>
    <s v="X"/>
    <s v=""/>
    <s v="13:09:22"/>
    <s v=""/>
    <s v="QM001202267899"/>
    <s v=""/>
    <s v=""/>
    <s v=""/>
    <s v=""/>
    <s v=""/>
    <s v="FORMADO"/>
    <s v=""/>
    <s v=""/>
    <s v=""/>
    <s v=""/>
    <s v="13:45:10"/>
    <s v="MNC490A"/>
    <s v=""/>
    <s v=""/>
    <s v=""/>
    <s v=""/>
    <s v="IZ10"/>
    <s v=""/>
    <s v="13:09:22"/>
    <s v=""/>
    <s v=""/>
    <s v="000"/>
    <s v="000"/>
    <s v="000"/>
    <s v=""/>
    <s v=""/>
    <s v=""/>
    <s v=""/>
    <s v=""/>
    <s v=""/>
    <s v=""/>
    <s v="H"/>
    <s v="IZ10"/>
    <s v="FORM00002"/>
    <x v="23"/>
    <d v="2022-03-19T00:00:00"/>
    <d v="2022-03-19T00:00:00"/>
    <d v="2022-03-18T00:00:00"/>
    <d v="2022-03-19T00:00:00"/>
    <m/>
    <m/>
    <d v="2022-03-18T00:00:00"/>
    <m/>
    <d v="2022-03-18T00:00:00"/>
    <d v="2022-03-18T00:00:00"/>
    <n v="0.49"/>
  </r>
  <r>
    <s v="IZ10"/>
    <s v="ZA"/>
    <s v="1202268348"/>
    <s v="FALLA CONFIGURACION NODO 7"/>
    <x v="0"/>
    <s v="100"/>
    <s v="ELTROINT"/>
    <x v="0"/>
    <s v="MECE MERE ORAS"/>
    <s v="IZJCHIGUITA"/>
    <s v="IZLACRUZ"/>
    <s v="IZ10-LSA1-EMP"/>
    <s v="B"/>
    <s v=""/>
    <s v=""/>
    <s v="105621845"/>
    <s v=""/>
    <s v="IZCAPIEDRAHI"/>
    <s v="14:45:30"/>
    <s v="505002491"/>
    <s v="0"/>
    <s v=""/>
    <s v=""/>
    <s v=""/>
    <s v="IZ10"/>
    <s v="Z3"/>
    <s v=""/>
    <s v="02:20:00"/>
    <s v="01:40:23"/>
    <s v=""/>
    <s v=""/>
    <s v=""/>
    <s v=""/>
    <s v="01:40:23"/>
    <s v=""/>
    <s v=""/>
    <s v="AAIZ"/>
    <s v=""/>
    <s v=""/>
    <s v="CO"/>
    <s v=""/>
    <s v="PRODUCTIVOS"/>
    <s v="02:36:17"/>
    <s v=""/>
    <s v="000018764556"/>
    <s v="X"/>
    <s v=""/>
    <s v="IZ10"/>
    <s v=""/>
    <s v="000000"/>
    <s v="GNCH"/>
    <s v="10720065"/>
    <s v=""/>
    <s v=""/>
    <s v=""/>
    <s v="00:00:00"/>
    <s v=""/>
    <s v=""/>
    <s v="X"/>
    <s v=""/>
    <s v="02:29:35"/>
    <s v=""/>
    <s v="QM001202268348"/>
    <s v=""/>
    <s v=""/>
    <s v=""/>
    <s v=""/>
    <s v=""/>
    <s v="EMPAQUE"/>
    <s v=""/>
    <s v=""/>
    <s v=""/>
    <s v=""/>
    <s v="14:45:29"/>
    <s v="MNC525A"/>
    <s v=""/>
    <s v=""/>
    <s v=""/>
    <s v=""/>
    <s v="IZ10"/>
    <s v=""/>
    <s v="02:29:35"/>
    <s v=""/>
    <s v=""/>
    <s v="000"/>
    <s v="000"/>
    <s v="000"/>
    <s v=""/>
    <s v=""/>
    <s v=""/>
    <s v=""/>
    <s v=""/>
    <s v=""/>
    <s v=""/>
    <s v="H"/>
    <s v="IZ10"/>
    <s v="EMPA00039"/>
    <x v="24"/>
    <d v="2022-07-14T00:00:00"/>
    <d v="2022-07-14T00:00:00"/>
    <d v="2022-03-21T00:00:00"/>
    <d v="2022-03-21T00:00:00"/>
    <m/>
    <m/>
    <d v="2022-03-21T00:00:00"/>
    <m/>
    <d v="2022-03-21T00:00:00"/>
    <d v="2022-03-21T00:00:00"/>
    <n v="0.66"/>
  </r>
  <r>
    <s v="IZ10"/>
    <s v="ZA"/>
    <s v="1202268486"/>
    <s v="EQUIPO NO INICIA CICLO"/>
    <x v="0"/>
    <s v="100"/>
    <s v="COORMTTO"/>
    <x v="0"/>
    <s v="MECE ORAS"/>
    <s v="IZEMCARVAJAL"/>
    <s v="IZEMCARVAJAL"/>
    <s v="IZ10-LSA1-EMP"/>
    <s v="B"/>
    <s v=""/>
    <s v=""/>
    <s v="105621915"/>
    <s v=""/>
    <s v="IZEMCARVAJAL"/>
    <s v="14:01:05"/>
    <s v="505002491"/>
    <s v="0"/>
    <s v=""/>
    <s v=""/>
    <s v=""/>
    <s v="IZ10"/>
    <s v="Z3"/>
    <s v=""/>
    <s v="07:00:00"/>
    <s v="06:40:00"/>
    <s v=""/>
    <s v=""/>
    <s v=""/>
    <s v=""/>
    <s v="14:01:04"/>
    <s v=""/>
    <s v=""/>
    <s v="AAIZ"/>
    <s v=""/>
    <s v=""/>
    <s v="CO"/>
    <s v=""/>
    <s v="PRODUCTIVOS"/>
    <s v="13:57:20"/>
    <s v=""/>
    <s v="000018765205"/>
    <s v="X"/>
    <s v=""/>
    <s v="IZ10"/>
    <s v=""/>
    <s v="000000"/>
    <s v="GNCH"/>
    <s v="10720065"/>
    <s v=""/>
    <s v=""/>
    <s v=""/>
    <s v="00:00:00"/>
    <s v=""/>
    <s v=""/>
    <s v="X"/>
    <s v=""/>
    <s v="13:48:46"/>
    <s v=""/>
    <s v="QM001202268486"/>
    <s v=""/>
    <s v=""/>
    <s v=""/>
    <s v=""/>
    <s v=""/>
    <s v="EMPAQUE"/>
    <s v=""/>
    <s v=""/>
    <s v=""/>
    <s v=""/>
    <s v="14:01:05"/>
    <s v="MNC525A"/>
    <s v=""/>
    <s v=""/>
    <s v=""/>
    <s v=""/>
    <s v="IZ10"/>
    <s v=""/>
    <s v="13:48:46"/>
    <s v=""/>
    <s v=""/>
    <s v="000"/>
    <s v="000"/>
    <s v="000"/>
    <s v=""/>
    <s v=""/>
    <s v=""/>
    <s v=""/>
    <s v=""/>
    <s v=""/>
    <s v=""/>
    <s v="H"/>
    <s v="IZ10"/>
    <s v="EMPA00039"/>
    <x v="24"/>
    <d v="2022-03-21T00:00:00"/>
    <d v="2022-03-21T00:00:00"/>
    <d v="2022-03-21T00:00:00"/>
    <d v="2022-03-21T00:00:00"/>
    <m/>
    <m/>
    <d v="2022-03-21T00:00:00"/>
    <m/>
    <d v="2022-03-21T00:00:00"/>
    <d v="2022-03-21T00:00:00"/>
    <n v="0.33"/>
  </r>
  <r>
    <s v="IZ10"/>
    <s v="ZA"/>
    <s v="1202269868"/>
    <s v="CORTO EN LA PLANCHA DE SELLADO"/>
    <x v="4"/>
    <s v="100"/>
    <s v="COORMTTO"/>
    <x v="0"/>
    <s v="MECE MERE ORAS"/>
    <s v="IZPAZAPATA"/>
    <s v="IZPAZAPATA"/>
    <s v="IZ10-LSA1-EMP"/>
    <s v="B"/>
    <s v=""/>
    <s v=""/>
    <s v="105625860"/>
    <s v=""/>
    <s v="IZEAVENDANO"/>
    <s v="17:41:21"/>
    <s v="505001342"/>
    <s v="0"/>
    <s v=""/>
    <s v=""/>
    <s v=""/>
    <s v="IZ10"/>
    <s v="Z3"/>
    <s v=""/>
    <s v="20:40:00"/>
    <s v="19:40:00"/>
    <s v=""/>
    <s v=""/>
    <s v=""/>
    <s v=""/>
    <s v="19:40:00"/>
    <s v=""/>
    <s v=""/>
    <s v="AAIZ"/>
    <s v=""/>
    <s v=""/>
    <s v="CO"/>
    <s v=""/>
    <s v="PRODUCTIVOS"/>
    <s v="20:34:21"/>
    <s v=""/>
    <s v="000018777299"/>
    <s v="X"/>
    <s v=""/>
    <s v="IZ10"/>
    <s v=""/>
    <s v="000000"/>
    <s v="GNCH"/>
    <s v="10712765"/>
    <s v=""/>
    <s v=""/>
    <s v=""/>
    <s v="00:00:00"/>
    <s v=""/>
    <s v=""/>
    <s v="X"/>
    <s v=""/>
    <s v="20:33:09"/>
    <s v=""/>
    <s v="QM001202269868"/>
    <s v=""/>
    <s v=""/>
    <s v=""/>
    <s v=""/>
    <s v=""/>
    <s v="EMPAQUE"/>
    <s v=""/>
    <s v=""/>
    <s v=""/>
    <s v=""/>
    <s v="17:41:20"/>
    <s v="MNC525A"/>
    <s v=""/>
    <s v=""/>
    <s v=""/>
    <s v=""/>
    <s v="IZ10"/>
    <s v=""/>
    <s v="20:33:09"/>
    <s v=""/>
    <s v=""/>
    <s v="000"/>
    <s v="000"/>
    <s v="000"/>
    <s v=""/>
    <s v=""/>
    <s v=""/>
    <s v=""/>
    <s v=""/>
    <s v=""/>
    <s v=""/>
    <s v="H"/>
    <s v="IZ10"/>
    <s v="EMPA00005"/>
    <x v="25"/>
    <d v="2022-07-12T00:00:00"/>
    <d v="2022-07-12T00:00:00"/>
    <d v="2022-03-23T00:00:00"/>
    <d v="2022-03-23T00:00:00"/>
    <m/>
    <m/>
    <d v="2022-03-23T00:00:00"/>
    <m/>
    <d v="2022-03-23T00:00:00"/>
    <d v="2022-03-23T00:00:00"/>
    <n v="1"/>
  </r>
  <r>
    <s v="IZ10"/>
    <s v="ZA"/>
    <s v="1202271071"/>
    <s v="PÉRDIDA DE VACÍO EN SELLADO"/>
    <x v="2"/>
    <s v="100"/>
    <s v="COORMTTO"/>
    <x v="0"/>
    <s v="MECE MERE ORAS"/>
    <s v="IZEACOLORADO"/>
    <s v="IZEACOLORADO"/>
    <s v="IZ10-LJA1-EMP-EMP2"/>
    <s v="A"/>
    <s v=""/>
    <s v=""/>
    <s v="105633035"/>
    <s v=""/>
    <s v="IZLMORTIZ"/>
    <s v="06:04:46"/>
    <s v="505002465"/>
    <s v="0"/>
    <s v=""/>
    <s v=""/>
    <s v=""/>
    <s v="IZ10"/>
    <s v="Z3"/>
    <s v=""/>
    <s v="21:05:00"/>
    <s v="18:40:00"/>
    <s v=""/>
    <s v=""/>
    <s v=""/>
    <s v=""/>
    <s v="18:40:00"/>
    <s v=""/>
    <s v=""/>
    <s v="AAIZ"/>
    <s v=""/>
    <s v=""/>
    <s v="CO"/>
    <s v=""/>
    <s v="PRODUCTIVOS"/>
    <s v="18:51:40"/>
    <s v=""/>
    <s v="000018795529"/>
    <s v="X"/>
    <s v=""/>
    <s v="IZ10"/>
    <s v=""/>
    <s v="000000"/>
    <s v="GNCH"/>
    <s v="10723465"/>
    <s v=""/>
    <s v=""/>
    <s v=""/>
    <s v="00:00:00"/>
    <s v=""/>
    <s v=""/>
    <s v="X"/>
    <s v=""/>
    <s v="18:49:34"/>
    <s v="Juan Nustadtel"/>
    <s v="QM001202271071"/>
    <s v=""/>
    <s v=""/>
    <s v=""/>
    <s v=""/>
    <s v=""/>
    <s v="EMPAQUE RIGIDO"/>
    <s v="ENVIGADO"/>
    <s v=""/>
    <s v=""/>
    <s v=""/>
    <s v="15:14:49"/>
    <s v="MNC550A"/>
    <s v=""/>
    <s v=""/>
    <s v=""/>
    <s v=""/>
    <s v="IZ10"/>
    <s v="Cra 48#48 Sur-75 (Juan Neustadtel)"/>
    <s v="18:49:34"/>
    <s v="5405380"/>
    <s v=""/>
    <s v="000"/>
    <s v="000"/>
    <s v="000"/>
    <s v=""/>
    <s v=""/>
    <s v=""/>
    <s v=""/>
    <s v=""/>
    <s v=""/>
    <s v=""/>
    <s v="H"/>
    <s v="IZ10"/>
    <s v="20183406"/>
    <x v="26"/>
    <d v="2022-03-28T00:00:00"/>
    <d v="2022-03-29T00:00:00"/>
    <d v="2022-03-26T00:00:00"/>
    <d v="2022-03-26T00:00:00"/>
    <m/>
    <m/>
    <d v="2022-03-26T00:00:00"/>
    <m/>
    <d v="2022-03-26T00:00:00"/>
    <d v="2022-03-26T00:00:00"/>
    <n v="2.42"/>
  </r>
  <r>
    <s v="IZ10"/>
    <s v="ZA"/>
    <s v="1202272079"/>
    <s v="Cuchillas transversales mal posicionadas"/>
    <x v="0"/>
    <s v="100"/>
    <s v="MECANINT"/>
    <x v="2"/>
    <s v="MECE"/>
    <s v="IZHAURAN"/>
    <s v="IZHAURAN"/>
    <s v="IZ10-LSA1-EMP"/>
    <s v="B"/>
    <s v=""/>
    <s v=""/>
    <s v=""/>
    <s v=""/>
    <s v="IZLMORTIZ"/>
    <s v="07:07:46"/>
    <s v="505002491"/>
    <s v="0"/>
    <s v=""/>
    <s v=""/>
    <s v=""/>
    <s v="IZ10"/>
    <s v="Z3"/>
    <s v=""/>
    <s v="00:00:00"/>
    <s v="12:00:00"/>
    <s v=""/>
    <s v=""/>
    <s v=""/>
    <s v=""/>
    <s v="12:00:00"/>
    <s v=""/>
    <s v=""/>
    <s v="AAIZ"/>
    <s v=""/>
    <s v=""/>
    <s v="CO"/>
    <s v=""/>
    <s v="PRODUCTIVOS"/>
    <s v="13:41:01"/>
    <s v=""/>
    <s v="000018806240"/>
    <s v="X"/>
    <s v=""/>
    <s v="IZ10"/>
    <s v=""/>
    <s v="000000"/>
    <s v="GNCH"/>
    <s v="10720065"/>
    <s v=""/>
    <s v=""/>
    <s v=""/>
    <s v="00:00:00"/>
    <s v=""/>
    <s v=""/>
    <s v="X"/>
    <s v=""/>
    <s v="13:40:05"/>
    <s v=""/>
    <s v="QM001202272079"/>
    <s v=""/>
    <s v=""/>
    <s v=""/>
    <s v=""/>
    <s v=""/>
    <s v="EMPAQUE"/>
    <s v=""/>
    <s v=""/>
    <s v=""/>
    <s v=""/>
    <s v="07:07:44"/>
    <s v="MNC525A"/>
    <s v=""/>
    <s v=""/>
    <s v=""/>
    <s v=""/>
    <s v="IZ10"/>
    <s v=""/>
    <s v="13:40:05"/>
    <s v=""/>
    <s v=""/>
    <s v="000"/>
    <s v="000"/>
    <s v="000"/>
    <s v=""/>
    <s v=""/>
    <s v=""/>
    <s v=""/>
    <s v=""/>
    <s v=""/>
    <s v=""/>
    <s v="H"/>
    <s v="IZ10"/>
    <s v="EMPA00039"/>
    <x v="27"/>
    <d v="2022-03-31T00:00:00"/>
    <d v="2022-03-31T00:00:00"/>
    <m/>
    <d v="2022-03-29T00:00:00"/>
    <m/>
    <m/>
    <d v="2022-03-29T00:00:00"/>
    <m/>
    <d v="2022-03-29T00:00:00"/>
    <d v="2022-03-29T00:00:00"/>
    <n v="0"/>
  </r>
  <r>
    <s v="IZ10"/>
    <s v="ZA"/>
    <s v="1202272717"/>
    <s v="DAÑO DE ANTEOJO"/>
    <x v="0"/>
    <s v="100"/>
    <s v="COORMTTO"/>
    <x v="2"/>
    <s v="MECE"/>
    <s v="IZPAZAPATA"/>
    <s v="IZPAZAPATA"/>
    <s v="IZ10-LSA1-EMP"/>
    <s v="B"/>
    <s v=""/>
    <s v=""/>
    <s v=""/>
    <s v=""/>
    <s v="IZEMCARVAJAL"/>
    <s v="21:05:26"/>
    <s v="505002491"/>
    <s v="0"/>
    <s v=""/>
    <s v=""/>
    <s v=""/>
    <s v="IZ10"/>
    <s v="Z3"/>
    <s v=""/>
    <s v="00:00:00"/>
    <s v="18:59:55"/>
    <s v=""/>
    <s v=""/>
    <s v=""/>
    <s v=""/>
    <s v="18:59:55"/>
    <s v=""/>
    <s v=""/>
    <s v="AAIZ"/>
    <s v=""/>
    <s v=""/>
    <s v="CO"/>
    <s v=""/>
    <s v="PRODUCTIVOS"/>
    <s v="19:02:59"/>
    <s v=""/>
    <s v="000018814714"/>
    <s v="X"/>
    <s v=""/>
    <s v="IZ10"/>
    <s v=""/>
    <s v="000000"/>
    <s v="GNCH"/>
    <s v="10720065"/>
    <s v=""/>
    <s v=""/>
    <s v=""/>
    <s v="00:00:00"/>
    <s v=""/>
    <s v=""/>
    <s v="X"/>
    <s v=""/>
    <s v="18:59:55"/>
    <s v=""/>
    <s v="QM001202272717"/>
    <s v=""/>
    <s v=""/>
    <s v=""/>
    <s v=""/>
    <s v=""/>
    <s v="EMPAQUE"/>
    <s v=""/>
    <s v=""/>
    <s v=""/>
    <s v=""/>
    <s v="21:05:25"/>
    <s v="MNC525A"/>
    <s v=""/>
    <s v=""/>
    <s v=""/>
    <s v=""/>
    <s v="IZ10"/>
    <s v=""/>
    <s v="18:59:55"/>
    <s v=""/>
    <s v=""/>
    <s v="000"/>
    <s v="000"/>
    <s v="000"/>
    <s v=""/>
    <s v=""/>
    <s v=""/>
    <s v=""/>
    <s v=""/>
    <s v=""/>
    <s v=""/>
    <s v="H"/>
    <s v="IZ10"/>
    <s v="EMPA00039"/>
    <x v="28"/>
    <d v="2022-03-30T00:00:00"/>
    <d v="2022-03-30T00:00:00"/>
    <m/>
    <d v="2022-03-30T00:00:00"/>
    <m/>
    <m/>
    <d v="2022-03-30T00:00:00"/>
    <m/>
    <d v="2022-03-30T00:00:00"/>
    <d v="2022-03-30T00:00:00"/>
    <n v="0"/>
  </r>
  <r>
    <s v="IZ10"/>
    <s v="ZA"/>
    <s v="1202273228"/>
    <s v="TORNILLO TORCIDO DE CABEZAL VEMAG"/>
    <x v="8"/>
    <s v="100"/>
    <s v="MECANINT"/>
    <x v="0"/>
    <s v="MECE ORAS"/>
    <s v="IZPAZAPATA"/>
    <s v="IZPAZAPATA"/>
    <s v="IZ10-LSA1-FOR"/>
    <s v="B"/>
    <s v=""/>
    <s v=""/>
    <s v="105641934"/>
    <s v=""/>
    <s v="IZLMORTIZ"/>
    <s v="12:44:33"/>
    <s v="505003047"/>
    <s v="0"/>
    <s v=""/>
    <s v=""/>
    <s v=""/>
    <s v="IZ10"/>
    <s v="Z3"/>
    <s v=""/>
    <s v="14:15:00"/>
    <s v="13:35:00"/>
    <s v=""/>
    <s v=""/>
    <s v=""/>
    <s v=""/>
    <s v="12:44:01"/>
    <s v=""/>
    <s v=""/>
    <s v="AAIZ"/>
    <s v=""/>
    <s v=""/>
    <s v="CO"/>
    <s v=""/>
    <s v="PRODUCTIVOS"/>
    <s v="20:15:27"/>
    <s v=""/>
    <s v="000018821803"/>
    <s v="X"/>
    <s v=""/>
    <s v="IZ10"/>
    <s v=""/>
    <s v="000000"/>
    <s v="GNCH"/>
    <s v="10713765"/>
    <s v=""/>
    <s v=""/>
    <s v=""/>
    <s v="00:00:00"/>
    <s v=""/>
    <s v=""/>
    <s v="X"/>
    <s v=""/>
    <s v="20:13:29"/>
    <s v="Juan Neustadtel"/>
    <s v="QM001202273228"/>
    <s v=""/>
    <s v=""/>
    <s v=""/>
    <s v=""/>
    <s v=""/>
    <s v="FORMADO"/>
    <s v=""/>
    <s v=""/>
    <s v=""/>
    <s v=""/>
    <s v="12:44:03"/>
    <s v="MNC490A"/>
    <s v=""/>
    <s v=""/>
    <s v=""/>
    <s v=""/>
    <s v="IZ10"/>
    <s v="Cra 48#48 Sur--75, Envigado"/>
    <s v="20:13:29"/>
    <s v="5405380 108"/>
    <s v=""/>
    <s v="000"/>
    <s v="000"/>
    <s v="000"/>
    <s v=""/>
    <s v=""/>
    <s v=""/>
    <s v=""/>
    <s v=""/>
    <s v=""/>
    <s v=""/>
    <s v="H"/>
    <s v="IZ10"/>
    <s v="20388054"/>
    <x v="29"/>
    <d v="2022-04-01T00:00:00"/>
    <d v="2022-04-01T00:00:00"/>
    <d v="2022-03-31T00:00:00"/>
    <d v="2022-04-01T00:00:00"/>
    <m/>
    <m/>
    <d v="2022-03-31T00:00:00"/>
    <m/>
    <d v="2022-03-31T00:00:00"/>
    <d v="2022-03-31T00:00:00"/>
    <n v="0.67"/>
  </r>
  <r>
    <s v="IZ10"/>
    <s v="ZA"/>
    <s v="1202273566"/>
    <s v="SISTEMA FRENADO PELICULA SUPERIOR"/>
    <x v="4"/>
    <s v="100"/>
    <s v="ELTROINT"/>
    <x v="0"/>
    <s v="MECE ORAS"/>
    <s v="NARENAS"/>
    <s v="IZNARENAS"/>
    <s v="IZ10-LSA1-EMP"/>
    <s v="B"/>
    <s v=""/>
    <s v=""/>
    <s v="105643437"/>
    <s v=""/>
    <s v="IZLMORTIZ"/>
    <s v="13:38:14"/>
    <s v="505001342"/>
    <s v="0"/>
    <s v=""/>
    <s v=""/>
    <s v=""/>
    <s v="IZ10"/>
    <s v="Z3"/>
    <s v=""/>
    <s v="10:25:00"/>
    <s v="09:55:00"/>
    <s v=""/>
    <s v=""/>
    <s v=""/>
    <s v=""/>
    <s v="13:38:12"/>
    <s v=""/>
    <s v=""/>
    <s v="AAIZ"/>
    <s v=""/>
    <s v=""/>
    <s v="CO"/>
    <s v=""/>
    <s v="PRODUCTIVOS"/>
    <s v="11:44:28"/>
    <s v=""/>
    <s v="000018825558"/>
    <s v="X"/>
    <s v=""/>
    <s v="IZ10"/>
    <s v=""/>
    <s v="000000"/>
    <s v="GNCH"/>
    <s v="10712765"/>
    <s v=""/>
    <s v=""/>
    <s v=""/>
    <s v="00:00:00"/>
    <s v=""/>
    <s v=""/>
    <s v="X"/>
    <s v=""/>
    <s v="11:36:11"/>
    <s v=""/>
    <s v="QM001202273566"/>
    <s v=""/>
    <s v=""/>
    <s v=""/>
    <s v=""/>
    <s v=""/>
    <s v="EMPAQUE"/>
    <s v=""/>
    <s v=""/>
    <s v=""/>
    <s v=""/>
    <s v="13:38:14"/>
    <s v="MNC525A"/>
    <s v=""/>
    <s v=""/>
    <s v=""/>
    <s v=""/>
    <s v="IZ10"/>
    <s v=""/>
    <s v="11:36:11"/>
    <s v=""/>
    <s v=""/>
    <s v="000"/>
    <s v="000"/>
    <s v="000"/>
    <s v=""/>
    <s v=""/>
    <s v=""/>
    <s v=""/>
    <s v=""/>
    <s v=""/>
    <s v=""/>
    <s v="H"/>
    <s v="IZ10"/>
    <s v="EMPA00005"/>
    <x v="30"/>
    <d v="2022-04-02T00:00:00"/>
    <d v="2022-04-02T00:00:00"/>
    <d v="2022-04-01T00:00:00"/>
    <d v="2022-04-02T00:00:00"/>
    <m/>
    <m/>
    <d v="2022-04-01T00:00:00"/>
    <m/>
    <d v="2022-04-01T00:00:00"/>
    <d v="2022-04-01T00:00:00"/>
    <n v="0.5"/>
  </r>
  <r>
    <s v="IZ10"/>
    <s v="ZA"/>
    <s v="1202274887"/>
    <s v="DEFICIENCIA DE VACIO"/>
    <x v="4"/>
    <s v="100"/>
    <s v="COORMTTO"/>
    <x v="0"/>
    <s v="MECE ORAS"/>
    <s v="IZWJJIMENEZ"/>
    <s v="IZWJJIMENEZ"/>
    <s v="IZ10-LSA1-EMP"/>
    <s v="B"/>
    <s v=""/>
    <s v=""/>
    <s v="105648040"/>
    <s v=""/>
    <s v="IZEMCARVAJAL"/>
    <s v="17:57:08"/>
    <s v="505001342"/>
    <s v="0"/>
    <s v=""/>
    <s v=""/>
    <s v=""/>
    <s v="IZ10"/>
    <s v="Z3"/>
    <s v=""/>
    <s v="18:05:00"/>
    <s v="17:20:00"/>
    <s v=""/>
    <s v=""/>
    <s v=""/>
    <s v=""/>
    <s v="17:57:07"/>
    <s v=""/>
    <s v=""/>
    <s v="AAIZ"/>
    <s v=""/>
    <s v=""/>
    <s v="CO"/>
    <s v=""/>
    <s v="PRODUCTIVOS"/>
    <s v="17:45:32"/>
    <s v=""/>
    <s v="000018838274"/>
    <s v="X"/>
    <s v=""/>
    <s v="IZ10"/>
    <s v=""/>
    <s v="000000"/>
    <s v="GNCH"/>
    <s v="10712765"/>
    <s v=""/>
    <s v=""/>
    <s v=""/>
    <s v="00:00:00"/>
    <s v=""/>
    <s v=""/>
    <s v="X"/>
    <s v=""/>
    <s v="17:44:31"/>
    <s v=""/>
    <s v="QM001202274887"/>
    <s v=""/>
    <s v=""/>
    <s v=""/>
    <s v=""/>
    <s v=""/>
    <s v="EMPAQUE"/>
    <s v=""/>
    <s v=""/>
    <s v=""/>
    <s v=""/>
    <s v="17:57:08"/>
    <s v="MNC525A"/>
    <s v=""/>
    <s v=""/>
    <s v=""/>
    <s v=""/>
    <s v="IZ10"/>
    <s v=""/>
    <s v="17:44:31"/>
    <s v=""/>
    <s v=""/>
    <s v="000"/>
    <s v="000"/>
    <s v="000"/>
    <s v=""/>
    <s v=""/>
    <s v=""/>
    <s v=""/>
    <s v=""/>
    <s v=""/>
    <s v=""/>
    <s v="H"/>
    <s v="IZ10"/>
    <s v="EMPA00005"/>
    <x v="31"/>
    <d v="2022-04-09T00:00:00"/>
    <d v="2022-04-09T00:00:00"/>
    <d v="2022-04-04T00:00:00"/>
    <d v="2022-04-09T00:00:00"/>
    <m/>
    <m/>
    <d v="2022-04-04T00:00:00"/>
    <m/>
    <d v="2022-04-04T00:00:00"/>
    <d v="2022-04-04T00:00:00"/>
    <n v="0.75"/>
  </r>
  <r>
    <s v="IZ10"/>
    <s v="ZA"/>
    <s v="1202276024"/>
    <s v="VARIACIÓN DEL PESO"/>
    <x v="6"/>
    <s v="100"/>
    <s v="MECANINT"/>
    <x v="0"/>
    <s v="MECE ORAS"/>
    <s v="IZHAGIRALDO"/>
    <s v="IZHAGIRALDO"/>
    <s v="IZ10-LSA1-FOR"/>
    <s v="B"/>
    <s v=""/>
    <s v=""/>
    <s v="105652520"/>
    <s v=""/>
    <s v="IZCAPIEDRAHI"/>
    <s v="14:53:23"/>
    <s v="505001603"/>
    <s v="0"/>
    <s v=""/>
    <s v=""/>
    <s v=""/>
    <s v="IZ10"/>
    <s v="Z3"/>
    <s v=""/>
    <s v="02:30:00"/>
    <s v="01:40:46"/>
    <s v=""/>
    <s v=""/>
    <s v=""/>
    <s v=""/>
    <s v="14:53:22"/>
    <s v=""/>
    <s v=""/>
    <s v="AAIZ"/>
    <s v=""/>
    <s v=""/>
    <s v="CO"/>
    <s v=""/>
    <s v="PRODUCTIVOS"/>
    <s v="03:05:02"/>
    <s v=""/>
    <s v="000018851177"/>
    <s v="X"/>
    <s v=""/>
    <s v="IZ10"/>
    <s v=""/>
    <s v="000000"/>
    <s v="GNCH"/>
    <s v="10713765"/>
    <s v=""/>
    <s v=""/>
    <s v=""/>
    <s v="00:00:00"/>
    <s v=""/>
    <s v=""/>
    <s v="X"/>
    <s v=""/>
    <s v="03:01:46"/>
    <s v=""/>
    <s v="QM001202276024"/>
    <s v=""/>
    <s v=""/>
    <s v=""/>
    <s v=""/>
    <s v=""/>
    <s v="FORMADO"/>
    <s v=""/>
    <s v=""/>
    <s v=""/>
    <s v=""/>
    <s v="14:53:23"/>
    <s v="MNC490A"/>
    <s v=""/>
    <s v=""/>
    <s v=""/>
    <s v=""/>
    <s v="IZ10"/>
    <s v=""/>
    <s v="03:01:46"/>
    <s v=""/>
    <s v=""/>
    <s v="000"/>
    <s v="000"/>
    <s v="000"/>
    <s v=""/>
    <s v=""/>
    <s v=""/>
    <s v=""/>
    <s v=""/>
    <s v=""/>
    <s v=""/>
    <s v="H"/>
    <s v="IZ10"/>
    <s v="FORM00002"/>
    <x v="32"/>
    <d v="2022-07-14T00:00:00"/>
    <d v="2022-07-14T00:00:00"/>
    <d v="2022-04-07T00:00:00"/>
    <d v="2022-07-14T00:00:00"/>
    <m/>
    <m/>
    <d v="2022-04-07T00:00:00"/>
    <m/>
    <d v="2022-04-07T00:00:00"/>
    <d v="2022-04-07T00:00:00"/>
    <n v="0.82"/>
  </r>
  <r>
    <s v="IZ10"/>
    <s v="ZA"/>
    <s v="1202276821"/>
    <s v="ATRANQUE DE LA CADENA TRANSPORTADORA"/>
    <x v="8"/>
    <s v="100"/>
    <s v="MECANINT"/>
    <x v="0"/>
    <s v="MECE MERE ORAS"/>
    <s v="IZJERAMIREZ"/>
    <s v="IZJERAMIREZ"/>
    <s v="IZ10-LSA1-FOR"/>
    <s v="B"/>
    <s v=""/>
    <s v=""/>
    <s v="105656383"/>
    <s v=""/>
    <s v="IZEAVENDANO"/>
    <s v="19:53:06"/>
    <s v="505003047"/>
    <s v="0"/>
    <s v=""/>
    <s v=""/>
    <s v=""/>
    <s v="IZ10"/>
    <s v="Z3"/>
    <s v=""/>
    <s v="09:30:00"/>
    <s v="08:52:03"/>
    <s v=""/>
    <s v=""/>
    <s v=""/>
    <s v=""/>
    <s v="08:52:03"/>
    <s v=""/>
    <s v=""/>
    <s v="AAIZ"/>
    <s v=""/>
    <s v=""/>
    <s v="CO"/>
    <s v=""/>
    <s v="PRODUCTIVOS"/>
    <s v="11:37:34"/>
    <s v=""/>
    <s v="000018861285"/>
    <s v="X"/>
    <s v=""/>
    <s v="IZ10"/>
    <s v=""/>
    <s v="000000"/>
    <s v="GNCH"/>
    <s v="10713765"/>
    <s v=""/>
    <s v=""/>
    <s v=""/>
    <s v="00:00:00"/>
    <s v=""/>
    <s v=""/>
    <s v="X"/>
    <s v=""/>
    <s v="11:29:03"/>
    <s v="Juan Neustadtel"/>
    <s v="QM001202276821"/>
    <s v=""/>
    <s v=""/>
    <s v=""/>
    <s v=""/>
    <s v=""/>
    <s v="FORMADO"/>
    <s v=""/>
    <s v=""/>
    <s v=""/>
    <s v=""/>
    <s v="19:53:05"/>
    <s v="MNC490A"/>
    <s v=""/>
    <s v=""/>
    <s v=""/>
    <s v=""/>
    <s v="IZ10"/>
    <s v="Cra 48#48 Sur--75, Envigado"/>
    <s v="11:29:03"/>
    <s v="5405380 108"/>
    <s v=""/>
    <s v="000"/>
    <s v="000"/>
    <s v="000"/>
    <s v=""/>
    <s v=""/>
    <s v=""/>
    <s v=""/>
    <s v=""/>
    <s v=""/>
    <s v=""/>
    <s v="H"/>
    <s v="IZ10"/>
    <s v="20388054"/>
    <x v="33"/>
    <d v="2022-07-09T00:00:00"/>
    <d v="2022-07-09T00:00:00"/>
    <d v="2022-04-08T00:00:00"/>
    <d v="2022-04-08T00:00:00"/>
    <m/>
    <m/>
    <d v="2022-04-08T00:00:00"/>
    <m/>
    <d v="2022-04-08T00:00:00"/>
    <d v="2022-04-08T00:00:00"/>
    <n v="0.63"/>
  </r>
  <r>
    <s v="IZ10"/>
    <s v="ZA"/>
    <s v="1202277069"/>
    <s v="BANDA DE SALIDA FRENADA"/>
    <x v="3"/>
    <s v="100"/>
    <s v="ELECTINT"/>
    <x v="0"/>
    <s v="MECE MERE ORAS"/>
    <s v="IZHAGIRALDO"/>
    <s v="IZHAGIRALDO"/>
    <s v="IZ10-LSC1-EMB"/>
    <s v="B"/>
    <s v=""/>
    <s v=""/>
    <s v="105659703"/>
    <s v=""/>
    <s v="IZCAPIEDRAHI"/>
    <s v="14:55:49"/>
    <s v="505003051"/>
    <s v="0"/>
    <s v=""/>
    <s v=""/>
    <s v=""/>
    <s v="IZ10"/>
    <s v="Z3"/>
    <s v=""/>
    <s v="05:00:00"/>
    <s v="01:45:00"/>
    <s v=""/>
    <s v=""/>
    <s v=""/>
    <s v=""/>
    <s v="01:45:00"/>
    <s v=""/>
    <s v=""/>
    <s v="AAIZ"/>
    <s v=""/>
    <s v=""/>
    <s v="CO"/>
    <s v=""/>
    <s v="PRODUCTIVOS"/>
    <s v="02:14:46"/>
    <s v=""/>
    <s v="000018866538"/>
    <s v="X"/>
    <s v=""/>
    <s v="IZ10"/>
    <s v=""/>
    <s v="000000"/>
    <s v="GNCH"/>
    <s v="10724165"/>
    <s v=""/>
    <s v=""/>
    <s v=""/>
    <s v="00:00:00"/>
    <s v=""/>
    <s v=""/>
    <s v="X"/>
    <s v=""/>
    <s v="02:10:59"/>
    <s v="PROPASOL S.A.S"/>
    <s v="QM001202277069"/>
    <s v=""/>
    <s v=""/>
    <s v=""/>
    <s v=""/>
    <s v=""/>
    <s v="EMBUTIDO SALCHICHON"/>
    <s v=""/>
    <s v=""/>
    <s v=""/>
    <s v=""/>
    <s v="14:55:47"/>
    <s v="MNC540A"/>
    <s v=""/>
    <s v=""/>
    <s v=""/>
    <s v=""/>
    <s v="IZ10"/>
    <s v="Tv. 93 #53-32, Bogotá"/>
    <s v="02:10:59"/>
    <s v="(1)3004621"/>
    <s v=""/>
    <s v="000"/>
    <s v="000"/>
    <s v="000"/>
    <s v=""/>
    <s v=""/>
    <s v=""/>
    <s v=""/>
    <s v=""/>
    <s v=""/>
    <s v=""/>
    <s v="H"/>
    <s v="IZ10"/>
    <s v="20388176"/>
    <x v="34"/>
    <d v="2022-07-14T00:00:00"/>
    <d v="2022-07-14T00:00:00"/>
    <d v="2022-04-09T00:00:00"/>
    <d v="2022-04-09T00:00:00"/>
    <m/>
    <m/>
    <d v="2022-04-09T00:00:00"/>
    <m/>
    <d v="2022-04-09T00:00:00"/>
    <d v="2022-04-09T00:00:00"/>
    <n v="3.25"/>
  </r>
  <r>
    <s v="IZ10"/>
    <s v="ZA"/>
    <s v="1202277063"/>
    <s v="FALTA SENSOR EN GUARDA"/>
    <x v="0"/>
    <s v="100"/>
    <s v="ELECTINT"/>
    <x v="0"/>
    <s v="MECE MERE ORAS"/>
    <s v="IZJCHIGUITA"/>
    <s v="IZDMONTOYAH"/>
    <s v="IZ10-LSA1-EMP"/>
    <s v="B"/>
    <s v=""/>
    <s v=""/>
    <s v="105659704"/>
    <s v=""/>
    <s v="IZCAPIEDRAHI"/>
    <s v="12:39:02"/>
    <s v="505002491"/>
    <s v="0"/>
    <s v=""/>
    <s v=""/>
    <s v=""/>
    <s v="IZ10"/>
    <s v="Z3"/>
    <s v=""/>
    <s v="00:45:00"/>
    <s v="00:30:00"/>
    <s v=""/>
    <s v=""/>
    <s v=""/>
    <s v=""/>
    <s v="00:30:00"/>
    <s v=""/>
    <s v=""/>
    <s v="AAIZ"/>
    <s v=""/>
    <s v=""/>
    <s v="CO"/>
    <s v=""/>
    <s v="PRODUCTIVOS"/>
    <s v="01:54:28"/>
    <s v=""/>
    <s v="000018866521"/>
    <s v="X"/>
    <s v=""/>
    <s v="IZ10"/>
    <s v=""/>
    <s v="000000"/>
    <s v="GNCH"/>
    <s v="10720065"/>
    <s v=""/>
    <s v=""/>
    <s v=""/>
    <s v="00:00:00"/>
    <s v=""/>
    <s v=""/>
    <s v="X"/>
    <s v=""/>
    <s v="01:47:52"/>
    <s v=""/>
    <s v="QM001202277063"/>
    <s v=""/>
    <s v=""/>
    <s v=""/>
    <s v=""/>
    <s v=""/>
    <s v="EMPAQUE"/>
    <s v=""/>
    <s v=""/>
    <s v=""/>
    <s v=""/>
    <s v="12:38:42"/>
    <s v="MNC525A"/>
    <s v=""/>
    <s v=""/>
    <s v=""/>
    <s v=""/>
    <s v="IZ10"/>
    <s v=""/>
    <s v="01:47:52"/>
    <s v=""/>
    <s v=""/>
    <s v="000"/>
    <s v="000"/>
    <s v="000"/>
    <s v=""/>
    <s v=""/>
    <s v=""/>
    <s v=""/>
    <s v=""/>
    <s v=""/>
    <s v=""/>
    <s v="H"/>
    <s v="IZ10"/>
    <s v="EMPA00039"/>
    <x v="34"/>
    <d v="2022-06-09T00:00:00"/>
    <d v="2022-06-09T00:00:00"/>
    <d v="2022-04-09T00:00:00"/>
    <d v="2022-04-09T00:00:00"/>
    <m/>
    <m/>
    <d v="2022-04-09T00:00:00"/>
    <m/>
    <d v="2022-04-09T00:00:00"/>
    <d v="2022-04-09T00:00:00"/>
    <n v="0.25"/>
  </r>
  <r>
    <s v="IZ10"/>
    <s v="ZA"/>
    <s v="1202277414"/>
    <s v="RUIDO EXTRAÑO AL SUBIR HTA FORMADO"/>
    <x v="4"/>
    <s v="100"/>
    <s v="INSTRINT"/>
    <x v="0"/>
    <s v="MECE ORAS"/>
    <s v="IZNARENAS"/>
    <s v="IZNARENAS"/>
    <s v="IZ10-LSA1-EMP"/>
    <s v="B"/>
    <s v=""/>
    <s v=""/>
    <s v="105659239"/>
    <s v=""/>
    <s v="IZLMORTIZ"/>
    <s v="10:22:51"/>
    <s v="505001342"/>
    <s v="0"/>
    <s v=""/>
    <s v=""/>
    <s v=""/>
    <s v="IZ10"/>
    <s v="Z3"/>
    <s v=""/>
    <s v="14:00:00"/>
    <s v="13:15:00"/>
    <s v=""/>
    <s v=""/>
    <s v=""/>
    <s v=""/>
    <s v="15:42:53"/>
    <s v=""/>
    <s v=""/>
    <s v="AAIZ"/>
    <s v=""/>
    <s v=""/>
    <s v="CO"/>
    <s v=""/>
    <s v="PRODUCTIVOS"/>
    <s v="13:48:55"/>
    <s v=""/>
    <s v="000018869680"/>
    <s v="X"/>
    <s v=""/>
    <s v="IZ10"/>
    <s v=""/>
    <s v="000000"/>
    <s v="GNCH"/>
    <s v="10712765"/>
    <s v=""/>
    <s v=""/>
    <s v=""/>
    <s v="00:00:00"/>
    <s v=""/>
    <s v=""/>
    <s v="X"/>
    <s v=""/>
    <s v="13:47:34"/>
    <s v=""/>
    <s v="QM001202277414"/>
    <s v=""/>
    <s v=""/>
    <s v=""/>
    <s v=""/>
    <s v=""/>
    <s v="EMPAQUE"/>
    <s v=""/>
    <s v=""/>
    <s v=""/>
    <s v=""/>
    <s v="15:42:54"/>
    <s v="MNC525A"/>
    <s v=""/>
    <s v=""/>
    <s v=""/>
    <s v=""/>
    <s v="IZ10"/>
    <s v=""/>
    <s v="13:47:34"/>
    <s v=""/>
    <s v=""/>
    <s v="000"/>
    <s v="000"/>
    <s v="000"/>
    <s v=""/>
    <s v=""/>
    <s v=""/>
    <s v=""/>
    <s v=""/>
    <s v=""/>
    <s v=""/>
    <s v="H"/>
    <s v="IZ10"/>
    <s v="EMPA00005"/>
    <x v="35"/>
    <d v="2022-04-10T00:00:00"/>
    <d v="2022-04-11T00:00:00"/>
    <d v="2022-04-10T00:00:00"/>
    <d v="2022-04-10T00:00:00"/>
    <m/>
    <m/>
    <d v="2022-04-10T00:00:00"/>
    <m/>
    <d v="2022-04-10T00:00:00"/>
    <d v="2022-04-10T00:00:00"/>
    <n v="0.75"/>
  </r>
  <r>
    <s v="IZ10"/>
    <s v="ZA"/>
    <s v="1202279256"/>
    <s v="PERDIDA DE SINCRONISMO"/>
    <x v="3"/>
    <s v="100"/>
    <s v="MECANINT"/>
    <x v="0"/>
    <s v="MECE ORAS"/>
    <s v="IZHAGIRALDO"/>
    <s v="IZHAGIRALDO"/>
    <s v="IZ10-LSC1-EMB"/>
    <s v="B"/>
    <s v=""/>
    <s v=""/>
    <s v="105667611"/>
    <s v=""/>
    <s v="IZLMORTIZ"/>
    <s v="11:20:47"/>
    <s v="505003051"/>
    <s v="0"/>
    <s v=""/>
    <s v=""/>
    <s v=""/>
    <s v="IZ10"/>
    <s v="Z3"/>
    <s v=""/>
    <s v="13:00:00"/>
    <s v="03:55:47"/>
    <s v=""/>
    <s v=""/>
    <s v=""/>
    <s v=""/>
    <s v="11:18:27"/>
    <s v=""/>
    <s v=""/>
    <s v="AAIZ"/>
    <s v=""/>
    <s v=""/>
    <s v="CO"/>
    <s v=""/>
    <s v="PRODUCTIVOS"/>
    <s v="04:11:21"/>
    <s v=""/>
    <s v="000018894142"/>
    <s v="X"/>
    <s v=""/>
    <s v="IZ10"/>
    <s v=""/>
    <s v="000000"/>
    <s v="GNCH"/>
    <s v="10724165"/>
    <s v=""/>
    <s v=""/>
    <s v=""/>
    <s v="00:00:00"/>
    <s v=""/>
    <s v=""/>
    <s v="X"/>
    <s v=""/>
    <s v="04:09:47"/>
    <s v="PROPASOL S.A.S"/>
    <s v="QM001202279256"/>
    <s v=""/>
    <s v=""/>
    <s v=""/>
    <s v=""/>
    <s v=""/>
    <s v="EMBUTIDO SALCHICHON"/>
    <s v=""/>
    <s v=""/>
    <s v=""/>
    <s v=""/>
    <s v="11:18:28"/>
    <s v="MNC540A"/>
    <s v=""/>
    <s v=""/>
    <s v=""/>
    <s v=""/>
    <s v="IZ10"/>
    <s v="Tv. 93 #53-32, Bogotá"/>
    <s v="04:09:47"/>
    <s v="(1)3004621"/>
    <s v=""/>
    <s v="000"/>
    <s v="000"/>
    <s v="000"/>
    <s v=""/>
    <s v=""/>
    <s v=""/>
    <s v=""/>
    <s v=""/>
    <s v=""/>
    <s v=""/>
    <s v="H"/>
    <s v="IZ10"/>
    <s v="20388176"/>
    <x v="36"/>
    <d v="2022-05-12T00:00:00"/>
    <d v="2022-05-12T00:00:00"/>
    <d v="2022-04-19T00:00:00"/>
    <d v="2022-05-12T00:00:00"/>
    <m/>
    <m/>
    <d v="2022-04-18T00:00:00"/>
    <m/>
    <d v="2022-04-18T00:00:00"/>
    <d v="2022-04-18T00:00:00"/>
    <n v="33.07"/>
  </r>
  <r>
    <s v="IZ10"/>
    <s v="ZA"/>
    <s v="1202279211"/>
    <s v="PERDIDA DE SINCRONISMO"/>
    <x v="6"/>
    <s v="100"/>
    <s v="ELECTINT"/>
    <x v="0"/>
    <s v="MECE ORAS"/>
    <s v="IZHAGIRALDO"/>
    <s v="IZHAGIRALDO"/>
    <s v="IZ10-LSA1-FOR"/>
    <s v="B"/>
    <s v=""/>
    <s v=""/>
    <s v="105667610"/>
    <s v=""/>
    <s v="IZLMORTIZ"/>
    <s v="11:35:46"/>
    <s v="505001603"/>
    <s v="0"/>
    <s v=""/>
    <s v=""/>
    <s v=""/>
    <s v="IZ10"/>
    <s v="Z3"/>
    <s v=""/>
    <s v="01:30:43"/>
    <s v="23:30:43"/>
    <s v=""/>
    <s v=""/>
    <s v=""/>
    <s v=""/>
    <s v="11:35:45"/>
    <s v=""/>
    <s v=""/>
    <s v="AAIZ"/>
    <s v=""/>
    <s v=""/>
    <s v="CO"/>
    <s v=""/>
    <s v="PRODUCTIVOS"/>
    <s v="00:14:22"/>
    <s v=""/>
    <s v="000018893108"/>
    <s v="X"/>
    <s v=""/>
    <s v="IZ10"/>
    <s v=""/>
    <s v="000000"/>
    <s v="GNCH"/>
    <s v="10713765"/>
    <s v=""/>
    <s v=""/>
    <s v=""/>
    <s v="00:00:00"/>
    <s v=""/>
    <s v=""/>
    <s v="X"/>
    <s v=""/>
    <s v="00:12:43"/>
    <s v=""/>
    <s v="QM001202279211"/>
    <s v=""/>
    <s v=""/>
    <s v=""/>
    <s v=""/>
    <s v=""/>
    <s v="FORMADO"/>
    <s v=""/>
    <s v=""/>
    <s v=""/>
    <s v=""/>
    <s v="11:35:46"/>
    <s v="MNC490A"/>
    <s v=""/>
    <s v=""/>
    <s v=""/>
    <s v=""/>
    <s v="IZ10"/>
    <s v=""/>
    <s v="00:12:43"/>
    <s v=""/>
    <s v=""/>
    <s v="000"/>
    <s v="000"/>
    <s v="000"/>
    <s v=""/>
    <s v=""/>
    <s v=""/>
    <s v=""/>
    <s v=""/>
    <s v=""/>
    <s v=""/>
    <s v="H"/>
    <s v="IZ10"/>
    <s v="FORM00002"/>
    <x v="36"/>
    <d v="2022-04-18T00:00:00"/>
    <d v="2022-04-18T00:00:00"/>
    <d v="2022-04-18T00:00:00"/>
    <d v="2022-04-18T00:00:00"/>
    <m/>
    <m/>
    <d v="2022-04-18T00:00:00"/>
    <m/>
    <d v="2022-04-18T00:00:00"/>
    <d v="2022-04-17T00:00:00"/>
    <n v="2"/>
  </r>
  <r>
    <s v="IZ10"/>
    <s v="ZA"/>
    <s v="1202279321"/>
    <s v="PERDIDA DE TIEMPO DE CLIPADORA"/>
    <x v="1"/>
    <s v="100"/>
    <s v="MECANINT"/>
    <x v="0"/>
    <s v="MECE MERE ORAS"/>
    <s v="IZTRESTREPO"/>
    <s v="IZTRESTREPO"/>
    <s v="IZ10-LSC1-EMB"/>
    <s v="B"/>
    <s v=""/>
    <s v=""/>
    <s v="105668530"/>
    <s v=""/>
    <s v="IZEMCARVAJAL"/>
    <s v="17:35:44"/>
    <s v=""/>
    <s v=""/>
    <s v=""/>
    <s v=""/>
    <s v=""/>
    <s v="IZ10"/>
    <s v="Z3"/>
    <s v=""/>
    <s v="17:30:00"/>
    <s v="06:45:00"/>
    <s v=""/>
    <s v=""/>
    <s v=""/>
    <s v=""/>
    <s v="17:35:43"/>
    <s v=""/>
    <s v=""/>
    <s v="AAIZ"/>
    <s v=""/>
    <s v=""/>
    <s v="CO"/>
    <s v=""/>
    <s v="PRODUCTIVOS"/>
    <s v="08:15:16"/>
    <s v=""/>
    <s v="000018894447"/>
    <s v="X"/>
    <s v=""/>
    <s v="IZ10"/>
    <s v=""/>
    <s v="000000"/>
    <s v="GNCH"/>
    <s v="10724165"/>
    <s v=""/>
    <s v=""/>
    <s v=""/>
    <s v="00:00:00"/>
    <s v=""/>
    <s v=""/>
    <s v="X"/>
    <s v=""/>
    <s v="08:14:22"/>
    <s v=""/>
    <s v="QM001202279321"/>
    <s v=""/>
    <s v=""/>
    <s v=""/>
    <s v=""/>
    <s v=""/>
    <s v="EMBUTIDO SALCHICHON"/>
    <s v=""/>
    <s v=""/>
    <s v=""/>
    <s v=""/>
    <s v="17:35:44"/>
    <s v="MNC540A"/>
    <s v=""/>
    <s v=""/>
    <s v=""/>
    <s v=""/>
    <s v="IZ10"/>
    <s v=""/>
    <s v="08:14:22"/>
    <s v=""/>
    <s v=""/>
    <s v="000"/>
    <s v="000"/>
    <s v="000"/>
    <s v=""/>
    <s v=""/>
    <s v=""/>
    <s v=""/>
    <s v=""/>
    <s v=""/>
    <s v=""/>
    <s v="H"/>
    <s v="IZ10"/>
    <s v="GRAP00017"/>
    <x v="36"/>
    <d v="2022-05-09T00:00:00"/>
    <d v="2022-05-09T00:00:00"/>
    <d v="2022-04-19T00:00:00"/>
    <d v="2022-05-09T00:00:00"/>
    <m/>
    <m/>
    <d v="2022-04-18T00:00:00"/>
    <m/>
    <d v="2022-04-18T00:00:00"/>
    <d v="2022-04-18T00:00:00"/>
    <n v="34.75"/>
  </r>
  <r>
    <s v="IZ10"/>
    <s v="ZA"/>
    <s v="1202280244"/>
    <s v="FALLO EN MODULOS"/>
    <x v="3"/>
    <s v="100"/>
    <s v="ELECTINT"/>
    <x v="0"/>
    <s v="MECE MERE ORAS"/>
    <s v="IZJCHIGUITA"/>
    <s v="IZDMONTOYAH"/>
    <s v="IZ10-LSC1-EMB"/>
    <s v="B"/>
    <s v=""/>
    <s v=""/>
    <s v="105674004"/>
    <s v=""/>
    <s v="IZCAPIEDRAHI"/>
    <s v="14:58:24"/>
    <s v="505003051"/>
    <s v="0"/>
    <s v=""/>
    <s v=""/>
    <s v=""/>
    <s v="IZ10"/>
    <s v="Z3"/>
    <s v=""/>
    <s v="02:15:00"/>
    <s v="01:40:00"/>
    <s v=""/>
    <s v=""/>
    <s v=""/>
    <s v=""/>
    <s v="14:58:23"/>
    <s v=""/>
    <s v=""/>
    <s v="AAIZ"/>
    <s v=""/>
    <s v=""/>
    <s v="CO"/>
    <s v=""/>
    <s v="PRODUCTIVOS"/>
    <s v="03:08:59"/>
    <s v=""/>
    <s v="000018906392"/>
    <s v="X"/>
    <s v=""/>
    <s v="IZ10"/>
    <s v=""/>
    <s v="000000"/>
    <s v="GNCH"/>
    <s v="10724165"/>
    <s v=""/>
    <s v=""/>
    <s v=""/>
    <s v="00:00:00"/>
    <s v=""/>
    <s v=""/>
    <s v="X"/>
    <s v=""/>
    <s v="03:03:46"/>
    <s v="PROPASOL S.A.S"/>
    <s v="QM001202280244"/>
    <s v=""/>
    <s v=""/>
    <s v=""/>
    <s v=""/>
    <s v=""/>
    <s v="EMBUTIDO SALCHICHON"/>
    <s v=""/>
    <s v=""/>
    <s v=""/>
    <s v=""/>
    <s v="14:58:24"/>
    <s v="MNC540A"/>
    <s v=""/>
    <s v=""/>
    <s v=""/>
    <s v=""/>
    <s v="IZ10"/>
    <s v="Tv. 93 #53-32, Bogotá"/>
    <s v="03:03:46"/>
    <s v="(1)3004621"/>
    <s v=""/>
    <s v="000"/>
    <s v="000"/>
    <s v="000"/>
    <s v=""/>
    <s v=""/>
    <s v=""/>
    <s v=""/>
    <s v=""/>
    <s v=""/>
    <s v=""/>
    <s v="H"/>
    <s v="IZ10"/>
    <s v="20388176"/>
    <x v="37"/>
    <d v="2022-07-14T00:00:00"/>
    <d v="2022-07-14T00:00:00"/>
    <d v="2022-04-20T00:00:00"/>
    <d v="2022-07-14T00:00:00"/>
    <m/>
    <m/>
    <d v="2022-04-20T00:00:00"/>
    <m/>
    <d v="2022-04-20T00:00:00"/>
    <d v="2022-04-20T00:00:00"/>
    <n v="0.57999999999999996"/>
  </r>
  <r>
    <s v="IZ10"/>
    <s v="ZA"/>
    <s v="1202280785"/>
    <s v="MAL CLIPADO"/>
    <x v="3"/>
    <s v="100"/>
    <s v="ELTROINT"/>
    <x v="0"/>
    <s v="MECE ORAS"/>
    <s v="IZHAGIRALDO"/>
    <s v="IZHAGIRALDO"/>
    <s v="IZ10-LSC1-EMB"/>
    <s v="B"/>
    <s v=""/>
    <s v=""/>
    <s v="105674545"/>
    <s v=""/>
    <s v="IZLMORTIZ"/>
    <s v="13:39:00"/>
    <s v="505003051"/>
    <s v="0"/>
    <s v=""/>
    <s v=""/>
    <s v=""/>
    <s v="IZ10"/>
    <s v="Z3"/>
    <s v=""/>
    <s v="04:29:28"/>
    <s v="03:54:28"/>
    <s v=""/>
    <s v=""/>
    <s v=""/>
    <s v=""/>
    <s v="13:38:58"/>
    <s v=""/>
    <s v=""/>
    <s v="AAIZ"/>
    <s v=""/>
    <s v=""/>
    <s v="CO"/>
    <s v=""/>
    <s v="PRODUCTIVOS"/>
    <s v="04:55:40"/>
    <s v=""/>
    <s v="000018913250"/>
    <s v="X"/>
    <s v=""/>
    <s v="IZ10"/>
    <s v=""/>
    <s v="000000"/>
    <s v="GNCH"/>
    <s v="10724165"/>
    <s v=""/>
    <s v=""/>
    <s v=""/>
    <s v="00:00:00"/>
    <s v=""/>
    <s v=""/>
    <s v="X"/>
    <s v=""/>
    <s v="04:54:28"/>
    <s v="PROPASOL S.A.S"/>
    <s v="QM001202280785"/>
    <s v=""/>
    <s v=""/>
    <s v=""/>
    <s v=""/>
    <s v=""/>
    <s v="EMBUTIDO SALCHICHON"/>
    <s v=""/>
    <s v=""/>
    <s v=""/>
    <s v=""/>
    <s v="13:39:00"/>
    <s v="MNC540A"/>
    <s v=""/>
    <s v=""/>
    <s v=""/>
    <s v=""/>
    <s v="IZ10"/>
    <s v="Tv. 93 #53-32, Bogotá"/>
    <s v="04:54:28"/>
    <s v="(1)3004621"/>
    <s v=""/>
    <s v="000"/>
    <s v="000"/>
    <s v="000"/>
    <s v=""/>
    <s v=""/>
    <s v=""/>
    <s v=""/>
    <s v=""/>
    <s v=""/>
    <s v=""/>
    <s v="H"/>
    <s v="IZ10"/>
    <s v="20388176"/>
    <x v="38"/>
    <d v="2022-04-21T00:00:00"/>
    <d v="2022-04-21T00:00:00"/>
    <d v="2022-04-21T00:00:00"/>
    <d v="2022-04-21T00:00:00"/>
    <m/>
    <m/>
    <d v="2022-04-21T00:00:00"/>
    <m/>
    <d v="2022-04-21T00:00:00"/>
    <d v="2022-04-21T00:00:00"/>
    <n v="0.57999999999999996"/>
  </r>
  <r>
    <s v="IZ10"/>
    <s v="ZA"/>
    <s v="1202281348"/>
    <s v="MAL CLIPADO"/>
    <x v="3"/>
    <s v="100"/>
    <s v="COORMTTO"/>
    <x v="1"/>
    <s v="MECE"/>
    <s v="IZHAGIRALDO"/>
    <s v="IZHAGIRALDO"/>
    <s v="IZ10-LSC1-EMB"/>
    <s v="B"/>
    <s v=""/>
    <s v=""/>
    <s v=""/>
    <s v=""/>
    <s v="IZLMORTIZ"/>
    <s v="07:05:12"/>
    <s v="505003051"/>
    <s v="0"/>
    <s v=""/>
    <s v=""/>
    <s v=""/>
    <s v="IZ10"/>
    <s v="Z3"/>
    <s v=""/>
    <s v="00:00:00"/>
    <s v="00:35:08"/>
    <s v=""/>
    <s v=""/>
    <s v=""/>
    <s v=""/>
    <s v="00:35:08"/>
    <s v=""/>
    <s v=""/>
    <s v="AAIZ"/>
    <s v=""/>
    <s v=""/>
    <s v="CO"/>
    <s v=""/>
    <s v="PRODUCTIVOS"/>
    <s v="05:13:58"/>
    <s v=""/>
    <s v="000018921163"/>
    <s v="X"/>
    <s v=""/>
    <s v="IZ10"/>
    <s v=""/>
    <s v="000000"/>
    <s v="GNCH"/>
    <s v="10724165"/>
    <s v=""/>
    <s v=""/>
    <s v=""/>
    <s v="00:00:00"/>
    <s v=""/>
    <s v=""/>
    <s v="X"/>
    <s v=""/>
    <s v="05:12:08"/>
    <s v="PROPASOL S.A.S"/>
    <s v="QM001202281348"/>
    <s v=""/>
    <s v=""/>
    <s v=""/>
    <s v=""/>
    <s v=""/>
    <s v="EMBUTIDO SALCHICHON"/>
    <s v=""/>
    <s v=""/>
    <s v=""/>
    <s v=""/>
    <s v="07:05:11"/>
    <s v="MNC540A"/>
    <s v=""/>
    <s v=""/>
    <s v=""/>
    <s v=""/>
    <s v="IZ10"/>
    <s v="Tv. 93 #53-32, Bogotá"/>
    <s v="05:12:08"/>
    <s v="(1)3004621"/>
    <s v=""/>
    <s v="000"/>
    <s v="000"/>
    <s v="000"/>
    <s v=""/>
    <s v=""/>
    <s v=""/>
    <s v=""/>
    <s v=""/>
    <s v=""/>
    <s v=""/>
    <s v="H"/>
    <s v="IZ10"/>
    <s v="20388176"/>
    <x v="39"/>
    <d v="2022-04-23T00:00:00"/>
    <d v="2022-04-23T00:00:00"/>
    <m/>
    <d v="2022-04-22T00:00:00"/>
    <m/>
    <m/>
    <d v="2022-04-22T00:00:00"/>
    <m/>
    <d v="2022-04-22T00:00:00"/>
    <d v="2022-04-22T00:00:00"/>
    <n v="0"/>
  </r>
  <r>
    <s v="IZ10"/>
    <s v="ZA"/>
    <s v="1202281349"/>
    <s v="DAÑO EN EL SISTEMA DE TIJERAS"/>
    <x v="3"/>
    <s v="100"/>
    <s v="COORMTTO"/>
    <x v="2"/>
    <s v="MECE"/>
    <s v="IZHAGIRALDO"/>
    <s v="IZHAGIRALDO"/>
    <s v="IZ10-LSC1-EMB"/>
    <s v="B"/>
    <s v=""/>
    <s v=""/>
    <s v=""/>
    <s v=""/>
    <s v="IZEMCARVAJAL"/>
    <s v="21:22:43"/>
    <s v="505003051"/>
    <s v="0"/>
    <s v=""/>
    <s v=""/>
    <s v=""/>
    <s v="IZ10"/>
    <s v="Z3"/>
    <s v=""/>
    <s v="00:00:00"/>
    <s v="05:13:39"/>
    <s v=""/>
    <s v=""/>
    <s v=""/>
    <s v=""/>
    <s v="05:13:39"/>
    <s v=""/>
    <s v=""/>
    <s v="AAIZ"/>
    <s v=""/>
    <s v=""/>
    <s v="CO"/>
    <s v=""/>
    <s v="PRODUCTIVOS"/>
    <s v="05:58:42"/>
    <s v=""/>
    <s v="000018921167"/>
    <s v="X"/>
    <s v=""/>
    <s v="IZ10"/>
    <s v=""/>
    <s v="000000"/>
    <s v="GNCH"/>
    <s v="10724165"/>
    <s v=""/>
    <s v=""/>
    <s v=""/>
    <s v="00:00:00"/>
    <s v=""/>
    <s v=""/>
    <s v="X"/>
    <s v=""/>
    <s v="05:57:39"/>
    <s v="PROPASOL S.A.S"/>
    <s v="QM001202281349"/>
    <s v=""/>
    <s v=""/>
    <s v=""/>
    <s v=""/>
    <s v=""/>
    <s v="EMBUTIDO SALCHICHON"/>
    <s v=""/>
    <s v=""/>
    <s v=""/>
    <s v=""/>
    <s v="21:22:42"/>
    <s v="MNC540A"/>
    <s v=""/>
    <s v=""/>
    <s v=""/>
    <s v=""/>
    <s v="IZ10"/>
    <s v="Tv. 93 #53-32, Bogotá"/>
    <s v="05:57:39"/>
    <s v="(1)3004621"/>
    <s v=""/>
    <s v="000"/>
    <s v="000"/>
    <s v="000"/>
    <s v=""/>
    <s v=""/>
    <s v=""/>
    <s v=""/>
    <s v=""/>
    <s v=""/>
    <s v=""/>
    <s v="H"/>
    <s v="IZ10"/>
    <s v="20388176"/>
    <x v="39"/>
    <d v="2022-04-28T00:00:00"/>
    <d v="2022-04-28T00:00:00"/>
    <m/>
    <d v="2022-04-22T00:00:00"/>
    <m/>
    <m/>
    <d v="2022-04-22T00:00:00"/>
    <m/>
    <d v="2022-04-22T00:00:00"/>
    <d v="2022-04-22T00:00:00"/>
    <n v="0"/>
  </r>
  <r>
    <s v="IZ10"/>
    <s v="ZA"/>
    <s v="1202281775"/>
    <s v="DIFERENCIA DE VOLTAJE"/>
    <x v="3"/>
    <s v="100"/>
    <s v="ELECTINT"/>
    <x v="0"/>
    <s v="MECE ORAS"/>
    <s v="IZJCHIGUITA"/>
    <s v="IZDMONTOYAH"/>
    <s v="IZ10-LSC1-EMB"/>
    <s v="B"/>
    <s v=""/>
    <s v=""/>
    <s v="105678366"/>
    <s v=""/>
    <s v="IZCAPIEDRAHI"/>
    <s v="14:59:21"/>
    <s v="505003051"/>
    <s v="0"/>
    <s v=""/>
    <s v=""/>
    <s v=""/>
    <s v="IZ10"/>
    <s v="Z3"/>
    <s v=""/>
    <s v="14:00:00"/>
    <s v="01:56:58"/>
    <s v=""/>
    <s v=""/>
    <s v=""/>
    <s v=""/>
    <s v="01:56:58"/>
    <s v=""/>
    <s v=""/>
    <s v="AAIZ"/>
    <s v=""/>
    <s v=""/>
    <s v="CO"/>
    <s v=""/>
    <s v="PRODUCTIVOS"/>
    <s v="03:41:12"/>
    <s v=""/>
    <s v="000018927241"/>
    <s v="X"/>
    <s v=""/>
    <s v="IZ10"/>
    <s v=""/>
    <s v="000000"/>
    <s v="GNCH"/>
    <s v="10724165"/>
    <s v=""/>
    <s v=""/>
    <s v=""/>
    <s v="00:00:00"/>
    <s v=""/>
    <s v=""/>
    <s v="X"/>
    <s v=""/>
    <s v="03:36:58"/>
    <s v="PROPASOL S.A.S"/>
    <s v="QM001202281775"/>
    <s v=""/>
    <s v=""/>
    <s v=""/>
    <s v=""/>
    <s v=""/>
    <s v="EMBUTIDO SALCHICHON"/>
    <s v=""/>
    <s v=""/>
    <s v=""/>
    <s v=""/>
    <s v="14:59:21"/>
    <s v="MNC540A"/>
    <s v=""/>
    <s v=""/>
    <s v=""/>
    <s v=""/>
    <s v="IZ10"/>
    <s v="Tv. 93 #53-32, Bogotá"/>
    <s v="03:36:58"/>
    <s v="(1)3004621"/>
    <s v=""/>
    <s v="000"/>
    <s v="000"/>
    <s v="000"/>
    <s v=""/>
    <s v=""/>
    <s v=""/>
    <s v=""/>
    <s v=""/>
    <s v=""/>
    <s v=""/>
    <s v="H"/>
    <s v="IZ10"/>
    <s v="20388176"/>
    <x v="40"/>
    <d v="2022-07-14T00:00:00"/>
    <d v="2022-07-14T00:00:00"/>
    <d v="2022-04-23T00:00:00"/>
    <d v="2022-04-23T00:00:00"/>
    <m/>
    <m/>
    <d v="2022-04-23T00:00:00"/>
    <m/>
    <d v="2022-04-23T00:00:00"/>
    <d v="2022-04-23T00:00:00"/>
    <n v="12.05"/>
  </r>
  <r>
    <s v="IZ10"/>
    <s v="ZA"/>
    <s v="1202281980"/>
    <s v="PROBLEMA EN SENSOR DE LA MORDAZA"/>
    <x v="7"/>
    <s v="100"/>
    <s v="ELECTINT"/>
    <x v="0"/>
    <s v="MECE ORAS"/>
    <s v="IZPAZAPATA"/>
    <s v="IZPAZAPATA"/>
    <s v="IZ10-LSA1-FOR"/>
    <s v="B"/>
    <s v=""/>
    <s v=""/>
    <s v="105679799"/>
    <s v=""/>
    <s v="IZLMORTIZ"/>
    <s v="06:38:05"/>
    <s v="505001267"/>
    <s v="0"/>
    <s v=""/>
    <s v=""/>
    <s v=""/>
    <s v="IZ10"/>
    <s v="Z3"/>
    <s v=""/>
    <s v="16:30:00"/>
    <s v="15:50:00"/>
    <s v=""/>
    <s v=""/>
    <s v=""/>
    <s v=""/>
    <s v="06:38:04"/>
    <s v=""/>
    <s v=""/>
    <s v="AAIZ"/>
    <s v=""/>
    <s v=""/>
    <s v="CO"/>
    <s v=""/>
    <s v="PRODUCTIVOS"/>
    <s v="19:55:49"/>
    <s v=""/>
    <s v="000018929017"/>
    <s v="X"/>
    <s v=""/>
    <s v="IZ10"/>
    <s v=""/>
    <s v="000000"/>
    <s v="GNCH"/>
    <s v="10713765"/>
    <s v=""/>
    <s v=""/>
    <s v=""/>
    <s v="00:00:00"/>
    <s v=""/>
    <s v=""/>
    <s v="X"/>
    <s v=""/>
    <s v="19:53:23"/>
    <s v=""/>
    <s v="QM001202281980"/>
    <s v=""/>
    <s v=""/>
    <s v=""/>
    <s v=""/>
    <s v=""/>
    <s v="FORMADO"/>
    <s v=""/>
    <s v=""/>
    <s v=""/>
    <s v=""/>
    <s v="06:38:05"/>
    <s v="MNC490A"/>
    <s v=""/>
    <s v=""/>
    <s v=""/>
    <s v=""/>
    <s v="IZ10"/>
    <s v=""/>
    <s v="19:53:23"/>
    <s v=""/>
    <s v=""/>
    <s v="000"/>
    <s v="000"/>
    <s v="000"/>
    <s v=""/>
    <s v=""/>
    <s v=""/>
    <s v=""/>
    <s v=""/>
    <s v=""/>
    <s v=""/>
    <s v="H"/>
    <s v="IZ10"/>
    <s v="FORM00001"/>
    <x v="40"/>
    <d v="2022-04-25T00:00:00"/>
    <d v="2022-04-25T00:00:00"/>
    <d v="2022-04-23T00:00:00"/>
    <d v="2022-04-25T00:00:00"/>
    <m/>
    <m/>
    <d v="2022-04-23T00:00:00"/>
    <m/>
    <d v="2022-04-23T00:00:00"/>
    <d v="2022-04-23T00:00:00"/>
    <n v="0.67"/>
  </r>
  <r>
    <s v="IZ10"/>
    <s v="ZA"/>
    <s v="1202281877"/>
    <s v="DAÑO SENSOR TUBO LLENADOR Y MORDAZA"/>
    <x v="7"/>
    <s v="100"/>
    <s v="INSTRINT"/>
    <x v="0"/>
    <s v="MECE ORAS"/>
    <s v="IZNARENAS"/>
    <s v="IZNARENAS"/>
    <s v="IZ10-LSA1-FOR"/>
    <s v="B"/>
    <s v=""/>
    <s v=""/>
    <s v="105678585"/>
    <s v=""/>
    <s v="IZLMORTIZ"/>
    <s v="06:28:10"/>
    <s v="505001267"/>
    <s v="0"/>
    <s v=""/>
    <s v=""/>
    <s v=""/>
    <s v="IZ10"/>
    <s v="Z3"/>
    <s v=""/>
    <s v="11:40:00"/>
    <s v="11:17:28"/>
    <s v=""/>
    <s v=""/>
    <s v=""/>
    <s v=""/>
    <s v="11:17:28"/>
    <s v=""/>
    <s v=""/>
    <s v="AAIZ"/>
    <s v=""/>
    <s v=""/>
    <s v="CO"/>
    <s v=""/>
    <s v="PRODUCTIVOS"/>
    <s v="11:18:32"/>
    <s v=""/>
    <s v="000018928108"/>
    <s v="X"/>
    <s v=""/>
    <s v="IZ10"/>
    <s v=""/>
    <s v="000000"/>
    <s v="GNCH"/>
    <s v="10713765"/>
    <s v=""/>
    <s v=""/>
    <s v=""/>
    <s v="00:00:00"/>
    <s v=""/>
    <s v=""/>
    <s v="X"/>
    <s v=""/>
    <s v="11:17:28"/>
    <s v=""/>
    <s v="QM001202281877"/>
    <s v=""/>
    <s v=""/>
    <s v=""/>
    <s v=""/>
    <s v=""/>
    <s v="FORMADO"/>
    <s v=""/>
    <s v=""/>
    <s v=""/>
    <s v=""/>
    <s v="06:28:09"/>
    <s v="MNC490A"/>
    <s v=""/>
    <s v=""/>
    <s v=""/>
    <s v=""/>
    <s v="IZ10"/>
    <s v=""/>
    <s v="11:17:28"/>
    <s v=""/>
    <s v=""/>
    <s v="000"/>
    <s v="000"/>
    <s v="000"/>
    <s v=""/>
    <s v=""/>
    <s v=""/>
    <s v=""/>
    <s v=""/>
    <s v=""/>
    <s v=""/>
    <s v="H"/>
    <s v="IZ10"/>
    <s v="FORM00001"/>
    <x v="40"/>
    <d v="2022-04-25T00:00:00"/>
    <d v="2022-04-25T00:00:00"/>
    <d v="2022-04-23T00:00:00"/>
    <d v="2022-04-23T00:00:00"/>
    <m/>
    <m/>
    <d v="2022-04-23T00:00:00"/>
    <m/>
    <d v="2022-04-23T00:00:00"/>
    <d v="2022-04-23T00:00:00"/>
    <n v="0.38"/>
  </r>
  <r>
    <s v="IZ10"/>
    <s v="ZA"/>
    <s v="1202282258"/>
    <s v="DEFICIENCIA DE VACIO EMPA00005"/>
    <x v="4"/>
    <s v="100"/>
    <s v="MECANINT"/>
    <x v="0"/>
    <s v="MECE MERE ORAS"/>
    <s v="IZJERAMIREZ"/>
    <s v="IZAFBEDOYA"/>
    <s v="IZ10-LSA1-EMP"/>
    <s v="B"/>
    <s v=""/>
    <s v=""/>
    <s v="105680006"/>
    <s v=""/>
    <s v="IZEMCARVAJAL"/>
    <s v="19:44:44"/>
    <s v="505001342"/>
    <s v="0"/>
    <s v=""/>
    <s v=""/>
    <s v=""/>
    <s v="IZ10"/>
    <s v="Z3"/>
    <s v=""/>
    <s v="09:30:00"/>
    <s v="08:00:27"/>
    <s v=""/>
    <s v=""/>
    <s v=""/>
    <s v=""/>
    <s v="19:44:43"/>
    <s v=""/>
    <s v=""/>
    <s v="AAIZ"/>
    <s v=""/>
    <s v=""/>
    <s v="CO"/>
    <s v=""/>
    <s v="PRODUCTIVOS"/>
    <s v="09:55:38"/>
    <s v=""/>
    <s v="000018931732"/>
    <s v="X"/>
    <s v=""/>
    <s v="IZ10"/>
    <s v=""/>
    <s v="000000"/>
    <s v="GNCH"/>
    <s v="10712765"/>
    <s v=""/>
    <s v=""/>
    <s v=""/>
    <s v="00:00:00"/>
    <s v=""/>
    <s v=""/>
    <s v="X"/>
    <s v=""/>
    <s v="09:53:27"/>
    <s v=""/>
    <s v="QM001202282258"/>
    <s v=""/>
    <s v=""/>
    <s v=""/>
    <s v=""/>
    <s v=""/>
    <s v="EMPAQUE"/>
    <s v=""/>
    <s v=""/>
    <s v=""/>
    <s v=""/>
    <s v="19:44:44"/>
    <s v="MNC525A"/>
    <s v=""/>
    <s v=""/>
    <s v=""/>
    <s v=""/>
    <s v="IZ10"/>
    <s v=""/>
    <s v="09:53:27"/>
    <s v=""/>
    <s v=""/>
    <s v="000"/>
    <s v="000"/>
    <s v="000"/>
    <s v=""/>
    <s v=""/>
    <s v=""/>
    <s v=""/>
    <s v=""/>
    <s v=""/>
    <s v=""/>
    <s v="H"/>
    <s v="IZ10"/>
    <s v="EMPA00005"/>
    <x v="41"/>
    <d v="2022-04-27T00:00:00"/>
    <d v="2022-04-27T00:00:00"/>
    <d v="2022-04-25T00:00:00"/>
    <d v="2022-04-27T00:00:00"/>
    <m/>
    <m/>
    <d v="2022-04-25T00:00:00"/>
    <m/>
    <d v="2022-04-25T00:00:00"/>
    <d v="2022-04-25T00:00:00"/>
    <n v="1.49"/>
  </r>
  <r>
    <s v="IZ10"/>
    <s v="ZA"/>
    <s v="1202282987"/>
    <s v="DEFICIENCIA DE VACIO"/>
    <x v="4"/>
    <s v="100"/>
    <s v="COORMTTO"/>
    <x v="0"/>
    <s v="MECE ORAS"/>
    <s v="IZJERAMIREZ"/>
    <s v="IZAFBEDOYA"/>
    <s v="IZ10-LSA1-EMP"/>
    <s v="B"/>
    <s v=""/>
    <s v=""/>
    <s v="105682827"/>
    <s v=""/>
    <s v="IZLMORTIZ"/>
    <s v="06:35:01"/>
    <s v="505001342"/>
    <s v="0"/>
    <s v=""/>
    <s v=""/>
    <s v=""/>
    <s v="IZ10"/>
    <s v="Z3"/>
    <s v=""/>
    <s v="19:30:00"/>
    <s v="11:20:38"/>
    <s v=""/>
    <s v=""/>
    <s v=""/>
    <s v=""/>
    <s v="11:20:38"/>
    <s v=""/>
    <s v=""/>
    <s v="AAIZ"/>
    <s v=""/>
    <s v=""/>
    <s v="CO"/>
    <s v=""/>
    <s v="PRODUCTIVOS"/>
    <s v="13:34:41"/>
    <s v=""/>
    <s v="000018941370"/>
    <s v="X"/>
    <s v=""/>
    <s v="IZ10"/>
    <s v=""/>
    <s v="000000"/>
    <s v="GNCH"/>
    <s v="10712765"/>
    <s v=""/>
    <s v=""/>
    <s v=""/>
    <s v="00:00:00"/>
    <s v=""/>
    <s v=""/>
    <s v="X"/>
    <s v=""/>
    <s v="13:27:38"/>
    <s v=""/>
    <s v="QM001202282987"/>
    <s v=""/>
    <s v=""/>
    <s v=""/>
    <s v=""/>
    <s v=""/>
    <s v="EMPAQUE"/>
    <s v=""/>
    <s v=""/>
    <s v=""/>
    <s v=""/>
    <s v="06:35:00"/>
    <s v="MNC525A"/>
    <s v=""/>
    <s v=""/>
    <s v=""/>
    <s v=""/>
    <s v="IZ10"/>
    <s v=""/>
    <s v="13:27:38"/>
    <s v=""/>
    <s v=""/>
    <s v="000"/>
    <s v="000"/>
    <s v="000"/>
    <s v=""/>
    <s v=""/>
    <s v=""/>
    <s v=""/>
    <s v=""/>
    <s v=""/>
    <s v=""/>
    <s v="H"/>
    <s v="IZ10"/>
    <s v="EMPA00005"/>
    <x v="42"/>
    <d v="2022-04-27T00:00:00"/>
    <d v="2022-04-27T00:00:00"/>
    <d v="2022-04-26T00:00:00"/>
    <d v="2022-04-26T00:00:00"/>
    <m/>
    <m/>
    <d v="2022-04-26T00:00:00"/>
    <m/>
    <d v="2022-04-26T00:00:00"/>
    <d v="2022-04-26T00:00:00"/>
    <n v="8.16"/>
  </r>
  <r>
    <s v="IZ10"/>
    <s v="ZA"/>
    <s v="1202283612"/>
    <s v="REVIENTE DE CADENA TRANSPORTADORA"/>
    <x v="8"/>
    <s v="100"/>
    <s v="MECANINT"/>
    <x v="0"/>
    <s v="MECE ORAS"/>
    <s v="IZJERAMIREZ"/>
    <s v="IZAFBEDOYA"/>
    <s v="IZ10-LSA1-FOR"/>
    <s v="B"/>
    <s v=""/>
    <s v=""/>
    <s v="105684469"/>
    <s v=""/>
    <s v="IZLMORTIZ"/>
    <s v="10:04:17"/>
    <s v="505003047"/>
    <s v="0"/>
    <s v=""/>
    <s v=""/>
    <s v=""/>
    <s v="IZ10"/>
    <s v="Z3"/>
    <s v=""/>
    <s v="18:30:00"/>
    <s v="11:10:27"/>
    <s v=""/>
    <s v=""/>
    <s v=""/>
    <s v=""/>
    <s v="10:04:16"/>
    <s v=""/>
    <s v=""/>
    <s v="AAIZ"/>
    <s v=""/>
    <s v=""/>
    <s v="CO"/>
    <s v=""/>
    <s v="PRODUCTIVOS"/>
    <s v="11:22:38"/>
    <s v=""/>
    <s v="000018947902"/>
    <s v="X"/>
    <s v=""/>
    <s v="IZ10"/>
    <s v=""/>
    <s v="000000"/>
    <s v="GNCH"/>
    <s v="10713765"/>
    <s v=""/>
    <s v=""/>
    <s v=""/>
    <s v="00:00:00"/>
    <s v=""/>
    <s v=""/>
    <s v="X"/>
    <s v=""/>
    <s v="11:21:27"/>
    <s v="Juan Neustadtel"/>
    <s v="QM001202283612"/>
    <s v=""/>
    <s v=""/>
    <s v=""/>
    <s v=""/>
    <s v=""/>
    <s v="FORMADO"/>
    <s v=""/>
    <s v=""/>
    <s v=""/>
    <s v=""/>
    <s v="10:04:17"/>
    <s v="MNC490A"/>
    <s v=""/>
    <s v=""/>
    <s v=""/>
    <s v=""/>
    <s v="IZ10"/>
    <s v="Cra 48#48 Sur--75, Envigado"/>
    <s v="11:21:27"/>
    <s v="5405380 108"/>
    <s v=""/>
    <s v="000"/>
    <s v="000"/>
    <s v="000"/>
    <s v=""/>
    <s v=""/>
    <s v=""/>
    <s v=""/>
    <s v=""/>
    <s v=""/>
    <s v=""/>
    <s v="H"/>
    <s v="IZ10"/>
    <s v="20388054"/>
    <x v="43"/>
    <d v="2022-06-11T00:00:00"/>
    <d v="2022-06-11T00:00:00"/>
    <d v="2022-05-06T00:00:00"/>
    <d v="2022-06-11T00:00:00"/>
    <m/>
    <m/>
    <d v="2022-04-27T00:00:00"/>
    <m/>
    <d v="2022-04-27T00:00:00"/>
    <d v="2022-04-27T00:00:00"/>
    <n v="223.33"/>
  </r>
  <r>
    <s v="IZ10"/>
    <s v="ZA"/>
    <s v="1202283326"/>
    <s v="REVIENTE DE GANCHO"/>
    <x v="3"/>
    <s v="100"/>
    <s v="MECANINT"/>
    <x v="0"/>
    <s v="MECE MERE ORAS"/>
    <s v="IZHAGIRALDO"/>
    <s v="IZHAGIRALDO"/>
    <s v="IZ10-LSC1-EMB"/>
    <s v="B"/>
    <s v=""/>
    <s v=""/>
    <s v="105684377"/>
    <s v=""/>
    <s v="IZCAPIEDRAHI"/>
    <s v="15:03:19"/>
    <s v="505003051"/>
    <s v="0"/>
    <s v=""/>
    <s v=""/>
    <s v=""/>
    <s v="IZ10"/>
    <s v="Z3"/>
    <s v=""/>
    <s v="05:00:00"/>
    <s v="03:14:00"/>
    <s v=""/>
    <s v=""/>
    <s v=""/>
    <s v=""/>
    <s v="15:03:19"/>
    <s v=""/>
    <s v=""/>
    <s v="AAIZ"/>
    <s v=""/>
    <s v=""/>
    <s v="CO"/>
    <s v=""/>
    <s v="PRODUCTIVOS"/>
    <s v="03:57:10"/>
    <s v=""/>
    <s v="000018945624"/>
    <s v="X"/>
    <s v=""/>
    <s v="IZ10"/>
    <s v=""/>
    <s v="000000"/>
    <s v="GNCH"/>
    <s v="10724165"/>
    <s v=""/>
    <s v=""/>
    <s v=""/>
    <s v="00:00:00"/>
    <s v=""/>
    <s v=""/>
    <s v="X"/>
    <s v=""/>
    <s v="03:55:44"/>
    <s v="PROPASOL S.A.S"/>
    <s v="QM001202283326"/>
    <s v=""/>
    <s v=""/>
    <s v=""/>
    <s v=""/>
    <s v=""/>
    <s v="EMBUTIDO SALCHICHON"/>
    <s v=""/>
    <s v=""/>
    <s v=""/>
    <s v=""/>
    <s v="15:03:19"/>
    <s v="MNC540A"/>
    <s v=""/>
    <s v=""/>
    <s v=""/>
    <s v=""/>
    <s v="IZ10"/>
    <s v="Tv. 93 #53-32, Bogotá"/>
    <s v="03:55:44"/>
    <s v="(1)3004621"/>
    <s v=""/>
    <s v="000"/>
    <s v="000"/>
    <s v="000"/>
    <s v=""/>
    <s v=""/>
    <s v=""/>
    <s v=""/>
    <s v=""/>
    <s v=""/>
    <s v=""/>
    <s v="H"/>
    <s v="IZ10"/>
    <s v="20388176"/>
    <x v="43"/>
    <d v="2022-07-14T00:00:00"/>
    <d v="2022-07-14T00:00:00"/>
    <d v="2022-04-27T00:00:00"/>
    <d v="2022-07-14T00:00:00"/>
    <m/>
    <m/>
    <d v="2022-04-27T00:00:00"/>
    <m/>
    <d v="2022-04-27T00:00:00"/>
    <d v="2022-04-27T00:00:00"/>
    <n v="1.77"/>
  </r>
  <r>
    <s v="IZ10"/>
    <s v="ZA"/>
    <s v="1202285055"/>
    <s v="FRACTURA SOPORTE BANDA SALIDA"/>
    <x v="2"/>
    <s v="100"/>
    <s v="MECANINT"/>
    <x v="0"/>
    <s v="MECE ORAS"/>
    <s v="IZJJCORREA"/>
    <s v="IZJJCORREA"/>
    <s v="IZ10-LJA1-EMP-EMP2"/>
    <s v="A"/>
    <s v=""/>
    <s v=""/>
    <s v="105689907"/>
    <s v=""/>
    <s v="IZCAPIEDRAHI"/>
    <s v="15:46:41"/>
    <s v="505002465"/>
    <s v="0"/>
    <s v=""/>
    <s v=""/>
    <s v=""/>
    <s v="IZ10"/>
    <s v="Z3"/>
    <s v=""/>
    <s v="12:00:00"/>
    <s v="08:15:00"/>
    <s v=""/>
    <s v=""/>
    <s v=""/>
    <s v=""/>
    <s v="08:15:00"/>
    <s v=""/>
    <s v=""/>
    <s v="AAIZ"/>
    <s v=""/>
    <s v=""/>
    <s v="CO"/>
    <s v=""/>
    <s v="PRODUCTIVOS"/>
    <s v="08:36:14"/>
    <s v=""/>
    <s v="000018966377"/>
    <s v="X"/>
    <s v=""/>
    <s v="IZ10"/>
    <s v=""/>
    <s v="000000"/>
    <s v="GNCH"/>
    <s v="10723465"/>
    <s v=""/>
    <s v=""/>
    <s v=""/>
    <s v="00:00:00"/>
    <s v=""/>
    <s v=""/>
    <s v="X"/>
    <s v=""/>
    <s v="08:33:48"/>
    <s v="Juan Nustadtel"/>
    <s v="QM001202285055"/>
    <s v=""/>
    <s v=""/>
    <s v=""/>
    <s v=""/>
    <s v=""/>
    <s v="EMPAQUE RIGIDO"/>
    <s v="ENVIGADO"/>
    <s v=""/>
    <s v=""/>
    <s v=""/>
    <s v="15:46:41"/>
    <s v="MNC550A"/>
    <s v=""/>
    <s v=""/>
    <s v=""/>
    <s v=""/>
    <s v="IZ10"/>
    <s v="Cra 48#48 Sur-75 (Juan Neustadtel)"/>
    <s v="08:33:48"/>
    <s v="5405380"/>
    <s v=""/>
    <s v="000"/>
    <s v="000"/>
    <s v="000"/>
    <s v=""/>
    <s v=""/>
    <s v=""/>
    <s v=""/>
    <s v=""/>
    <s v=""/>
    <s v=""/>
    <s v="H"/>
    <s v="IZ10"/>
    <s v="20183406"/>
    <x v="44"/>
    <d v="2022-06-23T00:00:00"/>
    <d v="2022-06-23T00:00:00"/>
    <d v="2022-04-30T00:00:00"/>
    <d v="2022-04-30T00:00:00"/>
    <m/>
    <m/>
    <d v="2022-04-30T00:00:00"/>
    <m/>
    <d v="2022-04-30T00:00:00"/>
    <d v="2022-04-30T00:00:00"/>
    <n v="3.75"/>
  </r>
  <r>
    <s v="IZ10"/>
    <s v="ZA"/>
    <s v="1202285757"/>
    <s v="FALLA EN NODO 7 DE EMPACADORA"/>
    <x v="0"/>
    <s v="100"/>
    <s v="COORMTTO"/>
    <x v="0"/>
    <s v="MECE ORAS"/>
    <s v="IZPAZAPATA"/>
    <s v="IZPAZAPATA"/>
    <s v="IZ10-LSA1-EMP"/>
    <s v="B"/>
    <s v=""/>
    <s v=""/>
    <s v="105694135"/>
    <s v=""/>
    <s v="IZEMCARVAJAL"/>
    <s v="21:25:27"/>
    <s v="505002491"/>
    <s v="0"/>
    <s v=""/>
    <s v=""/>
    <s v=""/>
    <s v="IZ10"/>
    <s v="Z3"/>
    <s v=""/>
    <s v="15:00:00"/>
    <s v="14:30:00"/>
    <s v=""/>
    <s v=""/>
    <s v=""/>
    <s v=""/>
    <s v="21:25:26"/>
    <s v=""/>
    <s v=""/>
    <s v="AAIZ"/>
    <s v=""/>
    <s v=""/>
    <s v="CO"/>
    <s v=""/>
    <s v="PRODUCTIVOS"/>
    <s v="15:54:01"/>
    <s v=""/>
    <s v="000018974939"/>
    <s v="X"/>
    <s v=""/>
    <s v="IZ10"/>
    <s v=""/>
    <s v="000000"/>
    <s v="GNCH"/>
    <s v="10720065"/>
    <s v=""/>
    <s v=""/>
    <s v=""/>
    <s v="00:00:00"/>
    <s v=""/>
    <s v=""/>
    <s v="X"/>
    <s v=""/>
    <s v="15:52:49"/>
    <s v=""/>
    <s v="QM001202285757"/>
    <s v=""/>
    <s v=""/>
    <s v=""/>
    <s v=""/>
    <s v=""/>
    <s v="EMPAQUE"/>
    <s v=""/>
    <s v=""/>
    <s v=""/>
    <s v=""/>
    <s v="21:25:27"/>
    <s v="MNC525A"/>
    <s v=""/>
    <s v=""/>
    <s v=""/>
    <s v=""/>
    <s v="IZ10"/>
    <s v=""/>
    <s v="15:52:49"/>
    <s v=""/>
    <s v=""/>
    <s v="000"/>
    <s v="000"/>
    <s v="000"/>
    <s v=""/>
    <s v=""/>
    <s v=""/>
    <s v=""/>
    <s v=""/>
    <s v=""/>
    <s v=""/>
    <s v="H"/>
    <s v="IZ10"/>
    <s v="EMPA00039"/>
    <x v="45"/>
    <d v="2022-05-02T00:00:00"/>
    <d v="2022-05-02T00:00:00"/>
    <d v="2022-05-02T00:00:00"/>
    <d v="2022-05-02T00:00:00"/>
    <m/>
    <m/>
    <d v="2022-05-02T00:00:00"/>
    <m/>
    <d v="2022-05-02T00:00:00"/>
    <d v="2022-05-02T00:00:00"/>
    <n v="0.5"/>
  </r>
  <r>
    <s v="IZ10"/>
    <s v="ZA"/>
    <s v="1202286706"/>
    <s v="FALLA ELECTRONICA"/>
    <x v="7"/>
    <s v="100"/>
    <s v="ELECTINT"/>
    <x v="0"/>
    <s v="MECE ORAS"/>
    <s v="IZJERAMIREZ"/>
    <s v="IZAFBEDOYA"/>
    <s v="IZ10-LSA1-FOR"/>
    <s v="B"/>
    <s v=""/>
    <s v=""/>
    <s v="105697296"/>
    <s v=""/>
    <s v="IZLMORTIZ"/>
    <s v="13:39:23"/>
    <s v="505001267"/>
    <s v="0"/>
    <s v=""/>
    <s v=""/>
    <s v=""/>
    <s v="IZ10"/>
    <s v="Z3"/>
    <s v=""/>
    <s v="08:00:07"/>
    <s v="06:00:07"/>
    <s v=""/>
    <s v=""/>
    <s v=""/>
    <s v=""/>
    <s v="13:39:22"/>
    <s v=""/>
    <s v=""/>
    <s v="AAIZ"/>
    <s v=""/>
    <s v=""/>
    <s v="CO"/>
    <s v=""/>
    <s v="PRODUCTIVOS"/>
    <s v="09:14:07"/>
    <s v=""/>
    <s v="000018986458"/>
    <s v="X"/>
    <s v=""/>
    <s v="IZ10"/>
    <s v=""/>
    <s v="000000"/>
    <s v="GNCH"/>
    <s v="10713765"/>
    <s v=""/>
    <s v=""/>
    <s v=""/>
    <s v="00:00:00"/>
    <s v=""/>
    <s v=""/>
    <s v="X"/>
    <s v=""/>
    <s v="09:12:07"/>
    <s v=""/>
    <s v="QM001202286706"/>
    <s v=""/>
    <s v=""/>
    <s v=""/>
    <s v=""/>
    <s v=""/>
    <s v="FORMADO"/>
    <s v=""/>
    <s v=""/>
    <s v=""/>
    <s v=""/>
    <s v="13:39:23"/>
    <s v="MNC490A"/>
    <s v=""/>
    <s v=""/>
    <s v=""/>
    <s v=""/>
    <s v="IZ10"/>
    <s v=""/>
    <s v="09:12:07"/>
    <s v=""/>
    <s v=""/>
    <s v="000"/>
    <s v="000"/>
    <s v="000"/>
    <s v=""/>
    <s v=""/>
    <s v=""/>
    <s v=""/>
    <s v=""/>
    <s v=""/>
    <s v=""/>
    <s v="H"/>
    <s v="IZ10"/>
    <s v="FORM00001"/>
    <x v="46"/>
    <d v="2022-05-05T00:00:00"/>
    <d v="2022-05-05T00:00:00"/>
    <d v="2022-05-04T00:00:00"/>
    <d v="2022-05-05T00:00:00"/>
    <m/>
    <m/>
    <d v="2022-05-04T00:00:00"/>
    <m/>
    <d v="2022-05-04T00:00:00"/>
    <d v="2022-05-04T00:00:00"/>
    <n v="2"/>
  </r>
  <r>
    <s v="IZ10"/>
    <s v="ZA"/>
    <s v="1202287151"/>
    <s v="REVIENTE CORREA DENTADA"/>
    <x v="3"/>
    <s v="100"/>
    <s v="MECANINT"/>
    <x v="0"/>
    <s v="MECE ORAS"/>
    <s v="IZJCHIGUITA"/>
    <s v="IZDMONTOYAH"/>
    <s v="IZ10-LSC1-EMB"/>
    <s v="B"/>
    <s v=""/>
    <s v=""/>
    <s v="105698775"/>
    <s v=""/>
    <s v="IZLMORTIZ"/>
    <s v="13:36:22"/>
    <s v="505003051"/>
    <s v="0"/>
    <s v=""/>
    <s v=""/>
    <s v=""/>
    <s v="IZ10"/>
    <s v="Z3"/>
    <s v=""/>
    <s v="03:00:00"/>
    <s v="00:26:00"/>
    <s v=""/>
    <s v=""/>
    <s v=""/>
    <s v=""/>
    <s v="13:36:20"/>
    <s v=""/>
    <s v=""/>
    <s v="AAIZ"/>
    <s v=""/>
    <s v=""/>
    <s v="CO"/>
    <s v=""/>
    <s v="PRODUCTIVOS"/>
    <s v="02:38:59"/>
    <s v=""/>
    <s v="000018991609"/>
    <s v="X"/>
    <s v=""/>
    <s v="IZ10"/>
    <s v=""/>
    <s v="000000"/>
    <s v="GNCH"/>
    <s v="10724165"/>
    <s v=""/>
    <s v=""/>
    <s v=""/>
    <s v="00:00:00"/>
    <s v=""/>
    <s v=""/>
    <s v="X"/>
    <s v=""/>
    <s v="02:27:00"/>
    <s v="PROPASOL S.A.S"/>
    <s v="QM001202287151"/>
    <s v=""/>
    <s v=""/>
    <s v=""/>
    <s v=""/>
    <s v=""/>
    <s v="EMBUTIDO SALCHICHON"/>
    <s v=""/>
    <s v=""/>
    <s v=""/>
    <s v=""/>
    <s v="13:36:22"/>
    <s v="MNC540A"/>
    <s v=""/>
    <s v=""/>
    <s v=""/>
    <s v=""/>
    <s v="IZ10"/>
    <s v="Tv. 93 #53-32, Bogotá"/>
    <s v="02:27:00"/>
    <s v="(1)3004621"/>
    <s v=""/>
    <s v="000"/>
    <s v="000"/>
    <s v="000"/>
    <s v=""/>
    <s v=""/>
    <s v=""/>
    <s v=""/>
    <s v=""/>
    <s v=""/>
    <s v=""/>
    <s v="H"/>
    <s v="IZ10"/>
    <s v="20388176"/>
    <x v="47"/>
    <d v="2022-05-05T00:00:00"/>
    <d v="2022-05-05T00:00:00"/>
    <d v="2022-05-05T00:00:00"/>
    <d v="2022-05-05T00:00:00"/>
    <m/>
    <m/>
    <d v="2022-05-05T00:00:00"/>
    <m/>
    <d v="2022-05-05T00:00:00"/>
    <d v="2022-05-05T00:00:00"/>
    <n v="2.57"/>
  </r>
  <r>
    <s v="IZ10"/>
    <s v="ZA"/>
    <s v="1202287980"/>
    <s v="RUIDO ANORMAL SERVO MOTOR TRANSPORTADOR"/>
    <x v="5"/>
    <s v="100"/>
    <s v="MECANINT"/>
    <x v="0"/>
    <s v="MECE MERE ORAS"/>
    <s v="IZHAURAN"/>
    <s v="IZHAURAN"/>
    <s v="IZ10-LAV1"/>
    <s v="B"/>
    <s v=""/>
    <s v=""/>
    <s v="105703219"/>
    <s v=""/>
    <s v="IZCAPIEDRAHI"/>
    <s v="15:47:06"/>
    <s v="505001104"/>
    <s v="0"/>
    <s v=""/>
    <s v=""/>
    <s v=""/>
    <s v="IZ10"/>
    <s v="Z3"/>
    <s v=""/>
    <s v="14:00:00"/>
    <s v="14:00:00"/>
    <s v=""/>
    <s v=""/>
    <s v=""/>
    <s v=""/>
    <s v="14:00:00"/>
    <s v=""/>
    <s v=""/>
    <s v="AAIZ"/>
    <s v=""/>
    <s v=""/>
    <s v="CO"/>
    <s v=""/>
    <s v="PRODUCTIVOS"/>
    <s v="15:11:54"/>
    <s v=""/>
    <s v="000019004609"/>
    <s v="X"/>
    <s v=""/>
    <s v="IZ10"/>
    <s v=""/>
    <s v="000000"/>
    <s v="GNCH"/>
    <s v="10722565"/>
    <s v=""/>
    <s v=""/>
    <s v=""/>
    <s v="00:00:00"/>
    <s v=""/>
    <s v=""/>
    <s v="X"/>
    <s v=""/>
    <s v="15:10:07"/>
    <s v=""/>
    <s v="QM001202287980"/>
    <s v=""/>
    <s v=""/>
    <s v=""/>
    <s v=""/>
    <s v=""/>
    <s v="LINEA DE LARGA VIDA"/>
    <s v=""/>
    <s v=""/>
    <s v=""/>
    <s v=""/>
    <s v="15:47:06"/>
    <s v="MNC490A"/>
    <s v=""/>
    <s v=""/>
    <s v=""/>
    <s v=""/>
    <s v="IZ10"/>
    <s v=""/>
    <s v="15:10:07"/>
    <s v=""/>
    <s v=""/>
    <s v="000"/>
    <s v="000"/>
    <s v="000"/>
    <s v=""/>
    <s v=""/>
    <s v=""/>
    <s v=""/>
    <s v=""/>
    <s v=""/>
    <s v=""/>
    <s v="H"/>
    <s v="IZ10"/>
    <s v="20091108"/>
    <x v="48"/>
    <d v="2022-06-23T00:00:00"/>
    <d v="2022-06-23T00:00:00"/>
    <d v="2022-05-11T00:00:00"/>
    <d v="2022-05-06T00:00:00"/>
    <m/>
    <m/>
    <d v="2022-05-06T00:00:00"/>
    <m/>
    <d v="2022-05-06T00:00:00"/>
    <d v="2022-05-06T00:00:00"/>
    <n v="120"/>
  </r>
  <r>
    <s v="IZ10"/>
    <s v="ZA"/>
    <s v="1202287755"/>
    <s v="PERDIDA DE VACIO EMPACADORA RIGIDO"/>
    <x v="2"/>
    <s v="100"/>
    <s v="MECANINT"/>
    <x v="0"/>
    <s v="MECE MERE ORAS"/>
    <s v="IZJJCORREA"/>
    <s v="IZJJCORREA"/>
    <s v="IZ10-LJA1-EMP-EMP2"/>
    <s v="A"/>
    <s v=""/>
    <s v=""/>
    <s v="105701809"/>
    <s v=""/>
    <s v="IZLMORTIZ"/>
    <s v="06:35:16"/>
    <s v="505002465"/>
    <s v="0"/>
    <s v=""/>
    <s v=""/>
    <s v=""/>
    <s v="IZ10"/>
    <s v="Z3"/>
    <s v=""/>
    <s v="16:20:00"/>
    <s v="07:45:00"/>
    <s v=""/>
    <s v=""/>
    <s v=""/>
    <s v=""/>
    <s v="07:45:00"/>
    <s v=""/>
    <s v=""/>
    <s v="AAIZ"/>
    <s v=""/>
    <s v=""/>
    <s v="CO"/>
    <s v=""/>
    <s v="PRODUCTIVOS"/>
    <s v="08:55:00"/>
    <s v=""/>
    <s v="000019000872"/>
    <s v="X"/>
    <s v=""/>
    <s v="IZ10"/>
    <s v=""/>
    <s v="000000"/>
    <s v="GNCH"/>
    <s v="10723465"/>
    <s v=""/>
    <s v=""/>
    <s v=""/>
    <s v="00:00:00"/>
    <s v=""/>
    <s v=""/>
    <s v="X"/>
    <s v=""/>
    <s v="08:54:08"/>
    <s v="Juan Nustadtel"/>
    <s v="QM001202287755"/>
    <s v=""/>
    <s v=""/>
    <s v=""/>
    <s v=""/>
    <s v=""/>
    <s v="EMPAQUE RIGIDO"/>
    <s v="ENVIGADO"/>
    <s v=""/>
    <s v=""/>
    <s v=""/>
    <s v="21:35:59"/>
    <s v="MNC550A"/>
    <s v=""/>
    <s v=""/>
    <s v=""/>
    <s v=""/>
    <s v="IZ10"/>
    <s v="Cra 48#48 Sur-75 (Juan Neustadtel)"/>
    <s v="08:54:08"/>
    <s v="5405380"/>
    <s v=""/>
    <s v="000"/>
    <s v="000"/>
    <s v="000"/>
    <s v=""/>
    <s v=""/>
    <s v=""/>
    <s v=""/>
    <s v=""/>
    <s v=""/>
    <s v=""/>
    <s v="H"/>
    <s v="IZ10"/>
    <s v="20183406"/>
    <x v="48"/>
    <d v="2022-05-06T00:00:00"/>
    <d v="2022-05-07T00:00:00"/>
    <d v="2022-05-06T00:00:00"/>
    <d v="2022-05-06T00:00:00"/>
    <m/>
    <m/>
    <d v="2022-05-06T00:00:00"/>
    <m/>
    <d v="2022-05-06T00:00:00"/>
    <d v="2022-05-06T00:00:00"/>
    <n v="8.58"/>
  </r>
  <r>
    <s v="IZ10"/>
    <s v="ZA"/>
    <s v="1202288967"/>
    <s v="PERDIDA DE TIEMPO"/>
    <x v="3"/>
    <s v="100"/>
    <s v="MECANINT"/>
    <x v="0"/>
    <s v="MECE MERE ORAS"/>
    <s v="IZJCHIGUITA"/>
    <s v="IZDMONTOYAH"/>
    <s v="IZ10-LSC1-EMB"/>
    <s v="B"/>
    <s v=""/>
    <s v=""/>
    <s v="105708186"/>
    <s v=""/>
    <s v="IZCAPIEDRAHI"/>
    <s v="04:13:13"/>
    <s v="505003051"/>
    <s v="0"/>
    <s v=""/>
    <s v=""/>
    <s v=""/>
    <s v="IZ10"/>
    <s v="Z3"/>
    <s v=""/>
    <s v="00:32:00"/>
    <s v="23:20:00"/>
    <s v=""/>
    <s v=""/>
    <s v=""/>
    <s v=""/>
    <s v="23:20:00"/>
    <s v=""/>
    <s v=""/>
    <s v="AAIZ"/>
    <s v=""/>
    <s v=""/>
    <s v="CO"/>
    <s v=""/>
    <s v="PRODUCTIVOS"/>
    <s v="00:18:41"/>
    <s v=""/>
    <s v="000019017372"/>
    <s v="X"/>
    <s v=""/>
    <s v="IZ10"/>
    <s v=""/>
    <s v="000000"/>
    <s v="GNCH"/>
    <s v="10724165"/>
    <s v=""/>
    <s v=""/>
    <s v=""/>
    <s v="00:00:00"/>
    <s v=""/>
    <s v=""/>
    <s v="X"/>
    <s v=""/>
    <s v="00:15:11"/>
    <s v="PROPASOL S.A.S"/>
    <s v="QM001202288967"/>
    <s v=""/>
    <s v=""/>
    <s v=""/>
    <s v=""/>
    <s v=""/>
    <s v="EMBUTIDO SALCHICHON"/>
    <s v=""/>
    <s v=""/>
    <s v=""/>
    <s v=""/>
    <s v="04:12:59"/>
    <s v="MNC540A"/>
    <s v=""/>
    <s v=""/>
    <s v=""/>
    <s v=""/>
    <s v="IZ10"/>
    <s v="Tv. 93 #53-32, Bogotá"/>
    <s v="00:15:11"/>
    <s v="(1)3004621"/>
    <s v=""/>
    <s v="000"/>
    <s v="000"/>
    <s v="000"/>
    <s v=""/>
    <s v=""/>
    <s v=""/>
    <s v=""/>
    <s v=""/>
    <s v=""/>
    <s v=""/>
    <s v="H"/>
    <s v="IZ10"/>
    <s v="20388176"/>
    <x v="49"/>
    <d v="2022-05-10T00:00:00"/>
    <d v="2022-05-10T00:00:00"/>
    <d v="2022-05-10T00:00:00"/>
    <d v="2022-05-09T00:00:00"/>
    <m/>
    <m/>
    <d v="2022-05-10T00:00:00"/>
    <m/>
    <d v="2022-05-10T00:00:00"/>
    <d v="2022-05-09T00:00:00"/>
    <n v="1.2"/>
  </r>
  <r>
    <s v="IZ10"/>
    <s v="ZA"/>
    <s v="1202290124"/>
    <s v="RACOR DE CILINDRO DE LOS PUNZONES"/>
    <x v="4"/>
    <s v="100"/>
    <s v="COORMTTO"/>
    <x v="0"/>
    <s v="MECE ORAS"/>
    <s v="IZJERAMIREZ"/>
    <s v="IZJERAMIREZ"/>
    <s v="IZ10-LSA1-EMP"/>
    <s v="B"/>
    <s v=""/>
    <s v=""/>
    <s v="105711939"/>
    <s v=""/>
    <s v="IZLMORTIZ"/>
    <s v="06:29:25"/>
    <s v="505001342"/>
    <s v="0"/>
    <s v=""/>
    <s v=""/>
    <s v=""/>
    <s v="IZ10"/>
    <s v="Z3"/>
    <s v=""/>
    <s v="09:00:00"/>
    <s v="08:05:34"/>
    <s v=""/>
    <s v=""/>
    <s v=""/>
    <s v=""/>
    <s v="08:05:34"/>
    <s v=""/>
    <s v=""/>
    <s v="AAIZ"/>
    <s v=""/>
    <s v=""/>
    <s v="CO"/>
    <s v=""/>
    <s v="PRODUCTIVOS"/>
    <s v="08:51:27"/>
    <s v=""/>
    <s v="000019032387"/>
    <s v="X"/>
    <s v=""/>
    <s v="IZ10"/>
    <s v=""/>
    <s v="000000"/>
    <s v="GNCH"/>
    <s v="10712765"/>
    <s v=""/>
    <s v=""/>
    <s v=""/>
    <s v="00:00:00"/>
    <s v=""/>
    <s v=""/>
    <s v="X"/>
    <s v=""/>
    <s v="08:49:34"/>
    <s v=""/>
    <s v="QM001202290124"/>
    <s v=""/>
    <s v=""/>
    <s v=""/>
    <s v=""/>
    <s v=""/>
    <s v="EMPAQUE"/>
    <s v=""/>
    <s v=""/>
    <s v=""/>
    <s v=""/>
    <s v="06:29:24"/>
    <s v="MNC525A"/>
    <s v=""/>
    <s v=""/>
    <s v=""/>
    <s v=""/>
    <s v="IZ10"/>
    <s v=""/>
    <s v="08:49:34"/>
    <s v=""/>
    <s v=""/>
    <s v="000"/>
    <s v="000"/>
    <s v="000"/>
    <s v=""/>
    <s v=""/>
    <s v=""/>
    <s v=""/>
    <s v=""/>
    <s v=""/>
    <s v=""/>
    <s v="H"/>
    <s v="IZ10"/>
    <s v="EMPA00005"/>
    <x v="50"/>
    <d v="2022-05-13T00:00:00"/>
    <d v="2022-05-13T00:00:00"/>
    <d v="2022-05-12T00:00:00"/>
    <d v="2022-05-12T00:00:00"/>
    <m/>
    <m/>
    <d v="2022-05-12T00:00:00"/>
    <m/>
    <d v="2022-05-12T00:00:00"/>
    <d v="2022-05-12T00:00:00"/>
    <n v="0.91"/>
  </r>
  <r>
    <s v="IZ10"/>
    <s v="ZA"/>
    <s v="1202290987"/>
    <s v="gancho lado izquierdo se deforma"/>
    <x v="3"/>
    <s v="100"/>
    <s v="COORMTTO"/>
    <x v="3"/>
    <s v="MECE"/>
    <s v="98503885"/>
    <s v="NCACPRODZENU"/>
    <s v="IZ10-LSC1-EMB"/>
    <s v="B"/>
    <s v=""/>
    <s v=""/>
    <s v=""/>
    <s v=""/>
    <s v="IZLMORTIZ"/>
    <s v="06:17:45"/>
    <s v="505003051"/>
    <s v="0"/>
    <s v=""/>
    <s v=""/>
    <s v=""/>
    <s v="IZ10"/>
    <s v="Z3"/>
    <s v=""/>
    <s v="00:00:00"/>
    <s v="01:24:00"/>
    <s v=""/>
    <s v=""/>
    <s v=""/>
    <s v=""/>
    <s v="01:24:00"/>
    <s v=""/>
    <s v=""/>
    <s v="AAIZ"/>
    <s v=""/>
    <s v=""/>
    <s v="CO"/>
    <s v=""/>
    <s v="PRODUCTIVOS"/>
    <s v="01:29:10"/>
    <s v=""/>
    <s v="000019045035"/>
    <s v="X"/>
    <s v=""/>
    <s v="IZ10"/>
    <s v=""/>
    <s v="000000"/>
    <s v="GNCH"/>
    <s v="10724165"/>
    <s v=""/>
    <s v=""/>
    <s v=""/>
    <s v="00:00:00"/>
    <s v=""/>
    <s v=""/>
    <s v="X"/>
    <s v=""/>
    <s v="01:29:10"/>
    <s v="PROPASOL S.A.S"/>
    <s v="QM001202290987"/>
    <s v=""/>
    <s v=""/>
    <s v=""/>
    <s v=""/>
    <s v=""/>
    <s v="EMBUTIDO SALCHICHON"/>
    <s v=""/>
    <s v=""/>
    <s v=""/>
    <s v=""/>
    <s v="06:17:43"/>
    <s v="MNC540A"/>
    <s v=""/>
    <s v=""/>
    <s v=""/>
    <s v=""/>
    <s v="IZ10"/>
    <s v="Tv. 93 #53-32, Bogotá"/>
    <s v="01:29:10"/>
    <s v="(1)3004621"/>
    <s v=""/>
    <s v="000"/>
    <s v="000"/>
    <s v="000"/>
    <s v=""/>
    <s v=""/>
    <s v=""/>
    <s v=""/>
    <s v=""/>
    <s v=""/>
    <s v=""/>
    <s v="H"/>
    <s v="IZ10"/>
    <s v="20388176"/>
    <x v="51"/>
    <d v="2022-05-16T00:00:00"/>
    <d v="2022-05-16T00:00:00"/>
    <m/>
    <d v="2022-05-14T00:00:00"/>
    <m/>
    <m/>
    <d v="2022-05-14T00:00:00"/>
    <m/>
    <d v="2022-05-14T00:00:00"/>
    <d v="2022-05-14T00:00:00"/>
    <n v="0"/>
  </r>
  <r>
    <s v="IZ10"/>
    <s v="ZA"/>
    <s v="1202290988"/>
    <s v="cuchilla sin protector"/>
    <x v="3"/>
    <s v="100"/>
    <s v="COORMTTO"/>
    <x v="3"/>
    <s v="MECE"/>
    <s v="98503885"/>
    <s v="NCACPRODZENU"/>
    <s v="IZ10-LSC1-EMB"/>
    <s v="B"/>
    <s v=""/>
    <s v=""/>
    <s v=""/>
    <s v=""/>
    <s v="IZLMORTIZ"/>
    <s v="06:16:55"/>
    <s v="505003051"/>
    <s v="0"/>
    <s v=""/>
    <s v=""/>
    <s v=""/>
    <s v="IZ10"/>
    <s v="Z3"/>
    <s v=""/>
    <s v="00:00:00"/>
    <s v="01:24:00"/>
    <s v=""/>
    <s v=""/>
    <s v=""/>
    <s v=""/>
    <s v="01:24:00"/>
    <s v=""/>
    <s v=""/>
    <s v="AAIZ"/>
    <s v=""/>
    <s v=""/>
    <s v="CO"/>
    <s v=""/>
    <s v="PRODUCTIVOS"/>
    <s v="01:32:48"/>
    <s v=""/>
    <s v="000019045036"/>
    <s v="X"/>
    <s v=""/>
    <s v="IZ10"/>
    <s v=""/>
    <s v="000000"/>
    <s v="GNCH"/>
    <s v="10724165"/>
    <s v=""/>
    <s v=""/>
    <s v=""/>
    <s v="00:00:00"/>
    <s v=""/>
    <s v=""/>
    <s v="X"/>
    <s v=""/>
    <s v="01:32:48"/>
    <s v="PROPASOL S.A.S"/>
    <s v="QM001202290988"/>
    <s v=""/>
    <s v=""/>
    <s v=""/>
    <s v=""/>
    <s v=""/>
    <s v="EMBUTIDO SALCHICHON"/>
    <s v=""/>
    <s v=""/>
    <s v=""/>
    <s v=""/>
    <s v="06:16:54"/>
    <s v="MNC540A"/>
    <s v=""/>
    <s v=""/>
    <s v=""/>
    <s v=""/>
    <s v="IZ10"/>
    <s v="Tv. 93 #53-32, Bogotá"/>
    <s v="01:32:48"/>
    <s v="(1)3004621"/>
    <s v=""/>
    <s v="000"/>
    <s v="000"/>
    <s v="000"/>
    <s v=""/>
    <s v=""/>
    <s v=""/>
    <s v=""/>
    <s v=""/>
    <s v=""/>
    <s v=""/>
    <s v="H"/>
    <s v="IZ10"/>
    <s v="20388176"/>
    <x v="51"/>
    <d v="2022-05-16T00:00:00"/>
    <d v="2022-05-16T00:00:00"/>
    <m/>
    <d v="2022-05-14T00:00:00"/>
    <m/>
    <m/>
    <d v="2022-05-14T00:00:00"/>
    <m/>
    <d v="2022-05-14T00:00:00"/>
    <d v="2022-05-14T00:00:00"/>
    <n v="0"/>
  </r>
  <r>
    <s v="IZ10"/>
    <s v="ZA"/>
    <s v="1202291374"/>
    <s v="DETECTOR DE METALES NO FUNCIONA"/>
    <x v="6"/>
    <s v="100"/>
    <s v="MECANINT"/>
    <x v="3"/>
    <s v="MECE"/>
    <s v="IZHAURAN"/>
    <s v="IZHAURAN"/>
    <s v="IZ10-LSA1-FOR"/>
    <s v="B"/>
    <s v=""/>
    <s v=""/>
    <s v=""/>
    <s v=""/>
    <s v="IZLMORTIZ"/>
    <s v="13:47:34"/>
    <s v="505001603"/>
    <s v="0"/>
    <s v=""/>
    <s v=""/>
    <s v=""/>
    <s v="IZ10"/>
    <s v="Z3"/>
    <s v=""/>
    <s v="00:00:00"/>
    <s v="06:00:00"/>
    <s v=""/>
    <s v=""/>
    <s v=""/>
    <s v=""/>
    <s v="06:00:00"/>
    <s v=""/>
    <s v=""/>
    <s v="AAIZ"/>
    <s v=""/>
    <s v=""/>
    <s v="CO"/>
    <s v=""/>
    <s v="PRODUCTIVOS"/>
    <s v="06:43:44"/>
    <s v=""/>
    <s v="000019048755"/>
    <s v="X"/>
    <s v=""/>
    <s v="IZ10"/>
    <s v=""/>
    <s v="000000"/>
    <s v="GNCH"/>
    <s v="10713765"/>
    <s v=""/>
    <s v=""/>
    <s v=""/>
    <s v="00:00:00"/>
    <s v=""/>
    <s v=""/>
    <s v="X"/>
    <s v=""/>
    <s v="06:42:28"/>
    <s v=""/>
    <s v="QM001202291374"/>
    <s v=""/>
    <s v=""/>
    <s v=""/>
    <s v=""/>
    <s v=""/>
    <s v="FORMADO"/>
    <s v=""/>
    <s v=""/>
    <s v=""/>
    <s v=""/>
    <s v="13:47:32"/>
    <s v="MNC490A"/>
    <s v=""/>
    <s v=""/>
    <s v=""/>
    <s v=""/>
    <s v="IZ10"/>
    <s v=""/>
    <s v="06:42:28"/>
    <s v=""/>
    <s v=""/>
    <s v="000"/>
    <s v="000"/>
    <s v="000"/>
    <s v=""/>
    <s v=""/>
    <s v=""/>
    <s v=""/>
    <s v=""/>
    <s v=""/>
    <s v=""/>
    <s v="H"/>
    <s v="IZ10"/>
    <s v="FORM00002"/>
    <x v="52"/>
    <d v="2022-05-16T00:00:00"/>
    <d v="2022-05-16T00:00:00"/>
    <m/>
    <d v="2022-05-16T00:00:00"/>
    <m/>
    <m/>
    <d v="2022-05-16T00:00:00"/>
    <m/>
    <d v="2022-05-16T00:00:00"/>
    <d v="2022-05-16T00:00:00"/>
    <n v="0"/>
  </r>
  <r>
    <s v="IZ10"/>
    <s v="ZA"/>
    <s v="1202294459"/>
    <s v="BLOQUEO DE FORMADORA"/>
    <x v="8"/>
    <s v="100"/>
    <s v="COORMTTO"/>
    <x v="0"/>
    <s v="MECE MERE ORAS"/>
    <s v="IZPAZAPATA"/>
    <s v="IZPAZAPATA"/>
    <s v="IZ10-LSA1-FOR"/>
    <s v="B"/>
    <s v=""/>
    <s v=""/>
    <s v="105729376"/>
    <s v=""/>
    <s v="IZEMCARVAJAL"/>
    <s v="21:40:00"/>
    <s v="505003047"/>
    <s v="0"/>
    <s v=""/>
    <s v=""/>
    <s v=""/>
    <s v="IZ10"/>
    <s v="Z3"/>
    <s v=""/>
    <s v="16:40:00"/>
    <s v="15:05:00"/>
    <s v=""/>
    <s v=""/>
    <s v=""/>
    <s v=""/>
    <s v="21:39:59"/>
    <s v=""/>
    <s v=""/>
    <s v="AAIZ"/>
    <s v=""/>
    <s v=""/>
    <s v="CO"/>
    <s v=""/>
    <s v="PRODUCTIVOS"/>
    <s v="17:26:03"/>
    <s v=""/>
    <s v="000019084877"/>
    <s v="X"/>
    <s v=""/>
    <s v="IZ10"/>
    <s v=""/>
    <s v="000000"/>
    <s v="GNCH"/>
    <s v="10713765"/>
    <s v=""/>
    <s v=""/>
    <s v=""/>
    <s v="00:00:00"/>
    <s v=""/>
    <s v=""/>
    <s v="X"/>
    <s v=""/>
    <s v="17:15:33"/>
    <s v="Juan Neustadtel"/>
    <s v="QM001202294459"/>
    <s v=""/>
    <s v=""/>
    <s v=""/>
    <s v=""/>
    <s v=""/>
    <s v="FORMADO"/>
    <s v=""/>
    <s v=""/>
    <s v=""/>
    <s v=""/>
    <s v="21:40:00"/>
    <s v="MNC490A"/>
    <s v=""/>
    <s v=""/>
    <s v=""/>
    <s v=""/>
    <s v="IZ10"/>
    <s v="Cra 48#48 Sur--75, Envigado"/>
    <s v="17:15:33"/>
    <s v="5405380 108"/>
    <s v=""/>
    <s v="000"/>
    <s v="000"/>
    <s v="000"/>
    <s v=""/>
    <s v=""/>
    <s v=""/>
    <s v=""/>
    <s v=""/>
    <s v=""/>
    <s v=""/>
    <s v="H"/>
    <s v="IZ10"/>
    <s v="20388054"/>
    <x v="53"/>
    <d v="2022-05-21T00:00:00"/>
    <d v="2022-05-21T00:00:00"/>
    <d v="2022-05-21T00:00:00"/>
    <d v="2022-05-21T00:00:00"/>
    <m/>
    <m/>
    <d v="2022-05-21T00:00:00"/>
    <m/>
    <d v="2022-05-21T00:00:00"/>
    <d v="2022-05-21T00:00:00"/>
    <n v="1.58"/>
  </r>
  <r>
    <s v="IZ10"/>
    <s v="ZA"/>
    <s v="1202294505"/>
    <s v="NIVEL DE VACIO NO ALCANZADO"/>
    <x v="4"/>
    <s v="100"/>
    <s v="MECANINT"/>
    <x v="0"/>
    <s v="MECE ORAS"/>
    <s v="IZHAGIRALDO"/>
    <s v="IZHAGIRALDO"/>
    <s v="IZ10-LSA1-EMP"/>
    <s v="B"/>
    <s v=""/>
    <s v=""/>
    <s v="105730107"/>
    <s v=""/>
    <s v="IZCAPIEDRAHI"/>
    <s v="15:03:30"/>
    <s v="505001342"/>
    <s v="0"/>
    <s v=""/>
    <s v=""/>
    <s v=""/>
    <s v="IZ10"/>
    <s v="Z3"/>
    <s v=""/>
    <s v="09:00:00"/>
    <s v="05:10:00"/>
    <s v=""/>
    <s v=""/>
    <s v=""/>
    <s v=""/>
    <s v="15:49:43"/>
    <s v=""/>
    <s v=""/>
    <s v="AAIZ"/>
    <s v=""/>
    <s v=""/>
    <s v="CO"/>
    <s v=""/>
    <s v="PRODUCTIVOS"/>
    <s v="05:51:49"/>
    <s v=""/>
    <s v="000019085846"/>
    <s v="X"/>
    <s v=""/>
    <s v="IZ10"/>
    <s v=""/>
    <s v="000000"/>
    <s v="GNCH"/>
    <s v="10712765"/>
    <s v=""/>
    <s v=""/>
    <s v=""/>
    <s v="00:00:00"/>
    <s v=""/>
    <s v=""/>
    <s v="X"/>
    <s v=""/>
    <s v="05:50:10"/>
    <s v=""/>
    <s v="QM001202294505"/>
    <s v=""/>
    <s v=""/>
    <s v=""/>
    <s v=""/>
    <s v=""/>
    <s v="EMPAQUE"/>
    <s v=""/>
    <s v=""/>
    <s v=""/>
    <s v=""/>
    <s v="15:49:44"/>
    <s v="MNC525A"/>
    <s v=""/>
    <s v=""/>
    <s v=""/>
    <s v=""/>
    <s v="IZ10"/>
    <s v=""/>
    <s v="05:50:10"/>
    <s v=""/>
    <s v=""/>
    <s v="000"/>
    <s v="000"/>
    <s v="000"/>
    <s v=""/>
    <s v=""/>
    <s v=""/>
    <s v=""/>
    <s v=""/>
    <s v=""/>
    <s v=""/>
    <s v="H"/>
    <s v="IZ10"/>
    <s v="EMPA00005"/>
    <x v="54"/>
    <d v="2022-07-09T00:00:00"/>
    <d v="2022-07-14T00:00:00"/>
    <d v="2022-05-22T00:00:00"/>
    <d v="2022-07-09T00:00:00"/>
    <m/>
    <m/>
    <d v="2022-05-22T00:00:00"/>
    <m/>
    <d v="2022-05-22T00:00:00"/>
    <d v="2022-05-22T00:00:00"/>
    <n v="3.83"/>
  </r>
  <r>
    <s v="IZ10"/>
    <s v="ZA"/>
    <s v="1202294606"/>
    <s v="SENSOR DE TOLVA EN CORTO"/>
    <x v="6"/>
    <s v="100"/>
    <s v="ELECTINT"/>
    <x v="0"/>
    <s v="MECE MERE ORAS"/>
    <s v="IZHAGIRALDO"/>
    <s v="IZHAGIRALDO"/>
    <s v="IZ10-LSA1-FOR"/>
    <s v="B"/>
    <s v=""/>
    <s v=""/>
    <s v="105730574"/>
    <s v=""/>
    <s v="IZEAVENDANO"/>
    <s v="12:16:12"/>
    <s v="505001603"/>
    <s v="0"/>
    <s v=""/>
    <s v=""/>
    <s v=""/>
    <s v="IZ10"/>
    <s v="Z3"/>
    <s v=""/>
    <s v="03:45:00"/>
    <s v="03:00:00"/>
    <s v=""/>
    <s v=""/>
    <s v=""/>
    <s v=""/>
    <s v="12:16:11"/>
    <s v=""/>
    <s v=""/>
    <s v="AAIZ"/>
    <s v=""/>
    <s v=""/>
    <s v="CO"/>
    <s v=""/>
    <s v="PRODUCTIVOS"/>
    <s v="03:54:17"/>
    <s v=""/>
    <s v="000019086675"/>
    <s v="X"/>
    <s v=""/>
    <s v="IZ10"/>
    <s v=""/>
    <s v="000000"/>
    <s v="GNCH"/>
    <s v="10713765"/>
    <s v=""/>
    <s v=""/>
    <s v=""/>
    <s v="00:00:00"/>
    <s v=""/>
    <s v=""/>
    <s v="X"/>
    <s v=""/>
    <s v="03:50:27"/>
    <s v=""/>
    <s v="QM001202294606"/>
    <s v=""/>
    <s v=""/>
    <s v=""/>
    <s v=""/>
    <s v=""/>
    <s v="FORMADO"/>
    <s v=""/>
    <s v=""/>
    <s v=""/>
    <s v=""/>
    <s v="12:16:12"/>
    <s v="MNC490A"/>
    <s v=""/>
    <s v=""/>
    <s v=""/>
    <s v=""/>
    <s v="IZ10"/>
    <s v=""/>
    <s v="03:50:27"/>
    <s v=""/>
    <s v=""/>
    <s v="000"/>
    <s v="000"/>
    <s v="000"/>
    <s v=""/>
    <s v=""/>
    <s v=""/>
    <s v=""/>
    <s v=""/>
    <s v=""/>
    <s v=""/>
    <s v="H"/>
    <s v="IZ10"/>
    <s v="FORM00002"/>
    <x v="55"/>
    <d v="2022-06-25T00:00:00"/>
    <d v="2022-06-25T00:00:00"/>
    <d v="2022-05-23T00:00:00"/>
    <d v="2022-06-25T00:00:00"/>
    <m/>
    <m/>
    <d v="2022-05-23T00:00:00"/>
    <m/>
    <d v="2022-05-23T00:00:00"/>
    <d v="2022-05-23T00:00:00"/>
    <n v="0.75"/>
  </r>
  <r>
    <s v="IZ10"/>
    <s v="ZA"/>
    <s v="1202295542"/>
    <s v="DAÑO ACOPLE TRANSPORTADOR FORM1"/>
    <x v="7"/>
    <s v="100"/>
    <s v="MECANINT"/>
    <x v="0"/>
    <s v="MECE ORAS"/>
    <s v="IZNARENAS"/>
    <s v="IZNARENAS"/>
    <s v="IZ10-LSA1-FOR"/>
    <s v="B"/>
    <s v=""/>
    <s v=""/>
    <s v="105737382"/>
    <s v=""/>
    <s v="IZLMORTIZ"/>
    <s v="12:20:07"/>
    <s v="505001267"/>
    <s v="0"/>
    <s v=""/>
    <s v=""/>
    <s v=""/>
    <s v="IZ10"/>
    <s v="Z3"/>
    <s v=""/>
    <s v="07:40:00"/>
    <s v="05:30:00"/>
    <s v=""/>
    <s v=""/>
    <s v=""/>
    <s v=""/>
    <s v="12:20:06"/>
    <s v=""/>
    <s v=""/>
    <s v="AAIZ"/>
    <s v=""/>
    <s v=""/>
    <s v="CO"/>
    <s v=""/>
    <s v="PRODUCTIVOS"/>
    <s v="14:24:29"/>
    <s v=""/>
    <s v="000019100078"/>
    <s v="X"/>
    <s v=""/>
    <s v="IZ10"/>
    <s v=""/>
    <s v="000000"/>
    <s v="GNCH"/>
    <s v="10713765"/>
    <s v=""/>
    <s v=""/>
    <s v=""/>
    <s v="00:00:00"/>
    <s v=""/>
    <s v=""/>
    <s v="X"/>
    <s v=""/>
    <s v="14:18:26"/>
    <s v=""/>
    <s v="QM001202295542"/>
    <s v=""/>
    <s v=""/>
    <s v=""/>
    <s v=""/>
    <s v=""/>
    <s v="FORMADO"/>
    <s v=""/>
    <s v=""/>
    <s v=""/>
    <s v=""/>
    <s v="12:20:07"/>
    <s v="MNC490A"/>
    <s v=""/>
    <s v=""/>
    <s v=""/>
    <s v=""/>
    <s v="IZ10"/>
    <s v=""/>
    <s v="14:18:26"/>
    <s v=""/>
    <s v=""/>
    <s v="000"/>
    <s v="000"/>
    <s v="000"/>
    <s v=""/>
    <s v=""/>
    <s v=""/>
    <s v=""/>
    <s v=""/>
    <s v=""/>
    <s v=""/>
    <s v="H"/>
    <s v="IZ10"/>
    <s v="FORM00001"/>
    <x v="56"/>
    <d v="2022-05-25T00:00:00"/>
    <d v="2022-05-25T00:00:00"/>
    <d v="2022-05-24T00:00:00"/>
    <d v="2022-05-25T00:00:00"/>
    <m/>
    <m/>
    <d v="2022-05-24T00:00:00"/>
    <m/>
    <d v="2022-05-24T00:00:00"/>
    <d v="2022-05-24T00:00:00"/>
    <n v="2.17"/>
  </r>
  <r>
    <s v="IZ10"/>
    <s v="ZA"/>
    <s v="1202298601"/>
    <s v="REVIENTE DE EJE"/>
    <x v="3"/>
    <s v="100"/>
    <s v="JEFEMTTO"/>
    <x v="1"/>
    <s v="MECE ORAS"/>
    <s v="IZJCHIGUITA"/>
    <s v="IZDMONTOYAH"/>
    <s v="IZ10-LSC1-EMB"/>
    <s v="B"/>
    <s v=""/>
    <s v=""/>
    <s v="105748887"/>
    <s v=""/>
    <s v="IZEMCARVAJAL"/>
    <s v="16:23:52"/>
    <s v="505003051"/>
    <s v="0"/>
    <s v=""/>
    <s v=""/>
    <s v=""/>
    <s v="IZ10"/>
    <s v="Z3"/>
    <s v=""/>
    <s v="00:00:00"/>
    <s v="01:20:48"/>
    <s v=""/>
    <s v=""/>
    <s v=""/>
    <s v=""/>
    <s v="16:23:51"/>
    <s v=""/>
    <s v=""/>
    <s v="AAIZ"/>
    <s v=""/>
    <s v=""/>
    <s v="CO"/>
    <s v=""/>
    <s v="PRODUCTIVOS"/>
    <s v="02:10:22"/>
    <s v=""/>
    <s v="000019135497"/>
    <s v="X"/>
    <s v=""/>
    <s v="IZ10"/>
    <s v=""/>
    <s v="000000"/>
    <s v="GNCH"/>
    <s v="10724165"/>
    <s v=""/>
    <s v=""/>
    <s v=""/>
    <s v="00:00:00"/>
    <s v=""/>
    <s v=""/>
    <s v="X"/>
    <s v=""/>
    <s v="02:06:48"/>
    <s v="PROPASOL S.A.S"/>
    <s v="QM001202298601"/>
    <s v=""/>
    <s v=""/>
    <s v=""/>
    <s v=""/>
    <s v=""/>
    <s v="EMBUTIDO SALCHICHON"/>
    <s v=""/>
    <s v=""/>
    <s v=""/>
    <s v=""/>
    <s v="16:23:52"/>
    <s v="MNC540A"/>
    <s v=""/>
    <s v=""/>
    <s v=""/>
    <s v=""/>
    <s v="IZ10"/>
    <s v="Tv. 93 #53-32, Bogotá"/>
    <s v="02:06:48"/>
    <s v="(1)3004621"/>
    <s v=""/>
    <s v="000"/>
    <s v="000"/>
    <s v="000"/>
    <s v=""/>
    <s v=""/>
    <s v=""/>
    <s v=""/>
    <s v=""/>
    <s v=""/>
    <s v=""/>
    <s v="H"/>
    <s v="IZ10"/>
    <s v="20388176"/>
    <x v="57"/>
    <d v="2022-06-03T00:00:00"/>
    <d v="2022-06-03T00:00:00"/>
    <m/>
    <d v="2022-06-03T00:00:00"/>
    <m/>
    <m/>
    <d v="2022-06-01T00:00:00"/>
    <m/>
    <d v="2022-06-01T00:00:00"/>
    <d v="2022-06-01T00:00:00"/>
    <n v="0"/>
  </r>
  <r>
    <s v="IZ10"/>
    <s v="ZA"/>
    <s v="1202299800"/>
    <s v="FALLO CUCHILLA TRANSVERSAL #3"/>
    <x v="0"/>
    <s v="100"/>
    <s v="COORMTTO"/>
    <x v="0"/>
    <s v="MECE MERE ORAS"/>
    <s v="IZWJJIMENEZ"/>
    <s v="IZWJJIMENEZ"/>
    <s v="IZ10-LSA1-EMP"/>
    <s v="B"/>
    <s v=""/>
    <s v=""/>
    <s v="105752058"/>
    <s v=""/>
    <s v="IZEMCARVAJAL"/>
    <s v="19:54:05"/>
    <s v="505002491"/>
    <s v="0"/>
    <s v=""/>
    <s v=""/>
    <s v=""/>
    <s v="IZ10"/>
    <s v="Z3"/>
    <s v=""/>
    <s v="20:00:00"/>
    <s v="19:00:00"/>
    <s v=""/>
    <s v=""/>
    <s v=""/>
    <s v=""/>
    <s v="19:40:18"/>
    <s v=""/>
    <s v=""/>
    <s v="AAIZ"/>
    <s v=""/>
    <s v=""/>
    <s v="CO"/>
    <s v=""/>
    <s v="PRODUCTIVOS"/>
    <s v="20:37:32"/>
    <s v=""/>
    <s v="000019151879"/>
    <s v="X"/>
    <s v=""/>
    <s v="IZ10"/>
    <s v=""/>
    <s v="000000"/>
    <s v="GNCH"/>
    <s v="10720065"/>
    <s v=""/>
    <s v=""/>
    <s v=""/>
    <s v="00:00:00"/>
    <s v=""/>
    <s v=""/>
    <s v="X"/>
    <s v=""/>
    <s v="20:35:36"/>
    <s v=""/>
    <s v="QM001202299800"/>
    <s v=""/>
    <s v=""/>
    <s v=""/>
    <s v=""/>
    <s v=""/>
    <s v="EMPAQUE"/>
    <s v=""/>
    <s v=""/>
    <s v=""/>
    <s v=""/>
    <s v="19:40:19"/>
    <s v="MNC525A"/>
    <s v=""/>
    <s v=""/>
    <s v=""/>
    <s v=""/>
    <s v="IZ10"/>
    <s v=""/>
    <s v="20:35:36"/>
    <s v=""/>
    <s v=""/>
    <s v="000"/>
    <s v="000"/>
    <s v="000"/>
    <s v=""/>
    <s v=""/>
    <s v=""/>
    <s v=""/>
    <s v=""/>
    <s v=""/>
    <s v=""/>
    <s v="H"/>
    <s v="IZ10"/>
    <s v="EMPA00039"/>
    <x v="58"/>
    <d v="2022-06-06T00:00:00"/>
    <d v="2022-06-06T00:00:00"/>
    <d v="2022-06-02T00:00:00"/>
    <d v="2022-06-06T00:00:00"/>
    <m/>
    <m/>
    <d v="2022-06-02T00:00:00"/>
    <m/>
    <d v="2022-06-02T00:00:00"/>
    <d v="2022-06-02T00:00:00"/>
    <n v="1"/>
  </r>
  <r>
    <s v="IZ10"/>
    <s v="ZA"/>
    <s v="1202300382"/>
    <s v="ACOPLE ENTE PLANCHAS Y EJE SE SOLTÓ"/>
    <x v="3"/>
    <s v="100"/>
    <s v="MECANINT"/>
    <x v="0"/>
    <s v="MECE MERE ORAS"/>
    <s v="IZHAGIRALDO"/>
    <s v="IZHAGIRALDO"/>
    <s v="IZ10-LSC1-EMB"/>
    <s v="B"/>
    <s v=""/>
    <s v=""/>
    <s v="105755435"/>
    <s v=""/>
    <s v="IZEAVENDANO"/>
    <s v="14:14:55"/>
    <s v="505003051"/>
    <s v="0"/>
    <s v=""/>
    <s v=""/>
    <s v=""/>
    <s v="IZ10"/>
    <s v="Z3"/>
    <s v=""/>
    <s v="04:30:00"/>
    <s v="03:50:00"/>
    <s v=""/>
    <s v=""/>
    <s v=""/>
    <s v=""/>
    <s v="14:14:55"/>
    <s v=""/>
    <s v=""/>
    <s v="AAIZ"/>
    <s v=""/>
    <s v=""/>
    <s v="CO"/>
    <s v=""/>
    <s v="PRODUCTIVOS"/>
    <s v="04:53:53"/>
    <s v=""/>
    <s v="000019161457"/>
    <s v="X"/>
    <s v=""/>
    <s v="IZ10"/>
    <s v=""/>
    <s v="000000"/>
    <s v="GNCH"/>
    <s v="10724165"/>
    <s v=""/>
    <s v=""/>
    <s v=""/>
    <s v="00:00:00"/>
    <s v=""/>
    <s v=""/>
    <s v="X"/>
    <s v=""/>
    <s v="04:51:49"/>
    <s v="PROPASOL S.A.S"/>
    <s v="QM001202300382"/>
    <s v=""/>
    <s v=""/>
    <s v=""/>
    <s v=""/>
    <s v=""/>
    <s v="EMBUTIDO SALCHICHON"/>
    <s v=""/>
    <s v=""/>
    <s v=""/>
    <s v=""/>
    <s v="14:14:55"/>
    <s v="MNC540A"/>
    <s v=""/>
    <s v=""/>
    <s v=""/>
    <s v=""/>
    <s v="IZ10"/>
    <s v="Tv. 93 #53-32, Bogotá"/>
    <s v="04:51:49"/>
    <s v="(1)3004621"/>
    <s v=""/>
    <s v="000"/>
    <s v="000"/>
    <s v="000"/>
    <s v=""/>
    <s v=""/>
    <s v=""/>
    <s v=""/>
    <s v=""/>
    <s v=""/>
    <s v=""/>
    <s v="H"/>
    <s v="IZ10"/>
    <s v="20388176"/>
    <x v="59"/>
    <d v="2022-06-25T00:00:00"/>
    <d v="2022-06-25T00:00:00"/>
    <d v="2022-06-04T00:00:00"/>
    <d v="2022-06-25T00:00:00"/>
    <m/>
    <m/>
    <d v="2022-06-04T00:00:00"/>
    <m/>
    <d v="2022-06-04T00:00:00"/>
    <d v="2022-06-04T00:00:00"/>
    <n v="0.67"/>
  </r>
  <r>
    <s v="IZ10"/>
    <s v="ZA"/>
    <s v="1202300735"/>
    <s v="FALLA MODULOS ELECTRÓNICOS"/>
    <x v="3"/>
    <s v="100"/>
    <s v="ELECTINT"/>
    <x v="0"/>
    <s v="MECE ORAS"/>
    <s v="IZJCHIGUITA"/>
    <s v="IZDMONTOYAH"/>
    <s v="IZ10-LSC1-EMB"/>
    <s v="B"/>
    <s v=""/>
    <s v=""/>
    <s v="105757314"/>
    <s v=""/>
    <s v="IZCAPIEDRAHI"/>
    <s v="15:04:05"/>
    <s v="505003051"/>
    <s v="0"/>
    <s v=""/>
    <s v=""/>
    <s v=""/>
    <s v="IZ10"/>
    <s v="Z3"/>
    <s v=""/>
    <s v="17:00:00"/>
    <s v="22:00:00"/>
    <s v=""/>
    <s v=""/>
    <s v=""/>
    <s v=""/>
    <s v="15:58:14"/>
    <s v=""/>
    <s v=""/>
    <s v="AAIZ"/>
    <s v=""/>
    <s v=""/>
    <s v="CO"/>
    <s v=""/>
    <s v="PRODUCTIVOS"/>
    <s v="03:54:12"/>
    <s v=""/>
    <s v="000019165060"/>
    <s v="X"/>
    <s v=""/>
    <s v="IZ10"/>
    <s v=""/>
    <s v="000000"/>
    <s v="GNCH"/>
    <s v="10724165"/>
    <s v=""/>
    <s v=""/>
    <s v=""/>
    <s v="00:00:00"/>
    <s v=""/>
    <s v=""/>
    <s v="X"/>
    <s v=""/>
    <s v="03:50:13"/>
    <s v="PROPASOL S.A.S"/>
    <s v="QM001202300735"/>
    <s v=""/>
    <s v=""/>
    <s v=""/>
    <s v=""/>
    <s v=""/>
    <s v="EMBUTIDO SALCHICHON"/>
    <s v=""/>
    <s v=""/>
    <s v=""/>
    <s v=""/>
    <s v="15:58:15"/>
    <s v="MNC540A"/>
    <s v=""/>
    <s v=""/>
    <s v=""/>
    <s v=""/>
    <s v="IZ10"/>
    <s v="Tv. 93 #53-32, Bogotá"/>
    <s v="03:50:13"/>
    <s v="(1)3004621"/>
    <s v=""/>
    <s v="000"/>
    <s v="000"/>
    <s v="000"/>
    <s v=""/>
    <s v=""/>
    <s v=""/>
    <s v=""/>
    <s v=""/>
    <s v=""/>
    <s v=""/>
    <s v="H"/>
    <s v="IZ10"/>
    <s v="20388176"/>
    <x v="60"/>
    <d v="2022-07-09T00:00:00"/>
    <d v="2022-07-14T00:00:00"/>
    <d v="2022-06-06T00:00:00"/>
    <d v="2022-07-09T00:00:00"/>
    <m/>
    <m/>
    <d v="2022-06-06T00:00:00"/>
    <m/>
    <d v="2022-06-06T00:00:00"/>
    <d v="2022-06-05T00:00:00"/>
    <n v="19"/>
  </r>
  <r>
    <s v="IZ10"/>
    <s v="ZA"/>
    <s v="1202302034"/>
    <s v="SEGUIDOR DE TUBO AVERIADO"/>
    <x v="8"/>
    <s v="100"/>
    <s v="MECANINT"/>
    <x v="0"/>
    <s v="MECE MERE ORAS"/>
    <s v="IZHAGIRALDO"/>
    <s v="IZHAGIRALDO"/>
    <s v="IZ10-LSA1-FOR"/>
    <s v="B"/>
    <s v=""/>
    <s v=""/>
    <s v="105759999"/>
    <s v=""/>
    <s v="IZLMORTIZ"/>
    <s v="10:07:13"/>
    <s v="505003047"/>
    <s v="0"/>
    <s v=""/>
    <s v=""/>
    <s v=""/>
    <s v="IZ10"/>
    <s v="Z3"/>
    <s v=""/>
    <s v="03:00:00"/>
    <s v="01:30:00"/>
    <s v=""/>
    <s v=""/>
    <s v=""/>
    <s v=""/>
    <s v="10:07:12"/>
    <s v=""/>
    <s v=""/>
    <s v="AAIZ"/>
    <s v=""/>
    <s v=""/>
    <s v="CO"/>
    <s v=""/>
    <s v="PRODUCTIVOS"/>
    <s v="05:16:13"/>
    <s v=""/>
    <s v="000019178646"/>
    <s v="X"/>
    <s v=""/>
    <s v="IZ10"/>
    <s v=""/>
    <s v="000000"/>
    <s v="GNCH"/>
    <s v="10713765"/>
    <s v=""/>
    <s v=""/>
    <s v=""/>
    <s v="00:00:00"/>
    <s v=""/>
    <s v=""/>
    <s v="X"/>
    <s v=""/>
    <s v="05:13:39"/>
    <s v="Juan Neustadtel"/>
    <s v="QM001202302034"/>
    <s v=""/>
    <s v=""/>
    <s v=""/>
    <s v=""/>
    <s v=""/>
    <s v="FORMADO"/>
    <s v=""/>
    <s v=""/>
    <s v=""/>
    <s v=""/>
    <s v="10:07:13"/>
    <s v="MNC490A"/>
    <s v=""/>
    <s v=""/>
    <s v=""/>
    <s v=""/>
    <s v="IZ10"/>
    <s v="Cra 48#48 Sur--75, Envigado"/>
    <s v="05:13:39"/>
    <s v="5405380 108"/>
    <s v=""/>
    <s v="000"/>
    <s v="000"/>
    <s v="000"/>
    <s v=""/>
    <s v=""/>
    <s v=""/>
    <s v=""/>
    <s v=""/>
    <s v=""/>
    <s v=""/>
    <s v="H"/>
    <s v="IZ10"/>
    <s v="20388054"/>
    <x v="61"/>
    <d v="2022-06-11T00:00:00"/>
    <d v="2022-06-11T00:00:00"/>
    <d v="2022-06-08T00:00:00"/>
    <d v="2022-06-11T00:00:00"/>
    <m/>
    <m/>
    <d v="2022-06-08T00:00:00"/>
    <m/>
    <d v="2022-06-08T00:00:00"/>
    <d v="2022-06-08T00:00:00"/>
    <n v="1.5"/>
  </r>
  <r>
    <s v="IZ10"/>
    <s v="ZA"/>
    <s v="1202302012"/>
    <s v="PEGA MECANICA"/>
    <x v="3"/>
    <s v="100"/>
    <s v="MECANINT"/>
    <x v="0"/>
    <s v="MECE MERE ORAS"/>
    <s v="IZJCHIGUITA"/>
    <s v="IZDMONTOYAH"/>
    <s v="IZ10-LSC1-EMB"/>
    <s v="B"/>
    <s v=""/>
    <s v=""/>
    <s v="105759996"/>
    <s v=""/>
    <s v="IZEMCARVAJAL"/>
    <s v="21:15:50"/>
    <s v="505003051"/>
    <s v="0"/>
    <s v=""/>
    <s v=""/>
    <s v=""/>
    <s v="IZ10"/>
    <s v="Z3"/>
    <s v=""/>
    <s v="02:16:45"/>
    <s v="01:51:45"/>
    <s v=""/>
    <s v=""/>
    <s v=""/>
    <s v=""/>
    <s v="01:51:45"/>
    <s v=""/>
    <s v=""/>
    <s v="AAIZ"/>
    <s v=""/>
    <s v=""/>
    <s v="CO"/>
    <s v=""/>
    <s v="PRODUCTIVOS"/>
    <s v="02:39:49"/>
    <s v=""/>
    <s v="000019177184"/>
    <s v="X"/>
    <s v=""/>
    <s v="IZ10"/>
    <s v=""/>
    <s v="000000"/>
    <s v="GNCH"/>
    <s v="10724165"/>
    <s v=""/>
    <s v=""/>
    <s v=""/>
    <s v="00:00:00"/>
    <s v=""/>
    <s v=""/>
    <s v="X"/>
    <s v=""/>
    <s v="02:36:45"/>
    <s v="PROPASOL S.A.S"/>
    <s v="QM001202302012"/>
    <s v=""/>
    <s v=""/>
    <s v=""/>
    <s v=""/>
    <s v=""/>
    <s v="EMBUTIDO SALCHICHON"/>
    <s v=""/>
    <s v=""/>
    <s v=""/>
    <s v=""/>
    <s v="08:50:53"/>
    <s v="MNC540A"/>
    <s v=""/>
    <s v=""/>
    <s v=""/>
    <s v=""/>
    <s v="IZ10"/>
    <s v="Tv. 93 #53-32, Bogotá"/>
    <s v="02:36:45"/>
    <s v="(1)3004621"/>
    <s v=""/>
    <s v="000"/>
    <s v="000"/>
    <s v="000"/>
    <s v=""/>
    <s v=""/>
    <s v=""/>
    <s v=""/>
    <s v=""/>
    <s v=""/>
    <s v=""/>
    <s v="H"/>
    <s v="IZ10"/>
    <s v="20388176"/>
    <x v="61"/>
    <d v="2022-06-08T00:00:00"/>
    <d v="2022-06-08T00:00:00"/>
    <d v="2022-06-08T00:00:00"/>
    <d v="2022-06-08T00:00:00"/>
    <m/>
    <m/>
    <d v="2022-06-08T00:00:00"/>
    <m/>
    <d v="2022-06-08T00:00:00"/>
    <d v="2022-06-08T00:00:00"/>
    <n v="0.42"/>
  </r>
  <r>
    <s v="IZ10"/>
    <s v="ZA"/>
    <s v="1202296920"/>
    <s v="FALLO PLANCHA DE SELLADO"/>
    <x v="0"/>
    <s v="100"/>
    <s v="ELECTINT"/>
    <x v="0"/>
    <s v="MECE MERE ORAS"/>
    <s v="IZWJJIMENEZ"/>
    <s v="IZWJJIMENEZ"/>
    <s v="IZ10-LSA1-EMP"/>
    <s v="B"/>
    <s v=""/>
    <s v=""/>
    <s v="105761966"/>
    <s v=""/>
    <s v="IZEAVENDANO"/>
    <s v="13:55:36"/>
    <s v="505002491"/>
    <s v="0"/>
    <s v=""/>
    <s v=""/>
    <s v=""/>
    <s v="IZ10"/>
    <s v="Z3"/>
    <s v=""/>
    <s v="03:30:00"/>
    <s v="03:00:00"/>
    <s v=""/>
    <s v=""/>
    <s v=""/>
    <s v=""/>
    <s v="13:55:34"/>
    <s v=""/>
    <s v=""/>
    <s v="AAIZ"/>
    <s v=""/>
    <s v=""/>
    <s v="CO"/>
    <s v=""/>
    <s v="PRODUCTIVOS"/>
    <s v="05:29:42"/>
    <s v=""/>
    <s v="000019116452"/>
    <s v="X"/>
    <s v=""/>
    <s v="IZ10"/>
    <s v=""/>
    <s v="000000"/>
    <s v="GNCH"/>
    <s v="10720065"/>
    <s v=""/>
    <s v=""/>
    <s v=""/>
    <s v="00:00:00"/>
    <s v=""/>
    <s v=""/>
    <s v="X"/>
    <s v=""/>
    <s v="10:29:59"/>
    <s v=""/>
    <s v="QM001202296920"/>
    <s v=""/>
    <s v=""/>
    <s v=""/>
    <s v=""/>
    <s v=""/>
    <s v="EMPAQUE"/>
    <s v=""/>
    <s v=""/>
    <s v=""/>
    <s v=""/>
    <s v="13:55:36"/>
    <s v="MNC525A"/>
    <s v=""/>
    <s v=""/>
    <s v=""/>
    <s v=""/>
    <s v="IZ10"/>
    <s v=""/>
    <s v="05:27:54"/>
    <s v=""/>
    <s v=""/>
    <s v="000"/>
    <s v="000"/>
    <s v="000"/>
    <s v=""/>
    <s v=""/>
    <s v=""/>
    <s v=""/>
    <s v=""/>
    <s v=""/>
    <s v=""/>
    <s v="H"/>
    <s v="IZ10"/>
    <s v="EMPA00039"/>
    <x v="62"/>
    <d v="2022-06-25T00:00:00"/>
    <d v="2022-06-25T00:00:00"/>
    <d v="2022-05-28T00:00:00"/>
    <d v="2022-06-25T00:00:00"/>
    <m/>
    <m/>
    <d v="2022-05-27T00:00:00"/>
    <m/>
    <d v="2022-05-27T00:00:00"/>
    <d v="2022-05-27T00:00:00"/>
    <n v="24.5"/>
  </r>
  <r>
    <s v="IZ10"/>
    <s v="ZA"/>
    <s v="1202304354"/>
    <s v="BANDA DE SALIDA SE CORRE HACIA UN LADO"/>
    <x v="2"/>
    <s v="100"/>
    <s v="MECANINT"/>
    <x v="0"/>
    <s v="MECE MERE ORAS"/>
    <s v="IZJJCORREA"/>
    <s v="IZJJCORREA"/>
    <s v="IZ10-LJA1-EMP-EMP2"/>
    <s v="A"/>
    <s v=""/>
    <s v=""/>
    <s v="105767772"/>
    <s v=""/>
    <s v="IZEAVENDANO"/>
    <s v="06:42:02"/>
    <s v="505002465"/>
    <s v="0"/>
    <s v=""/>
    <s v=""/>
    <s v=""/>
    <s v="IZ10"/>
    <s v="Z3"/>
    <s v=""/>
    <s v="11:40:00"/>
    <s v="10:00:00"/>
    <s v=""/>
    <s v=""/>
    <s v=""/>
    <s v=""/>
    <s v="12:14:02"/>
    <s v=""/>
    <s v=""/>
    <s v="AAIZ"/>
    <s v=""/>
    <s v=""/>
    <s v="CO"/>
    <s v=""/>
    <s v="PRODUCTIVOS"/>
    <s v="14:01:45"/>
    <s v=""/>
    <s v="000019208183"/>
    <s v="X"/>
    <s v=""/>
    <s v="IZ10"/>
    <s v=""/>
    <s v="000000"/>
    <s v="GNCH"/>
    <s v="10723465"/>
    <s v=""/>
    <s v=""/>
    <s v=""/>
    <s v="00:00:00"/>
    <s v=""/>
    <s v=""/>
    <s v="X"/>
    <s v=""/>
    <s v="13:58:35"/>
    <s v="Juan Nustadtel"/>
    <s v="QM001202304354"/>
    <s v=""/>
    <s v=""/>
    <s v=""/>
    <s v=""/>
    <s v=""/>
    <s v="EMPAQUE RIGIDO"/>
    <s v="ENVIGADO"/>
    <s v=""/>
    <s v=""/>
    <s v=""/>
    <s v="12:14:03"/>
    <s v="MNC550A"/>
    <s v=""/>
    <s v=""/>
    <s v=""/>
    <s v=""/>
    <s v="IZ10"/>
    <s v="Cra 48#48 Sur-75 (Juan Neustadtel)"/>
    <s v="13:58:35"/>
    <s v="5405380"/>
    <s v=""/>
    <s v="000"/>
    <s v="000"/>
    <s v="000"/>
    <s v=""/>
    <s v=""/>
    <s v=""/>
    <s v=""/>
    <s v=""/>
    <s v=""/>
    <s v=""/>
    <s v="H"/>
    <s v="IZ10"/>
    <s v="20183406"/>
    <x v="63"/>
    <d v="2022-06-14T00:00:00"/>
    <d v="2022-06-23T00:00:00"/>
    <d v="2022-06-13T00:00:00"/>
    <d v="2022-06-14T00:00:00"/>
    <m/>
    <m/>
    <d v="2022-06-13T00:00:00"/>
    <m/>
    <d v="2022-06-13T00:00:00"/>
    <d v="2022-06-13T00:00:00"/>
    <n v="1.67"/>
  </r>
  <r>
    <s v="IZ10"/>
    <s v="ZA"/>
    <s v="1202304709"/>
    <s v="CUCHILLA # 2 NO CORTA - SONIDO EXTRAÑO"/>
    <x v="0"/>
    <s v="100"/>
    <s v="MECANINT"/>
    <x v="0"/>
    <s v="MECE MERE ORAS"/>
    <s v="IZNARENAS"/>
    <s v="IZNARENAS"/>
    <s v="IZ10-LSA1-EMP"/>
    <s v="B"/>
    <s v=""/>
    <s v=""/>
    <s v="105769146"/>
    <s v=""/>
    <s v="IZEMCARVAJAL"/>
    <s v="17:02:33"/>
    <s v="505002491"/>
    <s v="0"/>
    <s v=""/>
    <s v=""/>
    <s v=""/>
    <s v="IZ10"/>
    <s v="Z3"/>
    <s v=""/>
    <s v="07:30:00"/>
    <s v="06:30:00"/>
    <s v=""/>
    <s v=""/>
    <s v=""/>
    <s v=""/>
    <s v="13:44:20"/>
    <s v=""/>
    <s v=""/>
    <s v="AAIZ"/>
    <s v=""/>
    <s v=""/>
    <s v="CO"/>
    <s v=""/>
    <s v="PRODUCTIVOS"/>
    <s v="08:29:01"/>
    <s v=""/>
    <s v="000019212281"/>
    <s v="X"/>
    <s v=""/>
    <s v="IZ10"/>
    <s v=""/>
    <s v="000000"/>
    <s v="GNCH"/>
    <s v="10720065"/>
    <s v=""/>
    <s v=""/>
    <s v=""/>
    <s v="00:00:00"/>
    <s v=""/>
    <s v=""/>
    <s v="X"/>
    <s v=""/>
    <s v="08:27:20"/>
    <s v=""/>
    <s v="QM001202304709"/>
    <s v=""/>
    <s v=""/>
    <s v=""/>
    <s v=""/>
    <s v=""/>
    <s v="EMPAQUE"/>
    <s v=""/>
    <s v=""/>
    <s v=""/>
    <s v=""/>
    <s v="13:44:21"/>
    <s v="MNC525A"/>
    <s v=""/>
    <s v=""/>
    <s v=""/>
    <s v=""/>
    <s v="IZ10"/>
    <s v=""/>
    <s v="08:27:20"/>
    <s v=""/>
    <s v=""/>
    <s v="000"/>
    <s v="000"/>
    <s v="000"/>
    <s v=""/>
    <s v=""/>
    <s v=""/>
    <s v=""/>
    <s v=""/>
    <s v=""/>
    <s v=""/>
    <s v="H"/>
    <s v="IZ10"/>
    <s v="EMPA00039"/>
    <x v="64"/>
    <d v="2022-06-14T00:00:00"/>
    <d v="2022-06-28T00:00:00"/>
    <d v="2022-06-14T00:00:00"/>
    <d v="2022-06-14T00:00:00"/>
    <m/>
    <m/>
    <d v="2022-06-14T00:00:00"/>
    <m/>
    <d v="2022-06-14T00:00:00"/>
    <d v="2022-06-14T00:00:00"/>
    <n v="1"/>
  </r>
  <r>
    <s v="IZ10"/>
    <s v="ZA"/>
    <s v="1202305182"/>
    <s v="DAÑO EN PANEL PRINCIPAL"/>
    <x v="4"/>
    <s v="100"/>
    <s v="ELECTINT"/>
    <x v="0"/>
    <s v="MECE ORAS"/>
    <s v="IZHAURAN"/>
    <s v="IZHAURAN"/>
    <s v="IZ10-LSA1-EMP"/>
    <s v="B"/>
    <s v=""/>
    <s v=""/>
    <s v="105771104"/>
    <s v=""/>
    <s v="IZLMORTIZ"/>
    <s v="08:33:43"/>
    <s v="505001342"/>
    <s v="0"/>
    <s v=""/>
    <s v=""/>
    <s v=""/>
    <s v="IZ10"/>
    <s v="Z3"/>
    <s v=""/>
    <s v="06:30:00"/>
    <s v="06:00:00"/>
    <s v=""/>
    <s v=""/>
    <s v=""/>
    <s v=""/>
    <s v="08:33:42"/>
    <s v=""/>
    <s v=""/>
    <s v="AAIZ"/>
    <s v=""/>
    <s v=""/>
    <s v="CO"/>
    <s v=""/>
    <s v="PRODUCTIVOS"/>
    <s v="06:36:13"/>
    <s v=""/>
    <s v="000019218485"/>
    <s v="X"/>
    <s v=""/>
    <s v="IZ10"/>
    <s v=""/>
    <s v="000000"/>
    <s v="GNCH"/>
    <s v="10712765"/>
    <s v=""/>
    <s v=""/>
    <s v=""/>
    <s v="00:00:00"/>
    <s v=""/>
    <s v=""/>
    <s v="X"/>
    <s v=""/>
    <s v="06:35:25"/>
    <s v=""/>
    <s v="QM001202305182"/>
    <s v=""/>
    <s v=""/>
    <s v=""/>
    <s v=""/>
    <s v=""/>
    <s v="EMPAQUE"/>
    <s v=""/>
    <s v=""/>
    <s v=""/>
    <s v=""/>
    <s v="08:33:43"/>
    <s v="MNC525A"/>
    <s v=""/>
    <s v=""/>
    <s v=""/>
    <s v=""/>
    <s v="IZ10"/>
    <s v=""/>
    <s v="06:35:25"/>
    <s v=""/>
    <s v=""/>
    <s v="000"/>
    <s v="000"/>
    <s v="000"/>
    <s v=""/>
    <s v=""/>
    <s v=""/>
    <s v=""/>
    <s v=""/>
    <s v=""/>
    <s v=""/>
    <s v="H"/>
    <s v="IZ10"/>
    <s v="EMPA00005"/>
    <x v="65"/>
    <d v="2022-06-18T00:00:00"/>
    <d v="2022-06-18T00:00:00"/>
    <d v="2022-06-15T00:00:00"/>
    <d v="2022-06-18T00:00:00"/>
    <m/>
    <m/>
    <d v="2022-06-15T00:00:00"/>
    <m/>
    <d v="2022-06-15T00:00:00"/>
    <d v="2022-06-15T00:00:00"/>
    <n v="0.5"/>
  </r>
  <r>
    <s v="IZ10"/>
    <s v="ZA"/>
    <s v="1202306058"/>
    <s v="DEFICIENCIA DE VACIO"/>
    <x v="2"/>
    <s v="100"/>
    <s v="COORMTTO"/>
    <x v="0"/>
    <s v="MECE MERE ORAS"/>
    <s v="IZWJJIMENEZ"/>
    <s v="IZWJJIMENEZ"/>
    <s v="IZ10-LJA1-EMP-EMP2"/>
    <s v="A"/>
    <s v=""/>
    <s v=""/>
    <s v="105773285"/>
    <s v=""/>
    <s v="IZLMORTIZ"/>
    <s v="03:05:34"/>
    <s v="505002465"/>
    <s v="0"/>
    <s v=""/>
    <s v=""/>
    <s v=""/>
    <s v="IZ10"/>
    <s v="Z3"/>
    <s v=""/>
    <s v="22:00:00"/>
    <s v="19:00:00"/>
    <s v=""/>
    <s v=""/>
    <s v=""/>
    <s v=""/>
    <s v="19:00:00"/>
    <s v=""/>
    <s v=""/>
    <s v="AAIZ"/>
    <s v=""/>
    <s v=""/>
    <s v="CO"/>
    <s v=""/>
    <s v="PRODUCTIVOS"/>
    <s v="20:28:33"/>
    <s v=""/>
    <s v="000019229567"/>
    <s v="X"/>
    <s v=""/>
    <s v="IZ10"/>
    <s v=""/>
    <s v="000000"/>
    <s v="GNCH"/>
    <s v="10723465"/>
    <s v=""/>
    <s v=""/>
    <s v=""/>
    <s v="00:00:00"/>
    <s v=""/>
    <s v=""/>
    <s v="X"/>
    <s v=""/>
    <s v="20:27:03"/>
    <s v="Juan Nustadtel"/>
    <s v="QM001202306058"/>
    <s v=""/>
    <s v=""/>
    <s v=""/>
    <s v=""/>
    <s v=""/>
    <s v="EMPAQUE RIGIDO"/>
    <s v="ENVIGADO"/>
    <s v=""/>
    <s v=""/>
    <s v=""/>
    <s v="03:05:33"/>
    <s v="MNC550A"/>
    <s v=""/>
    <s v=""/>
    <s v=""/>
    <s v=""/>
    <s v="IZ10"/>
    <s v="Cra 48#48 Sur-75 (Juan Neustadtel)"/>
    <s v="20:27:03"/>
    <s v="5405380"/>
    <s v=""/>
    <s v="000"/>
    <s v="000"/>
    <s v="000"/>
    <s v=""/>
    <s v=""/>
    <s v=""/>
    <s v=""/>
    <s v=""/>
    <s v=""/>
    <s v=""/>
    <s v="H"/>
    <s v="IZ10"/>
    <s v="20183406"/>
    <x v="66"/>
    <d v="2023-04-27T00:00:00"/>
    <d v="2023-04-27T00:00:00"/>
    <d v="2022-06-16T00:00:00"/>
    <d v="2022-06-16T00:00:00"/>
    <m/>
    <m/>
    <d v="2022-06-16T00:00:00"/>
    <m/>
    <d v="2022-06-16T00:00:00"/>
    <d v="2022-06-16T00:00:00"/>
    <n v="3"/>
  </r>
  <r>
    <s v="IZ10"/>
    <s v="ZA"/>
    <s v="1202305933"/>
    <s v="TENSOR DE BANDA TRANFERENCIA SALE ACOPLE"/>
    <x v="2"/>
    <s v="100"/>
    <s v="MECANINT"/>
    <x v="0"/>
    <s v="MECE ORAS"/>
    <s v="IZJJCORREA"/>
    <s v="IZJJCORREA"/>
    <s v="IZ10-LJA1-EMP-EMP2"/>
    <s v="A"/>
    <s v=""/>
    <s v=""/>
    <s v="105774265"/>
    <s v=""/>
    <s v="IZEMCARVAJAL"/>
    <s v="21:30:30"/>
    <s v="505002465"/>
    <s v="0"/>
    <s v=""/>
    <s v=""/>
    <s v=""/>
    <s v="IZ10"/>
    <s v="Z3"/>
    <s v=""/>
    <s v="09:30:00"/>
    <s v="08:40:00"/>
    <s v=""/>
    <s v=""/>
    <s v=""/>
    <s v=""/>
    <s v="21:30:29"/>
    <s v=""/>
    <s v=""/>
    <s v="AAIZ"/>
    <s v=""/>
    <s v=""/>
    <s v="CO"/>
    <s v=""/>
    <s v="PRODUCTIVOS"/>
    <s v="13:28:34"/>
    <s v=""/>
    <s v="000019227125"/>
    <s v="X"/>
    <s v=""/>
    <s v="IZ10"/>
    <s v=""/>
    <s v="000000"/>
    <s v="GNCH"/>
    <s v="10723465"/>
    <s v=""/>
    <s v=""/>
    <s v=""/>
    <s v="00:00:00"/>
    <s v=""/>
    <s v=""/>
    <s v="X"/>
    <s v=""/>
    <s v="13:16:25"/>
    <s v="Juan Nustadtel"/>
    <s v="QM001202305933"/>
    <s v=""/>
    <s v=""/>
    <s v=""/>
    <s v=""/>
    <s v=""/>
    <s v="EMPAQUE RIGIDO"/>
    <s v="ENVIGADO"/>
    <s v=""/>
    <s v=""/>
    <s v=""/>
    <s v="21:30:30"/>
    <s v="MNC550A"/>
    <s v=""/>
    <s v=""/>
    <s v=""/>
    <s v=""/>
    <s v="IZ10"/>
    <s v="Cra 48#48 Sur-75 (Juan Neustadtel)"/>
    <s v="13:16:25"/>
    <s v="5405380"/>
    <s v=""/>
    <s v="000"/>
    <s v="000"/>
    <s v="000"/>
    <s v=""/>
    <s v=""/>
    <s v=""/>
    <s v=""/>
    <s v=""/>
    <s v=""/>
    <s v=""/>
    <s v="H"/>
    <s v="IZ10"/>
    <s v="20183406"/>
    <x v="66"/>
    <d v="2022-06-17T00:00:00"/>
    <d v="2022-06-17T00:00:00"/>
    <d v="2022-06-16T00:00:00"/>
    <d v="2022-06-17T00:00:00"/>
    <m/>
    <m/>
    <d v="2022-06-16T00:00:00"/>
    <m/>
    <d v="2022-06-16T00:00:00"/>
    <d v="2022-06-16T00:00:00"/>
    <n v="0.83"/>
  </r>
  <r>
    <s v="IZ10"/>
    <s v="ZA"/>
    <s v="1202306337"/>
    <s v="CUCHILLAS TRANSVERSALES NO CORTAN"/>
    <x v="0"/>
    <s v="100"/>
    <s v="MECANINT"/>
    <x v="0"/>
    <s v="MECE ORAS"/>
    <s v="IZPAZAPATA"/>
    <s v="IZPAZAPATA"/>
    <s v="IZ10-LSA1-EMP"/>
    <s v="B"/>
    <s v=""/>
    <s v=""/>
    <s v="105774623"/>
    <s v=""/>
    <s v="IZLMORTIZ"/>
    <s v="12:19:42"/>
    <s v="505002491"/>
    <s v="0"/>
    <s v=""/>
    <s v=""/>
    <s v=""/>
    <s v="IZ10"/>
    <s v="Z3"/>
    <s v=""/>
    <s v="09:25:00"/>
    <s v="08:45:00"/>
    <s v=""/>
    <s v=""/>
    <s v=""/>
    <s v=""/>
    <s v="12:19:41"/>
    <s v=""/>
    <s v=""/>
    <s v="AAIZ"/>
    <s v=""/>
    <s v=""/>
    <s v="CO"/>
    <s v=""/>
    <s v="PRODUCTIVOS"/>
    <s v="12:02:58"/>
    <s v=""/>
    <s v="000019233346"/>
    <s v="X"/>
    <s v=""/>
    <s v="IZ10"/>
    <s v=""/>
    <s v="000000"/>
    <s v="GNCH"/>
    <s v="10720065"/>
    <s v=""/>
    <s v=""/>
    <s v=""/>
    <s v="00:00:00"/>
    <s v=""/>
    <s v=""/>
    <s v="X"/>
    <s v=""/>
    <s v="12:01:12"/>
    <s v=""/>
    <s v="QM001202306337"/>
    <s v=""/>
    <s v=""/>
    <s v=""/>
    <s v=""/>
    <s v=""/>
    <s v="EMPAQUE"/>
    <s v=""/>
    <s v=""/>
    <s v=""/>
    <s v=""/>
    <s v="12:19:42"/>
    <s v="MNC525A"/>
    <s v=""/>
    <s v=""/>
    <s v=""/>
    <s v=""/>
    <s v="IZ10"/>
    <s v=""/>
    <s v="12:01:12"/>
    <s v=""/>
    <s v=""/>
    <s v="000"/>
    <s v="000"/>
    <s v="000"/>
    <s v=""/>
    <s v=""/>
    <s v=""/>
    <s v=""/>
    <s v=""/>
    <s v=""/>
    <s v=""/>
    <s v="H"/>
    <s v="IZ10"/>
    <s v="EMPA00039"/>
    <x v="67"/>
    <d v="2022-06-17T00:00:00"/>
    <d v="2022-06-17T00:00:00"/>
    <d v="2022-06-17T00:00:00"/>
    <d v="2022-06-17T00:00:00"/>
    <m/>
    <m/>
    <d v="2022-06-17T00:00:00"/>
    <m/>
    <d v="2022-06-17T00:00:00"/>
    <d v="2022-06-17T00:00:00"/>
    <n v="0.67"/>
  </r>
  <r>
    <s v="IZ10"/>
    <s v="ZA"/>
    <s v="1202306533"/>
    <s v="TORNILLO REVENTADO TUBO DE LLENADO"/>
    <x v="6"/>
    <s v="100"/>
    <s v="COORMTTO"/>
    <x v="2"/>
    <s v="MECE"/>
    <s v="IZHAGIRALDO"/>
    <s v="IZHAGIRALDO"/>
    <s v="IZ10-LSA1-FOR"/>
    <s v="B"/>
    <s v=""/>
    <s v=""/>
    <s v=""/>
    <s v=""/>
    <s v="IZEMCARVAJAL"/>
    <s v="21:45:46"/>
    <s v="505001603"/>
    <s v="0"/>
    <s v=""/>
    <s v=""/>
    <s v=""/>
    <s v="IZ10"/>
    <s v="Z3"/>
    <s v=""/>
    <s v="00:00:00"/>
    <s v="21:26:52"/>
    <s v=""/>
    <s v=""/>
    <s v=""/>
    <s v=""/>
    <s v="21:26:52"/>
    <s v=""/>
    <s v=""/>
    <s v="AAIZ"/>
    <s v=""/>
    <s v=""/>
    <s v="CO"/>
    <s v=""/>
    <s v="PRODUCTIVOS"/>
    <s v="02:23:32"/>
    <s v=""/>
    <s v="000019237080"/>
    <s v="X"/>
    <s v=""/>
    <s v="IZ10"/>
    <s v=""/>
    <s v="000000"/>
    <s v="GNCH"/>
    <s v="10713765"/>
    <s v=""/>
    <s v=""/>
    <s v=""/>
    <s v="00:00:00"/>
    <s v=""/>
    <s v=""/>
    <s v="X"/>
    <s v=""/>
    <s v="02:21:52"/>
    <s v=""/>
    <s v="QM001202306533"/>
    <s v=""/>
    <s v=""/>
    <s v=""/>
    <s v=""/>
    <s v=""/>
    <s v="FORMADO"/>
    <s v=""/>
    <s v=""/>
    <s v=""/>
    <s v=""/>
    <s v="21:45:45"/>
    <s v="MNC490A"/>
    <s v=""/>
    <s v=""/>
    <s v=""/>
    <s v=""/>
    <s v="IZ10"/>
    <s v=""/>
    <s v="02:21:52"/>
    <s v=""/>
    <s v=""/>
    <s v="000"/>
    <s v="000"/>
    <s v="000"/>
    <s v=""/>
    <s v=""/>
    <s v=""/>
    <s v=""/>
    <s v=""/>
    <s v=""/>
    <s v=""/>
    <s v="H"/>
    <s v="IZ10"/>
    <s v="FORM00002"/>
    <x v="68"/>
    <d v="2022-06-18T00:00:00"/>
    <d v="2022-06-18T00:00:00"/>
    <m/>
    <d v="2022-06-17T00:00:00"/>
    <m/>
    <m/>
    <d v="2022-06-18T00:00:00"/>
    <m/>
    <d v="2022-06-18T00:00:00"/>
    <d v="2022-06-17T00:00:00"/>
    <n v="0"/>
  </r>
  <r>
    <s v="IZ10"/>
    <s v="ZA"/>
    <s v="1202307152"/>
    <s v="EJE REVENTADO EN BOMBA"/>
    <x v="7"/>
    <s v="100"/>
    <s v="MECANINT"/>
    <x v="3"/>
    <s v="MECE MERE ORAS"/>
    <s v="IZHAGIRALDO"/>
    <s v="IZHAGIRALDO"/>
    <s v="IZ10-LSA1-FOR"/>
    <s v="B"/>
    <s v=""/>
    <s v=""/>
    <s v="105778511"/>
    <s v=""/>
    <s v="IZEMCARVAJAL"/>
    <s v="16:37:21"/>
    <s v="505001267"/>
    <s v="0"/>
    <s v=""/>
    <s v=""/>
    <s v=""/>
    <s v="IZ10"/>
    <s v="Z3"/>
    <s v=""/>
    <s v="06:30:00"/>
    <s v="22:00:00"/>
    <s v=""/>
    <s v=""/>
    <s v=""/>
    <s v=""/>
    <s v="16:37:20"/>
    <s v=""/>
    <s v=""/>
    <s v="AAIZ"/>
    <s v=""/>
    <s v=""/>
    <s v="CO"/>
    <s v=""/>
    <s v="PRODUCTIVOS"/>
    <s v="23:58:07"/>
    <s v=""/>
    <s v="000019241647"/>
    <s v="X"/>
    <s v=""/>
    <s v="IZ10"/>
    <s v=""/>
    <s v="000000"/>
    <s v="GNCH"/>
    <s v="10713765"/>
    <s v=""/>
    <s v=""/>
    <s v=""/>
    <s v="00:00:00"/>
    <s v=""/>
    <s v=""/>
    <s v="X"/>
    <s v=""/>
    <s v="23:56:29"/>
    <s v=""/>
    <s v="QM001202307152"/>
    <s v=""/>
    <s v=""/>
    <s v=""/>
    <s v=""/>
    <s v=""/>
    <s v="FORMADO"/>
    <s v=""/>
    <s v=""/>
    <s v=""/>
    <s v=""/>
    <s v="16:37:21"/>
    <s v="MNC490A"/>
    <s v=""/>
    <s v=""/>
    <s v=""/>
    <s v=""/>
    <s v="IZ10"/>
    <s v=""/>
    <s v="23:56:29"/>
    <s v=""/>
    <s v=""/>
    <s v="000"/>
    <s v="000"/>
    <s v="000"/>
    <s v=""/>
    <s v=""/>
    <s v=""/>
    <s v=""/>
    <s v=""/>
    <s v=""/>
    <s v=""/>
    <s v="H"/>
    <s v="IZ10"/>
    <s v="FORM00001"/>
    <x v="69"/>
    <d v="2022-07-06T00:00:00"/>
    <d v="2022-07-06T00:00:00"/>
    <d v="2022-06-21T00:00:00"/>
    <d v="2022-07-06T00:00:00"/>
    <m/>
    <m/>
    <d v="2022-06-20T00:00:00"/>
    <m/>
    <d v="2022-06-20T00:00:00"/>
    <d v="2022-06-20T00:00:00"/>
    <n v="8.5"/>
  </r>
  <r>
    <s v="IZ10"/>
    <s v="ZA"/>
    <s v="1202307287"/>
    <s v="FALTA SINCRONIZACION CARGADOR Y VIDEOJET"/>
    <x v="2"/>
    <s v="100"/>
    <s v="COORMTTO"/>
    <x v="0"/>
    <s v="MECE MERE ORAS"/>
    <s v="IZJJCORREA"/>
    <s v="IZJJCORREA"/>
    <s v="IZ10-LJA1-EMP-EMP2"/>
    <s v="A"/>
    <s v=""/>
    <s v=""/>
    <s v="105778636"/>
    <s v=""/>
    <s v="IZEAVENDANO"/>
    <s v="18:17:04"/>
    <s v="505002465"/>
    <s v="0"/>
    <s v=""/>
    <s v=""/>
    <s v=""/>
    <s v="IZ10"/>
    <s v="Z3"/>
    <s v=""/>
    <s v="09:40:00"/>
    <s v="06:40:00"/>
    <s v=""/>
    <s v=""/>
    <s v=""/>
    <s v=""/>
    <s v="12:55:07"/>
    <s v=""/>
    <s v=""/>
    <s v="AAIZ"/>
    <s v=""/>
    <s v=""/>
    <s v="CO"/>
    <s v=""/>
    <s v="PRODUCTIVOS"/>
    <s v="08:46:23"/>
    <s v=""/>
    <s v="000019242755"/>
    <s v="X"/>
    <s v=""/>
    <s v="IZ10"/>
    <s v=""/>
    <s v="000000"/>
    <s v="GNCH"/>
    <s v="10723465"/>
    <s v=""/>
    <s v=""/>
    <s v=""/>
    <s v="00:00:00"/>
    <s v=""/>
    <s v=""/>
    <s v="X"/>
    <s v=""/>
    <s v="08:44:32"/>
    <s v="Juan Nustadtel"/>
    <s v="QM001202307287"/>
    <s v=""/>
    <s v=""/>
    <s v=""/>
    <s v=""/>
    <s v=""/>
    <s v="EMPAQUE RIGIDO"/>
    <s v="ENVIGADO"/>
    <s v=""/>
    <s v=""/>
    <s v=""/>
    <s v="12:55:08"/>
    <s v="MNC550A"/>
    <s v=""/>
    <s v=""/>
    <s v=""/>
    <s v=""/>
    <s v="IZ10"/>
    <s v="Cra 48#48 Sur-75 (Juan Neustadtel)"/>
    <s v="08:44:32"/>
    <s v="5405380"/>
    <s v=""/>
    <s v="000"/>
    <s v="000"/>
    <s v="000"/>
    <s v=""/>
    <s v=""/>
    <s v=""/>
    <s v=""/>
    <s v=""/>
    <s v=""/>
    <s v=""/>
    <s v="H"/>
    <s v="IZ10"/>
    <s v="20183406"/>
    <x v="70"/>
    <d v="2022-06-21T00:00:00"/>
    <d v="2022-07-09T00:00:00"/>
    <d v="2022-06-21T00:00:00"/>
    <d v="2022-06-21T00:00:00"/>
    <m/>
    <m/>
    <d v="2022-06-21T00:00:00"/>
    <m/>
    <d v="2022-06-21T00:00:00"/>
    <d v="2022-06-21T00:00:00"/>
    <n v="3"/>
  </r>
  <r>
    <s v="IZ10"/>
    <s v="ZA"/>
    <s v="1202307672"/>
    <s v="FALLO SOBRETEMPERATURA PLANCHA N 4"/>
    <x v="2"/>
    <s v="100"/>
    <s v="COORMTTO"/>
    <x v="0"/>
    <s v="MECE MERE ORAS"/>
    <s v="IZEMCARVAJAL"/>
    <s v="IZEMCARVAJAL"/>
    <s v="IZ10-LJA1-EMP-EMP2"/>
    <s v="A"/>
    <s v=""/>
    <s v=""/>
    <s v="105779464"/>
    <s v=""/>
    <s v="IZEMCARVAJAL"/>
    <s v="20:39:47"/>
    <s v="505002465"/>
    <s v="0"/>
    <s v=""/>
    <s v=""/>
    <s v=""/>
    <s v="IZ10"/>
    <s v="Z3"/>
    <s v=""/>
    <s v="09:40:00"/>
    <s v="08:40:00"/>
    <s v=""/>
    <s v=""/>
    <s v=""/>
    <s v=""/>
    <s v="20:39:46"/>
    <s v=""/>
    <s v=""/>
    <s v="AAIZ"/>
    <s v=""/>
    <s v=""/>
    <s v="CO"/>
    <s v=""/>
    <s v="PRODUCTIVOS"/>
    <s v="19:47:40"/>
    <s v=""/>
    <s v="000019247480"/>
    <s v="X"/>
    <s v=""/>
    <s v="IZ10"/>
    <s v=""/>
    <s v="000000"/>
    <s v="GNCH"/>
    <s v="10723465"/>
    <s v=""/>
    <s v=""/>
    <s v=""/>
    <s v="00:00:00"/>
    <s v=""/>
    <s v=""/>
    <s v="X"/>
    <s v=""/>
    <s v="19:30:57"/>
    <s v="Juan Nustadtel"/>
    <s v="QM001202307672"/>
    <s v=""/>
    <s v=""/>
    <s v=""/>
    <s v=""/>
    <s v=""/>
    <s v="EMPAQUE RIGIDO"/>
    <s v="ENVIGADO"/>
    <s v=""/>
    <s v=""/>
    <s v=""/>
    <s v="20:39:47"/>
    <s v="MNC550A"/>
    <s v=""/>
    <s v=""/>
    <s v=""/>
    <s v=""/>
    <s v="IZ10"/>
    <s v="Cra 48#48 Sur-75 (Juan Neustadtel)"/>
    <s v="19:30:57"/>
    <s v="5405380"/>
    <s v=""/>
    <s v="000"/>
    <s v="000"/>
    <s v="000"/>
    <s v=""/>
    <s v=""/>
    <s v=""/>
    <s v=""/>
    <s v=""/>
    <s v=""/>
    <s v=""/>
    <s v="H"/>
    <s v="IZ10"/>
    <s v="20183406"/>
    <x v="70"/>
    <d v="2022-06-21T00:00:00"/>
    <d v="2022-06-21T00:00:00"/>
    <d v="2022-06-21T00:00:00"/>
    <d v="2022-06-21T00:00:00"/>
    <m/>
    <m/>
    <d v="2022-06-21T00:00:00"/>
    <m/>
    <d v="2022-06-21T00:00:00"/>
    <d v="2022-06-21T00:00:00"/>
    <n v="1"/>
  </r>
  <r>
    <s v="IZ10"/>
    <s v="ZA"/>
    <s v="1202307714"/>
    <s v="FALLA DE COMUNICACIÓN"/>
    <x v="1"/>
    <s v="100"/>
    <s v="ELTROINT"/>
    <x v="0"/>
    <s v="MECE MERE ORAS"/>
    <s v="IZHAGIRALDO"/>
    <s v="IZHAGIRALDO"/>
    <s v="IZ10-LSC1-EMB"/>
    <s v="B"/>
    <s v=""/>
    <s v=""/>
    <s v="105788923"/>
    <s v=""/>
    <s v="IZCAPIEDRAHI"/>
    <s v="15:07:36"/>
    <s v=""/>
    <s v=""/>
    <s v=""/>
    <s v=""/>
    <s v=""/>
    <s v="IZ10"/>
    <s v="Z3"/>
    <s v=""/>
    <s v="23:40:00"/>
    <s v="22:35:00"/>
    <s v=""/>
    <s v=""/>
    <s v=""/>
    <s v=""/>
    <s v="15:07:34"/>
    <s v=""/>
    <s v=""/>
    <s v="AAIZ"/>
    <s v=""/>
    <s v=""/>
    <s v="CO"/>
    <s v=""/>
    <s v="PRODUCTIVOS"/>
    <s v="23:08:11"/>
    <s v=""/>
    <s v="000019248131"/>
    <s v="X"/>
    <s v=""/>
    <s v="IZ10"/>
    <s v=""/>
    <s v="000000"/>
    <s v="GNCH"/>
    <s v="10724165"/>
    <s v=""/>
    <s v=""/>
    <s v=""/>
    <s v="00:00:00"/>
    <s v=""/>
    <s v=""/>
    <s v="X"/>
    <s v=""/>
    <s v="22:51:00"/>
    <s v=""/>
    <s v="QM001202307714"/>
    <s v=""/>
    <s v=""/>
    <s v=""/>
    <s v=""/>
    <s v=""/>
    <s v="EMBUTIDO SALCHICHON"/>
    <s v=""/>
    <s v=""/>
    <s v=""/>
    <s v=""/>
    <s v="15:07:36"/>
    <s v="MNC540A"/>
    <s v=""/>
    <s v=""/>
    <s v=""/>
    <s v=""/>
    <s v="IZ10"/>
    <s v=""/>
    <s v="22:51:00"/>
    <s v=""/>
    <s v=""/>
    <s v="000"/>
    <s v="000"/>
    <s v="000"/>
    <s v=""/>
    <s v=""/>
    <s v=""/>
    <s v=""/>
    <s v=""/>
    <s v=""/>
    <s v=""/>
    <s v="H"/>
    <s v="IZ10"/>
    <s v="GRAP00017"/>
    <x v="70"/>
    <d v="2022-07-14T00:00:00"/>
    <d v="2022-07-14T00:00:00"/>
    <d v="2022-06-21T00:00:00"/>
    <d v="2022-07-14T00:00:00"/>
    <m/>
    <m/>
    <d v="2022-06-21T00:00:00"/>
    <m/>
    <d v="2022-06-21T00:00:00"/>
    <d v="2022-06-21T00:00:00"/>
    <n v="1.08"/>
  </r>
  <r>
    <s v="IZ10"/>
    <s v="ZA"/>
    <s v="1202308708"/>
    <s v="Variación de peso NL17#1"/>
    <x v="7"/>
    <s v="100"/>
    <s v="COORMTTO"/>
    <x v="0"/>
    <s v="MECE MERE ORAS"/>
    <s v="71312485"/>
    <s v="NCACPRODZENU"/>
    <s v="IZ10-LSA1-FOR"/>
    <s v="B"/>
    <s v=""/>
    <s v=""/>
    <s v="105784724"/>
    <s v=""/>
    <s v="IZEMCARVAJAL"/>
    <s v="21:34:30"/>
    <s v="505001267"/>
    <s v="0"/>
    <s v=""/>
    <s v=""/>
    <s v=""/>
    <s v="IZ10"/>
    <s v="Z3"/>
    <s v=""/>
    <s v="15:26:00"/>
    <s v="14:52:00"/>
    <s v=""/>
    <s v=""/>
    <s v=""/>
    <s v=""/>
    <s v="21:34:26"/>
    <s v=""/>
    <s v=""/>
    <s v="AAIZ"/>
    <s v=""/>
    <s v=""/>
    <s v="CO"/>
    <s v=""/>
    <s v="PRODUCTIVOS"/>
    <s v="14:55:53"/>
    <s v=""/>
    <s v="000019261088"/>
    <s v="X"/>
    <s v=""/>
    <s v="IZ10"/>
    <s v=""/>
    <s v="000000"/>
    <s v="GNCH"/>
    <s v="10713765"/>
    <s v=""/>
    <s v=""/>
    <s v=""/>
    <s v="00:00:00"/>
    <s v=""/>
    <s v=""/>
    <s v="X"/>
    <s v=""/>
    <s v="14:55:53"/>
    <s v=""/>
    <s v="QM001202308708"/>
    <s v=""/>
    <s v=""/>
    <s v=""/>
    <s v=""/>
    <s v=""/>
    <s v="FORMADO"/>
    <s v=""/>
    <s v=""/>
    <s v=""/>
    <s v=""/>
    <s v="21:34:30"/>
    <s v="MNC490A"/>
    <s v=""/>
    <s v=""/>
    <s v=""/>
    <s v=""/>
    <s v="IZ10"/>
    <s v=""/>
    <s v="14:55:53"/>
    <s v=""/>
    <s v=""/>
    <s v="000"/>
    <s v="000"/>
    <s v="000"/>
    <s v=""/>
    <s v=""/>
    <s v=""/>
    <s v=""/>
    <s v=""/>
    <s v=""/>
    <s v=""/>
    <s v="H"/>
    <s v="IZ10"/>
    <s v="FORM00001"/>
    <x v="71"/>
    <d v="2022-06-23T00:00:00"/>
    <d v="2022-06-23T00:00:00"/>
    <d v="2022-06-23T00:00:00"/>
    <d v="2022-06-23T00:00:00"/>
    <m/>
    <m/>
    <d v="2022-06-23T00:00:00"/>
    <m/>
    <d v="2022-06-23T00:00:00"/>
    <d v="2022-06-23T00:00:00"/>
    <n v="0.56999999999999995"/>
  </r>
  <r>
    <s v="IZ10"/>
    <s v="ZA"/>
    <s v="1202308903"/>
    <s v="Correa motor plato eslabonador Form1"/>
    <x v="7"/>
    <s v="100"/>
    <s v="COORTU01"/>
    <x v="0"/>
    <s v="MECE MERE ORAS"/>
    <s v="IZNARENAS"/>
    <s v="IZNARENAS"/>
    <s v="IZ10-LSA1-FOR"/>
    <s v="B"/>
    <s v=""/>
    <s v=""/>
    <s v="105785821"/>
    <s v=""/>
    <s v="IZEMCARVAJAL"/>
    <s v="14:39:51"/>
    <s v="505001267"/>
    <s v="0"/>
    <s v=""/>
    <s v=""/>
    <s v=""/>
    <s v="IZ10"/>
    <s v="Z3"/>
    <s v=""/>
    <s v="07:40:00"/>
    <s v="06:40:13"/>
    <s v=""/>
    <s v=""/>
    <s v=""/>
    <s v=""/>
    <s v="14:39:49"/>
    <s v=""/>
    <s v=""/>
    <s v="AAIZ"/>
    <s v=""/>
    <s v=""/>
    <s v="CO"/>
    <s v=""/>
    <s v="PRODUCTIVOS"/>
    <s v="07:08:28"/>
    <s v=""/>
    <s v="000019264008"/>
    <s v="X"/>
    <s v=""/>
    <s v="IZ10"/>
    <s v=""/>
    <s v="000000"/>
    <s v="GNCH"/>
    <s v="10713765"/>
    <s v=""/>
    <s v=""/>
    <s v=""/>
    <s v="00:00:00"/>
    <s v=""/>
    <s v=""/>
    <s v="X"/>
    <s v=""/>
    <s v="07:06:13"/>
    <s v=""/>
    <s v="QM001202308903"/>
    <s v=""/>
    <s v=""/>
    <s v=""/>
    <s v=""/>
    <s v=""/>
    <s v="FORMADO"/>
    <s v=""/>
    <s v=""/>
    <s v=""/>
    <s v=""/>
    <s v="14:39:51"/>
    <s v="MNC490A"/>
    <s v=""/>
    <s v=""/>
    <s v=""/>
    <s v=""/>
    <s v="IZ10"/>
    <s v=""/>
    <s v="07:06:13"/>
    <s v=""/>
    <s v=""/>
    <s v="000"/>
    <s v="000"/>
    <s v="000"/>
    <s v=""/>
    <s v=""/>
    <s v=""/>
    <s v=""/>
    <s v=""/>
    <s v=""/>
    <s v=""/>
    <s v="H"/>
    <s v="IZ10"/>
    <s v="FORM00001"/>
    <x v="72"/>
    <d v="2022-06-26T00:00:00"/>
    <d v="2022-06-26T00:00:00"/>
    <d v="2022-06-24T00:00:00"/>
    <d v="2022-06-26T00:00:00"/>
    <m/>
    <m/>
    <d v="2022-06-24T00:00:00"/>
    <m/>
    <d v="2022-06-24T00:00:00"/>
    <d v="2022-06-24T00:00:00"/>
    <n v="1"/>
  </r>
  <r>
    <s v="IZ10"/>
    <s v="ZA"/>
    <s v="1202309567"/>
    <s v="LA MACULA HACE LECTURA DE LA PELICULA-NT"/>
    <x v="0"/>
    <s v="100"/>
    <s v="COORTU01"/>
    <x v="3"/>
    <s v="MECE"/>
    <s v="IZNARENAS"/>
    <s v="IZNARENAS"/>
    <s v="IZ10-LSA1-EMP"/>
    <s v="B"/>
    <s v=""/>
    <s v=""/>
    <s v=""/>
    <s v=""/>
    <s v="IZEMCARVAJAL"/>
    <s v="21:05:40"/>
    <s v="505002491"/>
    <s v="0"/>
    <s v=""/>
    <s v=""/>
    <s v=""/>
    <s v="IZ10"/>
    <s v="Z3"/>
    <s v=""/>
    <s v="00:00:00"/>
    <s v="12:45:58"/>
    <s v=""/>
    <s v=""/>
    <s v=""/>
    <s v=""/>
    <s v="12:45:58"/>
    <s v=""/>
    <s v=""/>
    <s v="AAIZ"/>
    <s v=""/>
    <s v=""/>
    <s v="CO"/>
    <s v=""/>
    <s v="PRODUCTIVOS"/>
    <s v="12:47:06"/>
    <s v=""/>
    <s v="000019273565"/>
    <s v="X"/>
    <s v=""/>
    <s v="IZ10"/>
    <s v=""/>
    <s v="000000"/>
    <s v="GNCH"/>
    <s v="10720065"/>
    <s v=""/>
    <s v=""/>
    <s v=""/>
    <s v="00:00:00"/>
    <s v=""/>
    <s v=""/>
    <s v="X"/>
    <s v=""/>
    <s v="12:45:58"/>
    <s v=""/>
    <s v="QM001202309567"/>
    <s v=""/>
    <s v=""/>
    <s v=""/>
    <s v=""/>
    <s v=""/>
    <s v="EMPAQUE"/>
    <s v=""/>
    <s v=""/>
    <s v=""/>
    <s v=""/>
    <s v="21:05:39"/>
    <s v="MNC525A"/>
    <s v=""/>
    <s v=""/>
    <s v=""/>
    <s v=""/>
    <s v="IZ10"/>
    <s v=""/>
    <s v="12:45:58"/>
    <s v=""/>
    <s v=""/>
    <s v="000"/>
    <s v="000"/>
    <s v="000"/>
    <s v=""/>
    <s v=""/>
    <s v=""/>
    <s v=""/>
    <s v=""/>
    <s v=""/>
    <s v=""/>
    <s v="H"/>
    <s v="IZ10"/>
    <s v="EMPA00039"/>
    <x v="73"/>
    <d v="2022-06-25T00:00:00"/>
    <d v="2022-06-25T00:00:00"/>
    <m/>
    <d v="2022-06-25T00:00:00"/>
    <m/>
    <m/>
    <d v="2022-06-25T00:00:00"/>
    <m/>
    <d v="2022-06-25T00:00:00"/>
    <d v="2022-06-25T00:00:00"/>
    <n v="0"/>
  </r>
  <r>
    <s v="IZ10"/>
    <s v="ZA"/>
    <s v="1202309723"/>
    <s v="DAÑO ELECTROVALVULA CUCHILLA #3 NT"/>
    <x v="0"/>
    <s v="100"/>
    <s v="COORTU01"/>
    <x v="0"/>
    <s v="MECE MERE ORAS"/>
    <s v="IZNARENAS"/>
    <s v="IZNARENAS"/>
    <s v="IZ10-LSA1-EMP"/>
    <s v="B"/>
    <s v=""/>
    <s v=""/>
    <s v="105791343"/>
    <s v=""/>
    <s v="IZEMCARVAJAL"/>
    <s v="15:03:36"/>
    <s v="505002491"/>
    <s v="0"/>
    <s v=""/>
    <s v=""/>
    <s v=""/>
    <s v="IZ10"/>
    <s v="Z3"/>
    <s v=""/>
    <s v="11:55:00"/>
    <s v="11:39:39"/>
    <s v=""/>
    <s v=""/>
    <s v=""/>
    <s v=""/>
    <s v="15:03:35"/>
    <s v=""/>
    <s v=""/>
    <s v="AAIZ"/>
    <s v=""/>
    <s v=""/>
    <s v="CO"/>
    <s v=""/>
    <s v="PRODUCTIVOS"/>
    <s v="11:40:33"/>
    <s v=""/>
    <s v="000019275278"/>
    <s v="X"/>
    <s v=""/>
    <s v="IZ10"/>
    <s v=""/>
    <s v="000000"/>
    <s v="GNCH"/>
    <s v="10720065"/>
    <s v=""/>
    <s v=""/>
    <s v=""/>
    <s v="00:00:00"/>
    <s v=""/>
    <s v=""/>
    <s v="X"/>
    <s v=""/>
    <s v="11:39:39"/>
    <s v=""/>
    <s v="QM001202309723"/>
    <s v=""/>
    <s v=""/>
    <s v=""/>
    <s v=""/>
    <s v=""/>
    <s v="EMPAQUE"/>
    <s v=""/>
    <s v=""/>
    <s v=""/>
    <s v=""/>
    <s v="15:03:36"/>
    <s v="MNC525A"/>
    <s v=""/>
    <s v=""/>
    <s v=""/>
    <s v=""/>
    <s v="IZ10"/>
    <s v=""/>
    <s v="11:39:39"/>
    <s v=""/>
    <s v=""/>
    <s v="000"/>
    <s v="000"/>
    <s v="000"/>
    <s v=""/>
    <s v=""/>
    <s v=""/>
    <s v=""/>
    <s v=""/>
    <s v=""/>
    <s v=""/>
    <s v="H"/>
    <s v="IZ10"/>
    <s v="EMPA00039"/>
    <x v="74"/>
    <d v="2022-06-26T00:00:00"/>
    <d v="2022-06-26T00:00:00"/>
    <d v="2022-06-26T00:00:00"/>
    <d v="2022-06-26T00:00:00"/>
    <m/>
    <m/>
    <d v="2022-06-26T00:00:00"/>
    <m/>
    <d v="2022-06-26T00:00:00"/>
    <d v="2022-06-26T00:00:00"/>
    <n v="0.26"/>
  </r>
  <r>
    <s v="IZ10"/>
    <s v="ZA"/>
    <s v="1202310789"/>
    <s v="FALLO SENSOR VACIO NO ALCANZADO"/>
    <x v="2"/>
    <s v="100"/>
    <s v="COORMTTO"/>
    <x v="0"/>
    <s v="MECE MERE ORAS"/>
    <s v="IZJJCORREA"/>
    <s v="IZJJCORREA"/>
    <s v="IZ10-LJA1-EMP-EMP2"/>
    <s v="A"/>
    <s v=""/>
    <s v=""/>
    <s v="105795115"/>
    <s v=""/>
    <s v="IZEMCARVAJAL"/>
    <s v="16:06:54"/>
    <s v="505002465"/>
    <s v="0"/>
    <s v=""/>
    <s v=""/>
    <s v=""/>
    <s v="IZ10"/>
    <s v="Z3"/>
    <s v=""/>
    <s v="15:00:00"/>
    <s v="09:20:44"/>
    <s v=""/>
    <s v=""/>
    <s v=""/>
    <s v=""/>
    <s v="16:06:52"/>
    <s v=""/>
    <s v=""/>
    <s v="AAIZ"/>
    <s v=""/>
    <s v=""/>
    <s v="CO"/>
    <s v=""/>
    <s v="PRODUCTIVOS"/>
    <s v="10:39:35"/>
    <s v=""/>
    <s v="000019285649"/>
    <s v="X"/>
    <s v=""/>
    <s v="IZ10"/>
    <s v=""/>
    <s v="000000"/>
    <s v="GNCH"/>
    <s v="10723465"/>
    <s v=""/>
    <s v=""/>
    <s v=""/>
    <s v="00:00:00"/>
    <s v=""/>
    <s v=""/>
    <s v="X"/>
    <s v=""/>
    <s v="10:36:44"/>
    <s v="Juan Nustadtel"/>
    <s v="QM001202310789"/>
    <s v=""/>
    <s v=""/>
    <s v=""/>
    <s v=""/>
    <s v=""/>
    <s v="EMPAQUE RIGIDO"/>
    <s v="ENVIGADO"/>
    <s v=""/>
    <s v=""/>
    <s v=""/>
    <s v="16:06:54"/>
    <s v="MNC550A"/>
    <s v=""/>
    <s v=""/>
    <s v=""/>
    <s v=""/>
    <s v="IZ10"/>
    <s v="Cra 48#48 Sur-75 (Juan Neustadtel)"/>
    <s v="10:36:44"/>
    <s v="5405380"/>
    <s v=""/>
    <s v="000"/>
    <s v="000"/>
    <s v="000"/>
    <s v=""/>
    <s v=""/>
    <s v=""/>
    <s v=""/>
    <s v=""/>
    <s v=""/>
    <s v=""/>
    <s v="H"/>
    <s v="IZ10"/>
    <s v="20183406"/>
    <x v="75"/>
    <d v="2022-07-06T00:00:00"/>
    <d v="2022-07-06T00:00:00"/>
    <d v="2022-06-29T00:00:00"/>
    <d v="2022-07-06T00:00:00"/>
    <m/>
    <m/>
    <d v="2022-06-29T00:00:00"/>
    <m/>
    <d v="2022-06-29T00:00:00"/>
    <d v="2022-06-29T00:00:00"/>
    <n v="5.65"/>
  </r>
  <r>
    <s v="IZ10"/>
    <s v="ZA"/>
    <s v="1202311251"/>
    <s v="ERROR PLACHA PRECALENTAMIENT INF NO SUBE"/>
    <x v="2"/>
    <s v="100"/>
    <s v="COORMTTO"/>
    <x v="0"/>
    <s v="MECE MERE ORAS"/>
    <s v="IZJJCORREA"/>
    <s v="IZJJCORREA"/>
    <s v="IZ10-LJA1-EMP-EMP2"/>
    <s v="A"/>
    <s v=""/>
    <s v=""/>
    <s v="105807032"/>
    <s v=""/>
    <s v="IZEAVENDANO"/>
    <s v="20:29:41"/>
    <s v="505002465"/>
    <s v="0"/>
    <s v=""/>
    <s v=""/>
    <s v=""/>
    <s v="IZ10"/>
    <s v="Z3"/>
    <s v=""/>
    <s v="10:00:00"/>
    <s v="09:00:00"/>
    <s v=""/>
    <s v=""/>
    <s v=""/>
    <s v=""/>
    <s v="13:39:06"/>
    <s v=""/>
    <s v=""/>
    <s v="AAIZ"/>
    <s v=""/>
    <s v=""/>
    <s v="CO"/>
    <s v=""/>
    <s v="PRODUCTIVOS"/>
    <s v="09:44:54"/>
    <s v=""/>
    <s v="000019291634"/>
    <s v="X"/>
    <s v=""/>
    <s v="IZ10"/>
    <s v=""/>
    <s v="000000"/>
    <s v="GNCH"/>
    <s v="10723465"/>
    <s v=""/>
    <s v=""/>
    <s v=""/>
    <s v="00:00:00"/>
    <s v=""/>
    <s v=""/>
    <s v="X"/>
    <s v=""/>
    <s v="09:43:48"/>
    <s v="Juan Nustadtel"/>
    <s v="QM001202311251"/>
    <s v=""/>
    <s v=""/>
    <s v=""/>
    <s v=""/>
    <s v=""/>
    <s v="EMPAQUE RIGIDO"/>
    <s v="ENVIGADO"/>
    <s v=""/>
    <s v=""/>
    <s v=""/>
    <s v="13:39:07"/>
    <s v="MNC550A"/>
    <s v=""/>
    <s v=""/>
    <s v=""/>
    <s v=""/>
    <s v="IZ10"/>
    <s v="Cra 48#48 Sur-75 (Juan Neustadtel)"/>
    <s v="09:43:48"/>
    <s v="5405380"/>
    <s v=""/>
    <s v="000"/>
    <s v="000"/>
    <s v="000"/>
    <s v=""/>
    <s v=""/>
    <s v=""/>
    <s v=""/>
    <s v=""/>
    <s v=""/>
    <s v=""/>
    <s v="H"/>
    <s v="IZ10"/>
    <s v="20183406"/>
    <x v="76"/>
    <d v="2022-07-08T00:00:00"/>
    <d v="2022-07-08T00:00:00"/>
    <d v="2022-06-30T00:00:00"/>
    <d v="2022-07-08T00:00:00"/>
    <m/>
    <m/>
    <d v="2022-06-30T00:00:00"/>
    <m/>
    <d v="2022-06-30T00:00:00"/>
    <d v="2022-06-30T00:00:00"/>
    <n v="1"/>
  </r>
  <r>
    <s v="IZ10"/>
    <s v="ZA"/>
    <s v="1202311549"/>
    <s v="DAÑO DE PIÑONES DE BOMBA"/>
    <x v="6"/>
    <s v="100"/>
    <s v="COORMTTO"/>
    <x v="1"/>
    <s v="MECE"/>
    <s v="IZJERAMIREZ"/>
    <s v="IZJERAMIREZ"/>
    <s v="IZ10-LSA1-FOR"/>
    <s v="B"/>
    <s v=""/>
    <s v=""/>
    <s v=""/>
    <s v=""/>
    <s v="IZEMCARVAJAL"/>
    <s v="16:52:07"/>
    <s v="505001603"/>
    <s v="0"/>
    <s v=""/>
    <s v=""/>
    <s v=""/>
    <s v="IZ10"/>
    <s v="Z3"/>
    <s v=""/>
    <s v="00:00:00"/>
    <s v="17:20:04"/>
    <s v=""/>
    <s v=""/>
    <s v=""/>
    <s v=""/>
    <s v="17:20:04"/>
    <s v=""/>
    <s v=""/>
    <s v="AAIZ"/>
    <s v=""/>
    <s v=""/>
    <s v="CO"/>
    <s v=""/>
    <s v="PRODUCTIVOS"/>
    <s v="20:00:08"/>
    <s v=""/>
    <s v="000019295422"/>
    <s v="X"/>
    <s v=""/>
    <s v="IZ10"/>
    <s v=""/>
    <s v="000000"/>
    <s v="GNCH"/>
    <s v="10713765"/>
    <s v=""/>
    <s v=""/>
    <s v=""/>
    <s v="00:00:00"/>
    <s v=""/>
    <s v=""/>
    <s v="X"/>
    <s v=""/>
    <s v="19:48:04"/>
    <s v=""/>
    <s v="QM001202311549"/>
    <s v=""/>
    <s v=""/>
    <s v=""/>
    <s v=""/>
    <s v=""/>
    <s v="FORMADO"/>
    <s v=""/>
    <s v=""/>
    <s v=""/>
    <s v=""/>
    <s v="16:52:06"/>
    <s v="MNC490A"/>
    <s v=""/>
    <s v=""/>
    <s v=""/>
    <s v=""/>
    <s v="IZ10"/>
    <s v=""/>
    <s v="19:48:04"/>
    <s v=""/>
    <s v=""/>
    <s v="000"/>
    <s v="000"/>
    <s v="000"/>
    <s v=""/>
    <s v=""/>
    <s v=""/>
    <s v=""/>
    <s v=""/>
    <s v=""/>
    <s v=""/>
    <s v="H"/>
    <s v="IZ10"/>
    <s v="FORM00002"/>
    <x v="76"/>
    <d v="2022-07-06T00:00:00"/>
    <d v="2022-07-06T00:00:00"/>
    <m/>
    <d v="2022-06-30T00:00:00"/>
    <m/>
    <m/>
    <d v="2022-06-30T00:00:00"/>
    <m/>
    <d v="2022-06-30T00:00:00"/>
    <d v="2022-06-30T00:00:00"/>
    <n v="0"/>
  </r>
  <r>
    <s v="IZ10"/>
    <s v="ZA"/>
    <s v="1202311550"/>
    <s v="DAÑO DE PIÑONES DE BOMBA"/>
    <x v="6"/>
    <s v="100"/>
    <s v="COORMTTO"/>
    <x v="0"/>
    <s v="MECE MERE ORAS"/>
    <s v="IZEMCARVAJAL"/>
    <s v="IZEMCARVAJAL"/>
    <s v="IZ10-LSA1-FOR"/>
    <s v="B"/>
    <s v=""/>
    <s v=""/>
    <s v="105797960"/>
    <s v=""/>
    <s v="ACPAALVAREZ"/>
    <s v="12:18:53"/>
    <s v="505001603"/>
    <s v="0"/>
    <s v=""/>
    <s v=""/>
    <s v=""/>
    <s v="IZ10"/>
    <s v="Z3"/>
    <s v=""/>
    <s v="19:30:00"/>
    <s v="17:30:00"/>
    <s v=""/>
    <s v=""/>
    <s v=""/>
    <s v=""/>
    <s v="17:30:00"/>
    <s v=""/>
    <s v=""/>
    <s v="AAIZ"/>
    <s v=""/>
    <s v=""/>
    <s v="CO"/>
    <s v=""/>
    <s v="PRODUCTIVOS"/>
    <s v="20:04:02"/>
    <s v=""/>
    <s v="000019295514"/>
    <s v="X"/>
    <s v=""/>
    <s v="IZ10"/>
    <s v=""/>
    <s v="000000"/>
    <s v="GNCH"/>
    <s v="10713765"/>
    <s v=""/>
    <s v=""/>
    <s v=""/>
    <s v="00:00:00"/>
    <s v=""/>
    <s v=""/>
    <s v="X"/>
    <s v=""/>
    <s v="20:02:09"/>
    <s v=""/>
    <s v="QM001202311550"/>
    <s v=""/>
    <s v=""/>
    <s v=""/>
    <s v=""/>
    <s v=""/>
    <s v="FORMADO"/>
    <s v=""/>
    <s v=""/>
    <s v=""/>
    <s v=""/>
    <s v="12:18:52"/>
    <s v="MNC490A"/>
    <s v=""/>
    <s v=""/>
    <s v=""/>
    <s v=""/>
    <s v="IZ10"/>
    <s v=""/>
    <s v="20:02:09"/>
    <s v=""/>
    <s v=""/>
    <s v="000"/>
    <s v="000"/>
    <s v="000"/>
    <s v=""/>
    <s v=""/>
    <s v=""/>
    <s v=""/>
    <s v=""/>
    <s v=""/>
    <s v=""/>
    <s v="H"/>
    <s v="IZ10"/>
    <s v="FORM00002"/>
    <x v="76"/>
    <d v="2022-07-12T00:00:00"/>
    <d v="2022-07-12T00:00:00"/>
    <d v="2022-06-30T00:00:00"/>
    <d v="2022-06-30T00:00:00"/>
    <m/>
    <m/>
    <d v="2022-06-30T00:00:00"/>
    <m/>
    <d v="2022-06-30T00:00:00"/>
    <d v="2022-06-30T00:00:00"/>
    <n v="2"/>
  </r>
  <r>
    <s v="IZ10"/>
    <s v="ZA"/>
    <s v="1202312120"/>
    <s v="PERDIDA DE TIEMPO POR CHOQUE"/>
    <x v="3"/>
    <s v="100"/>
    <s v="MECANINT"/>
    <x v="0"/>
    <s v="MECE MERE ORAS"/>
    <s v="IZJCHIGUITA"/>
    <s v="IZDMONTOYAH"/>
    <s v="IZ10-LSC1-EMB"/>
    <s v="B"/>
    <s v=""/>
    <s v=""/>
    <s v="105803360"/>
    <s v=""/>
    <s v="IZCAPIEDRAHI"/>
    <s v="15:40:24"/>
    <s v="505003051"/>
    <s v="0"/>
    <s v=""/>
    <s v=""/>
    <s v=""/>
    <s v="IZ10"/>
    <s v="Z3"/>
    <s v=""/>
    <s v="05:20:00"/>
    <s v="22:20:00"/>
    <s v=""/>
    <s v=""/>
    <s v=""/>
    <s v=""/>
    <s v="15:40:23"/>
    <s v=""/>
    <s v=""/>
    <s v="AAIZ"/>
    <s v=""/>
    <s v=""/>
    <s v="CO"/>
    <s v=""/>
    <s v="PRODUCTIVOS"/>
    <s v="03:02:31"/>
    <s v=""/>
    <s v="000019302126"/>
    <s v="X"/>
    <s v=""/>
    <s v="IZ10"/>
    <s v=""/>
    <s v="000000"/>
    <s v="GNCH"/>
    <s v="10724165"/>
    <s v=""/>
    <s v=""/>
    <s v=""/>
    <s v="00:00:00"/>
    <s v=""/>
    <s v=""/>
    <s v="X"/>
    <s v=""/>
    <s v="02:57:40"/>
    <s v="PROPASOL S.A.S"/>
    <s v="QM001202312120"/>
    <s v=""/>
    <s v=""/>
    <s v=""/>
    <s v=""/>
    <s v=""/>
    <s v="EMBUTIDO SALCHICHON"/>
    <s v=""/>
    <s v=""/>
    <s v=""/>
    <s v=""/>
    <s v="15:40:24"/>
    <s v="MNC540A"/>
    <s v=""/>
    <s v=""/>
    <s v=""/>
    <s v=""/>
    <s v="IZ10"/>
    <s v="Tv. 93 #53-32, Bogotá"/>
    <s v="02:57:40"/>
    <s v="(1)3004621"/>
    <s v=""/>
    <s v="000"/>
    <s v="000"/>
    <s v="000"/>
    <s v=""/>
    <s v=""/>
    <s v=""/>
    <s v=""/>
    <s v=""/>
    <s v=""/>
    <s v=""/>
    <s v="H"/>
    <s v="IZ10"/>
    <s v="20388176"/>
    <x v="77"/>
    <d v="2022-07-14T00:00:00"/>
    <d v="2022-07-14T00:00:00"/>
    <d v="2022-07-02T00:00:00"/>
    <d v="2022-07-14T00:00:00"/>
    <m/>
    <m/>
    <d v="2022-07-02T00:00:00"/>
    <m/>
    <d v="2022-07-02T00:00:00"/>
    <d v="2022-07-01T00:00:00"/>
    <n v="7"/>
  </r>
  <r>
    <s v="IZ10"/>
    <s v="ZA"/>
    <s v="1202312402"/>
    <s v="CABEZAL N° 2 DESACTIVADO VIDEO JET"/>
    <x v="2"/>
    <s v="100"/>
    <s v="COORMTTO"/>
    <x v="1"/>
    <s v="MECE"/>
    <s v="IZJJCORREA"/>
    <s v="IZJJCORREA"/>
    <s v="IZ10-LJA1-EMP-EMP2"/>
    <s v="A"/>
    <s v=""/>
    <s v=""/>
    <s v=""/>
    <s v=""/>
    <s v="IZCAPIEDRAHI"/>
    <s v="05:46:05"/>
    <s v="505002465"/>
    <s v="0"/>
    <s v=""/>
    <s v=""/>
    <s v=""/>
    <s v="IZ10"/>
    <s v="Z3"/>
    <s v=""/>
    <s v="00:00:00"/>
    <s v="06:00:00"/>
    <s v=""/>
    <s v=""/>
    <s v=""/>
    <s v=""/>
    <s v="06:00:00"/>
    <s v=""/>
    <s v=""/>
    <s v="AAIZ"/>
    <s v=""/>
    <s v=""/>
    <s v="CO"/>
    <s v=""/>
    <s v="PRODUCTIVOS"/>
    <s v="11:43:36"/>
    <s v=""/>
    <s v="000019305935"/>
    <s v="X"/>
    <s v=""/>
    <s v="IZ10"/>
    <s v=""/>
    <s v="000000"/>
    <s v="GNCH"/>
    <s v="10723465"/>
    <s v=""/>
    <s v=""/>
    <s v=""/>
    <s v="00:00:00"/>
    <s v=""/>
    <s v=""/>
    <s v="X"/>
    <s v=""/>
    <s v="11:41:03"/>
    <s v="Juan Nustadtel"/>
    <s v="QM001202312402"/>
    <s v=""/>
    <s v=""/>
    <s v=""/>
    <s v=""/>
    <s v=""/>
    <s v="EMPAQUE RIGIDO"/>
    <s v="ENVIGADO"/>
    <s v=""/>
    <s v=""/>
    <s v=""/>
    <s v="05:46:04"/>
    <s v="MNC550A"/>
    <s v=""/>
    <s v=""/>
    <s v=""/>
    <s v=""/>
    <s v="IZ10"/>
    <s v="Cra 48#48 Sur-75 (Juan Neustadtel)"/>
    <s v="11:41:03"/>
    <s v="5405380"/>
    <s v=""/>
    <s v="000"/>
    <s v="000"/>
    <s v="000"/>
    <s v=""/>
    <s v=""/>
    <s v=""/>
    <s v=""/>
    <s v=""/>
    <s v=""/>
    <s v=""/>
    <s v="H"/>
    <s v="IZ10"/>
    <s v="20183406"/>
    <x v="78"/>
    <d v="2022-07-05T00:00:00"/>
    <d v="2022-07-05T00:00:00"/>
    <m/>
    <d v="2022-07-03T00:00:00"/>
    <m/>
    <m/>
    <d v="2022-07-03T00:00:00"/>
    <m/>
    <d v="2022-07-03T00:00:00"/>
    <d v="2022-07-03T00:00:00"/>
    <n v="0"/>
  </r>
  <r>
    <s v="IZ10"/>
    <s v="ZA"/>
    <s v="1202312686"/>
    <s v="PERDIDA DE SINCRONISMO"/>
    <x v="3"/>
    <s v="100"/>
    <s v="MECANINT"/>
    <x v="0"/>
    <s v="MECE MERE ORAS"/>
    <s v="IZHAGIRALDO"/>
    <s v="IZHAGIRALDO"/>
    <s v="IZ10-LSC1-EMB"/>
    <s v="B"/>
    <s v=""/>
    <s v=""/>
    <s v="105808726"/>
    <s v=""/>
    <s v="IZEMCARVAJAL"/>
    <s v="11:52:44"/>
    <s v="505003051"/>
    <s v="0"/>
    <s v=""/>
    <s v=""/>
    <s v=""/>
    <s v="IZ10"/>
    <s v="Z3"/>
    <s v=""/>
    <s v="00:05:00"/>
    <s v="23:20:00"/>
    <s v=""/>
    <s v=""/>
    <s v=""/>
    <s v=""/>
    <s v="08:16:56"/>
    <s v=""/>
    <s v=""/>
    <s v="AAIZ"/>
    <s v=""/>
    <s v=""/>
    <s v="CO"/>
    <s v=""/>
    <s v="PRODUCTIVOS"/>
    <s v="01:37:47"/>
    <s v=""/>
    <s v="000019307559"/>
    <s v="X"/>
    <s v=""/>
    <s v="IZ10"/>
    <s v=""/>
    <s v="000000"/>
    <s v="GNCH"/>
    <s v="10724165"/>
    <s v=""/>
    <s v=""/>
    <s v=""/>
    <s v="00:00:00"/>
    <s v=""/>
    <s v=""/>
    <s v="X"/>
    <s v=""/>
    <s v="01:35:55"/>
    <s v="PROPASOL S.A.S"/>
    <s v="QM001202312686"/>
    <s v=""/>
    <s v=""/>
    <s v=""/>
    <s v=""/>
    <s v=""/>
    <s v="EMBUTIDO SALCHICHON"/>
    <s v=""/>
    <s v=""/>
    <s v=""/>
    <s v=""/>
    <s v="08:16:56"/>
    <s v="MNC540A"/>
    <s v=""/>
    <s v=""/>
    <s v=""/>
    <s v=""/>
    <s v="IZ10"/>
    <s v="Tv. 93 #53-32, Bogotá"/>
    <s v="01:35:55"/>
    <s v="(1)3004621"/>
    <s v=""/>
    <s v="000"/>
    <s v="000"/>
    <s v="000"/>
    <s v=""/>
    <s v=""/>
    <s v=""/>
    <s v=""/>
    <s v=""/>
    <s v=""/>
    <s v=""/>
    <s v="H"/>
    <s v="IZ10"/>
    <s v="20388176"/>
    <x v="79"/>
    <d v="2022-07-07T00:00:00"/>
    <d v="2022-07-09T00:00:00"/>
    <d v="2022-07-05T00:00:00"/>
    <d v="2022-07-07T00:00:00"/>
    <m/>
    <m/>
    <d v="2022-07-05T00:00:00"/>
    <m/>
    <d v="2022-07-05T00:00:00"/>
    <d v="2022-07-04T00:00:00"/>
    <n v="0.75"/>
  </r>
  <r>
    <s v="IZ10"/>
    <s v="ZA"/>
    <s v="1202313413"/>
    <s v="DAÑO EN EMPAQUE DE ANTEOJO"/>
    <x v="2"/>
    <s v="100"/>
    <s v="COORMTTO"/>
    <x v="0"/>
    <s v="MECE MERE ORAS"/>
    <s v="IZEACOLORADO"/>
    <s v="IZEACOLORADO"/>
    <s v="IZ10-LJA1-EMP-EMP2"/>
    <s v="A"/>
    <s v=""/>
    <s v=""/>
    <s v="105806423"/>
    <s v=""/>
    <s v="IZEMCARVAJAL"/>
    <s v="14:37:12"/>
    <s v="505002465"/>
    <s v="0"/>
    <s v=""/>
    <s v=""/>
    <s v=""/>
    <s v="IZ10"/>
    <s v="Z3"/>
    <s v=""/>
    <s v="11:30:00"/>
    <s v="10:30:00"/>
    <s v=""/>
    <s v=""/>
    <s v=""/>
    <s v=""/>
    <s v="14:37:11"/>
    <s v=""/>
    <s v=""/>
    <s v="AAIZ"/>
    <s v=""/>
    <s v=""/>
    <s v="CO"/>
    <s v=""/>
    <s v="PRODUCTIVOS"/>
    <s v="11:00:23"/>
    <s v=""/>
    <s v="000019318488"/>
    <s v="X"/>
    <s v=""/>
    <s v="IZ10"/>
    <s v=""/>
    <s v="000000"/>
    <s v="GNCH"/>
    <s v="10723465"/>
    <s v=""/>
    <s v=""/>
    <s v=""/>
    <s v="00:00:00"/>
    <s v=""/>
    <s v=""/>
    <s v="X"/>
    <s v=""/>
    <s v="10:56:52"/>
    <s v="Juan Nustadtel"/>
    <s v="QM001202313413"/>
    <s v=""/>
    <s v=""/>
    <s v=""/>
    <s v=""/>
    <s v=""/>
    <s v="EMPAQUE RIGIDO"/>
    <s v="ENVIGADO"/>
    <s v=""/>
    <s v=""/>
    <s v=""/>
    <s v="14:37:12"/>
    <s v="MNC550A"/>
    <s v=""/>
    <s v=""/>
    <s v=""/>
    <s v=""/>
    <s v="IZ10"/>
    <s v="Cra 48#48 Sur-75 (Juan Neustadtel)"/>
    <s v="10:56:52"/>
    <s v="5405380"/>
    <s v=""/>
    <s v="000"/>
    <s v="000"/>
    <s v="000"/>
    <s v=""/>
    <s v=""/>
    <s v=""/>
    <s v=""/>
    <s v=""/>
    <s v=""/>
    <s v=""/>
    <s v="H"/>
    <s v="IZ10"/>
    <s v="20183406"/>
    <x v="80"/>
    <d v="2022-07-06T00:00:00"/>
    <d v="2022-07-06T00:00:00"/>
    <d v="2022-07-06T00:00:00"/>
    <d v="2022-07-06T00:00:00"/>
    <m/>
    <m/>
    <d v="2022-07-06T00:00:00"/>
    <m/>
    <d v="2022-07-06T00:00:00"/>
    <d v="2022-07-06T00:00:00"/>
    <n v="1"/>
  </r>
  <r>
    <s v="IZ10"/>
    <s v="ZA"/>
    <s v="1202314288"/>
    <s v="PERDIDA DE SINCRONISMO"/>
    <x v="3"/>
    <s v="100"/>
    <s v="COORMTTO"/>
    <x v="0"/>
    <s v="MECE MERE ORAS"/>
    <s v="IZHAGIRALDO"/>
    <s v="IZHAGIRALDO"/>
    <s v="IZ10-LSC1-EMB"/>
    <s v="B"/>
    <s v=""/>
    <s v=""/>
    <s v="105812409"/>
    <s v=""/>
    <s v="IZEMCARVAJAL"/>
    <s v="10:35:41"/>
    <s v="505003051"/>
    <s v="0"/>
    <s v=""/>
    <s v=""/>
    <s v=""/>
    <s v="IZ10"/>
    <s v="Z3"/>
    <s v=""/>
    <s v="02:00:00"/>
    <s v="01:27:39"/>
    <s v=""/>
    <s v=""/>
    <s v=""/>
    <s v=""/>
    <s v="10:34:39"/>
    <s v=""/>
    <s v=""/>
    <s v="AAIZ"/>
    <s v=""/>
    <s v=""/>
    <s v="CO"/>
    <s v=""/>
    <s v="PRODUCTIVOS"/>
    <s v="02:15:10"/>
    <s v=""/>
    <s v="000019329107"/>
    <s v="X"/>
    <s v=""/>
    <s v="IZ10"/>
    <s v=""/>
    <s v="000000"/>
    <s v="GNCH"/>
    <s v="10724165"/>
    <s v=""/>
    <s v=""/>
    <s v=""/>
    <s v="00:00:00"/>
    <s v=""/>
    <s v=""/>
    <s v="X"/>
    <s v=""/>
    <s v="02:13:39"/>
    <s v="PROPASOL S.A.S"/>
    <s v="QM001202314288"/>
    <s v=""/>
    <s v=""/>
    <s v=""/>
    <s v=""/>
    <s v=""/>
    <s v="EMBUTIDO SALCHICHON"/>
    <s v=""/>
    <s v=""/>
    <s v=""/>
    <s v=""/>
    <s v="10:34:40"/>
    <s v="MNC540A"/>
    <s v=""/>
    <s v=""/>
    <s v=""/>
    <s v=""/>
    <s v="IZ10"/>
    <s v="Tv. 93 #53-32, Bogotá"/>
    <s v="02:13:39"/>
    <s v="(1)3004621"/>
    <s v=""/>
    <s v="000"/>
    <s v="000"/>
    <s v="000"/>
    <s v=""/>
    <s v=""/>
    <s v=""/>
    <s v=""/>
    <s v=""/>
    <s v=""/>
    <s v=""/>
    <s v="H"/>
    <s v="IZ10"/>
    <s v="20388176"/>
    <x v="81"/>
    <d v="2022-07-09T00:00:00"/>
    <d v="2022-07-09T00:00:00"/>
    <d v="2022-07-08T00:00:00"/>
    <d v="2022-07-09T00:00:00"/>
    <m/>
    <m/>
    <d v="2022-07-08T00:00:00"/>
    <m/>
    <d v="2022-07-08T00:00:00"/>
    <d v="2022-07-08T00:00:00"/>
    <n v="0.54"/>
  </r>
  <r>
    <s v="IZ10"/>
    <s v="ZA"/>
    <s v="1202314872"/>
    <s v="PEGA MECÁNICA EN RODILLO SUPERIOR"/>
    <x v="2"/>
    <s v="100"/>
    <s v="COORTU01"/>
    <x v="0"/>
    <s v="MECE MERE ORAS"/>
    <s v="IZEACOLORADO"/>
    <s v="IZAFBEDOYA"/>
    <s v="IZ10-LJA1-EMP-EMP2"/>
    <s v="A"/>
    <s v=""/>
    <s v=""/>
    <s v="105812314"/>
    <s v=""/>
    <s v="ACPAALVAREZ"/>
    <s v="13:50:02"/>
    <s v="505002465"/>
    <s v="0"/>
    <s v=""/>
    <s v=""/>
    <s v=""/>
    <s v="IZ10"/>
    <s v="Z3"/>
    <s v=""/>
    <s v="10:30:00"/>
    <s v="09:15:00"/>
    <s v=""/>
    <s v=""/>
    <s v=""/>
    <s v=""/>
    <s v="09:15:00"/>
    <s v=""/>
    <s v=""/>
    <s v="AAIZ"/>
    <s v=""/>
    <s v=""/>
    <s v="CO"/>
    <s v=""/>
    <s v="PRODUCTIVOS"/>
    <s v="08:22:13"/>
    <s v=""/>
    <s v="000019336980"/>
    <s v="X"/>
    <s v=""/>
    <s v="IZ10"/>
    <s v=""/>
    <s v="000000"/>
    <s v="GNCH"/>
    <s v="10723465"/>
    <s v=""/>
    <s v=""/>
    <s v=""/>
    <s v="00:00:00"/>
    <s v=""/>
    <s v=""/>
    <s v="X"/>
    <s v=""/>
    <s v="08:19:29"/>
    <s v="Juan Nustadtel"/>
    <s v="QM001202314872"/>
    <s v=""/>
    <s v=""/>
    <s v=""/>
    <s v=""/>
    <s v=""/>
    <s v="EMPAQUE RIGIDO"/>
    <s v="ENVIGADO"/>
    <s v=""/>
    <s v=""/>
    <s v=""/>
    <s v="13:50:00"/>
    <s v="MNC550A"/>
    <s v=""/>
    <s v=""/>
    <s v=""/>
    <s v=""/>
    <s v="IZ10"/>
    <s v="Cra 48#48 Sur-75 (Juan Neustadtel)"/>
    <s v="08:19:29"/>
    <s v="5405380"/>
    <s v=""/>
    <s v="000"/>
    <s v="000"/>
    <s v="000"/>
    <s v=""/>
    <s v=""/>
    <s v=""/>
    <s v=""/>
    <s v=""/>
    <s v=""/>
    <s v=""/>
    <s v="H"/>
    <s v="IZ10"/>
    <s v="20183406"/>
    <x v="82"/>
    <d v="2022-07-21T00:00:00"/>
    <d v="2022-07-21T00:00:00"/>
    <d v="2022-07-09T00:00:00"/>
    <d v="2022-07-09T00:00:00"/>
    <m/>
    <m/>
    <d v="2022-07-09T00:00:00"/>
    <m/>
    <d v="2022-07-09T00:00:00"/>
    <d v="2022-07-09T00:00:00"/>
    <n v="1.25"/>
  </r>
  <r>
    <s v="IZ10"/>
    <s v="ZA"/>
    <s v="1202315811"/>
    <s v="PEGA EN PLANCHA DE CALEFACCIÓN DE PELI S"/>
    <x v="2"/>
    <s v="100"/>
    <s v="COORMTTO"/>
    <x v="2"/>
    <s v="MECE"/>
    <s v="IZTRESTREPO"/>
    <s v="IZTRESTREPO"/>
    <s v="IZ10-LJA1-EMP-EMP2"/>
    <s v="A"/>
    <s v=""/>
    <s v=""/>
    <s v=""/>
    <s v=""/>
    <s v="IZEMCARVAJAL"/>
    <s v="15:18:07"/>
    <s v="505002465"/>
    <s v="0"/>
    <s v=""/>
    <s v=""/>
    <s v=""/>
    <s v="IZ10"/>
    <s v="Z3"/>
    <s v=""/>
    <s v="00:00:00"/>
    <s v="20:30:00"/>
    <s v=""/>
    <s v=""/>
    <s v=""/>
    <s v=""/>
    <s v="20:30:00"/>
    <s v=""/>
    <s v=""/>
    <s v="AAIZ"/>
    <s v=""/>
    <s v=""/>
    <s v="CO"/>
    <s v=""/>
    <s v="PRODUCTIVOS"/>
    <s v="21:27:32"/>
    <s v=""/>
    <s v="000019345026"/>
    <s v="X"/>
    <s v=""/>
    <s v="IZ10"/>
    <s v=""/>
    <s v="000000"/>
    <s v="GNCH"/>
    <s v="10723465"/>
    <s v=""/>
    <s v=""/>
    <s v=""/>
    <s v="00:00:00"/>
    <s v=""/>
    <s v=""/>
    <s v="X"/>
    <s v=""/>
    <s v="21:26:37"/>
    <s v="Juan Nustadtel"/>
    <s v="QM001202315811"/>
    <s v=""/>
    <s v=""/>
    <s v=""/>
    <s v=""/>
    <s v=""/>
    <s v="EMPAQUE RIGIDO"/>
    <s v="ENVIGADO"/>
    <s v=""/>
    <s v=""/>
    <s v=""/>
    <s v="15:18:05"/>
    <s v="MNC550A"/>
    <s v=""/>
    <s v=""/>
    <s v=""/>
    <s v=""/>
    <s v="IZ10"/>
    <s v="Cra 48#48 Sur-75 (Juan Neustadtel)"/>
    <s v="21:26:37"/>
    <s v="5405380"/>
    <s v=""/>
    <s v="000"/>
    <s v="000"/>
    <s v="000"/>
    <s v=""/>
    <s v=""/>
    <s v=""/>
    <s v=""/>
    <s v=""/>
    <s v=""/>
    <s v=""/>
    <s v="H"/>
    <s v="IZ10"/>
    <s v="20183406"/>
    <x v="83"/>
    <d v="2022-07-12T00:00:00"/>
    <d v="2022-07-12T00:00:00"/>
    <m/>
    <d v="2022-07-11T00:00:00"/>
    <m/>
    <m/>
    <d v="2022-07-11T00:00:00"/>
    <m/>
    <d v="2022-07-11T00:00:00"/>
    <d v="2022-07-11T00:00:00"/>
    <n v="0"/>
  </r>
  <r>
    <s v="IZ10"/>
    <s v="ZA"/>
    <s v="1202315350"/>
    <s v="MAL FORMADO"/>
    <x v="2"/>
    <s v="100"/>
    <s v="COORMTTO"/>
    <x v="0"/>
    <s v="MECE MERE ORAS"/>
    <s v="IZJJCORREA"/>
    <s v="IZJJCORREA"/>
    <s v="IZ10-LJA1-EMP-EMP2"/>
    <s v="A"/>
    <s v=""/>
    <s v=""/>
    <s v="105814081"/>
    <s v=""/>
    <s v="IZEMCARVAJAL"/>
    <s v="10:01:54"/>
    <s v="505002465"/>
    <s v="0"/>
    <s v=""/>
    <s v=""/>
    <s v=""/>
    <s v="IZ10"/>
    <s v="Z3"/>
    <s v=""/>
    <s v="13:35:00"/>
    <s v="06:00:00"/>
    <s v=""/>
    <s v=""/>
    <s v=""/>
    <s v=""/>
    <s v="10:01:53"/>
    <s v=""/>
    <s v=""/>
    <s v="AAIZ"/>
    <s v=""/>
    <s v=""/>
    <s v="CO"/>
    <s v=""/>
    <s v="PRODUCTIVOS"/>
    <s v="08:36:11"/>
    <s v=""/>
    <s v="000019340347"/>
    <s v="X"/>
    <s v=""/>
    <s v="IZ10"/>
    <s v=""/>
    <s v="000000"/>
    <s v="GNCH"/>
    <s v="10723465"/>
    <s v=""/>
    <s v=""/>
    <s v=""/>
    <s v="00:00:00"/>
    <s v=""/>
    <s v=""/>
    <s v="X"/>
    <s v=""/>
    <s v="08:35:27"/>
    <s v="Juan Nustadtel"/>
    <s v="QM001202315350"/>
    <s v=""/>
    <s v=""/>
    <s v=""/>
    <s v=""/>
    <s v=""/>
    <s v="EMPAQUE RIGIDO"/>
    <s v="ENVIGADO"/>
    <s v=""/>
    <s v=""/>
    <s v=""/>
    <s v="10:01:54"/>
    <s v="MNC550A"/>
    <s v=""/>
    <s v=""/>
    <s v=""/>
    <s v=""/>
    <s v="IZ10"/>
    <s v="Cra 48#48 Sur-75 (Juan Neustadtel)"/>
    <s v="08:35:27"/>
    <s v="5405380"/>
    <s v=""/>
    <s v="000"/>
    <s v="000"/>
    <s v="000"/>
    <s v=""/>
    <s v=""/>
    <s v=""/>
    <s v=""/>
    <s v=""/>
    <s v=""/>
    <s v=""/>
    <s v="H"/>
    <s v="IZ10"/>
    <s v="20183406"/>
    <x v="83"/>
    <d v="2022-07-12T00:00:00"/>
    <d v="2022-07-12T00:00:00"/>
    <d v="2022-07-11T00:00:00"/>
    <d v="2022-07-12T00:00:00"/>
    <m/>
    <m/>
    <d v="2022-07-11T00:00:00"/>
    <m/>
    <d v="2022-07-11T00:00:00"/>
    <d v="2022-07-11T00:00:00"/>
    <n v="7.58"/>
  </r>
  <r>
    <s v="IZ10"/>
    <s v="ZA"/>
    <s v="1202315607"/>
    <s v="CORREAS ESTIRADAS DE LA 480"/>
    <x v="8"/>
    <s v="100"/>
    <s v="COORMTTO"/>
    <x v="3"/>
    <s v="MECE MERE ORAS"/>
    <s v="IZPAZAPATA"/>
    <s v="IZPAZAPATA"/>
    <s v="IZ10-LSA1-FOR"/>
    <s v="B"/>
    <s v=""/>
    <s v=""/>
    <s v="105816368"/>
    <s v=""/>
    <s v="IZEMCARVAJAL"/>
    <s v="15:09:45"/>
    <s v="505003047"/>
    <s v="0"/>
    <s v=""/>
    <s v=""/>
    <s v=""/>
    <s v="IZ10"/>
    <s v="Z3"/>
    <s v=""/>
    <s v="01:00:00"/>
    <s v="00:15:00"/>
    <s v=""/>
    <s v=""/>
    <s v=""/>
    <s v=""/>
    <s v="00:15:00"/>
    <s v=""/>
    <s v=""/>
    <s v="AAIZ"/>
    <s v=""/>
    <s v=""/>
    <s v="CO"/>
    <s v=""/>
    <s v="PRODUCTIVOS"/>
    <s v="13:31:53"/>
    <s v=""/>
    <s v="000019342718"/>
    <s v="X"/>
    <s v=""/>
    <s v="IZ10"/>
    <s v=""/>
    <s v="000000"/>
    <s v="GNCH"/>
    <s v="10713765"/>
    <s v=""/>
    <s v=""/>
    <s v=""/>
    <s v="00:00:00"/>
    <s v=""/>
    <s v=""/>
    <s v="X"/>
    <s v=""/>
    <s v="13:30:38"/>
    <s v="Juan Neustadtel"/>
    <s v="QM001202315607"/>
    <s v=""/>
    <s v=""/>
    <s v=""/>
    <s v=""/>
    <s v=""/>
    <s v="FORMADO"/>
    <s v=""/>
    <s v=""/>
    <s v=""/>
    <s v=""/>
    <s v="15:09:44"/>
    <s v="MNC490A"/>
    <s v=""/>
    <s v=""/>
    <s v=""/>
    <s v=""/>
    <s v="IZ10"/>
    <s v="Cra 48#48 Sur--75, Envigado"/>
    <s v="13:30:38"/>
    <s v="5405380 108"/>
    <s v=""/>
    <s v="000"/>
    <s v="000"/>
    <s v="000"/>
    <s v=""/>
    <s v=""/>
    <s v=""/>
    <s v=""/>
    <s v=""/>
    <s v=""/>
    <s v=""/>
    <s v="H"/>
    <s v="IZ10"/>
    <s v="20388054"/>
    <x v="83"/>
    <d v="2022-07-12T00:00:00"/>
    <d v="2022-07-12T00:00:00"/>
    <d v="2022-07-11T00:00:00"/>
    <d v="2022-07-11T00:00:00"/>
    <m/>
    <m/>
    <d v="2022-07-11T00:00:00"/>
    <m/>
    <d v="2022-07-11T00:00:00"/>
    <d v="2022-07-11T00:00:00"/>
    <n v="0.75"/>
  </r>
  <r>
    <s v="IZ10"/>
    <s v="ZA"/>
    <s v="1202315277"/>
    <s v="SELLADO DEFICIENTE"/>
    <x v="0"/>
    <s v="100"/>
    <s v="ELECTINT"/>
    <x v="0"/>
    <s v="MECE MERE ORAS"/>
    <s v="IZJCHIGUITA"/>
    <s v="IZDMONTOYAH"/>
    <s v="IZ10-LSA1-EMP"/>
    <s v="B"/>
    <s v=""/>
    <s v=""/>
    <s v="105813582"/>
    <s v=""/>
    <s v="IZEMCARVAJAL"/>
    <s v="06:47:41"/>
    <s v="505002491"/>
    <s v="0"/>
    <s v=""/>
    <s v=""/>
    <s v=""/>
    <s v="IZ10"/>
    <s v="Z3"/>
    <s v=""/>
    <s v="02:15:00"/>
    <s v="01:10:00"/>
    <s v=""/>
    <s v=""/>
    <s v=""/>
    <s v=""/>
    <s v="06:47:39"/>
    <s v=""/>
    <s v=""/>
    <s v="AAIZ"/>
    <s v=""/>
    <s v=""/>
    <s v="CO"/>
    <s v=""/>
    <s v="PRODUCTIVOS"/>
    <s v="03:47:12"/>
    <s v=""/>
    <s v="000019340036"/>
    <s v="X"/>
    <s v=""/>
    <s v="IZ10"/>
    <s v=""/>
    <s v="000000"/>
    <s v="GNCH"/>
    <s v="10720065"/>
    <s v=""/>
    <s v=""/>
    <s v=""/>
    <s v="00:00:00"/>
    <s v=""/>
    <s v=""/>
    <s v="X"/>
    <s v=""/>
    <s v="03:43:41"/>
    <s v=""/>
    <s v="QM001202315277"/>
    <s v=""/>
    <s v=""/>
    <s v=""/>
    <s v=""/>
    <s v=""/>
    <s v="EMPAQUE"/>
    <s v=""/>
    <s v=""/>
    <s v=""/>
    <s v=""/>
    <s v="06:47:41"/>
    <s v="MNC525A"/>
    <s v=""/>
    <s v=""/>
    <s v=""/>
    <s v=""/>
    <s v="IZ10"/>
    <s v=""/>
    <s v="03:43:41"/>
    <s v=""/>
    <s v=""/>
    <s v="000"/>
    <s v="000"/>
    <s v="000"/>
    <s v=""/>
    <s v=""/>
    <s v=""/>
    <s v=""/>
    <s v=""/>
    <s v=""/>
    <s v=""/>
    <s v="H"/>
    <s v="IZ10"/>
    <s v="EMPA00039"/>
    <x v="83"/>
    <d v="2022-07-11T00:00:00"/>
    <d v="2022-07-11T00:00:00"/>
    <d v="2022-07-11T00:00:00"/>
    <d v="2022-07-11T00:00:00"/>
    <m/>
    <m/>
    <d v="2022-07-11T00:00:00"/>
    <m/>
    <d v="2022-07-11T00:00:00"/>
    <d v="2022-07-11T00:00:00"/>
    <n v="1.08"/>
  </r>
  <r>
    <s v="IZ10"/>
    <s v="ZA"/>
    <s v="1202315729"/>
    <s v="NL2- Daño cilindro llenador"/>
    <x v="6"/>
    <s v="100"/>
    <s v="COORTU01"/>
    <x v="1"/>
    <s v="MECE"/>
    <s v="IZNARENAS"/>
    <s v="IZNARENAS"/>
    <s v="IZ10-LSA1-FOR"/>
    <s v="B"/>
    <s v=""/>
    <s v=""/>
    <s v=""/>
    <s v=""/>
    <s v="IZEMCARVAJAL"/>
    <s v="14:45:57"/>
    <s v="505001603"/>
    <s v="0"/>
    <s v=""/>
    <s v=""/>
    <s v=""/>
    <s v="IZ10"/>
    <s v="Z3"/>
    <s v=""/>
    <s v="16:00:00"/>
    <s v="14:40:00"/>
    <s v=""/>
    <s v=""/>
    <s v=""/>
    <s v=""/>
    <s v="14:40:00"/>
    <s v=""/>
    <s v=""/>
    <s v="AAIZ"/>
    <s v=""/>
    <s v=""/>
    <s v="CO"/>
    <s v=""/>
    <s v="PRODUCTIVOS"/>
    <s v="16:26:10"/>
    <s v=""/>
    <s v="000019344051"/>
    <s v="X"/>
    <s v=""/>
    <s v="IZ10"/>
    <s v=""/>
    <s v="000000"/>
    <s v="GNCH"/>
    <s v="10713765"/>
    <s v=""/>
    <s v=""/>
    <s v=""/>
    <s v="00:00:00"/>
    <s v=""/>
    <s v=""/>
    <s v="X"/>
    <s v=""/>
    <s v="16:18:57"/>
    <s v=""/>
    <s v="QM001202315729"/>
    <s v=""/>
    <s v=""/>
    <s v=""/>
    <s v=""/>
    <s v=""/>
    <s v="FORMADO"/>
    <s v=""/>
    <s v=""/>
    <s v=""/>
    <s v=""/>
    <s v="14:45:55"/>
    <s v="MNC490A"/>
    <s v=""/>
    <s v=""/>
    <s v=""/>
    <s v=""/>
    <s v="IZ10"/>
    <s v=""/>
    <s v="16:18:57"/>
    <s v=""/>
    <s v=""/>
    <s v="000"/>
    <s v="000"/>
    <s v="000"/>
    <s v=""/>
    <s v=""/>
    <s v=""/>
    <s v=""/>
    <s v=""/>
    <s v=""/>
    <s v=""/>
    <s v="H"/>
    <s v="IZ10"/>
    <s v="FORM00002"/>
    <x v="83"/>
    <d v="2022-07-12T00:00:00"/>
    <d v="2022-07-12T00:00:00"/>
    <d v="2022-07-11T00:00:00"/>
    <d v="2022-07-11T00:00:00"/>
    <m/>
    <m/>
    <d v="2022-07-11T00:00:00"/>
    <m/>
    <d v="2022-07-11T00:00:00"/>
    <d v="2022-07-11T00:00:00"/>
    <n v="1.33"/>
  </r>
  <r>
    <s v="IZ10"/>
    <s v="ZA"/>
    <s v="1202315604"/>
    <s v="PROBLEMA EN SENSOR DE TUBO DE LLENADO"/>
    <x v="6"/>
    <s v="100"/>
    <s v="COORMTTO"/>
    <x v="0"/>
    <s v="MECE MERE ORAS"/>
    <s v="IZPAZAPATA"/>
    <s v="IZPAZAPATA"/>
    <s v="IZ10-LSA1-FOR"/>
    <s v="B"/>
    <s v=""/>
    <s v=""/>
    <s v="105814329"/>
    <s v=""/>
    <s v="IZEMCARVAJAL"/>
    <s v="14:59:09"/>
    <s v="505001603"/>
    <s v="0"/>
    <s v=""/>
    <s v=""/>
    <s v=""/>
    <s v="IZ10"/>
    <s v="Z3"/>
    <s v=""/>
    <s v="16:00:00"/>
    <s v="14:00:00"/>
    <s v=""/>
    <s v=""/>
    <s v=""/>
    <s v=""/>
    <s v="14:59:08"/>
    <s v=""/>
    <s v=""/>
    <s v="AAIZ"/>
    <s v=""/>
    <s v=""/>
    <s v="CO"/>
    <s v=""/>
    <s v="PRODUCTIVOS"/>
    <s v="13:26:20"/>
    <s v=""/>
    <s v="000019342716"/>
    <s v="X"/>
    <s v=""/>
    <s v="IZ10"/>
    <s v=""/>
    <s v="000000"/>
    <s v="GNCH"/>
    <s v="10713765"/>
    <s v=""/>
    <s v=""/>
    <s v=""/>
    <s v="00:00:00"/>
    <s v=""/>
    <s v=""/>
    <s v="X"/>
    <s v=""/>
    <s v="13:09:03"/>
    <s v=""/>
    <s v="QM001202315604"/>
    <s v=""/>
    <s v=""/>
    <s v=""/>
    <s v=""/>
    <s v=""/>
    <s v="FORMADO"/>
    <s v=""/>
    <s v=""/>
    <s v=""/>
    <s v=""/>
    <s v="14:59:09"/>
    <s v="MNC490A"/>
    <s v=""/>
    <s v=""/>
    <s v=""/>
    <s v=""/>
    <s v="IZ10"/>
    <s v=""/>
    <s v="13:09:03"/>
    <s v=""/>
    <s v=""/>
    <s v="000"/>
    <s v="000"/>
    <s v="000"/>
    <s v=""/>
    <s v=""/>
    <s v=""/>
    <s v=""/>
    <s v=""/>
    <s v=""/>
    <s v=""/>
    <s v="H"/>
    <s v="IZ10"/>
    <s v="FORM00002"/>
    <x v="83"/>
    <d v="2022-07-12T00:00:00"/>
    <d v="2022-07-12T00:00:00"/>
    <d v="2022-07-11T00:00:00"/>
    <d v="2022-07-12T00:00:00"/>
    <m/>
    <m/>
    <d v="2022-07-11T00:00:00"/>
    <m/>
    <d v="2022-07-11T00:00:00"/>
    <d v="2022-07-11T00:00:00"/>
    <n v="2"/>
  </r>
  <r>
    <s v="IZ10"/>
    <s v="ZA"/>
    <s v="1202316390"/>
    <s v="FORMADO DEFECTUOSO EN LA RIGIDO"/>
    <x v="2"/>
    <s v="100"/>
    <s v="COORMTTO"/>
    <x v="0"/>
    <s v="MECE MERE ORAS"/>
    <s v="IZJJCORREA"/>
    <s v="IZJJCORREA"/>
    <s v="IZ10-LJA1-EMP-EMP2"/>
    <s v="A"/>
    <s v=""/>
    <s v=""/>
    <s v="105817906"/>
    <s v=""/>
    <s v="IZEMCARVAJAL"/>
    <s v="10:43:51"/>
    <s v="505002465"/>
    <s v="0"/>
    <s v=""/>
    <s v=""/>
    <s v=""/>
    <s v="IZ10"/>
    <s v="Z3"/>
    <s v=""/>
    <s v="21:00:00"/>
    <s v="17:45:00"/>
    <s v=""/>
    <s v=""/>
    <s v=""/>
    <s v=""/>
    <s v="10:43:50"/>
    <s v=""/>
    <s v=""/>
    <s v="AAIZ"/>
    <s v=""/>
    <s v=""/>
    <s v="CO"/>
    <s v=""/>
    <s v="PRODUCTIVOS"/>
    <s v="18:00:24"/>
    <s v=""/>
    <s v="000019351125"/>
    <s v="X"/>
    <s v=""/>
    <s v="IZ10"/>
    <s v=""/>
    <s v="000000"/>
    <s v="GNCH"/>
    <s v="10723465"/>
    <s v=""/>
    <s v=""/>
    <s v=""/>
    <s v="00:00:00"/>
    <s v=""/>
    <s v=""/>
    <s v="X"/>
    <s v=""/>
    <s v="17:58:58"/>
    <s v="Juan Nustadtel"/>
    <s v="QM001202316390"/>
    <s v=""/>
    <s v=""/>
    <s v=""/>
    <s v=""/>
    <s v=""/>
    <s v="EMPAQUE RIGIDO"/>
    <s v="ENVIGADO"/>
    <s v=""/>
    <s v=""/>
    <s v=""/>
    <s v="10:43:51"/>
    <s v="MNC550A"/>
    <s v=""/>
    <s v=""/>
    <s v=""/>
    <s v=""/>
    <s v="IZ10"/>
    <s v="Cra 48#48 Sur-75 (Juan Neustadtel)"/>
    <s v="17:58:58"/>
    <s v="5405380"/>
    <s v=""/>
    <s v="000"/>
    <s v="000"/>
    <s v="000"/>
    <s v=""/>
    <s v=""/>
    <s v=""/>
    <s v=""/>
    <s v=""/>
    <s v=""/>
    <s v=""/>
    <s v="H"/>
    <s v="IZ10"/>
    <s v="20183406"/>
    <x v="84"/>
    <d v="2022-07-13T00:00:00"/>
    <d v="2022-07-13T00:00:00"/>
    <d v="2022-07-12T00:00:00"/>
    <d v="2022-07-13T00:00:00"/>
    <m/>
    <m/>
    <d v="2022-07-12T00:00:00"/>
    <m/>
    <d v="2022-07-12T00:00:00"/>
    <d v="2022-07-12T00:00:00"/>
    <n v="3.25"/>
  </r>
  <r>
    <s v="IZ10"/>
    <s v="ZA"/>
    <s v="1202316514"/>
    <s v="MAL FORMADO"/>
    <x v="2"/>
    <s v="100"/>
    <s v="COORMTTO"/>
    <x v="1"/>
    <s v="MECE"/>
    <s v="IZHAGIRALDO"/>
    <s v="IZHAGIRALDO"/>
    <s v="IZ10-LJA1-EMP-EMP2"/>
    <s v="A"/>
    <s v=""/>
    <s v=""/>
    <s v=""/>
    <s v=""/>
    <s v="IZEMCARVAJAL"/>
    <s v="06:24:25"/>
    <s v="505002465"/>
    <s v="0"/>
    <s v=""/>
    <s v=""/>
    <s v=""/>
    <s v="IZ10"/>
    <s v="Z3"/>
    <s v=""/>
    <s v="00:00:00"/>
    <s v="19:23:23"/>
    <s v=""/>
    <s v=""/>
    <s v=""/>
    <s v=""/>
    <s v="19:23:23"/>
    <s v=""/>
    <s v=""/>
    <s v="AAIZ"/>
    <s v=""/>
    <s v=""/>
    <s v="CO"/>
    <s v=""/>
    <s v="PRODUCTIVOS"/>
    <s v="01:54:43"/>
    <s v=""/>
    <s v="000019351415"/>
    <s v="X"/>
    <s v=""/>
    <s v="IZ10"/>
    <s v=""/>
    <s v="000000"/>
    <s v="GNCH"/>
    <s v="10723465"/>
    <s v=""/>
    <s v=""/>
    <s v=""/>
    <s v="00:00:00"/>
    <s v=""/>
    <s v=""/>
    <s v="X"/>
    <s v=""/>
    <s v="01:53:23"/>
    <s v="Juan Nustadtel"/>
    <s v="QM001202316514"/>
    <s v=""/>
    <s v=""/>
    <s v=""/>
    <s v=""/>
    <s v=""/>
    <s v="EMPAQUE RIGIDO"/>
    <s v="ENVIGADO"/>
    <s v=""/>
    <s v=""/>
    <s v=""/>
    <s v="06:24:23"/>
    <s v="MNC550A"/>
    <s v=""/>
    <s v=""/>
    <s v=""/>
    <s v=""/>
    <s v="IZ10"/>
    <s v="Cra 48#48 Sur-75 (Juan Neustadtel)"/>
    <s v="01:53:23"/>
    <s v="5405380"/>
    <s v=""/>
    <s v="000"/>
    <s v="000"/>
    <s v="000"/>
    <s v=""/>
    <s v=""/>
    <s v=""/>
    <s v=""/>
    <s v=""/>
    <s v=""/>
    <s v=""/>
    <s v="H"/>
    <s v="IZ10"/>
    <s v="20183406"/>
    <x v="85"/>
    <d v="2022-07-13T00:00:00"/>
    <d v="2022-07-13T00:00:00"/>
    <m/>
    <d v="2022-07-12T00:00:00"/>
    <m/>
    <m/>
    <d v="2022-07-13T00:00:00"/>
    <m/>
    <d v="2022-07-13T00:00:00"/>
    <d v="2022-07-12T00:00:00"/>
    <n v="0"/>
  </r>
  <r>
    <s v="IZ10"/>
    <s v="ZA"/>
    <s v="1202316750"/>
    <s v="PERDIDA TIEMPOS DE GRAPADO"/>
    <x v="3"/>
    <s v="100"/>
    <s v="COORMTTO"/>
    <x v="1"/>
    <s v="MECE ORAS"/>
    <s v="IZEMCARVAJAL"/>
    <s v="IZEMCARVAJAL"/>
    <s v="IZ10-LSC1-EMB"/>
    <s v="B"/>
    <s v=""/>
    <s v=""/>
    <s v="105817993"/>
    <s v=""/>
    <s v="IZEMCARVAJAL"/>
    <s v="11:03:36"/>
    <s v="505003051"/>
    <s v="0"/>
    <s v=""/>
    <s v=""/>
    <s v=""/>
    <s v="IZ10"/>
    <s v="Z3"/>
    <s v=""/>
    <s v="23:59:59"/>
    <s v="23:00:00"/>
    <s v=""/>
    <s v=""/>
    <s v=""/>
    <s v=""/>
    <s v="23:00:00"/>
    <s v=""/>
    <s v=""/>
    <s v="AAIZ"/>
    <s v=""/>
    <s v=""/>
    <s v="CO"/>
    <s v=""/>
    <s v="PRODUCTIVOS"/>
    <s v="10:54:57"/>
    <s v=""/>
    <s v="000019354287"/>
    <s v="X"/>
    <s v=""/>
    <s v="IZ10"/>
    <s v=""/>
    <s v="000000"/>
    <s v="GNCH"/>
    <s v="10724165"/>
    <s v=""/>
    <s v=""/>
    <s v=""/>
    <s v="00:00:00"/>
    <s v=""/>
    <s v=""/>
    <s v="X"/>
    <s v=""/>
    <s v="10:49:34"/>
    <s v="PROPASOL S.A.S"/>
    <s v="QM001202316750"/>
    <s v=""/>
    <s v=""/>
    <s v=""/>
    <s v=""/>
    <s v=""/>
    <s v="EMBUTIDO SALCHICHON"/>
    <s v=""/>
    <s v=""/>
    <s v=""/>
    <s v=""/>
    <s v="11:03:35"/>
    <s v="MNC540A"/>
    <s v=""/>
    <s v=""/>
    <s v=""/>
    <s v=""/>
    <s v="IZ10"/>
    <s v="Tv. 93 #53-32, Bogotá"/>
    <s v="10:49:34"/>
    <s v="(1)3004621"/>
    <s v=""/>
    <s v="000"/>
    <s v="000"/>
    <s v="000"/>
    <s v=""/>
    <s v=""/>
    <s v=""/>
    <s v=""/>
    <s v=""/>
    <s v=""/>
    <s v=""/>
    <s v="H"/>
    <s v="IZ10"/>
    <s v="20388176"/>
    <x v="85"/>
    <d v="2022-07-13T00:00:00"/>
    <d v="2022-07-13T00:00:00"/>
    <d v="2022-07-08T00:00:00"/>
    <d v="2022-07-08T00:00:00"/>
    <m/>
    <m/>
    <d v="2022-07-13T00:00:00"/>
    <m/>
    <d v="2022-07-13T00:00:00"/>
    <d v="2022-07-08T00:00:00"/>
    <n v="1"/>
  </r>
  <r>
    <s v="IZ10"/>
    <s v="ZA"/>
    <s v="1202319722"/>
    <s v="Gancho de correa de la VEMAG"/>
    <x v="8"/>
    <s v="100"/>
    <s v="COORTU02"/>
    <x v="3"/>
    <s v="MECE ORAS"/>
    <s v="1077457628"/>
    <s v="NCACPRODZENU"/>
    <s v="IZ10-LSA1-FOR"/>
    <s v="B"/>
    <s v=""/>
    <s v=""/>
    <s v="105828825"/>
    <s v=""/>
    <s v="IZLALONDONO"/>
    <s v="09:30:07"/>
    <s v="505003047"/>
    <s v="0"/>
    <s v=""/>
    <s v=""/>
    <s v=""/>
    <s v="IZ10"/>
    <s v="Z3"/>
    <s v=""/>
    <s v="00:00:00"/>
    <s v="16:47:00"/>
    <s v=""/>
    <s v=""/>
    <s v=""/>
    <s v=""/>
    <s v="16:47:00"/>
    <s v=""/>
    <s v=""/>
    <s v="AAIZ"/>
    <s v=""/>
    <s v=""/>
    <s v="CO"/>
    <s v=""/>
    <s v="PRODUCTIVOS"/>
    <s v="16:50:00"/>
    <s v=""/>
    <s v="000019387372"/>
    <s v="X"/>
    <s v=""/>
    <s v="IZ10"/>
    <s v=""/>
    <s v="000000"/>
    <s v="GNCH"/>
    <s v="10713765"/>
    <s v=""/>
    <s v=""/>
    <s v=""/>
    <s v="00:00:00"/>
    <s v=""/>
    <s v=""/>
    <s v="X"/>
    <s v=""/>
    <s v="16:50:00"/>
    <s v="Juan Neustadtel"/>
    <s v="QM001202319722"/>
    <s v=""/>
    <s v=""/>
    <s v=""/>
    <s v=""/>
    <s v=""/>
    <s v="FORMADO"/>
    <s v=""/>
    <s v=""/>
    <s v=""/>
    <s v=""/>
    <s v="09:30:05"/>
    <s v="MNC490A"/>
    <s v=""/>
    <s v=""/>
    <s v=""/>
    <s v=""/>
    <s v="IZ10"/>
    <s v="Cra 48#48 Sur--75, Envigado"/>
    <s v="16:50:00"/>
    <s v="5405380 108"/>
    <s v=""/>
    <s v="000"/>
    <s v="000"/>
    <s v="000"/>
    <s v=""/>
    <s v=""/>
    <s v=""/>
    <s v=""/>
    <s v=""/>
    <s v=""/>
    <s v=""/>
    <s v="H"/>
    <s v="IZ10"/>
    <s v="20388054"/>
    <x v="86"/>
    <d v="2022-07-28T00:00:00"/>
    <d v="2022-07-28T00:00:00"/>
    <m/>
    <d v="2022-07-19T00:00:00"/>
    <m/>
    <m/>
    <d v="2022-07-19T00:00:00"/>
    <m/>
    <d v="2022-07-19T00:00:00"/>
    <d v="2022-07-19T00:00:00"/>
    <n v="0"/>
  </r>
  <r>
    <s v="IZ10"/>
    <s v="ZA"/>
    <s v="1202319813"/>
    <s v="PERDIDA DE PRESION DEL GANCHO"/>
    <x v="1"/>
    <s v="100"/>
    <s v="MECANINT"/>
    <x v="0"/>
    <s v="MECE MERE ORAS"/>
    <s v="IZHAGIRALDO"/>
    <s v="IZHAGIRALDO"/>
    <s v="IZ10-LSC1-EMB"/>
    <s v="B"/>
    <s v=""/>
    <s v=""/>
    <s v="105830060"/>
    <s v=""/>
    <s v="IZEMCARVAJAL"/>
    <s v="08:57:52"/>
    <s v=""/>
    <s v=""/>
    <s v=""/>
    <s v=""/>
    <s v=""/>
    <s v="IZ10"/>
    <s v="Z3"/>
    <s v=""/>
    <s v="14:00:00"/>
    <s v="04:18:53"/>
    <s v=""/>
    <s v=""/>
    <s v=""/>
    <s v=""/>
    <s v="05:54:15"/>
    <s v=""/>
    <s v=""/>
    <s v="AAIZ"/>
    <s v=""/>
    <s v=""/>
    <s v="CO"/>
    <s v=""/>
    <s v="PRODUCTIVOS"/>
    <s v="05:28:13"/>
    <s v=""/>
    <s v="000019389473"/>
    <s v="X"/>
    <s v=""/>
    <s v="IZ10"/>
    <s v=""/>
    <s v="000000"/>
    <s v="GNCH"/>
    <s v="10724165"/>
    <s v=""/>
    <s v=""/>
    <s v=""/>
    <s v="00:00:00"/>
    <s v=""/>
    <s v=""/>
    <s v="X"/>
    <s v=""/>
    <s v="05:21:53"/>
    <s v=""/>
    <s v="QM001202319813"/>
    <s v=""/>
    <s v=""/>
    <s v=""/>
    <s v=""/>
    <s v=""/>
    <s v="EMBUTIDO SALCHICHON"/>
    <s v=""/>
    <s v=""/>
    <s v=""/>
    <s v=""/>
    <s v="05:54:16"/>
    <s v="MNC540A"/>
    <s v=""/>
    <s v=""/>
    <s v=""/>
    <s v=""/>
    <s v="IZ10"/>
    <s v=""/>
    <s v="05:21:53"/>
    <s v=""/>
    <s v=""/>
    <s v="000"/>
    <s v="000"/>
    <s v="000"/>
    <s v=""/>
    <s v=""/>
    <s v=""/>
    <s v=""/>
    <s v=""/>
    <s v=""/>
    <s v=""/>
    <s v="H"/>
    <s v="IZ10"/>
    <s v="GRAP00017"/>
    <x v="87"/>
    <d v="2022-08-18T00:00:00"/>
    <d v="2022-12-08T00:00:00"/>
    <d v="2022-07-22T00:00:00"/>
    <d v="2022-08-18T00:00:00"/>
    <m/>
    <m/>
    <d v="2022-07-20T00:00:00"/>
    <m/>
    <d v="2022-07-20T00:00:00"/>
    <d v="2022-07-20T00:00:00"/>
    <n v="57.69"/>
  </r>
  <r>
    <s v="IZ10"/>
    <s v="ZA"/>
    <s v="1202321039"/>
    <s v="BLOQUEO ELECTRONICO"/>
    <x v="8"/>
    <s v="100"/>
    <s v="COORMTTO"/>
    <x v="1"/>
    <s v="MECE"/>
    <s v="IZPAZAPATA"/>
    <s v="IZPAZAPATA"/>
    <s v="IZ10-LSA1-FOR"/>
    <s v="B"/>
    <s v=""/>
    <s v=""/>
    <s v=""/>
    <s v=""/>
    <s v="IZEMCARVAJAL"/>
    <s v="09:03:42"/>
    <s v="505003047"/>
    <s v="0"/>
    <s v=""/>
    <s v=""/>
    <s v=""/>
    <s v="IZ10"/>
    <s v="Z3"/>
    <s v=""/>
    <s v="00:00:00"/>
    <s v="09:58:00"/>
    <s v=""/>
    <s v=""/>
    <s v=""/>
    <s v=""/>
    <s v="09:58:00"/>
    <s v=""/>
    <s v=""/>
    <s v="AAIZ"/>
    <s v=""/>
    <s v=""/>
    <s v="CO"/>
    <s v=""/>
    <s v="PRODUCTIVOS"/>
    <s v="13:56:08"/>
    <s v=""/>
    <s v="000019400606"/>
    <s v="X"/>
    <s v=""/>
    <s v="IZ10"/>
    <s v=""/>
    <s v="000000"/>
    <s v="GNCH"/>
    <s v="10713765"/>
    <s v=""/>
    <s v=""/>
    <s v=""/>
    <s v="00:00:00"/>
    <s v=""/>
    <s v=""/>
    <s v="X"/>
    <s v=""/>
    <s v="13:53:29"/>
    <s v="Juan Neustadtel"/>
    <s v="QM001202321039"/>
    <s v=""/>
    <s v=""/>
    <s v=""/>
    <s v=""/>
    <s v=""/>
    <s v="FORMADO"/>
    <s v=""/>
    <s v=""/>
    <s v=""/>
    <s v=""/>
    <s v="09:03:40"/>
    <s v="MNC490A"/>
    <s v=""/>
    <s v=""/>
    <s v=""/>
    <s v=""/>
    <s v="IZ10"/>
    <s v="Cra 48#48 Sur--75, Envigado"/>
    <s v="13:53:29"/>
    <s v="5405380 108"/>
    <s v=""/>
    <s v="000"/>
    <s v="000"/>
    <s v="000"/>
    <s v=""/>
    <s v=""/>
    <s v=""/>
    <s v=""/>
    <s v=""/>
    <s v=""/>
    <s v=""/>
    <s v="H"/>
    <s v="IZ10"/>
    <s v="20388054"/>
    <x v="88"/>
    <d v="2022-07-28T00:00:00"/>
    <d v="2022-07-28T00:00:00"/>
    <m/>
    <d v="2022-07-22T00:00:00"/>
    <m/>
    <m/>
    <d v="2022-07-22T00:00:00"/>
    <m/>
    <d v="2022-07-22T00:00:00"/>
    <d v="2022-07-22T00:00:00"/>
    <n v="0"/>
  </r>
  <r>
    <s v="IZ10"/>
    <s v="ZA"/>
    <s v="1202320792"/>
    <s v="ATRANQUE DE EJE DE VALVULA DE VEMAG"/>
    <x v="8"/>
    <s v="100"/>
    <s v="COORMTTO"/>
    <x v="0"/>
    <s v="MECE MERE ORAS"/>
    <s v="IZPAZAPATA"/>
    <s v="IZPAZAPATA"/>
    <s v="IZ10-LSA1-FOR"/>
    <s v="B"/>
    <s v=""/>
    <s v=""/>
    <s v="105832710"/>
    <s v=""/>
    <s v="IZEMCARVAJAL"/>
    <s v="13:13:55"/>
    <s v="505003047"/>
    <s v="0"/>
    <s v=""/>
    <s v=""/>
    <s v=""/>
    <s v="IZ10"/>
    <s v="Z3"/>
    <s v=""/>
    <s v="11:05:00"/>
    <s v="08:42:33"/>
    <s v=""/>
    <s v=""/>
    <s v=""/>
    <s v=""/>
    <s v="13:13:54"/>
    <s v=""/>
    <s v=""/>
    <s v="AAIZ"/>
    <s v=""/>
    <s v=""/>
    <s v="CO"/>
    <s v=""/>
    <s v="PRODUCTIVOS"/>
    <s v="08:44:59"/>
    <s v=""/>
    <s v="000019398529"/>
    <s v="X"/>
    <s v=""/>
    <s v="IZ10"/>
    <s v=""/>
    <s v="000000"/>
    <s v="GNCH"/>
    <s v="10713765"/>
    <s v=""/>
    <s v=""/>
    <s v=""/>
    <s v="00:00:00"/>
    <s v=""/>
    <s v=""/>
    <s v="X"/>
    <s v=""/>
    <s v="08:42:33"/>
    <s v="Juan Neustadtel"/>
    <s v="QM001202320792"/>
    <s v=""/>
    <s v=""/>
    <s v=""/>
    <s v=""/>
    <s v=""/>
    <s v="FORMADO"/>
    <s v=""/>
    <s v=""/>
    <s v=""/>
    <s v=""/>
    <s v="13:13:55"/>
    <s v="MNC490A"/>
    <s v=""/>
    <s v=""/>
    <s v=""/>
    <s v=""/>
    <s v="IZ10"/>
    <s v="Cra 48#48 Sur--75, Envigado"/>
    <s v="08:42:33"/>
    <s v="5405380 108"/>
    <s v=""/>
    <s v="000"/>
    <s v="000"/>
    <s v="000"/>
    <s v=""/>
    <s v=""/>
    <s v=""/>
    <s v=""/>
    <s v=""/>
    <s v=""/>
    <s v=""/>
    <s v="H"/>
    <s v="IZ10"/>
    <s v="20388054"/>
    <x v="88"/>
    <d v="2022-07-22T00:00:00"/>
    <d v="2022-07-22T00:00:00"/>
    <d v="2022-07-22T00:00:00"/>
    <d v="2022-07-22T00:00:00"/>
    <m/>
    <m/>
    <d v="2022-07-22T00:00:00"/>
    <m/>
    <d v="2022-07-22T00:00:00"/>
    <d v="2022-07-22T00:00:00"/>
    <n v="2.37"/>
  </r>
  <r>
    <s v="IZ10"/>
    <s v="ZA"/>
    <s v="1202320683"/>
    <s v="PERDIDA DE SINCRONISMO EN CORTE"/>
    <x v="3"/>
    <s v="100"/>
    <s v="MECANINT"/>
    <x v="0"/>
    <s v="MECE ORAS"/>
    <s v="IZHAGIRALDO"/>
    <s v="IZHAGIRALDO"/>
    <s v="IZ10-LSC1-EMB"/>
    <s v="B"/>
    <s v=""/>
    <s v=""/>
    <s v="105832498"/>
    <s v=""/>
    <s v="IZEMCARVAJAL"/>
    <s v="06:18:19"/>
    <s v="505003051"/>
    <s v="0"/>
    <s v=""/>
    <s v=""/>
    <s v=""/>
    <s v="IZ10"/>
    <s v="Z3"/>
    <s v=""/>
    <s v="22:00:00"/>
    <s v="04:47:00"/>
    <s v=""/>
    <s v=""/>
    <s v=""/>
    <s v=""/>
    <s v="11:07:48"/>
    <s v=""/>
    <s v=""/>
    <s v="AAIZ"/>
    <s v=""/>
    <s v=""/>
    <s v="CO"/>
    <s v=""/>
    <s v="PRODUCTIVOS"/>
    <s v="05:07:06"/>
    <s v=""/>
    <s v="000019396307"/>
    <s v="X"/>
    <s v=""/>
    <s v="IZ10"/>
    <s v=""/>
    <s v="000000"/>
    <s v="GNCH"/>
    <s v="10724165"/>
    <s v=""/>
    <s v=""/>
    <s v=""/>
    <s v="00:00:00"/>
    <s v=""/>
    <s v=""/>
    <s v="X"/>
    <s v=""/>
    <s v="05:05:03"/>
    <s v="PROPASOL S.A.S"/>
    <s v="QM001202320683"/>
    <s v=""/>
    <s v=""/>
    <s v=""/>
    <s v=""/>
    <s v=""/>
    <s v="EMBUTIDO SALCHICHON"/>
    <s v=""/>
    <s v=""/>
    <s v=""/>
    <s v=""/>
    <s v="11:07:49"/>
    <s v="MNC540A"/>
    <s v=""/>
    <s v=""/>
    <s v=""/>
    <s v=""/>
    <s v="IZ10"/>
    <s v="Tv. 93 #53-32, Bogotá"/>
    <s v="05:05:03"/>
    <s v="(1)3004621"/>
    <s v=""/>
    <s v="000"/>
    <s v="000"/>
    <s v="000"/>
    <s v=""/>
    <s v=""/>
    <s v=""/>
    <s v=""/>
    <s v=""/>
    <s v=""/>
    <s v=""/>
    <s v="H"/>
    <s v="IZ10"/>
    <s v="20388176"/>
    <x v="88"/>
    <d v="2022-08-07T00:00:00"/>
    <d v="2022-08-20T00:00:00"/>
    <d v="2022-07-31T00:00:00"/>
    <d v="2022-08-07T00:00:00"/>
    <m/>
    <m/>
    <d v="2022-07-22T00:00:00"/>
    <m/>
    <d v="2022-07-22T00:00:00"/>
    <d v="2022-07-22T00:00:00"/>
    <n v="233.22"/>
  </r>
  <r>
    <s v="IZ10"/>
    <s v="ZA"/>
    <s v="1202321257"/>
    <s v="PERFORACIÓN BARRAS DE SALCHICHÓN"/>
    <x v="1"/>
    <s v="100"/>
    <s v="MECANINT"/>
    <x v="0"/>
    <s v="MECE MERE ORAS"/>
    <s v="IZJCHIGUITA"/>
    <s v="IZDMONTOYAH"/>
    <s v="IZ10-LSC1-EMB"/>
    <s v="B"/>
    <s v=""/>
    <s v=""/>
    <s v="105835104"/>
    <s v=""/>
    <s v="IZEMCARVAJAL"/>
    <s v="08:57:18"/>
    <s v=""/>
    <s v=""/>
    <s v=""/>
    <s v=""/>
    <s v=""/>
    <s v="IZ10"/>
    <s v="Z3"/>
    <s v=""/>
    <s v="01:00:00"/>
    <s v="22:40:29"/>
    <s v=""/>
    <s v=""/>
    <s v=""/>
    <s v=""/>
    <s v="15:12:55"/>
    <s v=""/>
    <s v=""/>
    <s v="AAIZ"/>
    <s v=""/>
    <s v=""/>
    <s v="CO"/>
    <s v=""/>
    <s v="PRODUCTIVOS"/>
    <s v="01:30:02"/>
    <s v=""/>
    <s v="000019403861"/>
    <s v="X"/>
    <s v=""/>
    <s v="IZ10"/>
    <s v=""/>
    <s v="000000"/>
    <s v="GNCH"/>
    <s v="10724165"/>
    <s v=""/>
    <s v=""/>
    <s v=""/>
    <s v="00:00:00"/>
    <s v=""/>
    <s v=""/>
    <s v="X"/>
    <s v=""/>
    <s v="01:25:29"/>
    <s v=""/>
    <s v="QM001202321257"/>
    <s v=""/>
    <s v=""/>
    <s v=""/>
    <s v=""/>
    <s v=""/>
    <s v="EMBUTIDO SALCHICHON"/>
    <s v=""/>
    <s v=""/>
    <s v=""/>
    <s v=""/>
    <s v="15:12:58"/>
    <s v="MNC540A"/>
    <s v=""/>
    <s v=""/>
    <s v=""/>
    <s v=""/>
    <s v="IZ10"/>
    <s v=""/>
    <s v="01:25:29"/>
    <s v=""/>
    <s v=""/>
    <s v="000"/>
    <s v="000"/>
    <s v="000"/>
    <s v=""/>
    <s v=""/>
    <s v=""/>
    <s v=""/>
    <s v=""/>
    <s v=""/>
    <s v=""/>
    <s v="H"/>
    <s v="IZ10"/>
    <s v="GRAP00017"/>
    <x v="89"/>
    <d v="2022-09-07T00:00:00"/>
    <d v="2022-12-08T00:00:00"/>
    <d v="2022-07-23T00:00:00"/>
    <d v="2022-09-07T00:00:00"/>
    <m/>
    <m/>
    <d v="2022-07-23T00:00:00"/>
    <m/>
    <d v="2022-07-23T00:00:00"/>
    <d v="2022-07-22T00:00:00"/>
    <n v="2.33"/>
  </r>
  <r>
    <s v="IZ10"/>
    <s v="ZA"/>
    <s v="1202321698"/>
    <s v="PERDIDA DE SINCRONISMO Y NO GRAPA"/>
    <x v="1"/>
    <s v="100"/>
    <s v="MECANINT"/>
    <x v="0"/>
    <s v="MECE MERE ORAS"/>
    <s v="IZJJCORREA"/>
    <s v="IZJJCORREA"/>
    <s v="IZ10-LSC1-EMB"/>
    <s v="B"/>
    <s v=""/>
    <s v=""/>
    <s v="105836378"/>
    <s v=""/>
    <s v="IZCAPIEDRAHI"/>
    <s v="11:05:38"/>
    <s v=""/>
    <s v=""/>
    <s v=""/>
    <s v=""/>
    <s v=""/>
    <s v="IZ10"/>
    <s v="Z3"/>
    <s v=""/>
    <s v="23:45:00"/>
    <s v="22:00:00"/>
    <s v=""/>
    <s v=""/>
    <s v=""/>
    <s v=""/>
    <s v="11:05:38"/>
    <s v=""/>
    <s v=""/>
    <s v="AAIZ"/>
    <s v=""/>
    <s v=""/>
    <s v="CO"/>
    <s v=""/>
    <s v="PRODUCTIVOS"/>
    <s v="23:02:21"/>
    <s v=""/>
    <s v="000019407440"/>
    <s v="X"/>
    <s v=""/>
    <s v="IZ10"/>
    <s v=""/>
    <s v="000000"/>
    <s v="GNCH"/>
    <s v="10724165"/>
    <s v=""/>
    <s v=""/>
    <s v=""/>
    <s v="00:00:00"/>
    <s v=""/>
    <s v=""/>
    <s v="X"/>
    <s v=""/>
    <s v="22:57:17"/>
    <s v=""/>
    <s v="QM001202321698"/>
    <s v=""/>
    <s v=""/>
    <s v=""/>
    <s v=""/>
    <s v=""/>
    <s v="EMBUTIDO SALCHICHON"/>
    <s v=""/>
    <s v=""/>
    <s v=""/>
    <s v=""/>
    <s v="11:05:38"/>
    <s v="MNC540A"/>
    <s v=""/>
    <s v=""/>
    <s v=""/>
    <s v=""/>
    <s v="IZ10"/>
    <s v=""/>
    <s v="22:57:17"/>
    <s v=""/>
    <s v=""/>
    <s v="000"/>
    <s v="000"/>
    <s v="000"/>
    <s v=""/>
    <s v=""/>
    <s v=""/>
    <s v=""/>
    <s v=""/>
    <s v=""/>
    <s v=""/>
    <s v="H"/>
    <s v="IZ10"/>
    <s v="GRAP00017"/>
    <x v="90"/>
    <d v="2022-09-08T00:00:00"/>
    <d v="2022-09-08T00:00:00"/>
    <d v="2022-07-24T00:00:00"/>
    <d v="2022-09-08T00:00:00"/>
    <m/>
    <m/>
    <d v="2022-07-24T00:00:00"/>
    <m/>
    <d v="2022-07-24T00:00:00"/>
    <d v="2022-07-24T00:00:00"/>
    <n v="1.75"/>
  </r>
  <r>
    <s v="IZ10"/>
    <s v="ZA"/>
    <s v="1202322742"/>
    <s v="ORINGS"/>
    <x v="6"/>
    <s v="130"/>
    <s v="ASISMTTO"/>
    <x v="2"/>
    <s v="MECE ORAS"/>
    <s v="DANILO PARRA"/>
    <s v="NCACPRODZENU"/>
    <s v="IZ10-LSA1-FOR"/>
    <s v="B"/>
    <s v=""/>
    <s v=""/>
    <s v="105843648"/>
    <s v=""/>
    <s v="IZLMORTIZ"/>
    <s v="16:32:45"/>
    <s v="505001603"/>
    <s v="0"/>
    <s v=""/>
    <s v=""/>
    <s v=""/>
    <s v="IZ10"/>
    <s v="Z3"/>
    <s v=""/>
    <s v="00:00:00"/>
    <s v="14:30:00"/>
    <s v=""/>
    <s v=""/>
    <s v=""/>
    <s v=""/>
    <s v="16:32:44"/>
    <s v=""/>
    <s v=""/>
    <s v="AAIZ"/>
    <s v=""/>
    <s v=""/>
    <s v="CO"/>
    <s v=""/>
    <s v="PRODUCTIVOS"/>
    <s v="14:36:28"/>
    <s v=""/>
    <s v="000019421844"/>
    <s v="X"/>
    <s v=""/>
    <s v="IZ10"/>
    <s v=""/>
    <s v="000000"/>
    <s v="GNCH"/>
    <s v="10713765"/>
    <s v=""/>
    <s v=""/>
    <s v=""/>
    <s v="00:00:00"/>
    <s v=""/>
    <s v=""/>
    <s v="X"/>
    <s v=""/>
    <s v="14:36:28"/>
    <s v=""/>
    <s v="QM001202322742"/>
    <s v=""/>
    <s v=""/>
    <s v=""/>
    <s v=""/>
    <s v=""/>
    <s v="FORMADO"/>
    <s v=""/>
    <s v=""/>
    <s v=""/>
    <s v=""/>
    <s v="16:32:45"/>
    <s v="MNC490A"/>
    <s v=""/>
    <s v=""/>
    <s v=""/>
    <s v=""/>
    <s v="IZ10"/>
    <s v=""/>
    <s v="14:36:28"/>
    <s v=""/>
    <s v=""/>
    <s v="000"/>
    <s v="000"/>
    <s v="000"/>
    <s v=""/>
    <s v=""/>
    <s v=""/>
    <s v=""/>
    <s v=""/>
    <s v=""/>
    <s v=""/>
    <s v="H"/>
    <s v="IZ10"/>
    <s v="FORM00002"/>
    <x v="91"/>
    <d v="2022-07-26T00:00:00"/>
    <d v="2022-07-26T00:00:00"/>
    <m/>
    <d v="2022-07-26T00:00:00"/>
    <m/>
    <m/>
    <d v="2022-07-26T00:00:00"/>
    <m/>
    <d v="2022-07-26T00:00:00"/>
    <d v="2022-07-26T00:00:00"/>
    <n v="0"/>
  </r>
  <r>
    <s v="IZ10"/>
    <s v="ZA"/>
    <s v="1202322740"/>
    <s v="Retorcedores 19"/>
    <x v="6"/>
    <s v="130"/>
    <s v="COORMTTO"/>
    <x v="2"/>
    <s v="MECE"/>
    <s v="DANILO PARRA"/>
    <s v="NCACPRODZENU"/>
    <s v="IZ10-LSA1-FOR"/>
    <s v="B"/>
    <s v=""/>
    <s v=""/>
    <s v=""/>
    <s v=""/>
    <s v="IZLMORTIZ"/>
    <s v="16:42:37"/>
    <s v="505001603"/>
    <s v="0"/>
    <s v=""/>
    <s v=""/>
    <s v=""/>
    <s v="IZ10"/>
    <s v="Z3"/>
    <s v=""/>
    <s v="00:00:00"/>
    <s v="14:30:00"/>
    <s v=""/>
    <s v=""/>
    <s v=""/>
    <s v=""/>
    <s v="14:30:00"/>
    <s v=""/>
    <s v=""/>
    <s v="AAIZ"/>
    <s v=""/>
    <s v=""/>
    <s v="CO"/>
    <s v=""/>
    <s v="PRODUCTIVOS"/>
    <s v="14:34:04"/>
    <s v=""/>
    <s v="000019421830"/>
    <s v="X"/>
    <s v=""/>
    <s v="IZ10"/>
    <s v=""/>
    <s v="000000"/>
    <s v="GNCH"/>
    <s v="10713765"/>
    <s v=""/>
    <s v=""/>
    <s v=""/>
    <s v="00:00:00"/>
    <s v=""/>
    <s v=""/>
    <s v="X"/>
    <s v=""/>
    <s v="14:34:04"/>
    <s v=""/>
    <s v="QM001202322740"/>
    <s v=""/>
    <s v=""/>
    <s v=""/>
    <s v=""/>
    <s v=""/>
    <s v="FORMADO"/>
    <s v=""/>
    <s v=""/>
    <s v=""/>
    <s v=""/>
    <s v="16:42:36"/>
    <s v="MNC490A"/>
    <s v=""/>
    <s v=""/>
    <s v=""/>
    <s v=""/>
    <s v="IZ10"/>
    <s v=""/>
    <s v="14:34:04"/>
    <s v=""/>
    <s v=""/>
    <s v="000"/>
    <s v="000"/>
    <s v="000"/>
    <s v=""/>
    <s v=""/>
    <s v=""/>
    <s v=""/>
    <s v=""/>
    <s v=""/>
    <s v=""/>
    <s v="H"/>
    <s v="IZ10"/>
    <s v="FORM00002"/>
    <x v="91"/>
    <d v="2022-07-26T00:00:00"/>
    <d v="2022-07-26T00:00:00"/>
    <m/>
    <d v="2022-07-26T00:00:00"/>
    <m/>
    <m/>
    <d v="2022-07-26T00:00:00"/>
    <m/>
    <d v="2022-07-26T00:00:00"/>
    <d v="2022-07-26T00:00:00"/>
    <n v="0"/>
  </r>
  <r>
    <s v="IZ10"/>
    <s v="ZA"/>
    <s v="1202323047"/>
    <s v="CAMBIO DE EMPAQUE"/>
    <x v="0"/>
    <s v="100"/>
    <s v="COORMTTO"/>
    <x v="0"/>
    <s v="MECE MERE ORAS"/>
    <s v="IZPAZAPATA"/>
    <s v="IZPAZAPATA"/>
    <s v="IZ10-LSA1-EMP"/>
    <s v="B"/>
    <s v=""/>
    <s v=""/>
    <s v="105845500"/>
    <s v=""/>
    <s v="IZEMCARVAJAL"/>
    <s v="13:23:43"/>
    <s v="505002491"/>
    <s v="0"/>
    <s v=""/>
    <s v=""/>
    <s v=""/>
    <s v="IZ10"/>
    <s v="Z3"/>
    <s v=""/>
    <s v="10:01:00"/>
    <s v="08:45:51"/>
    <s v=""/>
    <s v=""/>
    <s v=""/>
    <s v=""/>
    <s v="13:23:42"/>
    <s v=""/>
    <s v=""/>
    <s v="AAIZ"/>
    <s v=""/>
    <s v=""/>
    <s v="CO"/>
    <s v=""/>
    <s v="PRODUCTIVOS"/>
    <s v="08:53:39"/>
    <s v=""/>
    <s v="000019425753"/>
    <s v="X"/>
    <s v=""/>
    <s v="IZ10"/>
    <s v=""/>
    <s v="000000"/>
    <s v="GNCH"/>
    <s v="10720065"/>
    <s v=""/>
    <s v=""/>
    <s v=""/>
    <s v="00:00:00"/>
    <s v=""/>
    <s v=""/>
    <s v="X"/>
    <s v=""/>
    <s v="08:45:51"/>
    <s v=""/>
    <s v="QM001202323047"/>
    <s v=""/>
    <s v=""/>
    <s v=""/>
    <s v=""/>
    <s v=""/>
    <s v="EMPAQUE"/>
    <s v=""/>
    <s v=""/>
    <s v=""/>
    <s v=""/>
    <s v="13:23:43"/>
    <s v="MNC525A"/>
    <s v=""/>
    <s v=""/>
    <s v=""/>
    <s v=""/>
    <s v="IZ10"/>
    <s v=""/>
    <s v="08:45:51"/>
    <s v=""/>
    <s v=""/>
    <s v="000"/>
    <s v="000"/>
    <s v="000"/>
    <s v=""/>
    <s v=""/>
    <s v=""/>
    <s v=""/>
    <s v=""/>
    <s v=""/>
    <s v=""/>
    <s v="H"/>
    <s v="IZ10"/>
    <s v="EMPA00039"/>
    <x v="92"/>
    <d v="2022-07-27T00:00:00"/>
    <d v="2022-07-27T00:00:00"/>
    <d v="2022-07-27T00:00:00"/>
    <d v="2022-07-27T00:00:00"/>
    <m/>
    <m/>
    <d v="2022-07-27T00:00:00"/>
    <m/>
    <d v="2022-07-27T00:00:00"/>
    <d v="2022-07-27T00:00:00"/>
    <n v="1.25"/>
  </r>
  <r>
    <s v="IZ10"/>
    <s v="ZA"/>
    <s v="1202325746"/>
    <s v="PAQUETE DEFORMADO"/>
    <x v="4"/>
    <s v="100"/>
    <s v="COORMTTO"/>
    <x v="0"/>
    <s v="MECE MERE ORAS"/>
    <s v="IZPAZAPATA"/>
    <s v="IZPAZAPATA"/>
    <s v="IZ10-LSA1-EMP"/>
    <s v="B"/>
    <s v=""/>
    <s v=""/>
    <s v="105857518"/>
    <s v=""/>
    <s v="IZEMCARVAJAL"/>
    <s v="14:16:16"/>
    <s v="505001342"/>
    <s v="0"/>
    <s v=""/>
    <s v=""/>
    <s v=""/>
    <s v="IZ10"/>
    <s v="Z3"/>
    <s v=""/>
    <s v="11:35:00"/>
    <s v="11:15:00"/>
    <s v=""/>
    <s v=""/>
    <s v=""/>
    <s v=""/>
    <s v="14:16:15"/>
    <s v=""/>
    <s v=""/>
    <s v="AAIZ"/>
    <s v=""/>
    <s v=""/>
    <s v="CO"/>
    <s v=""/>
    <s v="PRODUCTIVOS"/>
    <s v="12:55:57"/>
    <s v=""/>
    <s v="000019461822"/>
    <s v="X"/>
    <s v=""/>
    <s v="IZ10"/>
    <s v=""/>
    <s v="000000"/>
    <s v="GNCH"/>
    <s v="10712765"/>
    <s v=""/>
    <s v=""/>
    <s v=""/>
    <s v="00:00:00"/>
    <s v=""/>
    <s v=""/>
    <s v="X"/>
    <s v=""/>
    <s v="12:54:42"/>
    <s v=""/>
    <s v="QM001202325746"/>
    <s v=""/>
    <s v=""/>
    <s v=""/>
    <s v=""/>
    <s v=""/>
    <s v="EMPAQUE"/>
    <s v=""/>
    <s v=""/>
    <s v=""/>
    <s v=""/>
    <s v="14:16:16"/>
    <s v="MNC525A"/>
    <s v=""/>
    <s v=""/>
    <s v=""/>
    <s v=""/>
    <s v="IZ10"/>
    <s v=""/>
    <s v="12:54:42"/>
    <s v=""/>
    <s v=""/>
    <s v="000"/>
    <s v="000"/>
    <s v="000"/>
    <s v=""/>
    <s v=""/>
    <s v=""/>
    <s v=""/>
    <s v=""/>
    <s v=""/>
    <s v=""/>
    <s v="H"/>
    <s v="IZ10"/>
    <s v="EMPA00005"/>
    <x v="93"/>
    <d v="2022-08-02T00:00:00"/>
    <d v="2022-08-02T00:00:00"/>
    <d v="2022-08-02T00:00:00"/>
    <d v="2022-08-02T00:00:00"/>
    <m/>
    <m/>
    <d v="2022-08-02T00:00:00"/>
    <m/>
    <d v="2022-08-02T00:00:00"/>
    <d v="2022-08-02T00:00:00"/>
    <n v="0.33"/>
  </r>
  <r>
    <s v="IZ10"/>
    <s v="ZA"/>
    <s v="1202326114"/>
    <s v="ELECTROVALVULAS PEGADAS"/>
    <x v="2"/>
    <s v="100"/>
    <s v="ELECTINT"/>
    <x v="0"/>
    <s v="MECE MERE ORAS"/>
    <s v="IZHAURAN"/>
    <s v="IZHAURAN"/>
    <s v="IZ10-LJA1-EMP-EMP2"/>
    <s v="A"/>
    <s v=""/>
    <s v=""/>
    <s v="105860230"/>
    <s v=""/>
    <s v="IZEMCARVAJAL"/>
    <s v="10:23:56"/>
    <s v="505002465"/>
    <s v="0"/>
    <s v=""/>
    <s v=""/>
    <s v=""/>
    <s v="IZ10"/>
    <s v="Z3"/>
    <s v=""/>
    <s v="10:00:00"/>
    <s v="08:30:00"/>
    <s v=""/>
    <s v=""/>
    <s v=""/>
    <s v=""/>
    <s v="10:23:55"/>
    <s v=""/>
    <s v=""/>
    <s v="AAIZ"/>
    <s v=""/>
    <s v=""/>
    <s v="CO"/>
    <s v=""/>
    <s v="PRODUCTIVOS"/>
    <s v="09:10:44"/>
    <s v=""/>
    <s v="000019467154"/>
    <s v="X"/>
    <s v=""/>
    <s v="IZ10"/>
    <s v=""/>
    <s v="000000"/>
    <s v="GNCH"/>
    <s v="10723465"/>
    <s v=""/>
    <s v=""/>
    <s v=""/>
    <s v="00:00:00"/>
    <s v=""/>
    <s v=""/>
    <s v="X"/>
    <s v=""/>
    <s v="09:08:28"/>
    <s v="Juan Nustadtel"/>
    <s v="QM001202326114"/>
    <s v=""/>
    <s v=""/>
    <s v=""/>
    <s v=""/>
    <s v=""/>
    <s v="EMPAQUE RIGIDO"/>
    <s v="ENVIGADO"/>
    <s v=""/>
    <s v=""/>
    <s v=""/>
    <s v="10:23:56"/>
    <s v="MNC550A"/>
    <s v=""/>
    <s v=""/>
    <s v=""/>
    <s v=""/>
    <s v="IZ10"/>
    <s v="Cra 48#48 Sur-75 (Juan Neustadtel)"/>
    <s v="09:08:28"/>
    <s v="5405380"/>
    <s v=""/>
    <s v="000"/>
    <s v="000"/>
    <s v="000"/>
    <s v=""/>
    <s v=""/>
    <s v=""/>
    <s v=""/>
    <s v=""/>
    <s v=""/>
    <s v=""/>
    <s v="H"/>
    <s v="IZ10"/>
    <s v="20183406"/>
    <x v="94"/>
    <d v="2022-08-05T00:00:00"/>
    <d v="2022-08-05T00:00:00"/>
    <d v="2022-08-03T00:00:00"/>
    <d v="2022-08-05T00:00:00"/>
    <m/>
    <m/>
    <d v="2022-08-03T00:00:00"/>
    <m/>
    <d v="2022-08-03T00:00:00"/>
    <d v="2022-08-03T00:00:00"/>
    <n v="1.5"/>
  </r>
  <r>
    <s v="IZ10"/>
    <s v="ZA"/>
    <s v="1202326078"/>
    <s v="REVIENTE DE ACOPLE FUSIBLE DEL TRANSPORT"/>
    <x v="7"/>
    <s v="100"/>
    <s v="COORMTTO"/>
    <x v="0"/>
    <s v="MECE MERE ORAS"/>
    <s v="IZPAZAPATA"/>
    <s v="IZPAZAPATA"/>
    <s v="IZ10-LSA1-FOR"/>
    <s v="B"/>
    <s v=""/>
    <s v=""/>
    <s v="105859771"/>
    <s v=""/>
    <s v="IZEMCARVAJAL"/>
    <s v="14:14:06"/>
    <s v="505001267"/>
    <s v="0"/>
    <s v=""/>
    <s v=""/>
    <s v=""/>
    <s v="IZ10"/>
    <s v="Z3"/>
    <s v=""/>
    <s v="07:30:00"/>
    <s v="06:00:00"/>
    <s v=""/>
    <s v=""/>
    <s v=""/>
    <s v=""/>
    <s v="14:14:04"/>
    <s v=""/>
    <s v=""/>
    <s v="AAIZ"/>
    <s v=""/>
    <s v=""/>
    <s v="CO"/>
    <s v=""/>
    <s v="PRODUCTIVOS"/>
    <s v="08:20:05"/>
    <s v=""/>
    <s v="000019466877"/>
    <s v="X"/>
    <s v=""/>
    <s v="IZ10"/>
    <s v=""/>
    <s v="000000"/>
    <s v="GNCH"/>
    <s v="10713765"/>
    <s v=""/>
    <s v=""/>
    <s v=""/>
    <s v="00:00:00"/>
    <s v=""/>
    <s v=""/>
    <s v="X"/>
    <s v=""/>
    <s v="08:17:53"/>
    <s v=""/>
    <s v="QM001202326078"/>
    <s v=""/>
    <s v=""/>
    <s v=""/>
    <s v=""/>
    <s v=""/>
    <s v="FORMADO"/>
    <s v=""/>
    <s v=""/>
    <s v=""/>
    <s v=""/>
    <s v="14:14:06"/>
    <s v="MNC490A"/>
    <s v=""/>
    <s v=""/>
    <s v=""/>
    <s v=""/>
    <s v="IZ10"/>
    <s v=""/>
    <s v="08:17:53"/>
    <s v=""/>
    <s v=""/>
    <s v="000"/>
    <s v="000"/>
    <s v="000"/>
    <s v=""/>
    <s v=""/>
    <s v=""/>
    <s v=""/>
    <s v=""/>
    <s v=""/>
    <s v=""/>
    <s v="H"/>
    <s v="IZ10"/>
    <s v="FORM00001"/>
    <x v="94"/>
    <d v="2022-08-08T00:00:00"/>
    <d v="2022-08-08T00:00:00"/>
    <d v="2022-08-03T00:00:00"/>
    <d v="2022-08-08T00:00:00"/>
    <m/>
    <m/>
    <d v="2022-08-03T00:00:00"/>
    <m/>
    <d v="2022-08-03T00:00:00"/>
    <d v="2022-08-03T00:00:00"/>
    <n v="1.5"/>
  </r>
  <r>
    <s v="IZ10"/>
    <s v="ZA"/>
    <s v="1202327281"/>
    <s v="ARRUGAS EN EL SELLADO"/>
    <x v="0"/>
    <s v="100"/>
    <s v="COORMTTO"/>
    <x v="0"/>
    <s v="MECE MERE ORAS"/>
    <s v="IZEMCARVAJAL"/>
    <s v="IZEMCARVAJAL"/>
    <s v="IZ10-LSA1-EMP"/>
    <s v="B"/>
    <s v=""/>
    <s v=""/>
    <s v="105864977"/>
    <s v=""/>
    <s v="IZEMCARVAJAL"/>
    <s v="13:13:35"/>
    <s v="505002491"/>
    <s v="0"/>
    <s v=""/>
    <s v=""/>
    <s v=""/>
    <s v="IZ10"/>
    <s v="Z3"/>
    <s v=""/>
    <s v="09:10:00"/>
    <s v="07:30:00"/>
    <s v=""/>
    <s v=""/>
    <s v=""/>
    <s v=""/>
    <s v="07:30:00"/>
    <s v=""/>
    <s v=""/>
    <s v="AAIZ"/>
    <s v=""/>
    <s v=""/>
    <s v="CO"/>
    <s v=""/>
    <s v="PRODUCTIVOS"/>
    <s v="10:32:51"/>
    <s v=""/>
    <s v="000019482020"/>
    <s v="X"/>
    <s v=""/>
    <s v="IZ10"/>
    <s v=""/>
    <s v="000000"/>
    <s v="GNCH"/>
    <s v="10720065"/>
    <s v=""/>
    <s v=""/>
    <s v=""/>
    <s v="00:00:00"/>
    <s v=""/>
    <s v=""/>
    <s v="X"/>
    <s v=""/>
    <s v="10:29:33"/>
    <s v=""/>
    <s v="QM001202327281"/>
    <s v=""/>
    <s v=""/>
    <s v=""/>
    <s v=""/>
    <s v=""/>
    <s v="EMPAQUE"/>
    <s v=""/>
    <s v=""/>
    <s v=""/>
    <s v=""/>
    <s v="13:13:34"/>
    <s v="MNC525A"/>
    <s v=""/>
    <s v=""/>
    <s v=""/>
    <s v=""/>
    <s v="IZ10"/>
    <s v=""/>
    <s v="10:29:33"/>
    <s v=""/>
    <s v=""/>
    <s v="000"/>
    <s v="000"/>
    <s v="000"/>
    <s v=""/>
    <s v=""/>
    <s v=""/>
    <s v=""/>
    <s v=""/>
    <s v=""/>
    <s v=""/>
    <s v="H"/>
    <s v="IZ10"/>
    <s v="EMPA00039"/>
    <x v="95"/>
    <d v="2022-08-05T00:00:00"/>
    <d v="2022-08-05T00:00:00"/>
    <d v="2022-08-05T00:00:00"/>
    <d v="2022-08-05T00:00:00"/>
    <m/>
    <m/>
    <d v="2022-08-05T00:00:00"/>
    <m/>
    <d v="2022-08-05T00:00:00"/>
    <d v="2022-08-05T00:00:00"/>
    <n v="1.67"/>
  </r>
  <r>
    <s v="IZ10"/>
    <s v="ZA"/>
    <s v="1202327664"/>
    <s v="Retorcedor 25 y 19"/>
    <x v="6"/>
    <s v="100"/>
    <s v="COORTU03"/>
    <x v="3"/>
    <s v="MECE ORAS"/>
    <s v="1146439547"/>
    <s v="NCACPRODZENU"/>
    <s v="IZ10-LSA1-FOR"/>
    <s v="A"/>
    <s v=""/>
    <s v=""/>
    <s v="105865709"/>
    <s v=""/>
    <s v="IZCAPIEDRAHI"/>
    <s v="05:13:46"/>
    <s v="505001603"/>
    <s v="0"/>
    <s v=""/>
    <s v=""/>
    <s v=""/>
    <s v="IZ10"/>
    <s v="Z3"/>
    <s v=""/>
    <s v="00:00:00"/>
    <s v="22:26:00"/>
    <s v=""/>
    <s v=""/>
    <s v=""/>
    <s v=""/>
    <s v="22:26:00"/>
    <s v=""/>
    <s v=""/>
    <s v="AAIZ"/>
    <s v=""/>
    <s v=""/>
    <s v="CO"/>
    <s v=""/>
    <s v="PRODUCTIVOS"/>
    <s v="22:28:36"/>
    <s v=""/>
    <s v="000019485022"/>
    <s v="X"/>
    <s v=""/>
    <s v="IZ10"/>
    <s v=""/>
    <s v="000000"/>
    <s v="GNCH"/>
    <s v="10713765"/>
    <s v=""/>
    <s v=""/>
    <s v=""/>
    <s v="00:00:00"/>
    <s v=""/>
    <s v=""/>
    <s v="X"/>
    <s v=""/>
    <s v="22:28:36"/>
    <s v=""/>
    <s v="QM001202327664"/>
    <s v=""/>
    <s v=""/>
    <s v=""/>
    <s v=""/>
    <s v=""/>
    <s v="FORMADO"/>
    <s v=""/>
    <s v=""/>
    <s v=""/>
    <s v=""/>
    <s v="05:13:42"/>
    <s v="MNC490A"/>
    <s v=""/>
    <s v=""/>
    <s v=""/>
    <s v=""/>
    <s v="IZ10"/>
    <s v=""/>
    <s v="22:28:36"/>
    <s v=""/>
    <s v=""/>
    <s v="000"/>
    <s v="000"/>
    <s v="000"/>
    <s v=""/>
    <s v=""/>
    <s v=""/>
    <s v=""/>
    <s v=""/>
    <s v=""/>
    <s v=""/>
    <s v="H"/>
    <s v="IZ10"/>
    <s v="FORM00002"/>
    <x v="95"/>
    <d v="2022-08-08T00:00:00"/>
    <d v="2022-08-08T00:00:00"/>
    <m/>
    <d v="2022-08-05T00:00:00"/>
    <m/>
    <m/>
    <d v="2022-08-05T00:00:00"/>
    <m/>
    <d v="2022-08-05T00:00:00"/>
    <d v="2022-08-05T00:00:00"/>
    <n v="0"/>
  </r>
  <r>
    <s v="IZ10"/>
    <s v="ZA"/>
    <s v="1202327680"/>
    <s v="NO CLIPA"/>
    <x v="3"/>
    <s v="100"/>
    <s v="MECANINT"/>
    <x v="2"/>
    <s v="MECE"/>
    <s v="IZHAGIRALDO"/>
    <s v="IZHAGIRALDO"/>
    <s v="IZ10-LSC1-EMB"/>
    <s v="B"/>
    <s v=""/>
    <s v=""/>
    <s v=""/>
    <s v=""/>
    <s v="IZCAPIEDRAHI"/>
    <s v="15:43:34"/>
    <s v="505003051"/>
    <s v="0"/>
    <s v=""/>
    <s v=""/>
    <s v=""/>
    <s v="IZ10"/>
    <s v="Z3"/>
    <s v=""/>
    <s v="00:00:00"/>
    <s v="02:00:06"/>
    <s v=""/>
    <s v=""/>
    <s v=""/>
    <s v=""/>
    <s v="02:00:06"/>
    <s v=""/>
    <s v=""/>
    <s v="AAIZ"/>
    <s v=""/>
    <s v=""/>
    <s v="CO"/>
    <s v=""/>
    <s v="PRODUCTIVOS"/>
    <s v="02:37:50"/>
    <s v=""/>
    <s v="000019486709"/>
    <s v="X"/>
    <s v=""/>
    <s v="IZ10"/>
    <s v=""/>
    <s v="000000"/>
    <s v="GNCH"/>
    <s v="10724165"/>
    <s v=""/>
    <s v=""/>
    <s v=""/>
    <s v="00:00:00"/>
    <s v=""/>
    <s v=""/>
    <s v="X"/>
    <s v=""/>
    <s v="02:20:06"/>
    <s v="PROPASOL S.A.S"/>
    <s v="QM001202327680"/>
    <s v=""/>
    <s v=""/>
    <s v=""/>
    <s v=""/>
    <s v=""/>
    <s v="EMBUTIDO SALCHICHON"/>
    <s v=""/>
    <s v=""/>
    <s v=""/>
    <s v=""/>
    <s v="15:43:32"/>
    <s v="MNC540A"/>
    <s v=""/>
    <s v=""/>
    <s v=""/>
    <s v=""/>
    <s v="IZ10"/>
    <s v="Tv. 93 #53-32, Bogotá"/>
    <s v="02:20:06"/>
    <s v="(1)3004621"/>
    <s v=""/>
    <s v="000"/>
    <s v="000"/>
    <s v="000"/>
    <s v=""/>
    <s v=""/>
    <s v=""/>
    <s v=""/>
    <s v=""/>
    <s v=""/>
    <s v=""/>
    <s v="H"/>
    <s v="IZ10"/>
    <s v="20388176"/>
    <x v="96"/>
    <d v="2022-08-18T00:00:00"/>
    <d v="2022-08-18T00:00:00"/>
    <m/>
    <d v="2022-08-06T00:00:00"/>
    <m/>
    <m/>
    <d v="2022-08-06T00:00:00"/>
    <m/>
    <d v="2022-08-06T00:00:00"/>
    <d v="2022-08-06T00:00:00"/>
    <n v="0"/>
  </r>
  <r>
    <s v="IZ10"/>
    <s v="ZA"/>
    <s v="1202328518"/>
    <s v="DEFICIENCIA DE VACIO"/>
    <x v="0"/>
    <s v="100"/>
    <s v="COORMTTO"/>
    <x v="0"/>
    <s v="MECE MERE ORAS"/>
    <s v="IZPAZAPATA"/>
    <s v="IZPAZAPATA"/>
    <s v="IZ10-LSA1-EMP"/>
    <s v="B"/>
    <s v=""/>
    <s v=""/>
    <s v="105868892"/>
    <s v=""/>
    <s v="IZEAVENDANO"/>
    <s v="14:37:17"/>
    <s v="505002491"/>
    <s v="0"/>
    <s v=""/>
    <s v=""/>
    <s v=""/>
    <s v="IZ10"/>
    <s v="Z3"/>
    <s v=""/>
    <s v="10:30:00"/>
    <s v="06:40:00"/>
    <s v=""/>
    <s v=""/>
    <s v=""/>
    <s v=""/>
    <s v="14:24:58"/>
    <s v=""/>
    <s v=""/>
    <s v="AAIZ"/>
    <s v=""/>
    <s v=""/>
    <s v="CO"/>
    <s v=""/>
    <s v="PRODUCTIVOS"/>
    <s v="13:08:27"/>
    <s v=""/>
    <s v="000019492997"/>
    <s v="X"/>
    <s v=""/>
    <s v="IZ10"/>
    <s v=""/>
    <s v="000000"/>
    <s v="GNCH"/>
    <s v="10720065"/>
    <s v=""/>
    <s v=""/>
    <s v=""/>
    <s v="00:00:00"/>
    <s v=""/>
    <s v=""/>
    <s v="X"/>
    <s v=""/>
    <s v="13:07:24"/>
    <s v=""/>
    <s v="QM001202328518"/>
    <s v=""/>
    <s v=""/>
    <s v=""/>
    <s v=""/>
    <s v=""/>
    <s v="EMPAQUE"/>
    <s v=""/>
    <s v=""/>
    <s v=""/>
    <s v=""/>
    <s v="14:24:59"/>
    <s v="MNC525A"/>
    <s v=""/>
    <s v=""/>
    <s v=""/>
    <s v=""/>
    <s v="IZ10"/>
    <s v=""/>
    <s v="13:07:24"/>
    <s v=""/>
    <s v=""/>
    <s v="000"/>
    <s v="000"/>
    <s v="000"/>
    <s v=""/>
    <s v=""/>
    <s v=""/>
    <s v=""/>
    <s v=""/>
    <s v=""/>
    <s v=""/>
    <s v="H"/>
    <s v="IZ10"/>
    <s v="EMPA00039"/>
    <x v="97"/>
    <d v="2022-08-08T00:00:00"/>
    <d v="2022-08-08T00:00:00"/>
    <d v="2022-08-08T00:00:00"/>
    <d v="2022-08-08T00:00:00"/>
    <m/>
    <m/>
    <d v="2022-08-08T00:00:00"/>
    <m/>
    <d v="2022-08-08T00:00:00"/>
    <d v="2022-08-08T00:00:00"/>
    <n v="3.83"/>
  </r>
  <r>
    <s v="IZ10"/>
    <s v="ZA"/>
    <s v="1202329765"/>
    <s v="HERRAMIENTA DE MOLDE DE FORMADO DESCALIB"/>
    <x v="0"/>
    <s v="100"/>
    <s v="COORMTTO"/>
    <x v="0"/>
    <s v="MECE MERE ORAS"/>
    <s v="IZPAZAPATA"/>
    <s v="IZPAZAPATA"/>
    <s v="IZ10-LSA1-EMP"/>
    <s v="B"/>
    <s v=""/>
    <s v=""/>
    <s v="105872912"/>
    <s v=""/>
    <s v="IZEMCARVAJAL"/>
    <s v="08:23:25"/>
    <s v="505002491"/>
    <s v="0"/>
    <s v=""/>
    <s v=""/>
    <s v=""/>
    <s v="IZ10"/>
    <s v="Z3"/>
    <s v=""/>
    <s v="09:20:00"/>
    <s v="08:18:00"/>
    <s v=""/>
    <s v=""/>
    <s v=""/>
    <s v=""/>
    <s v="13:45:53"/>
    <s v=""/>
    <s v=""/>
    <s v="AAIZ"/>
    <s v=""/>
    <s v=""/>
    <s v="CO"/>
    <s v=""/>
    <s v="PRODUCTIVOS"/>
    <s v="11:01:38"/>
    <s v=""/>
    <s v="000019505592"/>
    <s v="X"/>
    <s v=""/>
    <s v="IZ10"/>
    <s v=""/>
    <s v="000000"/>
    <s v="GNCH"/>
    <s v="10720065"/>
    <s v=""/>
    <s v=""/>
    <s v=""/>
    <s v="00:00:00"/>
    <s v=""/>
    <s v=""/>
    <s v="X"/>
    <s v=""/>
    <s v="10:59:12"/>
    <s v=""/>
    <s v="QM001202329765"/>
    <s v=""/>
    <s v=""/>
    <s v=""/>
    <s v=""/>
    <s v=""/>
    <s v="EMPAQUE"/>
    <s v=""/>
    <s v=""/>
    <s v=""/>
    <s v=""/>
    <s v="13:45:55"/>
    <s v="MNC525A"/>
    <s v=""/>
    <s v=""/>
    <s v=""/>
    <s v=""/>
    <s v="IZ10"/>
    <s v=""/>
    <s v="10:59:12"/>
    <s v=""/>
    <s v=""/>
    <s v="000"/>
    <s v="000"/>
    <s v="000"/>
    <s v=""/>
    <s v=""/>
    <s v=""/>
    <s v=""/>
    <s v=""/>
    <s v=""/>
    <s v=""/>
    <s v="H"/>
    <s v="IZ10"/>
    <s v="EMPA00039"/>
    <x v="98"/>
    <d v="2022-08-10T00:00:00"/>
    <d v="2022-09-08T00:00:00"/>
    <d v="2022-08-10T00:00:00"/>
    <d v="2022-08-10T00:00:00"/>
    <m/>
    <m/>
    <d v="2022-08-10T00:00:00"/>
    <m/>
    <d v="2022-08-10T00:00:00"/>
    <d v="2022-08-10T00:00:00"/>
    <n v="1.03"/>
  </r>
  <r>
    <s v="IZ10"/>
    <s v="ZA"/>
    <s v="1202330224"/>
    <s v="CAMBIO DE EMPAQUE EN PLANCHAS DE FORMADO"/>
    <x v="2"/>
    <s v="100"/>
    <s v="MECANINT"/>
    <x v="0"/>
    <s v="MECE MERE ORAS"/>
    <s v="IZHAURAN"/>
    <s v="IZHAURAN"/>
    <s v="IZ10-LJA1-EMP-EMP2"/>
    <s v="A"/>
    <s v=""/>
    <s v=""/>
    <s v="105875171"/>
    <s v=""/>
    <s v="IZEMCARVAJAL"/>
    <s v="10:52:19"/>
    <s v="505002465"/>
    <s v="0"/>
    <s v=""/>
    <s v=""/>
    <s v=""/>
    <s v="IZ10"/>
    <s v="Z3"/>
    <s v=""/>
    <s v="09:00:00"/>
    <s v="07:40:00"/>
    <s v=""/>
    <s v=""/>
    <s v=""/>
    <s v=""/>
    <s v="10:52:17"/>
    <s v=""/>
    <s v=""/>
    <s v="AAIZ"/>
    <s v=""/>
    <s v=""/>
    <s v="CO"/>
    <s v=""/>
    <s v="PRODUCTIVOS"/>
    <s v="10:14:55"/>
    <s v=""/>
    <s v="000019511695"/>
    <s v="X"/>
    <s v=""/>
    <s v="IZ10"/>
    <s v=""/>
    <s v="000000"/>
    <s v="GNCH"/>
    <s v="10723465"/>
    <s v=""/>
    <s v=""/>
    <s v=""/>
    <s v="00:00:00"/>
    <s v=""/>
    <s v=""/>
    <s v="X"/>
    <s v=""/>
    <s v="10:12:53"/>
    <s v="Juan Nustadtel"/>
    <s v="QM001202330224"/>
    <s v=""/>
    <s v=""/>
    <s v=""/>
    <s v=""/>
    <s v=""/>
    <s v="EMPAQUE RIGIDO"/>
    <s v="ENVIGADO"/>
    <s v=""/>
    <s v=""/>
    <s v=""/>
    <s v="10:52:19"/>
    <s v="MNC550A"/>
    <s v=""/>
    <s v=""/>
    <s v=""/>
    <s v=""/>
    <s v="IZ10"/>
    <s v="Cra 48#48 Sur-75 (Juan Neustadtel)"/>
    <s v="10:12:53"/>
    <s v="5405380"/>
    <s v=""/>
    <s v="000"/>
    <s v="000"/>
    <s v="000"/>
    <s v=""/>
    <s v=""/>
    <s v=""/>
    <s v=""/>
    <s v=""/>
    <s v=""/>
    <s v=""/>
    <s v="H"/>
    <s v="IZ10"/>
    <s v="20183406"/>
    <x v="99"/>
    <d v="2022-08-13T00:00:00"/>
    <d v="2022-08-13T00:00:00"/>
    <d v="2022-08-11T00:00:00"/>
    <d v="2022-08-13T00:00:00"/>
    <m/>
    <m/>
    <d v="2022-08-11T00:00:00"/>
    <m/>
    <d v="2022-08-11T00:00:00"/>
    <d v="2022-08-11T00:00:00"/>
    <n v="1.33"/>
  </r>
  <r>
    <s v="IZ10"/>
    <s v="ZA"/>
    <s v="1202330437"/>
    <s v="PROBLEMAS DE SINCRONIZACION"/>
    <x v="8"/>
    <s v="100"/>
    <s v="ELECTINT"/>
    <x v="0"/>
    <s v="MECE MERE ORAS"/>
    <s v="IZLMORTIZ"/>
    <s v="IZLMORTIZ"/>
    <s v="IZ10-LSA1-FOR"/>
    <s v="B"/>
    <s v=""/>
    <s v=""/>
    <s v="105875179"/>
    <s v=""/>
    <s v="IZLMORTIZ"/>
    <s v="15:16:24"/>
    <s v="505003047"/>
    <s v="0"/>
    <s v=""/>
    <s v=""/>
    <s v=""/>
    <s v="IZ10"/>
    <s v="Z3"/>
    <s v=""/>
    <s v="14:00:00"/>
    <s v="06:00:00"/>
    <s v=""/>
    <s v=""/>
    <s v=""/>
    <s v=""/>
    <s v="15:16:23"/>
    <s v=""/>
    <s v=""/>
    <s v="AAIZ"/>
    <s v=""/>
    <s v=""/>
    <s v="CO"/>
    <s v=""/>
    <s v="PRODUCTIVOS"/>
    <s v="16:31:15"/>
    <s v=""/>
    <s v="000019514267"/>
    <s v="X"/>
    <s v=""/>
    <s v="IZ10"/>
    <s v=""/>
    <s v="000000"/>
    <s v="GNCH"/>
    <s v="10713765"/>
    <s v=""/>
    <s v=""/>
    <s v=""/>
    <s v="00:00:00"/>
    <s v=""/>
    <s v=""/>
    <s v="X"/>
    <s v=""/>
    <s v="16:28:57"/>
    <s v="Juan Neustadtel"/>
    <s v="QM001202330437"/>
    <s v=""/>
    <s v=""/>
    <s v=""/>
    <s v=""/>
    <s v=""/>
    <s v="FORMADO"/>
    <s v=""/>
    <s v=""/>
    <s v=""/>
    <s v=""/>
    <s v="15:16:24"/>
    <s v="MNC490A"/>
    <s v=""/>
    <s v=""/>
    <s v=""/>
    <s v=""/>
    <s v="IZ10"/>
    <s v="Cra 48#48 Sur--75, Envigado"/>
    <s v="16:28:57"/>
    <s v="5405380 108"/>
    <s v=""/>
    <s v="000"/>
    <s v="000"/>
    <s v="000"/>
    <s v=""/>
    <s v=""/>
    <s v=""/>
    <s v=""/>
    <s v=""/>
    <s v=""/>
    <s v=""/>
    <s v="H"/>
    <s v="IZ10"/>
    <s v="20388054"/>
    <x v="99"/>
    <d v="2022-08-30T00:00:00"/>
    <d v="2022-08-30T00:00:00"/>
    <d v="2022-08-11T00:00:00"/>
    <d v="2022-08-30T00:00:00"/>
    <m/>
    <m/>
    <d v="2022-08-11T00:00:00"/>
    <m/>
    <d v="2022-08-11T00:00:00"/>
    <d v="2022-08-10T00:00:00"/>
    <n v="32"/>
  </r>
  <r>
    <s v="IZ10"/>
    <s v="ZA"/>
    <s v="1202330660"/>
    <s v="DEFICIENCIA EN CORTE TRANSVERSAL Y FORMA"/>
    <x v="0"/>
    <s v="100"/>
    <s v="MECANINT"/>
    <x v="0"/>
    <s v="MECE MERE ORAS"/>
    <s v="IZPAZAPATA"/>
    <s v="IZPAZAPATA"/>
    <s v="IZ10-LSA1-EMP"/>
    <s v="B"/>
    <s v=""/>
    <s v=""/>
    <s v="105877217"/>
    <s v=""/>
    <s v="IZEMCARVAJAL"/>
    <s v="11:15:17"/>
    <s v="505002491"/>
    <s v="0"/>
    <s v=""/>
    <s v=""/>
    <s v=""/>
    <s v="IZ10"/>
    <s v="Z3"/>
    <s v=""/>
    <s v="09:43:00"/>
    <s v="09:10:00"/>
    <s v=""/>
    <s v=""/>
    <s v=""/>
    <s v=""/>
    <s v="20:21:52"/>
    <s v=""/>
    <s v=""/>
    <s v="AAIZ"/>
    <s v=""/>
    <s v=""/>
    <s v="CO"/>
    <s v=""/>
    <s v="PRODUCTIVOS"/>
    <s v="10:42:05"/>
    <s v=""/>
    <s v="000019518194"/>
    <s v="X"/>
    <s v=""/>
    <s v="IZ10"/>
    <s v=""/>
    <s v="000000"/>
    <s v="GNCH"/>
    <s v="10720065"/>
    <s v=""/>
    <s v=""/>
    <s v=""/>
    <s v="00:00:00"/>
    <s v=""/>
    <s v=""/>
    <s v="X"/>
    <s v=""/>
    <s v="10:40:24"/>
    <s v=""/>
    <s v="QM001202330660"/>
    <s v=""/>
    <s v=""/>
    <s v=""/>
    <s v=""/>
    <s v=""/>
    <s v="EMPAQUE"/>
    <s v=""/>
    <s v=""/>
    <s v=""/>
    <s v=""/>
    <s v="20:21:53"/>
    <s v="MNC525A"/>
    <s v=""/>
    <s v=""/>
    <s v=""/>
    <s v=""/>
    <s v="IZ10"/>
    <s v=""/>
    <s v="10:40:24"/>
    <s v=""/>
    <s v=""/>
    <s v="000"/>
    <s v="000"/>
    <s v="000"/>
    <s v=""/>
    <s v=""/>
    <s v=""/>
    <s v=""/>
    <s v=""/>
    <s v=""/>
    <s v=""/>
    <s v="H"/>
    <s v="IZ10"/>
    <s v="EMPA00039"/>
    <x v="100"/>
    <d v="2022-08-12T00:00:00"/>
    <d v="2022-08-13T00:00:00"/>
    <d v="2022-08-12T00:00:00"/>
    <d v="2022-08-12T00:00:00"/>
    <m/>
    <m/>
    <d v="2022-08-12T00:00:00"/>
    <m/>
    <d v="2022-08-12T00:00:00"/>
    <d v="2022-08-12T00:00:00"/>
    <n v="0.55000000000000004"/>
  </r>
  <r>
    <s v="IZ10"/>
    <s v="ZA"/>
    <s v="1202331769"/>
    <s v="TROQUELES DESALINEADOS"/>
    <x v="2"/>
    <s v="100"/>
    <s v="COORMTTO"/>
    <x v="0"/>
    <s v="MECE MERE ORAS"/>
    <s v="IZEMCARVAJAL"/>
    <s v="IZEMCARVAJAL"/>
    <s v="IZ10-LJA1-EMP-EMP2"/>
    <s v="A"/>
    <s v=""/>
    <s v=""/>
    <s v="105880454"/>
    <s v=""/>
    <s v="IZEMCARVAJAL"/>
    <s v="10:02:27"/>
    <s v="505002465"/>
    <s v="0"/>
    <s v=""/>
    <s v=""/>
    <s v=""/>
    <s v="IZ10"/>
    <s v="Z3"/>
    <s v=""/>
    <s v="08:00:00"/>
    <s v="07:00:00"/>
    <s v=""/>
    <s v=""/>
    <s v=""/>
    <s v=""/>
    <s v="12:07:16"/>
    <s v=""/>
    <s v=""/>
    <s v="AAIZ"/>
    <s v=""/>
    <s v=""/>
    <s v="CO"/>
    <s v=""/>
    <s v="PRODUCTIVOS"/>
    <s v="11:36:02"/>
    <s v=""/>
    <s v="000019530608"/>
    <s v="X"/>
    <s v=""/>
    <s v="IZ10"/>
    <s v=""/>
    <s v="000000"/>
    <s v="GNCH"/>
    <s v="10723465"/>
    <s v=""/>
    <s v=""/>
    <s v=""/>
    <s v="00:00:00"/>
    <s v=""/>
    <s v=""/>
    <s v="X"/>
    <s v=""/>
    <s v="11:33:44"/>
    <s v="Juan Nustadtel"/>
    <s v="QM001202331769"/>
    <s v=""/>
    <s v=""/>
    <s v=""/>
    <s v=""/>
    <s v=""/>
    <s v="EMPAQUE RIGIDO"/>
    <s v="ENVIGADO"/>
    <s v=""/>
    <s v=""/>
    <s v=""/>
    <s v="12:07:17"/>
    <s v="MNC550A"/>
    <s v=""/>
    <s v=""/>
    <s v=""/>
    <s v=""/>
    <s v="IZ10"/>
    <s v="Cra 48#48 Sur-75 (Juan Neustadtel)"/>
    <s v="11:33:44"/>
    <s v="5405380"/>
    <s v=""/>
    <s v="000"/>
    <s v="000"/>
    <s v="000"/>
    <s v=""/>
    <s v=""/>
    <s v=""/>
    <s v=""/>
    <s v=""/>
    <s v=""/>
    <s v=""/>
    <s v="H"/>
    <s v="IZ10"/>
    <s v="20183406"/>
    <x v="101"/>
    <d v="2022-08-16T00:00:00"/>
    <d v="2022-08-17T00:00:00"/>
    <d v="2022-08-16T00:00:00"/>
    <d v="2022-08-16T00:00:00"/>
    <m/>
    <m/>
    <d v="2022-08-16T00:00:00"/>
    <m/>
    <d v="2022-08-16T00:00:00"/>
    <d v="2022-08-16T00:00:00"/>
    <n v="1"/>
  </r>
  <r>
    <s v="IZ10"/>
    <s v="ZA"/>
    <s v="1202331604"/>
    <s v="CUCHILLAS TRANSVERSALES TORCIDAS"/>
    <x v="0"/>
    <s v="100"/>
    <s v="COORMTTO"/>
    <x v="0"/>
    <s v="MECE MERE ORAS"/>
    <s v="IZPAZAPATA"/>
    <s v="IZPAZAPATA"/>
    <s v="IZ10-LSA1-EMP"/>
    <s v="B"/>
    <s v=""/>
    <s v=""/>
    <s v="105880173"/>
    <s v=""/>
    <s v="IZEMCARVAJAL"/>
    <s v="10:02:12"/>
    <s v="505002491"/>
    <s v="0"/>
    <s v=""/>
    <s v=""/>
    <s v=""/>
    <s v="IZ10"/>
    <s v="Z3"/>
    <s v=""/>
    <s v="09:30:00"/>
    <s v="08:00:00"/>
    <s v=""/>
    <s v=""/>
    <s v=""/>
    <s v=""/>
    <s v="10:48:43"/>
    <s v=""/>
    <s v=""/>
    <s v="AAIZ"/>
    <s v=""/>
    <s v=""/>
    <s v="CO"/>
    <s v=""/>
    <s v="PRODUCTIVOS"/>
    <s v="09:45:47"/>
    <s v=""/>
    <s v="000019529551"/>
    <s v="X"/>
    <s v=""/>
    <s v="IZ10"/>
    <s v=""/>
    <s v="000000"/>
    <s v="GNCH"/>
    <s v="10720065"/>
    <s v=""/>
    <s v=""/>
    <s v=""/>
    <s v="00:00:00"/>
    <s v=""/>
    <s v=""/>
    <s v="X"/>
    <s v=""/>
    <s v="09:42:16"/>
    <s v=""/>
    <s v="QM001202331604"/>
    <s v=""/>
    <s v=""/>
    <s v=""/>
    <s v=""/>
    <s v=""/>
    <s v="EMPAQUE"/>
    <s v=""/>
    <s v=""/>
    <s v=""/>
    <s v=""/>
    <s v="10:48:49"/>
    <s v="MNC525A"/>
    <s v=""/>
    <s v=""/>
    <s v=""/>
    <s v=""/>
    <s v="IZ10"/>
    <s v=""/>
    <s v="09:42:16"/>
    <s v=""/>
    <s v=""/>
    <s v="000"/>
    <s v="000"/>
    <s v="000"/>
    <s v=""/>
    <s v=""/>
    <s v=""/>
    <s v=""/>
    <s v=""/>
    <s v=""/>
    <s v=""/>
    <s v="H"/>
    <s v="IZ10"/>
    <s v="EMPA00039"/>
    <x v="101"/>
    <d v="2022-08-16T00:00:00"/>
    <d v="2022-08-17T00:00:00"/>
    <d v="2022-08-16T00:00:00"/>
    <d v="2022-08-16T00:00:00"/>
    <m/>
    <m/>
    <d v="2022-08-16T00:00:00"/>
    <m/>
    <d v="2022-08-16T00:00:00"/>
    <d v="2022-08-16T00:00:00"/>
    <n v="1.5"/>
  </r>
  <r>
    <s v="IZ10"/>
    <s v="ZA"/>
    <s v="1202333250"/>
    <s v="TROQUEL #1 GENERA RUPTURA EN PAQUETES"/>
    <x v="2"/>
    <s v="100"/>
    <s v="MECANINT"/>
    <x v="0"/>
    <s v="MECE MERE ORAS"/>
    <s v="IZHAURAN"/>
    <s v="IZHAURAN"/>
    <s v="IZ10-LJA1-EMP-EMP2"/>
    <s v="A"/>
    <s v=""/>
    <s v=""/>
    <s v="105887015"/>
    <s v=""/>
    <s v="IZEMCARVAJAL"/>
    <s v="14:33:05"/>
    <s v="505002465"/>
    <s v="0"/>
    <s v=""/>
    <s v=""/>
    <s v=""/>
    <s v="IZ10"/>
    <s v="Z3"/>
    <s v=""/>
    <s v="08:00:00"/>
    <s v="07:30:00"/>
    <s v=""/>
    <s v=""/>
    <s v=""/>
    <s v=""/>
    <s v="14:33:04"/>
    <s v=""/>
    <s v=""/>
    <s v="AAIZ"/>
    <s v=""/>
    <s v=""/>
    <s v="CO"/>
    <s v=""/>
    <s v="PRODUCTIVOS"/>
    <s v="08:30:45"/>
    <s v=""/>
    <s v="000019549851"/>
    <s v="X"/>
    <s v=""/>
    <s v="IZ10"/>
    <s v=""/>
    <s v="000000"/>
    <s v="GNCH"/>
    <s v="10723465"/>
    <s v=""/>
    <s v=""/>
    <s v=""/>
    <s v="00:00:00"/>
    <s v=""/>
    <s v=""/>
    <s v="X"/>
    <s v=""/>
    <s v="08:28:46"/>
    <s v="Juan Nustadtel"/>
    <s v="QM001202333250"/>
    <s v=""/>
    <s v=""/>
    <s v=""/>
    <s v=""/>
    <s v=""/>
    <s v="EMPAQUE RIGIDO"/>
    <s v="ENVIGADO"/>
    <s v=""/>
    <s v=""/>
    <s v=""/>
    <s v="14:33:05"/>
    <s v="MNC550A"/>
    <s v=""/>
    <s v=""/>
    <s v=""/>
    <s v=""/>
    <s v="IZ10"/>
    <s v="Cra 48#48 Sur-75 (Juan Neustadtel)"/>
    <s v="08:28:46"/>
    <s v="5405380"/>
    <s v=""/>
    <s v="000"/>
    <s v="000"/>
    <s v="000"/>
    <s v=""/>
    <s v=""/>
    <s v=""/>
    <s v=""/>
    <s v=""/>
    <s v=""/>
    <s v=""/>
    <s v="H"/>
    <s v="IZ10"/>
    <s v="20183406"/>
    <x v="102"/>
    <d v="2022-08-31T00:00:00"/>
    <d v="2022-08-31T00:00:00"/>
    <d v="2022-08-19T00:00:00"/>
    <d v="2022-08-31T00:00:00"/>
    <m/>
    <m/>
    <d v="2022-08-19T00:00:00"/>
    <m/>
    <d v="2022-08-19T00:00:00"/>
    <d v="2022-08-19T00:00:00"/>
    <n v="0.5"/>
  </r>
  <r>
    <s v="IZ10"/>
    <s v="ZA"/>
    <s v="1202334021"/>
    <s v="Falta de orin'gs"/>
    <x v="6"/>
    <s v="100"/>
    <s v="COORMTTO"/>
    <x v="2"/>
    <s v="MECE"/>
    <s v="ALEJANDRO RE"/>
    <s v="NCACPRODZENU"/>
    <s v="IZ10-LSA1-FOR"/>
    <s v="A"/>
    <s v=""/>
    <s v=""/>
    <s v=""/>
    <s v=""/>
    <s v="IZLMORTIZ"/>
    <s v="09:17:14"/>
    <s v="505001603"/>
    <s v="0"/>
    <s v=""/>
    <s v=""/>
    <s v=""/>
    <s v="IZ10"/>
    <s v="Z3"/>
    <s v=""/>
    <s v="00:00:00"/>
    <s v="08:27:00"/>
    <s v=""/>
    <s v=""/>
    <s v=""/>
    <s v=""/>
    <s v="08:27:00"/>
    <s v=""/>
    <s v=""/>
    <s v="AAIZ"/>
    <s v=""/>
    <s v=""/>
    <s v="CO"/>
    <s v=""/>
    <s v="PRODUCTIVOS"/>
    <s v="08:29:16"/>
    <s v=""/>
    <s v="000019558604"/>
    <s v="X"/>
    <s v=""/>
    <s v="IZ10"/>
    <s v=""/>
    <s v="000000"/>
    <s v="GNCH"/>
    <s v="10713765"/>
    <s v=""/>
    <s v=""/>
    <s v=""/>
    <s v="00:00:00"/>
    <s v=""/>
    <s v=""/>
    <s v="X"/>
    <s v=""/>
    <s v="08:29:16"/>
    <s v=""/>
    <s v="QM001202334021"/>
    <s v=""/>
    <s v=""/>
    <s v=""/>
    <s v=""/>
    <s v=""/>
    <s v="FORMADO"/>
    <s v=""/>
    <s v=""/>
    <s v=""/>
    <s v=""/>
    <s v="09:17:13"/>
    <s v="MNC490A"/>
    <s v=""/>
    <s v=""/>
    <s v=""/>
    <s v=""/>
    <s v="IZ10"/>
    <s v=""/>
    <s v="08:29:16"/>
    <s v=""/>
    <s v=""/>
    <s v="000"/>
    <s v="000"/>
    <s v="000"/>
    <s v=""/>
    <s v=""/>
    <s v=""/>
    <s v=""/>
    <s v=""/>
    <s v=""/>
    <s v=""/>
    <s v="H"/>
    <s v="IZ10"/>
    <s v="FORM00002"/>
    <x v="103"/>
    <d v="2022-08-21T00:00:00"/>
    <d v="2022-08-21T00:00:00"/>
    <m/>
    <d v="2022-08-21T00:00:00"/>
    <m/>
    <m/>
    <d v="2022-08-21T00:00:00"/>
    <m/>
    <d v="2022-08-21T00:00:00"/>
    <d v="2022-08-21T00:00:00"/>
    <n v="0"/>
  </r>
  <r>
    <s v="IZ10"/>
    <s v="ZA"/>
    <s v="1202334162"/>
    <s v="FRACTURA TORNILLO CABEZAL INYECCION"/>
    <x v="8"/>
    <s v="100"/>
    <s v="MECANINT"/>
    <x v="0"/>
    <s v="MECE MERE ORAS"/>
    <s v="IZJCHIGUITA"/>
    <s v="IZDMONTOYAH"/>
    <s v="IZ10-LSA1-FOR"/>
    <s v="B"/>
    <s v=""/>
    <s v=""/>
    <s v="105891420"/>
    <s v=""/>
    <s v="IZLMORTIZ"/>
    <s v="19:40:28"/>
    <s v="505003047"/>
    <s v="0"/>
    <s v=""/>
    <s v=""/>
    <s v=""/>
    <s v="IZ10"/>
    <s v="Z3"/>
    <s v=""/>
    <s v="05:07:16"/>
    <s v="04:42:16"/>
    <s v=""/>
    <s v=""/>
    <s v=""/>
    <s v=""/>
    <s v="19:40:27"/>
    <s v=""/>
    <s v=""/>
    <s v="AAIZ"/>
    <s v=""/>
    <s v=""/>
    <s v="CO"/>
    <s v=""/>
    <s v="PRODUCTIVOS"/>
    <s v="05:12:39"/>
    <s v=""/>
    <s v="000019559570"/>
    <s v="X"/>
    <s v=""/>
    <s v="IZ10"/>
    <s v=""/>
    <s v="000000"/>
    <s v="GNCH"/>
    <s v="10713765"/>
    <s v=""/>
    <s v=""/>
    <s v=""/>
    <s v="00:00:00"/>
    <s v=""/>
    <s v=""/>
    <s v="X"/>
    <s v=""/>
    <s v="05:06:16"/>
    <s v="Juan Neustadtel"/>
    <s v="QM001202334162"/>
    <s v=""/>
    <s v=""/>
    <s v=""/>
    <s v=""/>
    <s v=""/>
    <s v="FORMADO"/>
    <s v=""/>
    <s v=""/>
    <s v=""/>
    <s v=""/>
    <s v="19:40:28"/>
    <s v="MNC490A"/>
    <s v=""/>
    <s v=""/>
    <s v=""/>
    <s v=""/>
    <s v="IZ10"/>
    <s v="Cra 48#48 Sur--75, Envigado"/>
    <s v="05:06:16"/>
    <s v="5405380 108"/>
    <s v=""/>
    <s v="000"/>
    <s v="000"/>
    <s v="000"/>
    <s v=""/>
    <s v=""/>
    <s v=""/>
    <s v=""/>
    <s v=""/>
    <s v=""/>
    <s v=""/>
    <s v="H"/>
    <s v="IZ10"/>
    <s v="20388054"/>
    <x v="104"/>
    <d v="2022-08-22T00:00:00"/>
    <d v="2022-08-22T00:00:00"/>
    <d v="2022-08-22T00:00:00"/>
    <d v="2022-08-22T00:00:00"/>
    <m/>
    <m/>
    <d v="2022-08-22T00:00:00"/>
    <m/>
    <d v="2022-08-22T00:00:00"/>
    <d v="2022-08-22T00:00:00"/>
    <n v="0.42"/>
  </r>
  <r>
    <s v="IZ10"/>
    <s v="ZA"/>
    <s v="1202334983"/>
    <s v="PEGA MECÁNICA EN PERFORADORES"/>
    <x v="2"/>
    <s v="100"/>
    <s v="MECANINT"/>
    <x v="0"/>
    <s v="MECE MERE ORAS"/>
    <s v="IZHAURAN"/>
    <s v="IZHAURAN"/>
    <s v="IZ10-LJA1-EMP-EMP2"/>
    <s v="A"/>
    <s v=""/>
    <s v=""/>
    <s v="105892909"/>
    <s v=""/>
    <s v="IZEMCARVAJAL"/>
    <s v="06:38:10"/>
    <s v="505002465"/>
    <s v="0"/>
    <s v=""/>
    <s v=""/>
    <s v=""/>
    <s v="IZ10"/>
    <s v="Z3"/>
    <s v=""/>
    <s v="10:40:00"/>
    <s v="09:00:00"/>
    <s v=""/>
    <s v=""/>
    <s v=""/>
    <s v=""/>
    <s v="14:15:42"/>
    <s v=""/>
    <s v=""/>
    <s v="AAIZ"/>
    <s v=""/>
    <s v=""/>
    <s v="CO"/>
    <s v=""/>
    <s v="PRODUCTIVOS"/>
    <s v="10:49:53"/>
    <s v=""/>
    <s v="000019567487"/>
    <s v="X"/>
    <s v=""/>
    <s v="IZ10"/>
    <s v=""/>
    <s v="000000"/>
    <s v="GNCH"/>
    <s v="10723465"/>
    <s v=""/>
    <s v=""/>
    <s v=""/>
    <s v="00:00:00"/>
    <s v=""/>
    <s v=""/>
    <s v="X"/>
    <s v=""/>
    <s v="10:48:45"/>
    <s v="Juan Nustadtel"/>
    <s v="QM001202334983"/>
    <s v=""/>
    <s v=""/>
    <s v=""/>
    <s v=""/>
    <s v=""/>
    <s v="EMPAQUE RIGIDO"/>
    <s v="ENVIGADO"/>
    <s v=""/>
    <s v=""/>
    <s v=""/>
    <s v="14:15:44"/>
    <s v="MNC550A"/>
    <s v=""/>
    <s v=""/>
    <s v=""/>
    <s v=""/>
    <s v="IZ10"/>
    <s v="Cra 48#48 Sur-75 (Juan Neustadtel)"/>
    <s v="10:48:45"/>
    <s v="5405380"/>
    <s v=""/>
    <s v="000"/>
    <s v="000"/>
    <s v="000"/>
    <s v=""/>
    <s v=""/>
    <s v=""/>
    <s v=""/>
    <s v=""/>
    <s v=""/>
    <s v=""/>
    <s v="H"/>
    <s v="IZ10"/>
    <s v="20183406"/>
    <x v="105"/>
    <d v="2022-08-23T00:00:00"/>
    <d v="2022-08-25T00:00:00"/>
    <d v="2022-08-23T00:00:00"/>
    <d v="2022-08-23T00:00:00"/>
    <m/>
    <m/>
    <d v="2022-08-23T00:00:00"/>
    <m/>
    <d v="2022-08-23T00:00:00"/>
    <d v="2022-08-23T00:00:00"/>
    <n v="1.67"/>
  </r>
  <r>
    <s v="IZ10"/>
    <s v="ZA"/>
    <s v="1202335540"/>
    <s v="VALVULA DE CABEZAL DE EMBUTIDO NO LLEGA"/>
    <x v="8"/>
    <s v="100"/>
    <s v="COORMTTO"/>
    <x v="0"/>
    <s v="MECE MERE ORAS"/>
    <s v="IZPAZAPATA"/>
    <s v="IZPAZAPATA"/>
    <s v="IZ10-LSA1-FOR"/>
    <s v="B"/>
    <s v=""/>
    <s v=""/>
    <s v="105896228"/>
    <s v=""/>
    <s v="IZEMCARVAJAL"/>
    <s v="15:48:50"/>
    <s v="505003047"/>
    <s v="0"/>
    <s v=""/>
    <s v=""/>
    <s v=""/>
    <s v="IZ10"/>
    <s v="Z3"/>
    <s v=""/>
    <s v="13:00:00"/>
    <s v="10:45:01"/>
    <s v=""/>
    <s v=""/>
    <s v=""/>
    <s v=""/>
    <s v="15:48:49"/>
    <s v=""/>
    <s v=""/>
    <s v="AAIZ"/>
    <s v=""/>
    <s v=""/>
    <s v="CO"/>
    <s v=""/>
    <s v="PRODUCTIVOS"/>
    <s v="10:47:32"/>
    <s v=""/>
    <s v="000019575959"/>
    <s v="X"/>
    <s v=""/>
    <s v="IZ10"/>
    <s v=""/>
    <s v="000000"/>
    <s v="GNCH"/>
    <s v="10713765"/>
    <s v=""/>
    <s v=""/>
    <s v=""/>
    <s v="00:00:00"/>
    <s v=""/>
    <s v=""/>
    <s v="X"/>
    <s v=""/>
    <s v="10:45:01"/>
    <s v="Juan Neustadtel"/>
    <s v="QM001202335540"/>
    <s v=""/>
    <s v=""/>
    <s v=""/>
    <s v=""/>
    <s v=""/>
    <s v="FORMADO"/>
    <s v=""/>
    <s v=""/>
    <s v=""/>
    <s v=""/>
    <s v="15:48:50"/>
    <s v="MNC490A"/>
    <s v=""/>
    <s v=""/>
    <s v=""/>
    <s v=""/>
    <s v="IZ10"/>
    <s v="Cra 48#48 Sur--75, Envigado"/>
    <s v="10:45:01"/>
    <s v="5405380 108"/>
    <s v=""/>
    <s v="000"/>
    <s v="000"/>
    <s v="000"/>
    <s v=""/>
    <s v=""/>
    <s v=""/>
    <s v=""/>
    <s v=""/>
    <s v=""/>
    <s v=""/>
    <s v="H"/>
    <s v="IZ10"/>
    <s v="20388054"/>
    <x v="106"/>
    <d v="2022-09-11T00:00:00"/>
    <d v="2022-09-11T00:00:00"/>
    <d v="2022-08-24T00:00:00"/>
    <d v="2022-09-11T00:00:00"/>
    <m/>
    <m/>
    <d v="2022-08-24T00:00:00"/>
    <m/>
    <d v="2022-08-24T00:00:00"/>
    <d v="2022-08-24T00:00:00"/>
    <n v="2.25"/>
  </r>
  <r>
    <s v="IZ10"/>
    <s v="ZA"/>
    <s v="1202335508"/>
    <s v="PUNZONES LEVANTADOS"/>
    <x v="0"/>
    <s v="100"/>
    <s v="COORMTTO"/>
    <x v="0"/>
    <s v="MECE MERE ORAS"/>
    <s v="IZPAZAPATA"/>
    <s v="IZPAZAPATA"/>
    <s v="IZ10-LSA1-EMP"/>
    <s v="B"/>
    <s v=""/>
    <s v=""/>
    <s v="105896493"/>
    <s v=""/>
    <s v="IZEMCARVAJAL"/>
    <s v="14:52:05"/>
    <s v="505002491"/>
    <s v="0"/>
    <s v=""/>
    <s v=""/>
    <s v=""/>
    <s v="IZ10"/>
    <s v="Z3"/>
    <s v=""/>
    <s v="09:00:00"/>
    <s v="07:50:00"/>
    <s v=""/>
    <s v=""/>
    <s v=""/>
    <s v=""/>
    <s v="14:52:04"/>
    <s v=""/>
    <s v=""/>
    <s v="AAIZ"/>
    <s v=""/>
    <s v=""/>
    <s v="CO"/>
    <s v=""/>
    <s v="PRODUCTIVOS"/>
    <s v="10:13:37"/>
    <s v=""/>
    <s v="000019575727"/>
    <s v="X"/>
    <s v=""/>
    <s v="IZ10"/>
    <s v=""/>
    <s v="000000"/>
    <s v="GNCH"/>
    <s v="10720065"/>
    <s v=""/>
    <s v=""/>
    <s v=""/>
    <s v="00:00:00"/>
    <s v=""/>
    <s v=""/>
    <s v="X"/>
    <s v=""/>
    <s v="10:09:31"/>
    <s v=""/>
    <s v="QM001202335508"/>
    <s v=""/>
    <s v=""/>
    <s v=""/>
    <s v=""/>
    <s v=""/>
    <s v="EMPAQUE"/>
    <s v=""/>
    <s v=""/>
    <s v=""/>
    <s v=""/>
    <s v="14:52:05"/>
    <s v="MNC525A"/>
    <s v=""/>
    <s v=""/>
    <s v=""/>
    <s v=""/>
    <s v="IZ10"/>
    <s v=""/>
    <s v="10:09:31"/>
    <s v=""/>
    <s v=""/>
    <s v="000"/>
    <s v="000"/>
    <s v="000"/>
    <s v=""/>
    <s v=""/>
    <s v=""/>
    <s v=""/>
    <s v=""/>
    <s v=""/>
    <s v=""/>
    <s v="H"/>
    <s v="IZ10"/>
    <s v="EMPA00039"/>
    <x v="106"/>
    <d v="2022-08-24T00:00:00"/>
    <d v="2022-08-24T00:00:00"/>
    <d v="2022-08-24T00:00:00"/>
    <d v="2022-08-24T00:00:00"/>
    <m/>
    <m/>
    <d v="2022-08-24T00:00:00"/>
    <m/>
    <d v="2022-08-24T00:00:00"/>
    <d v="2022-08-24T00:00:00"/>
    <n v="1.17"/>
  </r>
  <r>
    <s v="IZ10"/>
    <s v="ZA"/>
    <s v="1202337621"/>
    <s v="REVIENTE DE EMPAQUE DE ANTEOJO DE SELLAD"/>
    <x v="2"/>
    <s v="100"/>
    <s v="MECANINT"/>
    <x v="0"/>
    <s v="MECE MERE ORAS"/>
    <s v="IZHAURAN"/>
    <s v="IZHAURAN"/>
    <s v="IZ10-LJA1-EMP-EMP2"/>
    <s v="A"/>
    <s v=""/>
    <s v=""/>
    <s v="105906074"/>
    <s v=""/>
    <s v="IZLMORTIZ"/>
    <s v="18:17:32"/>
    <s v="505002465"/>
    <s v="0"/>
    <s v=""/>
    <s v=""/>
    <s v=""/>
    <s v="IZ10"/>
    <s v="Z3"/>
    <s v=""/>
    <s v="20:00:00"/>
    <s v="12:50:00"/>
    <s v=""/>
    <s v=""/>
    <s v=""/>
    <s v=""/>
    <s v="18:17:30"/>
    <s v=""/>
    <s v=""/>
    <s v="AAIZ"/>
    <s v=""/>
    <s v=""/>
    <s v="CO"/>
    <s v=""/>
    <s v="PRODUCTIVOS"/>
    <s v="13:35:19"/>
    <s v=""/>
    <s v="000019604268"/>
    <s v="X"/>
    <s v=""/>
    <s v="IZ10"/>
    <s v=""/>
    <s v="000000"/>
    <s v="GNCH"/>
    <s v="10723465"/>
    <s v=""/>
    <s v=""/>
    <s v=""/>
    <s v="00:00:00"/>
    <s v=""/>
    <s v=""/>
    <s v="X"/>
    <s v=""/>
    <s v="13:34:13"/>
    <s v="Juan Nustadtel"/>
    <s v="QM001202337621"/>
    <s v=""/>
    <s v=""/>
    <s v=""/>
    <s v=""/>
    <s v=""/>
    <s v="EMPAQUE RIGIDO"/>
    <s v="ENVIGADO"/>
    <s v=""/>
    <s v=""/>
    <s v=""/>
    <s v="18:17:32"/>
    <s v="MNC550A"/>
    <s v=""/>
    <s v=""/>
    <s v=""/>
    <s v=""/>
    <s v="IZ10"/>
    <s v="Cra 48#48 Sur-75 (Juan Neustadtel)"/>
    <s v="13:34:13"/>
    <s v="5405380"/>
    <s v=""/>
    <s v="000"/>
    <s v="000"/>
    <s v="000"/>
    <s v=""/>
    <s v=""/>
    <s v=""/>
    <s v=""/>
    <s v=""/>
    <s v=""/>
    <s v=""/>
    <s v="H"/>
    <s v="IZ10"/>
    <s v="20183406"/>
    <x v="107"/>
    <d v="2022-09-03T00:00:00"/>
    <d v="2022-09-03T00:00:00"/>
    <d v="2022-08-29T00:00:00"/>
    <d v="2022-09-03T00:00:00"/>
    <m/>
    <m/>
    <d v="2022-08-29T00:00:00"/>
    <m/>
    <d v="2022-08-29T00:00:00"/>
    <d v="2022-08-29T00:00:00"/>
    <n v="7.17"/>
  </r>
  <r>
    <s v="IZ10"/>
    <s v="ZA"/>
    <s v="1202338254"/>
    <s v="SE REVENTO EL RESORTE DE LAS TIJERAS"/>
    <x v="1"/>
    <s v="100"/>
    <s v="MECANINT"/>
    <x v="0"/>
    <s v="MECE MERE ORAS"/>
    <s v="IZJIGOMEZ"/>
    <s v="IZJIGOMEZ"/>
    <s v="IZ10-LSC1-EMB"/>
    <s v="B"/>
    <s v=""/>
    <s v=""/>
    <s v="105910148"/>
    <s v=""/>
    <s v="IZEMCARVAJAL"/>
    <s v="08:32:26"/>
    <s v=""/>
    <s v=""/>
    <s v=""/>
    <s v=""/>
    <s v=""/>
    <s v="IZ10"/>
    <s v="Z3"/>
    <s v=""/>
    <s v="08:00:00"/>
    <s v="01:09:16"/>
    <s v=""/>
    <s v=""/>
    <s v=""/>
    <s v=""/>
    <s v="08:32:25"/>
    <s v=""/>
    <s v=""/>
    <s v="AAIZ"/>
    <s v=""/>
    <s v=""/>
    <s v="CO"/>
    <s v=""/>
    <s v="PRODUCTIVOS"/>
    <s v="01:10:55"/>
    <s v=""/>
    <s v="000019613308"/>
    <s v="X"/>
    <s v=""/>
    <s v="IZ10"/>
    <s v=""/>
    <s v="000000"/>
    <s v="GNCH"/>
    <s v="10724165"/>
    <s v=""/>
    <s v=""/>
    <s v=""/>
    <s v="00:00:00"/>
    <s v=""/>
    <s v=""/>
    <s v="X"/>
    <s v=""/>
    <s v="01:09:16"/>
    <s v=""/>
    <s v="QM001202338254"/>
    <s v=""/>
    <s v=""/>
    <s v=""/>
    <s v=""/>
    <s v=""/>
    <s v="EMBUTIDO SALCHICHON"/>
    <s v=""/>
    <s v=""/>
    <s v=""/>
    <s v=""/>
    <s v="08:32:26"/>
    <s v="MNC540A"/>
    <s v=""/>
    <s v=""/>
    <s v=""/>
    <s v=""/>
    <s v="IZ10"/>
    <s v=""/>
    <s v="01:09:16"/>
    <s v=""/>
    <s v=""/>
    <s v="000"/>
    <s v="000"/>
    <s v="000"/>
    <s v=""/>
    <s v=""/>
    <s v=""/>
    <s v=""/>
    <s v=""/>
    <s v=""/>
    <s v=""/>
    <s v="H"/>
    <s v="IZ10"/>
    <s v="GRAP00017"/>
    <x v="108"/>
    <d v="2022-10-09T00:00:00"/>
    <d v="2022-10-09T00:00:00"/>
    <d v="2022-09-09T00:00:00"/>
    <d v="2022-10-09T00:00:00"/>
    <m/>
    <m/>
    <d v="2022-08-31T00:00:00"/>
    <m/>
    <d v="2022-08-31T00:00:00"/>
    <d v="2022-08-31T00:00:00"/>
    <n v="222.85"/>
  </r>
  <r>
    <s v="IZ10"/>
    <s v="ZA"/>
    <s v="1202339984"/>
    <s v="DEFICIENCIA DE VACIO"/>
    <x v="2"/>
    <s v="100"/>
    <s v="MECANINT"/>
    <x v="0"/>
    <s v="MECE MERE ORAS"/>
    <s v="IZHAURAN"/>
    <s v="IZHAURAN"/>
    <s v="IZ10-LJA1-EMP-EMP2"/>
    <s v="A"/>
    <s v=""/>
    <s v=""/>
    <s v="105918000"/>
    <s v=""/>
    <s v="IZEMCARVAJAL"/>
    <s v="11:54:08"/>
    <s v="505002465"/>
    <s v="0"/>
    <s v=""/>
    <s v=""/>
    <s v=""/>
    <s v="IZ10"/>
    <s v="Z3"/>
    <s v=""/>
    <s v="11:20:00"/>
    <s v="06:00:00"/>
    <s v=""/>
    <s v=""/>
    <s v=""/>
    <s v=""/>
    <s v="12:36:35"/>
    <s v=""/>
    <s v=""/>
    <s v="AAIZ"/>
    <s v=""/>
    <s v=""/>
    <s v="CO"/>
    <s v=""/>
    <s v="PRODUCTIVOS"/>
    <s v="08:38:43"/>
    <s v=""/>
    <s v="000019683871"/>
    <s v="X"/>
    <s v=""/>
    <s v="IZ10"/>
    <s v=""/>
    <s v="000000"/>
    <s v="GNCH"/>
    <s v="10723465"/>
    <s v=""/>
    <s v=""/>
    <s v=""/>
    <s v="00:00:00"/>
    <s v=""/>
    <s v=""/>
    <s v="X"/>
    <s v=""/>
    <s v="08:37:37"/>
    <s v="Juan Nustadtel"/>
    <s v="QM001202339984"/>
    <s v=""/>
    <s v=""/>
    <s v=""/>
    <s v=""/>
    <s v=""/>
    <s v="EMPAQUE RIGIDO"/>
    <s v="ENVIGADO"/>
    <s v=""/>
    <s v=""/>
    <s v=""/>
    <s v="12:36:36"/>
    <s v="MNC550A"/>
    <s v=""/>
    <s v=""/>
    <s v=""/>
    <s v=""/>
    <s v="IZ10"/>
    <s v="Cra 48#48 Sur-75 (Juan Neustadtel)"/>
    <s v="08:37:37"/>
    <s v="5405380"/>
    <s v=""/>
    <s v="000"/>
    <s v="000"/>
    <s v="000"/>
    <s v=""/>
    <s v=""/>
    <s v=""/>
    <s v=""/>
    <s v=""/>
    <s v=""/>
    <s v=""/>
    <s v="H"/>
    <s v="IZ10"/>
    <s v="20183406"/>
    <x v="109"/>
    <d v="2022-09-03T00:00:00"/>
    <d v="2022-09-05T00:00:00"/>
    <d v="2022-09-03T00:00:00"/>
    <d v="2022-09-03T00:00:00"/>
    <m/>
    <m/>
    <d v="2022-09-03T00:00:00"/>
    <m/>
    <d v="2022-09-03T00:00:00"/>
    <d v="2022-09-03T00:00:00"/>
    <n v="5.33"/>
  </r>
  <r>
    <s v="IZ10"/>
    <s v="ZA"/>
    <s v="1202340904"/>
    <s v="Cilindro corte tranversal malo NT"/>
    <x v="0"/>
    <s v="100"/>
    <s v="INSTRINT"/>
    <x v="0"/>
    <s v="MECE MERE ORAS"/>
    <s v="IZNARENAS"/>
    <s v="IZNARENAS"/>
    <s v="IZ10-LSA1-EMP"/>
    <s v="B"/>
    <s v=""/>
    <s v=""/>
    <s v="105920832"/>
    <s v=""/>
    <s v="IZEMCARVAJAL"/>
    <s v="07:09:45"/>
    <s v="505002491"/>
    <s v="0"/>
    <s v=""/>
    <s v=""/>
    <s v=""/>
    <s v="IZ10"/>
    <s v="Z3"/>
    <s v=""/>
    <s v="21:30:00"/>
    <s v="20:30:00"/>
    <s v=""/>
    <s v=""/>
    <s v=""/>
    <s v=""/>
    <s v="07:09:43"/>
    <s v=""/>
    <s v=""/>
    <s v="AAIZ"/>
    <s v=""/>
    <s v=""/>
    <s v="CO"/>
    <s v=""/>
    <s v="PRODUCTIVOS"/>
    <s v="20:55:46"/>
    <s v=""/>
    <s v="000019692934"/>
    <s v="X"/>
    <s v=""/>
    <s v="IZ10"/>
    <s v=""/>
    <s v="000000"/>
    <s v="GNCH"/>
    <s v="10720065"/>
    <s v=""/>
    <s v=""/>
    <s v=""/>
    <s v="00:00:00"/>
    <s v=""/>
    <s v=""/>
    <s v="X"/>
    <s v=""/>
    <s v="20:54:03"/>
    <s v=""/>
    <s v="QM001202340904"/>
    <s v=""/>
    <s v=""/>
    <s v=""/>
    <s v=""/>
    <s v=""/>
    <s v="EMPAQUE"/>
    <s v=""/>
    <s v=""/>
    <s v=""/>
    <s v=""/>
    <s v="07:09:45"/>
    <s v="MNC525A"/>
    <s v=""/>
    <s v=""/>
    <s v=""/>
    <s v=""/>
    <s v="IZ10"/>
    <s v=""/>
    <s v="20:54:03"/>
    <s v=""/>
    <s v=""/>
    <s v="000"/>
    <s v="000"/>
    <s v="000"/>
    <s v=""/>
    <s v=""/>
    <s v=""/>
    <s v=""/>
    <s v=""/>
    <s v=""/>
    <s v=""/>
    <s v="H"/>
    <s v="IZ10"/>
    <s v="EMPA00039"/>
    <x v="110"/>
    <d v="2022-09-07T00:00:00"/>
    <d v="2022-09-07T00:00:00"/>
    <d v="2022-09-05T00:00:00"/>
    <d v="2022-09-07T00:00:00"/>
    <m/>
    <m/>
    <d v="2022-09-05T00:00:00"/>
    <m/>
    <d v="2022-09-05T00:00:00"/>
    <d v="2022-09-05T00:00:00"/>
    <n v="1"/>
  </r>
  <r>
    <s v="IZ10"/>
    <s v="ZA"/>
    <s v="1202341207"/>
    <s v="PROBLEMAS ELECTRICOS, TOLVA SIN SEÑAL"/>
    <x v="6"/>
    <s v="100"/>
    <s v="COORMTTO"/>
    <x v="2"/>
    <s v="MECE"/>
    <s v="IZPAZAPATA"/>
    <s v="IZPAZAPATA"/>
    <s v="IZ10-LSA1-FOR"/>
    <s v="A"/>
    <s v=""/>
    <s v=""/>
    <s v=""/>
    <s v=""/>
    <s v="IZEMCARVAJAL"/>
    <s v="13:47:47"/>
    <s v="505001603"/>
    <s v="0"/>
    <s v=""/>
    <s v=""/>
    <s v=""/>
    <s v="IZ10"/>
    <s v="Z3"/>
    <s v=""/>
    <s v="00:00:00"/>
    <s v="11:24:27"/>
    <s v=""/>
    <s v=""/>
    <s v=""/>
    <s v=""/>
    <s v="11:24:27"/>
    <s v=""/>
    <s v=""/>
    <s v="AAIZ"/>
    <s v=""/>
    <s v=""/>
    <s v="CO"/>
    <s v=""/>
    <s v="PRODUCTIVOS"/>
    <s v="11:27:42"/>
    <s v=""/>
    <s v="000019696595"/>
    <s v="X"/>
    <s v=""/>
    <s v="IZ10"/>
    <s v=""/>
    <s v="000000"/>
    <s v="GNCH"/>
    <s v="10713765"/>
    <s v=""/>
    <s v=""/>
    <s v=""/>
    <s v="00:00:00"/>
    <s v=""/>
    <s v=""/>
    <s v="X"/>
    <s v=""/>
    <s v="11:24:27"/>
    <s v=""/>
    <s v="QM001202341207"/>
    <s v=""/>
    <s v=""/>
    <s v=""/>
    <s v=""/>
    <s v=""/>
    <s v="FORMADO"/>
    <s v=""/>
    <s v=""/>
    <s v=""/>
    <s v=""/>
    <s v="13:47:46"/>
    <s v="MNC490A"/>
    <s v=""/>
    <s v=""/>
    <s v=""/>
    <s v=""/>
    <s v="IZ10"/>
    <s v=""/>
    <s v="11:24:27"/>
    <s v=""/>
    <s v=""/>
    <s v="000"/>
    <s v="000"/>
    <s v="000"/>
    <s v=""/>
    <s v=""/>
    <s v=""/>
    <s v=""/>
    <s v=""/>
    <s v=""/>
    <s v=""/>
    <s v="H"/>
    <s v="IZ10"/>
    <s v="FORM00002"/>
    <x v="111"/>
    <d v="2022-09-06T00:00:00"/>
    <d v="2022-09-06T00:00:00"/>
    <m/>
    <d v="2022-09-06T00:00:00"/>
    <m/>
    <m/>
    <d v="2022-09-06T00:00:00"/>
    <m/>
    <d v="2022-09-06T00:00:00"/>
    <d v="2022-09-06T00:00:00"/>
    <n v="0"/>
  </r>
  <r>
    <s v="IZ10"/>
    <s v="ZA"/>
    <s v="1202344077"/>
    <s v="FALLO MOTOR BANDA SALIDA GRAP 120"/>
    <x v="3"/>
    <s v="100"/>
    <s v="ELECTINT"/>
    <x v="0"/>
    <s v="MECE ORAS"/>
    <s v="IZTRESTREPO"/>
    <s v="IZTRESTREPO"/>
    <s v="IZ10-LSC1-EMB"/>
    <s v="B"/>
    <s v=""/>
    <s v=""/>
    <s v="105933821"/>
    <s v=""/>
    <s v="IZLMORTIZ"/>
    <s v="15:32:00"/>
    <s v="505003051"/>
    <s v="0"/>
    <s v=""/>
    <s v=""/>
    <s v=""/>
    <s v="IZ10"/>
    <s v="Z3"/>
    <s v=""/>
    <s v="19:10:00"/>
    <s v="19:00:00"/>
    <s v=""/>
    <s v=""/>
    <s v=""/>
    <s v=""/>
    <s v="15:31:59"/>
    <s v=""/>
    <s v=""/>
    <s v="AAIZ"/>
    <s v=""/>
    <s v=""/>
    <s v="CO"/>
    <s v=""/>
    <s v="PRODUCTIVOS"/>
    <s v="19:40:21"/>
    <s v=""/>
    <s v="000019731555"/>
    <s v="X"/>
    <s v=""/>
    <s v="IZ10"/>
    <s v=""/>
    <s v="000000"/>
    <s v="GNCH"/>
    <s v="10724165"/>
    <s v=""/>
    <s v=""/>
    <s v=""/>
    <s v="00:00:00"/>
    <s v=""/>
    <s v=""/>
    <s v="X"/>
    <s v=""/>
    <s v="19:35:06"/>
    <s v="PROPASOL S.A.S"/>
    <s v="QM001202344077"/>
    <s v=""/>
    <s v=""/>
    <s v=""/>
    <s v=""/>
    <s v=""/>
    <s v="EMBUTIDO SALCHICHON"/>
    <s v=""/>
    <s v=""/>
    <s v=""/>
    <s v=""/>
    <s v="15:32:00"/>
    <s v="MNC540A"/>
    <s v=""/>
    <s v=""/>
    <s v=""/>
    <s v=""/>
    <s v="IZ10"/>
    <s v="Tv. 93 #53-32, Bogotá"/>
    <s v="19:35:06"/>
    <s v="(1)3004621"/>
    <s v=""/>
    <s v="000"/>
    <s v="000"/>
    <s v="000"/>
    <s v=""/>
    <s v=""/>
    <s v=""/>
    <s v=""/>
    <s v=""/>
    <s v=""/>
    <s v=""/>
    <s v="H"/>
    <s v="IZ10"/>
    <s v="20388176"/>
    <x v="112"/>
    <d v="2022-11-03T00:00:00"/>
    <d v="2022-11-03T00:00:00"/>
    <d v="2022-09-12T00:00:00"/>
    <d v="2022-11-03T00:00:00"/>
    <m/>
    <m/>
    <d v="2022-09-12T00:00:00"/>
    <m/>
    <d v="2022-09-12T00:00:00"/>
    <d v="2022-09-12T00:00:00"/>
    <n v="0.17"/>
  </r>
  <r>
    <s v="IZ10"/>
    <s v="ZA"/>
    <s v="1202345798"/>
    <s v="FRACTURA RECIBIDOR CUCHILLA TRASN"/>
    <x v="0"/>
    <s v="100"/>
    <s v="MECANINT"/>
    <x v="0"/>
    <s v="MECE MERE ORAS"/>
    <s v="IZWJJIMENEZ"/>
    <s v="IZWJJIMENEZ"/>
    <s v="IZ10-LSA1-EMP"/>
    <s v="B"/>
    <s v=""/>
    <s v=""/>
    <s v="105940798"/>
    <s v=""/>
    <s v="IZCAPIEDRAHI"/>
    <s v="08:29:49"/>
    <s v="505002491"/>
    <s v="0"/>
    <s v=""/>
    <s v=""/>
    <s v=""/>
    <s v="IZ10"/>
    <s v="Z3"/>
    <s v=""/>
    <s v="12:30:00"/>
    <s v="10:30:00"/>
    <s v=""/>
    <s v=""/>
    <s v=""/>
    <s v=""/>
    <s v="08:29:47"/>
    <s v=""/>
    <s v=""/>
    <s v="AAIZ"/>
    <s v=""/>
    <s v=""/>
    <s v="CO"/>
    <s v=""/>
    <s v="PRODUCTIVOS"/>
    <s v="11:43:57"/>
    <s v=""/>
    <s v="000019796504"/>
    <s v="X"/>
    <s v=""/>
    <s v="IZ10"/>
    <s v=""/>
    <s v="000000"/>
    <s v="GNCH"/>
    <s v="10720065"/>
    <s v=""/>
    <s v=""/>
    <s v=""/>
    <s v="00:00:00"/>
    <s v=""/>
    <s v=""/>
    <s v="X"/>
    <s v=""/>
    <s v="11:23:50"/>
    <s v=""/>
    <s v="QM001202345798"/>
    <s v=""/>
    <s v=""/>
    <s v=""/>
    <s v=""/>
    <s v=""/>
    <s v="EMPAQUE"/>
    <s v=""/>
    <s v=""/>
    <s v=""/>
    <s v=""/>
    <s v="08:29:49"/>
    <s v="MNC525A"/>
    <s v=""/>
    <s v=""/>
    <s v=""/>
    <s v=""/>
    <s v="IZ10"/>
    <s v=""/>
    <s v="11:23:50"/>
    <s v=""/>
    <s v=""/>
    <s v="000"/>
    <s v="000"/>
    <s v="000"/>
    <s v=""/>
    <s v=""/>
    <s v=""/>
    <s v=""/>
    <s v=""/>
    <s v=""/>
    <s v=""/>
    <s v="H"/>
    <s v="IZ10"/>
    <s v="EMPA00039"/>
    <x v="113"/>
    <d v="2022-11-10T00:00:00"/>
    <d v="2022-11-10T00:00:00"/>
    <d v="2022-09-16T00:00:00"/>
    <d v="2022-11-10T00:00:00"/>
    <m/>
    <m/>
    <d v="2022-09-16T00:00:00"/>
    <m/>
    <d v="2022-09-16T00:00:00"/>
    <d v="2022-09-16T00:00:00"/>
    <n v="2"/>
  </r>
  <r>
    <s v="IZ10"/>
    <s v="ZA"/>
    <s v="1202346899"/>
    <s v="PULSADOR DE EMERGENCIA PEGADO"/>
    <x v="2"/>
    <s v="100"/>
    <s v="ELECTINT"/>
    <x v="0"/>
    <s v="MECE MERE ORAS"/>
    <s v="IZTRESTREPO"/>
    <s v="IZTRESTREPO"/>
    <s v="IZ10-LJA1-EMP-EMP2"/>
    <s v="A"/>
    <s v=""/>
    <s v=""/>
    <s v="105945055"/>
    <s v=""/>
    <s v="IZLMORTIZ"/>
    <s v="21:47:04"/>
    <s v="505002465"/>
    <s v="0"/>
    <s v=""/>
    <s v=""/>
    <s v=""/>
    <s v="IZ10"/>
    <s v="Z3"/>
    <s v=""/>
    <s v="20:30:00"/>
    <s v="17:52:00"/>
    <s v=""/>
    <s v=""/>
    <s v=""/>
    <s v=""/>
    <s v="21:47:02"/>
    <s v=""/>
    <s v=""/>
    <s v="AAIZ"/>
    <s v=""/>
    <s v=""/>
    <s v="CO"/>
    <s v=""/>
    <s v="PRODUCTIVOS"/>
    <s v="19:18:13"/>
    <s v=""/>
    <s v="000019808831"/>
    <s v="X"/>
    <s v=""/>
    <s v="IZ10"/>
    <s v=""/>
    <s v="000000"/>
    <s v="GNCH"/>
    <s v="10723465"/>
    <s v=""/>
    <s v=""/>
    <s v=""/>
    <s v="00:00:00"/>
    <s v=""/>
    <s v=""/>
    <s v="X"/>
    <s v=""/>
    <s v="19:16:55"/>
    <s v="Juan Nustadtel"/>
    <s v="QM001202346899"/>
    <s v=""/>
    <s v=""/>
    <s v=""/>
    <s v=""/>
    <s v=""/>
    <s v="EMPAQUE RIGIDO"/>
    <s v="ENVIGADO"/>
    <s v=""/>
    <s v=""/>
    <s v=""/>
    <s v="21:47:04"/>
    <s v="MNC550A"/>
    <s v=""/>
    <s v=""/>
    <s v=""/>
    <s v=""/>
    <s v="IZ10"/>
    <s v="Cra 48#48 Sur-75 (Juan Neustadtel)"/>
    <s v="19:16:55"/>
    <s v="5405380"/>
    <s v=""/>
    <s v="000"/>
    <s v="000"/>
    <s v="000"/>
    <s v=""/>
    <s v=""/>
    <s v=""/>
    <s v=""/>
    <s v=""/>
    <s v=""/>
    <s v=""/>
    <s v="H"/>
    <s v="IZ10"/>
    <s v="20183406"/>
    <x v="114"/>
    <d v="2022-09-19T00:00:00"/>
    <d v="2022-09-19T00:00:00"/>
    <d v="2022-09-19T00:00:00"/>
    <d v="2022-09-19T00:00:00"/>
    <m/>
    <m/>
    <d v="2022-09-19T00:00:00"/>
    <m/>
    <d v="2022-09-19T00:00:00"/>
    <d v="2022-09-19T00:00:00"/>
    <n v="2.63"/>
  </r>
  <r>
    <s v="IZ10"/>
    <s v="ZA"/>
    <s v="1202348611"/>
    <s v="FALLO EN SENSOR"/>
    <x v="2"/>
    <s v="100"/>
    <s v="COORMTTO"/>
    <x v="0"/>
    <s v="MECE MERE ORAS"/>
    <s v="IZJCHIGUITA"/>
    <s v="EXIZGAALVARA"/>
    <s v="IZ10-LJA1-EMP-EMP2"/>
    <s v="A"/>
    <s v=""/>
    <s v=""/>
    <s v="105952440"/>
    <s v=""/>
    <s v="IZEMCARVAJAL"/>
    <s v="12:14:13"/>
    <s v="505002465"/>
    <s v="0"/>
    <s v=""/>
    <s v=""/>
    <s v=""/>
    <s v="IZ10"/>
    <s v="Z3"/>
    <s v=""/>
    <s v="07:30:00"/>
    <s v="06:30:00"/>
    <s v=""/>
    <s v=""/>
    <s v=""/>
    <s v=""/>
    <s v="06:30:00"/>
    <s v=""/>
    <s v=""/>
    <s v="AAIZ"/>
    <s v=""/>
    <s v=""/>
    <s v="CO"/>
    <s v=""/>
    <s v="PRODUCTIVOS"/>
    <s v="09:13:26"/>
    <s v=""/>
    <s v="000019835546"/>
    <s v="X"/>
    <s v=""/>
    <s v="IZ10"/>
    <s v=""/>
    <s v="000000"/>
    <s v="GNCH"/>
    <s v="10723465"/>
    <s v=""/>
    <s v=""/>
    <s v=""/>
    <s v="00:00:00"/>
    <s v=""/>
    <s v=""/>
    <s v="X"/>
    <s v=""/>
    <s v="09:10:47"/>
    <s v="Juan Nustadtel"/>
    <s v="QM001202348611"/>
    <s v=""/>
    <s v=""/>
    <s v=""/>
    <s v=""/>
    <s v=""/>
    <s v="EMPAQUE RIGIDO"/>
    <s v="ENVIGADO"/>
    <s v=""/>
    <s v=""/>
    <s v=""/>
    <s v="13:52:08"/>
    <s v="MNC550A"/>
    <s v=""/>
    <s v=""/>
    <s v=""/>
    <s v=""/>
    <s v="IZ10"/>
    <s v="Cra 48#48 Sur-75 (Juan Neustadtel)"/>
    <s v="09:10:47"/>
    <s v="5405380"/>
    <s v=""/>
    <s v="000"/>
    <s v="000"/>
    <s v="000"/>
    <s v=""/>
    <s v=""/>
    <s v=""/>
    <s v=""/>
    <s v=""/>
    <s v=""/>
    <s v=""/>
    <s v="H"/>
    <s v="IZ10"/>
    <s v="20183406"/>
    <x v="115"/>
    <d v="2022-09-23T00:00:00"/>
    <d v="2022-09-24T00:00:00"/>
    <d v="2022-09-23T00:00:00"/>
    <d v="2022-09-23T00:00:00"/>
    <m/>
    <m/>
    <d v="2022-09-23T00:00:00"/>
    <m/>
    <d v="2022-09-23T00:00:00"/>
    <d v="2022-09-23T00:00:00"/>
    <n v="1"/>
  </r>
  <r>
    <s v="IZ10"/>
    <s v="ZA"/>
    <s v="1202349024"/>
    <s v="FALLO EN SENSOR DE GUARDA DE FORMADO"/>
    <x v="2"/>
    <s v="100"/>
    <s v="COORMTTO"/>
    <x v="0"/>
    <s v="MECE MERE ORAS"/>
    <s v="IZHAURAN"/>
    <s v="IZHAURAN"/>
    <s v="IZ10-LJA1-EMP-EMP2"/>
    <s v="A"/>
    <s v=""/>
    <s v=""/>
    <s v="105954328"/>
    <s v=""/>
    <s v="IZEMCARVAJAL"/>
    <s v="09:36:29"/>
    <s v="505002465"/>
    <s v="0"/>
    <s v=""/>
    <s v=""/>
    <s v=""/>
    <s v="IZ10"/>
    <s v="Z3"/>
    <s v=""/>
    <s v="08:30:00"/>
    <s v="07:40:00"/>
    <s v=""/>
    <s v=""/>
    <s v=""/>
    <s v=""/>
    <s v="13:38:39"/>
    <s v=""/>
    <s v=""/>
    <s v="AAIZ"/>
    <s v=""/>
    <s v=""/>
    <s v="CO"/>
    <s v=""/>
    <s v="PRODUCTIVOS"/>
    <s v="08:41:11"/>
    <s v=""/>
    <s v="000019840776"/>
    <s v="X"/>
    <s v=""/>
    <s v="IZ10"/>
    <s v=""/>
    <s v="000000"/>
    <s v="GNCH"/>
    <s v="10723465"/>
    <s v=""/>
    <s v=""/>
    <s v=""/>
    <s v="00:00:00"/>
    <s v=""/>
    <s v=""/>
    <s v="X"/>
    <s v=""/>
    <s v="08:39:45"/>
    <s v="Juan Nustadtel"/>
    <s v="QM001202349024"/>
    <s v=""/>
    <s v=""/>
    <s v=""/>
    <s v=""/>
    <s v=""/>
    <s v="EMPAQUE RIGIDO"/>
    <s v="ENVIGADO"/>
    <s v=""/>
    <s v=""/>
    <s v=""/>
    <s v="13:38:40"/>
    <s v="MNC550A"/>
    <s v=""/>
    <s v=""/>
    <s v=""/>
    <s v=""/>
    <s v="IZ10"/>
    <s v="Cra 48#48 Sur-75 (Juan Neustadtel)"/>
    <s v="08:39:45"/>
    <s v="5405380"/>
    <s v=""/>
    <s v="000"/>
    <s v="000"/>
    <s v="000"/>
    <s v=""/>
    <s v=""/>
    <s v=""/>
    <s v=""/>
    <s v=""/>
    <s v=""/>
    <s v=""/>
    <s v="H"/>
    <s v="IZ10"/>
    <s v="20183406"/>
    <x v="116"/>
    <d v="2022-09-24T00:00:00"/>
    <d v="2022-09-26T00:00:00"/>
    <d v="2022-09-24T00:00:00"/>
    <d v="2022-09-24T00:00:00"/>
    <m/>
    <m/>
    <d v="2022-09-24T00:00:00"/>
    <m/>
    <d v="2022-09-24T00:00:00"/>
    <d v="2022-09-24T00:00:00"/>
    <n v="0.83"/>
  </r>
  <r>
    <s v="IZ10"/>
    <s v="ZA"/>
    <s v="1202351138"/>
    <s v="ELEMENTO EXTRAÑO ROSA CON TORNILLOS"/>
    <x v="8"/>
    <s v="100"/>
    <s v="MECANINT"/>
    <x v="0"/>
    <s v="MECE MERE ORAS"/>
    <s v="IZNARENAS"/>
    <s v="IZPAZAPATA"/>
    <s v="IZ10-LSA1-FOR"/>
    <s v="B"/>
    <s v=""/>
    <s v=""/>
    <s v="105961580"/>
    <s v=""/>
    <s v="IZLMORTIZ"/>
    <s v="15:54:21"/>
    <s v="505003047"/>
    <s v="0"/>
    <s v=""/>
    <s v=""/>
    <s v=""/>
    <s v="IZ10"/>
    <s v="Z3"/>
    <s v=""/>
    <s v="08:00:00"/>
    <s v="20:38:56"/>
    <s v=""/>
    <s v=""/>
    <s v=""/>
    <s v=""/>
    <s v="15:54:20"/>
    <s v=""/>
    <s v=""/>
    <s v="AAIZ"/>
    <s v=""/>
    <s v=""/>
    <s v="CO"/>
    <s v=""/>
    <s v="PRODUCTIVOS"/>
    <s v="20:40:28"/>
    <s v=""/>
    <s v="000019862492"/>
    <s v="X"/>
    <s v=""/>
    <s v="IZ10"/>
    <s v=""/>
    <s v="000000"/>
    <s v="GNCH"/>
    <s v="10713765"/>
    <s v=""/>
    <s v=""/>
    <s v=""/>
    <s v="00:00:00"/>
    <s v=""/>
    <s v=""/>
    <s v="X"/>
    <s v=""/>
    <s v="20:38:56"/>
    <s v="Juan Neustadtel"/>
    <s v="QM001202351138"/>
    <s v=""/>
    <s v=""/>
    <s v=""/>
    <s v=""/>
    <s v=""/>
    <s v="FORMADO"/>
    <s v=""/>
    <s v=""/>
    <s v=""/>
    <s v=""/>
    <s v="15:54:21"/>
    <s v="MNC490A"/>
    <s v=""/>
    <s v=""/>
    <s v=""/>
    <s v=""/>
    <s v="IZ10"/>
    <s v="Cra 48#48 Sur--75, Envigado"/>
    <s v="20:38:56"/>
    <s v="5405380 108"/>
    <s v=""/>
    <s v="000"/>
    <s v="000"/>
    <s v="000"/>
    <s v=""/>
    <s v=""/>
    <s v=""/>
    <s v=""/>
    <s v=""/>
    <s v=""/>
    <s v=""/>
    <s v="H"/>
    <s v="IZ10"/>
    <s v="20388054"/>
    <x v="117"/>
    <d v="2022-11-03T00:00:00"/>
    <d v="2022-11-03T00:00:00"/>
    <d v="2022-09-29T00:00:00"/>
    <d v="2022-11-03T00:00:00"/>
    <m/>
    <m/>
    <d v="2022-09-28T00:00:00"/>
    <m/>
    <d v="2022-09-28T00:00:00"/>
    <d v="2022-09-28T00:00:00"/>
    <n v="11.35"/>
  </r>
  <r>
    <s v="IZ10"/>
    <s v="ZA"/>
    <s v="1202351850"/>
    <s v="DESCALIBRADO CILINDRO DE PRESIÓN TUBO SE"/>
    <x v="5"/>
    <s v="100"/>
    <s v="COORMTTO"/>
    <x v="0"/>
    <s v="MECE MERE ORAS"/>
    <s v="IZPAZAPATA"/>
    <s v="IZPAZAPATA"/>
    <s v="IZ10-LAV1"/>
    <s v="B"/>
    <s v=""/>
    <s v=""/>
    <s v="105966311"/>
    <s v=""/>
    <s v="IZEMCARVAJAL"/>
    <s v="13:41:32"/>
    <s v="505001104"/>
    <s v="0"/>
    <s v=""/>
    <s v=""/>
    <s v=""/>
    <s v="IZ10"/>
    <s v="Z3"/>
    <s v=""/>
    <s v="08:30:00"/>
    <s v="06:30:00"/>
    <s v=""/>
    <s v=""/>
    <s v=""/>
    <s v=""/>
    <s v="13:41:31"/>
    <s v=""/>
    <s v=""/>
    <s v="AAIZ"/>
    <s v=""/>
    <s v=""/>
    <s v="CO"/>
    <s v=""/>
    <s v="PRODUCTIVOS"/>
    <s v="10:13:54"/>
    <s v=""/>
    <s v="000019875535"/>
    <s v="X"/>
    <s v=""/>
    <s v="IZ10"/>
    <s v=""/>
    <s v="000000"/>
    <s v="GNCH"/>
    <s v="10722565"/>
    <s v=""/>
    <s v=""/>
    <s v=""/>
    <s v="00:00:00"/>
    <s v=""/>
    <s v=""/>
    <s v="X"/>
    <s v=""/>
    <s v="10:11:39"/>
    <s v=""/>
    <s v="QM001202351850"/>
    <s v=""/>
    <s v=""/>
    <s v=""/>
    <s v=""/>
    <s v=""/>
    <s v="LINEA DE LARGA VIDA"/>
    <s v=""/>
    <s v=""/>
    <s v=""/>
    <s v=""/>
    <s v="13:41:32"/>
    <s v="MNC490A"/>
    <s v=""/>
    <s v=""/>
    <s v=""/>
    <s v=""/>
    <s v="IZ10"/>
    <s v=""/>
    <s v="10:11:39"/>
    <s v=""/>
    <s v=""/>
    <s v="000"/>
    <s v="000"/>
    <s v="000"/>
    <s v=""/>
    <s v=""/>
    <s v=""/>
    <s v=""/>
    <s v=""/>
    <s v=""/>
    <s v=""/>
    <s v="H"/>
    <s v="IZ10"/>
    <s v="20091108"/>
    <x v="118"/>
    <d v="2022-09-30T00:00:00"/>
    <d v="2022-09-30T00:00:00"/>
    <d v="2022-09-30T00:00:00"/>
    <d v="2022-09-30T00:00:00"/>
    <m/>
    <m/>
    <d v="2022-09-30T00:00:00"/>
    <m/>
    <d v="2022-09-30T00:00:00"/>
    <d v="2022-09-30T00:00:00"/>
    <n v="2"/>
  </r>
  <r>
    <s v="IZ10"/>
    <s v="ZA"/>
    <s v="1202351833"/>
    <s v="DAÑO EN SENSOR DE FORMADO"/>
    <x v="2"/>
    <s v="100"/>
    <s v="ELECTINT"/>
    <x v="0"/>
    <s v="MECE MERE ORAS"/>
    <s v="IZHAURAN"/>
    <s v="IZHAURAN"/>
    <s v="IZ10-LJA1-EMP-EMP2"/>
    <s v="A"/>
    <s v=""/>
    <s v=""/>
    <s v="105966145"/>
    <s v=""/>
    <s v="IZEMCARVAJAL"/>
    <s v="13:50:41"/>
    <s v="505002465"/>
    <s v="0"/>
    <s v=""/>
    <s v=""/>
    <s v=""/>
    <s v="IZ10"/>
    <s v="Z3"/>
    <s v=""/>
    <s v="09:40:00"/>
    <s v="09:15:00"/>
    <s v=""/>
    <s v=""/>
    <s v=""/>
    <s v=""/>
    <s v="13:50:40"/>
    <s v=""/>
    <s v=""/>
    <s v="AAIZ"/>
    <s v=""/>
    <s v=""/>
    <s v="CO"/>
    <s v=""/>
    <s v="PRODUCTIVOS"/>
    <s v="09:50:18"/>
    <s v=""/>
    <s v="000019875190"/>
    <s v="X"/>
    <s v=""/>
    <s v="IZ10"/>
    <s v=""/>
    <s v="000000"/>
    <s v="GNCH"/>
    <s v="10723465"/>
    <s v=""/>
    <s v=""/>
    <s v=""/>
    <s v="00:00:00"/>
    <s v=""/>
    <s v=""/>
    <s v="X"/>
    <s v=""/>
    <s v="09:49:01"/>
    <s v="Juan Nustadtel"/>
    <s v="QM001202351833"/>
    <s v=""/>
    <s v=""/>
    <s v=""/>
    <s v=""/>
    <s v=""/>
    <s v="EMPAQUE RIGIDO"/>
    <s v="ENVIGADO"/>
    <s v=""/>
    <s v=""/>
    <s v=""/>
    <s v="13:50:41"/>
    <s v="MNC550A"/>
    <s v=""/>
    <s v=""/>
    <s v=""/>
    <s v=""/>
    <s v="IZ10"/>
    <s v="Cra 48#48 Sur-75 (Juan Neustadtel)"/>
    <s v="09:49:01"/>
    <s v="5405380"/>
    <s v=""/>
    <s v="000"/>
    <s v="000"/>
    <s v="000"/>
    <s v=""/>
    <s v=""/>
    <s v=""/>
    <s v=""/>
    <s v=""/>
    <s v=""/>
    <s v=""/>
    <s v="H"/>
    <s v="IZ10"/>
    <s v="20183406"/>
    <x v="118"/>
    <d v="2022-09-30T00:00:00"/>
    <d v="2022-09-30T00:00:00"/>
    <d v="2022-09-30T00:00:00"/>
    <d v="2022-09-30T00:00:00"/>
    <m/>
    <m/>
    <d v="2022-09-30T00:00:00"/>
    <m/>
    <d v="2022-09-30T00:00:00"/>
    <d v="2022-09-30T00:00:00"/>
    <n v="0.42"/>
  </r>
  <r>
    <s v="IZ10"/>
    <s v="ZA"/>
    <s v="1202351870"/>
    <s v="Antideslizante escalera auxiliar"/>
    <x v="2"/>
    <s v="100"/>
    <s v="JEFEMTTO"/>
    <x v="3"/>
    <s v="MECE"/>
    <s v="1020464031"/>
    <s v="NCACPRODZENU"/>
    <s v="IZ10-LJA1-EMP-EMP2"/>
    <s v="A"/>
    <s v=""/>
    <s v=""/>
    <s v=""/>
    <s v=""/>
    <s v="IZLMORTIZ"/>
    <s v="21:34:54"/>
    <s v="505002465"/>
    <s v="0"/>
    <s v=""/>
    <s v=""/>
    <s v=""/>
    <s v="IZ10"/>
    <s v="Z3"/>
    <s v=""/>
    <s v="00:00:00"/>
    <s v="10:41:00"/>
    <s v=""/>
    <s v=""/>
    <s v=""/>
    <s v=""/>
    <s v="10:41:00"/>
    <s v=""/>
    <s v=""/>
    <s v="AAIZ"/>
    <s v=""/>
    <s v=""/>
    <s v="CO"/>
    <s v=""/>
    <s v="PRODUCTIVOS"/>
    <s v="10:45:48"/>
    <s v=""/>
    <s v="000019875618"/>
    <s v="X"/>
    <s v=""/>
    <s v="IZ10"/>
    <s v=""/>
    <s v="000000"/>
    <s v="GNCH"/>
    <s v="10723465"/>
    <s v=""/>
    <s v=""/>
    <s v=""/>
    <s v="00:00:00"/>
    <s v=""/>
    <s v=""/>
    <s v="X"/>
    <s v=""/>
    <s v="10:45:48"/>
    <s v="Juan Nustadtel"/>
    <s v="QM001202351870"/>
    <s v=""/>
    <s v=""/>
    <s v=""/>
    <s v=""/>
    <s v=""/>
    <s v="EMPAQUE RIGIDO"/>
    <s v="ENVIGADO"/>
    <s v=""/>
    <s v=""/>
    <s v=""/>
    <s v="21:34:53"/>
    <s v="MNC550A"/>
    <s v=""/>
    <s v=""/>
    <s v=""/>
    <s v=""/>
    <s v="IZ10"/>
    <s v="Cra 48#48 Sur-75 (Juan Neustadtel)"/>
    <s v="10:45:48"/>
    <s v="5405380"/>
    <s v=""/>
    <s v="000"/>
    <s v="000"/>
    <s v="000"/>
    <s v=""/>
    <s v=""/>
    <s v=""/>
    <s v=""/>
    <s v=""/>
    <s v=""/>
    <s v=""/>
    <s v="H"/>
    <s v="IZ10"/>
    <s v="20183406"/>
    <x v="118"/>
    <d v="2022-09-30T00:00:00"/>
    <d v="2022-09-30T00:00:00"/>
    <m/>
    <d v="2022-09-30T00:00:00"/>
    <m/>
    <m/>
    <d v="2022-09-30T00:00:00"/>
    <m/>
    <d v="2022-09-30T00:00:00"/>
    <d v="2022-09-30T00:00:00"/>
    <n v="0"/>
  </r>
  <r>
    <s v="IZ10"/>
    <s v="ZA"/>
    <s v="1202352425"/>
    <s v="FALLO EN BOMBA POR SOBRECORRIENTE"/>
    <x v="5"/>
    <s v="100"/>
    <s v="MECANINT"/>
    <x v="0"/>
    <s v="MECE MERE ORAS"/>
    <s v="IZTRESTREPO"/>
    <s v="IZTRESTREPO"/>
    <s v="IZ10-LAV1"/>
    <s v="B"/>
    <s v=""/>
    <s v=""/>
    <s v="105968629"/>
    <s v=""/>
    <s v="IZLMORTIZ"/>
    <s v="17:19:10"/>
    <s v="505001104"/>
    <s v="0"/>
    <s v=""/>
    <s v=""/>
    <s v=""/>
    <s v="IZ10"/>
    <s v="Z3"/>
    <s v=""/>
    <s v="13:00:00"/>
    <s v="19:06:38"/>
    <s v=""/>
    <s v=""/>
    <s v=""/>
    <s v=""/>
    <s v="17:19:09"/>
    <s v=""/>
    <s v=""/>
    <s v="AAIZ"/>
    <s v=""/>
    <s v=""/>
    <s v="CO"/>
    <s v=""/>
    <s v="PRODUCTIVOS"/>
    <s v="20:08:05"/>
    <s v=""/>
    <s v="000019882116"/>
    <s v="X"/>
    <s v=""/>
    <s v="IZ10"/>
    <s v=""/>
    <s v="000000"/>
    <s v="GNCH"/>
    <s v="10722565"/>
    <s v=""/>
    <s v=""/>
    <s v=""/>
    <s v="00:00:00"/>
    <s v=""/>
    <s v=""/>
    <s v="X"/>
    <s v=""/>
    <s v="20:06:38"/>
    <s v=""/>
    <s v="QM001202352425"/>
    <s v=""/>
    <s v=""/>
    <s v=""/>
    <s v=""/>
    <s v=""/>
    <s v="LINEA DE LARGA VIDA"/>
    <s v=""/>
    <s v=""/>
    <s v=""/>
    <s v=""/>
    <s v="17:19:10"/>
    <s v="MNC490A"/>
    <s v=""/>
    <s v=""/>
    <s v=""/>
    <s v=""/>
    <s v="IZ10"/>
    <s v=""/>
    <s v="20:06:38"/>
    <s v=""/>
    <s v=""/>
    <s v="000"/>
    <s v="000"/>
    <s v="000"/>
    <s v=""/>
    <s v=""/>
    <s v=""/>
    <s v=""/>
    <s v=""/>
    <s v=""/>
    <s v=""/>
    <s v="H"/>
    <s v="IZ10"/>
    <s v="20091108"/>
    <x v="119"/>
    <d v="2022-10-20T00:00:00"/>
    <d v="2022-10-20T00:00:00"/>
    <d v="2022-10-02T00:00:00"/>
    <d v="2022-10-20T00:00:00"/>
    <m/>
    <m/>
    <d v="2022-10-01T00:00:00"/>
    <m/>
    <d v="2022-10-01T00:00:00"/>
    <d v="2022-10-01T00:00:00"/>
    <n v="17.89"/>
  </r>
  <r>
    <s v="IZ10"/>
    <s v="ZA"/>
    <s v="1202352657"/>
    <s v="PEGA MECANICA EN TOLVA"/>
    <x v="5"/>
    <s v="100"/>
    <s v="COORMTTO"/>
    <x v="0"/>
    <s v="MECE MERE ORAS"/>
    <s v="IZWJJIMENEZ"/>
    <s v="IZWJJIMENEZ"/>
    <s v="IZ10-LAV1"/>
    <s v="B"/>
    <s v=""/>
    <s v=""/>
    <s v="105970452"/>
    <s v=""/>
    <s v="IZEMCARVAJAL"/>
    <s v="14:06:34"/>
    <s v="505001104"/>
    <s v="0"/>
    <s v=""/>
    <s v=""/>
    <s v=""/>
    <s v="IZ10"/>
    <s v="Z3"/>
    <s v=""/>
    <s v="08:20:00"/>
    <s v="06:45:00"/>
    <s v=""/>
    <s v=""/>
    <s v=""/>
    <s v=""/>
    <s v="14:06:33"/>
    <s v=""/>
    <s v=""/>
    <s v="AAIZ"/>
    <s v=""/>
    <s v=""/>
    <s v="CO"/>
    <s v=""/>
    <s v="PRODUCTIVOS"/>
    <s v="08:04:04"/>
    <s v=""/>
    <s v="000019884049"/>
    <s v="X"/>
    <s v=""/>
    <s v="IZ10"/>
    <s v=""/>
    <s v="000000"/>
    <s v="GNCH"/>
    <s v="10722565"/>
    <s v=""/>
    <s v=""/>
    <s v=""/>
    <s v="00:00:00"/>
    <s v=""/>
    <s v=""/>
    <s v="X"/>
    <s v=""/>
    <s v="08:01:10"/>
    <s v=""/>
    <s v="QM001202352657"/>
    <s v=""/>
    <s v=""/>
    <s v=""/>
    <s v=""/>
    <s v=""/>
    <s v="LINEA DE LARGA VIDA"/>
    <s v=""/>
    <s v=""/>
    <s v=""/>
    <s v=""/>
    <s v="14:06:34"/>
    <s v="MNC490A"/>
    <s v=""/>
    <s v=""/>
    <s v=""/>
    <s v=""/>
    <s v="IZ10"/>
    <s v=""/>
    <s v="08:01:10"/>
    <s v=""/>
    <s v=""/>
    <s v="000"/>
    <s v="000"/>
    <s v="000"/>
    <s v=""/>
    <s v=""/>
    <s v=""/>
    <s v=""/>
    <s v=""/>
    <s v=""/>
    <s v=""/>
    <s v="H"/>
    <s v="IZ10"/>
    <s v="20091108"/>
    <x v="120"/>
    <d v="2022-10-03T00:00:00"/>
    <d v="2022-10-03T00:00:00"/>
    <d v="2022-10-03T00:00:00"/>
    <d v="2022-10-03T00:00:00"/>
    <m/>
    <m/>
    <d v="2022-10-03T00:00:00"/>
    <m/>
    <d v="2022-10-03T00:00:00"/>
    <d v="2022-10-03T00:00:00"/>
    <n v="1.58"/>
  </r>
  <r>
    <s v="IZ10"/>
    <s v="ZA"/>
    <s v="1202352882"/>
    <s v="FRACTURA EMPA-ANTEOJO"/>
    <x v="2"/>
    <s v="100"/>
    <s v="COORMTTO"/>
    <x v="0"/>
    <s v="MECE MERE ORAS"/>
    <s v="IZWJJIMENEZ"/>
    <s v="IZWJJIMENEZ"/>
    <s v="IZ10-LJA1-EMP-EMP2"/>
    <s v="A"/>
    <s v=""/>
    <s v=""/>
    <s v="105970249"/>
    <s v=""/>
    <s v="IZCAPIEDRAHI"/>
    <s v="23:59:17"/>
    <s v="505002465"/>
    <s v="0"/>
    <s v=""/>
    <s v=""/>
    <s v=""/>
    <s v="IZ10"/>
    <s v="Z3"/>
    <s v=""/>
    <s v="20:50:00"/>
    <s v="10:45:00"/>
    <s v=""/>
    <s v=""/>
    <s v=""/>
    <s v=""/>
    <s v="23:59:16"/>
    <s v=""/>
    <s v=""/>
    <s v="AAIZ"/>
    <s v=""/>
    <s v=""/>
    <s v="CO"/>
    <s v=""/>
    <s v="PRODUCTIVOS"/>
    <s v="10:55:43"/>
    <s v=""/>
    <s v="000019885364"/>
    <s v="X"/>
    <s v=""/>
    <s v="IZ10"/>
    <s v=""/>
    <s v="000000"/>
    <s v="GNCH"/>
    <s v="10723465"/>
    <s v=""/>
    <s v=""/>
    <s v=""/>
    <s v="00:00:00"/>
    <s v=""/>
    <s v=""/>
    <s v="X"/>
    <s v=""/>
    <s v="10:54:17"/>
    <s v="Juan Nustadtel"/>
    <s v="QM001202352882"/>
    <s v=""/>
    <s v=""/>
    <s v=""/>
    <s v=""/>
    <s v=""/>
    <s v="EMPAQUE RIGIDO"/>
    <s v="ENVIGADO"/>
    <s v=""/>
    <s v=""/>
    <s v=""/>
    <s v="23:59:17"/>
    <s v="MNC550A"/>
    <s v=""/>
    <s v=""/>
    <s v=""/>
    <s v=""/>
    <s v="IZ10"/>
    <s v="Cra 48#48 Sur-75 (Juan Neustadtel)"/>
    <s v="10:54:17"/>
    <s v="5405380"/>
    <s v=""/>
    <s v="000"/>
    <s v="000"/>
    <s v="000"/>
    <s v=""/>
    <s v=""/>
    <s v=""/>
    <s v=""/>
    <s v=""/>
    <s v=""/>
    <s v=""/>
    <s v="H"/>
    <s v="IZ10"/>
    <s v="20183406"/>
    <x v="120"/>
    <d v="2022-10-24T00:00:00"/>
    <d v="2022-10-24T00:00:00"/>
    <d v="2022-10-03T00:00:00"/>
    <d v="2022-10-24T00:00:00"/>
    <m/>
    <m/>
    <d v="2022-10-03T00:00:00"/>
    <m/>
    <d v="2022-10-03T00:00:00"/>
    <d v="2022-10-03T00:00:00"/>
    <n v="10.08"/>
  </r>
  <r>
    <s v="IZ10"/>
    <s v="ZA"/>
    <s v="1202352574"/>
    <s v="SE REVENTÓ CORREA SISTEMA DE TORSIÓN"/>
    <x v="8"/>
    <s v="100"/>
    <s v="MECANINT"/>
    <x v="0"/>
    <s v="MECE MERE ORAS"/>
    <s v="IZHAGIRALDO"/>
    <s v="IZHAGIRALDO"/>
    <s v="IZ10-LSA1-FOR"/>
    <s v="B"/>
    <s v=""/>
    <s v=""/>
    <s v="105969710"/>
    <s v=""/>
    <s v="IZCAPIEDRAHI"/>
    <s v="04:22:30"/>
    <s v="505003047"/>
    <s v="0"/>
    <s v=""/>
    <s v=""/>
    <s v=""/>
    <s v="IZ10"/>
    <s v="Z3"/>
    <s v=""/>
    <s v="07:00:00"/>
    <s v="05:20:00"/>
    <s v=""/>
    <s v=""/>
    <s v=""/>
    <s v=""/>
    <s v="04:22:30"/>
    <s v=""/>
    <s v=""/>
    <s v="AAIZ"/>
    <s v=""/>
    <s v=""/>
    <s v="CO"/>
    <s v=""/>
    <s v="PRODUCTIVOS"/>
    <s v="05:39:47"/>
    <s v=""/>
    <s v="000019883673"/>
    <s v="X"/>
    <s v=""/>
    <s v="IZ10"/>
    <s v=""/>
    <s v="000000"/>
    <s v="GNCH"/>
    <s v="10713765"/>
    <s v=""/>
    <s v=""/>
    <s v=""/>
    <s v="00:00:00"/>
    <s v=""/>
    <s v=""/>
    <s v="X"/>
    <s v=""/>
    <s v="05:38:16"/>
    <s v="Juan Neustadtel"/>
    <s v="QM001202352574"/>
    <s v=""/>
    <s v=""/>
    <s v=""/>
    <s v=""/>
    <s v=""/>
    <s v="FORMADO"/>
    <s v=""/>
    <s v=""/>
    <s v=""/>
    <s v=""/>
    <s v="04:22:30"/>
    <s v="MNC490A"/>
    <s v=""/>
    <s v=""/>
    <s v=""/>
    <s v=""/>
    <s v="IZ10"/>
    <s v="Cra 48#48 Sur--75, Envigado"/>
    <s v="05:38:16"/>
    <s v="5405380 108"/>
    <s v=""/>
    <s v="000"/>
    <s v="000"/>
    <s v="000"/>
    <s v=""/>
    <s v=""/>
    <s v=""/>
    <s v=""/>
    <s v=""/>
    <s v=""/>
    <s v=""/>
    <s v="H"/>
    <s v="IZ10"/>
    <s v="20388054"/>
    <x v="120"/>
    <d v="2022-10-28T00:00:00"/>
    <d v="2022-10-28T00:00:00"/>
    <d v="2022-10-03T00:00:00"/>
    <d v="2022-10-28T00:00:00"/>
    <m/>
    <m/>
    <d v="2022-10-03T00:00:00"/>
    <m/>
    <d v="2022-10-03T00:00:00"/>
    <d v="2022-10-03T00:00:00"/>
    <n v="1.67"/>
  </r>
  <r>
    <s v="IZ10"/>
    <s v="ZA"/>
    <s v="1202355138"/>
    <s v="PERFORADORE PEGADO EN PELICULA INFERIOR"/>
    <x v="2"/>
    <s v="100"/>
    <s v="MECANINT"/>
    <x v="0"/>
    <s v="MECE MERE ORAS"/>
    <s v="IZHAURAN"/>
    <s v="IZHAURAN"/>
    <s v="IZ10-LJA1-EMP-EMP2"/>
    <s v="B"/>
    <s v=""/>
    <s v=""/>
    <s v="105979646"/>
    <s v=""/>
    <s v="IZEMCARVAJAL"/>
    <s v="15:12:36"/>
    <s v="505002465"/>
    <s v="0"/>
    <s v=""/>
    <s v=""/>
    <s v=""/>
    <s v="IZ10"/>
    <s v="Z3"/>
    <s v=""/>
    <s v="12:20:00"/>
    <s v="11:45:00"/>
    <s v=""/>
    <s v=""/>
    <s v=""/>
    <s v=""/>
    <s v="15:12:35"/>
    <s v=""/>
    <s v=""/>
    <s v="AAIZ"/>
    <s v=""/>
    <s v=""/>
    <s v="CO"/>
    <s v=""/>
    <s v="PRODUCTIVOS"/>
    <s v="13:07:32"/>
    <s v=""/>
    <s v="000019913694"/>
    <s v="X"/>
    <s v=""/>
    <s v="IZ10"/>
    <s v=""/>
    <s v="000000"/>
    <s v="GNCH"/>
    <s v="10723465"/>
    <s v=""/>
    <s v=""/>
    <s v=""/>
    <s v="00:00:00"/>
    <s v=""/>
    <s v=""/>
    <s v="X"/>
    <s v=""/>
    <s v="13:06:19"/>
    <s v="Juan Nustadtel"/>
    <s v="QM001202355138"/>
    <s v=""/>
    <s v=""/>
    <s v=""/>
    <s v=""/>
    <s v=""/>
    <s v="EMPAQUE RIGIDO"/>
    <s v="ENVIGADO"/>
    <s v=""/>
    <s v=""/>
    <s v=""/>
    <s v="15:12:36"/>
    <s v="MNC550A"/>
    <s v=""/>
    <s v=""/>
    <s v=""/>
    <s v=""/>
    <s v="IZ10"/>
    <s v="Cra 48#48 Sur-75 (Juan Neustadtel)"/>
    <s v="13:06:19"/>
    <s v="5405380"/>
    <s v=""/>
    <s v="000"/>
    <s v="000"/>
    <s v="000"/>
    <s v=""/>
    <s v=""/>
    <s v=""/>
    <s v=""/>
    <s v=""/>
    <s v=""/>
    <s v=""/>
    <s v="H"/>
    <s v="IZ10"/>
    <s v="20183406"/>
    <x v="121"/>
    <d v="2022-10-07T00:00:00"/>
    <d v="2022-10-07T00:00:00"/>
    <d v="2022-10-07T00:00:00"/>
    <d v="2022-10-07T00:00:00"/>
    <m/>
    <m/>
    <d v="2022-10-07T00:00:00"/>
    <m/>
    <d v="2022-10-07T00:00:00"/>
    <d v="2022-10-07T00:00:00"/>
    <n v="0.57999999999999996"/>
  </r>
  <r>
    <s v="IZ10"/>
    <s v="ZA"/>
    <s v="1202355436"/>
    <s v="REVIENTE DE CADENA DEL TRANSPORTADOR"/>
    <x v="8"/>
    <s v="100"/>
    <s v="MECANINT"/>
    <x v="0"/>
    <s v="MECE MERE ORAS"/>
    <s v="IZHAURAN"/>
    <s v="IZHAURAN"/>
    <s v="IZ10-LSA1-FOR"/>
    <s v="B"/>
    <s v=""/>
    <s v=""/>
    <s v="105981697"/>
    <s v=""/>
    <s v="IZEMCARVAJAL"/>
    <s v="13:46:11"/>
    <s v="505003047"/>
    <s v="0"/>
    <s v=""/>
    <s v=""/>
    <s v=""/>
    <s v="IZ10"/>
    <s v="Z3"/>
    <s v=""/>
    <s v="12:20:00"/>
    <s v="11:00:00"/>
    <s v=""/>
    <s v=""/>
    <s v=""/>
    <s v=""/>
    <s v="13:46:10"/>
    <s v=""/>
    <s v=""/>
    <s v="AAIZ"/>
    <s v=""/>
    <s v=""/>
    <s v="CO"/>
    <s v=""/>
    <s v="PRODUCTIVOS"/>
    <s v="12:01:49"/>
    <s v=""/>
    <s v="000019918952"/>
    <s v="X"/>
    <s v=""/>
    <s v="IZ10"/>
    <s v=""/>
    <s v="000000"/>
    <s v="GNCH"/>
    <s v="10713765"/>
    <s v=""/>
    <s v=""/>
    <s v=""/>
    <s v="00:00:00"/>
    <s v=""/>
    <s v=""/>
    <s v="X"/>
    <s v=""/>
    <s v="12:00:13"/>
    <s v="Juan Neustadtel"/>
    <s v="QM001202355436"/>
    <s v=""/>
    <s v=""/>
    <s v=""/>
    <s v=""/>
    <s v=""/>
    <s v="FORMADO"/>
    <s v=""/>
    <s v=""/>
    <s v=""/>
    <s v=""/>
    <s v="13:46:11"/>
    <s v="MNC490A"/>
    <s v=""/>
    <s v=""/>
    <s v=""/>
    <s v=""/>
    <s v="IZ10"/>
    <s v="Cra 48#48 Sur--75, Envigado"/>
    <s v="12:00:13"/>
    <s v="5405380 108"/>
    <s v=""/>
    <s v="000"/>
    <s v="000"/>
    <s v="000"/>
    <s v=""/>
    <s v=""/>
    <s v=""/>
    <s v=""/>
    <s v=""/>
    <s v=""/>
    <s v=""/>
    <s v="H"/>
    <s v="IZ10"/>
    <s v="20388054"/>
    <x v="122"/>
    <d v="2022-10-08T00:00:00"/>
    <d v="2022-10-08T00:00:00"/>
    <d v="2022-10-08T00:00:00"/>
    <d v="2022-10-08T00:00:00"/>
    <m/>
    <m/>
    <d v="2022-10-08T00:00:00"/>
    <m/>
    <d v="2022-10-08T00:00:00"/>
    <d v="2022-10-08T00:00:00"/>
    <n v="1.33"/>
  </r>
  <r>
    <s v="IZ10"/>
    <s v="ZA"/>
    <s v="1202355550"/>
    <s v="ESLABON DESACOPLADO EN CADENA TRANSP."/>
    <x v="8"/>
    <s v="100"/>
    <s v="MECANINT"/>
    <x v="0"/>
    <s v="MECE MERE ORAS"/>
    <s v="IZLMORTIZ"/>
    <s v="IZLMORTIZ"/>
    <s v="IZ10-LSA1-FOR"/>
    <s v="B"/>
    <s v=""/>
    <s v=""/>
    <s v="105981839"/>
    <s v=""/>
    <s v="IZLMORTIZ"/>
    <s v="21:39:54"/>
    <s v="505003047"/>
    <s v="0"/>
    <s v=""/>
    <s v=""/>
    <s v=""/>
    <s v="IZ10"/>
    <s v="Z3"/>
    <s v=""/>
    <s v="20:23:00"/>
    <s v="19:35:00"/>
    <s v=""/>
    <s v=""/>
    <s v=""/>
    <s v=""/>
    <s v="21:39:53"/>
    <s v=""/>
    <s v=""/>
    <s v="AAIZ"/>
    <s v=""/>
    <s v=""/>
    <s v="CO"/>
    <s v=""/>
    <s v="PRODUCTIVOS"/>
    <s v="20:41:25"/>
    <s v=""/>
    <s v="000019919553"/>
    <s v="X"/>
    <s v=""/>
    <s v="IZ10"/>
    <s v=""/>
    <s v="000000"/>
    <s v="GNCH"/>
    <s v="10713765"/>
    <s v=""/>
    <s v=""/>
    <s v=""/>
    <s v="00:00:00"/>
    <s v=""/>
    <s v=""/>
    <s v="X"/>
    <s v=""/>
    <s v="20:38:08"/>
    <s v="Juan Neustadtel"/>
    <s v="QM001202355550"/>
    <s v=""/>
    <s v=""/>
    <s v=""/>
    <s v=""/>
    <s v=""/>
    <s v="FORMADO"/>
    <s v=""/>
    <s v=""/>
    <s v=""/>
    <s v=""/>
    <s v="21:39:54"/>
    <s v="MNC490A"/>
    <s v=""/>
    <s v=""/>
    <s v=""/>
    <s v=""/>
    <s v="IZ10"/>
    <s v="Cra 48#48 Sur--75, Envigado"/>
    <s v="20:38:08"/>
    <s v="5405380 108"/>
    <s v=""/>
    <s v="000"/>
    <s v="000"/>
    <s v="000"/>
    <s v=""/>
    <s v=""/>
    <s v=""/>
    <s v=""/>
    <s v=""/>
    <s v=""/>
    <s v=""/>
    <s v="H"/>
    <s v="IZ10"/>
    <s v="20388054"/>
    <x v="122"/>
    <d v="2022-10-08T00:00:00"/>
    <d v="2022-10-08T00:00:00"/>
    <d v="2022-10-08T00:00:00"/>
    <d v="2022-10-08T00:00:00"/>
    <m/>
    <m/>
    <d v="2022-10-08T00:00:00"/>
    <m/>
    <d v="2022-10-08T00:00:00"/>
    <d v="2022-10-08T00:00:00"/>
    <n v="0.8"/>
  </r>
  <r>
    <s v="IZ10"/>
    <s v="ZA"/>
    <s v="1202357213"/>
    <s v="DAÑO EN SENSOR DE LLENADOR"/>
    <x v="7"/>
    <s v="100"/>
    <s v="ELECTINT"/>
    <x v="0"/>
    <s v="MECE MERE ORAS"/>
    <s v="IZHAGIRALDO"/>
    <s v="IZHAGIRALDO"/>
    <s v="IZ10-LSA1-FOR"/>
    <s v="B"/>
    <s v=""/>
    <s v=""/>
    <s v="105987704"/>
    <s v=""/>
    <s v="IZCAPIEDRAHI"/>
    <s v="05:36:28"/>
    <s v="505001267"/>
    <s v="0"/>
    <s v=""/>
    <s v=""/>
    <s v=""/>
    <s v="IZ10"/>
    <s v="Z3"/>
    <s v=""/>
    <s v="23:08:00"/>
    <s v="22:00:00"/>
    <s v=""/>
    <s v=""/>
    <s v=""/>
    <s v=""/>
    <s v="05:36:27"/>
    <s v=""/>
    <s v=""/>
    <s v="AAIZ"/>
    <s v=""/>
    <s v=""/>
    <s v="CO"/>
    <s v=""/>
    <s v="PRODUCTIVOS"/>
    <s v="22:43:14"/>
    <s v=""/>
    <s v="000019937688"/>
    <s v="X"/>
    <s v=""/>
    <s v="IZ10"/>
    <s v=""/>
    <s v="000000"/>
    <s v="GNCH"/>
    <s v="10713765"/>
    <s v=""/>
    <s v=""/>
    <s v=""/>
    <s v="00:00:00"/>
    <s v=""/>
    <s v=""/>
    <s v="X"/>
    <s v=""/>
    <s v="22:40:37"/>
    <s v=""/>
    <s v="QM001202357213"/>
    <s v=""/>
    <s v=""/>
    <s v=""/>
    <s v=""/>
    <s v=""/>
    <s v="FORMADO"/>
    <s v=""/>
    <s v=""/>
    <s v=""/>
    <s v=""/>
    <s v="05:36:28"/>
    <s v="MNC490A"/>
    <s v=""/>
    <s v=""/>
    <s v=""/>
    <s v=""/>
    <s v="IZ10"/>
    <s v=""/>
    <s v="22:40:37"/>
    <s v=""/>
    <s v=""/>
    <s v="000"/>
    <s v="000"/>
    <s v="000"/>
    <s v=""/>
    <s v=""/>
    <s v=""/>
    <s v=""/>
    <s v=""/>
    <s v=""/>
    <s v=""/>
    <s v="H"/>
    <s v="IZ10"/>
    <s v="FORM00001"/>
    <x v="123"/>
    <d v="2022-10-13T00:00:00"/>
    <d v="2022-10-13T00:00:00"/>
    <d v="2022-10-12T00:00:00"/>
    <d v="2022-10-13T00:00:00"/>
    <m/>
    <m/>
    <d v="2022-10-12T00:00:00"/>
    <m/>
    <d v="2022-10-12T00:00:00"/>
    <d v="2022-10-12T00:00:00"/>
    <n v="1.1299999999999999"/>
  </r>
  <r>
    <s v="IZ10"/>
    <s v="ZA"/>
    <s v="1202357311"/>
    <s v="BOMBA SILO DE VIENA PRESENTA FALLO"/>
    <x v="5"/>
    <s v="100"/>
    <s v="COORMTTO"/>
    <x v="0"/>
    <s v="MECE MERE ORAS"/>
    <s v="IZWJJIMENEZ"/>
    <s v="IZWJJIMENEZ"/>
    <s v="IZ10-LAV1"/>
    <s v="B"/>
    <s v=""/>
    <s v=""/>
    <s v="105989222"/>
    <s v=""/>
    <s v="IZLMORTIZ"/>
    <s v="15:35:09"/>
    <s v="505001104"/>
    <s v="0"/>
    <s v=""/>
    <s v=""/>
    <s v=""/>
    <s v="IZ10"/>
    <s v="Z3"/>
    <s v=""/>
    <s v="08:00:00"/>
    <s v="06:40:00"/>
    <s v=""/>
    <s v=""/>
    <s v=""/>
    <s v=""/>
    <s v="15:35:08"/>
    <s v=""/>
    <s v=""/>
    <s v="AAIZ"/>
    <s v=""/>
    <s v=""/>
    <s v="CO"/>
    <s v=""/>
    <s v="PRODUCTIVOS"/>
    <s v="07:55:05"/>
    <s v=""/>
    <s v="000019939497"/>
    <s v="X"/>
    <s v=""/>
    <s v="IZ10"/>
    <s v=""/>
    <s v="000000"/>
    <s v="GNCH"/>
    <s v="10722565"/>
    <s v=""/>
    <s v=""/>
    <s v=""/>
    <s v="00:00:00"/>
    <s v=""/>
    <s v=""/>
    <s v="X"/>
    <s v=""/>
    <s v="07:53:51"/>
    <s v=""/>
    <s v="QM001202357311"/>
    <s v=""/>
    <s v=""/>
    <s v=""/>
    <s v=""/>
    <s v=""/>
    <s v="LINEA DE LARGA VIDA"/>
    <s v=""/>
    <s v=""/>
    <s v=""/>
    <s v=""/>
    <s v="15:35:09"/>
    <s v="MNC490A"/>
    <s v=""/>
    <s v=""/>
    <s v=""/>
    <s v=""/>
    <s v="IZ10"/>
    <s v=""/>
    <s v="07:53:51"/>
    <s v=""/>
    <s v=""/>
    <s v="000"/>
    <s v="000"/>
    <s v="000"/>
    <s v=""/>
    <s v=""/>
    <s v=""/>
    <s v=""/>
    <s v=""/>
    <s v=""/>
    <s v=""/>
    <s v="H"/>
    <s v="IZ10"/>
    <s v="20091108"/>
    <x v="124"/>
    <d v="2022-10-20T00:00:00"/>
    <d v="2022-10-20T00:00:00"/>
    <d v="2022-10-13T00:00:00"/>
    <d v="2022-10-20T00:00:00"/>
    <m/>
    <m/>
    <d v="2022-10-13T00:00:00"/>
    <m/>
    <d v="2022-10-13T00:00:00"/>
    <d v="2022-10-13T00:00:00"/>
    <n v="1.33"/>
  </r>
  <r>
    <s v="IZ10"/>
    <s v="ZA"/>
    <s v="1202358526"/>
    <s v="DAÑO EN ELECTROVÁVULA"/>
    <x v="2"/>
    <s v="100"/>
    <s v="MECANINT"/>
    <x v="1"/>
    <s v="MECE ORAS"/>
    <s v="IZHAURAN"/>
    <s v="IZHAURAN"/>
    <s v="IZ10-LJA1-EMP-EMP2"/>
    <s v="B"/>
    <s v=""/>
    <s v=""/>
    <s v="105993790"/>
    <s v=""/>
    <s v="IZLMORTIZ"/>
    <s v="19:27:43"/>
    <s v="505002465"/>
    <s v="0"/>
    <s v=""/>
    <s v=""/>
    <s v=""/>
    <s v="IZ10"/>
    <s v="Z3"/>
    <s v=""/>
    <s v="00:00:00"/>
    <s v="07:00:00"/>
    <s v=""/>
    <s v=""/>
    <s v=""/>
    <s v=""/>
    <s v="19:27:42"/>
    <s v=""/>
    <s v=""/>
    <s v="AAIZ"/>
    <s v=""/>
    <s v=""/>
    <s v="CO"/>
    <s v=""/>
    <s v="PRODUCTIVOS"/>
    <s v="07:31:42"/>
    <s v=""/>
    <s v="000019954478"/>
    <s v="X"/>
    <s v=""/>
    <s v="IZ10"/>
    <s v=""/>
    <s v="000000"/>
    <s v="GNCH"/>
    <s v="10723465"/>
    <s v=""/>
    <s v=""/>
    <s v=""/>
    <s v="00:00:00"/>
    <s v=""/>
    <s v=""/>
    <s v="X"/>
    <s v=""/>
    <s v="07:28:35"/>
    <s v="Juan Nustadtel"/>
    <s v="QM001202358526"/>
    <s v=""/>
    <s v=""/>
    <s v=""/>
    <s v=""/>
    <s v=""/>
    <s v="EMPAQUE RIGIDO"/>
    <s v="ENVIGADO"/>
    <s v=""/>
    <s v=""/>
    <s v=""/>
    <s v="19:27:43"/>
    <s v="MNC550A"/>
    <s v=""/>
    <s v=""/>
    <s v=""/>
    <s v=""/>
    <s v="IZ10"/>
    <s v="Cra 48#48 Sur-75 (Juan Neustadtel)"/>
    <s v="07:28:35"/>
    <s v="5405380"/>
    <s v=""/>
    <s v="000"/>
    <s v="000"/>
    <s v="000"/>
    <s v=""/>
    <s v=""/>
    <s v=""/>
    <s v=""/>
    <s v=""/>
    <s v=""/>
    <s v=""/>
    <s v="H"/>
    <s v="IZ10"/>
    <s v="20183406"/>
    <x v="125"/>
    <d v="2022-10-18T00:00:00"/>
    <d v="2022-10-18T00:00:00"/>
    <m/>
    <d v="2022-10-18T00:00:00"/>
    <m/>
    <m/>
    <d v="2022-10-17T00:00:00"/>
    <m/>
    <d v="2022-10-17T00:00:00"/>
    <d v="2022-10-17T00:00:00"/>
    <n v="0"/>
  </r>
  <r>
    <s v="IZ10"/>
    <s v="ZA"/>
    <s v="1202361024"/>
    <s v="TROQUEL #4 NO CORTA"/>
    <x v="2"/>
    <s v="100"/>
    <s v="MECANINT"/>
    <x v="0"/>
    <s v="MECE MERE ORAS"/>
    <s v="IZHAURAN"/>
    <s v="IZHAURAN"/>
    <s v="IZ10-LJA1-EMP-EMP2"/>
    <s v="B"/>
    <s v=""/>
    <s v=""/>
    <s v="106003128"/>
    <s v=""/>
    <s v="IZEMCARVAJAL"/>
    <s v="13:51:42"/>
    <s v="505002465"/>
    <s v="0"/>
    <s v=""/>
    <s v=""/>
    <s v=""/>
    <s v="IZ10"/>
    <s v="Z3"/>
    <s v=""/>
    <s v="10:00:00"/>
    <s v="08:00:00"/>
    <s v=""/>
    <s v=""/>
    <s v=""/>
    <s v=""/>
    <s v="13:51:41"/>
    <s v=""/>
    <s v=""/>
    <s v="AAIZ"/>
    <s v=""/>
    <s v=""/>
    <s v="CO"/>
    <s v=""/>
    <s v="PRODUCTIVOS"/>
    <s v="08:29:08"/>
    <s v=""/>
    <s v="000019981930"/>
    <s v="X"/>
    <s v=""/>
    <s v="IZ10"/>
    <s v=""/>
    <s v="000000"/>
    <s v="GNCH"/>
    <s v="10723465"/>
    <s v=""/>
    <s v=""/>
    <s v=""/>
    <s v="00:00:00"/>
    <s v=""/>
    <s v=""/>
    <s v="X"/>
    <s v=""/>
    <s v="08:28:06"/>
    <s v="Juan Nustadtel"/>
    <s v="QM001202361024"/>
    <s v=""/>
    <s v=""/>
    <s v=""/>
    <s v=""/>
    <s v=""/>
    <s v="EMPAQUE RIGIDO"/>
    <s v="ENVIGADO"/>
    <s v=""/>
    <s v=""/>
    <s v=""/>
    <s v="13:51:42"/>
    <s v="MNC550A"/>
    <s v=""/>
    <s v=""/>
    <s v=""/>
    <s v=""/>
    <s v="IZ10"/>
    <s v="Cra 48#48 Sur-75 (Juan Neustadtel)"/>
    <s v="08:28:06"/>
    <s v="5405380"/>
    <s v=""/>
    <s v="000"/>
    <s v="000"/>
    <s v="000"/>
    <s v=""/>
    <s v=""/>
    <s v=""/>
    <s v=""/>
    <s v=""/>
    <s v=""/>
    <s v=""/>
    <s v="H"/>
    <s v="IZ10"/>
    <s v="20183406"/>
    <x v="126"/>
    <d v="2022-10-22T00:00:00"/>
    <d v="2022-10-22T00:00:00"/>
    <d v="2022-10-22T00:00:00"/>
    <d v="2022-10-22T00:00:00"/>
    <m/>
    <m/>
    <d v="2022-10-22T00:00:00"/>
    <m/>
    <d v="2022-10-22T00:00:00"/>
    <d v="2022-10-22T00:00:00"/>
    <n v="2"/>
  </r>
  <r>
    <s v="IZ10"/>
    <s v="ZA"/>
    <s v="1202361992"/>
    <s v="PERDIDA VACIO Y MAL FORMADO"/>
    <x v="2"/>
    <s v="100"/>
    <s v="MECANINT"/>
    <x v="0"/>
    <s v="MECE MERE ORAS"/>
    <s v="IZJJCORREA"/>
    <s v="IZJJCORREA"/>
    <s v="IZ10-LJA1-EMP-EMP2"/>
    <s v="B"/>
    <s v=""/>
    <s v=""/>
    <s v="106006704"/>
    <s v=""/>
    <s v="IZLMORTIZ"/>
    <s v="21:29:30"/>
    <s v="505002465"/>
    <s v="0"/>
    <s v=""/>
    <s v=""/>
    <s v=""/>
    <s v="IZ10"/>
    <s v="Z3"/>
    <s v=""/>
    <s v="19:30:00"/>
    <s v="15:05:00"/>
    <s v=""/>
    <s v=""/>
    <s v=""/>
    <s v=""/>
    <s v="21:29:29"/>
    <s v=""/>
    <s v=""/>
    <s v="AAIZ"/>
    <s v=""/>
    <s v=""/>
    <s v="CO"/>
    <s v=""/>
    <s v="PRODUCTIVOS"/>
    <s v="19:52:32"/>
    <s v=""/>
    <s v="000019991240"/>
    <s v="X"/>
    <s v=""/>
    <s v="IZ10"/>
    <s v=""/>
    <s v="000000"/>
    <s v="GNCH"/>
    <s v="10723465"/>
    <s v=""/>
    <s v=""/>
    <s v=""/>
    <s v="00:00:00"/>
    <s v=""/>
    <s v=""/>
    <s v="X"/>
    <s v=""/>
    <s v="19:51:34"/>
    <s v="Juan Nustadtel"/>
    <s v="QM001202361992"/>
    <s v=""/>
    <s v=""/>
    <s v=""/>
    <s v=""/>
    <s v=""/>
    <s v="EMPAQUE RIGIDO"/>
    <s v="ENVIGADO"/>
    <s v=""/>
    <s v=""/>
    <s v=""/>
    <s v="21:29:30"/>
    <s v="MNC550A"/>
    <s v=""/>
    <s v=""/>
    <s v=""/>
    <s v=""/>
    <s v="IZ10"/>
    <s v="Cra 48#48 Sur-75 (Juan Neustadtel)"/>
    <s v="19:51:34"/>
    <s v="5405380"/>
    <s v=""/>
    <s v="000"/>
    <s v="000"/>
    <s v="000"/>
    <s v=""/>
    <s v=""/>
    <s v=""/>
    <s v=""/>
    <s v=""/>
    <s v=""/>
    <s v=""/>
    <s v="H"/>
    <s v="IZ10"/>
    <s v="20183406"/>
    <x v="127"/>
    <d v="2022-10-24T00:00:00"/>
    <d v="2022-10-24T00:00:00"/>
    <d v="2022-10-24T00:00:00"/>
    <d v="2022-10-24T00:00:00"/>
    <m/>
    <m/>
    <d v="2022-10-24T00:00:00"/>
    <m/>
    <d v="2022-10-24T00:00:00"/>
    <d v="2022-10-24T00:00:00"/>
    <n v="4.42"/>
  </r>
  <r>
    <s v="IZ10"/>
    <s v="ZA"/>
    <s v="1202361460"/>
    <s v="DAÑO EN SOPORTE DE CARTERA"/>
    <x v="0"/>
    <s v="100"/>
    <s v="MECANINT"/>
    <x v="0"/>
    <s v="MECE MERE ORAS"/>
    <s v="IZHAGIRALDO"/>
    <s v="IZHAGIRALDO"/>
    <s v="IZ10-LSA1-EMP"/>
    <s v="A"/>
    <s v=""/>
    <s v=""/>
    <s v="106004232"/>
    <s v=""/>
    <s v="IZCAPIEDRAHI"/>
    <s v="09:31:08"/>
    <s v="505002491"/>
    <s v="0"/>
    <s v=""/>
    <s v=""/>
    <s v=""/>
    <s v="IZ10"/>
    <s v="Z3"/>
    <s v=""/>
    <s v="03:15:00"/>
    <s v="02:00:00"/>
    <s v=""/>
    <s v=""/>
    <s v=""/>
    <s v=""/>
    <s v="09:31:07"/>
    <s v=""/>
    <s v=""/>
    <s v="AAIZ"/>
    <s v=""/>
    <s v=""/>
    <s v="CO"/>
    <s v=""/>
    <s v="PRODUCTIVOS"/>
    <s v="04:03:30"/>
    <s v=""/>
    <s v="000019984689"/>
    <s v="X"/>
    <s v=""/>
    <s v="IZ10"/>
    <s v=""/>
    <s v="000000"/>
    <s v="GNCH"/>
    <s v="10720065"/>
    <s v=""/>
    <s v=""/>
    <s v=""/>
    <s v="00:00:00"/>
    <s v=""/>
    <s v=""/>
    <s v="X"/>
    <s v=""/>
    <s v="04:01:24"/>
    <s v=""/>
    <s v="QM001202361460"/>
    <s v=""/>
    <s v=""/>
    <s v=""/>
    <s v=""/>
    <s v=""/>
    <s v="EMPAQUE"/>
    <s v=""/>
    <s v=""/>
    <s v=""/>
    <s v=""/>
    <s v="09:31:08"/>
    <s v="MNC525A"/>
    <s v=""/>
    <s v=""/>
    <s v=""/>
    <s v=""/>
    <s v="IZ10"/>
    <s v=""/>
    <s v="04:01:24"/>
    <s v=""/>
    <s v=""/>
    <s v="000"/>
    <s v="000"/>
    <s v="000"/>
    <s v=""/>
    <s v=""/>
    <s v=""/>
    <s v=""/>
    <s v=""/>
    <s v=""/>
    <s v=""/>
    <s v="H"/>
    <s v="IZ10"/>
    <s v="EMPA00039"/>
    <x v="127"/>
    <d v="2022-11-10T00:00:00"/>
    <d v="2022-11-10T00:00:00"/>
    <d v="2022-10-24T00:00:00"/>
    <d v="2022-11-10T00:00:00"/>
    <m/>
    <m/>
    <d v="2022-10-24T00:00:00"/>
    <m/>
    <d v="2022-10-24T00:00:00"/>
    <d v="2022-10-24T00:00:00"/>
    <n v="1.25"/>
  </r>
  <r>
    <s v="IZ10"/>
    <s v="ZA"/>
    <s v="1202362246"/>
    <s v="PERDIDA DE VACIO EN LOS PAQUETES"/>
    <x v="2"/>
    <s v="100"/>
    <s v="INSTRINT"/>
    <x v="0"/>
    <s v="MECE MERE ORAS"/>
    <s v="IZHAURAN"/>
    <s v="IZHAURAN"/>
    <s v="IZ10-LJA1-EMP-EMP2"/>
    <s v="B"/>
    <s v=""/>
    <s v=""/>
    <s v="106008116"/>
    <s v=""/>
    <s v="IZEMCARVAJAL"/>
    <s v="15:51:38"/>
    <s v="505002465"/>
    <s v="0"/>
    <s v=""/>
    <s v=""/>
    <s v=""/>
    <s v="IZ10"/>
    <s v="Z3"/>
    <s v=""/>
    <s v="12:00:00"/>
    <s v="07:00:00"/>
    <s v=""/>
    <s v=""/>
    <s v=""/>
    <s v=""/>
    <s v="15:51:37"/>
    <s v=""/>
    <s v=""/>
    <s v="AAIZ"/>
    <s v=""/>
    <s v=""/>
    <s v="CO"/>
    <s v=""/>
    <s v="PRODUCTIVOS"/>
    <s v="10:07:56"/>
    <s v=""/>
    <s v="000019994566"/>
    <s v="X"/>
    <s v=""/>
    <s v="IZ10"/>
    <s v=""/>
    <s v="000000"/>
    <s v="GNCH"/>
    <s v="10723465"/>
    <s v=""/>
    <s v=""/>
    <s v=""/>
    <s v="00:00:00"/>
    <s v=""/>
    <s v=""/>
    <s v="X"/>
    <s v=""/>
    <s v="10:05:37"/>
    <s v="Juan Nustadtel"/>
    <s v="QM001202362246"/>
    <s v=""/>
    <s v=""/>
    <s v=""/>
    <s v=""/>
    <s v=""/>
    <s v="EMPAQUE RIGIDO"/>
    <s v="ENVIGADO"/>
    <s v=""/>
    <s v=""/>
    <s v=""/>
    <s v="15:51:38"/>
    <s v="MNC550A"/>
    <s v=""/>
    <s v=""/>
    <s v=""/>
    <s v=""/>
    <s v="IZ10"/>
    <s v="Cra 48#48 Sur-75 (Juan Neustadtel)"/>
    <s v="10:05:37"/>
    <s v="5405380"/>
    <s v=""/>
    <s v="000"/>
    <s v="000"/>
    <s v="000"/>
    <s v=""/>
    <s v=""/>
    <s v=""/>
    <s v=""/>
    <s v=""/>
    <s v=""/>
    <s v=""/>
    <s v="H"/>
    <s v="IZ10"/>
    <s v="20183406"/>
    <x v="128"/>
    <d v="2022-10-26T00:00:00"/>
    <d v="2022-10-26T00:00:00"/>
    <d v="2022-10-25T00:00:00"/>
    <d v="2022-10-26T00:00:00"/>
    <m/>
    <m/>
    <d v="2022-10-25T00:00:00"/>
    <m/>
    <d v="2022-10-25T00:00:00"/>
    <d v="2022-10-25T00:00:00"/>
    <n v="5"/>
  </r>
  <r>
    <s v="IZ10"/>
    <s v="ZA"/>
    <s v="1202363617"/>
    <s v="MEMBRANA ESTACIÓN SELLADO MALA"/>
    <x v="2"/>
    <s v="100"/>
    <s v="MECANINT"/>
    <x v="0"/>
    <s v="MECE MERE ORAS"/>
    <s v="IZAFBEDOYA"/>
    <s v="IZAFBEDOYA"/>
    <s v="IZ10-LJA1-EMP-EMP2"/>
    <s v="B"/>
    <s v=""/>
    <s v=""/>
    <s v="106013206"/>
    <s v=""/>
    <s v="IZLMORTIZ"/>
    <s v="20:41:33"/>
    <s v="505002465"/>
    <s v="0"/>
    <s v=""/>
    <s v=""/>
    <s v=""/>
    <s v="IZ10"/>
    <s v="Z3"/>
    <s v=""/>
    <s v="18:10:00"/>
    <s v="12:00:00"/>
    <s v=""/>
    <s v=""/>
    <s v=""/>
    <s v=""/>
    <s v="12:00:00"/>
    <s v=""/>
    <s v=""/>
    <s v="AAIZ"/>
    <s v=""/>
    <s v=""/>
    <s v="CO"/>
    <s v=""/>
    <s v="PRODUCTIVOS"/>
    <s v="15:34:55"/>
    <s v=""/>
    <s v="000020009362"/>
    <s v="X"/>
    <s v=""/>
    <s v="IZ10"/>
    <s v=""/>
    <s v="000000"/>
    <s v="GNCH"/>
    <s v="10723465"/>
    <s v=""/>
    <s v=""/>
    <s v=""/>
    <s v="00:00:00"/>
    <s v=""/>
    <s v=""/>
    <s v="X"/>
    <s v=""/>
    <s v="15:18:09"/>
    <s v="Juan Nustadtel"/>
    <s v="QM001202363617"/>
    <s v=""/>
    <s v=""/>
    <s v=""/>
    <s v=""/>
    <s v=""/>
    <s v="EMPAQUE RIGIDO"/>
    <s v="ENVIGADO"/>
    <s v=""/>
    <s v=""/>
    <s v=""/>
    <s v="21:51:22"/>
    <s v="MNC550A"/>
    <s v=""/>
    <s v=""/>
    <s v=""/>
    <s v=""/>
    <s v="IZ10"/>
    <s v="Cra 48#48 Sur-75 (Juan Neustadtel)"/>
    <s v="15:18:09"/>
    <s v="5405380"/>
    <s v=""/>
    <s v="000"/>
    <s v="000"/>
    <s v="000"/>
    <s v=""/>
    <s v=""/>
    <s v=""/>
    <s v=""/>
    <s v=""/>
    <s v=""/>
    <s v=""/>
    <s v="H"/>
    <s v="IZ10"/>
    <s v="20183406"/>
    <x v="129"/>
    <d v="2022-10-27T00:00:00"/>
    <d v="2022-10-28T00:00:00"/>
    <d v="2022-10-27T00:00:00"/>
    <d v="2022-10-27T00:00:00"/>
    <m/>
    <m/>
    <d v="2022-10-27T00:00:00"/>
    <m/>
    <d v="2022-10-27T00:00:00"/>
    <d v="2022-10-27T00:00:00"/>
    <n v="6.17"/>
  </r>
  <r>
    <s v="IZ10"/>
    <s v="ZA"/>
    <s v="1202363204"/>
    <s v="PROBLEMAS EN CORTE TRANSVERSAL"/>
    <x v="0"/>
    <s v="100"/>
    <s v="COORMTTO"/>
    <x v="0"/>
    <s v="MECE MERE ORAS"/>
    <s v="IZPAZAPATA"/>
    <s v="IZPAZAPATA"/>
    <s v="IZ10-LSA1-EMP"/>
    <s v="A"/>
    <s v=""/>
    <s v=""/>
    <s v="106012194"/>
    <s v=""/>
    <s v="IZEMCARVAJAL"/>
    <s v="11:35:02"/>
    <s v="505002491"/>
    <s v="0"/>
    <s v=""/>
    <s v=""/>
    <s v=""/>
    <s v="IZ10"/>
    <s v="Z3"/>
    <s v=""/>
    <s v="07:30:00"/>
    <s v="06:40:00"/>
    <s v=""/>
    <s v=""/>
    <s v=""/>
    <s v=""/>
    <s v="10:32:33"/>
    <s v=""/>
    <s v=""/>
    <s v="AAIZ"/>
    <s v=""/>
    <s v=""/>
    <s v="CO"/>
    <s v=""/>
    <s v="PRODUCTIVOS"/>
    <s v="07:25:41"/>
    <s v=""/>
    <s v="000020006061"/>
    <s v="X"/>
    <s v=""/>
    <s v="IZ10"/>
    <s v=""/>
    <s v="000000"/>
    <s v="GNCH"/>
    <s v="10720065"/>
    <s v=""/>
    <s v=""/>
    <s v=""/>
    <s v="00:00:00"/>
    <s v=""/>
    <s v=""/>
    <s v="X"/>
    <s v=""/>
    <s v="07:22:36"/>
    <s v=""/>
    <s v="QM001202363204"/>
    <s v=""/>
    <s v=""/>
    <s v=""/>
    <s v=""/>
    <s v=""/>
    <s v="EMPAQUE"/>
    <s v=""/>
    <s v=""/>
    <s v=""/>
    <s v=""/>
    <s v="10:32:34"/>
    <s v="MNC525A"/>
    <s v=""/>
    <s v=""/>
    <s v=""/>
    <s v=""/>
    <s v="IZ10"/>
    <s v=""/>
    <s v="07:22:36"/>
    <s v=""/>
    <s v=""/>
    <s v="000"/>
    <s v="000"/>
    <s v="000"/>
    <s v=""/>
    <s v=""/>
    <s v=""/>
    <s v=""/>
    <s v=""/>
    <s v=""/>
    <s v=""/>
    <s v="H"/>
    <s v="IZ10"/>
    <s v="EMPA00039"/>
    <x v="129"/>
    <d v="2022-10-27T00:00:00"/>
    <d v="2022-10-29T00:00:00"/>
    <d v="2022-10-27T00:00:00"/>
    <d v="2022-10-27T00:00:00"/>
    <m/>
    <m/>
    <d v="2022-10-27T00:00:00"/>
    <m/>
    <d v="2022-10-27T00:00:00"/>
    <d v="2022-10-27T00:00:00"/>
    <n v="0.83"/>
  </r>
  <r>
    <s v="IZ10"/>
    <s v="ZA"/>
    <s v="1202363949"/>
    <s v="CORTO CIRCUITO EN ASPIRADORA"/>
    <x v="2"/>
    <s v="100"/>
    <s v="MECANINT"/>
    <x v="0"/>
    <s v="MECE MERE ORAS"/>
    <s v="IZHAURAN"/>
    <s v="IZHAURAN"/>
    <s v="IZ10-LJA1-EMP-EMP2"/>
    <s v="B"/>
    <s v=""/>
    <s v=""/>
    <s v="106016119"/>
    <s v=""/>
    <s v="IZEMCARVAJAL"/>
    <s v="13:23:25"/>
    <s v="505002465"/>
    <s v="0"/>
    <s v=""/>
    <s v=""/>
    <s v=""/>
    <s v="IZ10"/>
    <s v="Z3"/>
    <s v=""/>
    <s v="07:30:00"/>
    <s v="06:15:00"/>
    <s v=""/>
    <s v=""/>
    <s v=""/>
    <s v=""/>
    <s v="13:23:24"/>
    <s v=""/>
    <s v=""/>
    <s v="AAIZ"/>
    <s v=""/>
    <s v=""/>
    <s v="CO"/>
    <s v=""/>
    <s v="PRODUCTIVOS"/>
    <s v="09:49:11"/>
    <s v=""/>
    <s v="000020013636"/>
    <s v="X"/>
    <s v=""/>
    <s v="IZ10"/>
    <s v=""/>
    <s v="000000"/>
    <s v="GNCH"/>
    <s v="10723465"/>
    <s v=""/>
    <s v=""/>
    <s v=""/>
    <s v="00:00:00"/>
    <s v=""/>
    <s v=""/>
    <s v="X"/>
    <s v=""/>
    <s v="09:47:43"/>
    <s v="Juan Nustadtel"/>
    <s v="QM001202363949"/>
    <s v=""/>
    <s v=""/>
    <s v=""/>
    <s v=""/>
    <s v=""/>
    <s v="EMPAQUE RIGIDO"/>
    <s v="ENVIGADO"/>
    <s v=""/>
    <s v=""/>
    <s v=""/>
    <s v="13:23:25"/>
    <s v="MNC550A"/>
    <s v=""/>
    <s v=""/>
    <s v=""/>
    <s v=""/>
    <s v="IZ10"/>
    <s v="Cra 48#48 Sur-75 (Juan Neustadtel)"/>
    <s v="09:47:43"/>
    <s v="5405380"/>
    <s v=""/>
    <s v="000"/>
    <s v="000"/>
    <s v="000"/>
    <s v=""/>
    <s v=""/>
    <s v=""/>
    <s v=""/>
    <s v=""/>
    <s v=""/>
    <s v=""/>
    <s v="H"/>
    <s v="IZ10"/>
    <s v="20183406"/>
    <x v="130"/>
    <d v="2022-10-28T00:00:00"/>
    <d v="2022-10-28T00:00:00"/>
    <d v="2022-10-28T00:00:00"/>
    <d v="2022-10-28T00:00:00"/>
    <m/>
    <m/>
    <d v="2022-10-28T00:00:00"/>
    <m/>
    <d v="2022-10-28T00:00:00"/>
    <d v="2022-10-28T00:00:00"/>
    <n v="1.25"/>
  </r>
  <r>
    <s v="IZ10"/>
    <s v="ZA"/>
    <s v="1202364315"/>
    <s v="PEGA DE CORREA EN LA TRANSMISIÓN"/>
    <x v="3"/>
    <s v="100"/>
    <s v="COORMTTO"/>
    <x v="0"/>
    <s v="MECE MERE ORAS"/>
    <s v="IZJIGOMEZ"/>
    <s v="IZJIGOMEZ"/>
    <s v="IZ10-LSC1-EMB"/>
    <s v="B"/>
    <s v=""/>
    <s v=""/>
    <s v="106017504"/>
    <s v=""/>
    <s v="IZCAPIEDRAHI"/>
    <s v="09:25:58"/>
    <s v="505003051"/>
    <s v="0"/>
    <s v=""/>
    <s v=""/>
    <s v=""/>
    <s v="IZ10"/>
    <s v="Z3"/>
    <s v=""/>
    <s v="01:15:00"/>
    <s v="23:15:00"/>
    <s v=""/>
    <s v=""/>
    <s v=""/>
    <s v=""/>
    <s v="09:25:58"/>
    <s v=""/>
    <s v=""/>
    <s v="AAIZ"/>
    <s v=""/>
    <s v=""/>
    <s v="CO"/>
    <s v=""/>
    <s v="PRODUCTIVOS"/>
    <s v="03:14:52"/>
    <s v=""/>
    <s v="000020020382"/>
    <s v="X"/>
    <s v=""/>
    <s v="IZ10"/>
    <s v=""/>
    <s v="000000"/>
    <s v="GNCH"/>
    <s v="10724165"/>
    <s v=""/>
    <s v=""/>
    <s v=""/>
    <s v="00:00:00"/>
    <s v=""/>
    <s v=""/>
    <s v="X"/>
    <s v=""/>
    <s v="03:05:49"/>
    <s v="PROPASOL S.A.S"/>
    <s v="QM001202364315"/>
    <s v=""/>
    <s v=""/>
    <s v=""/>
    <s v=""/>
    <s v=""/>
    <s v="EMBUTIDO SALCHICHON"/>
    <s v=""/>
    <s v=""/>
    <s v=""/>
    <s v=""/>
    <s v="09:25:58"/>
    <s v="MNC540A"/>
    <s v=""/>
    <s v=""/>
    <s v=""/>
    <s v=""/>
    <s v="IZ10"/>
    <s v="Tv. 93 #53-32, Bogotá"/>
    <s v="03:05:49"/>
    <s v="(1)3004621"/>
    <s v=""/>
    <s v="000"/>
    <s v="000"/>
    <s v="000"/>
    <s v=""/>
    <s v=""/>
    <s v=""/>
    <s v=""/>
    <s v=""/>
    <s v=""/>
    <s v=""/>
    <s v="H"/>
    <s v="IZ10"/>
    <s v="20388176"/>
    <x v="131"/>
    <d v="2022-11-10T00:00:00"/>
    <d v="2022-11-10T00:00:00"/>
    <d v="2022-10-29T00:00:00"/>
    <d v="2022-11-10T00:00:00"/>
    <m/>
    <m/>
    <d v="2022-10-29T00:00:00"/>
    <m/>
    <d v="2022-10-29T00:00:00"/>
    <d v="2022-10-28T00:00:00"/>
    <n v="2"/>
  </r>
  <r>
    <s v="IZ10"/>
    <s v="ZA"/>
    <s v="1202366841"/>
    <s v="DEFICIENCIA DE VACIO EN DOS PAQ X AVANCE"/>
    <x v="2"/>
    <s v="100"/>
    <s v="MECANINT"/>
    <x v="0"/>
    <s v="MECE ORAS"/>
    <s v="IZJJCORREA"/>
    <s v="IZJJCORREA"/>
    <s v="IZ10-LJA1-EMP-EMP2"/>
    <s v="B"/>
    <s v=""/>
    <s v=""/>
    <s v="106027506"/>
    <s v=""/>
    <s v="IZLMORTIZ"/>
    <s v="20:49:51"/>
    <s v="505002465"/>
    <s v="0"/>
    <s v=""/>
    <s v=""/>
    <s v=""/>
    <s v="IZ10"/>
    <s v="Z3"/>
    <s v=""/>
    <s v="21:00:00"/>
    <s v="15:00:00"/>
    <s v=""/>
    <s v=""/>
    <s v=""/>
    <s v=""/>
    <s v="20:49:50"/>
    <s v=""/>
    <s v=""/>
    <s v="AAIZ"/>
    <s v=""/>
    <s v=""/>
    <s v="CO"/>
    <s v=""/>
    <s v="PRODUCTIVOS"/>
    <s v="21:07:00"/>
    <s v=""/>
    <s v="000020050643"/>
    <s v="X"/>
    <s v=""/>
    <s v="IZ10"/>
    <s v=""/>
    <s v="000000"/>
    <s v="GNCH"/>
    <s v="10723465"/>
    <s v=""/>
    <s v=""/>
    <s v=""/>
    <s v="00:00:00"/>
    <s v=""/>
    <s v=""/>
    <s v="X"/>
    <s v=""/>
    <s v="20:58:25"/>
    <s v="Juan Nustadtel"/>
    <s v="QM001202366841"/>
    <s v=""/>
    <s v=""/>
    <s v=""/>
    <s v=""/>
    <s v=""/>
    <s v="EMPAQUE RIGIDO"/>
    <s v="ENVIGADO"/>
    <s v=""/>
    <s v=""/>
    <s v=""/>
    <s v="20:49:51"/>
    <s v="MNC550A"/>
    <s v=""/>
    <s v=""/>
    <s v=""/>
    <s v=""/>
    <s v="IZ10"/>
    <s v="Cra 48#48 Sur-75 (Juan Neustadtel)"/>
    <s v="20:58:25"/>
    <s v="5405380"/>
    <s v=""/>
    <s v="000"/>
    <s v="000"/>
    <s v="000"/>
    <s v=""/>
    <s v=""/>
    <s v=""/>
    <s v=""/>
    <s v=""/>
    <s v=""/>
    <s v=""/>
    <s v="H"/>
    <s v="IZ10"/>
    <s v="20183406"/>
    <x v="132"/>
    <d v="2022-11-04T00:00:00"/>
    <d v="2022-11-04T00:00:00"/>
    <d v="2022-11-03T00:00:00"/>
    <d v="2022-11-04T00:00:00"/>
    <m/>
    <m/>
    <d v="2022-11-03T00:00:00"/>
    <m/>
    <d v="2022-11-03T00:00:00"/>
    <d v="2022-11-03T00:00:00"/>
    <n v="6"/>
  </r>
  <r>
    <s v="IZ10"/>
    <s v="ZA"/>
    <s v="1202367162"/>
    <s v="REVIENTE DE CORREA DEL CARGADOR"/>
    <x v="2"/>
    <s v="100"/>
    <s v="MECANINT"/>
    <x v="3"/>
    <s v="MECE"/>
    <s v="IZHAURAN"/>
    <s v="IZHAURAN"/>
    <s v="IZ10-LJA1-EMP-EMP2"/>
    <s v="B"/>
    <s v=""/>
    <s v=""/>
    <s v=""/>
    <s v=""/>
    <s v="IZEMCARVAJAL"/>
    <s v="12:47:42"/>
    <s v="505002465"/>
    <s v="0"/>
    <s v=""/>
    <s v=""/>
    <s v=""/>
    <s v="IZ10"/>
    <s v="Z3"/>
    <s v=""/>
    <s v="00:00:00"/>
    <s v="08:55:00"/>
    <s v=""/>
    <s v=""/>
    <s v=""/>
    <s v=""/>
    <s v="08:55:00"/>
    <s v=""/>
    <s v=""/>
    <s v="AAIZ"/>
    <s v=""/>
    <s v=""/>
    <s v="CO"/>
    <s v=""/>
    <s v="PRODUCTIVOS"/>
    <s v="12:44:00"/>
    <s v=""/>
    <s v="000020053699"/>
    <s v="X"/>
    <s v=""/>
    <s v="IZ10"/>
    <s v=""/>
    <s v="000000"/>
    <s v="GNCH"/>
    <s v="10723465"/>
    <s v=""/>
    <s v=""/>
    <s v=""/>
    <s v="00:00:00"/>
    <s v=""/>
    <s v=""/>
    <s v="X"/>
    <s v=""/>
    <s v="12:42:42"/>
    <s v="Juan Nustadtel"/>
    <s v="QM001202367162"/>
    <s v=""/>
    <s v=""/>
    <s v=""/>
    <s v=""/>
    <s v=""/>
    <s v="EMPAQUE RIGIDO"/>
    <s v="ENVIGADO"/>
    <s v=""/>
    <s v=""/>
    <s v=""/>
    <s v="12:47:41"/>
    <s v="MNC550A"/>
    <s v=""/>
    <s v=""/>
    <s v=""/>
    <s v=""/>
    <s v="IZ10"/>
    <s v="Cra 48#48 Sur-75 (Juan Neustadtel)"/>
    <s v="12:42:42"/>
    <s v="5405380"/>
    <s v=""/>
    <s v="000"/>
    <s v="000"/>
    <s v="000"/>
    <s v=""/>
    <s v=""/>
    <s v=""/>
    <s v=""/>
    <s v=""/>
    <s v=""/>
    <s v=""/>
    <s v="H"/>
    <s v="IZ10"/>
    <s v="20183406"/>
    <x v="133"/>
    <d v="2022-11-07T00:00:00"/>
    <d v="2022-11-07T00:00:00"/>
    <m/>
    <d v="2022-11-04T00:00:00"/>
    <m/>
    <m/>
    <d v="2022-11-04T00:00:00"/>
    <m/>
    <d v="2022-11-04T00:00:00"/>
    <d v="2022-11-04T00:00:00"/>
    <n v="0"/>
  </r>
  <r>
    <s v="IZ10"/>
    <s v="ZA"/>
    <s v="1202368678"/>
    <s v="AVERIA EN BOMBA ERROR EN SISTEMA"/>
    <x v="5"/>
    <s v="100"/>
    <s v="ELECTINT"/>
    <x v="0"/>
    <s v="MECE ORAS"/>
    <s v="IZTRESTREPO"/>
    <s v="IZTRESTREPO"/>
    <s v="IZ10-LAV1"/>
    <s v="B"/>
    <s v=""/>
    <s v=""/>
    <s v="106034813"/>
    <s v=""/>
    <s v="IZLMORTIZ"/>
    <s v="21:47:28"/>
    <s v="505001104"/>
    <s v="0"/>
    <s v=""/>
    <s v=""/>
    <s v=""/>
    <s v="IZ10"/>
    <s v="Z3"/>
    <s v=""/>
    <s v="20:30:00"/>
    <s v="20:00:00"/>
    <s v=""/>
    <s v=""/>
    <s v=""/>
    <s v=""/>
    <s v="21:47:26"/>
    <s v=""/>
    <s v=""/>
    <s v="AAIZ"/>
    <s v=""/>
    <s v=""/>
    <s v="CO"/>
    <s v=""/>
    <s v="PRODUCTIVOS"/>
    <s v="20:08:37"/>
    <s v=""/>
    <s v="000020069241"/>
    <s v="X"/>
    <s v=""/>
    <s v="IZ10"/>
    <s v=""/>
    <s v="000000"/>
    <s v="GNCH"/>
    <s v="10722565"/>
    <s v=""/>
    <s v=""/>
    <s v=""/>
    <s v="00:00:00"/>
    <s v=""/>
    <s v=""/>
    <s v="X"/>
    <s v=""/>
    <s v="20:07:16"/>
    <s v=""/>
    <s v="QM001202368678"/>
    <s v=""/>
    <s v=""/>
    <s v=""/>
    <s v=""/>
    <s v=""/>
    <s v="LINEA DE LARGA VIDA"/>
    <s v=""/>
    <s v=""/>
    <s v=""/>
    <s v=""/>
    <s v="21:47:28"/>
    <s v="MNC490A"/>
    <s v=""/>
    <s v=""/>
    <s v=""/>
    <s v=""/>
    <s v="IZ10"/>
    <s v=""/>
    <s v="20:07:16"/>
    <s v=""/>
    <s v=""/>
    <s v="000"/>
    <s v="000"/>
    <s v="000"/>
    <s v=""/>
    <s v=""/>
    <s v=""/>
    <s v=""/>
    <s v=""/>
    <s v=""/>
    <s v=""/>
    <s v="H"/>
    <s v="IZ10"/>
    <s v="20091108"/>
    <x v="134"/>
    <d v="2022-11-08T00:00:00"/>
    <d v="2022-11-08T00:00:00"/>
    <d v="2022-11-08T00:00:00"/>
    <d v="2022-11-08T00:00:00"/>
    <m/>
    <m/>
    <d v="2022-11-08T00:00:00"/>
    <m/>
    <d v="2022-11-08T00:00:00"/>
    <d v="2022-11-08T00:00:00"/>
    <n v="0.5"/>
  </r>
  <r>
    <s v="IZ10"/>
    <s v="ZA"/>
    <s v="1202370236"/>
    <s v="PERDIDA DE SINCRONISMO"/>
    <x v="3"/>
    <s v="100"/>
    <s v="MECANINT"/>
    <x v="2"/>
    <s v="MECE"/>
    <s v="IZHAGIRALDO"/>
    <s v="IZHAGIRALDO"/>
    <s v="IZ10-LSC1-EMB"/>
    <s v="B"/>
    <s v=""/>
    <s v=""/>
    <s v=""/>
    <s v=""/>
    <s v="IZCAPIEDRAHI"/>
    <s v="05:47:46"/>
    <s v="505003051"/>
    <s v="0"/>
    <s v=""/>
    <s v=""/>
    <s v=""/>
    <s v="IZ10"/>
    <s v="Z3"/>
    <s v=""/>
    <s v="00:00:00"/>
    <s v="00:30:22"/>
    <s v=""/>
    <s v=""/>
    <s v=""/>
    <s v=""/>
    <s v="00:30:22"/>
    <s v=""/>
    <s v=""/>
    <s v="AAIZ"/>
    <s v=""/>
    <s v=""/>
    <s v="CO"/>
    <s v=""/>
    <s v="PRODUCTIVOS"/>
    <s v="01:53:44"/>
    <s v=""/>
    <s v="000020092961"/>
    <s v="X"/>
    <s v=""/>
    <s v="IZ10"/>
    <s v=""/>
    <s v="000000"/>
    <s v="GNCH"/>
    <s v="10724165"/>
    <s v=""/>
    <s v=""/>
    <s v=""/>
    <s v="00:00:00"/>
    <s v=""/>
    <s v=""/>
    <s v="X"/>
    <s v=""/>
    <s v="01:50:22"/>
    <s v="PROPASOL S.A.S"/>
    <s v="QM001202370236"/>
    <s v=""/>
    <s v=""/>
    <s v=""/>
    <s v=""/>
    <s v=""/>
    <s v="EMBUTIDO SALCHICHON"/>
    <s v=""/>
    <s v=""/>
    <s v=""/>
    <s v=""/>
    <s v="05:47:46"/>
    <s v="MNC540A"/>
    <s v=""/>
    <s v=""/>
    <s v=""/>
    <s v=""/>
    <s v="IZ10"/>
    <s v="Tv. 93 #53-32, Bogotá"/>
    <s v="01:50:22"/>
    <s v="(1)3004621"/>
    <s v=""/>
    <s v="000"/>
    <s v="000"/>
    <s v="000"/>
    <s v=""/>
    <s v=""/>
    <s v=""/>
    <s v=""/>
    <s v=""/>
    <s v=""/>
    <s v=""/>
    <s v="H"/>
    <s v="IZ10"/>
    <s v="20388176"/>
    <x v="135"/>
    <d v="2022-11-15T00:00:00"/>
    <d v="2022-11-15T00:00:00"/>
    <m/>
    <d v="2022-11-12T00:00:00"/>
    <m/>
    <m/>
    <d v="2022-11-12T00:00:00"/>
    <m/>
    <d v="2022-11-12T00:00:00"/>
    <d v="2022-11-12T00:00:00"/>
    <n v="0"/>
  </r>
  <r>
    <s v="IZ10"/>
    <s v="ZA"/>
    <s v="1202371678"/>
    <s v="DEFICIENCIA DE VACIO"/>
    <x v="2"/>
    <s v="100"/>
    <s v="ELECTINT"/>
    <x v="0"/>
    <s v="MECE MERE ORAS"/>
    <s v="IZHAURAN"/>
    <s v="IZHAURAN"/>
    <s v="IZ10-LJA1-EMP-EMP2"/>
    <s v="B"/>
    <s v=""/>
    <s v=""/>
    <s v="106046120"/>
    <s v=""/>
    <s v="IZEMCARVAJAL"/>
    <s v="13:24:34"/>
    <s v="505002465"/>
    <s v="0"/>
    <s v=""/>
    <s v=""/>
    <s v=""/>
    <s v="IZ10"/>
    <s v="Z3"/>
    <s v=""/>
    <s v="09:00:00"/>
    <s v="07:00:00"/>
    <s v=""/>
    <s v=""/>
    <s v=""/>
    <s v=""/>
    <s v="13:24:33"/>
    <s v=""/>
    <s v=""/>
    <s v="AAIZ"/>
    <s v=""/>
    <s v=""/>
    <s v="CO"/>
    <s v=""/>
    <s v="PRODUCTIVOS"/>
    <s v="09:16:34"/>
    <s v=""/>
    <s v="000020106964"/>
    <s v="X"/>
    <s v=""/>
    <s v="IZ10"/>
    <s v=""/>
    <s v="000000"/>
    <s v="GNCH"/>
    <s v="10723465"/>
    <s v=""/>
    <s v=""/>
    <s v=""/>
    <s v="00:00:00"/>
    <s v=""/>
    <s v=""/>
    <s v="X"/>
    <s v=""/>
    <s v="09:15:28"/>
    <s v="Juan Nustadtel"/>
    <s v="QM001202371678"/>
    <s v=""/>
    <s v=""/>
    <s v=""/>
    <s v=""/>
    <s v=""/>
    <s v="EMPAQUE RIGIDO"/>
    <s v="ENVIGADO"/>
    <s v=""/>
    <s v=""/>
    <s v=""/>
    <s v="13:24:34"/>
    <s v="MNC550A"/>
    <s v=""/>
    <s v=""/>
    <s v=""/>
    <s v=""/>
    <s v="IZ10"/>
    <s v="Cra 48#48 Sur-75 (Juan Neustadtel)"/>
    <s v="09:15:28"/>
    <s v="5405380"/>
    <s v=""/>
    <s v="000"/>
    <s v="000"/>
    <s v="000"/>
    <s v=""/>
    <s v=""/>
    <s v=""/>
    <s v=""/>
    <s v=""/>
    <s v=""/>
    <s v=""/>
    <s v="H"/>
    <s v="IZ10"/>
    <s v="20183406"/>
    <x v="136"/>
    <d v="2022-11-16T00:00:00"/>
    <d v="2022-11-16T00:00:00"/>
    <d v="2022-11-16T00:00:00"/>
    <d v="2022-11-16T00:00:00"/>
    <m/>
    <m/>
    <d v="2022-11-16T00:00:00"/>
    <m/>
    <d v="2022-11-16T00:00:00"/>
    <d v="2022-11-16T00:00:00"/>
    <n v="2"/>
  </r>
  <r>
    <s v="IZ10"/>
    <s v="ZA"/>
    <s v="1202372611"/>
    <s v="PANTALLA SE TORNA NEGRA"/>
    <x v="5"/>
    <s v="100"/>
    <s v="COORMTTO"/>
    <x v="0"/>
    <s v="MECE MERE ORAS"/>
    <s v="IZEMCARVAJAL"/>
    <s v="IZEMCARVAJAL"/>
    <s v="IZ10-LAV1"/>
    <s v="B"/>
    <s v=""/>
    <s v=""/>
    <s v="106050030"/>
    <s v=""/>
    <s v="IZEMCARVAJAL"/>
    <s v="12:58:31"/>
    <s v="505001104"/>
    <s v="0"/>
    <s v=""/>
    <s v=""/>
    <s v=""/>
    <s v="IZ10"/>
    <s v="Z3"/>
    <s v=""/>
    <s v="09:10:00"/>
    <s v="06:25:00"/>
    <s v=""/>
    <s v=""/>
    <s v=""/>
    <s v=""/>
    <s v="13:46:54"/>
    <s v=""/>
    <s v=""/>
    <s v="AAIZ"/>
    <s v=""/>
    <s v=""/>
    <s v="CO"/>
    <s v=""/>
    <s v="PRODUCTIVOS"/>
    <s v="07:08:07"/>
    <s v=""/>
    <s v="000020119598"/>
    <s v="X"/>
    <s v=""/>
    <s v="IZ10"/>
    <s v=""/>
    <s v="000000"/>
    <s v="GNCH"/>
    <s v="10722565"/>
    <s v=""/>
    <s v=""/>
    <s v=""/>
    <s v="00:00:00"/>
    <s v=""/>
    <s v=""/>
    <s v="X"/>
    <s v=""/>
    <s v="07:07:08"/>
    <s v=""/>
    <s v="QM001202372611"/>
    <s v=""/>
    <s v=""/>
    <s v=""/>
    <s v=""/>
    <s v=""/>
    <s v="LINEA DE LARGA VIDA"/>
    <s v=""/>
    <s v=""/>
    <s v=""/>
    <s v=""/>
    <s v="13:46:55"/>
    <s v="MNC490A"/>
    <s v=""/>
    <s v=""/>
    <s v=""/>
    <s v=""/>
    <s v="IZ10"/>
    <s v=""/>
    <s v="07:07:08"/>
    <s v=""/>
    <s v=""/>
    <s v="000"/>
    <s v="000"/>
    <s v="000"/>
    <s v=""/>
    <s v=""/>
    <s v=""/>
    <s v=""/>
    <s v=""/>
    <s v=""/>
    <s v=""/>
    <s v="H"/>
    <s v="IZ10"/>
    <s v="20091108"/>
    <x v="137"/>
    <d v="2022-11-19T00:00:00"/>
    <d v="2022-11-23T00:00:00"/>
    <d v="2022-11-18T00:00:00"/>
    <d v="2022-11-19T00:00:00"/>
    <m/>
    <m/>
    <d v="2022-11-18T00:00:00"/>
    <m/>
    <d v="2022-11-18T00:00:00"/>
    <d v="2022-11-18T00:00:00"/>
    <n v="2.75"/>
  </r>
  <r>
    <s v="IZ10"/>
    <s v="ZA"/>
    <s v="1202373045"/>
    <s v="PERDIDA DE SINCRONISMO"/>
    <x v="3"/>
    <s v="100"/>
    <s v="MECANINT"/>
    <x v="0"/>
    <s v="MECE MERE ORAS"/>
    <s v="IZJIGOMEZ"/>
    <s v="IZJIGOMEZ"/>
    <s v="IZ10-LSC1-EMB"/>
    <s v="B"/>
    <s v=""/>
    <s v=""/>
    <s v="106054660"/>
    <s v=""/>
    <s v="IZCAPIEDRAHI"/>
    <s v="00:34:08"/>
    <s v="505003051"/>
    <s v="0"/>
    <s v=""/>
    <s v=""/>
    <s v=""/>
    <s v="IZ10"/>
    <s v="Z3"/>
    <s v=""/>
    <s v="02:33:00"/>
    <s v="01:33:00"/>
    <s v=""/>
    <s v=""/>
    <s v=""/>
    <s v=""/>
    <s v="00:34:07"/>
    <s v=""/>
    <s v=""/>
    <s v="AAIZ"/>
    <s v=""/>
    <s v=""/>
    <s v="CO"/>
    <s v=""/>
    <s v="PRODUCTIVOS"/>
    <s v="02:46:24"/>
    <s v=""/>
    <s v="000020128072"/>
    <s v="X"/>
    <s v=""/>
    <s v="IZ10"/>
    <s v=""/>
    <s v="000000"/>
    <s v="GNCH"/>
    <s v="10724165"/>
    <s v=""/>
    <s v=""/>
    <s v=""/>
    <s v="00:00:00"/>
    <s v=""/>
    <s v=""/>
    <s v="X"/>
    <s v=""/>
    <s v="02:43:46"/>
    <s v="PROPASOL S.A.S"/>
    <s v="QM001202373045"/>
    <s v=""/>
    <s v=""/>
    <s v=""/>
    <s v=""/>
    <s v=""/>
    <s v="EMBUTIDO SALCHICHON"/>
    <s v=""/>
    <s v=""/>
    <s v=""/>
    <s v=""/>
    <s v="00:34:08"/>
    <s v="MNC540A"/>
    <s v=""/>
    <s v=""/>
    <s v=""/>
    <s v=""/>
    <s v="IZ10"/>
    <s v="Tv. 93 #53-32, Bogotá"/>
    <s v="02:43:46"/>
    <s v="(1)3004621"/>
    <s v=""/>
    <s v="000"/>
    <s v="000"/>
    <s v="000"/>
    <s v=""/>
    <s v=""/>
    <s v=""/>
    <s v=""/>
    <s v=""/>
    <s v=""/>
    <s v=""/>
    <s v="H"/>
    <s v="IZ10"/>
    <s v="20388176"/>
    <x v="138"/>
    <d v="2022-11-22T00:00:00"/>
    <d v="2022-11-22T00:00:00"/>
    <d v="2022-11-19T00:00:00"/>
    <d v="2022-11-22T00:00:00"/>
    <m/>
    <m/>
    <d v="2022-11-19T00:00:00"/>
    <m/>
    <d v="2022-11-19T00:00:00"/>
    <d v="2022-11-19T00:00:00"/>
    <n v="1"/>
  </r>
  <r>
    <s v="IZ10"/>
    <s v="ZA"/>
    <s v="1202373506"/>
    <s v="SONIDO FUERTE EN LA GRAPADORA"/>
    <x v="3"/>
    <s v="100"/>
    <s v="MECANINT"/>
    <x v="0"/>
    <s v="MECE MERE ORAS"/>
    <s v="IZJIGOMEZ"/>
    <s v="IZJIGOMEZ"/>
    <s v="IZ10-LSC1-EMB"/>
    <s v="B"/>
    <s v=""/>
    <s v=""/>
    <s v="106056251"/>
    <s v=""/>
    <s v="IZCAPIEDRAHI"/>
    <s v="23:09:50"/>
    <s v="505003051"/>
    <s v="0"/>
    <s v=""/>
    <s v=""/>
    <s v=""/>
    <s v="IZ10"/>
    <s v="Z3"/>
    <s v=""/>
    <s v="04:00:00"/>
    <s v="03:29:00"/>
    <s v=""/>
    <s v=""/>
    <s v=""/>
    <s v=""/>
    <s v="23:09:46"/>
    <s v=""/>
    <s v=""/>
    <s v="AAIZ"/>
    <s v=""/>
    <s v=""/>
    <s v="CO"/>
    <s v=""/>
    <s v="PRODUCTIVOS"/>
    <s v="04:36:11"/>
    <s v=""/>
    <s v="000020131475"/>
    <s v="X"/>
    <s v=""/>
    <s v="IZ10"/>
    <s v=""/>
    <s v="000000"/>
    <s v="GNCH"/>
    <s v="10724165"/>
    <s v=""/>
    <s v=""/>
    <s v=""/>
    <s v="00:00:00"/>
    <s v=""/>
    <s v=""/>
    <s v="X"/>
    <s v=""/>
    <s v="04:33:54"/>
    <s v="PROPASOL S.A.S"/>
    <s v="QM001202373506"/>
    <s v=""/>
    <s v=""/>
    <s v=""/>
    <s v=""/>
    <s v=""/>
    <s v="EMBUTIDO SALCHICHON"/>
    <s v=""/>
    <s v=""/>
    <s v=""/>
    <s v=""/>
    <s v="23:09:50"/>
    <s v="MNC540A"/>
    <s v=""/>
    <s v=""/>
    <s v=""/>
    <s v=""/>
    <s v="IZ10"/>
    <s v="Tv. 93 #53-32, Bogotá"/>
    <s v="04:33:54"/>
    <s v="(1)3004621"/>
    <s v=""/>
    <s v="000"/>
    <s v="000"/>
    <s v="000"/>
    <s v=""/>
    <s v=""/>
    <s v=""/>
    <s v=""/>
    <s v=""/>
    <s v=""/>
    <s v=""/>
    <s v="H"/>
    <s v="IZ10"/>
    <s v="20388176"/>
    <x v="139"/>
    <d v="2022-11-28T00:00:00"/>
    <d v="2022-11-28T00:00:00"/>
    <d v="2022-11-21T00:00:00"/>
    <d v="2022-11-28T00:00:00"/>
    <m/>
    <m/>
    <d v="2022-11-21T00:00:00"/>
    <m/>
    <d v="2022-11-21T00:00:00"/>
    <d v="2022-11-21T00:00:00"/>
    <n v="0.52"/>
  </r>
  <r>
    <s v="IZ10"/>
    <s v="ZA"/>
    <s v="1202374852"/>
    <s v="Motor aterrizado"/>
    <x v="7"/>
    <s v="100"/>
    <s v="COORMTTO"/>
    <x v="1"/>
    <s v="MECE"/>
    <s v="71220369"/>
    <s v="NCACPRODZENU"/>
    <s v="IZ10-LSA1-FOR"/>
    <s v="B"/>
    <s v=""/>
    <s v=""/>
    <s v=""/>
    <s v=""/>
    <s v="IZLMORTIZ"/>
    <s v="20:42:20"/>
    <s v="505001267"/>
    <s v="0"/>
    <s v=""/>
    <s v=""/>
    <s v=""/>
    <s v="IZ10"/>
    <s v="Z3"/>
    <s v=""/>
    <s v="00:00:00"/>
    <s v="18:09:00"/>
    <s v=""/>
    <s v=""/>
    <s v=""/>
    <s v=""/>
    <s v="18:09:00"/>
    <s v=""/>
    <s v=""/>
    <s v="AAIZ"/>
    <s v=""/>
    <s v=""/>
    <s v="CO"/>
    <s v=""/>
    <s v="PRODUCTIVOS"/>
    <s v="18:11:37"/>
    <s v=""/>
    <s v="000020154454"/>
    <s v="X"/>
    <s v=""/>
    <s v="IZ10"/>
    <s v=""/>
    <s v="000000"/>
    <s v="GNCH"/>
    <s v="10713765"/>
    <s v=""/>
    <s v=""/>
    <s v=""/>
    <s v="00:00:00"/>
    <s v=""/>
    <s v=""/>
    <s v="X"/>
    <s v=""/>
    <s v="18:11:37"/>
    <s v=""/>
    <s v="QM001202374852"/>
    <s v=""/>
    <s v=""/>
    <s v=""/>
    <s v=""/>
    <s v=""/>
    <s v="FORMADO"/>
    <s v=""/>
    <s v=""/>
    <s v=""/>
    <s v=""/>
    <s v="20:42:19"/>
    <s v="MNC490A"/>
    <s v=""/>
    <s v=""/>
    <s v=""/>
    <s v=""/>
    <s v="IZ10"/>
    <s v=""/>
    <s v="18:11:37"/>
    <s v=""/>
    <s v=""/>
    <s v="000"/>
    <s v="000"/>
    <s v="000"/>
    <s v=""/>
    <s v=""/>
    <s v=""/>
    <s v=""/>
    <s v=""/>
    <s v=""/>
    <s v=""/>
    <s v="H"/>
    <s v="IZ10"/>
    <s v="FORM00001"/>
    <x v="140"/>
    <d v="2022-11-23T00:00:00"/>
    <d v="2022-11-23T00:00:00"/>
    <m/>
    <d v="2022-11-23T00:00:00"/>
    <m/>
    <m/>
    <d v="2022-11-23T00:00:00"/>
    <m/>
    <d v="2022-11-23T00:00:00"/>
    <d v="2022-11-23T00:00:00"/>
    <n v="0"/>
  </r>
  <r>
    <s v="IZ10"/>
    <s v="ZA"/>
    <s v="1202374851"/>
    <s v="MOTOR ATERRIZADO"/>
    <x v="7"/>
    <s v="100"/>
    <s v="ELECTINT"/>
    <x v="0"/>
    <s v="MECE MERE ORAS"/>
    <s v="71220369"/>
    <s v="NCACPRODZENU"/>
    <s v="IZ10-LSA1-FOR"/>
    <s v="B"/>
    <s v=""/>
    <s v=""/>
    <s v="106062487"/>
    <s v=""/>
    <s v="IZLMORTIZ"/>
    <s v="13:29:04"/>
    <s v="505001267"/>
    <s v="0"/>
    <s v=""/>
    <s v=""/>
    <s v=""/>
    <s v="IZ10"/>
    <s v="Z3"/>
    <s v=""/>
    <s v="18:30:00"/>
    <s v="17:49:00"/>
    <s v=""/>
    <s v=""/>
    <s v=""/>
    <s v=""/>
    <s v="13:29:02"/>
    <s v=""/>
    <s v=""/>
    <s v="AAIZ"/>
    <s v=""/>
    <s v=""/>
    <s v="CO"/>
    <s v=""/>
    <s v="PRODUCTIVOS"/>
    <s v="17:50:53"/>
    <s v=""/>
    <s v="000020154260"/>
    <s v="X"/>
    <s v=""/>
    <s v="IZ10"/>
    <s v=""/>
    <s v="000000"/>
    <s v="GNCH"/>
    <s v="10713765"/>
    <s v=""/>
    <s v=""/>
    <s v=""/>
    <s v="00:00:00"/>
    <s v=""/>
    <s v=""/>
    <s v="X"/>
    <s v=""/>
    <s v="17:50:53"/>
    <s v=""/>
    <s v="QM001202374851"/>
    <s v=""/>
    <s v=""/>
    <s v=""/>
    <s v=""/>
    <s v=""/>
    <s v="FORMADO"/>
    <s v=""/>
    <s v=""/>
    <s v=""/>
    <s v=""/>
    <s v="13:29:04"/>
    <s v="MNC490A"/>
    <s v=""/>
    <s v=""/>
    <s v=""/>
    <s v=""/>
    <s v="IZ10"/>
    <s v=""/>
    <s v="17:50:53"/>
    <s v=""/>
    <s v=""/>
    <s v="000"/>
    <s v="000"/>
    <s v="000"/>
    <s v=""/>
    <s v=""/>
    <s v=""/>
    <s v=""/>
    <s v=""/>
    <s v=""/>
    <s v=""/>
    <s v="H"/>
    <s v="IZ10"/>
    <s v="FORM00001"/>
    <x v="140"/>
    <d v="2023-01-23T00:00:00"/>
    <d v="2023-01-23T00:00:00"/>
    <d v="2022-11-23T00:00:00"/>
    <d v="2023-01-23T00:00:00"/>
    <m/>
    <m/>
    <d v="2022-11-23T00:00:00"/>
    <m/>
    <d v="2022-11-23T00:00:00"/>
    <d v="2022-11-23T00:00:00"/>
    <n v="0.68"/>
  </r>
  <r>
    <s v="IZ10"/>
    <s v="ZA"/>
    <s v="1202374509"/>
    <s v="REVIENTE DE SENSOR"/>
    <x v="6"/>
    <s v="100"/>
    <s v="COORMTTO"/>
    <x v="0"/>
    <s v="MECE MERE ORAS"/>
    <s v="IZPAZAPATA"/>
    <s v="IZPAZAPATA"/>
    <s v="IZ10-LSA1-FOR"/>
    <s v="A"/>
    <s v=""/>
    <s v=""/>
    <s v="106062091"/>
    <s v=""/>
    <s v="IZEMCARVAJAL"/>
    <s v="10:22:52"/>
    <s v="505001603"/>
    <s v="0"/>
    <s v=""/>
    <s v=""/>
    <s v=""/>
    <s v="IZ10"/>
    <s v="Z3"/>
    <s v=""/>
    <s v="06:45:00"/>
    <s v="06:00:00"/>
    <s v=""/>
    <s v=""/>
    <s v=""/>
    <s v=""/>
    <s v="10:22:51"/>
    <s v=""/>
    <s v=""/>
    <s v="AAIZ"/>
    <s v=""/>
    <s v=""/>
    <s v="CO"/>
    <s v=""/>
    <s v="PRODUCTIVOS"/>
    <s v="06:42:49"/>
    <s v=""/>
    <s v="000020149598"/>
    <s v="X"/>
    <s v=""/>
    <s v="IZ10"/>
    <s v=""/>
    <s v="000000"/>
    <s v="GNCH"/>
    <s v="10713765"/>
    <s v=""/>
    <s v=""/>
    <s v=""/>
    <s v="00:00:00"/>
    <s v=""/>
    <s v=""/>
    <s v="X"/>
    <s v=""/>
    <s v="06:41:43"/>
    <s v=""/>
    <s v="QM001202374509"/>
    <s v=""/>
    <s v=""/>
    <s v=""/>
    <s v=""/>
    <s v=""/>
    <s v="FORMADO"/>
    <s v=""/>
    <s v=""/>
    <s v=""/>
    <s v=""/>
    <s v="10:22:52"/>
    <s v="MNC490A"/>
    <s v=""/>
    <s v=""/>
    <s v=""/>
    <s v=""/>
    <s v="IZ10"/>
    <s v=""/>
    <s v="06:41:43"/>
    <s v=""/>
    <s v=""/>
    <s v="000"/>
    <s v="000"/>
    <s v="000"/>
    <s v=""/>
    <s v=""/>
    <s v=""/>
    <s v=""/>
    <s v=""/>
    <s v=""/>
    <s v=""/>
    <s v="H"/>
    <s v="IZ10"/>
    <s v="FORM00002"/>
    <x v="140"/>
    <d v="2022-11-25T00:00:00"/>
    <d v="2022-11-25T00:00:00"/>
    <d v="2022-11-23T00:00:00"/>
    <d v="2022-11-25T00:00:00"/>
    <m/>
    <m/>
    <d v="2022-11-23T00:00:00"/>
    <m/>
    <d v="2022-11-23T00:00:00"/>
    <d v="2022-11-23T00:00:00"/>
    <n v="0.75"/>
  </r>
  <r>
    <s v="IZ10"/>
    <s v="ZA"/>
    <s v="1202374917"/>
    <s v="DESAJUSTE DE LA CUCHILLA"/>
    <x v="3"/>
    <s v="100"/>
    <s v="COORMTTO"/>
    <x v="0"/>
    <s v="MECE MERE ORAS"/>
    <s v="IZJIGOMEZ"/>
    <s v="IZJIGOMEZ"/>
    <s v="IZ10-LSC1-EMB"/>
    <s v="B"/>
    <s v=""/>
    <s v=""/>
    <s v="106063683"/>
    <s v=""/>
    <s v="IZEMCARVAJAL"/>
    <s v="09:45:33"/>
    <s v="505003051"/>
    <s v="0"/>
    <s v=""/>
    <s v=""/>
    <s v=""/>
    <s v="IZ10"/>
    <s v="Z3"/>
    <s v=""/>
    <s v="01:15:00"/>
    <s v="23:32:00"/>
    <s v=""/>
    <s v=""/>
    <s v=""/>
    <s v=""/>
    <s v="09:45:32"/>
    <s v=""/>
    <s v=""/>
    <s v="AAIZ"/>
    <s v=""/>
    <s v=""/>
    <s v="CO"/>
    <s v=""/>
    <s v="PRODUCTIVOS"/>
    <s v="02:21:24"/>
    <s v=""/>
    <s v="000020155973"/>
    <s v="X"/>
    <s v=""/>
    <s v="IZ10"/>
    <s v=""/>
    <s v="000000"/>
    <s v="GNCH"/>
    <s v="10724165"/>
    <s v=""/>
    <s v=""/>
    <s v=""/>
    <s v="00:00:00"/>
    <s v=""/>
    <s v=""/>
    <s v="X"/>
    <s v=""/>
    <s v="02:18:57"/>
    <s v="PROPASOL S.A.S"/>
    <s v="QM001202374917"/>
    <s v=""/>
    <s v=""/>
    <s v=""/>
    <s v=""/>
    <s v=""/>
    <s v="EMBUTIDO SALCHICHON"/>
    <s v=""/>
    <s v=""/>
    <s v=""/>
    <s v=""/>
    <s v="09:45:33"/>
    <s v="MNC540A"/>
    <s v=""/>
    <s v=""/>
    <s v=""/>
    <s v=""/>
    <s v="IZ10"/>
    <s v="Tv. 93 #53-32, Bogotá"/>
    <s v="02:18:57"/>
    <s v="(1)3004621"/>
    <s v=""/>
    <s v="000"/>
    <s v="000"/>
    <s v="000"/>
    <s v=""/>
    <s v=""/>
    <s v=""/>
    <s v=""/>
    <s v=""/>
    <s v=""/>
    <s v=""/>
    <s v="H"/>
    <s v="IZ10"/>
    <s v="20388176"/>
    <x v="141"/>
    <d v="2022-11-24T00:00:00"/>
    <d v="2022-11-24T00:00:00"/>
    <d v="2022-11-24T00:00:00"/>
    <d v="2022-11-24T00:00:00"/>
    <m/>
    <m/>
    <d v="2022-11-24T00:00:00"/>
    <m/>
    <d v="2022-11-24T00:00:00"/>
    <d v="2022-11-23T00:00:00"/>
    <n v="1.72"/>
  </r>
  <r>
    <s v="IZ10"/>
    <s v="ZA"/>
    <s v="1202375383"/>
    <s v="DESAJUSTE DE LA CUCHILLA"/>
    <x v="3"/>
    <s v="100"/>
    <s v="COORMTTO"/>
    <x v="0"/>
    <s v="MECE MERE ORAS"/>
    <s v="IZJIGOMEZ"/>
    <s v="IZJIGOMEZ"/>
    <s v="IZ10-LSC1-EMB"/>
    <s v="B"/>
    <s v=""/>
    <s v=""/>
    <s v="106066714"/>
    <s v=""/>
    <s v="IZLMORTIZ"/>
    <s v="17:35:38"/>
    <s v="505003051"/>
    <s v="0"/>
    <s v=""/>
    <s v=""/>
    <s v=""/>
    <s v="IZ10"/>
    <s v="Z3"/>
    <s v=""/>
    <s v="01:00:00"/>
    <s v="22:40:00"/>
    <s v=""/>
    <s v=""/>
    <s v=""/>
    <s v=""/>
    <s v="17:35:37"/>
    <s v=""/>
    <s v=""/>
    <s v="AAIZ"/>
    <s v=""/>
    <s v=""/>
    <s v="CO"/>
    <s v=""/>
    <s v="PRODUCTIVOS"/>
    <s v="23:49:06"/>
    <s v=""/>
    <s v="000020161406"/>
    <s v="X"/>
    <s v=""/>
    <s v="IZ10"/>
    <s v=""/>
    <s v="000000"/>
    <s v="GNCH"/>
    <s v="10724165"/>
    <s v=""/>
    <s v=""/>
    <s v=""/>
    <s v="00:00:00"/>
    <s v=""/>
    <s v=""/>
    <s v="X"/>
    <s v=""/>
    <s v="23:47:45"/>
    <s v="PROPASOL S.A.S"/>
    <s v="QM001202375383"/>
    <s v=""/>
    <s v=""/>
    <s v=""/>
    <s v=""/>
    <s v=""/>
    <s v="EMBUTIDO SALCHICHON"/>
    <s v=""/>
    <s v=""/>
    <s v=""/>
    <s v=""/>
    <s v="17:35:38"/>
    <s v="MNC540A"/>
    <s v=""/>
    <s v=""/>
    <s v=""/>
    <s v=""/>
    <s v="IZ10"/>
    <s v="Tv. 93 #53-32, Bogotá"/>
    <s v="23:47:45"/>
    <s v="(1)3004621"/>
    <s v=""/>
    <s v="000"/>
    <s v="000"/>
    <s v="000"/>
    <s v=""/>
    <s v=""/>
    <s v=""/>
    <s v=""/>
    <s v=""/>
    <s v=""/>
    <s v=""/>
    <s v="H"/>
    <s v="IZ10"/>
    <s v="20388176"/>
    <x v="141"/>
    <d v="2022-12-19T00:00:00"/>
    <d v="2022-12-19T00:00:00"/>
    <d v="2022-11-25T00:00:00"/>
    <d v="2022-12-19T00:00:00"/>
    <m/>
    <m/>
    <d v="2022-11-24T00:00:00"/>
    <m/>
    <d v="2022-11-24T00:00:00"/>
    <d v="2022-11-24T00:00:00"/>
    <n v="2.33"/>
  </r>
  <r>
    <s v="IZ10"/>
    <s v="ZA"/>
    <s v="1202374937"/>
    <s v="PERDIDA DE VACÍO"/>
    <x v="4"/>
    <s v="100"/>
    <s v="COORMTTO"/>
    <x v="0"/>
    <s v="MECE MERE ORAS"/>
    <s v="IZHAGIRALDO"/>
    <s v="IZHAGIRALDO"/>
    <s v="IZ10-LSA1-EMP"/>
    <s v="B"/>
    <s v=""/>
    <s v=""/>
    <s v="106063928"/>
    <s v=""/>
    <s v="IZLMORTIZ"/>
    <s v="16:34:06"/>
    <s v="505001342"/>
    <s v="0"/>
    <s v=""/>
    <s v=""/>
    <s v=""/>
    <s v="IZ10"/>
    <s v="Z3"/>
    <s v=""/>
    <s v="04:45:00"/>
    <s v="03:00:00"/>
    <s v=""/>
    <s v=""/>
    <s v=""/>
    <s v=""/>
    <s v="16:34:03"/>
    <s v=""/>
    <s v=""/>
    <s v="AAIZ"/>
    <s v=""/>
    <s v=""/>
    <s v="CO"/>
    <s v=""/>
    <s v="PRODUCTIVOS"/>
    <s v="05:37:45"/>
    <s v=""/>
    <s v="000020155173"/>
    <s v="X"/>
    <s v=""/>
    <s v="IZ10"/>
    <s v=""/>
    <s v="000000"/>
    <s v="GNCH"/>
    <s v="10712765"/>
    <s v=""/>
    <s v=""/>
    <s v=""/>
    <s v="00:00:00"/>
    <s v=""/>
    <s v=""/>
    <s v="X"/>
    <s v=""/>
    <s v="05:36:13"/>
    <s v=""/>
    <s v="QM001202374937"/>
    <s v=""/>
    <s v=""/>
    <s v=""/>
    <s v=""/>
    <s v=""/>
    <s v="EMPAQUE"/>
    <s v=""/>
    <s v=""/>
    <s v=""/>
    <s v=""/>
    <s v="16:34:06"/>
    <s v="MNC525A"/>
    <s v=""/>
    <s v=""/>
    <s v=""/>
    <s v=""/>
    <s v="IZ10"/>
    <s v=""/>
    <s v="05:36:13"/>
    <s v=""/>
    <s v=""/>
    <s v="000"/>
    <s v="000"/>
    <s v="000"/>
    <s v=""/>
    <s v=""/>
    <s v=""/>
    <s v=""/>
    <s v=""/>
    <s v=""/>
    <s v=""/>
    <s v="H"/>
    <s v="IZ10"/>
    <s v="EMPA00005"/>
    <x v="141"/>
    <d v="2022-12-02T00:00:00"/>
    <d v="2022-12-02T00:00:00"/>
    <d v="2022-11-24T00:00:00"/>
    <d v="2022-12-02T00:00:00"/>
    <m/>
    <m/>
    <d v="2022-11-24T00:00:00"/>
    <m/>
    <d v="2022-11-24T00:00:00"/>
    <d v="2022-11-24T00:00:00"/>
    <n v="1.75"/>
  </r>
  <r>
    <s v="IZ10"/>
    <s v="ZA"/>
    <s v="1202375439"/>
    <s v="EMPA00039 FALLO EN PLANCHA DE SELLADO"/>
    <x v="0"/>
    <s v="100"/>
    <s v="ELECTINT"/>
    <x v="0"/>
    <s v="MECE MERE ORAS"/>
    <s v="IZWJJIMENEZ"/>
    <s v="IZWJJIMENEZ"/>
    <s v="IZ10-LSA1-EMP"/>
    <s v="A"/>
    <s v=""/>
    <s v=""/>
    <s v="106066416"/>
    <s v=""/>
    <s v="IZLMORTIZ"/>
    <s v="21:01:49"/>
    <s v="505002491"/>
    <s v="0"/>
    <s v=""/>
    <s v=""/>
    <s v=""/>
    <s v="IZ10"/>
    <s v="Z3"/>
    <s v=""/>
    <s v="05:36:00"/>
    <s v="04:50:00"/>
    <s v=""/>
    <s v=""/>
    <s v=""/>
    <s v=""/>
    <s v="21:01:48"/>
    <s v=""/>
    <s v=""/>
    <s v="AAIZ"/>
    <s v=""/>
    <s v=""/>
    <s v="CO"/>
    <s v=""/>
    <s v="PRODUCTIVOS"/>
    <s v="05:47:14"/>
    <s v=""/>
    <s v="000020163372"/>
    <s v="X"/>
    <s v=""/>
    <s v="IZ10"/>
    <s v=""/>
    <s v="000000"/>
    <s v="GNCH"/>
    <s v="10720065"/>
    <s v=""/>
    <s v=""/>
    <s v=""/>
    <s v="00:00:00"/>
    <s v=""/>
    <s v=""/>
    <s v="X"/>
    <s v=""/>
    <s v="05:44:53"/>
    <s v=""/>
    <s v="QM001202375439"/>
    <s v=""/>
    <s v=""/>
    <s v=""/>
    <s v=""/>
    <s v=""/>
    <s v="EMPAQUE"/>
    <s v=""/>
    <s v=""/>
    <s v=""/>
    <s v=""/>
    <s v="21:01:49"/>
    <s v="MNC525A"/>
    <s v=""/>
    <s v=""/>
    <s v=""/>
    <s v=""/>
    <s v="IZ10"/>
    <s v=""/>
    <s v="05:44:53"/>
    <s v=""/>
    <s v=""/>
    <s v="000"/>
    <s v="000"/>
    <s v="000"/>
    <s v=""/>
    <s v=""/>
    <s v=""/>
    <s v=""/>
    <s v=""/>
    <s v=""/>
    <s v=""/>
    <s v="H"/>
    <s v="IZ10"/>
    <s v="EMPA00039"/>
    <x v="142"/>
    <d v="2022-11-28T00:00:00"/>
    <d v="2022-11-28T00:00:00"/>
    <d v="2022-11-25T00:00:00"/>
    <d v="2022-11-28T00:00:00"/>
    <m/>
    <m/>
    <d v="2022-11-25T00:00:00"/>
    <m/>
    <d v="2022-11-25T00:00:00"/>
    <d v="2022-11-25T00:00:00"/>
    <n v="0.77"/>
  </r>
  <r>
    <s v="IZ10"/>
    <s v="ZA"/>
    <s v="1202376293"/>
    <s v="REVIENTE DE CADENA DE TRANSPORTADOR"/>
    <x v="8"/>
    <s v="100"/>
    <s v="COORMTTO"/>
    <x v="0"/>
    <s v="MECE MERE ORAS"/>
    <s v="IZPAZAPATA"/>
    <s v="IZPAZAPATA"/>
    <s v="IZ10-LSA1-FOR"/>
    <s v="B"/>
    <s v=""/>
    <s v=""/>
    <s v="106069619"/>
    <s v=""/>
    <s v="IZEMCARVAJAL"/>
    <s v="13:08:34"/>
    <s v="505003047"/>
    <s v="0"/>
    <s v=""/>
    <s v=""/>
    <s v=""/>
    <s v="IZ10"/>
    <s v="Z3"/>
    <s v=""/>
    <s v="09:00:00"/>
    <s v="08:00:00"/>
    <s v=""/>
    <s v=""/>
    <s v=""/>
    <s v=""/>
    <s v="13:08:33"/>
    <s v=""/>
    <s v=""/>
    <s v="AAIZ"/>
    <s v=""/>
    <s v=""/>
    <s v="CO"/>
    <s v=""/>
    <s v="PRODUCTIVOS"/>
    <s v="08:55:54"/>
    <s v=""/>
    <s v="000020172615"/>
    <s v="X"/>
    <s v=""/>
    <s v="IZ10"/>
    <s v=""/>
    <s v="000000"/>
    <s v="GNCH"/>
    <s v="10713765"/>
    <s v=""/>
    <s v=""/>
    <s v=""/>
    <s v="00:00:00"/>
    <s v=""/>
    <s v=""/>
    <s v="X"/>
    <s v=""/>
    <s v="08:54:44"/>
    <s v="Juan Neustadtel"/>
    <s v="QM001202376293"/>
    <s v=""/>
    <s v=""/>
    <s v=""/>
    <s v=""/>
    <s v=""/>
    <s v="FORMADO"/>
    <s v=""/>
    <s v=""/>
    <s v=""/>
    <s v=""/>
    <s v="13:08:34"/>
    <s v="MNC490A"/>
    <s v=""/>
    <s v=""/>
    <s v=""/>
    <s v=""/>
    <s v="IZ10"/>
    <s v="Cra 48#48 Sur--75, Envigado"/>
    <s v="08:54:44"/>
    <s v="5405380 108"/>
    <s v=""/>
    <s v="000"/>
    <s v="000"/>
    <s v="000"/>
    <s v=""/>
    <s v=""/>
    <s v=""/>
    <s v=""/>
    <s v=""/>
    <s v=""/>
    <s v=""/>
    <s v="H"/>
    <s v="IZ10"/>
    <s v="20388054"/>
    <x v="143"/>
    <d v="2022-11-28T00:00:00"/>
    <d v="2022-11-28T00:00:00"/>
    <d v="2022-11-28T00:00:00"/>
    <d v="2022-11-28T00:00:00"/>
    <m/>
    <m/>
    <d v="2022-11-28T00:00:00"/>
    <m/>
    <d v="2022-11-28T00:00:00"/>
    <d v="2022-11-28T00:00:00"/>
    <n v="1"/>
  </r>
  <r>
    <s v="IZ10"/>
    <s v="ZA"/>
    <s v="1202376174"/>
    <s v="FALLA EN CILINDRO DE MORDAZAS"/>
    <x v="7"/>
    <s v="100"/>
    <s v="ELECTINT"/>
    <x v="0"/>
    <s v="MECE MERE ORAS"/>
    <s v="IZHAGIRALDO"/>
    <s v="IZHAGIRALDO"/>
    <s v="IZ10-LSA1-FOR"/>
    <s v="B"/>
    <s v=""/>
    <s v=""/>
    <s v="106068875"/>
    <s v=""/>
    <s v="IZCAPIEDRAHI"/>
    <s v="03:33:02"/>
    <s v="505001267"/>
    <s v="0"/>
    <s v=""/>
    <s v=""/>
    <s v=""/>
    <s v="IZ10"/>
    <s v="Z3"/>
    <s v=""/>
    <s v="01:30:00"/>
    <s v="23:30:00"/>
    <s v=""/>
    <s v=""/>
    <s v=""/>
    <s v=""/>
    <s v="03:33:01"/>
    <s v=""/>
    <s v=""/>
    <s v="AAIZ"/>
    <s v=""/>
    <s v=""/>
    <s v="CO"/>
    <s v=""/>
    <s v="PRODUCTIVOS"/>
    <s v="00:15:42"/>
    <s v=""/>
    <s v="000020171643"/>
    <s v="X"/>
    <s v=""/>
    <s v="IZ10"/>
    <s v=""/>
    <s v="000000"/>
    <s v="GNCH"/>
    <s v="10713765"/>
    <s v=""/>
    <s v=""/>
    <s v=""/>
    <s v="00:00:00"/>
    <s v=""/>
    <s v=""/>
    <s v="X"/>
    <s v=""/>
    <s v="00:14:33"/>
    <s v=""/>
    <s v="QM001202376174"/>
    <s v=""/>
    <s v=""/>
    <s v=""/>
    <s v=""/>
    <s v=""/>
    <s v="FORMADO"/>
    <s v=""/>
    <s v=""/>
    <s v=""/>
    <s v=""/>
    <s v="03:33:02"/>
    <s v="MNC490A"/>
    <s v=""/>
    <s v=""/>
    <s v=""/>
    <s v=""/>
    <s v="IZ10"/>
    <s v=""/>
    <s v="00:14:33"/>
    <s v=""/>
    <s v=""/>
    <s v="000"/>
    <s v="000"/>
    <s v="000"/>
    <s v=""/>
    <s v=""/>
    <s v=""/>
    <s v=""/>
    <s v=""/>
    <s v=""/>
    <s v=""/>
    <s v="H"/>
    <s v="IZ10"/>
    <s v="FORM00001"/>
    <x v="143"/>
    <d v="2022-12-07T00:00:00"/>
    <d v="2022-12-07T00:00:00"/>
    <d v="2022-11-28T00:00:00"/>
    <d v="2022-12-07T00:00:00"/>
    <m/>
    <m/>
    <d v="2022-11-28T00:00:00"/>
    <m/>
    <d v="2022-11-28T00:00:00"/>
    <d v="2022-11-27T00:00:00"/>
    <n v="2"/>
  </r>
  <r>
    <s v="IZ10"/>
    <s v="ZA"/>
    <s v="1202376746"/>
    <s v="PLANCHAS DE APERTURA DESALINEADA"/>
    <x v="3"/>
    <s v="100"/>
    <s v="MECANINT"/>
    <x v="0"/>
    <s v="MECE MERE ORAS"/>
    <s v="IZJIGOMEZ"/>
    <s v="IZJIGOMEZ"/>
    <s v="IZ10-LSC1-EMB"/>
    <s v="B"/>
    <s v=""/>
    <s v=""/>
    <s v="106071291"/>
    <s v=""/>
    <s v="IZLMORTIZ"/>
    <s v="20:24:42"/>
    <s v="505003051"/>
    <s v="0"/>
    <s v=""/>
    <s v=""/>
    <s v=""/>
    <s v="IZ10"/>
    <s v="Z3"/>
    <s v=""/>
    <s v="01:00:00"/>
    <s v="00:20:00"/>
    <s v=""/>
    <s v=""/>
    <s v=""/>
    <s v=""/>
    <s v="20:24:41"/>
    <s v=""/>
    <s v=""/>
    <s v="AAIZ"/>
    <s v=""/>
    <s v=""/>
    <s v="CO"/>
    <s v=""/>
    <s v="PRODUCTIVOS"/>
    <s v="03:11:46"/>
    <s v=""/>
    <s v="000020179735"/>
    <s v="X"/>
    <s v=""/>
    <s v="IZ10"/>
    <s v=""/>
    <s v="000000"/>
    <s v="GNCH"/>
    <s v="10724165"/>
    <s v=""/>
    <s v=""/>
    <s v=""/>
    <s v="00:00:00"/>
    <s v=""/>
    <s v=""/>
    <s v="X"/>
    <s v=""/>
    <s v="03:10:16"/>
    <s v="PROPASOL S.A.S"/>
    <s v="QM001202376746"/>
    <s v=""/>
    <s v=""/>
    <s v=""/>
    <s v=""/>
    <s v=""/>
    <s v="EMBUTIDO SALCHICHON"/>
    <s v=""/>
    <s v=""/>
    <s v=""/>
    <s v=""/>
    <s v="20:24:42"/>
    <s v="MNC540A"/>
    <s v=""/>
    <s v=""/>
    <s v=""/>
    <s v=""/>
    <s v="IZ10"/>
    <s v="Tv. 93 #53-32, Bogotá"/>
    <s v="03:10:16"/>
    <s v="(1)3004621"/>
    <s v=""/>
    <s v="000"/>
    <s v="000"/>
    <s v="000"/>
    <s v=""/>
    <s v=""/>
    <s v=""/>
    <s v=""/>
    <s v=""/>
    <s v=""/>
    <s v=""/>
    <s v="H"/>
    <s v="IZ10"/>
    <s v="20388176"/>
    <x v="144"/>
    <d v="2022-12-01T00:00:00"/>
    <d v="2022-12-01T00:00:00"/>
    <d v="2022-11-29T00:00:00"/>
    <d v="2022-12-01T00:00:00"/>
    <m/>
    <m/>
    <d v="2022-11-29T00:00:00"/>
    <m/>
    <d v="2022-11-29T00:00:00"/>
    <d v="2022-11-29T00:00:00"/>
    <n v="0.67"/>
  </r>
  <r>
    <s v="IZ10"/>
    <s v="ZA"/>
    <s v="1202376747"/>
    <s v="SENSOR DE ARRANQUE EN CORTO"/>
    <x v="3"/>
    <s v="100"/>
    <s v="ELECTINT"/>
    <x v="0"/>
    <s v="MECE MERE ORAS"/>
    <s v="IZJIGOMEZ"/>
    <s v="IZJIGOMEZ"/>
    <s v="IZ10-LSC1-EMB"/>
    <s v="B"/>
    <s v=""/>
    <s v=""/>
    <s v="106071288"/>
    <s v=""/>
    <s v="IZLMORTIZ"/>
    <s v="20:26:43"/>
    <s v="505003051"/>
    <s v="0"/>
    <s v=""/>
    <s v=""/>
    <s v=""/>
    <s v="IZ10"/>
    <s v="Z3"/>
    <s v=""/>
    <s v="05:10:00"/>
    <s v="02:45:00"/>
    <s v=""/>
    <s v=""/>
    <s v=""/>
    <s v=""/>
    <s v="20:26:41"/>
    <s v=""/>
    <s v=""/>
    <s v="AAIZ"/>
    <s v=""/>
    <s v=""/>
    <s v="CO"/>
    <s v=""/>
    <s v="PRODUCTIVOS"/>
    <s v="03:14:19"/>
    <s v=""/>
    <s v="000020179736"/>
    <s v="X"/>
    <s v=""/>
    <s v="IZ10"/>
    <s v=""/>
    <s v="000000"/>
    <s v="GNCH"/>
    <s v="10724165"/>
    <s v=""/>
    <s v=""/>
    <s v=""/>
    <s v="00:00:00"/>
    <s v=""/>
    <s v=""/>
    <s v="X"/>
    <s v=""/>
    <s v="03:12:09"/>
    <s v="PROPASOL S.A.S"/>
    <s v="QM001202376747"/>
    <s v=""/>
    <s v=""/>
    <s v=""/>
    <s v=""/>
    <s v=""/>
    <s v="EMBUTIDO SALCHICHON"/>
    <s v=""/>
    <s v=""/>
    <s v=""/>
    <s v=""/>
    <s v="20:26:43"/>
    <s v="MNC540A"/>
    <s v=""/>
    <s v=""/>
    <s v=""/>
    <s v=""/>
    <s v="IZ10"/>
    <s v="Tv. 93 #53-32, Bogotá"/>
    <s v="03:12:09"/>
    <s v="(1)3004621"/>
    <s v=""/>
    <s v="000"/>
    <s v="000"/>
    <s v="000"/>
    <s v=""/>
    <s v=""/>
    <s v=""/>
    <s v=""/>
    <s v=""/>
    <s v=""/>
    <s v=""/>
    <s v="H"/>
    <s v="IZ10"/>
    <s v="20388176"/>
    <x v="144"/>
    <d v="2022-12-01T00:00:00"/>
    <d v="2022-12-01T00:00:00"/>
    <d v="2022-11-29T00:00:00"/>
    <d v="2022-12-01T00:00:00"/>
    <m/>
    <m/>
    <d v="2022-11-29T00:00:00"/>
    <m/>
    <d v="2022-11-29T00:00:00"/>
    <d v="2022-11-29T00:00:00"/>
    <n v="2.42"/>
  </r>
  <r>
    <s v="IZ10"/>
    <s v="ZA"/>
    <s v="1202376755"/>
    <s v="DAÑO EN EL CONECTOR DE COMUNICACIÓN"/>
    <x v="1"/>
    <s v="100"/>
    <s v="ELECTINT"/>
    <x v="0"/>
    <s v="MECE MERE ORAS"/>
    <s v="IZHAGIRALDO"/>
    <s v="IZHAGIRALDO"/>
    <s v="IZ10-LSC1-EMB"/>
    <s v="B"/>
    <s v=""/>
    <s v=""/>
    <s v="106071289"/>
    <s v=""/>
    <s v="IZLMORTIZ"/>
    <s v="20:40:25"/>
    <s v=""/>
    <s v=""/>
    <s v=""/>
    <s v=""/>
    <s v=""/>
    <s v="IZ10"/>
    <s v="Z3"/>
    <s v=""/>
    <s v="05:10:00"/>
    <s v="03:30:00"/>
    <s v=""/>
    <s v=""/>
    <s v=""/>
    <s v=""/>
    <s v="20:40:24"/>
    <s v=""/>
    <s v=""/>
    <s v="AAIZ"/>
    <s v=""/>
    <s v=""/>
    <s v="CO"/>
    <s v=""/>
    <s v="PRODUCTIVOS"/>
    <s v="04:32:19"/>
    <s v=""/>
    <s v="000020179745"/>
    <s v="X"/>
    <s v=""/>
    <s v="IZ10"/>
    <s v=""/>
    <s v="000000"/>
    <s v="GNCH"/>
    <s v="10724165"/>
    <s v=""/>
    <s v=""/>
    <s v=""/>
    <s v="00:00:00"/>
    <s v=""/>
    <s v=""/>
    <s v="X"/>
    <s v=""/>
    <s v="04:30:16"/>
    <s v=""/>
    <s v="QM001202376755"/>
    <s v=""/>
    <s v=""/>
    <s v=""/>
    <s v=""/>
    <s v=""/>
    <s v="EMBUTIDO SALCHICHON"/>
    <s v=""/>
    <s v=""/>
    <s v=""/>
    <s v=""/>
    <s v="20:40:25"/>
    <s v="MNC540A"/>
    <s v=""/>
    <s v=""/>
    <s v=""/>
    <s v=""/>
    <s v="IZ10"/>
    <s v=""/>
    <s v="04:30:16"/>
    <s v=""/>
    <s v=""/>
    <s v="000"/>
    <s v="000"/>
    <s v="000"/>
    <s v=""/>
    <s v=""/>
    <s v=""/>
    <s v=""/>
    <s v=""/>
    <s v=""/>
    <s v=""/>
    <s v="H"/>
    <s v="IZ10"/>
    <s v="GRAP00017"/>
    <x v="144"/>
    <d v="2022-12-01T00:00:00"/>
    <d v="2022-12-01T00:00:00"/>
    <d v="2022-11-29T00:00:00"/>
    <d v="2022-12-01T00:00:00"/>
    <m/>
    <m/>
    <d v="2022-11-29T00:00:00"/>
    <m/>
    <d v="2022-11-29T00:00:00"/>
    <d v="2022-11-29T00:00:00"/>
    <n v="1.67"/>
  </r>
  <r>
    <s v="IZ10"/>
    <s v="ZA"/>
    <s v="1202377736"/>
    <s v="CADENA DE TRANSPORTADOR REVENTADA"/>
    <x v="8"/>
    <s v="100"/>
    <s v="MECANINT"/>
    <x v="0"/>
    <s v="MECE MERE ORAS"/>
    <s v="IZHAGIRALDO"/>
    <s v="IZHAGIRALDO"/>
    <s v="IZ10-LSA1-FOR"/>
    <s v="B"/>
    <s v=""/>
    <s v=""/>
    <s v="106079128"/>
    <s v=""/>
    <s v="IZLMORTIZ"/>
    <s v="20:55:32"/>
    <s v="505003047"/>
    <s v="0"/>
    <s v=""/>
    <s v=""/>
    <s v=""/>
    <s v="IZ10"/>
    <s v="Z3"/>
    <s v=""/>
    <s v="00:40:00"/>
    <s v="22:30:00"/>
    <s v=""/>
    <s v=""/>
    <s v=""/>
    <s v=""/>
    <s v="20:55:31"/>
    <s v=""/>
    <s v=""/>
    <s v="AAIZ"/>
    <s v=""/>
    <s v=""/>
    <s v="CO"/>
    <s v=""/>
    <s v="PRODUCTIVOS"/>
    <s v="22:48:00"/>
    <s v=""/>
    <s v="000020190547"/>
    <s v="X"/>
    <s v=""/>
    <s v="IZ10"/>
    <s v=""/>
    <s v="000000"/>
    <s v="GNCH"/>
    <s v="10713765"/>
    <s v=""/>
    <s v=""/>
    <s v=""/>
    <s v="00:00:00"/>
    <s v=""/>
    <s v=""/>
    <s v="X"/>
    <s v=""/>
    <s v="22:34:49"/>
    <s v="Juan Neustadtel"/>
    <s v="QM001202377736"/>
    <s v=""/>
    <s v=""/>
    <s v=""/>
    <s v=""/>
    <s v=""/>
    <s v="FORMADO"/>
    <s v=""/>
    <s v=""/>
    <s v=""/>
    <s v=""/>
    <s v="20:55:32"/>
    <s v="MNC490A"/>
    <s v=""/>
    <s v=""/>
    <s v=""/>
    <s v=""/>
    <s v="IZ10"/>
    <s v="Cra 48#48 Sur--75, Envigado"/>
    <s v="22:34:49"/>
    <s v="5405380 108"/>
    <s v=""/>
    <s v="000"/>
    <s v="000"/>
    <s v="000"/>
    <s v=""/>
    <s v=""/>
    <s v=""/>
    <s v=""/>
    <s v=""/>
    <s v=""/>
    <s v=""/>
    <s v="H"/>
    <s v="IZ10"/>
    <s v="20388054"/>
    <x v="145"/>
    <d v="2022-12-01T00:00:00"/>
    <d v="2022-12-01T00:00:00"/>
    <d v="2022-12-01T00:00:00"/>
    <d v="2022-12-01T00:00:00"/>
    <m/>
    <m/>
    <d v="2022-11-30T00:00:00"/>
    <m/>
    <d v="2022-11-30T00:00:00"/>
    <d v="2022-11-30T00:00:00"/>
    <n v="2.17"/>
  </r>
  <r>
    <s v="IZ10"/>
    <s v="ZA"/>
    <s v="1202377756"/>
    <s v="BLOQUEO DE LA GRAPADORA"/>
    <x v="3"/>
    <s v="100"/>
    <s v="COORMTTO"/>
    <x v="2"/>
    <s v="MECE"/>
    <s v="IZJIGOMEZ"/>
    <s v="IZJIGOMEZ"/>
    <s v="IZ10-LSC1-EMB"/>
    <s v="B"/>
    <s v=""/>
    <s v=""/>
    <s v=""/>
    <s v=""/>
    <s v="IZCAPIEDRAHI"/>
    <s v="02:07:26"/>
    <s v="505003051"/>
    <s v="0"/>
    <s v=""/>
    <s v=""/>
    <s v=""/>
    <s v="IZ10"/>
    <s v="Z3"/>
    <s v=""/>
    <s v="00:00:00"/>
    <s v="02:30:00"/>
    <s v=""/>
    <s v=""/>
    <s v=""/>
    <s v=""/>
    <s v="02:30:00"/>
    <s v=""/>
    <s v=""/>
    <s v="AAIZ"/>
    <s v=""/>
    <s v=""/>
    <s v="CO"/>
    <s v=""/>
    <s v="PRODUCTIVOS"/>
    <s v="02:58:06"/>
    <s v=""/>
    <s v="000020190470"/>
    <s v="X"/>
    <s v=""/>
    <s v="IZ10"/>
    <s v=""/>
    <s v="000000"/>
    <s v="GNCH"/>
    <s v="10724165"/>
    <s v=""/>
    <s v=""/>
    <s v=""/>
    <s v="00:00:00"/>
    <s v=""/>
    <s v=""/>
    <s v="X"/>
    <s v=""/>
    <s v="02:55:11"/>
    <s v="PROPASOL S.A.S"/>
    <s v="QM001202377756"/>
    <s v=""/>
    <s v=""/>
    <s v=""/>
    <s v=""/>
    <s v=""/>
    <s v="EMBUTIDO SALCHICHON"/>
    <s v=""/>
    <s v=""/>
    <s v=""/>
    <s v=""/>
    <s v="02:07:26"/>
    <s v="MNC540A"/>
    <s v=""/>
    <s v=""/>
    <s v=""/>
    <s v=""/>
    <s v="IZ10"/>
    <s v="Tv. 93 #53-32, Bogotá"/>
    <s v="02:55:11"/>
    <s v="(1)3004621"/>
    <s v=""/>
    <s v="000"/>
    <s v="000"/>
    <s v="000"/>
    <s v=""/>
    <s v=""/>
    <s v=""/>
    <s v=""/>
    <s v=""/>
    <s v=""/>
    <s v=""/>
    <s v="H"/>
    <s v="IZ10"/>
    <s v="20388176"/>
    <x v="146"/>
    <d v="2022-12-06T00:00:00"/>
    <d v="2022-12-06T00:00:00"/>
    <m/>
    <d v="2022-12-01T00:00:00"/>
    <m/>
    <m/>
    <d v="2022-12-01T00:00:00"/>
    <m/>
    <d v="2022-12-01T00:00:00"/>
    <d v="2022-12-01T00:00:00"/>
    <n v="0"/>
  </r>
  <r>
    <s v="IZ10"/>
    <s v="ZA"/>
    <s v="1202378964"/>
    <s v="REJILLA DE SEGURIDAD MALA"/>
    <x v="1"/>
    <s v="100"/>
    <s v="COORMTTO"/>
    <x v="3"/>
    <s v="MECE"/>
    <s v="1007108126"/>
    <s v="NCACPRODZENU"/>
    <s v="IZ10-LSC1-EMB"/>
    <s v="B"/>
    <s v=""/>
    <s v=""/>
    <s v=""/>
    <s v=""/>
    <s v="IZCAPIEDRAHI"/>
    <s v="04:28:28"/>
    <s v=""/>
    <s v=""/>
    <s v=""/>
    <s v=""/>
    <s v=""/>
    <s v="IZ10"/>
    <s v="Z3"/>
    <s v=""/>
    <s v="00:00:00"/>
    <s v="02:50:00"/>
    <s v=""/>
    <s v=""/>
    <s v=""/>
    <s v=""/>
    <s v="02:50:00"/>
    <s v=""/>
    <s v=""/>
    <s v="AAIZ"/>
    <s v=""/>
    <s v=""/>
    <s v="CO"/>
    <s v=""/>
    <s v="PRODUCTIVOS"/>
    <s v="02:53:15"/>
    <s v=""/>
    <s v="000020211255"/>
    <s v="X"/>
    <s v=""/>
    <s v="IZ10"/>
    <s v=""/>
    <s v="000000"/>
    <s v="GNCH"/>
    <s v="10724165"/>
    <s v=""/>
    <s v=""/>
    <s v=""/>
    <s v="00:00:00"/>
    <s v=""/>
    <s v=""/>
    <s v="X"/>
    <s v=""/>
    <s v="02:53:15"/>
    <s v=""/>
    <s v="QM001202378964"/>
    <s v=""/>
    <s v=""/>
    <s v=""/>
    <s v=""/>
    <s v=""/>
    <s v="EMBUTIDO SALCHICHON"/>
    <s v=""/>
    <s v=""/>
    <s v=""/>
    <s v=""/>
    <s v="04:28:27"/>
    <s v="MNC540A"/>
    <s v=""/>
    <s v=""/>
    <s v=""/>
    <s v=""/>
    <s v="IZ10"/>
    <s v=""/>
    <s v="02:53:15"/>
    <s v=""/>
    <s v=""/>
    <s v="000"/>
    <s v="000"/>
    <s v="000"/>
    <s v=""/>
    <s v=""/>
    <s v=""/>
    <s v=""/>
    <s v=""/>
    <s v=""/>
    <s v=""/>
    <s v="H"/>
    <s v="IZ10"/>
    <s v="GRAP00017"/>
    <x v="147"/>
    <d v="2022-12-05T00:00:00"/>
    <d v="2022-12-05T00:00:00"/>
    <m/>
    <d v="2022-12-05T00:00:00"/>
    <m/>
    <m/>
    <d v="2022-12-05T00:00:00"/>
    <m/>
    <d v="2022-12-05T00:00:00"/>
    <d v="2022-12-05T00:00:00"/>
    <n v="0"/>
  </r>
  <r>
    <s v="IZ10"/>
    <s v="ZA"/>
    <s v="1202380071"/>
    <s v="REVIENTE DE EMPAQUE DE ANTEOJO"/>
    <x v="2"/>
    <s v="100"/>
    <s v="ELECTINT"/>
    <x v="0"/>
    <s v="MECE MERE ORAS"/>
    <s v="IZHAURAN"/>
    <s v="IZHAURAN"/>
    <s v="IZ10-LJA1-EMP-EMP2"/>
    <s v="B"/>
    <s v=""/>
    <s v=""/>
    <s v="106088187"/>
    <s v=""/>
    <s v="IZEMCARVAJAL"/>
    <s v="12:34:19"/>
    <s v="505002465"/>
    <s v="0"/>
    <s v=""/>
    <s v=""/>
    <s v=""/>
    <s v="IZ10"/>
    <s v="Z3"/>
    <s v=""/>
    <s v="10:30:00"/>
    <s v="08:40:00"/>
    <s v=""/>
    <s v=""/>
    <s v=""/>
    <s v=""/>
    <s v="12:34:18"/>
    <s v=""/>
    <s v=""/>
    <s v="AAIZ"/>
    <s v=""/>
    <s v=""/>
    <s v="CO"/>
    <s v=""/>
    <s v="PRODUCTIVOS"/>
    <s v="10:16:51"/>
    <s v=""/>
    <s v="000020224781"/>
    <s v="X"/>
    <s v=""/>
    <s v="IZ10"/>
    <s v=""/>
    <s v="000000"/>
    <s v="GNCH"/>
    <s v="10723465"/>
    <s v=""/>
    <s v=""/>
    <s v=""/>
    <s v="00:00:00"/>
    <s v=""/>
    <s v=""/>
    <s v="X"/>
    <s v=""/>
    <s v="10:15:10"/>
    <s v="Juan Nustadtel"/>
    <s v="QM001202380071"/>
    <s v=""/>
    <s v=""/>
    <s v=""/>
    <s v=""/>
    <s v=""/>
    <s v="EMPAQUE RIGIDO"/>
    <s v="ENVIGADO"/>
    <s v=""/>
    <s v=""/>
    <s v=""/>
    <s v="12:34:19"/>
    <s v="MNC550A"/>
    <s v=""/>
    <s v=""/>
    <s v=""/>
    <s v=""/>
    <s v="IZ10"/>
    <s v="Cra 48#48 Sur-75 (Juan Neustadtel)"/>
    <s v="10:15:10"/>
    <s v="5405380"/>
    <s v=""/>
    <s v="000"/>
    <s v="000"/>
    <s v="000"/>
    <s v=""/>
    <s v=""/>
    <s v=""/>
    <s v=""/>
    <s v=""/>
    <s v=""/>
    <s v=""/>
    <s v="H"/>
    <s v="IZ10"/>
    <s v="20183406"/>
    <x v="148"/>
    <d v="2022-12-07T00:00:00"/>
    <d v="2022-12-07T00:00:00"/>
    <d v="2022-12-07T00:00:00"/>
    <d v="2022-12-07T00:00:00"/>
    <m/>
    <m/>
    <d v="2022-12-07T00:00:00"/>
    <m/>
    <d v="2022-12-07T00:00:00"/>
    <d v="2022-12-07T00:00:00"/>
    <n v="1.83"/>
  </r>
  <r>
    <s v="IZ10"/>
    <s v="ZA"/>
    <s v="1202380234"/>
    <s v="CONTORNO DE SELLADO DEFICIENTE"/>
    <x v="2"/>
    <s v="100"/>
    <s v="MECANINT"/>
    <x v="0"/>
    <s v="MECE MERE ORAS"/>
    <s v="IZJJCORREA"/>
    <s v="IZJJCORREA"/>
    <s v="IZ10-LJA1-EMP-EMP2"/>
    <s v="B"/>
    <s v=""/>
    <s v=""/>
    <s v="106089127"/>
    <s v=""/>
    <s v="IZLMORTIZ"/>
    <s v="21:42:29"/>
    <s v="505002465"/>
    <s v="0"/>
    <s v=""/>
    <s v=""/>
    <s v=""/>
    <s v="IZ10"/>
    <s v="Z3"/>
    <s v=""/>
    <s v="15:50:00"/>
    <s v="14:15:00"/>
    <s v=""/>
    <s v=""/>
    <s v=""/>
    <s v=""/>
    <s v="21:42:18"/>
    <s v=""/>
    <s v=""/>
    <s v="AAIZ"/>
    <s v=""/>
    <s v=""/>
    <s v="CO"/>
    <s v=""/>
    <s v="PRODUCTIVOS"/>
    <s v="20:09:51"/>
    <s v=""/>
    <s v="000020227522"/>
    <s v="X"/>
    <s v=""/>
    <s v="IZ10"/>
    <s v=""/>
    <s v="000000"/>
    <s v="GNCH"/>
    <s v="10723465"/>
    <s v=""/>
    <s v=""/>
    <s v=""/>
    <s v="00:00:00"/>
    <s v=""/>
    <s v=""/>
    <s v="X"/>
    <s v=""/>
    <s v="20:08:52"/>
    <s v="Juan Nustadtel"/>
    <s v="QM001202380234"/>
    <s v=""/>
    <s v=""/>
    <s v=""/>
    <s v=""/>
    <s v=""/>
    <s v="EMPAQUE RIGIDO"/>
    <s v="ENVIGADO"/>
    <s v=""/>
    <s v=""/>
    <s v=""/>
    <s v="21:42:19"/>
    <s v="MNC550A"/>
    <s v=""/>
    <s v=""/>
    <s v=""/>
    <s v=""/>
    <s v="IZ10"/>
    <s v="Cra 48#48 Sur-75 (Juan Neustadtel)"/>
    <s v="20:08:52"/>
    <s v="5405380"/>
    <s v=""/>
    <s v="000"/>
    <s v="000"/>
    <s v="000"/>
    <s v=""/>
    <s v=""/>
    <s v=""/>
    <s v=""/>
    <s v=""/>
    <s v=""/>
    <s v=""/>
    <s v="H"/>
    <s v="IZ10"/>
    <s v="20183406"/>
    <x v="148"/>
    <d v="2022-12-07T00:00:00"/>
    <d v="2022-12-07T00:00:00"/>
    <d v="2022-12-07T00:00:00"/>
    <d v="2022-12-07T00:00:00"/>
    <m/>
    <m/>
    <d v="2022-12-07T00:00:00"/>
    <m/>
    <d v="2022-12-07T00:00:00"/>
    <d v="2022-12-07T00:00:00"/>
    <n v="1.58"/>
  </r>
  <r>
    <s v="IZ10"/>
    <s v="ZA"/>
    <s v="1202380118"/>
    <s v="REVIENTE DE CADENA DE TRANSPORTADOR"/>
    <x v="8"/>
    <s v="100"/>
    <s v="COORMTTO"/>
    <x v="0"/>
    <s v="MECE MERE ORAS"/>
    <s v="IZPAZAPATA"/>
    <s v="IZPAZAPATA"/>
    <s v="IZ10-LSA1-FOR"/>
    <s v="B"/>
    <s v=""/>
    <s v=""/>
    <s v="106088845"/>
    <s v=""/>
    <s v="IZEMCARVAJAL"/>
    <s v="13:49:48"/>
    <s v="505003047"/>
    <s v="0"/>
    <s v=""/>
    <s v=""/>
    <s v=""/>
    <s v="IZ10"/>
    <s v="Z3"/>
    <s v=""/>
    <s v="11:50:00"/>
    <s v="11:20:00"/>
    <s v=""/>
    <s v=""/>
    <s v=""/>
    <s v=""/>
    <s v="13:49:47"/>
    <s v=""/>
    <s v=""/>
    <s v="AAIZ"/>
    <s v=""/>
    <s v=""/>
    <s v="CO"/>
    <s v=""/>
    <s v="PRODUCTIVOS"/>
    <s v="11:40:51"/>
    <s v=""/>
    <s v="000020225238"/>
    <s v="X"/>
    <s v=""/>
    <s v="IZ10"/>
    <s v=""/>
    <s v="000000"/>
    <s v="GNCH"/>
    <s v="10713765"/>
    <s v=""/>
    <s v=""/>
    <s v=""/>
    <s v="00:00:00"/>
    <s v=""/>
    <s v=""/>
    <s v="X"/>
    <s v=""/>
    <s v="11:39:45"/>
    <s v="Juan Neustadtel"/>
    <s v="QM001202380118"/>
    <s v=""/>
    <s v=""/>
    <s v=""/>
    <s v=""/>
    <s v=""/>
    <s v="FORMADO"/>
    <s v=""/>
    <s v=""/>
    <s v=""/>
    <s v=""/>
    <s v="13:49:48"/>
    <s v="MNC490A"/>
    <s v=""/>
    <s v=""/>
    <s v=""/>
    <s v=""/>
    <s v="IZ10"/>
    <s v="Cra 48#48 Sur--75, Envigado"/>
    <s v="11:39:45"/>
    <s v="5405380 108"/>
    <s v=""/>
    <s v="000"/>
    <s v="000"/>
    <s v="000"/>
    <s v=""/>
    <s v=""/>
    <s v=""/>
    <s v=""/>
    <s v=""/>
    <s v=""/>
    <s v=""/>
    <s v="H"/>
    <s v="IZ10"/>
    <s v="20388054"/>
    <x v="148"/>
    <d v="2022-12-07T00:00:00"/>
    <d v="2022-12-07T00:00:00"/>
    <d v="2022-12-07T00:00:00"/>
    <d v="2022-12-07T00:00:00"/>
    <m/>
    <m/>
    <d v="2022-12-07T00:00:00"/>
    <m/>
    <d v="2022-12-07T00:00:00"/>
    <d v="2022-12-07T00:00:00"/>
    <n v="0.5"/>
  </r>
  <r>
    <s v="IZ10"/>
    <s v="ZA"/>
    <s v="1202380018"/>
    <s v="REVIENTE DE GANCHO DEL TRANSPORTADOR"/>
    <x v="8"/>
    <s v="100"/>
    <s v="COORMTTO"/>
    <x v="1"/>
    <s v="MECE"/>
    <s v="IZPAZAPATA"/>
    <s v="IZPAZAPATA"/>
    <s v="IZ10-LSA1-FOR"/>
    <s v="B"/>
    <s v=""/>
    <s v=""/>
    <s v=""/>
    <s v=""/>
    <s v="IZEMCARVAJAL"/>
    <s v="10:46:41"/>
    <s v="505003047"/>
    <s v="0"/>
    <s v=""/>
    <s v=""/>
    <s v=""/>
    <s v="IZ10"/>
    <s v="Z3"/>
    <s v=""/>
    <s v="00:00:00"/>
    <s v="07:00:00"/>
    <s v=""/>
    <s v=""/>
    <s v=""/>
    <s v=""/>
    <s v="07:00:00"/>
    <s v=""/>
    <s v=""/>
    <s v="AAIZ"/>
    <s v=""/>
    <s v=""/>
    <s v="CO"/>
    <s v=""/>
    <s v="PRODUCTIVOS"/>
    <s v="08:28:45"/>
    <s v=""/>
    <s v="000020223983"/>
    <s v="X"/>
    <s v=""/>
    <s v="IZ10"/>
    <s v=""/>
    <s v="000000"/>
    <s v="GNCH"/>
    <s v="10713765"/>
    <s v=""/>
    <s v=""/>
    <s v=""/>
    <s v="00:00:00"/>
    <s v=""/>
    <s v=""/>
    <s v="X"/>
    <s v=""/>
    <s v="08:23:36"/>
    <s v="Juan Neustadtel"/>
    <s v="QM001202380018"/>
    <s v=""/>
    <s v=""/>
    <s v=""/>
    <s v=""/>
    <s v=""/>
    <s v="FORMADO"/>
    <s v=""/>
    <s v=""/>
    <s v=""/>
    <s v=""/>
    <s v="10:46:40"/>
    <s v="MNC490A"/>
    <s v=""/>
    <s v=""/>
    <s v=""/>
    <s v=""/>
    <s v="IZ10"/>
    <s v="Cra 48#48 Sur--75, Envigado"/>
    <s v="08:23:36"/>
    <s v="5405380 108"/>
    <s v=""/>
    <s v="000"/>
    <s v="000"/>
    <s v="000"/>
    <s v=""/>
    <s v=""/>
    <s v=""/>
    <s v=""/>
    <s v=""/>
    <s v=""/>
    <s v=""/>
    <s v="H"/>
    <s v="IZ10"/>
    <s v="20388054"/>
    <x v="148"/>
    <d v="2022-12-07T00:00:00"/>
    <d v="2022-12-07T00:00:00"/>
    <m/>
    <d v="2022-12-07T00:00:00"/>
    <m/>
    <m/>
    <d v="2022-12-07T00:00:00"/>
    <m/>
    <d v="2022-12-07T00:00:00"/>
    <d v="2022-12-07T00:00:00"/>
    <n v="0"/>
  </r>
  <r>
    <s v="IZ10"/>
    <s v="ZA"/>
    <s v="1202379940"/>
    <s v="BLOQUEO POR SOBRECARGA"/>
    <x v="3"/>
    <s v="100"/>
    <s v="MECANINT"/>
    <x v="0"/>
    <s v="MECE MERE ORAS"/>
    <s v="IZJIGOMEZ"/>
    <s v="IZJIGOMEZ"/>
    <s v="IZ10-LSC1-EMB"/>
    <s v="B"/>
    <s v=""/>
    <s v=""/>
    <s v="106087918"/>
    <s v=""/>
    <s v="IZCAPIEDRAHI"/>
    <s v="23:23:07"/>
    <s v="505003051"/>
    <s v="0"/>
    <s v=""/>
    <s v=""/>
    <s v=""/>
    <s v="IZ10"/>
    <s v="Z3"/>
    <s v=""/>
    <s v="06:00:00"/>
    <s v="02:00:00"/>
    <s v=""/>
    <s v=""/>
    <s v=""/>
    <s v=""/>
    <s v="23:23:07"/>
    <s v=""/>
    <s v=""/>
    <s v="AAIZ"/>
    <s v=""/>
    <s v=""/>
    <s v="CO"/>
    <s v=""/>
    <s v="PRODUCTIVOS"/>
    <s v="02:38:11"/>
    <s v=""/>
    <s v="000020222453"/>
    <s v="X"/>
    <s v=""/>
    <s v="IZ10"/>
    <s v=""/>
    <s v="000000"/>
    <s v="GNCH"/>
    <s v="10724165"/>
    <s v=""/>
    <s v=""/>
    <s v=""/>
    <s v="00:00:00"/>
    <s v=""/>
    <s v=""/>
    <s v="X"/>
    <s v=""/>
    <s v="02:35:30"/>
    <s v="PROPASOL S.A.S"/>
    <s v="QM001202379940"/>
    <s v=""/>
    <s v=""/>
    <s v=""/>
    <s v=""/>
    <s v=""/>
    <s v="EMBUTIDO SALCHICHON"/>
    <s v=""/>
    <s v=""/>
    <s v=""/>
    <s v=""/>
    <s v="23:23:07"/>
    <s v="MNC540A"/>
    <s v=""/>
    <s v=""/>
    <s v=""/>
    <s v=""/>
    <s v="IZ10"/>
    <s v="Tv. 93 #53-32, Bogotá"/>
    <s v="02:35:30"/>
    <s v="(1)3004621"/>
    <s v=""/>
    <s v="000"/>
    <s v="000"/>
    <s v="000"/>
    <s v=""/>
    <s v=""/>
    <s v=""/>
    <s v=""/>
    <s v=""/>
    <s v=""/>
    <s v=""/>
    <s v="H"/>
    <s v="IZ10"/>
    <s v="20388176"/>
    <x v="148"/>
    <d v="2022-12-13T00:00:00"/>
    <d v="2022-12-13T00:00:00"/>
    <d v="2022-12-07T00:00:00"/>
    <d v="2022-12-13T00:00:00"/>
    <m/>
    <m/>
    <d v="2022-12-07T00:00:00"/>
    <m/>
    <d v="2022-12-07T00:00:00"/>
    <d v="2022-12-07T00:00:00"/>
    <n v="4"/>
  </r>
  <r>
    <s v="IZ10"/>
    <s v="ZA"/>
    <s v="1202380630"/>
    <s v="REVIENTE DE CADENA DE TRANSPORTADOR"/>
    <x v="8"/>
    <s v="100"/>
    <s v="COORMTTO"/>
    <x v="0"/>
    <s v="MECE MERE ORAS"/>
    <s v="IZPAZAPATA"/>
    <s v="IZPAZAPATA"/>
    <s v="IZ10-LSA1-FOR"/>
    <s v="B"/>
    <s v=""/>
    <s v=""/>
    <s v="106105283"/>
    <s v=""/>
    <s v="IZEMCARVAJAL"/>
    <s v="06:47:46"/>
    <s v="505003047"/>
    <s v="0"/>
    <s v=""/>
    <s v=""/>
    <s v=""/>
    <s v="IZ10"/>
    <s v="Z3"/>
    <s v=""/>
    <s v="14:20:00"/>
    <s v="13:46:22"/>
    <s v=""/>
    <s v=""/>
    <s v=""/>
    <s v=""/>
    <s v="13:46:22"/>
    <s v=""/>
    <s v=""/>
    <s v="AAIZ"/>
    <s v=""/>
    <s v=""/>
    <s v="CO"/>
    <s v=""/>
    <s v="PRODUCTIVOS"/>
    <s v="13:47:00"/>
    <s v=""/>
    <s v="000020233006"/>
    <s v="X"/>
    <s v=""/>
    <s v="IZ10"/>
    <s v=""/>
    <s v="000000"/>
    <s v="GNCH"/>
    <s v="10713765"/>
    <s v=""/>
    <s v=""/>
    <s v=""/>
    <s v="00:00:00"/>
    <s v=""/>
    <s v=""/>
    <s v="X"/>
    <s v=""/>
    <s v="13:46:22"/>
    <s v="Juan Neustadtel"/>
    <s v="QM001202380630"/>
    <s v=""/>
    <s v=""/>
    <s v=""/>
    <s v=""/>
    <s v=""/>
    <s v="FORMADO"/>
    <s v=""/>
    <s v=""/>
    <s v=""/>
    <s v=""/>
    <s v="06:47:45"/>
    <s v="MNC490A"/>
    <s v=""/>
    <s v=""/>
    <s v=""/>
    <s v=""/>
    <s v="IZ10"/>
    <s v="Cra 48#48 Sur--75, Envigado"/>
    <s v="13:46:22"/>
    <s v="5405380 108"/>
    <s v=""/>
    <s v="000"/>
    <s v="000"/>
    <s v="000"/>
    <s v=""/>
    <s v=""/>
    <s v=""/>
    <s v=""/>
    <s v=""/>
    <s v=""/>
    <s v=""/>
    <s v="H"/>
    <s v="IZ10"/>
    <s v="20388054"/>
    <x v="149"/>
    <d v="2022-12-19T00:00:00"/>
    <d v="2022-12-19T00:00:00"/>
    <d v="2022-12-09T00:00:00"/>
    <d v="2022-12-09T00:00:00"/>
    <m/>
    <m/>
    <d v="2022-12-09T00:00:00"/>
    <m/>
    <d v="2022-12-09T00:00:00"/>
    <d v="2022-12-09T00:00:00"/>
    <n v="0.56000000000000005"/>
  </r>
  <r>
    <s v="IZ10"/>
    <s v="ZA"/>
    <s v="1202381629"/>
    <s v="EMPAQUE DE ANTEOJO DE SELLADO"/>
    <x v="2"/>
    <s v="100"/>
    <s v="MECANINT"/>
    <x v="0"/>
    <s v="MECE MERE ORAS"/>
    <s v="IZHAURAN"/>
    <s v="IZHAURAN"/>
    <s v="IZ10-LJA1-EMP-EMP2"/>
    <s v="B"/>
    <s v=""/>
    <s v=""/>
    <s v="106096426"/>
    <s v=""/>
    <s v="IZEMCARVAJAL"/>
    <s v="13:39:11"/>
    <s v="505002465"/>
    <s v="0"/>
    <s v=""/>
    <s v=""/>
    <s v=""/>
    <s v="IZ10"/>
    <s v="Z3"/>
    <s v=""/>
    <s v="09:30:00"/>
    <s v="08:00:00"/>
    <s v=""/>
    <s v=""/>
    <s v=""/>
    <s v=""/>
    <s v="13:39:10"/>
    <s v=""/>
    <s v=""/>
    <s v="AAIZ"/>
    <s v=""/>
    <s v=""/>
    <s v="CO"/>
    <s v=""/>
    <s v="PRODUCTIVOS"/>
    <s v="10:22:07"/>
    <s v=""/>
    <s v="000020247904"/>
    <s v="X"/>
    <s v=""/>
    <s v="IZ10"/>
    <s v=""/>
    <s v="000000"/>
    <s v="GNCH"/>
    <s v="10723465"/>
    <s v=""/>
    <s v=""/>
    <s v=""/>
    <s v="00:00:00"/>
    <s v=""/>
    <s v=""/>
    <s v="X"/>
    <s v=""/>
    <s v="10:20:45"/>
    <s v="Juan Nustadtel"/>
    <s v="QM001202381629"/>
    <s v=""/>
    <s v=""/>
    <s v=""/>
    <s v=""/>
    <s v=""/>
    <s v="EMPAQUE RIGIDO"/>
    <s v="ENVIGADO"/>
    <s v=""/>
    <s v=""/>
    <s v=""/>
    <s v="13:39:11"/>
    <s v="MNC550A"/>
    <s v=""/>
    <s v=""/>
    <s v=""/>
    <s v=""/>
    <s v="IZ10"/>
    <s v="Cra 48#48 Sur-75 (Juan Neustadtel)"/>
    <s v="10:20:45"/>
    <s v="5405380"/>
    <s v=""/>
    <s v="000"/>
    <s v="000"/>
    <s v="000"/>
    <s v=""/>
    <s v=""/>
    <s v=""/>
    <s v=""/>
    <s v=""/>
    <s v=""/>
    <s v=""/>
    <s v="H"/>
    <s v="IZ10"/>
    <s v="20183406"/>
    <x v="150"/>
    <d v="2022-12-13T00:00:00"/>
    <d v="2022-12-13T00:00:00"/>
    <d v="2022-12-13T00:00:00"/>
    <d v="2022-12-13T00:00:00"/>
    <m/>
    <m/>
    <d v="2022-12-13T00:00:00"/>
    <m/>
    <d v="2022-12-13T00:00:00"/>
    <d v="2022-12-13T00:00:00"/>
    <n v="1.5"/>
  </r>
  <r>
    <s v="IZ10"/>
    <s v="ZA"/>
    <s v="1202381454"/>
    <s v="EJE GUÍA DE TRANSVERSALES FRACTURADO"/>
    <x v="0"/>
    <s v="100"/>
    <s v="MECANINT"/>
    <x v="0"/>
    <s v="MECE MERE ORAS"/>
    <s v="IZHAGIRALDO"/>
    <s v="IZHAGIRALDO"/>
    <s v="IZ10-LSA1-EMP"/>
    <s v="A"/>
    <s v=""/>
    <s v=""/>
    <s v="106097717"/>
    <s v=""/>
    <s v="IZCAPIEDRAHI"/>
    <s v="03:46:01"/>
    <s v="505002491"/>
    <s v="0"/>
    <s v=""/>
    <s v=""/>
    <s v=""/>
    <s v="IZ10"/>
    <s v="Z3"/>
    <s v=""/>
    <s v="06:30:00"/>
    <s v="03:10:00"/>
    <s v=""/>
    <s v=""/>
    <s v=""/>
    <s v=""/>
    <s v="03:46:01"/>
    <s v=""/>
    <s v=""/>
    <s v="AAIZ"/>
    <s v=""/>
    <s v=""/>
    <s v="CO"/>
    <s v=""/>
    <s v="PRODUCTIVOS"/>
    <s v="03:16:43"/>
    <s v=""/>
    <s v="000020244935"/>
    <s v="X"/>
    <s v=""/>
    <s v="IZ10"/>
    <s v=""/>
    <s v="000000"/>
    <s v="GNCH"/>
    <s v="10720065"/>
    <s v=""/>
    <s v=""/>
    <s v=""/>
    <s v="00:00:00"/>
    <s v=""/>
    <s v=""/>
    <s v="X"/>
    <s v=""/>
    <s v="03:13:37"/>
    <s v=""/>
    <s v="QM001202381454"/>
    <s v=""/>
    <s v=""/>
    <s v=""/>
    <s v=""/>
    <s v=""/>
    <s v="EMPAQUE"/>
    <s v=""/>
    <s v=""/>
    <s v=""/>
    <s v=""/>
    <s v="03:46:01"/>
    <s v="MNC525A"/>
    <s v=""/>
    <s v=""/>
    <s v=""/>
    <s v=""/>
    <s v="IZ10"/>
    <s v=""/>
    <s v="03:13:37"/>
    <s v=""/>
    <s v=""/>
    <s v="000"/>
    <s v="000"/>
    <s v="000"/>
    <s v=""/>
    <s v=""/>
    <s v=""/>
    <s v=""/>
    <s v=""/>
    <s v=""/>
    <s v=""/>
    <s v="H"/>
    <s v="IZ10"/>
    <s v="EMPA00039"/>
    <x v="150"/>
    <d v="2022-12-23T00:00:00"/>
    <d v="2022-12-23T00:00:00"/>
    <d v="2022-12-13T00:00:00"/>
    <d v="2022-12-23T00:00:00"/>
    <m/>
    <m/>
    <d v="2022-12-13T00:00:00"/>
    <m/>
    <d v="2022-12-13T00:00:00"/>
    <d v="2022-12-13T00:00:00"/>
    <n v="3.33"/>
  </r>
  <r>
    <s v="IZ10"/>
    <s v="ZA"/>
    <s v="1202383224"/>
    <s v="FALTA AIREACIÓN EN SELLADO SUPERIOR"/>
    <x v="4"/>
    <s v="100"/>
    <s v="INSTRINT"/>
    <x v="0"/>
    <s v="MECE MERE ORAS"/>
    <s v="IZHAGIRALDO"/>
    <s v="IZHAGIRALDO"/>
    <s v="IZ10-LSA1-EMP"/>
    <s v="B"/>
    <s v=""/>
    <s v=""/>
    <s v="106103108"/>
    <s v=""/>
    <s v="IZCAPIEDRAHI"/>
    <s v="03:42:07"/>
    <s v="505001342"/>
    <s v="0"/>
    <s v=""/>
    <s v=""/>
    <s v=""/>
    <s v="IZ10"/>
    <s v="Z3"/>
    <s v=""/>
    <s v="03:20:00"/>
    <s v="02:00:00"/>
    <s v=""/>
    <s v=""/>
    <s v=""/>
    <s v=""/>
    <s v="03:42:06"/>
    <s v=""/>
    <s v=""/>
    <s v="AAIZ"/>
    <s v=""/>
    <s v=""/>
    <s v="CO"/>
    <s v=""/>
    <s v="PRODUCTIVOS"/>
    <s v="02:14:21"/>
    <s v=""/>
    <s v="000020268118"/>
    <s v="X"/>
    <s v=""/>
    <s v="IZ10"/>
    <s v=""/>
    <s v="000000"/>
    <s v="GNCH"/>
    <s v="10712765"/>
    <s v=""/>
    <s v=""/>
    <s v=""/>
    <s v="00:00:00"/>
    <s v=""/>
    <s v=""/>
    <s v="X"/>
    <s v=""/>
    <s v="02:11:38"/>
    <s v=""/>
    <s v="QM001202383224"/>
    <s v=""/>
    <s v=""/>
    <s v=""/>
    <s v=""/>
    <s v=""/>
    <s v="EMPAQUE"/>
    <s v=""/>
    <s v=""/>
    <s v=""/>
    <s v=""/>
    <s v="03:42:07"/>
    <s v="MNC525A"/>
    <s v=""/>
    <s v=""/>
    <s v=""/>
    <s v=""/>
    <s v="IZ10"/>
    <s v=""/>
    <s v="02:11:38"/>
    <s v=""/>
    <s v=""/>
    <s v="000"/>
    <s v="000"/>
    <s v="000"/>
    <s v=""/>
    <s v=""/>
    <s v=""/>
    <s v=""/>
    <s v=""/>
    <s v=""/>
    <s v=""/>
    <s v="H"/>
    <s v="IZ10"/>
    <s v="EMPA00005"/>
    <x v="151"/>
    <d v="2022-12-23T00:00:00"/>
    <d v="2022-12-23T00:00:00"/>
    <d v="2022-12-17T00:00:00"/>
    <d v="2022-12-23T00:00:00"/>
    <m/>
    <m/>
    <d v="2022-12-17T00:00:00"/>
    <m/>
    <d v="2022-12-17T00:00:00"/>
    <d v="2022-12-17T00:00:00"/>
    <n v="1.33"/>
  </r>
  <r>
    <s v="IZ10"/>
    <s v="ZA"/>
    <s v="1202383435"/>
    <s v="REVIENTE DE ACOPLE FUSIBLE DEL COLLARIN"/>
    <x v="7"/>
    <s v="100"/>
    <s v="MECANINT"/>
    <x v="0"/>
    <s v="MECE MERE ORAS"/>
    <s v="IZJIGOMEZ"/>
    <s v="IZJIGOMEZ"/>
    <s v="IZ10-LSA1-FOR"/>
    <s v="B"/>
    <s v=""/>
    <s v=""/>
    <s v="106105276"/>
    <s v=""/>
    <s v="IZCAPIEDRAHI"/>
    <s v="23:49:35"/>
    <s v="505001267"/>
    <s v="0"/>
    <s v=""/>
    <s v=""/>
    <s v=""/>
    <s v="IZ10"/>
    <s v="Z3"/>
    <s v=""/>
    <s v="01:30:00"/>
    <s v="01:05:00"/>
    <s v=""/>
    <s v=""/>
    <s v=""/>
    <s v=""/>
    <s v="23:49:34"/>
    <s v=""/>
    <s v=""/>
    <s v="AAIZ"/>
    <s v=""/>
    <s v=""/>
    <s v="CO"/>
    <s v=""/>
    <s v="PRODUCTIVOS"/>
    <s v="01:29:02"/>
    <s v=""/>
    <s v="000020271684"/>
    <s v="X"/>
    <s v=""/>
    <s v="IZ10"/>
    <s v=""/>
    <s v="000000"/>
    <s v="GNCH"/>
    <s v="10713765"/>
    <s v=""/>
    <s v=""/>
    <s v=""/>
    <s v="00:00:00"/>
    <s v=""/>
    <s v=""/>
    <s v="X"/>
    <s v=""/>
    <s v="01:25:42"/>
    <s v=""/>
    <s v="QM001202383435"/>
    <s v=""/>
    <s v=""/>
    <s v=""/>
    <s v=""/>
    <s v=""/>
    <s v="FORMADO"/>
    <s v=""/>
    <s v=""/>
    <s v=""/>
    <s v=""/>
    <s v="23:49:35"/>
    <s v="MNC490A"/>
    <s v=""/>
    <s v=""/>
    <s v=""/>
    <s v=""/>
    <s v="IZ10"/>
    <s v=""/>
    <s v="01:25:42"/>
    <s v=""/>
    <s v=""/>
    <s v="000"/>
    <s v="000"/>
    <s v="000"/>
    <s v=""/>
    <s v=""/>
    <s v=""/>
    <s v=""/>
    <s v=""/>
    <s v=""/>
    <s v=""/>
    <s v="H"/>
    <s v="IZ10"/>
    <s v="FORM00001"/>
    <x v="152"/>
    <d v="2022-12-27T00:00:00"/>
    <d v="2022-12-27T00:00:00"/>
    <d v="2022-12-18T00:00:00"/>
    <d v="2022-12-27T00:00:00"/>
    <m/>
    <m/>
    <d v="2022-12-18T00:00:00"/>
    <m/>
    <d v="2022-12-18T00:00:00"/>
    <d v="2022-12-18T00:00:00"/>
    <n v="0.42"/>
  </r>
  <r>
    <s v="IZ10"/>
    <s v="ZA"/>
    <s v="1202383913"/>
    <s v="FRACTURA DE TORNILLO QUE SUJETA LA POLEA"/>
    <x v="3"/>
    <s v="100"/>
    <s v="MECANINT"/>
    <x v="0"/>
    <s v="MECE MERE ORAS"/>
    <s v="IZJIGOMEZ"/>
    <s v="IZJIGOMEZ"/>
    <s v="IZ10-LSC1-EMB"/>
    <s v="B"/>
    <s v=""/>
    <s v=""/>
    <s v="106107070"/>
    <s v=""/>
    <s v="IZCAPIEDRAHI"/>
    <s v="05:36:39"/>
    <s v="505003051"/>
    <s v="0"/>
    <s v=""/>
    <s v=""/>
    <s v=""/>
    <s v="IZ10"/>
    <s v="Z3"/>
    <s v=""/>
    <s v="09:00:00"/>
    <s v="23:46:52"/>
    <s v=""/>
    <s v=""/>
    <s v=""/>
    <s v=""/>
    <s v="23:47:27"/>
    <s v=""/>
    <s v=""/>
    <s v="AAIZ"/>
    <s v=""/>
    <s v=""/>
    <s v="CO"/>
    <s v=""/>
    <s v="PRODUCTIVOS"/>
    <s v="00:49:04"/>
    <s v=""/>
    <s v="000020277845"/>
    <s v="X"/>
    <s v=""/>
    <s v="IZ10"/>
    <s v=""/>
    <s v="000000"/>
    <s v="GNCH"/>
    <s v="10724165"/>
    <s v=""/>
    <s v=""/>
    <s v=""/>
    <s v="00:00:00"/>
    <s v=""/>
    <s v=""/>
    <s v="X"/>
    <s v=""/>
    <s v="00:46:52"/>
    <s v="PROPASOL S.A.S"/>
    <s v="QM001202383913"/>
    <s v=""/>
    <s v=""/>
    <s v=""/>
    <s v=""/>
    <s v=""/>
    <s v="EMBUTIDO SALCHICHON"/>
    <s v=""/>
    <s v=""/>
    <s v=""/>
    <s v=""/>
    <s v="23:47:28"/>
    <s v="MNC540A"/>
    <s v=""/>
    <s v=""/>
    <s v=""/>
    <s v=""/>
    <s v="IZ10"/>
    <s v="Tv. 93 #53-32, Bogotá"/>
    <s v="00:46:52"/>
    <s v="(1)3004621"/>
    <s v=""/>
    <s v="000"/>
    <s v="000"/>
    <s v="000"/>
    <s v=""/>
    <s v=""/>
    <s v=""/>
    <s v=""/>
    <s v=""/>
    <s v=""/>
    <s v=""/>
    <s v="H"/>
    <s v="IZ10"/>
    <s v="20388176"/>
    <x v="153"/>
    <d v="2022-12-27T00:00:00"/>
    <d v="2023-01-04T00:00:00"/>
    <d v="2022-12-20T00:00:00"/>
    <d v="2022-12-27T00:00:00"/>
    <m/>
    <m/>
    <d v="2022-12-20T00:00:00"/>
    <m/>
    <d v="2022-12-20T00:00:00"/>
    <d v="2022-12-19T00:00:00"/>
    <n v="9.2200000000000006"/>
  </r>
  <r>
    <s v="IZ10"/>
    <s v="ZA"/>
    <s v="1202384802"/>
    <s v="Sensor mordaza falla formadora NL 2"/>
    <x v="6"/>
    <s v="100"/>
    <s v="ELECTINT"/>
    <x v="0"/>
    <s v="MECE MERE ORAS"/>
    <s v="IZNARENAS"/>
    <s v="IZNARENAS"/>
    <s v="IZ10-LSA1-FOR"/>
    <s v="A"/>
    <s v=""/>
    <s v=""/>
    <s v="106110930"/>
    <s v=""/>
    <s v="IZLMORTIZ"/>
    <s v="21:18:10"/>
    <s v="505001603"/>
    <s v="0"/>
    <s v=""/>
    <s v=""/>
    <s v=""/>
    <s v="IZ10"/>
    <s v="Z3"/>
    <s v=""/>
    <s v="15:40:00"/>
    <s v="15:00:00"/>
    <s v=""/>
    <s v=""/>
    <s v=""/>
    <s v=""/>
    <s v="21:18:09"/>
    <s v=""/>
    <s v=""/>
    <s v="AAIZ"/>
    <s v=""/>
    <s v=""/>
    <s v="CO"/>
    <s v=""/>
    <s v="PRODUCTIVOS"/>
    <s v="16:52:37"/>
    <s v=""/>
    <s v="000020291176"/>
    <s v="X"/>
    <s v=""/>
    <s v="IZ10"/>
    <s v=""/>
    <s v="000000"/>
    <s v="GNCH"/>
    <s v="10713765"/>
    <s v=""/>
    <s v=""/>
    <s v=""/>
    <s v="00:00:00"/>
    <s v=""/>
    <s v=""/>
    <s v="X"/>
    <s v=""/>
    <s v="16:51:16"/>
    <s v=""/>
    <s v="QM001202384802"/>
    <s v=""/>
    <s v=""/>
    <s v=""/>
    <s v=""/>
    <s v=""/>
    <s v="FORMADO"/>
    <s v=""/>
    <s v=""/>
    <s v=""/>
    <s v=""/>
    <s v="21:18:10"/>
    <s v="MNC490A"/>
    <s v=""/>
    <s v=""/>
    <s v=""/>
    <s v=""/>
    <s v="IZ10"/>
    <s v=""/>
    <s v="16:51:16"/>
    <s v=""/>
    <s v=""/>
    <s v="000"/>
    <s v="000"/>
    <s v="000"/>
    <s v=""/>
    <s v=""/>
    <s v=""/>
    <s v=""/>
    <s v=""/>
    <s v=""/>
    <s v=""/>
    <s v="H"/>
    <s v="IZ10"/>
    <s v="FORM00002"/>
    <x v="154"/>
    <d v="2022-12-21T00:00:00"/>
    <d v="2022-12-21T00:00:00"/>
    <d v="2022-12-21T00:00:00"/>
    <d v="2022-12-21T00:00:00"/>
    <m/>
    <m/>
    <d v="2022-12-21T00:00:00"/>
    <m/>
    <d v="2022-12-21T00:00:00"/>
    <d v="2022-12-21T00:00:00"/>
    <n v="0.67"/>
  </r>
  <r>
    <s v="IZ10"/>
    <s v="ZA"/>
    <s v="1202384534"/>
    <s v="CILINDRO DEL SEGUIDOR NO SALE"/>
    <x v="6"/>
    <s v="100"/>
    <s v="COORMTTO"/>
    <x v="0"/>
    <s v="MECE MERE ORAS"/>
    <s v="IZPAZAPATA"/>
    <s v="IZPAZAPATA"/>
    <s v="IZ10-LSA1-FOR"/>
    <s v="A"/>
    <s v=""/>
    <s v=""/>
    <s v="106110049"/>
    <s v=""/>
    <s v="IZEMCARVAJAL"/>
    <s v="22:44:27"/>
    <s v="505001603"/>
    <s v="0"/>
    <s v=""/>
    <s v=""/>
    <s v=""/>
    <s v="IZ10"/>
    <s v="Z3"/>
    <s v=""/>
    <s v="16:00:00"/>
    <s v="08:01:43"/>
    <s v=""/>
    <s v=""/>
    <s v=""/>
    <s v=""/>
    <s v="22:44:26"/>
    <s v=""/>
    <s v=""/>
    <s v="AAIZ"/>
    <s v=""/>
    <s v=""/>
    <s v="CO"/>
    <s v=""/>
    <s v="PRODUCTIVOS"/>
    <s v="08:03:31"/>
    <s v=""/>
    <s v="000020287849"/>
    <s v="X"/>
    <s v=""/>
    <s v="IZ10"/>
    <s v=""/>
    <s v="000000"/>
    <s v="GNCH"/>
    <s v="10713765"/>
    <s v=""/>
    <s v=""/>
    <s v=""/>
    <s v="00:00:00"/>
    <s v=""/>
    <s v=""/>
    <s v="X"/>
    <s v=""/>
    <s v="08:01:43"/>
    <s v=""/>
    <s v="QM001202384534"/>
    <s v=""/>
    <s v=""/>
    <s v=""/>
    <s v=""/>
    <s v=""/>
    <s v="FORMADO"/>
    <s v=""/>
    <s v=""/>
    <s v=""/>
    <s v=""/>
    <s v="22:44:27"/>
    <s v="MNC490A"/>
    <s v=""/>
    <s v=""/>
    <s v=""/>
    <s v=""/>
    <s v="IZ10"/>
    <s v=""/>
    <s v="08:01:43"/>
    <s v=""/>
    <s v=""/>
    <s v="000"/>
    <s v="000"/>
    <s v="000"/>
    <s v=""/>
    <s v=""/>
    <s v=""/>
    <s v=""/>
    <s v=""/>
    <s v=""/>
    <s v=""/>
    <s v="H"/>
    <s v="IZ10"/>
    <s v="FORM00002"/>
    <x v="154"/>
    <d v="2023-01-10T00:00:00"/>
    <d v="2023-01-10T00:00:00"/>
    <d v="2022-12-21T00:00:00"/>
    <d v="2023-01-10T00:00:00"/>
    <m/>
    <m/>
    <d v="2022-12-21T00:00:00"/>
    <m/>
    <d v="2022-12-21T00:00:00"/>
    <d v="2022-12-21T00:00:00"/>
    <n v="7.97"/>
  </r>
  <r>
    <s v="IZ10"/>
    <s v="ZA"/>
    <s v="1202385894"/>
    <s v="REVIENTE DE CADENA DE TRANSPORTADOR"/>
    <x v="8"/>
    <s v="100"/>
    <s v="COORMTTO"/>
    <x v="0"/>
    <s v="MECE ORAS"/>
    <s v="IZPAZAPATA"/>
    <s v="IZPAZAPATA"/>
    <s v="IZ10-LSA1-FOR"/>
    <s v="B"/>
    <s v=""/>
    <s v=""/>
    <s v="106120791"/>
    <s v=""/>
    <s v="IZACMERINO"/>
    <s v="15:00:11"/>
    <s v="505003047"/>
    <s v="0"/>
    <s v=""/>
    <s v=""/>
    <s v=""/>
    <s v="IZ10"/>
    <s v="Z3"/>
    <s v=""/>
    <s v="14:00:00"/>
    <s v="13:30:00"/>
    <s v=""/>
    <s v=""/>
    <s v=""/>
    <s v=""/>
    <s v="15:00:09"/>
    <s v=""/>
    <s v=""/>
    <s v="AAIZ"/>
    <s v=""/>
    <s v=""/>
    <s v="CO"/>
    <s v=""/>
    <s v="PRODUCTIVOS"/>
    <s v="13:43:43"/>
    <s v=""/>
    <s v="000020309663"/>
    <s v="X"/>
    <s v=""/>
    <s v="IZ10"/>
    <s v=""/>
    <s v="000000"/>
    <s v="GNCH"/>
    <s v="10713765"/>
    <s v=""/>
    <s v=""/>
    <s v=""/>
    <s v="00:00:00"/>
    <s v=""/>
    <s v=""/>
    <s v="X"/>
    <s v=""/>
    <s v="13:42:12"/>
    <s v="Juan Neustadtel"/>
    <s v="QM001202385894"/>
    <s v=""/>
    <s v=""/>
    <s v=""/>
    <s v=""/>
    <s v=""/>
    <s v="FORMADO"/>
    <s v=""/>
    <s v=""/>
    <s v=""/>
    <s v=""/>
    <s v="15:00:11"/>
    <s v="MNC490A"/>
    <s v=""/>
    <s v=""/>
    <s v=""/>
    <s v=""/>
    <s v="IZ10"/>
    <s v="Cra 48#48 Sur--75, Envigado"/>
    <s v="13:42:12"/>
    <s v="5405380 108"/>
    <s v=""/>
    <s v="000"/>
    <s v="000"/>
    <s v="000"/>
    <s v=""/>
    <s v=""/>
    <s v=""/>
    <s v=""/>
    <s v=""/>
    <s v=""/>
    <s v=""/>
    <s v="H"/>
    <s v="IZ10"/>
    <s v="20388054"/>
    <x v="155"/>
    <d v="2022-12-27T00:00:00"/>
    <d v="2022-12-27T00:00:00"/>
    <d v="2022-12-26T00:00:00"/>
    <d v="2022-12-27T00:00:00"/>
    <m/>
    <m/>
    <d v="2022-12-26T00:00:00"/>
    <m/>
    <d v="2022-12-26T00:00:00"/>
    <d v="2022-12-26T00:00:00"/>
    <n v="0.5"/>
  </r>
  <r>
    <s v="IZ10"/>
    <s v="ZA"/>
    <s v="1202386995"/>
    <s v="DAÑO EN EL EMPAQUE DE ANTEOJO"/>
    <x v="4"/>
    <s v="100"/>
    <s v="COORMTTO"/>
    <x v="0"/>
    <s v="MECE MERE ORAS"/>
    <s v="IZPAZAPATA"/>
    <s v="IZPAZAPATA"/>
    <s v="IZ10-LSA1-EMP"/>
    <s v="B"/>
    <s v=""/>
    <s v=""/>
    <s v="106125551"/>
    <s v=""/>
    <s v="IZLMORTIZ"/>
    <s v="17:39:16"/>
    <s v="505001342"/>
    <s v="0"/>
    <s v=""/>
    <s v=""/>
    <s v=""/>
    <s v="IZ10"/>
    <s v="Z3"/>
    <s v=""/>
    <s v="11:30:00"/>
    <s v="10:30:00"/>
    <s v=""/>
    <s v=""/>
    <s v=""/>
    <s v=""/>
    <s v="10:30:00"/>
    <s v=""/>
    <s v=""/>
    <s v="AAIZ"/>
    <s v=""/>
    <s v=""/>
    <s v="CO"/>
    <s v=""/>
    <s v="PRODUCTIVOS"/>
    <s v="10:40:14"/>
    <s v=""/>
    <s v="000020326244"/>
    <s v="X"/>
    <s v=""/>
    <s v="IZ10"/>
    <s v=""/>
    <s v="000000"/>
    <s v="GNCH"/>
    <s v="10712765"/>
    <s v=""/>
    <s v=""/>
    <s v=""/>
    <s v="00:00:00"/>
    <s v=""/>
    <s v=""/>
    <s v="X"/>
    <s v=""/>
    <s v="10:39:05"/>
    <s v=""/>
    <s v="QM001202386995"/>
    <s v=""/>
    <s v=""/>
    <s v=""/>
    <s v=""/>
    <s v=""/>
    <s v="EMPAQUE"/>
    <s v=""/>
    <s v=""/>
    <s v=""/>
    <s v=""/>
    <s v="17:39:15"/>
    <s v="MNC525A"/>
    <s v=""/>
    <s v=""/>
    <s v=""/>
    <s v=""/>
    <s v="IZ10"/>
    <s v=""/>
    <s v="10:39:05"/>
    <s v=""/>
    <s v=""/>
    <s v="000"/>
    <s v="000"/>
    <s v="000"/>
    <s v=""/>
    <s v=""/>
    <s v=""/>
    <s v=""/>
    <s v=""/>
    <s v=""/>
    <s v=""/>
    <s v="H"/>
    <s v="IZ10"/>
    <s v="EMPA00005"/>
    <x v="156"/>
    <d v="2022-12-29T00:00:00"/>
    <d v="2022-12-29T00:00:00"/>
    <d v="2022-12-29T00:00:00"/>
    <d v="2022-12-29T00:00:00"/>
    <m/>
    <m/>
    <d v="2022-12-29T00:00:00"/>
    <m/>
    <d v="2022-12-29T00:00:00"/>
    <d v="2022-12-29T00:00:00"/>
    <n v="1"/>
  </r>
  <r>
    <s v="IZ10"/>
    <s v="ZA"/>
    <s v="1202388782"/>
    <s v="CONECTOR ATERRIZADO"/>
    <x v="0"/>
    <s v="100"/>
    <s v="ELECTINT"/>
    <x v="0"/>
    <s v="MECE MERE ORAS"/>
    <s v="IZLMORTIZ"/>
    <s v="IZLMORTIZ"/>
    <s v="IZ10-LSA1-EMP"/>
    <s v="A"/>
    <s v=""/>
    <s v=""/>
    <s v="106134394"/>
    <s v=""/>
    <s v="IZLMORTIZ"/>
    <s v="20:26:16"/>
    <s v="505002491"/>
    <s v="0"/>
    <s v=""/>
    <s v=""/>
    <s v=""/>
    <s v="IZ10"/>
    <s v="Z3"/>
    <s v=""/>
    <s v="21:30:00"/>
    <s v="20:00:00"/>
    <s v=""/>
    <s v=""/>
    <s v=""/>
    <s v=""/>
    <s v="20:26:15"/>
    <s v=""/>
    <s v=""/>
    <s v="AAIZ"/>
    <s v=""/>
    <s v=""/>
    <s v="CO"/>
    <s v=""/>
    <s v="PRODUCTIVOS"/>
    <s v="21:22:03"/>
    <s v=""/>
    <s v="000020352300"/>
    <s v="X"/>
    <s v=""/>
    <s v="IZ10"/>
    <s v=""/>
    <s v="000000"/>
    <s v="GNCH"/>
    <s v="10720065"/>
    <s v=""/>
    <s v=""/>
    <s v=""/>
    <s v="00:00:00"/>
    <s v=""/>
    <s v=""/>
    <s v="X"/>
    <s v=""/>
    <s v="21:21:24"/>
    <s v=""/>
    <s v="QM001202388782"/>
    <s v=""/>
    <s v=""/>
    <s v=""/>
    <s v=""/>
    <s v=""/>
    <s v="EMPAQUE"/>
    <s v=""/>
    <s v=""/>
    <s v=""/>
    <s v=""/>
    <s v="20:26:16"/>
    <s v="MNC525A"/>
    <s v=""/>
    <s v=""/>
    <s v=""/>
    <s v=""/>
    <s v="IZ10"/>
    <s v=""/>
    <s v="21:21:24"/>
    <s v=""/>
    <s v=""/>
    <s v="000"/>
    <s v="000"/>
    <s v="000"/>
    <s v=""/>
    <s v=""/>
    <s v=""/>
    <s v=""/>
    <s v=""/>
    <s v=""/>
    <s v=""/>
    <s v="H"/>
    <s v="IZ10"/>
    <s v="EMPA00039"/>
    <x v="157"/>
    <d v="2023-01-05T00:00:00"/>
    <d v="2023-01-05T00:00:00"/>
    <d v="2023-01-04T00:00:00"/>
    <d v="2023-01-05T00:00:00"/>
    <m/>
    <m/>
    <d v="2023-01-04T00:00:00"/>
    <m/>
    <d v="2023-01-04T00:00:00"/>
    <d v="2023-01-04T00:00:00"/>
    <n v="1.5"/>
  </r>
  <r>
    <s v="IZ10"/>
    <s v="ZA"/>
    <s v="1202389064"/>
    <s v="REVIENTE DE CADENA DE TRANSPORTADOR"/>
    <x v="8"/>
    <s v="100"/>
    <s v="COORMTTO"/>
    <x v="0"/>
    <s v="MECE MERE ORAS"/>
    <s v="IZPAZAPATA"/>
    <s v="IZPAZAPATA"/>
    <s v="IZ10-LSA1-FOR"/>
    <s v="B"/>
    <s v=""/>
    <s v=""/>
    <s v="106136836"/>
    <s v=""/>
    <s v="IZLMORTIZ"/>
    <s v="19:05:21"/>
    <s v="505003047"/>
    <s v="0"/>
    <s v=""/>
    <s v=""/>
    <s v=""/>
    <s v="IZ10"/>
    <s v="Z3"/>
    <s v=""/>
    <s v="10:00:00"/>
    <s v="09:30:00"/>
    <s v=""/>
    <s v=""/>
    <s v=""/>
    <s v=""/>
    <s v="09:30:00"/>
    <s v=""/>
    <s v=""/>
    <s v="AAIZ"/>
    <s v=""/>
    <s v=""/>
    <s v="CO"/>
    <s v=""/>
    <s v="PRODUCTIVOS"/>
    <s v="11:29:44"/>
    <s v=""/>
    <s v="000020355431"/>
    <s v="X"/>
    <s v=""/>
    <s v="IZ10"/>
    <s v=""/>
    <s v="000000"/>
    <s v="GNCH"/>
    <s v="10713765"/>
    <s v=""/>
    <s v=""/>
    <s v=""/>
    <s v="00:00:00"/>
    <s v=""/>
    <s v=""/>
    <s v="X"/>
    <s v=""/>
    <s v="11:27:21"/>
    <s v="Juan Neustadtel"/>
    <s v="QM001202389064"/>
    <s v=""/>
    <s v=""/>
    <s v=""/>
    <s v=""/>
    <s v=""/>
    <s v="FORMADO"/>
    <s v=""/>
    <s v=""/>
    <s v=""/>
    <s v=""/>
    <s v="19:05:20"/>
    <s v="MNC490A"/>
    <s v=""/>
    <s v=""/>
    <s v=""/>
    <s v=""/>
    <s v="IZ10"/>
    <s v="Cra 48#48 Sur--75, Envigado"/>
    <s v="11:27:21"/>
    <s v="5405380 108"/>
    <s v=""/>
    <s v="000"/>
    <s v="000"/>
    <s v="000"/>
    <s v=""/>
    <s v=""/>
    <s v=""/>
    <s v=""/>
    <s v=""/>
    <s v=""/>
    <s v=""/>
    <s v="H"/>
    <s v="IZ10"/>
    <s v="20388054"/>
    <x v="158"/>
    <d v="2023-01-06T00:00:00"/>
    <d v="2023-01-06T00:00:00"/>
    <d v="2023-01-05T00:00:00"/>
    <d v="2023-01-05T00:00:00"/>
    <m/>
    <m/>
    <d v="2023-01-05T00:00:00"/>
    <m/>
    <d v="2023-01-05T00:00:00"/>
    <d v="2023-01-05T00:00:00"/>
    <n v="0.5"/>
  </r>
  <r>
    <s v="IZ10"/>
    <s v="ZA"/>
    <s v="1202389095"/>
    <s v="ELEVACIÓN DE MOLDE DE FORMADO DEFICIENTE"/>
    <x v="4"/>
    <s v="100"/>
    <s v="COORMTTO"/>
    <x v="0"/>
    <s v="MECE MERE ORAS"/>
    <s v="IZPAZAPATA"/>
    <s v="IZPAZAPATA"/>
    <s v="IZ10-LSA1-EMP"/>
    <s v="B"/>
    <s v=""/>
    <s v=""/>
    <s v="106136821"/>
    <s v=""/>
    <s v="IZLMORTIZ"/>
    <s v="19:01:38"/>
    <s v="505001342"/>
    <s v="0"/>
    <s v=""/>
    <s v=""/>
    <s v=""/>
    <s v="IZ10"/>
    <s v="Z3"/>
    <s v=""/>
    <s v="11:00:00"/>
    <s v="10:00:00"/>
    <s v=""/>
    <s v=""/>
    <s v=""/>
    <s v=""/>
    <s v="10:00:00"/>
    <s v=""/>
    <s v=""/>
    <s v="AAIZ"/>
    <s v=""/>
    <s v=""/>
    <s v="CO"/>
    <s v=""/>
    <s v="PRODUCTIVOS"/>
    <s v="11:59:10"/>
    <s v=""/>
    <s v="000020355583"/>
    <s v="X"/>
    <s v=""/>
    <s v="IZ10"/>
    <s v=""/>
    <s v="000000"/>
    <s v="GNCH"/>
    <s v="10712765"/>
    <s v=""/>
    <s v=""/>
    <s v=""/>
    <s v="00:00:00"/>
    <s v=""/>
    <s v=""/>
    <s v="X"/>
    <s v=""/>
    <s v="11:58:19"/>
    <s v=""/>
    <s v="QM001202389095"/>
    <s v=""/>
    <s v=""/>
    <s v=""/>
    <s v=""/>
    <s v=""/>
    <s v="EMPAQUE"/>
    <s v=""/>
    <s v=""/>
    <s v=""/>
    <s v=""/>
    <s v="19:01:36"/>
    <s v="MNC525A"/>
    <s v=""/>
    <s v=""/>
    <s v=""/>
    <s v=""/>
    <s v="IZ10"/>
    <s v=""/>
    <s v="11:58:19"/>
    <s v=""/>
    <s v=""/>
    <s v="000"/>
    <s v="000"/>
    <s v="000"/>
    <s v=""/>
    <s v=""/>
    <s v=""/>
    <s v=""/>
    <s v=""/>
    <s v=""/>
    <s v=""/>
    <s v="H"/>
    <s v="IZ10"/>
    <s v="EMPA00005"/>
    <x v="158"/>
    <d v="2023-01-06T00:00:00"/>
    <d v="2023-01-06T00:00:00"/>
    <d v="2023-01-05T00:00:00"/>
    <d v="2023-01-05T00:00:00"/>
    <m/>
    <m/>
    <d v="2023-01-05T00:00:00"/>
    <m/>
    <d v="2023-01-05T00:00:00"/>
    <d v="2023-01-05T00:00:00"/>
    <n v="1"/>
  </r>
  <r>
    <s v="IZ10"/>
    <s v="ZA"/>
    <s v="1202389323"/>
    <s v="FRACTURA EN EL EJE DEL EMBRAGUE"/>
    <x v="7"/>
    <s v="100"/>
    <s v="MECANINT"/>
    <x v="0"/>
    <s v="MECE MERE ORAS"/>
    <s v="IZLMORTIZ"/>
    <s v="IZLMORTIZ"/>
    <s v="IZ10-LSA1-FOR"/>
    <s v="B"/>
    <s v=""/>
    <s v=""/>
    <s v="106137159"/>
    <s v=""/>
    <s v="IZLMORTIZ"/>
    <s v="20:29:20"/>
    <s v="505001267"/>
    <s v="0"/>
    <s v=""/>
    <s v=""/>
    <s v=""/>
    <s v="IZ10"/>
    <s v="Z3"/>
    <s v=""/>
    <s v="00:30:00"/>
    <s v="20:15:00"/>
    <s v=""/>
    <s v=""/>
    <s v=""/>
    <s v=""/>
    <s v="20:29:19"/>
    <s v=""/>
    <s v=""/>
    <s v="AAIZ"/>
    <s v=""/>
    <s v=""/>
    <s v="CO"/>
    <s v=""/>
    <s v="PRODUCTIVOS"/>
    <s v="21:31:53"/>
    <s v=""/>
    <s v="000020358391"/>
    <s v="X"/>
    <s v=""/>
    <s v="IZ10"/>
    <s v=""/>
    <s v="000000"/>
    <s v="GNCH"/>
    <s v="10713765"/>
    <s v=""/>
    <s v=""/>
    <s v=""/>
    <s v="00:00:00"/>
    <s v=""/>
    <s v=""/>
    <s v="X"/>
    <s v=""/>
    <s v="21:25:53"/>
    <s v=""/>
    <s v="QM001202389323"/>
    <s v=""/>
    <s v=""/>
    <s v=""/>
    <s v=""/>
    <s v=""/>
    <s v="FORMADO"/>
    <s v=""/>
    <s v=""/>
    <s v=""/>
    <s v=""/>
    <s v="20:29:20"/>
    <s v="MNC490A"/>
    <s v=""/>
    <s v=""/>
    <s v=""/>
    <s v=""/>
    <s v="IZ10"/>
    <s v=""/>
    <s v="21:25:53"/>
    <s v=""/>
    <s v=""/>
    <s v="000"/>
    <s v="000"/>
    <s v="000"/>
    <s v=""/>
    <s v=""/>
    <s v=""/>
    <s v=""/>
    <s v=""/>
    <s v=""/>
    <s v=""/>
    <s v="H"/>
    <s v="IZ10"/>
    <s v="FORM00001"/>
    <x v="158"/>
    <d v="2023-01-06T00:00:00"/>
    <d v="2023-01-06T00:00:00"/>
    <d v="2023-01-06T00:00:00"/>
    <d v="2023-01-06T00:00:00"/>
    <m/>
    <m/>
    <d v="2023-01-05T00:00:00"/>
    <m/>
    <d v="2023-01-05T00:00:00"/>
    <d v="2023-01-05T00:00:00"/>
    <n v="4.25"/>
  </r>
  <r>
    <s v="IZ10"/>
    <s v="ZA"/>
    <s v="1202389327"/>
    <s v="Problemas de clutch Nl1"/>
    <x v="6"/>
    <s v="100"/>
    <s v="COORTU02"/>
    <x v="1"/>
    <s v="MECE"/>
    <s v="IZNARENAS"/>
    <s v="IZNARENAS"/>
    <s v="IZ10-LSA1-FOR"/>
    <s v="A"/>
    <s v=""/>
    <s v=""/>
    <s v=""/>
    <s v=""/>
    <s v="IZLMORTIZ"/>
    <s v="21:50:39"/>
    <s v="505001603"/>
    <s v="0"/>
    <s v=""/>
    <s v=""/>
    <s v=""/>
    <s v="IZ10"/>
    <s v="Z3"/>
    <s v=""/>
    <s v="00:00:00"/>
    <s v="21:44:45"/>
    <s v=""/>
    <s v=""/>
    <s v=""/>
    <s v=""/>
    <s v="21:44:45"/>
    <s v=""/>
    <s v=""/>
    <s v="AAIZ"/>
    <s v=""/>
    <s v=""/>
    <s v="CO"/>
    <s v=""/>
    <s v="PRODUCTIVOS"/>
    <s v="21:46:32"/>
    <s v=""/>
    <s v="000020358344"/>
    <s v="X"/>
    <s v=""/>
    <s v="IZ10"/>
    <s v=""/>
    <s v="000000"/>
    <s v="GNCH"/>
    <s v="10713765"/>
    <s v=""/>
    <s v=""/>
    <s v=""/>
    <s v="00:00:00"/>
    <s v=""/>
    <s v=""/>
    <s v="X"/>
    <s v=""/>
    <s v="21:44:45"/>
    <s v=""/>
    <s v="QM001202389327"/>
    <s v=""/>
    <s v=""/>
    <s v=""/>
    <s v=""/>
    <s v=""/>
    <s v="FORMADO"/>
    <s v=""/>
    <s v=""/>
    <s v=""/>
    <s v=""/>
    <s v="21:50:37"/>
    <s v="MNC490A"/>
    <s v=""/>
    <s v=""/>
    <s v=""/>
    <s v=""/>
    <s v="IZ10"/>
    <s v=""/>
    <s v="21:44:45"/>
    <s v=""/>
    <s v=""/>
    <s v="000"/>
    <s v="000"/>
    <s v="000"/>
    <s v=""/>
    <s v=""/>
    <s v=""/>
    <s v=""/>
    <s v=""/>
    <s v=""/>
    <s v=""/>
    <s v="H"/>
    <s v="IZ10"/>
    <s v="FORM00002"/>
    <x v="158"/>
    <d v="2023-01-05T00:00:00"/>
    <d v="2023-01-05T00:00:00"/>
    <m/>
    <d v="2023-01-05T00:00:00"/>
    <m/>
    <m/>
    <d v="2023-01-05T00:00:00"/>
    <m/>
    <d v="2023-01-05T00:00:00"/>
    <d v="2023-01-05T00:00:00"/>
    <n v="0"/>
  </r>
  <r>
    <s v="IZ10"/>
    <s v="ZA"/>
    <s v="1202389868"/>
    <s v="CAMBIO DE SENSORES VÁLVULAS VACÍO"/>
    <x v="2"/>
    <s v="100"/>
    <s v="ELECTINT"/>
    <x v="0"/>
    <s v="MECE MERE ORAS"/>
    <s v="IZHAURAN"/>
    <s v="IZHAURAN"/>
    <s v="IZ10-LJA1-EMP-EMP2"/>
    <s v="B"/>
    <s v=""/>
    <s v=""/>
    <s v="106141067"/>
    <s v=""/>
    <s v="IZLMORTIZ"/>
    <s v="20:31:29"/>
    <s v="505002465"/>
    <s v="0"/>
    <s v=""/>
    <s v=""/>
    <s v=""/>
    <s v="IZ10"/>
    <s v="Z3"/>
    <s v=""/>
    <s v="06:05:00"/>
    <s v="06:00:00"/>
    <s v=""/>
    <s v=""/>
    <s v=""/>
    <s v=""/>
    <s v="20:31:28"/>
    <s v=""/>
    <s v=""/>
    <s v="AAIZ"/>
    <s v=""/>
    <s v=""/>
    <s v="CO"/>
    <s v=""/>
    <s v="PRODUCTIVOS"/>
    <s v="08:26:37"/>
    <s v=""/>
    <s v="000020368698"/>
    <s v="X"/>
    <s v=""/>
    <s v="IZ10"/>
    <s v=""/>
    <s v="000000"/>
    <s v="GNCH"/>
    <s v="10723465"/>
    <s v=""/>
    <s v=""/>
    <s v=""/>
    <s v="00:00:00"/>
    <s v=""/>
    <s v=""/>
    <s v="X"/>
    <s v=""/>
    <s v="08:25:27"/>
    <s v="Juan Nustadtel"/>
    <s v="QM001202389868"/>
    <s v=""/>
    <s v=""/>
    <s v=""/>
    <s v=""/>
    <s v=""/>
    <s v="EMPAQUE RIGIDO"/>
    <s v="ENVIGADO"/>
    <s v=""/>
    <s v=""/>
    <s v=""/>
    <s v="20:31:29"/>
    <s v="MNC550A"/>
    <s v=""/>
    <s v=""/>
    <s v=""/>
    <s v=""/>
    <s v="IZ10"/>
    <s v="Cra 48#48 Sur-75 (Juan Neustadtel)"/>
    <s v="08:25:27"/>
    <s v="5405380"/>
    <s v=""/>
    <s v="000"/>
    <s v="000"/>
    <s v="000"/>
    <s v=""/>
    <s v=""/>
    <s v=""/>
    <s v=""/>
    <s v=""/>
    <s v=""/>
    <s v=""/>
    <s v="H"/>
    <s v="IZ10"/>
    <s v="20183406"/>
    <x v="159"/>
    <d v="2023-01-07T00:00:00"/>
    <d v="2023-01-07T00:00:00"/>
    <d v="2023-01-07T00:00:00"/>
    <d v="2023-01-07T00:00:00"/>
    <m/>
    <m/>
    <d v="2023-01-07T00:00:00"/>
    <m/>
    <d v="2023-01-07T00:00:00"/>
    <d v="2023-01-07T00:00:00"/>
    <n v="0.08"/>
  </r>
  <r>
    <s v="IZ10"/>
    <s v="ZA"/>
    <s v="1202390325"/>
    <s v="FORM0001 FALLO ACOPLE FUSIBLE DE TRANSFO"/>
    <x v="7"/>
    <s v="100"/>
    <s v="COORMTTO"/>
    <x v="1"/>
    <s v="MECE"/>
    <s v="IZWJJIMENEZ"/>
    <s v="IZWJJIMENEZ"/>
    <s v="IZ10-LSA1-FOR"/>
    <s v="B"/>
    <s v=""/>
    <s v=""/>
    <s v=""/>
    <s v=""/>
    <s v="IZEMCARVAJAL"/>
    <s v="02:38:19"/>
    <s v="505001267"/>
    <s v="0"/>
    <s v=""/>
    <s v=""/>
    <s v=""/>
    <s v="IZ10"/>
    <s v="Z3"/>
    <s v=""/>
    <s v="00:00:00"/>
    <s v="23:00:00"/>
    <s v=""/>
    <s v=""/>
    <s v=""/>
    <s v=""/>
    <s v="23:00:00"/>
    <s v=""/>
    <s v=""/>
    <s v="AAIZ"/>
    <s v=""/>
    <s v=""/>
    <s v="CO"/>
    <s v=""/>
    <s v="PRODUCTIVOS"/>
    <s v="23:26:11"/>
    <s v=""/>
    <s v="000020375914"/>
    <s v="X"/>
    <s v=""/>
    <s v="IZ10"/>
    <s v=""/>
    <s v="000000"/>
    <s v="GNCH"/>
    <s v="10713765"/>
    <s v=""/>
    <s v=""/>
    <s v=""/>
    <s v="00:00:00"/>
    <s v=""/>
    <s v=""/>
    <s v="X"/>
    <s v=""/>
    <s v="23:24:30"/>
    <s v=""/>
    <s v="QM001202390325"/>
    <s v=""/>
    <s v=""/>
    <s v=""/>
    <s v=""/>
    <s v=""/>
    <s v="FORMADO"/>
    <s v=""/>
    <s v=""/>
    <s v=""/>
    <s v=""/>
    <s v="02:38:18"/>
    <s v="MNC490A"/>
    <s v=""/>
    <s v=""/>
    <s v=""/>
    <s v=""/>
    <s v="IZ10"/>
    <s v=""/>
    <s v="23:24:30"/>
    <s v=""/>
    <s v=""/>
    <s v="000"/>
    <s v="000"/>
    <s v="000"/>
    <s v=""/>
    <s v=""/>
    <s v=""/>
    <s v=""/>
    <s v=""/>
    <s v=""/>
    <s v=""/>
    <s v="H"/>
    <s v="IZ10"/>
    <s v="FORM00001"/>
    <x v="160"/>
    <d v="2023-01-10T00:00:00"/>
    <d v="2023-01-10T00:00:00"/>
    <m/>
    <d v="2023-01-09T00:00:00"/>
    <m/>
    <m/>
    <d v="2023-01-09T00:00:00"/>
    <m/>
    <d v="2023-01-09T00:00:00"/>
    <d v="2023-01-09T00:00:00"/>
    <n v="0"/>
  </r>
  <r>
    <s v="IZ10"/>
    <s v="ZA"/>
    <s v="1202390348"/>
    <s v="SE REVIENTA LA TRIPA Y SE SUELTA EL GANC"/>
    <x v="1"/>
    <s v="100"/>
    <s v="COORTU03"/>
    <x v="0"/>
    <s v="MECE MERE ORAS"/>
    <s v="IZJIGOMEZ"/>
    <s v="IZJIGOMEZ"/>
    <s v="IZ10-LSC1-EMB"/>
    <s v="B"/>
    <s v=""/>
    <s v=""/>
    <s v="106142677"/>
    <s v=""/>
    <s v="IZEMCARVAJAL"/>
    <s v="02:32:48"/>
    <s v=""/>
    <s v=""/>
    <s v=""/>
    <s v=""/>
    <s v=""/>
    <s v="IZ10"/>
    <s v="Z3"/>
    <s v=""/>
    <s v="10:00:00"/>
    <s v="00:30:00"/>
    <s v=""/>
    <s v=""/>
    <s v=""/>
    <s v=""/>
    <s v="00:30:00"/>
    <s v=""/>
    <s v=""/>
    <s v="AAIZ"/>
    <s v=""/>
    <s v=""/>
    <s v="CO"/>
    <s v=""/>
    <s v="PRODUCTIVOS"/>
    <s v="02:48:06"/>
    <s v=""/>
    <s v="000020376401"/>
    <s v="X"/>
    <s v=""/>
    <s v="IZ10"/>
    <s v=""/>
    <s v="000000"/>
    <s v="GNCH"/>
    <s v="10724165"/>
    <s v=""/>
    <s v=""/>
    <s v=""/>
    <s v="00:00:00"/>
    <s v=""/>
    <s v=""/>
    <s v="X"/>
    <s v=""/>
    <s v="02:45:32"/>
    <s v=""/>
    <s v="QM001202390348"/>
    <s v=""/>
    <s v=""/>
    <s v=""/>
    <s v=""/>
    <s v=""/>
    <s v="EMBUTIDO SALCHICHON"/>
    <s v=""/>
    <s v=""/>
    <s v=""/>
    <s v=""/>
    <s v="02:32:47"/>
    <s v="MNC540A"/>
    <s v=""/>
    <s v=""/>
    <s v=""/>
    <s v=""/>
    <s v="IZ10"/>
    <s v=""/>
    <s v="02:45:32"/>
    <s v=""/>
    <s v=""/>
    <s v="000"/>
    <s v="000"/>
    <s v="000"/>
    <s v=""/>
    <s v=""/>
    <s v=""/>
    <s v=""/>
    <s v=""/>
    <s v=""/>
    <s v=""/>
    <s v="H"/>
    <s v="IZ10"/>
    <s v="GRAP00017"/>
    <x v="161"/>
    <d v="2023-02-15T00:00:00"/>
    <d v="2023-02-15T00:00:00"/>
    <d v="2023-01-10T00:00:00"/>
    <d v="2023-01-10T00:00:00"/>
    <m/>
    <m/>
    <d v="2023-01-10T00:00:00"/>
    <m/>
    <d v="2023-01-10T00:00:00"/>
    <d v="2023-01-10T00:00:00"/>
    <n v="9.5"/>
  </r>
  <r>
    <s v="IZ10"/>
    <s v="ZA"/>
    <s v="1202391417"/>
    <s v="MEMBRANAS EN MAL ESTADO"/>
    <x v="2"/>
    <s v="100"/>
    <s v="COORMTTO"/>
    <x v="0"/>
    <s v="MECE MERE ORAS"/>
    <s v="IZJIGOMEZ"/>
    <s v="IZJIGOMEZ"/>
    <s v="IZ10-LJA1-EMP-EMP2"/>
    <s v="B"/>
    <s v=""/>
    <s v=""/>
    <s v="106145706"/>
    <s v=""/>
    <s v="IZEMCARVAJAL"/>
    <s v="12:10:49"/>
    <s v="505002465"/>
    <s v="0"/>
    <s v=""/>
    <s v=""/>
    <s v=""/>
    <s v="IZ10"/>
    <s v="Z3"/>
    <s v=""/>
    <s v="02:00:00"/>
    <s v="21:30:00"/>
    <s v=""/>
    <s v=""/>
    <s v=""/>
    <s v=""/>
    <s v="12:10:47"/>
    <s v=""/>
    <s v=""/>
    <s v="AAIZ"/>
    <s v=""/>
    <s v=""/>
    <s v="CO"/>
    <s v=""/>
    <s v="PRODUCTIVOS"/>
    <s v="22:22:09"/>
    <s v=""/>
    <s v="000020391901"/>
    <s v="X"/>
    <s v=""/>
    <s v="IZ10"/>
    <s v=""/>
    <s v="000000"/>
    <s v="GNCH"/>
    <s v="10723465"/>
    <s v=""/>
    <s v=""/>
    <s v=""/>
    <s v="00:00:00"/>
    <s v=""/>
    <s v=""/>
    <s v="X"/>
    <s v=""/>
    <s v="22:20:23"/>
    <s v="Juan Nustadtel"/>
    <s v="QM001202391417"/>
    <s v=""/>
    <s v=""/>
    <s v=""/>
    <s v=""/>
    <s v=""/>
    <s v="EMPAQUE RIGIDO"/>
    <s v="ENVIGADO"/>
    <s v=""/>
    <s v=""/>
    <s v=""/>
    <s v="12:10:49"/>
    <s v="MNC550A"/>
    <s v=""/>
    <s v=""/>
    <s v=""/>
    <s v=""/>
    <s v="IZ10"/>
    <s v="Cra 48#48 Sur-75 (Juan Neustadtel)"/>
    <s v="22:20:23"/>
    <s v="5405380"/>
    <s v=""/>
    <s v="000"/>
    <s v="000"/>
    <s v="000"/>
    <s v=""/>
    <s v=""/>
    <s v=""/>
    <s v=""/>
    <s v=""/>
    <s v=""/>
    <s v=""/>
    <s v="H"/>
    <s v="IZ10"/>
    <s v="20183406"/>
    <x v="162"/>
    <d v="2023-01-12T00:00:00"/>
    <d v="2023-01-12T00:00:00"/>
    <d v="2023-01-12T00:00:00"/>
    <d v="2023-01-12T00:00:00"/>
    <m/>
    <m/>
    <d v="2023-01-11T00:00:00"/>
    <m/>
    <d v="2023-01-11T00:00:00"/>
    <d v="2023-01-11T00:00:00"/>
    <n v="4.5"/>
  </r>
  <r>
    <s v="IZ10"/>
    <s v="ZA"/>
    <s v="1202390933"/>
    <s v="Empa 00039 FALLO VIDEO JET CODIGO ILEGIB"/>
    <x v="0"/>
    <s v="100"/>
    <s v="COORMTTO"/>
    <x v="2"/>
    <s v="MECE"/>
    <s v="IZWJJIMENEZ"/>
    <s v="IZWJJIMENEZ"/>
    <s v="IZ10-LSA1-EMP"/>
    <s v="A"/>
    <s v=""/>
    <s v=""/>
    <s v=""/>
    <s v=""/>
    <s v="IZEMCARVAJAL"/>
    <s v="05:16:37"/>
    <s v="505002491"/>
    <s v="0"/>
    <s v=""/>
    <s v=""/>
    <s v=""/>
    <s v="IZ10"/>
    <s v="Z3"/>
    <s v=""/>
    <s v="00:00:00"/>
    <s v="03:12:00"/>
    <s v=""/>
    <s v=""/>
    <s v=""/>
    <s v=""/>
    <s v="03:12:00"/>
    <s v=""/>
    <s v=""/>
    <s v="AAIZ"/>
    <s v=""/>
    <s v=""/>
    <s v="CO"/>
    <s v=""/>
    <s v="PRODUCTIVOS"/>
    <s v="04:17:18"/>
    <s v=""/>
    <s v="000020382092"/>
    <s v="X"/>
    <s v=""/>
    <s v="IZ10"/>
    <s v=""/>
    <s v="000000"/>
    <s v="GNCH"/>
    <s v="10720065"/>
    <s v=""/>
    <s v=""/>
    <s v=""/>
    <s v="00:00:00"/>
    <s v=""/>
    <s v=""/>
    <s v="X"/>
    <s v=""/>
    <s v="04:15:13"/>
    <s v=""/>
    <s v="QM001202390933"/>
    <s v=""/>
    <s v=""/>
    <s v=""/>
    <s v=""/>
    <s v=""/>
    <s v="EMPAQUE"/>
    <s v=""/>
    <s v=""/>
    <s v=""/>
    <s v=""/>
    <s v="05:16:36"/>
    <s v="MNC525A"/>
    <s v=""/>
    <s v=""/>
    <s v=""/>
    <s v=""/>
    <s v="IZ10"/>
    <s v=""/>
    <s v="04:15:13"/>
    <s v=""/>
    <s v=""/>
    <s v="000"/>
    <s v="000"/>
    <s v="000"/>
    <s v=""/>
    <s v=""/>
    <s v=""/>
    <s v=""/>
    <s v=""/>
    <s v=""/>
    <s v=""/>
    <s v="H"/>
    <s v="IZ10"/>
    <s v="EMPA00039"/>
    <x v="162"/>
    <d v="2023-01-11T00:00:00"/>
    <d v="2023-01-11T00:00:00"/>
    <m/>
    <d v="2023-01-11T00:00:00"/>
    <m/>
    <m/>
    <d v="2023-01-11T00:00:00"/>
    <m/>
    <d v="2023-01-11T00:00:00"/>
    <d v="2023-01-11T00:00:00"/>
    <n v="0"/>
  </r>
  <r>
    <s v="IZ10"/>
    <s v="ZA"/>
    <s v="1202392501"/>
    <s v="EJE DE LA TIJERA SE SALIO"/>
    <x v="3"/>
    <s v="100"/>
    <s v="COORMTTO"/>
    <x v="0"/>
    <s v="MECE MERE ORAS"/>
    <s v="IZJIGOMEZ"/>
    <s v="IZJIGOMEZ"/>
    <s v="IZ10-LSC1-EMB"/>
    <s v="B"/>
    <s v=""/>
    <s v=""/>
    <s v="106150115"/>
    <s v=""/>
    <s v="IZEMCARVAJAL"/>
    <s v="03:13:32"/>
    <s v="505003051"/>
    <s v="0"/>
    <s v=""/>
    <s v=""/>
    <s v=""/>
    <s v="IZ10"/>
    <s v="Z3"/>
    <s v=""/>
    <s v="22:00:00"/>
    <s v="03:20:51"/>
    <s v=""/>
    <s v=""/>
    <s v=""/>
    <s v=""/>
    <s v="03:13:30"/>
    <s v=""/>
    <s v=""/>
    <s v="AAIZ"/>
    <s v=""/>
    <s v=""/>
    <s v="CO"/>
    <s v=""/>
    <s v="PRODUCTIVOS"/>
    <s v="03:53:52"/>
    <s v=""/>
    <s v="000020402128"/>
    <s v="X"/>
    <s v=""/>
    <s v="IZ10"/>
    <s v=""/>
    <s v="000000"/>
    <s v="GNCH"/>
    <s v="10724165"/>
    <s v=""/>
    <s v=""/>
    <s v=""/>
    <s v="00:00:00"/>
    <s v=""/>
    <s v=""/>
    <s v="X"/>
    <s v=""/>
    <s v="03:50:51"/>
    <s v="PROPASOL S.A.S"/>
    <s v="QM001202392501"/>
    <s v=""/>
    <s v=""/>
    <s v=""/>
    <s v=""/>
    <s v=""/>
    <s v="EMBUTIDO SALCHICHON"/>
    <s v=""/>
    <s v=""/>
    <s v=""/>
    <s v=""/>
    <s v="03:13:32"/>
    <s v="MNC540A"/>
    <s v=""/>
    <s v=""/>
    <s v=""/>
    <s v=""/>
    <s v="IZ10"/>
    <s v="Tv. 93 #53-32, Bogotá"/>
    <s v="03:50:51"/>
    <s v="(1)3004621"/>
    <s v=""/>
    <s v="000"/>
    <s v="000"/>
    <s v="000"/>
    <s v=""/>
    <s v=""/>
    <s v=""/>
    <s v=""/>
    <s v=""/>
    <s v=""/>
    <s v=""/>
    <s v="H"/>
    <s v="IZ10"/>
    <s v="20388176"/>
    <x v="163"/>
    <d v="2023-03-24T00:00:00"/>
    <d v="2023-03-24T00:00:00"/>
    <d v="2023-01-17T00:00:00"/>
    <d v="2023-03-24T00:00:00"/>
    <m/>
    <m/>
    <d v="2023-01-14T00:00:00"/>
    <m/>
    <d v="2023-01-14T00:00:00"/>
    <d v="2023-01-14T00:00:00"/>
    <n v="90.65"/>
  </r>
  <r>
    <s v="IZ10"/>
    <s v="ZA"/>
    <s v="1202392504"/>
    <s v="INTERRPUTOR PPAL REVENTADO"/>
    <x v="1"/>
    <s v="100"/>
    <s v="COORTU03"/>
    <x v="2"/>
    <s v="MECE ORAS"/>
    <s v="IZJIGOMEZ"/>
    <s v="IZJIGOMEZ"/>
    <s v="IZ10-LSC1-EMB"/>
    <s v="B"/>
    <s v=""/>
    <s v=""/>
    <s v="106150112"/>
    <s v=""/>
    <s v="IZEMCARVAJAL"/>
    <s v="05:47:56"/>
    <s v=""/>
    <s v=""/>
    <s v=""/>
    <s v=""/>
    <s v=""/>
    <s v="IZ10"/>
    <s v="Z3"/>
    <s v=""/>
    <s v="00:00:00"/>
    <s v="04:17:24"/>
    <s v=""/>
    <s v=""/>
    <s v=""/>
    <s v=""/>
    <s v="05:47:54"/>
    <s v=""/>
    <s v=""/>
    <s v="AAIZ"/>
    <s v=""/>
    <s v=""/>
    <s v="CO"/>
    <s v=""/>
    <s v="PRODUCTIVOS"/>
    <s v="04:18:21"/>
    <s v=""/>
    <s v="000020403645"/>
    <s v="X"/>
    <s v=""/>
    <s v="IZ10"/>
    <s v=""/>
    <s v="000000"/>
    <s v="GNCH"/>
    <s v="10724165"/>
    <s v=""/>
    <s v=""/>
    <s v=""/>
    <s v="00:00:00"/>
    <s v=""/>
    <s v=""/>
    <s v="X"/>
    <s v=""/>
    <s v="04:17:24"/>
    <s v=""/>
    <s v="QM001202392504"/>
    <s v=""/>
    <s v=""/>
    <s v=""/>
    <s v=""/>
    <s v=""/>
    <s v="EMBUTIDO SALCHICHON"/>
    <s v=""/>
    <s v=""/>
    <s v=""/>
    <s v=""/>
    <s v="05:47:56"/>
    <s v="MNC540A"/>
    <s v=""/>
    <s v=""/>
    <s v=""/>
    <s v=""/>
    <s v="IZ10"/>
    <s v=""/>
    <s v="04:17:24"/>
    <s v=""/>
    <s v=""/>
    <s v="000"/>
    <s v="000"/>
    <s v="000"/>
    <s v=""/>
    <s v=""/>
    <s v=""/>
    <s v=""/>
    <s v=""/>
    <s v=""/>
    <s v=""/>
    <s v="H"/>
    <s v="IZ10"/>
    <s v="GRAP00017"/>
    <x v="163"/>
    <d v="2023-01-14T00:00:00"/>
    <d v="2023-01-14T00:00:00"/>
    <m/>
    <d v="2023-01-14T00:00:00"/>
    <m/>
    <m/>
    <d v="2023-01-14T00:00:00"/>
    <m/>
    <d v="2023-01-14T00:00:00"/>
    <d v="2023-01-14T00:00:00"/>
    <n v="0"/>
  </r>
  <r>
    <s v="IZ10"/>
    <s v="ZA"/>
    <s v="1202392516"/>
    <s v="RASGADO EN LA TRIPA"/>
    <x v="1"/>
    <s v="100"/>
    <s v="COORMTTO"/>
    <x v="0"/>
    <s v="MECE MERE ORAS"/>
    <s v="1037571570"/>
    <s v="IZEMCARVAJAL"/>
    <s v="IZ10-LSC1-EMB"/>
    <s v="B"/>
    <s v=""/>
    <s v=""/>
    <s v="106150116"/>
    <s v=""/>
    <s v="IZEMCARVAJAL"/>
    <s v="23:40:50"/>
    <s v=""/>
    <s v=""/>
    <s v=""/>
    <s v=""/>
    <s v=""/>
    <s v="IZ10"/>
    <s v="Z3"/>
    <s v=""/>
    <s v="06:10:00"/>
    <s v="04:30:00"/>
    <s v=""/>
    <s v=""/>
    <s v=""/>
    <s v=""/>
    <s v="04:30:00"/>
    <s v=""/>
    <s v=""/>
    <s v="AAIZ"/>
    <s v=""/>
    <s v=""/>
    <s v="CO"/>
    <s v=""/>
    <s v="PRODUCTIVOS"/>
    <s v="06:03:44"/>
    <s v=""/>
    <s v="000020403666"/>
    <s v="X"/>
    <s v=""/>
    <s v="IZ10"/>
    <s v=""/>
    <s v="000000"/>
    <s v="GNCH"/>
    <s v="10724165"/>
    <s v=""/>
    <s v=""/>
    <s v=""/>
    <s v="00:00:00"/>
    <s v=""/>
    <s v=""/>
    <s v="X"/>
    <s v=""/>
    <s v="06:02:19"/>
    <s v=""/>
    <s v="QM001202392516"/>
    <s v=""/>
    <s v=""/>
    <s v=""/>
    <s v=""/>
    <s v=""/>
    <s v="EMBUTIDO SALCHICHON"/>
    <s v=""/>
    <s v=""/>
    <s v=""/>
    <s v=""/>
    <s v="23:40:49"/>
    <s v="MNC540A"/>
    <s v=""/>
    <s v=""/>
    <s v=""/>
    <s v=""/>
    <s v="IZ10"/>
    <s v=""/>
    <s v="06:02:19"/>
    <s v=""/>
    <s v=""/>
    <s v="000"/>
    <s v="000"/>
    <s v="000"/>
    <s v=""/>
    <s v=""/>
    <s v=""/>
    <s v=""/>
    <s v=""/>
    <s v=""/>
    <s v=""/>
    <s v="H"/>
    <s v="IZ10"/>
    <s v="GRAP00017"/>
    <x v="163"/>
    <d v="2023-01-16T00:00:00"/>
    <d v="2023-01-16T00:00:00"/>
    <d v="2023-01-14T00:00:00"/>
    <d v="2023-01-14T00:00:00"/>
    <m/>
    <m/>
    <d v="2023-01-14T00:00:00"/>
    <m/>
    <d v="2023-01-14T00:00:00"/>
    <d v="2023-01-14T00:00:00"/>
    <n v="1.67"/>
  </r>
  <r>
    <s v="IZ10"/>
    <s v="ZA"/>
    <s v="1202393890"/>
    <s v="DEFICIENCIA EN CONTORNO DE SELLADO"/>
    <x v="2"/>
    <s v="100"/>
    <s v="ELECTINT"/>
    <x v="0"/>
    <s v="MECE MERE ORAS"/>
    <s v="IZHAURAN"/>
    <s v="IZHAURAN"/>
    <s v="IZ10-LJA1-EMP-EMP2"/>
    <s v="B"/>
    <s v=""/>
    <s v=""/>
    <s v="106154856"/>
    <s v=""/>
    <s v="IZCAPIEDRAHI"/>
    <s v="17:21:03"/>
    <s v="505002465"/>
    <s v="0"/>
    <s v=""/>
    <s v=""/>
    <s v=""/>
    <s v="IZ10"/>
    <s v="Z3"/>
    <s v=""/>
    <s v="17:20:00"/>
    <s v="13:00:00"/>
    <s v=""/>
    <s v=""/>
    <s v=""/>
    <s v=""/>
    <s v="17:21:01"/>
    <s v=""/>
    <s v=""/>
    <s v="AAIZ"/>
    <s v=""/>
    <s v=""/>
    <s v="CO"/>
    <s v=""/>
    <s v="PRODUCTIVOS"/>
    <s v="15:24:11"/>
    <s v=""/>
    <s v="000020417667"/>
    <s v="X"/>
    <s v=""/>
    <s v="IZ10"/>
    <s v=""/>
    <s v="000000"/>
    <s v="GNCH"/>
    <s v="10723465"/>
    <s v=""/>
    <s v=""/>
    <s v=""/>
    <s v="00:00:00"/>
    <s v=""/>
    <s v=""/>
    <s v="X"/>
    <s v=""/>
    <s v="15:22:19"/>
    <s v="Juan Nustadtel"/>
    <s v="QM001202393890"/>
    <s v=""/>
    <s v=""/>
    <s v=""/>
    <s v=""/>
    <s v=""/>
    <s v="EMPAQUE RIGIDO"/>
    <s v="ENVIGADO"/>
    <s v=""/>
    <s v=""/>
    <s v=""/>
    <s v="17:21:03"/>
    <s v="MNC550A"/>
    <s v=""/>
    <s v=""/>
    <s v=""/>
    <s v=""/>
    <s v="IZ10"/>
    <s v="Cra 48#48 Sur-75 (Juan Neustadtel)"/>
    <s v="15:22:19"/>
    <s v="5405380"/>
    <s v=""/>
    <s v="000"/>
    <s v="000"/>
    <s v="000"/>
    <s v=""/>
    <s v=""/>
    <s v=""/>
    <s v=""/>
    <s v=""/>
    <s v=""/>
    <s v=""/>
    <s v="H"/>
    <s v="IZ10"/>
    <s v="20183406"/>
    <x v="164"/>
    <d v="2023-01-20T00:00:00"/>
    <d v="2023-01-20T00:00:00"/>
    <d v="2023-01-17T00:00:00"/>
    <d v="2023-01-20T00:00:00"/>
    <m/>
    <m/>
    <d v="2023-01-17T00:00:00"/>
    <m/>
    <d v="2023-01-17T00:00:00"/>
    <d v="2023-01-17T00:00:00"/>
    <n v="4.33"/>
  </r>
  <r>
    <s v="IZ10"/>
    <s v="ZA"/>
    <s v="1202394053"/>
    <s v="Perdida del avance en la estacion de cor"/>
    <x v="2"/>
    <s v="100"/>
    <s v="COORMTTO"/>
    <x v="2"/>
    <s v="MECE"/>
    <s v="IZJIGOMEZ"/>
    <s v="IZJIGOMEZ"/>
    <s v="IZ10-LJA1-EMP-EMP2"/>
    <s v="B"/>
    <s v=""/>
    <s v=""/>
    <s v=""/>
    <s v=""/>
    <s v="IZEMCARVAJAL"/>
    <s v="03:08:07"/>
    <s v="505002465"/>
    <s v="0"/>
    <s v=""/>
    <s v=""/>
    <s v=""/>
    <s v="IZ10"/>
    <s v="Z3"/>
    <s v=""/>
    <s v="00:00:00"/>
    <s v="22:20:00"/>
    <s v=""/>
    <s v=""/>
    <s v=""/>
    <s v=""/>
    <s v="22:20:00"/>
    <s v=""/>
    <s v=""/>
    <s v="AAIZ"/>
    <s v=""/>
    <s v=""/>
    <s v="CO"/>
    <s v=""/>
    <s v="PRODUCTIVOS"/>
    <s v="01:32:27"/>
    <s v=""/>
    <s v="000020418716"/>
    <s v="X"/>
    <s v=""/>
    <s v="IZ10"/>
    <s v=""/>
    <s v="000000"/>
    <s v="GNCH"/>
    <s v="10723465"/>
    <s v=""/>
    <s v=""/>
    <s v=""/>
    <s v="00:00:00"/>
    <s v=""/>
    <s v=""/>
    <s v="X"/>
    <s v=""/>
    <s v="01:29:14"/>
    <s v="Juan Nustadtel"/>
    <s v="QM001202394053"/>
    <s v=""/>
    <s v=""/>
    <s v=""/>
    <s v=""/>
    <s v=""/>
    <s v="EMPAQUE RIGIDO"/>
    <s v="ENVIGADO"/>
    <s v=""/>
    <s v=""/>
    <s v=""/>
    <s v="03:08:06"/>
    <s v="MNC550A"/>
    <s v=""/>
    <s v=""/>
    <s v=""/>
    <s v=""/>
    <s v="IZ10"/>
    <s v="Cra 48#48 Sur-75 (Juan Neustadtel)"/>
    <s v="01:29:14"/>
    <s v="5405380"/>
    <s v=""/>
    <s v="000"/>
    <s v="000"/>
    <s v="000"/>
    <s v=""/>
    <s v=""/>
    <s v=""/>
    <s v=""/>
    <s v=""/>
    <s v=""/>
    <s v=""/>
    <s v="H"/>
    <s v="IZ10"/>
    <s v="20183406"/>
    <x v="165"/>
    <d v="2023-01-18T00:00:00"/>
    <d v="2023-01-18T00:00:00"/>
    <m/>
    <d v="2023-01-17T00:00:00"/>
    <m/>
    <m/>
    <d v="2023-01-18T00:00:00"/>
    <m/>
    <d v="2023-01-18T00:00:00"/>
    <d v="2023-01-17T00:00:00"/>
    <n v="0"/>
  </r>
  <r>
    <s v="IZ10"/>
    <s v="ZA"/>
    <s v="1202394944"/>
    <s v="DAÑO EN RESORTES DE ETIQUETADORA"/>
    <x v="2"/>
    <s v="100"/>
    <s v="MECANINT"/>
    <x v="2"/>
    <s v="MECE"/>
    <s v="IZHAURAN"/>
    <s v="IZHAURAN"/>
    <s v="IZ10-LJA1-EMP-EMP2"/>
    <s v="B"/>
    <s v=""/>
    <s v=""/>
    <s v=""/>
    <s v=""/>
    <s v="IZCAPIEDRAHI"/>
    <s v="20:24:03"/>
    <s v="505002465"/>
    <s v="0"/>
    <s v=""/>
    <s v=""/>
    <s v=""/>
    <s v="IZ10"/>
    <s v="Z3"/>
    <s v=""/>
    <s v="00:00:00"/>
    <s v="18:00:00"/>
    <s v=""/>
    <s v=""/>
    <s v=""/>
    <s v=""/>
    <s v="18:00:00"/>
    <s v=""/>
    <s v=""/>
    <s v="AAIZ"/>
    <s v=""/>
    <s v=""/>
    <s v="CO"/>
    <s v=""/>
    <s v="PRODUCTIVOS"/>
    <s v="19:44:51"/>
    <s v=""/>
    <s v="000020431748"/>
    <s v="X"/>
    <s v=""/>
    <s v="IZ10"/>
    <s v=""/>
    <s v="000000"/>
    <s v="GNCH"/>
    <s v="10723465"/>
    <s v=""/>
    <s v=""/>
    <s v=""/>
    <s v="00:00:00"/>
    <s v=""/>
    <s v=""/>
    <s v="X"/>
    <s v=""/>
    <s v="19:43:34"/>
    <s v="Juan Nustadtel"/>
    <s v="QM001202394944"/>
    <s v=""/>
    <s v=""/>
    <s v=""/>
    <s v=""/>
    <s v=""/>
    <s v="EMPAQUE RIGIDO"/>
    <s v="ENVIGADO"/>
    <s v=""/>
    <s v=""/>
    <s v=""/>
    <s v="20:24:02"/>
    <s v="MNC550A"/>
    <s v=""/>
    <s v=""/>
    <s v=""/>
    <s v=""/>
    <s v="IZ10"/>
    <s v="Cra 48#48 Sur-75 (Juan Neustadtel)"/>
    <s v="19:43:34"/>
    <s v="5405380"/>
    <s v=""/>
    <s v="000"/>
    <s v="000"/>
    <s v="000"/>
    <s v=""/>
    <s v=""/>
    <s v=""/>
    <s v=""/>
    <s v=""/>
    <s v=""/>
    <s v=""/>
    <s v="H"/>
    <s v="IZ10"/>
    <s v="20183406"/>
    <x v="166"/>
    <d v="2023-01-19T00:00:00"/>
    <d v="2023-01-19T00:00:00"/>
    <m/>
    <d v="2023-01-19T00:00:00"/>
    <m/>
    <m/>
    <d v="2023-01-19T00:00:00"/>
    <m/>
    <d v="2023-01-19T00:00:00"/>
    <d v="2023-01-19T00:00:00"/>
    <n v="0"/>
  </r>
  <r>
    <s v="IZ10"/>
    <s v="ZA"/>
    <s v="1202394972"/>
    <s v="DEFICIENCIA DE VACIO"/>
    <x v="2"/>
    <s v="100"/>
    <s v="ELECTINT"/>
    <x v="0"/>
    <s v="MECE MERE ORAS"/>
    <s v="IZHAURAN"/>
    <s v="IZHAURAN"/>
    <s v="IZ10-LJA1-EMP-EMP2"/>
    <s v="B"/>
    <s v=""/>
    <s v=""/>
    <s v="106158935"/>
    <s v=""/>
    <s v="IZEMCARVAJAL"/>
    <s v="23:22:22"/>
    <s v="505002465"/>
    <s v="0"/>
    <s v=""/>
    <s v=""/>
    <s v=""/>
    <s v="IZ10"/>
    <s v="Z3"/>
    <s v=""/>
    <s v="22:00:00"/>
    <s v="21:00:00"/>
    <s v=""/>
    <s v=""/>
    <s v=""/>
    <s v=""/>
    <s v="04:12:48"/>
    <s v=""/>
    <s v=""/>
    <s v="AAIZ"/>
    <s v=""/>
    <s v=""/>
    <s v="CO"/>
    <s v=""/>
    <s v="PRODUCTIVOS"/>
    <s v="21:28:58"/>
    <s v=""/>
    <s v="000020431834"/>
    <s v="X"/>
    <s v=""/>
    <s v="IZ10"/>
    <s v=""/>
    <s v="000000"/>
    <s v="GNCH"/>
    <s v="10723465"/>
    <s v=""/>
    <s v=""/>
    <s v=""/>
    <s v="00:00:00"/>
    <s v=""/>
    <s v=""/>
    <s v="X"/>
    <s v=""/>
    <s v="21:28:15"/>
    <s v="Juan Nustadtel"/>
    <s v="QM001202394972"/>
    <s v=""/>
    <s v=""/>
    <s v=""/>
    <s v=""/>
    <s v=""/>
    <s v="EMPAQUE RIGIDO"/>
    <s v="ENVIGADO"/>
    <s v=""/>
    <s v=""/>
    <s v=""/>
    <s v="04:12:49"/>
    <s v="MNC550A"/>
    <s v=""/>
    <s v=""/>
    <s v=""/>
    <s v=""/>
    <s v="IZ10"/>
    <s v="Cra 48#48 Sur-75 (Juan Neustadtel)"/>
    <s v="21:28:15"/>
    <s v="5405380"/>
    <s v=""/>
    <s v="000"/>
    <s v="000"/>
    <s v="000"/>
    <s v=""/>
    <s v=""/>
    <s v=""/>
    <s v=""/>
    <s v=""/>
    <s v=""/>
    <s v=""/>
    <s v="H"/>
    <s v="IZ10"/>
    <s v="20183406"/>
    <x v="166"/>
    <d v="2023-01-20T00:00:00"/>
    <d v="2023-01-22T00:00:00"/>
    <d v="2023-01-19T00:00:00"/>
    <d v="2023-01-20T00:00:00"/>
    <m/>
    <m/>
    <d v="2023-01-19T00:00:00"/>
    <m/>
    <d v="2023-01-19T00:00:00"/>
    <d v="2023-01-19T00:00:00"/>
    <n v="1"/>
  </r>
  <r>
    <s v="IZ10"/>
    <s v="ZA"/>
    <s v="1202395545"/>
    <s v="PERDIDA DE AVANCE"/>
    <x v="2"/>
    <s v="100"/>
    <s v="MECANINT"/>
    <x v="0"/>
    <s v="MECE MERE ORAS"/>
    <s v="IZJCHIGUITA"/>
    <s v="IZLACRUZ"/>
    <s v="IZ10-LJA1-EMP-EMP2"/>
    <s v="B"/>
    <s v=""/>
    <s v=""/>
    <s v="106160822"/>
    <s v=""/>
    <s v="IZCAPIEDRAHI"/>
    <s v="09:28:55"/>
    <s v="505002465"/>
    <s v="0"/>
    <s v=""/>
    <s v=""/>
    <s v=""/>
    <s v="IZ10"/>
    <s v="Z3"/>
    <s v=""/>
    <s v="18:15:00"/>
    <s v="17:15:00"/>
    <s v=""/>
    <s v=""/>
    <s v=""/>
    <s v=""/>
    <s v="09:28:54"/>
    <s v=""/>
    <s v=""/>
    <s v="AAIZ"/>
    <s v=""/>
    <s v=""/>
    <s v="CO"/>
    <s v=""/>
    <s v="PRODUCTIVOS"/>
    <s v="20:34:41"/>
    <s v=""/>
    <s v="000020437710"/>
    <s v="X"/>
    <s v=""/>
    <s v="IZ10"/>
    <s v=""/>
    <s v="000000"/>
    <s v="GNCH"/>
    <s v="10723465"/>
    <s v=""/>
    <s v=""/>
    <s v=""/>
    <s v="00:00:00"/>
    <s v=""/>
    <s v=""/>
    <s v="X"/>
    <s v=""/>
    <s v="20:31:30"/>
    <s v="Juan Nustadtel"/>
    <s v="QM001202395545"/>
    <s v=""/>
    <s v=""/>
    <s v=""/>
    <s v=""/>
    <s v=""/>
    <s v="EMPAQUE RIGIDO"/>
    <s v="ENVIGADO"/>
    <s v=""/>
    <s v=""/>
    <s v=""/>
    <s v="09:28:55"/>
    <s v="MNC550A"/>
    <s v=""/>
    <s v=""/>
    <s v=""/>
    <s v=""/>
    <s v="IZ10"/>
    <s v="Cra 48#48 Sur-75 (Juan Neustadtel)"/>
    <s v="20:31:30"/>
    <s v="5405380"/>
    <s v=""/>
    <s v="000"/>
    <s v="000"/>
    <s v="000"/>
    <s v=""/>
    <s v=""/>
    <s v=""/>
    <s v=""/>
    <s v=""/>
    <s v=""/>
    <s v=""/>
    <s v="H"/>
    <s v="IZ10"/>
    <s v="20183406"/>
    <x v="167"/>
    <d v="2023-01-27T00:00:00"/>
    <d v="2023-01-27T00:00:00"/>
    <d v="2023-01-20T00:00:00"/>
    <d v="2023-01-27T00:00:00"/>
    <m/>
    <m/>
    <d v="2023-01-20T00:00:00"/>
    <m/>
    <d v="2023-01-20T00:00:00"/>
    <d v="2023-01-20T00:00:00"/>
    <n v="1"/>
  </r>
  <r>
    <s v="IZ10"/>
    <s v="ZA"/>
    <s v="1202395003"/>
    <s v="PERDIDA DE VACIO"/>
    <x v="4"/>
    <s v="100"/>
    <s v="COORMTTO"/>
    <x v="0"/>
    <s v="MECE MERE ORAS"/>
    <s v="IZWJJIMENEZ"/>
    <s v="IZWJJIMENEZ"/>
    <s v="IZ10-LSA1-EMP"/>
    <s v="B"/>
    <s v=""/>
    <s v=""/>
    <s v="106159687"/>
    <s v=""/>
    <s v="IZEMCARVAJAL"/>
    <s v="23:23:04"/>
    <s v="505001342"/>
    <s v="0"/>
    <s v=""/>
    <s v=""/>
    <s v=""/>
    <s v="IZ10"/>
    <s v="Z3"/>
    <s v=""/>
    <s v="23:30:00"/>
    <s v="22:15:00"/>
    <s v=""/>
    <s v=""/>
    <s v=""/>
    <s v=""/>
    <s v="05:39:45"/>
    <s v=""/>
    <s v=""/>
    <s v="AAIZ"/>
    <s v=""/>
    <s v=""/>
    <s v="CO"/>
    <s v=""/>
    <s v="PRODUCTIVOS"/>
    <s v="03:09:00"/>
    <s v=""/>
    <s v="000020432421"/>
    <s v="X"/>
    <s v=""/>
    <s v="IZ10"/>
    <s v=""/>
    <s v="000000"/>
    <s v="GNCH"/>
    <s v="10712765"/>
    <s v=""/>
    <s v=""/>
    <s v=""/>
    <s v="00:00:00"/>
    <s v=""/>
    <s v=""/>
    <s v="X"/>
    <s v=""/>
    <s v="03:07:20"/>
    <s v=""/>
    <s v="QM001202395003"/>
    <s v=""/>
    <s v=""/>
    <s v=""/>
    <s v=""/>
    <s v=""/>
    <s v="EMPAQUE"/>
    <s v=""/>
    <s v=""/>
    <s v=""/>
    <s v=""/>
    <s v="05:39:47"/>
    <s v="MNC525A"/>
    <s v=""/>
    <s v=""/>
    <s v=""/>
    <s v=""/>
    <s v="IZ10"/>
    <s v=""/>
    <s v="03:07:20"/>
    <s v=""/>
    <s v=""/>
    <s v="000"/>
    <s v="000"/>
    <s v="000"/>
    <s v=""/>
    <s v=""/>
    <s v=""/>
    <s v=""/>
    <s v=""/>
    <s v=""/>
    <s v=""/>
    <s v="H"/>
    <s v="IZ10"/>
    <s v="EMPA00005"/>
    <x v="167"/>
    <d v="2023-01-20T00:00:00"/>
    <d v="2023-01-22T00:00:00"/>
    <d v="2023-01-19T00:00:00"/>
    <d v="2023-01-20T00:00:00"/>
    <m/>
    <m/>
    <d v="2023-01-20T00:00:00"/>
    <m/>
    <d v="2023-01-20T00:00:00"/>
    <d v="2023-01-19T00:00:00"/>
    <n v="1.25"/>
  </r>
  <r>
    <s v="IZ10"/>
    <s v="ZA"/>
    <s v="1202395674"/>
    <s v="DEFORMACION EN EL SELLADO"/>
    <x v="2"/>
    <s v="100"/>
    <s v="MECANINT"/>
    <x v="0"/>
    <s v="MECE MERE ORAS"/>
    <s v="IZJJCORREA"/>
    <s v="IZJJCORREA"/>
    <s v="IZ10-LJA1-EMP-EMP2"/>
    <s v="B"/>
    <s v=""/>
    <s v=""/>
    <s v="106162185"/>
    <s v=""/>
    <s v="IZLMORTIZ"/>
    <s v="12:02:43"/>
    <s v="505002465"/>
    <s v="0"/>
    <s v=""/>
    <s v=""/>
    <s v=""/>
    <s v="IZ10"/>
    <s v="Z3"/>
    <s v=""/>
    <s v="07:13:00"/>
    <s v="06:33:00"/>
    <s v=""/>
    <s v=""/>
    <s v=""/>
    <s v=""/>
    <s v="12:02:42"/>
    <s v=""/>
    <s v=""/>
    <s v="AAIZ"/>
    <s v=""/>
    <s v=""/>
    <s v="CO"/>
    <s v=""/>
    <s v="PRODUCTIVOS"/>
    <s v="09:20:53"/>
    <s v=""/>
    <s v="000020440064"/>
    <s v="X"/>
    <s v=""/>
    <s v="IZ10"/>
    <s v=""/>
    <s v="000000"/>
    <s v="GNCH"/>
    <s v="10723465"/>
    <s v=""/>
    <s v=""/>
    <s v=""/>
    <s v="00:00:00"/>
    <s v=""/>
    <s v=""/>
    <s v="X"/>
    <s v=""/>
    <s v="09:19:41"/>
    <s v="Juan Nustadtel"/>
    <s v="QM001202395674"/>
    <s v=""/>
    <s v=""/>
    <s v=""/>
    <s v=""/>
    <s v=""/>
    <s v="EMPAQUE RIGIDO"/>
    <s v="ENVIGADO"/>
    <s v=""/>
    <s v=""/>
    <s v=""/>
    <s v="12:02:43"/>
    <s v="MNC550A"/>
    <s v=""/>
    <s v=""/>
    <s v=""/>
    <s v=""/>
    <s v="IZ10"/>
    <s v="Cra 48#48 Sur-75 (Juan Neustadtel)"/>
    <s v="09:19:41"/>
    <s v="5405380"/>
    <s v=""/>
    <s v="000"/>
    <s v="000"/>
    <s v="000"/>
    <s v=""/>
    <s v=""/>
    <s v=""/>
    <s v=""/>
    <s v=""/>
    <s v=""/>
    <s v=""/>
    <s v="H"/>
    <s v="IZ10"/>
    <s v="20183406"/>
    <x v="168"/>
    <d v="2023-02-04T00:00:00"/>
    <d v="2023-02-04T00:00:00"/>
    <d v="2023-01-21T00:00:00"/>
    <d v="2023-02-04T00:00:00"/>
    <m/>
    <m/>
    <d v="2023-01-21T00:00:00"/>
    <m/>
    <d v="2023-01-21T00:00:00"/>
    <d v="2023-01-21T00:00:00"/>
    <n v="0.67"/>
  </r>
  <r>
    <s v="IZ10"/>
    <s v="ZA"/>
    <s v="1202396480"/>
    <s v="GRAP000017 NO CLIPA CLIPADORA SALCHICHON"/>
    <x v="1"/>
    <s v="100"/>
    <s v="MECANINT"/>
    <x v="0"/>
    <s v="MECE MERE ORAS"/>
    <s v="IZLGRESTREPO"/>
    <s v="IZLGRESTREPO"/>
    <s v="IZ10-LSC1-EMB"/>
    <s v="B"/>
    <s v=""/>
    <s v=""/>
    <s v="106164222"/>
    <s v=""/>
    <s v="IZCAPIEDRAHI"/>
    <s v="14:44:40"/>
    <s v=""/>
    <s v=""/>
    <s v=""/>
    <s v=""/>
    <s v=""/>
    <s v="IZ10"/>
    <s v="Z3"/>
    <s v=""/>
    <s v="16:00:00"/>
    <s v="20:04:00"/>
    <s v=""/>
    <s v=""/>
    <s v=""/>
    <s v=""/>
    <s v="14:44:39"/>
    <s v=""/>
    <s v=""/>
    <s v="AAIZ"/>
    <s v=""/>
    <s v=""/>
    <s v="CO"/>
    <s v=""/>
    <s v="PRODUCTIVOS"/>
    <s v="20:06:25"/>
    <s v=""/>
    <s v="000020446916"/>
    <s v="X"/>
    <s v=""/>
    <s v="IZ10"/>
    <s v=""/>
    <s v="000000"/>
    <s v="GNCH"/>
    <s v="10724165"/>
    <s v=""/>
    <s v=""/>
    <s v=""/>
    <s v="00:00:00"/>
    <s v=""/>
    <s v=""/>
    <s v="X"/>
    <s v=""/>
    <s v="20:04:05"/>
    <s v=""/>
    <s v="QM001202396480"/>
    <s v=""/>
    <s v=""/>
    <s v=""/>
    <s v=""/>
    <s v=""/>
    <s v="EMBUTIDO SALCHICHON"/>
    <s v=""/>
    <s v=""/>
    <s v=""/>
    <s v=""/>
    <s v="14:44:40"/>
    <s v="MNC540A"/>
    <s v=""/>
    <s v=""/>
    <s v=""/>
    <s v=""/>
    <s v="IZ10"/>
    <s v=""/>
    <s v="20:04:05"/>
    <s v=""/>
    <s v=""/>
    <s v="000"/>
    <s v="000"/>
    <s v="000"/>
    <s v=""/>
    <s v=""/>
    <s v=""/>
    <s v=""/>
    <s v=""/>
    <s v=""/>
    <s v=""/>
    <s v="H"/>
    <s v="IZ10"/>
    <s v="GRAP00017"/>
    <x v="169"/>
    <d v="2023-02-08T00:00:00"/>
    <d v="2023-02-08T00:00:00"/>
    <d v="2023-02-01T00:00:00"/>
    <d v="2023-02-08T00:00:00"/>
    <m/>
    <m/>
    <d v="2023-01-23T00:00:00"/>
    <m/>
    <d v="2023-01-23T00:00:00"/>
    <d v="2023-01-23T00:00:00"/>
    <n v="211.93"/>
  </r>
  <r>
    <s v="IZ10"/>
    <s v="ZA"/>
    <s v="1202396551"/>
    <s v="FALLO EN MODULO DE ENTRADA Y SALIDA"/>
    <x v="3"/>
    <s v="100"/>
    <s v="COORMTTO"/>
    <x v="0"/>
    <s v="MECE MERE ORAS"/>
    <s v="IZJIGOMEZ"/>
    <s v="IZJIGOMEZ"/>
    <s v="IZ10-LSC1-EMB"/>
    <s v="B"/>
    <s v=""/>
    <s v=""/>
    <s v="106165233"/>
    <s v=""/>
    <s v="IZCAPIEDRAHI"/>
    <s v="08:53:53"/>
    <s v="505003051"/>
    <s v="0"/>
    <s v=""/>
    <s v=""/>
    <s v=""/>
    <s v="IZ10"/>
    <s v="Z3"/>
    <s v=""/>
    <s v="05:10:00"/>
    <s v="03:10:00"/>
    <s v=""/>
    <s v=""/>
    <s v=""/>
    <s v=""/>
    <s v="03:10:00"/>
    <s v=""/>
    <s v=""/>
    <s v="AAIZ"/>
    <s v=""/>
    <s v=""/>
    <s v="CO"/>
    <s v=""/>
    <s v="PRODUCTIVOS"/>
    <s v="03:33:03"/>
    <s v=""/>
    <s v="000020446980"/>
    <s v="X"/>
    <s v=""/>
    <s v="IZ10"/>
    <s v=""/>
    <s v="000000"/>
    <s v="GNCH"/>
    <s v="10724165"/>
    <s v=""/>
    <s v=""/>
    <s v=""/>
    <s v="00:00:00"/>
    <s v=""/>
    <s v=""/>
    <s v="X"/>
    <s v=""/>
    <s v="03:31:42"/>
    <s v="PROPASOL S.A.S"/>
    <s v="QM001202396551"/>
    <s v=""/>
    <s v=""/>
    <s v=""/>
    <s v=""/>
    <s v=""/>
    <s v="EMBUTIDO SALCHICHON"/>
    <s v=""/>
    <s v=""/>
    <s v=""/>
    <s v=""/>
    <s v="08:53:52"/>
    <s v="MNC540A"/>
    <s v=""/>
    <s v=""/>
    <s v=""/>
    <s v=""/>
    <s v="IZ10"/>
    <s v="Tv. 93 #53-32, Bogotá"/>
    <s v="03:31:42"/>
    <s v="(1)3004621"/>
    <s v=""/>
    <s v="000"/>
    <s v="000"/>
    <s v="000"/>
    <s v=""/>
    <s v=""/>
    <s v=""/>
    <s v=""/>
    <s v=""/>
    <s v=""/>
    <s v=""/>
    <s v="H"/>
    <s v="IZ10"/>
    <s v="20388176"/>
    <x v="170"/>
    <d v="2023-12-11T00:00:00"/>
    <d v="2023-12-11T00:00:00"/>
    <d v="2023-01-24T00:00:00"/>
    <d v="2023-01-24T00:00:00"/>
    <m/>
    <m/>
    <d v="2023-01-24T00:00:00"/>
    <m/>
    <d v="2023-01-24T00:00:00"/>
    <d v="2023-01-24T00:00:00"/>
    <n v="2"/>
  </r>
  <r>
    <s v="IZ10"/>
    <s v="ZA"/>
    <s v="1202396512"/>
    <s v="EL GANCHO SE ESTA ATRANCANDO"/>
    <x v="3"/>
    <s v="100"/>
    <s v="COORMTTO"/>
    <x v="0"/>
    <s v="MECE MERE ORAS"/>
    <s v="IZJIGOMEZ"/>
    <s v="IZJIGOMEZ"/>
    <s v="IZ10-LSC1-EMB"/>
    <s v="B"/>
    <s v=""/>
    <s v=""/>
    <s v="106165221"/>
    <s v=""/>
    <s v="IZEMCARVAJAL"/>
    <s v="04:45:01"/>
    <s v="505003051"/>
    <s v="0"/>
    <s v=""/>
    <s v=""/>
    <s v=""/>
    <s v="IZ10"/>
    <s v="Z3"/>
    <s v=""/>
    <s v="00:45:00"/>
    <s v="00:06:00"/>
    <s v=""/>
    <s v=""/>
    <s v=""/>
    <s v=""/>
    <s v="05:36:30"/>
    <s v=""/>
    <s v=""/>
    <s v="AAIZ"/>
    <s v=""/>
    <s v=""/>
    <s v="CO"/>
    <s v=""/>
    <s v="PRODUCTIVOS"/>
    <s v="00:56:13"/>
    <s v=""/>
    <s v="000020447384"/>
    <s v="X"/>
    <s v=""/>
    <s v="IZ10"/>
    <s v=""/>
    <s v="000000"/>
    <s v="GNCH"/>
    <s v="10724165"/>
    <s v=""/>
    <s v=""/>
    <s v=""/>
    <s v="00:00:00"/>
    <s v=""/>
    <s v=""/>
    <s v="X"/>
    <s v=""/>
    <s v="00:54:22"/>
    <s v="PROPASOL S.A.S"/>
    <s v="QM001202396512"/>
    <s v=""/>
    <s v=""/>
    <s v=""/>
    <s v=""/>
    <s v=""/>
    <s v="EMBUTIDO SALCHICHON"/>
    <s v=""/>
    <s v=""/>
    <s v=""/>
    <s v=""/>
    <s v="05:36:31"/>
    <s v="MNC540A"/>
    <s v=""/>
    <s v=""/>
    <s v=""/>
    <s v=""/>
    <s v="IZ10"/>
    <s v="Tv. 93 #53-32, Bogotá"/>
    <s v="00:54:22"/>
    <s v="(1)3004621"/>
    <s v=""/>
    <s v="000"/>
    <s v="000"/>
    <s v="000"/>
    <s v=""/>
    <s v=""/>
    <s v=""/>
    <s v=""/>
    <s v=""/>
    <s v=""/>
    <s v=""/>
    <s v="H"/>
    <s v="IZ10"/>
    <s v="20388176"/>
    <x v="170"/>
    <d v="2023-01-24T00:00:00"/>
    <d v="2023-01-25T00:00:00"/>
    <d v="2023-01-24T00:00:00"/>
    <d v="2023-01-24T00:00:00"/>
    <m/>
    <m/>
    <d v="2023-01-24T00:00:00"/>
    <m/>
    <d v="2023-01-24T00:00:00"/>
    <d v="2023-01-24T00:00:00"/>
    <n v="0.65"/>
  </r>
  <r>
    <s v="IZ10"/>
    <s v="ZA"/>
    <s v="1202397159"/>
    <s v="SE BLOQUEO LA GRAPADORA"/>
    <x v="3"/>
    <s v="100"/>
    <s v="COORMTTO"/>
    <x v="0"/>
    <s v="MECE MERE ORAS"/>
    <s v="IZJIGOMEZ"/>
    <s v="IZJIGOMEZ"/>
    <s v="IZ10-LSC1-EMB"/>
    <s v="B"/>
    <s v=""/>
    <s v=""/>
    <s v="106167070"/>
    <s v=""/>
    <s v="IZCAPIEDRAHI"/>
    <s v="08:52:59"/>
    <s v="505003051"/>
    <s v="0"/>
    <s v=""/>
    <s v=""/>
    <s v=""/>
    <s v="IZ10"/>
    <s v="Z3"/>
    <s v=""/>
    <s v="03:00:00"/>
    <s v="02:02:00"/>
    <s v=""/>
    <s v=""/>
    <s v=""/>
    <s v=""/>
    <s v="02:02:00"/>
    <s v=""/>
    <s v=""/>
    <s v="AAIZ"/>
    <s v=""/>
    <s v=""/>
    <s v="CO"/>
    <s v=""/>
    <s v="PRODUCTIVOS"/>
    <s v="02:50:23"/>
    <s v=""/>
    <s v="000020454301"/>
    <s v="X"/>
    <s v=""/>
    <s v="IZ10"/>
    <s v=""/>
    <s v="000000"/>
    <s v="GNCH"/>
    <s v="10724165"/>
    <s v=""/>
    <s v=""/>
    <s v=""/>
    <s v="00:00:00"/>
    <s v=""/>
    <s v=""/>
    <s v="X"/>
    <s v=""/>
    <s v="02:48:42"/>
    <s v="PROPASOL S.A.S"/>
    <s v="QM001202397159"/>
    <s v=""/>
    <s v=""/>
    <s v=""/>
    <s v=""/>
    <s v=""/>
    <s v="EMBUTIDO SALCHICHON"/>
    <s v=""/>
    <s v=""/>
    <s v=""/>
    <s v=""/>
    <s v="08:52:58"/>
    <s v="MNC540A"/>
    <s v=""/>
    <s v=""/>
    <s v=""/>
    <s v=""/>
    <s v="IZ10"/>
    <s v="Tv. 93 #53-32, Bogotá"/>
    <s v="02:48:42"/>
    <s v="(1)3004621"/>
    <s v=""/>
    <s v="000"/>
    <s v="000"/>
    <s v="000"/>
    <s v=""/>
    <s v=""/>
    <s v=""/>
    <s v=""/>
    <s v=""/>
    <s v=""/>
    <s v=""/>
    <s v="H"/>
    <s v="IZ10"/>
    <s v="20388176"/>
    <x v="171"/>
    <d v="2023-12-11T00:00:00"/>
    <d v="2023-12-11T00:00:00"/>
    <d v="2023-01-25T00:00:00"/>
    <d v="2023-01-25T00:00:00"/>
    <m/>
    <m/>
    <d v="2023-01-25T00:00:00"/>
    <m/>
    <d v="2023-01-25T00:00:00"/>
    <d v="2023-01-25T00:00:00"/>
    <n v="0.97"/>
  </r>
  <r>
    <s v="IZ10"/>
    <s v="ZA"/>
    <s v="1202398751"/>
    <s v="DESAJUSTE EN BANDA DE ENTREGA"/>
    <x v="2"/>
    <s v="100"/>
    <s v="MECANINT"/>
    <x v="0"/>
    <s v="MECE MERE ORAS"/>
    <s v="IZJCHIGUITA"/>
    <s v="IZJCHIGUITA"/>
    <s v="IZ10-LJA1-EMP-EMP2"/>
    <s v="B"/>
    <s v=""/>
    <s v=""/>
    <s v="106175276"/>
    <s v=""/>
    <s v="IZCAPIEDRAHI"/>
    <s v="11:31:37"/>
    <s v="505002465"/>
    <s v="0"/>
    <s v=""/>
    <s v=""/>
    <s v=""/>
    <s v="IZ10"/>
    <s v="Z3"/>
    <s v=""/>
    <s v="15:00:00"/>
    <s v="10:00:00"/>
    <s v=""/>
    <s v=""/>
    <s v=""/>
    <s v=""/>
    <s v="10:00:00"/>
    <s v=""/>
    <s v=""/>
    <s v="AAIZ"/>
    <s v=""/>
    <s v=""/>
    <s v="CO"/>
    <s v=""/>
    <s v="PRODUCTIVOS"/>
    <s v="13:30:40"/>
    <s v=""/>
    <s v="000020475111"/>
    <s v="X"/>
    <s v=""/>
    <s v="IZ10"/>
    <s v=""/>
    <s v="000000"/>
    <s v="GNCH"/>
    <s v="10723465"/>
    <s v=""/>
    <s v=""/>
    <s v=""/>
    <s v="00:00:00"/>
    <s v=""/>
    <s v=""/>
    <s v="X"/>
    <s v=""/>
    <s v="13:27:57"/>
    <s v="Juan Nustadtel"/>
    <s v="QM001202398751"/>
    <s v=""/>
    <s v=""/>
    <s v=""/>
    <s v=""/>
    <s v=""/>
    <s v="EMPAQUE RIGIDO"/>
    <s v="ENVIGADO"/>
    <s v=""/>
    <s v=""/>
    <s v=""/>
    <s v="11:31:35"/>
    <s v="MNC550A"/>
    <s v=""/>
    <s v=""/>
    <s v=""/>
    <s v=""/>
    <s v="IZ10"/>
    <s v="Cra 48#48 Sur-75 (Juan Neustadtel)"/>
    <s v="13:27:57"/>
    <s v="5405380"/>
    <s v=""/>
    <s v="000"/>
    <s v="000"/>
    <s v="000"/>
    <s v=""/>
    <s v=""/>
    <s v=""/>
    <s v=""/>
    <s v=""/>
    <s v=""/>
    <s v=""/>
    <s v="H"/>
    <s v="IZ10"/>
    <s v="20183406"/>
    <x v="172"/>
    <d v="2023-12-01T00:00:00"/>
    <d v="2023-12-01T00:00:00"/>
    <d v="2023-01-27T00:00:00"/>
    <d v="2023-01-27T00:00:00"/>
    <m/>
    <m/>
    <d v="2023-01-27T00:00:00"/>
    <m/>
    <d v="2023-01-27T00:00:00"/>
    <d v="2023-01-27T00:00:00"/>
    <n v="5"/>
  </r>
  <r>
    <s v="IZ10"/>
    <s v="ZA"/>
    <s v="1202399409"/>
    <s v="SE BLOQUEO LA GRAPADORA"/>
    <x v="3"/>
    <s v="100"/>
    <s v="COORMTTO"/>
    <x v="0"/>
    <s v="MECE MERE ORAS"/>
    <s v="IZJIGOMEZ"/>
    <s v="IZJIGOMEZ"/>
    <s v="IZ10-LSC1-EMB"/>
    <s v="B"/>
    <s v=""/>
    <s v=""/>
    <s v="106178384"/>
    <s v=""/>
    <s v="IZEMCARVAJAL"/>
    <s v="00:21:25"/>
    <s v="505003051"/>
    <s v="0"/>
    <s v=""/>
    <s v=""/>
    <s v=""/>
    <s v="IZ10"/>
    <s v="Z3"/>
    <s v=""/>
    <s v="02:45:00"/>
    <s v="01:45:00"/>
    <s v=""/>
    <s v=""/>
    <s v=""/>
    <s v=""/>
    <s v="05:29:42"/>
    <s v=""/>
    <s v=""/>
    <s v="AAIZ"/>
    <s v=""/>
    <s v=""/>
    <s v="CO"/>
    <s v=""/>
    <s v="PRODUCTIVOS"/>
    <s v="02:05:01"/>
    <s v=""/>
    <s v="000020481998"/>
    <s v="X"/>
    <s v=""/>
    <s v="IZ10"/>
    <s v=""/>
    <s v="000000"/>
    <s v="GNCH"/>
    <s v="10724165"/>
    <s v=""/>
    <s v=""/>
    <s v=""/>
    <s v="00:00:00"/>
    <s v=""/>
    <s v=""/>
    <s v="X"/>
    <s v=""/>
    <s v="02:03:55"/>
    <s v="PROPASOL S.A.S"/>
    <s v="QM001202399409"/>
    <s v=""/>
    <s v=""/>
    <s v=""/>
    <s v=""/>
    <s v=""/>
    <s v="EMBUTIDO SALCHICHON"/>
    <s v=""/>
    <s v=""/>
    <s v=""/>
    <s v=""/>
    <s v="05:29:43"/>
    <s v="MNC540A"/>
    <s v=""/>
    <s v=""/>
    <s v=""/>
    <s v=""/>
    <s v="IZ10"/>
    <s v="Tv. 93 #53-32, Bogotá"/>
    <s v="02:03:55"/>
    <s v="(1)3004621"/>
    <s v=""/>
    <s v="000"/>
    <s v="000"/>
    <s v="000"/>
    <s v=""/>
    <s v=""/>
    <s v=""/>
    <s v=""/>
    <s v=""/>
    <s v=""/>
    <s v=""/>
    <s v="H"/>
    <s v="IZ10"/>
    <s v="20388176"/>
    <x v="173"/>
    <d v="2023-01-30T00:00:00"/>
    <d v="2023-01-31T00:00:00"/>
    <d v="2023-01-30T00:00:00"/>
    <d v="2023-01-30T00:00:00"/>
    <m/>
    <m/>
    <d v="2023-01-30T00:00:00"/>
    <m/>
    <d v="2023-01-30T00:00:00"/>
    <d v="2023-01-30T00:00:00"/>
    <n v="1"/>
  </r>
  <r>
    <s v="IZ10"/>
    <s v="ZA"/>
    <s v="1202400748"/>
    <s v="PANTALLA TACTIL NO FUNCIONA"/>
    <x v="4"/>
    <s v="100"/>
    <s v="COORMTTO"/>
    <x v="0"/>
    <s v="MECE MERE ORAS"/>
    <s v="IZWJJIMENEZ"/>
    <s v="IZWJJIMENEZ"/>
    <s v="IZ10-LSA1-EMP"/>
    <s v="B"/>
    <s v=""/>
    <s v=""/>
    <s v="106182540"/>
    <s v=""/>
    <s v="IZEMCARVAJAL"/>
    <s v="03:29:28"/>
    <s v="505001342"/>
    <s v="0"/>
    <s v=""/>
    <s v=""/>
    <s v=""/>
    <s v="IZ10"/>
    <s v="Z3"/>
    <s v=""/>
    <s v="03:20:00"/>
    <s v="22:00:00"/>
    <s v=""/>
    <s v=""/>
    <s v=""/>
    <s v=""/>
    <s v="22:00:00"/>
    <s v=""/>
    <s v=""/>
    <s v="AAIZ"/>
    <s v=""/>
    <s v=""/>
    <s v="CO"/>
    <s v=""/>
    <s v="PRODUCTIVOS"/>
    <s v="22:57:34"/>
    <s v=""/>
    <s v="000020495280"/>
    <s v="X"/>
    <s v=""/>
    <s v="IZ10"/>
    <s v=""/>
    <s v="000000"/>
    <s v="GNCH"/>
    <s v="10712765"/>
    <s v=""/>
    <s v=""/>
    <s v=""/>
    <s v="00:00:00"/>
    <s v=""/>
    <s v=""/>
    <s v="X"/>
    <s v=""/>
    <s v="22:51:24"/>
    <s v=""/>
    <s v="QM001202400748"/>
    <s v=""/>
    <s v=""/>
    <s v=""/>
    <s v=""/>
    <s v=""/>
    <s v="EMPAQUE"/>
    <s v=""/>
    <s v=""/>
    <s v=""/>
    <s v=""/>
    <s v="03:29:27"/>
    <s v="MNC525A"/>
    <s v=""/>
    <s v=""/>
    <s v=""/>
    <s v=""/>
    <s v="IZ10"/>
    <s v=""/>
    <s v="22:51:24"/>
    <s v=""/>
    <s v=""/>
    <s v="000"/>
    <s v="000"/>
    <s v="000"/>
    <s v=""/>
    <s v=""/>
    <s v=""/>
    <s v=""/>
    <s v=""/>
    <s v=""/>
    <s v=""/>
    <s v="H"/>
    <s v="IZ10"/>
    <s v="EMPA00005"/>
    <x v="174"/>
    <d v="2023-03-24T00:00:00"/>
    <d v="2023-03-24T00:00:00"/>
    <d v="2023-02-01T00:00:00"/>
    <d v="2023-01-31T00:00:00"/>
    <m/>
    <m/>
    <d v="2023-01-31T00:00:00"/>
    <m/>
    <d v="2023-01-31T00:00:00"/>
    <d v="2023-01-31T00:00:00"/>
    <n v="5.33"/>
  </r>
  <r>
    <s v="IZ10"/>
    <s v="ZA"/>
    <s v="1202401471"/>
    <s v="SE BLOQUEO LA GRAPADORA"/>
    <x v="3"/>
    <s v="100"/>
    <s v="COORMTTO"/>
    <x v="0"/>
    <s v="MECE MERE ORAS"/>
    <s v="IZJIGOMEZ"/>
    <s v="IZJIGOMEZ"/>
    <s v="IZ10-LSC1-EMB"/>
    <s v="B"/>
    <s v=""/>
    <s v=""/>
    <s v="106184877"/>
    <s v=""/>
    <s v="IZEMCARVAJAL"/>
    <s v="05:44:13"/>
    <s v="505003051"/>
    <s v="0"/>
    <s v=""/>
    <s v=""/>
    <s v=""/>
    <s v="IZ10"/>
    <s v="Z3"/>
    <s v=""/>
    <s v="01:40:00"/>
    <s v="01:00:00"/>
    <s v=""/>
    <s v=""/>
    <s v=""/>
    <s v=""/>
    <s v="05:44:12"/>
    <s v=""/>
    <s v=""/>
    <s v="AAIZ"/>
    <s v=""/>
    <s v=""/>
    <s v="CO"/>
    <s v=""/>
    <s v="PRODUCTIVOS"/>
    <s v="04:23:15"/>
    <s v=""/>
    <s v="000020503030"/>
    <s v="X"/>
    <s v=""/>
    <s v="IZ10"/>
    <s v=""/>
    <s v="000000"/>
    <s v="GNCH"/>
    <s v="10724165"/>
    <s v=""/>
    <s v=""/>
    <s v=""/>
    <s v="00:00:00"/>
    <s v=""/>
    <s v=""/>
    <s v="X"/>
    <s v=""/>
    <s v="04:17:04"/>
    <s v="PROPASOL S.A.S"/>
    <s v="QM001202401471"/>
    <s v=""/>
    <s v=""/>
    <s v=""/>
    <s v=""/>
    <s v=""/>
    <s v="EMBUTIDO SALCHICHON"/>
    <s v=""/>
    <s v=""/>
    <s v=""/>
    <s v=""/>
    <s v="05:44:13"/>
    <s v="MNC540A"/>
    <s v=""/>
    <s v=""/>
    <s v=""/>
    <s v=""/>
    <s v="IZ10"/>
    <s v="Tv. 93 #53-32, Bogotá"/>
    <s v="04:17:04"/>
    <s v="(1)3004621"/>
    <s v=""/>
    <s v="000"/>
    <s v="000"/>
    <s v="000"/>
    <s v=""/>
    <s v=""/>
    <s v=""/>
    <s v=""/>
    <s v=""/>
    <s v=""/>
    <s v=""/>
    <s v="H"/>
    <s v="IZ10"/>
    <s v="20388176"/>
    <x v="175"/>
    <d v="2023-02-02T00:00:00"/>
    <d v="2023-02-02T00:00:00"/>
    <d v="2023-02-02T00:00:00"/>
    <d v="2023-02-02T00:00:00"/>
    <m/>
    <m/>
    <d v="2023-02-02T00:00:00"/>
    <m/>
    <d v="2023-02-02T00:00:00"/>
    <d v="2023-02-02T00:00:00"/>
    <n v="0.67"/>
  </r>
  <r>
    <s v="IZ10"/>
    <s v="ZA"/>
    <s v="1202402063"/>
    <s v="REVIENTE CADENA TRANSPORTADOR"/>
    <x v="8"/>
    <s v="100"/>
    <s v="COORMTTO"/>
    <x v="0"/>
    <s v="MECE MERE ORAS"/>
    <s v="IZEMCARVAJAL"/>
    <s v="IZEMCARVAJAL"/>
    <s v="IZ10-LSA1-FOR"/>
    <s v="B"/>
    <s v=""/>
    <s v=""/>
    <s v="106189314"/>
    <s v=""/>
    <s v="IZEMCARVAJAL"/>
    <s v="03:14:21"/>
    <s v="505003047"/>
    <s v="0"/>
    <s v=""/>
    <s v=""/>
    <s v=""/>
    <s v="IZ10"/>
    <s v="Z3"/>
    <s v=""/>
    <s v="07:40:00"/>
    <s v="05:15:00"/>
    <s v=""/>
    <s v=""/>
    <s v=""/>
    <s v=""/>
    <s v="03:14:19"/>
    <s v=""/>
    <s v=""/>
    <s v="AAIZ"/>
    <s v=""/>
    <s v=""/>
    <s v="CO"/>
    <s v=""/>
    <s v="PRODUCTIVOS"/>
    <s v="05:43:42"/>
    <s v=""/>
    <s v="000020508676"/>
    <s v="X"/>
    <s v=""/>
    <s v="IZ10"/>
    <s v=""/>
    <s v="000000"/>
    <s v="GNCH"/>
    <s v="10713765"/>
    <s v=""/>
    <s v=""/>
    <s v=""/>
    <s v="00:00:00"/>
    <s v=""/>
    <s v=""/>
    <s v="X"/>
    <s v=""/>
    <s v="05:42:49"/>
    <s v="Juan Neustadtel"/>
    <s v="QM001202402063"/>
    <s v=""/>
    <s v=""/>
    <s v=""/>
    <s v=""/>
    <s v=""/>
    <s v="FORMADO"/>
    <s v=""/>
    <s v=""/>
    <s v=""/>
    <s v=""/>
    <s v="03:14:21"/>
    <s v="MNC490A"/>
    <s v=""/>
    <s v=""/>
    <s v=""/>
    <s v=""/>
    <s v="IZ10"/>
    <s v="Cra 48#48 Sur--75, Envigado"/>
    <s v="05:42:49"/>
    <s v="5405380 108"/>
    <s v=""/>
    <s v="000"/>
    <s v="000"/>
    <s v="000"/>
    <s v=""/>
    <s v=""/>
    <s v=""/>
    <s v=""/>
    <s v=""/>
    <s v=""/>
    <s v=""/>
    <s v="H"/>
    <s v="IZ10"/>
    <s v="20388054"/>
    <x v="176"/>
    <d v="2023-02-04T00:00:00"/>
    <d v="2023-02-04T00:00:00"/>
    <d v="2023-02-03T00:00:00"/>
    <d v="2023-02-04T00:00:00"/>
    <m/>
    <m/>
    <d v="2023-02-03T00:00:00"/>
    <m/>
    <d v="2023-02-03T00:00:00"/>
    <d v="2023-02-03T00:00:00"/>
    <n v="2.42"/>
  </r>
  <r>
    <s v="IZ10"/>
    <s v="ZA"/>
    <s v="1202402043"/>
    <s v="SENSOR DEL GANCHO SE BLOQUEO"/>
    <x v="3"/>
    <s v="100"/>
    <s v="COORMTTO"/>
    <x v="0"/>
    <s v="MECE MERE ORAS"/>
    <s v="IZJIGOMEZ"/>
    <s v="IZJIGOMEZ"/>
    <s v="IZ10-LSC1-EMB"/>
    <s v="B"/>
    <s v=""/>
    <s v=""/>
    <s v="106186587"/>
    <s v=""/>
    <s v="IZEMCARVAJAL"/>
    <s v="04:52:30"/>
    <s v="505003051"/>
    <s v="0"/>
    <s v=""/>
    <s v=""/>
    <s v=""/>
    <s v="IZ10"/>
    <s v="Z3"/>
    <s v=""/>
    <s v="03:00:00"/>
    <s v="02:30:00"/>
    <s v=""/>
    <s v=""/>
    <s v=""/>
    <s v=""/>
    <s v="04:52:28"/>
    <s v=""/>
    <s v=""/>
    <s v="AAIZ"/>
    <s v=""/>
    <s v=""/>
    <s v="CO"/>
    <s v=""/>
    <s v="PRODUCTIVOS"/>
    <s v="03:03:13"/>
    <s v=""/>
    <s v="000020507409"/>
    <s v="X"/>
    <s v=""/>
    <s v="IZ10"/>
    <s v=""/>
    <s v="000000"/>
    <s v="GNCH"/>
    <s v="10724165"/>
    <s v=""/>
    <s v=""/>
    <s v=""/>
    <s v="00:00:00"/>
    <s v=""/>
    <s v=""/>
    <s v="X"/>
    <s v=""/>
    <s v="03:02:01"/>
    <s v="PROPASOL S.A.S"/>
    <s v="QM001202402043"/>
    <s v=""/>
    <s v=""/>
    <s v=""/>
    <s v=""/>
    <s v=""/>
    <s v="EMBUTIDO SALCHICHON"/>
    <s v=""/>
    <s v=""/>
    <s v=""/>
    <s v=""/>
    <s v="04:52:30"/>
    <s v="MNC540A"/>
    <s v=""/>
    <s v=""/>
    <s v=""/>
    <s v=""/>
    <s v="IZ10"/>
    <s v="Tv. 93 #53-32, Bogotá"/>
    <s v="03:02:01"/>
    <s v="(1)3004621"/>
    <s v=""/>
    <s v="000"/>
    <s v="000"/>
    <s v="000"/>
    <s v=""/>
    <s v=""/>
    <s v=""/>
    <s v=""/>
    <s v=""/>
    <s v=""/>
    <s v=""/>
    <s v="H"/>
    <s v="IZ10"/>
    <s v="20388176"/>
    <x v="176"/>
    <d v="2023-02-03T00:00:00"/>
    <d v="2023-02-03T00:00:00"/>
    <d v="2023-02-03T00:00:00"/>
    <d v="2023-02-03T00:00:00"/>
    <m/>
    <m/>
    <d v="2023-02-03T00:00:00"/>
    <m/>
    <d v="2023-02-03T00:00:00"/>
    <d v="2023-02-03T00:00:00"/>
    <n v="0.5"/>
  </r>
  <r>
    <s v="IZ10"/>
    <s v="ZA"/>
    <s v="1202402034"/>
    <s v="FALLO BOMBA DE VACIO"/>
    <x v="0"/>
    <s v="100"/>
    <s v="COORMTTO"/>
    <x v="0"/>
    <s v="MECE MERE ORAS"/>
    <s v="IZWJJIMENEZ"/>
    <s v="IZWJJIMENEZ"/>
    <s v="IZ10-LSA1-EMP"/>
    <s v="A"/>
    <s v=""/>
    <s v=""/>
    <s v="106186585"/>
    <s v=""/>
    <s v="IZEMCARVAJAL"/>
    <s v="02:43:26"/>
    <s v="505002491"/>
    <s v="0"/>
    <s v=""/>
    <s v=""/>
    <s v=""/>
    <s v="IZ10"/>
    <s v="Z3"/>
    <s v=""/>
    <s v="02:45:00"/>
    <s v="00:00:00"/>
    <s v=""/>
    <s v=""/>
    <s v=""/>
    <s v=""/>
    <s v="04:53:46"/>
    <s v=""/>
    <s v=""/>
    <s v="AAIZ"/>
    <s v=""/>
    <s v=""/>
    <s v="CO"/>
    <s v=""/>
    <s v="PRODUCTIVOS"/>
    <s v="01:54:50"/>
    <s v=""/>
    <s v="000020508381"/>
    <s v="X"/>
    <s v=""/>
    <s v="IZ10"/>
    <s v=""/>
    <s v="000000"/>
    <s v="GNCH"/>
    <s v="10720065"/>
    <s v=""/>
    <s v=""/>
    <s v=""/>
    <s v="00:00:00"/>
    <s v=""/>
    <s v=""/>
    <s v="X"/>
    <s v=""/>
    <s v="01:53:44"/>
    <s v=""/>
    <s v="QM001202402034"/>
    <s v=""/>
    <s v=""/>
    <s v=""/>
    <s v=""/>
    <s v=""/>
    <s v="EMPAQUE"/>
    <s v=""/>
    <s v=""/>
    <s v=""/>
    <s v=""/>
    <s v="04:53:47"/>
    <s v="MNC525A"/>
    <s v=""/>
    <s v=""/>
    <s v=""/>
    <s v=""/>
    <s v="IZ10"/>
    <s v=""/>
    <s v="01:53:44"/>
    <s v=""/>
    <s v=""/>
    <s v="000"/>
    <s v="000"/>
    <s v="000"/>
    <s v=""/>
    <s v=""/>
    <s v=""/>
    <s v=""/>
    <s v=""/>
    <s v=""/>
    <s v=""/>
    <s v="H"/>
    <s v="IZ10"/>
    <s v="EMPA00039"/>
    <x v="176"/>
    <d v="2023-02-03T00:00:00"/>
    <d v="2023-02-04T00:00:00"/>
    <d v="2023-02-03T00:00:00"/>
    <d v="2023-02-03T00:00:00"/>
    <m/>
    <m/>
    <d v="2023-02-03T00:00:00"/>
    <m/>
    <d v="2023-02-03T00:00:00"/>
    <d v="2023-02-03T00:00:00"/>
    <n v="2.75"/>
  </r>
  <r>
    <s v="IZ10"/>
    <s v="ZA"/>
    <s v="1202402593"/>
    <s v="EMPA00039 EJE CUCHILLA TRASVE #3 REVENTA"/>
    <x v="0"/>
    <s v="100"/>
    <s v="MECANINT"/>
    <x v="0"/>
    <s v="MECE MERE ORAS"/>
    <s v="IZLGRESTREPO"/>
    <s v="IZLGRESTREPO"/>
    <s v="IZ10-LSA1-EMP"/>
    <s v="A"/>
    <s v=""/>
    <s v=""/>
    <s v="106188251"/>
    <s v=""/>
    <s v="IZCAPIEDRAHI"/>
    <s v="21:55:57"/>
    <s v="505002491"/>
    <s v="0"/>
    <s v=""/>
    <s v=""/>
    <s v=""/>
    <s v="IZ10"/>
    <s v="Z3"/>
    <s v=""/>
    <s v="20:38:00"/>
    <s v="19:38:00"/>
    <s v=""/>
    <s v=""/>
    <s v=""/>
    <s v=""/>
    <s v="21:55:57"/>
    <s v=""/>
    <s v=""/>
    <s v="AAIZ"/>
    <s v=""/>
    <s v=""/>
    <s v="CO"/>
    <s v=""/>
    <s v="PRODUCTIVOS"/>
    <s v="20:02:47"/>
    <s v=""/>
    <s v="000020513446"/>
    <s v="X"/>
    <s v=""/>
    <s v="IZ10"/>
    <s v=""/>
    <s v="000000"/>
    <s v="GNCH"/>
    <s v="10720065"/>
    <s v=""/>
    <s v=""/>
    <s v=""/>
    <s v="00:00:00"/>
    <s v=""/>
    <s v=""/>
    <s v="X"/>
    <s v=""/>
    <s v="20:01:32"/>
    <s v=""/>
    <s v="QM001202402593"/>
    <s v=""/>
    <s v=""/>
    <s v=""/>
    <s v=""/>
    <s v=""/>
    <s v="EMPAQUE"/>
    <s v=""/>
    <s v=""/>
    <s v=""/>
    <s v=""/>
    <s v="21:55:57"/>
    <s v="MNC525A"/>
    <s v=""/>
    <s v=""/>
    <s v=""/>
    <s v=""/>
    <s v="IZ10"/>
    <s v=""/>
    <s v="20:01:32"/>
    <s v=""/>
    <s v=""/>
    <s v="000"/>
    <s v="000"/>
    <s v="000"/>
    <s v=""/>
    <s v=""/>
    <s v=""/>
    <s v=""/>
    <s v=""/>
    <s v=""/>
    <s v=""/>
    <s v="H"/>
    <s v="IZ10"/>
    <s v="EMPA00039"/>
    <x v="176"/>
    <d v="2023-02-06T00:00:00"/>
    <d v="2023-02-06T00:00:00"/>
    <d v="2023-02-03T00:00:00"/>
    <d v="2023-02-06T00:00:00"/>
    <m/>
    <m/>
    <d v="2023-02-03T00:00:00"/>
    <m/>
    <d v="2023-02-03T00:00:00"/>
    <d v="2023-02-03T00:00:00"/>
    <n v="1"/>
  </r>
  <r>
    <s v="IZ10"/>
    <s v="ZA"/>
    <s v="1202402662"/>
    <s v="ENSAMBLE CAJA RETORCEDORA MAL ESTADO"/>
    <x v="6"/>
    <s v="100"/>
    <s v="COORMTTO"/>
    <x v="0"/>
    <s v="MECE MERE ORAS"/>
    <s v="IZEMCARVAJAL"/>
    <s v="IZEMCARVAJAL"/>
    <s v="IZ10-LSA1-FOR"/>
    <s v="B"/>
    <s v=""/>
    <s v=""/>
    <s v="106189328"/>
    <s v=""/>
    <s v="IZEMCARVAJAL"/>
    <s v="03:16:17"/>
    <s v="505001603"/>
    <s v="0"/>
    <s v=""/>
    <s v=""/>
    <s v=""/>
    <s v="IZ10"/>
    <s v="Z3"/>
    <s v=""/>
    <s v="05:35:00"/>
    <s v="05:00:00"/>
    <s v=""/>
    <s v=""/>
    <s v=""/>
    <s v=""/>
    <s v="03:16:16"/>
    <s v=""/>
    <s v=""/>
    <s v="AAIZ"/>
    <s v=""/>
    <s v=""/>
    <s v="CO"/>
    <s v=""/>
    <s v="PRODUCTIVOS"/>
    <s v="05:09:34"/>
    <s v=""/>
    <s v="000020515101"/>
    <s v="X"/>
    <s v=""/>
    <s v="IZ10"/>
    <s v=""/>
    <s v="000000"/>
    <s v="GNCH"/>
    <s v="10713765"/>
    <s v=""/>
    <s v=""/>
    <s v=""/>
    <s v="00:00:00"/>
    <s v=""/>
    <s v=""/>
    <s v="X"/>
    <s v=""/>
    <s v="05:08:41"/>
    <s v=""/>
    <s v="QM001202402662"/>
    <s v=""/>
    <s v=""/>
    <s v=""/>
    <s v=""/>
    <s v=""/>
    <s v="FORMADO"/>
    <s v=""/>
    <s v=""/>
    <s v=""/>
    <s v=""/>
    <s v="03:16:17"/>
    <s v="MNC490A"/>
    <s v=""/>
    <s v=""/>
    <s v=""/>
    <s v=""/>
    <s v="IZ10"/>
    <s v=""/>
    <s v="05:08:41"/>
    <s v=""/>
    <s v=""/>
    <s v="000"/>
    <s v="000"/>
    <s v="000"/>
    <s v=""/>
    <s v=""/>
    <s v=""/>
    <s v=""/>
    <s v=""/>
    <s v=""/>
    <s v=""/>
    <s v="H"/>
    <s v="IZ10"/>
    <s v="FORM00002"/>
    <x v="177"/>
    <d v="2023-02-06T00:00:00"/>
    <d v="2023-02-06T00:00:00"/>
    <d v="2023-02-04T00:00:00"/>
    <d v="2023-02-06T00:00:00"/>
    <m/>
    <m/>
    <d v="2023-02-04T00:00:00"/>
    <m/>
    <d v="2023-02-04T00:00:00"/>
    <d v="2023-02-04T00:00:00"/>
    <n v="0.57999999999999996"/>
  </r>
  <r>
    <s v="IZ10"/>
    <s v="ZA"/>
    <s v="1202403124"/>
    <s v="BARRIDO DEFICIENTE"/>
    <x v="3"/>
    <s v="100"/>
    <s v="COORMTTO"/>
    <x v="0"/>
    <s v="MECE MERE ORAS"/>
    <s v="IZJIGOMEZ"/>
    <s v="IZJIGOMEZ"/>
    <s v="IZ10-LSC1-EMB"/>
    <s v="B"/>
    <s v=""/>
    <s v=""/>
    <s v="106190787"/>
    <s v=""/>
    <s v="IZEMCARVAJAL"/>
    <s v="02:42:12"/>
    <s v="505003051"/>
    <s v="0"/>
    <s v=""/>
    <s v=""/>
    <s v=""/>
    <s v="IZ10"/>
    <s v="Z3"/>
    <s v=""/>
    <s v="02:45:00"/>
    <s v="23:57:00"/>
    <s v=""/>
    <s v=""/>
    <s v=""/>
    <s v=""/>
    <s v="04:51:23"/>
    <s v=""/>
    <s v=""/>
    <s v="AAIZ"/>
    <s v=""/>
    <s v=""/>
    <s v="CO"/>
    <s v=""/>
    <s v="PRODUCTIVOS"/>
    <s v="01:14:11"/>
    <s v=""/>
    <s v="000020518159"/>
    <s v="X"/>
    <s v=""/>
    <s v="IZ10"/>
    <s v=""/>
    <s v="000000"/>
    <s v="GNCH"/>
    <s v="10724165"/>
    <s v=""/>
    <s v=""/>
    <s v=""/>
    <s v="00:00:00"/>
    <s v=""/>
    <s v=""/>
    <s v="X"/>
    <s v=""/>
    <s v="01:11:52"/>
    <s v="PROPASOL S.A.S"/>
    <s v="QM001202403124"/>
    <s v=""/>
    <s v=""/>
    <s v=""/>
    <s v=""/>
    <s v=""/>
    <s v="EMBUTIDO SALCHICHON"/>
    <s v=""/>
    <s v=""/>
    <s v=""/>
    <s v=""/>
    <s v="04:51:24"/>
    <s v="MNC540A"/>
    <s v=""/>
    <s v=""/>
    <s v=""/>
    <s v=""/>
    <s v="IZ10"/>
    <s v="Tv. 93 #53-32, Bogotá"/>
    <s v="01:11:52"/>
    <s v="(1)3004621"/>
    <s v=""/>
    <s v="000"/>
    <s v="000"/>
    <s v="000"/>
    <s v=""/>
    <s v=""/>
    <s v=""/>
    <s v=""/>
    <s v=""/>
    <s v=""/>
    <s v=""/>
    <s v="H"/>
    <s v="IZ10"/>
    <s v="20388176"/>
    <x v="178"/>
    <d v="2023-02-06T00:00:00"/>
    <d v="2023-02-07T00:00:00"/>
    <d v="2023-02-06T00:00:00"/>
    <d v="2023-02-06T00:00:00"/>
    <m/>
    <m/>
    <d v="2023-02-06T00:00:00"/>
    <m/>
    <d v="2023-02-06T00:00:00"/>
    <d v="2023-02-05T00:00:00"/>
    <n v="2.8"/>
  </r>
  <r>
    <s v="IZ10"/>
    <s v="ZA"/>
    <s v="1202403126"/>
    <s v="GRAPADORA NO QUIERE FUNCIONAR"/>
    <x v="1"/>
    <s v="100"/>
    <s v="JEFEMTTO"/>
    <x v="0"/>
    <s v="MECE MERE ORAS"/>
    <s v="IZJIGOMEZ"/>
    <s v="IZJIGOMEZ"/>
    <s v="IZ10-LSC1-EMB"/>
    <s v="B"/>
    <s v=""/>
    <s v=""/>
    <s v="106190789"/>
    <s v=""/>
    <s v="IZEMCARVAJAL"/>
    <s v="02:35:47"/>
    <s v=""/>
    <s v=""/>
    <s v=""/>
    <s v=""/>
    <s v=""/>
    <s v="IZ10"/>
    <s v="Z3"/>
    <s v=""/>
    <s v="06:00:00"/>
    <s v="01:42:10"/>
    <s v=""/>
    <s v=""/>
    <s v=""/>
    <s v=""/>
    <s v="01:42:10"/>
    <s v=""/>
    <s v=""/>
    <s v="AAIZ"/>
    <s v=""/>
    <s v=""/>
    <s v="CO"/>
    <s v=""/>
    <s v="PRODUCTIVOS"/>
    <s v="01:44:26"/>
    <s v=""/>
    <s v="000020518351"/>
    <s v="X"/>
    <s v=""/>
    <s v="IZ10"/>
    <s v=""/>
    <s v="000000"/>
    <s v="GNCH"/>
    <s v="10724165"/>
    <s v=""/>
    <s v=""/>
    <s v=""/>
    <s v="00:00:00"/>
    <s v=""/>
    <s v=""/>
    <s v="X"/>
    <s v=""/>
    <s v="01:42:10"/>
    <s v=""/>
    <s v="QM001202403126"/>
    <s v=""/>
    <s v=""/>
    <s v=""/>
    <s v=""/>
    <s v=""/>
    <s v="EMBUTIDO SALCHICHON"/>
    <s v=""/>
    <s v=""/>
    <s v=""/>
    <s v=""/>
    <s v="02:35:46"/>
    <s v="MNC540A"/>
    <s v=""/>
    <s v=""/>
    <s v=""/>
    <s v=""/>
    <s v="IZ10"/>
    <s v=""/>
    <s v="01:42:10"/>
    <s v=""/>
    <s v=""/>
    <s v="000"/>
    <s v="000"/>
    <s v="000"/>
    <s v=""/>
    <s v=""/>
    <s v=""/>
    <s v=""/>
    <s v=""/>
    <s v=""/>
    <s v=""/>
    <s v="H"/>
    <s v="IZ10"/>
    <s v="GRAP00017"/>
    <x v="178"/>
    <d v="2023-02-15T00:00:00"/>
    <d v="2023-02-15T00:00:00"/>
    <d v="2023-02-10T00:00:00"/>
    <d v="2023-02-06T00:00:00"/>
    <m/>
    <m/>
    <d v="2023-02-06T00:00:00"/>
    <m/>
    <d v="2023-02-06T00:00:00"/>
    <d v="2023-02-06T00:00:00"/>
    <n v="100.3"/>
  </r>
  <r>
    <s v="IZ10"/>
    <s v="ZA"/>
    <s v="1202404244"/>
    <s v="VIDEO JET NO ARRANCA"/>
    <x v="2"/>
    <s v="100"/>
    <s v="COORMTTO"/>
    <x v="1"/>
    <s v="MECE"/>
    <s v="IZJJCORREA"/>
    <s v="IZJJCORREA"/>
    <s v="IZ10-LJA1-EMP-EMP2"/>
    <s v="B"/>
    <s v=""/>
    <s v=""/>
    <s v=""/>
    <s v=""/>
    <s v="IZEMCARVAJAL"/>
    <s v="03:50:39"/>
    <s v="505002465"/>
    <s v="0"/>
    <s v=""/>
    <s v=""/>
    <s v=""/>
    <s v="IZ10"/>
    <s v="Z3"/>
    <s v=""/>
    <s v="00:00:00"/>
    <s v="06:00:00"/>
    <s v=""/>
    <s v=""/>
    <s v=""/>
    <s v=""/>
    <s v="06:00:00"/>
    <s v=""/>
    <s v=""/>
    <s v="AAIZ"/>
    <s v=""/>
    <s v=""/>
    <s v="CO"/>
    <s v=""/>
    <s v="PRODUCTIVOS"/>
    <s v="13:51:49"/>
    <s v=""/>
    <s v="000020528026"/>
    <s v="X"/>
    <s v=""/>
    <s v="IZ10"/>
    <s v=""/>
    <s v="000000"/>
    <s v="GNCH"/>
    <s v="10723465"/>
    <s v=""/>
    <s v=""/>
    <s v=""/>
    <s v="00:00:00"/>
    <s v=""/>
    <s v=""/>
    <s v="X"/>
    <s v=""/>
    <s v="13:50:04"/>
    <s v="Juan Nustadtel"/>
    <s v="QM001202404244"/>
    <s v=""/>
    <s v=""/>
    <s v=""/>
    <s v=""/>
    <s v=""/>
    <s v="EMPAQUE RIGIDO"/>
    <s v="ENVIGADO"/>
    <s v=""/>
    <s v=""/>
    <s v=""/>
    <s v="03:50:38"/>
    <s v="MNC550A"/>
    <s v=""/>
    <s v=""/>
    <s v=""/>
    <s v=""/>
    <s v="IZ10"/>
    <s v="Cra 48#48 Sur-75 (Juan Neustadtel)"/>
    <s v="13:50:04"/>
    <s v="5405380"/>
    <s v=""/>
    <s v="000"/>
    <s v="000"/>
    <s v="000"/>
    <s v=""/>
    <s v=""/>
    <s v=""/>
    <s v=""/>
    <s v=""/>
    <s v=""/>
    <s v=""/>
    <s v="H"/>
    <s v="IZ10"/>
    <s v="20183406"/>
    <x v="179"/>
    <d v="2023-02-08T00:00:00"/>
    <d v="2023-02-08T00:00:00"/>
    <m/>
    <d v="2023-02-07T00:00:00"/>
    <m/>
    <m/>
    <d v="2023-02-07T00:00:00"/>
    <m/>
    <d v="2023-02-07T00:00:00"/>
    <d v="2023-02-07T00:00:00"/>
    <n v="0"/>
  </r>
  <r>
    <s v="IZ10"/>
    <s v="ZA"/>
    <s v="1202403747"/>
    <s v="SE DESCARRILA LA CADENA TRANSV"/>
    <x v="7"/>
    <s v="100"/>
    <s v="COORMTTO"/>
    <x v="0"/>
    <s v="MECE MERE ORAS"/>
    <s v="IZWJJIMENEZ"/>
    <s v="IZWJJIMENEZ"/>
    <s v="IZ10-LSA1-FOR"/>
    <s v="B"/>
    <s v=""/>
    <s v=""/>
    <s v="106195076"/>
    <s v=""/>
    <s v="IZEMCARVAJAL"/>
    <s v="03:47:53"/>
    <s v="505001267"/>
    <s v="0"/>
    <s v=""/>
    <s v=""/>
    <s v=""/>
    <s v="IZ10"/>
    <s v="Z3"/>
    <s v=""/>
    <s v="06:15:00"/>
    <s v="05:50:00"/>
    <s v=""/>
    <s v=""/>
    <s v=""/>
    <s v=""/>
    <s v="03:47:51"/>
    <s v=""/>
    <s v=""/>
    <s v="AAIZ"/>
    <s v=""/>
    <s v=""/>
    <s v="CO"/>
    <s v=""/>
    <s v="PRODUCTIVOS"/>
    <s v="06:01:45"/>
    <s v=""/>
    <s v="000020524301"/>
    <s v="X"/>
    <s v=""/>
    <s v="IZ10"/>
    <s v=""/>
    <s v="000000"/>
    <s v="GNCH"/>
    <s v="10713765"/>
    <s v=""/>
    <s v=""/>
    <s v=""/>
    <s v="00:00:00"/>
    <s v=""/>
    <s v=""/>
    <s v="X"/>
    <s v=""/>
    <s v="05:56:34"/>
    <s v=""/>
    <s v="QM001202403747"/>
    <s v=""/>
    <s v=""/>
    <s v=""/>
    <s v=""/>
    <s v=""/>
    <s v="FORMADO"/>
    <s v=""/>
    <s v=""/>
    <s v=""/>
    <s v=""/>
    <s v="03:47:53"/>
    <s v="MNC490A"/>
    <s v=""/>
    <s v=""/>
    <s v=""/>
    <s v=""/>
    <s v="IZ10"/>
    <s v=""/>
    <s v="05:56:34"/>
    <s v=""/>
    <s v=""/>
    <s v="000"/>
    <s v="000"/>
    <s v="000"/>
    <s v=""/>
    <s v=""/>
    <s v=""/>
    <s v=""/>
    <s v=""/>
    <s v=""/>
    <s v=""/>
    <s v="H"/>
    <s v="IZ10"/>
    <s v="FORM00001"/>
    <x v="179"/>
    <d v="2023-02-08T00:00:00"/>
    <d v="2023-02-08T00:00:00"/>
    <d v="2023-02-07T00:00:00"/>
    <d v="2023-02-08T00:00:00"/>
    <m/>
    <m/>
    <d v="2023-02-07T00:00:00"/>
    <m/>
    <d v="2023-02-07T00:00:00"/>
    <d v="2023-02-07T00:00:00"/>
    <n v="0.42"/>
  </r>
  <r>
    <s v="IZ10"/>
    <s v="ZA"/>
    <s v="1202405859"/>
    <s v="FALLO VÁLVULA DE AIREACIÓN"/>
    <x v="4"/>
    <s v="100"/>
    <s v="COORMTTO"/>
    <x v="0"/>
    <s v="MECE MERE ORAS"/>
    <s v="IZWJJIMENEZ"/>
    <s v="IZWJJIMENEZ"/>
    <s v="IZ10-LSA1-EMP"/>
    <s v="B"/>
    <s v=""/>
    <s v=""/>
    <s v="106199684"/>
    <s v=""/>
    <s v="IZCAPIEDRAHI"/>
    <s v="14:42:17"/>
    <s v="505001342"/>
    <s v="0"/>
    <s v=""/>
    <s v=""/>
    <s v=""/>
    <s v="IZ10"/>
    <s v="Z3"/>
    <s v=""/>
    <s v="01:00:00"/>
    <s v="23:50:00"/>
    <s v=""/>
    <s v=""/>
    <s v=""/>
    <s v=""/>
    <s v="04:29:41"/>
    <s v=""/>
    <s v=""/>
    <s v="AAIZ"/>
    <s v=""/>
    <s v=""/>
    <s v="CO"/>
    <s v=""/>
    <s v="PRODUCTIVOS"/>
    <s v="02:27:08"/>
    <s v=""/>
    <s v="000020544476"/>
    <s v="X"/>
    <s v=""/>
    <s v="IZ10"/>
    <s v=""/>
    <s v="000000"/>
    <s v="GNCH"/>
    <s v="10712765"/>
    <s v=""/>
    <s v=""/>
    <s v=""/>
    <s v="00:00:00"/>
    <s v=""/>
    <s v=""/>
    <s v="X"/>
    <s v=""/>
    <s v="02:24:28"/>
    <s v=""/>
    <s v="QM001202405859"/>
    <s v=""/>
    <s v=""/>
    <s v=""/>
    <s v=""/>
    <s v=""/>
    <s v="EMPAQUE"/>
    <s v=""/>
    <s v=""/>
    <s v=""/>
    <s v=""/>
    <s v="04:29:42"/>
    <s v="MNC525A"/>
    <s v=""/>
    <s v=""/>
    <s v=""/>
    <s v=""/>
    <s v="IZ10"/>
    <s v=""/>
    <s v="02:24:28"/>
    <s v=""/>
    <s v=""/>
    <s v="000"/>
    <s v="000"/>
    <s v="000"/>
    <s v=""/>
    <s v=""/>
    <s v=""/>
    <s v=""/>
    <s v=""/>
    <s v=""/>
    <s v=""/>
    <s v="H"/>
    <s v="IZ10"/>
    <s v="EMPA00005"/>
    <x v="180"/>
    <d v="2023-02-10T00:00:00"/>
    <d v="2023-02-20T00:00:00"/>
    <d v="2023-02-10T00:00:00"/>
    <d v="2023-02-10T00:00:00"/>
    <m/>
    <m/>
    <d v="2023-02-10T00:00:00"/>
    <m/>
    <d v="2023-02-10T00:00:00"/>
    <d v="2023-02-09T00:00:00"/>
    <n v="1.17"/>
  </r>
  <r>
    <s v="IZ10"/>
    <s v="ZA"/>
    <s v="1202406374"/>
    <s v="TORNILLO PLATO ESLABONADOR REVENTADO"/>
    <x v="7"/>
    <s v="100"/>
    <s v="MECANINT"/>
    <x v="0"/>
    <s v="MECE MERE ORAS"/>
    <s v="IZHAGIRALDO"/>
    <s v="IZHAGIRALDO"/>
    <s v="IZ10-LSA1-FOR"/>
    <s v="B"/>
    <s v=""/>
    <s v=""/>
    <s v="106204464"/>
    <s v=""/>
    <s v="IZCAPIEDRAHI"/>
    <s v="19:39:49"/>
    <s v="505001267"/>
    <s v="0"/>
    <s v=""/>
    <s v=""/>
    <s v=""/>
    <s v="IZ10"/>
    <s v="Z3"/>
    <s v=""/>
    <s v="18:50:00"/>
    <s v="17:50:00"/>
    <s v=""/>
    <s v=""/>
    <s v=""/>
    <s v=""/>
    <s v="17:50:00"/>
    <s v=""/>
    <s v=""/>
    <s v="AAIZ"/>
    <s v=""/>
    <s v=""/>
    <s v="CO"/>
    <s v=""/>
    <s v="PRODUCTIVOS"/>
    <s v="19:27:29"/>
    <s v=""/>
    <s v="000020550195"/>
    <s v="X"/>
    <s v=""/>
    <s v="IZ10"/>
    <s v=""/>
    <s v="000000"/>
    <s v="GNCH"/>
    <s v="10713765"/>
    <s v=""/>
    <s v=""/>
    <s v=""/>
    <s v="00:00:00"/>
    <s v=""/>
    <s v=""/>
    <s v="X"/>
    <s v=""/>
    <s v="19:26:02"/>
    <s v=""/>
    <s v="QM001202406374"/>
    <s v=""/>
    <s v=""/>
    <s v=""/>
    <s v=""/>
    <s v=""/>
    <s v="FORMADO"/>
    <s v=""/>
    <s v=""/>
    <s v=""/>
    <s v=""/>
    <s v="19:39:48"/>
    <s v="MNC490A"/>
    <s v=""/>
    <s v=""/>
    <s v=""/>
    <s v=""/>
    <s v="IZ10"/>
    <s v=""/>
    <s v="19:26:02"/>
    <s v=""/>
    <s v=""/>
    <s v="000"/>
    <s v="000"/>
    <s v="000"/>
    <s v=""/>
    <s v=""/>
    <s v=""/>
    <s v=""/>
    <s v=""/>
    <s v=""/>
    <s v=""/>
    <s v="H"/>
    <s v="IZ10"/>
    <s v="FORM00001"/>
    <x v="180"/>
    <d v="2023-02-13T00:00:00"/>
    <d v="2023-02-13T00:00:00"/>
    <d v="2023-02-10T00:00:00"/>
    <d v="2023-02-10T00:00:00"/>
    <m/>
    <m/>
    <d v="2023-02-10T00:00:00"/>
    <m/>
    <d v="2023-02-10T00:00:00"/>
    <d v="2023-02-10T00:00:00"/>
    <n v="1"/>
  </r>
  <r>
    <s v="IZ10"/>
    <s v="ZA"/>
    <s v="1202406746"/>
    <s v="EMPAQUE ANTEOJO DE SELLADO MALO"/>
    <x v="2"/>
    <s v="100"/>
    <s v="MECANINT"/>
    <x v="0"/>
    <s v="MECE MERE ORAS"/>
    <s v="IZJJCORREA"/>
    <s v="IZJJCORREA"/>
    <s v="IZ10-LJA1-EMP-EMP2"/>
    <s v="B"/>
    <s v=""/>
    <s v=""/>
    <s v="106202792"/>
    <s v=""/>
    <s v="IZLMORTIZ"/>
    <s v="13:04:54"/>
    <s v="505002465"/>
    <s v="0"/>
    <s v=""/>
    <s v=""/>
    <s v=""/>
    <s v="IZ10"/>
    <s v="Z3"/>
    <s v=""/>
    <s v="07:10:00"/>
    <s v="06:40:00"/>
    <s v=""/>
    <s v=""/>
    <s v=""/>
    <s v=""/>
    <s v="13:04:53"/>
    <s v=""/>
    <s v=""/>
    <s v="AAIZ"/>
    <s v=""/>
    <s v=""/>
    <s v="CO"/>
    <s v=""/>
    <s v="PRODUCTIVOS"/>
    <s v="08:17:03"/>
    <s v=""/>
    <s v="000020553949"/>
    <s v="X"/>
    <s v=""/>
    <s v="IZ10"/>
    <s v=""/>
    <s v="000000"/>
    <s v="GNCH"/>
    <s v="10723465"/>
    <s v=""/>
    <s v=""/>
    <s v=""/>
    <s v="00:00:00"/>
    <s v=""/>
    <s v=""/>
    <s v="X"/>
    <s v=""/>
    <s v="08:15:37"/>
    <s v="Juan Nustadtel"/>
    <s v="QM001202406746"/>
    <s v=""/>
    <s v=""/>
    <s v=""/>
    <s v=""/>
    <s v=""/>
    <s v="EMPAQUE RIGIDO"/>
    <s v="ENVIGADO"/>
    <s v=""/>
    <s v=""/>
    <s v=""/>
    <s v="13:04:54"/>
    <s v="MNC550A"/>
    <s v=""/>
    <s v=""/>
    <s v=""/>
    <s v=""/>
    <s v="IZ10"/>
    <s v="Cra 48#48 Sur-75 (Juan Neustadtel)"/>
    <s v="08:15:37"/>
    <s v="5405380"/>
    <s v=""/>
    <s v="000"/>
    <s v="000"/>
    <s v="000"/>
    <s v=""/>
    <s v=""/>
    <s v=""/>
    <s v=""/>
    <s v=""/>
    <s v=""/>
    <s v=""/>
    <s v="H"/>
    <s v="IZ10"/>
    <s v="20183406"/>
    <x v="181"/>
    <d v="2023-02-12T00:00:00"/>
    <d v="2023-02-12T00:00:00"/>
    <d v="2023-02-12T00:00:00"/>
    <d v="2023-02-12T00:00:00"/>
    <m/>
    <m/>
    <d v="2023-02-12T00:00:00"/>
    <m/>
    <d v="2023-02-12T00:00:00"/>
    <d v="2023-02-12T00:00:00"/>
    <n v="0.5"/>
  </r>
  <r>
    <s v="IZ10"/>
    <s v="ZA"/>
    <s v="1202406894"/>
    <s v="SE BLOQUEÓ LA GRAPADORA"/>
    <x v="3"/>
    <s v="100"/>
    <s v="COORMTTO"/>
    <x v="0"/>
    <s v="MECE MERE ORAS"/>
    <s v="IZJIGOMEZ"/>
    <s v="IZJIGOMEZ"/>
    <s v="IZ10-LSC1-EMB"/>
    <s v="B"/>
    <s v=""/>
    <s v=""/>
    <s v="106203140"/>
    <s v=""/>
    <s v="IZEMCARVAJAL"/>
    <s v="02:36:38"/>
    <s v="505003051"/>
    <s v="0"/>
    <s v=""/>
    <s v=""/>
    <s v=""/>
    <s v="IZ10"/>
    <s v="Z3"/>
    <s v=""/>
    <s v="10:00:00"/>
    <s v="04:03:41"/>
    <s v=""/>
    <s v=""/>
    <s v=""/>
    <s v=""/>
    <s v="04:03:41"/>
    <s v=""/>
    <s v=""/>
    <s v="AAIZ"/>
    <s v=""/>
    <s v=""/>
    <s v="CO"/>
    <s v=""/>
    <s v="PRODUCTIVOS"/>
    <s v="04:25:29"/>
    <s v=""/>
    <s v="000020555189"/>
    <s v="X"/>
    <s v=""/>
    <s v="IZ10"/>
    <s v=""/>
    <s v="000000"/>
    <s v="GNCH"/>
    <s v="10724165"/>
    <s v=""/>
    <s v=""/>
    <s v=""/>
    <s v="00:00:00"/>
    <s v=""/>
    <s v=""/>
    <s v="X"/>
    <s v=""/>
    <s v="04:23:41"/>
    <s v="PROPASOL S.A.S"/>
    <s v="QM001202406894"/>
    <s v=""/>
    <s v=""/>
    <s v=""/>
    <s v=""/>
    <s v=""/>
    <s v="EMBUTIDO SALCHICHON"/>
    <s v=""/>
    <s v=""/>
    <s v=""/>
    <s v=""/>
    <s v="02:36:37"/>
    <s v="MNC540A"/>
    <s v=""/>
    <s v=""/>
    <s v=""/>
    <s v=""/>
    <s v="IZ10"/>
    <s v="Tv. 93 #53-32, Bogotá"/>
    <s v="04:23:41"/>
    <s v="(1)3004621"/>
    <s v=""/>
    <s v="000"/>
    <s v="000"/>
    <s v="000"/>
    <s v=""/>
    <s v=""/>
    <s v=""/>
    <s v=""/>
    <s v=""/>
    <s v=""/>
    <s v=""/>
    <s v="H"/>
    <s v="IZ10"/>
    <s v="20388176"/>
    <x v="182"/>
    <d v="2023-02-15T00:00:00"/>
    <d v="2023-02-15T00:00:00"/>
    <d v="2023-02-13T00:00:00"/>
    <d v="2023-02-13T00:00:00"/>
    <m/>
    <m/>
    <d v="2023-02-13T00:00:00"/>
    <m/>
    <d v="2023-02-13T00:00:00"/>
    <d v="2023-02-13T00:00:00"/>
    <n v="5.94"/>
  </r>
  <r>
    <s v="IZ10"/>
    <s v="ZA"/>
    <s v="1202406880"/>
    <s v="FALLO SENSOR DE MORDAZA"/>
    <x v="6"/>
    <s v="100"/>
    <s v="COORMTTO"/>
    <x v="0"/>
    <s v="MECE MERE ORAS"/>
    <s v="IZWJJIMENEZ"/>
    <s v="IZWJJIMENEZ"/>
    <s v="IZ10-LSA1-FOR"/>
    <s v="B"/>
    <s v=""/>
    <s v=""/>
    <s v="106203137"/>
    <s v=""/>
    <s v="IZEMCARVAJAL"/>
    <s v="02:27:10"/>
    <s v="505001603"/>
    <s v="0"/>
    <s v=""/>
    <s v=""/>
    <s v=""/>
    <s v="IZ10"/>
    <s v="Z3"/>
    <s v=""/>
    <s v="00:30:00"/>
    <s v="23:30:00"/>
    <s v=""/>
    <s v=""/>
    <s v=""/>
    <s v=""/>
    <s v="23:30:00"/>
    <s v=""/>
    <s v=""/>
    <s v="AAIZ"/>
    <s v=""/>
    <s v=""/>
    <s v="CO"/>
    <s v=""/>
    <s v="PRODUCTIVOS"/>
    <s v="03:05:41"/>
    <s v=""/>
    <s v="000020555153"/>
    <s v="X"/>
    <s v=""/>
    <s v="IZ10"/>
    <s v=""/>
    <s v="000000"/>
    <s v="GNCH"/>
    <s v="10713765"/>
    <s v=""/>
    <s v=""/>
    <s v=""/>
    <s v="00:00:00"/>
    <s v=""/>
    <s v=""/>
    <s v="X"/>
    <s v=""/>
    <s v="03:01:15"/>
    <s v=""/>
    <s v="QM001202406880"/>
    <s v=""/>
    <s v=""/>
    <s v=""/>
    <s v=""/>
    <s v=""/>
    <s v="FORMADO"/>
    <s v=""/>
    <s v=""/>
    <s v=""/>
    <s v=""/>
    <s v="02:27:09"/>
    <s v="MNC490A"/>
    <s v=""/>
    <s v=""/>
    <s v=""/>
    <s v=""/>
    <s v="IZ10"/>
    <s v=""/>
    <s v="03:01:15"/>
    <s v=""/>
    <s v=""/>
    <s v="000"/>
    <s v="000"/>
    <s v="000"/>
    <s v=""/>
    <s v=""/>
    <s v=""/>
    <s v=""/>
    <s v=""/>
    <s v=""/>
    <s v=""/>
    <s v="H"/>
    <s v="IZ10"/>
    <s v="FORM00002"/>
    <x v="182"/>
    <d v="2023-02-14T00:00:00"/>
    <d v="2023-02-14T00:00:00"/>
    <d v="2023-02-13T00:00:00"/>
    <d v="2023-02-12T00:00:00"/>
    <m/>
    <m/>
    <d v="2023-02-13T00:00:00"/>
    <m/>
    <d v="2023-02-13T00:00:00"/>
    <d v="2023-02-12T00:00:00"/>
    <n v="1"/>
  </r>
  <r>
    <s v="IZ10"/>
    <s v="ZA"/>
    <s v="1202408845"/>
    <s v="LA PANTALLA SE QUEMO"/>
    <x v="3"/>
    <s v="100"/>
    <s v="COORMTTO"/>
    <x v="2"/>
    <s v="MECE"/>
    <s v="IZJIGOMEZ"/>
    <s v="IZJIGOMEZ"/>
    <s v="IZ10-LSC1-EMB"/>
    <s v="B"/>
    <s v=""/>
    <s v=""/>
    <s v=""/>
    <s v=""/>
    <s v="IZEMCARVAJAL"/>
    <s v="02:12:02"/>
    <s v="505003051"/>
    <s v="0"/>
    <s v=""/>
    <s v=""/>
    <s v=""/>
    <s v="IZ10"/>
    <s v="Z3"/>
    <s v=""/>
    <s v="00:00:00"/>
    <s v="05:10:00"/>
    <s v=""/>
    <s v=""/>
    <s v=""/>
    <s v=""/>
    <s v="05:10:00"/>
    <s v=""/>
    <s v=""/>
    <s v="AAIZ"/>
    <s v=""/>
    <s v=""/>
    <s v="CO"/>
    <s v=""/>
    <s v="PRODUCTIVOS"/>
    <s v="05:45:10"/>
    <s v=""/>
    <s v="000020577889"/>
    <s v="X"/>
    <s v=""/>
    <s v="IZ10"/>
    <s v=""/>
    <s v="000000"/>
    <s v="GNCH"/>
    <s v="10724165"/>
    <s v=""/>
    <s v=""/>
    <s v=""/>
    <s v="00:00:00"/>
    <s v=""/>
    <s v=""/>
    <s v="X"/>
    <s v=""/>
    <s v="05:43:24"/>
    <s v="PROPASOL S.A.S"/>
    <s v="QM001202408845"/>
    <s v=""/>
    <s v=""/>
    <s v=""/>
    <s v=""/>
    <s v=""/>
    <s v="EMBUTIDO SALCHICHON"/>
    <s v=""/>
    <s v=""/>
    <s v=""/>
    <s v=""/>
    <s v="02:12:01"/>
    <s v="MNC540A"/>
    <s v=""/>
    <s v=""/>
    <s v=""/>
    <s v=""/>
    <s v="IZ10"/>
    <s v="Tv. 93 #53-32, Bogotá"/>
    <s v="05:43:24"/>
    <s v="(1)3004621"/>
    <s v=""/>
    <s v="000"/>
    <s v="000"/>
    <s v="000"/>
    <s v=""/>
    <s v=""/>
    <s v=""/>
    <s v=""/>
    <s v=""/>
    <s v=""/>
    <s v=""/>
    <s v="H"/>
    <s v="IZ10"/>
    <s v="20388176"/>
    <x v="183"/>
    <d v="2023-02-21T00:00:00"/>
    <d v="2023-02-21T00:00:00"/>
    <m/>
    <d v="2023-02-16T00:00:00"/>
    <m/>
    <m/>
    <d v="2023-02-16T00:00:00"/>
    <m/>
    <d v="2023-02-16T00:00:00"/>
    <d v="2023-02-16T00:00:00"/>
    <n v="0"/>
  </r>
  <r>
    <s v="IZ10"/>
    <s v="ZA"/>
    <s v="1202408839"/>
    <s v="SE REVIENTA LA TRIPA POR DESGASTE TIJ"/>
    <x v="1"/>
    <s v="100"/>
    <s v="COORTU03"/>
    <x v="2"/>
    <s v="MECE"/>
    <s v="IZJIGOMEZ"/>
    <s v="IZJIGOMEZ"/>
    <s v="IZ10-LSC1-EMB"/>
    <s v="B"/>
    <s v=""/>
    <s v=""/>
    <s v=""/>
    <s v=""/>
    <s v="IZEMCARVAJAL"/>
    <s v="02:47:42"/>
    <s v=""/>
    <s v=""/>
    <s v=""/>
    <s v=""/>
    <s v=""/>
    <s v="IZ10"/>
    <s v="Z3"/>
    <s v=""/>
    <s v="00:00:00"/>
    <s v="03:30:00"/>
    <s v=""/>
    <s v=""/>
    <s v=""/>
    <s v=""/>
    <s v="03:30:00"/>
    <s v=""/>
    <s v=""/>
    <s v="AAIZ"/>
    <s v=""/>
    <s v=""/>
    <s v="CO"/>
    <s v=""/>
    <s v="PRODUCTIVOS"/>
    <s v="05:21:29"/>
    <s v=""/>
    <s v="000020577900"/>
    <s v="X"/>
    <s v=""/>
    <s v="IZ10"/>
    <s v=""/>
    <s v="000000"/>
    <s v="GNCH"/>
    <s v="10724165"/>
    <s v=""/>
    <s v=""/>
    <s v=""/>
    <s v="00:00:00"/>
    <s v=""/>
    <s v=""/>
    <s v="X"/>
    <s v=""/>
    <s v="05:18:36"/>
    <s v=""/>
    <s v="QM001202408839"/>
    <s v=""/>
    <s v=""/>
    <s v=""/>
    <s v=""/>
    <s v=""/>
    <s v="EMBUTIDO SALCHICHON"/>
    <s v=""/>
    <s v=""/>
    <s v=""/>
    <s v=""/>
    <s v="02:47:41"/>
    <s v="MNC540A"/>
    <s v=""/>
    <s v=""/>
    <s v=""/>
    <s v=""/>
    <s v="IZ10"/>
    <s v=""/>
    <s v="05:18:36"/>
    <s v=""/>
    <s v=""/>
    <s v="000"/>
    <s v="000"/>
    <s v="000"/>
    <s v=""/>
    <s v=""/>
    <s v=""/>
    <s v=""/>
    <s v=""/>
    <s v=""/>
    <s v=""/>
    <s v="H"/>
    <s v="IZ10"/>
    <s v="GRAP00017"/>
    <x v="183"/>
    <d v="2023-02-21T00:00:00"/>
    <d v="2023-02-21T00:00:00"/>
    <m/>
    <d v="2023-02-16T00:00:00"/>
    <m/>
    <m/>
    <d v="2023-02-16T00:00:00"/>
    <m/>
    <d v="2023-02-16T00:00:00"/>
    <d v="2023-02-16T00:00:00"/>
    <n v="0"/>
  </r>
  <r>
    <s v="IZ10"/>
    <s v="ZA"/>
    <s v="1202409989"/>
    <s v="FALLA EN NODO # 7 PORTABOBINA INF # 1"/>
    <x v="0"/>
    <s v="100"/>
    <s v="ELTROINT"/>
    <x v="0"/>
    <s v="MECE MERE ORAS"/>
    <s v="IZHAGIRALDO"/>
    <s v="IZHAGIRALDO"/>
    <s v="IZ10-LSA1-EMP"/>
    <s v="A"/>
    <s v=""/>
    <s v=""/>
    <s v="106212658"/>
    <s v=""/>
    <s v="IZEMCARVAJAL"/>
    <s v="11:45:44"/>
    <s v="505002491"/>
    <s v="0"/>
    <s v=""/>
    <s v=""/>
    <s v=""/>
    <s v="IZ10"/>
    <s v="Z3"/>
    <s v=""/>
    <s v="21:00:00"/>
    <s v="15:00:00"/>
    <s v=""/>
    <s v=""/>
    <s v=""/>
    <s v=""/>
    <s v="21:18:42"/>
    <s v=""/>
    <s v=""/>
    <s v="AAIZ"/>
    <s v=""/>
    <s v=""/>
    <s v="CO"/>
    <s v=""/>
    <s v="PRODUCTIVOS"/>
    <s v="15:57:31"/>
    <s v=""/>
    <s v="000020587023"/>
    <s v="X"/>
    <s v=""/>
    <s v="IZ10"/>
    <s v=""/>
    <s v="000000"/>
    <s v="GNCH"/>
    <s v="10720065"/>
    <s v=""/>
    <s v=""/>
    <s v=""/>
    <s v="00:00:00"/>
    <s v=""/>
    <s v=""/>
    <s v="X"/>
    <s v=""/>
    <s v="15:56:06"/>
    <s v=""/>
    <s v="QM001202409989"/>
    <s v=""/>
    <s v=""/>
    <s v=""/>
    <s v=""/>
    <s v=""/>
    <s v="EMPAQUE"/>
    <s v=""/>
    <s v=""/>
    <s v=""/>
    <s v=""/>
    <s v="21:18:43"/>
    <s v="MNC525A"/>
    <s v=""/>
    <s v=""/>
    <s v=""/>
    <s v=""/>
    <s v="IZ10"/>
    <s v=""/>
    <s v="15:56:06"/>
    <s v=""/>
    <s v=""/>
    <s v="000"/>
    <s v="000"/>
    <s v="000"/>
    <s v=""/>
    <s v=""/>
    <s v=""/>
    <s v=""/>
    <s v=""/>
    <s v=""/>
    <s v=""/>
    <s v="H"/>
    <s v="IZ10"/>
    <s v="EMPA00039"/>
    <x v="184"/>
    <d v="2023-02-23T00:00:00"/>
    <d v="2024-06-17T00:00:00"/>
    <d v="2023-02-17T00:00:00"/>
    <d v="2023-02-23T00:00:00"/>
    <m/>
    <m/>
    <d v="2023-02-17T00:00:00"/>
    <m/>
    <d v="2023-02-17T00:00:00"/>
    <d v="2023-02-17T00:00:00"/>
    <n v="6"/>
  </r>
  <r>
    <s v="IZ10"/>
    <s v="ZA"/>
    <s v="1202410159"/>
    <s v="SE BLOQUEO LA GRAPADORA"/>
    <x v="3"/>
    <s v="100"/>
    <s v="COORMTTO"/>
    <x v="0"/>
    <s v="MECE MERE ORAS"/>
    <s v="IZJIGOMEZ"/>
    <s v="IZJIGOMEZ"/>
    <s v="IZ10-LSC1-EMB"/>
    <s v="B"/>
    <s v=""/>
    <s v=""/>
    <s v="106213702"/>
    <s v=""/>
    <s v="IZEMCARVAJAL"/>
    <s v="02:35:30"/>
    <s v="505003051"/>
    <s v="0"/>
    <s v=""/>
    <s v=""/>
    <s v=""/>
    <s v="IZ10"/>
    <s v="Z3"/>
    <s v=""/>
    <s v="22:00:00"/>
    <s v="02:15:12"/>
    <s v=""/>
    <s v=""/>
    <s v=""/>
    <s v=""/>
    <s v="02:35:29"/>
    <s v=""/>
    <s v=""/>
    <s v="AAIZ"/>
    <s v=""/>
    <s v=""/>
    <s v="CO"/>
    <s v=""/>
    <s v="PRODUCTIVOS"/>
    <s v="02:16:42"/>
    <s v=""/>
    <s v="000020587828"/>
    <s v="X"/>
    <s v=""/>
    <s v="IZ10"/>
    <s v=""/>
    <s v="000000"/>
    <s v="GNCH"/>
    <s v="10724165"/>
    <s v=""/>
    <s v=""/>
    <s v=""/>
    <s v="00:00:00"/>
    <s v=""/>
    <s v=""/>
    <s v="X"/>
    <s v=""/>
    <s v="02:15:12"/>
    <s v="PROPASOL S.A.S"/>
    <s v="QM001202410159"/>
    <s v=""/>
    <s v=""/>
    <s v=""/>
    <s v=""/>
    <s v=""/>
    <s v="EMBUTIDO SALCHICHON"/>
    <s v=""/>
    <s v=""/>
    <s v=""/>
    <s v=""/>
    <s v="02:35:30"/>
    <s v="MNC540A"/>
    <s v=""/>
    <s v=""/>
    <s v=""/>
    <s v=""/>
    <s v="IZ10"/>
    <s v="Tv. 93 #53-32, Bogotá"/>
    <s v="02:15:12"/>
    <s v="(1)3004621"/>
    <s v=""/>
    <s v="000"/>
    <s v="000"/>
    <s v="000"/>
    <s v=""/>
    <s v=""/>
    <s v=""/>
    <s v=""/>
    <s v=""/>
    <s v=""/>
    <s v=""/>
    <s v="H"/>
    <s v="IZ10"/>
    <s v="20388176"/>
    <x v="185"/>
    <d v="2023-02-21T00:00:00"/>
    <d v="2023-02-21T00:00:00"/>
    <d v="2023-02-19T00:00:00"/>
    <d v="2023-02-21T00:00:00"/>
    <m/>
    <m/>
    <d v="2023-02-18T00:00:00"/>
    <m/>
    <d v="2023-02-18T00:00:00"/>
    <d v="2023-02-18T00:00:00"/>
    <n v="43.75"/>
  </r>
  <r>
    <s v="IZ10"/>
    <s v="ZA"/>
    <s v="1202410575"/>
    <s v="DESAJUSTE DEL CORTE"/>
    <x v="3"/>
    <s v="100"/>
    <s v="COORMTTO"/>
    <x v="0"/>
    <s v="MECE MERE ORAS"/>
    <s v="IZJIGOMEZ"/>
    <s v="IZJIGOMEZ"/>
    <s v="IZ10-LSC1-EMB"/>
    <s v="B"/>
    <s v=""/>
    <s v=""/>
    <s v="106215283"/>
    <s v=""/>
    <s v="IZEMCARVAJAL"/>
    <s v="03:55:00"/>
    <s v="505003051"/>
    <s v="0"/>
    <s v=""/>
    <s v=""/>
    <s v=""/>
    <s v="IZ10"/>
    <s v="Z3"/>
    <s v=""/>
    <s v="01:00:00"/>
    <s v="00:01:00"/>
    <s v=""/>
    <s v=""/>
    <s v=""/>
    <s v=""/>
    <s v="03:54:59"/>
    <s v=""/>
    <s v=""/>
    <s v="AAIZ"/>
    <s v=""/>
    <s v=""/>
    <s v="CO"/>
    <s v=""/>
    <s v="PRODUCTIVOS"/>
    <s v="01:11:38"/>
    <s v=""/>
    <s v="000020591869"/>
    <s v="X"/>
    <s v=""/>
    <s v="IZ10"/>
    <s v=""/>
    <s v="000000"/>
    <s v="GNCH"/>
    <s v="10724165"/>
    <s v=""/>
    <s v=""/>
    <s v=""/>
    <s v="00:00:00"/>
    <s v=""/>
    <s v=""/>
    <s v="X"/>
    <s v=""/>
    <s v="01:10:07"/>
    <s v="PROPASOL S.A.S"/>
    <s v="QM001202410575"/>
    <s v=""/>
    <s v=""/>
    <s v=""/>
    <s v=""/>
    <s v=""/>
    <s v="EMBUTIDO SALCHICHON"/>
    <s v=""/>
    <s v=""/>
    <s v=""/>
    <s v=""/>
    <s v="03:55:00"/>
    <s v="MNC540A"/>
    <s v=""/>
    <s v=""/>
    <s v=""/>
    <s v=""/>
    <s v="IZ10"/>
    <s v="Tv. 93 #53-32, Bogotá"/>
    <s v="01:10:07"/>
    <s v="(1)3004621"/>
    <s v=""/>
    <s v="000"/>
    <s v="000"/>
    <s v="000"/>
    <s v=""/>
    <s v=""/>
    <s v=""/>
    <s v=""/>
    <s v=""/>
    <s v=""/>
    <s v=""/>
    <s v="H"/>
    <s v="IZ10"/>
    <s v="20388176"/>
    <x v="186"/>
    <d v="2023-03-11T00:00:00"/>
    <d v="2023-03-11T00:00:00"/>
    <d v="2023-02-20T00:00:00"/>
    <d v="2023-03-11T00:00:00"/>
    <m/>
    <m/>
    <d v="2023-02-20T00:00:00"/>
    <m/>
    <d v="2023-02-20T00:00:00"/>
    <d v="2023-02-20T00:00:00"/>
    <n v="0.98"/>
  </r>
  <r>
    <s v="IZ10"/>
    <s v="ZA"/>
    <s v="1202411609"/>
    <s v="REVIENTE DE GUIA DE PELICULA"/>
    <x v="2"/>
    <s v="100"/>
    <s v="MECANINT"/>
    <x v="0"/>
    <s v="MECE MERE ORAS"/>
    <s v="IZHAURAN"/>
    <s v="IZHAURAN"/>
    <s v="IZ10-LJA1-EMP-EMP2"/>
    <s v="B"/>
    <s v=""/>
    <s v=""/>
    <s v="106221022"/>
    <s v=""/>
    <s v="IZLMORTIZ"/>
    <s v="06:32:24"/>
    <s v="505002465"/>
    <s v="0"/>
    <s v=""/>
    <s v=""/>
    <s v=""/>
    <s v="IZ10"/>
    <s v="Z3"/>
    <s v=""/>
    <s v="10:05:00"/>
    <s v="09:30:00"/>
    <s v=""/>
    <s v=""/>
    <s v=""/>
    <s v=""/>
    <s v="06:32:23"/>
    <s v=""/>
    <s v=""/>
    <s v="AAIZ"/>
    <s v=""/>
    <s v=""/>
    <s v="CO"/>
    <s v=""/>
    <s v="PRODUCTIVOS"/>
    <s v="10:10:50"/>
    <s v=""/>
    <s v="000020602804"/>
    <s v="X"/>
    <s v=""/>
    <s v="IZ10"/>
    <s v=""/>
    <s v="000000"/>
    <s v="GNCH"/>
    <s v="10723465"/>
    <s v=""/>
    <s v=""/>
    <s v=""/>
    <s v="00:00:00"/>
    <s v=""/>
    <s v=""/>
    <s v="X"/>
    <s v=""/>
    <s v="10:04:52"/>
    <s v="Juan Nustadtel"/>
    <s v="QM001202411609"/>
    <s v=""/>
    <s v=""/>
    <s v=""/>
    <s v=""/>
    <s v=""/>
    <s v="EMPAQUE RIGIDO"/>
    <s v="ENVIGADO"/>
    <s v=""/>
    <s v=""/>
    <s v=""/>
    <s v="06:32:24"/>
    <s v="MNC550A"/>
    <s v=""/>
    <s v=""/>
    <s v=""/>
    <s v=""/>
    <s v="IZ10"/>
    <s v="Cra 48#48 Sur-75 (Juan Neustadtel)"/>
    <s v="10:04:52"/>
    <s v="5405380"/>
    <s v=""/>
    <s v="000"/>
    <s v="000"/>
    <s v="000"/>
    <s v=""/>
    <s v=""/>
    <s v=""/>
    <s v=""/>
    <s v=""/>
    <s v=""/>
    <s v=""/>
    <s v="H"/>
    <s v="IZ10"/>
    <s v="20183406"/>
    <x v="187"/>
    <d v="2023-02-22T00:00:00"/>
    <d v="2023-02-22T00:00:00"/>
    <d v="2023-02-21T00:00:00"/>
    <d v="2023-02-22T00:00:00"/>
    <m/>
    <m/>
    <d v="2023-02-21T00:00:00"/>
    <m/>
    <d v="2023-02-21T00:00:00"/>
    <d v="2023-02-21T00:00:00"/>
    <n v="0.57999999999999996"/>
  </r>
  <r>
    <s v="IZ10"/>
    <s v="ZA"/>
    <s v="1202413264"/>
    <s v="TROQUEL #1 CON DESVIACIÓN EN EL CORTE"/>
    <x v="2"/>
    <s v="100"/>
    <s v="MECANINT"/>
    <x v="0"/>
    <s v="MECE MERE ORAS"/>
    <s v="IZHAURAN"/>
    <s v="IZHAURAN"/>
    <s v="IZ10-LJA1-EMP-EMP2"/>
    <s v="B"/>
    <s v=""/>
    <s v=""/>
    <s v="106234204"/>
    <s v=""/>
    <s v="IZEMCARVAJAL"/>
    <s v="02:43:48"/>
    <s v="505002465"/>
    <s v="0"/>
    <s v=""/>
    <s v=""/>
    <s v=""/>
    <s v="IZ10"/>
    <s v="Z3"/>
    <s v=""/>
    <s v="15:00:00"/>
    <s v="14:30:00"/>
    <s v=""/>
    <s v=""/>
    <s v=""/>
    <s v=""/>
    <s v="14:30:00"/>
    <s v=""/>
    <s v=""/>
    <s v="AAIZ"/>
    <s v=""/>
    <s v=""/>
    <s v="CO"/>
    <s v=""/>
    <s v="PRODUCTIVOS"/>
    <s v="18:28:05"/>
    <s v=""/>
    <s v="000020619750"/>
    <s v="X"/>
    <s v=""/>
    <s v="IZ10"/>
    <s v=""/>
    <s v="000000"/>
    <s v="GNCH"/>
    <s v="10723465"/>
    <s v=""/>
    <s v=""/>
    <s v=""/>
    <s v="00:00:00"/>
    <s v=""/>
    <s v=""/>
    <s v="X"/>
    <s v=""/>
    <s v="18:25:43"/>
    <s v="Juan Nustadtel"/>
    <s v="QM001202413264"/>
    <s v=""/>
    <s v=""/>
    <s v=""/>
    <s v=""/>
    <s v=""/>
    <s v="EMPAQUE RIGIDO"/>
    <s v="ENVIGADO"/>
    <s v=""/>
    <s v=""/>
    <s v=""/>
    <s v="02:43:47"/>
    <s v="MNC550A"/>
    <s v=""/>
    <s v=""/>
    <s v=""/>
    <s v=""/>
    <s v="IZ10"/>
    <s v="Cra 48#48 Sur-75 (Juan Neustadtel)"/>
    <s v="18:25:43"/>
    <s v="5405380"/>
    <s v=""/>
    <s v="000"/>
    <s v="000"/>
    <s v="000"/>
    <s v=""/>
    <s v=""/>
    <s v=""/>
    <s v=""/>
    <s v=""/>
    <s v=""/>
    <s v=""/>
    <s v="H"/>
    <s v="IZ10"/>
    <s v="20183406"/>
    <x v="188"/>
    <d v="2023-02-28T00:00:00"/>
    <d v="2023-02-28T00:00:00"/>
    <d v="2023-02-23T00:00:00"/>
    <d v="2023-02-23T00:00:00"/>
    <m/>
    <m/>
    <d v="2023-02-23T00:00:00"/>
    <m/>
    <d v="2023-02-23T00:00:00"/>
    <d v="2023-02-23T00:00:00"/>
    <n v="0.5"/>
  </r>
  <r>
    <s v="IZ10"/>
    <s v="ZA"/>
    <s v="1202413779"/>
    <s v="DESCARRILAMIENTO DE CADENA"/>
    <x v="2"/>
    <s v="100"/>
    <s v="MECANINT"/>
    <x v="0"/>
    <s v="MECE MERE ORAS"/>
    <s v="IZJCHIGUITA"/>
    <s v="IZJCHIGUITA"/>
    <s v="IZ10-LJA1-EMP-EMP2"/>
    <s v="B"/>
    <s v=""/>
    <s v=""/>
    <s v="106230421"/>
    <s v=""/>
    <s v="EXIZACMERINO"/>
    <s v="19:32:00"/>
    <s v="505002465"/>
    <s v="0"/>
    <s v=""/>
    <s v=""/>
    <s v=""/>
    <s v="IZ10"/>
    <s v="Z3"/>
    <s v=""/>
    <s v="16:30:00"/>
    <s v="12:50:00"/>
    <s v=""/>
    <s v=""/>
    <s v=""/>
    <s v=""/>
    <s v="12:50:00"/>
    <s v=""/>
    <s v=""/>
    <s v="AAIZ"/>
    <s v=""/>
    <s v=""/>
    <s v="CO"/>
    <s v=""/>
    <s v="PRODUCTIVOS"/>
    <s v="13:20:23"/>
    <s v=""/>
    <s v="000020624412"/>
    <s v="X"/>
    <s v=""/>
    <s v="IZ10"/>
    <s v=""/>
    <s v="000000"/>
    <s v="GNCH"/>
    <s v="10723465"/>
    <s v=""/>
    <s v=""/>
    <s v=""/>
    <s v="00:00:00"/>
    <s v=""/>
    <s v=""/>
    <s v="X"/>
    <s v=""/>
    <s v="13:18:41"/>
    <s v="Juan Nustadtel"/>
    <s v="QM001202413779"/>
    <s v=""/>
    <s v=""/>
    <s v=""/>
    <s v=""/>
    <s v=""/>
    <s v="EMPAQUE RIGIDO"/>
    <s v="ENVIGADO"/>
    <s v=""/>
    <s v=""/>
    <s v=""/>
    <s v="19:31:58"/>
    <s v="MNC550A"/>
    <s v=""/>
    <s v=""/>
    <s v=""/>
    <s v=""/>
    <s v="IZ10"/>
    <s v="Cra 48#48 Sur-75 (Juan Neustadtel)"/>
    <s v="13:18:41"/>
    <s v="5405380"/>
    <s v=""/>
    <s v="000"/>
    <s v="000"/>
    <s v="000"/>
    <s v=""/>
    <s v=""/>
    <s v=""/>
    <s v=""/>
    <s v=""/>
    <s v=""/>
    <s v=""/>
    <s v="H"/>
    <s v="IZ10"/>
    <s v="20183406"/>
    <x v="189"/>
    <d v="2023-05-31T00:00:00"/>
    <d v="2023-05-31T00:00:00"/>
    <d v="2023-02-24T00:00:00"/>
    <d v="2023-02-24T00:00:00"/>
    <m/>
    <m/>
    <d v="2023-02-24T00:00:00"/>
    <m/>
    <d v="2023-02-24T00:00:00"/>
    <d v="2023-02-24T00:00:00"/>
    <n v="3.67"/>
  </r>
  <r>
    <s v="IZ10"/>
    <s v="ZA"/>
    <s v="1202413353"/>
    <s v="FRACTURA EN EL TORNILLO DE LA TRANSMISIO"/>
    <x v="3"/>
    <s v="100"/>
    <s v="COORMTTO"/>
    <x v="0"/>
    <s v="MECE MERE ORAS"/>
    <s v="IZJIGOMEZ"/>
    <s v="IZJIGOMEZ"/>
    <s v="IZ10-LSC1-EMB"/>
    <s v="B"/>
    <s v=""/>
    <s v=""/>
    <s v="106228172"/>
    <s v=""/>
    <s v="IZEMCARVAJAL"/>
    <s v="03:52:34"/>
    <s v="505003051"/>
    <s v="0"/>
    <s v=""/>
    <s v=""/>
    <s v=""/>
    <s v="IZ10"/>
    <s v="Z3"/>
    <s v=""/>
    <s v="04:30:00"/>
    <s v="23:30:00"/>
    <s v=""/>
    <s v=""/>
    <s v=""/>
    <s v=""/>
    <s v="03:52:32"/>
    <s v=""/>
    <s v=""/>
    <s v="AAIZ"/>
    <s v=""/>
    <s v=""/>
    <s v="CO"/>
    <s v=""/>
    <s v="PRODUCTIVOS"/>
    <s v="01:56:40"/>
    <s v=""/>
    <s v="000020619936"/>
    <s v="X"/>
    <s v=""/>
    <s v="IZ10"/>
    <s v=""/>
    <s v="000000"/>
    <s v="GNCH"/>
    <s v="10724165"/>
    <s v=""/>
    <s v=""/>
    <s v=""/>
    <s v="00:00:00"/>
    <s v=""/>
    <s v=""/>
    <s v="X"/>
    <s v=""/>
    <s v="01:52:01"/>
    <s v="PROPASOL S.A.S"/>
    <s v="QM001202413353"/>
    <s v=""/>
    <s v=""/>
    <s v=""/>
    <s v=""/>
    <s v=""/>
    <s v="EMBUTIDO SALCHICHON"/>
    <s v=""/>
    <s v=""/>
    <s v=""/>
    <s v=""/>
    <s v="03:52:34"/>
    <s v="MNC540A"/>
    <s v=""/>
    <s v=""/>
    <s v=""/>
    <s v=""/>
    <s v="IZ10"/>
    <s v="Tv. 93 #53-32, Bogotá"/>
    <s v="01:52:01"/>
    <s v="(1)3004621"/>
    <s v=""/>
    <s v="000"/>
    <s v="000"/>
    <s v="000"/>
    <s v=""/>
    <s v=""/>
    <s v=""/>
    <s v=""/>
    <s v=""/>
    <s v=""/>
    <s v=""/>
    <s v="H"/>
    <s v="IZ10"/>
    <s v="20388176"/>
    <x v="189"/>
    <d v="2023-03-24T00:00:00"/>
    <d v="2023-03-24T00:00:00"/>
    <d v="2023-02-26T00:00:00"/>
    <d v="2023-03-24T00:00:00"/>
    <m/>
    <m/>
    <d v="2023-02-24T00:00:00"/>
    <m/>
    <d v="2023-02-24T00:00:00"/>
    <d v="2023-02-23T00:00:00"/>
    <n v="53"/>
  </r>
  <r>
    <s v="IZ10"/>
    <s v="ZA"/>
    <s v="1202415138"/>
    <s v="FALLO EN PLANCHA DE FORMADO"/>
    <x v="0"/>
    <s v="100"/>
    <s v="COORMTTO"/>
    <x v="0"/>
    <s v="MECE MERE ORAS"/>
    <s v="IZHAGIRALDO"/>
    <s v="IZHAGIRALDO"/>
    <s v="IZ10-LSA1-EMP"/>
    <s v="A"/>
    <s v=""/>
    <s v=""/>
    <s v="106234153"/>
    <s v=""/>
    <s v="IZEMCARVAJAL"/>
    <s v="02:24:24"/>
    <s v="505002491"/>
    <s v="0"/>
    <s v=""/>
    <s v=""/>
    <s v=""/>
    <s v="IZ10"/>
    <s v="Z3"/>
    <s v=""/>
    <s v="16:55:00"/>
    <s v="16:15:39"/>
    <s v=""/>
    <s v=""/>
    <s v=""/>
    <s v=""/>
    <s v="02:24:21"/>
    <s v=""/>
    <s v=""/>
    <s v="AAIZ"/>
    <s v=""/>
    <s v=""/>
    <s v="CO"/>
    <s v=""/>
    <s v="PRODUCTIVOS"/>
    <s v="17:01:30"/>
    <s v=""/>
    <s v="000020636516"/>
    <s v="X"/>
    <s v=""/>
    <s v="IZ10"/>
    <s v=""/>
    <s v="000000"/>
    <s v="GNCH"/>
    <s v="10720065"/>
    <s v=""/>
    <s v=""/>
    <s v=""/>
    <s v="00:00:00"/>
    <s v=""/>
    <s v=""/>
    <s v="X"/>
    <s v=""/>
    <s v="16:52:39"/>
    <s v=""/>
    <s v="QM001202415138"/>
    <s v=""/>
    <s v=""/>
    <s v=""/>
    <s v=""/>
    <s v=""/>
    <s v="EMPAQUE"/>
    <s v=""/>
    <s v=""/>
    <s v=""/>
    <s v=""/>
    <s v="02:24:24"/>
    <s v="MNC525A"/>
    <s v=""/>
    <s v=""/>
    <s v=""/>
    <s v=""/>
    <s v="IZ10"/>
    <s v=""/>
    <s v="16:52:39"/>
    <s v=""/>
    <s v=""/>
    <s v="000"/>
    <s v="000"/>
    <s v="000"/>
    <s v=""/>
    <s v=""/>
    <s v=""/>
    <s v=""/>
    <s v=""/>
    <s v=""/>
    <s v=""/>
    <s v="H"/>
    <s v="IZ10"/>
    <s v="EMPA00039"/>
    <x v="190"/>
    <d v="2023-02-28T00:00:00"/>
    <d v="2023-02-28T00:00:00"/>
    <d v="2023-02-27T00:00:00"/>
    <d v="2023-02-28T00:00:00"/>
    <m/>
    <m/>
    <d v="2023-02-27T00:00:00"/>
    <m/>
    <d v="2023-02-27T00:00:00"/>
    <d v="2023-02-27T00:00:00"/>
    <n v="0.66"/>
  </r>
  <r>
    <s v="IZ10"/>
    <s v="ZA"/>
    <s v="1202418288"/>
    <s v="SENSOR DE VACIO NO FUNCIONA"/>
    <x v="2"/>
    <s v="100"/>
    <s v="MECANINT"/>
    <x v="0"/>
    <s v="MECE MERE ORAS"/>
    <s v="IZJJCORREA"/>
    <s v="IZJJCORREA"/>
    <s v="IZ10-LJA1-EMP-EMP2"/>
    <s v="B"/>
    <s v=""/>
    <s v=""/>
    <s v="106247234"/>
    <s v=""/>
    <s v="IZLMORTIZ"/>
    <s v="13:21:23"/>
    <s v="505002465"/>
    <s v="0"/>
    <s v=""/>
    <s v=""/>
    <s v=""/>
    <s v="IZ10"/>
    <s v="Z3"/>
    <s v=""/>
    <s v="07:10:00"/>
    <s v="06:00:00"/>
    <s v=""/>
    <s v=""/>
    <s v=""/>
    <s v=""/>
    <s v="13:21:22"/>
    <s v=""/>
    <s v=""/>
    <s v="AAIZ"/>
    <s v=""/>
    <s v=""/>
    <s v="CO"/>
    <s v=""/>
    <s v="PRODUCTIVOS"/>
    <s v="07:10:54"/>
    <s v=""/>
    <s v="000020673599"/>
    <s v="X"/>
    <s v=""/>
    <s v="IZ10"/>
    <s v=""/>
    <s v="000000"/>
    <s v="GNCH"/>
    <s v="10723465"/>
    <s v=""/>
    <s v=""/>
    <s v=""/>
    <s v="00:00:00"/>
    <s v=""/>
    <s v=""/>
    <s v="X"/>
    <s v=""/>
    <s v="07:10:15"/>
    <s v="Juan Nustadtel"/>
    <s v="QM001202418288"/>
    <s v=""/>
    <s v=""/>
    <s v=""/>
    <s v=""/>
    <s v=""/>
    <s v="EMPAQUE RIGIDO"/>
    <s v="ENVIGADO"/>
    <s v=""/>
    <s v=""/>
    <s v=""/>
    <s v="13:21:23"/>
    <s v="MNC550A"/>
    <s v=""/>
    <s v=""/>
    <s v=""/>
    <s v=""/>
    <s v="IZ10"/>
    <s v="Cra 48#48 Sur-75 (Juan Neustadtel)"/>
    <s v="07:10:15"/>
    <s v="5405380"/>
    <s v=""/>
    <s v="000"/>
    <s v="000"/>
    <s v="000"/>
    <s v=""/>
    <s v=""/>
    <s v=""/>
    <s v=""/>
    <s v=""/>
    <s v=""/>
    <s v=""/>
    <s v="H"/>
    <s v="IZ10"/>
    <s v="20183406"/>
    <x v="191"/>
    <d v="2023-03-06T00:00:00"/>
    <d v="2023-03-06T00:00:00"/>
    <d v="2023-03-06T00:00:00"/>
    <d v="2023-03-06T00:00:00"/>
    <m/>
    <m/>
    <d v="2023-03-06T00:00:00"/>
    <m/>
    <d v="2023-03-06T00:00:00"/>
    <d v="2023-03-06T00:00:00"/>
    <n v="1.17"/>
  </r>
  <r>
    <s v="IZ10"/>
    <s v="ZA"/>
    <s v="1202423203"/>
    <s v="Cilindro de la mordaza con paso de aire"/>
    <x v="5"/>
    <s v="100"/>
    <s v="MECANINT"/>
    <x v="0"/>
    <s v="MECE MERE ORAS"/>
    <s v="IZTRESTREPO"/>
    <s v="IZTRESTREPO"/>
    <s v="IZ10-LAV1"/>
    <s v="B"/>
    <s v=""/>
    <s v=""/>
    <s v="106261957"/>
    <s v=""/>
    <s v="IZLMORTIZ"/>
    <s v="13:28:39"/>
    <s v="505001104"/>
    <s v="0"/>
    <s v=""/>
    <s v=""/>
    <s v=""/>
    <s v="IZ10"/>
    <s v="Z3"/>
    <s v=""/>
    <s v="10:30:30"/>
    <s v="06:00:00"/>
    <s v=""/>
    <s v=""/>
    <s v=""/>
    <s v=""/>
    <s v="06:00:00"/>
    <s v=""/>
    <s v=""/>
    <s v="AAIZ"/>
    <s v=""/>
    <s v=""/>
    <s v="CO"/>
    <s v=""/>
    <s v="PRODUCTIVOS"/>
    <s v="06:58:42"/>
    <s v=""/>
    <s v="000020719771"/>
    <s v="X"/>
    <s v=""/>
    <s v="IZ10"/>
    <s v=""/>
    <s v="000000"/>
    <s v="GNCH"/>
    <s v="10722565"/>
    <s v=""/>
    <s v=""/>
    <s v=""/>
    <s v="00:00:00"/>
    <s v=""/>
    <s v=""/>
    <s v="X"/>
    <s v=""/>
    <s v="06:57:07"/>
    <s v=""/>
    <s v="QM001202423203"/>
    <s v=""/>
    <s v=""/>
    <s v=""/>
    <s v=""/>
    <s v=""/>
    <s v="LINEA DE LARGA VIDA"/>
    <s v=""/>
    <s v=""/>
    <s v=""/>
    <s v=""/>
    <s v="13:28:38"/>
    <s v="MNC490A"/>
    <s v=""/>
    <s v=""/>
    <s v=""/>
    <s v=""/>
    <s v="IZ10"/>
    <s v=""/>
    <s v="06:57:07"/>
    <s v=""/>
    <s v=""/>
    <s v="000"/>
    <s v="000"/>
    <s v="000"/>
    <s v=""/>
    <s v=""/>
    <s v=""/>
    <s v=""/>
    <s v=""/>
    <s v=""/>
    <s v=""/>
    <s v="H"/>
    <s v="IZ10"/>
    <s v="20091108"/>
    <x v="192"/>
    <d v="2023-03-14T00:00:00"/>
    <d v="2023-03-14T00:00:00"/>
    <d v="2023-03-14T00:00:00"/>
    <d v="2023-03-14T00:00:00"/>
    <m/>
    <m/>
    <d v="2023-03-14T00:00:00"/>
    <m/>
    <d v="2023-03-14T00:00:00"/>
    <d v="2023-03-14T00:00:00"/>
    <n v="4.51"/>
  </r>
  <r>
    <s v="IZ10"/>
    <s v="ZA"/>
    <s v="1202423895"/>
    <s v="PANTALLA EN BLANCO"/>
    <x v="3"/>
    <s v="100"/>
    <s v="COORMTTO"/>
    <x v="2"/>
    <s v="MECE"/>
    <s v="IZLGRESTREPO"/>
    <s v="IZLGRESTREPO"/>
    <s v="IZ10-LSC1-EMB"/>
    <s v="B"/>
    <s v=""/>
    <s v=""/>
    <s v=""/>
    <s v=""/>
    <s v="IZEMCARVAJAL"/>
    <s v="05:37:13"/>
    <s v="505003051"/>
    <s v="0"/>
    <s v=""/>
    <s v=""/>
    <s v=""/>
    <s v="IZ10"/>
    <s v="Z3"/>
    <s v=""/>
    <s v="00:00:00"/>
    <s v="21:10:36"/>
    <s v=""/>
    <s v=""/>
    <s v=""/>
    <s v=""/>
    <s v="21:10:36"/>
    <s v=""/>
    <s v=""/>
    <s v="AAIZ"/>
    <s v=""/>
    <s v=""/>
    <s v="CO"/>
    <s v=""/>
    <s v="PRODUCTIVOS"/>
    <s v="21:35:28"/>
    <s v=""/>
    <s v="000020724015"/>
    <s v="X"/>
    <s v=""/>
    <s v="IZ10"/>
    <s v=""/>
    <s v="000000"/>
    <s v="GNCH"/>
    <s v="10724165"/>
    <s v=""/>
    <s v=""/>
    <s v=""/>
    <s v="00:00:00"/>
    <s v=""/>
    <s v=""/>
    <s v="X"/>
    <s v=""/>
    <s v="21:34:36"/>
    <s v="PROPASOL S.A.S"/>
    <s v="QM001202423895"/>
    <s v=""/>
    <s v=""/>
    <s v=""/>
    <s v=""/>
    <s v=""/>
    <s v="EMBUTIDO SALCHICHON"/>
    <s v=""/>
    <s v=""/>
    <s v=""/>
    <s v=""/>
    <s v="05:37:12"/>
    <s v="MNC540A"/>
    <s v=""/>
    <s v=""/>
    <s v=""/>
    <s v=""/>
    <s v="IZ10"/>
    <s v="Tv. 93 #53-32, Bogotá"/>
    <s v="21:34:36"/>
    <s v="(1)3004621"/>
    <s v=""/>
    <s v="000"/>
    <s v="000"/>
    <s v="000"/>
    <s v=""/>
    <s v=""/>
    <s v=""/>
    <s v=""/>
    <s v=""/>
    <s v=""/>
    <s v=""/>
    <s v="H"/>
    <s v="IZ10"/>
    <s v="20388176"/>
    <x v="192"/>
    <d v="2023-03-15T00:00:00"/>
    <d v="2023-03-15T00:00:00"/>
    <m/>
    <d v="2023-03-14T00:00:00"/>
    <m/>
    <m/>
    <d v="2023-03-14T00:00:00"/>
    <m/>
    <d v="2023-03-14T00:00:00"/>
    <d v="2023-03-14T00:00:00"/>
    <n v="0"/>
  </r>
  <r>
    <s v="IZ10"/>
    <s v="ZA"/>
    <s v="1202423156"/>
    <s v="FALLO EN SELLADO DEL PAQUETE"/>
    <x v="0"/>
    <s v="100"/>
    <s v="COORMTTO"/>
    <x v="0"/>
    <s v="MECE MERE ORAS"/>
    <s v="IZWJJIMENEZ"/>
    <s v="IZWJJIMENEZ"/>
    <s v="IZ10-LSA1-EMP"/>
    <s v="A"/>
    <s v=""/>
    <s v=""/>
    <s v="106261908"/>
    <s v=""/>
    <s v="IZEMCARVAJAL"/>
    <s v="05:31:06"/>
    <s v="505002491"/>
    <s v="0"/>
    <s v=""/>
    <s v=""/>
    <s v=""/>
    <s v="IZ10"/>
    <s v="Z3"/>
    <s v=""/>
    <s v="04:30:00"/>
    <s v="03:20:00"/>
    <s v=""/>
    <s v=""/>
    <s v=""/>
    <s v=""/>
    <s v="03:20:00"/>
    <s v=""/>
    <s v=""/>
    <s v="AAIZ"/>
    <s v=""/>
    <s v=""/>
    <s v="CO"/>
    <s v=""/>
    <s v="PRODUCTIVOS"/>
    <s v="03:53:24"/>
    <s v=""/>
    <s v="000020719670"/>
    <s v="X"/>
    <s v=""/>
    <s v="IZ10"/>
    <s v=""/>
    <s v="000000"/>
    <s v="GNCH"/>
    <s v="10720065"/>
    <s v=""/>
    <s v=""/>
    <s v=""/>
    <s v="00:00:00"/>
    <s v=""/>
    <s v=""/>
    <s v="X"/>
    <s v=""/>
    <s v="03:48:05"/>
    <s v=""/>
    <s v="QM001202423156"/>
    <s v=""/>
    <s v=""/>
    <s v=""/>
    <s v=""/>
    <s v=""/>
    <s v="EMPAQUE"/>
    <s v=""/>
    <s v=""/>
    <s v=""/>
    <s v=""/>
    <s v="05:29:17"/>
    <s v="MNC525A"/>
    <s v=""/>
    <s v=""/>
    <s v=""/>
    <s v=""/>
    <s v="IZ10"/>
    <s v=""/>
    <s v="03:48:05"/>
    <s v=""/>
    <s v=""/>
    <s v="000"/>
    <s v="000"/>
    <s v="000"/>
    <s v=""/>
    <s v=""/>
    <s v=""/>
    <s v=""/>
    <s v=""/>
    <s v=""/>
    <s v=""/>
    <s v="H"/>
    <s v="IZ10"/>
    <s v="EMPA00039"/>
    <x v="192"/>
    <d v="2023-03-14T00:00:00"/>
    <d v="2023-03-17T00:00:00"/>
    <d v="2023-03-14T00:00:00"/>
    <d v="2023-03-14T00:00:00"/>
    <m/>
    <m/>
    <d v="2023-03-14T00:00:00"/>
    <m/>
    <d v="2023-03-14T00:00:00"/>
    <d v="2023-03-14T00:00:00"/>
    <n v="1.17"/>
  </r>
  <r>
    <s v="IZ10"/>
    <s v="ZA"/>
    <s v="1202426869"/>
    <s v="RACOR TRANSDUCTOR DE ESTACION VACIO MALO"/>
    <x v="2"/>
    <s v="100"/>
    <s v="INSTRINT"/>
    <x v="0"/>
    <s v="MECE MERE ORAS"/>
    <s v="IZJJCORREA"/>
    <s v="IZJJCORREA"/>
    <s v="IZ10-LJA1-EMP-EMP2"/>
    <s v="B"/>
    <s v=""/>
    <s v=""/>
    <s v="106277790"/>
    <s v=""/>
    <s v="IZLMORTIZ"/>
    <s v="10:51:28"/>
    <s v="505002465"/>
    <s v="0"/>
    <s v=""/>
    <s v=""/>
    <s v=""/>
    <s v="IZ10"/>
    <s v="Z3"/>
    <s v=""/>
    <s v="07:00:00"/>
    <s v="06:00:00"/>
    <s v=""/>
    <s v=""/>
    <s v=""/>
    <s v=""/>
    <s v="06:00:00"/>
    <s v=""/>
    <s v=""/>
    <s v="AAIZ"/>
    <s v=""/>
    <s v=""/>
    <s v="CO"/>
    <s v=""/>
    <s v="PRODUCTIVOS"/>
    <s v="06:58:57"/>
    <s v=""/>
    <s v="000020750952"/>
    <s v="X"/>
    <s v=""/>
    <s v="IZ10"/>
    <s v=""/>
    <s v="000000"/>
    <s v="GNCH"/>
    <s v="10723465"/>
    <s v=""/>
    <s v=""/>
    <s v=""/>
    <s v="00:00:00"/>
    <s v=""/>
    <s v=""/>
    <s v="X"/>
    <s v=""/>
    <s v="06:57:25"/>
    <s v="Juan Nustadtel"/>
    <s v="QM001202426869"/>
    <s v=""/>
    <s v=""/>
    <s v=""/>
    <s v=""/>
    <s v=""/>
    <s v="EMPAQUE RIGIDO"/>
    <s v="ENVIGADO"/>
    <s v=""/>
    <s v=""/>
    <s v=""/>
    <s v="13:44:44"/>
    <s v="MNC550A"/>
    <s v=""/>
    <s v=""/>
    <s v=""/>
    <s v=""/>
    <s v="IZ10"/>
    <s v="Cra 48#48 Sur-75 (Juan Neustadtel)"/>
    <s v="06:57:25"/>
    <s v="5405380"/>
    <s v=""/>
    <s v="000"/>
    <s v="000"/>
    <s v="000"/>
    <s v=""/>
    <s v=""/>
    <s v=""/>
    <s v=""/>
    <s v=""/>
    <s v=""/>
    <s v=""/>
    <s v="H"/>
    <s v="IZ10"/>
    <s v="20183406"/>
    <x v="193"/>
    <d v="2023-03-22T00:00:00"/>
    <d v="2023-03-23T00:00:00"/>
    <d v="2023-03-21T00:00:00"/>
    <d v="2023-03-21T00:00:00"/>
    <m/>
    <m/>
    <d v="2023-03-21T00:00:00"/>
    <m/>
    <d v="2023-03-21T00:00:00"/>
    <d v="2023-03-21T00:00:00"/>
    <n v="1"/>
  </r>
  <r>
    <s v="IZ10"/>
    <s v="ZA"/>
    <s v="1202426845"/>
    <s v="DESTENSIÓN DE CADENA"/>
    <x v="0"/>
    <s v="100"/>
    <s v="COORMTTO"/>
    <x v="0"/>
    <s v="MECE MERE ORAS"/>
    <s v="IZEMCARVAJAL"/>
    <s v="IZEMCARVAJAL"/>
    <s v="IZ10-LSA1-EMP"/>
    <s v="A"/>
    <s v=""/>
    <s v=""/>
    <s v="106274640"/>
    <s v=""/>
    <s v="IZEMCARVAJAL"/>
    <s v="05:12:45"/>
    <s v="505002491"/>
    <s v="0"/>
    <s v=""/>
    <s v=""/>
    <s v=""/>
    <s v="IZ10"/>
    <s v="Z3"/>
    <s v=""/>
    <s v="04:30:00"/>
    <s v="03:30:00"/>
    <s v=""/>
    <s v=""/>
    <s v=""/>
    <s v=""/>
    <s v="04:42:33"/>
    <s v=""/>
    <s v=""/>
    <s v="AAIZ"/>
    <s v=""/>
    <s v=""/>
    <s v="CO"/>
    <s v=""/>
    <s v="PRODUCTIVOS"/>
    <s v="05:25:25"/>
    <s v=""/>
    <s v="000020750280"/>
    <s v="X"/>
    <s v=""/>
    <s v="IZ10"/>
    <s v=""/>
    <s v="000000"/>
    <s v="GNCH"/>
    <s v="10720065"/>
    <s v=""/>
    <s v=""/>
    <s v=""/>
    <s v="00:00:00"/>
    <s v=""/>
    <s v=""/>
    <s v="X"/>
    <s v=""/>
    <s v="05:22:44"/>
    <s v=""/>
    <s v="QM001202426845"/>
    <s v=""/>
    <s v=""/>
    <s v=""/>
    <s v=""/>
    <s v=""/>
    <s v="EMPAQUE"/>
    <s v=""/>
    <s v=""/>
    <s v=""/>
    <s v=""/>
    <s v="04:42:34"/>
    <s v="MNC525A"/>
    <s v=""/>
    <s v=""/>
    <s v=""/>
    <s v=""/>
    <s v="IZ10"/>
    <s v=""/>
    <s v="05:22:44"/>
    <s v=""/>
    <s v=""/>
    <s v="000"/>
    <s v="000"/>
    <s v="000"/>
    <s v=""/>
    <s v=""/>
    <s v=""/>
    <s v=""/>
    <s v=""/>
    <s v=""/>
    <s v=""/>
    <s v="H"/>
    <s v="IZ10"/>
    <s v="EMPA00039"/>
    <x v="193"/>
    <d v="2023-03-24T00:00:00"/>
    <d v="2023-03-27T00:00:00"/>
    <d v="2023-03-21T00:00:00"/>
    <d v="2023-03-24T00:00:00"/>
    <m/>
    <m/>
    <d v="2023-03-21T00:00:00"/>
    <m/>
    <d v="2023-03-21T00:00:00"/>
    <d v="2023-03-21T00:00:00"/>
    <n v="1"/>
  </r>
  <r>
    <s v="IZ10"/>
    <s v="ZA"/>
    <s v="1202426844"/>
    <s v="DESTENSIÓN DE CADENA"/>
    <x v="0"/>
    <s v="100"/>
    <s v="COORMTTO"/>
    <x v="1"/>
    <s v="MECE"/>
    <s v="IZWJJIMENEZ"/>
    <s v="IZWJJIMENEZ"/>
    <s v="IZ10-LSA1-EMP"/>
    <s v="A"/>
    <s v=""/>
    <s v=""/>
    <s v=""/>
    <s v=""/>
    <s v="IZEMCARVAJAL"/>
    <s v="05:44:08"/>
    <s v="505002491"/>
    <s v="0"/>
    <s v=""/>
    <s v=""/>
    <s v=""/>
    <s v="IZ10"/>
    <s v="Z3"/>
    <s v=""/>
    <s v="00:00:00"/>
    <s v="03:30:00"/>
    <s v=""/>
    <s v=""/>
    <s v=""/>
    <s v=""/>
    <s v="03:30:00"/>
    <s v=""/>
    <s v=""/>
    <s v="AAIZ"/>
    <s v=""/>
    <s v=""/>
    <s v="CO"/>
    <s v=""/>
    <s v="PRODUCTIVOS"/>
    <s v="05:22:31"/>
    <s v=""/>
    <s v="000020750863"/>
    <s v="X"/>
    <s v=""/>
    <s v="IZ10"/>
    <s v=""/>
    <s v="000000"/>
    <s v="GNCH"/>
    <s v="10720065"/>
    <s v=""/>
    <s v=""/>
    <s v=""/>
    <s v="00:00:00"/>
    <s v=""/>
    <s v=""/>
    <s v="X"/>
    <s v=""/>
    <s v="05:19:28"/>
    <s v=""/>
    <s v="QM001202426844"/>
    <s v=""/>
    <s v=""/>
    <s v=""/>
    <s v=""/>
    <s v=""/>
    <s v="EMPAQUE"/>
    <s v=""/>
    <s v=""/>
    <s v=""/>
    <s v=""/>
    <s v="05:44:07"/>
    <s v="MNC525A"/>
    <s v=""/>
    <s v=""/>
    <s v=""/>
    <s v=""/>
    <s v="IZ10"/>
    <s v=""/>
    <s v="05:19:28"/>
    <s v=""/>
    <s v=""/>
    <s v="000"/>
    <s v="000"/>
    <s v="000"/>
    <s v=""/>
    <s v=""/>
    <s v=""/>
    <s v=""/>
    <s v=""/>
    <s v=""/>
    <s v=""/>
    <s v="H"/>
    <s v="IZ10"/>
    <s v="EMPA00039"/>
    <x v="193"/>
    <d v="2023-03-21T00:00:00"/>
    <d v="2023-03-21T00:00:00"/>
    <m/>
    <d v="2023-03-21T00:00:00"/>
    <m/>
    <m/>
    <d v="2023-03-21T00:00:00"/>
    <m/>
    <d v="2023-03-21T00:00:00"/>
    <d v="2023-03-21T00:00:00"/>
    <n v="0"/>
  </r>
  <r>
    <s v="IZ10"/>
    <s v="ZA"/>
    <s v="1202427365"/>
    <s v="GRAP00017 BOTA GANCHO CLIPADORA SALCHICH"/>
    <x v="1"/>
    <s v="100"/>
    <s v="MECANINT"/>
    <x v="2"/>
    <s v="MECE"/>
    <s v="IZLGRESTREPO"/>
    <s v="IZLGRESTREPO"/>
    <s v="IZ10-LSC1-EMB"/>
    <s v="B"/>
    <s v=""/>
    <s v=""/>
    <s v=""/>
    <s v=""/>
    <s v="EXIZACMERINO"/>
    <s v="18:53:37"/>
    <s v=""/>
    <s v=""/>
    <s v=""/>
    <s v=""/>
    <s v=""/>
    <s v="IZ10"/>
    <s v="Z3"/>
    <s v=""/>
    <s v="00:00:00"/>
    <s v="19:39:08"/>
    <s v=""/>
    <s v=""/>
    <s v=""/>
    <s v=""/>
    <s v="19:39:08"/>
    <s v=""/>
    <s v=""/>
    <s v="AAIZ"/>
    <s v=""/>
    <s v=""/>
    <s v="CO"/>
    <s v=""/>
    <s v="PRODUCTIVOS"/>
    <s v="19:40:29"/>
    <s v=""/>
    <s v="000020755026"/>
    <s v="X"/>
    <s v=""/>
    <s v="IZ10"/>
    <s v=""/>
    <s v="000000"/>
    <s v="GNCH"/>
    <s v="10724165"/>
    <s v=""/>
    <s v=""/>
    <s v=""/>
    <s v="00:00:00"/>
    <s v=""/>
    <s v=""/>
    <s v="X"/>
    <s v=""/>
    <s v="19:39:08"/>
    <s v=""/>
    <s v="QM001202427365"/>
    <s v=""/>
    <s v=""/>
    <s v=""/>
    <s v=""/>
    <s v=""/>
    <s v="EMBUTIDO SALCHICHON"/>
    <s v=""/>
    <s v=""/>
    <s v=""/>
    <s v=""/>
    <s v="18:53:35"/>
    <s v="MNC540A"/>
    <s v=""/>
    <s v=""/>
    <s v=""/>
    <s v=""/>
    <s v="IZ10"/>
    <s v=""/>
    <s v="19:39:08"/>
    <s v=""/>
    <s v=""/>
    <s v="000"/>
    <s v="000"/>
    <s v="000"/>
    <s v=""/>
    <s v=""/>
    <s v=""/>
    <s v=""/>
    <s v=""/>
    <s v=""/>
    <s v=""/>
    <s v="H"/>
    <s v="IZ10"/>
    <s v="GRAP00017"/>
    <x v="193"/>
    <d v="2023-04-03T00:00:00"/>
    <d v="2023-04-03T00:00:00"/>
    <m/>
    <d v="2023-03-21T00:00:00"/>
    <m/>
    <m/>
    <d v="2023-03-21T00:00:00"/>
    <m/>
    <d v="2023-03-21T00:00:00"/>
    <d v="2023-03-21T00:00:00"/>
    <n v="0"/>
  </r>
  <r>
    <s v="IZ10"/>
    <s v="ZA"/>
    <s v="1202430873"/>
    <s v="ASPIRADORA CON AISLAMIENTO MUY BAJO"/>
    <x v="2"/>
    <s v="100"/>
    <s v="COORMTTO"/>
    <x v="1"/>
    <s v="MECE"/>
    <s v="IZJJCORREA"/>
    <s v="IZJJCORREA"/>
    <s v="IZ10-LJA1-EMP-EMP2"/>
    <s v="B"/>
    <s v=""/>
    <s v=""/>
    <s v=""/>
    <s v=""/>
    <s v="IZLMORTIZ"/>
    <s v="10:23:09"/>
    <s v="505002465"/>
    <s v="0"/>
    <s v=""/>
    <s v=""/>
    <s v=""/>
    <s v="IZ10"/>
    <s v="Z3"/>
    <s v=""/>
    <s v="00:00:00"/>
    <s v="09:00:00"/>
    <s v=""/>
    <s v=""/>
    <s v=""/>
    <s v=""/>
    <s v="09:00:00"/>
    <s v=""/>
    <s v=""/>
    <s v="AAIZ"/>
    <s v=""/>
    <s v=""/>
    <s v="CO"/>
    <s v=""/>
    <s v="PRODUCTIVOS"/>
    <s v="09:27:53"/>
    <s v=""/>
    <s v="000020789487"/>
    <s v="X"/>
    <s v=""/>
    <s v="IZ10"/>
    <s v=""/>
    <s v="000000"/>
    <s v="GNCH"/>
    <s v="10723465"/>
    <s v=""/>
    <s v=""/>
    <s v=""/>
    <s v="00:00:00"/>
    <s v=""/>
    <s v=""/>
    <s v="X"/>
    <s v=""/>
    <s v="09:26:41"/>
    <s v="Juan Nustadtel"/>
    <s v="QM001202430873"/>
    <s v=""/>
    <s v=""/>
    <s v=""/>
    <s v=""/>
    <s v=""/>
    <s v="EMPAQUE RIGIDO"/>
    <s v="ENVIGADO"/>
    <s v=""/>
    <s v=""/>
    <s v=""/>
    <s v="10:23:08"/>
    <s v="MNC550A"/>
    <s v=""/>
    <s v=""/>
    <s v=""/>
    <s v=""/>
    <s v="IZ10"/>
    <s v="Cra 48#48 Sur-75 (Juan Neustadtel)"/>
    <s v="09:26:41"/>
    <s v="5405380"/>
    <s v=""/>
    <s v="000"/>
    <s v="000"/>
    <s v="000"/>
    <s v=""/>
    <s v=""/>
    <s v=""/>
    <s v=""/>
    <s v=""/>
    <s v=""/>
    <s v=""/>
    <s v="H"/>
    <s v="IZ10"/>
    <s v="20183406"/>
    <x v="194"/>
    <d v="2023-03-28T00:00:00"/>
    <d v="2023-03-28T00:00:00"/>
    <m/>
    <d v="2023-03-28T00:00:00"/>
    <m/>
    <m/>
    <d v="2023-03-28T00:00:00"/>
    <m/>
    <d v="2023-03-28T00:00:00"/>
    <d v="2023-03-28T00:00:00"/>
    <n v="0"/>
  </r>
  <r>
    <s v="IZ10"/>
    <s v="ZA"/>
    <s v="1202431165"/>
    <s v="CADENA DESCARRILADA"/>
    <x v="0"/>
    <s v="100"/>
    <s v="COORMTTO"/>
    <x v="1"/>
    <s v="MECE"/>
    <s v="IZHAGIRALDO"/>
    <s v="IZHAGIRALDO"/>
    <s v="IZ10-LSA1-EMP"/>
    <s v="A"/>
    <s v=""/>
    <s v=""/>
    <s v=""/>
    <s v=""/>
    <s v="EXIZACMERINO"/>
    <s v="17:51:11"/>
    <s v="505002491"/>
    <s v="0"/>
    <s v=""/>
    <s v=""/>
    <s v=""/>
    <s v="IZ10"/>
    <s v="Z3"/>
    <s v=""/>
    <s v="00:00:00"/>
    <s v="12:00:14"/>
    <s v=""/>
    <s v=""/>
    <s v=""/>
    <s v=""/>
    <s v="12:00:14"/>
    <s v=""/>
    <s v=""/>
    <s v="AAIZ"/>
    <s v=""/>
    <s v=""/>
    <s v="CO"/>
    <s v=""/>
    <s v="PRODUCTIVOS"/>
    <s v="13:53:01"/>
    <s v=""/>
    <s v="000020791231"/>
    <s v="X"/>
    <s v=""/>
    <s v="IZ10"/>
    <s v=""/>
    <s v="000000"/>
    <s v="GNCH"/>
    <s v="10720065"/>
    <s v=""/>
    <s v=""/>
    <s v=""/>
    <s v="00:00:00"/>
    <s v=""/>
    <s v=""/>
    <s v="X"/>
    <s v=""/>
    <s v="13:51:14"/>
    <s v=""/>
    <s v="QM001202431165"/>
    <s v=""/>
    <s v=""/>
    <s v=""/>
    <s v=""/>
    <s v=""/>
    <s v="EMPAQUE"/>
    <s v=""/>
    <s v=""/>
    <s v=""/>
    <s v=""/>
    <s v="17:51:09"/>
    <s v="MNC525A"/>
    <s v=""/>
    <s v=""/>
    <s v=""/>
    <s v=""/>
    <s v="IZ10"/>
    <s v=""/>
    <s v="13:51:14"/>
    <s v=""/>
    <s v=""/>
    <s v="000"/>
    <s v="000"/>
    <s v="000"/>
    <s v=""/>
    <s v=""/>
    <s v=""/>
    <s v=""/>
    <s v=""/>
    <s v=""/>
    <s v=""/>
    <s v="H"/>
    <s v="IZ10"/>
    <s v="EMPA00039"/>
    <x v="194"/>
    <d v="2023-03-28T00:00:00"/>
    <d v="2023-03-28T00:00:00"/>
    <m/>
    <d v="2023-03-28T00:00:00"/>
    <m/>
    <m/>
    <d v="2023-03-28T00:00:00"/>
    <m/>
    <d v="2023-03-28T00:00:00"/>
    <d v="2023-03-28T00:00:00"/>
    <n v="0"/>
  </r>
  <r>
    <s v="IZ10"/>
    <s v="ZA"/>
    <s v="1202431175"/>
    <s v="DESCARRILAMIENTO CADENA NT"/>
    <x v="0"/>
    <s v="100"/>
    <s v="COORTU01"/>
    <x v="0"/>
    <s v="MECE MERE ORAS"/>
    <s v="IZNARENAS"/>
    <s v="IZNARENAS"/>
    <s v="IZ10-LSA1-EMP"/>
    <s v="A"/>
    <s v=""/>
    <s v=""/>
    <s v="106290629"/>
    <s v=""/>
    <s v="IZLMORTIZ"/>
    <s v="09:29:27"/>
    <s v="505002491"/>
    <s v="0"/>
    <s v=""/>
    <s v=""/>
    <s v=""/>
    <s v="IZ10"/>
    <s v="Z3"/>
    <s v=""/>
    <s v="12:30:00"/>
    <s v="12:00:00"/>
    <s v=""/>
    <s v=""/>
    <s v=""/>
    <s v=""/>
    <s v="12:00:00"/>
    <s v=""/>
    <s v=""/>
    <s v="AAIZ"/>
    <s v=""/>
    <s v=""/>
    <s v="CO"/>
    <s v=""/>
    <s v="PRODUCTIVOS"/>
    <s v="14:01:00"/>
    <s v=""/>
    <s v="000020791253"/>
    <s v="X"/>
    <s v=""/>
    <s v="IZ10"/>
    <s v=""/>
    <s v="000000"/>
    <s v="GNCH"/>
    <s v="10720065"/>
    <s v=""/>
    <s v=""/>
    <s v=""/>
    <s v="00:00:00"/>
    <s v=""/>
    <s v=""/>
    <s v="X"/>
    <s v=""/>
    <s v="13:58:43"/>
    <s v=""/>
    <s v="QM001202431175"/>
    <s v=""/>
    <s v=""/>
    <s v=""/>
    <s v=""/>
    <s v=""/>
    <s v="EMPAQUE"/>
    <s v=""/>
    <s v=""/>
    <s v=""/>
    <s v=""/>
    <s v="09:29:26"/>
    <s v="MNC525A"/>
    <s v=""/>
    <s v=""/>
    <s v=""/>
    <s v=""/>
    <s v="IZ10"/>
    <s v=""/>
    <s v="13:58:43"/>
    <s v=""/>
    <s v=""/>
    <s v="000"/>
    <s v="000"/>
    <s v="000"/>
    <s v=""/>
    <s v=""/>
    <s v=""/>
    <s v=""/>
    <s v=""/>
    <s v=""/>
    <s v=""/>
    <s v="H"/>
    <s v="IZ10"/>
    <s v="EMPA00039"/>
    <x v="194"/>
    <d v="2023-03-29T00:00:00"/>
    <d v="2023-03-29T00:00:00"/>
    <d v="2023-03-28T00:00:00"/>
    <d v="2023-03-28T00:00:00"/>
    <m/>
    <m/>
    <d v="2023-03-28T00:00:00"/>
    <m/>
    <d v="2023-03-28T00:00:00"/>
    <d v="2023-03-28T00:00:00"/>
    <n v="0.5"/>
  </r>
  <r>
    <s v="IZ10"/>
    <s v="ZA"/>
    <s v="1202430654"/>
    <s v="NO SINCRONIZA EL TRANSPORTADOR"/>
    <x v="7"/>
    <s v="100"/>
    <s v="COORMTTO"/>
    <x v="0"/>
    <s v="MECE MERE ORAS"/>
    <s v="IZWJJIMENEZ"/>
    <s v="IZWJJIMENEZ"/>
    <s v="IZ10-LSA1-FOR"/>
    <s v="B"/>
    <s v=""/>
    <s v=""/>
    <s v="106287292"/>
    <s v=""/>
    <s v="IZEMCARVAJAL"/>
    <s v="02:24:27"/>
    <s v="505001267"/>
    <s v="0"/>
    <s v=""/>
    <s v=""/>
    <s v=""/>
    <s v="IZ10"/>
    <s v="Z3"/>
    <s v=""/>
    <s v="00:50:00"/>
    <s v="00:00:00"/>
    <s v=""/>
    <s v=""/>
    <s v=""/>
    <s v=""/>
    <s v="05:16:56"/>
    <s v=""/>
    <s v=""/>
    <s v="AAIZ"/>
    <s v=""/>
    <s v=""/>
    <s v="CO"/>
    <s v=""/>
    <s v="PRODUCTIVOS"/>
    <s v="02:12:30"/>
    <s v=""/>
    <s v="000020785708"/>
    <s v="X"/>
    <s v=""/>
    <s v="IZ10"/>
    <s v=""/>
    <s v="000000"/>
    <s v="GNCH"/>
    <s v="10713765"/>
    <s v=""/>
    <s v=""/>
    <s v=""/>
    <s v="00:00:00"/>
    <s v=""/>
    <s v=""/>
    <s v="X"/>
    <s v=""/>
    <s v="01:50:37"/>
    <s v=""/>
    <s v="QM001202430654"/>
    <s v=""/>
    <s v=""/>
    <s v=""/>
    <s v=""/>
    <s v=""/>
    <s v="FORMADO"/>
    <s v=""/>
    <s v=""/>
    <s v=""/>
    <s v=""/>
    <s v="05:16:57"/>
    <s v="MNC490A"/>
    <s v=""/>
    <s v=""/>
    <s v=""/>
    <s v=""/>
    <s v="IZ10"/>
    <s v=""/>
    <s v="01:50:37"/>
    <s v=""/>
    <s v=""/>
    <s v="000"/>
    <s v="000"/>
    <s v="000"/>
    <s v=""/>
    <s v=""/>
    <s v=""/>
    <s v=""/>
    <s v=""/>
    <s v=""/>
    <s v=""/>
    <s v="H"/>
    <s v="IZ10"/>
    <s v="FORM00001"/>
    <x v="194"/>
    <d v="2023-03-28T00:00:00"/>
    <d v="2023-03-30T00:00:00"/>
    <d v="2023-03-28T00:00:00"/>
    <d v="2023-03-28T00:00:00"/>
    <m/>
    <m/>
    <d v="2023-03-28T00:00:00"/>
    <m/>
    <d v="2023-03-28T00:00:00"/>
    <d v="2023-03-28T00:00:00"/>
    <n v="0.83"/>
  </r>
  <r>
    <s v="IZ10"/>
    <s v="ZA"/>
    <s v="1202433430"/>
    <s v="PANTALLA EN BLANCO"/>
    <x v="3"/>
    <s v="100"/>
    <s v="COORMTTO"/>
    <x v="0"/>
    <s v="MECE ORAS"/>
    <s v="IZLGRESTREPO"/>
    <s v="IZLGRESTREPO"/>
    <s v="IZ10-LSC1-EMB"/>
    <s v="B"/>
    <s v=""/>
    <s v=""/>
    <s v="106299023"/>
    <s v=""/>
    <s v="EXIZACMERINO"/>
    <s v="20:25:38"/>
    <s v="505003051"/>
    <s v="0"/>
    <s v=""/>
    <s v=""/>
    <s v=""/>
    <s v="IZ10"/>
    <s v="Z3"/>
    <s v=""/>
    <s v="15:00:00"/>
    <s v="14:29:45"/>
    <s v=""/>
    <s v=""/>
    <s v=""/>
    <s v=""/>
    <s v="20:25:37"/>
    <s v=""/>
    <s v=""/>
    <s v="AAIZ"/>
    <s v=""/>
    <s v=""/>
    <s v="CO"/>
    <s v=""/>
    <s v="PRODUCTIVOS"/>
    <s v="14:31:19"/>
    <s v=""/>
    <s v="000020824084"/>
    <s v="X"/>
    <s v=""/>
    <s v="IZ10"/>
    <s v=""/>
    <s v="000000"/>
    <s v="GNCH"/>
    <s v="10724165"/>
    <s v=""/>
    <s v=""/>
    <s v=""/>
    <s v="00:00:00"/>
    <s v=""/>
    <s v=""/>
    <s v="X"/>
    <s v=""/>
    <s v="14:29:45"/>
    <s v="PROPASOL S.A.S"/>
    <s v="QM001202433430"/>
    <s v=""/>
    <s v=""/>
    <s v=""/>
    <s v=""/>
    <s v=""/>
    <s v="EMBUTIDO SALCHICHON"/>
    <s v=""/>
    <s v=""/>
    <s v=""/>
    <s v=""/>
    <s v="20:25:38"/>
    <s v="MNC540A"/>
    <s v=""/>
    <s v=""/>
    <s v=""/>
    <s v=""/>
    <s v="IZ10"/>
    <s v="Tv. 93 #53-32, Bogotá"/>
    <s v="14:29:45"/>
    <s v="(1)3004621"/>
    <s v=""/>
    <s v="000"/>
    <s v="000"/>
    <s v="000"/>
    <s v=""/>
    <s v=""/>
    <s v=""/>
    <s v=""/>
    <s v=""/>
    <s v=""/>
    <s v=""/>
    <s v="H"/>
    <s v="IZ10"/>
    <s v="20388176"/>
    <x v="195"/>
    <d v="2023-04-01T00:00:00"/>
    <d v="2023-04-01T00:00:00"/>
    <d v="2023-04-01T00:00:00"/>
    <d v="2023-04-01T00:00:00"/>
    <m/>
    <m/>
    <d v="2023-04-01T00:00:00"/>
    <m/>
    <d v="2023-04-01T00:00:00"/>
    <d v="2023-04-01T00:00:00"/>
    <n v="0.5"/>
  </r>
  <r>
    <s v="IZ10"/>
    <s v="ZA"/>
    <s v="1202436463"/>
    <s v="FALLO EN SENSOR DE CABEZAL DE CUCHILLA"/>
    <x v="2"/>
    <s v="100"/>
    <s v="ELECTINT"/>
    <x v="1"/>
    <s v="MECE ORAS"/>
    <s v="IZHAURAN"/>
    <s v="IZHAURAN"/>
    <s v="IZ10-LJA1-EMP-EMP2"/>
    <s v="B"/>
    <s v=""/>
    <s v=""/>
    <s v="106309043"/>
    <s v=""/>
    <s v="EXIZACMERINO"/>
    <s v="21:58:50"/>
    <s v="505002465"/>
    <s v="0"/>
    <s v=""/>
    <s v=""/>
    <s v=""/>
    <s v="IZ10"/>
    <s v="Z3"/>
    <s v=""/>
    <s v="00:00:00"/>
    <s v="14:00:00"/>
    <s v=""/>
    <s v=""/>
    <s v=""/>
    <s v=""/>
    <s v="21:49:52"/>
    <s v=""/>
    <s v=""/>
    <s v="AAIZ"/>
    <s v=""/>
    <s v=""/>
    <s v="CO"/>
    <s v=""/>
    <s v="PRODUCTIVOS"/>
    <s v="18:50:50"/>
    <s v=""/>
    <s v="000020855017"/>
    <s v="X"/>
    <s v=""/>
    <s v="IZ10"/>
    <s v=""/>
    <s v="000000"/>
    <s v="GNCH"/>
    <s v="10723465"/>
    <s v=""/>
    <s v=""/>
    <s v=""/>
    <s v="00:00:00"/>
    <s v=""/>
    <s v=""/>
    <s v="X"/>
    <s v=""/>
    <s v="18:49:51"/>
    <s v="Juan Nustadtel"/>
    <s v="QM001202436463"/>
    <s v=""/>
    <s v=""/>
    <s v=""/>
    <s v=""/>
    <s v=""/>
    <s v="EMPAQUE RIGIDO"/>
    <s v="ENVIGADO"/>
    <s v=""/>
    <s v=""/>
    <s v=""/>
    <s v="21:49:53"/>
    <s v="MNC550A"/>
    <s v=""/>
    <s v=""/>
    <s v=""/>
    <s v=""/>
    <s v="IZ10"/>
    <s v="Cra 48#48 Sur-75 (Juan Neustadtel)"/>
    <s v="18:49:51"/>
    <s v="5405380"/>
    <s v=""/>
    <s v="000"/>
    <s v="000"/>
    <s v="000"/>
    <s v=""/>
    <s v=""/>
    <s v=""/>
    <s v=""/>
    <s v=""/>
    <s v=""/>
    <s v=""/>
    <s v="H"/>
    <s v="IZ10"/>
    <s v="20183406"/>
    <x v="196"/>
    <d v="2023-04-10T00:00:00"/>
    <d v="2023-04-10T00:00:00"/>
    <m/>
    <d v="2023-04-10T00:00:00"/>
    <m/>
    <m/>
    <d v="2023-04-10T00:00:00"/>
    <m/>
    <d v="2023-04-10T00:00:00"/>
    <d v="2023-04-10T00:00:00"/>
    <n v="0"/>
  </r>
  <r>
    <s v="IZ10"/>
    <s v="ZA"/>
    <s v="1202436467"/>
    <s v="FALLO EN PANTALLA CLIPADORA"/>
    <x v="3"/>
    <s v="100"/>
    <s v="COORMTTO"/>
    <x v="0"/>
    <s v="MECE ORAS"/>
    <s v="IZLGRESTREPO"/>
    <s v="IZLGRESTREPO"/>
    <s v="IZ10-LSC1-EMB"/>
    <s v="B"/>
    <s v=""/>
    <s v=""/>
    <s v="106309045"/>
    <s v=""/>
    <s v="IZCAPIEDRAHI"/>
    <s v="08:50:35"/>
    <s v="505003051"/>
    <s v="0"/>
    <s v=""/>
    <s v=""/>
    <s v=""/>
    <s v="IZ10"/>
    <s v="Z3"/>
    <s v=""/>
    <s v="20:30:00"/>
    <s v="19:06:00"/>
    <s v=""/>
    <s v=""/>
    <s v=""/>
    <s v=""/>
    <s v="19:06:00"/>
    <s v=""/>
    <s v=""/>
    <s v="AAIZ"/>
    <s v=""/>
    <s v=""/>
    <s v="CO"/>
    <s v=""/>
    <s v="PRODUCTIVOS"/>
    <s v="19:18:30"/>
    <s v=""/>
    <s v="000020855031"/>
    <s v="X"/>
    <s v=""/>
    <s v="IZ10"/>
    <s v=""/>
    <s v="000000"/>
    <s v="GNCH"/>
    <s v="10724165"/>
    <s v=""/>
    <s v=""/>
    <s v=""/>
    <s v="00:00:00"/>
    <s v=""/>
    <s v=""/>
    <s v="X"/>
    <s v=""/>
    <s v="19:17:11"/>
    <s v="PROPASOL S.A.S"/>
    <s v="QM001202436467"/>
    <s v=""/>
    <s v=""/>
    <s v=""/>
    <s v=""/>
    <s v=""/>
    <s v="EMBUTIDO SALCHICHON"/>
    <s v=""/>
    <s v=""/>
    <s v=""/>
    <s v=""/>
    <s v="08:50:32"/>
    <s v="MNC540A"/>
    <s v=""/>
    <s v=""/>
    <s v=""/>
    <s v=""/>
    <s v="IZ10"/>
    <s v="Tv. 93 #53-32, Bogotá"/>
    <s v="19:17:11"/>
    <s v="(1)3004621"/>
    <s v=""/>
    <s v="000"/>
    <s v="000"/>
    <s v="000"/>
    <s v=""/>
    <s v=""/>
    <s v=""/>
    <s v=""/>
    <s v=""/>
    <s v=""/>
    <s v=""/>
    <s v="H"/>
    <s v="IZ10"/>
    <s v="20388176"/>
    <x v="196"/>
    <d v="2023-12-11T00:00:00"/>
    <d v="2023-12-11T00:00:00"/>
    <d v="2023-04-10T00:00:00"/>
    <d v="2023-04-10T00:00:00"/>
    <m/>
    <m/>
    <d v="2023-04-10T00:00:00"/>
    <m/>
    <d v="2023-04-10T00:00:00"/>
    <d v="2023-04-10T00:00:00"/>
    <n v="1.4"/>
  </r>
  <r>
    <s v="IZ10"/>
    <s v="ZA"/>
    <s v="1202436464"/>
    <s v="RECALENTAMIENTO SERVOMOTOR"/>
    <x v="9"/>
    <s v="100"/>
    <s v="COORMTTO"/>
    <x v="0"/>
    <s v="MECE MERE ORAS"/>
    <s v="IZLGRESTREPO"/>
    <s v="IZLGRESTREPO"/>
    <s v="IZ10-LSA1-FOR"/>
    <s v="B"/>
    <s v=""/>
    <s v=""/>
    <s v="106309038"/>
    <s v=""/>
    <s v="EXIZACMERINO"/>
    <s v="21:41:49"/>
    <s v=""/>
    <s v=""/>
    <s v=""/>
    <s v=""/>
    <s v=""/>
    <s v="IZ10"/>
    <s v="Z3"/>
    <s v=""/>
    <s v="20:30:00"/>
    <s v="19:00:00"/>
    <s v=""/>
    <s v=""/>
    <s v=""/>
    <s v=""/>
    <s v="21:41:46"/>
    <s v=""/>
    <s v=""/>
    <s v="AAIZ"/>
    <s v=""/>
    <s v=""/>
    <s v="CO"/>
    <s v=""/>
    <s v="PRODUCTIVOS"/>
    <s v="18:54:09"/>
    <s v=""/>
    <s v="000020854898"/>
    <s v="X"/>
    <s v=""/>
    <s v="IZ10"/>
    <s v=""/>
    <s v="000000"/>
    <s v="GNCH"/>
    <s v="10713765"/>
    <s v=""/>
    <s v=""/>
    <s v=""/>
    <s v="00:00:00"/>
    <s v=""/>
    <s v=""/>
    <s v="X"/>
    <s v=""/>
    <s v="18:52:27"/>
    <s v="Juan Neustadtel"/>
    <s v="QM001202436464"/>
    <s v=""/>
    <s v=""/>
    <s v=""/>
    <s v=""/>
    <s v=""/>
    <s v="FORMADO"/>
    <s v=""/>
    <s v=""/>
    <s v=""/>
    <s v=""/>
    <s v="21:41:49"/>
    <s v="MNC490A"/>
    <s v=""/>
    <s v=""/>
    <s v=""/>
    <s v=""/>
    <s v="IZ10"/>
    <s v="Cra 48#48 Sur--75, Envigado"/>
    <s v="18:52:27"/>
    <s v="5405380 108"/>
    <s v=""/>
    <s v="000"/>
    <s v="000"/>
    <s v="000"/>
    <s v=""/>
    <s v=""/>
    <s v=""/>
    <s v=""/>
    <s v=""/>
    <s v=""/>
    <s v=""/>
    <s v="H"/>
    <s v="IZ10"/>
    <s v="20425542"/>
    <x v="196"/>
    <d v="2023-04-14T00:00:00"/>
    <d v="2023-04-14T00:00:00"/>
    <d v="2023-04-10T00:00:00"/>
    <d v="2023-04-14T00:00:00"/>
    <m/>
    <m/>
    <d v="2023-04-10T00:00:00"/>
    <m/>
    <d v="2023-04-10T00:00:00"/>
    <d v="2023-04-10T00:00:00"/>
    <n v="1.5"/>
  </r>
  <r>
    <s v="IZ10"/>
    <s v="ZA"/>
    <s v="1202436598"/>
    <s v="BLOQUEO DEL MODULO"/>
    <x v="3"/>
    <s v="100"/>
    <s v="COORMTTO"/>
    <x v="0"/>
    <s v="MECE MERE ORAS"/>
    <s v="IZWJJIMENEZ"/>
    <s v="IZWJJIMENEZ"/>
    <s v="IZ10-LSC1-EMB"/>
    <s v="B"/>
    <s v=""/>
    <s v=""/>
    <s v="106309965"/>
    <s v=""/>
    <s v="IZEMCARVAJAL"/>
    <s v="03:53:41"/>
    <s v="505003051"/>
    <s v="0"/>
    <s v=""/>
    <s v=""/>
    <s v=""/>
    <s v="IZ10"/>
    <s v="Z3"/>
    <s v=""/>
    <s v="23:00:00"/>
    <s v="22:32:00"/>
    <s v=""/>
    <s v=""/>
    <s v=""/>
    <s v=""/>
    <s v="18:07:24"/>
    <s v=""/>
    <s v=""/>
    <s v="AAIZ"/>
    <s v=""/>
    <s v=""/>
    <s v="CO"/>
    <s v=""/>
    <s v="PRODUCTIVOS"/>
    <s v="00:19:50"/>
    <s v=""/>
    <s v="000020855136"/>
    <s v="X"/>
    <s v=""/>
    <s v="IZ10"/>
    <s v=""/>
    <s v="000000"/>
    <s v="GNCH"/>
    <s v="10724165"/>
    <s v=""/>
    <s v=""/>
    <s v=""/>
    <s v="00:00:00"/>
    <s v=""/>
    <s v=""/>
    <s v="X"/>
    <s v=""/>
    <s v="00:18:33"/>
    <s v="PROPASOL S.A.S"/>
    <s v="QM001202436598"/>
    <s v=""/>
    <s v=""/>
    <s v=""/>
    <s v=""/>
    <s v=""/>
    <s v="EMBUTIDO SALCHICHON"/>
    <s v=""/>
    <s v=""/>
    <s v=""/>
    <s v=""/>
    <s v="18:07:26"/>
    <s v="MNC540A"/>
    <s v=""/>
    <s v=""/>
    <s v=""/>
    <s v=""/>
    <s v="IZ10"/>
    <s v="Tv. 93 #53-32, Bogotá"/>
    <s v="00:18:33"/>
    <s v="(1)3004621"/>
    <s v=""/>
    <s v="000"/>
    <s v="000"/>
    <s v="000"/>
    <s v=""/>
    <s v=""/>
    <s v=""/>
    <s v=""/>
    <s v=""/>
    <s v=""/>
    <s v=""/>
    <s v="H"/>
    <s v="IZ10"/>
    <s v="20388176"/>
    <x v="197"/>
    <d v="2023-04-11T00:00:00"/>
    <d v="2023-04-17T00:00:00"/>
    <d v="2023-04-10T00:00:00"/>
    <d v="2023-04-11T00:00:00"/>
    <m/>
    <m/>
    <d v="2023-04-11T00:00:00"/>
    <m/>
    <d v="2023-04-11T00:00:00"/>
    <d v="2023-04-10T00:00:00"/>
    <n v="0.47"/>
  </r>
  <r>
    <s v="IZ10"/>
    <s v="ZA"/>
    <s v="1202437489"/>
    <s v="SENSOR DE GUARDA FORMADO SIN SEÑAL"/>
    <x v="2"/>
    <s v="100"/>
    <s v="ELECTINT"/>
    <x v="0"/>
    <s v="MECE MERE ORAS"/>
    <s v="IZJJCORREA"/>
    <s v="IZJJCORREA"/>
    <s v="IZ10-LJA1-EMP-EMP2"/>
    <s v="B"/>
    <s v=""/>
    <s v=""/>
    <s v="106313263"/>
    <s v=""/>
    <s v="IZCAPIEDRAHI"/>
    <s v="14:41:15"/>
    <s v="505002465"/>
    <s v="0"/>
    <s v=""/>
    <s v=""/>
    <s v=""/>
    <s v="IZ10"/>
    <s v="Z3"/>
    <s v=""/>
    <s v="07:00:00"/>
    <s v="06:00:00"/>
    <s v=""/>
    <s v=""/>
    <s v=""/>
    <s v=""/>
    <s v="06:00:00"/>
    <s v=""/>
    <s v=""/>
    <s v="AAIZ"/>
    <s v=""/>
    <s v=""/>
    <s v="CO"/>
    <s v=""/>
    <s v="PRODUCTIVOS"/>
    <s v="10:34:28"/>
    <s v=""/>
    <s v="000020864436"/>
    <s v="X"/>
    <s v=""/>
    <s v="IZ10"/>
    <s v=""/>
    <s v="000000"/>
    <s v="GNCH"/>
    <s v="10723465"/>
    <s v=""/>
    <s v=""/>
    <s v=""/>
    <s v="00:00:00"/>
    <s v=""/>
    <s v=""/>
    <s v="X"/>
    <s v=""/>
    <s v="10:33:18"/>
    <s v="Juan Nustadtel"/>
    <s v="QM001202437489"/>
    <s v=""/>
    <s v=""/>
    <s v=""/>
    <s v=""/>
    <s v=""/>
    <s v="EMPAQUE RIGIDO"/>
    <s v="ENVIGADO"/>
    <s v=""/>
    <s v=""/>
    <s v=""/>
    <s v="14:41:14"/>
    <s v="MNC550A"/>
    <s v=""/>
    <s v=""/>
    <s v=""/>
    <s v=""/>
    <s v="IZ10"/>
    <s v="Cra 48#48 Sur-75 (Juan Neustadtel)"/>
    <s v="10:33:18"/>
    <s v="5405380"/>
    <s v=""/>
    <s v="000"/>
    <s v="000"/>
    <s v="000"/>
    <s v=""/>
    <s v=""/>
    <s v=""/>
    <s v=""/>
    <s v=""/>
    <s v=""/>
    <s v=""/>
    <s v="H"/>
    <s v="IZ10"/>
    <s v="20183406"/>
    <x v="198"/>
    <d v="2023-05-26T00:00:00"/>
    <d v="2023-05-26T00:00:00"/>
    <d v="2023-04-12T00:00:00"/>
    <d v="2023-04-12T00:00:00"/>
    <m/>
    <m/>
    <d v="2023-04-12T00:00:00"/>
    <m/>
    <d v="2023-04-12T00:00:00"/>
    <d v="2023-04-12T00:00:00"/>
    <n v="1"/>
  </r>
  <r>
    <s v="IZ10"/>
    <s v="ZA"/>
    <s v="1202438500"/>
    <s v="PEGA MECANICA DE PUNZONES LATERALES"/>
    <x v="2"/>
    <s v="100"/>
    <s v="COORMTTO"/>
    <x v="0"/>
    <s v="MECE MERE ORAS"/>
    <s v="EXIZACMERINO"/>
    <s v="EXIZACMERINO"/>
    <s v="IZ10-LJA1-EMP-EMP2"/>
    <s v="B"/>
    <s v=""/>
    <s v=""/>
    <s v="106315632"/>
    <s v=""/>
    <s v="IZCAPIEDRAHI"/>
    <s v="14:44:32"/>
    <s v="505002465"/>
    <s v="0"/>
    <s v=""/>
    <s v=""/>
    <s v=""/>
    <s v="IZ10"/>
    <s v="Z3"/>
    <s v=""/>
    <s v="17:30:00"/>
    <s v="14:30:00"/>
    <s v=""/>
    <s v=""/>
    <s v=""/>
    <s v=""/>
    <s v="14:30:00"/>
    <s v=""/>
    <s v=""/>
    <s v="AAIZ"/>
    <s v=""/>
    <s v=""/>
    <s v="CO"/>
    <s v=""/>
    <s v="PRODUCTIVOS"/>
    <s v="21:32:07"/>
    <s v=""/>
    <s v="000020872930"/>
    <s v="X"/>
    <s v=""/>
    <s v="IZ10"/>
    <s v=""/>
    <s v="000000"/>
    <s v="GNCH"/>
    <s v="10723465"/>
    <s v=""/>
    <s v=""/>
    <s v=""/>
    <s v="00:00:00"/>
    <s v=""/>
    <s v=""/>
    <s v="X"/>
    <s v=""/>
    <s v="21:24:13"/>
    <s v="Juan Nustadtel"/>
    <s v="QM001202438500"/>
    <s v=""/>
    <s v=""/>
    <s v=""/>
    <s v=""/>
    <s v=""/>
    <s v="EMPAQUE RIGIDO"/>
    <s v="ENVIGADO"/>
    <s v=""/>
    <s v=""/>
    <s v=""/>
    <s v="14:44:32"/>
    <s v="MNC550A"/>
    <s v=""/>
    <s v=""/>
    <s v=""/>
    <s v=""/>
    <s v="IZ10"/>
    <s v="Cra 48#48 Sur-75 (Juan Neustadtel)"/>
    <s v="21:24:13"/>
    <s v="5405380"/>
    <s v=""/>
    <s v="000"/>
    <s v="000"/>
    <s v="000"/>
    <s v=""/>
    <s v=""/>
    <s v=""/>
    <s v=""/>
    <s v=""/>
    <s v=""/>
    <s v=""/>
    <s v="H"/>
    <s v="IZ10"/>
    <s v="20183406"/>
    <x v="199"/>
    <d v="2023-05-26T00:00:00"/>
    <d v="2023-05-26T00:00:00"/>
    <d v="2023-04-12T00:00:00"/>
    <d v="2023-04-12T00:00:00"/>
    <m/>
    <m/>
    <d v="2023-04-13T00:00:00"/>
    <m/>
    <d v="2023-04-13T00:00:00"/>
    <d v="2023-04-12T00:00:00"/>
    <n v="3"/>
  </r>
  <r>
    <s v="IZ10"/>
    <s v="ZA"/>
    <s v="1202437923"/>
    <s v="NO BAJA  HTA ELEVACION PLANCHA SELLADO"/>
    <x v="0"/>
    <s v="100"/>
    <s v="COORMTTO"/>
    <x v="0"/>
    <s v="MECE MERE ORAS"/>
    <s v="IZEMCARVAJAL"/>
    <s v="IZEMCARVAJAL"/>
    <s v="IZ10-LSA1-EMP"/>
    <s v="A"/>
    <s v=""/>
    <s v=""/>
    <s v="106314169"/>
    <s v=""/>
    <s v="EXIZACMERINO"/>
    <s v="15:39:06"/>
    <s v="505002491"/>
    <s v="0"/>
    <s v=""/>
    <s v=""/>
    <s v=""/>
    <s v="IZ10"/>
    <s v="Z3"/>
    <s v=""/>
    <s v="02:40:00"/>
    <s v="23:00:00"/>
    <s v=""/>
    <s v=""/>
    <s v=""/>
    <s v=""/>
    <s v="15:39:05"/>
    <s v=""/>
    <s v=""/>
    <s v="AAIZ"/>
    <s v=""/>
    <s v=""/>
    <s v="CO"/>
    <s v=""/>
    <s v="PRODUCTIVOS"/>
    <s v="00:26:17"/>
    <s v=""/>
    <s v="000020867553"/>
    <s v="X"/>
    <s v=""/>
    <s v="IZ10"/>
    <s v=""/>
    <s v="000000"/>
    <s v="GNCH"/>
    <s v="10720065"/>
    <s v=""/>
    <s v=""/>
    <s v=""/>
    <s v="00:00:00"/>
    <s v=""/>
    <s v=""/>
    <s v="X"/>
    <s v=""/>
    <s v="00:24:39"/>
    <s v=""/>
    <s v="QM001202437923"/>
    <s v=""/>
    <s v=""/>
    <s v=""/>
    <s v=""/>
    <s v=""/>
    <s v="EMPAQUE"/>
    <s v=""/>
    <s v=""/>
    <s v=""/>
    <s v=""/>
    <s v="15:39:06"/>
    <s v="MNC525A"/>
    <s v=""/>
    <s v=""/>
    <s v=""/>
    <s v=""/>
    <s v="IZ10"/>
    <s v=""/>
    <s v="00:24:39"/>
    <s v=""/>
    <s v=""/>
    <s v="000"/>
    <s v="000"/>
    <s v="000"/>
    <s v=""/>
    <s v=""/>
    <s v=""/>
    <s v=""/>
    <s v=""/>
    <s v=""/>
    <s v=""/>
    <s v="H"/>
    <s v="IZ10"/>
    <s v="EMPA00039"/>
    <x v="199"/>
    <d v="2023-04-13T00:00:00"/>
    <d v="2023-04-13T00:00:00"/>
    <d v="2023-04-13T00:00:00"/>
    <d v="2023-04-13T00:00:00"/>
    <m/>
    <m/>
    <d v="2023-04-13T00:00:00"/>
    <m/>
    <d v="2023-04-13T00:00:00"/>
    <d v="2023-04-12T00:00:00"/>
    <n v="3.67"/>
  </r>
  <r>
    <s v="IZ10"/>
    <s v="ZA"/>
    <s v="1202439042"/>
    <s v="FALLO EN PANTALLA CLIPADORA"/>
    <x v="3"/>
    <s v="100"/>
    <s v="COORMTTO"/>
    <x v="0"/>
    <s v="MECE ORAS"/>
    <s v="IZLGRESTREPO"/>
    <s v="IZLGRESTREPO"/>
    <s v="IZ10-LSC1-EMB"/>
    <s v="B"/>
    <s v=""/>
    <s v=""/>
    <s v="106317463"/>
    <s v=""/>
    <s v="IZCAPIEDRAHI"/>
    <s v="08:50:08"/>
    <s v="505003051"/>
    <s v="0"/>
    <s v=""/>
    <s v=""/>
    <s v=""/>
    <s v="IZ10"/>
    <s v="Z3"/>
    <s v=""/>
    <s v="15:00:00"/>
    <s v="14:00:10"/>
    <s v=""/>
    <s v=""/>
    <s v=""/>
    <s v=""/>
    <s v="14:00:10"/>
    <s v=""/>
    <s v=""/>
    <s v="AAIZ"/>
    <s v=""/>
    <s v=""/>
    <s v="CO"/>
    <s v=""/>
    <s v="PRODUCTIVOS"/>
    <s v="18:59:59"/>
    <s v=""/>
    <s v="000020878133"/>
    <s v="X"/>
    <s v=""/>
    <s v="IZ10"/>
    <s v=""/>
    <s v="000000"/>
    <s v="GNCH"/>
    <s v="10724165"/>
    <s v=""/>
    <s v=""/>
    <s v=""/>
    <s v="00:00:00"/>
    <s v=""/>
    <s v=""/>
    <s v="X"/>
    <s v=""/>
    <s v="18:58:19"/>
    <s v="PROPASOL S.A.S"/>
    <s v="QM001202439042"/>
    <s v=""/>
    <s v=""/>
    <s v=""/>
    <s v=""/>
    <s v=""/>
    <s v="EMBUTIDO SALCHICHON"/>
    <s v=""/>
    <s v=""/>
    <s v=""/>
    <s v=""/>
    <s v="08:50:01"/>
    <s v="MNC540A"/>
    <s v=""/>
    <s v=""/>
    <s v=""/>
    <s v=""/>
    <s v="IZ10"/>
    <s v="Tv. 93 #53-32, Bogotá"/>
    <s v="18:58:19"/>
    <s v="(1)3004621"/>
    <s v=""/>
    <s v="000"/>
    <s v="000"/>
    <s v="000"/>
    <s v=""/>
    <s v=""/>
    <s v=""/>
    <s v=""/>
    <s v=""/>
    <s v=""/>
    <s v=""/>
    <s v="H"/>
    <s v="IZ10"/>
    <s v="20388176"/>
    <x v="200"/>
    <d v="2023-12-11T00:00:00"/>
    <d v="2023-12-11T00:00:00"/>
    <d v="2023-04-14T00:00:00"/>
    <d v="2023-04-14T00:00:00"/>
    <m/>
    <m/>
    <d v="2023-04-14T00:00:00"/>
    <m/>
    <d v="2023-04-14T00:00:00"/>
    <d v="2023-04-14T00:00:00"/>
    <n v="1"/>
  </r>
  <r>
    <s v="IZ10"/>
    <s v="ZA"/>
    <s v="1202439412"/>
    <s v="FALLO EN SALIDA DE MODULO"/>
    <x v="3"/>
    <s v="100"/>
    <s v="COORMTTO"/>
    <x v="0"/>
    <s v="MECE ORAS"/>
    <s v="IZLGRESTREPO"/>
    <s v="IZLGRESTREPO"/>
    <s v="IZ10-LSC1-EMB"/>
    <s v="B"/>
    <s v=""/>
    <s v=""/>
    <s v="106321628"/>
    <s v=""/>
    <s v="IZCAPIEDRAHI"/>
    <s v="08:46:40"/>
    <s v="505003051"/>
    <s v="0"/>
    <s v=""/>
    <s v=""/>
    <s v=""/>
    <s v="IZ10"/>
    <s v="Z3"/>
    <s v=""/>
    <s v="15:00:00"/>
    <s v="14:00:00"/>
    <s v=""/>
    <s v=""/>
    <s v=""/>
    <s v=""/>
    <s v="14:00:00"/>
    <s v=""/>
    <s v=""/>
    <s v="AAIZ"/>
    <s v=""/>
    <s v=""/>
    <s v="CO"/>
    <s v=""/>
    <s v="PRODUCTIVOS"/>
    <s v="15:42:20"/>
    <s v=""/>
    <s v="000020882054"/>
    <s v="X"/>
    <s v=""/>
    <s v="IZ10"/>
    <s v=""/>
    <s v="000000"/>
    <s v="GNCH"/>
    <s v="10724165"/>
    <s v=""/>
    <s v=""/>
    <s v=""/>
    <s v="00:00:00"/>
    <s v=""/>
    <s v=""/>
    <s v="X"/>
    <s v=""/>
    <s v="15:41:14"/>
    <s v="PROPASOL S.A.S"/>
    <s v="QM001202439412"/>
    <s v=""/>
    <s v=""/>
    <s v=""/>
    <s v=""/>
    <s v=""/>
    <s v="EMBUTIDO SALCHICHON"/>
    <s v=""/>
    <s v=""/>
    <s v=""/>
    <s v=""/>
    <s v="08:46:39"/>
    <s v="MNC540A"/>
    <s v=""/>
    <s v=""/>
    <s v=""/>
    <s v=""/>
    <s v="IZ10"/>
    <s v="Tv. 93 #53-32, Bogotá"/>
    <s v="15:41:14"/>
    <s v="(1)3004621"/>
    <s v=""/>
    <s v="000"/>
    <s v="000"/>
    <s v="000"/>
    <s v=""/>
    <s v=""/>
    <s v=""/>
    <s v=""/>
    <s v=""/>
    <s v=""/>
    <s v=""/>
    <s v="H"/>
    <s v="IZ10"/>
    <s v="20388176"/>
    <x v="201"/>
    <d v="2023-12-11T00:00:00"/>
    <d v="2023-12-11T00:00:00"/>
    <d v="2023-04-15T00:00:00"/>
    <d v="2023-04-15T00:00:00"/>
    <m/>
    <m/>
    <d v="2023-04-15T00:00:00"/>
    <m/>
    <d v="2023-04-15T00:00:00"/>
    <d v="2023-04-15T00:00:00"/>
    <n v="1"/>
  </r>
  <r>
    <s v="IZ10"/>
    <s v="ZA"/>
    <s v="1202441979"/>
    <s v="SENSOR GUARDA TAPA SUP NO HACE CONTACTO"/>
    <x v="2"/>
    <s v="100"/>
    <s v="ELECTINT"/>
    <x v="0"/>
    <s v="MECE MERE ORAS"/>
    <s v="IZJJCORREA"/>
    <s v="IZEDCORDOBA"/>
    <s v="IZ10-LJA1-EMP-EMP2"/>
    <s v="B"/>
    <s v=""/>
    <s v=""/>
    <s v="106337977"/>
    <s v=""/>
    <s v="IZCAPIEDRAHI"/>
    <s v="14:46:45"/>
    <s v="505002465"/>
    <s v="0"/>
    <s v=""/>
    <s v=""/>
    <s v=""/>
    <s v="IZ10"/>
    <s v="Z3"/>
    <s v=""/>
    <s v="09:15:00"/>
    <s v="06:50:00"/>
    <s v=""/>
    <s v=""/>
    <s v=""/>
    <s v=""/>
    <s v="06:50:00"/>
    <s v=""/>
    <s v=""/>
    <s v="AAIZ"/>
    <s v=""/>
    <s v=""/>
    <s v="CO"/>
    <s v=""/>
    <s v="PRODUCTIVOS"/>
    <s v="08:50:41"/>
    <s v=""/>
    <s v="000020920808"/>
    <s v="X"/>
    <s v=""/>
    <s v="IZ10"/>
    <s v=""/>
    <s v="000000"/>
    <s v="GNCH"/>
    <s v="10723465"/>
    <s v=""/>
    <s v=""/>
    <s v=""/>
    <s v="00:00:00"/>
    <s v=""/>
    <s v=""/>
    <s v="X"/>
    <s v=""/>
    <s v="08:14:03"/>
    <s v="Juan Nustadtel"/>
    <s v="QM001202441979"/>
    <s v=""/>
    <s v=""/>
    <s v=""/>
    <s v=""/>
    <s v=""/>
    <s v="EMPAQUE RIGIDO"/>
    <s v="ENVIGADO"/>
    <s v=""/>
    <s v=""/>
    <s v=""/>
    <s v="14:46:45"/>
    <s v="MNC550A"/>
    <s v=""/>
    <s v=""/>
    <s v=""/>
    <s v=""/>
    <s v="IZ10"/>
    <s v="Cra 48#48 Sur-75 (Juan Neustadtel)"/>
    <s v="08:14:03"/>
    <s v="5405380"/>
    <s v=""/>
    <s v="000"/>
    <s v="000"/>
    <s v="000"/>
    <s v=""/>
    <s v=""/>
    <s v=""/>
    <s v=""/>
    <s v=""/>
    <s v=""/>
    <s v=""/>
    <s v="H"/>
    <s v="IZ10"/>
    <s v="20183406"/>
    <x v="202"/>
    <d v="2023-05-26T00:00:00"/>
    <d v="2023-05-26T00:00:00"/>
    <d v="2023-04-26T00:00:00"/>
    <d v="2023-04-26T00:00:00"/>
    <m/>
    <m/>
    <d v="2023-04-26T00:00:00"/>
    <m/>
    <d v="2023-04-26T00:00:00"/>
    <d v="2023-04-26T00:00:00"/>
    <n v="2.42"/>
  </r>
  <r>
    <s v="IZ10"/>
    <s v="ZA"/>
    <s v="1202442238"/>
    <s v="DAÑO PULSADOR CICLO CLIPADO"/>
    <x v="3"/>
    <s v="100"/>
    <s v="COORMTTO"/>
    <x v="0"/>
    <s v="MECE MERE ORAS"/>
    <s v="/IZLMORTIZ"/>
    <s v="IZLMORTIZ"/>
    <s v="IZ10-LSC1-EMB"/>
    <s v="B"/>
    <s v=""/>
    <s v=""/>
    <s v="106337465"/>
    <s v=""/>
    <s v="IZEMCARVAJAL"/>
    <s v="03:22:42"/>
    <s v="505003051"/>
    <s v="0"/>
    <s v=""/>
    <s v=""/>
    <s v=""/>
    <s v="IZ10"/>
    <s v="Z3"/>
    <s v=""/>
    <s v="01:40:00"/>
    <s v="22:00:00"/>
    <s v=""/>
    <s v=""/>
    <s v=""/>
    <s v=""/>
    <s v="03:22:41"/>
    <s v=""/>
    <s v=""/>
    <s v="AAIZ"/>
    <s v=""/>
    <s v=""/>
    <s v="CO"/>
    <s v=""/>
    <s v="PRODUCTIVOS"/>
    <s v="23:44:05"/>
    <s v=""/>
    <s v="000020922228"/>
    <s v="X"/>
    <s v=""/>
    <s v="IZ10"/>
    <s v=""/>
    <s v="000000"/>
    <s v="GNCH"/>
    <s v="10724165"/>
    <s v=""/>
    <s v=""/>
    <s v=""/>
    <s v="00:00:00"/>
    <s v=""/>
    <s v=""/>
    <s v="X"/>
    <s v=""/>
    <s v="23:40:02"/>
    <s v="PROPASOL S.A.S"/>
    <s v="QM001202442238"/>
    <s v=""/>
    <s v=""/>
    <s v=""/>
    <s v=""/>
    <s v=""/>
    <s v="EMBUTIDO SALCHICHON"/>
    <s v=""/>
    <s v=""/>
    <s v=""/>
    <s v=""/>
    <s v="03:22:42"/>
    <s v="MNC540A"/>
    <s v=""/>
    <s v=""/>
    <s v=""/>
    <s v=""/>
    <s v="IZ10"/>
    <s v="Tv. 93 #53-32, Bogotá"/>
    <s v="23:40:02"/>
    <s v="(1)3004621"/>
    <s v=""/>
    <s v="000"/>
    <s v="000"/>
    <s v="000"/>
    <s v=""/>
    <s v=""/>
    <s v=""/>
    <s v=""/>
    <s v=""/>
    <s v=""/>
    <s v=""/>
    <s v="H"/>
    <s v="IZ10"/>
    <s v="20388176"/>
    <x v="202"/>
    <d v="2023-05-10T00:00:00"/>
    <d v="2023-05-10T00:00:00"/>
    <d v="2023-04-27T00:00:00"/>
    <d v="2023-05-10T00:00:00"/>
    <m/>
    <m/>
    <d v="2023-04-26T00:00:00"/>
    <m/>
    <d v="2023-04-26T00:00:00"/>
    <d v="2023-04-26T00:00:00"/>
    <n v="3.67"/>
  </r>
  <r>
    <s v="IZ10"/>
    <s v="ZA"/>
    <s v="1202442892"/>
    <s v="DAÑO EN MODULO DE SEGURIDAD"/>
    <x v="3"/>
    <s v="100"/>
    <s v="COORTU02"/>
    <x v="0"/>
    <s v="MECE MERE ORAS"/>
    <s v="IZKSAGUIRRE"/>
    <s v="IZKSAGUIRRE"/>
    <s v="IZ10-LSC1-EMB"/>
    <s v="B"/>
    <s v=""/>
    <s v=""/>
    <s v="106340359"/>
    <s v=""/>
    <s v="EXIZACMERINO"/>
    <s v="15:54:58"/>
    <s v="505003051"/>
    <s v="0"/>
    <s v=""/>
    <s v=""/>
    <s v=""/>
    <s v="IZ10"/>
    <s v="Z3"/>
    <s v=""/>
    <s v="16:30:00"/>
    <s v="14:00:00"/>
    <s v=""/>
    <s v=""/>
    <s v=""/>
    <s v=""/>
    <s v="15:54:56"/>
    <s v=""/>
    <s v=""/>
    <s v="AAIZ"/>
    <s v=""/>
    <s v=""/>
    <s v="CO"/>
    <s v=""/>
    <s v="PRODUCTIVOS"/>
    <s v="15:00:09"/>
    <s v=""/>
    <s v="000020928460"/>
    <s v="X"/>
    <s v=""/>
    <s v="IZ10"/>
    <s v=""/>
    <s v="000000"/>
    <s v="GNCH"/>
    <s v="10724165"/>
    <s v=""/>
    <s v=""/>
    <s v=""/>
    <s v="00:00:00"/>
    <s v=""/>
    <s v=""/>
    <s v="X"/>
    <s v=""/>
    <s v="14:54:34"/>
    <s v="PROPASOL S.A.S"/>
    <s v="QM001202442892"/>
    <s v=""/>
    <s v=""/>
    <s v=""/>
    <s v=""/>
    <s v=""/>
    <s v="EMBUTIDO SALCHICHON"/>
    <s v=""/>
    <s v=""/>
    <s v=""/>
    <s v=""/>
    <s v="15:54:58"/>
    <s v="MNC540A"/>
    <s v=""/>
    <s v=""/>
    <s v=""/>
    <s v=""/>
    <s v="IZ10"/>
    <s v="Tv. 93 #53-32, Bogotá"/>
    <s v="14:54:34"/>
    <s v="(1)3004621"/>
    <s v=""/>
    <s v="000"/>
    <s v="000"/>
    <s v="000"/>
    <s v=""/>
    <s v=""/>
    <s v=""/>
    <s v=""/>
    <s v=""/>
    <s v=""/>
    <s v=""/>
    <s v="H"/>
    <s v="IZ10"/>
    <s v="20388176"/>
    <x v="203"/>
    <d v="2023-05-15T00:00:00"/>
    <d v="2023-05-15T00:00:00"/>
    <d v="2023-04-24T00:00:00"/>
    <d v="2023-05-15T00:00:00"/>
    <m/>
    <m/>
    <d v="2023-04-28T00:00:00"/>
    <m/>
    <d v="2023-04-28T00:00:00"/>
    <d v="2023-04-24T00:00:00"/>
    <n v="2.5"/>
  </r>
  <r>
    <s v="IZ10"/>
    <s v="ZA"/>
    <s v="1202443525"/>
    <s v="NO REALIZA EL CICLO"/>
    <x v="3"/>
    <s v="100"/>
    <s v="COORMTTO"/>
    <x v="0"/>
    <s v="MECE MERE ORAS"/>
    <s v="IZLMORTIZ"/>
    <s v="IZLMORTIZ"/>
    <s v="IZ10-LSC1-EMB"/>
    <s v="B"/>
    <s v=""/>
    <s v=""/>
    <s v="106345318"/>
    <s v=""/>
    <s v="IZEMCARVAJAL"/>
    <s v="03:26:13"/>
    <s v="505003051"/>
    <s v="0"/>
    <s v=""/>
    <s v=""/>
    <s v=""/>
    <s v="IZ10"/>
    <s v="Z3"/>
    <s v=""/>
    <s v="04:00:00"/>
    <s v="20:50:00"/>
    <s v=""/>
    <s v=""/>
    <s v=""/>
    <s v=""/>
    <s v="20:50:00"/>
    <s v=""/>
    <s v=""/>
    <s v="AAIZ"/>
    <s v=""/>
    <s v=""/>
    <s v="CO"/>
    <s v=""/>
    <s v="PRODUCTIVOS"/>
    <s v="03:50:02"/>
    <s v=""/>
    <s v="000020940100"/>
    <s v="X"/>
    <s v=""/>
    <s v="IZ10"/>
    <s v=""/>
    <s v="000000"/>
    <s v="GNCH"/>
    <s v="10724165"/>
    <s v=""/>
    <s v=""/>
    <s v=""/>
    <s v="00:00:00"/>
    <s v=""/>
    <s v=""/>
    <s v="X"/>
    <s v=""/>
    <s v="03:38:43"/>
    <s v="PROPASOL S.A.S"/>
    <s v="QM001202443525"/>
    <s v=""/>
    <s v=""/>
    <s v=""/>
    <s v=""/>
    <s v=""/>
    <s v="EMBUTIDO SALCHICHON"/>
    <s v=""/>
    <s v=""/>
    <s v=""/>
    <s v=""/>
    <s v="03:26:12"/>
    <s v="MNC540A"/>
    <s v=""/>
    <s v=""/>
    <s v=""/>
    <s v=""/>
    <s v="IZ10"/>
    <s v="Tv. 93 #53-32, Bogotá"/>
    <s v="03:38:43"/>
    <s v="(1)3004621"/>
    <s v=""/>
    <s v="000"/>
    <s v="000"/>
    <s v="000"/>
    <s v=""/>
    <s v=""/>
    <s v=""/>
    <s v=""/>
    <s v=""/>
    <s v=""/>
    <s v=""/>
    <s v="H"/>
    <s v="IZ10"/>
    <s v="20388176"/>
    <x v="204"/>
    <d v="2023-06-06T00:00:00"/>
    <d v="2023-06-06T00:00:00"/>
    <d v="2023-05-11T00:00:00"/>
    <d v="2023-05-02T00:00:00"/>
    <m/>
    <m/>
    <d v="2023-05-03T00:00:00"/>
    <m/>
    <d v="2023-05-03T00:00:00"/>
    <d v="2023-05-02T00:00:00"/>
    <n v="199.17"/>
  </r>
  <r>
    <s v="IZ10"/>
    <s v="ZA"/>
    <s v="1202444700"/>
    <s v="DAÑO EN VÁLVULA CAJETIN (PRECORTE)"/>
    <x v="2"/>
    <s v="100"/>
    <s v="MECANINT"/>
    <x v="0"/>
    <s v="MECE MERE ORAS"/>
    <s v="IZHAURAN"/>
    <s v="IZEDCORDOBA"/>
    <s v="IZ10-LJA1-EMP-EMP2"/>
    <s v="B"/>
    <s v=""/>
    <s v=""/>
    <s v="106354030"/>
    <s v=""/>
    <s v="IZCAPIEDRAHI"/>
    <s v="15:32:12"/>
    <s v="505002465"/>
    <s v="0"/>
    <s v=""/>
    <s v=""/>
    <s v=""/>
    <s v="IZ10"/>
    <s v="Z3"/>
    <s v=""/>
    <s v="07:30:00"/>
    <s v="06:10:00"/>
    <s v=""/>
    <s v=""/>
    <s v=""/>
    <s v=""/>
    <s v="06:10:00"/>
    <s v=""/>
    <s v=""/>
    <s v="AAIZ"/>
    <s v=""/>
    <s v=""/>
    <s v="CO"/>
    <s v=""/>
    <s v="PRODUCTIVOS"/>
    <s v="08:33:41"/>
    <s v=""/>
    <s v="000020968291"/>
    <s v="X"/>
    <s v=""/>
    <s v="IZ10"/>
    <s v=""/>
    <s v="000000"/>
    <s v="GNCH"/>
    <s v="10723465"/>
    <s v=""/>
    <s v=""/>
    <s v=""/>
    <s v="00:00:00"/>
    <s v=""/>
    <s v=""/>
    <s v="X"/>
    <s v=""/>
    <s v="08:31:57"/>
    <s v="Juan Nustadtel"/>
    <s v="QM001202444700"/>
    <s v=""/>
    <s v=""/>
    <s v=""/>
    <s v=""/>
    <s v=""/>
    <s v="EMPAQUE RIGIDO"/>
    <s v="ENVIGADO"/>
    <s v=""/>
    <s v=""/>
    <s v=""/>
    <s v="15:32:11"/>
    <s v="MNC550A"/>
    <s v=""/>
    <s v=""/>
    <s v=""/>
    <s v=""/>
    <s v="IZ10"/>
    <s v="Cra 48#48 Sur-75 (Juan Neustadtel)"/>
    <s v="08:31:57"/>
    <s v="5405380"/>
    <s v=""/>
    <s v="000"/>
    <s v="000"/>
    <s v="000"/>
    <s v=""/>
    <s v=""/>
    <s v=""/>
    <s v=""/>
    <s v=""/>
    <s v=""/>
    <s v=""/>
    <s v="H"/>
    <s v="IZ10"/>
    <s v="20183406"/>
    <x v="205"/>
    <d v="2023-05-26T00:00:00"/>
    <d v="2023-05-26T00:00:00"/>
    <d v="2023-05-06T00:00:00"/>
    <d v="2023-05-06T00:00:00"/>
    <m/>
    <m/>
    <d v="2023-05-06T00:00:00"/>
    <m/>
    <d v="2023-05-06T00:00:00"/>
    <d v="2023-05-06T00:00:00"/>
    <n v="1.33"/>
  </r>
  <r>
    <s v="IZ10"/>
    <s v="ZA"/>
    <s v="1202444748"/>
    <s v="REVIENTE CADENA TRANSPORTADORA"/>
    <x v="8"/>
    <s v="100"/>
    <s v="MECANINT"/>
    <x v="0"/>
    <s v="MECE MERE ORAS"/>
    <s v="IZHAURAN"/>
    <s v="IZEDCORDOBA"/>
    <s v="IZ10-LSA1-FOR"/>
    <s v="B"/>
    <s v=""/>
    <s v=""/>
    <s v="106354113"/>
    <s v=""/>
    <s v="IZCAPIEDRAHI"/>
    <s v="16:13:04"/>
    <s v="505003047"/>
    <s v="0"/>
    <s v=""/>
    <s v=""/>
    <s v=""/>
    <s v="IZ10"/>
    <s v="Z3"/>
    <s v=""/>
    <s v="12:00:00"/>
    <s v="11:00:00"/>
    <s v=""/>
    <s v=""/>
    <s v=""/>
    <s v=""/>
    <s v="16:13:02"/>
    <s v=""/>
    <s v=""/>
    <s v="AAIZ"/>
    <s v=""/>
    <s v=""/>
    <s v="CO"/>
    <s v=""/>
    <s v="PRODUCTIVOS"/>
    <s v="11:23:34"/>
    <s v=""/>
    <s v="000020969146"/>
    <s v="X"/>
    <s v=""/>
    <s v="IZ10"/>
    <s v=""/>
    <s v="000000"/>
    <s v="GNCH"/>
    <s v="10713765"/>
    <s v=""/>
    <s v=""/>
    <s v=""/>
    <s v="00:00:00"/>
    <s v=""/>
    <s v=""/>
    <s v="X"/>
    <s v=""/>
    <s v="11:22:22"/>
    <s v="Juan Neustadtel"/>
    <s v="QM001202444748"/>
    <s v=""/>
    <s v=""/>
    <s v=""/>
    <s v=""/>
    <s v=""/>
    <s v="FORMADO"/>
    <s v=""/>
    <s v=""/>
    <s v=""/>
    <s v=""/>
    <s v="16:13:04"/>
    <s v="MNC490A"/>
    <s v=""/>
    <s v=""/>
    <s v=""/>
    <s v=""/>
    <s v="IZ10"/>
    <s v="Cra 48#48 Sur--75, Envigado"/>
    <s v="11:22:22"/>
    <s v="5405380 108"/>
    <s v=""/>
    <s v="000"/>
    <s v="000"/>
    <s v="000"/>
    <s v=""/>
    <s v=""/>
    <s v=""/>
    <s v=""/>
    <s v=""/>
    <s v=""/>
    <s v=""/>
    <s v="H"/>
    <s v="IZ10"/>
    <s v="20388054"/>
    <x v="205"/>
    <d v="2023-05-06T00:00:00"/>
    <d v="2023-05-06T00:00:00"/>
    <d v="2023-05-06T00:00:00"/>
    <d v="2023-05-06T00:00:00"/>
    <m/>
    <m/>
    <d v="2023-05-06T00:00:00"/>
    <m/>
    <d v="2023-05-06T00:00:00"/>
    <d v="2023-05-06T00:00:00"/>
    <n v="1"/>
  </r>
  <r>
    <s v="IZ10"/>
    <s v="ZA"/>
    <s v="1202444913"/>
    <s v="DETERIORO DE FRENO BRAZO"/>
    <x v="2"/>
    <s v="100"/>
    <s v="MECANINT"/>
    <x v="2"/>
    <s v="MECE"/>
    <s v="IZEDCORDOBA"/>
    <s v="IZEDCORDOBA"/>
    <s v="IZ10-LJA1-EMP-EMP2"/>
    <s v="B"/>
    <s v=""/>
    <s v=""/>
    <s v=""/>
    <s v=""/>
    <s v="IZCAPIEDRAHI"/>
    <s v="14:50:05"/>
    <s v="505002465"/>
    <s v="0"/>
    <s v=""/>
    <s v=""/>
    <s v=""/>
    <s v="IZ10"/>
    <s v="Z3"/>
    <s v=""/>
    <s v="00:00:00"/>
    <s v="10:00:57"/>
    <s v=""/>
    <s v=""/>
    <s v=""/>
    <s v=""/>
    <s v="10:00:57"/>
    <s v=""/>
    <s v=""/>
    <s v="AAIZ"/>
    <s v=""/>
    <s v=""/>
    <s v="CO"/>
    <s v=""/>
    <s v="PRODUCTIVOS"/>
    <s v="11:07:35"/>
    <s v=""/>
    <s v="000020970953"/>
    <s v="X"/>
    <s v=""/>
    <s v="IZ10"/>
    <s v=""/>
    <s v="000000"/>
    <s v="GNCH"/>
    <s v="10723465"/>
    <s v=""/>
    <s v=""/>
    <s v=""/>
    <s v="00:00:00"/>
    <s v=""/>
    <s v=""/>
    <s v="X"/>
    <s v=""/>
    <s v="11:03:11"/>
    <s v="Juan Nustadtel"/>
    <s v="QM001202444913"/>
    <s v=""/>
    <s v=""/>
    <s v=""/>
    <s v=""/>
    <s v=""/>
    <s v="EMPAQUE RIGIDO"/>
    <s v="ENVIGADO"/>
    <s v=""/>
    <s v=""/>
    <s v=""/>
    <s v="14:50:04"/>
    <s v="MNC550A"/>
    <s v=""/>
    <s v=""/>
    <s v=""/>
    <s v=""/>
    <s v="IZ10"/>
    <s v="Cra 48#48 Sur-75 (Juan Neustadtel)"/>
    <s v="11:03:11"/>
    <s v="5405380"/>
    <s v=""/>
    <s v="000"/>
    <s v="000"/>
    <s v="000"/>
    <s v=""/>
    <s v=""/>
    <s v=""/>
    <s v=""/>
    <s v=""/>
    <s v=""/>
    <s v=""/>
    <s v="H"/>
    <s v="IZ10"/>
    <s v="20183406"/>
    <x v="206"/>
    <d v="2023-05-10T00:00:00"/>
    <d v="2023-05-10T00:00:00"/>
    <m/>
    <d v="2023-05-07T00:00:00"/>
    <m/>
    <m/>
    <d v="2023-05-07T00:00:00"/>
    <m/>
    <d v="2023-05-07T00:00:00"/>
    <d v="2023-05-07T00:00:00"/>
    <n v="0"/>
  </r>
  <r>
    <s v="IZ10"/>
    <s v="ZA"/>
    <s v="1202445752"/>
    <s v="RODAMIENTOS CABEZAL EMBUTIDO MALOS"/>
    <x v="9"/>
    <s v="100"/>
    <s v="MECANINT"/>
    <x v="0"/>
    <s v="MECE MERE ORAS"/>
    <s v="IZLMORTIZ"/>
    <s v="IZLMORTIZ"/>
    <s v="IZ10-LSA1-FOR"/>
    <s v="B"/>
    <s v=""/>
    <s v=""/>
    <s v="106357471"/>
    <s v=""/>
    <s v="IZEMCARVAJAL"/>
    <s v="03:35:34"/>
    <s v=""/>
    <s v=""/>
    <s v=""/>
    <s v=""/>
    <s v=""/>
    <s v="IZ10"/>
    <s v="Z3"/>
    <s v=""/>
    <s v="12:10:00"/>
    <s v="11:00:00"/>
    <s v=""/>
    <s v=""/>
    <s v=""/>
    <s v=""/>
    <s v="13:39:04"/>
    <s v=""/>
    <s v=""/>
    <s v="AAIZ"/>
    <s v=""/>
    <s v=""/>
    <s v="CO"/>
    <s v=""/>
    <s v="PRODUCTIVOS"/>
    <s v="10:50:00"/>
    <s v=""/>
    <s v="000020982845"/>
    <s v="X"/>
    <s v=""/>
    <s v="IZ10"/>
    <s v=""/>
    <s v="000000"/>
    <s v="GNCH"/>
    <s v="10713765"/>
    <s v=""/>
    <s v=""/>
    <s v=""/>
    <s v="00:00:00"/>
    <s v=""/>
    <s v=""/>
    <s v="X"/>
    <s v=""/>
    <s v="10:48:40"/>
    <s v="Juan Neustadtel"/>
    <s v="QM001202445752"/>
    <s v=""/>
    <s v=""/>
    <s v=""/>
    <s v=""/>
    <s v=""/>
    <s v="FORMADO"/>
    <s v=""/>
    <s v=""/>
    <s v=""/>
    <s v=""/>
    <s v="13:39:05"/>
    <s v="MNC490A"/>
    <s v=""/>
    <s v=""/>
    <s v=""/>
    <s v=""/>
    <s v="IZ10"/>
    <s v="Cra 48#48 Sur--75, Envigado"/>
    <s v="10:48:40"/>
    <s v="5405380 108"/>
    <s v=""/>
    <s v="000"/>
    <s v="000"/>
    <s v="000"/>
    <s v=""/>
    <s v=""/>
    <s v=""/>
    <s v=""/>
    <s v=""/>
    <s v=""/>
    <s v=""/>
    <s v="H"/>
    <s v="IZ10"/>
    <s v="20425542"/>
    <x v="207"/>
    <d v="2023-05-09T00:00:00"/>
    <d v="2023-05-10T00:00:00"/>
    <d v="2023-05-09T00:00:00"/>
    <d v="2023-05-09T00:00:00"/>
    <m/>
    <m/>
    <d v="2023-05-09T00:00:00"/>
    <m/>
    <d v="2023-05-09T00:00:00"/>
    <d v="2023-05-09T00:00:00"/>
    <n v="1.17"/>
  </r>
  <r>
    <s v="IZ10"/>
    <s v="ZA"/>
    <s v="1202446031"/>
    <s v="SE FRENA LA BOMBA DOSIFICADORA"/>
    <x v="6"/>
    <s v="100"/>
    <s v="COORMTTO"/>
    <x v="2"/>
    <s v="MECE"/>
    <s v="IZHAGIRALDO"/>
    <s v="IZEDCORDOBA"/>
    <s v="IZ10-LSA1-FOR"/>
    <s v="B"/>
    <s v=""/>
    <s v=""/>
    <s v=""/>
    <s v=""/>
    <s v="EXIZACMERINO"/>
    <s v="16:54:55"/>
    <s v="505001603"/>
    <s v="0"/>
    <s v=""/>
    <s v=""/>
    <s v=""/>
    <s v="IZ10"/>
    <s v="Z3"/>
    <s v=""/>
    <s v="00:00:00"/>
    <s v="20:45:07"/>
    <s v=""/>
    <s v=""/>
    <s v=""/>
    <s v=""/>
    <s v="20:45:07"/>
    <s v=""/>
    <s v=""/>
    <s v="AAIZ"/>
    <s v=""/>
    <s v=""/>
    <s v="CO"/>
    <s v=""/>
    <s v="PRODUCTIVOS"/>
    <s v="20:54:08"/>
    <s v=""/>
    <s v="000020986294"/>
    <s v="X"/>
    <s v=""/>
    <s v="IZ10"/>
    <s v=""/>
    <s v="000000"/>
    <s v="GNCH"/>
    <s v="10713765"/>
    <s v=""/>
    <s v=""/>
    <s v=""/>
    <s v="00:00:00"/>
    <s v=""/>
    <s v=""/>
    <s v="X"/>
    <s v=""/>
    <s v="20:53:07"/>
    <s v=""/>
    <s v="QM001202446031"/>
    <s v=""/>
    <s v=""/>
    <s v=""/>
    <s v=""/>
    <s v=""/>
    <s v="FORMADO"/>
    <s v=""/>
    <s v=""/>
    <s v=""/>
    <s v=""/>
    <s v="16:54:54"/>
    <s v="MNC490A"/>
    <s v=""/>
    <s v=""/>
    <s v=""/>
    <s v=""/>
    <s v="IZ10"/>
    <s v=""/>
    <s v="20:53:07"/>
    <s v=""/>
    <s v=""/>
    <s v="000"/>
    <s v="000"/>
    <s v="000"/>
    <s v=""/>
    <s v=""/>
    <s v=""/>
    <s v=""/>
    <s v=""/>
    <s v=""/>
    <s v=""/>
    <s v="H"/>
    <s v="IZ10"/>
    <s v="FORM00002"/>
    <x v="207"/>
    <d v="2023-05-12T00:00:00"/>
    <d v="2023-05-12T00:00:00"/>
    <m/>
    <d v="2023-05-09T00:00:00"/>
    <m/>
    <m/>
    <d v="2023-05-09T00:00:00"/>
    <m/>
    <d v="2023-05-09T00:00:00"/>
    <d v="2023-05-09T00:00:00"/>
    <n v="0"/>
  </r>
  <r>
    <s v="IZ10"/>
    <s v="ZA"/>
    <s v="1202446801"/>
    <s v="CORTOCIRCUITO EN LA ASPIRADORA"/>
    <x v="4"/>
    <s v="100"/>
    <s v="COORMTTO"/>
    <x v="0"/>
    <s v="MECE MERE ORAS"/>
    <s v="IZWJJIMENEZ"/>
    <s v="IZWJJIMENEZ"/>
    <s v="IZ10-LSA1-EMP"/>
    <s v="B"/>
    <s v=""/>
    <s v=""/>
    <s v="106361488"/>
    <s v=""/>
    <s v="IZLMORTIZ"/>
    <s v="14:40:04"/>
    <s v="505001342"/>
    <s v="0"/>
    <s v=""/>
    <s v=""/>
    <s v=""/>
    <s v="IZ10"/>
    <s v="Z3"/>
    <s v=""/>
    <s v="11:05:00"/>
    <s v="09:30:00"/>
    <s v=""/>
    <s v=""/>
    <s v=""/>
    <s v=""/>
    <s v="14:40:03"/>
    <s v=""/>
    <s v=""/>
    <s v="AAIZ"/>
    <s v=""/>
    <s v=""/>
    <s v="CO"/>
    <s v=""/>
    <s v="PRODUCTIVOS"/>
    <s v="05:46:59"/>
    <s v=""/>
    <s v="000020994900"/>
    <s v="X"/>
    <s v=""/>
    <s v="IZ10"/>
    <s v=""/>
    <s v="000000"/>
    <s v="GNCH"/>
    <s v="10712765"/>
    <s v=""/>
    <s v=""/>
    <s v=""/>
    <s v="00:00:00"/>
    <s v=""/>
    <s v=""/>
    <s v="X"/>
    <s v=""/>
    <s v="05:45:28"/>
    <s v=""/>
    <s v="QM001202446801"/>
    <s v=""/>
    <s v=""/>
    <s v=""/>
    <s v=""/>
    <s v=""/>
    <s v="EMPAQUE"/>
    <s v=""/>
    <s v=""/>
    <s v=""/>
    <s v=""/>
    <s v="14:40:04"/>
    <s v="MNC525A"/>
    <s v=""/>
    <s v=""/>
    <s v=""/>
    <s v=""/>
    <s v="IZ10"/>
    <s v=""/>
    <s v="05:45:28"/>
    <s v=""/>
    <s v=""/>
    <s v="000"/>
    <s v="000"/>
    <s v="000"/>
    <s v=""/>
    <s v=""/>
    <s v=""/>
    <s v=""/>
    <s v=""/>
    <s v=""/>
    <s v=""/>
    <s v="H"/>
    <s v="IZ10"/>
    <s v="EMPA00005"/>
    <x v="208"/>
    <d v="2023-05-11T00:00:00"/>
    <d v="2023-05-11T00:00:00"/>
    <d v="2023-05-11T00:00:00"/>
    <d v="2023-05-11T00:00:00"/>
    <m/>
    <m/>
    <d v="2023-05-11T00:00:00"/>
    <m/>
    <d v="2023-05-11T00:00:00"/>
    <d v="2023-05-11T00:00:00"/>
    <n v="1.58"/>
  </r>
  <r>
    <s v="IZ10"/>
    <s v="ZA"/>
    <s v="1202448109"/>
    <s v="PIERDE SU FUNCIÓN"/>
    <x v="9"/>
    <s v="100"/>
    <s v="COORMTTO"/>
    <x v="0"/>
    <s v="MECE MERE ORAS"/>
    <s v="IZWJJIMENEZ"/>
    <s v="IZWJJIMENEZ"/>
    <s v="IZ10-LSA1-FOR"/>
    <s v="B"/>
    <s v=""/>
    <s v=""/>
    <s v="106366537"/>
    <s v=""/>
    <s v="IZEMCARVAJAL"/>
    <s v="02:00:43"/>
    <s v=""/>
    <s v=""/>
    <s v=""/>
    <s v=""/>
    <s v=""/>
    <s v="IZ10"/>
    <s v="Z3"/>
    <s v=""/>
    <s v="22:00:00"/>
    <s v="21:30:00"/>
    <s v=""/>
    <s v=""/>
    <s v=""/>
    <s v=""/>
    <s v="05:31:06"/>
    <s v=""/>
    <s v=""/>
    <s v="AAIZ"/>
    <s v=""/>
    <s v=""/>
    <s v="CO"/>
    <s v=""/>
    <s v="PRODUCTIVOS"/>
    <s v="22:48:16"/>
    <s v=""/>
    <s v="000021010185"/>
    <s v="X"/>
    <s v=""/>
    <s v="IZ10"/>
    <s v=""/>
    <s v="000000"/>
    <s v="GNCH"/>
    <s v="10713765"/>
    <s v=""/>
    <s v=""/>
    <s v=""/>
    <s v="00:00:00"/>
    <s v=""/>
    <s v=""/>
    <s v="X"/>
    <s v=""/>
    <s v="22:46:31"/>
    <s v="Juan Neustadtel"/>
    <s v="QM001202448109"/>
    <s v=""/>
    <s v=""/>
    <s v=""/>
    <s v=""/>
    <s v=""/>
    <s v="FORMADO"/>
    <s v=""/>
    <s v=""/>
    <s v=""/>
    <s v=""/>
    <s v="05:31:07"/>
    <s v="MNC490A"/>
    <s v=""/>
    <s v=""/>
    <s v=""/>
    <s v=""/>
    <s v="IZ10"/>
    <s v="Cra 48#48 Sur--75, Envigado"/>
    <s v="22:46:31"/>
    <s v="5405380 108"/>
    <s v=""/>
    <s v="000"/>
    <s v="000"/>
    <s v="000"/>
    <s v=""/>
    <s v=""/>
    <s v=""/>
    <s v=""/>
    <s v=""/>
    <s v=""/>
    <s v=""/>
    <s v="H"/>
    <s v="IZ10"/>
    <s v="20425542"/>
    <x v="209"/>
    <d v="2023-05-15T00:00:00"/>
    <d v="2023-05-16T00:00:00"/>
    <d v="2023-05-14T00:00:00"/>
    <d v="2023-05-15T00:00:00"/>
    <m/>
    <m/>
    <d v="2023-05-14T00:00:00"/>
    <m/>
    <d v="2023-05-14T00:00:00"/>
    <d v="2023-05-14T00:00:00"/>
    <n v="0.5"/>
  </r>
  <r>
    <s v="IZ10"/>
    <s v="ZA"/>
    <s v="1202448506"/>
    <s v="Sensor nivel cargue tripa malo"/>
    <x v="9"/>
    <s v="100"/>
    <s v="COORMTTO"/>
    <x v="0"/>
    <s v="MECE ORAS"/>
    <s v="IZLMORTIZ"/>
    <s v="IZLMORTIZ"/>
    <s v="IZ10-LSA1-FOR"/>
    <s v="B"/>
    <s v=""/>
    <s v=""/>
    <s v="106367535"/>
    <s v=""/>
    <s v="IZLMORTIZ"/>
    <s v="11:45:43"/>
    <s v=""/>
    <s v=""/>
    <s v=""/>
    <s v=""/>
    <s v=""/>
    <s v="IZ10"/>
    <s v="Z3"/>
    <s v=""/>
    <s v="14:00:00"/>
    <s v="13:00:00"/>
    <s v=""/>
    <s v=""/>
    <s v=""/>
    <s v=""/>
    <s v="11:45:41"/>
    <s v=""/>
    <s v=""/>
    <s v="AAIZ"/>
    <s v=""/>
    <s v=""/>
    <s v="CO"/>
    <s v=""/>
    <s v="PRODUCTIVOS"/>
    <s v="13:45:53"/>
    <s v=""/>
    <s v="000021013466"/>
    <s v="X"/>
    <s v=""/>
    <s v="IZ10"/>
    <s v=""/>
    <s v="000000"/>
    <s v="GNCH"/>
    <s v="10713765"/>
    <s v=""/>
    <s v=""/>
    <s v=""/>
    <s v="00:00:00"/>
    <s v=""/>
    <s v=""/>
    <s v="X"/>
    <s v=""/>
    <s v="13:44:59"/>
    <s v="Juan Neustadtel"/>
    <s v="QM001202448506"/>
    <s v=""/>
    <s v=""/>
    <s v=""/>
    <s v=""/>
    <s v=""/>
    <s v="FORMADO"/>
    <s v=""/>
    <s v=""/>
    <s v=""/>
    <s v=""/>
    <s v="11:45:43"/>
    <s v="MNC490A"/>
    <s v=""/>
    <s v=""/>
    <s v=""/>
    <s v=""/>
    <s v="IZ10"/>
    <s v="Cra 48#48 Sur--75, Envigado"/>
    <s v="13:44:59"/>
    <s v="5405380 108"/>
    <s v=""/>
    <s v="000"/>
    <s v="000"/>
    <s v="000"/>
    <s v=""/>
    <s v=""/>
    <s v=""/>
    <s v=""/>
    <s v=""/>
    <s v=""/>
    <s v=""/>
    <s v="H"/>
    <s v="IZ10"/>
    <s v="20425542"/>
    <x v="210"/>
    <d v="2023-05-18T00:00:00"/>
    <d v="2023-05-18T00:00:00"/>
    <d v="2023-05-15T00:00:00"/>
    <d v="2023-05-18T00:00:00"/>
    <m/>
    <m/>
    <d v="2023-05-15T00:00:00"/>
    <m/>
    <d v="2023-05-15T00:00:00"/>
    <d v="2023-05-15T00:00:00"/>
    <n v="1"/>
  </r>
  <r>
    <s v="IZ10"/>
    <s v="ZA"/>
    <s v="1202449405"/>
    <s v="20388176 FALLO EN MODULO ENTRADA - SALID"/>
    <x v="3"/>
    <s v="100"/>
    <s v="COORMTTO"/>
    <x v="2"/>
    <s v="MECE"/>
    <s v="IZLGRESTREPO"/>
    <s v="IZLGRESTREPO"/>
    <s v="IZ10-LSC1-EMB"/>
    <s v="B"/>
    <s v=""/>
    <s v=""/>
    <s v=""/>
    <s v=""/>
    <s v="EXIZACMERINO"/>
    <s v="20:03:15"/>
    <s v="505003051"/>
    <s v="0"/>
    <s v=""/>
    <s v=""/>
    <s v=""/>
    <s v="IZ10"/>
    <s v="Z3"/>
    <s v=""/>
    <s v="00:00:00"/>
    <s v="21:18:52"/>
    <s v=""/>
    <s v=""/>
    <s v=""/>
    <s v=""/>
    <s v="21:18:52"/>
    <s v=""/>
    <s v=""/>
    <s v="AAIZ"/>
    <s v=""/>
    <s v=""/>
    <s v="CO"/>
    <s v=""/>
    <s v="PRODUCTIVOS"/>
    <s v="21:49:03"/>
    <s v=""/>
    <s v="000021026975"/>
    <s v="X"/>
    <s v=""/>
    <s v="IZ10"/>
    <s v=""/>
    <s v="000000"/>
    <s v="GNCH"/>
    <s v="10724165"/>
    <s v=""/>
    <s v=""/>
    <s v=""/>
    <s v="00:00:00"/>
    <s v=""/>
    <s v=""/>
    <s v="X"/>
    <s v=""/>
    <s v="21:47:52"/>
    <s v="PROPASOL S.A.S"/>
    <s v="QM001202449405"/>
    <s v=""/>
    <s v=""/>
    <s v=""/>
    <s v=""/>
    <s v=""/>
    <s v="EMBUTIDO SALCHICHON"/>
    <s v=""/>
    <s v=""/>
    <s v=""/>
    <s v=""/>
    <s v="20:03:14"/>
    <s v="MNC540A"/>
    <s v=""/>
    <s v=""/>
    <s v=""/>
    <s v=""/>
    <s v="IZ10"/>
    <s v="Tv. 93 #53-32, Bogotá"/>
    <s v="21:47:52"/>
    <s v="(1)3004621"/>
    <s v=""/>
    <s v="000"/>
    <s v="000"/>
    <s v="000"/>
    <s v=""/>
    <s v=""/>
    <s v=""/>
    <s v=""/>
    <s v=""/>
    <s v=""/>
    <s v=""/>
    <s v="H"/>
    <s v="IZ10"/>
    <s v="20388176"/>
    <x v="211"/>
    <d v="2023-05-17T00:00:00"/>
    <d v="2023-05-17T00:00:00"/>
    <m/>
    <d v="2023-05-16T00:00:00"/>
    <m/>
    <m/>
    <d v="2023-05-16T00:00:00"/>
    <m/>
    <d v="2023-05-16T00:00:00"/>
    <d v="2023-05-16T00:00:00"/>
    <n v="0"/>
  </r>
  <r>
    <s v="IZ10"/>
    <s v="ZA"/>
    <s v="1202449554"/>
    <s v="MEMBRANAS DE LAS TAPAS SE DAÑARON"/>
    <x v="2"/>
    <s v="100"/>
    <s v="MECANINT"/>
    <x v="0"/>
    <s v="MECE MERE ORAS"/>
    <s v="IZJJCORREA"/>
    <s v="IZJJCORREA"/>
    <s v="IZ10-LJA1-EMP-EMP2"/>
    <s v="B"/>
    <s v=""/>
    <s v=""/>
    <s v="106371837"/>
    <s v=""/>
    <s v="IZCAPIEDRAHI"/>
    <s v="16:08:10"/>
    <s v="505002465"/>
    <s v="0"/>
    <s v=""/>
    <s v=""/>
    <s v=""/>
    <s v="IZ10"/>
    <s v="Z3"/>
    <s v=""/>
    <s v="11:30:00"/>
    <s v="06:00:00"/>
    <s v=""/>
    <s v=""/>
    <s v=""/>
    <s v=""/>
    <s v="06:00:00"/>
    <s v=""/>
    <s v=""/>
    <s v="AAIZ"/>
    <s v=""/>
    <s v=""/>
    <s v="CO"/>
    <s v=""/>
    <s v="PRODUCTIVOS"/>
    <s v="08:22:38"/>
    <s v=""/>
    <s v="000021029039"/>
    <s v="X"/>
    <s v=""/>
    <s v="IZ10"/>
    <s v=""/>
    <s v="000000"/>
    <s v="GNCH"/>
    <s v="10723465"/>
    <s v=""/>
    <s v=""/>
    <s v=""/>
    <s v="00:00:00"/>
    <s v=""/>
    <s v=""/>
    <s v="X"/>
    <s v=""/>
    <s v="08:21:39"/>
    <s v="Juan Nustadtel"/>
    <s v="QM001202449554"/>
    <s v=""/>
    <s v=""/>
    <s v=""/>
    <s v=""/>
    <s v=""/>
    <s v="EMPAQUE RIGIDO"/>
    <s v="ENVIGADO"/>
    <s v=""/>
    <s v=""/>
    <s v=""/>
    <s v="16:08:08"/>
    <s v="MNC550A"/>
    <s v=""/>
    <s v=""/>
    <s v=""/>
    <s v=""/>
    <s v="IZ10"/>
    <s v="Cra 48#48 Sur-75 (Juan Neustadtel)"/>
    <s v="08:21:39"/>
    <s v="5405380"/>
    <s v=""/>
    <s v="000"/>
    <s v="000"/>
    <s v="000"/>
    <s v=""/>
    <s v=""/>
    <s v=""/>
    <s v=""/>
    <s v=""/>
    <s v=""/>
    <s v=""/>
    <s v="H"/>
    <s v="IZ10"/>
    <s v="20183406"/>
    <x v="212"/>
    <d v="2023-05-26T00:00:00"/>
    <d v="2023-05-26T00:00:00"/>
    <d v="2023-05-17T00:00:00"/>
    <d v="2023-05-17T00:00:00"/>
    <m/>
    <m/>
    <d v="2023-05-17T00:00:00"/>
    <m/>
    <d v="2023-05-17T00:00:00"/>
    <d v="2023-05-17T00:00:00"/>
    <n v="5.5"/>
  </r>
  <r>
    <s v="IZ10"/>
    <s v="ZA"/>
    <s v="1202450005"/>
    <s v="CABLE CONEXION TRANSPORTADOR FALLA"/>
    <x v="7"/>
    <s v="100"/>
    <s v="ELECTINT"/>
    <x v="0"/>
    <s v="MECE MERE ORAS"/>
    <s v="IZLGRESTREPO"/>
    <s v="IZLGRESTREPO"/>
    <s v="IZ10-LSA1-FOR"/>
    <s v="B"/>
    <s v=""/>
    <s v=""/>
    <s v="106372978"/>
    <s v=""/>
    <s v="EXIZACMERINO"/>
    <s v="19:22:53"/>
    <s v="505001267"/>
    <s v="0"/>
    <s v=""/>
    <s v=""/>
    <s v=""/>
    <s v="IZ10"/>
    <s v="Z3"/>
    <s v=""/>
    <s v="17:40:00"/>
    <s v="16:40:19"/>
    <s v=""/>
    <s v=""/>
    <s v=""/>
    <s v=""/>
    <s v="13:03:52"/>
    <s v=""/>
    <s v=""/>
    <s v="AAIZ"/>
    <s v=""/>
    <s v=""/>
    <s v="CO"/>
    <s v=""/>
    <s v="PRODUCTIVOS"/>
    <s v="17:07:39"/>
    <s v=""/>
    <s v="000021032978"/>
    <s v="X"/>
    <s v=""/>
    <s v="IZ10"/>
    <s v=""/>
    <s v="000000"/>
    <s v="GNCH"/>
    <s v="10713765"/>
    <s v=""/>
    <s v=""/>
    <s v=""/>
    <s v="00:00:00"/>
    <s v=""/>
    <s v=""/>
    <s v="X"/>
    <s v=""/>
    <s v="17:06:19"/>
    <s v=""/>
    <s v="QM001202450005"/>
    <s v=""/>
    <s v=""/>
    <s v=""/>
    <s v=""/>
    <s v=""/>
    <s v="FORMADO"/>
    <s v=""/>
    <s v=""/>
    <s v=""/>
    <s v=""/>
    <s v="13:03:53"/>
    <s v="MNC490A"/>
    <s v=""/>
    <s v=""/>
    <s v=""/>
    <s v=""/>
    <s v="IZ10"/>
    <s v=""/>
    <s v="17:06:19"/>
    <s v=""/>
    <s v=""/>
    <s v="000"/>
    <s v="000"/>
    <s v="000"/>
    <s v=""/>
    <s v=""/>
    <s v=""/>
    <s v=""/>
    <s v=""/>
    <s v=""/>
    <s v=""/>
    <s v="H"/>
    <s v="IZ10"/>
    <s v="FORM00001"/>
    <x v="212"/>
    <d v="2023-05-18T00:00:00"/>
    <d v="2023-05-19T00:00:00"/>
    <d v="2023-05-17T00:00:00"/>
    <d v="2023-05-18T00:00:00"/>
    <m/>
    <m/>
    <d v="2023-05-17T00:00:00"/>
    <m/>
    <d v="2023-05-17T00:00:00"/>
    <d v="2023-05-17T00:00:00"/>
    <n v="0.99"/>
  </r>
  <r>
    <s v="IZ10"/>
    <s v="ZA"/>
    <s v="1202450282"/>
    <s v="FALLOS ALEATORIOS EN PANTALLA"/>
    <x v="2"/>
    <s v="100"/>
    <s v="MECANINT"/>
    <x v="0"/>
    <s v="MECE ORAS"/>
    <s v="IZEDCORDOBA"/>
    <s v="IZEDCORDOBA"/>
    <s v="IZ10-LJA1-EMP-EMP2"/>
    <s v="B"/>
    <s v=""/>
    <s v=""/>
    <s v="106375139"/>
    <s v=""/>
    <s v="IZLMORTIZ"/>
    <s v="12:38:13"/>
    <s v="505002465"/>
    <s v="0"/>
    <s v=""/>
    <s v=""/>
    <s v=""/>
    <s v="IZ10"/>
    <s v="Z3"/>
    <s v=""/>
    <s v="11:00:00"/>
    <s v="08:40:00"/>
    <s v=""/>
    <s v=""/>
    <s v=""/>
    <s v=""/>
    <s v="12:38:11"/>
    <s v=""/>
    <s v=""/>
    <s v="AAIZ"/>
    <s v=""/>
    <s v=""/>
    <s v="CO"/>
    <s v=""/>
    <s v="PRODUCTIVOS"/>
    <s v="10:31:31"/>
    <s v=""/>
    <s v="000021037368"/>
    <s v="X"/>
    <s v=""/>
    <s v="IZ10"/>
    <s v=""/>
    <s v="000000"/>
    <s v="GNCH"/>
    <s v="10723465"/>
    <s v=""/>
    <s v=""/>
    <s v=""/>
    <s v="00:00:00"/>
    <s v=""/>
    <s v=""/>
    <s v="X"/>
    <s v=""/>
    <s v="10:29:36"/>
    <s v="Juan Nustadtel"/>
    <s v="QM001202450282"/>
    <s v=""/>
    <s v=""/>
    <s v=""/>
    <s v=""/>
    <s v=""/>
    <s v="EMPAQUE RIGIDO"/>
    <s v="ENVIGADO"/>
    <s v=""/>
    <s v=""/>
    <s v=""/>
    <s v="12:38:13"/>
    <s v="MNC550A"/>
    <s v=""/>
    <s v=""/>
    <s v=""/>
    <s v=""/>
    <s v="IZ10"/>
    <s v="Cra 48#48 Sur-75 (Juan Neustadtel)"/>
    <s v="10:29:36"/>
    <s v="5405380"/>
    <s v=""/>
    <s v="000"/>
    <s v="000"/>
    <s v="000"/>
    <s v=""/>
    <s v=""/>
    <s v=""/>
    <s v=""/>
    <s v=""/>
    <s v=""/>
    <s v=""/>
    <s v="H"/>
    <s v="IZ10"/>
    <s v="20183406"/>
    <x v="213"/>
    <d v="2023-05-19T00:00:00"/>
    <d v="2023-05-19T00:00:00"/>
    <d v="2023-05-18T00:00:00"/>
    <d v="2023-05-19T00:00:00"/>
    <m/>
    <m/>
    <d v="2023-05-18T00:00:00"/>
    <m/>
    <d v="2023-05-18T00:00:00"/>
    <d v="2023-05-18T00:00:00"/>
    <n v="2.33"/>
  </r>
  <r>
    <s v="IZ10"/>
    <s v="ZA"/>
    <s v="1202451538"/>
    <s v="SE APAGA EQUIPO"/>
    <x v="9"/>
    <s v="100"/>
    <s v="COORMTTO"/>
    <x v="0"/>
    <s v="MECE MERE ORAS"/>
    <s v="IZLGRESTREPO"/>
    <s v="IZLGRESTREPO"/>
    <s v="IZ10-LSA1-FOR"/>
    <s v="B"/>
    <s v=""/>
    <s v=""/>
    <s v="106380236"/>
    <s v=""/>
    <s v="EXIZACMERINO"/>
    <s v="21:41:26"/>
    <s v=""/>
    <s v=""/>
    <s v=""/>
    <s v=""/>
    <s v=""/>
    <s v="IZ10"/>
    <s v="Z3"/>
    <s v=""/>
    <s v="21:10:00"/>
    <s v="20:10:00"/>
    <s v=""/>
    <s v=""/>
    <s v=""/>
    <s v=""/>
    <s v="20:10:00"/>
    <s v=""/>
    <s v=""/>
    <s v="AAIZ"/>
    <s v=""/>
    <s v=""/>
    <s v="CO"/>
    <s v=""/>
    <s v="PRODUCTIVOS"/>
    <s v="20:51:22"/>
    <s v=""/>
    <s v="000021052726"/>
    <s v="X"/>
    <s v=""/>
    <s v="IZ10"/>
    <s v=""/>
    <s v="000000"/>
    <s v="GNCH"/>
    <s v="10713765"/>
    <s v=""/>
    <s v=""/>
    <s v=""/>
    <s v="00:00:00"/>
    <s v=""/>
    <s v=""/>
    <s v="X"/>
    <s v=""/>
    <s v="20:50:14"/>
    <s v="Juan Neustadtel"/>
    <s v="QM001202451538"/>
    <s v=""/>
    <s v=""/>
    <s v=""/>
    <s v=""/>
    <s v=""/>
    <s v="FORMADO"/>
    <s v=""/>
    <s v=""/>
    <s v=""/>
    <s v=""/>
    <s v="21:41:24"/>
    <s v="MNC490A"/>
    <s v=""/>
    <s v=""/>
    <s v=""/>
    <s v=""/>
    <s v="IZ10"/>
    <s v="Cra 48#48 Sur--75, Envigado"/>
    <s v="20:50:14"/>
    <s v="5405380 108"/>
    <s v=""/>
    <s v="000"/>
    <s v="000"/>
    <s v="000"/>
    <s v=""/>
    <s v=""/>
    <s v=""/>
    <s v=""/>
    <s v=""/>
    <s v=""/>
    <s v=""/>
    <s v="H"/>
    <s v="IZ10"/>
    <s v="20425542"/>
    <x v="214"/>
    <d v="2023-05-20T00:00:00"/>
    <d v="2023-05-20T00:00:00"/>
    <d v="2023-05-20T00:00:00"/>
    <d v="2023-05-20T00:00:00"/>
    <m/>
    <m/>
    <d v="2023-05-20T00:00:00"/>
    <m/>
    <d v="2023-05-20T00:00:00"/>
    <d v="2023-05-20T00:00:00"/>
    <n v="1"/>
  </r>
  <r>
    <s v="IZ10"/>
    <s v="ZA"/>
    <s v="1202453183"/>
    <s v="DAÑO SENSOR  DE LA GUARDA SELLADO"/>
    <x v="2"/>
    <s v="100"/>
    <s v="ELTROINT"/>
    <x v="0"/>
    <s v="MECE MERE ORAS"/>
    <s v="IZJJCORREA"/>
    <s v="IZJJCORREA"/>
    <s v="IZ10-LJA1-EMP-EMP2"/>
    <s v="B"/>
    <s v=""/>
    <s v=""/>
    <s v="106386343"/>
    <s v=""/>
    <s v="IZEMCARVAJAL"/>
    <s v="03:22:49"/>
    <s v="505002465"/>
    <s v="0"/>
    <s v=""/>
    <s v=""/>
    <s v=""/>
    <s v="IZ10"/>
    <s v="Z3"/>
    <s v=""/>
    <s v="07:00:00"/>
    <s v="06:00:00"/>
    <s v=""/>
    <s v=""/>
    <s v=""/>
    <s v=""/>
    <s v="06:00:00"/>
    <s v=""/>
    <s v=""/>
    <s v="AAIZ"/>
    <s v=""/>
    <s v=""/>
    <s v="CO"/>
    <s v=""/>
    <s v="PRODUCTIVOS"/>
    <s v="06:39:10"/>
    <s v=""/>
    <s v="000021070639"/>
    <s v="X"/>
    <s v=""/>
    <s v="IZ10"/>
    <s v=""/>
    <s v="000000"/>
    <s v="GNCH"/>
    <s v="10723465"/>
    <s v=""/>
    <s v=""/>
    <s v=""/>
    <s v="00:00:00"/>
    <s v=""/>
    <s v=""/>
    <s v="X"/>
    <s v=""/>
    <s v="06:38:07"/>
    <s v="Juan Nustadtel"/>
    <s v="QM001202453183"/>
    <s v=""/>
    <s v=""/>
    <s v=""/>
    <s v=""/>
    <s v=""/>
    <s v="EMPAQUE RIGIDO"/>
    <s v="ENVIGADO"/>
    <s v=""/>
    <s v=""/>
    <s v=""/>
    <s v="03:22:48"/>
    <s v="MNC550A"/>
    <s v=""/>
    <s v=""/>
    <s v=""/>
    <s v=""/>
    <s v="IZ10"/>
    <s v="Cra 48#48 Sur-75 (Juan Neustadtel)"/>
    <s v="06:38:07"/>
    <s v="5405380"/>
    <s v=""/>
    <s v="000"/>
    <s v="000"/>
    <s v="000"/>
    <s v=""/>
    <s v=""/>
    <s v=""/>
    <s v=""/>
    <s v=""/>
    <s v=""/>
    <s v=""/>
    <s v="H"/>
    <s v="IZ10"/>
    <s v="20183406"/>
    <x v="215"/>
    <d v="2023-06-06T00:00:00"/>
    <d v="2023-06-06T00:00:00"/>
    <d v="2023-05-25T00:00:00"/>
    <d v="2023-05-25T00:00:00"/>
    <m/>
    <m/>
    <d v="2023-05-25T00:00:00"/>
    <m/>
    <d v="2023-05-25T00:00:00"/>
    <d v="2023-05-25T00:00:00"/>
    <n v="1"/>
  </r>
  <r>
    <s v="IZ10"/>
    <s v="ZA"/>
    <s v="1202453173"/>
    <s v="Pega en el sistema del gancho"/>
    <x v="1"/>
    <s v="100"/>
    <s v="COORTU03"/>
    <x v="0"/>
    <s v="MECE MERE ORAS"/>
    <s v="IZJIGOMEZ"/>
    <s v="IZJIGOMEZ"/>
    <s v="IZ10-LSC1-EMB"/>
    <s v="B"/>
    <s v=""/>
    <s v=""/>
    <s v="106386329"/>
    <s v=""/>
    <s v="IZEMCARVAJAL"/>
    <s v="02:20:44"/>
    <s v=""/>
    <s v=""/>
    <s v=""/>
    <s v=""/>
    <s v=""/>
    <s v="IZ10"/>
    <s v="Z3"/>
    <s v=""/>
    <s v="05:00:00"/>
    <s v="04:00:00"/>
    <s v=""/>
    <s v=""/>
    <s v=""/>
    <s v=""/>
    <s v="05:48:25"/>
    <s v=""/>
    <s v=""/>
    <s v="AAIZ"/>
    <s v=""/>
    <s v=""/>
    <s v="CO"/>
    <s v=""/>
    <s v="PRODUCTIVOS"/>
    <s v="04:46:54"/>
    <s v=""/>
    <s v="000021070632"/>
    <s v="X"/>
    <s v=""/>
    <s v="IZ10"/>
    <s v=""/>
    <s v="000000"/>
    <s v="GNCH"/>
    <s v="10724165"/>
    <s v=""/>
    <s v=""/>
    <s v=""/>
    <s v="00:00:00"/>
    <s v=""/>
    <s v=""/>
    <s v="X"/>
    <s v=""/>
    <s v="04:44:27"/>
    <s v=""/>
    <s v="QM001202453173"/>
    <s v=""/>
    <s v=""/>
    <s v=""/>
    <s v=""/>
    <s v=""/>
    <s v="EMBUTIDO SALCHICHON"/>
    <s v=""/>
    <s v=""/>
    <s v=""/>
    <s v=""/>
    <s v="05:48:26"/>
    <s v="MNC540A"/>
    <s v=""/>
    <s v=""/>
    <s v=""/>
    <s v=""/>
    <s v="IZ10"/>
    <s v=""/>
    <s v="04:44:27"/>
    <s v=""/>
    <s v=""/>
    <s v="000"/>
    <s v="000"/>
    <s v="000"/>
    <s v=""/>
    <s v=""/>
    <s v=""/>
    <s v=""/>
    <s v=""/>
    <s v=""/>
    <s v=""/>
    <s v="H"/>
    <s v="IZ10"/>
    <s v="GRAP00017"/>
    <x v="215"/>
    <d v="2023-05-25T00:00:00"/>
    <d v="2023-05-26T00:00:00"/>
    <d v="2023-05-25T00:00:00"/>
    <d v="2023-05-25T00:00:00"/>
    <m/>
    <m/>
    <d v="2023-05-25T00:00:00"/>
    <m/>
    <d v="2023-05-25T00:00:00"/>
    <d v="2023-05-25T00:00:00"/>
    <n v="1"/>
  </r>
  <r>
    <s v="IZ10"/>
    <s v="ZA"/>
    <s v="1202456533"/>
    <s v="MAL SELLADO"/>
    <x v="4"/>
    <s v="100"/>
    <s v="COORMTTO"/>
    <x v="0"/>
    <s v="MECE MERE ORAS"/>
    <s v="IZWJJIMENEZ"/>
    <s v="IZWJJIMENEZ"/>
    <s v="IZ10-LSA1-EMP"/>
    <s v="B"/>
    <s v=""/>
    <s v=""/>
    <s v="106401100"/>
    <s v=""/>
    <s v="IZEMCARVAJAL"/>
    <s v="02:11:13"/>
    <s v="505001342"/>
    <s v="0"/>
    <s v=""/>
    <s v=""/>
    <s v=""/>
    <s v="IZ10"/>
    <s v="Z3"/>
    <s v=""/>
    <s v="04:00:00"/>
    <s v="03:00:00"/>
    <s v=""/>
    <s v=""/>
    <s v=""/>
    <s v=""/>
    <s v="05:30:41"/>
    <s v=""/>
    <s v=""/>
    <s v="AAIZ"/>
    <s v=""/>
    <s v=""/>
    <s v="CO"/>
    <s v=""/>
    <s v="PRODUCTIVOS"/>
    <s v="03:29:58"/>
    <s v=""/>
    <s v="000021110936"/>
    <s v="X"/>
    <s v=""/>
    <s v="IZ10"/>
    <s v=""/>
    <s v="000000"/>
    <s v="GNCH"/>
    <s v="10712765"/>
    <s v=""/>
    <s v=""/>
    <s v=""/>
    <s v="00:00:00"/>
    <s v=""/>
    <s v=""/>
    <s v="X"/>
    <s v=""/>
    <s v="03:28:58"/>
    <s v=""/>
    <s v="QM001202456533"/>
    <s v=""/>
    <s v=""/>
    <s v=""/>
    <s v=""/>
    <s v=""/>
    <s v="EMPAQUE"/>
    <s v=""/>
    <s v=""/>
    <s v=""/>
    <s v=""/>
    <s v="05:30:42"/>
    <s v="MNC525A"/>
    <s v=""/>
    <s v=""/>
    <s v=""/>
    <s v=""/>
    <s v="IZ10"/>
    <s v=""/>
    <s v="03:28:58"/>
    <s v=""/>
    <s v=""/>
    <s v="000"/>
    <s v="000"/>
    <s v="000"/>
    <s v=""/>
    <s v=""/>
    <s v=""/>
    <s v=""/>
    <s v=""/>
    <s v=""/>
    <s v=""/>
    <s v="H"/>
    <s v="IZ10"/>
    <s v="EMPA00005"/>
    <x v="216"/>
    <d v="2023-06-01T00:00:00"/>
    <d v="2023-06-03T00:00:00"/>
    <d v="2023-06-01T00:00:00"/>
    <d v="2023-06-01T00:00:00"/>
    <m/>
    <m/>
    <d v="2023-06-01T00:00:00"/>
    <m/>
    <d v="2023-06-01T00:00:00"/>
    <d v="2023-06-01T00:00:00"/>
    <n v="1"/>
  </r>
  <r>
    <s v="IZ10"/>
    <s v="ZA"/>
    <s v="1202457667"/>
    <s v="DAÑO EN EL SENSOR DE LA BOMBA DE LLENADO"/>
    <x v="6"/>
    <s v="100"/>
    <s v="COORMTTO"/>
    <x v="2"/>
    <s v="MECE"/>
    <s v="IZHAGIRALDO"/>
    <s v="IZHAGIRALDO"/>
    <s v="IZ10-LSA1-FOR"/>
    <s v="B"/>
    <s v=""/>
    <s v=""/>
    <s v=""/>
    <s v=""/>
    <s v="EXIZACMERINO"/>
    <s v="20:49:23"/>
    <s v="505001603"/>
    <s v="0"/>
    <s v=""/>
    <s v=""/>
    <s v=""/>
    <s v="IZ10"/>
    <s v="Z3"/>
    <s v=""/>
    <s v="00:00:00"/>
    <s v="17:50:04"/>
    <s v=""/>
    <s v=""/>
    <s v=""/>
    <s v=""/>
    <s v="17:50:04"/>
    <s v=""/>
    <s v=""/>
    <s v="AAIZ"/>
    <s v=""/>
    <s v=""/>
    <s v="CO"/>
    <s v=""/>
    <s v="PRODUCTIVOS"/>
    <s v="19:40:35"/>
    <s v=""/>
    <s v="000021122705"/>
    <s v="X"/>
    <s v=""/>
    <s v="IZ10"/>
    <s v=""/>
    <s v="000000"/>
    <s v="GNCH"/>
    <s v="10713765"/>
    <s v=""/>
    <s v=""/>
    <s v=""/>
    <s v="00:00:00"/>
    <s v=""/>
    <s v=""/>
    <s v="X"/>
    <s v=""/>
    <s v="19:39:04"/>
    <s v=""/>
    <s v="QM001202457667"/>
    <s v=""/>
    <s v=""/>
    <s v=""/>
    <s v=""/>
    <s v=""/>
    <s v="FORMADO"/>
    <s v=""/>
    <s v=""/>
    <s v=""/>
    <s v=""/>
    <s v="20:49:21"/>
    <s v="MNC490A"/>
    <s v=""/>
    <s v=""/>
    <s v=""/>
    <s v=""/>
    <s v="IZ10"/>
    <s v=""/>
    <s v="19:39:04"/>
    <s v=""/>
    <s v=""/>
    <s v="000"/>
    <s v="000"/>
    <s v="000"/>
    <s v=""/>
    <s v=""/>
    <s v=""/>
    <s v=""/>
    <s v=""/>
    <s v=""/>
    <s v=""/>
    <s v="H"/>
    <s v="IZ10"/>
    <s v="FORM00002"/>
    <x v="217"/>
    <d v="2023-06-06T00:00:00"/>
    <d v="2023-06-06T00:00:00"/>
    <m/>
    <d v="2023-06-02T00:00:00"/>
    <m/>
    <m/>
    <d v="2023-06-02T00:00:00"/>
    <m/>
    <d v="2023-06-02T00:00:00"/>
    <d v="2023-06-02T00:00:00"/>
    <n v="0"/>
  </r>
  <r>
    <s v="IZ10"/>
    <s v="ZA"/>
    <s v="1202457712"/>
    <s v="SE FRENA EL REDUCTOR"/>
    <x v="6"/>
    <s v="100"/>
    <s v="MECANINT"/>
    <x v="0"/>
    <s v="MECE MERE ORAS"/>
    <s v="IZWJJIMENEZ"/>
    <s v="IZWJJIMENEZ"/>
    <s v="IZ10-LSA1-FOR"/>
    <s v="B"/>
    <s v=""/>
    <s v=""/>
    <s v="106406945"/>
    <s v=""/>
    <s v="IZLMORTIZ"/>
    <s v="13:12:49"/>
    <s v="505001603"/>
    <s v="0"/>
    <s v=""/>
    <s v=""/>
    <s v=""/>
    <s v="IZ10"/>
    <s v="Z3"/>
    <s v=""/>
    <s v="19:00:00"/>
    <s v="05:06:00"/>
    <s v=""/>
    <s v=""/>
    <s v=""/>
    <s v=""/>
    <s v="05:06:00"/>
    <s v=""/>
    <s v=""/>
    <s v="AAIZ"/>
    <s v=""/>
    <s v=""/>
    <s v="CO"/>
    <s v=""/>
    <s v="PRODUCTIVOS"/>
    <s v="05:32:57"/>
    <s v=""/>
    <s v="000021122824"/>
    <s v="X"/>
    <s v=""/>
    <s v="IZ10"/>
    <s v=""/>
    <s v="000000"/>
    <s v="GNCH"/>
    <s v="10713765"/>
    <s v=""/>
    <s v=""/>
    <s v=""/>
    <s v="00:00:00"/>
    <s v=""/>
    <s v=""/>
    <s v="X"/>
    <s v=""/>
    <s v="05:31:12"/>
    <s v=""/>
    <s v="QM001202457712"/>
    <s v=""/>
    <s v=""/>
    <s v=""/>
    <s v=""/>
    <s v=""/>
    <s v="FORMADO"/>
    <s v=""/>
    <s v=""/>
    <s v=""/>
    <s v=""/>
    <s v="13:12:36"/>
    <s v="MNC490A"/>
    <s v=""/>
    <s v=""/>
    <s v=""/>
    <s v=""/>
    <s v="IZ10"/>
    <s v=""/>
    <s v="05:31:12"/>
    <s v=""/>
    <s v=""/>
    <s v="000"/>
    <s v="000"/>
    <s v="000"/>
    <s v=""/>
    <s v=""/>
    <s v=""/>
    <s v=""/>
    <s v=""/>
    <s v=""/>
    <s v=""/>
    <s v="H"/>
    <s v="IZ10"/>
    <s v="FORM00002"/>
    <x v="218"/>
    <d v="2023-06-15T00:00:00"/>
    <d v="2023-06-15T00:00:00"/>
    <d v="2023-06-03T00:00:00"/>
    <d v="2023-06-03T00:00:00"/>
    <m/>
    <m/>
    <d v="2023-06-03T00:00:00"/>
    <m/>
    <d v="2023-06-03T00:00:00"/>
    <d v="2023-06-03T00:00:00"/>
    <n v="13.9"/>
  </r>
  <r>
    <s v="IZ10"/>
    <s v="ZA"/>
    <s v="1202458225"/>
    <s v="FALLO MOTOR BANDA DE SALIDA"/>
    <x v="0"/>
    <s v="100"/>
    <s v="COORMTTO"/>
    <x v="0"/>
    <s v="MECE MERE ORAS"/>
    <s v="IZWJJIMENEZ"/>
    <s v="IZWJJIMENEZ"/>
    <s v="IZ10-LSA1-EMP"/>
    <s v="A"/>
    <s v=""/>
    <s v=""/>
    <s v="106408400"/>
    <s v=""/>
    <s v="IZEMCARVAJAL"/>
    <s v="03:10:54"/>
    <s v="505002491"/>
    <s v="0"/>
    <s v=""/>
    <s v=""/>
    <s v=""/>
    <s v="IZ10"/>
    <s v="Z3"/>
    <s v=""/>
    <s v="22:30:00"/>
    <s v="22:00:00"/>
    <s v=""/>
    <s v=""/>
    <s v=""/>
    <s v=""/>
    <s v="05:48:32"/>
    <s v=""/>
    <s v=""/>
    <s v="AAIZ"/>
    <s v=""/>
    <s v=""/>
    <s v="CO"/>
    <s v=""/>
    <s v="PRODUCTIVOS"/>
    <s v="23:08:46"/>
    <s v=""/>
    <s v="000021127531"/>
    <s v="X"/>
    <s v=""/>
    <s v="IZ10"/>
    <s v=""/>
    <s v="000000"/>
    <s v="GNCH"/>
    <s v="10720065"/>
    <s v=""/>
    <s v=""/>
    <s v=""/>
    <s v="00:00:00"/>
    <s v=""/>
    <s v=""/>
    <s v="X"/>
    <s v=""/>
    <s v="23:06:41"/>
    <s v=""/>
    <s v="QM001202458225"/>
    <s v=""/>
    <s v=""/>
    <s v=""/>
    <s v=""/>
    <s v=""/>
    <s v="EMPAQUE"/>
    <s v=""/>
    <s v=""/>
    <s v=""/>
    <s v=""/>
    <s v="05:48:33"/>
    <s v="MNC525A"/>
    <s v=""/>
    <s v=""/>
    <s v=""/>
    <s v=""/>
    <s v="IZ10"/>
    <s v=""/>
    <s v="23:06:41"/>
    <s v=""/>
    <s v=""/>
    <s v="000"/>
    <s v="000"/>
    <s v="000"/>
    <s v=""/>
    <s v=""/>
    <s v=""/>
    <s v=""/>
    <s v=""/>
    <s v=""/>
    <s v=""/>
    <s v="H"/>
    <s v="IZ10"/>
    <s v="EMPA00039"/>
    <x v="219"/>
    <d v="2023-06-05T00:00:00"/>
    <d v="2023-06-06T00:00:00"/>
    <d v="2023-06-04T00:00:00"/>
    <d v="2023-06-05T00:00:00"/>
    <m/>
    <m/>
    <d v="2023-06-04T00:00:00"/>
    <m/>
    <d v="2023-06-04T00:00:00"/>
    <d v="2023-06-04T00:00:00"/>
    <n v="0.5"/>
  </r>
  <r>
    <s v="IZ10"/>
    <s v="ZA"/>
    <s v="1202460056"/>
    <s v="CONTACTOR MALO PARO EMERGENCIA"/>
    <x v="9"/>
    <s v="100"/>
    <s v="COORMTTO"/>
    <x v="0"/>
    <s v="MECE MERE ORAS"/>
    <s v="IZLGRESTREPO"/>
    <s v="IZLGRESTREPO"/>
    <s v="IZ10-LSA1-FOR"/>
    <s v="B"/>
    <s v=""/>
    <s v=""/>
    <s v="106414544"/>
    <s v=""/>
    <s v="EXIZACMERINO"/>
    <s v="21:21:16"/>
    <s v=""/>
    <s v=""/>
    <s v=""/>
    <s v=""/>
    <s v=""/>
    <s v="IZ10"/>
    <s v="Z3"/>
    <s v=""/>
    <s v="16:00:00"/>
    <s v="15:00:00"/>
    <s v=""/>
    <s v=""/>
    <s v=""/>
    <s v=""/>
    <s v="21:21:15"/>
    <s v=""/>
    <s v=""/>
    <s v="AAIZ"/>
    <s v=""/>
    <s v=""/>
    <s v="CO"/>
    <s v=""/>
    <s v="PRODUCTIVOS"/>
    <s v="15:58:05"/>
    <s v=""/>
    <s v="000021146955"/>
    <s v="X"/>
    <s v=""/>
    <s v="IZ10"/>
    <s v=""/>
    <s v="000000"/>
    <s v="GNCH"/>
    <s v="10713765"/>
    <s v=""/>
    <s v=""/>
    <s v=""/>
    <s v="00:00:00"/>
    <s v=""/>
    <s v=""/>
    <s v="X"/>
    <s v=""/>
    <s v="15:57:03"/>
    <s v="Juan Neustadtel"/>
    <s v="QM001202460056"/>
    <s v=""/>
    <s v=""/>
    <s v=""/>
    <s v=""/>
    <s v=""/>
    <s v="FORMADO"/>
    <s v=""/>
    <s v=""/>
    <s v=""/>
    <s v=""/>
    <s v="21:21:16"/>
    <s v="MNC490A"/>
    <s v=""/>
    <s v=""/>
    <s v=""/>
    <s v=""/>
    <s v="IZ10"/>
    <s v="Cra 48#48 Sur--75, Envigado"/>
    <s v="15:57:03"/>
    <s v="5405380 108"/>
    <s v=""/>
    <s v="000"/>
    <s v="000"/>
    <s v="000"/>
    <s v=""/>
    <s v=""/>
    <s v=""/>
    <s v=""/>
    <s v=""/>
    <s v=""/>
    <s v=""/>
    <s v="H"/>
    <s v="IZ10"/>
    <s v="20425542"/>
    <x v="220"/>
    <d v="2023-06-07T00:00:00"/>
    <d v="2023-06-07T00:00:00"/>
    <d v="2023-06-07T00:00:00"/>
    <d v="2023-06-07T00:00:00"/>
    <m/>
    <m/>
    <d v="2023-06-07T00:00:00"/>
    <m/>
    <d v="2023-06-07T00:00:00"/>
    <d v="2023-06-07T00:00:00"/>
    <n v="1"/>
  </r>
  <r>
    <s v="IZ10"/>
    <s v="ZA"/>
    <s v="1202460152"/>
    <s v="MOTOR BANDA SALIDA PARADO"/>
    <x v="3"/>
    <s v="100"/>
    <s v="COORMTTO"/>
    <x v="0"/>
    <s v="MECE MERE ORAS"/>
    <s v="IZEMCARVAJAL"/>
    <s v="IZEMCARVAJAL"/>
    <s v="IZ10-LSC1-EMB"/>
    <s v="B"/>
    <s v=""/>
    <s v=""/>
    <s v="106415846"/>
    <s v=""/>
    <s v="IZEMCARVAJAL"/>
    <s v="02:32:33"/>
    <s v="505003051"/>
    <s v="0"/>
    <s v=""/>
    <s v=""/>
    <s v=""/>
    <s v="IZ10"/>
    <s v="Z3"/>
    <s v=""/>
    <s v="04:15:00"/>
    <s v="02:50:00"/>
    <s v=""/>
    <s v=""/>
    <s v=""/>
    <s v=""/>
    <s v="05:16:59"/>
    <s v=""/>
    <s v=""/>
    <s v="AAIZ"/>
    <s v=""/>
    <s v=""/>
    <s v="CO"/>
    <s v=""/>
    <s v="PRODUCTIVOS"/>
    <s v="03:10:59"/>
    <s v=""/>
    <s v="000021149173"/>
    <s v="X"/>
    <s v=""/>
    <s v="IZ10"/>
    <s v=""/>
    <s v="000000"/>
    <s v="GNCH"/>
    <s v="10724165"/>
    <s v=""/>
    <s v=""/>
    <s v=""/>
    <s v="00:00:00"/>
    <s v=""/>
    <s v=""/>
    <s v="X"/>
    <s v=""/>
    <s v="03:10:07"/>
    <s v="PROPASOL S.A.S"/>
    <s v="QM001202460152"/>
    <s v=""/>
    <s v=""/>
    <s v=""/>
    <s v=""/>
    <s v=""/>
    <s v="EMBUTIDO SALCHICHON"/>
    <s v=""/>
    <s v=""/>
    <s v=""/>
    <s v=""/>
    <s v="05:17:00"/>
    <s v="MNC540A"/>
    <s v=""/>
    <s v=""/>
    <s v=""/>
    <s v=""/>
    <s v="IZ10"/>
    <s v="Tv. 93 #53-32, Bogotá"/>
    <s v="03:10:07"/>
    <s v="(1)3004621"/>
    <s v=""/>
    <s v="000"/>
    <s v="000"/>
    <s v="000"/>
    <s v=""/>
    <s v=""/>
    <s v=""/>
    <s v=""/>
    <s v=""/>
    <s v=""/>
    <s v=""/>
    <s v="H"/>
    <s v="IZ10"/>
    <s v="20388176"/>
    <x v="221"/>
    <d v="2023-06-08T00:00:00"/>
    <d v="2023-06-09T00:00:00"/>
    <d v="2023-06-08T00:00:00"/>
    <d v="2023-06-08T00:00:00"/>
    <m/>
    <m/>
    <d v="2023-06-08T00:00:00"/>
    <m/>
    <d v="2023-06-08T00:00:00"/>
    <d v="2023-06-08T00:00:00"/>
    <n v="1.42"/>
  </r>
  <r>
    <s v="IZ10"/>
    <s v="ZA"/>
    <s v="1202460156"/>
    <s v="Motor de la banda de salida se daño"/>
    <x v="3"/>
    <s v="100"/>
    <s v="COORMTTO"/>
    <x v="2"/>
    <s v="MECE"/>
    <s v="IZJIGOMEZ"/>
    <s v="IZJIGOMEZ"/>
    <s v="IZ10-LSC1-EMB"/>
    <s v="B"/>
    <s v=""/>
    <s v=""/>
    <s v=""/>
    <s v=""/>
    <s v="IZEMCARVAJAL"/>
    <s v="05:17:23"/>
    <s v="505003051"/>
    <s v="0"/>
    <s v=""/>
    <s v=""/>
    <s v=""/>
    <s v="IZ10"/>
    <s v="Z3"/>
    <s v=""/>
    <s v="00:00:00"/>
    <s v="02:24:47"/>
    <s v=""/>
    <s v=""/>
    <s v=""/>
    <s v=""/>
    <s v="02:24:47"/>
    <s v=""/>
    <s v=""/>
    <s v="AAIZ"/>
    <s v=""/>
    <s v=""/>
    <s v="CO"/>
    <s v=""/>
    <s v="PRODUCTIVOS"/>
    <s v="03:47:51"/>
    <s v=""/>
    <s v="000021149017"/>
    <s v="X"/>
    <s v=""/>
    <s v="IZ10"/>
    <s v=""/>
    <s v="000000"/>
    <s v="GNCH"/>
    <s v="10724165"/>
    <s v=""/>
    <s v=""/>
    <s v=""/>
    <s v="00:00:00"/>
    <s v=""/>
    <s v=""/>
    <s v="X"/>
    <s v=""/>
    <s v="03:44:47"/>
    <s v="PROPASOL S.A.S"/>
    <s v="QM001202460156"/>
    <s v=""/>
    <s v=""/>
    <s v=""/>
    <s v=""/>
    <s v=""/>
    <s v="EMBUTIDO SALCHICHON"/>
    <s v=""/>
    <s v=""/>
    <s v=""/>
    <s v=""/>
    <s v="05:17:22"/>
    <s v="MNC540A"/>
    <s v=""/>
    <s v=""/>
    <s v=""/>
    <s v=""/>
    <s v="IZ10"/>
    <s v="Tv. 93 #53-32, Bogotá"/>
    <s v="03:44:47"/>
    <s v="(1)3004621"/>
    <s v=""/>
    <s v="000"/>
    <s v="000"/>
    <s v="000"/>
    <s v=""/>
    <s v=""/>
    <s v=""/>
    <s v=""/>
    <s v=""/>
    <s v=""/>
    <s v=""/>
    <s v="H"/>
    <s v="IZ10"/>
    <s v="20388176"/>
    <x v="221"/>
    <d v="2023-06-08T00:00:00"/>
    <d v="2023-06-08T00:00:00"/>
    <m/>
    <d v="2023-06-08T00:00:00"/>
    <m/>
    <m/>
    <d v="2023-06-08T00:00:00"/>
    <m/>
    <d v="2023-06-08T00:00:00"/>
    <d v="2023-06-08T00:00:00"/>
    <n v="0"/>
  </r>
  <r>
    <s v="IZ10"/>
    <s v="ZA"/>
    <s v="1202460561"/>
    <s v="TIJERA DEL EQUIPO PICA LA BARRA"/>
    <x v="3"/>
    <s v="100"/>
    <s v="COORMTTO"/>
    <x v="0"/>
    <s v="MECE MERE ORAS"/>
    <s v="IZLGRESTREPO"/>
    <s v="IZLGRESTREPO"/>
    <s v="IZ10-LSC1-EMB"/>
    <s v="B"/>
    <s v=""/>
    <s v=""/>
    <s v="106416894"/>
    <s v=""/>
    <s v="IZEMCARVAJAL"/>
    <s v="02:28:45"/>
    <s v="505003051"/>
    <s v="0"/>
    <s v=""/>
    <s v=""/>
    <s v=""/>
    <s v="IZ10"/>
    <s v="Z3"/>
    <s v=""/>
    <s v="05:00:00"/>
    <s v="13:50:44"/>
    <s v=""/>
    <s v=""/>
    <s v=""/>
    <s v=""/>
    <s v="02:28:43"/>
    <s v=""/>
    <s v=""/>
    <s v="AAIZ"/>
    <s v=""/>
    <s v=""/>
    <s v="CO"/>
    <s v=""/>
    <s v="PRODUCTIVOS"/>
    <s v="14:47:07"/>
    <s v=""/>
    <s v="000021152752"/>
    <s v="X"/>
    <s v=""/>
    <s v="IZ10"/>
    <s v=""/>
    <s v="000000"/>
    <s v="GNCH"/>
    <s v="10724165"/>
    <s v=""/>
    <s v=""/>
    <s v=""/>
    <s v="00:00:00"/>
    <s v=""/>
    <s v=""/>
    <s v="X"/>
    <s v=""/>
    <s v="14:45:44"/>
    <s v="PROPASOL S.A.S"/>
    <s v="QM001202460561"/>
    <s v=""/>
    <s v=""/>
    <s v=""/>
    <s v=""/>
    <s v=""/>
    <s v="EMBUTIDO SALCHICHON"/>
    <s v=""/>
    <s v=""/>
    <s v=""/>
    <s v=""/>
    <s v="02:28:45"/>
    <s v="MNC540A"/>
    <s v=""/>
    <s v=""/>
    <s v=""/>
    <s v=""/>
    <s v="IZ10"/>
    <s v="Tv. 93 #53-32, Bogotá"/>
    <s v="14:45:44"/>
    <s v="(1)3004621"/>
    <s v=""/>
    <s v="000"/>
    <s v="000"/>
    <s v="000"/>
    <s v=""/>
    <s v=""/>
    <s v=""/>
    <s v=""/>
    <s v=""/>
    <s v=""/>
    <s v=""/>
    <s v="H"/>
    <s v="IZ10"/>
    <s v="20388176"/>
    <x v="221"/>
    <d v="2023-06-13T00:00:00"/>
    <d v="2023-06-13T00:00:00"/>
    <d v="2023-06-09T00:00:00"/>
    <d v="2023-06-13T00:00:00"/>
    <m/>
    <m/>
    <d v="2023-06-08T00:00:00"/>
    <m/>
    <d v="2023-06-08T00:00:00"/>
    <d v="2023-06-08T00:00:00"/>
    <n v="15.15"/>
  </r>
  <r>
    <s v="IZ10"/>
    <s v="ZA"/>
    <s v="1202460564"/>
    <s v="GANCHO MAL POSICIONADO FISURA BARRA"/>
    <x v="1"/>
    <s v="100"/>
    <s v="COORMTTO"/>
    <x v="0"/>
    <s v="MECE MERE ORAS"/>
    <s v="IZLGRESTREPO"/>
    <s v="IZLGRESTREPO"/>
    <s v="IZ10-LSC1-EMB"/>
    <s v="B"/>
    <s v=""/>
    <s v=""/>
    <s v="106422897"/>
    <s v=""/>
    <s v="EXIZACMERINO"/>
    <s v="14:32:27"/>
    <s v=""/>
    <s v=""/>
    <s v=""/>
    <s v=""/>
    <s v=""/>
    <s v="IZ10"/>
    <s v="Z3"/>
    <s v=""/>
    <s v="19:20:00"/>
    <s v="14:30:00"/>
    <s v=""/>
    <s v=""/>
    <s v=""/>
    <s v=""/>
    <s v="14:32:25"/>
    <s v=""/>
    <s v=""/>
    <s v="AAIZ"/>
    <s v=""/>
    <s v=""/>
    <s v="CO"/>
    <s v=""/>
    <s v="PRODUCTIVOS"/>
    <s v="14:50:00"/>
    <s v=""/>
    <s v="000021152755"/>
    <s v="X"/>
    <s v=""/>
    <s v="IZ10"/>
    <s v=""/>
    <s v="000000"/>
    <s v="GNCH"/>
    <s v="10724165"/>
    <s v=""/>
    <s v=""/>
    <s v=""/>
    <s v="00:00:00"/>
    <s v=""/>
    <s v=""/>
    <s v="X"/>
    <s v=""/>
    <s v="14:49:01"/>
    <s v=""/>
    <s v="QM001202460564"/>
    <s v=""/>
    <s v=""/>
    <s v=""/>
    <s v=""/>
    <s v=""/>
    <s v="EMBUTIDO SALCHICHON"/>
    <s v=""/>
    <s v=""/>
    <s v=""/>
    <s v=""/>
    <s v="14:32:27"/>
    <s v="MNC540A"/>
    <s v=""/>
    <s v=""/>
    <s v=""/>
    <s v=""/>
    <s v="IZ10"/>
    <s v=""/>
    <s v="14:49:01"/>
    <s v=""/>
    <s v=""/>
    <s v="000"/>
    <s v="000"/>
    <s v="000"/>
    <s v=""/>
    <s v=""/>
    <s v=""/>
    <s v=""/>
    <s v=""/>
    <s v=""/>
    <s v=""/>
    <s v="H"/>
    <s v="IZ10"/>
    <s v="GRAP00017"/>
    <x v="221"/>
    <d v="2023-06-13T00:00:00"/>
    <d v="2023-06-13T00:00:00"/>
    <d v="2023-06-08T00:00:00"/>
    <d v="2023-06-13T00:00:00"/>
    <m/>
    <m/>
    <d v="2023-06-08T00:00:00"/>
    <m/>
    <d v="2023-06-08T00:00:00"/>
    <d v="2023-06-08T00:00:00"/>
    <n v="4.83"/>
  </r>
  <r>
    <s v="IZ10"/>
    <s v="ZA"/>
    <s v="1202460820"/>
    <s v="Conexion elctroval cuchilla #2 corte NT"/>
    <x v="0"/>
    <s v="100"/>
    <s v="COORTU01"/>
    <x v="1"/>
    <s v="MECE"/>
    <s v="IZNARENAS"/>
    <s v="IZNARENAS"/>
    <s v="IZ10-LSA1-EMP"/>
    <s v="A"/>
    <s v=""/>
    <s v=""/>
    <s v=""/>
    <s v=""/>
    <s v="EXIZACMERINO"/>
    <s v="15:16:11"/>
    <s v="505002491"/>
    <s v="0"/>
    <s v=""/>
    <s v=""/>
    <s v=""/>
    <s v="IZ10"/>
    <s v="Z3"/>
    <s v=""/>
    <s v="00:00:00"/>
    <s v="08:05:37"/>
    <s v=""/>
    <s v=""/>
    <s v=""/>
    <s v=""/>
    <s v="08:05:37"/>
    <s v=""/>
    <s v=""/>
    <s v="AAIZ"/>
    <s v=""/>
    <s v=""/>
    <s v="CO"/>
    <s v=""/>
    <s v="PRODUCTIVOS"/>
    <s v="08:07:42"/>
    <s v=""/>
    <s v="000021156050"/>
    <s v="X"/>
    <s v=""/>
    <s v="IZ10"/>
    <s v=""/>
    <s v="000000"/>
    <s v="GNCH"/>
    <s v="10720065"/>
    <s v=""/>
    <s v=""/>
    <s v=""/>
    <s v="00:00:00"/>
    <s v=""/>
    <s v=""/>
    <s v="X"/>
    <s v=""/>
    <s v="08:05:37"/>
    <s v=""/>
    <s v="QM001202460820"/>
    <s v=""/>
    <s v=""/>
    <s v=""/>
    <s v=""/>
    <s v=""/>
    <s v="EMPAQUE"/>
    <s v=""/>
    <s v=""/>
    <s v=""/>
    <s v=""/>
    <s v="15:16:10"/>
    <s v="MNC525A"/>
    <s v=""/>
    <s v=""/>
    <s v=""/>
    <s v=""/>
    <s v="IZ10"/>
    <s v=""/>
    <s v="08:05:37"/>
    <s v=""/>
    <s v=""/>
    <s v="000"/>
    <s v="000"/>
    <s v="000"/>
    <s v=""/>
    <s v=""/>
    <s v=""/>
    <s v=""/>
    <s v=""/>
    <s v=""/>
    <s v=""/>
    <s v="H"/>
    <s v="IZ10"/>
    <s v="EMPA00039"/>
    <x v="222"/>
    <d v="2023-06-13T00:00:00"/>
    <d v="2023-06-13T00:00:00"/>
    <m/>
    <d v="2023-06-09T00:00:00"/>
    <m/>
    <m/>
    <d v="2023-06-09T00:00:00"/>
    <m/>
    <d v="2023-06-09T00:00:00"/>
    <d v="2023-06-09T00:00:00"/>
    <n v="0"/>
  </r>
  <r>
    <s v="IZ10"/>
    <s v="ZA"/>
    <s v="1202461258"/>
    <s v="CUCHILLA TRANSVERSAL 2 NO CORTA"/>
    <x v="0"/>
    <s v="100"/>
    <s v="COORMTTO"/>
    <x v="0"/>
    <s v="MECE MERE ORAS"/>
    <s v="IZHAGIRALDO"/>
    <s v="IZHAGIRALDO"/>
    <s v="IZ10-LSA1-EMP"/>
    <s v="A"/>
    <s v=""/>
    <s v=""/>
    <s v="106419056"/>
    <s v=""/>
    <s v="EXIZACMERINO"/>
    <s v="15:14:08"/>
    <s v="505002491"/>
    <s v="0"/>
    <s v=""/>
    <s v=""/>
    <s v=""/>
    <s v="IZ10"/>
    <s v="Z3"/>
    <s v=""/>
    <s v="19:50:00"/>
    <s v="18:40:00"/>
    <s v=""/>
    <s v=""/>
    <s v=""/>
    <s v=""/>
    <s v="15:14:07"/>
    <s v=""/>
    <s v=""/>
    <s v="AAIZ"/>
    <s v=""/>
    <s v=""/>
    <s v="CO"/>
    <s v=""/>
    <s v="PRODUCTIVOS"/>
    <s v="18:58:48"/>
    <s v=""/>
    <s v="000021160355"/>
    <s v="X"/>
    <s v=""/>
    <s v="IZ10"/>
    <s v=""/>
    <s v="000000"/>
    <s v="GNCH"/>
    <s v="10720065"/>
    <s v=""/>
    <s v=""/>
    <s v=""/>
    <s v="00:00:00"/>
    <s v=""/>
    <s v=""/>
    <s v="X"/>
    <s v=""/>
    <s v="18:57:32"/>
    <s v=""/>
    <s v="QM001202461258"/>
    <s v=""/>
    <s v=""/>
    <s v=""/>
    <s v=""/>
    <s v=""/>
    <s v="EMPAQUE"/>
    <s v=""/>
    <s v=""/>
    <s v=""/>
    <s v=""/>
    <s v="15:14:08"/>
    <s v="MNC525A"/>
    <s v=""/>
    <s v=""/>
    <s v=""/>
    <s v=""/>
    <s v="IZ10"/>
    <s v=""/>
    <s v="18:57:32"/>
    <s v=""/>
    <s v=""/>
    <s v="000"/>
    <s v="000"/>
    <s v="000"/>
    <s v=""/>
    <s v=""/>
    <s v=""/>
    <s v=""/>
    <s v=""/>
    <s v=""/>
    <s v=""/>
    <s v="H"/>
    <s v="IZ10"/>
    <s v="EMPA00039"/>
    <x v="222"/>
    <d v="2023-06-13T00:00:00"/>
    <d v="2023-06-13T00:00:00"/>
    <d v="2023-06-09T00:00:00"/>
    <d v="2023-06-13T00:00:00"/>
    <m/>
    <m/>
    <d v="2023-06-09T00:00:00"/>
    <m/>
    <d v="2023-06-09T00:00:00"/>
    <d v="2023-06-09T00:00:00"/>
    <n v="1.17"/>
  </r>
  <r>
    <s v="IZ10"/>
    <s v="ZA"/>
    <s v="1202460765"/>
    <s v="FORM00001 PROBLEMAS NEUMATICOS"/>
    <x v="7"/>
    <s v="100"/>
    <s v="COORMTTO"/>
    <x v="0"/>
    <s v="MECE MERE ORAS"/>
    <s v="IZWJJIMENEZ"/>
    <s v="IZWJJIMENEZ"/>
    <s v="IZ10-LSA1-FOR"/>
    <s v="B"/>
    <s v=""/>
    <s v=""/>
    <s v="106418098"/>
    <s v=""/>
    <s v="IZLMORTIZ"/>
    <s v="13:32:01"/>
    <s v="505001267"/>
    <s v="0"/>
    <s v=""/>
    <s v=""/>
    <s v=""/>
    <s v="IZ10"/>
    <s v="Z3"/>
    <s v=""/>
    <s v="06:30:00"/>
    <s v="05:37:58"/>
    <s v=""/>
    <s v=""/>
    <s v=""/>
    <s v=""/>
    <s v="13:32:00"/>
    <s v=""/>
    <s v=""/>
    <s v="AAIZ"/>
    <s v=""/>
    <s v=""/>
    <s v="CO"/>
    <s v=""/>
    <s v="PRODUCTIVOS"/>
    <s v="05:38:07"/>
    <s v=""/>
    <s v="000021155362"/>
    <s v="X"/>
    <s v=""/>
    <s v="IZ10"/>
    <s v=""/>
    <s v="000000"/>
    <s v="GNCH"/>
    <s v="10713765"/>
    <s v=""/>
    <s v=""/>
    <s v=""/>
    <s v="00:00:00"/>
    <s v=""/>
    <s v=""/>
    <s v="X"/>
    <s v=""/>
    <s v="05:36:49"/>
    <s v=""/>
    <s v="QM001202460765"/>
    <s v=""/>
    <s v=""/>
    <s v=""/>
    <s v=""/>
    <s v=""/>
    <s v="FORMADO"/>
    <s v=""/>
    <s v=""/>
    <s v=""/>
    <s v=""/>
    <s v="13:32:01"/>
    <s v="MNC490A"/>
    <s v=""/>
    <s v=""/>
    <s v=""/>
    <s v=""/>
    <s v="IZ10"/>
    <s v=""/>
    <s v="05:36:49"/>
    <s v=""/>
    <s v=""/>
    <s v="000"/>
    <s v="000"/>
    <s v="000"/>
    <s v=""/>
    <s v=""/>
    <s v=""/>
    <s v=""/>
    <s v=""/>
    <s v=""/>
    <s v=""/>
    <s v="H"/>
    <s v="IZ10"/>
    <s v="FORM00001"/>
    <x v="222"/>
    <d v="2023-06-09T00:00:00"/>
    <d v="2023-06-09T00:00:00"/>
    <d v="2023-06-09T00:00:00"/>
    <d v="2023-06-09T00:00:00"/>
    <m/>
    <m/>
    <d v="2023-06-09T00:00:00"/>
    <m/>
    <d v="2023-06-09T00:00:00"/>
    <d v="2023-06-09T00:00:00"/>
    <n v="0.87"/>
  </r>
  <r>
    <s v="IZ10"/>
    <s v="ZA"/>
    <s v="1202462032"/>
    <s v="EMPAQUE DE ANTEOJO FISURADO"/>
    <x v="2"/>
    <s v="100"/>
    <s v="MECANINT"/>
    <x v="0"/>
    <s v="MECE MERE ORAS"/>
    <s v="IZLMORTIZ"/>
    <s v="IZLMORTIZ"/>
    <s v="IZ10-LJA1-EMP-EMP2"/>
    <s v="B"/>
    <s v=""/>
    <s v=""/>
    <s v="106422310"/>
    <s v=""/>
    <s v="IZCAPIEDRAHI"/>
    <s v="09:12:17"/>
    <s v="505002465"/>
    <s v="0"/>
    <s v=""/>
    <s v=""/>
    <s v=""/>
    <s v="IZ10"/>
    <s v="Z3"/>
    <s v=""/>
    <s v="09:05:00"/>
    <s v="08:20:00"/>
    <s v=""/>
    <s v=""/>
    <s v=""/>
    <s v=""/>
    <s v="08:20:00"/>
    <s v=""/>
    <s v=""/>
    <s v="AAIZ"/>
    <s v=""/>
    <s v=""/>
    <s v="CO"/>
    <s v=""/>
    <s v="PRODUCTIVOS"/>
    <s v="08:42:06"/>
    <s v=""/>
    <s v="000021168954"/>
    <s v="X"/>
    <s v=""/>
    <s v="IZ10"/>
    <s v=""/>
    <s v="000000"/>
    <s v="GNCH"/>
    <s v="10723465"/>
    <s v=""/>
    <s v=""/>
    <s v=""/>
    <s v="00:00:00"/>
    <s v=""/>
    <s v=""/>
    <s v="X"/>
    <s v=""/>
    <s v="08:40:34"/>
    <s v="Juan Nustadtel"/>
    <s v="QM001202462032"/>
    <s v=""/>
    <s v=""/>
    <s v=""/>
    <s v=""/>
    <s v=""/>
    <s v="EMPAQUE RIGIDO"/>
    <s v="ENVIGADO"/>
    <s v=""/>
    <s v=""/>
    <s v=""/>
    <s v="09:12:14"/>
    <s v="MNC550A"/>
    <s v=""/>
    <s v=""/>
    <s v=""/>
    <s v=""/>
    <s v="IZ10"/>
    <s v="Cra 48#48 Sur-75 (Juan Neustadtel)"/>
    <s v="08:40:34"/>
    <s v="5405380"/>
    <s v=""/>
    <s v="000"/>
    <s v="000"/>
    <s v="000"/>
    <s v=""/>
    <s v=""/>
    <s v=""/>
    <s v=""/>
    <s v=""/>
    <s v=""/>
    <s v=""/>
    <s v="H"/>
    <s v="IZ10"/>
    <s v="20183406"/>
    <x v="223"/>
    <d v="2023-07-05T00:00:00"/>
    <d v="2023-07-05T00:00:00"/>
    <d v="2023-06-13T00:00:00"/>
    <d v="2023-06-13T00:00:00"/>
    <m/>
    <m/>
    <d v="2023-06-13T00:00:00"/>
    <m/>
    <d v="2023-06-13T00:00:00"/>
    <d v="2023-06-13T00:00:00"/>
    <n v="0.75"/>
  </r>
  <r>
    <s v="IZ10"/>
    <s v="ZA"/>
    <s v="1202463037"/>
    <s v="MAQUINA BLOQUEADA"/>
    <x v="9"/>
    <s v="100"/>
    <s v="ELTROINT"/>
    <x v="0"/>
    <s v="MECE MERE ORAS"/>
    <s v="IZHAGIRALDO"/>
    <s v="IZHAGIRALDO"/>
    <s v="IZ10-LSA1-FOR"/>
    <s v="B"/>
    <s v=""/>
    <s v=""/>
    <s v="106425366"/>
    <s v=""/>
    <s v="EXIZACMERINO"/>
    <s v="16:33:17"/>
    <s v=""/>
    <s v=""/>
    <s v=""/>
    <s v=""/>
    <s v=""/>
    <s v="IZ10"/>
    <s v="Z3"/>
    <s v=""/>
    <s v="11:00:00"/>
    <s v="18:00:10"/>
    <s v=""/>
    <s v=""/>
    <s v=""/>
    <s v=""/>
    <s v="16:33:15"/>
    <s v=""/>
    <s v=""/>
    <s v="AAIZ"/>
    <s v=""/>
    <s v=""/>
    <s v="CO"/>
    <s v=""/>
    <s v="PRODUCTIVOS"/>
    <s v="19:54:03"/>
    <s v=""/>
    <s v="000021181211"/>
    <s v="X"/>
    <s v=""/>
    <s v="IZ10"/>
    <s v=""/>
    <s v="000000"/>
    <s v="GNCH"/>
    <s v="10713765"/>
    <s v=""/>
    <s v=""/>
    <s v=""/>
    <s v="00:00:00"/>
    <s v=""/>
    <s v=""/>
    <s v="X"/>
    <s v=""/>
    <s v="19:53:10"/>
    <s v="Juan Neustadtel"/>
    <s v="QM001202463037"/>
    <s v=""/>
    <s v=""/>
    <s v=""/>
    <s v=""/>
    <s v=""/>
    <s v="FORMADO"/>
    <s v=""/>
    <s v=""/>
    <s v=""/>
    <s v=""/>
    <s v="16:33:17"/>
    <s v="MNC490A"/>
    <s v=""/>
    <s v=""/>
    <s v=""/>
    <s v=""/>
    <s v="IZ10"/>
    <s v="Cra 48#48 Sur--75, Envigado"/>
    <s v="19:53:10"/>
    <s v="5405380 108"/>
    <s v=""/>
    <s v="000"/>
    <s v="000"/>
    <s v="000"/>
    <s v=""/>
    <s v=""/>
    <s v=""/>
    <s v=""/>
    <s v=""/>
    <s v=""/>
    <s v=""/>
    <s v="H"/>
    <s v="IZ10"/>
    <s v="20425542"/>
    <x v="224"/>
    <d v="2023-06-15T00:00:00"/>
    <d v="2023-06-15T00:00:00"/>
    <d v="2023-06-15T00:00:00"/>
    <d v="2023-06-15T00:00:00"/>
    <m/>
    <m/>
    <d v="2023-06-14T00:00:00"/>
    <m/>
    <d v="2023-06-14T00:00:00"/>
    <d v="2023-06-14T00:00:00"/>
    <n v="17"/>
  </r>
  <r>
    <s v="IZ10"/>
    <s v="ZA"/>
    <s v="1202463255"/>
    <s v="FALLA EN EL SERVOCONTROLADOR SMARTLINK"/>
    <x v="5"/>
    <s v="100"/>
    <s v="ELECTINT"/>
    <x v="0"/>
    <s v="MECE MERE ORAS"/>
    <s v="IZTRESTREPO"/>
    <s v="IZTRESTREPO"/>
    <s v="IZ10-LAV1"/>
    <s v="B"/>
    <s v=""/>
    <s v=""/>
    <s v="106426668"/>
    <s v=""/>
    <s v="IZLMORTIZ"/>
    <s v="06:29:53"/>
    <s v="505001104"/>
    <s v="0"/>
    <s v=""/>
    <s v=""/>
    <s v=""/>
    <s v="IZ10"/>
    <s v="Z3"/>
    <s v=""/>
    <s v="09:00:00"/>
    <s v="07:30:00"/>
    <s v=""/>
    <s v=""/>
    <s v=""/>
    <s v=""/>
    <s v="11:48:29"/>
    <s v=""/>
    <s v=""/>
    <s v="AAIZ"/>
    <s v=""/>
    <s v=""/>
    <s v="CO"/>
    <s v=""/>
    <s v="PRODUCTIVOS"/>
    <s v="09:49:26"/>
    <s v=""/>
    <s v="000021183684"/>
    <s v="X"/>
    <s v=""/>
    <s v="IZ10"/>
    <s v=""/>
    <s v="000000"/>
    <s v="GNCH"/>
    <s v="10722565"/>
    <s v=""/>
    <s v=""/>
    <s v=""/>
    <s v="00:00:00"/>
    <s v=""/>
    <s v=""/>
    <s v="X"/>
    <s v=""/>
    <s v="09:47:12"/>
    <s v=""/>
    <s v="QM001202463255"/>
    <s v=""/>
    <s v=""/>
    <s v=""/>
    <s v=""/>
    <s v=""/>
    <s v="LINEA DE LARGA VIDA"/>
    <s v=""/>
    <s v=""/>
    <s v=""/>
    <s v=""/>
    <s v="11:48:30"/>
    <s v="MNC490A"/>
    <s v=""/>
    <s v=""/>
    <s v=""/>
    <s v=""/>
    <s v="IZ10"/>
    <s v=""/>
    <s v="09:47:12"/>
    <s v=""/>
    <s v=""/>
    <s v="000"/>
    <s v="000"/>
    <s v="000"/>
    <s v=""/>
    <s v=""/>
    <s v=""/>
    <s v=""/>
    <s v=""/>
    <s v=""/>
    <s v=""/>
    <s v="H"/>
    <s v="IZ10"/>
    <s v="20091108"/>
    <x v="225"/>
    <d v="2023-06-15T00:00:00"/>
    <d v="2023-06-16T00:00:00"/>
    <d v="2023-06-15T00:00:00"/>
    <d v="2023-06-15T00:00:00"/>
    <m/>
    <m/>
    <d v="2023-06-15T00:00:00"/>
    <m/>
    <d v="2023-06-15T00:00:00"/>
    <d v="2023-06-15T00:00:00"/>
    <n v="1.5"/>
  </r>
  <r>
    <s v="IZ10"/>
    <s v="ZA"/>
    <s v="1202463552"/>
    <s v="FALLO SENSOR DE GUARDA NT700"/>
    <x v="2"/>
    <s v="100"/>
    <s v="COORMTTO"/>
    <x v="0"/>
    <s v="MECE MERE ORAS"/>
    <s v="IZEDCORDOBA"/>
    <s v="IZEDCORDOBA"/>
    <s v="IZ10-LJA1-EMP-EMP2"/>
    <s v="B"/>
    <s v=""/>
    <s v=""/>
    <s v="106426948"/>
    <s v=""/>
    <s v="IZCAPIEDRAHI"/>
    <s v="16:36:48"/>
    <s v="505002465"/>
    <s v="0"/>
    <s v=""/>
    <s v=""/>
    <s v=""/>
    <s v="IZ10"/>
    <s v="Z3"/>
    <s v=""/>
    <s v="15:30:00"/>
    <s v="14:45:00"/>
    <s v=""/>
    <s v=""/>
    <s v=""/>
    <s v=""/>
    <s v="14:45:00"/>
    <s v=""/>
    <s v=""/>
    <s v="AAIZ"/>
    <s v=""/>
    <s v=""/>
    <s v="CO"/>
    <s v=""/>
    <s v="PRODUCTIVOS"/>
    <s v="15:22:00"/>
    <s v=""/>
    <s v="000021187015"/>
    <s v="X"/>
    <s v=""/>
    <s v="IZ10"/>
    <s v=""/>
    <s v="000000"/>
    <s v="GNCH"/>
    <s v="10723465"/>
    <s v=""/>
    <s v=""/>
    <s v=""/>
    <s v="00:00:00"/>
    <s v=""/>
    <s v=""/>
    <s v="X"/>
    <s v=""/>
    <s v="15:18:32"/>
    <s v="Juan Nustadtel"/>
    <s v="QM001202463552"/>
    <s v=""/>
    <s v=""/>
    <s v=""/>
    <s v=""/>
    <s v=""/>
    <s v="EMPAQUE RIGIDO"/>
    <s v="ENVIGADO"/>
    <s v=""/>
    <s v=""/>
    <s v=""/>
    <s v="16:36:46"/>
    <s v="MNC550A"/>
    <s v=""/>
    <s v=""/>
    <s v=""/>
    <s v=""/>
    <s v="IZ10"/>
    <s v="Cra 48#48 Sur-75 (Juan Neustadtel)"/>
    <s v="15:18:32"/>
    <s v="5405380"/>
    <s v=""/>
    <s v="000"/>
    <s v="000"/>
    <s v="000"/>
    <s v=""/>
    <s v=""/>
    <s v=""/>
    <s v=""/>
    <s v=""/>
    <s v=""/>
    <s v=""/>
    <s v="H"/>
    <s v="IZ10"/>
    <s v="20183406"/>
    <x v="225"/>
    <d v="2023-06-30T00:00:00"/>
    <d v="2023-06-30T00:00:00"/>
    <d v="2023-06-15T00:00:00"/>
    <d v="2023-06-15T00:00:00"/>
    <m/>
    <m/>
    <d v="2023-06-15T00:00:00"/>
    <m/>
    <d v="2023-06-15T00:00:00"/>
    <d v="2023-06-15T00:00:00"/>
    <n v="0.75"/>
  </r>
  <r>
    <s v="IZ10"/>
    <s v="ZA"/>
    <s v="1202464258"/>
    <s v="CADENA DE TRANSPORTADOR REVENTADA"/>
    <x v="8"/>
    <s v="100"/>
    <s v="MECANINT"/>
    <x v="0"/>
    <s v="MECE MERE ORAS"/>
    <s v="IZJEORREGO"/>
    <s v="IZJEORREGO"/>
    <s v="IZ10-LSA1-FOR"/>
    <s v="B"/>
    <s v=""/>
    <s v=""/>
    <s v="106429254"/>
    <s v=""/>
    <s v="IZLMORTIZ"/>
    <s v="13:17:17"/>
    <s v="505003047"/>
    <s v="0"/>
    <s v=""/>
    <s v=""/>
    <s v=""/>
    <s v="IZ10"/>
    <s v="Z3"/>
    <s v=""/>
    <s v="21:40:00"/>
    <s v="18:50:02"/>
    <s v=""/>
    <s v=""/>
    <s v=""/>
    <s v=""/>
    <s v="13:17:16"/>
    <s v=""/>
    <s v=""/>
    <s v="AAIZ"/>
    <s v=""/>
    <s v=""/>
    <s v="CO"/>
    <s v=""/>
    <s v="PRODUCTIVOS"/>
    <s v="18:58:48"/>
    <s v=""/>
    <s v="000021194062"/>
    <s v="X"/>
    <s v=""/>
    <s v="IZ10"/>
    <s v=""/>
    <s v="000000"/>
    <s v="GNCH"/>
    <s v="10713765"/>
    <s v=""/>
    <s v=""/>
    <s v=""/>
    <s v="00:00:00"/>
    <s v=""/>
    <s v=""/>
    <s v="X"/>
    <s v=""/>
    <s v="18:56:02"/>
    <s v="Juan Neustadtel"/>
    <s v="QM001202464258"/>
    <s v=""/>
    <s v=""/>
    <s v=""/>
    <s v=""/>
    <s v=""/>
    <s v="FORMADO"/>
    <s v=""/>
    <s v=""/>
    <s v=""/>
    <s v=""/>
    <s v="13:17:17"/>
    <s v="MNC490A"/>
    <s v=""/>
    <s v=""/>
    <s v=""/>
    <s v=""/>
    <s v="IZ10"/>
    <s v="Cra 48#48 Sur--75, Envigado"/>
    <s v="18:56:02"/>
    <s v="5405380 108"/>
    <s v=""/>
    <s v="000"/>
    <s v="000"/>
    <s v="000"/>
    <s v=""/>
    <s v=""/>
    <s v=""/>
    <s v=""/>
    <s v=""/>
    <s v=""/>
    <s v=""/>
    <s v="H"/>
    <s v="IZ10"/>
    <s v="20388054"/>
    <x v="226"/>
    <d v="2023-06-17T00:00:00"/>
    <d v="2023-06-17T00:00:00"/>
    <d v="2023-06-16T00:00:00"/>
    <d v="2023-06-17T00:00:00"/>
    <m/>
    <m/>
    <d v="2023-06-16T00:00:00"/>
    <m/>
    <d v="2023-06-16T00:00:00"/>
    <d v="2023-06-16T00:00:00"/>
    <n v="2.83"/>
  </r>
  <r>
    <s v="IZ10"/>
    <s v="ZA"/>
    <s v="1202464915"/>
    <s v="FALLO ELECTROVALVULA"/>
    <x v="6"/>
    <s v="100"/>
    <s v="COORMTTO"/>
    <x v="0"/>
    <s v="MECE MERE ORAS"/>
    <s v="IZWJJIMENEZ"/>
    <s v="IZWJJIMENEZ"/>
    <s v="IZ10-LSA1-FOR"/>
    <s v="B"/>
    <s v=""/>
    <s v=""/>
    <s v="106433209"/>
    <s v=""/>
    <s v="IZEMCARVAJAL"/>
    <s v="05:16:20"/>
    <s v="505001603"/>
    <s v="0"/>
    <s v=""/>
    <s v=""/>
    <s v=""/>
    <s v="IZ10"/>
    <s v="Z3"/>
    <s v=""/>
    <s v="22:40:00"/>
    <s v="22:10:00"/>
    <s v=""/>
    <s v=""/>
    <s v=""/>
    <s v=""/>
    <s v="05:16:32"/>
    <s v=""/>
    <s v=""/>
    <s v="AAIZ"/>
    <s v=""/>
    <s v=""/>
    <s v="CO"/>
    <s v=""/>
    <s v="PRODUCTIVOS"/>
    <s v="23:39:08"/>
    <s v=""/>
    <s v="000021200652"/>
    <s v="X"/>
    <s v=""/>
    <s v="IZ10"/>
    <s v=""/>
    <s v="000000"/>
    <s v="GNCH"/>
    <s v="10713765"/>
    <s v=""/>
    <s v=""/>
    <s v=""/>
    <s v="00:00:00"/>
    <s v=""/>
    <s v=""/>
    <s v="X"/>
    <s v=""/>
    <s v="23:36:21"/>
    <s v=""/>
    <s v="QM001202464915"/>
    <s v=""/>
    <s v=""/>
    <s v=""/>
    <s v=""/>
    <s v=""/>
    <s v="FORMADO"/>
    <s v=""/>
    <s v=""/>
    <s v=""/>
    <s v=""/>
    <s v="05:16:33"/>
    <s v="MNC490A"/>
    <s v=""/>
    <s v=""/>
    <s v=""/>
    <s v=""/>
    <s v="IZ10"/>
    <s v=""/>
    <s v="23:36:21"/>
    <s v=""/>
    <s v=""/>
    <s v="000"/>
    <s v="000"/>
    <s v="000"/>
    <s v=""/>
    <s v=""/>
    <s v=""/>
    <s v=""/>
    <s v=""/>
    <s v=""/>
    <s v=""/>
    <s v="H"/>
    <s v="IZ10"/>
    <s v="FORM00002"/>
    <x v="227"/>
    <d v="2023-06-20T00:00:00"/>
    <d v="2023-06-21T00:00:00"/>
    <d v="2023-06-19T00:00:00"/>
    <d v="2023-06-20T00:00:00"/>
    <m/>
    <m/>
    <d v="2023-06-19T00:00:00"/>
    <m/>
    <d v="2023-06-19T00:00:00"/>
    <d v="2023-06-19T00:00:00"/>
    <n v="0.5"/>
  </r>
  <r>
    <s v="IZ10"/>
    <s v="ZA"/>
    <s v="1202466571"/>
    <s v="FALLA EN BOMBA DOSIFICADORA"/>
    <x v="6"/>
    <s v="100"/>
    <s v="COORMTTO"/>
    <x v="0"/>
    <s v="MECE MERE ORAS"/>
    <s v="IZHAGIRALDO"/>
    <s v="IZHAGIRALDO"/>
    <s v="IZ10-LSA1-FOR"/>
    <s v="B"/>
    <s v=""/>
    <s v=""/>
    <s v="106440822"/>
    <s v=""/>
    <s v="IZLMORTIZ"/>
    <s v="06:49:51"/>
    <s v="505001603"/>
    <s v="0"/>
    <s v=""/>
    <s v=""/>
    <s v=""/>
    <s v="IZ10"/>
    <s v="Z3"/>
    <s v=""/>
    <s v="10:00:00"/>
    <s v="18:30:00"/>
    <s v=""/>
    <s v=""/>
    <s v=""/>
    <s v=""/>
    <s v="18:30:00"/>
    <s v=""/>
    <s v=""/>
    <s v="AAIZ"/>
    <s v=""/>
    <s v=""/>
    <s v="CO"/>
    <s v=""/>
    <s v="PRODUCTIVOS"/>
    <s v="21:45:54"/>
    <s v=""/>
    <s v="000021218793"/>
    <s v="X"/>
    <s v=""/>
    <s v="IZ10"/>
    <s v=""/>
    <s v="000000"/>
    <s v="GNCH"/>
    <s v="10713765"/>
    <s v=""/>
    <s v=""/>
    <s v=""/>
    <s v="00:00:00"/>
    <s v=""/>
    <s v=""/>
    <s v="X"/>
    <s v=""/>
    <s v="21:43:50"/>
    <s v=""/>
    <s v="QM001202466571"/>
    <s v=""/>
    <s v=""/>
    <s v=""/>
    <s v=""/>
    <s v=""/>
    <s v="FORMADO"/>
    <s v=""/>
    <s v=""/>
    <s v=""/>
    <s v=""/>
    <s v="06:46:58"/>
    <s v="MNC490A"/>
    <s v=""/>
    <s v=""/>
    <s v=""/>
    <s v=""/>
    <s v="IZ10"/>
    <s v=""/>
    <s v="21:43:50"/>
    <s v=""/>
    <s v=""/>
    <s v="000"/>
    <s v="000"/>
    <s v="000"/>
    <s v=""/>
    <s v=""/>
    <s v=""/>
    <s v=""/>
    <s v=""/>
    <s v=""/>
    <s v=""/>
    <s v="H"/>
    <s v="IZ10"/>
    <s v="FORM00002"/>
    <x v="228"/>
    <d v="2023-06-24T00:00:00"/>
    <d v="2023-06-24T00:00:00"/>
    <d v="2023-06-23T00:00:00"/>
    <d v="2023-06-22T00:00:00"/>
    <m/>
    <m/>
    <d v="2023-06-22T00:00:00"/>
    <m/>
    <d v="2023-06-22T00:00:00"/>
    <d v="2023-06-22T00:00:00"/>
    <n v="15.5"/>
  </r>
  <r>
    <s v="IZ10"/>
    <s v="ZA"/>
    <s v="1202466650"/>
    <s v="EMPA00005 MAL SELLADO"/>
    <x v="4"/>
    <s v="100"/>
    <s v="ELECTINT"/>
    <x v="0"/>
    <s v="MECE MERE ORAS"/>
    <s v="IZWJJIMENEZ"/>
    <s v="IZWJJIMENEZ"/>
    <s v="IZ10-LSA1-EMP"/>
    <s v="B"/>
    <s v=""/>
    <s v=""/>
    <s v="106440856"/>
    <s v=""/>
    <s v="IZLMORTIZ"/>
    <s v="07:53:24"/>
    <s v="505001342"/>
    <s v="0"/>
    <s v=""/>
    <s v=""/>
    <s v=""/>
    <s v="IZ10"/>
    <s v="Z3"/>
    <s v=""/>
    <s v="23:25:00"/>
    <s v="22:55:00"/>
    <s v=""/>
    <s v=""/>
    <s v=""/>
    <s v=""/>
    <s v="07:53:23"/>
    <s v=""/>
    <s v=""/>
    <s v="AAIZ"/>
    <s v=""/>
    <s v=""/>
    <s v="CO"/>
    <s v=""/>
    <s v="PRODUCTIVOS"/>
    <s v="03:54:38"/>
    <s v=""/>
    <s v="000021220176"/>
    <s v="X"/>
    <s v=""/>
    <s v="IZ10"/>
    <s v=""/>
    <s v="000000"/>
    <s v="GNCH"/>
    <s v="10712765"/>
    <s v=""/>
    <s v=""/>
    <s v=""/>
    <s v="00:00:00"/>
    <s v=""/>
    <s v=""/>
    <s v="X"/>
    <s v=""/>
    <s v="03:51:47"/>
    <s v=""/>
    <s v="QM001202466650"/>
    <s v=""/>
    <s v=""/>
    <s v=""/>
    <s v=""/>
    <s v=""/>
    <s v="EMPAQUE"/>
    <s v=""/>
    <s v=""/>
    <s v=""/>
    <s v=""/>
    <s v="07:53:24"/>
    <s v="MNC525A"/>
    <s v=""/>
    <s v=""/>
    <s v=""/>
    <s v=""/>
    <s v="IZ10"/>
    <s v=""/>
    <s v="03:51:47"/>
    <s v=""/>
    <s v=""/>
    <s v="000"/>
    <s v="000"/>
    <s v="000"/>
    <s v=""/>
    <s v=""/>
    <s v=""/>
    <s v=""/>
    <s v=""/>
    <s v=""/>
    <s v=""/>
    <s v="H"/>
    <s v="IZ10"/>
    <s v="EMPA00005"/>
    <x v="229"/>
    <d v="2023-06-24T00:00:00"/>
    <d v="2023-06-24T00:00:00"/>
    <d v="2023-06-22T00:00:00"/>
    <d v="2023-06-24T00:00:00"/>
    <m/>
    <m/>
    <d v="2023-06-23T00:00:00"/>
    <m/>
    <d v="2023-06-23T00:00:00"/>
    <d v="2023-06-22T00:00:00"/>
    <n v="0.5"/>
  </r>
  <r>
    <s v="IZ10"/>
    <s v="ZA"/>
    <s v="1202467184"/>
    <s v="Retorcedores malos"/>
    <x v="7"/>
    <s v="100"/>
    <s v="COORMTTO"/>
    <x v="3"/>
    <s v="MECE"/>
    <s v="71220369"/>
    <s v="NCACPRODZENU"/>
    <s v="IZ10-LSA1-FOR"/>
    <s v="B"/>
    <s v=""/>
    <s v=""/>
    <s v=""/>
    <s v=""/>
    <s v="IZLMORTIZ"/>
    <s v="08:58:53"/>
    <s v="505001267"/>
    <s v="0"/>
    <s v=""/>
    <s v=""/>
    <s v=""/>
    <s v="IZ10"/>
    <s v="Z3"/>
    <s v=""/>
    <s v="00:00:00"/>
    <s v="08:18:00"/>
    <s v=""/>
    <s v=""/>
    <s v=""/>
    <s v=""/>
    <s v="08:18:00"/>
    <s v=""/>
    <s v=""/>
    <s v="AAIZ"/>
    <s v=""/>
    <s v=""/>
    <s v="CO"/>
    <s v=""/>
    <s v="PRODUCTIVOS"/>
    <s v="08:20:24"/>
    <s v=""/>
    <s v="000021227054"/>
    <s v="X"/>
    <s v=""/>
    <s v="IZ10"/>
    <s v=""/>
    <s v="000000"/>
    <s v="GNCH"/>
    <s v="10713765"/>
    <s v=""/>
    <s v=""/>
    <s v=""/>
    <s v="00:00:00"/>
    <s v=""/>
    <s v=""/>
    <s v="X"/>
    <s v=""/>
    <s v="08:20:24"/>
    <s v=""/>
    <s v="QM001202467184"/>
    <s v=""/>
    <s v=""/>
    <s v=""/>
    <s v=""/>
    <s v=""/>
    <s v="FORMADO"/>
    <s v=""/>
    <s v=""/>
    <s v=""/>
    <s v=""/>
    <s v="08:58:52"/>
    <s v="MNC490A"/>
    <s v=""/>
    <s v=""/>
    <s v=""/>
    <s v=""/>
    <s v="IZ10"/>
    <s v=""/>
    <s v="08:20:24"/>
    <s v=""/>
    <s v=""/>
    <s v="000"/>
    <s v="000"/>
    <s v="000"/>
    <s v=""/>
    <s v=""/>
    <s v=""/>
    <s v=""/>
    <s v=""/>
    <s v=""/>
    <s v=""/>
    <s v="H"/>
    <s v="IZ10"/>
    <s v="FORM00001"/>
    <x v="230"/>
    <d v="2023-06-24T00:00:00"/>
    <d v="2023-06-24T00:00:00"/>
    <m/>
    <d v="2023-06-24T00:00:00"/>
    <m/>
    <m/>
    <d v="2023-06-24T00:00:00"/>
    <m/>
    <d v="2023-06-24T00:00:00"/>
    <d v="2023-06-24T00:00:00"/>
    <n v="0"/>
  </r>
  <r>
    <s v="IZ10"/>
    <s v="ZA"/>
    <s v="1202467820"/>
    <s v="PLANCHA DE SELLADO CON POCO GRAFILADO"/>
    <x v="4"/>
    <s v="100"/>
    <s v="MECANINT"/>
    <x v="0"/>
    <s v="MECE MERE ORAS"/>
    <s v="IZNARENAS"/>
    <s v="IZNARENAS"/>
    <s v="IZ10-LSA1-EMP"/>
    <s v="B"/>
    <s v=""/>
    <s v=""/>
    <s v="106444874"/>
    <s v=""/>
    <s v="IZLMORTIZ"/>
    <s v="12:22:46"/>
    <s v="505001342"/>
    <s v="0"/>
    <s v=""/>
    <s v=""/>
    <s v=""/>
    <s v="IZ10"/>
    <s v="Z3"/>
    <s v=""/>
    <s v="13:10:00"/>
    <s v="12:50:00"/>
    <s v=""/>
    <s v=""/>
    <s v=""/>
    <s v=""/>
    <s v="12:22:44"/>
    <s v=""/>
    <s v=""/>
    <s v="AAIZ"/>
    <s v=""/>
    <s v=""/>
    <s v="CO"/>
    <s v=""/>
    <s v="PRODUCTIVOS"/>
    <s v="13:08:28"/>
    <s v=""/>
    <s v="000021234762"/>
    <s v="X"/>
    <s v=""/>
    <s v="IZ10"/>
    <s v=""/>
    <s v="000000"/>
    <s v="GNCH"/>
    <s v="10712765"/>
    <s v=""/>
    <s v=""/>
    <s v=""/>
    <s v="00:00:00"/>
    <s v=""/>
    <s v=""/>
    <s v="X"/>
    <s v=""/>
    <s v="13:07:20"/>
    <s v=""/>
    <s v="QM001202467820"/>
    <s v=""/>
    <s v=""/>
    <s v=""/>
    <s v=""/>
    <s v=""/>
    <s v="EMPAQUE"/>
    <s v=""/>
    <s v=""/>
    <s v=""/>
    <s v=""/>
    <s v="12:22:46"/>
    <s v="MNC525A"/>
    <s v=""/>
    <s v=""/>
    <s v=""/>
    <s v=""/>
    <s v="IZ10"/>
    <s v=""/>
    <s v="13:07:20"/>
    <s v=""/>
    <s v=""/>
    <s v="000"/>
    <s v="000"/>
    <s v="000"/>
    <s v=""/>
    <s v=""/>
    <s v=""/>
    <s v=""/>
    <s v=""/>
    <s v=""/>
    <s v=""/>
    <s v="H"/>
    <s v="IZ10"/>
    <s v="EMPA00005"/>
    <x v="231"/>
    <d v="2023-06-27T00:00:00"/>
    <d v="2023-06-27T00:00:00"/>
    <d v="2023-06-26T00:00:00"/>
    <d v="2023-06-27T00:00:00"/>
    <m/>
    <m/>
    <d v="2023-06-26T00:00:00"/>
    <m/>
    <d v="2023-06-26T00:00:00"/>
    <d v="2023-06-26T00:00:00"/>
    <n v="0.33"/>
  </r>
  <r>
    <s v="IZ10"/>
    <s v="ZA"/>
    <s v="1202468054"/>
    <s v="MAL SELLADO"/>
    <x v="4"/>
    <s v="100"/>
    <s v="COORMTTO"/>
    <x v="0"/>
    <s v="MECE ORAS"/>
    <s v="IZWJJIMENEZ"/>
    <s v="IZWJJIMENEZ"/>
    <s v="IZ10-LSA1-EMP"/>
    <s v="B"/>
    <s v=""/>
    <s v=""/>
    <s v="106476836"/>
    <s v=""/>
    <s v="EXIZACMERINO"/>
    <s v="10:51:19"/>
    <s v="505001342"/>
    <s v="0"/>
    <s v=""/>
    <s v=""/>
    <s v=""/>
    <s v="IZ10"/>
    <s v="Z3"/>
    <s v=""/>
    <s v="05:20:00"/>
    <s v="04:50:00"/>
    <s v=""/>
    <s v=""/>
    <s v=""/>
    <s v=""/>
    <s v="10:51:18"/>
    <s v=""/>
    <s v=""/>
    <s v="AAIZ"/>
    <s v=""/>
    <s v=""/>
    <s v="CO"/>
    <s v=""/>
    <s v="PRODUCTIVOS"/>
    <s v="05:25:11"/>
    <s v=""/>
    <s v="000021238402"/>
    <s v="X"/>
    <s v=""/>
    <s v="IZ10"/>
    <s v=""/>
    <s v="000000"/>
    <s v="GNCH"/>
    <s v="10712765"/>
    <s v=""/>
    <s v=""/>
    <s v=""/>
    <s v="00:00:00"/>
    <s v=""/>
    <s v=""/>
    <s v="X"/>
    <s v=""/>
    <s v="05:24:07"/>
    <s v=""/>
    <s v="QM001202468054"/>
    <s v=""/>
    <s v=""/>
    <s v=""/>
    <s v=""/>
    <s v=""/>
    <s v="EMPAQUE"/>
    <s v=""/>
    <s v=""/>
    <s v=""/>
    <s v=""/>
    <s v="10:51:19"/>
    <s v="MNC525A"/>
    <s v=""/>
    <s v=""/>
    <s v=""/>
    <s v=""/>
    <s v="IZ10"/>
    <s v=""/>
    <s v="05:24:07"/>
    <s v=""/>
    <s v=""/>
    <s v="000"/>
    <s v="000"/>
    <s v="000"/>
    <s v=""/>
    <s v=""/>
    <s v=""/>
    <s v=""/>
    <s v=""/>
    <s v=""/>
    <s v=""/>
    <s v="H"/>
    <s v="IZ10"/>
    <s v="EMPA00005"/>
    <x v="232"/>
    <d v="2023-07-12T00:00:00"/>
    <d v="2023-07-12T00:00:00"/>
    <d v="2023-06-27T00:00:00"/>
    <d v="2023-07-12T00:00:00"/>
    <m/>
    <m/>
    <d v="2023-06-27T00:00:00"/>
    <m/>
    <d v="2023-06-27T00:00:00"/>
    <d v="2023-06-27T00:00:00"/>
    <n v="0.5"/>
  </r>
  <r>
    <s v="IZ10"/>
    <s v="ZA"/>
    <s v="1202468712"/>
    <s v="MAL CORTE EN TROQUEL #4"/>
    <x v="2"/>
    <s v="100"/>
    <s v="MECANINT"/>
    <x v="0"/>
    <s v="MECE MERE ORAS"/>
    <s v="IZLMORTIZ"/>
    <s v="IZLMORTIZ"/>
    <s v="IZ10-LJA1-EMP-EMP2"/>
    <s v="B"/>
    <s v=""/>
    <s v=""/>
    <s v="106449166"/>
    <s v=""/>
    <s v="IZCAPIEDRAHI"/>
    <s v="09:31:22"/>
    <s v="505002465"/>
    <s v="0"/>
    <s v=""/>
    <s v=""/>
    <s v=""/>
    <s v="IZ10"/>
    <s v="Z3"/>
    <s v=""/>
    <s v="10:00:00"/>
    <s v="06:00:00"/>
    <s v=""/>
    <s v=""/>
    <s v=""/>
    <s v=""/>
    <s v="06:00:00"/>
    <s v=""/>
    <s v=""/>
    <s v="AAIZ"/>
    <s v=""/>
    <s v=""/>
    <s v="CO"/>
    <s v=""/>
    <s v="PRODUCTIVOS"/>
    <s v="08:36:36"/>
    <s v=""/>
    <s v="000021246805"/>
    <s v="X"/>
    <s v=""/>
    <s v="IZ10"/>
    <s v=""/>
    <s v="000000"/>
    <s v="GNCH"/>
    <s v="10723465"/>
    <s v=""/>
    <s v=""/>
    <s v=""/>
    <s v="00:00:00"/>
    <s v=""/>
    <s v=""/>
    <s v="X"/>
    <s v=""/>
    <s v="08:30:51"/>
    <s v="Juan Nustadtel"/>
    <s v="QM001202468712"/>
    <s v=""/>
    <s v=""/>
    <s v=""/>
    <s v=""/>
    <s v=""/>
    <s v="EMPAQUE RIGIDO"/>
    <s v="ENVIGADO"/>
    <s v=""/>
    <s v=""/>
    <s v=""/>
    <s v="09:31:21"/>
    <s v="MNC550A"/>
    <s v=""/>
    <s v=""/>
    <s v=""/>
    <s v=""/>
    <s v="IZ10"/>
    <s v="Cra 48#48 Sur-75 (Juan Neustadtel)"/>
    <s v="08:30:51"/>
    <s v="5405380"/>
    <s v=""/>
    <s v="000"/>
    <s v="000"/>
    <s v="000"/>
    <s v=""/>
    <s v=""/>
    <s v=""/>
    <s v=""/>
    <s v=""/>
    <s v=""/>
    <s v=""/>
    <s v="H"/>
    <s v="IZ10"/>
    <s v="20183406"/>
    <x v="233"/>
    <d v="2023-07-05T00:00:00"/>
    <d v="2023-07-05T00:00:00"/>
    <d v="2023-06-26T00:00:00"/>
    <d v="2023-06-26T00:00:00"/>
    <m/>
    <m/>
    <d v="2023-06-28T00:00:00"/>
    <m/>
    <d v="2023-06-28T00:00:00"/>
    <d v="2023-06-26T00:00:00"/>
    <n v="4"/>
  </r>
  <r>
    <s v="IZ10"/>
    <s v="ZA"/>
    <s v="1202469128"/>
    <s v="PROBLEMA EN EL SEGUIDOR"/>
    <x v="7"/>
    <s v="100"/>
    <s v="COORMTTO"/>
    <x v="0"/>
    <s v="MECE MERE ORAS"/>
    <s v="IZHAGIRALDO"/>
    <s v="IZHAGIRALDO"/>
    <s v="IZ10-LSA1-FOR"/>
    <s v="B"/>
    <s v=""/>
    <s v=""/>
    <s v="106450146"/>
    <s v=""/>
    <s v="EXIZACMERINO"/>
    <s v="21:22:17"/>
    <s v="505001267"/>
    <s v="0"/>
    <s v=""/>
    <s v=""/>
    <s v=""/>
    <s v="IZ10"/>
    <s v="Z3"/>
    <s v=""/>
    <s v="19:00:00"/>
    <s v="17:55:00"/>
    <s v=""/>
    <s v=""/>
    <s v=""/>
    <s v=""/>
    <s v="21:22:16"/>
    <s v=""/>
    <s v=""/>
    <s v="AAIZ"/>
    <s v=""/>
    <s v=""/>
    <s v="CO"/>
    <s v=""/>
    <s v="PRODUCTIVOS"/>
    <s v="18:49:32"/>
    <s v=""/>
    <s v="000021251044"/>
    <s v="X"/>
    <s v=""/>
    <s v="IZ10"/>
    <s v=""/>
    <s v="000000"/>
    <s v="GNCH"/>
    <s v="10713765"/>
    <s v=""/>
    <s v=""/>
    <s v=""/>
    <s v="00:00:00"/>
    <s v=""/>
    <s v=""/>
    <s v="X"/>
    <s v=""/>
    <s v="18:46:20"/>
    <s v=""/>
    <s v="QM001202469128"/>
    <s v=""/>
    <s v=""/>
    <s v=""/>
    <s v=""/>
    <s v=""/>
    <s v="FORMADO"/>
    <s v=""/>
    <s v=""/>
    <s v=""/>
    <s v=""/>
    <s v="21:22:17"/>
    <s v="MNC490A"/>
    <s v=""/>
    <s v=""/>
    <s v=""/>
    <s v=""/>
    <s v="IZ10"/>
    <s v=""/>
    <s v="18:46:20"/>
    <s v=""/>
    <s v=""/>
    <s v="000"/>
    <s v="000"/>
    <s v="000"/>
    <s v=""/>
    <s v=""/>
    <s v=""/>
    <s v=""/>
    <s v=""/>
    <s v=""/>
    <s v=""/>
    <s v="H"/>
    <s v="IZ10"/>
    <s v="FORM00001"/>
    <x v="233"/>
    <d v="2023-06-28T00:00:00"/>
    <d v="2023-06-28T00:00:00"/>
    <d v="2023-06-28T00:00:00"/>
    <d v="2023-06-28T00:00:00"/>
    <m/>
    <m/>
    <d v="2023-06-28T00:00:00"/>
    <m/>
    <d v="2023-06-28T00:00:00"/>
    <d v="2023-06-28T00:00:00"/>
    <n v="1.08"/>
  </r>
  <r>
    <s v="IZ10"/>
    <s v="ZA"/>
    <s v="1202469213"/>
    <s v="MAL SELLADO"/>
    <x v="4"/>
    <s v="100"/>
    <s v="COORMTTO"/>
    <x v="0"/>
    <s v="MECE ORAS"/>
    <s v="IZWJJIMENEZ"/>
    <s v="IZWJJIMENEZ"/>
    <s v="IZ10-LSA1-EMP"/>
    <s v="B"/>
    <s v=""/>
    <s v=""/>
    <s v="106466700"/>
    <s v=""/>
    <s v="EXIZACMERINO"/>
    <s v="10:52:59"/>
    <s v="505001342"/>
    <s v="0"/>
    <s v=""/>
    <s v=""/>
    <s v=""/>
    <s v="IZ10"/>
    <s v="Z3"/>
    <s v=""/>
    <s v="14:20:00"/>
    <s v="13:50:00"/>
    <s v=""/>
    <s v=""/>
    <s v=""/>
    <s v=""/>
    <s v="17:15:09"/>
    <s v=""/>
    <s v=""/>
    <s v="AAIZ"/>
    <s v=""/>
    <s v=""/>
    <s v="CO"/>
    <s v=""/>
    <s v="PRODUCTIVOS"/>
    <s v="05:34:37"/>
    <s v=""/>
    <s v="000021251230"/>
    <s v="X"/>
    <s v=""/>
    <s v="IZ10"/>
    <s v=""/>
    <s v="000000"/>
    <s v="GNCH"/>
    <s v="10712765"/>
    <s v=""/>
    <s v=""/>
    <s v=""/>
    <s v="00:00:00"/>
    <s v=""/>
    <s v=""/>
    <s v="X"/>
    <s v=""/>
    <s v="05:32:36"/>
    <s v=""/>
    <s v="QM001202469213"/>
    <s v=""/>
    <s v=""/>
    <s v=""/>
    <s v=""/>
    <s v=""/>
    <s v="EMPAQUE"/>
    <s v=""/>
    <s v=""/>
    <s v=""/>
    <s v=""/>
    <s v="17:15:10"/>
    <s v="MNC525A"/>
    <s v=""/>
    <s v=""/>
    <s v=""/>
    <s v=""/>
    <s v="IZ10"/>
    <s v=""/>
    <s v="05:32:36"/>
    <s v=""/>
    <s v=""/>
    <s v="000"/>
    <s v="000"/>
    <s v="000"/>
    <s v=""/>
    <s v=""/>
    <s v=""/>
    <s v=""/>
    <s v=""/>
    <s v=""/>
    <s v=""/>
    <s v="H"/>
    <s v="IZ10"/>
    <s v="EMPA00005"/>
    <x v="234"/>
    <d v="2023-07-06T00:00:00"/>
    <d v="2023-07-12T00:00:00"/>
    <d v="2023-06-29T00:00:00"/>
    <d v="2023-07-06T00:00:00"/>
    <m/>
    <m/>
    <d v="2023-06-29T00:00:00"/>
    <m/>
    <d v="2023-06-29T00:00:00"/>
    <d v="2023-06-29T00:00:00"/>
    <n v="0.5"/>
  </r>
  <r>
    <s v="IZ10"/>
    <s v="ZA"/>
    <s v="1202470053"/>
    <s v="CONTORNO DE SELLADO MENOR"/>
    <x v="2"/>
    <s v="100"/>
    <s v="COORMTTO"/>
    <x v="0"/>
    <s v="MECE MERE ORAS"/>
    <s v="IZJJCORREA"/>
    <s v="IZJJCORREA"/>
    <s v="IZ10-LJA1-EMP-EMP2"/>
    <s v="B"/>
    <s v=""/>
    <s v=""/>
    <s v="106459129"/>
    <s v=""/>
    <s v="IZCAPIEDRAHI"/>
    <s v="09:43:01"/>
    <s v="505002465"/>
    <s v="0"/>
    <s v=""/>
    <s v=""/>
    <s v=""/>
    <s v="IZ10"/>
    <s v="Z3"/>
    <s v=""/>
    <s v="15:00:00"/>
    <s v="11:30:00"/>
    <s v=""/>
    <s v=""/>
    <s v=""/>
    <s v=""/>
    <s v="11:30:00"/>
    <s v=""/>
    <s v=""/>
    <s v="AAIZ"/>
    <s v=""/>
    <s v=""/>
    <s v="CO"/>
    <s v=""/>
    <s v="PRODUCTIVOS"/>
    <s v="15:24:59"/>
    <s v=""/>
    <s v="000021265367"/>
    <s v="X"/>
    <s v=""/>
    <s v="IZ10"/>
    <s v=""/>
    <s v="000000"/>
    <s v="GNCH"/>
    <s v="10723465"/>
    <s v=""/>
    <s v=""/>
    <s v=""/>
    <s v="00:00:00"/>
    <s v=""/>
    <s v=""/>
    <s v="X"/>
    <s v=""/>
    <s v="15:23:23"/>
    <s v="Juan Nustadtel"/>
    <s v="QM001202470053"/>
    <s v=""/>
    <s v=""/>
    <s v=""/>
    <s v=""/>
    <s v=""/>
    <s v="EMPAQUE RIGIDO"/>
    <s v="ENVIGADO"/>
    <s v=""/>
    <s v=""/>
    <s v=""/>
    <s v="09:43:00"/>
    <s v="MNC550A"/>
    <s v=""/>
    <s v=""/>
    <s v=""/>
    <s v=""/>
    <s v="IZ10"/>
    <s v="Cra 48#48 Sur-75 (Juan Neustadtel)"/>
    <s v="15:23:23"/>
    <s v="5405380"/>
    <s v=""/>
    <s v="000"/>
    <s v="000"/>
    <s v="000"/>
    <s v=""/>
    <s v=""/>
    <s v=""/>
    <s v=""/>
    <s v=""/>
    <s v=""/>
    <s v=""/>
    <s v="H"/>
    <s v="IZ10"/>
    <s v="20183406"/>
    <x v="235"/>
    <d v="2023-07-05T00:00:00"/>
    <d v="2023-07-05T00:00:00"/>
    <d v="2023-06-30T00:00:00"/>
    <d v="2023-06-30T00:00:00"/>
    <m/>
    <m/>
    <d v="2023-06-30T00:00:00"/>
    <m/>
    <d v="2023-06-30T00:00:00"/>
    <d v="2023-06-30T00:00:00"/>
    <n v="3.5"/>
  </r>
  <r>
    <s v="IZ10"/>
    <s v="ZA"/>
    <s v="1202470178"/>
    <s v="20183406 FALLO PLANCHA DE PRECALENTAM"/>
    <x v="2"/>
    <s v="100"/>
    <s v="ELECTINT"/>
    <x v="0"/>
    <s v="MECE MERE ORAS"/>
    <s v="IZEDCORDOBA"/>
    <s v="IZEDCORDOBA"/>
    <s v="IZ10-LJA1-EMP-EMP2"/>
    <s v="B"/>
    <s v=""/>
    <s v=""/>
    <s v="106459053"/>
    <s v=""/>
    <s v="IZLMORTIZ"/>
    <s v="07:41:47"/>
    <s v="505002465"/>
    <s v="0"/>
    <s v=""/>
    <s v=""/>
    <s v=""/>
    <s v="IZ10"/>
    <s v="Z3"/>
    <s v=""/>
    <s v="07:00:21"/>
    <s v="06:00:21"/>
    <s v=""/>
    <s v=""/>
    <s v=""/>
    <s v=""/>
    <s v="18:49:37"/>
    <s v=""/>
    <s v=""/>
    <s v="AAIZ"/>
    <s v=""/>
    <s v=""/>
    <s v="CO"/>
    <s v=""/>
    <s v="PRODUCTIVOS"/>
    <s v="06:47:45"/>
    <s v=""/>
    <s v="000021270738"/>
    <s v="X"/>
    <s v=""/>
    <s v="IZ10"/>
    <s v=""/>
    <s v="000000"/>
    <s v="GNCH"/>
    <s v="10723465"/>
    <s v=""/>
    <s v=""/>
    <s v=""/>
    <s v="00:00:00"/>
    <s v=""/>
    <s v=""/>
    <s v="X"/>
    <s v=""/>
    <s v="06:44:21"/>
    <s v="Juan Nustadtel"/>
    <s v="QM001202470178"/>
    <s v=""/>
    <s v=""/>
    <s v=""/>
    <s v=""/>
    <s v=""/>
    <s v="EMPAQUE RIGIDO"/>
    <s v="ENVIGADO"/>
    <s v=""/>
    <s v=""/>
    <s v=""/>
    <s v="18:49:38"/>
    <s v="MNC550A"/>
    <s v=""/>
    <s v=""/>
    <s v=""/>
    <s v=""/>
    <s v="IZ10"/>
    <s v="Cra 48#48 Sur-75 (Juan Neustadtel)"/>
    <s v="06:44:21"/>
    <s v="5405380"/>
    <s v=""/>
    <s v="000"/>
    <s v="000"/>
    <s v="000"/>
    <s v=""/>
    <s v=""/>
    <s v=""/>
    <s v=""/>
    <s v=""/>
    <s v=""/>
    <s v=""/>
    <s v="H"/>
    <s v="IZ10"/>
    <s v="20183406"/>
    <x v="236"/>
    <d v="2023-07-01T00:00:00"/>
    <d v="2023-07-02T00:00:00"/>
    <d v="2023-07-01T00:00:00"/>
    <d v="2023-07-01T00:00:00"/>
    <m/>
    <m/>
    <d v="2023-07-01T00:00:00"/>
    <m/>
    <d v="2023-07-01T00:00:00"/>
    <d v="2023-07-01T00:00:00"/>
    <n v="1"/>
  </r>
  <r>
    <s v="IZ10"/>
    <s v="ZA"/>
    <s v="1202471448"/>
    <s v="FRACTURA DE CADENA TRANSPORTADORA"/>
    <x v="8"/>
    <s v="100"/>
    <s v="MECANINT"/>
    <x v="0"/>
    <s v="MECE MERE ORAS"/>
    <s v="IZLMORTIZ"/>
    <s v="IZLMORTIZ"/>
    <s v="IZ10-LSA1-FOR"/>
    <s v="B"/>
    <s v=""/>
    <s v=""/>
    <s v="106463230"/>
    <s v=""/>
    <s v="IZLMORTIZ"/>
    <s v="05:44:03"/>
    <s v="505003047"/>
    <s v="0"/>
    <s v=""/>
    <s v=""/>
    <s v=""/>
    <s v="IZ10"/>
    <s v="Z3"/>
    <s v=""/>
    <s v="00:00:00"/>
    <s v="22:03:00"/>
    <s v=""/>
    <s v=""/>
    <s v=""/>
    <s v=""/>
    <s v="04:34:47"/>
    <s v=""/>
    <s v=""/>
    <s v="AAIZ"/>
    <s v=""/>
    <s v=""/>
    <s v="CO"/>
    <s v=""/>
    <s v="PRODUCTIVOS"/>
    <s v="01:38:23"/>
    <s v=""/>
    <s v="000021282581"/>
    <s v="X"/>
    <s v=""/>
    <s v="IZ10"/>
    <s v=""/>
    <s v="000000"/>
    <s v="GNCH"/>
    <s v="10713765"/>
    <s v=""/>
    <s v=""/>
    <s v=""/>
    <s v="00:00:00"/>
    <s v=""/>
    <s v=""/>
    <s v="X"/>
    <s v=""/>
    <s v="01:34:02"/>
    <s v="Juan Neustadtel"/>
    <s v="QM001202471448"/>
    <s v=""/>
    <s v=""/>
    <s v=""/>
    <s v=""/>
    <s v=""/>
    <s v="FORMADO"/>
    <s v=""/>
    <s v=""/>
    <s v=""/>
    <s v=""/>
    <s v="04:34:51"/>
    <s v="MNC490A"/>
    <s v=""/>
    <s v=""/>
    <s v=""/>
    <s v=""/>
    <s v="IZ10"/>
    <s v="Cra 48#48 Sur--75, Envigado"/>
    <s v="01:34:02"/>
    <s v="5405380 108"/>
    <s v=""/>
    <s v="000"/>
    <s v="000"/>
    <s v="000"/>
    <s v=""/>
    <s v=""/>
    <s v=""/>
    <s v=""/>
    <s v=""/>
    <s v=""/>
    <s v=""/>
    <s v="H"/>
    <s v="IZ10"/>
    <s v="20388054"/>
    <x v="237"/>
    <d v="2023-07-05T00:00:00"/>
    <d v="2023-07-05T00:00:00"/>
    <d v="2023-07-05T00:00:00"/>
    <d v="2023-07-05T00:00:00"/>
    <m/>
    <m/>
    <d v="2023-07-05T00:00:00"/>
    <m/>
    <d v="2023-07-05T00:00:00"/>
    <d v="2023-07-04T00:00:00"/>
    <n v="1.95"/>
  </r>
  <r>
    <s v="IZ10"/>
    <s v="ZA"/>
    <s v="1202471687"/>
    <s v="FALLO EN TUBO EMPUJADOR Y LLENADOR"/>
    <x v="7"/>
    <s v="100"/>
    <s v="COORMTTO"/>
    <x v="0"/>
    <s v="MECE ORAS"/>
    <s v="IZJPVASQUEZ"/>
    <s v="IZPOSSA"/>
    <s v="IZ10-LSA1-FOR"/>
    <s v="B"/>
    <s v=""/>
    <s v=""/>
    <s v="106465880"/>
    <s v=""/>
    <s v="EXIZACMERINO"/>
    <s v="08:48:01"/>
    <s v="505001267"/>
    <s v="0"/>
    <s v=""/>
    <s v=""/>
    <s v=""/>
    <s v="IZ10"/>
    <s v="Z3"/>
    <s v=""/>
    <s v="07:45:00"/>
    <s v="07:00:00"/>
    <s v=""/>
    <s v=""/>
    <s v=""/>
    <s v=""/>
    <s v="08:48:00"/>
    <s v=""/>
    <s v=""/>
    <s v="AAIZ"/>
    <s v=""/>
    <s v=""/>
    <s v="CO"/>
    <s v=""/>
    <s v="PRODUCTIVOS"/>
    <s v="10:50:10"/>
    <s v=""/>
    <s v="000021284949"/>
    <s v="X"/>
    <s v=""/>
    <s v="IZ10"/>
    <s v=""/>
    <s v="000000"/>
    <s v="GNCH"/>
    <s v="10713765"/>
    <s v=""/>
    <s v=""/>
    <s v=""/>
    <s v="00:00:00"/>
    <s v=""/>
    <s v=""/>
    <s v="X"/>
    <s v=""/>
    <s v="10:44:50"/>
    <s v=""/>
    <s v="QM001202471687"/>
    <s v=""/>
    <s v=""/>
    <s v=""/>
    <s v=""/>
    <s v=""/>
    <s v="FORMADO"/>
    <s v=""/>
    <s v=""/>
    <s v=""/>
    <s v=""/>
    <s v="08:48:01"/>
    <s v="MNC490A"/>
    <s v=""/>
    <s v=""/>
    <s v=""/>
    <s v=""/>
    <s v="IZ10"/>
    <s v=""/>
    <s v="10:44:50"/>
    <s v=""/>
    <s v=""/>
    <s v="000"/>
    <s v="000"/>
    <s v="000"/>
    <s v=""/>
    <s v=""/>
    <s v=""/>
    <s v=""/>
    <s v=""/>
    <s v=""/>
    <s v=""/>
    <s v="H"/>
    <s v="IZ10"/>
    <s v="FORM00001"/>
    <x v="237"/>
    <d v="2023-07-06T00:00:00"/>
    <d v="2023-07-06T00:00:00"/>
    <d v="2023-07-05T00:00:00"/>
    <d v="2023-07-06T00:00:00"/>
    <m/>
    <m/>
    <d v="2023-07-05T00:00:00"/>
    <m/>
    <d v="2023-07-05T00:00:00"/>
    <d v="2023-07-05T00:00:00"/>
    <n v="0.75"/>
  </r>
  <r>
    <s v="IZ10"/>
    <s v="ZA"/>
    <s v="1202472754"/>
    <s v="ATRANQUE EN ESTACIÓN DE SELLADO"/>
    <x v="2"/>
    <s v="100"/>
    <s v="MECANINT"/>
    <x v="0"/>
    <s v="MECE MERE ORAS"/>
    <s v="IZEDCORDOBA"/>
    <s v="IZEDCORDOBA"/>
    <s v="IZ10-LJA1-EMP-EMP2"/>
    <s v="B"/>
    <s v=""/>
    <s v=""/>
    <s v="106468225"/>
    <s v=""/>
    <s v="EXIZACMERINO"/>
    <s v="06:28:03"/>
    <s v="505002465"/>
    <s v="0"/>
    <s v=""/>
    <s v=""/>
    <s v=""/>
    <s v="IZ10"/>
    <s v="Z3"/>
    <s v=""/>
    <s v="09:10:00"/>
    <s v="08:15:44"/>
    <s v=""/>
    <s v=""/>
    <s v=""/>
    <s v=""/>
    <s v="06:28:02"/>
    <s v=""/>
    <s v=""/>
    <s v="AAIZ"/>
    <s v=""/>
    <s v=""/>
    <s v="CO"/>
    <s v=""/>
    <s v="PRODUCTIVOS"/>
    <s v="09:42:28"/>
    <s v=""/>
    <s v="000021298991"/>
    <s v="X"/>
    <s v=""/>
    <s v="IZ10"/>
    <s v=""/>
    <s v="000000"/>
    <s v="GNCH"/>
    <s v="10723465"/>
    <s v=""/>
    <s v=""/>
    <s v=""/>
    <s v="00:00:00"/>
    <s v=""/>
    <s v=""/>
    <s v="X"/>
    <s v=""/>
    <s v="09:39:44"/>
    <s v="Juan Nustadtel"/>
    <s v="QM001202472754"/>
    <s v=""/>
    <s v=""/>
    <s v=""/>
    <s v=""/>
    <s v=""/>
    <s v="EMPAQUE RIGIDO"/>
    <s v="ENVIGADO"/>
    <s v=""/>
    <s v=""/>
    <s v=""/>
    <s v="06:28:03"/>
    <s v="MNC550A"/>
    <s v=""/>
    <s v=""/>
    <s v=""/>
    <s v=""/>
    <s v="IZ10"/>
    <s v="Cra 48#48 Sur-75 (Juan Neustadtel)"/>
    <s v="09:39:44"/>
    <s v="5405380"/>
    <s v=""/>
    <s v="000"/>
    <s v="000"/>
    <s v="000"/>
    <s v=""/>
    <s v=""/>
    <s v=""/>
    <s v=""/>
    <s v=""/>
    <s v=""/>
    <s v=""/>
    <s v="H"/>
    <s v="IZ10"/>
    <s v="20183406"/>
    <x v="238"/>
    <d v="2023-07-08T00:00:00"/>
    <d v="2023-07-08T00:00:00"/>
    <d v="2023-07-07T00:00:00"/>
    <d v="2023-07-08T00:00:00"/>
    <m/>
    <m/>
    <d v="2023-07-07T00:00:00"/>
    <m/>
    <d v="2023-07-07T00:00:00"/>
    <d v="2023-07-07T00:00:00"/>
    <n v="0.9"/>
  </r>
  <r>
    <s v="IZ10"/>
    <s v="ZA"/>
    <s v="1202473295"/>
    <s v="FALLO ELECTRO-VALVULA DE VACIO"/>
    <x v="2"/>
    <s v="100"/>
    <s v="MECANINT"/>
    <x v="0"/>
    <s v="MECE MERE ORAS"/>
    <s v="IZEDCORDOBA"/>
    <s v="IZEDCORDOBA"/>
    <s v="IZ10-LJA1-EMP-EMP2"/>
    <s v="B"/>
    <s v=""/>
    <s v=""/>
    <s v="106470504"/>
    <s v=""/>
    <s v="EXIZACMERINO"/>
    <s v="13:19:57"/>
    <s v="505002465"/>
    <s v="0"/>
    <s v=""/>
    <s v=""/>
    <s v=""/>
    <s v="IZ10"/>
    <s v="Z3"/>
    <s v=""/>
    <s v="10:45:00"/>
    <s v="08:00:00"/>
    <s v=""/>
    <s v=""/>
    <s v=""/>
    <s v=""/>
    <s v="13:19:56"/>
    <s v=""/>
    <s v=""/>
    <s v="AAIZ"/>
    <s v=""/>
    <s v=""/>
    <s v="CO"/>
    <s v=""/>
    <s v="PRODUCTIVOS"/>
    <s v="10:45:26"/>
    <s v=""/>
    <s v="000021306104"/>
    <s v="X"/>
    <s v=""/>
    <s v="IZ10"/>
    <s v=""/>
    <s v="000000"/>
    <s v="GNCH"/>
    <s v="10723465"/>
    <s v=""/>
    <s v=""/>
    <s v=""/>
    <s v="00:00:00"/>
    <s v=""/>
    <s v=""/>
    <s v="X"/>
    <s v=""/>
    <s v="10:41:30"/>
    <s v="Juan Nustadtel"/>
    <s v="QM001202473295"/>
    <s v=""/>
    <s v=""/>
    <s v=""/>
    <s v=""/>
    <s v=""/>
    <s v="EMPAQUE RIGIDO"/>
    <s v="ENVIGADO"/>
    <s v=""/>
    <s v=""/>
    <s v=""/>
    <s v="13:19:57"/>
    <s v="MNC550A"/>
    <s v=""/>
    <s v=""/>
    <s v=""/>
    <s v=""/>
    <s v="IZ10"/>
    <s v="Cra 48#48 Sur-75 (Juan Neustadtel)"/>
    <s v="10:41:30"/>
    <s v="5405380"/>
    <s v=""/>
    <s v="000"/>
    <s v="000"/>
    <s v="000"/>
    <s v=""/>
    <s v=""/>
    <s v=""/>
    <s v=""/>
    <s v=""/>
    <s v=""/>
    <s v=""/>
    <s v="H"/>
    <s v="IZ10"/>
    <s v="20183406"/>
    <x v="239"/>
    <d v="2023-07-08T00:00:00"/>
    <d v="2023-07-08T00:00:00"/>
    <d v="2023-07-08T00:00:00"/>
    <d v="2023-07-08T00:00:00"/>
    <m/>
    <m/>
    <d v="2023-07-08T00:00:00"/>
    <m/>
    <d v="2023-07-08T00:00:00"/>
    <d v="2023-07-08T00:00:00"/>
    <n v="2.75"/>
  </r>
  <r>
    <s v="IZ10"/>
    <s v="ZA"/>
    <s v="1202476883"/>
    <s v="PRESENCIA DE AIRE EN EMBUTIDO"/>
    <x v="8"/>
    <s v="100"/>
    <s v="COORMTTO"/>
    <x v="0"/>
    <s v="MECE MERE ORAS"/>
    <s v="IZHAGIRALDO"/>
    <s v="IZHAGIRALDO"/>
    <s v="IZ10-LSA1-FOR"/>
    <s v="B"/>
    <s v=""/>
    <s v=""/>
    <s v="106481740"/>
    <s v=""/>
    <s v="IZEMCARVAJAL"/>
    <s v="15:37:57"/>
    <s v="505003047"/>
    <s v="0"/>
    <s v=""/>
    <s v=""/>
    <s v=""/>
    <s v="IZ10"/>
    <s v="Z3"/>
    <s v=""/>
    <s v="21:30:00"/>
    <s v="20:40:00"/>
    <s v=""/>
    <s v=""/>
    <s v=""/>
    <s v=""/>
    <s v="08:54:58"/>
    <s v=""/>
    <s v=""/>
    <s v="AAIZ"/>
    <s v=""/>
    <s v=""/>
    <s v="CO"/>
    <s v=""/>
    <s v="PRODUCTIVOS"/>
    <s v="21:32:20"/>
    <s v=""/>
    <s v="000021346325"/>
    <s v="X"/>
    <s v=""/>
    <s v="IZ10"/>
    <s v=""/>
    <s v="000000"/>
    <s v="GNCH"/>
    <s v="10713765"/>
    <s v=""/>
    <s v=""/>
    <s v=""/>
    <s v="00:00:00"/>
    <s v=""/>
    <s v=""/>
    <s v="X"/>
    <s v=""/>
    <s v="21:31:01"/>
    <s v="Juan Neustadtel"/>
    <s v="QM001202476883"/>
    <s v=""/>
    <s v=""/>
    <s v=""/>
    <s v=""/>
    <s v=""/>
    <s v="FORMADO"/>
    <s v=""/>
    <s v=""/>
    <s v=""/>
    <s v=""/>
    <s v="08:54:59"/>
    <s v="MNC490A"/>
    <s v=""/>
    <s v=""/>
    <s v=""/>
    <s v=""/>
    <s v="IZ10"/>
    <s v="Cra 48#48 Sur--75, Envigado"/>
    <s v="21:31:01"/>
    <s v="5405380 108"/>
    <s v=""/>
    <s v="000"/>
    <s v="000"/>
    <s v="000"/>
    <s v=""/>
    <s v=""/>
    <s v=""/>
    <s v=""/>
    <s v=""/>
    <s v=""/>
    <s v=""/>
    <s v="H"/>
    <s v="IZ10"/>
    <s v="20388054"/>
    <x v="240"/>
    <d v="2023-07-15T00:00:00"/>
    <d v="2023-07-15T00:00:00"/>
    <d v="2023-07-14T00:00:00"/>
    <d v="2023-07-15T00:00:00"/>
    <m/>
    <m/>
    <d v="2023-07-14T00:00:00"/>
    <m/>
    <d v="2023-07-14T00:00:00"/>
    <d v="2023-07-14T00:00:00"/>
    <n v="0.83"/>
  </r>
  <r>
    <s v="IZ10"/>
    <s v="ZA"/>
    <s v="1202478495"/>
    <s v="MAL CORTE LONGITUDINAL Y TRANSVERSAL"/>
    <x v="2"/>
    <s v="100"/>
    <s v="MECANINT"/>
    <x v="0"/>
    <s v="MECE MERE ORAS"/>
    <s v="IZEDCORDOBA"/>
    <s v="IZEDCORDOBA"/>
    <s v="IZ10-LJA1-EMP-EMP2"/>
    <s v="B"/>
    <s v=""/>
    <s v=""/>
    <s v="106489451"/>
    <s v=""/>
    <s v="IZCAPIEDRAHI"/>
    <s v="10:00:55"/>
    <s v="505002465"/>
    <s v="0"/>
    <s v=""/>
    <s v=""/>
    <s v=""/>
    <s v="IZ10"/>
    <s v="Z3"/>
    <s v=""/>
    <s v="09:20:00"/>
    <s v="07:00:00"/>
    <s v=""/>
    <s v=""/>
    <s v=""/>
    <s v=""/>
    <s v="07:00:00"/>
    <s v=""/>
    <s v=""/>
    <s v="AAIZ"/>
    <s v=""/>
    <s v=""/>
    <s v="CO"/>
    <s v=""/>
    <s v="PRODUCTIVOS"/>
    <s v="14:51:20"/>
    <s v=""/>
    <s v="000021364072"/>
    <s v="X"/>
    <s v=""/>
    <s v="IZ10"/>
    <s v=""/>
    <s v="000000"/>
    <s v="GNCH"/>
    <s v="10723465"/>
    <s v=""/>
    <s v=""/>
    <s v=""/>
    <s v="00:00:00"/>
    <s v=""/>
    <s v=""/>
    <s v="X"/>
    <s v=""/>
    <s v="14:46:40"/>
    <s v="Juan Nustadtel"/>
    <s v="QM001202478495"/>
    <s v=""/>
    <s v=""/>
    <s v=""/>
    <s v=""/>
    <s v=""/>
    <s v="EMPAQUE RIGIDO"/>
    <s v="ENVIGADO"/>
    <s v=""/>
    <s v=""/>
    <s v=""/>
    <s v="10:00:54"/>
    <s v="MNC550A"/>
    <s v=""/>
    <s v=""/>
    <s v=""/>
    <s v=""/>
    <s v="IZ10"/>
    <s v="Cra 48#48 Sur-75 (Juan Neustadtel)"/>
    <s v="14:46:40"/>
    <s v="5405380"/>
    <s v=""/>
    <s v="000"/>
    <s v="000"/>
    <s v="000"/>
    <s v=""/>
    <s v=""/>
    <s v=""/>
    <s v=""/>
    <s v=""/>
    <s v=""/>
    <s v=""/>
    <s v="H"/>
    <s v="IZ10"/>
    <s v="20183406"/>
    <x v="241"/>
    <d v="2023-07-21T00:00:00"/>
    <d v="2023-07-21T00:00:00"/>
    <d v="2023-07-17T00:00:00"/>
    <d v="2023-07-17T00:00:00"/>
    <m/>
    <m/>
    <d v="2023-07-18T00:00:00"/>
    <m/>
    <d v="2023-07-18T00:00:00"/>
    <d v="2023-07-17T00:00:00"/>
    <n v="2.33"/>
  </r>
  <r>
    <s v="IZ10"/>
    <s v="ZA"/>
    <s v="1202478303"/>
    <s v="Dificultades en el anteojo de sellado"/>
    <x v="4"/>
    <s v="100"/>
    <s v="JEFEMTTO"/>
    <x v="0"/>
    <s v="MECE MERE ORAS"/>
    <s v="IZJIGOMEZ"/>
    <s v="IZJIGOMEZ"/>
    <s v="IZ10-LSA1-EMP"/>
    <s v="B"/>
    <s v=""/>
    <s v=""/>
    <s v="106487738"/>
    <s v=""/>
    <s v="IZEMCARVAJAL"/>
    <s v="20:50:50"/>
    <s v="505001342"/>
    <s v="0"/>
    <s v=""/>
    <s v=""/>
    <s v=""/>
    <s v="IZ10"/>
    <s v="Z3"/>
    <s v=""/>
    <s v="11:00:00"/>
    <s v="10:10:32"/>
    <s v=""/>
    <s v=""/>
    <s v=""/>
    <s v=""/>
    <s v="20:50:48"/>
    <s v=""/>
    <s v=""/>
    <s v="AAIZ"/>
    <s v=""/>
    <s v=""/>
    <s v="CO"/>
    <s v=""/>
    <s v="PRODUCTIVOS"/>
    <s v="10:42:28"/>
    <s v=""/>
    <s v="000021362136"/>
    <s v="X"/>
    <s v=""/>
    <s v="IZ10"/>
    <s v=""/>
    <s v="000000"/>
    <s v="GNCH"/>
    <s v="10712765"/>
    <s v=""/>
    <s v=""/>
    <s v=""/>
    <s v="00:00:00"/>
    <s v=""/>
    <s v=""/>
    <s v="X"/>
    <s v=""/>
    <s v="10:36:32"/>
    <s v=""/>
    <s v="QM001202478303"/>
    <s v=""/>
    <s v=""/>
    <s v=""/>
    <s v=""/>
    <s v=""/>
    <s v="EMPAQUE"/>
    <s v=""/>
    <s v=""/>
    <s v=""/>
    <s v=""/>
    <s v="20:50:50"/>
    <s v="MNC525A"/>
    <s v=""/>
    <s v=""/>
    <s v=""/>
    <s v=""/>
    <s v="IZ10"/>
    <s v=""/>
    <s v="10:36:32"/>
    <s v=""/>
    <s v=""/>
    <s v="000"/>
    <s v="000"/>
    <s v="000"/>
    <s v=""/>
    <s v=""/>
    <s v=""/>
    <s v=""/>
    <s v=""/>
    <s v=""/>
    <s v=""/>
    <s v="H"/>
    <s v="IZ10"/>
    <s v="EMPA00005"/>
    <x v="241"/>
    <d v="2023-07-18T00:00:00"/>
    <d v="2023-07-18T00:00:00"/>
    <d v="2023-07-18T00:00:00"/>
    <d v="2023-07-18T00:00:00"/>
    <m/>
    <m/>
    <d v="2023-07-18T00:00:00"/>
    <m/>
    <d v="2023-07-18T00:00:00"/>
    <d v="2023-07-18T00:00:00"/>
    <n v="0.82"/>
  </r>
  <r>
    <s v="IZ10"/>
    <s v="ZA"/>
    <s v="1202478701"/>
    <s v="MULTIPLES FALLOS ELECTRICOS"/>
    <x v="2"/>
    <s v="100"/>
    <s v="ELECTINT"/>
    <x v="0"/>
    <s v="MECE MERE ORAS"/>
    <s v="IZHAURAN"/>
    <s v="IZHAURAN"/>
    <s v="IZ10-LJA1-EMP-EMP2"/>
    <s v="B"/>
    <s v=""/>
    <s v=""/>
    <s v="106489071"/>
    <s v=""/>
    <s v="EXIZACMERINO"/>
    <s v="13:19:46"/>
    <s v="505002465"/>
    <s v="0"/>
    <s v=""/>
    <s v=""/>
    <s v=""/>
    <s v="IZ10"/>
    <s v="Z3"/>
    <s v=""/>
    <s v="09:40:00"/>
    <s v="06:00:00"/>
    <s v=""/>
    <s v=""/>
    <s v=""/>
    <s v=""/>
    <s v="13:19:45"/>
    <s v=""/>
    <s v=""/>
    <s v="AAIZ"/>
    <s v=""/>
    <s v=""/>
    <s v="CO"/>
    <s v=""/>
    <s v="PRODUCTIVOS"/>
    <s v="07:06:11"/>
    <s v=""/>
    <s v="000021367506"/>
    <s v="X"/>
    <s v=""/>
    <s v="IZ10"/>
    <s v=""/>
    <s v="000000"/>
    <s v="GNCH"/>
    <s v="10723465"/>
    <s v=""/>
    <s v=""/>
    <s v=""/>
    <s v="00:00:00"/>
    <s v=""/>
    <s v=""/>
    <s v="X"/>
    <s v=""/>
    <s v="07:04:38"/>
    <s v="Juan Nustadtel"/>
    <s v="QM001202478701"/>
    <s v=""/>
    <s v=""/>
    <s v=""/>
    <s v=""/>
    <s v=""/>
    <s v="EMPAQUE RIGIDO"/>
    <s v="ENVIGADO"/>
    <s v=""/>
    <s v=""/>
    <s v=""/>
    <s v="13:19:46"/>
    <s v="MNC550A"/>
    <s v=""/>
    <s v=""/>
    <s v=""/>
    <s v=""/>
    <s v="IZ10"/>
    <s v="Cra 48#48 Sur-75 (Juan Neustadtel)"/>
    <s v="07:04:38"/>
    <s v="5405380"/>
    <s v=""/>
    <s v="000"/>
    <s v="000"/>
    <s v="000"/>
    <s v=""/>
    <s v=""/>
    <s v=""/>
    <s v=""/>
    <s v=""/>
    <s v=""/>
    <s v=""/>
    <s v="H"/>
    <s v="IZ10"/>
    <s v="20183406"/>
    <x v="242"/>
    <d v="2023-07-20T00:00:00"/>
    <d v="2023-07-20T00:00:00"/>
    <d v="2023-07-19T00:00:00"/>
    <d v="2023-07-20T00:00:00"/>
    <m/>
    <m/>
    <d v="2023-07-19T00:00:00"/>
    <m/>
    <d v="2023-07-19T00:00:00"/>
    <d v="2023-07-19T00:00:00"/>
    <n v="3.67"/>
  </r>
  <r>
    <s v="IZ10"/>
    <s v="ZA"/>
    <s v="1202479297"/>
    <s v="TROQUEL # 3 DESGASTADO"/>
    <x v="2"/>
    <s v="100"/>
    <s v="COORMTTO"/>
    <x v="0"/>
    <s v="MECE MERE ORAS"/>
    <s v="IZJJCORREA"/>
    <s v="IZJJCORREA"/>
    <s v="IZ10-LJA1-EMP-EMP2"/>
    <s v="B"/>
    <s v=""/>
    <s v=""/>
    <s v="106493614"/>
    <s v=""/>
    <s v="EXIZACMERINO"/>
    <s v="10:54:52"/>
    <s v="505002465"/>
    <s v="0"/>
    <s v=""/>
    <s v=""/>
    <s v=""/>
    <s v="IZ10"/>
    <s v="Z3"/>
    <s v=""/>
    <s v="07:25:00"/>
    <s v="06:00:00"/>
    <s v=""/>
    <s v=""/>
    <s v=""/>
    <s v=""/>
    <s v="06:00:00"/>
    <s v=""/>
    <s v=""/>
    <s v="AAIZ"/>
    <s v=""/>
    <s v=""/>
    <s v="CO"/>
    <s v=""/>
    <s v="PRODUCTIVOS"/>
    <s v="08:42:20"/>
    <s v=""/>
    <s v="000021375625"/>
    <s v="X"/>
    <s v=""/>
    <s v="IZ10"/>
    <s v=""/>
    <s v="000000"/>
    <s v="GNCH"/>
    <s v="10723465"/>
    <s v=""/>
    <s v=""/>
    <s v=""/>
    <s v="00:00:00"/>
    <s v=""/>
    <s v=""/>
    <s v="X"/>
    <s v=""/>
    <s v="08:41:20"/>
    <s v="Juan Nustadtel"/>
    <s v="QM001202479297"/>
    <s v=""/>
    <s v=""/>
    <s v=""/>
    <s v=""/>
    <s v=""/>
    <s v="EMPAQUE RIGIDO"/>
    <s v="ENVIGADO"/>
    <s v=""/>
    <s v=""/>
    <s v=""/>
    <s v="10:54:50"/>
    <s v="MNC550A"/>
    <s v=""/>
    <s v=""/>
    <s v=""/>
    <s v=""/>
    <s v="IZ10"/>
    <s v="Cra 48#48 Sur-75 (Juan Neustadtel)"/>
    <s v="08:41:20"/>
    <s v="5405380"/>
    <s v=""/>
    <s v="000"/>
    <s v="000"/>
    <s v="000"/>
    <s v=""/>
    <s v=""/>
    <s v=""/>
    <s v=""/>
    <s v=""/>
    <s v=""/>
    <s v=""/>
    <s v="H"/>
    <s v="IZ10"/>
    <s v="20183406"/>
    <x v="243"/>
    <d v="2023-10-23T00:00:00"/>
    <d v="2023-10-23T00:00:00"/>
    <d v="2023-07-20T00:00:00"/>
    <d v="2023-07-20T00:00:00"/>
    <m/>
    <m/>
    <d v="2023-07-20T00:00:00"/>
    <m/>
    <d v="2023-07-20T00:00:00"/>
    <d v="2023-07-20T00:00:00"/>
    <n v="1.42"/>
  </r>
  <r>
    <s v="IZ10"/>
    <s v="ZA"/>
    <s v="1202479588"/>
    <s v="BALANZA NO REGISTRA PESO"/>
    <x v="8"/>
    <s v="100"/>
    <s v="COORMTTO"/>
    <x v="2"/>
    <s v="MECE"/>
    <s v="IZHAGIRALDO"/>
    <s v="IZHAGIRALDO"/>
    <s v="IZ10-LSA1-FOR"/>
    <s v="B"/>
    <s v=""/>
    <s v=""/>
    <s v=""/>
    <s v=""/>
    <s v="EXIZACMERINO"/>
    <s v="06:43:46"/>
    <s v="505003047"/>
    <s v="0"/>
    <s v=""/>
    <s v=""/>
    <s v=""/>
    <s v="IZ10"/>
    <s v="Z3"/>
    <s v=""/>
    <s v="00:00:00"/>
    <s v="15:05:22"/>
    <s v=""/>
    <s v=""/>
    <s v=""/>
    <s v=""/>
    <s v="15:05:22"/>
    <s v=""/>
    <s v=""/>
    <s v="AAIZ"/>
    <s v=""/>
    <s v=""/>
    <s v="CO"/>
    <s v=""/>
    <s v="PRODUCTIVOS"/>
    <s v="19:47:02"/>
    <s v=""/>
    <s v="000021379838"/>
    <s v="X"/>
    <s v=""/>
    <s v="IZ10"/>
    <s v=""/>
    <s v="000000"/>
    <s v="GNCH"/>
    <s v="10713765"/>
    <s v=""/>
    <s v=""/>
    <s v=""/>
    <s v="00:00:00"/>
    <s v=""/>
    <s v=""/>
    <s v="X"/>
    <s v=""/>
    <s v="19:45:22"/>
    <s v="Juan Neustadtel"/>
    <s v="QM001202479588"/>
    <s v=""/>
    <s v=""/>
    <s v=""/>
    <s v=""/>
    <s v=""/>
    <s v="FORMADO"/>
    <s v=""/>
    <s v=""/>
    <s v=""/>
    <s v=""/>
    <s v="06:43:44"/>
    <s v="MNC490A"/>
    <s v=""/>
    <s v=""/>
    <s v=""/>
    <s v=""/>
    <s v="IZ10"/>
    <s v="Cra 48#48 Sur--75, Envigado"/>
    <s v="19:45:22"/>
    <s v="5405380 108"/>
    <s v=""/>
    <s v="000"/>
    <s v="000"/>
    <s v="000"/>
    <s v=""/>
    <s v=""/>
    <s v=""/>
    <s v=""/>
    <s v=""/>
    <s v=""/>
    <s v=""/>
    <s v="H"/>
    <s v="IZ10"/>
    <s v="20388054"/>
    <x v="243"/>
    <d v="2023-07-21T00:00:00"/>
    <d v="2023-07-21T00:00:00"/>
    <m/>
    <d v="2023-07-20T00:00:00"/>
    <m/>
    <m/>
    <d v="2023-07-20T00:00:00"/>
    <m/>
    <d v="2023-07-20T00:00:00"/>
    <d v="2023-07-20T00:00:00"/>
    <n v="0"/>
  </r>
  <r>
    <s v="IZ10"/>
    <s v="ZA"/>
    <s v="1202480854"/>
    <s v="ERROR DE PORWERLINK"/>
    <x v="2"/>
    <s v="100"/>
    <s v="MECANINT"/>
    <x v="0"/>
    <s v="MECE ORAS"/>
    <s v="IZEDCORDOBA"/>
    <s v="IZEDCORDOBA"/>
    <s v="IZ10-LJA1-EMP-EMP2"/>
    <s v="B"/>
    <s v=""/>
    <s v=""/>
    <s v="106506162"/>
    <s v=""/>
    <s v="EXIZACMERINO"/>
    <s v="13:11:48"/>
    <s v="505002465"/>
    <s v="0"/>
    <s v=""/>
    <s v=""/>
    <s v=""/>
    <s v="IZ10"/>
    <s v="Z3"/>
    <s v=""/>
    <s v="06:30:00"/>
    <s v="06:00:00"/>
    <s v=""/>
    <s v=""/>
    <s v=""/>
    <s v=""/>
    <s v="13:11:47"/>
    <s v=""/>
    <s v=""/>
    <s v="AAIZ"/>
    <s v=""/>
    <s v=""/>
    <s v="CO"/>
    <s v=""/>
    <s v="PRODUCTIVOS"/>
    <s v="12:05:36"/>
    <s v=""/>
    <s v="000021396972"/>
    <s v="X"/>
    <s v=""/>
    <s v="IZ10"/>
    <s v=""/>
    <s v="000000"/>
    <s v="GNCH"/>
    <s v="10723465"/>
    <s v=""/>
    <s v=""/>
    <s v=""/>
    <s v="00:00:00"/>
    <s v=""/>
    <s v=""/>
    <s v="X"/>
    <s v=""/>
    <s v="11:59:42"/>
    <s v="Juan Nustadtel"/>
    <s v="QM001202480854"/>
    <s v=""/>
    <s v=""/>
    <s v=""/>
    <s v=""/>
    <s v=""/>
    <s v="EMPAQUE RIGIDO"/>
    <s v="ENVIGADO"/>
    <s v=""/>
    <s v=""/>
    <s v=""/>
    <s v="13:11:48"/>
    <s v="MNC550A"/>
    <s v=""/>
    <s v=""/>
    <s v=""/>
    <s v=""/>
    <s v="IZ10"/>
    <s v="Cra 48#48 Sur-75 (Juan Neustadtel)"/>
    <s v="11:59:42"/>
    <s v="5405380"/>
    <s v=""/>
    <s v="000"/>
    <s v="000"/>
    <s v="000"/>
    <s v=""/>
    <s v=""/>
    <s v=""/>
    <s v=""/>
    <s v=""/>
    <s v=""/>
    <s v=""/>
    <s v="H"/>
    <s v="IZ10"/>
    <s v="20183406"/>
    <x v="244"/>
    <d v="2023-07-25T00:00:00"/>
    <d v="2023-07-25T00:00:00"/>
    <d v="2023-07-24T00:00:00"/>
    <d v="2023-07-25T00:00:00"/>
    <m/>
    <m/>
    <d v="2023-07-24T00:00:00"/>
    <m/>
    <d v="2023-07-24T00:00:00"/>
    <d v="2023-07-24T00:00:00"/>
    <n v="0.5"/>
  </r>
  <r>
    <s v="IZ10"/>
    <s v="ZA"/>
    <s v="1202481042"/>
    <s v="SENSOR GUARDA DE FORMADO NO CONFIRMA"/>
    <x v="2"/>
    <s v="100"/>
    <s v="ELECTINT"/>
    <x v="0"/>
    <s v="MECE MERE ORAS"/>
    <s v="IZHAURAN"/>
    <s v="IZHAURAN"/>
    <s v="IZ10-LJA1-EMP-EMP2"/>
    <s v="B"/>
    <s v=""/>
    <s v=""/>
    <s v="106504703"/>
    <s v=""/>
    <s v="IZEMCARVAJAL"/>
    <s v="21:45:02"/>
    <s v="505002465"/>
    <s v="0"/>
    <s v=""/>
    <s v=""/>
    <s v=""/>
    <s v="IZ10"/>
    <s v="Z3"/>
    <s v=""/>
    <s v="16:10:00"/>
    <s v="15:20:00"/>
    <s v=""/>
    <s v=""/>
    <s v=""/>
    <s v=""/>
    <s v="21:58:32"/>
    <s v=""/>
    <s v=""/>
    <s v="AAIZ"/>
    <s v=""/>
    <s v=""/>
    <s v="CO"/>
    <s v=""/>
    <s v="PRODUCTIVOS"/>
    <s v="15:47:25"/>
    <s v=""/>
    <s v="000021398736"/>
    <s v="X"/>
    <s v=""/>
    <s v="IZ10"/>
    <s v=""/>
    <s v="000000"/>
    <s v="GNCH"/>
    <s v="10723465"/>
    <s v=""/>
    <s v=""/>
    <s v=""/>
    <s v="00:00:00"/>
    <s v=""/>
    <s v=""/>
    <s v="X"/>
    <s v=""/>
    <s v="15:44:50"/>
    <s v="Juan Nustadtel"/>
    <s v="QM001202481042"/>
    <s v=""/>
    <s v=""/>
    <s v=""/>
    <s v=""/>
    <s v=""/>
    <s v="EMPAQUE RIGIDO"/>
    <s v="ENVIGADO"/>
    <s v=""/>
    <s v=""/>
    <s v=""/>
    <s v="21:58:33"/>
    <s v="MNC550A"/>
    <s v=""/>
    <s v=""/>
    <s v=""/>
    <s v=""/>
    <s v="IZ10"/>
    <s v="Cra 48#48 Sur-75 (Juan Neustadtel)"/>
    <s v="15:44:50"/>
    <s v="5405380"/>
    <s v=""/>
    <s v="000"/>
    <s v="000"/>
    <s v="000"/>
    <s v=""/>
    <s v=""/>
    <s v=""/>
    <s v=""/>
    <s v=""/>
    <s v=""/>
    <s v=""/>
    <s v="H"/>
    <s v="IZ10"/>
    <s v="20183406"/>
    <x v="244"/>
    <d v="2023-07-24T00:00:00"/>
    <d v="2023-07-25T00:00:00"/>
    <d v="2023-07-24T00:00:00"/>
    <d v="2023-07-24T00:00:00"/>
    <m/>
    <m/>
    <d v="2023-07-24T00:00:00"/>
    <m/>
    <d v="2023-07-24T00:00:00"/>
    <d v="2023-07-24T00:00:00"/>
    <n v="0.83"/>
  </r>
  <r>
    <s v="IZ10"/>
    <s v="ZA"/>
    <s v="1202481143"/>
    <s v="ERROR DE COMUNICACIÓN"/>
    <x v="2"/>
    <s v="100"/>
    <s v="ELECTINT"/>
    <x v="0"/>
    <s v="MECE MERE ORAS"/>
    <s v="IZHAURAN"/>
    <s v="IZHAURAN"/>
    <s v="IZ10-LJA1-EMP-EMP2"/>
    <s v="B"/>
    <s v=""/>
    <s v=""/>
    <s v="106506772"/>
    <s v=""/>
    <s v="EXIZACMERINO"/>
    <s v="13:49:32"/>
    <s v="505002465"/>
    <s v="0"/>
    <s v=""/>
    <s v=""/>
    <s v=""/>
    <s v="IZ10"/>
    <s v="Z3"/>
    <s v=""/>
    <s v="21:40:00"/>
    <s v="20:40:00"/>
    <s v=""/>
    <s v=""/>
    <s v=""/>
    <s v=""/>
    <s v="13:49:31"/>
    <s v=""/>
    <s v=""/>
    <s v="AAIZ"/>
    <s v=""/>
    <s v=""/>
    <s v="CO"/>
    <s v=""/>
    <s v="PRODUCTIVOS"/>
    <s v="21:17:53"/>
    <s v=""/>
    <s v="000021399851"/>
    <s v="X"/>
    <s v=""/>
    <s v="IZ10"/>
    <s v=""/>
    <s v="000000"/>
    <s v="GNCH"/>
    <s v="10723465"/>
    <s v=""/>
    <s v=""/>
    <s v=""/>
    <s v="00:00:00"/>
    <s v=""/>
    <s v=""/>
    <s v="X"/>
    <s v=""/>
    <s v="21:15:49"/>
    <s v="Juan Nustadtel"/>
    <s v="QM001202481143"/>
    <s v=""/>
    <s v=""/>
    <s v=""/>
    <s v=""/>
    <s v=""/>
    <s v="EMPAQUE RIGIDO"/>
    <s v="ENVIGADO"/>
    <s v=""/>
    <s v=""/>
    <s v=""/>
    <s v="13:49:32"/>
    <s v="MNC550A"/>
    <s v=""/>
    <s v=""/>
    <s v=""/>
    <s v=""/>
    <s v="IZ10"/>
    <s v="Cra 48#48 Sur-75 (Juan Neustadtel)"/>
    <s v="21:15:49"/>
    <s v="5405380"/>
    <s v=""/>
    <s v="000"/>
    <s v="000"/>
    <s v="000"/>
    <s v=""/>
    <s v=""/>
    <s v=""/>
    <s v=""/>
    <s v=""/>
    <s v=""/>
    <s v=""/>
    <s v="H"/>
    <s v="IZ10"/>
    <s v="20183406"/>
    <x v="244"/>
    <d v="2023-07-25T00:00:00"/>
    <d v="2023-07-25T00:00:00"/>
    <d v="2023-07-24T00:00:00"/>
    <d v="2023-07-25T00:00:00"/>
    <m/>
    <m/>
    <d v="2023-07-24T00:00:00"/>
    <m/>
    <d v="2023-07-24T00:00:00"/>
    <d v="2023-07-24T00:00:00"/>
    <n v="1"/>
  </r>
  <r>
    <s v="IZ10"/>
    <s v="ZA"/>
    <s v="1202481355"/>
    <s v="FALLO DE POWER LINK"/>
    <x v="2"/>
    <s v="100"/>
    <s v="MECANINT"/>
    <x v="0"/>
    <s v="MECE MERE ORAS"/>
    <s v="IZEDCORDOBA"/>
    <s v="IZEDCORDOBA"/>
    <s v="IZ10-LJA1-EMP-EMP2"/>
    <s v="B"/>
    <s v=""/>
    <s v=""/>
    <s v="106508992"/>
    <s v=""/>
    <s v="IZLMORTIZ"/>
    <s v="20:36:34"/>
    <s v="505002465"/>
    <s v="0"/>
    <s v=""/>
    <s v=""/>
    <s v=""/>
    <s v="IZ10"/>
    <s v="Z3"/>
    <s v=""/>
    <s v="08:48:00"/>
    <s v="07:40:52"/>
    <s v=""/>
    <s v=""/>
    <s v=""/>
    <s v=""/>
    <s v="07:40:52"/>
    <s v=""/>
    <s v=""/>
    <s v="AAIZ"/>
    <s v=""/>
    <s v=""/>
    <s v="CO"/>
    <s v=""/>
    <s v="PRODUCTIVOS"/>
    <s v="09:12:23"/>
    <s v=""/>
    <s v="000021402459"/>
    <s v="X"/>
    <s v=""/>
    <s v="IZ10"/>
    <s v=""/>
    <s v="000000"/>
    <s v="GNCH"/>
    <s v="10723465"/>
    <s v=""/>
    <s v=""/>
    <s v=""/>
    <s v="00:00:00"/>
    <s v=""/>
    <s v=""/>
    <s v="X"/>
    <s v=""/>
    <s v="09:09:52"/>
    <s v="Juan Nustadtel"/>
    <s v="QM001202481355"/>
    <s v=""/>
    <s v=""/>
    <s v=""/>
    <s v=""/>
    <s v=""/>
    <s v="EMPAQUE RIGIDO"/>
    <s v="ENVIGADO"/>
    <s v=""/>
    <s v=""/>
    <s v=""/>
    <s v="20:36:33"/>
    <s v="MNC550A"/>
    <s v=""/>
    <s v=""/>
    <s v=""/>
    <s v=""/>
    <s v="IZ10"/>
    <s v="Cra 48#48 Sur-75 (Juan Neustadtel)"/>
    <s v="09:09:52"/>
    <s v="5405380"/>
    <s v=""/>
    <s v="000"/>
    <s v="000"/>
    <s v="000"/>
    <s v=""/>
    <s v=""/>
    <s v=""/>
    <s v=""/>
    <s v=""/>
    <s v=""/>
    <s v=""/>
    <s v="H"/>
    <s v="IZ10"/>
    <s v="20183406"/>
    <x v="245"/>
    <d v="2024-05-14T00:00:00"/>
    <d v="2024-05-14T00:00:00"/>
    <d v="2023-07-25T00:00:00"/>
    <d v="2023-07-25T00:00:00"/>
    <m/>
    <m/>
    <d v="2023-07-25T00:00:00"/>
    <m/>
    <d v="2023-07-25T00:00:00"/>
    <d v="2023-07-25T00:00:00"/>
    <n v="1.1200000000000001"/>
  </r>
  <r>
    <s v="IZ10"/>
    <s v="ZA"/>
    <s v="1202481639"/>
    <s v="FALLO SENSOR DE GUARDA"/>
    <x v="2"/>
    <s v="100"/>
    <s v="MECANINT"/>
    <x v="0"/>
    <s v="MECE MERE ORAS"/>
    <s v="IZEDCORDOBA"/>
    <s v="IZEDCORDOBA"/>
    <s v="IZ10-LJA1-EMP-EMP2"/>
    <s v="B"/>
    <s v=""/>
    <s v=""/>
    <s v="106508997"/>
    <s v=""/>
    <s v="IZEMCARVAJAL"/>
    <s v="14:39:52"/>
    <s v="505002465"/>
    <s v="0"/>
    <s v=""/>
    <s v=""/>
    <s v=""/>
    <s v="IZ10"/>
    <s v="Z3"/>
    <s v=""/>
    <s v="14:10:00"/>
    <s v="12:50:00"/>
    <s v=""/>
    <s v=""/>
    <s v=""/>
    <s v=""/>
    <s v="10:40:12"/>
    <s v=""/>
    <s v=""/>
    <s v="AAIZ"/>
    <s v=""/>
    <s v=""/>
    <s v="CO"/>
    <s v=""/>
    <s v="PRODUCTIVOS"/>
    <s v="13:22:30"/>
    <s v=""/>
    <s v="000021404451"/>
    <s v="X"/>
    <s v=""/>
    <s v="IZ10"/>
    <s v=""/>
    <s v="000000"/>
    <s v="GNCH"/>
    <s v="10723465"/>
    <s v=""/>
    <s v=""/>
    <s v=""/>
    <s v="00:00:00"/>
    <s v=""/>
    <s v=""/>
    <s v="X"/>
    <s v=""/>
    <s v="13:21:22"/>
    <s v="Juan Nustadtel"/>
    <s v="QM001202481639"/>
    <s v=""/>
    <s v=""/>
    <s v=""/>
    <s v=""/>
    <s v=""/>
    <s v="EMPAQUE RIGIDO"/>
    <s v="ENVIGADO"/>
    <s v=""/>
    <s v=""/>
    <s v=""/>
    <s v="10:40:13"/>
    <s v="MNC550A"/>
    <s v=""/>
    <s v=""/>
    <s v=""/>
    <s v=""/>
    <s v="IZ10"/>
    <s v="Cra 48#48 Sur-75 (Juan Neustadtel)"/>
    <s v="13:21:22"/>
    <s v="5405380"/>
    <s v=""/>
    <s v="000"/>
    <s v="000"/>
    <s v="000"/>
    <s v=""/>
    <s v=""/>
    <s v=""/>
    <s v=""/>
    <s v=""/>
    <s v=""/>
    <s v=""/>
    <s v="H"/>
    <s v="IZ10"/>
    <s v="20183406"/>
    <x v="245"/>
    <d v="2023-07-26T00:00:00"/>
    <d v="2023-07-26T00:00:00"/>
    <d v="2023-07-25T00:00:00"/>
    <d v="2023-07-26T00:00:00"/>
    <m/>
    <m/>
    <d v="2023-07-25T00:00:00"/>
    <m/>
    <d v="2023-07-25T00:00:00"/>
    <d v="2023-07-25T00:00:00"/>
    <n v="1.33"/>
  </r>
  <r>
    <s v="IZ10"/>
    <s v="ZA"/>
    <s v="1202481677"/>
    <s v="20183406 NT 700 FALLO SENSOR DE GUARDA"/>
    <x v="2"/>
    <s v="100"/>
    <s v="MECANINT"/>
    <x v="1"/>
    <s v="MECE"/>
    <s v="IZEDCORDOBA"/>
    <s v="IZEDCORDOBA"/>
    <s v="IZ10-LJA1-EMP-EMP2"/>
    <s v="B"/>
    <s v=""/>
    <s v=""/>
    <s v=""/>
    <s v=""/>
    <s v="EXIZACMERINO"/>
    <s v="10:34:07"/>
    <s v="505002465"/>
    <s v="0"/>
    <s v=""/>
    <s v=""/>
    <s v=""/>
    <s v="IZ10"/>
    <s v="Z3"/>
    <s v=""/>
    <s v="00:00:00"/>
    <s v="13:05:51"/>
    <s v=""/>
    <s v=""/>
    <s v=""/>
    <s v=""/>
    <s v="13:05:51"/>
    <s v=""/>
    <s v=""/>
    <s v="AAIZ"/>
    <s v=""/>
    <s v=""/>
    <s v="CO"/>
    <s v=""/>
    <s v="PRODUCTIVOS"/>
    <s v="14:09:04"/>
    <s v=""/>
    <s v="000021404606"/>
    <s v="X"/>
    <s v=""/>
    <s v="IZ10"/>
    <s v=""/>
    <s v="000000"/>
    <s v="GNCH"/>
    <s v="10723465"/>
    <s v=""/>
    <s v=""/>
    <s v=""/>
    <s v="00:00:00"/>
    <s v=""/>
    <s v=""/>
    <s v="X"/>
    <s v=""/>
    <s v="14:03:51"/>
    <s v="Juan Nustadtel"/>
    <s v="QM001202481677"/>
    <s v=""/>
    <s v=""/>
    <s v=""/>
    <s v=""/>
    <s v=""/>
    <s v="EMPAQUE RIGIDO"/>
    <s v="ENVIGADO"/>
    <s v=""/>
    <s v=""/>
    <s v=""/>
    <s v="10:34:05"/>
    <s v="MNC550A"/>
    <s v=""/>
    <s v=""/>
    <s v=""/>
    <s v=""/>
    <s v="IZ10"/>
    <s v="Cra 48#48 Sur-75 (Juan Neustadtel)"/>
    <s v="14:03:51"/>
    <s v="5405380"/>
    <s v=""/>
    <s v="000"/>
    <s v="000"/>
    <s v="000"/>
    <s v=""/>
    <s v=""/>
    <s v=""/>
    <s v=""/>
    <s v=""/>
    <s v=""/>
    <s v=""/>
    <s v="H"/>
    <s v="IZ10"/>
    <s v="20183406"/>
    <x v="245"/>
    <d v="2023-07-26T00:00:00"/>
    <d v="2023-07-26T00:00:00"/>
    <m/>
    <d v="2023-07-25T00:00:00"/>
    <m/>
    <m/>
    <d v="2023-07-25T00:00:00"/>
    <m/>
    <d v="2023-07-25T00:00:00"/>
    <d v="2023-07-25T00:00:00"/>
    <n v="0"/>
  </r>
  <r>
    <s v="IZ10"/>
    <s v="ZA"/>
    <s v="1202482536"/>
    <s v="CADENA REVENTADA VEMAG 1"/>
    <x v="8"/>
    <s v="100"/>
    <s v="COORMTTO"/>
    <x v="0"/>
    <s v="MECE MERE ORAS"/>
    <s v="IZNARENAS"/>
    <s v="IZNARENAS"/>
    <s v="IZ10-LSA1-FOR"/>
    <s v="B"/>
    <s v=""/>
    <s v=""/>
    <s v="106511283"/>
    <s v=""/>
    <s v="IZEMCARVAJAL"/>
    <s v="21:52:17"/>
    <s v="505003047"/>
    <s v="0"/>
    <s v=""/>
    <s v=""/>
    <s v=""/>
    <s v="IZ10"/>
    <s v="Z3"/>
    <s v=""/>
    <s v="15:40:00"/>
    <s v="13:20:00"/>
    <s v=""/>
    <s v=""/>
    <s v=""/>
    <s v=""/>
    <s v="21:52:16"/>
    <s v=""/>
    <s v=""/>
    <s v="AAIZ"/>
    <s v=""/>
    <s v=""/>
    <s v="CO"/>
    <s v=""/>
    <s v="PRODUCTIVOS"/>
    <s v="20:16:35"/>
    <s v=""/>
    <s v="000021417574"/>
    <s v="X"/>
    <s v=""/>
    <s v="IZ10"/>
    <s v=""/>
    <s v="000000"/>
    <s v="GNCH"/>
    <s v="10713765"/>
    <s v=""/>
    <s v=""/>
    <s v=""/>
    <s v="00:00:00"/>
    <s v=""/>
    <s v=""/>
    <s v="X"/>
    <s v=""/>
    <s v="20:12:56"/>
    <s v="Juan Neustadtel"/>
    <s v="QM001202482536"/>
    <s v=""/>
    <s v=""/>
    <s v=""/>
    <s v=""/>
    <s v=""/>
    <s v="FORMADO"/>
    <s v=""/>
    <s v=""/>
    <s v=""/>
    <s v=""/>
    <s v="21:52:17"/>
    <s v="MNC490A"/>
    <s v=""/>
    <s v=""/>
    <s v=""/>
    <s v=""/>
    <s v="IZ10"/>
    <s v="Cra 48#48 Sur--75, Envigado"/>
    <s v="20:12:56"/>
    <s v="5405380 108"/>
    <s v=""/>
    <s v="000"/>
    <s v="000"/>
    <s v="000"/>
    <s v=""/>
    <s v=""/>
    <s v=""/>
    <s v=""/>
    <s v=""/>
    <s v=""/>
    <s v=""/>
    <s v="H"/>
    <s v="IZ10"/>
    <s v="20388054"/>
    <x v="246"/>
    <d v="2023-07-26T00:00:00"/>
    <d v="2023-07-26T00:00:00"/>
    <d v="2023-07-26T00:00:00"/>
    <d v="2023-07-26T00:00:00"/>
    <m/>
    <m/>
    <d v="2023-07-26T00:00:00"/>
    <m/>
    <d v="2023-07-26T00:00:00"/>
    <d v="2023-07-26T00:00:00"/>
    <n v="2.33"/>
  </r>
  <r>
    <s v="IZ10"/>
    <s v="ZA"/>
    <s v="1202482530"/>
    <s v="REVIENTE DE CADENA"/>
    <x v="3"/>
    <s v="100"/>
    <s v="COORMTTO"/>
    <x v="1"/>
    <s v="MECE"/>
    <s v="IZPAZAPATA"/>
    <s v="IZPAZAPATA"/>
    <s v="IZ10-LSC1-EMB"/>
    <s v="B"/>
    <s v=""/>
    <s v=""/>
    <s v=""/>
    <s v=""/>
    <s v="IZEMCARVAJAL"/>
    <s v="20:49:44"/>
    <s v="505003051"/>
    <s v="0"/>
    <s v=""/>
    <s v=""/>
    <s v=""/>
    <s v="IZ10"/>
    <s v="Z3"/>
    <s v=""/>
    <s v="00:00:00"/>
    <s v="19:57:14"/>
    <s v=""/>
    <s v=""/>
    <s v=""/>
    <s v=""/>
    <s v="19:57:14"/>
    <s v=""/>
    <s v=""/>
    <s v="AAIZ"/>
    <s v=""/>
    <s v=""/>
    <s v="CO"/>
    <s v=""/>
    <s v="PRODUCTIVOS"/>
    <s v="19:57:52"/>
    <s v=""/>
    <s v="000021417137"/>
    <s v="X"/>
    <s v=""/>
    <s v="IZ10"/>
    <s v=""/>
    <s v="000000"/>
    <s v="GNCH"/>
    <s v="10724165"/>
    <s v=""/>
    <s v=""/>
    <s v=""/>
    <s v="00:00:00"/>
    <s v=""/>
    <s v=""/>
    <s v="X"/>
    <s v=""/>
    <s v="19:57:14"/>
    <s v="PROPASOL S.A.S"/>
    <s v="QM001202482530"/>
    <s v=""/>
    <s v=""/>
    <s v=""/>
    <s v=""/>
    <s v=""/>
    <s v="EMBUTIDO SALCHICHON"/>
    <s v=""/>
    <s v=""/>
    <s v=""/>
    <s v=""/>
    <s v="20:49:43"/>
    <s v="MNC540A"/>
    <s v=""/>
    <s v=""/>
    <s v=""/>
    <s v=""/>
    <s v="IZ10"/>
    <s v="Tv. 93 #53-32, Bogotá"/>
    <s v="19:57:14"/>
    <s v="(1)3004621"/>
    <s v=""/>
    <s v="000"/>
    <s v="000"/>
    <s v="000"/>
    <s v=""/>
    <s v=""/>
    <s v=""/>
    <s v=""/>
    <s v=""/>
    <s v=""/>
    <s v=""/>
    <s v="H"/>
    <s v="IZ10"/>
    <s v="20388176"/>
    <x v="246"/>
    <d v="2023-07-26T00:00:00"/>
    <d v="2023-07-26T00:00:00"/>
    <m/>
    <d v="2023-07-26T00:00:00"/>
    <m/>
    <m/>
    <d v="2023-07-26T00:00:00"/>
    <m/>
    <d v="2023-07-26T00:00:00"/>
    <d v="2023-07-26T00:00:00"/>
    <n v="0"/>
  </r>
  <r>
    <s v="IZ10"/>
    <s v="ZA"/>
    <s v="1202482414"/>
    <s v="CADENA REVENTADA"/>
    <x v="3"/>
    <s v="100"/>
    <s v="COORMTTO"/>
    <x v="0"/>
    <s v="MECE MERE ORAS"/>
    <s v="IZEMCARVAJAL"/>
    <s v="IZEMCARVAJAL"/>
    <s v="IZ10-LSC1-EMB"/>
    <s v="B"/>
    <s v=""/>
    <s v=""/>
    <s v="106510927"/>
    <s v=""/>
    <s v="IZEMCARVAJAL"/>
    <s v="21:28:03"/>
    <s v="505003051"/>
    <s v="0"/>
    <s v=""/>
    <s v=""/>
    <s v=""/>
    <s v="IZ10"/>
    <s v="Z3"/>
    <s v=""/>
    <s v="16:40:00"/>
    <s v="15:21:13"/>
    <s v=""/>
    <s v=""/>
    <s v=""/>
    <s v=""/>
    <s v="21:28:02"/>
    <s v=""/>
    <s v=""/>
    <s v="AAIZ"/>
    <s v=""/>
    <s v=""/>
    <s v="CO"/>
    <s v=""/>
    <s v="PRODUCTIVOS"/>
    <s v="15:21:46"/>
    <s v=""/>
    <s v="000021415642"/>
    <s v="X"/>
    <s v=""/>
    <s v="IZ10"/>
    <s v=""/>
    <s v="000000"/>
    <s v="GNCH"/>
    <s v="10724165"/>
    <s v=""/>
    <s v=""/>
    <s v=""/>
    <s v="00:00:00"/>
    <s v=""/>
    <s v=""/>
    <s v="X"/>
    <s v=""/>
    <s v="15:21:13"/>
    <s v="PROPASOL S.A.S"/>
    <s v="QM001202482414"/>
    <s v=""/>
    <s v=""/>
    <s v=""/>
    <s v=""/>
    <s v=""/>
    <s v="EMBUTIDO SALCHICHON"/>
    <s v=""/>
    <s v=""/>
    <s v=""/>
    <s v=""/>
    <s v="21:28:03"/>
    <s v="MNC540A"/>
    <s v=""/>
    <s v=""/>
    <s v=""/>
    <s v=""/>
    <s v="IZ10"/>
    <s v="Tv. 93 #53-32, Bogotá"/>
    <s v="15:21:13"/>
    <s v="(1)3004621"/>
    <s v=""/>
    <s v="000"/>
    <s v="000"/>
    <s v="000"/>
    <s v=""/>
    <s v=""/>
    <s v=""/>
    <s v=""/>
    <s v=""/>
    <s v=""/>
    <s v=""/>
    <s v="H"/>
    <s v="IZ10"/>
    <s v="20388176"/>
    <x v="246"/>
    <d v="2023-07-26T00:00:00"/>
    <d v="2023-07-26T00:00:00"/>
    <d v="2023-07-26T00:00:00"/>
    <d v="2023-07-26T00:00:00"/>
    <m/>
    <m/>
    <d v="2023-07-26T00:00:00"/>
    <m/>
    <d v="2023-07-26T00:00:00"/>
    <d v="2023-07-26T00:00:00"/>
    <n v="1.31"/>
  </r>
  <r>
    <s v="IZ10"/>
    <s v="ZA"/>
    <s v="1202482578"/>
    <s v="CLIPADORA20388176 PEGA MECANICA"/>
    <x v="3"/>
    <s v="100"/>
    <s v="COORMTTO"/>
    <x v="0"/>
    <s v="MECE MERE ORAS"/>
    <s v="IZWJJIMENEZ"/>
    <s v="IZWJJIMENEZ"/>
    <s v="IZ10-LSC1-EMB"/>
    <s v="B"/>
    <s v=""/>
    <s v=""/>
    <s v="106514670"/>
    <s v=""/>
    <s v="IZCAPIEDRAHI"/>
    <s v="08:44:25"/>
    <s v="505003051"/>
    <s v="0"/>
    <s v=""/>
    <s v=""/>
    <s v=""/>
    <s v="IZ10"/>
    <s v="Z3"/>
    <s v=""/>
    <s v="07:00:00"/>
    <s v="02:35:00"/>
    <s v=""/>
    <s v=""/>
    <s v=""/>
    <s v=""/>
    <s v="02:35:00"/>
    <s v=""/>
    <s v=""/>
    <s v="AAIZ"/>
    <s v=""/>
    <s v=""/>
    <s v="CO"/>
    <s v=""/>
    <s v="PRODUCTIVOS"/>
    <s v="03:15:20"/>
    <s v=""/>
    <s v="000021417766"/>
    <s v="X"/>
    <s v=""/>
    <s v="IZ10"/>
    <s v=""/>
    <s v="000000"/>
    <s v="GNCH"/>
    <s v="10724165"/>
    <s v=""/>
    <s v=""/>
    <s v=""/>
    <s v="00:00:00"/>
    <s v=""/>
    <s v=""/>
    <s v="X"/>
    <s v=""/>
    <s v="03:07:19"/>
    <s v="PROPASOL S.A.S"/>
    <s v="QM001202482578"/>
    <s v=""/>
    <s v=""/>
    <s v=""/>
    <s v=""/>
    <s v=""/>
    <s v="EMBUTIDO SALCHICHON"/>
    <s v=""/>
    <s v=""/>
    <s v=""/>
    <s v=""/>
    <s v="08:44:24"/>
    <s v="MNC540A"/>
    <s v=""/>
    <s v=""/>
    <s v=""/>
    <s v=""/>
    <s v="IZ10"/>
    <s v="Tv. 93 #53-32, Bogotá"/>
    <s v="03:07:19"/>
    <s v="(1)3004621"/>
    <s v=""/>
    <s v="000"/>
    <s v="000"/>
    <s v="000"/>
    <s v=""/>
    <s v=""/>
    <s v=""/>
    <s v=""/>
    <s v=""/>
    <s v=""/>
    <s v=""/>
    <s v="H"/>
    <s v="IZ10"/>
    <s v="20388176"/>
    <x v="247"/>
    <d v="2023-12-11T00:00:00"/>
    <d v="2023-12-11T00:00:00"/>
    <d v="2023-07-27T00:00:00"/>
    <d v="2023-07-27T00:00:00"/>
    <m/>
    <m/>
    <d v="2023-07-27T00:00:00"/>
    <m/>
    <d v="2023-07-27T00:00:00"/>
    <d v="2023-07-27T00:00:00"/>
    <n v="4.42"/>
  </r>
  <r>
    <s v="IZ10"/>
    <s v="ZA"/>
    <s v="1202483465"/>
    <s v="DESAJUSTE EN TROQUEL 2 NO CORTA BIEN"/>
    <x v="2"/>
    <s v="100"/>
    <s v="MECANINT"/>
    <x v="0"/>
    <s v="MECE MERE ORAS"/>
    <s v="IZEDCORDOBA"/>
    <s v="IZEDCORDOBA"/>
    <s v="IZ10-LJA1-EMP-EMP2"/>
    <s v="B"/>
    <s v=""/>
    <s v=""/>
    <s v="106518235"/>
    <s v=""/>
    <s v="IZCAPIEDRAHI"/>
    <s v="15:07:26"/>
    <s v="505002465"/>
    <s v="0"/>
    <s v=""/>
    <s v=""/>
    <s v=""/>
    <s v="IZ10"/>
    <s v="Z3"/>
    <s v=""/>
    <s v="11:00:00"/>
    <s v="10:15:00"/>
    <s v=""/>
    <s v=""/>
    <s v=""/>
    <s v=""/>
    <s v="10:15:00"/>
    <s v=""/>
    <s v=""/>
    <s v="AAIZ"/>
    <s v=""/>
    <s v=""/>
    <s v="CO"/>
    <s v=""/>
    <s v="PRODUCTIVOS"/>
    <s v="10:56:11"/>
    <s v=""/>
    <s v="000021427350"/>
    <s v="X"/>
    <s v=""/>
    <s v="IZ10"/>
    <s v=""/>
    <s v="000000"/>
    <s v="GNCH"/>
    <s v="10723465"/>
    <s v=""/>
    <s v=""/>
    <s v=""/>
    <s v="00:00:00"/>
    <s v=""/>
    <s v=""/>
    <s v="X"/>
    <s v=""/>
    <s v="10:54:44"/>
    <s v="Juan Nustadtel"/>
    <s v="QM001202483465"/>
    <s v=""/>
    <s v=""/>
    <s v=""/>
    <s v=""/>
    <s v=""/>
    <s v="EMPAQUE RIGIDO"/>
    <s v="ENVIGADO"/>
    <s v=""/>
    <s v=""/>
    <s v=""/>
    <s v="15:07:25"/>
    <s v="MNC550A"/>
    <s v=""/>
    <s v=""/>
    <s v=""/>
    <s v=""/>
    <s v="IZ10"/>
    <s v="Cra 48#48 Sur-75 (Juan Neustadtel)"/>
    <s v="10:54:44"/>
    <s v="5405380"/>
    <s v=""/>
    <s v="000"/>
    <s v="000"/>
    <s v="000"/>
    <s v=""/>
    <s v=""/>
    <s v=""/>
    <s v=""/>
    <s v=""/>
    <s v=""/>
    <s v=""/>
    <s v="H"/>
    <s v="IZ10"/>
    <s v="20183406"/>
    <x v="248"/>
    <d v="2023-08-22T00:00:00"/>
    <d v="2023-08-22T00:00:00"/>
    <d v="2023-07-28T00:00:00"/>
    <d v="2023-07-28T00:00:00"/>
    <m/>
    <m/>
    <d v="2023-07-28T00:00:00"/>
    <m/>
    <d v="2023-07-28T00:00:00"/>
    <d v="2023-07-28T00:00:00"/>
    <n v="0.75"/>
  </r>
  <r>
    <s v="IZ10"/>
    <s v="ZA"/>
    <s v="1202483636"/>
    <s v="NO ABRE CARRO PRINCIPAL"/>
    <x v="3"/>
    <s v="100"/>
    <s v="COORMTTO"/>
    <x v="0"/>
    <s v="MECE MERE ORAS"/>
    <s v="IZLGRESTREPO"/>
    <s v="IZLGRESTREPO"/>
    <s v="IZ10-LSC1-EMB"/>
    <s v="B"/>
    <s v=""/>
    <s v=""/>
    <s v="106515092"/>
    <s v=""/>
    <s v="IZEMCARVAJAL"/>
    <s v="21:40:17"/>
    <s v="505003051"/>
    <s v="0"/>
    <s v=""/>
    <s v=""/>
    <s v=""/>
    <s v="IZ10"/>
    <s v="Z3"/>
    <s v=""/>
    <s v="16:00:00"/>
    <s v="14:00:00"/>
    <s v=""/>
    <s v=""/>
    <s v=""/>
    <s v=""/>
    <s v="21:40:15"/>
    <s v=""/>
    <s v=""/>
    <s v="AAIZ"/>
    <s v=""/>
    <s v=""/>
    <s v="CO"/>
    <s v=""/>
    <s v="PRODUCTIVOS"/>
    <s v="14:29:11"/>
    <s v=""/>
    <s v="000021428476"/>
    <s v="X"/>
    <s v=""/>
    <s v="IZ10"/>
    <s v=""/>
    <s v="000000"/>
    <s v="GNCH"/>
    <s v="10724165"/>
    <s v=""/>
    <s v=""/>
    <s v=""/>
    <s v="00:00:00"/>
    <s v=""/>
    <s v=""/>
    <s v="X"/>
    <s v=""/>
    <s v="14:28:02"/>
    <s v="PROPASOL S.A.S"/>
    <s v="QM001202483636"/>
    <s v=""/>
    <s v=""/>
    <s v=""/>
    <s v=""/>
    <s v=""/>
    <s v="EMBUTIDO SALCHICHON"/>
    <s v=""/>
    <s v=""/>
    <s v=""/>
    <s v=""/>
    <s v="21:40:17"/>
    <s v="MNC540A"/>
    <s v=""/>
    <s v=""/>
    <s v=""/>
    <s v=""/>
    <s v="IZ10"/>
    <s v="Tv. 93 #53-32, Bogotá"/>
    <s v="14:28:02"/>
    <s v="(1)3004621"/>
    <s v=""/>
    <s v="000"/>
    <s v="000"/>
    <s v="000"/>
    <s v=""/>
    <s v=""/>
    <s v=""/>
    <s v=""/>
    <s v=""/>
    <s v=""/>
    <s v=""/>
    <s v="H"/>
    <s v="IZ10"/>
    <s v="20388176"/>
    <x v="248"/>
    <d v="2023-07-28T00:00:00"/>
    <d v="2023-07-28T00:00:00"/>
    <d v="2023-07-28T00:00:00"/>
    <d v="2023-07-28T00:00:00"/>
    <m/>
    <m/>
    <d v="2023-07-28T00:00:00"/>
    <m/>
    <d v="2023-07-28T00:00:00"/>
    <d v="2023-07-28T00:00:00"/>
    <n v="2"/>
  </r>
  <r>
    <s v="IZ10"/>
    <s v="ZA"/>
    <s v="1202484164"/>
    <s v="REVIENTE EL TENEDOR DE LOS GANCHOS"/>
    <x v="3"/>
    <s v="100"/>
    <s v="COORMTTO"/>
    <x v="0"/>
    <s v="MECE MERE ORAS"/>
    <s v="IZPAZAPATA"/>
    <s v="IZPAZAPATA"/>
    <s v="IZ10-LSC1-EMB"/>
    <s v="B"/>
    <s v=""/>
    <s v=""/>
    <s v="106517379"/>
    <s v=""/>
    <s v="EXIZACMERINO"/>
    <s v="09:04:52"/>
    <s v="505003051"/>
    <s v="0"/>
    <s v=""/>
    <s v=""/>
    <s v=""/>
    <s v="IZ10"/>
    <s v="Z3"/>
    <s v=""/>
    <s v="17:25:00"/>
    <s v="17:05:00"/>
    <s v=""/>
    <s v=""/>
    <s v=""/>
    <s v=""/>
    <s v="09:04:50"/>
    <s v=""/>
    <s v=""/>
    <s v="AAIZ"/>
    <s v=""/>
    <s v=""/>
    <s v="CO"/>
    <s v=""/>
    <s v="PRODUCTIVOS"/>
    <s v="17:37:38"/>
    <s v=""/>
    <s v="000021434495"/>
    <s v="X"/>
    <s v=""/>
    <s v="IZ10"/>
    <s v=""/>
    <s v="000000"/>
    <s v="GNCH"/>
    <s v="10724165"/>
    <s v=""/>
    <s v=""/>
    <s v=""/>
    <s v="00:00:00"/>
    <s v=""/>
    <s v=""/>
    <s v="X"/>
    <s v=""/>
    <s v="17:36:33"/>
    <s v="PROPASOL S.A.S"/>
    <s v="QM001202484164"/>
    <s v=""/>
    <s v=""/>
    <s v=""/>
    <s v=""/>
    <s v=""/>
    <s v="EMBUTIDO SALCHICHON"/>
    <s v=""/>
    <s v=""/>
    <s v=""/>
    <s v=""/>
    <s v="09:04:52"/>
    <s v="MNC540A"/>
    <s v=""/>
    <s v=""/>
    <s v=""/>
    <s v=""/>
    <s v="IZ10"/>
    <s v="Tv. 93 #53-32, Bogotá"/>
    <s v="17:36:33"/>
    <s v="(1)3004621"/>
    <s v=""/>
    <s v="000"/>
    <s v="000"/>
    <s v="000"/>
    <s v=""/>
    <s v=""/>
    <s v=""/>
    <s v=""/>
    <s v=""/>
    <s v=""/>
    <s v=""/>
    <s v="H"/>
    <s v="IZ10"/>
    <s v="20388176"/>
    <x v="249"/>
    <d v="2023-07-30T00:00:00"/>
    <d v="2023-07-30T00:00:00"/>
    <d v="2023-07-29T00:00:00"/>
    <d v="2023-07-30T00:00:00"/>
    <m/>
    <m/>
    <d v="2023-07-29T00:00:00"/>
    <m/>
    <d v="2023-07-29T00:00:00"/>
    <d v="2023-07-29T00:00:00"/>
    <n v="0.33"/>
  </r>
  <r>
    <s v="IZ10"/>
    <s v="ZA"/>
    <s v="1202484034"/>
    <s v="MAL FORMADO"/>
    <x v="4"/>
    <s v="100"/>
    <s v="COORMTTO"/>
    <x v="0"/>
    <s v="MECE MERE ORAS"/>
    <s v="IZEMCARVAJAL"/>
    <s v="IZEMCARVAJAL"/>
    <s v="IZ10-LSA1-EMP"/>
    <s v="B"/>
    <s v=""/>
    <s v=""/>
    <s v="106516626"/>
    <s v=""/>
    <s v="IZEMCARVAJAL"/>
    <s v="19:36:04"/>
    <s v="505001342"/>
    <s v="0"/>
    <s v=""/>
    <s v=""/>
    <s v=""/>
    <s v="IZ10"/>
    <s v="Z3"/>
    <s v=""/>
    <s v="13:00:00"/>
    <s v="09:30:00"/>
    <s v=""/>
    <s v=""/>
    <s v=""/>
    <s v=""/>
    <s v="09:41:45"/>
    <s v=""/>
    <s v=""/>
    <s v="AAIZ"/>
    <s v=""/>
    <s v=""/>
    <s v="CO"/>
    <s v=""/>
    <s v="PRODUCTIVOS"/>
    <s v="11:35:18"/>
    <s v=""/>
    <s v="000021433540"/>
    <s v="X"/>
    <s v=""/>
    <s v="IZ10"/>
    <s v=""/>
    <s v="000000"/>
    <s v="GNCH"/>
    <s v="10712765"/>
    <s v=""/>
    <s v=""/>
    <s v=""/>
    <s v="00:00:00"/>
    <s v=""/>
    <s v=""/>
    <s v="X"/>
    <s v=""/>
    <s v="11:33:51"/>
    <s v=""/>
    <s v="QM001202484034"/>
    <s v=""/>
    <s v=""/>
    <s v=""/>
    <s v=""/>
    <s v=""/>
    <s v="EMPAQUE"/>
    <s v=""/>
    <s v=""/>
    <s v=""/>
    <s v=""/>
    <s v="09:41:46"/>
    <s v="MNC525A"/>
    <s v=""/>
    <s v=""/>
    <s v=""/>
    <s v=""/>
    <s v="IZ10"/>
    <s v=""/>
    <s v="11:33:51"/>
    <s v=""/>
    <s v=""/>
    <s v="000"/>
    <s v="000"/>
    <s v="000"/>
    <s v=""/>
    <s v=""/>
    <s v=""/>
    <s v=""/>
    <s v=""/>
    <s v=""/>
    <s v=""/>
    <s v="H"/>
    <s v="IZ10"/>
    <s v="EMPA00005"/>
    <x v="249"/>
    <d v="2023-07-30T00:00:00"/>
    <d v="2023-08-01T00:00:00"/>
    <d v="2023-07-29T00:00:00"/>
    <d v="2023-07-30T00:00:00"/>
    <m/>
    <m/>
    <d v="2023-07-29T00:00:00"/>
    <m/>
    <d v="2023-07-29T00:00:00"/>
    <d v="2023-07-29T00:00:00"/>
    <n v="3.5"/>
  </r>
  <r>
    <s v="IZ10"/>
    <s v="ZA"/>
    <s v="1202484173"/>
    <s v="MAQUINA DESCALIBRADA"/>
    <x v="1"/>
    <s v="100"/>
    <s v="ELECTINT"/>
    <x v="2"/>
    <s v="MECE ORAS"/>
    <s v="IZPAZAPATA"/>
    <s v="IZPAZAPATA"/>
    <s v="IZ10-LSC1-EMB"/>
    <s v="B"/>
    <s v=""/>
    <s v=""/>
    <s v="106517546"/>
    <s v=""/>
    <s v="IZEMCARVAJAL"/>
    <s v="21:24:10"/>
    <s v=""/>
    <s v=""/>
    <s v=""/>
    <s v=""/>
    <s v=""/>
    <s v="IZ10"/>
    <s v="Z3"/>
    <s v=""/>
    <s v="00:00:00"/>
    <s v="18:50:00"/>
    <s v=""/>
    <s v=""/>
    <s v=""/>
    <s v=""/>
    <s v="18:50:00"/>
    <s v=""/>
    <s v=""/>
    <s v="AAIZ"/>
    <s v=""/>
    <s v=""/>
    <s v="CO"/>
    <s v=""/>
    <s v="PRODUCTIVOS"/>
    <s v="20:03:09"/>
    <s v=""/>
    <s v="000021434474"/>
    <s v="X"/>
    <s v=""/>
    <s v="IZ10"/>
    <s v=""/>
    <s v="000000"/>
    <s v="GNCH"/>
    <s v="10724165"/>
    <s v=""/>
    <s v=""/>
    <s v=""/>
    <s v="00:00:00"/>
    <s v=""/>
    <s v=""/>
    <s v="X"/>
    <s v=""/>
    <s v="20:02:09"/>
    <s v=""/>
    <s v="QM001202484173"/>
    <s v=""/>
    <s v=""/>
    <s v=""/>
    <s v=""/>
    <s v=""/>
    <s v="EMBUTIDO SALCHICHON"/>
    <s v=""/>
    <s v=""/>
    <s v=""/>
    <s v=""/>
    <s v="12:49:39"/>
    <s v="MNC540A"/>
    <s v=""/>
    <s v=""/>
    <s v=""/>
    <s v=""/>
    <s v="IZ10"/>
    <s v=""/>
    <s v="20:02:09"/>
    <s v=""/>
    <s v=""/>
    <s v="000"/>
    <s v="000"/>
    <s v="000"/>
    <s v=""/>
    <s v=""/>
    <s v=""/>
    <s v=""/>
    <s v=""/>
    <s v=""/>
    <s v=""/>
    <s v="H"/>
    <s v="IZ10"/>
    <s v="GRAP00017"/>
    <x v="249"/>
    <d v="2023-07-31T00:00:00"/>
    <d v="2023-07-31T00:00:00"/>
    <m/>
    <d v="2023-07-29T00:00:00"/>
    <m/>
    <m/>
    <d v="2023-07-29T00:00:00"/>
    <m/>
    <d v="2023-07-29T00:00:00"/>
    <d v="2023-07-29T00:00:00"/>
    <n v="0"/>
  </r>
  <r>
    <s v="IZ10"/>
    <s v="ZA"/>
    <s v="1202485356"/>
    <s v="MAL CORTE TROQUEL #2 Y PUNTAS AGUDAS"/>
    <x v="2"/>
    <s v="100"/>
    <s v="MECANINT"/>
    <x v="0"/>
    <s v="MECE MERE ORAS"/>
    <s v="IZEDCORDOBA"/>
    <s v="IZEDCORDOBA"/>
    <s v="IZ10-LJA1-EMP-EMP2"/>
    <s v="B"/>
    <s v=""/>
    <s v=""/>
    <s v="106522752"/>
    <s v=""/>
    <s v="IZLMORTIZ"/>
    <s v="04:19:13"/>
    <s v="505002465"/>
    <s v="0"/>
    <s v=""/>
    <s v=""/>
    <s v=""/>
    <s v="IZ10"/>
    <s v="Z3"/>
    <s v=""/>
    <s v="12:00:00"/>
    <s v="10:30:00"/>
    <s v=""/>
    <s v=""/>
    <s v=""/>
    <s v=""/>
    <s v="10:30:00"/>
    <s v=""/>
    <s v=""/>
    <s v="AAIZ"/>
    <s v=""/>
    <s v=""/>
    <s v="CO"/>
    <s v=""/>
    <s v="PRODUCTIVOS"/>
    <s v="13:50:15"/>
    <s v=""/>
    <s v="000021449910"/>
    <s v="X"/>
    <s v=""/>
    <s v="IZ10"/>
    <s v=""/>
    <s v="000000"/>
    <s v="GNCH"/>
    <s v="10723465"/>
    <s v=""/>
    <s v=""/>
    <s v=""/>
    <s v="00:00:00"/>
    <s v=""/>
    <s v=""/>
    <s v="X"/>
    <s v=""/>
    <s v="13:47:19"/>
    <s v="Juan Nustadtel"/>
    <s v="QM001202485356"/>
    <s v=""/>
    <s v=""/>
    <s v=""/>
    <s v=""/>
    <s v=""/>
    <s v="EMPAQUE RIGIDO"/>
    <s v="ENVIGADO"/>
    <s v=""/>
    <s v=""/>
    <s v=""/>
    <s v="04:17:50"/>
    <s v="MNC550A"/>
    <s v=""/>
    <s v=""/>
    <s v=""/>
    <s v=""/>
    <s v="IZ10"/>
    <s v="Cra 48#48 Sur-75 (Juan Neustadtel)"/>
    <s v="13:47:19"/>
    <s v="5405380"/>
    <s v=""/>
    <s v="000"/>
    <s v="000"/>
    <s v="000"/>
    <s v=""/>
    <s v=""/>
    <s v=""/>
    <s v=""/>
    <s v=""/>
    <s v=""/>
    <s v=""/>
    <s v="H"/>
    <s v="IZ10"/>
    <s v="20183406"/>
    <x v="250"/>
    <d v="2023-08-02T00:00:00"/>
    <d v="2023-08-02T00:00:00"/>
    <d v="2023-08-01T00:00:00"/>
    <d v="2023-08-01T00:00:00"/>
    <m/>
    <m/>
    <d v="2023-08-01T00:00:00"/>
    <m/>
    <d v="2023-08-01T00:00:00"/>
    <d v="2023-08-01T00:00:00"/>
    <n v="1.5"/>
  </r>
  <r>
    <s v="IZ10"/>
    <s v="ZA"/>
    <s v="1202486735"/>
    <s v="LA MÁQUINA NO ALCANZA EL VACIO"/>
    <x v="2"/>
    <s v="100"/>
    <s v="MECANINT"/>
    <x v="0"/>
    <s v="MECE MERE ORAS"/>
    <s v="IZHAURAN"/>
    <s v="IZHAURAN"/>
    <s v="IZ10-LJA1-EMP-EMP2"/>
    <s v="B"/>
    <s v=""/>
    <s v=""/>
    <s v="106526375"/>
    <s v=""/>
    <s v="IZCAPIEDRAHI"/>
    <s v="15:23:41"/>
    <s v="505002465"/>
    <s v="0"/>
    <s v=""/>
    <s v=""/>
    <s v=""/>
    <s v="IZ10"/>
    <s v="Z3"/>
    <s v=""/>
    <s v="19:30:00"/>
    <s v="15:30:00"/>
    <s v=""/>
    <s v=""/>
    <s v=""/>
    <s v=""/>
    <s v="15:30:00"/>
    <s v=""/>
    <s v=""/>
    <s v="AAIZ"/>
    <s v=""/>
    <s v=""/>
    <s v="CO"/>
    <s v=""/>
    <s v="PRODUCTIVOS"/>
    <s v="16:46:24"/>
    <s v=""/>
    <s v="000021465511"/>
    <s v="X"/>
    <s v=""/>
    <s v="IZ10"/>
    <s v=""/>
    <s v="000000"/>
    <s v="GNCH"/>
    <s v="10723465"/>
    <s v=""/>
    <s v=""/>
    <s v=""/>
    <s v="00:00:00"/>
    <s v=""/>
    <s v=""/>
    <s v="X"/>
    <s v=""/>
    <s v="16:44:46"/>
    <s v="Juan Nustadtel"/>
    <s v="QM001202486735"/>
    <s v=""/>
    <s v=""/>
    <s v=""/>
    <s v=""/>
    <s v=""/>
    <s v="EMPAQUE RIGIDO"/>
    <s v="ENVIGADO"/>
    <s v=""/>
    <s v=""/>
    <s v=""/>
    <s v="15:23:40"/>
    <s v="MNC550A"/>
    <s v=""/>
    <s v=""/>
    <s v=""/>
    <s v=""/>
    <s v="IZ10"/>
    <s v="Cra 48#48 Sur-75 (Juan Neustadtel)"/>
    <s v="16:44:46"/>
    <s v="5405380"/>
    <s v=""/>
    <s v="000"/>
    <s v="000"/>
    <s v="000"/>
    <s v=""/>
    <s v=""/>
    <s v=""/>
    <s v=""/>
    <s v=""/>
    <s v=""/>
    <s v=""/>
    <s v="H"/>
    <s v="IZ10"/>
    <s v="20183406"/>
    <x v="251"/>
    <d v="2023-08-22T00:00:00"/>
    <d v="2023-08-22T00:00:00"/>
    <d v="2023-08-03T00:00:00"/>
    <d v="2023-08-03T00:00:00"/>
    <m/>
    <m/>
    <d v="2023-08-03T00:00:00"/>
    <m/>
    <d v="2023-08-03T00:00:00"/>
    <d v="2023-08-03T00:00:00"/>
    <n v="4"/>
  </r>
  <r>
    <s v="IZ10"/>
    <s v="ZA"/>
    <s v="1202487710"/>
    <s v="PERDIDA DE VACÍO EN SELLADO"/>
    <x v="2"/>
    <s v="100"/>
    <s v="ELECTINT"/>
    <x v="0"/>
    <s v="MECE MERE ORAS"/>
    <s v="IZHAURAN"/>
    <s v="IZHAURAN"/>
    <s v="IZ10-LJA1-EMP-EMP2"/>
    <s v="B"/>
    <s v=""/>
    <s v=""/>
    <s v="106531201"/>
    <s v=""/>
    <s v="IZCAPIEDRAHI"/>
    <s v="15:38:40"/>
    <s v="505002465"/>
    <s v="0"/>
    <s v=""/>
    <s v=""/>
    <s v=""/>
    <s v="IZ10"/>
    <s v="Z3"/>
    <s v=""/>
    <s v="17:35:00"/>
    <s v="16:00:00"/>
    <s v=""/>
    <s v=""/>
    <s v=""/>
    <s v=""/>
    <s v="16:00:00"/>
    <s v=""/>
    <s v=""/>
    <s v="AAIZ"/>
    <s v=""/>
    <s v=""/>
    <s v="CO"/>
    <s v=""/>
    <s v="PRODUCTIVOS"/>
    <s v="16:36:04"/>
    <s v=""/>
    <s v="000021476894"/>
    <s v="X"/>
    <s v=""/>
    <s v="IZ10"/>
    <s v=""/>
    <s v="000000"/>
    <s v="GNCH"/>
    <s v="10723465"/>
    <s v=""/>
    <s v=""/>
    <s v=""/>
    <s v="00:00:00"/>
    <s v=""/>
    <s v=""/>
    <s v="X"/>
    <s v=""/>
    <s v="16:34:57"/>
    <s v="Juan Nustadtel"/>
    <s v="QM001202487710"/>
    <s v=""/>
    <s v=""/>
    <s v=""/>
    <s v=""/>
    <s v=""/>
    <s v="EMPAQUE RIGIDO"/>
    <s v="ENVIGADO"/>
    <s v=""/>
    <s v=""/>
    <s v=""/>
    <s v="15:38:01"/>
    <s v="MNC550A"/>
    <s v=""/>
    <s v=""/>
    <s v=""/>
    <s v=""/>
    <s v="IZ10"/>
    <s v="Cra 48#48 Sur-75 (Juan Neustadtel)"/>
    <s v="16:34:57"/>
    <s v="5405380"/>
    <s v=""/>
    <s v="000"/>
    <s v="000"/>
    <s v="000"/>
    <s v=""/>
    <s v=""/>
    <s v=""/>
    <s v=""/>
    <s v=""/>
    <s v=""/>
    <s v=""/>
    <s v="H"/>
    <s v="IZ10"/>
    <s v="20183406"/>
    <x v="252"/>
    <d v="2023-08-22T00:00:00"/>
    <d v="2023-08-22T00:00:00"/>
    <d v="2023-08-05T00:00:00"/>
    <d v="2023-08-05T00:00:00"/>
    <m/>
    <m/>
    <d v="2023-08-05T00:00:00"/>
    <m/>
    <d v="2023-08-05T00:00:00"/>
    <d v="2023-08-05T00:00:00"/>
    <n v="1.58"/>
  </r>
  <r>
    <s v="IZ10"/>
    <s v="ZA"/>
    <s v="1202489012"/>
    <s v="Guarda del motor de la unibloc"/>
    <x v="6"/>
    <s v="100"/>
    <s v="COORMTTO"/>
    <x v="2"/>
    <s v="MECE"/>
    <s v="8125553"/>
    <s v="NCACPRODZENU"/>
    <s v="IZ10-LSA1-FOR"/>
    <s v="B"/>
    <s v=""/>
    <s v=""/>
    <s v=""/>
    <s v=""/>
    <s v="EXIZACMERINO"/>
    <s v="06:19:43"/>
    <s v="505001603"/>
    <s v="0"/>
    <s v=""/>
    <s v=""/>
    <s v=""/>
    <s v="IZ10"/>
    <s v="Z3"/>
    <s v=""/>
    <s v="00:00:00"/>
    <s v="20:28:00"/>
    <s v=""/>
    <s v=""/>
    <s v=""/>
    <s v=""/>
    <s v="20:28:00"/>
    <s v=""/>
    <s v=""/>
    <s v="AAIZ"/>
    <s v=""/>
    <s v=""/>
    <s v="CO"/>
    <s v=""/>
    <s v="PRODUCTIVOS"/>
    <s v="20:38:26"/>
    <s v=""/>
    <s v="000021495923"/>
    <s v="X"/>
    <s v=""/>
    <s v="IZ10"/>
    <s v=""/>
    <s v="000000"/>
    <s v="GNCH"/>
    <s v="10713765"/>
    <s v=""/>
    <s v=""/>
    <s v=""/>
    <s v="00:00:00"/>
    <s v=""/>
    <s v=""/>
    <s v="X"/>
    <s v=""/>
    <s v="20:38:26"/>
    <s v=""/>
    <s v="QM001202489012"/>
    <s v=""/>
    <s v=""/>
    <s v=""/>
    <s v=""/>
    <s v=""/>
    <s v="FORMADO"/>
    <s v=""/>
    <s v=""/>
    <s v=""/>
    <s v=""/>
    <s v="06:19:42"/>
    <s v="MNC490A"/>
    <s v=""/>
    <s v=""/>
    <s v=""/>
    <s v=""/>
    <s v="IZ10"/>
    <s v=""/>
    <s v="20:38:26"/>
    <s v=""/>
    <s v=""/>
    <s v="000"/>
    <s v="000"/>
    <s v="000"/>
    <s v=""/>
    <s v=""/>
    <s v=""/>
    <s v=""/>
    <s v=""/>
    <s v=""/>
    <s v=""/>
    <s v="H"/>
    <s v="IZ10"/>
    <s v="FORM00002"/>
    <x v="253"/>
    <d v="2023-08-09T00:00:00"/>
    <d v="2023-08-09T00:00:00"/>
    <m/>
    <d v="2023-08-08T00:00:00"/>
    <m/>
    <m/>
    <d v="2023-08-08T00:00:00"/>
    <m/>
    <d v="2023-08-08T00:00:00"/>
    <d v="2023-08-08T00:00:00"/>
    <n v="0"/>
  </r>
  <r>
    <s v="IZ10"/>
    <s v="ZA"/>
    <s v="1202489691"/>
    <s v="TROQUEL #4 NO CORTA"/>
    <x v="2"/>
    <s v="100"/>
    <s v="MECANINT"/>
    <x v="0"/>
    <s v="MECE MERE ORAS"/>
    <s v="IZHAURAN"/>
    <s v="IZHAURAN"/>
    <s v="IZ10-LJA1-EMP-EMP2"/>
    <s v="B"/>
    <s v=""/>
    <s v=""/>
    <s v="106536153"/>
    <s v=""/>
    <s v="IZCAPIEDRAHI"/>
    <s v="15:48:26"/>
    <s v="505002465"/>
    <s v="0"/>
    <s v=""/>
    <s v=""/>
    <s v=""/>
    <s v="IZ10"/>
    <s v="Z3"/>
    <s v=""/>
    <s v="16:50:00"/>
    <s v="16:10:00"/>
    <s v=""/>
    <s v=""/>
    <s v=""/>
    <s v=""/>
    <s v="16:10:00"/>
    <s v=""/>
    <s v=""/>
    <s v="AAIZ"/>
    <s v=""/>
    <s v=""/>
    <s v="CO"/>
    <s v=""/>
    <s v="PRODUCTIVOS"/>
    <s v="16:24:16"/>
    <s v=""/>
    <s v="000021502034"/>
    <s v="X"/>
    <s v=""/>
    <s v="IZ10"/>
    <s v=""/>
    <s v="000000"/>
    <s v="GNCH"/>
    <s v="10723465"/>
    <s v=""/>
    <s v=""/>
    <s v=""/>
    <s v="00:00:00"/>
    <s v=""/>
    <s v=""/>
    <s v="X"/>
    <s v=""/>
    <s v="16:22:56"/>
    <s v="Juan Nustadtel"/>
    <s v="QM001202489691"/>
    <s v=""/>
    <s v=""/>
    <s v=""/>
    <s v=""/>
    <s v=""/>
    <s v="EMPAQUE RIGIDO"/>
    <s v="ENVIGADO"/>
    <s v=""/>
    <s v=""/>
    <s v=""/>
    <s v="15:48:17"/>
    <s v="MNC550A"/>
    <s v=""/>
    <s v=""/>
    <s v=""/>
    <s v=""/>
    <s v="IZ10"/>
    <s v="Cra 48#48 Sur-75 (Juan Neustadtel)"/>
    <s v="16:22:56"/>
    <s v="5405380"/>
    <s v=""/>
    <s v="000"/>
    <s v="000"/>
    <s v="000"/>
    <s v=""/>
    <s v=""/>
    <s v=""/>
    <s v=""/>
    <s v=""/>
    <s v=""/>
    <s v=""/>
    <s v="H"/>
    <s v="IZ10"/>
    <s v="20183406"/>
    <x v="254"/>
    <d v="2023-08-22T00:00:00"/>
    <d v="2023-08-22T00:00:00"/>
    <d v="2023-08-09T00:00:00"/>
    <d v="2023-08-09T00:00:00"/>
    <m/>
    <m/>
    <d v="2023-08-09T00:00:00"/>
    <m/>
    <d v="2023-08-09T00:00:00"/>
    <d v="2023-08-09T00:00:00"/>
    <n v="0.67"/>
  </r>
  <r>
    <s v="IZ10"/>
    <s v="ZA"/>
    <s v="1202491349"/>
    <s v="DESAJUSTE TROQUEL 2"/>
    <x v="2"/>
    <s v="100"/>
    <s v="MECANINT"/>
    <x v="0"/>
    <s v="MECE MERE ORAS"/>
    <s v="IZEDCORDOBA"/>
    <s v="IZEDCORDOBA"/>
    <s v="IZ10-LJA1-EMP-EMP2"/>
    <s v="B"/>
    <s v=""/>
    <s v=""/>
    <s v="106542993"/>
    <s v=""/>
    <s v="IZCAPIEDRAHI"/>
    <s v="16:09:01"/>
    <s v="505002465"/>
    <s v="0"/>
    <s v=""/>
    <s v=""/>
    <s v=""/>
    <s v="IZ10"/>
    <s v="Z3"/>
    <s v=""/>
    <s v="07:50:00"/>
    <s v="06:30:00"/>
    <s v=""/>
    <s v=""/>
    <s v=""/>
    <s v=""/>
    <s v="06:30:00"/>
    <s v=""/>
    <s v=""/>
    <s v="AAIZ"/>
    <s v=""/>
    <s v=""/>
    <s v="CO"/>
    <s v=""/>
    <s v="PRODUCTIVOS"/>
    <s v="07:40:35"/>
    <s v=""/>
    <s v="000021518276"/>
    <s v="X"/>
    <s v=""/>
    <s v="IZ10"/>
    <s v=""/>
    <s v="000000"/>
    <s v="GNCH"/>
    <s v="10723465"/>
    <s v=""/>
    <s v=""/>
    <s v=""/>
    <s v="00:00:00"/>
    <s v=""/>
    <s v=""/>
    <s v="X"/>
    <s v=""/>
    <s v="07:38:03"/>
    <s v="Juan Nustadtel"/>
    <s v="QM001202491349"/>
    <s v=""/>
    <s v=""/>
    <s v=""/>
    <s v=""/>
    <s v=""/>
    <s v="EMPAQUE RIGIDO"/>
    <s v="ENVIGADO"/>
    <s v=""/>
    <s v=""/>
    <s v=""/>
    <s v="16:09:00"/>
    <s v="MNC550A"/>
    <s v=""/>
    <s v=""/>
    <s v=""/>
    <s v=""/>
    <s v="IZ10"/>
    <s v="Cra 48#48 Sur-75 (Juan Neustadtel)"/>
    <s v="07:38:03"/>
    <s v="5405380"/>
    <s v=""/>
    <s v="000"/>
    <s v="000"/>
    <s v="000"/>
    <s v=""/>
    <s v=""/>
    <s v=""/>
    <s v=""/>
    <s v=""/>
    <s v=""/>
    <s v=""/>
    <s v="H"/>
    <s v="IZ10"/>
    <s v="20183406"/>
    <x v="255"/>
    <d v="2023-08-22T00:00:00"/>
    <d v="2023-08-22T00:00:00"/>
    <d v="2023-08-12T00:00:00"/>
    <d v="2023-08-12T00:00:00"/>
    <m/>
    <m/>
    <d v="2023-08-12T00:00:00"/>
    <m/>
    <d v="2023-08-12T00:00:00"/>
    <d v="2023-08-12T00:00:00"/>
    <n v="1.33"/>
  </r>
  <r>
    <s v="IZ10"/>
    <s v="ZA"/>
    <s v="1202491660"/>
    <s v="REVIENTE CORREA DENTADA"/>
    <x v="2"/>
    <s v="100"/>
    <s v="MECANINT"/>
    <x v="0"/>
    <s v="MECE MERE ORAS"/>
    <s v="IZHAURAN"/>
    <s v="IZHAURAN"/>
    <s v="IZ10-LJA1-EMP-EMP2"/>
    <s v="B"/>
    <s v=""/>
    <s v=""/>
    <s v="106541841"/>
    <s v=""/>
    <s v="IZEMCARVAJAL"/>
    <s v="21:25:19"/>
    <s v="505002465"/>
    <s v="0"/>
    <s v=""/>
    <s v=""/>
    <s v=""/>
    <s v="IZ10"/>
    <s v="Z3"/>
    <s v=""/>
    <s v="16:50:00"/>
    <s v="15:40:00"/>
    <s v=""/>
    <s v=""/>
    <s v=""/>
    <s v=""/>
    <s v="21:25:17"/>
    <s v=""/>
    <s v=""/>
    <s v="AAIZ"/>
    <s v=""/>
    <s v=""/>
    <s v="CO"/>
    <s v=""/>
    <s v="PRODUCTIVOS"/>
    <s v="17:26:55"/>
    <s v=""/>
    <s v="000021520399"/>
    <s v="X"/>
    <s v=""/>
    <s v="IZ10"/>
    <s v=""/>
    <s v="000000"/>
    <s v="GNCH"/>
    <s v="10723465"/>
    <s v=""/>
    <s v=""/>
    <s v=""/>
    <s v="00:00:00"/>
    <s v=""/>
    <s v=""/>
    <s v="X"/>
    <s v=""/>
    <s v="17:25:04"/>
    <s v="Juan Nustadtel"/>
    <s v="QM001202491660"/>
    <s v=""/>
    <s v=""/>
    <s v=""/>
    <s v=""/>
    <s v=""/>
    <s v="EMPAQUE RIGIDO"/>
    <s v="ENVIGADO"/>
    <s v=""/>
    <s v=""/>
    <s v=""/>
    <s v="21:25:19"/>
    <s v="MNC550A"/>
    <s v=""/>
    <s v=""/>
    <s v=""/>
    <s v=""/>
    <s v="IZ10"/>
    <s v="Cra 48#48 Sur-75 (Juan Neustadtel)"/>
    <s v="17:25:04"/>
    <s v="5405380"/>
    <s v=""/>
    <s v="000"/>
    <s v="000"/>
    <s v="000"/>
    <s v=""/>
    <s v=""/>
    <s v=""/>
    <s v=""/>
    <s v=""/>
    <s v=""/>
    <s v=""/>
    <s v="H"/>
    <s v="IZ10"/>
    <s v="20183406"/>
    <x v="255"/>
    <d v="2023-08-12T00:00:00"/>
    <d v="2023-08-12T00:00:00"/>
    <d v="2023-08-12T00:00:00"/>
    <d v="2023-08-12T00:00:00"/>
    <m/>
    <m/>
    <d v="2023-08-12T00:00:00"/>
    <m/>
    <d v="2023-08-12T00:00:00"/>
    <d v="2023-08-12T00:00:00"/>
    <n v="1.17"/>
  </r>
  <r>
    <s v="IZ10"/>
    <s v="ZA"/>
    <s v="1202491879"/>
    <s v="20183406 NT 700 VIDEO JET"/>
    <x v="2"/>
    <s v="100"/>
    <s v="MECANINT"/>
    <x v="1"/>
    <s v="MECE"/>
    <s v="IZEDCORDOBA"/>
    <s v="IZEDCORDOBA"/>
    <s v="IZ10-LJA1-EMP-EMP2"/>
    <s v="B"/>
    <s v=""/>
    <s v=""/>
    <s v=""/>
    <s v=""/>
    <s v="EXIZACMERINO"/>
    <s v="08:25:15"/>
    <s v="505002465"/>
    <s v="0"/>
    <s v=""/>
    <s v=""/>
    <s v=""/>
    <s v="IZ10"/>
    <s v="Z3"/>
    <s v=""/>
    <s v="00:00:00"/>
    <s v="06:00:53"/>
    <s v=""/>
    <s v=""/>
    <s v=""/>
    <s v=""/>
    <s v="06:00:53"/>
    <s v=""/>
    <s v=""/>
    <s v="AAIZ"/>
    <s v=""/>
    <s v=""/>
    <s v="CO"/>
    <s v=""/>
    <s v="PRODUCTIVOS"/>
    <s v="07:01:20"/>
    <s v=""/>
    <s v="000021522553"/>
    <s v="X"/>
    <s v=""/>
    <s v="IZ10"/>
    <s v=""/>
    <s v="000000"/>
    <s v="GNCH"/>
    <s v="10723465"/>
    <s v=""/>
    <s v=""/>
    <s v=""/>
    <s v="00:00:00"/>
    <s v=""/>
    <s v=""/>
    <s v="X"/>
    <s v=""/>
    <s v="06:57:53"/>
    <s v="Juan Nustadtel"/>
    <s v="QM001202491879"/>
    <s v=""/>
    <s v=""/>
    <s v=""/>
    <s v=""/>
    <s v=""/>
    <s v="EMPAQUE RIGIDO"/>
    <s v="ENVIGADO"/>
    <s v=""/>
    <s v=""/>
    <s v=""/>
    <s v="08:25:14"/>
    <s v="MNC550A"/>
    <s v=""/>
    <s v=""/>
    <s v=""/>
    <s v=""/>
    <s v="IZ10"/>
    <s v="Cra 48#48 Sur-75 (Juan Neustadtel)"/>
    <s v="06:57:53"/>
    <s v="5405380"/>
    <s v=""/>
    <s v="000"/>
    <s v="000"/>
    <s v="000"/>
    <s v=""/>
    <s v=""/>
    <s v=""/>
    <s v=""/>
    <s v=""/>
    <s v=""/>
    <s v=""/>
    <s v="H"/>
    <s v="IZ10"/>
    <s v="20183406"/>
    <x v="256"/>
    <d v="2023-08-14T00:00:00"/>
    <d v="2023-08-14T00:00:00"/>
    <m/>
    <d v="2023-08-14T00:00:00"/>
    <m/>
    <m/>
    <d v="2023-08-14T00:00:00"/>
    <m/>
    <d v="2023-08-14T00:00:00"/>
    <d v="2023-08-14T00:00:00"/>
    <n v="0"/>
  </r>
  <r>
    <s v="IZ10"/>
    <s v="ZA"/>
    <s v="1202492037"/>
    <s v="ESTACIÓN DE FORMADO OBSTRUIDA"/>
    <x v="4"/>
    <s v="100"/>
    <s v="MECANINT"/>
    <x v="0"/>
    <s v="MECE MERE ORAS"/>
    <s v="IZJIGOMEZ"/>
    <s v="IZJIGOMEZ"/>
    <s v="IZ10-LSA1-EMP"/>
    <s v="B"/>
    <s v=""/>
    <s v=""/>
    <s v="106544882"/>
    <s v=""/>
    <s v="EXIZACMERINO"/>
    <s v="08:36:10"/>
    <s v="505001342"/>
    <s v="0"/>
    <s v=""/>
    <s v=""/>
    <s v=""/>
    <s v="IZ10"/>
    <s v="Z3"/>
    <s v=""/>
    <s v="11:30:00"/>
    <s v="09:30:53"/>
    <s v=""/>
    <s v=""/>
    <s v=""/>
    <s v=""/>
    <s v="08:36:09"/>
    <s v=""/>
    <s v=""/>
    <s v="AAIZ"/>
    <s v=""/>
    <s v=""/>
    <s v="CO"/>
    <s v=""/>
    <s v="PRODUCTIVOS"/>
    <s v="10:10:47"/>
    <s v=""/>
    <s v="000021525261"/>
    <s v="X"/>
    <s v=""/>
    <s v="IZ10"/>
    <s v=""/>
    <s v="000000"/>
    <s v="GNCH"/>
    <s v="10712765"/>
    <s v=""/>
    <s v=""/>
    <s v=""/>
    <s v="00:00:00"/>
    <s v=""/>
    <s v=""/>
    <s v="X"/>
    <s v=""/>
    <s v="10:01:53"/>
    <s v=""/>
    <s v="QM001202492037"/>
    <s v=""/>
    <s v=""/>
    <s v=""/>
    <s v=""/>
    <s v=""/>
    <s v="EMPAQUE"/>
    <s v=""/>
    <s v=""/>
    <s v=""/>
    <s v=""/>
    <s v="08:36:10"/>
    <s v="MNC525A"/>
    <s v=""/>
    <s v=""/>
    <s v=""/>
    <s v=""/>
    <s v="IZ10"/>
    <s v=""/>
    <s v="10:01:53"/>
    <s v=""/>
    <s v=""/>
    <s v="000"/>
    <s v="000"/>
    <s v="000"/>
    <s v=""/>
    <s v=""/>
    <s v=""/>
    <s v=""/>
    <s v=""/>
    <s v=""/>
    <s v=""/>
    <s v="H"/>
    <s v="IZ10"/>
    <s v="EMPA00005"/>
    <x v="256"/>
    <d v="2023-08-15T00:00:00"/>
    <d v="2023-08-15T00:00:00"/>
    <d v="2023-08-14T00:00:00"/>
    <d v="2023-08-15T00:00:00"/>
    <m/>
    <m/>
    <d v="2023-08-14T00:00:00"/>
    <m/>
    <d v="2023-08-14T00:00:00"/>
    <d v="2023-08-14T00:00:00"/>
    <n v="1.99"/>
  </r>
  <r>
    <s v="IZ10"/>
    <s v="ZA"/>
    <s v="1202492539"/>
    <s v="FALLO DE TEMPERATURA ESTACIÓN FORMADO"/>
    <x v="2"/>
    <s v="100"/>
    <s v="MECANINT"/>
    <x v="0"/>
    <s v="MECE MERE ORAS"/>
    <s v="IZEDCORDOBA"/>
    <s v="IZEDCORDOBA"/>
    <s v="IZ10-LJA1-EMP-EMP2"/>
    <s v="B"/>
    <s v=""/>
    <s v=""/>
    <s v="106547356"/>
    <s v=""/>
    <s v="IZCAPIEDRAHI"/>
    <s v="08:42:25"/>
    <s v="505002465"/>
    <s v="0"/>
    <s v=""/>
    <s v=""/>
    <s v=""/>
    <s v="IZ10"/>
    <s v="Z3"/>
    <s v=""/>
    <s v="06:30:00"/>
    <s v="06:00:00"/>
    <s v=""/>
    <s v=""/>
    <s v=""/>
    <s v=""/>
    <s v="06:00:00"/>
    <s v=""/>
    <s v=""/>
    <s v="AAIZ"/>
    <s v=""/>
    <s v=""/>
    <s v="CO"/>
    <s v=""/>
    <s v="PRODUCTIVOS"/>
    <s v="07:48:36"/>
    <s v=""/>
    <s v="000021531095"/>
    <s v="X"/>
    <s v=""/>
    <s v="IZ10"/>
    <s v=""/>
    <s v="000000"/>
    <s v="GNCH"/>
    <s v="10723465"/>
    <s v=""/>
    <s v=""/>
    <s v=""/>
    <s v="00:00:00"/>
    <s v=""/>
    <s v=""/>
    <s v="X"/>
    <s v=""/>
    <s v="07:46:55"/>
    <s v="Juan Nustadtel"/>
    <s v="QM001202492539"/>
    <s v=""/>
    <s v=""/>
    <s v=""/>
    <s v=""/>
    <s v=""/>
    <s v="EMPAQUE RIGIDO"/>
    <s v="ENVIGADO"/>
    <s v=""/>
    <s v=""/>
    <s v=""/>
    <s v="08:42:24"/>
    <s v="MNC550A"/>
    <s v=""/>
    <s v=""/>
    <s v=""/>
    <s v=""/>
    <s v="IZ10"/>
    <s v="Cra 48#48 Sur-75 (Juan Neustadtel)"/>
    <s v="07:46:55"/>
    <s v="5405380"/>
    <s v=""/>
    <s v="000"/>
    <s v="000"/>
    <s v="000"/>
    <s v=""/>
    <s v=""/>
    <s v=""/>
    <s v=""/>
    <s v=""/>
    <s v=""/>
    <s v=""/>
    <s v="H"/>
    <s v="IZ10"/>
    <s v="20183406"/>
    <x v="257"/>
    <d v="2023-09-25T00:00:00"/>
    <d v="2023-09-25T00:00:00"/>
    <d v="2023-08-15T00:00:00"/>
    <d v="2023-08-15T00:00:00"/>
    <m/>
    <m/>
    <d v="2023-08-15T00:00:00"/>
    <m/>
    <d v="2023-08-15T00:00:00"/>
    <d v="2023-08-15T00:00:00"/>
    <n v="0.5"/>
  </r>
  <r>
    <s v="IZ10"/>
    <s v="ZA"/>
    <s v="1202493002"/>
    <s v="GUIA DE CORREA ABIERTA"/>
    <x v="9"/>
    <s v="100"/>
    <s v="COORMTTO"/>
    <x v="0"/>
    <s v="MECE MERE ORAS"/>
    <s v="IZHAGIRALDO"/>
    <s v="IZHAGIRALDO"/>
    <s v="IZ10-LSA1-FOR"/>
    <s v="B"/>
    <s v=""/>
    <s v=""/>
    <s v="106546085"/>
    <s v=""/>
    <s v="IZEMCARVAJAL"/>
    <s v="21:52:38"/>
    <s v="505003097"/>
    <s v="0"/>
    <s v=""/>
    <s v=""/>
    <s v=""/>
    <s v="IZ10"/>
    <s v="Z3"/>
    <s v=""/>
    <s v="17:30:00"/>
    <s v="16:40:02"/>
    <s v=""/>
    <s v=""/>
    <s v=""/>
    <s v=""/>
    <s v="21:52:37"/>
    <s v=""/>
    <s v=""/>
    <s v="AAIZ"/>
    <s v=""/>
    <s v=""/>
    <s v="CO"/>
    <s v=""/>
    <s v="PRODUCTIVOS"/>
    <s v="18:56:18"/>
    <s v=""/>
    <s v="000021535479"/>
    <s v="X"/>
    <s v=""/>
    <s v="IZ10"/>
    <s v=""/>
    <s v="000000"/>
    <s v="GNCH"/>
    <s v="10713765"/>
    <s v=""/>
    <s v=""/>
    <s v=""/>
    <s v="00:00:00"/>
    <s v=""/>
    <s v=""/>
    <s v="X"/>
    <s v=""/>
    <s v="18:55:02"/>
    <s v="Juan Neustadtel"/>
    <s v="QM001202493002"/>
    <s v=""/>
    <s v=""/>
    <s v=""/>
    <s v=""/>
    <s v=""/>
    <s v="FORMADO"/>
    <s v=""/>
    <s v=""/>
    <s v=""/>
    <s v=""/>
    <s v="21:52:38"/>
    <s v="MNC490A"/>
    <s v=""/>
    <s v=""/>
    <s v=""/>
    <s v=""/>
    <s v="IZ10"/>
    <s v="Cra 48#48 Sur--75, Envigado"/>
    <s v="18:55:02"/>
    <s v="5405380 108"/>
    <s v=""/>
    <s v="000"/>
    <s v="000"/>
    <s v="000"/>
    <s v=""/>
    <s v=""/>
    <s v=""/>
    <s v=""/>
    <s v=""/>
    <s v=""/>
    <s v=""/>
    <s v="H"/>
    <s v="IZ10"/>
    <s v="20425542"/>
    <x v="257"/>
    <d v="2023-08-15T00:00:00"/>
    <d v="2023-08-15T00:00:00"/>
    <d v="2023-08-15T00:00:00"/>
    <d v="2023-08-15T00:00:00"/>
    <m/>
    <m/>
    <d v="2023-08-15T00:00:00"/>
    <m/>
    <d v="2023-08-15T00:00:00"/>
    <d v="2023-08-15T00:00:00"/>
    <n v="0.83"/>
  </r>
  <r>
    <s v="IZ10"/>
    <s v="ZA"/>
    <s v="1202493220"/>
    <s v="IMPRESIÓN INCORRECTA DE  VIDEO JET"/>
    <x v="2"/>
    <s v="100"/>
    <s v="MECANINT"/>
    <x v="2"/>
    <s v="MECE"/>
    <s v="IZEDCORDOBA"/>
    <s v="IZEDCORDOBA"/>
    <s v="IZ10-LJA1-EMP-EMP2"/>
    <s v="B"/>
    <s v=""/>
    <s v=""/>
    <s v=""/>
    <s v=""/>
    <s v="EXIZACMERINO"/>
    <s v="12:46:06"/>
    <s v="505002465"/>
    <s v="0"/>
    <s v=""/>
    <s v=""/>
    <s v=""/>
    <s v="IZ10"/>
    <s v="Z3"/>
    <s v=""/>
    <s v="00:00:00"/>
    <s v="06:40:41"/>
    <s v=""/>
    <s v=""/>
    <s v=""/>
    <s v=""/>
    <s v="06:40:41"/>
    <s v=""/>
    <s v=""/>
    <s v="AAIZ"/>
    <s v=""/>
    <s v=""/>
    <s v="CO"/>
    <s v=""/>
    <s v="PRODUCTIVOS"/>
    <s v="08:06:45"/>
    <s v=""/>
    <s v="000021537662"/>
    <s v="X"/>
    <s v=""/>
    <s v="IZ10"/>
    <s v=""/>
    <s v="000000"/>
    <s v="GNCH"/>
    <s v="10723465"/>
    <s v=""/>
    <s v=""/>
    <s v=""/>
    <s v="00:00:00"/>
    <s v=""/>
    <s v=""/>
    <s v="X"/>
    <s v=""/>
    <s v="08:02:41"/>
    <s v="Juan Nustadtel"/>
    <s v="QM001202493220"/>
    <s v=""/>
    <s v=""/>
    <s v=""/>
    <s v=""/>
    <s v=""/>
    <s v="EMPAQUE RIGIDO"/>
    <s v="ENVIGADO"/>
    <s v=""/>
    <s v=""/>
    <s v=""/>
    <s v="12:46:05"/>
    <s v="MNC550A"/>
    <s v=""/>
    <s v=""/>
    <s v=""/>
    <s v=""/>
    <s v="IZ10"/>
    <s v="Cra 48#48 Sur-75 (Juan Neustadtel)"/>
    <s v="08:02:41"/>
    <s v="5405380"/>
    <s v=""/>
    <s v="000"/>
    <s v="000"/>
    <s v="000"/>
    <s v=""/>
    <s v=""/>
    <s v=""/>
    <s v=""/>
    <s v=""/>
    <s v=""/>
    <s v=""/>
    <s v="H"/>
    <s v="IZ10"/>
    <s v="20183406"/>
    <x v="258"/>
    <d v="2023-08-16T00:00:00"/>
    <d v="2023-08-16T00:00:00"/>
    <m/>
    <d v="2023-08-16T00:00:00"/>
    <m/>
    <m/>
    <d v="2023-08-16T00:00:00"/>
    <m/>
    <d v="2023-08-16T00:00:00"/>
    <d v="2023-08-16T00:00:00"/>
    <n v="0"/>
  </r>
  <r>
    <s v="IZ10"/>
    <s v="ZA"/>
    <s v="1202494506"/>
    <s v="BLOQUEO EN PANTALLA PRINCIPAL"/>
    <x v="3"/>
    <s v="100"/>
    <s v="COORMTTO"/>
    <x v="0"/>
    <s v="MECE MERE ORAS"/>
    <s v="IZLGRESTREPO"/>
    <s v="IZLGRESTREPO"/>
    <s v="IZ10-LSC1-EMB"/>
    <s v="B"/>
    <s v=""/>
    <s v=""/>
    <s v="106551717"/>
    <s v=""/>
    <s v="EXIZACMERINO"/>
    <s v="07:54:44"/>
    <s v="505003051"/>
    <s v="0"/>
    <s v=""/>
    <s v=""/>
    <s v=""/>
    <s v="IZ10"/>
    <s v="Z3"/>
    <s v=""/>
    <s v="15:40:00"/>
    <s v="14:00:02"/>
    <s v=""/>
    <s v=""/>
    <s v=""/>
    <s v=""/>
    <s v="14:00:02"/>
    <s v=""/>
    <s v=""/>
    <s v="AAIZ"/>
    <s v=""/>
    <s v=""/>
    <s v="CO"/>
    <s v=""/>
    <s v="PRODUCTIVOS"/>
    <s v="15:34:05"/>
    <s v=""/>
    <s v="000021550006"/>
    <s v="X"/>
    <s v=""/>
    <s v="IZ10"/>
    <s v=""/>
    <s v="000000"/>
    <s v="GNCH"/>
    <s v="10724165"/>
    <s v=""/>
    <s v=""/>
    <s v=""/>
    <s v="00:00:00"/>
    <s v=""/>
    <s v=""/>
    <s v="X"/>
    <s v=""/>
    <s v="15:32:02"/>
    <s v="PROPASOL S.A.S"/>
    <s v="QM001202494506"/>
    <s v=""/>
    <s v=""/>
    <s v=""/>
    <s v=""/>
    <s v=""/>
    <s v="EMBUTIDO SALCHICHON"/>
    <s v=""/>
    <s v=""/>
    <s v=""/>
    <s v=""/>
    <s v="07:54:43"/>
    <s v="MNC540A"/>
    <s v=""/>
    <s v=""/>
    <s v=""/>
    <s v=""/>
    <s v="IZ10"/>
    <s v="Tv. 93 #53-32, Bogotá"/>
    <s v="15:32:02"/>
    <s v="(1)3004621"/>
    <s v=""/>
    <s v="000"/>
    <s v="000"/>
    <s v="000"/>
    <s v=""/>
    <s v=""/>
    <s v=""/>
    <s v=""/>
    <s v=""/>
    <s v=""/>
    <s v=""/>
    <s v="H"/>
    <s v="IZ10"/>
    <s v="20388176"/>
    <x v="259"/>
    <d v="2023-08-31T00:00:00"/>
    <d v="2023-08-31T00:00:00"/>
    <d v="2023-08-17T00:00:00"/>
    <d v="2023-08-17T00:00:00"/>
    <m/>
    <m/>
    <d v="2023-08-17T00:00:00"/>
    <m/>
    <d v="2023-08-17T00:00:00"/>
    <d v="2023-08-17T00:00:00"/>
    <n v="1.67"/>
  </r>
  <r>
    <s v="IZ10"/>
    <s v="ZA"/>
    <s v="1202494040"/>
    <s v="Sensor del plato esta malo"/>
    <x v="6"/>
    <s v="100"/>
    <s v="COORMTTO"/>
    <x v="2"/>
    <s v="MECE"/>
    <s v="IZJIGOMEZ"/>
    <s v="IZJIGOMEZ"/>
    <s v="IZ10-LSA1-FOR"/>
    <s v="B"/>
    <s v=""/>
    <s v=""/>
    <s v=""/>
    <s v=""/>
    <s v="EXIZACMERINO"/>
    <s v="10:44:42"/>
    <s v="505001603"/>
    <s v="0"/>
    <s v=""/>
    <s v=""/>
    <s v=""/>
    <s v="IZ10"/>
    <s v="Z3"/>
    <s v=""/>
    <s v="00:00:00"/>
    <s v="09:06:11"/>
    <s v=""/>
    <s v=""/>
    <s v=""/>
    <s v=""/>
    <s v="09:06:11"/>
    <s v=""/>
    <s v=""/>
    <s v="AAIZ"/>
    <s v=""/>
    <s v=""/>
    <s v="CO"/>
    <s v=""/>
    <s v="PRODUCTIVOS"/>
    <s v="09:20:17"/>
    <s v=""/>
    <s v="000021544972"/>
    <s v="X"/>
    <s v=""/>
    <s v="IZ10"/>
    <s v=""/>
    <s v="000000"/>
    <s v="GNCH"/>
    <s v="10713765"/>
    <s v=""/>
    <s v=""/>
    <s v=""/>
    <s v="00:00:00"/>
    <s v=""/>
    <s v=""/>
    <s v="X"/>
    <s v=""/>
    <s v="09:18:11"/>
    <s v=""/>
    <s v="QM001202494040"/>
    <s v=""/>
    <s v=""/>
    <s v=""/>
    <s v=""/>
    <s v=""/>
    <s v="FORMADO"/>
    <s v=""/>
    <s v=""/>
    <s v=""/>
    <s v=""/>
    <s v="10:44:41"/>
    <s v="MNC490A"/>
    <s v=""/>
    <s v=""/>
    <s v=""/>
    <s v=""/>
    <s v="IZ10"/>
    <s v=""/>
    <s v="09:18:11"/>
    <s v=""/>
    <s v=""/>
    <s v="000"/>
    <s v="000"/>
    <s v="000"/>
    <s v=""/>
    <s v=""/>
    <s v=""/>
    <s v=""/>
    <s v=""/>
    <s v=""/>
    <s v=""/>
    <s v="H"/>
    <s v="IZ10"/>
    <s v="FORM00002"/>
    <x v="259"/>
    <d v="2023-08-17T00:00:00"/>
    <d v="2023-08-17T00:00:00"/>
    <m/>
    <d v="2023-08-17T00:00:00"/>
    <m/>
    <m/>
    <d v="2023-08-17T00:00:00"/>
    <m/>
    <d v="2023-08-17T00:00:00"/>
    <d v="2023-08-17T00:00:00"/>
    <n v="0"/>
  </r>
  <r>
    <s v="IZ10"/>
    <s v="ZA"/>
    <s v="1202495323"/>
    <s v="Sobrecarga Clipadora schon"/>
    <x v="3"/>
    <s v="100"/>
    <s v="COORTU03"/>
    <x v="0"/>
    <s v="MECE MERE ORAS"/>
    <s v="IZNARENAS"/>
    <s v="IZNARENAS"/>
    <s v="IZ10-LSC1-EMB"/>
    <s v="B"/>
    <s v=""/>
    <s v=""/>
    <s v="106559841"/>
    <s v=""/>
    <s v="IZLMORTIZ"/>
    <s v="02:42:43"/>
    <s v="505003051"/>
    <s v="0"/>
    <s v=""/>
    <s v=""/>
    <s v=""/>
    <s v="IZ10"/>
    <s v="Z3"/>
    <s v=""/>
    <s v="03:39:57"/>
    <s v="02:39:57"/>
    <s v=""/>
    <s v=""/>
    <s v=""/>
    <s v=""/>
    <s v="02:42:42"/>
    <s v=""/>
    <s v=""/>
    <s v="AAIZ"/>
    <s v=""/>
    <s v=""/>
    <s v="CO"/>
    <s v=""/>
    <s v="PRODUCTIVOS"/>
    <s v="02:43:18"/>
    <s v=""/>
    <s v="000021558430"/>
    <s v="X"/>
    <s v=""/>
    <s v="IZ10"/>
    <s v=""/>
    <s v="000000"/>
    <s v="GNCH"/>
    <s v="10724165"/>
    <s v=""/>
    <s v=""/>
    <s v=""/>
    <s v="00:00:00"/>
    <s v=""/>
    <s v=""/>
    <s v="X"/>
    <s v=""/>
    <s v="02:39:57"/>
    <s v="PROPASOL S.A.S"/>
    <s v="QM001202495323"/>
    <s v=""/>
    <s v=""/>
    <s v=""/>
    <s v=""/>
    <s v=""/>
    <s v="EMBUTIDO SALCHICHON"/>
    <s v=""/>
    <s v=""/>
    <s v=""/>
    <s v=""/>
    <s v="02:42:43"/>
    <s v="MNC540A"/>
    <s v=""/>
    <s v=""/>
    <s v=""/>
    <s v=""/>
    <s v="IZ10"/>
    <s v="Tv. 93 #53-32, Bogotá"/>
    <s v="02:39:57"/>
    <s v="(1)3004621"/>
    <s v=""/>
    <s v="000"/>
    <s v="000"/>
    <s v="000"/>
    <s v=""/>
    <s v=""/>
    <s v=""/>
    <s v=""/>
    <s v=""/>
    <s v=""/>
    <s v=""/>
    <s v="H"/>
    <s v="IZ10"/>
    <s v="20388176"/>
    <x v="260"/>
    <d v="2023-08-23T00:00:00"/>
    <d v="2023-08-23T00:00:00"/>
    <d v="2023-08-19T00:00:00"/>
    <d v="2023-08-23T00:00:00"/>
    <m/>
    <m/>
    <d v="2023-08-19T00:00:00"/>
    <m/>
    <d v="2023-08-19T00:00:00"/>
    <d v="2023-08-19T00:00:00"/>
    <n v="1"/>
  </r>
  <r>
    <s v="IZ10"/>
    <s v="ZA"/>
    <s v="1202497553"/>
    <s v="BLOQUEO DE PANTALLA"/>
    <x v="3"/>
    <s v="100"/>
    <s v="COORMTTO"/>
    <x v="0"/>
    <s v="MECE MERE ORAS"/>
    <s v="IZLGRESTREPO"/>
    <s v="IZLGRESTREPO"/>
    <s v="IZ10-LSC1-EMB"/>
    <s v="B"/>
    <s v=""/>
    <s v=""/>
    <s v="106561145"/>
    <s v=""/>
    <s v="IZEMCARVAJAL"/>
    <s v="15:51:15"/>
    <s v="505003051"/>
    <s v="0"/>
    <s v=""/>
    <s v=""/>
    <s v=""/>
    <s v="IZ10"/>
    <s v="Z3"/>
    <s v=""/>
    <s v="15:10:00"/>
    <s v="14:00:58"/>
    <s v=""/>
    <s v=""/>
    <s v=""/>
    <s v=""/>
    <s v="21:13:33"/>
    <s v=""/>
    <s v=""/>
    <s v="AAIZ"/>
    <s v=""/>
    <s v=""/>
    <s v="CO"/>
    <s v=""/>
    <s v="PRODUCTIVOS"/>
    <s v="16:14:51"/>
    <s v=""/>
    <s v="000021577905"/>
    <s v="X"/>
    <s v=""/>
    <s v="IZ10"/>
    <s v=""/>
    <s v="000000"/>
    <s v="GNCH"/>
    <s v="10724165"/>
    <s v=""/>
    <s v=""/>
    <s v=""/>
    <s v="00:00:00"/>
    <s v=""/>
    <s v=""/>
    <s v="X"/>
    <s v=""/>
    <s v="16:12:58"/>
    <s v="PROPASOL S.A.S"/>
    <s v="QM001202497553"/>
    <s v=""/>
    <s v=""/>
    <s v=""/>
    <s v=""/>
    <s v=""/>
    <s v="EMBUTIDO SALCHICHON"/>
    <s v=""/>
    <s v=""/>
    <s v=""/>
    <s v=""/>
    <s v="21:13:34"/>
    <s v="MNC540A"/>
    <s v=""/>
    <s v=""/>
    <s v=""/>
    <s v=""/>
    <s v="IZ10"/>
    <s v="Tv. 93 #53-32, Bogotá"/>
    <s v="16:12:58"/>
    <s v="(1)3004621"/>
    <s v=""/>
    <s v="000"/>
    <s v="000"/>
    <s v="000"/>
    <s v=""/>
    <s v=""/>
    <s v=""/>
    <s v=""/>
    <s v=""/>
    <s v=""/>
    <s v=""/>
    <s v="H"/>
    <s v="IZ10"/>
    <s v="20388176"/>
    <x v="261"/>
    <d v="2023-08-23T00:00:00"/>
    <d v="2023-08-24T00:00:00"/>
    <d v="2023-08-23T00:00:00"/>
    <d v="2023-08-23T00:00:00"/>
    <m/>
    <m/>
    <d v="2023-08-23T00:00:00"/>
    <m/>
    <d v="2023-08-23T00:00:00"/>
    <d v="2023-08-23T00:00:00"/>
    <n v="1.1499999999999999"/>
  </r>
  <r>
    <s v="IZ10"/>
    <s v="ZA"/>
    <s v="1202498532"/>
    <s v="Guardamotor se dipara en la T8"/>
    <x v="4"/>
    <s v="100"/>
    <s v="COORTU03"/>
    <x v="0"/>
    <s v="MECE MERE ORAS"/>
    <s v="IZNARENAS"/>
    <s v="IZNARENAS"/>
    <s v="IZ10-LSA1-EMP"/>
    <s v="B"/>
    <s v=""/>
    <s v=""/>
    <s v="106566018"/>
    <s v=""/>
    <s v="IZLMORTIZ"/>
    <s v="05:45:11"/>
    <s v="505001342"/>
    <s v="0"/>
    <s v=""/>
    <s v=""/>
    <s v=""/>
    <s v="IZ10"/>
    <s v="Z3"/>
    <s v=""/>
    <s v="22:45:00"/>
    <s v="22:13:00"/>
    <s v=""/>
    <s v=""/>
    <s v=""/>
    <s v=""/>
    <s v="05:45:09"/>
    <s v=""/>
    <s v=""/>
    <s v="AAIZ"/>
    <s v=""/>
    <s v=""/>
    <s v="CO"/>
    <s v=""/>
    <s v="PRODUCTIVOS"/>
    <s v="23:22:35"/>
    <s v=""/>
    <s v="000021588684"/>
    <s v="X"/>
    <s v=""/>
    <s v="IZ10"/>
    <s v=""/>
    <s v="000000"/>
    <s v="GNCH"/>
    <s v="10712765"/>
    <s v=""/>
    <s v=""/>
    <s v=""/>
    <s v="00:00:00"/>
    <s v=""/>
    <s v=""/>
    <s v="X"/>
    <s v=""/>
    <s v="23:20:42"/>
    <s v=""/>
    <s v="QM001202498532"/>
    <s v=""/>
    <s v=""/>
    <s v=""/>
    <s v=""/>
    <s v=""/>
    <s v="EMPAQUE"/>
    <s v=""/>
    <s v=""/>
    <s v=""/>
    <s v=""/>
    <s v="05:45:11"/>
    <s v="MNC525A"/>
    <s v=""/>
    <s v=""/>
    <s v=""/>
    <s v=""/>
    <s v="IZ10"/>
    <s v=""/>
    <s v="23:20:42"/>
    <s v=""/>
    <s v=""/>
    <s v="000"/>
    <s v="000"/>
    <s v="000"/>
    <s v=""/>
    <s v=""/>
    <s v=""/>
    <s v=""/>
    <s v=""/>
    <s v=""/>
    <s v=""/>
    <s v="H"/>
    <s v="IZ10"/>
    <s v="EMPA00005"/>
    <x v="262"/>
    <d v="2023-08-25T00:00:00"/>
    <d v="2023-08-25T00:00:00"/>
    <d v="2023-08-24T00:00:00"/>
    <d v="2023-08-25T00:00:00"/>
    <m/>
    <m/>
    <d v="2023-08-24T00:00:00"/>
    <m/>
    <d v="2023-08-24T00:00:00"/>
    <d v="2023-08-24T00:00:00"/>
    <n v="0.53"/>
  </r>
  <r>
    <s v="IZ10"/>
    <s v="ZA"/>
    <s v="1202499120"/>
    <s v="REVIENTE DE GANCHO DE CLIPADO"/>
    <x v="3"/>
    <s v="100"/>
    <s v="COORMTTO"/>
    <x v="0"/>
    <s v="MECE MERE ORAS"/>
    <s v="IZLGRESTREPO"/>
    <s v="IZLGRESTREPO"/>
    <s v="IZ10-LSC1-EMB"/>
    <s v="B"/>
    <s v=""/>
    <s v=""/>
    <s v="106569050"/>
    <s v=""/>
    <s v="IZEMCARVAJAL"/>
    <s v="16:50:21"/>
    <s v="505003051"/>
    <s v="0"/>
    <s v=""/>
    <s v=""/>
    <s v=""/>
    <s v="IZ10"/>
    <s v="Z3"/>
    <s v=""/>
    <s v="20:30:00"/>
    <s v="13:00:00"/>
    <s v=""/>
    <s v=""/>
    <s v=""/>
    <s v=""/>
    <s v="07:27:40"/>
    <s v=""/>
    <s v=""/>
    <s v="AAIZ"/>
    <s v=""/>
    <s v=""/>
    <s v="CO"/>
    <s v=""/>
    <s v="PRODUCTIVOS"/>
    <s v="15:33:35"/>
    <s v=""/>
    <s v="000021595722"/>
    <s v="X"/>
    <s v=""/>
    <s v="IZ10"/>
    <s v=""/>
    <s v="000000"/>
    <s v="GNCH"/>
    <s v="10724165"/>
    <s v=""/>
    <s v=""/>
    <s v=""/>
    <s v="00:00:00"/>
    <s v=""/>
    <s v=""/>
    <s v="X"/>
    <s v=""/>
    <s v="15:31:22"/>
    <s v="PROPASOL S.A.S"/>
    <s v="QM001202499120"/>
    <s v=""/>
    <s v=""/>
    <s v=""/>
    <s v=""/>
    <s v=""/>
    <s v="EMBUTIDO SALCHICHON"/>
    <s v=""/>
    <s v=""/>
    <s v=""/>
    <s v=""/>
    <s v="07:27:42"/>
    <s v="MNC540A"/>
    <s v=""/>
    <s v=""/>
    <s v=""/>
    <s v=""/>
    <s v="IZ10"/>
    <s v="Tv. 93 #53-32, Bogotá"/>
    <s v="15:31:22"/>
    <s v="(1)3004621"/>
    <s v=""/>
    <s v="000"/>
    <s v="000"/>
    <s v="000"/>
    <s v=""/>
    <s v=""/>
    <s v=""/>
    <s v=""/>
    <s v=""/>
    <s v=""/>
    <s v=""/>
    <s v="H"/>
    <s v="IZ10"/>
    <s v="20388176"/>
    <x v="263"/>
    <d v="2023-08-26T00:00:00"/>
    <d v="2023-08-28T00:00:00"/>
    <d v="2023-08-25T00:00:00"/>
    <d v="2023-08-26T00:00:00"/>
    <m/>
    <m/>
    <d v="2023-08-25T00:00:00"/>
    <m/>
    <d v="2023-08-25T00:00:00"/>
    <d v="2023-08-25T00:00:00"/>
    <n v="7.5"/>
  </r>
  <r>
    <s v="IZ10"/>
    <s v="ZA"/>
    <s v="1202499198"/>
    <s v="PANTALLA QUEMADA"/>
    <x v="1"/>
    <s v="100"/>
    <s v="COORTU02"/>
    <x v="1"/>
    <s v="MECE MERE ORAS"/>
    <s v="IZLGRESTREPO"/>
    <s v="IZLGRESTREPO"/>
    <s v="IZ10-LSC1-EMB"/>
    <s v="B"/>
    <s v=""/>
    <s v=""/>
    <s v="106570810"/>
    <s v=""/>
    <s v="IZEMCARVAJAL"/>
    <s v="18:00:05"/>
    <s v=""/>
    <s v=""/>
    <s v=""/>
    <s v=""/>
    <s v=""/>
    <s v="IZ10"/>
    <s v="Z3"/>
    <s v=""/>
    <s v="12:00:00"/>
    <s v="16:30:22"/>
    <s v=""/>
    <s v=""/>
    <s v=""/>
    <s v=""/>
    <s v="16:30:22"/>
    <s v=""/>
    <s v=""/>
    <s v="AAIZ"/>
    <s v=""/>
    <s v=""/>
    <s v="CO"/>
    <s v=""/>
    <s v="PRODUCTIVOS"/>
    <s v="17:54:56"/>
    <s v=""/>
    <s v="000021597730"/>
    <s v="X"/>
    <s v=""/>
    <s v="IZ10"/>
    <s v=""/>
    <s v="000000"/>
    <s v="GNCH"/>
    <s v="10724165"/>
    <s v=""/>
    <s v=""/>
    <s v=""/>
    <s v="00:00:00"/>
    <s v=""/>
    <s v=""/>
    <s v="X"/>
    <s v=""/>
    <s v="17:51:22"/>
    <s v=""/>
    <s v="QM001202499198"/>
    <s v=""/>
    <s v=""/>
    <s v=""/>
    <s v=""/>
    <s v=""/>
    <s v="EMBUTIDO SALCHICHON"/>
    <s v=""/>
    <s v=""/>
    <s v=""/>
    <s v=""/>
    <s v="18:00:04"/>
    <s v="MNC540A"/>
    <s v=""/>
    <s v=""/>
    <s v=""/>
    <s v=""/>
    <s v="IZ10"/>
    <s v=""/>
    <s v="17:51:22"/>
    <s v=""/>
    <s v=""/>
    <s v="000"/>
    <s v="000"/>
    <s v="000"/>
    <s v=""/>
    <s v=""/>
    <s v=""/>
    <s v=""/>
    <s v=""/>
    <s v=""/>
    <s v=""/>
    <s v="H"/>
    <s v="IZ10"/>
    <s v="GRAP00017"/>
    <x v="263"/>
    <d v="2023-08-26T00:00:00"/>
    <d v="2023-08-26T00:00:00"/>
    <d v="2023-08-26T00:00:00"/>
    <d v="2023-08-25T00:00:00"/>
    <m/>
    <m/>
    <d v="2023-08-25T00:00:00"/>
    <m/>
    <d v="2023-08-25T00:00:00"/>
    <d v="2023-08-25T00:00:00"/>
    <n v="19.489999999999998"/>
  </r>
  <r>
    <s v="IZ10"/>
    <s v="ZA"/>
    <s v="1202499465"/>
    <s v="ERROR DE SEGURIDAD EN PANTALLA"/>
    <x v="1"/>
    <s v="100"/>
    <s v="COORMTTO"/>
    <x v="0"/>
    <s v="MECE MERE ORAS"/>
    <s v="EXIZACMERINO"/>
    <s v="EXIZACMERINO"/>
    <s v="IZ10-LSC1-EMB"/>
    <s v="B"/>
    <s v=""/>
    <s v=""/>
    <s v="106570602"/>
    <s v=""/>
    <s v="IZEMCARVAJAL"/>
    <s v="16:51:46"/>
    <s v=""/>
    <s v=""/>
    <s v=""/>
    <s v=""/>
    <s v=""/>
    <s v="IZ10"/>
    <s v="Z3"/>
    <s v=""/>
    <s v="12:00:00"/>
    <s v="16:30:00"/>
    <s v=""/>
    <s v=""/>
    <s v=""/>
    <s v=""/>
    <s v="11:30:02"/>
    <s v=""/>
    <s v=""/>
    <s v="AAIZ"/>
    <s v=""/>
    <s v=""/>
    <s v="CO"/>
    <s v=""/>
    <s v="PRODUCTIVOS"/>
    <s v="11:19:53"/>
    <s v=""/>
    <s v="000021601278"/>
    <s v="X"/>
    <s v=""/>
    <s v="IZ10"/>
    <s v=""/>
    <s v="000000"/>
    <s v="GNCH"/>
    <s v="10724165"/>
    <s v=""/>
    <s v=""/>
    <s v=""/>
    <s v="00:00:00"/>
    <s v=""/>
    <s v=""/>
    <s v="X"/>
    <s v=""/>
    <s v="11:17:59"/>
    <s v=""/>
    <s v="QM001202499465"/>
    <s v=""/>
    <s v=""/>
    <s v=""/>
    <s v=""/>
    <s v=""/>
    <s v="EMBUTIDO SALCHICHON"/>
    <s v=""/>
    <s v=""/>
    <s v=""/>
    <s v=""/>
    <s v="11:30:03"/>
    <s v="MNC540A"/>
    <s v=""/>
    <s v=""/>
    <s v=""/>
    <s v=""/>
    <s v="IZ10"/>
    <s v=""/>
    <s v="11:17:59"/>
    <s v=""/>
    <s v=""/>
    <s v="000"/>
    <s v="000"/>
    <s v="000"/>
    <s v=""/>
    <s v=""/>
    <s v=""/>
    <s v=""/>
    <s v=""/>
    <s v=""/>
    <s v=""/>
    <s v="H"/>
    <s v="IZ10"/>
    <s v="GRAP00017"/>
    <x v="264"/>
    <d v="2023-08-27T00:00:00"/>
    <d v="2023-08-28T00:00:00"/>
    <d v="2023-08-26T00:00:00"/>
    <d v="2023-08-27T00:00:00"/>
    <m/>
    <m/>
    <d v="2023-08-26T00:00:00"/>
    <m/>
    <d v="2023-08-26T00:00:00"/>
    <d v="2023-08-25T00:00:00"/>
    <n v="19.5"/>
  </r>
  <r>
    <s v="IZ10"/>
    <s v="ZA"/>
    <s v="1202500009"/>
    <s v="MAL FORMADO EN PLANCHA SUPERIOR"/>
    <x v="2"/>
    <s v="100"/>
    <s v="MECANINT"/>
    <x v="0"/>
    <s v="MECE MERE ORAS"/>
    <s v="IZEDCORDOBA"/>
    <s v="IZEDCORDOBA"/>
    <s v="IZ10-LJA1-EMP-EMP2"/>
    <s v="B"/>
    <s v=""/>
    <s v=""/>
    <s v="106573385"/>
    <s v=""/>
    <s v="IZCAPIEDRAHI"/>
    <s v="08:53:31"/>
    <s v="505002465"/>
    <s v="0"/>
    <s v=""/>
    <s v=""/>
    <s v=""/>
    <s v="IZ10"/>
    <s v="Z3"/>
    <s v=""/>
    <s v="10:55:00"/>
    <s v="09:00:41"/>
    <s v=""/>
    <s v=""/>
    <s v=""/>
    <s v=""/>
    <s v="09:00:41"/>
    <s v=""/>
    <s v=""/>
    <s v="AAIZ"/>
    <s v=""/>
    <s v=""/>
    <s v="CO"/>
    <s v=""/>
    <s v="PRODUCTIVOS"/>
    <s v="10:41:58"/>
    <s v=""/>
    <s v="000021606380"/>
    <s v="X"/>
    <s v=""/>
    <s v="IZ10"/>
    <s v=""/>
    <s v="000000"/>
    <s v="GNCH"/>
    <s v="10723465"/>
    <s v=""/>
    <s v=""/>
    <s v=""/>
    <s v="00:00:00"/>
    <s v=""/>
    <s v=""/>
    <s v="X"/>
    <s v=""/>
    <s v="10:39:41"/>
    <s v="Juan Nustadtel"/>
    <s v="QM001202500009"/>
    <s v=""/>
    <s v=""/>
    <s v=""/>
    <s v=""/>
    <s v=""/>
    <s v="EMPAQUE RIGIDO"/>
    <s v="ENVIGADO"/>
    <s v=""/>
    <s v=""/>
    <s v=""/>
    <s v="08:53:29"/>
    <s v="MNC550A"/>
    <s v=""/>
    <s v=""/>
    <s v=""/>
    <s v=""/>
    <s v="IZ10"/>
    <s v="Cra 48#48 Sur-75 (Juan Neustadtel)"/>
    <s v="10:39:41"/>
    <s v="5405380"/>
    <s v=""/>
    <s v="000"/>
    <s v="000"/>
    <s v="000"/>
    <s v=""/>
    <s v=""/>
    <s v=""/>
    <s v=""/>
    <s v=""/>
    <s v=""/>
    <s v=""/>
    <s v="H"/>
    <s v="IZ10"/>
    <s v="20183406"/>
    <x v="265"/>
    <d v="2023-09-25T00:00:00"/>
    <d v="2023-09-25T00:00:00"/>
    <d v="2023-08-28T00:00:00"/>
    <d v="2023-08-28T00:00:00"/>
    <m/>
    <m/>
    <d v="2023-08-28T00:00:00"/>
    <m/>
    <d v="2023-08-28T00:00:00"/>
    <d v="2023-08-28T00:00:00"/>
    <n v="1.91"/>
  </r>
  <r>
    <s v="IZ10"/>
    <s v="ZA"/>
    <s v="1202500273"/>
    <s v="DAÑO EN TORRECILLA"/>
    <x v="8"/>
    <s v="100"/>
    <s v="COORMTTO"/>
    <x v="0"/>
    <s v="MECE MERE ORAS"/>
    <s v="IZHAGIRALDO"/>
    <s v="IZHAGIRALDO"/>
    <s v="IZ10-LSA1-FOR"/>
    <s v="B"/>
    <s v=""/>
    <s v=""/>
    <s v="106572795"/>
    <s v=""/>
    <s v="IZEMCARVAJAL"/>
    <s v="21:44:17"/>
    <s v="505003047"/>
    <s v="0"/>
    <s v=""/>
    <s v=""/>
    <s v=""/>
    <s v="IZ10"/>
    <s v="Z3"/>
    <s v=""/>
    <s v="16:25:00"/>
    <s v="15:10:35"/>
    <s v=""/>
    <s v=""/>
    <s v=""/>
    <s v=""/>
    <s v="21:44:16"/>
    <s v=""/>
    <s v=""/>
    <s v="AAIZ"/>
    <s v=""/>
    <s v=""/>
    <s v="CO"/>
    <s v=""/>
    <s v="PRODUCTIVOS"/>
    <s v="15:27:39"/>
    <s v=""/>
    <s v="000021608874"/>
    <s v="X"/>
    <s v=""/>
    <s v="IZ10"/>
    <s v=""/>
    <s v="000000"/>
    <s v="GNCH"/>
    <s v="10713765"/>
    <s v=""/>
    <s v=""/>
    <s v=""/>
    <s v="00:00:00"/>
    <s v=""/>
    <s v=""/>
    <s v="X"/>
    <s v=""/>
    <s v="15:25:35"/>
    <s v="Juan Neustadtel"/>
    <s v="QM001202500273"/>
    <s v=""/>
    <s v=""/>
    <s v=""/>
    <s v=""/>
    <s v=""/>
    <s v="FORMADO"/>
    <s v=""/>
    <s v=""/>
    <s v=""/>
    <s v=""/>
    <s v="21:44:17"/>
    <s v="MNC490A"/>
    <s v=""/>
    <s v=""/>
    <s v=""/>
    <s v=""/>
    <s v="IZ10"/>
    <s v="Cra 48#48 Sur--75, Envigado"/>
    <s v="15:25:35"/>
    <s v="5405380 108"/>
    <s v=""/>
    <s v="000"/>
    <s v="000"/>
    <s v="000"/>
    <s v=""/>
    <s v=""/>
    <s v=""/>
    <s v=""/>
    <s v=""/>
    <s v=""/>
    <s v=""/>
    <s v="H"/>
    <s v="IZ10"/>
    <s v="20388054"/>
    <x v="265"/>
    <d v="2023-08-28T00:00:00"/>
    <d v="2023-08-28T00:00:00"/>
    <d v="2023-08-28T00:00:00"/>
    <d v="2023-08-28T00:00:00"/>
    <m/>
    <m/>
    <d v="2023-08-28T00:00:00"/>
    <m/>
    <d v="2023-08-28T00:00:00"/>
    <d v="2023-08-28T00:00:00"/>
    <n v="1.24"/>
  </r>
  <r>
    <s v="IZ10"/>
    <s v="ZA"/>
    <s v="1202500975"/>
    <s v="MAL SELLADO EN ESTACIÓN"/>
    <x v="0"/>
    <s v="100"/>
    <s v="COORMTTO"/>
    <x v="0"/>
    <s v="MECE MERE ORAS"/>
    <s v="IZJIGOMEZ"/>
    <s v="IZJIGOMEZ"/>
    <s v="IZ10-LSA1-EMP"/>
    <s v="A"/>
    <s v=""/>
    <s v=""/>
    <s v="106578886"/>
    <s v=""/>
    <s v="EXIZACMERINO"/>
    <s v="09:09:07"/>
    <s v="505002491"/>
    <s v="0"/>
    <s v=""/>
    <s v=""/>
    <s v=""/>
    <s v="IZ10"/>
    <s v="Z3"/>
    <s v=""/>
    <s v="07:30:00"/>
    <s v="06:30:00"/>
    <s v=""/>
    <s v=""/>
    <s v=""/>
    <s v=""/>
    <s v="09:09:06"/>
    <s v=""/>
    <s v=""/>
    <s v="AAIZ"/>
    <s v=""/>
    <s v=""/>
    <s v="CO"/>
    <s v=""/>
    <s v="PRODUCTIVOS"/>
    <s v="13:37:46"/>
    <s v=""/>
    <s v="000021615262"/>
    <s v="X"/>
    <s v=""/>
    <s v="IZ10"/>
    <s v=""/>
    <s v="000000"/>
    <s v="GNCH"/>
    <s v="10720065"/>
    <s v=""/>
    <s v=""/>
    <s v=""/>
    <s v="00:00:00"/>
    <s v=""/>
    <s v=""/>
    <s v="X"/>
    <s v=""/>
    <s v="13:34:40"/>
    <s v=""/>
    <s v="QM001202500975"/>
    <s v=""/>
    <s v=""/>
    <s v=""/>
    <s v=""/>
    <s v=""/>
    <s v="EMPAQUE"/>
    <s v=""/>
    <s v=""/>
    <s v=""/>
    <s v=""/>
    <s v="09:09:07"/>
    <s v="MNC525A"/>
    <s v=""/>
    <s v=""/>
    <s v=""/>
    <s v=""/>
    <s v="IZ10"/>
    <s v=""/>
    <s v="13:34:40"/>
    <s v=""/>
    <s v=""/>
    <s v="000"/>
    <s v="000"/>
    <s v="000"/>
    <s v=""/>
    <s v=""/>
    <s v=""/>
    <s v=""/>
    <s v=""/>
    <s v=""/>
    <s v=""/>
    <s v="H"/>
    <s v="IZ10"/>
    <s v="EMPA00039"/>
    <x v="266"/>
    <d v="2023-08-31T00:00:00"/>
    <d v="2023-08-31T00:00:00"/>
    <d v="2023-08-29T00:00:00"/>
    <d v="2023-08-31T00:00:00"/>
    <m/>
    <m/>
    <d v="2023-08-29T00:00:00"/>
    <m/>
    <d v="2023-08-29T00:00:00"/>
    <d v="2023-08-29T00:00:00"/>
    <n v="1"/>
  </r>
  <r>
    <s v="IZ10"/>
    <s v="ZA"/>
    <s v="1202502348"/>
    <s v="MAQUINA DEJA DE EMBUTIR"/>
    <x v="7"/>
    <s v="100"/>
    <s v="COORMTTO"/>
    <x v="0"/>
    <s v="MECE MERE ORAS"/>
    <s v="IZHAGIRALDO"/>
    <s v="IZHAGIRALDO"/>
    <s v="IZ10-LSA1-FOR"/>
    <s v="B"/>
    <s v=""/>
    <s v=""/>
    <s v="106580227"/>
    <s v=""/>
    <s v="IZEMCARVAJAL"/>
    <s v="15:45:09"/>
    <s v="505001267"/>
    <s v="0"/>
    <s v=""/>
    <s v=""/>
    <s v=""/>
    <s v="IZ10"/>
    <s v="Z3"/>
    <s v=""/>
    <s v="16:15:00"/>
    <s v="15:15:51"/>
    <s v=""/>
    <s v=""/>
    <s v=""/>
    <s v=""/>
    <s v="21:46:11"/>
    <s v=""/>
    <s v=""/>
    <s v="AAIZ"/>
    <s v=""/>
    <s v=""/>
    <s v="CO"/>
    <s v=""/>
    <s v="PRODUCTIVOS"/>
    <s v="16:29:29"/>
    <s v=""/>
    <s v="000021633669"/>
    <s v="X"/>
    <s v=""/>
    <s v="IZ10"/>
    <s v=""/>
    <s v="000000"/>
    <s v="GNCH"/>
    <s v="10713765"/>
    <s v=""/>
    <s v=""/>
    <s v=""/>
    <s v="00:00:00"/>
    <s v=""/>
    <s v=""/>
    <s v="X"/>
    <s v=""/>
    <s v="16:24:51"/>
    <s v=""/>
    <s v="QM001202502348"/>
    <s v=""/>
    <s v=""/>
    <s v=""/>
    <s v=""/>
    <s v=""/>
    <s v="FORMADO"/>
    <s v=""/>
    <s v=""/>
    <s v=""/>
    <s v=""/>
    <s v="21:46:13"/>
    <s v="MNC490A"/>
    <s v=""/>
    <s v=""/>
    <s v=""/>
    <s v=""/>
    <s v="IZ10"/>
    <s v=""/>
    <s v="16:24:51"/>
    <s v=""/>
    <s v=""/>
    <s v="000"/>
    <s v="000"/>
    <s v="000"/>
    <s v=""/>
    <s v=""/>
    <s v=""/>
    <s v=""/>
    <s v=""/>
    <s v=""/>
    <s v=""/>
    <s v="H"/>
    <s v="IZ10"/>
    <s v="FORM00001"/>
    <x v="267"/>
    <d v="2023-08-31T00:00:00"/>
    <d v="2023-09-02T00:00:00"/>
    <d v="2023-08-31T00:00:00"/>
    <d v="2023-08-31T00:00:00"/>
    <m/>
    <m/>
    <d v="2023-08-31T00:00:00"/>
    <m/>
    <d v="2023-08-31T00:00:00"/>
    <d v="2023-08-31T00:00:00"/>
    <n v="0.99"/>
  </r>
  <r>
    <s v="IZ10"/>
    <s v="ZA"/>
    <s v="1202501875"/>
    <s v="LÍNEA ABIERTA EN CABLE DE SEÑAL"/>
    <x v="6"/>
    <s v="100"/>
    <s v="ELECTINT"/>
    <x v="0"/>
    <s v="MECE MERE ORAS"/>
    <s v="IZNARENAS"/>
    <s v="IZWJJIMENEZ"/>
    <s v="IZ10-LSA1-FOR"/>
    <s v="B"/>
    <s v=""/>
    <s v=""/>
    <s v="106578493"/>
    <s v=""/>
    <s v="IZLMORTIZ"/>
    <s v="23:54:25"/>
    <s v="505001603"/>
    <s v="0"/>
    <s v=""/>
    <s v=""/>
    <s v=""/>
    <s v="IZ10"/>
    <s v="Z3"/>
    <s v=""/>
    <s v="00:33:00"/>
    <s v="23:00:00"/>
    <s v=""/>
    <s v=""/>
    <s v=""/>
    <s v=""/>
    <s v="09:42:36"/>
    <s v=""/>
    <s v=""/>
    <s v="AAIZ"/>
    <s v=""/>
    <s v=""/>
    <s v="CO"/>
    <s v=""/>
    <s v="PRODUCTIVOS"/>
    <s v="01:06:59"/>
    <s v=""/>
    <s v="000021625182"/>
    <s v="X"/>
    <s v=""/>
    <s v="IZ10"/>
    <s v=""/>
    <s v="000000"/>
    <s v="GNCH"/>
    <s v="10713765"/>
    <s v=""/>
    <s v=""/>
    <s v=""/>
    <s v="00:00:00"/>
    <s v=""/>
    <s v=""/>
    <s v="X"/>
    <s v=""/>
    <s v="01:06:26"/>
    <s v=""/>
    <s v="QM001202501875"/>
    <s v=""/>
    <s v=""/>
    <s v=""/>
    <s v=""/>
    <s v=""/>
    <s v="FORMADO"/>
    <s v=""/>
    <s v=""/>
    <s v=""/>
    <s v=""/>
    <s v="09:42:37"/>
    <s v="MNC490A"/>
    <s v=""/>
    <s v=""/>
    <s v=""/>
    <s v=""/>
    <s v="IZ10"/>
    <s v=""/>
    <s v="01:06:26"/>
    <s v=""/>
    <s v=""/>
    <s v="000"/>
    <s v="000"/>
    <s v="000"/>
    <s v=""/>
    <s v=""/>
    <s v=""/>
    <s v=""/>
    <s v=""/>
    <s v=""/>
    <s v=""/>
    <s v="H"/>
    <s v="IZ10"/>
    <s v="FORM00002"/>
    <x v="267"/>
    <d v="2023-08-31T00:00:00"/>
    <d v="2023-08-31T00:00:00"/>
    <d v="2023-08-31T00:00:00"/>
    <d v="2023-08-31T00:00:00"/>
    <m/>
    <m/>
    <d v="2023-08-31T00:00:00"/>
    <m/>
    <d v="2023-08-31T00:00:00"/>
    <d v="2023-08-30T00:00:00"/>
    <n v="1.55"/>
  </r>
  <r>
    <s v="IZ10"/>
    <s v="ZA"/>
    <s v="1202503009"/>
    <s v="REVIENTE DE TORNILLO DE POLEA"/>
    <x v="3"/>
    <s v="100"/>
    <s v="MECANINT"/>
    <x v="0"/>
    <s v="MECE MERE ORAS"/>
    <s v="IZHAURAN"/>
    <s v="IZHAURAN"/>
    <s v="IZ10-LSC1-EMB"/>
    <s v="B"/>
    <s v=""/>
    <s v=""/>
    <s v="106582724"/>
    <s v=""/>
    <s v="IZEMCARVAJAL"/>
    <s v="15:47:59"/>
    <s v="505003051"/>
    <s v="0"/>
    <s v=""/>
    <s v=""/>
    <s v=""/>
    <s v="IZ10"/>
    <s v="Z3"/>
    <s v=""/>
    <s v="20:20:00"/>
    <s v="19:40:00"/>
    <s v=""/>
    <s v=""/>
    <s v=""/>
    <s v=""/>
    <s v="21:21:02"/>
    <s v=""/>
    <s v=""/>
    <s v="AAIZ"/>
    <s v=""/>
    <s v=""/>
    <s v="CO"/>
    <s v=""/>
    <s v="PRODUCTIVOS"/>
    <s v="20:19:19"/>
    <s v=""/>
    <s v="000021640595"/>
    <s v="X"/>
    <s v=""/>
    <s v="IZ10"/>
    <s v=""/>
    <s v="000000"/>
    <s v="GNCH"/>
    <s v="10724165"/>
    <s v=""/>
    <s v=""/>
    <s v=""/>
    <s v="00:00:00"/>
    <s v=""/>
    <s v=""/>
    <s v="X"/>
    <s v=""/>
    <s v="20:17:39"/>
    <s v="PROPASOL S.A.S"/>
    <s v="QM001202503009"/>
    <s v=""/>
    <s v=""/>
    <s v=""/>
    <s v=""/>
    <s v=""/>
    <s v="EMBUTIDO SALCHICHON"/>
    <s v=""/>
    <s v=""/>
    <s v=""/>
    <s v=""/>
    <s v="21:21:04"/>
    <s v="MNC540A"/>
    <s v=""/>
    <s v=""/>
    <s v=""/>
    <s v=""/>
    <s v="IZ10"/>
    <s v="Tv. 93 #53-32, Bogotá"/>
    <s v="20:17:39"/>
    <s v="(1)3004621"/>
    <s v=""/>
    <s v="000"/>
    <s v="000"/>
    <s v="000"/>
    <s v=""/>
    <s v=""/>
    <s v=""/>
    <s v=""/>
    <s v=""/>
    <s v=""/>
    <s v=""/>
    <s v="H"/>
    <s v="IZ10"/>
    <s v="20388176"/>
    <x v="268"/>
    <d v="2023-09-01T00:00:00"/>
    <d v="2023-09-02T00:00:00"/>
    <d v="2023-09-01T00:00:00"/>
    <d v="2023-09-01T00:00:00"/>
    <m/>
    <m/>
    <d v="2023-09-01T00:00:00"/>
    <m/>
    <d v="2023-09-01T00:00:00"/>
    <d v="2023-09-01T00:00:00"/>
    <n v="0.67"/>
  </r>
  <r>
    <s v="IZ10"/>
    <s v="ZA"/>
    <s v="1202502998"/>
    <s v="MAL FORMADO"/>
    <x v="0"/>
    <s v="100"/>
    <s v="MECANINT"/>
    <x v="0"/>
    <s v="MECE MERE ORAS"/>
    <s v="IZHAURAN"/>
    <s v="IZHAURAN"/>
    <s v="IZ10-LSA1-EMP"/>
    <s v="A"/>
    <s v=""/>
    <s v=""/>
    <s v="106582580"/>
    <s v=""/>
    <s v="IZEMCARVAJAL"/>
    <s v="15:47:36"/>
    <s v="505002491"/>
    <s v="0"/>
    <s v=""/>
    <s v=""/>
    <s v=""/>
    <s v="IZ10"/>
    <s v="Z3"/>
    <s v=""/>
    <s v="19:30:00"/>
    <s v="18:40:00"/>
    <s v=""/>
    <s v=""/>
    <s v=""/>
    <s v=""/>
    <s v="21:28:54"/>
    <s v=""/>
    <s v=""/>
    <s v="AAIZ"/>
    <s v=""/>
    <s v=""/>
    <s v="CO"/>
    <s v=""/>
    <s v="PRODUCTIVOS"/>
    <s v="19:58:02"/>
    <s v=""/>
    <s v="000021640593"/>
    <s v="X"/>
    <s v=""/>
    <s v="IZ10"/>
    <s v=""/>
    <s v="000000"/>
    <s v="GNCH"/>
    <s v="10720065"/>
    <s v=""/>
    <s v=""/>
    <s v=""/>
    <s v="00:00:00"/>
    <s v=""/>
    <s v=""/>
    <s v="X"/>
    <s v=""/>
    <s v="19:55:02"/>
    <s v=""/>
    <s v="QM001202502998"/>
    <s v=""/>
    <s v=""/>
    <s v=""/>
    <s v=""/>
    <s v=""/>
    <s v="EMPAQUE"/>
    <s v=""/>
    <s v=""/>
    <s v=""/>
    <s v=""/>
    <s v="21:28:56"/>
    <s v="MNC525A"/>
    <s v=""/>
    <s v=""/>
    <s v=""/>
    <s v=""/>
    <s v="IZ10"/>
    <s v=""/>
    <s v="19:55:02"/>
    <s v=""/>
    <s v=""/>
    <s v="000"/>
    <s v="000"/>
    <s v="000"/>
    <s v=""/>
    <s v=""/>
    <s v=""/>
    <s v=""/>
    <s v=""/>
    <s v=""/>
    <s v=""/>
    <s v="H"/>
    <s v="IZ10"/>
    <s v="EMPA00039"/>
    <x v="268"/>
    <d v="2023-09-01T00:00:00"/>
    <d v="2023-09-02T00:00:00"/>
    <d v="2023-09-01T00:00:00"/>
    <d v="2023-09-01T00:00:00"/>
    <m/>
    <m/>
    <d v="2023-09-01T00:00:00"/>
    <m/>
    <d v="2023-09-01T00:00:00"/>
    <d v="2023-09-01T00:00:00"/>
    <n v="0.83"/>
  </r>
  <r>
    <s v="IZ10"/>
    <s v="ZA"/>
    <s v="1202503365"/>
    <s v="FALLO EN SENSOR GUARDA ESTACION CORTE"/>
    <x v="2"/>
    <s v="100"/>
    <s v="COORMTTO"/>
    <x v="0"/>
    <s v="MECE MERE ORAS"/>
    <s v="IZHAURAN"/>
    <s v="IZHAURAN"/>
    <s v="IZ10-LJA1-EMP-EMP2"/>
    <s v="B"/>
    <s v=""/>
    <s v=""/>
    <s v="106586196"/>
    <s v=""/>
    <s v="IZCAPIEDRAHI"/>
    <s v="09:06:00"/>
    <s v="505002465"/>
    <s v="0"/>
    <s v=""/>
    <s v=""/>
    <s v=""/>
    <s v="IZ10"/>
    <s v="Z3"/>
    <s v=""/>
    <s v="18:05:00"/>
    <s v="17:45:00"/>
    <s v=""/>
    <s v=""/>
    <s v=""/>
    <s v=""/>
    <s v="17:45:00"/>
    <s v=""/>
    <s v=""/>
    <s v="AAIZ"/>
    <s v=""/>
    <s v=""/>
    <s v="CO"/>
    <s v=""/>
    <s v="PRODUCTIVOS"/>
    <s v="20:15:49"/>
    <s v=""/>
    <s v="000021648118"/>
    <s v="X"/>
    <s v=""/>
    <s v="IZ10"/>
    <s v=""/>
    <s v="000000"/>
    <s v="GNCH"/>
    <s v="10723465"/>
    <s v=""/>
    <s v=""/>
    <s v=""/>
    <s v="00:00:00"/>
    <s v=""/>
    <s v=""/>
    <s v="X"/>
    <s v=""/>
    <s v="20:14:04"/>
    <s v="Juan Nustadtel"/>
    <s v="QM001202503365"/>
    <s v=""/>
    <s v=""/>
    <s v=""/>
    <s v=""/>
    <s v=""/>
    <s v="EMPAQUE RIGIDO"/>
    <s v="ENVIGADO"/>
    <s v=""/>
    <s v=""/>
    <s v=""/>
    <s v="09:05:58"/>
    <s v="MNC550A"/>
    <s v=""/>
    <s v=""/>
    <s v=""/>
    <s v=""/>
    <s v="IZ10"/>
    <s v="Cra 48#48 Sur-75 (Juan Neustadtel)"/>
    <s v="20:14:04"/>
    <s v="5405380"/>
    <s v=""/>
    <s v="000"/>
    <s v="000"/>
    <s v="000"/>
    <s v=""/>
    <s v=""/>
    <s v=""/>
    <s v=""/>
    <s v=""/>
    <s v=""/>
    <s v=""/>
    <s v="H"/>
    <s v="IZ10"/>
    <s v="20183406"/>
    <x v="269"/>
    <d v="2023-09-25T00:00:00"/>
    <d v="2023-09-25T00:00:00"/>
    <d v="2023-09-02T00:00:00"/>
    <d v="2023-09-02T00:00:00"/>
    <m/>
    <m/>
    <d v="2023-09-02T00:00:00"/>
    <m/>
    <d v="2023-09-02T00:00:00"/>
    <d v="2023-09-02T00:00:00"/>
    <n v="0.33"/>
  </r>
  <r>
    <s v="IZ10"/>
    <s v="ZA"/>
    <s v="1202503063"/>
    <s v="GRAPADORA20388176, FALLO EN GUARDA"/>
    <x v="3"/>
    <s v="100"/>
    <s v="MECANINT"/>
    <x v="0"/>
    <s v="MECE MERE ORAS"/>
    <s v="IZWJJIMENEZ"/>
    <s v="IZWJJIMENEZ"/>
    <s v="IZ10-LSC1-EMB"/>
    <s v="B"/>
    <s v=""/>
    <s v=""/>
    <s v="106584635"/>
    <s v=""/>
    <s v="EXIZACMERINO"/>
    <s v="10:17:31"/>
    <s v="505003051"/>
    <s v="0"/>
    <s v=""/>
    <s v=""/>
    <s v=""/>
    <s v="IZ10"/>
    <s v="Z3"/>
    <s v=""/>
    <s v="23:50:00"/>
    <s v="22:00:00"/>
    <s v=""/>
    <s v=""/>
    <s v=""/>
    <s v=""/>
    <s v="10:17:22"/>
    <s v=""/>
    <s v=""/>
    <s v="AAIZ"/>
    <s v=""/>
    <s v=""/>
    <s v="CO"/>
    <s v=""/>
    <s v="PRODUCTIVOS"/>
    <s v="03:09:31"/>
    <s v=""/>
    <s v="000021643734"/>
    <s v="X"/>
    <s v=""/>
    <s v="IZ10"/>
    <s v=""/>
    <s v="000000"/>
    <s v="GNCH"/>
    <s v="10724165"/>
    <s v=""/>
    <s v=""/>
    <s v=""/>
    <s v="00:00:00"/>
    <s v=""/>
    <s v=""/>
    <s v="X"/>
    <s v=""/>
    <s v="03:07:30"/>
    <s v="PROPASOL S.A.S"/>
    <s v="QM001202503063"/>
    <s v=""/>
    <s v=""/>
    <s v=""/>
    <s v=""/>
    <s v=""/>
    <s v="EMBUTIDO SALCHICHON"/>
    <s v=""/>
    <s v=""/>
    <s v=""/>
    <s v=""/>
    <s v="10:17:31"/>
    <s v="MNC540A"/>
    <s v=""/>
    <s v=""/>
    <s v=""/>
    <s v=""/>
    <s v="IZ10"/>
    <s v="Tv. 93 #53-32, Bogotá"/>
    <s v="03:07:30"/>
    <s v="(1)3004621"/>
    <s v=""/>
    <s v="000"/>
    <s v="000"/>
    <s v="000"/>
    <s v=""/>
    <s v=""/>
    <s v=""/>
    <s v=""/>
    <s v=""/>
    <s v=""/>
    <s v=""/>
    <s v="H"/>
    <s v="IZ10"/>
    <s v="20388176"/>
    <x v="269"/>
    <d v="2023-09-02T00:00:00"/>
    <d v="2023-09-02T00:00:00"/>
    <d v="2023-09-01T00:00:00"/>
    <d v="2023-09-02T00:00:00"/>
    <m/>
    <m/>
    <d v="2023-09-02T00:00:00"/>
    <m/>
    <d v="2023-09-02T00:00:00"/>
    <d v="2023-09-01T00:00:00"/>
    <n v="1.83"/>
  </r>
  <r>
    <s v="IZ10"/>
    <s v="ZA"/>
    <s v="1202503715"/>
    <s v="GOTERA DE AGUA TECHO"/>
    <x v="2"/>
    <s v="200"/>
    <s v="COORGENE"/>
    <x v="2"/>
    <s v="MECE"/>
    <s v="IZEDCORDOBA"/>
    <s v="IZEDCORDOBA"/>
    <s v="IZ10-LJA1-EMP-EMP2"/>
    <s v="B"/>
    <s v=""/>
    <s v=""/>
    <s v=""/>
    <s v=""/>
    <s v="IZCAPIEDRAHI"/>
    <s v="10:13:32"/>
    <s v="505002465"/>
    <s v="0"/>
    <s v=""/>
    <s v=""/>
    <s v=""/>
    <s v="IZ10"/>
    <s v="Z3"/>
    <s v=""/>
    <s v="00:00:00"/>
    <s v="06:15:02"/>
    <s v=""/>
    <s v=""/>
    <s v=""/>
    <s v=""/>
    <s v="06:15:02"/>
    <s v=""/>
    <s v=""/>
    <s v="AAIZ"/>
    <s v=""/>
    <s v=""/>
    <s v="CO"/>
    <s v=""/>
    <s v="PRODUCTIVOS"/>
    <s v="09:33:58"/>
    <s v=""/>
    <s v="000021651440"/>
    <s v="X"/>
    <s v=""/>
    <s v="IZ10"/>
    <s v=""/>
    <s v="000000"/>
    <s v="GNCH"/>
    <s v="10723465"/>
    <s v=""/>
    <s v=""/>
    <s v=""/>
    <s v="00:00:00"/>
    <s v=""/>
    <s v=""/>
    <s v="X"/>
    <s v=""/>
    <s v="09:32:02"/>
    <s v="Juan Nustadtel"/>
    <s v="QM001202503715"/>
    <s v=""/>
    <s v=""/>
    <s v=""/>
    <s v=""/>
    <s v=""/>
    <s v="EMPAQUE RIGIDO"/>
    <s v="ENVIGADO"/>
    <s v=""/>
    <s v=""/>
    <s v=""/>
    <s v="10:13:20"/>
    <s v="MNC550A"/>
    <s v=""/>
    <s v=""/>
    <s v=""/>
    <s v=""/>
    <s v="IZ10"/>
    <s v="Cra 48#48 Sur-75 (Juan Neustadtel)"/>
    <s v="09:32:02"/>
    <s v="5405380"/>
    <s v=""/>
    <s v="000"/>
    <s v="000"/>
    <s v="000"/>
    <s v=""/>
    <s v=""/>
    <s v=""/>
    <s v=""/>
    <s v=""/>
    <s v=""/>
    <s v=""/>
    <s v="H"/>
    <s v="IZ10"/>
    <s v="20183406"/>
    <x v="270"/>
    <d v="2023-09-05T00:00:00"/>
    <d v="2023-09-05T00:00:00"/>
    <m/>
    <d v="2023-09-04T00:00:00"/>
    <m/>
    <m/>
    <d v="2023-09-04T00:00:00"/>
    <m/>
    <d v="2023-09-04T00:00:00"/>
    <d v="2023-09-04T00:00:00"/>
    <n v="0"/>
  </r>
  <r>
    <s v="IZ10"/>
    <s v="ZA"/>
    <s v="1202504170"/>
    <s v="FRACTURA TORNILLO POLEA CONDUCTORA"/>
    <x v="3"/>
    <s v="100"/>
    <s v="MECANINT"/>
    <x v="0"/>
    <s v="MECE MERE ORAS"/>
    <s v="IZWJJIMENEZ"/>
    <s v="IZWJJIMENEZ"/>
    <s v="IZ10-LSC1-EMB"/>
    <s v="B"/>
    <s v=""/>
    <s v=""/>
    <s v="106589419"/>
    <s v=""/>
    <s v="IZJASUAREZ"/>
    <s v="14:42:53"/>
    <s v="505003051"/>
    <s v="0"/>
    <s v=""/>
    <s v=""/>
    <s v=""/>
    <s v="IZ10"/>
    <s v="Z3"/>
    <s v=""/>
    <s v="19:00:00"/>
    <s v="03:42:00"/>
    <s v=""/>
    <s v=""/>
    <s v=""/>
    <s v=""/>
    <s v="03:42:00"/>
    <s v=""/>
    <s v=""/>
    <s v="AAIZ"/>
    <s v=""/>
    <s v=""/>
    <s v="CO"/>
    <s v=""/>
    <s v="PRODUCTIVOS"/>
    <s v="03:58:59"/>
    <s v=""/>
    <s v="000021657465"/>
    <s v="X"/>
    <s v=""/>
    <s v="IZ10"/>
    <s v=""/>
    <s v="000000"/>
    <s v="GNCH"/>
    <s v="10724165"/>
    <s v=""/>
    <s v=""/>
    <s v=""/>
    <s v="00:00:00"/>
    <s v=""/>
    <s v=""/>
    <s v="X"/>
    <s v=""/>
    <s v="03:57:37"/>
    <s v="PROPASOL S.A.S"/>
    <s v="QM001202504170"/>
    <s v=""/>
    <s v=""/>
    <s v=""/>
    <s v=""/>
    <s v=""/>
    <s v="EMBUTIDO SALCHICHON"/>
    <s v=""/>
    <s v=""/>
    <s v=""/>
    <s v=""/>
    <s v="14:42:52"/>
    <s v="MNC540A"/>
    <s v=""/>
    <s v=""/>
    <s v=""/>
    <s v=""/>
    <s v="IZ10"/>
    <s v="Tv. 93 #53-32, Bogotá"/>
    <s v="03:57:37"/>
    <s v="(1)3004621"/>
    <s v=""/>
    <s v="000"/>
    <s v="000"/>
    <s v="000"/>
    <s v=""/>
    <s v=""/>
    <s v=""/>
    <s v=""/>
    <s v=""/>
    <s v=""/>
    <s v=""/>
    <s v="H"/>
    <s v="IZ10"/>
    <s v="20388176"/>
    <x v="271"/>
    <d v="2024-07-25T00:00:00"/>
    <d v="2024-07-25T00:00:00"/>
    <d v="2023-09-08T00:00:00"/>
    <d v="2023-09-05T00:00:00"/>
    <m/>
    <m/>
    <d v="2023-09-05T00:00:00"/>
    <m/>
    <d v="2023-09-05T00:00:00"/>
    <d v="2023-09-05T00:00:00"/>
    <n v="87.3"/>
  </r>
  <r>
    <s v="IZ10"/>
    <s v="ZA"/>
    <s v="1202504603"/>
    <s v="DAÑO DE GRAPADORA"/>
    <x v="1"/>
    <s v="100"/>
    <s v="COORTU03"/>
    <x v="0"/>
    <s v="MECE MERE ORAS"/>
    <s v="IZPAZAPATA"/>
    <s v="IZPAZAPATA"/>
    <s v="IZ10-LSC1-EMB"/>
    <s v="B"/>
    <s v=""/>
    <s v=""/>
    <s v="106590684"/>
    <s v=""/>
    <s v="IZEMCARVAJAL"/>
    <s v="20:46:13"/>
    <s v=""/>
    <s v=""/>
    <s v=""/>
    <s v=""/>
    <s v=""/>
    <s v="IZ10"/>
    <s v="Z3"/>
    <s v=""/>
    <s v="16:40:00"/>
    <s v="14:54:00"/>
    <s v=""/>
    <s v=""/>
    <s v=""/>
    <s v=""/>
    <s v="21:41:43"/>
    <s v=""/>
    <s v=""/>
    <s v="AAIZ"/>
    <s v=""/>
    <s v=""/>
    <s v="CO"/>
    <s v=""/>
    <s v="PRODUCTIVOS"/>
    <s v="15:16:14"/>
    <s v=""/>
    <s v="000021661165"/>
    <s v="X"/>
    <s v=""/>
    <s v="IZ10"/>
    <s v=""/>
    <s v="000000"/>
    <s v="GNCH"/>
    <s v="10724165"/>
    <s v=""/>
    <s v=""/>
    <s v=""/>
    <s v="00:00:00"/>
    <s v=""/>
    <s v=""/>
    <s v="X"/>
    <s v=""/>
    <s v="15:14:34"/>
    <s v=""/>
    <s v="QM001202504603"/>
    <s v=""/>
    <s v=""/>
    <s v=""/>
    <s v=""/>
    <s v=""/>
    <s v="EMBUTIDO SALCHICHON"/>
    <s v=""/>
    <s v=""/>
    <s v=""/>
    <s v=""/>
    <s v="21:41:44"/>
    <s v="MNC540A"/>
    <s v=""/>
    <s v=""/>
    <s v=""/>
    <s v=""/>
    <s v="IZ10"/>
    <s v=""/>
    <s v="15:14:34"/>
    <s v=""/>
    <s v=""/>
    <s v="000"/>
    <s v="000"/>
    <s v="000"/>
    <s v=""/>
    <s v=""/>
    <s v=""/>
    <s v=""/>
    <s v=""/>
    <s v=""/>
    <s v=""/>
    <s v="H"/>
    <s v="IZ10"/>
    <s v="GRAP00017"/>
    <x v="271"/>
    <d v="2023-09-05T00:00:00"/>
    <d v="2023-09-06T00:00:00"/>
    <d v="2023-09-05T00:00:00"/>
    <d v="2023-09-05T00:00:00"/>
    <m/>
    <m/>
    <d v="2023-09-05T00:00:00"/>
    <m/>
    <d v="2023-09-05T00:00:00"/>
    <d v="2023-09-05T00:00:00"/>
    <n v="1.77"/>
  </r>
  <r>
    <s v="IZ10"/>
    <s v="ZA"/>
    <s v="1202505157"/>
    <s v="FALLO ELECTRÓNICO"/>
    <x v="6"/>
    <s v="100"/>
    <s v="COORMTTO"/>
    <x v="0"/>
    <s v="MECE MERE ORAS"/>
    <s v="IZHAGIRALDO"/>
    <s v="IZHAGIRALDO"/>
    <s v="IZ10-LSA1-FOR"/>
    <s v="B"/>
    <s v=""/>
    <s v=""/>
    <s v="106592360"/>
    <s v=""/>
    <s v="IZEMCARVAJAL"/>
    <s v="20:31:05"/>
    <s v="505001603"/>
    <s v="0"/>
    <s v=""/>
    <s v=""/>
    <s v=""/>
    <s v="IZ10"/>
    <s v="Z3"/>
    <s v=""/>
    <s v="18:00:00"/>
    <s v="13:26:09"/>
    <s v=""/>
    <s v=""/>
    <s v=""/>
    <s v=""/>
    <s v="20:18:27"/>
    <s v=""/>
    <s v=""/>
    <s v="AAIZ"/>
    <s v=""/>
    <s v=""/>
    <s v="CO"/>
    <s v=""/>
    <s v="PRODUCTIVOS"/>
    <s v="14:10:37"/>
    <s v=""/>
    <s v="000021667730"/>
    <s v="X"/>
    <s v=""/>
    <s v="IZ10"/>
    <s v=""/>
    <s v="000000"/>
    <s v="GNCH"/>
    <s v="10713765"/>
    <s v=""/>
    <s v=""/>
    <s v=""/>
    <s v="00:00:00"/>
    <s v=""/>
    <s v=""/>
    <s v="X"/>
    <s v=""/>
    <s v="14:09:09"/>
    <s v=""/>
    <s v="QM001202505157"/>
    <s v=""/>
    <s v=""/>
    <s v=""/>
    <s v=""/>
    <s v=""/>
    <s v="FORMADO"/>
    <s v=""/>
    <s v=""/>
    <s v=""/>
    <s v=""/>
    <s v="20:18:28"/>
    <s v="MNC490A"/>
    <s v=""/>
    <s v=""/>
    <s v=""/>
    <s v=""/>
    <s v="IZ10"/>
    <s v=""/>
    <s v="14:09:09"/>
    <s v=""/>
    <s v=""/>
    <s v="000"/>
    <s v="000"/>
    <s v="000"/>
    <s v=""/>
    <s v=""/>
    <s v=""/>
    <s v=""/>
    <s v=""/>
    <s v=""/>
    <s v=""/>
    <s v="H"/>
    <s v="IZ10"/>
    <s v="FORM00002"/>
    <x v="272"/>
    <d v="2023-09-14T00:00:00"/>
    <d v="2023-09-14T00:00:00"/>
    <d v="2023-09-07T00:00:00"/>
    <d v="2023-09-14T00:00:00"/>
    <m/>
    <m/>
    <d v="2023-09-06T00:00:00"/>
    <m/>
    <d v="2023-09-06T00:00:00"/>
    <d v="2023-09-06T00:00:00"/>
    <n v="28.56"/>
  </r>
  <r>
    <s v="IZ10"/>
    <s v="ZA"/>
    <s v="1202505980"/>
    <s v="TEMPERATURA INSUFICIENTE"/>
    <x v="2"/>
    <s v="100"/>
    <s v="ELECTINT"/>
    <x v="0"/>
    <s v="MECE MERE ORAS"/>
    <s v="IZHAURAN"/>
    <s v="IZHAURAN"/>
    <s v="IZ10-LJA1-EMP-EMP2"/>
    <s v="B"/>
    <s v=""/>
    <s v=""/>
    <s v="106594822"/>
    <s v=""/>
    <s v="IZEMCARVAJAL"/>
    <s v="20:45:12"/>
    <s v="505002465"/>
    <s v="0"/>
    <s v=""/>
    <s v=""/>
    <s v=""/>
    <s v="IZ10"/>
    <s v="Z3"/>
    <s v=""/>
    <s v="18:30:00"/>
    <s v="18:00:00"/>
    <s v=""/>
    <s v=""/>
    <s v=""/>
    <s v=""/>
    <s v="21:55:17"/>
    <s v=""/>
    <s v=""/>
    <s v="AAIZ"/>
    <s v=""/>
    <s v=""/>
    <s v="CO"/>
    <s v=""/>
    <s v="PRODUCTIVOS"/>
    <s v="19:43:50"/>
    <s v=""/>
    <s v="000021676192"/>
    <s v="X"/>
    <s v=""/>
    <s v="IZ10"/>
    <s v=""/>
    <s v="000000"/>
    <s v="GNCH"/>
    <s v="10723465"/>
    <s v=""/>
    <s v=""/>
    <s v=""/>
    <s v="00:00:00"/>
    <s v=""/>
    <s v=""/>
    <s v="X"/>
    <s v=""/>
    <s v="19:41:16"/>
    <s v="Juan Nustadtel"/>
    <s v="QM001202505980"/>
    <s v=""/>
    <s v=""/>
    <s v=""/>
    <s v=""/>
    <s v=""/>
    <s v="EMPAQUE RIGIDO"/>
    <s v="ENVIGADO"/>
    <s v=""/>
    <s v=""/>
    <s v=""/>
    <s v="21:55:18"/>
    <s v="MNC550A"/>
    <s v=""/>
    <s v=""/>
    <s v=""/>
    <s v=""/>
    <s v="IZ10"/>
    <s v="Cra 48#48 Sur-75 (Juan Neustadtel)"/>
    <s v="19:41:16"/>
    <s v="5405380"/>
    <s v=""/>
    <s v="000"/>
    <s v="000"/>
    <s v="000"/>
    <s v=""/>
    <s v=""/>
    <s v=""/>
    <s v=""/>
    <s v=""/>
    <s v=""/>
    <s v=""/>
    <s v="H"/>
    <s v="IZ10"/>
    <s v="20183406"/>
    <x v="273"/>
    <d v="2023-09-07T00:00:00"/>
    <d v="2023-09-08T00:00:00"/>
    <d v="2023-09-07T00:00:00"/>
    <d v="2023-09-07T00:00:00"/>
    <m/>
    <m/>
    <d v="2023-09-07T00:00:00"/>
    <m/>
    <d v="2023-09-07T00:00:00"/>
    <d v="2023-09-07T00:00:00"/>
    <n v="0.5"/>
  </r>
  <r>
    <s v="IZ10"/>
    <s v="ZA"/>
    <s v="1202506690"/>
    <s v="DETECTOR DE METALES DESCALIBRADO"/>
    <x v="2"/>
    <s v="100"/>
    <s v="ELECTINT"/>
    <x v="2"/>
    <s v="MECE"/>
    <s v="IZHAURAN"/>
    <s v="IZHAURAN"/>
    <s v="IZ10-LJA1-EMP-EMP2"/>
    <s v="B"/>
    <s v=""/>
    <s v=""/>
    <s v=""/>
    <s v=""/>
    <s v="IZEMCARVAJAL"/>
    <s v="21:20:24"/>
    <s v="505002465"/>
    <s v="0"/>
    <s v=""/>
    <s v=""/>
    <s v=""/>
    <s v="IZ10"/>
    <s v="Z3"/>
    <s v=""/>
    <s v="00:00:00"/>
    <s v="18:20:00"/>
    <s v=""/>
    <s v=""/>
    <s v=""/>
    <s v=""/>
    <s v="18:20:00"/>
    <s v=""/>
    <s v=""/>
    <s v="AAIZ"/>
    <s v=""/>
    <s v=""/>
    <s v="CO"/>
    <s v=""/>
    <s v="PRODUCTIVOS"/>
    <s v="19:44:19"/>
    <s v=""/>
    <s v="000021682538"/>
    <s v="X"/>
    <s v=""/>
    <s v="IZ10"/>
    <s v=""/>
    <s v="000000"/>
    <s v="GNCH"/>
    <s v="10723465"/>
    <s v=""/>
    <s v=""/>
    <s v=""/>
    <s v="00:00:00"/>
    <s v=""/>
    <s v=""/>
    <s v="X"/>
    <s v=""/>
    <s v="19:43:10"/>
    <s v="Juan Nustadtel"/>
    <s v="QM001202506690"/>
    <s v=""/>
    <s v=""/>
    <s v=""/>
    <s v=""/>
    <s v=""/>
    <s v="EMPAQUE RIGIDO"/>
    <s v="ENVIGADO"/>
    <s v=""/>
    <s v=""/>
    <s v=""/>
    <s v="21:20:23"/>
    <s v="MNC550A"/>
    <s v=""/>
    <s v=""/>
    <s v=""/>
    <s v=""/>
    <s v="IZ10"/>
    <s v="Cra 48#48 Sur-75 (Juan Neustadtel)"/>
    <s v="19:43:10"/>
    <s v="5405380"/>
    <s v=""/>
    <s v="000"/>
    <s v="000"/>
    <s v="000"/>
    <s v=""/>
    <s v=""/>
    <s v=""/>
    <s v=""/>
    <s v=""/>
    <s v=""/>
    <s v=""/>
    <s v="H"/>
    <s v="IZ10"/>
    <s v="20183406"/>
    <x v="274"/>
    <d v="2023-09-08T00:00:00"/>
    <d v="2023-09-08T00:00:00"/>
    <m/>
    <d v="2023-09-08T00:00:00"/>
    <m/>
    <m/>
    <d v="2023-09-08T00:00:00"/>
    <m/>
    <d v="2023-09-08T00:00:00"/>
    <d v="2023-09-08T00:00:00"/>
    <n v="0"/>
  </r>
  <r>
    <s v="IZ10"/>
    <s v="ZA"/>
    <s v="1202506695"/>
    <s v="PERDIDA DE TIEMPO DE LA MAQUINA"/>
    <x v="1"/>
    <s v="100"/>
    <s v="COORTU03"/>
    <x v="2"/>
    <s v="MECE MERE"/>
    <s v="IZPAZAPATA"/>
    <s v="IZPAZAPATA"/>
    <s v="IZ10-LSC1-EMB"/>
    <s v="B"/>
    <s v=""/>
    <s v=""/>
    <s v=""/>
    <s v=""/>
    <s v="IZEMCARVAJAL"/>
    <s v="14:47:13"/>
    <s v=""/>
    <s v=""/>
    <s v=""/>
    <s v=""/>
    <s v=""/>
    <s v="IZ10"/>
    <s v="Z3"/>
    <s v=""/>
    <s v="19:30:00"/>
    <s v="19:22:00"/>
    <s v=""/>
    <s v=""/>
    <s v=""/>
    <s v=""/>
    <s v="19:22:00"/>
    <s v=""/>
    <s v=""/>
    <s v="AAIZ"/>
    <s v=""/>
    <s v=""/>
    <s v="CO"/>
    <s v=""/>
    <s v="PRODUCTIVOS"/>
    <s v="20:07:33"/>
    <s v=""/>
    <s v="000021682558"/>
    <s v="X"/>
    <s v=""/>
    <s v="IZ10"/>
    <s v=""/>
    <s v="000000"/>
    <s v="GNCH"/>
    <s v="10724165"/>
    <s v=""/>
    <s v=""/>
    <s v=""/>
    <s v="00:00:00"/>
    <s v=""/>
    <s v=""/>
    <s v="X"/>
    <s v=""/>
    <s v="20:06:27"/>
    <s v=""/>
    <s v="QM001202506695"/>
    <s v=""/>
    <s v=""/>
    <s v=""/>
    <s v=""/>
    <s v=""/>
    <s v="EMBUTIDO SALCHICHON"/>
    <s v=""/>
    <s v=""/>
    <s v=""/>
    <s v=""/>
    <s v="14:47:11"/>
    <s v="MNC540A"/>
    <s v=""/>
    <s v=""/>
    <s v=""/>
    <s v=""/>
    <s v="IZ10"/>
    <s v=""/>
    <s v="20:06:27"/>
    <s v=""/>
    <s v=""/>
    <s v="000"/>
    <s v="000"/>
    <s v="000"/>
    <s v=""/>
    <s v=""/>
    <s v=""/>
    <s v=""/>
    <s v=""/>
    <s v=""/>
    <s v=""/>
    <s v="H"/>
    <s v="IZ10"/>
    <s v="GRAP00017"/>
    <x v="274"/>
    <d v="2023-09-14T00:00:00"/>
    <d v="2023-09-14T00:00:00"/>
    <d v="2023-09-08T00:00:00"/>
    <d v="2023-09-08T00:00:00"/>
    <m/>
    <m/>
    <d v="2023-09-08T00:00:00"/>
    <m/>
    <d v="2023-09-08T00:00:00"/>
    <d v="2023-09-08T00:00:00"/>
    <n v="0.13"/>
  </r>
  <r>
    <s v="IZ10"/>
    <s v="ZA"/>
    <s v="1202507007"/>
    <s v="SENSOR SE APERTURA EN MAL ESTADO"/>
    <x v="3"/>
    <s v="100"/>
    <s v="ELECTINT"/>
    <x v="0"/>
    <s v="MECE MERE ORAS"/>
    <s v="IZHAURAN"/>
    <s v="IZHAURAN"/>
    <s v="IZ10-LSC1-EMB"/>
    <s v="B"/>
    <s v=""/>
    <s v=""/>
    <s v="106598578"/>
    <s v=""/>
    <s v="IZEMCARVAJAL"/>
    <s v="13:48:10"/>
    <s v="505003051"/>
    <s v="0"/>
    <s v=""/>
    <s v=""/>
    <s v=""/>
    <s v="IZ10"/>
    <s v="Z3"/>
    <s v=""/>
    <s v="14:00:00"/>
    <s v="18:00:00"/>
    <s v=""/>
    <s v=""/>
    <s v=""/>
    <s v=""/>
    <s v="10:00:09"/>
    <s v=""/>
    <s v=""/>
    <s v="AAIZ"/>
    <s v=""/>
    <s v=""/>
    <s v="CO"/>
    <s v=""/>
    <s v="PRODUCTIVOS"/>
    <s v="18:40:55"/>
    <s v=""/>
    <s v="000021686689"/>
    <s v="X"/>
    <s v=""/>
    <s v="IZ10"/>
    <s v=""/>
    <s v="000000"/>
    <s v="GNCH"/>
    <s v="10724165"/>
    <s v=""/>
    <s v=""/>
    <s v=""/>
    <s v="00:00:00"/>
    <s v=""/>
    <s v=""/>
    <s v="X"/>
    <s v=""/>
    <s v="18:38:44"/>
    <s v="PROPASOL S.A.S"/>
    <s v="QM001202507007"/>
    <s v=""/>
    <s v=""/>
    <s v=""/>
    <s v=""/>
    <s v=""/>
    <s v="EMBUTIDO SALCHICHON"/>
    <s v=""/>
    <s v=""/>
    <s v=""/>
    <s v=""/>
    <s v="10:00:11"/>
    <s v="MNC540A"/>
    <s v=""/>
    <s v=""/>
    <s v=""/>
    <s v=""/>
    <s v="IZ10"/>
    <s v="Tv. 93 #53-32, Bogotá"/>
    <s v="18:38:44"/>
    <s v="(1)3004621"/>
    <s v=""/>
    <s v="000"/>
    <s v="000"/>
    <s v="000"/>
    <s v=""/>
    <s v=""/>
    <s v=""/>
    <s v=""/>
    <s v=""/>
    <s v=""/>
    <s v=""/>
    <s v="H"/>
    <s v="IZ10"/>
    <s v="20388176"/>
    <x v="275"/>
    <d v="2023-10-01T00:00:00"/>
    <d v="2024-01-07T00:00:00"/>
    <d v="2023-09-16T00:00:00"/>
    <d v="2023-10-01T00:00:00"/>
    <m/>
    <m/>
    <d v="2023-09-09T00:00:00"/>
    <m/>
    <d v="2023-09-09T00:00:00"/>
    <d v="2023-09-09T00:00:00"/>
    <n v="164"/>
  </r>
  <r>
    <s v="IZ10"/>
    <s v="ZA"/>
    <s v="1202507895"/>
    <s v="REVIENTE DE PALANCA EN EL SISTEMA DE EMB"/>
    <x v="8"/>
    <s v="100"/>
    <s v="COORMTTO"/>
    <x v="0"/>
    <s v="MECE MERE ORAS"/>
    <s v="IZHAGIRALDO"/>
    <s v="IZHAGIRALDO"/>
    <s v="IZ10-LSA1-FOR"/>
    <s v="B"/>
    <s v=""/>
    <s v=""/>
    <s v="106601250"/>
    <s v=""/>
    <s v="IZEMCARVAJAL"/>
    <s v="16:43:23"/>
    <s v="505003047"/>
    <s v="0"/>
    <s v=""/>
    <s v=""/>
    <s v=""/>
    <s v="IZ10"/>
    <s v="Z3"/>
    <s v=""/>
    <s v="18:30:00"/>
    <s v="17:12:05"/>
    <s v=""/>
    <s v=""/>
    <s v=""/>
    <s v=""/>
    <s v="21:38:34"/>
    <s v=""/>
    <s v=""/>
    <s v="AAIZ"/>
    <s v=""/>
    <s v=""/>
    <s v="CO"/>
    <s v=""/>
    <s v="PRODUCTIVOS"/>
    <s v="17:30:05"/>
    <s v=""/>
    <s v="000021693538"/>
    <s v="X"/>
    <s v=""/>
    <s v="IZ10"/>
    <s v=""/>
    <s v="000000"/>
    <s v="GNCH"/>
    <s v="10713765"/>
    <s v=""/>
    <s v=""/>
    <s v=""/>
    <s v="00:00:00"/>
    <s v=""/>
    <s v=""/>
    <s v="X"/>
    <s v=""/>
    <s v="17:28:05"/>
    <s v="Juan Neustadtel"/>
    <s v="QM001202507895"/>
    <s v=""/>
    <s v=""/>
    <s v=""/>
    <s v=""/>
    <s v=""/>
    <s v="FORMADO"/>
    <s v=""/>
    <s v=""/>
    <s v=""/>
    <s v=""/>
    <s v="21:38:35"/>
    <s v="MNC490A"/>
    <s v=""/>
    <s v=""/>
    <s v=""/>
    <s v=""/>
    <s v="IZ10"/>
    <s v="Cra 48#48 Sur--75, Envigado"/>
    <s v="17:28:05"/>
    <s v="5405380 108"/>
    <s v=""/>
    <s v="000"/>
    <s v="000"/>
    <s v="000"/>
    <s v=""/>
    <s v=""/>
    <s v=""/>
    <s v=""/>
    <s v=""/>
    <s v=""/>
    <s v=""/>
    <s v="H"/>
    <s v="IZ10"/>
    <s v="20388054"/>
    <x v="276"/>
    <d v="2023-09-11T00:00:00"/>
    <d v="2023-09-13T00:00:00"/>
    <d v="2023-09-11T00:00:00"/>
    <d v="2023-09-11T00:00:00"/>
    <m/>
    <m/>
    <d v="2023-09-11T00:00:00"/>
    <m/>
    <d v="2023-09-11T00:00:00"/>
    <d v="2023-09-11T00:00:00"/>
    <n v="1.3"/>
  </r>
  <r>
    <s v="IZ10"/>
    <s v="ZA"/>
    <s v="1202507220"/>
    <s v="FORMADORA FUSIBLE QUEMADO"/>
    <x v="9"/>
    <s v="100"/>
    <s v="ELECTINT"/>
    <x v="0"/>
    <s v="MECE MERE ORAS"/>
    <s v="IZWJJIMENEZ"/>
    <s v="IZWJJIMENEZ"/>
    <s v="IZ10-LSA1-FOR"/>
    <s v="B"/>
    <s v=""/>
    <s v=""/>
    <s v="106601949"/>
    <s v=""/>
    <s v="IZLMORTIZ"/>
    <s v="23:33:32"/>
    <s v="505003097"/>
    <s v="0"/>
    <s v=""/>
    <s v=""/>
    <s v=""/>
    <s v="IZ10"/>
    <s v="Z3"/>
    <s v=""/>
    <s v="05:55:00"/>
    <s v="05:35:00"/>
    <s v=""/>
    <s v=""/>
    <s v=""/>
    <s v=""/>
    <s v="03:45:23"/>
    <s v=""/>
    <s v=""/>
    <s v="AAIZ"/>
    <s v=""/>
    <s v=""/>
    <s v="CO"/>
    <s v=""/>
    <s v="PRODUCTIVOS"/>
    <s v="05:49:24"/>
    <s v=""/>
    <s v="000021688455"/>
    <s v="X"/>
    <s v=""/>
    <s v="IZ10"/>
    <s v=""/>
    <s v="000000"/>
    <s v="GNCH"/>
    <s v="10713765"/>
    <s v=""/>
    <s v=""/>
    <s v=""/>
    <s v="00:00:00"/>
    <s v=""/>
    <s v=""/>
    <s v="X"/>
    <s v=""/>
    <s v="05:46:51"/>
    <s v="Juan Neustadtel"/>
    <s v="QM001202507220"/>
    <s v=""/>
    <s v=""/>
    <s v=""/>
    <s v=""/>
    <s v=""/>
    <s v="FORMADO"/>
    <s v=""/>
    <s v=""/>
    <s v=""/>
    <s v=""/>
    <s v="03:45:24"/>
    <s v="MNC490A"/>
    <s v=""/>
    <s v=""/>
    <s v=""/>
    <s v=""/>
    <s v="IZ10"/>
    <s v="Cra 48#48 Sur--75, Envigado"/>
    <s v="05:46:51"/>
    <s v="5405380 108"/>
    <s v=""/>
    <s v="000"/>
    <s v="000"/>
    <s v="000"/>
    <s v=""/>
    <s v=""/>
    <s v=""/>
    <s v=""/>
    <s v=""/>
    <s v=""/>
    <s v=""/>
    <s v="H"/>
    <s v="IZ10"/>
    <s v="20425542"/>
    <x v="276"/>
    <d v="2023-09-12T00:00:00"/>
    <d v="2023-09-12T00:00:00"/>
    <d v="2023-09-11T00:00:00"/>
    <d v="2023-09-12T00:00:00"/>
    <m/>
    <m/>
    <d v="2023-09-11T00:00:00"/>
    <m/>
    <d v="2023-09-11T00:00:00"/>
    <d v="2023-09-11T00:00:00"/>
    <n v="0.33"/>
  </r>
  <r>
    <s v="IZ10"/>
    <s v="ZA"/>
    <s v="1202507746"/>
    <s v="EL CILINDRO DE LLENADO NO DEVUELVE"/>
    <x v="7"/>
    <s v="100"/>
    <s v="INSTRINT"/>
    <x v="0"/>
    <s v="MECE MERE ORAS"/>
    <s v="IZJIGOMEZ"/>
    <s v="IZJIGOMEZ"/>
    <s v="IZ10-LSA1-FOR"/>
    <s v="B"/>
    <s v=""/>
    <s v=""/>
    <s v="106602203"/>
    <s v=""/>
    <s v="IZLMORTIZ"/>
    <s v="04:44:05"/>
    <s v="505001267"/>
    <s v="0"/>
    <s v=""/>
    <s v=""/>
    <s v=""/>
    <s v="IZ10"/>
    <s v="Z3"/>
    <s v=""/>
    <s v="13:25:00"/>
    <s v="12:50:00"/>
    <s v=""/>
    <s v=""/>
    <s v=""/>
    <s v=""/>
    <s v="04:44:04"/>
    <s v=""/>
    <s v=""/>
    <s v="AAIZ"/>
    <s v=""/>
    <s v=""/>
    <s v="CO"/>
    <s v=""/>
    <s v="PRODUCTIVOS"/>
    <s v="13:50:11"/>
    <s v=""/>
    <s v="000021692272"/>
    <s v="X"/>
    <s v=""/>
    <s v="IZ10"/>
    <s v=""/>
    <s v="000000"/>
    <s v="GNCH"/>
    <s v="10713765"/>
    <s v=""/>
    <s v=""/>
    <s v=""/>
    <s v="00:00:00"/>
    <s v=""/>
    <s v=""/>
    <s v="X"/>
    <s v=""/>
    <s v="13:47:28"/>
    <s v=""/>
    <s v="QM001202507746"/>
    <s v=""/>
    <s v=""/>
    <s v=""/>
    <s v=""/>
    <s v=""/>
    <s v="FORMADO"/>
    <s v=""/>
    <s v=""/>
    <s v=""/>
    <s v=""/>
    <s v="04:44:05"/>
    <s v="MNC490A"/>
    <s v=""/>
    <s v=""/>
    <s v=""/>
    <s v=""/>
    <s v="IZ10"/>
    <s v=""/>
    <s v="13:47:28"/>
    <s v=""/>
    <s v=""/>
    <s v="000"/>
    <s v="000"/>
    <s v="000"/>
    <s v=""/>
    <s v=""/>
    <s v=""/>
    <s v=""/>
    <s v=""/>
    <s v=""/>
    <s v=""/>
    <s v="H"/>
    <s v="IZ10"/>
    <s v="FORM00001"/>
    <x v="276"/>
    <d v="2023-09-12T00:00:00"/>
    <d v="2023-09-12T00:00:00"/>
    <d v="2023-09-11T00:00:00"/>
    <d v="2023-09-12T00:00:00"/>
    <m/>
    <m/>
    <d v="2023-09-11T00:00:00"/>
    <m/>
    <d v="2023-09-11T00:00:00"/>
    <d v="2023-09-11T00:00:00"/>
    <n v="0.57999999999999996"/>
  </r>
  <r>
    <s v="IZ10"/>
    <s v="ZA"/>
    <s v="1202511478"/>
    <s v="CABLE DE COMUNICACIÓN MALO"/>
    <x v="1"/>
    <s v="100"/>
    <s v="COORTU03"/>
    <x v="2"/>
    <s v="MECE"/>
    <s v="IZPAZAPATA"/>
    <s v="IZPAZAPATA"/>
    <s v="IZ10-LSC1-EMB"/>
    <s v="B"/>
    <s v=""/>
    <s v=""/>
    <s v=""/>
    <s v=""/>
    <s v="IZEMCARVAJAL"/>
    <s v="21:20:14"/>
    <s v=""/>
    <s v=""/>
    <s v=""/>
    <s v=""/>
    <s v=""/>
    <s v="IZ10"/>
    <s v="Z3"/>
    <s v=""/>
    <s v="00:00:00"/>
    <s v="15:30:48"/>
    <s v=""/>
    <s v=""/>
    <s v=""/>
    <s v=""/>
    <s v="15:30:48"/>
    <s v=""/>
    <s v=""/>
    <s v="AAIZ"/>
    <s v=""/>
    <s v=""/>
    <s v="CO"/>
    <s v=""/>
    <s v="PRODUCTIVOS"/>
    <s v="15:32:43"/>
    <s v=""/>
    <s v="000021741308"/>
    <s v="X"/>
    <s v=""/>
    <s v="IZ10"/>
    <s v=""/>
    <s v="000000"/>
    <s v="GNCH"/>
    <s v="10724165"/>
    <s v=""/>
    <s v=""/>
    <s v=""/>
    <s v="00:00:00"/>
    <s v=""/>
    <s v=""/>
    <s v="X"/>
    <s v=""/>
    <s v="15:30:48"/>
    <s v=""/>
    <s v="QM001202511478"/>
    <s v=""/>
    <s v=""/>
    <s v=""/>
    <s v=""/>
    <s v=""/>
    <s v="EMBUTIDO SALCHICHON"/>
    <s v=""/>
    <s v=""/>
    <s v=""/>
    <s v=""/>
    <s v="21:20:12"/>
    <s v="MNC540A"/>
    <s v=""/>
    <s v=""/>
    <s v=""/>
    <s v=""/>
    <s v="IZ10"/>
    <s v=""/>
    <s v="15:30:48"/>
    <s v=""/>
    <s v=""/>
    <s v="000"/>
    <s v="000"/>
    <s v="000"/>
    <s v=""/>
    <s v=""/>
    <s v=""/>
    <s v=""/>
    <s v=""/>
    <s v=""/>
    <s v=""/>
    <s v="H"/>
    <s v="IZ10"/>
    <s v="GRAP00017"/>
    <x v="277"/>
    <d v="2023-09-18T00:00:00"/>
    <d v="2023-09-18T00:00:00"/>
    <m/>
    <d v="2023-09-18T00:00:00"/>
    <m/>
    <m/>
    <d v="2023-09-18T00:00:00"/>
    <m/>
    <d v="2023-09-18T00:00:00"/>
    <d v="2023-09-18T00:00:00"/>
    <n v="0"/>
  </r>
  <r>
    <s v="IZ10"/>
    <s v="ZA"/>
    <s v="1202512324"/>
    <s v="SE REVENTO CADENA DE TRANSPORTADOR"/>
    <x v="8"/>
    <s v="100"/>
    <s v="MECANINT"/>
    <x v="0"/>
    <s v="MECE MERE ORAS"/>
    <s v="IZJIGOMEZ"/>
    <s v="IZJIGOMEZ"/>
    <s v="IZ10-LSA1-FOR"/>
    <s v="B"/>
    <s v=""/>
    <s v=""/>
    <s v="106622403"/>
    <s v=""/>
    <s v="IZLMORTIZ"/>
    <s v="04:59:42"/>
    <s v="505003047"/>
    <s v="0"/>
    <s v=""/>
    <s v=""/>
    <s v=""/>
    <s v="IZ10"/>
    <s v="Z3"/>
    <s v=""/>
    <s v="07:10:00"/>
    <s v="06:00:00"/>
    <s v=""/>
    <s v=""/>
    <s v=""/>
    <s v=""/>
    <s v="04:59:41"/>
    <s v=""/>
    <s v=""/>
    <s v="AAIZ"/>
    <s v=""/>
    <s v=""/>
    <s v="CO"/>
    <s v=""/>
    <s v="PRODUCTIVOS"/>
    <s v="06:46:22"/>
    <s v=""/>
    <s v="000021752053"/>
    <s v="X"/>
    <s v=""/>
    <s v="IZ10"/>
    <s v=""/>
    <s v="000000"/>
    <s v="GNCH"/>
    <s v="10713765"/>
    <s v=""/>
    <s v=""/>
    <s v=""/>
    <s v="00:00:00"/>
    <s v=""/>
    <s v=""/>
    <s v="X"/>
    <s v=""/>
    <s v="06:44:34"/>
    <s v="Juan Neustadtel"/>
    <s v="QM001202512324"/>
    <s v=""/>
    <s v=""/>
    <s v=""/>
    <s v=""/>
    <s v=""/>
    <s v="FORMADO"/>
    <s v=""/>
    <s v=""/>
    <s v=""/>
    <s v=""/>
    <s v="04:59:42"/>
    <s v="MNC490A"/>
    <s v=""/>
    <s v=""/>
    <s v=""/>
    <s v=""/>
    <s v="IZ10"/>
    <s v="Cra 48#48 Sur--75, Envigado"/>
    <s v="06:44:34"/>
    <s v="5405380 108"/>
    <s v=""/>
    <s v="000"/>
    <s v="000"/>
    <s v="000"/>
    <s v=""/>
    <s v=""/>
    <s v=""/>
    <s v=""/>
    <s v=""/>
    <s v=""/>
    <s v=""/>
    <s v="H"/>
    <s v="IZ10"/>
    <s v="20388054"/>
    <x v="278"/>
    <d v="2023-09-21T00:00:00"/>
    <d v="2023-09-21T00:00:00"/>
    <d v="2023-09-20T00:00:00"/>
    <d v="2023-09-21T00:00:00"/>
    <m/>
    <m/>
    <d v="2023-09-20T00:00:00"/>
    <m/>
    <d v="2023-09-20T00:00:00"/>
    <d v="2023-09-20T00:00:00"/>
    <n v="1.17"/>
  </r>
  <r>
    <s v="IZ10"/>
    <s v="ZA"/>
    <s v="1202516625"/>
    <s v="LA GRAPADORA NO CORTA"/>
    <x v="3"/>
    <s v="100"/>
    <s v="COORMTTO"/>
    <x v="0"/>
    <s v="MECE MERE ORAS"/>
    <s v="IZHAGIRALDO"/>
    <s v="IZHAGIRALDO"/>
    <s v="IZ10-LSC1-EMB"/>
    <s v="B"/>
    <s v=""/>
    <s v=""/>
    <s v="106640177"/>
    <s v=""/>
    <s v="IZEMCARVAJAL"/>
    <s v="21:40:25"/>
    <s v="505003051"/>
    <s v="0"/>
    <s v=""/>
    <s v=""/>
    <s v=""/>
    <s v="IZ10"/>
    <s v="Z3"/>
    <s v=""/>
    <s v="14:00:00"/>
    <s v="17:07:53"/>
    <s v=""/>
    <s v=""/>
    <s v=""/>
    <s v=""/>
    <s v="21:40:24"/>
    <s v=""/>
    <s v=""/>
    <s v="AAIZ"/>
    <s v=""/>
    <s v=""/>
    <s v="CO"/>
    <s v=""/>
    <s v="PRODUCTIVOS"/>
    <s v="17:31:21"/>
    <s v=""/>
    <s v="000021802137"/>
    <s v="X"/>
    <s v=""/>
    <s v="IZ10"/>
    <s v=""/>
    <s v="000000"/>
    <s v="GNCH"/>
    <s v="10724165"/>
    <s v=""/>
    <s v=""/>
    <s v=""/>
    <s v="00:00:00"/>
    <s v=""/>
    <s v=""/>
    <s v="X"/>
    <s v=""/>
    <s v="17:29:53"/>
    <s v="PROPASOL S.A.S"/>
    <s v="QM001202516625"/>
    <s v=""/>
    <s v=""/>
    <s v=""/>
    <s v=""/>
    <s v=""/>
    <s v="EMBUTIDO SALCHICHON"/>
    <s v=""/>
    <s v=""/>
    <s v=""/>
    <s v=""/>
    <s v="21:40:25"/>
    <s v="MNC540A"/>
    <s v=""/>
    <s v=""/>
    <s v=""/>
    <s v=""/>
    <s v="IZ10"/>
    <s v="Tv. 93 #53-32, Bogotá"/>
    <s v="17:29:53"/>
    <s v="(1)3004621"/>
    <s v=""/>
    <s v="000"/>
    <s v="000"/>
    <s v="000"/>
    <s v=""/>
    <s v=""/>
    <s v=""/>
    <s v=""/>
    <s v=""/>
    <s v=""/>
    <s v=""/>
    <s v="H"/>
    <s v="IZ10"/>
    <s v="20388176"/>
    <x v="279"/>
    <d v="2023-09-29T00:00:00"/>
    <d v="2023-09-29T00:00:00"/>
    <d v="2023-09-29T00:00:00"/>
    <d v="2023-09-29T00:00:00"/>
    <m/>
    <m/>
    <d v="2023-09-27T00:00:00"/>
    <m/>
    <d v="2023-09-27T00:00:00"/>
    <d v="2023-09-27T00:00:00"/>
    <n v="44.87"/>
  </r>
  <r>
    <s v="IZ10"/>
    <s v="ZA"/>
    <s v="1202516659"/>
    <s v="FALLA DE COMUNICACIÓN CON EMBU"/>
    <x v="1"/>
    <s v="100"/>
    <s v="COORTU03"/>
    <x v="2"/>
    <s v="MECE"/>
    <s v="IZHAGIRALDO"/>
    <s v="IZHAGIRALDO"/>
    <s v="IZ10-LSC1-EMB"/>
    <s v="B"/>
    <s v=""/>
    <s v=""/>
    <s v=""/>
    <s v=""/>
    <s v="IZEMCARVAJAL"/>
    <s v="21:40:58"/>
    <s v=""/>
    <s v=""/>
    <s v=""/>
    <s v=""/>
    <s v=""/>
    <s v="IZ10"/>
    <s v="Z3"/>
    <s v=""/>
    <s v="00:00:00"/>
    <s v="18:17:36"/>
    <s v=""/>
    <s v=""/>
    <s v=""/>
    <s v=""/>
    <s v="18:17:36"/>
    <s v=""/>
    <s v=""/>
    <s v="AAIZ"/>
    <s v=""/>
    <s v=""/>
    <s v="CO"/>
    <s v=""/>
    <s v="PRODUCTIVOS"/>
    <s v="18:58:56"/>
    <s v=""/>
    <s v="000021802290"/>
    <s v="X"/>
    <s v=""/>
    <s v="IZ10"/>
    <s v=""/>
    <s v="000000"/>
    <s v="GNCH"/>
    <s v="10724165"/>
    <s v=""/>
    <s v=""/>
    <s v=""/>
    <s v="00:00:00"/>
    <s v=""/>
    <s v=""/>
    <s v="X"/>
    <s v=""/>
    <s v="18:57:36"/>
    <s v=""/>
    <s v="QM001202516659"/>
    <s v=""/>
    <s v=""/>
    <s v=""/>
    <s v=""/>
    <s v=""/>
    <s v="EMBUTIDO SALCHICHON"/>
    <s v=""/>
    <s v=""/>
    <s v=""/>
    <s v=""/>
    <s v="21:40:57"/>
    <s v="MNC540A"/>
    <s v=""/>
    <s v=""/>
    <s v=""/>
    <s v=""/>
    <s v="IZ10"/>
    <s v=""/>
    <s v="18:57:36"/>
    <s v=""/>
    <s v=""/>
    <s v="000"/>
    <s v="000"/>
    <s v="000"/>
    <s v=""/>
    <s v=""/>
    <s v=""/>
    <s v=""/>
    <s v=""/>
    <s v=""/>
    <s v=""/>
    <s v="H"/>
    <s v="IZ10"/>
    <s v="GRAP00017"/>
    <x v="279"/>
    <d v="2023-09-27T00:00:00"/>
    <d v="2023-09-27T00:00:00"/>
    <m/>
    <d v="2023-09-27T00:00:00"/>
    <m/>
    <m/>
    <d v="2023-09-27T00:00:00"/>
    <m/>
    <d v="2023-09-27T00:00:00"/>
    <d v="2023-09-27T00:00:00"/>
    <n v="0"/>
  </r>
  <r>
    <s v="IZ10"/>
    <s v="ZA"/>
    <s v="1202517850"/>
    <s v="20183406 NT 700 VIDEO JET"/>
    <x v="2"/>
    <s v="100"/>
    <s v="MECANINT"/>
    <x v="1"/>
    <s v="MECE"/>
    <s v="IZEDCORDOBA"/>
    <s v="IZEDCORDOBA"/>
    <s v="IZ10-LJA1-EMP-EMP2"/>
    <s v="B"/>
    <s v=""/>
    <s v=""/>
    <s v=""/>
    <s v=""/>
    <s v="EXIZACMERINO"/>
    <s v="13:38:35"/>
    <s v="505002465"/>
    <s v="0"/>
    <s v=""/>
    <s v=""/>
    <s v=""/>
    <s v="IZ10"/>
    <s v="Z3"/>
    <s v=""/>
    <s v="00:00:00"/>
    <s v="09:30:35"/>
    <s v=""/>
    <s v=""/>
    <s v=""/>
    <s v=""/>
    <s v="09:30:35"/>
    <s v=""/>
    <s v=""/>
    <s v="AAIZ"/>
    <s v=""/>
    <s v=""/>
    <s v="CO"/>
    <s v=""/>
    <s v="PRODUCTIVOS"/>
    <s v="12:48:23"/>
    <s v=""/>
    <s v="000021815108"/>
    <s v="X"/>
    <s v=""/>
    <s v="IZ10"/>
    <s v=""/>
    <s v="000000"/>
    <s v="GNCH"/>
    <s v="10723465"/>
    <s v=""/>
    <s v=""/>
    <s v=""/>
    <s v="00:00:00"/>
    <s v=""/>
    <s v=""/>
    <s v="X"/>
    <s v=""/>
    <s v="12:44:35"/>
    <s v="Juan Nustadtel"/>
    <s v="QM001202517850"/>
    <s v=""/>
    <s v=""/>
    <s v=""/>
    <s v=""/>
    <s v=""/>
    <s v="EMPAQUE RIGIDO"/>
    <s v="ENVIGADO"/>
    <s v=""/>
    <s v=""/>
    <s v=""/>
    <s v="13:38:34"/>
    <s v="MNC550A"/>
    <s v=""/>
    <s v=""/>
    <s v=""/>
    <s v=""/>
    <s v="IZ10"/>
    <s v="Cra 48#48 Sur-75 (Juan Neustadtel)"/>
    <s v="12:44:35"/>
    <s v="5405380"/>
    <s v=""/>
    <s v="000"/>
    <s v="000"/>
    <s v="000"/>
    <s v=""/>
    <s v=""/>
    <s v=""/>
    <s v=""/>
    <s v=""/>
    <s v=""/>
    <s v=""/>
    <s v="H"/>
    <s v="IZ10"/>
    <s v="20183406"/>
    <x v="280"/>
    <d v="2023-09-29T00:00:00"/>
    <d v="2023-09-29T00:00:00"/>
    <m/>
    <d v="2023-09-29T00:00:00"/>
    <m/>
    <m/>
    <d v="2023-09-29T00:00:00"/>
    <m/>
    <d v="2023-09-29T00:00:00"/>
    <d v="2023-09-29T00:00:00"/>
    <n v="0"/>
  </r>
  <r>
    <s v="IZ10"/>
    <s v="ZA"/>
    <s v="1202519487"/>
    <s v="FUGA DE AGUA EN ESTACIÓN DE SELLADO"/>
    <x v="4"/>
    <s v="100"/>
    <s v="COORMTTO"/>
    <x v="0"/>
    <s v="MECE MERE ORAS"/>
    <s v="IZJIGOMEZ"/>
    <s v="IZJIGOMEZ"/>
    <s v="IZ10-LSA1-EMP"/>
    <s v="B"/>
    <s v=""/>
    <s v=""/>
    <s v="106650221"/>
    <s v=""/>
    <s v="IZLMORTIZ"/>
    <s v="22:14:40"/>
    <s v="505001342"/>
    <s v="0"/>
    <s v=""/>
    <s v=""/>
    <s v=""/>
    <s v="IZ10"/>
    <s v="Z3"/>
    <s v=""/>
    <s v="14:05:00"/>
    <s v="11:10:55"/>
    <s v=""/>
    <s v=""/>
    <s v=""/>
    <s v=""/>
    <s v="22:14:39"/>
    <s v=""/>
    <s v=""/>
    <s v="AAIZ"/>
    <s v=""/>
    <s v=""/>
    <s v="CO"/>
    <s v=""/>
    <s v="PRODUCTIVOS"/>
    <s v="11:59:39"/>
    <s v=""/>
    <s v="000021834436"/>
    <s v="X"/>
    <s v=""/>
    <s v="IZ10"/>
    <s v=""/>
    <s v="000000"/>
    <s v="GNCH"/>
    <s v="10712765"/>
    <s v=""/>
    <s v=""/>
    <s v=""/>
    <s v="00:00:00"/>
    <s v=""/>
    <s v=""/>
    <s v="X"/>
    <s v=""/>
    <s v="11:53:55"/>
    <s v=""/>
    <s v="QM001202519487"/>
    <s v=""/>
    <s v=""/>
    <s v=""/>
    <s v=""/>
    <s v=""/>
    <s v="EMPAQUE"/>
    <s v=""/>
    <s v=""/>
    <s v=""/>
    <s v=""/>
    <s v="22:14:40"/>
    <s v="MNC525A"/>
    <s v=""/>
    <s v=""/>
    <s v=""/>
    <s v=""/>
    <s v="IZ10"/>
    <s v=""/>
    <s v="11:53:55"/>
    <s v=""/>
    <s v=""/>
    <s v="000"/>
    <s v="000"/>
    <s v="000"/>
    <s v=""/>
    <s v=""/>
    <s v=""/>
    <s v=""/>
    <s v=""/>
    <s v=""/>
    <s v=""/>
    <s v="H"/>
    <s v="IZ10"/>
    <s v="EMPA00005"/>
    <x v="281"/>
    <d v="2023-10-06T00:00:00"/>
    <d v="2023-10-06T00:00:00"/>
    <d v="2023-10-03T00:00:00"/>
    <d v="2023-10-06T00:00:00"/>
    <m/>
    <m/>
    <d v="2023-10-03T00:00:00"/>
    <m/>
    <d v="2023-10-03T00:00:00"/>
    <d v="2023-10-03T00:00:00"/>
    <n v="2.9"/>
  </r>
  <r>
    <s v="IZ10"/>
    <s v="ZA"/>
    <s v="1202520204"/>
    <s v="PEGA MECANICA EN GRAPADORA F120"/>
    <x v="3"/>
    <s v="100"/>
    <s v="COORMTTO"/>
    <x v="0"/>
    <s v="MECE MERE ORAS"/>
    <s v="IZTRESTREPO"/>
    <s v="IZTRESTREPO"/>
    <s v="IZ10-LSC1-EMB"/>
    <s v="B"/>
    <s v=""/>
    <s v=""/>
    <s v="106652864"/>
    <s v=""/>
    <s v="IZEMCARVAJAL"/>
    <s v="13:24:25"/>
    <s v="505003051"/>
    <s v="0"/>
    <s v=""/>
    <s v=""/>
    <s v=""/>
    <s v="IZ10"/>
    <s v="Z3"/>
    <s v=""/>
    <s v="22:00:00"/>
    <s v="14:50:00"/>
    <s v=""/>
    <s v=""/>
    <s v=""/>
    <s v=""/>
    <s v="19:19:57"/>
    <s v=""/>
    <s v=""/>
    <s v="AAIZ"/>
    <s v=""/>
    <s v=""/>
    <s v="CO"/>
    <s v=""/>
    <s v="PRODUCTIVOS"/>
    <s v="15:10:35"/>
    <s v=""/>
    <s v="000021842185"/>
    <s v="X"/>
    <s v=""/>
    <s v="IZ10"/>
    <s v=""/>
    <s v="000000"/>
    <s v="GNCH"/>
    <s v="10724165"/>
    <s v=""/>
    <s v=""/>
    <s v=""/>
    <s v="00:00:00"/>
    <s v=""/>
    <s v=""/>
    <s v="X"/>
    <s v=""/>
    <s v="15:09:23"/>
    <s v="PROPASOL S.A.S"/>
    <s v="QM001202520204"/>
    <s v=""/>
    <s v=""/>
    <s v=""/>
    <s v=""/>
    <s v=""/>
    <s v="EMBUTIDO SALCHICHON"/>
    <s v=""/>
    <s v=""/>
    <s v=""/>
    <s v=""/>
    <s v="19:19:58"/>
    <s v="MNC540A"/>
    <s v=""/>
    <s v=""/>
    <s v=""/>
    <s v=""/>
    <s v="IZ10"/>
    <s v="Tv. 93 #53-32, Bogotá"/>
    <s v="15:09:23"/>
    <s v="(1)3004621"/>
    <s v=""/>
    <s v="000"/>
    <s v="000"/>
    <s v="000"/>
    <s v=""/>
    <s v=""/>
    <s v=""/>
    <s v=""/>
    <s v=""/>
    <s v=""/>
    <s v=""/>
    <s v="H"/>
    <s v="IZ10"/>
    <s v="20388176"/>
    <x v="282"/>
    <d v="2024-01-24T00:00:00"/>
    <d v="2024-05-05T00:00:00"/>
    <d v="2023-10-15T00:00:00"/>
    <d v="2024-01-24T00:00:00"/>
    <m/>
    <m/>
    <d v="2023-10-04T00:00:00"/>
    <m/>
    <d v="2023-10-04T00:00:00"/>
    <d v="2023-10-04T00:00:00"/>
    <n v="271.17"/>
  </r>
  <r>
    <s v="IZ10"/>
    <s v="ZA"/>
    <s v="1202521182"/>
    <s v="REVIENTE DE CADENA"/>
    <x v="8"/>
    <s v="100"/>
    <s v="COORMTTO"/>
    <x v="0"/>
    <s v="MECE MERE ORAS"/>
    <s v="IZJIGOMEZ"/>
    <s v="IZJIGOMEZ"/>
    <s v="IZ10-LSA1-FOR"/>
    <s v="B"/>
    <s v=""/>
    <s v=""/>
    <s v="106656823"/>
    <s v=""/>
    <s v="EXIZACMERINO"/>
    <s v="11:49:37"/>
    <s v="505003047"/>
    <s v="0"/>
    <s v=""/>
    <s v=""/>
    <s v=""/>
    <s v="IZ10"/>
    <s v="Z3"/>
    <s v=""/>
    <s v="08:45:00"/>
    <s v="07:22:00"/>
    <s v=""/>
    <s v=""/>
    <s v=""/>
    <s v=""/>
    <s v="11:49:28"/>
    <s v=""/>
    <s v=""/>
    <s v="AAIZ"/>
    <s v=""/>
    <s v=""/>
    <s v="CO"/>
    <s v=""/>
    <s v="PRODUCTIVOS"/>
    <s v="08:18:29"/>
    <s v=""/>
    <s v="000021852625"/>
    <s v="X"/>
    <s v=""/>
    <s v="IZ10"/>
    <s v=""/>
    <s v="000000"/>
    <s v="GNCH"/>
    <s v="10713765"/>
    <s v=""/>
    <s v=""/>
    <s v=""/>
    <s v="00:00:00"/>
    <s v=""/>
    <s v=""/>
    <s v="X"/>
    <s v=""/>
    <s v="08:16:09"/>
    <s v="Juan Neustadtel"/>
    <s v="QM001202521182"/>
    <s v=""/>
    <s v=""/>
    <s v=""/>
    <s v=""/>
    <s v=""/>
    <s v="FORMADO"/>
    <s v=""/>
    <s v=""/>
    <s v=""/>
    <s v=""/>
    <s v="11:49:29"/>
    <s v="MNC490A"/>
    <s v=""/>
    <s v=""/>
    <s v=""/>
    <s v=""/>
    <s v="IZ10"/>
    <s v="Cra 48#48 Sur--75, Envigado"/>
    <s v="08:16:09"/>
    <s v="5405380 108"/>
    <s v=""/>
    <s v="000"/>
    <s v="000"/>
    <s v="000"/>
    <s v=""/>
    <s v=""/>
    <s v=""/>
    <s v=""/>
    <s v=""/>
    <s v=""/>
    <s v=""/>
    <s v="H"/>
    <s v="IZ10"/>
    <s v="20388054"/>
    <x v="283"/>
    <d v="2023-10-06T00:00:00"/>
    <d v="2023-10-06T00:00:00"/>
    <d v="2023-10-06T00:00:00"/>
    <d v="2023-10-06T00:00:00"/>
    <m/>
    <m/>
    <d v="2023-10-06T00:00:00"/>
    <m/>
    <d v="2023-10-06T00:00:00"/>
    <d v="2023-10-06T00:00:00"/>
    <n v="1.38"/>
  </r>
  <r>
    <s v="IZ10"/>
    <s v="ZA"/>
    <s v="1202525574"/>
    <s v="FALLO EN NODO 7 PORTABOBINA INFERIOR"/>
    <x v="0"/>
    <s v="100"/>
    <s v="COORMTTO"/>
    <x v="0"/>
    <s v="MECE MERE ORAS"/>
    <s v="IZPAZAPATA"/>
    <s v="IZTRESTREPO"/>
    <s v="IZ10-LSA1-EMP"/>
    <s v="A"/>
    <s v=""/>
    <s v=""/>
    <s v="106671866"/>
    <s v=""/>
    <s v="IZEMCARVAJAL"/>
    <s v="09:02:30"/>
    <s v="505002491"/>
    <s v="0"/>
    <s v=""/>
    <s v=""/>
    <s v=""/>
    <s v="IZ10"/>
    <s v="Z3"/>
    <s v=""/>
    <s v="20:25:00"/>
    <s v="20:05:00"/>
    <s v=""/>
    <s v=""/>
    <s v=""/>
    <s v=""/>
    <s v="09:02:29"/>
    <s v=""/>
    <s v=""/>
    <s v="AAIZ"/>
    <s v=""/>
    <s v=""/>
    <s v="CO"/>
    <s v=""/>
    <s v="PRODUCTIVOS"/>
    <s v="20:59:37"/>
    <s v=""/>
    <s v="000021908304"/>
    <s v="X"/>
    <s v=""/>
    <s v="IZ10"/>
    <s v=""/>
    <s v="000000"/>
    <s v="GNCH"/>
    <s v="10720065"/>
    <s v=""/>
    <s v=""/>
    <s v=""/>
    <s v="00:00:00"/>
    <s v=""/>
    <s v=""/>
    <s v="X"/>
    <s v=""/>
    <s v="20:57:33"/>
    <s v=""/>
    <s v="QM001202525574"/>
    <s v=""/>
    <s v=""/>
    <s v=""/>
    <s v=""/>
    <s v=""/>
    <s v="EMPAQUE"/>
    <s v=""/>
    <s v=""/>
    <s v=""/>
    <s v=""/>
    <s v="09:02:30"/>
    <s v="MNC525A"/>
    <s v=""/>
    <s v=""/>
    <s v=""/>
    <s v=""/>
    <s v="IZ10"/>
    <s v=""/>
    <s v="20:57:33"/>
    <s v=""/>
    <s v=""/>
    <s v="000"/>
    <s v="000"/>
    <s v="000"/>
    <s v=""/>
    <s v=""/>
    <s v=""/>
    <s v=""/>
    <s v=""/>
    <s v=""/>
    <s v=""/>
    <s v="H"/>
    <s v="IZ10"/>
    <s v="EMPA00039"/>
    <x v="284"/>
    <d v="2023-10-16T00:00:00"/>
    <d v="2023-10-16T00:00:00"/>
    <d v="2023-10-14T00:00:00"/>
    <d v="2023-10-16T00:00:00"/>
    <m/>
    <m/>
    <d v="2023-10-14T00:00:00"/>
    <m/>
    <d v="2023-10-14T00:00:00"/>
    <d v="2023-10-14T00:00:00"/>
    <n v="0.33"/>
  </r>
  <r>
    <s v="IZ10"/>
    <s v="ZA"/>
    <s v="1202525578"/>
    <s v="VIDEO JET NO CODIFICA"/>
    <x v="0"/>
    <s v="100"/>
    <s v="COORMTTO"/>
    <x v="2"/>
    <s v="MECE"/>
    <s v="IZPAZAPATA"/>
    <s v="IZTRESTREPO"/>
    <s v="IZ10-LSA1-EMP"/>
    <s v="A"/>
    <s v=""/>
    <s v=""/>
    <s v=""/>
    <s v=""/>
    <s v="IZEMCARVAJAL"/>
    <s v="21:40:01"/>
    <s v="505002491"/>
    <s v="0"/>
    <s v=""/>
    <s v=""/>
    <s v=""/>
    <s v="IZ10"/>
    <s v="Z3"/>
    <s v=""/>
    <s v="00:00:00"/>
    <s v="20:50:00"/>
    <s v=""/>
    <s v=""/>
    <s v=""/>
    <s v=""/>
    <s v="20:50:00"/>
    <s v=""/>
    <s v=""/>
    <s v="AAIZ"/>
    <s v=""/>
    <s v=""/>
    <s v="CO"/>
    <s v=""/>
    <s v="PRODUCTIVOS"/>
    <s v="21:29:46"/>
    <s v=""/>
    <s v="000021908306"/>
    <s v="X"/>
    <s v=""/>
    <s v="IZ10"/>
    <s v=""/>
    <s v="000000"/>
    <s v="GNCH"/>
    <s v="10720065"/>
    <s v=""/>
    <s v=""/>
    <s v=""/>
    <s v="00:00:00"/>
    <s v=""/>
    <s v=""/>
    <s v="X"/>
    <s v=""/>
    <s v="21:28:13"/>
    <s v=""/>
    <s v="QM001202525578"/>
    <s v=""/>
    <s v=""/>
    <s v=""/>
    <s v=""/>
    <s v=""/>
    <s v="EMPAQUE"/>
    <s v=""/>
    <s v=""/>
    <s v=""/>
    <s v=""/>
    <s v="21:39:59"/>
    <s v="MNC525A"/>
    <s v=""/>
    <s v=""/>
    <s v=""/>
    <s v=""/>
    <s v="IZ10"/>
    <s v=""/>
    <s v="21:28:13"/>
    <s v=""/>
    <s v=""/>
    <s v="000"/>
    <s v="000"/>
    <s v="000"/>
    <s v=""/>
    <s v=""/>
    <s v=""/>
    <s v=""/>
    <s v=""/>
    <s v=""/>
    <s v=""/>
    <s v="H"/>
    <s v="IZ10"/>
    <s v="EMPA00039"/>
    <x v="284"/>
    <d v="2023-10-14T00:00:00"/>
    <d v="2023-10-14T00:00:00"/>
    <m/>
    <d v="2023-10-14T00:00:00"/>
    <m/>
    <m/>
    <d v="2023-10-14T00:00:00"/>
    <m/>
    <d v="2023-10-14T00:00:00"/>
    <d v="2023-10-14T00:00:00"/>
    <n v="0"/>
  </r>
  <r>
    <s v="IZ10"/>
    <s v="ZA"/>
    <s v="1202525724"/>
    <s v="MAL CORTE DE CUCHILLA TRANSVERSAL"/>
    <x v="0"/>
    <s v="100"/>
    <s v="MECANINT"/>
    <x v="0"/>
    <s v="MECE MERE ORAS"/>
    <s v="IZJIGOMEZ"/>
    <s v="IZJIGOMEZ"/>
    <s v="IZ10-LSA1-EMP"/>
    <s v="A"/>
    <s v=""/>
    <s v=""/>
    <s v="106672678"/>
    <s v=""/>
    <s v="IZLMORTIZ"/>
    <s v="03:30:47"/>
    <s v="505002491"/>
    <s v="0"/>
    <s v=""/>
    <s v=""/>
    <s v=""/>
    <s v="IZ10"/>
    <s v="Z3"/>
    <s v=""/>
    <s v="07:15:00"/>
    <s v="06:20:33"/>
    <s v=""/>
    <s v=""/>
    <s v=""/>
    <s v=""/>
    <s v="03:30:37"/>
    <s v=""/>
    <s v=""/>
    <s v="AAIZ"/>
    <s v=""/>
    <s v=""/>
    <s v="CO"/>
    <s v=""/>
    <s v="PRODUCTIVOS"/>
    <s v="06:51:24"/>
    <s v=""/>
    <s v="000021909005"/>
    <s v="X"/>
    <s v=""/>
    <s v="IZ10"/>
    <s v=""/>
    <s v="000000"/>
    <s v="GNCH"/>
    <s v="10720065"/>
    <s v=""/>
    <s v=""/>
    <s v=""/>
    <s v="00:00:00"/>
    <s v=""/>
    <s v=""/>
    <s v="X"/>
    <s v=""/>
    <s v="06:47:33"/>
    <s v=""/>
    <s v="QM001202525724"/>
    <s v=""/>
    <s v=""/>
    <s v=""/>
    <s v=""/>
    <s v=""/>
    <s v="EMPAQUE"/>
    <s v=""/>
    <s v=""/>
    <s v=""/>
    <s v=""/>
    <s v="03:30:47"/>
    <s v="MNC525A"/>
    <s v=""/>
    <s v=""/>
    <s v=""/>
    <s v=""/>
    <s v="IZ10"/>
    <s v=""/>
    <s v="06:47:33"/>
    <s v=""/>
    <s v=""/>
    <s v="000"/>
    <s v="000"/>
    <s v="000"/>
    <s v=""/>
    <s v=""/>
    <s v=""/>
    <s v=""/>
    <s v=""/>
    <s v=""/>
    <s v=""/>
    <s v="H"/>
    <s v="IZ10"/>
    <s v="EMPA00039"/>
    <x v="285"/>
    <d v="2023-12-06T00:00:00"/>
    <d v="2023-12-06T00:00:00"/>
    <d v="2023-10-16T00:00:00"/>
    <d v="2023-12-06T00:00:00"/>
    <m/>
    <m/>
    <d v="2023-10-16T00:00:00"/>
    <m/>
    <d v="2023-10-16T00:00:00"/>
    <d v="2023-10-16T00:00:00"/>
    <n v="0.91"/>
  </r>
  <r>
    <s v="IZ10"/>
    <s v="ZA"/>
    <s v="1202527874"/>
    <s v="ERROR FATAL DE TEMPERATURA PL. FORMADO"/>
    <x v="2"/>
    <s v="100"/>
    <s v="ELECTINT"/>
    <x v="0"/>
    <s v="MECE MERE ORAS"/>
    <s v="IZHAURAN"/>
    <s v="IZHAURAN"/>
    <s v="IZ10-LJA1-EMP-EMP2"/>
    <s v="B"/>
    <s v=""/>
    <s v=""/>
    <s v="106679810"/>
    <s v=""/>
    <s v="IZEMCARVAJAL"/>
    <s v="16:47:22"/>
    <s v="505002465"/>
    <s v="0"/>
    <s v=""/>
    <s v=""/>
    <s v=""/>
    <s v="IZ10"/>
    <s v="Z3"/>
    <s v=""/>
    <s v="15:50:00"/>
    <s v="15:45:00"/>
    <s v=""/>
    <s v=""/>
    <s v=""/>
    <s v=""/>
    <s v="21:38:54"/>
    <s v=""/>
    <s v=""/>
    <s v="AAIZ"/>
    <s v=""/>
    <s v=""/>
    <s v="CO"/>
    <s v=""/>
    <s v="PRODUCTIVOS"/>
    <s v="16:32:03"/>
    <s v=""/>
    <s v="000021934503"/>
    <s v="X"/>
    <s v=""/>
    <s v="IZ10"/>
    <s v=""/>
    <s v="000000"/>
    <s v="GNCH"/>
    <s v="10723465"/>
    <s v=""/>
    <s v=""/>
    <s v=""/>
    <s v="00:00:00"/>
    <s v=""/>
    <s v=""/>
    <s v="X"/>
    <s v=""/>
    <s v="16:29:10"/>
    <s v="Juan Nustadtel"/>
    <s v="QM001202527874"/>
    <s v=""/>
    <s v=""/>
    <s v=""/>
    <s v=""/>
    <s v=""/>
    <s v="EMPAQUE RIGIDO"/>
    <s v="ENVIGADO"/>
    <s v=""/>
    <s v=""/>
    <s v=""/>
    <s v="21:38:55"/>
    <s v="MNC550A"/>
    <s v=""/>
    <s v=""/>
    <s v=""/>
    <s v=""/>
    <s v="IZ10"/>
    <s v="Cra 48#48 Sur-75 (Juan Neustadtel)"/>
    <s v="16:29:10"/>
    <s v="5405380"/>
    <s v=""/>
    <s v="000"/>
    <s v="000"/>
    <s v="000"/>
    <s v=""/>
    <s v=""/>
    <s v=""/>
    <s v=""/>
    <s v=""/>
    <s v=""/>
    <s v=""/>
    <s v="H"/>
    <s v="IZ10"/>
    <s v="20183406"/>
    <x v="286"/>
    <d v="2023-10-19T00:00:00"/>
    <d v="2023-10-20T00:00:00"/>
    <d v="2023-10-19T00:00:00"/>
    <d v="2023-10-19T00:00:00"/>
    <m/>
    <m/>
    <d v="2023-10-19T00:00:00"/>
    <m/>
    <d v="2023-10-19T00:00:00"/>
    <d v="2023-10-19T00:00:00"/>
    <n v="0.08"/>
  </r>
  <r>
    <s v="IZ10"/>
    <s v="ZA"/>
    <s v="1202528322"/>
    <s v="PARO EN BOMBA DOSIFICADORA"/>
    <x v="6"/>
    <s v="100"/>
    <s v="COORMTTO"/>
    <x v="0"/>
    <s v="MECE MERE ORAS"/>
    <s v="IZJIGOMEZ"/>
    <s v="IZJIGOMEZ"/>
    <s v="IZ10-LSA1-FOR"/>
    <s v="B"/>
    <s v=""/>
    <s v=""/>
    <s v="106683079"/>
    <s v=""/>
    <s v="EXIZACMERINO"/>
    <s v="08:59:31"/>
    <s v="505001603"/>
    <s v="0"/>
    <s v=""/>
    <s v=""/>
    <s v=""/>
    <s v="IZ10"/>
    <s v="Z3"/>
    <s v=""/>
    <s v="12:05:00"/>
    <s v="11:20:00"/>
    <s v=""/>
    <s v=""/>
    <s v=""/>
    <s v=""/>
    <s v="08:59:30"/>
    <s v=""/>
    <s v=""/>
    <s v="AAIZ"/>
    <s v=""/>
    <s v=""/>
    <s v="CO"/>
    <s v=""/>
    <s v="PRODUCTIVOS"/>
    <s v="12:45:15"/>
    <s v=""/>
    <s v="000021940494"/>
    <s v="X"/>
    <s v=""/>
    <s v="IZ10"/>
    <s v=""/>
    <s v="000000"/>
    <s v="GNCH"/>
    <s v="10713765"/>
    <s v=""/>
    <s v=""/>
    <s v=""/>
    <s v="00:00:00"/>
    <s v=""/>
    <s v=""/>
    <s v="X"/>
    <s v=""/>
    <s v="12:38:38"/>
    <s v=""/>
    <s v="QM001202528322"/>
    <s v=""/>
    <s v=""/>
    <s v=""/>
    <s v=""/>
    <s v=""/>
    <s v="FORMADO"/>
    <s v=""/>
    <s v=""/>
    <s v=""/>
    <s v=""/>
    <s v="08:59:31"/>
    <s v="MNC490A"/>
    <s v=""/>
    <s v=""/>
    <s v=""/>
    <s v=""/>
    <s v="IZ10"/>
    <s v=""/>
    <s v="12:38:38"/>
    <s v=""/>
    <s v=""/>
    <s v="000"/>
    <s v="000"/>
    <s v="000"/>
    <s v=""/>
    <s v=""/>
    <s v=""/>
    <s v=""/>
    <s v=""/>
    <s v=""/>
    <s v=""/>
    <s v="H"/>
    <s v="IZ10"/>
    <s v="FORM00002"/>
    <x v="287"/>
    <d v="2023-10-21T00:00:00"/>
    <d v="2023-10-21T00:00:00"/>
    <d v="2023-10-20T00:00:00"/>
    <d v="2023-10-21T00:00:00"/>
    <m/>
    <m/>
    <d v="2023-10-20T00:00:00"/>
    <m/>
    <d v="2023-10-20T00:00:00"/>
    <d v="2023-10-20T00:00:00"/>
    <n v="0.75"/>
  </r>
  <r>
    <s v="IZ10"/>
    <s v="ZA"/>
    <s v="1202528661"/>
    <s v="RÍGIDO FALLO EN TROQUELES"/>
    <x v="2"/>
    <s v="100"/>
    <s v="MECANINT"/>
    <x v="0"/>
    <s v="MECE MERE ORAS"/>
    <s v="IZEDCORDOBA"/>
    <s v="IZEDCORDOBA"/>
    <s v="IZ10-LJA1-EMP-EMP2"/>
    <s v="B"/>
    <s v=""/>
    <s v=""/>
    <s v="106684604"/>
    <s v=""/>
    <s v="EXIZACMERINO"/>
    <s v="13:15:06"/>
    <s v="505002465"/>
    <s v="0"/>
    <s v=""/>
    <s v=""/>
    <s v=""/>
    <s v="IZ10"/>
    <s v="Z3"/>
    <s v=""/>
    <s v="07:40:00"/>
    <s v="07:00:00"/>
    <s v=""/>
    <s v=""/>
    <s v=""/>
    <s v=""/>
    <s v="13:15:05"/>
    <s v=""/>
    <s v=""/>
    <s v="AAIZ"/>
    <s v=""/>
    <s v=""/>
    <s v="CO"/>
    <s v=""/>
    <s v="PRODUCTIVOS"/>
    <s v="09:22:48"/>
    <s v=""/>
    <s v="000021944880"/>
    <s v="X"/>
    <s v=""/>
    <s v="IZ10"/>
    <s v=""/>
    <s v="000000"/>
    <s v="GNCH"/>
    <s v="10723465"/>
    <s v=""/>
    <s v=""/>
    <s v=""/>
    <s v="00:00:00"/>
    <s v=""/>
    <s v=""/>
    <s v="X"/>
    <s v=""/>
    <s v="09:20:05"/>
    <s v="Juan Nustadtel"/>
    <s v="QM001202528661"/>
    <s v=""/>
    <s v=""/>
    <s v=""/>
    <s v=""/>
    <s v=""/>
    <s v="EMPAQUE RIGIDO"/>
    <s v="ENVIGADO"/>
    <s v=""/>
    <s v=""/>
    <s v=""/>
    <s v="13:15:06"/>
    <s v="MNC550A"/>
    <s v=""/>
    <s v=""/>
    <s v=""/>
    <s v=""/>
    <s v="IZ10"/>
    <s v="Cra 48#48 Sur-75 (Juan Neustadtel)"/>
    <s v="09:20:05"/>
    <s v="5405380"/>
    <s v=""/>
    <s v="000"/>
    <s v="000"/>
    <s v="000"/>
    <s v=""/>
    <s v=""/>
    <s v=""/>
    <s v=""/>
    <s v=""/>
    <s v=""/>
    <s v=""/>
    <s v="H"/>
    <s v="IZ10"/>
    <s v="20183406"/>
    <x v="288"/>
    <d v="2023-10-21T00:00:00"/>
    <d v="2023-10-21T00:00:00"/>
    <d v="2023-10-21T00:00:00"/>
    <d v="2023-10-21T00:00:00"/>
    <m/>
    <m/>
    <d v="2023-10-21T00:00:00"/>
    <m/>
    <d v="2023-10-21T00:00:00"/>
    <d v="2023-10-21T00:00:00"/>
    <n v="0.67"/>
  </r>
  <r>
    <s v="IZ10"/>
    <s v="ZA"/>
    <s v="1202528796"/>
    <s v="DAÑO DE PIN CANDADO DE PELICULA SUP."/>
    <x v="2"/>
    <s v="100"/>
    <s v="MECANINT"/>
    <x v="0"/>
    <s v="MECE MERE ORAS"/>
    <s v="IZHAURAN"/>
    <s v="IZHAURAN"/>
    <s v="IZ10-LJA1-EMP-EMP2"/>
    <s v="B"/>
    <s v=""/>
    <s v=""/>
    <s v="106684806"/>
    <s v=""/>
    <s v="IZEMCARVAJAL"/>
    <s v="21:56:41"/>
    <s v="505002465"/>
    <s v="0"/>
    <s v=""/>
    <s v=""/>
    <s v=""/>
    <s v="IZ10"/>
    <s v="Z3"/>
    <s v=""/>
    <s v="17:00:00"/>
    <s v="16:00:00"/>
    <s v=""/>
    <s v=""/>
    <s v=""/>
    <s v=""/>
    <s v="21:56:40"/>
    <s v=""/>
    <s v=""/>
    <s v="AAIZ"/>
    <s v=""/>
    <s v=""/>
    <s v="CO"/>
    <s v=""/>
    <s v="PRODUCTIVOS"/>
    <s v="17:48:32"/>
    <s v=""/>
    <s v="000021946361"/>
    <s v="X"/>
    <s v=""/>
    <s v="IZ10"/>
    <s v=""/>
    <s v="000000"/>
    <s v="GNCH"/>
    <s v="10723465"/>
    <s v=""/>
    <s v=""/>
    <s v=""/>
    <s v="00:00:00"/>
    <s v=""/>
    <s v=""/>
    <s v="X"/>
    <s v=""/>
    <s v="17:46:30"/>
    <s v="Juan Nustadtel"/>
    <s v="QM001202528796"/>
    <s v=""/>
    <s v=""/>
    <s v=""/>
    <s v=""/>
    <s v=""/>
    <s v="EMPAQUE RIGIDO"/>
    <s v="ENVIGADO"/>
    <s v=""/>
    <s v=""/>
    <s v=""/>
    <s v="21:56:41"/>
    <s v="MNC550A"/>
    <s v=""/>
    <s v=""/>
    <s v=""/>
    <s v=""/>
    <s v="IZ10"/>
    <s v="Cra 48#48 Sur-75 (Juan Neustadtel)"/>
    <s v="17:46:30"/>
    <s v="5405380"/>
    <s v=""/>
    <s v="000"/>
    <s v="000"/>
    <s v="000"/>
    <s v=""/>
    <s v=""/>
    <s v=""/>
    <s v=""/>
    <s v=""/>
    <s v=""/>
    <s v=""/>
    <s v="H"/>
    <s v="IZ10"/>
    <s v="20183406"/>
    <x v="288"/>
    <d v="2023-10-21T00:00:00"/>
    <d v="2023-10-21T00:00:00"/>
    <d v="2023-10-21T00:00:00"/>
    <d v="2023-10-21T00:00:00"/>
    <m/>
    <m/>
    <d v="2023-10-21T00:00:00"/>
    <m/>
    <d v="2023-10-21T00:00:00"/>
    <d v="2023-10-21T00:00:00"/>
    <n v="1"/>
  </r>
  <r>
    <s v="IZ10"/>
    <s v="ZA"/>
    <s v="1202529414"/>
    <s v="BANDA DE SALIDA FRENADA"/>
    <x v="2"/>
    <s v="100"/>
    <s v="MECANINT"/>
    <x v="2"/>
    <s v="MECE"/>
    <s v="IZEDCORDOBA"/>
    <s v="IZEDCORDOBA"/>
    <s v="IZ10-LJA1-EMP-EMP2"/>
    <s v="B"/>
    <s v=""/>
    <s v=""/>
    <s v=""/>
    <s v=""/>
    <s v="EXIZACMERINO"/>
    <s v="13:07:25"/>
    <s v="505002465"/>
    <s v="0"/>
    <s v=""/>
    <s v=""/>
    <s v=""/>
    <s v="IZ10"/>
    <s v="Z3"/>
    <s v=""/>
    <s v="00:00:00"/>
    <s v="10:40:19"/>
    <s v=""/>
    <s v=""/>
    <s v=""/>
    <s v=""/>
    <s v="10:40:19"/>
    <s v=""/>
    <s v=""/>
    <s v="AAIZ"/>
    <s v=""/>
    <s v=""/>
    <s v="CO"/>
    <s v=""/>
    <s v="PRODUCTIVOS"/>
    <s v="13:31:55"/>
    <s v=""/>
    <s v="000021952297"/>
    <s v="X"/>
    <s v=""/>
    <s v="IZ10"/>
    <s v=""/>
    <s v="000000"/>
    <s v="GNCH"/>
    <s v="10723465"/>
    <s v=""/>
    <s v=""/>
    <s v=""/>
    <s v="00:00:00"/>
    <s v=""/>
    <s v=""/>
    <s v="X"/>
    <s v=""/>
    <s v="13:29:19"/>
    <s v="Juan Nustadtel"/>
    <s v="QM001202529414"/>
    <s v=""/>
    <s v=""/>
    <s v=""/>
    <s v=""/>
    <s v=""/>
    <s v="EMPAQUE RIGIDO"/>
    <s v="ENVIGADO"/>
    <s v=""/>
    <s v=""/>
    <s v=""/>
    <s v="13:07:24"/>
    <s v="MNC550A"/>
    <s v=""/>
    <s v=""/>
    <s v=""/>
    <s v=""/>
    <s v="IZ10"/>
    <s v="Cra 48#48 Sur-75 (Juan Neustadtel)"/>
    <s v="13:29:19"/>
    <s v="5405380"/>
    <s v=""/>
    <s v="000"/>
    <s v="000"/>
    <s v="000"/>
    <s v=""/>
    <s v=""/>
    <s v=""/>
    <s v=""/>
    <s v=""/>
    <s v=""/>
    <s v=""/>
    <s v="H"/>
    <s v="IZ10"/>
    <s v="20183406"/>
    <x v="289"/>
    <d v="2023-10-25T00:00:00"/>
    <d v="2023-10-25T00:00:00"/>
    <m/>
    <d v="2023-10-23T00:00:00"/>
    <m/>
    <m/>
    <d v="2023-10-23T00:00:00"/>
    <m/>
    <d v="2023-10-23T00:00:00"/>
    <d v="2023-10-23T00:00:00"/>
    <n v="0"/>
  </r>
  <r>
    <s v="IZ10"/>
    <s v="ZA"/>
    <s v="1202531349"/>
    <s v="REVIENTE DE CADENA DE TRANSPORTADOR"/>
    <x v="8"/>
    <s v="100"/>
    <s v="MECANINT"/>
    <x v="0"/>
    <s v="MECE MERE ORAS"/>
    <s v="EXIZACMERINO"/>
    <s v="EXIZACMERINO"/>
    <s v="IZ10-LSA1-FOR"/>
    <s v="B"/>
    <s v=""/>
    <s v=""/>
    <s v="106695254"/>
    <s v=""/>
    <s v="IZLMORTIZ"/>
    <s v="05:33:56"/>
    <s v="505003047"/>
    <s v="0"/>
    <s v=""/>
    <s v=""/>
    <s v=""/>
    <s v="IZ10"/>
    <s v="Z3"/>
    <s v=""/>
    <s v="12:50:00"/>
    <s v="10:15:00"/>
    <s v=""/>
    <s v=""/>
    <s v=""/>
    <s v=""/>
    <s v="05:33:55"/>
    <s v=""/>
    <s v=""/>
    <s v="AAIZ"/>
    <s v=""/>
    <s v=""/>
    <s v="CO"/>
    <s v=""/>
    <s v="PRODUCTIVOS"/>
    <s v="10:49:07"/>
    <s v=""/>
    <s v="000021973906"/>
    <s v="X"/>
    <s v=""/>
    <s v="IZ10"/>
    <s v=""/>
    <s v="000000"/>
    <s v="GNCH"/>
    <s v="10713765"/>
    <s v=""/>
    <s v=""/>
    <s v=""/>
    <s v="00:00:00"/>
    <s v=""/>
    <s v=""/>
    <s v="X"/>
    <s v=""/>
    <s v="10:47:42"/>
    <s v="Juan Neustadtel"/>
    <s v="QM001202531349"/>
    <s v=""/>
    <s v=""/>
    <s v=""/>
    <s v=""/>
    <s v=""/>
    <s v="FORMADO"/>
    <s v=""/>
    <s v=""/>
    <s v=""/>
    <s v=""/>
    <s v="05:33:56"/>
    <s v="MNC490A"/>
    <s v=""/>
    <s v=""/>
    <s v=""/>
    <s v=""/>
    <s v="IZ10"/>
    <s v="Cra 48#48 Sur--75, Envigado"/>
    <s v="10:47:42"/>
    <s v="5405380 108"/>
    <s v=""/>
    <s v="000"/>
    <s v="000"/>
    <s v="000"/>
    <s v=""/>
    <s v=""/>
    <s v=""/>
    <s v=""/>
    <s v=""/>
    <s v=""/>
    <s v=""/>
    <s v="H"/>
    <s v="IZ10"/>
    <s v="20388054"/>
    <x v="290"/>
    <d v="2023-10-27T00:00:00"/>
    <d v="2023-10-27T00:00:00"/>
    <d v="2023-10-26T00:00:00"/>
    <d v="2023-10-27T00:00:00"/>
    <m/>
    <m/>
    <d v="2023-10-26T00:00:00"/>
    <m/>
    <d v="2023-10-26T00:00:00"/>
    <d v="2023-10-26T00:00:00"/>
    <n v="2.58"/>
  </r>
  <r>
    <s v="IZ10"/>
    <s v="ZA"/>
    <s v="1202532115"/>
    <s v="CADENA FRENADA"/>
    <x v="2"/>
    <s v="100"/>
    <s v="MECANINT"/>
    <x v="2"/>
    <s v="MECE"/>
    <s v="IZEDCORDOBA"/>
    <s v="IZEDCORDOBA"/>
    <s v="IZ10-LJA1-EMP-EMP2"/>
    <s v="B"/>
    <s v=""/>
    <s v=""/>
    <s v=""/>
    <s v=""/>
    <s v="EXIZACMERINO"/>
    <s v="12:59:59"/>
    <s v="505002465"/>
    <s v="0"/>
    <s v=""/>
    <s v=""/>
    <s v=""/>
    <s v="IZ10"/>
    <s v="Z3"/>
    <s v=""/>
    <s v="00:00:00"/>
    <s v="10:50:24"/>
    <s v=""/>
    <s v=""/>
    <s v=""/>
    <s v=""/>
    <s v="10:50:24"/>
    <s v=""/>
    <s v=""/>
    <s v="AAIZ"/>
    <s v=""/>
    <s v=""/>
    <s v="CO"/>
    <s v=""/>
    <s v="PRODUCTIVOS"/>
    <s v="13:10:40"/>
    <s v=""/>
    <s v="000021981262"/>
    <s v="X"/>
    <s v=""/>
    <s v="IZ10"/>
    <s v=""/>
    <s v="000000"/>
    <s v="GNCH"/>
    <s v="10723465"/>
    <s v=""/>
    <s v=""/>
    <s v=""/>
    <s v="00:00:00"/>
    <s v=""/>
    <s v=""/>
    <s v="X"/>
    <s v=""/>
    <s v="12:46:59"/>
    <s v="Juan Nustadtel"/>
    <s v="QM001202532115"/>
    <s v=""/>
    <s v=""/>
    <s v=""/>
    <s v=""/>
    <s v=""/>
    <s v="EMPAQUE RIGIDO"/>
    <s v="ENVIGADO"/>
    <s v=""/>
    <s v=""/>
    <s v=""/>
    <s v="12:59:58"/>
    <s v="MNC550A"/>
    <s v=""/>
    <s v=""/>
    <s v=""/>
    <s v=""/>
    <s v="IZ10"/>
    <s v="Cra 48#48 Sur-75 (Juan Neustadtel)"/>
    <s v="12:46:59"/>
    <s v="5405380"/>
    <s v=""/>
    <s v="000"/>
    <s v="000"/>
    <s v="000"/>
    <s v=""/>
    <s v=""/>
    <s v=""/>
    <s v=""/>
    <s v=""/>
    <s v=""/>
    <s v=""/>
    <s v="H"/>
    <s v="IZ10"/>
    <s v="20183406"/>
    <x v="291"/>
    <d v="2023-11-02T00:00:00"/>
    <d v="2023-11-02T00:00:00"/>
    <m/>
    <d v="2023-10-27T00:00:00"/>
    <m/>
    <m/>
    <d v="2023-10-27T00:00:00"/>
    <m/>
    <d v="2023-10-27T00:00:00"/>
    <d v="2023-10-27T00:00:00"/>
    <n v="0"/>
  </r>
  <r>
    <s v="IZ10"/>
    <s v="ZA"/>
    <s v="1202532324"/>
    <s v="Daño cordon siliconado NT"/>
    <x v="0"/>
    <s v="100"/>
    <s v="COORMTTO"/>
    <x v="3"/>
    <s v="MECE"/>
    <s v="IZNARENAS"/>
    <s v="IZWJJIMENEZ"/>
    <s v="IZ10-LSA1-EMP"/>
    <s v="A"/>
    <s v=""/>
    <s v=""/>
    <s v=""/>
    <s v=""/>
    <s v="IZLMORTIZ"/>
    <s v="02:35:00"/>
    <s v="505002491"/>
    <s v="0"/>
    <s v=""/>
    <s v=""/>
    <s v=""/>
    <s v="IZ10"/>
    <s v="Z3"/>
    <s v=""/>
    <s v="00:00:00"/>
    <s v="01:19:54"/>
    <s v=""/>
    <s v=""/>
    <s v=""/>
    <s v=""/>
    <s v="01:19:54"/>
    <s v=""/>
    <s v=""/>
    <s v="AAIZ"/>
    <s v=""/>
    <s v=""/>
    <s v="CO"/>
    <s v=""/>
    <s v="PRODUCTIVOS"/>
    <s v="01:21:22"/>
    <s v=""/>
    <s v="000021983089"/>
    <s v="X"/>
    <s v=""/>
    <s v="IZ10"/>
    <s v=""/>
    <s v="000000"/>
    <s v="GNCH"/>
    <s v="10720065"/>
    <s v=""/>
    <s v=""/>
    <s v=""/>
    <s v="00:00:00"/>
    <s v=""/>
    <s v=""/>
    <s v="X"/>
    <s v=""/>
    <s v="01:19:54"/>
    <s v=""/>
    <s v="QM001202532324"/>
    <s v=""/>
    <s v=""/>
    <s v=""/>
    <s v=""/>
    <s v=""/>
    <s v="EMPAQUE"/>
    <s v=""/>
    <s v=""/>
    <s v=""/>
    <s v=""/>
    <s v="02:34:58"/>
    <s v="MNC525A"/>
    <s v=""/>
    <s v=""/>
    <s v=""/>
    <s v=""/>
    <s v="IZ10"/>
    <s v=""/>
    <s v="01:19:54"/>
    <s v=""/>
    <s v=""/>
    <s v="000"/>
    <s v="000"/>
    <s v="000"/>
    <s v=""/>
    <s v=""/>
    <s v=""/>
    <s v=""/>
    <s v=""/>
    <s v=""/>
    <s v=""/>
    <s v="H"/>
    <s v="IZ10"/>
    <s v="EMPA00039"/>
    <x v="292"/>
    <d v="2023-11-02T00:00:00"/>
    <d v="2023-11-02T00:00:00"/>
    <m/>
    <d v="2023-10-28T00:00:00"/>
    <m/>
    <m/>
    <d v="2023-10-28T00:00:00"/>
    <m/>
    <d v="2023-10-28T00:00:00"/>
    <d v="2023-10-28T00:00:00"/>
    <n v="0"/>
  </r>
  <r>
    <s v="IZ10"/>
    <s v="ZA"/>
    <s v="1202537539"/>
    <s v="DESGASTE DE MEMBRANA ESTACIÓN DE SELLAD."/>
    <x v="2"/>
    <s v="100"/>
    <s v="COORMTTO"/>
    <x v="0"/>
    <s v="MECE MERE ORAS"/>
    <s v="IZJIGOMEZ"/>
    <s v="IZJIGOMEZ"/>
    <s v="IZ10-LJA1-EMP-EMP2"/>
    <s v="B"/>
    <s v=""/>
    <s v=""/>
    <s v="106720875"/>
    <s v=""/>
    <s v="EXIZACMERINO"/>
    <s v="11:40:46"/>
    <s v="505002465"/>
    <s v="0"/>
    <s v=""/>
    <s v=""/>
    <s v=""/>
    <s v="IZ10"/>
    <s v="Z3"/>
    <s v=""/>
    <s v="13:15:00"/>
    <s v="10:00:00"/>
    <s v=""/>
    <s v=""/>
    <s v=""/>
    <s v=""/>
    <s v="11:40:44"/>
    <s v=""/>
    <s v=""/>
    <s v="AAIZ"/>
    <s v=""/>
    <s v=""/>
    <s v="CO"/>
    <s v=""/>
    <s v="PRODUCTIVOS"/>
    <s v="10:14:40"/>
    <s v=""/>
    <s v="000022038232"/>
    <s v="X"/>
    <s v=""/>
    <s v="IZ10"/>
    <s v=""/>
    <s v="000000"/>
    <s v="GNCH"/>
    <s v="10723465"/>
    <s v=""/>
    <s v=""/>
    <s v=""/>
    <s v="00:00:00"/>
    <s v=""/>
    <s v=""/>
    <s v="X"/>
    <s v=""/>
    <s v="10:12:39"/>
    <s v="Juan Nustadtel"/>
    <s v="QM001202537539"/>
    <s v=""/>
    <s v=""/>
    <s v=""/>
    <s v=""/>
    <s v=""/>
    <s v="EMPAQUE RIGIDO"/>
    <s v="ENVIGADO"/>
    <s v=""/>
    <s v=""/>
    <s v=""/>
    <s v="11:40:46"/>
    <s v="MNC550A"/>
    <s v=""/>
    <s v=""/>
    <s v=""/>
    <s v=""/>
    <s v="IZ10"/>
    <s v="Cra 48#48 Sur-75 (Juan Neustadtel)"/>
    <s v="10:12:39"/>
    <s v="5405380"/>
    <s v=""/>
    <s v="000"/>
    <s v="000"/>
    <s v="000"/>
    <s v=""/>
    <s v=""/>
    <s v=""/>
    <s v=""/>
    <s v=""/>
    <s v=""/>
    <s v=""/>
    <s v="H"/>
    <s v="IZ10"/>
    <s v="20183406"/>
    <x v="293"/>
    <d v="2023-11-09T00:00:00"/>
    <d v="2023-11-09T00:00:00"/>
    <d v="2023-11-08T00:00:00"/>
    <d v="2023-11-09T00:00:00"/>
    <m/>
    <m/>
    <d v="2023-11-08T00:00:00"/>
    <m/>
    <d v="2023-11-08T00:00:00"/>
    <d v="2023-11-08T00:00:00"/>
    <n v="3.25"/>
  </r>
  <r>
    <s v="IZ10"/>
    <s v="ZA"/>
    <s v="1202537316"/>
    <s v="PROBLEMAS CON VARIADOR FORMADORA VEMAG"/>
    <x v="8"/>
    <s v="100"/>
    <s v="ELECTINT"/>
    <x v="0"/>
    <s v="MECE MERE ORAS"/>
    <s v="IZNARENAS"/>
    <s v="IZNARENAS"/>
    <s v="IZ10-LSA1-FOR"/>
    <s v="B"/>
    <s v=""/>
    <s v=""/>
    <s v="106720877"/>
    <s v=""/>
    <s v="EXIZACMERINO"/>
    <s v="10:16:11"/>
    <s v="505003047"/>
    <s v="0"/>
    <s v=""/>
    <s v=""/>
    <s v=""/>
    <s v="IZ10"/>
    <s v="Z3"/>
    <s v=""/>
    <s v="06:45:00"/>
    <s v="05:41:25"/>
    <s v=""/>
    <s v=""/>
    <s v=""/>
    <s v=""/>
    <s v="10:16:10"/>
    <s v=""/>
    <s v=""/>
    <s v="AAIZ"/>
    <s v=""/>
    <s v=""/>
    <s v="CO"/>
    <s v=""/>
    <s v="PRODUCTIVOS"/>
    <s v="05:43:02"/>
    <s v=""/>
    <s v="000022034755"/>
    <s v="X"/>
    <s v=""/>
    <s v="IZ10"/>
    <s v=""/>
    <s v="000000"/>
    <s v="GNCH"/>
    <s v="10713765"/>
    <s v=""/>
    <s v=""/>
    <s v=""/>
    <s v="00:00:00"/>
    <s v=""/>
    <s v=""/>
    <s v="X"/>
    <s v=""/>
    <s v="05:41:25"/>
    <s v="Juan Neustadtel"/>
    <s v="QM001202537316"/>
    <s v=""/>
    <s v=""/>
    <s v=""/>
    <s v=""/>
    <s v=""/>
    <s v="FORMADO"/>
    <s v=""/>
    <s v=""/>
    <s v=""/>
    <s v=""/>
    <s v="10:16:11"/>
    <s v="MNC490A"/>
    <s v=""/>
    <s v=""/>
    <s v=""/>
    <s v=""/>
    <s v="IZ10"/>
    <s v="Cra 48#48 Sur--75, Envigado"/>
    <s v="05:41:25"/>
    <s v="5405380 108"/>
    <s v=""/>
    <s v="000"/>
    <s v="000"/>
    <s v="000"/>
    <s v=""/>
    <s v=""/>
    <s v=""/>
    <s v=""/>
    <s v=""/>
    <s v=""/>
    <s v=""/>
    <s v="H"/>
    <s v="IZ10"/>
    <s v="20388054"/>
    <x v="293"/>
    <d v="2023-11-09T00:00:00"/>
    <d v="2023-11-09T00:00:00"/>
    <d v="2023-11-08T00:00:00"/>
    <d v="2023-11-09T00:00:00"/>
    <m/>
    <m/>
    <d v="2023-11-08T00:00:00"/>
    <m/>
    <d v="2023-11-08T00:00:00"/>
    <d v="2023-11-08T00:00:00"/>
    <n v="1.06"/>
  </r>
  <r>
    <s v="IZ10"/>
    <s v="ZA"/>
    <s v="1202538276"/>
    <s v="NT 700 FUGA EN ESTACIÓN DE SELLADO"/>
    <x v="2"/>
    <s v="100"/>
    <s v="MECANINT"/>
    <x v="0"/>
    <s v="MECE MERE ORAS"/>
    <s v="IZEDCORDOBA"/>
    <s v="IZEDCORDOBA"/>
    <s v="IZ10-LJA1-EMP-EMP2"/>
    <s v="B"/>
    <s v=""/>
    <s v=""/>
    <s v="106721382"/>
    <s v=""/>
    <s v="IZCAPIEDRAHI"/>
    <s v="11:43:08"/>
    <s v="505002465"/>
    <s v="0"/>
    <s v=""/>
    <s v=""/>
    <s v=""/>
    <s v="IZ10"/>
    <s v="Z3"/>
    <s v=""/>
    <s v="11:50:00"/>
    <s v="10:40:00"/>
    <s v=""/>
    <s v=""/>
    <s v=""/>
    <s v=""/>
    <s v="10:40:00"/>
    <s v=""/>
    <s v=""/>
    <s v="AAIZ"/>
    <s v=""/>
    <s v=""/>
    <s v="CO"/>
    <s v=""/>
    <s v="PRODUCTIVOS"/>
    <s v="11:47:28"/>
    <s v=""/>
    <s v="000022045326"/>
    <s v="X"/>
    <s v=""/>
    <s v="IZ10"/>
    <s v=""/>
    <s v="000000"/>
    <s v="GNCH"/>
    <s v="10723465"/>
    <s v=""/>
    <s v=""/>
    <s v=""/>
    <s v="00:00:00"/>
    <s v=""/>
    <s v=""/>
    <s v="X"/>
    <s v=""/>
    <s v="11:30:41"/>
    <s v="Juan Nustadtel"/>
    <s v="QM001202538276"/>
    <s v=""/>
    <s v=""/>
    <s v=""/>
    <s v=""/>
    <s v=""/>
    <s v="EMPAQUE RIGIDO"/>
    <s v="ENVIGADO"/>
    <s v=""/>
    <s v=""/>
    <s v=""/>
    <s v="11:43:07"/>
    <s v="MNC550A"/>
    <s v=""/>
    <s v=""/>
    <s v=""/>
    <s v=""/>
    <s v="IZ10"/>
    <s v="Cra 48#48 Sur-75 (Juan Neustadtel)"/>
    <s v="11:30:41"/>
    <s v="5405380"/>
    <s v=""/>
    <s v="000"/>
    <s v="000"/>
    <s v="000"/>
    <s v=""/>
    <s v=""/>
    <s v=""/>
    <s v=""/>
    <s v=""/>
    <s v=""/>
    <s v=""/>
    <s v="H"/>
    <s v="IZ10"/>
    <s v="20183406"/>
    <x v="294"/>
    <d v="2023-11-30T00:00:00"/>
    <d v="2023-11-30T00:00:00"/>
    <d v="2023-11-09T00:00:00"/>
    <d v="2023-11-09T00:00:00"/>
    <m/>
    <m/>
    <d v="2023-11-09T00:00:00"/>
    <m/>
    <d v="2023-11-09T00:00:00"/>
    <d v="2023-11-09T00:00:00"/>
    <n v="1.17"/>
  </r>
  <r>
    <s v="IZ10"/>
    <s v="ZA"/>
    <s v="1202538098"/>
    <s v="Freno completo con rosca mala"/>
    <x v="1"/>
    <s v="100"/>
    <s v="COORTU03"/>
    <x v="2"/>
    <s v="MECE"/>
    <s v="98503885"/>
    <s v="NCACPRODZENU"/>
    <s v="IZ10-LSC1-EMB"/>
    <s v="B"/>
    <s v=""/>
    <s v=""/>
    <s v=""/>
    <s v=""/>
    <s v="EXIZACMERINO"/>
    <s v="09:38:32"/>
    <s v=""/>
    <s v=""/>
    <s v=""/>
    <s v=""/>
    <s v=""/>
    <s v="IZ10"/>
    <s v="Z3"/>
    <s v=""/>
    <s v="00:00:00"/>
    <s v="08:52:00"/>
    <s v=""/>
    <s v=""/>
    <s v=""/>
    <s v=""/>
    <s v="08:52:00"/>
    <s v=""/>
    <s v=""/>
    <s v="AAIZ"/>
    <s v=""/>
    <s v=""/>
    <s v="CO"/>
    <s v=""/>
    <s v="PRODUCTIVOS"/>
    <s v="09:02:40"/>
    <s v=""/>
    <s v="000022043899"/>
    <s v="X"/>
    <s v=""/>
    <s v="IZ10"/>
    <s v=""/>
    <s v="000000"/>
    <s v="GNCH"/>
    <s v="10724165"/>
    <s v=""/>
    <s v=""/>
    <s v=""/>
    <s v="00:00:00"/>
    <s v=""/>
    <s v=""/>
    <s v="X"/>
    <s v=""/>
    <s v="09:02:40"/>
    <s v=""/>
    <s v="QM001202538098"/>
    <s v=""/>
    <s v=""/>
    <s v=""/>
    <s v=""/>
    <s v=""/>
    <s v="EMBUTIDO SALCHICHON"/>
    <s v=""/>
    <s v=""/>
    <s v=""/>
    <s v=""/>
    <s v="09:38:30"/>
    <s v="MNC540A"/>
    <s v=""/>
    <s v=""/>
    <s v=""/>
    <s v=""/>
    <s v="IZ10"/>
    <s v=""/>
    <s v="09:02:40"/>
    <s v=""/>
    <s v=""/>
    <s v="000"/>
    <s v="000"/>
    <s v="000"/>
    <s v=""/>
    <s v=""/>
    <s v=""/>
    <s v=""/>
    <s v=""/>
    <s v=""/>
    <s v=""/>
    <s v="H"/>
    <s v="IZ10"/>
    <s v="GRAP00017"/>
    <x v="294"/>
    <d v="2023-11-09T00:00:00"/>
    <d v="2023-11-09T00:00:00"/>
    <m/>
    <d v="2023-11-09T00:00:00"/>
    <m/>
    <m/>
    <d v="2023-11-09T00:00:00"/>
    <m/>
    <d v="2023-11-09T00:00:00"/>
    <d v="2023-11-09T00:00:00"/>
    <n v="0"/>
  </r>
  <r>
    <s v="IZ10"/>
    <s v="ZA"/>
    <s v="1202539251"/>
    <s v="TROQUEL 4 SIN FILO- AFECTA CONTORNO"/>
    <x v="2"/>
    <s v="100"/>
    <s v="MECANINT"/>
    <x v="0"/>
    <s v="MECE MERE ORAS"/>
    <s v="IZEDCORDOBA"/>
    <s v="IZEDCORDOBA"/>
    <s v="IZ10-LJA1-EMP-EMP2"/>
    <s v="B"/>
    <s v=""/>
    <s v=""/>
    <s v="106724867"/>
    <s v=""/>
    <s v="EXIZJDSURMAY"/>
    <s v="08:56:48"/>
    <s v="505002465"/>
    <s v="0"/>
    <s v=""/>
    <s v=""/>
    <s v=""/>
    <s v="IZ10"/>
    <s v="Z3"/>
    <s v=""/>
    <s v="12:55:00"/>
    <s v="07:30:00"/>
    <s v=""/>
    <s v=""/>
    <s v=""/>
    <s v=""/>
    <s v="16:36:38"/>
    <s v=""/>
    <s v=""/>
    <s v="AAIZ"/>
    <s v=""/>
    <s v=""/>
    <s v="CO"/>
    <s v=""/>
    <s v="PRODUCTIVOS"/>
    <s v="08:47:39"/>
    <s v=""/>
    <s v="000022056168"/>
    <s v="X"/>
    <s v=""/>
    <s v="IZ10"/>
    <s v=""/>
    <s v="000000"/>
    <s v="GNCH"/>
    <s v="10723465"/>
    <s v=""/>
    <s v=""/>
    <s v=""/>
    <s v="00:00:00"/>
    <s v=""/>
    <s v=""/>
    <s v="X"/>
    <s v=""/>
    <s v="08:44:45"/>
    <s v="Juan Nustadtel"/>
    <s v="QM001202539251"/>
    <s v=""/>
    <s v=""/>
    <s v=""/>
    <s v=""/>
    <s v=""/>
    <s v="EMPAQUE RIGIDO"/>
    <s v="ENVIGADO"/>
    <s v=""/>
    <s v=""/>
    <s v=""/>
    <s v="16:36:39"/>
    <s v="MNC550A"/>
    <s v=""/>
    <s v=""/>
    <s v=""/>
    <s v=""/>
    <s v="IZ10"/>
    <s v="Cra 48#48 Sur-75 (Juan Neustadtel)"/>
    <s v="08:44:45"/>
    <s v="5405380"/>
    <s v=""/>
    <s v="000"/>
    <s v="000"/>
    <s v="000"/>
    <s v=""/>
    <s v=""/>
    <s v=""/>
    <s v=""/>
    <s v=""/>
    <s v=""/>
    <s v=""/>
    <s v="H"/>
    <s v="IZ10"/>
    <s v="20183406"/>
    <x v="295"/>
    <d v="2023-11-11T00:00:00"/>
    <d v="2023-11-29T00:00:00"/>
    <d v="2023-11-11T00:00:00"/>
    <d v="2023-11-11T00:00:00"/>
    <m/>
    <m/>
    <d v="2023-11-11T00:00:00"/>
    <m/>
    <d v="2023-11-11T00:00:00"/>
    <d v="2023-11-11T00:00:00"/>
    <n v="5.42"/>
  </r>
  <r>
    <s v="IZ10"/>
    <s v="ZA"/>
    <s v="1202539871"/>
    <s v="EMPA00039 FALLO ESPESORES RESIDUALES"/>
    <x v="0"/>
    <s v="100"/>
    <s v="INSTRINT"/>
    <x v="0"/>
    <s v="MECE MERE ORAS"/>
    <s v="IZWJJIMENEZ"/>
    <s v="IZWJJIMENEZ"/>
    <s v="IZ10-LSA1-EMP"/>
    <s v="A"/>
    <s v=""/>
    <s v=""/>
    <s v="106727044"/>
    <s v=""/>
    <s v="IZLMORTIZ"/>
    <s v="05:04:47"/>
    <s v="505002491"/>
    <s v="0"/>
    <s v=""/>
    <s v=""/>
    <s v=""/>
    <s v="IZ10"/>
    <s v="Z3"/>
    <s v=""/>
    <s v="03:30:00"/>
    <s v="01:10:00"/>
    <s v=""/>
    <s v=""/>
    <s v=""/>
    <s v=""/>
    <s v="05:04:35"/>
    <s v=""/>
    <s v=""/>
    <s v="AAIZ"/>
    <s v=""/>
    <s v=""/>
    <s v="CO"/>
    <s v=""/>
    <s v="PRODUCTIVOS"/>
    <s v="03:36:52"/>
    <s v=""/>
    <s v="000022063541"/>
    <s v="X"/>
    <s v=""/>
    <s v="IZ10"/>
    <s v=""/>
    <s v="000000"/>
    <s v="GNCH"/>
    <s v="10720065"/>
    <s v=""/>
    <s v=""/>
    <s v=""/>
    <s v="00:00:00"/>
    <s v=""/>
    <s v=""/>
    <s v="X"/>
    <s v=""/>
    <s v="03:32:16"/>
    <s v=""/>
    <s v="QM001202539871"/>
    <s v=""/>
    <s v=""/>
    <s v=""/>
    <s v=""/>
    <s v=""/>
    <s v="EMPAQUE"/>
    <s v=""/>
    <s v=""/>
    <s v=""/>
    <s v=""/>
    <s v="05:04:36"/>
    <s v="MNC525A"/>
    <s v=""/>
    <s v=""/>
    <s v=""/>
    <s v=""/>
    <s v="IZ10"/>
    <s v=""/>
    <s v="03:32:16"/>
    <s v=""/>
    <s v=""/>
    <s v="000"/>
    <s v="000"/>
    <s v="000"/>
    <s v=""/>
    <s v=""/>
    <s v=""/>
    <s v=""/>
    <s v=""/>
    <s v=""/>
    <s v=""/>
    <s v="H"/>
    <s v="IZ10"/>
    <s v="EMPA00039"/>
    <x v="296"/>
    <d v="2023-11-14T00:00:00"/>
    <d v="2023-11-14T00:00:00"/>
    <d v="2023-11-14T00:00:00"/>
    <d v="2023-11-14T00:00:00"/>
    <m/>
    <m/>
    <d v="2023-11-14T00:00:00"/>
    <m/>
    <d v="2023-11-14T00:00:00"/>
    <d v="2023-11-14T00:00:00"/>
    <n v="2.33"/>
  </r>
  <r>
    <s v="IZ10"/>
    <s v="ZA"/>
    <s v="1202542495"/>
    <s v="CABEZAL 2 VIDEO JET"/>
    <x v="2"/>
    <s v="100"/>
    <s v="MECANINT"/>
    <x v="3"/>
    <s v="MECE"/>
    <s v="IZEDCORDOBA"/>
    <s v="IZEDCORDOBA"/>
    <s v="IZ10-LJA1-EMP-EMP2"/>
    <s v="B"/>
    <s v=""/>
    <s v=""/>
    <s v=""/>
    <s v=""/>
    <s v="EXIZACMERINO"/>
    <s v="06:56:32"/>
    <s v="505002465"/>
    <s v="0"/>
    <s v=""/>
    <s v=""/>
    <s v=""/>
    <s v="IZ10"/>
    <s v="Z3"/>
    <s v=""/>
    <s v="00:00:00"/>
    <s v="07:30:57"/>
    <s v=""/>
    <s v=""/>
    <s v=""/>
    <s v=""/>
    <s v="07:30:57"/>
    <s v=""/>
    <s v=""/>
    <s v="AAIZ"/>
    <s v=""/>
    <s v=""/>
    <s v="CO"/>
    <s v=""/>
    <s v="PRODUCTIVOS"/>
    <s v="09:03:50"/>
    <s v=""/>
    <s v="000022091130"/>
    <s v="X"/>
    <s v=""/>
    <s v="IZ10"/>
    <s v=""/>
    <s v="000000"/>
    <s v="GNCH"/>
    <s v="10723465"/>
    <s v=""/>
    <s v=""/>
    <s v=""/>
    <s v="00:00:00"/>
    <s v=""/>
    <s v=""/>
    <s v="X"/>
    <s v=""/>
    <s v="08:56:57"/>
    <s v="Juan Nustadtel"/>
    <s v="QM001202542495"/>
    <s v=""/>
    <s v=""/>
    <s v=""/>
    <s v=""/>
    <s v=""/>
    <s v="EMPAQUE RIGIDO"/>
    <s v="ENVIGADO"/>
    <s v=""/>
    <s v=""/>
    <s v=""/>
    <s v="06:56:31"/>
    <s v="MNC550A"/>
    <s v=""/>
    <s v=""/>
    <s v=""/>
    <s v=""/>
    <s v="IZ10"/>
    <s v="Cra 48#48 Sur-75 (Juan Neustadtel)"/>
    <s v="08:56:57"/>
    <s v="5405380"/>
    <s v=""/>
    <s v="000"/>
    <s v="000"/>
    <s v="000"/>
    <s v=""/>
    <s v=""/>
    <s v=""/>
    <s v=""/>
    <s v=""/>
    <s v=""/>
    <s v=""/>
    <s v="H"/>
    <s v="IZ10"/>
    <s v="20183406"/>
    <x v="297"/>
    <d v="2023-11-19T00:00:00"/>
    <d v="2023-11-19T00:00:00"/>
    <m/>
    <d v="2023-11-18T00:00:00"/>
    <m/>
    <m/>
    <d v="2023-11-18T00:00:00"/>
    <m/>
    <d v="2023-11-18T00:00:00"/>
    <d v="2023-11-18T00:00:00"/>
    <n v="0"/>
  </r>
  <r>
    <s v="IZ10"/>
    <s v="ZA"/>
    <s v="1202542434"/>
    <s v="Problemas voltaje de variador- vemag"/>
    <x v="8"/>
    <s v="100"/>
    <s v="ELECTINT"/>
    <x v="0"/>
    <s v="MECE MERE ORAS"/>
    <s v="IZNARENAS"/>
    <s v="IZNARENAS"/>
    <s v="IZ10-LSA1-FOR"/>
    <s v="B"/>
    <s v=""/>
    <s v=""/>
    <s v="106736062"/>
    <s v=""/>
    <s v="IZEMCARVAJAL"/>
    <s v="17:20:08"/>
    <s v="505003047"/>
    <s v="0"/>
    <s v=""/>
    <s v=""/>
    <s v=""/>
    <s v="IZ10"/>
    <s v="Z3"/>
    <s v=""/>
    <s v="05:40:00"/>
    <s v="05:23:55"/>
    <s v=""/>
    <s v=""/>
    <s v=""/>
    <s v=""/>
    <s v="05:54:36"/>
    <s v=""/>
    <s v=""/>
    <s v="AAIZ"/>
    <s v=""/>
    <s v=""/>
    <s v="CO"/>
    <s v=""/>
    <s v="PRODUCTIVOS"/>
    <s v="05:26:01"/>
    <s v=""/>
    <s v="000022090887"/>
    <s v="X"/>
    <s v=""/>
    <s v="IZ10"/>
    <s v=""/>
    <s v="000000"/>
    <s v="GNCH"/>
    <s v="10713765"/>
    <s v=""/>
    <s v=""/>
    <s v=""/>
    <s v="00:00:00"/>
    <s v=""/>
    <s v=""/>
    <s v="X"/>
    <s v=""/>
    <s v="05:23:55"/>
    <s v="Juan Neustadtel"/>
    <s v="QM001202542434"/>
    <s v=""/>
    <s v=""/>
    <s v=""/>
    <s v=""/>
    <s v=""/>
    <s v="FORMADO"/>
    <s v=""/>
    <s v=""/>
    <s v=""/>
    <s v=""/>
    <s v="05:54:37"/>
    <s v="MNC490A"/>
    <s v=""/>
    <s v=""/>
    <s v=""/>
    <s v=""/>
    <s v="IZ10"/>
    <s v="Cra 48#48 Sur--75, Envigado"/>
    <s v="05:23:55"/>
    <s v="5405380 108"/>
    <s v=""/>
    <s v="000"/>
    <s v="000"/>
    <s v="000"/>
    <s v=""/>
    <s v=""/>
    <s v=""/>
    <s v=""/>
    <s v=""/>
    <s v=""/>
    <s v=""/>
    <s v="H"/>
    <s v="IZ10"/>
    <s v="20388054"/>
    <x v="297"/>
    <d v="2023-11-18T00:00:00"/>
    <d v="2023-11-18T00:00:00"/>
    <d v="2023-11-18T00:00:00"/>
    <d v="2023-11-18T00:00:00"/>
    <m/>
    <m/>
    <d v="2023-11-18T00:00:00"/>
    <m/>
    <d v="2023-11-18T00:00:00"/>
    <d v="2023-11-18T00:00:00"/>
    <n v="0.27"/>
  </r>
  <r>
    <s v="IZ10"/>
    <s v="ZA"/>
    <s v="1202543372"/>
    <s v="MAL CLIPADO"/>
    <x v="3"/>
    <s v="100"/>
    <s v="COORMTTO"/>
    <x v="2"/>
    <s v="MECE"/>
    <s v="IZHAGIRALDO"/>
    <s v="IZHAGIRALDO"/>
    <s v="IZ10-LSC1-EMB"/>
    <s v="B"/>
    <s v=""/>
    <s v=""/>
    <s v=""/>
    <s v=""/>
    <s v="IZEMCARVAJAL"/>
    <s v="21:48:41"/>
    <s v="505003051"/>
    <s v="0"/>
    <s v=""/>
    <s v=""/>
    <s v=""/>
    <s v="IZ10"/>
    <s v="Z3"/>
    <s v=""/>
    <s v="00:00:00"/>
    <s v="16:55:18"/>
    <s v=""/>
    <s v=""/>
    <s v=""/>
    <s v=""/>
    <s v="16:55:18"/>
    <s v=""/>
    <s v=""/>
    <s v="AAIZ"/>
    <s v=""/>
    <s v=""/>
    <s v="CO"/>
    <s v=""/>
    <s v="PRODUCTIVOS"/>
    <s v="18:41:34"/>
    <s v=""/>
    <s v="000022098387"/>
    <s v="X"/>
    <s v=""/>
    <s v="IZ10"/>
    <s v=""/>
    <s v="000000"/>
    <s v="GNCH"/>
    <s v="10724165"/>
    <s v=""/>
    <s v=""/>
    <s v=""/>
    <s v="00:00:00"/>
    <s v=""/>
    <s v=""/>
    <s v="X"/>
    <s v=""/>
    <s v="18:39:18"/>
    <s v="PROPASOL S.A.S"/>
    <s v="QM001202543372"/>
    <s v=""/>
    <s v=""/>
    <s v=""/>
    <s v=""/>
    <s v=""/>
    <s v="EMBUTIDO SALCHICHON"/>
    <s v=""/>
    <s v=""/>
    <s v=""/>
    <s v=""/>
    <s v="21:48:40"/>
    <s v="MNC540A"/>
    <s v=""/>
    <s v=""/>
    <s v=""/>
    <s v=""/>
    <s v="IZ10"/>
    <s v="Tv. 93 #53-32, Bogotá"/>
    <s v="18:39:18"/>
    <s v="(1)3004621"/>
    <s v=""/>
    <s v="000"/>
    <s v="000"/>
    <s v="000"/>
    <s v=""/>
    <s v=""/>
    <s v=""/>
    <s v=""/>
    <s v=""/>
    <s v=""/>
    <s v=""/>
    <s v="H"/>
    <s v="IZ10"/>
    <s v="20388176"/>
    <x v="298"/>
    <d v="2023-11-20T00:00:00"/>
    <d v="2023-11-20T00:00:00"/>
    <m/>
    <d v="2023-11-20T00:00:00"/>
    <m/>
    <m/>
    <d v="2023-11-20T00:00:00"/>
    <m/>
    <d v="2023-11-20T00:00:00"/>
    <d v="2023-11-20T00:00:00"/>
    <n v="0"/>
  </r>
  <r>
    <s v="IZ10"/>
    <s v="ZA"/>
    <s v="1202544030"/>
    <s v="DAÑO SENSOR DE CARGA"/>
    <x v="2"/>
    <s v="100"/>
    <s v="ELECTINT"/>
    <x v="2"/>
    <s v="MECE"/>
    <s v="IZHAURAN"/>
    <s v="IZHAURAN"/>
    <s v="IZ10-LJA1-EMP-EMP2"/>
    <s v="B"/>
    <s v=""/>
    <s v=""/>
    <s v=""/>
    <s v=""/>
    <s v="IZEMCARVAJAL"/>
    <s v="20:24:00"/>
    <s v="505002465"/>
    <s v="0"/>
    <s v=""/>
    <s v=""/>
    <s v=""/>
    <s v="IZ10"/>
    <s v="Z3"/>
    <s v=""/>
    <s v="00:00:00"/>
    <s v="17:30:00"/>
    <s v=""/>
    <s v=""/>
    <s v=""/>
    <s v=""/>
    <s v="17:30:00"/>
    <s v=""/>
    <s v=""/>
    <s v="AAIZ"/>
    <s v=""/>
    <s v=""/>
    <s v="CO"/>
    <s v=""/>
    <s v="PRODUCTIVOS"/>
    <s v="20:06:47"/>
    <s v=""/>
    <s v="000022107751"/>
    <s v="X"/>
    <s v=""/>
    <s v="IZ10"/>
    <s v=""/>
    <s v="000000"/>
    <s v="GNCH"/>
    <s v="10723465"/>
    <s v=""/>
    <s v=""/>
    <s v=""/>
    <s v="00:00:00"/>
    <s v=""/>
    <s v=""/>
    <s v="X"/>
    <s v=""/>
    <s v="20:05:01"/>
    <s v="Juan Nustadtel"/>
    <s v="QM001202544030"/>
    <s v=""/>
    <s v=""/>
    <s v=""/>
    <s v=""/>
    <s v=""/>
    <s v="EMPAQUE RIGIDO"/>
    <s v="ENVIGADO"/>
    <s v=""/>
    <s v=""/>
    <s v=""/>
    <s v="20:23:58"/>
    <s v="MNC550A"/>
    <s v=""/>
    <s v=""/>
    <s v=""/>
    <s v=""/>
    <s v="IZ10"/>
    <s v="Cra 48#48 Sur-75 (Juan Neustadtel)"/>
    <s v="20:05:01"/>
    <s v="5405380"/>
    <s v=""/>
    <s v="000"/>
    <s v="000"/>
    <s v="000"/>
    <s v=""/>
    <s v=""/>
    <s v=""/>
    <s v=""/>
    <s v=""/>
    <s v=""/>
    <s v=""/>
    <s v="H"/>
    <s v="IZ10"/>
    <s v="20183406"/>
    <x v="299"/>
    <d v="2023-11-21T00:00:00"/>
    <d v="2023-11-21T00:00:00"/>
    <m/>
    <d v="2023-11-21T00:00:00"/>
    <m/>
    <m/>
    <d v="2023-11-21T00:00:00"/>
    <m/>
    <d v="2023-11-21T00:00:00"/>
    <d v="2023-11-21T00:00:00"/>
    <n v="0"/>
  </r>
  <r>
    <s v="IZ10"/>
    <s v="ZA"/>
    <s v="1202544605"/>
    <s v="DESAJUSTE TROQUELES GENERA REBABA PAQUET"/>
    <x v="2"/>
    <s v="100"/>
    <s v="MECANINT"/>
    <x v="0"/>
    <s v="MECE MERE ORAS"/>
    <s v="IZEDCORDOBA"/>
    <s v="IZEDCORDOBA"/>
    <s v="IZ10-LJA1-EMP-EMP2"/>
    <s v="B"/>
    <s v=""/>
    <s v=""/>
    <s v="106746948"/>
    <s v=""/>
    <s v="IZCAPIEDRAHI"/>
    <s v="15:12:15"/>
    <s v="505002465"/>
    <s v="0"/>
    <s v=""/>
    <s v=""/>
    <s v=""/>
    <s v="IZ10"/>
    <s v="Z3"/>
    <s v=""/>
    <s v="11:20:00"/>
    <s v="10:00:00"/>
    <s v=""/>
    <s v=""/>
    <s v=""/>
    <s v=""/>
    <s v="10:00:00"/>
    <s v=""/>
    <s v=""/>
    <s v="AAIZ"/>
    <s v=""/>
    <s v=""/>
    <s v="CO"/>
    <s v=""/>
    <s v="PRODUCTIVOS"/>
    <s v="15:07:37"/>
    <s v=""/>
    <s v="000022113615"/>
    <s v="X"/>
    <s v=""/>
    <s v="IZ10"/>
    <s v=""/>
    <s v="000000"/>
    <s v="GNCH"/>
    <s v="10723465"/>
    <s v=""/>
    <s v=""/>
    <s v=""/>
    <s v="00:00:00"/>
    <s v=""/>
    <s v=""/>
    <s v="X"/>
    <s v=""/>
    <s v="15:04:47"/>
    <s v="Juan Nustadtel"/>
    <s v="QM001202544605"/>
    <s v=""/>
    <s v=""/>
    <s v=""/>
    <s v=""/>
    <s v=""/>
    <s v="EMPAQUE RIGIDO"/>
    <s v="ENVIGADO"/>
    <s v=""/>
    <s v=""/>
    <s v=""/>
    <s v="09:39:09"/>
    <s v="MNC550A"/>
    <s v=""/>
    <s v=""/>
    <s v=""/>
    <s v=""/>
    <s v="IZ10"/>
    <s v="Cra 48#48 Sur-75 (Juan Neustadtel)"/>
    <s v="15:04:47"/>
    <s v="5405380"/>
    <s v=""/>
    <s v="000"/>
    <s v="000"/>
    <s v="000"/>
    <s v=""/>
    <s v=""/>
    <s v=""/>
    <s v=""/>
    <s v=""/>
    <s v=""/>
    <s v=""/>
    <s v="H"/>
    <s v="IZ10"/>
    <s v="20183406"/>
    <x v="300"/>
    <d v="2023-11-30T00:00:00"/>
    <d v="2023-12-13T00:00:00"/>
    <d v="2023-11-22T00:00:00"/>
    <d v="2023-11-22T00:00:00"/>
    <m/>
    <m/>
    <d v="2023-11-22T00:00:00"/>
    <m/>
    <d v="2023-11-22T00:00:00"/>
    <d v="2023-11-22T00:00:00"/>
    <n v="1.33"/>
  </r>
  <r>
    <s v="IZ10"/>
    <s v="ZA"/>
    <s v="1202546817"/>
    <s v="GRAPADORA FCA120 FALLO MODULO ENTRADA"/>
    <x v="3"/>
    <s v="100"/>
    <s v="ELECTINT"/>
    <x v="0"/>
    <s v="MECE MERE ORAS"/>
    <s v="IZWJJIMENEZ"/>
    <s v="IZWJJIMENEZ"/>
    <s v="IZ10-LSC1-EMB"/>
    <s v="B"/>
    <s v=""/>
    <s v=""/>
    <s v="106756219"/>
    <s v=""/>
    <s v="EXIZACMERINO"/>
    <s v="07:49:38"/>
    <s v="505003051"/>
    <s v="0"/>
    <s v=""/>
    <s v=""/>
    <s v=""/>
    <s v="IZ10"/>
    <s v="Z3"/>
    <s v=""/>
    <s v="00:15:00"/>
    <s v="23:15:00"/>
    <s v=""/>
    <s v=""/>
    <s v=""/>
    <s v=""/>
    <s v="23:15:00"/>
    <s v=""/>
    <s v=""/>
    <s v="AAIZ"/>
    <s v=""/>
    <s v=""/>
    <s v="CO"/>
    <s v=""/>
    <s v="PRODUCTIVOS"/>
    <s v="23:51:07"/>
    <s v=""/>
    <s v="000022141777"/>
    <s v="X"/>
    <s v=""/>
    <s v="IZ10"/>
    <s v=""/>
    <s v="000000"/>
    <s v="GNCH"/>
    <s v="10724165"/>
    <s v=""/>
    <s v=""/>
    <s v=""/>
    <s v="00:00:00"/>
    <s v=""/>
    <s v=""/>
    <s v="X"/>
    <s v=""/>
    <s v="23:43:32"/>
    <s v="PROPASOL S.A.S"/>
    <s v="QM001202546817"/>
    <s v=""/>
    <s v=""/>
    <s v=""/>
    <s v=""/>
    <s v=""/>
    <s v="EMBUTIDO SALCHICHON"/>
    <s v=""/>
    <s v=""/>
    <s v=""/>
    <s v=""/>
    <s v="07:49:37"/>
    <s v="MNC540A"/>
    <s v=""/>
    <s v=""/>
    <s v=""/>
    <s v=""/>
    <s v="IZ10"/>
    <s v="Tv. 93 #53-32, Bogotá"/>
    <s v="23:43:32"/>
    <s v="(1)3004621"/>
    <s v=""/>
    <s v="000"/>
    <s v="000"/>
    <s v="000"/>
    <s v=""/>
    <s v=""/>
    <s v=""/>
    <s v=""/>
    <s v=""/>
    <s v=""/>
    <s v=""/>
    <s v="H"/>
    <s v="IZ10"/>
    <s v="20388176"/>
    <x v="301"/>
    <d v="2023-12-16T00:00:00"/>
    <d v="2023-12-16T00:00:00"/>
    <d v="2023-11-28T00:00:00"/>
    <d v="2023-11-27T00:00:00"/>
    <m/>
    <m/>
    <d v="2023-11-27T00:00:00"/>
    <m/>
    <d v="2023-11-27T00:00:00"/>
    <d v="2023-11-27T00:00:00"/>
    <n v="1"/>
  </r>
  <r>
    <s v="IZ10"/>
    <s v="ZA"/>
    <s v="1202546313"/>
    <s v="Problemas variador bomba dosificadora NL"/>
    <x v="7"/>
    <s v="100"/>
    <s v="ELECTINT"/>
    <x v="0"/>
    <s v="MECE MERE ORAS"/>
    <s v="IZNARENAS"/>
    <s v="IZNARENAS"/>
    <s v="IZ10-LSA1-FOR"/>
    <s v="B"/>
    <s v=""/>
    <s v=""/>
    <s v="106752610"/>
    <s v=""/>
    <s v="IZLMORTIZ"/>
    <s v="05:40:00"/>
    <s v="505001267"/>
    <s v="0"/>
    <s v=""/>
    <s v=""/>
    <s v=""/>
    <s v="IZ10"/>
    <s v="Z3"/>
    <s v=""/>
    <s v="03:49:54"/>
    <s v="03:39:54"/>
    <s v=""/>
    <s v=""/>
    <s v=""/>
    <s v=""/>
    <s v="05:39:58"/>
    <s v=""/>
    <s v=""/>
    <s v="AAIZ"/>
    <s v=""/>
    <s v=""/>
    <s v="CO"/>
    <s v=""/>
    <s v="PRODUCTIVOS"/>
    <s v="03:41:52"/>
    <s v=""/>
    <s v="000022133728"/>
    <s v="X"/>
    <s v=""/>
    <s v="IZ10"/>
    <s v=""/>
    <s v="000000"/>
    <s v="GNCH"/>
    <s v="10713765"/>
    <s v=""/>
    <s v=""/>
    <s v=""/>
    <s v="00:00:00"/>
    <s v=""/>
    <s v=""/>
    <s v="X"/>
    <s v=""/>
    <s v="03:39:54"/>
    <s v=""/>
    <s v="QM001202546313"/>
    <s v=""/>
    <s v=""/>
    <s v=""/>
    <s v=""/>
    <s v=""/>
    <s v="FORMADO"/>
    <s v=""/>
    <s v=""/>
    <s v=""/>
    <s v=""/>
    <s v="05:40:00"/>
    <s v="MNC490A"/>
    <s v=""/>
    <s v=""/>
    <s v=""/>
    <s v=""/>
    <s v="IZ10"/>
    <s v=""/>
    <s v="03:39:54"/>
    <s v=""/>
    <s v=""/>
    <s v="000"/>
    <s v="000"/>
    <s v="000"/>
    <s v=""/>
    <s v=""/>
    <s v=""/>
    <s v=""/>
    <s v=""/>
    <s v=""/>
    <s v=""/>
    <s v="H"/>
    <s v="IZ10"/>
    <s v="FORM00001"/>
    <x v="301"/>
    <d v="2023-11-27T00:00:00"/>
    <d v="2023-11-27T00:00:00"/>
    <d v="2023-11-27T00:00:00"/>
    <d v="2023-11-27T00:00:00"/>
    <m/>
    <m/>
    <d v="2023-11-27T00:00:00"/>
    <m/>
    <d v="2023-11-27T00:00:00"/>
    <d v="2023-11-27T00:00:00"/>
    <n v="0.17"/>
  </r>
  <r>
    <s v="IZ10"/>
    <s v="ZA"/>
    <s v="1202546859"/>
    <s v="fallo bomba dosificadora embu Nl schas"/>
    <x v="7"/>
    <s v="100"/>
    <s v="MECANINT"/>
    <x v="0"/>
    <s v="MECE MERE ORAS"/>
    <s v="IZNARENAS"/>
    <s v="IZNARENAS"/>
    <s v="IZ10-LSA1-FOR"/>
    <s v="B"/>
    <s v=""/>
    <s v=""/>
    <s v="106756232"/>
    <s v=""/>
    <s v="IZLMORTIZ"/>
    <s v="05:51:17"/>
    <s v="505001267"/>
    <s v="0"/>
    <s v=""/>
    <s v=""/>
    <s v=""/>
    <s v="IZ10"/>
    <s v="Z3"/>
    <s v=""/>
    <s v="04:20:00"/>
    <s v="01:25:00"/>
    <s v=""/>
    <s v=""/>
    <s v=""/>
    <s v=""/>
    <s v="01:25:00"/>
    <s v=""/>
    <s v=""/>
    <s v="AAIZ"/>
    <s v=""/>
    <s v=""/>
    <s v="CO"/>
    <s v=""/>
    <s v="PRODUCTIVOS"/>
    <s v="05:20:38"/>
    <s v=""/>
    <s v="000022142079"/>
    <s v="X"/>
    <s v=""/>
    <s v="IZ10"/>
    <s v=""/>
    <s v="000000"/>
    <s v="GNCH"/>
    <s v="10713765"/>
    <s v=""/>
    <s v=""/>
    <s v=""/>
    <s v="00:00:00"/>
    <s v=""/>
    <s v=""/>
    <s v="X"/>
    <s v=""/>
    <s v="05:18:40"/>
    <s v=""/>
    <s v="QM001202546859"/>
    <s v=""/>
    <s v=""/>
    <s v=""/>
    <s v=""/>
    <s v=""/>
    <s v="FORMADO"/>
    <s v=""/>
    <s v=""/>
    <s v=""/>
    <s v=""/>
    <s v="05:51:16"/>
    <s v="MNC490A"/>
    <s v=""/>
    <s v=""/>
    <s v=""/>
    <s v=""/>
    <s v="IZ10"/>
    <s v=""/>
    <s v="05:18:40"/>
    <s v=""/>
    <s v=""/>
    <s v="000"/>
    <s v="000"/>
    <s v="000"/>
    <s v=""/>
    <s v=""/>
    <s v=""/>
    <s v=""/>
    <s v=""/>
    <s v=""/>
    <s v=""/>
    <s v="H"/>
    <s v="IZ10"/>
    <s v="FORM00001"/>
    <x v="302"/>
    <d v="2023-11-28T00:00:00"/>
    <d v="2023-11-28T00:00:00"/>
    <d v="2023-11-28T00:00:00"/>
    <d v="2023-11-28T00:00:00"/>
    <m/>
    <m/>
    <d v="2023-11-28T00:00:00"/>
    <m/>
    <d v="2023-11-28T00:00:00"/>
    <d v="2023-11-28T00:00:00"/>
    <n v="2.92"/>
  </r>
  <r>
    <s v="IZ10"/>
    <s v="ZA"/>
    <s v="1202548581"/>
    <s v="20183406 NT 700 DESGASTE DE CUCHILLA"/>
    <x v="2"/>
    <s v="100"/>
    <s v="MECANINT"/>
    <x v="1"/>
    <s v="MECE"/>
    <s v="IZEDCORDOBA"/>
    <s v="IZEDCORDOBA"/>
    <s v="IZ10-LJA1-EMP-EMP2"/>
    <s v="B"/>
    <s v=""/>
    <s v=""/>
    <s v=""/>
    <s v=""/>
    <s v="EXIZACMERINO"/>
    <s v="09:36:48"/>
    <s v="505002465"/>
    <s v="0"/>
    <s v=""/>
    <s v=""/>
    <s v=""/>
    <s v="IZ10"/>
    <s v="Z3"/>
    <s v=""/>
    <s v="00:00:00"/>
    <s v="07:30:19"/>
    <s v=""/>
    <s v=""/>
    <s v=""/>
    <s v=""/>
    <s v="07:30:19"/>
    <s v=""/>
    <s v=""/>
    <s v="AAIZ"/>
    <s v=""/>
    <s v=""/>
    <s v="CO"/>
    <s v=""/>
    <s v="PRODUCTIVOS"/>
    <s v="08:53:21"/>
    <s v=""/>
    <s v="000022164200"/>
    <s v="X"/>
    <s v=""/>
    <s v="IZ10"/>
    <s v=""/>
    <s v="000000"/>
    <s v="GNCH"/>
    <s v="10723465"/>
    <s v=""/>
    <s v=""/>
    <s v=""/>
    <s v="00:00:00"/>
    <s v=""/>
    <s v=""/>
    <s v="X"/>
    <s v=""/>
    <s v="08:51:19"/>
    <s v="Juan Nustadtel"/>
    <s v="QM001202548581"/>
    <s v=""/>
    <s v=""/>
    <s v=""/>
    <s v=""/>
    <s v=""/>
    <s v="EMPAQUE RIGIDO"/>
    <s v="ENVIGADO"/>
    <s v=""/>
    <s v=""/>
    <s v=""/>
    <s v="09:36:47"/>
    <s v="MNC550A"/>
    <s v=""/>
    <s v=""/>
    <s v=""/>
    <s v=""/>
    <s v="IZ10"/>
    <s v="Cra 48#48 Sur-75 (Juan Neustadtel)"/>
    <s v="08:51:19"/>
    <s v="5405380"/>
    <s v=""/>
    <s v="000"/>
    <s v="000"/>
    <s v="000"/>
    <s v=""/>
    <s v=""/>
    <s v=""/>
    <s v=""/>
    <s v=""/>
    <s v=""/>
    <s v=""/>
    <s v="H"/>
    <s v="IZ10"/>
    <s v="20183406"/>
    <x v="303"/>
    <d v="2023-12-01T00:00:00"/>
    <d v="2023-12-01T00:00:00"/>
    <m/>
    <d v="2023-12-01T00:00:00"/>
    <m/>
    <m/>
    <d v="2023-12-01T00:00:00"/>
    <m/>
    <d v="2023-12-01T00:00:00"/>
    <d v="2023-12-01T00:00:00"/>
    <n v="0"/>
  </r>
  <r>
    <s v="IZ10"/>
    <s v="ZA"/>
    <s v="1202548580"/>
    <s v="DESGASTE DE CUCHILLA"/>
    <x v="2"/>
    <s v="100"/>
    <s v="MECANINT"/>
    <x v="0"/>
    <s v="MECE MERE ORAS"/>
    <s v="IZEDCORDOBA"/>
    <s v="IZEDCORDOBA"/>
    <s v="IZ10-LJA1-EMP-EMP2"/>
    <s v="B"/>
    <s v=""/>
    <s v=""/>
    <s v="106763888"/>
    <s v=""/>
    <s v="EXIZACMERINO"/>
    <s v="07:50:41"/>
    <s v="505002465"/>
    <s v="0"/>
    <s v=""/>
    <s v=""/>
    <s v=""/>
    <s v="IZ10"/>
    <s v="Z3"/>
    <s v=""/>
    <s v="08:30:00"/>
    <s v="07:40:05"/>
    <s v=""/>
    <s v=""/>
    <s v=""/>
    <s v=""/>
    <s v="07:40:05"/>
    <s v=""/>
    <s v=""/>
    <s v="AAIZ"/>
    <s v=""/>
    <s v=""/>
    <s v="CO"/>
    <s v=""/>
    <s v="PRODUCTIVOS"/>
    <s v="08:50:13"/>
    <s v=""/>
    <s v="000022164196"/>
    <s v="X"/>
    <s v=""/>
    <s v="IZ10"/>
    <s v=""/>
    <s v="000000"/>
    <s v="GNCH"/>
    <s v="10723465"/>
    <s v=""/>
    <s v=""/>
    <s v=""/>
    <s v="00:00:00"/>
    <s v=""/>
    <s v=""/>
    <s v="X"/>
    <s v=""/>
    <s v="08:47:05"/>
    <s v="Juan Nustadtel"/>
    <s v="QM001202548580"/>
    <s v=""/>
    <s v=""/>
    <s v=""/>
    <s v=""/>
    <s v=""/>
    <s v="EMPAQUE RIGIDO"/>
    <s v="ENVIGADO"/>
    <s v=""/>
    <s v=""/>
    <s v=""/>
    <s v="07:50:39"/>
    <s v="MNC550A"/>
    <s v=""/>
    <s v=""/>
    <s v=""/>
    <s v=""/>
    <s v="IZ10"/>
    <s v="Cra 48#48 Sur-75 (Juan Neustadtel)"/>
    <s v="08:47:05"/>
    <s v="5405380"/>
    <s v=""/>
    <s v="000"/>
    <s v="000"/>
    <s v="000"/>
    <s v=""/>
    <s v=""/>
    <s v=""/>
    <s v=""/>
    <s v=""/>
    <s v=""/>
    <s v=""/>
    <s v="H"/>
    <s v="IZ10"/>
    <s v="20183406"/>
    <x v="303"/>
    <d v="2023-12-16T00:00:00"/>
    <d v="2023-12-16T00:00:00"/>
    <d v="2023-12-01T00:00:00"/>
    <d v="2023-12-01T00:00:00"/>
    <m/>
    <m/>
    <d v="2023-12-01T00:00:00"/>
    <m/>
    <d v="2023-12-01T00:00:00"/>
    <d v="2023-12-01T00:00:00"/>
    <n v="0.83"/>
  </r>
  <r>
    <s v="IZ10"/>
    <s v="ZA"/>
    <s v="1202548891"/>
    <s v="UÑA DE RETENEDOR REVENTADA"/>
    <x v="3"/>
    <s v="100"/>
    <s v="COORMTTO"/>
    <x v="0"/>
    <s v="MECE MERE ORAS"/>
    <s v="IZHAGIRALDO"/>
    <s v="IZHAGIRALDO"/>
    <s v="IZ10-LSC1-EMB"/>
    <s v="B"/>
    <s v=""/>
    <s v=""/>
    <s v="106766947"/>
    <s v=""/>
    <s v="IZEMCARVAJAL"/>
    <s v="20:22:31"/>
    <s v="505003051"/>
    <s v="0"/>
    <s v=""/>
    <s v=""/>
    <s v=""/>
    <s v="IZ10"/>
    <s v="Z3"/>
    <s v=""/>
    <s v="15:00:00"/>
    <s v="17:40:21"/>
    <s v=""/>
    <s v=""/>
    <s v=""/>
    <s v=""/>
    <s v="20:22:30"/>
    <s v=""/>
    <s v=""/>
    <s v="AAIZ"/>
    <s v=""/>
    <s v=""/>
    <s v="CO"/>
    <s v=""/>
    <s v="PRODUCTIVOS"/>
    <s v="18:55:31"/>
    <s v=""/>
    <s v="000022167772"/>
    <s v="X"/>
    <s v=""/>
    <s v="IZ10"/>
    <s v=""/>
    <s v="000000"/>
    <s v="GNCH"/>
    <s v="10724165"/>
    <s v=""/>
    <s v=""/>
    <s v=""/>
    <s v="00:00:00"/>
    <s v=""/>
    <s v=""/>
    <s v="X"/>
    <s v=""/>
    <s v="18:54:21"/>
    <s v="PROPASOL S.A.S"/>
    <s v="QM001202548891"/>
    <s v=""/>
    <s v=""/>
    <s v=""/>
    <s v=""/>
    <s v=""/>
    <s v="EMBUTIDO SALCHICHON"/>
    <s v=""/>
    <s v=""/>
    <s v=""/>
    <s v=""/>
    <s v="20:22:31"/>
    <s v="MNC540A"/>
    <s v=""/>
    <s v=""/>
    <s v=""/>
    <s v=""/>
    <s v="IZ10"/>
    <s v="Tv. 93 #53-32, Bogotá"/>
    <s v="18:54:21"/>
    <s v="(1)3004621"/>
    <s v=""/>
    <s v="000"/>
    <s v="000"/>
    <s v="000"/>
    <s v=""/>
    <s v=""/>
    <s v=""/>
    <s v=""/>
    <s v=""/>
    <s v=""/>
    <s v=""/>
    <s v="H"/>
    <s v="IZ10"/>
    <s v="20388176"/>
    <x v="303"/>
    <d v="2023-12-11T00:00:00"/>
    <d v="2023-12-11T00:00:00"/>
    <d v="2023-12-04T00:00:00"/>
    <d v="2023-12-11T00:00:00"/>
    <m/>
    <m/>
    <d v="2023-12-01T00:00:00"/>
    <m/>
    <d v="2023-12-01T00:00:00"/>
    <d v="2023-12-01T00:00:00"/>
    <n v="69.33"/>
  </r>
  <r>
    <s v="IZ10"/>
    <s v="ZA"/>
    <s v="1202549692"/>
    <s v="TEMPERATURA DE SELLADO ELEVADA"/>
    <x v="2"/>
    <s v="100"/>
    <s v="ELECTINT"/>
    <x v="0"/>
    <s v="MECE MERE ORAS"/>
    <s v="IZHAURAN"/>
    <s v="IZHAURAN"/>
    <s v="IZ10-LJA1-EMP-EMP2"/>
    <s v="B"/>
    <s v=""/>
    <s v=""/>
    <s v="106767635"/>
    <s v=""/>
    <s v="IZEMCARVAJAL"/>
    <s v="21:23:48"/>
    <s v="505002465"/>
    <s v="0"/>
    <s v=""/>
    <s v=""/>
    <s v=""/>
    <s v="IZ10"/>
    <s v="Z3"/>
    <s v=""/>
    <s v="14:40:00"/>
    <s v="14:00:00"/>
    <s v=""/>
    <s v=""/>
    <s v=""/>
    <s v=""/>
    <s v="21:23:46"/>
    <s v=""/>
    <s v=""/>
    <s v="AAIZ"/>
    <s v=""/>
    <s v=""/>
    <s v="CO"/>
    <s v=""/>
    <s v="PRODUCTIVOS"/>
    <s v="14:27:20"/>
    <s v=""/>
    <s v="000022175521"/>
    <s v="X"/>
    <s v=""/>
    <s v="IZ10"/>
    <s v=""/>
    <s v="000000"/>
    <s v="GNCH"/>
    <s v="10723465"/>
    <s v=""/>
    <s v=""/>
    <s v=""/>
    <s v="00:00:00"/>
    <s v=""/>
    <s v=""/>
    <s v="X"/>
    <s v=""/>
    <s v="14:25:54"/>
    <s v="Juan Nustadtel"/>
    <s v="QM001202549692"/>
    <s v=""/>
    <s v=""/>
    <s v=""/>
    <s v=""/>
    <s v=""/>
    <s v="EMPAQUE RIGIDO"/>
    <s v="ENVIGADO"/>
    <s v=""/>
    <s v=""/>
    <s v=""/>
    <s v="21:23:48"/>
    <s v="MNC550A"/>
    <s v=""/>
    <s v=""/>
    <s v=""/>
    <s v=""/>
    <s v="IZ10"/>
    <s v="Cra 48#48 Sur-75 (Juan Neustadtel)"/>
    <s v="14:25:54"/>
    <s v="5405380"/>
    <s v=""/>
    <s v="000"/>
    <s v="000"/>
    <s v="000"/>
    <s v=""/>
    <s v=""/>
    <s v=""/>
    <s v=""/>
    <s v=""/>
    <s v=""/>
    <s v=""/>
    <s v="H"/>
    <s v="IZ10"/>
    <s v="20183406"/>
    <x v="304"/>
    <d v="2023-12-04T00:00:00"/>
    <d v="2023-12-04T00:00:00"/>
    <d v="2023-12-04T00:00:00"/>
    <d v="2023-12-04T00:00:00"/>
    <m/>
    <m/>
    <d v="2023-12-04T00:00:00"/>
    <m/>
    <d v="2023-12-04T00:00:00"/>
    <d v="2023-12-04T00:00:00"/>
    <n v="0.67"/>
  </r>
  <r>
    <s v="IZ10"/>
    <s v="ZA"/>
    <s v="1202549169"/>
    <s v="Vemag no esta referenciando"/>
    <x v="8"/>
    <s v="100"/>
    <s v="ELECTINT"/>
    <x v="0"/>
    <s v="MECE MERE ORAS"/>
    <s v="IZNARENAS"/>
    <s v="IZNARENAS"/>
    <s v="IZ10-LSA1-FOR"/>
    <s v="B"/>
    <s v=""/>
    <s v=""/>
    <s v="106766602"/>
    <s v=""/>
    <s v="IZLMORTIZ"/>
    <s v="05:27:22"/>
    <s v="505003047"/>
    <s v="0"/>
    <s v=""/>
    <s v=""/>
    <s v=""/>
    <s v="IZ10"/>
    <s v="Z3"/>
    <s v=""/>
    <s v="01:30:00"/>
    <s v="01:00:00"/>
    <s v=""/>
    <s v=""/>
    <s v=""/>
    <s v=""/>
    <s v="05:27:21"/>
    <s v=""/>
    <s v=""/>
    <s v="AAIZ"/>
    <s v=""/>
    <s v=""/>
    <s v="CO"/>
    <s v=""/>
    <s v="PRODUCTIVOS"/>
    <s v="04:16:52"/>
    <s v=""/>
    <s v="000022172531"/>
    <s v="X"/>
    <s v=""/>
    <s v="IZ10"/>
    <s v=""/>
    <s v="000000"/>
    <s v="GNCH"/>
    <s v="10713765"/>
    <s v=""/>
    <s v=""/>
    <s v=""/>
    <s v="00:00:00"/>
    <s v=""/>
    <s v=""/>
    <s v="X"/>
    <s v=""/>
    <s v="04:15:31"/>
    <s v="Juan Neustadtel"/>
    <s v="QM001202549169"/>
    <s v=""/>
    <s v=""/>
    <s v=""/>
    <s v=""/>
    <s v=""/>
    <s v="FORMADO"/>
    <s v=""/>
    <s v=""/>
    <s v=""/>
    <s v=""/>
    <s v="05:27:22"/>
    <s v="MNC490A"/>
    <s v=""/>
    <s v=""/>
    <s v=""/>
    <s v=""/>
    <s v="IZ10"/>
    <s v="Cra 48#48 Sur--75, Envigado"/>
    <s v="04:15:31"/>
    <s v="5405380 108"/>
    <s v=""/>
    <s v="000"/>
    <s v="000"/>
    <s v="000"/>
    <s v=""/>
    <s v=""/>
    <s v=""/>
    <s v=""/>
    <s v=""/>
    <s v=""/>
    <s v=""/>
    <s v="H"/>
    <s v="IZ10"/>
    <s v="20388054"/>
    <x v="304"/>
    <d v="2023-12-04T00:00:00"/>
    <d v="2023-12-04T00:00:00"/>
    <d v="2023-12-04T00:00:00"/>
    <d v="2023-12-04T00:00:00"/>
    <m/>
    <m/>
    <d v="2023-12-04T00:00:00"/>
    <m/>
    <d v="2023-12-04T00:00:00"/>
    <d v="2023-12-04T00:00:00"/>
    <n v="0.5"/>
  </r>
  <r>
    <s v="IZ10"/>
    <s v="ZA"/>
    <s v="1202549833"/>
    <s v="FALLO DE ENTRADA Y SALIDA DE MODULOS"/>
    <x v="3"/>
    <s v="100"/>
    <s v="COORMTTO"/>
    <x v="0"/>
    <s v="MECE MERE ORAS"/>
    <s v="IZPAZAPATA"/>
    <s v="IZPAZAPATA"/>
    <s v="IZ10-LSC1-EMB"/>
    <s v="B"/>
    <s v=""/>
    <s v=""/>
    <s v="106767636"/>
    <s v=""/>
    <s v="IZEMCARVAJAL"/>
    <s v="21:34:26"/>
    <s v="505003051"/>
    <s v="0"/>
    <s v=""/>
    <s v=""/>
    <s v=""/>
    <s v="IZ10"/>
    <s v="Z3"/>
    <s v=""/>
    <s v="19:22:00"/>
    <s v="18:53:00"/>
    <s v=""/>
    <s v=""/>
    <s v=""/>
    <s v=""/>
    <s v="21:34:25"/>
    <s v=""/>
    <s v=""/>
    <s v="AAIZ"/>
    <s v=""/>
    <s v=""/>
    <s v="CO"/>
    <s v=""/>
    <s v="PRODUCTIVOS"/>
    <s v="19:14:58"/>
    <s v=""/>
    <s v="000022177080"/>
    <s v="X"/>
    <s v=""/>
    <s v="IZ10"/>
    <s v=""/>
    <s v="000000"/>
    <s v="GNCH"/>
    <s v="10724165"/>
    <s v=""/>
    <s v=""/>
    <s v=""/>
    <s v="00:00:00"/>
    <s v=""/>
    <s v=""/>
    <s v="X"/>
    <s v=""/>
    <s v="19:13:44"/>
    <s v="PROPASOL S.A.S"/>
    <s v="QM001202549833"/>
    <s v=""/>
    <s v=""/>
    <s v=""/>
    <s v=""/>
    <s v=""/>
    <s v="EMBUTIDO SALCHICHON"/>
    <s v=""/>
    <s v=""/>
    <s v=""/>
    <s v=""/>
    <s v="21:34:26"/>
    <s v="MNC540A"/>
    <s v=""/>
    <s v=""/>
    <s v=""/>
    <s v=""/>
    <s v="IZ10"/>
    <s v="Tv. 93 #53-32, Bogotá"/>
    <s v="19:13:44"/>
    <s v="(1)3004621"/>
    <s v=""/>
    <s v="000"/>
    <s v="000"/>
    <s v="000"/>
    <s v=""/>
    <s v=""/>
    <s v=""/>
    <s v=""/>
    <s v=""/>
    <s v=""/>
    <s v=""/>
    <s v="H"/>
    <s v="IZ10"/>
    <s v="20388176"/>
    <x v="304"/>
    <d v="2023-12-04T00:00:00"/>
    <d v="2023-12-04T00:00:00"/>
    <d v="2023-12-04T00:00:00"/>
    <d v="2023-12-04T00:00:00"/>
    <m/>
    <m/>
    <d v="2023-12-04T00:00:00"/>
    <m/>
    <d v="2023-12-04T00:00:00"/>
    <d v="2023-12-04T00:00:00"/>
    <n v="0.48"/>
  </r>
  <r>
    <s v="IZ10"/>
    <s v="ZA"/>
    <s v="1202550546"/>
    <s v="FALLO DE ENTRADA Y SALIDA DE MODULOS"/>
    <x v="3"/>
    <s v="100"/>
    <s v="COORMTTO"/>
    <x v="0"/>
    <s v="MECE MERE ORAS"/>
    <s v="IZPAZAPATA"/>
    <s v="IZPAZAPATA"/>
    <s v="IZ10-LSC1-EMB"/>
    <s v="B"/>
    <s v=""/>
    <s v=""/>
    <s v="106769620"/>
    <s v=""/>
    <s v="EXIZACMERINO"/>
    <s v="05:25:42"/>
    <s v="505003051"/>
    <s v="0"/>
    <s v=""/>
    <s v=""/>
    <s v=""/>
    <s v="IZ10"/>
    <s v="Z3"/>
    <s v=""/>
    <s v="19:40:00"/>
    <s v="19:03:00"/>
    <s v=""/>
    <s v=""/>
    <s v=""/>
    <s v=""/>
    <s v="21:47:01"/>
    <s v=""/>
    <s v=""/>
    <s v="AAIZ"/>
    <s v=""/>
    <s v=""/>
    <s v="CO"/>
    <s v=""/>
    <s v="PRODUCTIVOS"/>
    <s v="19:20:11"/>
    <s v=""/>
    <s v="000022186109"/>
    <s v="X"/>
    <s v=""/>
    <s v="IZ10"/>
    <s v=""/>
    <s v="000000"/>
    <s v="GNCH"/>
    <s v="10724165"/>
    <s v=""/>
    <s v=""/>
    <s v=""/>
    <s v="00:00:00"/>
    <s v=""/>
    <s v=""/>
    <s v="X"/>
    <s v=""/>
    <s v="19:18:06"/>
    <s v="PROPASOL S.A.S"/>
    <s v="QM001202550546"/>
    <s v=""/>
    <s v=""/>
    <s v=""/>
    <s v=""/>
    <s v=""/>
    <s v="EMBUTIDO SALCHICHON"/>
    <s v=""/>
    <s v=""/>
    <s v=""/>
    <s v=""/>
    <s v="21:47:02"/>
    <s v="MNC540A"/>
    <s v=""/>
    <s v=""/>
    <s v=""/>
    <s v=""/>
    <s v="IZ10"/>
    <s v="Tv. 93 #53-32, Bogotá"/>
    <s v="19:18:06"/>
    <s v="(1)3004621"/>
    <s v=""/>
    <s v="000"/>
    <s v="000"/>
    <s v="000"/>
    <s v=""/>
    <s v=""/>
    <s v=""/>
    <s v=""/>
    <s v=""/>
    <s v=""/>
    <s v=""/>
    <s v="H"/>
    <s v="IZ10"/>
    <s v="20388176"/>
    <x v="305"/>
    <d v="2023-12-05T00:00:00"/>
    <d v="2024-01-12T00:00:00"/>
    <d v="2023-12-05T00:00:00"/>
    <d v="2023-12-05T00:00:00"/>
    <m/>
    <m/>
    <d v="2023-12-05T00:00:00"/>
    <m/>
    <d v="2023-12-05T00:00:00"/>
    <d v="2023-12-05T00:00:00"/>
    <n v="0.62"/>
  </r>
  <r>
    <s v="IZ10"/>
    <s v="ZA"/>
    <s v="1202551686"/>
    <s v="VALVULA ROTATIVA NO ACCIONA"/>
    <x v="8"/>
    <s v="100"/>
    <s v="COORMTTO"/>
    <x v="0"/>
    <s v="MECE MERE ORAS"/>
    <s v="IZHAGIRALDO"/>
    <s v="IZHAGIRALDO"/>
    <s v="IZ10-LSA1-FOR"/>
    <s v="B"/>
    <s v=""/>
    <s v=""/>
    <s v="106774243"/>
    <s v=""/>
    <s v="IZEMCARVAJAL"/>
    <s v="20:54:41"/>
    <s v="505003047"/>
    <s v="0"/>
    <s v=""/>
    <s v=""/>
    <s v=""/>
    <s v="IZ10"/>
    <s v="Z3"/>
    <s v=""/>
    <s v="20:40:00"/>
    <s v="20:15:45"/>
    <s v=""/>
    <s v=""/>
    <s v=""/>
    <s v=""/>
    <s v="20:54:39"/>
    <s v=""/>
    <s v=""/>
    <s v="AAIZ"/>
    <s v=""/>
    <s v=""/>
    <s v="CO"/>
    <s v=""/>
    <s v="PRODUCTIVOS"/>
    <s v="20:34:06"/>
    <s v=""/>
    <s v="000022202899"/>
    <s v="X"/>
    <s v=""/>
    <s v="IZ10"/>
    <s v=""/>
    <s v="000000"/>
    <s v="GNCH"/>
    <s v="10713765"/>
    <s v=""/>
    <s v=""/>
    <s v=""/>
    <s v="00:00:00"/>
    <s v=""/>
    <s v=""/>
    <s v="X"/>
    <s v=""/>
    <s v="20:32:45"/>
    <s v="Juan Neustadtel"/>
    <s v="QM001202551686"/>
    <s v=""/>
    <s v=""/>
    <s v=""/>
    <s v=""/>
    <s v=""/>
    <s v="FORMADO"/>
    <s v=""/>
    <s v=""/>
    <s v=""/>
    <s v=""/>
    <s v="20:54:41"/>
    <s v="MNC490A"/>
    <s v=""/>
    <s v=""/>
    <s v=""/>
    <s v=""/>
    <s v="IZ10"/>
    <s v="Cra 48#48 Sur--75, Envigado"/>
    <s v="20:32:45"/>
    <s v="5405380 108"/>
    <s v=""/>
    <s v="000"/>
    <s v="000"/>
    <s v="000"/>
    <s v=""/>
    <s v=""/>
    <s v=""/>
    <s v=""/>
    <s v=""/>
    <s v=""/>
    <s v=""/>
    <s v="H"/>
    <s v="IZ10"/>
    <s v="20388054"/>
    <x v="306"/>
    <d v="2023-12-07T00:00:00"/>
    <d v="2023-12-07T00:00:00"/>
    <d v="2023-12-07T00:00:00"/>
    <d v="2023-12-07T00:00:00"/>
    <m/>
    <m/>
    <d v="2023-12-07T00:00:00"/>
    <m/>
    <d v="2023-12-07T00:00:00"/>
    <d v="2023-12-07T00:00:00"/>
    <n v="0.4"/>
  </r>
  <r>
    <s v="IZ10"/>
    <s v="ZA"/>
    <s v="1202552325"/>
    <s v="FALLO EN BANDA SALIDA"/>
    <x v="2"/>
    <s v="100"/>
    <s v="MECANINT"/>
    <x v="0"/>
    <s v="MECE MERE ORAS"/>
    <s v="IZEDCORDOBA"/>
    <s v="IZEDCORDOBA"/>
    <s v="IZ10-LJA1-EMP-EMP2"/>
    <s v="B"/>
    <s v=""/>
    <s v=""/>
    <s v="106778175"/>
    <s v=""/>
    <s v="IZCAPIEDRAHI"/>
    <s v="10:20:08"/>
    <s v="505002465"/>
    <s v="0"/>
    <s v=""/>
    <s v=""/>
    <s v=""/>
    <s v="IZ10"/>
    <s v="Z3"/>
    <s v=""/>
    <s v="16:40:00"/>
    <s v="10:55:00"/>
    <s v=""/>
    <s v=""/>
    <s v=""/>
    <s v=""/>
    <s v="10:55:00"/>
    <s v=""/>
    <s v=""/>
    <s v="AAIZ"/>
    <s v=""/>
    <s v=""/>
    <s v="CO"/>
    <s v=""/>
    <s v="PRODUCTIVOS"/>
    <s v="13:05:30"/>
    <s v=""/>
    <s v="000022213188"/>
    <s v="X"/>
    <s v=""/>
    <s v="IZ10"/>
    <s v=""/>
    <s v="000000"/>
    <s v="GNCH"/>
    <s v="10723465"/>
    <s v=""/>
    <s v=""/>
    <s v=""/>
    <s v="00:00:00"/>
    <s v=""/>
    <s v=""/>
    <s v="X"/>
    <s v=""/>
    <s v="13:02:04"/>
    <s v="Juan Nustadtel"/>
    <s v="QM001202552325"/>
    <s v=""/>
    <s v=""/>
    <s v=""/>
    <s v=""/>
    <s v=""/>
    <s v="EMPAQUE RIGIDO"/>
    <s v="ENVIGADO"/>
    <s v=""/>
    <s v=""/>
    <s v=""/>
    <s v="10:20:07"/>
    <s v="MNC550A"/>
    <s v=""/>
    <s v=""/>
    <s v=""/>
    <s v=""/>
    <s v="IZ10"/>
    <s v="Cra 48#48 Sur-75 (Juan Neustadtel)"/>
    <s v="13:02:04"/>
    <s v="5405380"/>
    <s v=""/>
    <s v="000"/>
    <s v="000"/>
    <s v="000"/>
    <s v=""/>
    <s v=""/>
    <s v=""/>
    <s v=""/>
    <s v=""/>
    <s v=""/>
    <s v=""/>
    <s v="H"/>
    <s v="IZ10"/>
    <s v="20183406"/>
    <x v="307"/>
    <d v="2024-01-10T00:00:00"/>
    <d v="2024-01-10T00:00:00"/>
    <d v="2023-12-11T00:00:00"/>
    <d v="2023-12-11T00:00:00"/>
    <m/>
    <m/>
    <d v="2023-12-11T00:00:00"/>
    <m/>
    <d v="2023-12-11T00:00:00"/>
    <d v="2023-12-11T00:00:00"/>
    <n v="5.75"/>
  </r>
  <r>
    <s v="IZ10"/>
    <s v="ZA"/>
    <s v="1202554375"/>
    <s v="Bomba dosificadora pegada form Nl"/>
    <x v="7"/>
    <s v="100"/>
    <s v="COORMTTO"/>
    <x v="2"/>
    <s v="MECE"/>
    <s v="IZNARENAS"/>
    <s v="IZNARENAS"/>
    <s v="IZ10-LSA1-FOR"/>
    <s v="B"/>
    <s v=""/>
    <s v=""/>
    <s v=""/>
    <s v=""/>
    <s v="IZLMORTIZ"/>
    <s v="04:59:42"/>
    <s v="505001267"/>
    <s v="0"/>
    <s v=""/>
    <s v=""/>
    <s v=""/>
    <s v="IZ10"/>
    <s v="Z3"/>
    <s v=""/>
    <s v="00:00:00"/>
    <s v="05:16:17"/>
    <s v=""/>
    <s v=""/>
    <s v=""/>
    <s v=""/>
    <s v="05:16:17"/>
    <s v=""/>
    <s v=""/>
    <s v="AAIZ"/>
    <s v=""/>
    <s v=""/>
    <s v="CO"/>
    <s v=""/>
    <s v="PRODUCTIVOS"/>
    <s v="05:18:11"/>
    <s v=""/>
    <s v="000022236537"/>
    <s v="X"/>
    <s v=""/>
    <s v="IZ10"/>
    <s v=""/>
    <s v="000000"/>
    <s v="GNCH"/>
    <s v="10713765"/>
    <s v=""/>
    <s v=""/>
    <s v=""/>
    <s v="00:00:00"/>
    <s v=""/>
    <s v=""/>
    <s v="X"/>
    <s v=""/>
    <s v="05:16:17"/>
    <s v=""/>
    <s v="QM001202554375"/>
    <s v=""/>
    <s v=""/>
    <s v=""/>
    <s v=""/>
    <s v=""/>
    <s v="FORMADO"/>
    <s v=""/>
    <s v=""/>
    <s v=""/>
    <s v=""/>
    <s v="04:59:41"/>
    <s v="MNC490A"/>
    <s v=""/>
    <s v=""/>
    <s v=""/>
    <s v=""/>
    <s v="IZ10"/>
    <s v=""/>
    <s v="05:16:17"/>
    <s v=""/>
    <s v=""/>
    <s v="000"/>
    <s v="000"/>
    <s v="000"/>
    <s v=""/>
    <s v=""/>
    <s v=""/>
    <s v=""/>
    <s v=""/>
    <s v=""/>
    <s v=""/>
    <s v="H"/>
    <s v="IZ10"/>
    <s v="FORM00001"/>
    <x v="308"/>
    <d v="2023-12-16T00:00:00"/>
    <d v="2023-12-16T00:00:00"/>
    <m/>
    <d v="2023-12-15T00:00:00"/>
    <m/>
    <m/>
    <d v="2023-12-15T00:00:00"/>
    <m/>
    <d v="2023-12-15T00:00:00"/>
    <d v="2023-12-15T00:00:00"/>
    <n v="0"/>
  </r>
  <r>
    <s v="IZ10"/>
    <s v="ZA"/>
    <s v="1202555714"/>
    <s v="FALLO DE MODULO"/>
    <x v="3"/>
    <s v="100"/>
    <s v="COORMTTO"/>
    <x v="2"/>
    <s v="MECE"/>
    <s v="IZPAZAPATA"/>
    <s v="IZPAZAPATA"/>
    <s v="IZ10-LSC1-EMB"/>
    <s v="B"/>
    <s v=""/>
    <s v=""/>
    <s v=""/>
    <s v=""/>
    <s v="IZEMCARVAJAL"/>
    <s v="21:24:23"/>
    <s v="505003051"/>
    <s v="0"/>
    <s v=""/>
    <s v=""/>
    <s v=""/>
    <s v="IZ10"/>
    <s v="Z3"/>
    <s v=""/>
    <s v="00:00:00"/>
    <s v="20:00:00"/>
    <s v=""/>
    <s v=""/>
    <s v=""/>
    <s v=""/>
    <s v="20:00:00"/>
    <s v=""/>
    <s v=""/>
    <s v="AAIZ"/>
    <s v=""/>
    <s v=""/>
    <s v="CO"/>
    <s v=""/>
    <s v="PRODUCTIVOS"/>
    <s v="20:23:53"/>
    <s v=""/>
    <s v="000022253818"/>
    <s v="X"/>
    <s v=""/>
    <s v="IZ10"/>
    <s v=""/>
    <s v="000000"/>
    <s v="GNCH"/>
    <s v="10724165"/>
    <s v=""/>
    <s v=""/>
    <s v=""/>
    <s v="00:00:00"/>
    <s v=""/>
    <s v=""/>
    <s v="X"/>
    <s v=""/>
    <s v="20:23:01"/>
    <s v="PROPASOL S.A.S"/>
    <s v="QM001202555714"/>
    <s v=""/>
    <s v=""/>
    <s v=""/>
    <s v=""/>
    <s v=""/>
    <s v="EMBUTIDO SALCHICHON"/>
    <s v=""/>
    <s v=""/>
    <s v=""/>
    <s v=""/>
    <s v="21:24:22"/>
    <s v="MNC540A"/>
    <s v=""/>
    <s v=""/>
    <s v=""/>
    <s v=""/>
    <s v="IZ10"/>
    <s v="Tv. 93 #53-32, Bogotá"/>
    <s v="20:23:01"/>
    <s v="(1)3004621"/>
    <s v=""/>
    <s v="000"/>
    <s v="000"/>
    <s v="000"/>
    <s v=""/>
    <s v=""/>
    <s v=""/>
    <s v=""/>
    <s v=""/>
    <s v=""/>
    <s v=""/>
    <s v="H"/>
    <s v="IZ10"/>
    <s v="20388176"/>
    <x v="309"/>
    <d v="2023-12-18T00:00:00"/>
    <d v="2023-12-18T00:00:00"/>
    <m/>
    <d v="2023-12-18T00:00:00"/>
    <m/>
    <m/>
    <d v="2023-12-18T00:00:00"/>
    <m/>
    <d v="2023-12-18T00:00:00"/>
    <d v="2023-12-18T00:00:00"/>
    <n v="0"/>
  </r>
  <r>
    <s v="IZ10"/>
    <s v="ZA"/>
    <s v="1202555867"/>
    <s v="TORNILLOS DE EMBUTIDO PEGADOS"/>
    <x v="9"/>
    <s v="100"/>
    <s v="MECANINT"/>
    <x v="0"/>
    <s v="MECE MERE ORAS"/>
    <s v="IZJIGOMEZ"/>
    <s v="IZJIGOMEZ"/>
    <s v="IZ10-LSA1-FOR"/>
    <s v="B"/>
    <s v=""/>
    <s v=""/>
    <s v="106796717"/>
    <s v=""/>
    <s v="IZLMORTIZ"/>
    <s v="03:05:03"/>
    <s v="505003097"/>
    <s v="0"/>
    <s v=""/>
    <s v=""/>
    <s v=""/>
    <s v="IZ10"/>
    <s v="Z3"/>
    <s v=""/>
    <s v="08:30:00"/>
    <s v="06:05:50"/>
    <s v=""/>
    <s v=""/>
    <s v=""/>
    <s v=""/>
    <s v="03:05:02"/>
    <s v=""/>
    <s v=""/>
    <s v="AAIZ"/>
    <s v=""/>
    <s v=""/>
    <s v="CO"/>
    <s v=""/>
    <s v="PRODUCTIVOS"/>
    <s v="07:25:11"/>
    <s v=""/>
    <s v="000022256849"/>
    <s v="X"/>
    <s v=""/>
    <s v="IZ10"/>
    <s v=""/>
    <s v="000000"/>
    <s v="GNCH"/>
    <s v="10713765"/>
    <s v=""/>
    <s v=""/>
    <s v=""/>
    <s v="00:00:00"/>
    <s v=""/>
    <s v=""/>
    <s v="X"/>
    <s v=""/>
    <s v="07:21:50"/>
    <s v="Juan Neustadtel"/>
    <s v="QM001202555867"/>
    <s v=""/>
    <s v=""/>
    <s v=""/>
    <s v=""/>
    <s v=""/>
    <s v="FORMADO"/>
    <s v=""/>
    <s v=""/>
    <s v=""/>
    <s v=""/>
    <s v="03:05:03"/>
    <s v="MNC490A"/>
    <s v=""/>
    <s v=""/>
    <s v=""/>
    <s v=""/>
    <s v="IZ10"/>
    <s v="Cra 48#48 Sur--75, Envigado"/>
    <s v="07:21:50"/>
    <s v="5405380 108"/>
    <s v=""/>
    <s v="000"/>
    <s v="000"/>
    <s v="000"/>
    <s v=""/>
    <s v=""/>
    <s v=""/>
    <s v=""/>
    <s v=""/>
    <s v=""/>
    <s v=""/>
    <s v="H"/>
    <s v="IZ10"/>
    <s v="20425542"/>
    <x v="310"/>
    <d v="2023-12-20T00:00:00"/>
    <d v="2023-12-20T00:00:00"/>
    <d v="2023-12-19T00:00:00"/>
    <d v="2023-12-20T00:00:00"/>
    <m/>
    <m/>
    <d v="2023-12-19T00:00:00"/>
    <m/>
    <d v="2023-12-19T00:00:00"/>
    <d v="2023-12-19T00:00:00"/>
    <n v="2.4"/>
  </r>
  <r>
    <s v="IZ10"/>
    <s v="ZA"/>
    <s v="1202555791"/>
    <s v="PELICULA DEL PORTABOBINAS #1 DESALINEADA"/>
    <x v="0"/>
    <s v="100"/>
    <s v="MECANINT"/>
    <x v="0"/>
    <s v="MECE MERE ORAS"/>
    <s v="IZNARENAS"/>
    <s v="IZNARENAS"/>
    <s v="IZ10-LSA1-EMP"/>
    <s v="A"/>
    <s v=""/>
    <s v=""/>
    <s v="106793957"/>
    <s v=""/>
    <s v="IZLMORTIZ"/>
    <s v="05:31:37"/>
    <s v="505002491"/>
    <s v="0"/>
    <s v=""/>
    <s v=""/>
    <s v=""/>
    <s v="IZ10"/>
    <s v="Z3"/>
    <s v=""/>
    <s v="00:26:00"/>
    <s v="23:56:00"/>
    <s v=""/>
    <s v=""/>
    <s v=""/>
    <s v=""/>
    <s v="05:31:36"/>
    <s v=""/>
    <s v=""/>
    <s v="AAIZ"/>
    <s v=""/>
    <s v=""/>
    <s v="CO"/>
    <s v=""/>
    <s v="PRODUCTIVOS"/>
    <s v="05:12:59"/>
    <s v=""/>
    <s v="000022254098"/>
    <s v="X"/>
    <s v=""/>
    <s v="IZ10"/>
    <s v=""/>
    <s v="000000"/>
    <s v="GNCH"/>
    <s v="10720065"/>
    <s v=""/>
    <s v=""/>
    <s v=""/>
    <s v="00:00:00"/>
    <s v=""/>
    <s v=""/>
    <s v="X"/>
    <s v=""/>
    <s v="05:11:49"/>
    <s v=""/>
    <s v="QM001202555791"/>
    <s v=""/>
    <s v=""/>
    <s v=""/>
    <s v=""/>
    <s v=""/>
    <s v="EMPAQUE"/>
    <s v=""/>
    <s v=""/>
    <s v=""/>
    <s v=""/>
    <s v="05:31:37"/>
    <s v="MNC525A"/>
    <s v=""/>
    <s v=""/>
    <s v=""/>
    <s v=""/>
    <s v="IZ10"/>
    <s v=""/>
    <s v="05:11:49"/>
    <s v=""/>
    <s v=""/>
    <s v="000"/>
    <s v="000"/>
    <s v="000"/>
    <s v=""/>
    <s v=""/>
    <s v=""/>
    <s v=""/>
    <s v=""/>
    <s v=""/>
    <s v=""/>
    <s v="H"/>
    <s v="IZ10"/>
    <s v="EMPA00039"/>
    <x v="310"/>
    <d v="2023-12-19T00:00:00"/>
    <d v="2023-12-19T00:00:00"/>
    <d v="2023-12-19T00:00:00"/>
    <d v="2023-12-19T00:00:00"/>
    <m/>
    <m/>
    <d v="2023-12-19T00:00:00"/>
    <m/>
    <d v="2023-12-19T00:00:00"/>
    <d v="2023-12-18T00:00:00"/>
    <n v="0.5"/>
  </r>
  <r>
    <s v="IZ10"/>
    <s v="ZA"/>
    <s v="1202556280"/>
    <s v="FALLA EN EL TRANSPORTADOR"/>
    <x v="7"/>
    <s v="100"/>
    <s v="MECANINT"/>
    <x v="0"/>
    <s v="MECE MERE ORAS"/>
    <s v="IZHAURAN"/>
    <s v="IZHAURAN"/>
    <s v="IZ10-LSA1-FOR"/>
    <s v="B"/>
    <s v=""/>
    <s v=""/>
    <s v="106794917"/>
    <s v=""/>
    <s v="IZEMCARVAJAL"/>
    <s v="21:01:02"/>
    <s v="505001267"/>
    <s v="0"/>
    <s v=""/>
    <s v=""/>
    <s v=""/>
    <s v="IZ10"/>
    <s v="Z3"/>
    <s v=""/>
    <s v="17:30:00"/>
    <s v="14:30:00"/>
    <s v=""/>
    <s v=""/>
    <s v=""/>
    <s v=""/>
    <s v="21:01:01"/>
    <s v=""/>
    <s v=""/>
    <s v="AAIZ"/>
    <s v=""/>
    <s v=""/>
    <s v="CO"/>
    <s v=""/>
    <s v="PRODUCTIVOS"/>
    <s v="16:01:22"/>
    <s v=""/>
    <s v="000022260113"/>
    <s v="X"/>
    <s v=""/>
    <s v="IZ10"/>
    <s v=""/>
    <s v="000000"/>
    <s v="GNCH"/>
    <s v="10713765"/>
    <s v=""/>
    <s v=""/>
    <s v=""/>
    <s v="00:00:00"/>
    <s v=""/>
    <s v=""/>
    <s v="X"/>
    <s v=""/>
    <s v="16:00:03"/>
    <s v=""/>
    <s v="QM001202556280"/>
    <s v=""/>
    <s v=""/>
    <s v=""/>
    <s v=""/>
    <s v=""/>
    <s v="FORMADO"/>
    <s v=""/>
    <s v=""/>
    <s v=""/>
    <s v=""/>
    <s v="21:01:02"/>
    <s v="MNC490A"/>
    <s v=""/>
    <s v=""/>
    <s v=""/>
    <s v=""/>
    <s v="IZ10"/>
    <s v=""/>
    <s v="16:00:03"/>
    <s v=""/>
    <s v=""/>
    <s v="000"/>
    <s v="000"/>
    <s v="000"/>
    <s v=""/>
    <s v=""/>
    <s v=""/>
    <s v=""/>
    <s v=""/>
    <s v=""/>
    <s v=""/>
    <s v="H"/>
    <s v="IZ10"/>
    <s v="FORM00001"/>
    <x v="310"/>
    <d v="2023-12-20T00:00:00"/>
    <d v="2023-12-20T00:00:00"/>
    <d v="2023-12-19T00:00:00"/>
    <d v="2023-12-20T00:00:00"/>
    <m/>
    <m/>
    <d v="2023-12-19T00:00:00"/>
    <m/>
    <d v="2023-12-19T00:00:00"/>
    <d v="2023-12-19T00:00:00"/>
    <n v="3"/>
  </r>
  <r>
    <s v="IZ10"/>
    <s v="ZA"/>
    <s v="1202558017"/>
    <s v="PANTALLA NO ENCIENDE"/>
    <x v="0"/>
    <s v="100"/>
    <s v="ELTROINT"/>
    <x v="0"/>
    <s v="MECE MERE ORAS"/>
    <s v="IZJIGOMEZ"/>
    <s v="IZJIGOMEZ"/>
    <s v="IZ10-LSA1-EMP"/>
    <s v="A"/>
    <s v=""/>
    <s v=""/>
    <s v="106808717"/>
    <s v=""/>
    <s v="IZLMORTIZ"/>
    <s v="00:27:46"/>
    <s v="505002491"/>
    <s v="0"/>
    <s v=""/>
    <s v=""/>
    <s v=""/>
    <s v="IZ10"/>
    <s v="Z3"/>
    <s v=""/>
    <s v="07:58:00"/>
    <s v="06:00:00"/>
    <s v=""/>
    <s v=""/>
    <s v=""/>
    <s v=""/>
    <s v="00:27:45"/>
    <s v=""/>
    <s v=""/>
    <s v="AAIZ"/>
    <s v=""/>
    <s v=""/>
    <s v="CO"/>
    <s v=""/>
    <s v="PRODUCTIVOS"/>
    <s v="06:39:17"/>
    <s v=""/>
    <s v="000022289589"/>
    <s v="X"/>
    <s v=""/>
    <s v="IZ10"/>
    <s v=""/>
    <s v="000000"/>
    <s v="GNCH"/>
    <s v="10720065"/>
    <s v=""/>
    <s v=""/>
    <s v=""/>
    <s v="00:00:00"/>
    <s v=""/>
    <s v=""/>
    <s v="X"/>
    <s v=""/>
    <s v="06:37:22"/>
    <s v=""/>
    <s v="QM001202558017"/>
    <s v=""/>
    <s v=""/>
    <s v=""/>
    <s v=""/>
    <s v=""/>
    <s v="EMPAQUE"/>
    <s v=""/>
    <s v=""/>
    <s v=""/>
    <s v=""/>
    <s v="00:27:46"/>
    <s v="MNC525A"/>
    <s v=""/>
    <s v=""/>
    <s v=""/>
    <s v=""/>
    <s v="IZ10"/>
    <s v=""/>
    <s v="06:37:22"/>
    <s v=""/>
    <s v=""/>
    <s v="000"/>
    <s v="000"/>
    <s v="000"/>
    <s v=""/>
    <s v=""/>
    <s v=""/>
    <s v=""/>
    <s v=""/>
    <s v=""/>
    <s v=""/>
    <s v="H"/>
    <s v="IZ10"/>
    <s v="EMPA00039"/>
    <x v="311"/>
    <d v="2023-12-27T00:00:00"/>
    <d v="2023-12-27T00:00:00"/>
    <d v="2023-12-26T00:00:00"/>
    <d v="2023-12-27T00:00:00"/>
    <m/>
    <m/>
    <d v="2023-12-26T00:00:00"/>
    <m/>
    <d v="2023-12-26T00:00:00"/>
    <d v="2023-12-26T00:00:00"/>
    <n v="1.97"/>
  </r>
  <r>
    <s v="IZ10"/>
    <s v="ZA"/>
    <s v="1202559036"/>
    <s v="20183406 NT  NT 700 fallo etiquetadora"/>
    <x v="2"/>
    <s v="100"/>
    <s v="MECANINT"/>
    <x v="2"/>
    <s v="MECE"/>
    <s v="IZEDCORDOBA"/>
    <s v="IZEDCORDOBA"/>
    <s v="IZ10-LJA1-EMP-EMP2"/>
    <s v="B"/>
    <s v=""/>
    <s v=""/>
    <s v=""/>
    <s v=""/>
    <s v="EXIZACMERINO"/>
    <s v="13:03:35"/>
    <s v="505002465"/>
    <s v="0"/>
    <s v=""/>
    <s v=""/>
    <s v=""/>
    <s v="IZ10"/>
    <s v="Z3"/>
    <s v=""/>
    <s v="00:00:00"/>
    <s v="10:15:52"/>
    <s v=""/>
    <s v=""/>
    <s v=""/>
    <s v=""/>
    <s v="10:15:52"/>
    <s v=""/>
    <s v=""/>
    <s v="AAIZ"/>
    <s v=""/>
    <s v=""/>
    <s v="CO"/>
    <s v=""/>
    <s v="PRODUCTIVOS"/>
    <s v="11:28:22"/>
    <s v=""/>
    <s v="000022426710"/>
    <s v="X"/>
    <s v=""/>
    <s v="IZ10"/>
    <s v=""/>
    <s v="000000"/>
    <s v="GNCH"/>
    <s v="10723465"/>
    <s v=""/>
    <s v=""/>
    <s v=""/>
    <s v="00:00:00"/>
    <s v=""/>
    <s v=""/>
    <s v="X"/>
    <s v=""/>
    <s v="11:23:52"/>
    <s v="Juan Nustadtel"/>
    <s v="QM001202559036"/>
    <s v=""/>
    <s v=""/>
    <s v=""/>
    <s v=""/>
    <s v=""/>
    <s v="EMPAQUE RIGIDO"/>
    <s v="ENVIGADO"/>
    <s v=""/>
    <s v=""/>
    <s v=""/>
    <s v="13:03:34"/>
    <s v="MNC550A"/>
    <s v=""/>
    <s v=""/>
    <s v=""/>
    <s v=""/>
    <s v="IZ10"/>
    <s v="Cra 48#48 Sur-75 (Juan Neustadtel)"/>
    <s v="11:23:52"/>
    <s v="5405380"/>
    <s v=""/>
    <s v="000"/>
    <s v="000"/>
    <s v="000"/>
    <s v=""/>
    <s v=""/>
    <s v=""/>
    <s v=""/>
    <s v=""/>
    <s v=""/>
    <s v=""/>
    <s v="H"/>
    <s v="IZ10"/>
    <s v="20183406"/>
    <x v="312"/>
    <d v="2023-12-28T00:00:00"/>
    <d v="2023-12-28T00:00:00"/>
    <m/>
    <d v="2023-12-28T00:00:00"/>
    <m/>
    <m/>
    <d v="2023-12-28T00:00:00"/>
    <m/>
    <d v="2023-12-28T00:00:00"/>
    <d v="2023-12-28T00:00:00"/>
    <n v="0"/>
  </r>
  <r>
    <s v="IZ10"/>
    <s v="ZA"/>
    <s v="1202559161"/>
    <s v="DAÑO DE GRAPADORA"/>
    <x v="1"/>
    <s v="100"/>
    <s v="COORTU03"/>
    <x v="2"/>
    <s v="MECE"/>
    <s v="IZPAZAPATA"/>
    <s v="IZPAZAPATA"/>
    <s v="IZ10-LSC1-EMB"/>
    <s v="B"/>
    <s v=""/>
    <s v=""/>
    <s v=""/>
    <s v=""/>
    <s v="IZEMCARVAJAL"/>
    <s v="19:47:22"/>
    <s v=""/>
    <s v=""/>
    <s v=""/>
    <s v=""/>
    <s v=""/>
    <s v="IZ10"/>
    <s v="Z3"/>
    <s v=""/>
    <s v="00:00:00"/>
    <s v="14:00:00"/>
    <s v=""/>
    <s v=""/>
    <s v=""/>
    <s v=""/>
    <s v="14:00:00"/>
    <s v=""/>
    <s v=""/>
    <s v="AAIZ"/>
    <s v=""/>
    <s v=""/>
    <s v="CO"/>
    <s v=""/>
    <s v="PRODUCTIVOS"/>
    <s v="15:06:20"/>
    <s v=""/>
    <s v="000022428702"/>
    <s v="X"/>
    <s v=""/>
    <s v="IZ10"/>
    <s v=""/>
    <s v="000000"/>
    <s v="GNCH"/>
    <s v="10724165"/>
    <s v=""/>
    <s v=""/>
    <s v=""/>
    <s v="00:00:00"/>
    <s v=""/>
    <s v=""/>
    <s v="X"/>
    <s v=""/>
    <s v="15:04:53"/>
    <s v=""/>
    <s v="QM001202559161"/>
    <s v=""/>
    <s v=""/>
    <s v=""/>
    <s v=""/>
    <s v=""/>
    <s v="EMBUTIDO SALCHICHON"/>
    <s v=""/>
    <s v=""/>
    <s v=""/>
    <s v=""/>
    <s v="19:47:21"/>
    <s v="MNC540A"/>
    <s v=""/>
    <s v=""/>
    <s v=""/>
    <s v=""/>
    <s v="IZ10"/>
    <s v=""/>
    <s v="15:04:53"/>
    <s v=""/>
    <s v=""/>
    <s v="000"/>
    <s v="000"/>
    <s v="000"/>
    <s v=""/>
    <s v=""/>
    <s v=""/>
    <s v=""/>
    <s v=""/>
    <s v=""/>
    <s v=""/>
    <s v="H"/>
    <s v="IZ10"/>
    <s v="GRAP00017"/>
    <x v="312"/>
    <d v="2023-12-28T00:00:00"/>
    <d v="2023-12-28T00:00:00"/>
    <m/>
    <d v="2023-12-28T00:00:00"/>
    <m/>
    <m/>
    <d v="2023-12-28T00:00:00"/>
    <m/>
    <d v="2023-12-28T00:00:00"/>
    <d v="2023-12-28T00:00:00"/>
    <n v="0"/>
  </r>
  <r>
    <s v="IZ10"/>
    <s v="ZA"/>
    <s v="1202560417"/>
    <s v="DAÑO EN PIÑON BANDA DE SALIDA"/>
    <x v="2"/>
    <s v="100"/>
    <s v="MECANINT"/>
    <x v="0"/>
    <s v="MECE MERE ORAS"/>
    <s v="IZJCHIGUITA"/>
    <s v="EXIZEDPACHEC"/>
    <s v="IZ10-LJA1-EMP-EMP2"/>
    <s v="B"/>
    <s v=""/>
    <s v=""/>
    <s v="106826414"/>
    <s v=""/>
    <s v="IZEMCARVAJAL"/>
    <s v="10:01:20"/>
    <s v="505002465"/>
    <s v="0"/>
    <s v=""/>
    <s v=""/>
    <s v=""/>
    <s v="IZ10"/>
    <s v="Z3"/>
    <s v=""/>
    <s v="15:30:00"/>
    <s v="09:10:38"/>
    <s v=""/>
    <s v=""/>
    <s v=""/>
    <s v=""/>
    <s v="09:10:38"/>
    <s v=""/>
    <s v=""/>
    <s v="AAIZ"/>
    <s v=""/>
    <s v=""/>
    <s v="CO"/>
    <s v=""/>
    <s v="PRODUCTIVOS"/>
    <s v="09:42:14"/>
    <s v=""/>
    <s v="000022454596"/>
    <s v="X"/>
    <s v=""/>
    <s v="IZ10"/>
    <s v=""/>
    <s v="000000"/>
    <s v="GNCH"/>
    <s v="10723465"/>
    <s v=""/>
    <s v=""/>
    <s v=""/>
    <s v="00:00:00"/>
    <s v=""/>
    <s v=""/>
    <s v="X"/>
    <s v=""/>
    <s v="09:39:38"/>
    <s v="Juan Nustadtel"/>
    <s v="QM001202560417"/>
    <s v=""/>
    <s v=""/>
    <s v=""/>
    <s v=""/>
    <s v=""/>
    <s v="EMPAQUE RIGIDO"/>
    <s v="ENVIGADO"/>
    <s v=""/>
    <s v=""/>
    <s v=""/>
    <s v="11:46:13"/>
    <s v="MNC550A"/>
    <s v=""/>
    <s v=""/>
    <s v=""/>
    <s v=""/>
    <s v="IZ10"/>
    <s v="Cra 48#48 Sur-75 (Juan Neustadtel)"/>
    <s v="09:39:38"/>
    <s v="5405380"/>
    <s v=""/>
    <s v="000"/>
    <s v="000"/>
    <s v="000"/>
    <s v=""/>
    <s v=""/>
    <s v=""/>
    <s v=""/>
    <s v=""/>
    <s v=""/>
    <s v=""/>
    <s v="H"/>
    <s v="IZ10"/>
    <s v="20183406"/>
    <x v="313"/>
    <d v="2024-01-20T00:00:00"/>
    <d v="2024-02-06T00:00:00"/>
    <d v="2024-01-03T00:00:00"/>
    <d v="2024-01-03T00:00:00"/>
    <m/>
    <m/>
    <d v="2024-01-03T00:00:00"/>
    <m/>
    <d v="2024-01-03T00:00:00"/>
    <d v="2024-01-03T00:00:00"/>
    <n v="6.32"/>
  </r>
  <r>
    <s v="IZ10"/>
    <s v="ZA"/>
    <s v="1202564179"/>
    <s v="NO SINCRONIZA - RECHAZADO"/>
    <x v="6"/>
    <s v="100"/>
    <s v="COORMTTO"/>
    <x v="2"/>
    <s v="MECE"/>
    <s v="IZEMCARVAJAL"/>
    <s v="IZEMCARVAJAL"/>
    <s v="IZ10-LSA1-FOR"/>
    <s v="B"/>
    <s v=""/>
    <s v=""/>
    <s v=""/>
    <s v=""/>
    <s v="IZEMCARVAJAL"/>
    <s v="09:33:20"/>
    <s v="505001603"/>
    <s v="0"/>
    <s v=""/>
    <s v=""/>
    <s v=""/>
    <s v="IZ10"/>
    <s v="Z3"/>
    <s v=""/>
    <s v="00:00:00"/>
    <s v="08:30:20"/>
    <s v=""/>
    <s v=""/>
    <s v=""/>
    <s v=""/>
    <s v="08:30:20"/>
    <s v=""/>
    <s v=""/>
    <s v="AAIZ"/>
    <s v=""/>
    <s v=""/>
    <s v="CO"/>
    <s v=""/>
    <s v="PRODUCTIVOS"/>
    <s v="09:30:28"/>
    <s v=""/>
    <s v="000022509609"/>
    <s v="X"/>
    <s v=""/>
    <s v="IZ10"/>
    <s v=""/>
    <s v="000000"/>
    <s v="GNCH"/>
    <s v="10713765"/>
    <s v=""/>
    <s v=""/>
    <s v=""/>
    <s v="00:00:00"/>
    <s v=""/>
    <s v=""/>
    <s v="X"/>
    <s v=""/>
    <s v="09:29:20"/>
    <s v=""/>
    <s v="QM001202564179"/>
    <s v=""/>
    <s v=""/>
    <s v=""/>
    <s v=""/>
    <s v=""/>
    <s v="FORMADO"/>
    <s v=""/>
    <s v=""/>
    <s v=""/>
    <s v=""/>
    <s v="09:33:19"/>
    <s v="MNC490A"/>
    <s v=""/>
    <s v=""/>
    <s v=""/>
    <s v=""/>
    <s v="IZ10"/>
    <s v=""/>
    <s v="09:29:20"/>
    <s v=""/>
    <s v=""/>
    <s v="000"/>
    <s v="000"/>
    <s v="000"/>
    <s v=""/>
    <s v=""/>
    <s v=""/>
    <s v=""/>
    <s v=""/>
    <s v=""/>
    <s v=""/>
    <s v="H"/>
    <s v="IZ10"/>
    <s v="FORM00002"/>
    <x v="314"/>
    <d v="2024-01-11T00:00:00"/>
    <d v="2024-01-11T00:00:00"/>
    <m/>
    <d v="2024-01-11T00:00:00"/>
    <m/>
    <m/>
    <d v="2024-01-11T00:00:00"/>
    <m/>
    <d v="2024-01-11T00:00:00"/>
    <d v="2024-01-11T00:00:00"/>
    <n v="0"/>
  </r>
  <r>
    <s v="IZ10"/>
    <s v="ZA"/>
    <s v="1202564198"/>
    <s v="TRANSPORTADOR NO SINCRONIZA"/>
    <x v="6"/>
    <s v="100"/>
    <s v="MECANINT"/>
    <x v="0"/>
    <s v="MECE MERE ORAS"/>
    <s v="IZHAGIRALDO"/>
    <s v="IZHAGIRALDO"/>
    <s v="IZ10-LSA1-FOR"/>
    <s v="B"/>
    <s v=""/>
    <s v=""/>
    <s v="106856802"/>
    <s v=""/>
    <s v="IZLMORTIZ"/>
    <s v="11:44:39"/>
    <s v="505001603"/>
    <s v="0"/>
    <s v=""/>
    <s v=""/>
    <s v=""/>
    <s v="IZ10"/>
    <s v="Z3"/>
    <s v=""/>
    <s v="11:30:00"/>
    <s v="08:31:52"/>
    <s v=""/>
    <s v=""/>
    <s v=""/>
    <s v=""/>
    <s v="08:31:52"/>
    <s v=""/>
    <s v=""/>
    <s v="AAIZ"/>
    <s v=""/>
    <s v=""/>
    <s v="CO"/>
    <s v=""/>
    <s v="PRODUCTIVOS"/>
    <s v="09:39:09"/>
    <s v=""/>
    <s v="000022509733"/>
    <s v="X"/>
    <s v=""/>
    <s v="IZ10"/>
    <s v=""/>
    <s v="000000"/>
    <s v="GNCH"/>
    <s v="10713765"/>
    <s v=""/>
    <s v=""/>
    <s v=""/>
    <s v="00:00:00"/>
    <s v=""/>
    <s v=""/>
    <s v="X"/>
    <s v=""/>
    <s v="09:31:52"/>
    <s v=""/>
    <s v="QM001202564198"/>
    <s v=""/>
    <s v=""/>
    <s v=""/>
    <s v=""/>
    <s v=""/>
    <s v="FORMADO"/>
    <s v=""/>
    <s v=""/>
    <s v=""/>
    <s v=""/>
    <s v="11:44:37"/>
    <s v="MNC490A"/>
    <s v=""/>
    <s v=""/>
    <s v=""/>
    <s v=""/>
    <s v="IZ10"/>
    <s v=""/>
    <s v="09:31:52"/>
    <s v=""/>
    <s v=""/>
    <s v="000"/>
    <s v="000"/>
    <s v="000"/>
    <s v=""/>
    <s v=""/>
    <s v=""/>
    <s v=""/>
    <s v=""/>
    <s v=""/>
    <s v=""/>
    <s v="H"/>
    <s v="IZ10"/>
    <s v="FORM00002"/>
    <x v="314"/>
    <d v="2024-01-21T00:00:00"/>
    <d v="2024-01-21T00:00:00"/>
    <d v="2024-01-11T00:00:00"/>
    <d v="2024-01-11T00:00:00"/>
    <m/>
    <m/>
    <d v="2024-01-11T00:00:00"/>
    <m/>
    <d v="2024-01-11T00:00:00"/>
    <d v="2024-01-11T00:00:00"/>
    <n v="2.97"/>
  </r>
  <r>
    <s v="IZ10"/>
    <s v="ZA"/>
    <s v="1202565268"/>
    <s v="PIÑON BANDA DE SALIDA MALO - R&amp;R"/>
    <x v="2"/>
    <s v="100"/>
    <s v="MECANINT"/>
    <x v="0"/>
    <s v="MECE MERE ORAS"/>
    <s v="IZEDCORDOBA"/>
    <s v="IZEDCORDOBA"/>
    <s v="IZ10-LJA1-EMP-EMP2"/>
    <s v="B"/>
    <s v=""/>
    <s v=""/>
    <s v="106862237"/>
    <s v=""/>
    <s v="IZCAPIEDRAHI"/>
    <s v="16:41:04"/>
    <s v="505002465"/>
    <s v="0"/>
    <s v=""/>
    <s v=""/>
    <s v=""/>
    <s v="IZ10"/>
    <s v="Z3"/>
    <s v=""/>
    <s v="17:15:00"/>
    <s v="16:45:21"/>
    <s v=""/>
    <s v=""/>
    <s v=""/>
    <s v=""/>
    <s v="16:45:21"/>
    <s v=""/>
    <s v=""/>
    <s v="AAIZ"/>
    <s v=""/>
    <s v=""/>
    <s v="CO"/>
    <s v=""/>
    <s v="PRODUCTIVOS"/>
    <s v="17:15:01"/>
    <s v=""/>
    <s v="000022523902"/>
    <s v="X"/>
    <s v=""/>
    <s v="IZ10"/>
    <s v=""/>
    <s v="000000"/>
    <s v="GNCH"/>
    <s v="10723465"/>
    <s v=""/>
    <s v=""/>
    <s v=""/>
    <s v="00:00:00"/>
    <s v=""/>
    <s v=""/>
    <s v="X"/>
    <s v=""/>
    <s v="17:13:21"/>
    <s v="Juan Nustadtel"/>
    <s v="QM001202565268"/>
    <s v=""/>
    <s v=""/>
    <s v=""/>
    <s v=""/>
    <s v=""/>
    <s v="EMPAQUE RIGIDO"/>
    <s v="ENVIGADO"/>
    <s v=""/>
    <s v=""/>
    <s v=""/>
    <s v="16:41:03"/>
    <s v="MNC550A"/>
    <s v=""/>
    <s v=""/>
    <s v=""/>
    <s v=""/>
    <s v="IZ10"/>
    <s v="Cra 48#48 Sur-75 (Juan Neustadtel)"/>
    <s v="17:13:21"/>
    <s v="5405380"/>
    <s v=""/>
    <s v="000"/>
    <s v="000"/>
    <s v="000"/>
    <s v=""/>
    <s v=""/>
    <s v=""/>
    <s v=""/>
    <s v=""/>
    <s v=""/>
    <s v=""/>
    <s v="H"/>
    <s v="IZ10"/>
    <s v="20183406"/>
    <x v="315"/>
    <d v="2024-01-30T00:00:00"/>
    <d v="2024-01-30T00:00:00"/>
    <d v="2024-01-13T00:00:00"/>
    <d v="2024-01-13T00:00:00"/>
    <m/>
    <m/>
    <d v="2024-01-13T00:00:00"/>
    <m/>
    <d v="2024-01-13T00:00:00"/>
    <d v="2024-01-13T00:00:00"/>
    <n v="0.49"/>
  </r>
  <r>
    <s v="IZ10"/>
    <s v="ZA"/>
    <s v="1202565115"/>
    <s v="MAL FORMADO"/>
    <x v="0"/>
    <s v="100"/>
    <s v="COORMTTO"/>
    <x v="0"/>
    <s v="MECE MERE ORAS"/>
    <s v="IZHAGIRALDO"/>
    <s v="IZHAGIRALDO"/>
    <s v="IZ10-LSA1-EMP"/>
    <s v="A"/>
    <s v=""/>
    <s v=""/>
    <s v="106861835"/>
    <s v=""/>
    <s v="IZEMCARVAJAL"/>
    <s v="12:12:02"/>
    <s v="505002491"/>
    <s v="0"/>
    <s v=""/>
    <s v=""/>
    <s v=""/>
    <s v="IZ10"/>
    <s v="Z3"/>
    <s v=""/>
    <s v="12:11:00"/>
    <s v="08:21:15"/>
    <s v=""/>
    <s v=""/>
    <s v=""/>
    <s v=""/>
    <s v="08:21:15"/>
    <s v=""/>
    <s v=""/>
    <s v="AAIZ"/>
    <s v=""/>
    <s v=""/>
    <s v="CO"/>
    <s v=""/>
    <s v="PRODUCTIVOS"/>
    <s v="09:17:55"/>
    <s v=""/>
    <s v="000022522185"/>
    <s v="X"/>
    <s v=""/>
    <s v="IZ10"/>
    <s v=""/>
    <s v="000000"/>
    <s v="GNCH"/>
    <s v="10720065"/>
    <s v=""/>
    <s v=""/>
    <s v=""/>
    <s v="00:00:00"/>
    <s v=""/>
    <s v=""/>
    <s v="X"/>
    <s v=""/>
    <s v="09:16:15"/>
    <s v=""/>
    <s v="QM001202565115"/>
    <s v=""/>
    <s v=""/>
    <s v=""/>
    <s v=""/>
    <s v=""/>
    <s v="EMPAQUE"/>
    <s v=""/>
    <s v=""/>
    <s v=""/>
    <s v=""/>
    <s v="19:46:06"/>
    <s v="MNC525A"/>
    <s v=""/>
    <s v=""/>
    <s v=""/>
    <s v=""/>
    <s v="IZ10"/>
    <s v=""/>
    <s v="09:16:15"/>
    <s v=""/>
    <s v=""/>
    <s v="000"/>
    <s v="000"/>
    <s v="000"/>
    <s v=""/>
    <s v=""/>
    <s v=""/>
    <s v=""/>
    <s v=""/>
    <s v=""/>
    <s v=""/>
    <s v="H"/>
    <s v="IZ10"/>
    <s v="EMPA00039"/>
    <x v="315"/>
    <d v="2024-02-14T00:00:00"/>
    <d v="2024-03-19T00:00:00"/>
    <d v="2024-01-13T00:00:00"/>
    <d v="2024-01-13T00:00:00"/>
    <m/>
    <m/>
    <d v="2024-01-13T00:00:00"/>
    <m/>
    <d v="2024-01-13T00:00:00"/>
    <d v="2024-01-13T00:00:00"/>
    <n v="3.83"/>
  </r>
  <r>
    <s v="IZ10"/>
    <s v="ZA"/>
    <s v="1202565391"/>
    <s v="EH:VARIADOR DE EMPUJADOR DE TRIPA FALLA"/>
    <x v="8"/>
    <s v="100"/>
    <s v="ELECTINT"/>
    <x v="0"/>
    <s v="MECE MERE ORAS"/>
    <s v="IZTRESTREPO"/>
    <s v="IZTRESTREPO"/>
    <s v="IZ10-LSA1-FOR"/>
    <s v="B"/>
    <s v=""/>
    <s v=""/>
    <s v="106863802"/>
    <s v=""/>
    <s v="IZEMCARVAJAL"/>
    <s v="10:57:09"/>
    <s v="505003047"/>
    <s v="0"/>
    <s v=""/>
    <s v=""/>
    <s v=""/>
    <s v="IZ10"/>
    <s v="Z3"/>
    <s v=""/>
    <s v="07:40:00"/>
    <s v="01:00:00"/>
    <s v=""/>
    <s v=""/>
    <s v=""/>
    <s v=""/>
    <s v="18:55:29"/>
    <s v=""/>
    <s v=""/>
    <s v="AAIZ"/>
    <s v=""/>
    <s v=""/>
    <s v="CO"/>
    <s v=""/>
    <s v="PRODUCTIVOS"/>
    <s v="03:41:26"/>
    <s v=""/>
    <s v="000022525952"/>
    <s v="X"/>
    <s v=""/>
    <s v="IZ10"/>
    <s v=""/>
    <s v="000000"/>
    <s v="GNCH"/>
    <s v="10713765"/>
    <s v=""/>
    <s v=""/>
    <s v=""/>
    <s v="00:00:00"/>
    <s v=""/>
    <s v=""/>
    <s v="X"/>
    <s v=""/>
    <s v="03:39:54"/>
    <s v="Juan Neustadtel"/>
    <s v="QM001202565391"/>
    <s v=""/>
    <s v=""/>
    <s v=""/>
    <s v=""/>
    <s v=""/>
    <s v="FORMADO"/>
    <s v=""/>
    <s v=""/>
    <s v=""/>
    <s v=""/>
    <s v="18:55:30"/>
    <s v="MNC490A"/>
    <s v=""/>
    <s v=""/>
    <s v=""/>
    <s v=""/>
    <s v="IZ10"/>
    <s v="Cra 48#48 Sur--75, Envigado"/>
    <s v="03:39:54"/>
    <s v="5405380 108"/>
    <s v=""/>
    <s v="000"/>
    <s v="000"/>
    <s v="000"/>
    <s v=""/>
    <s v=""/>
    <s v=""/>
    <s v=""/>
    <s v=""/>
    <s v=""/>
    <s v=""/>
    <s v="H"/>
    <s v="IZ10"/>
    <s v="20388054"/>
    <x v="316"/>
    <d v="2024-01-15T00:00:00"/>
    <d v="2024-01-18T00:00:00"/>
    <d v="2024-01-15T00:00:00"/>
    <d v="2024-01-15T00:00:00"/>
    <m/>
    <m/>
    <d v="2024-01-15T00:00:00"/>
    <m/>
    <d v="2024-01-15T00:00:00"/>
    <d v="2024-01-15T00:00:00"/>
    <n v="6.67"/>
  </r>
  <r>
    <s v="IZ10"/>
    <s v="ZA"/>
    <s v="1202565974"/>
    <s v="CUCHILLA NO CORTA"/>
    <x v="1"/>
    <s v="100"/>
    <s v="MECANINT"/>
    <x v="0"/>
    <s v="MECE MERE ORAS"/>
    <s v="IZPAZAPATA"/>
    <s v="IZPAZAPATA"/>
    <s v="IZ10-LSC1-EMB"/>
    <s v="B"/>
    <s v=""/>
    <s v=""/>
    <s v="106868699"/>
    <s v=""/>
    <s v="IZLMORTIZ"/>
    <s v="21:13:38"/>
    <s v=""/>
    <s v=""/>
    <s v=""/>
    <s v=""/>
    <s v=""/>
    <s v="IZ10"/>
    <s v="Z3"/>
    <s v=""/>
    <s v="20:27:00"/>
    <s v="19:27:00"/>
    <s v=""/>
    <s v=""/>
    <s v=""/>
    <s v=""/>
    <s v="21:13:27"/>
    <s v=""/>
    <s v=""/>
    <s v="AAIZ"/>
    <s v=""/>
    <s v=""/>
    <s v="CO"/>
    <s v=""/>
    <s v="PRODUCTIVOS"/>
    <s v="20:02:20"/>
    <s v=""/>
    <s v="000022530741"/>
    <s v="X"/>
    <s v=""/>
    <s v="IZ10"/>
    <s v=""/>
    <s v="000000"/>
    <s v="GNCH"/>
    <s v="10724165"/>
    <s v=""/>
    <s v=""/>
    <s v=""/>
    <s v="00:00:00"/>
    <s v=""/>
    <s v=""/>
    <s v="X"/>
    <s v=""/>
    <s v="20:01:21"/>
    <s v=""/>
    <s v="QM001202565974"/>
    <s v=""/>
    <s v=""/>
    <s v=""/>
    <s v=""/>
    <s v=""/>
    <s v="EMBUTIDO SALCHICHON"/>
    <s v=""/>
    <s v=""/>
    <s v=""/>
    <s v=""/>
    <s v="21:13:28"/>
    <s v="MNC540A"/>
    <s v=""/>
    <s v=""/>
    <s v=""/>
    <s v=""/>
    <s v="IZ10"/>
    <s v=""/>
    <s v="20:01:21"/>
    <s v=""/>
    <s v=""/>
    <s v="000"/>
    <s v="000"/>
    <s v="000"/>
    <s v=""/>
    <s v=""/>
    <s v=""/>
    <s v=""/>
    <s v=""/>
    <s v=""/>
    <s v=""/>
    <s v="H"/>
    <s v="IZ10"/>
    <s v="GRAP00017"/>
    <x v="316"/>
    <d v="2024-01-16T00:00:00"/>
    <d v="2024-01-16T00:00:00"/>
    <d v="2024-01-15T00:00:00"/>
    <d v="2024-01-16T00:00:00"/>
    <m/>
    <m/>
    <d v="2024-01-15T00:00:00"/>
    <m/>
    <d v="2024-01-15T00:00:00"/>
    <d v="2024-01-15T00:00:00"/>
    <n v="1"/>
  </r>
  <r>
    <s v="IZ10"/>
    <s v="ZA"/>
    <s v="1202566837"/>
    <s v="MAQUINA NO EMBUTE"/>
    <x v="6"/>
    <s v="100"/>
    <s v="COORMTTO"/>
    <x v="0"/>
    <s v="MEAB METR ORAS"/>
    <s v="IZHAGIRALDO"/>
    <s v="IZHAGIRALDO"/>
    <s v="IZ10-LSA1-FOR"/>
    <s v="B"/>
    <s v=""/>
    <s v=""/>
    <s v="106871287"/>
    <s v=""/>
    <s v="IZSPALACIO"/>
    <s v="17:27:44"/>
    <s v="505001603"/>
    <s v="0"/>
    <s v=""/>
    <s v=""/>
    <s v=""/>
    <s v="IZ10"/>
    <s v="Z3"/>
    <s v=""/>
    <s v="10:10:00"/>
    <s v="07:10:33"/>
    <s v=""/>
    <s v=""/>
    <s v=""/>
    <s v=""/>
    <s v="07:10:33"/>
    <s v=""/>
    <s v=""/>
    <s v="AAIZ"/>
    <s v=""/>
    <s v=""/>
    <s v="CO"/>
    <s v=""/>
    <s v="PRODUCTIVOS"/>
    <s v="10:32:54"/>
    <s v=""/>
    <s v="000022544086"/>
    <s v="X"/>
    <s v=""/>
    <s v="IZ10"/>
    <s v=""/>
    <s v="000000"/>
    <s v="GNCH"/>
    <s v="10713765"/>
    <s v=""/>
    <s v=""/>
    <s v=""/>
    <s v="00:00:00"/>
    <s v=""/>
    <s v=""/>
    <s v="X"/>
    <s v=""/>
    <s v="10:29:33"/>
    <s v=""/>
    <s v="QM001202566837"/>
    <s v=""/>
    <s v=""/>
    <s v=""/>
    <s v=""/>
    <s v=""/>
    <s v="FORMADO"/>
    <s v=""/>
    <s v=""/>
    <s v=""/>
    <s v=""/>
    <s v="00:00:00"/>
    <s v="MNC490A"/>
    <s v=""/>
    <s v=""/>
    <s v=""/>
    <s v=""/>
    <s v="IZ10"/>
    <s v=""/>
    <s v="10:29:33"/>
    <s v=""/>
    <s v=""/>
    <s v="000"/>
    <s v="000"/>
    <s v="000"/>
    <s v=""/>
    <s v=""/>
    <s v=""/>
    <s v=""/>
    <s v=""/>
    <s v=""/>
    <s v=""/>
    <s v="H"/>
    <s v="IZ10"/>
    <s v="FORM00002"/>
    <x v="317"/>
    <m/>
    <d v="2024-05-25T00:00:00"/>
    <d v="2024-01-17T00:00:00"/>
    <d v="2024-01-17T00:00:00"/>
    <m/>
    <m/>
    <d v="2024-01-17T00:00:00"/>
    <m/>
    <d v="2024-01-17T00:00:00"/>
    <d v="2024-01-17T00:00:00"/>
    <n v="2.99"/>
  </r>
  <r>
    <s v="IZ10"/>
    <s v="ZA"/>
    <s v="1202568525"/>
    <s v="PROBLEMAS EN EL CORTE DEL  TROQUEL"/>
    <x v="2"/>
    <s v="100"/>
    <s v="COORMTTO"/>
    <x v="0"/>
    <s v="MECE MERE ORAS"/>
    <s v="IZJFSOTO"/>
    <s v="IZJFSOTO"/>
    <s v="IZ10-LJA1-EMP-EMP2"/>
    <s v="B"/>
    <s v=""/>
    <s v=""/>
    <s v="106879031"/>
    <s v=""/>
    <s v="IZCAPIEDRAHI"/>
    <s v="16:25:30"/>
    <s v="505002465"/>
    <s v="0"/>
    <s v=""/>
    <s v=""/>
    <s v=""/>
    <s v="IZ10"/>
    <s v="Z3"/>
    <s v=""/>
    <s v="09:40:00"/>
    <s v="07:00:08"/>
    <s v=""/>
    <s v=""/>
    <s v=""/>
    <s v=""/>
    <s v="07:00:08"/>
    <s v=""/>
    <s v=""/>
    <s v="AAIZ"/>
    <s v=""/>
    <s v=""/>
    <s v="CO"/>
    <s v=""/>
    <s v="PRODUCTIVOS"/>
    <s v="10:48:00"/>
    <s v=""/>
    <s v="000022566562"/>
    <s v="X"/>
    <s v=""/>
    <s v="IZ10"/>
    <s v=""/>
    <s v="000000"/>
    <s v="GNCH"/>
    <s v="10723465"/>
    <s v=""/>
    <s v=""/>
    <s v=""/>
    <s v="00:00:00"/>
    <s v=""/>
    <s v=""/>
    <s v="X"/>
    <s v=""/>
    <s v="10:38:08"/>
    <s v="Juan Nustadtel"/>
    <s v="QM001202568525"/>
    <s v=""/>
    <s v=""/>
    <s v=""/>
    <s v=""/>
    <s v=""/>
    <s v="EMPAQUE RIGIDO"/>
    <s v="ENVIGADO"/>
    <s v=""/>
    <s v=""/>
    <s v=""/>
    <s v="16:25:29"/>
    <s v="MNC550A"/>
    <s v=""/>
    <s v=""/>
    <s v=""/>
    <s v=""/>
    <s v="IZ10"/>
    <s v="Cra 48#48 Sur-75 (Juan Neustadtel)"/>
    <s v="10:38:08"/>
    <s v="5405380"/>
    <s v=""/>
    <s v="000"/>
    <s v="000"/>
    <s v="000"/>
    <s v=""/>
    <s v=""/>
    <s v=""/>
    <s v=""/>
    <s v=""/>
    <s v=""/>
    <s v=""/>
    <s v="H"/>
    <s v="IZ10"/>
    <s v="20183406"/>
    <x v="318"/>
    <d v="2024-01-30T00:00:00"/>
    <d v="2024-01-30T00:00:00"/>
    <d v="2024-01-20T00:00:00"/>
    <d v="2024-01-20T00:00:00"/>
    <m/>
    <m/>
    <d v="2024-01-20T00:00:00"/>
    <m/>
    <d v="2024-01-20T00:00:00"/>
    <d v="2024-01-20T00:00:00"/>
    <n v="2.66"/>
  </r>
  <r>
    <s v="IZ10"/>
    <s v="ZA"/>
    <s v="1202568807"/>
    <s v="VARIADOR QUEMADO VEMAG 1"/>
    <x v="8"/>
    <s v="100"/>
    <s v="COORMTTO"/>
    <x v="0"/>
    <s v="MECE MERE ORAS"/>
    <s v="IZTRESTREPO"/>
    <s v="IZTRESTREPO"/>
    <s v="IZ10-LSA1-FOR"/>
    <s v="B"/>
    <s v=""/>
    <s v=""/>
    <s v="106880980"/>
    <s v=""/>
    <s v="EXIZACMERINO"/>
    <s v="04:37:03"/>
    <s v="505003047"/>
    <s v="0"/>
    <s v=""/>
    <s v=""/>
    <s v=""/>
    <s v="IZ10"/>
    <s v="Z3"/>
    <s v=""/>
    <s v="01:00:00"/>
    <s v="23:30:00"/>
    <s v=""/>
    <s v=""/>
    <s v=""/>
    <s v=""/>
    <s v="23:30:00"/>
    <s v=""/>
    <s v=""/>
    <s v="AAIZ"/>
    <s v=""/>
    <s v=""/>
    <s v="CO"/>
    <s v=""/>
    <s v="PRODUCTIVOS"/>
    <s v="01:37:58"/>
    <s v=""/>
    <s v="000022569465"/>
    <s v="X"/>
    <s v=""/>
    <s v="IZ10"/>
    <s v=""/>
    <s v="000000"/>
    <s v="GNCH"/>
    <s v="10713765"/>
    <s v=""/>
    <s v=""/>
    <s v=""/>
    <s v="00:00:00"/>
    <s v=""/>
    <s v=""/>
    <s v="X"/>
    <s v=""/>
    <s v="01:34:52"/>
    <s v="Juan Neustadtel"/>
    <s v="QM001202568807"/>
    <s v=""/>
    <s v=""/>
    <s v=""/>
    <s v=""/>
    <s v=""/>
    <s v="FORMADO"/>
    <s v=""/>
    <s v=""/>
    <s v=""/>
    <s v=""/>
    <s v="04:37:02"/>
    <s v="MNC490A"/>
    <s v=""/>
    <s v=""/>
    <s v=""/>
    <s v=""/>
    <s v="IZ10"/>
    <s v="Cra 48#48 Sur--75, Envigado"/>
    <s v="01:34:52"/>
    <s v="5405380 108"/>
    <s v=""/>
    <s v="000"/>
    <s v="000"/>
    <s v="000"/>
    <s v=""/>
    <s v=""/>
    <s v=""/>
    <s v=""/>
    <s v=""/>
    <s v=""/>
    <s v=""/>
    <s v="H"/>
    <s v="IZ10"/>
    <s v="20388054"/>
    <x v="319"/>
    <d v="2024-01-23T00:00:00"/>
    <d v="2024-01-23T00:00:00"/>
    <d v="2024-01-22T00:00:00"/>
    <d v="2024-01-21T00:00:00"/>
    <m/>
    <m/>
    <d v="2024-01-22T00:00:00"/>
    <m/>
    <d v="2024-01-22T00:00:00"/>
    <d v="2024-01-21T00:00:00"/>
    <n v="1.5"/>
  </r>
  <r>
    <s v="IZ10"/>
    <s v="ZA"/>
    <s v="1202570076"/>
    <s v="FALLO SENSOR DE GUARDA RyR"/>
    <x v="2"/>
    <s v="100"/>
    <s v="ELECTINT"/>
    <x v="0"/>
    <s v="MECE MERE ORAS"/>
    <s v="IZEDCORDOBA"/>
    <s v="IZEDCORDOBA"/>
    <s v="IZ10-LJA1-EMP-EMP2"/>
    <s v="B"/>
    <s v=""/>
    <s v=""/>
    <s v="106885571"/>
    <s v=""/>
    <s v="IZCAPIEDRAHI"/>
    <s v="16:20:58"/>
    <s v="505002465"/>
    <s v="0"/>
    <s v=""/>
    <s v=""/>
    <s v=""/>
    <s v="IZ10"/>
    <s v="Z3"/>
    <s v=""/>
    <s v="19:20:45"/>
    <s v="18:20:45"/>
    <s v=""/>
    <s v=""/>
    <s v=""/>
    <s v=""/>
    <s v="18:20:45"/>
    <s v=""/>
    <s v=""/>
    <s v="AAIZ"/>
    <s v=""/>
    <s v=""/>
    <s v="CO"/>
    <s v=""/>
    <s v="PRODUCTIVOS"/>
    <s v="20:19:31"/>
    <s v=""/>
    <s v="000022582934"/>
    <s v="X"/>
    <s v=""/>
    <s v="IZ10"/>
    <s v=""/>
    <s v="000000"/>
    <s v="GNCH"/>
    <s v="10723465"/>
    <s v=""/>
    <s v=""/>
    <s v=""/>
    <s v="00:00:00"/>
    <s v=""/>
    <s v=""/>
    <s v="X"/>
    <s v=""/>
    <s v="20:17:45"/>
    <s v="Juan Nustadtel"/>
    <s v="QM001202570076"/>
    <s v=""/>
    <s v=""/>
    <s v=""/>
    <s v=""/>
    <s v=""/>
    <s v="EMPAQUE RIGIDO"/>
    <s v="ENVIGADO"/>
    <s v=""/>
    <s v=""/>
    <s v=""/>
    <s v="16:20:57"/>
    <s v="MNC550A"/>
    <s v=""/>
    <s v=""/>
    <s v=""/>
    <s v=""/>
    <s v="IZ10"/>
    <s v="Cra 48#48 Sur-75 (Juan Neustadtel)"/>
    <s v="20:17:45"/>
    <s v="5405380"/>
    <s v=""/>
    <s v="000"/>
    <s v="000"/>
    <s v="000"/>
    <s v=""/>
    <s v=""/>
    <s v=""/>
    <s v=""/>
    <s v=""/>
    <s v=""/>
    <s v=""/>
    <s v="H"/>
    <s v="IZ10"/>
    <s v="20183406"/>
    <x v="320"/>
    <d v="2024-01-30T00:00:00"/>
    <d v="2024-01-30T00:00:00"/>
    <d v="2024-01-23T00:00:00"/>
    <d v="2024-01-23T00:00:00"/>
    <m/>
    <m/>
    <d v="2024-01-23T00:00:00"/>
    <m/>
    <d v="2024-01-23T00:00:00"/>
    <d v="2024-01-23T00:00:00"/>
    <n v="1"/>
  </r>
  <r>
    <s v="IZ10"/>
    <s v="ZA"/>
    <s v="1202570812"/>
    <s v="FALLO MODULO ENTRADA - SALIDA FCA 120"/>
    <x v="3"/>
    <s v="100"/>
    <s v="ELECTINT"/>
    <x v="0"/>
    <s v="MEAB METR ORAS"/>
    <s v="IZLGRESTREPO"/>
    <s v="IZLGRESTREPO"/>
    <s v="IZ10-LSC1-EMB"/>
    <s v="B"/>
    <s v=""/>
    <s v=""/>
    <s v="106889061"/>
    <s v=""/>
    <s v="IZSPALACIO"/>
    <s v="15:20:07"/>
    <s v="505003051"/>
    <s v="0"/>
    <s v=""/>
    <s v=""/>
    <s v=""/>
    <s v="IZ10"/>
    <s v="Z3"/>
    <s v=""/>
    <s v="10:00:00"/>
    <s v="19:55:00"/>
    <s v=""/>
    <s v=""/>
    <s v=""/>
    <s v=""/>
    <s v="19:55:00"/>
    <s v=""/>
    <s v=""/>
    <s v="AAIZ"/>
    <s v=""/>
    <s v=""/>
    <s v="CO"/>
    <s v=""/>
    <s v="PRODUCTIVOS"/>
    <s v="20:33:55"/>
    <s v=""/>
    <s v="000022591084"/>
    <s v="X"/>
    <s v=""/>
    <s v="IZ10"/>
    <s v=""/>
    <s v="000000"/>
    <s v="GNCH"/>
    <s v="10724165"/>
    <s v=""/>
    <s v=""/>
    <s v=""/>
    <s v="00:00:00"/>
    <s v=""/>
    <s v=""/>
    <s v="X"/>
    <s v=""/>
    <s v="20:32:32"/>
    <s v="PROPASOL S.A.S"/>
    <s v="QM001202570812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Tv. 93 #53-32, Bogotá"/>
    <s v="20:32:32"/>
    <s v="(1)3004621"/>
    <s v=""/>
    <s v="000"/>
    <s v="000"/>
    <s v="000"/>
    <s v=""/>
    <s v=""/>
    <s v=""/>
    <s v=""/>
    <s v=""/>
    <s v=""/>
    <s v=""/>
    <s v="H"/>
    <s v="IZ10"/>
    <s v="20388176"/>
    <x v="321"/>
    <m/>
    <d v="2024-05-29T00:00:00"/>
    <d v="2024-02-15T00:00:00"/>
    <d v="2024-01-24T00:00:00"/>
    <m/>
    <m/>
    <d v="2024-01-24T00:00:00"/>
    <m/>
    <d v="2024-01-24T00:00:00"/>
    <d v="2024-01-24T00:00:00"/>
    <n v="518.08000000000004"/>
  </r>
  <r>
    <s v="IZ10"/>
    <s v="ZA"/>
    <s v="1202571459"/>
    <s v="FORM00002 PROBLEMA EN MORDAZA"/>
    <x v="6"/>
    <s v="100"/>
    <s v="COORMTTO"/>
    <x v="0"/>
    <s v="MECE ORAS"/>
    <s v="IZLGRESTREPO"/>
    <s v="IZLGRESTREPO"/>
    <s v="IZ10-LSA1-FOR"/>
    <s v="B"/>
    <s v=""/>
    <s v=""/>
    <s v="106892020"/>
    <s v=""/>
    <s v="IZLMORTIZ"/>
    <s v="21:25:33"/>
    <s v="505001603"/>
    <s v="0"/>
    <s v=""/>
    <s v=""/>
    <s v=""/>
    <s v="IZ10"/>
    <s v="Z3"/>
    <s v=""/>
    <s v="16:40:00"/>
    <s v="16:00:00"/>
    <s v=""/>
    <s v=""/>
    <s v=""/>
    <s v=""/>
    <s v="05:31:21"/>
    <s v=""/>
    <s v=""/>
    <s v="AAIZ"/>
    <s v=""/>
    <s v=""/>
    <s v="CO"/>
    <s v=""/>
    <s v="PRODUCTIVOS"/>
    <s v="16:43:31"/>
    <s v=""/>
    <s v="000022598396"/>
    <s v="X"/>
    <s v=""/>
    <s v="IZ10"/>
    <s v=""/>
    <s v="000000"/>
    <s v="GNCH"/>
    <s v="10713765"/>
    <s v=""/>
    <s v=""/>
    <s v=""/>
    <s v="00:00:00"/>
    <s v=""/>
    <s v=""/>
    <s v="X"/>
    <s v=""/>
    <s v="16:41:46"/>
    <s v=""/>
    <s v="QM001202571459"/>
    <s v=""/>
    <s v=""/>
    <s v=""/>
    <s v=""/>
    <s v=""/>
    <s v="FORMADO"/>
    <s v=""/>
    <s v=""/>
    <s v=""/>
    <s v=""/>
    <s v="05:31:22"/>
    <s v="MNC490A"/>
    <s v=""/>
    <s v=""/>
    <s v=""/>
    <s v=""/>
    <s v="IZ10"/>
    <s v=""/>
    <s v="16:41:46"/>
    <s v=""/>
    <s v=""/>
    <s v="000"/>
    <s v="000"/>
    <s v="000"/>
    <s v=""/>
    <s v=""/>
    <s v=""/>
    <s v=""/>
    <s v=""/>
    <s v=""/>
    <s v=""/>
    <s v="H"/>
    <s v="IZ10"/>
    <s v="FORM00002"/>
    <x v="322"/>
    <d v="2024-01-26T00:00:00"/>
    <d v="2024-01-26T00:00:00"/>
    <d v="2024-01-25T00:00:00"/>
    <d v="2024-01-26T00:00:00"/>
    <m/>
    <m/>
    <d v="2024-01-25T00:00:00"/>
    <m/>
    <d v="2024-01-25T00:00:00"/>
    <d v="2024-01-25T00:00:00"/>
    <n v="0.67"/>
  </r>
  <r>
    <s v="IZ10"/>
    <s v="ZA"/>
    <s v="1202573827"/>
    <s v="FALLA MECÁNICA EN MORDAZAS"/>
    <x v="7"/>
    <s v="100"/>
    <s v="COORMTTO"/>
    <x v="0"/>
    <s v="MECE MERE ORAS"/>
    <s v="IZHAGIRALDO"/>
    <s v="IZHAGIRALDO"/>
    <s v="IZ10-LSA1-FOR"/>
    <s v="B"/>
    <s v=""/>
    <s v=""/>
    <s v="106907211"/>
    <s v=""/>
    <s v="IZEMCARVAJAL"/>
    <s v="12:05:18"/>
    <s v="505001267"/>
    <s v="0"/>
    <s v=""/>
    <s v=""/>
    <s v=""/>
    <s v="IZ10"/>
    <s v="Z3"/>
    <s v=""/>
    <s v="07:15:00"/>
    <s v="06:00:57"/>
    <s v=""/>
    <s v=""/>
    <s v=""/>
    <s v=""/>
    <s v="06:00:57"/>
    <s v=""/>
    <s v=""/>
    <s v="AAIZ"/>
    <s v=""/>
    <s v=""/>
    <s v="CO"/>
    <s v=""/>
    <s v="PRODUCTIVOS"/>
    <s v="07:06:17"/>
    <s v=""/>
    <s v="000022633944"/>
    <s v="X"/>
    <s v=""/>
    <s v="IZ10"/>
    <s v=""/>
    <s v="000000"/>
    <s v="GNCH"/>
    <s v="10713765"/>
    <s v=""/>
    <s v=""/>
    <s v=""/>
    <s v="00:00:00"/>
    <s v=""/>
    <s v=""/>
    <s v="X"/>
    <s v=""/>
    <s v="07:04:57"/>
    <s v=""/>
    <s v="QM001202573827"/>
    <s v=""/>
    <s v=""/>
    <s v=""/>
    <s v=""/>
    <s v=""/>
    <s v="FORMADO"/>
    <s v=""/>
    <s v=""/>
    <s v=""/>
    <s v=""/>
    <s v="15:40:17"/>
    <s v="MNC490A"/>
    <s v=""/>
    <s v=""/>
    <s v=""/>
    <s v=""/>
    <s v="IZ10"/>
    <s v=""/>
    <s v="07:04:57"/>
    <s v=""/>
    <s v=""/>
    <s v="000"/>
    <s v="000"/>
    <s v="000"/>
    <s v=""/>
    <s v=""/>
    <s v=""/>
    <s v=""/>
    <s v=""/>
    <s v=""/>
    <s v=""/>
    <s v="H"/>
    <s v="IZ10"/>
    <s v="FORM00001"/>
    <x v="323"/>
    <d v="2024-02-03T00:00:00"/>
    <d v="2024-03-19T00:00:00"/>
    <d v="2024-01-31T00:00:00"/>
    <d v="2024-01-31T00:00:00"/>
    <m/>
    <m/>
    <d v="2024-01-31T00:00:00"/>
    <m/>
    <d v="2024-01-31T00:00:00"/>
    <d v="2024-01-31T00:00:00"/>
    <n v="1.23"/>
  </r>
  <r>
    <s v="IZ10"/>
    <s v="ZA"/>
    <s v="1202574576"/>
    <s v="SENSOR DE LLENADO AVERIADO"/>
    <x v="6"/>
    <s v="100"/>
    <s v="COORMTTO"/>
    <x v="0"/>
    <s v="MECE MERE ORAS"/>
    <s v="IZHAGIRALDO"/>
    <s v="IZHAGIRALDO"/>
    <s v="IZ10-LSA1-FOR"/>
    <s v="B"/>
    <s v=""/>
    <s v=""/>
    <s v="106910229"/>
    <s v=""/>
    <s v="IZEMCARVAJAL"/>
    <s v="13:45:57"/>
    <s v="505001603"/>
    <s v="0"/>
    <s v=""/>
    <s v=""/>
    <s v=""/>
    <s v="IZ10"/>
    <s v="Z3"/>
    <s v=""/>
    <s v="10:50:00"/>
    <s v="09:30:30"/>
    <s v=""/>
    <s v=""/>
    <s v=""/>
    <s v=""/>
    <s v="13:45:20"/>
    <s v=""/>
    <s v=""/>
    <s v="AAIZ"/>
    <s v=""/>
    <s v=""/>
    <s v="CO"/>
    <s v=""/>
    <s v="PRODUCTIVOS"/>
    <s v="09:56:28"/>
    <s v=""/>
    <s v="000022645579"/>
    <s v="X"/>
    <s v=""/>
    <s v="IZ10"/>
    <s v=""/>
    <s v="000000"/>
    <s v="GNCH"/>
    <s v="10713765"/>
    <s v=""/>
    <s v=""/>
    <s v=""/>
    <s v="00:00:00"/>
    <s v=""/>
    <s v=""/>
    <s v="X"/>
    <s v=""/>
    <s v="09:51:30"/>
    <s v=""/>
    <s v="QM001202574576"/>
    <s v=""/>
    <s v=""/>
    <s v=""/>
    <s v=""/>
    <s v=""/>
    <s v="FORMADO"/>
    <s v=""/>
    <s v=""/>
    <s v=""/>
    <s v=""/>
    <s v="13:45:21"/>
    <s v="MNC490A"/>
    <s v=""/>
    <s v=""/>
    <s v=""/>
    <s v=""/>
    <s v="IZ10"/>
    <s v=""/>
    <s v="09:51:30"/>
    <s v=""/>
    <s v=""/>
    <s v="000"/>
    <s v="000"/>
    <s v="000"/>
    <s v=""/>
    <s v=""/>
    <s v=""/>
    <s v=""/>
    <s v=""/>
    <s v=""/>
    <s v=""/>
    <s v="H"/>
    <s v="IZ10"/>
    <s v="FORM00002"/>
    <x v="324"/>
    <d v="2024-02-13T00:00:00"/>
    <d v="2024-02-13T00:00:00"/>
    <d v="2024-02-01T00:00:00"/>
    <d v="2024-02-13T00:00:00"/>
    <m/>
    <m/>
    <d v="2024-02-01T00:00:00"/>
    <m/>
    <d v="2024-02-01T00:00:00"/>
    <d v="2024-02-01T00:00:00"/>
    <n v="1.33"/>
  </r>
  <r>
    <s v="IZ10"/>
    <s v="ZA"/>
    <s v="1202575408"/>
    <s v="GUIA DEL CABEZAL TORCIDO"/>
    <x v="8"/>
    <s v="100"/>
    <s v="MECANINT"/>
    <x v="0"/>
    <s v="MECE MERE ORAS"/>
    <s v="IZJIGOMEZ"/>
    <s v="IZJIGOMEZ"/>
    <s v="IZ10-LSA1-FOR"/>
    <s v="B"/>
    <s v=""/>
    <s v=""/>
    <s v="106913688"/>
    <s v=""/>
    <s v="EXIZACMERINO"/>
    <s v="23:41:15"/>
    <s v="505003047"/>
    <s v="0"/>
    <s v=""/>
    <s v=""/>
    <s v=""/>
    <s v="IZ10"/>
    <s v="Z3"/>
    <s v=""/>
    <s v="17:10:00"/>
    <s v="16:44:00"/>
    <s v=""/>
    <s v=""/>
    <s v=""/>
    <s v=""/>
    <s v="23:41:14"/>
    <s v=""/>
    <s v=""/>
    <s v="AAIZ"/>
    <s v=""/>
    <s v=""/>
    <s v="CO"/>
    <s v=""/>
    <s v="PRODUCTIVOS"/>
    <s v="16:57:18"/>
    <s v=""/>
    <s v="000022655480"/>
    <s v="X"/>
    <s v=""/>
    <s v="IZ10"/>
    <s v=""/>
    <s v="000000"/>
    <s v="GNCH"/>
    <s v="10713765"/>
    <s v=""/>
    <s v=""/>
    <s v=""/>
    <s v="00:00:00"/>
    <s v=""/>
    <s v=""/>
    <s v="X"/>
    <s v=""/>
    <s v="16:54:49"/>
    <s v="Juan Neustadtel"/>
    <s v="QM001202575408"/>
    <s v=""/>
    <s v=""/>
    <s v=""/>
    <s v=""/>
    <s v=""/>
    <s v="FORMADO"/>
    <s v=""/>
    <s v=""/>
    <s v=""/>
    <s v=""/>
    <s v="23:41:15"/>
    <s v="MNC490A"/>
    <s v=""/>
    <s v=""/>
    <s v=""/>
    <s v=""/>
    <s v="IZ10"/>
    <s v="Cra 48#48 Sur--75, Envigado"/>
    <s v="16:54:49"/>
    <s v="5405380 108"/>
    <s v=""/>
    <s v="000"/>
    <s v="000"/>
    <s v="000"/>
    <s v=""/>
    <s v=""/>
    <s v=""/>
    <s v=""/>
    <s v=""/>
    <s v=""/>
    <s v=""/>
    <s v="H"/>
    <s v="IZ10"/>
    <s v="20388054"/>
    <x v="325"/>
    <d v="2024-02-02T00:00:00"/>
    <d v="2024-02-02T00:00:00"/>
    <d v="2024-02-02T00:00:00"/>
    <d v="2024-02-02T00:00:00"/>
    <m/>
    <m/>
    <d v="2024-02-02T00:00:00"/>
    <m/>
    <d v="2024-02-02T00:00:00"/>
    <d v="2024-02-02T00:00:00"/>
    <n v="0.43"/>
  </r>
  <r>
    <s v="IZ10"/>
    <s v="ZA"/>
    <s v="1202576317"/>
    <s v="CICLO INCOMPLETO MORDAZAS NO CIERRAN"/>
    <x v="7"/>
    <s v="100"/>
    <s v="MECANINT"/>
    <x v="0"/>
    <s v="MECE MERE ORAS"/>
    <s v="IZJIGOMEZ"/>
    <s v="IZJIGOMEZ"/>
    <s v="IZ10-LSA1-FOR"/>
    <s v="B"/>
    <s v=""/>
    <s v=""/>
    <s v="106919228"/>
    <s v=""/>
    <s v="EXIZJDSURMAY"/>
    <s v="11:34:59"/>
    <s v="505001267"/>
    <s v="0"/>
    <s v=""/>
    <s v=""/>
    <s v=""/>
    <s v="IZ10"/>
    <s v="Z3"/>
    <s v=""/>
    <s v="12:50:00"/>
    <s v="12:10:00"/>
    <s v=""/>
    <s v=""/>
    <s v=""/>
    <s v=""/>
    <s v="12:10:00"/>
    <s v=""/>
    <s v=""/>
    <s v="AAIZ"/>
    <s v=""/>
    <s v=""/>
    <s v="CO"/>
    <s v=""/>
    <s v="PRODUCTIVOS"/>
    <s v="14:30:50"/>
    <s v=""/>
    <s v="000022667090"/>
    <s v="X"/>
    <s v=""/>
    <s v="IZ10"/>
    <s v=""/>
    <s v="000000"/>
    <s v="GNCH"/>
    <s v="10713765"/>
    <s v=""/>
    <s v=""/>
    <s v=""/>
    <s v="00:00:00"/>
    <s v=""/>
    <s v=""/>
    <s v="X"/>
    <s v=""/>
    <s v="14:26:35"/>
    <s v=""/>
    <s v="QM001202576317"/>
    <s v=""/>
    <s v=""/>
    <s v=""/>
    <s v=""/>
    <s v=""/>
    <s v="FORMADO"/>
    <s v=""/>
    <s v=""/>
    <s v=""/>
    <s v=""/>
    <s v="17:11:11"/>
    <s v="MNC490A"/>
    <s v=""/>
    <s v=""/>
    <s v=""/>
    <s v=""/>
    <s v="IZ10"/>
    <s v=""/>
    <s v="14:26:35"/>
    <s v=""/>
    <s v=""/>
    <s v="000"/>
    <s v="000"/>
    <s v="000"/>
    <s v=""/>
    <s v=""/>
    <s v=""/>
    <s v=""/>
    <s v=""/>
    <s v=""/>
    <s v=""/>
    <s v="H"/>
    <s v="IZ10"/>
    <s v="FORM00001"/>
    <x v="326"/>
    <d v="2024-02-07T00:00:00"/>
    <d v="2024-03-18T00:00:00"/>
    <d v="2024-02-05T00:00:00"/>
    <d v="2024-02-05T00:00:00"/>
    <m/>
    <m/>
    <d v="2024-02-05T00:00:00"/>
    <m/>
    <d v="2024-02-05T00:00:00"/>
    <d v="2024-02-05T00:00:00"/>
    <n v="0.67"/>
  </r>
  <r>
    <s v="IZ10"/>
    <s v="ZA"/>
    <s v="1202578546"/>
    <s v="Pasta en piñones NL 1"/>
    <x v="7"/>
    <s v="100"/>
    <s v="MECANINT"/>
    <x v="0"/>
    <s v="MECE MERE ORAS"/>
    <s v="IZLMORTIZ"/>
    <s v="IZLMORTIZ"/>
    <s v="IZ10-LSA1-FOR"/>
    <s v="B"/>
    <s v=""/>
    <s v=""/>
    <s v="106930119"/>
    <s v=""/>
    <s v="IZLMORTIZ"/>
    <s v="20:09:45"/>
    <s v="505001267"/>
    <s v="0"/>
    <s v=""/>
    <s v=""/>
    <s v=""/>
    <s v="IZ10"/>
    <s v="Z3"/>
    <s v=""/>
    <s v="21:40:00"/>
    <s v="21:10:00"/>
    <s v=""/>
    <s v=""/>
    <s v=""/>
    <s v=""/>
    <s v="20:09:44"/>
    <s v=""/>
    <s v=""/>
    <s v="AAIZ"/>
    <s v=""/>
    <s v=""/>
    <s v="CO"/>
    <s v=""/>
    <s v="PRODUCTIVOS"/>
    <s v="21:47:43"/>
    <s v=""/>
    <s v="000022690187"/>
    <s v="X"/>
    <s v=""/>
    <s v="IZ10"/>
    <s v=""/>
    <s v="000000"/>
    <s v="GNCH"/>
    <s v="10713765"/>
    <s v=""/>
    <s v=""/>
    <s v=""/>
    <s v="00:00:00"/>
    <s v=""/>
    <s v=""/>
    <s v="X"/>
    <s v=""/>
    <s v="21:47:17"/>
    <s v=""/>
    <s v="QM001202578546"/>
    <s v=""/>
    <s v=""/>
    <s v=""/>
    <s v=""/>
    <s v=""/>
    <s v="FORMADO"/>
    <s v=""/>
    <s v=""/>
    <s v=""/>
    <s v=""/>
    <s v="20:09:45"/>
    <s v="MNC490A"/>
    <s v=""/>
    <s v=""/>
    <s v=""/>
    <s v=""/>
    <s v="IZ10"/>
    <s v=""/>
    <s v="21:47:17"/>
    <s v=""/>
    <s v=""/>
    <s v="000"/>
    <s v="000"/>
    <s v="000"/>
    <s v=""/>
    <s v=""/>
    <s v=""/>
    <s v=""/>
    <s v=""/>
    <s v=""/>
    <s v=""/>
    <s v="H"/>
    <s v="IZ10"/>
    <s v="FORM00001"/>
    <x v="327"/>
    <d v="2024-02-09T00:00:00"/>
    <d v="2024-02-09T00:00:00"/>
    <d v="2024-02-08T00:00:00"/>
    <d v="2024-02-09T00:00:00"/>
    <m/>
    <m/>
    <d v="2024-02-08T00:00:00"/>
    <m/>
    <d v="2024-02-08T00:00:00"/>
    <d v="2024-02-08T00:00:00"/>
    <n v="0.5"/>
  </r>
  <r>
    <s v="IZ10"/>
    <s v="ZA"/>
    <s v="1202579386"/>
    <s v="FRACTURA CUCHILLA TROQUEL #4"/>
    <x v="2"/>
    <s v="100"/>
    <s v="MECANINT"/>
    <x v="0"/>
    <s v="MECE MERE ORAS"/>
    <s v="IZEDCORDOBA"/>
    <s v="IZEDCORDOBA"/>
    <s v="IZ10-LJA1-EMP-EMP2"/>
    <s v="B"/>
    <s v=""/>
    <s v=""/>
    <s v="106932175"/>
    <s v=""/>
    <s v="IZLMORTIZ"/>
    <s v="21:07:03"/>
    <s v="505002465"/>
    <s v="0"/>
    <s v=""/>
    <s v=""/>
    <s v=""/>
    <s v="IZ10"/>
    <s v="Z3"/>
    <s v=""/>
    <s v="20:30:00"/>
    <s v="19:20:00"/>
    <s v=""/>
    <s v=""/>
    <s v=""/>
    <s v=""/>
    <s v="21:06:48"/>
    <s v=""/>
    <s v=""/>
    <s v="AAIZ"/>
    <s v=""/>
    <s v=""/>
    <s v="CO"/>
    <s v=""/>
    <s v="PRODUCTIVOS"/>
    <s v="19:34:51"/>
    <s v=""/>
    <s v="000022702563"/>
    <s v="X"/>
    <s v=""/>
    <s v="IZ10"/>
    <s v=""/>
    <s v="000000"/>
    <s v="GNCH"/>
    <s v="10723465"/>
    <s v=""/>
    <s v=""/>
    <s v=""/>
    <s v="00:00:00"/>
    <s v=""/>
    <s v=""/>
    <s v="X"/>
    <s v=""/>
    <s v="19:32:38"/>
    <s v="Juan Nustadtel"/>
    <s v="QM001202579386"/>
    <s v=""/>
    <s v=""/>
    <s v=""/>
    <s v=""/>
    <s v=""/>
    <s v="EMPAQUE RIGIDO"/>
    <s v="ENVIGADO"/>
    <s v=""/>
    <s v=""/>
    <s v=""/>
    <s v="21:06:49"/>
    <s v="MNC550A"/>
    <s v=""/>
    <s v=""/>
    <s v=""/>
    <s v=""/>
    <s v="IZ10"/>
    <s v="Cra 48#48 Sur-75 (Juan Neustadtel)"/>
    <s v="19:32:38"/>
    <s v="5405380"/>
    <s v=""/>
    <s v="000"/>
    <s v="000"/>
    <s v="000"/>
    <s v=""/>
    <s v=""/>
    <s v=""/>
    <s v=""/>
    <s v=""/>
    <s v=""/>
    <s v=""/>
    <s v="H"/>
    <s v="IZ10"/>
    <s v="20183406"/>
    <x v="328"/>
    <d v="2024-02-10T00:00:00"/>
    <d v="2024-02-10T00:00:00"/>
    <d v="2024-02-10T00:00:00"/>
    <d v="2024-02-10T00:00:00"/>
    <m/>
    <m/>
    <d v="2024-02-10T00:00:00"/>
    <m/>
    <d v="2024-02-10T00:00:00"/>
    <d v="2024-02-10T00:00:00"/>
    <n v="1.17"/>
  </r>
  <r>
    <s v="IZ10"/>
    <s v="ZA"/>
    <s v="1202579794"/>
    <s v="TIRA MARGINAL EN ENGRANAJE BANDA SALIDA"/>
    <x v="2"/>
    <s v="100"/>
    <s v="COORMTTO"/>
    <x v="0"/>
    <s v="MECE MERE ORAS"/>
    <s v="IZJFSOTO"/>
    <s v="IZJFSOTO"/>
    <s v="IZ10-LJA1-EMP-EMP2"/>
    <s v="B"/>
    <s v=""/>
    <s v=""/>
    <s v="106934795"/>
    <s v=""/>
    <s v="IZCAPIEDRAHI"/>
    <s v="08:50:50"/>
    <s v="505002465"/>
    <s v="0"/>
    <s v=""/>
    <s v=""/>
    <s v=""/>
    <s v="IZ10"/>
    <s v="Z3"/>
    <s v=""/>
    <s v="11:30:00"/>
    <s v="10:55:08"/>
    <s v=""/>
    <s v=""/>
    <s v=""/>
    <s v=""/>
    <s v="10:55:08"/>
    <s v=""/>
    <s v=""/>
    <s v="AAIZ"/>
    <s v=""/>
    <s v=""/>
    <s v="CO"/>
    <s v=""/>
    <s v="PRODUCTIVOS"/>
    <s v="11:17:45"/>
    <s v=""/>
    <s v="000022706975"/>
    <s v="X"/>
    <s v=""/>
    <s v="IZ10"/>
    <s v=""/>
    <s v="000000"/>
    <s v="GNCH"/>
    <s v="10723465"/>
    <s v=""/>
    <s v=""/>
    <s v=""/>
    <s v="00:00:00"/>
    <s v=""/>
    <s v=""/>
    <s v="X"/>
    <s v=""/>
    <s v="11:15:19"/>
    <s v="Juan Nustadtel"/>
    <s v="QM001202579794"/>
    <s v=""/>
    <s v=""/>
    <s v=""/>
    <s v=""/>
    <s v=""/>
    <s v="EMPAQUE RIGIDO"/>
    <s v="ENVIGADO"/>
    <s v=""/>
    <s v=""/>
    <s v=""/>
    <s v="08:50:44"/>
    <s v="MNC550A"/>
    <s v=""/>
    <s v=""/>
    <s v=""/>
    <s v=""/>
    <s v="IZ10"/>
    <s v="Cra 48#48 Sur-75 (Juan Neustadtel)"/>
    <s v="11:15:19"/>
    <s v="5405380"/>
    <s v=""/>
    <s v="000"/>
    <s v="000"/>
    <s v="000"/>
    <s v=""/>
    <s v=""/>
    <s v=""/>
    <s v=""/>
    <s v=""/>
    <s v=""/>
    <s v=""/>
    <s v="H"/>
    <s v="IZ10"/>
    <s v="20183406"/>
    <x v="329"/>
    <d v="2024-02-15T00:00:00"/>
    <d v="2024-02-15T00:00:00"/>
    <d v="2024-02-12T00:00:00"/>
    <d v="2024-02-12T00:00:00"/>
    <m/>
    <m/>
    <d v="2024-02-12T00:00:00"/>
    <m/>
    <d v="2024-02-12T00:00:00"/>
    <d v="2024-02-12T00:00:00"/>
    <n v="0.57999999999999996"/>
  </r>
  <r>
    <s v="IZ10"/>
    <s v="ZA"/>
    <s v="1202580065"/>
    <s v="FRACTURA DE RACOR"/>
    <x v="6"/>
    <s v="100"/>
    <s v="COORMTTO"/>
    <x v="0"/>
    <s v="MECE MERE ORAS"/>
    <s v="IZJIGOMEZ"/>
    <s v="IZJIGOMEZ"/>
    <s v="IZ10-LSA1-FOR"/>
    <s v="B"/>
    <s v=""/>
    <s v=""/>
    <s v="106935427"/>
    <s v=""/>
    <s v="EXIZACMERINO"/>
    <s v="04:50:42"/>
    <s v="505001603"/>
    <s v="0"/>
    <s v=""/>
    <s v=""/>
    <s v=""/>
    <s v="IZ10"/>
    <s v="Z3"/>
    <s v=""/>
    <s v="17:30:45"/>
    <s v="17:00:45"/>
    <s v=""/>
    <s v=""/>
    <s v=""/>
    <s v=""/>
    <s v="04:50:41"/>
    <s v=""/>
    <s v=""/>
    <s v="AAIZ"/>
    <s v=""/>
    <s v=""/>
    <s v="CO"/>
    <s v=""/>
    <s v="PRODUCTIVOS"/>
    <s v="17:22:34"/>
    <s v=""/>
    <s v="000022710019"/>
    <s v="X"/>
    <s v=""/>
    <s v="IZ10"/>
    <s v=""/>
    <s v="000000"/>
    <s v="GNCH"/>
    <s v="10713765"/>
    <s v=""/>
    <s v=""/>
    <s v=""/>
    <s v="00:00:00"/>
    <s v=""/>
    <s v=""/>
    <s v="X"/>
    <s v=""/>
    <s v="17:20:45"/>
    <s v=""/>
    <s v="QM001202580065"/>
    <s v=""/>
    <s v=""/>
    <s v=""/>
    <s v=""/>
    <s v=""/>
    <s v="FORMADO"/>
    <s v=""/>
    <s v=""/>
    <s v=""/>
    <s v=""/>
    <s v="04:50:42"/>
    <s v="MNC490A"/>
    <s v=""/>
    <s v=""/>
    <s v=""/>
    <s v=""/>
    <s v="IZ10"/>
    <s v=""/>
    <s v="17:20:45"/>
    <s v=""/>
    <s v=""/>
    <s v="000"/>
    <s v="000"/>
    <s v="000"/>
    <s v=""/>
    <s v=""/>
    <s v=""/>
    <s v=""/>
    <s v=""/>
    <s v=""/>
    <s v=""/>
    <s v="H"/>
    <s v="IZ10"/>
    <s v="FORM00002"/>
    <x v="329"/>
    <d v="2024-02-13T00:00:00"/>
    <d v="2024-02-13T00:00:00"/>
    <d v="2024-02-12T00:00:00"/>
    <d v="2024-02-13T00:00:00"/>
    <m/>
    <m/>
    <d v="2024-02-12T00:00:00"/>
    <m/>
    <d v="2024-02-12T00:00:00"/>
    <d v="2024-02-12T00:00:00"/>
    <n v="0.5"/>
  </r>
  <r>
    <s v="IZ10"/>
    <s v="ZA"/>
    <s v="1202580628"/>
    <s v="PROBLEMAS SISTEMA DE CORTE LONGITUDINAL"/>
    <x v="2"/>
    <s v="100"/>
    <s v="MECANINT"/>
    <x v="0"/>
    <s v="MECE MERE ORAS"/>
    <s v="IZJFSOTO"/>
    <s v="IZJFSOTO"/>
    <s v="IZ10-LJA1-EMP-EMP2"/>
    <s v="B"/>
    <s v=""/>
    <s v=""/>
    <s v="106943207"/>
    <s v=""/>
    <s v="IZEMCARVAJAL"/>
    <s v="09:20:36"/>
    <s v="505002465"/>
    <s v="0"/>
    <s v=""/>
    <s v=""/>
    <s v=""/>
    <s v="IZ10"/>
    <s v="Z3"/>
    <s v=""/>
    <s v="18:30:00"/>
    <s v="11:00:00"/>
    <s v=""/>
    <s v=""/>
    <s v=""/>
    <s v=""/>
    <s v="11:00:00"/>
    <s v=""/>
    <s v=""/>
    <s v="AAIZ"/>
    <s v=""/>
    <s v=""/>
    <s v="CO"/>
    <s v=""/>
    <s v="PRODUCTIVOS"/>
    <s v="13:50:32"/>
    <s v=""/>
    <s v="000022716574"/>
    <s v="X"/>
    <s v=""/>
    <s v="IZ10"/>
    <s v=""/>
    <s v="000000"/>
    <s v="GNCH"/>
    <s v="10723465"/>
    <s v=""/>
    <s v=""/>
    <s v=""/>
    <s v="00:00:00"/>
    <s v=""/>
    <s v=""/>
    <s v="X"/>
    <s v=""/>
    <s v="13:47:57"/>
    <s v="Juan Nustadtel"/>
    <s v="QM001202580628"/>
    <s v=""/>
    <s v=""/>
    <s v=""/>
    <s v=""/>
    <s v=""/>
    <s v="EMPAQUE RIGIDO"/>
    <s v="ENVIGADO"/>
    <s v=""/>
    <s v=""/>
    <s v=""/>
    <s v="09:20:34"/>
    <s v="MNC550A"/>
    <s v=""/>
    <s v=""/>
    <s v=""/>
    <s v=""/>
    <s v="IZ10"/>
    <s v="Cra 48#48 Sur-75 (Juan Neustadtel)"/>
    <s v="13:47:57"/>
    <s v="5405380"/>
    <s v=""/>
    <s v="000"/>
    <s v="000"/>
    <s v="000"/>
    <s v=""/>
    <s v=""/>
    <s v=""/>
    <s v=""/>
    <s v=""/>
    <s v=""/>
    <s v=""/>
    <s v="H"/>
    <s v="IZ10"/>
    <s v="20183406"/>
    <x v="330"/>
    <d v="2024-05-31T00:00:00"/>
    <d v="2024-05-31T00:00:00"/>
    <d v="2024-02-13T00:00:00"/>
    <d v="2024-02-13T00:00:00"/>
    <m/>
    <m/>
    <d v="2024-02-13T00:00:00"/>
    <m/>
    <d v="2024-02-13T00:00:00"/>
    <d v="2024-02-13T00:00:00"/>
    <n v="7.5"/>
  </r>
  <r>
    <s v="IZ10"/>
    <s v="ZA"/>
    <s v="1202582616"/>
    <s v="Se fracturo el empaque del anteojo de se"/>
    <x v="4"/>
    <s v="100"/>
    <s v="COORMTTO"/>
    <x v="3"/>
    <s v="MECE"/>
    <s v="IZJIGOMEZ"/>
    <s v="IZJIGOMEZ"/>
    <s v="IZ10-LSA1-EMP"/>
    <s v="B"/>
    <s v=""/>
    <s v=""/>
    <s v=""/>
    <s v=""/>
    <s v="IZLMORTIZ"/>
    <s v="16:09:50"/>
    <s v="505001342"/>
    <s v="0"/>
    <s v=""/>
    <s v=""/>
    <s v=""/>
    <s v="IZ10"/>
    <s v="Z3"/>
    <s v=""/>
    <s v="00:00:00"/>
    <s v="14:00:27"/>
    <s v=""/>
    <s v=""/>
    <s v=""/>
    <s v=""/>
    <s v="14:00:27"/>
    <s v=""/>
    <s v=""/>
    <s v="AAIZ"/>
    <s v=""/>
    <s v=""/>
    <s v="CO"/>
    <s v=""/>
    <s v="PRODUCTIVOS"/>
    <s v="14:47:08"/>
    <s v=""/>
    <s v="000022741792"/>
    <s v="X"/>
    <s v=""/>
    <s v="IZ10"/>
    <s v=""/>
    <s v="000000"/>
    <s v="GNCH"/>
    <s v="10712765"/>
    <s v=""/>
    <s v=""/>
    <s v=""/>
    <s v="00:00:00"/>
    <s v=""/>
    <s v=""/>
    <s v="X"/>
    <s v=""/>
    <s v="14:45:27"/>
    <s v=""/>
    <s v="QM001202582616"/>
    <s v=""/>
    <s v=""/>
    <s v=""/>
    <s v=""/>
    <s v=""/>
    <s v="EMPAQUE"/>
    <s v=""/>
    <s v=""/>
    <s v=""/>
    <s v=""/>
    <s v="16:09:49"/>
    <s v="MNC525A"/>
    <s v=""/>
    <s v=""/>
    <s v=""/>
    <s v=""/>
    <s v="IZ10"/>
    <s v=""/>
    <s v="14:45:27"/>
    <s v=""/>
    <s v=""/>
    <s v="000"/>
    <s v="000"/>
    <s v="000"/>
    <s v=""/>
    <s v=""/>
    <s v=""/>
    <s v=""/>
    <s v=""/>
    <s v=""/>
    <s v=""/>
    <s v="H"/>
    <s v="IZ10"/>
    <s v="EMPA00005"/>
    <x v="331"/>
    <d v="2024-02-20T00:00:00"/>
    <d v="2024-02-20T00:00:00"/>
    <m/>
    <d v="2024-02-16T00:00:00"/>
    <m/>
    <m/>
    <d v="2024-02-16T00:00:00"/>
    <m/>
    <d v="2024-02-16T00:00:00"/>
    <d v="2024-02-16T00:00:00"/>
    <n v="0"/>
  </r>
  <r>
    <s v="IZ10"/>
    <s v="ZA"/>
    <s v="1202584680"/>
    <s v="PROBLEMAS CORTE LONGITUDINAL CRISTALIZAD"/>
    <x v="2"/>
    <s v="100"/>
    <s v="COORMTTO"/>
    <x v="0"/>
    <s v="MECE MERE ORAS"/>
    <s v="IZJFSOTO"/>
    <s v="IZJFSOTO"/>
    <s v="IZ10-LJA1-EMP-EMP2"/>
    <s v="B"/>
    <s v=""/>
    <s v=""/>
    <s v="106958156"/>
    <s v=""/>
    <s v="IZEMCARVAJAL"/>
    <s v="09:20:57"/>
    <s v="505002465"/>
    <s v="0"/>
    <s v=""/>
    <s v=""/>
    <s v=""/>
    <s v="IZ10"/>
    <s v="Z3"/>
    <s v=""/>
    <s v="10:20:00"/>
    <s v="09:50:00"/>
    <s v=""/>
    <s v=""/>
    <s v=""/>
    <s v=""/>
    <s v="09:50:00"/>
    <s v=""/>
    <s v=""/>
    <s v="AAIZ"/>
    <s v=""/>
    <s v=""/>
    <s v="CO"/>
    <s v=""/>
    <s v="PRODUCTIVOS"/>
    <s v="12:15:57"/>
    <s v=""/>
    <s v="000022775471"/>
    <s v="X"/>
    <s v=""/>
    <s v="IZ10"/>
    <s v=""/>
    <s v="000000"/>
    <s v="GNCH"/>
    <s v="10723465"/>
    <s v=""/>
    <s v=""/>
    <s v=""/>
    <s v="00:00:00"/>
    <s v=""/>
    <s v=""/>
    <s v="X"/>
    <s v=""/>
    <s v="12:12:57"/>
    <s v="Juan Nustadtel"/>
    <s v="QM001202584680"/>
    <s v=""/>
    <s v=""/>
    <s v=""/>
    <s v=""/>
    <s v=""/>
    <s v="EMPAQUE RIGIDO"/>
    <s v="ENVIGADO"/>
    <s v=""/>
    <s v=""/>
    <s v=""/>
    <s v="09:20:56"/>
    <s v="MNC550A"/>
    <s v=""/>
    <s v=""/>
    <s v=""/>
    <s v=""/>
    <s v="IZ10"/>
    <s v="Cra 48#48 Sur-75 (Juan Neustadtel)"/>
    <s v="12:12:57"/>
    <s v="5405380"/>
    <s v=""/>
    <s v="000"/>
    <s v="000"/>
    <s v="000"/>
    <s v=""/>
    <s v=""/>
    <s v=""/>
    <s v=""/>
    <s v=""/>
    <s v=""/>
    <s v=""/>
    <s v="H"/>
    <s v="IZ10"/>
    <s v="20183406"/>
    <x v="332"/>
    <d v="2024-05-31T00:00:00"/>
    <d v="2024-05-31T00:00:00"/>
    <d v="2024-02-21T00:00:00"/>
    <d v="2024-02-21T00:00:00"/>
    <m/>
    <m/>
    <d v="2024-02-21T00:00:00"/>
    <m/>
    <d v="2024-02-21T00:00:00"/>
    <d v="2024-02-21T00:00:00"/>
    <n v="0.5"/>
  </r>
  <r>
    <s v="IZ10"/>
    <s v="ZA"/>
    <s v="1202585572"/>
    <s v="Revaba en matriz de la grapadora de sal"/>
    <x v="3"/>
    <s v="100"/>
    <s v="COORMTTO"/>
    <x v="3"/>
    <s v="MECE"/>
    <s v="DIDIER SUAZA"/>
    <s v="NCACPRODZENU"/>
    <s v="IZ10-LSC1-EMB"/>
    <s v="B"/>
    <s v=""/>
    <s v=""/>
    <s v=""/>
    <s v=""/>
    <s v="IZLMORTIZ"/>
    <s v="20:46:45"/>
    <s v="505003051"/>
    <s v="0"/>
    <s v=""/>
    <s v=""/>
    <s v=""/>
    <s v="IZ10"/>
    <s v="Z3"/>
    <s v=""/>
    <s v="00:00:00"/>
    <s v="15:08:00"/>
    <s v=""/>
    <s v=""/>
    <s v=""/>
    <s v=""/>
    <s v="15:08:00"/>
    <s v=""/>
    <s v=""/>
    <s v="AAIZ"/>
    <s v=""/>
    <s v=""/>
    <s v="CO"/>
    <s v=""/>
    <s v="PRODUCTIVOS"/>
    <s v="15:27:06"/>
    <s v=""/>
    <s v="000022789186"/>
    <s v="X"/>
    <s v=""/>
    <s v="IZ10"/>
    <s v=""/>
    <s v="000000"/>
    <s v="GNCH"/>
    <s v="10724165"/>
    <s v=""/>
    <s v=""/>
    <s v=""/>
    <s v="00:00:00"/>
    <s v=""/>
    <s v=""/>
    <s v="X"/>
    <s v=""/>
    <s v="15:27:06"/>
    <s v="PROPASOL S.A.S"/>
    <s v="QM001202585572"/>
    <s v=""/>
    <s v=""/>
    <s v=""/>
    <s v=""/>
    <s v=""/>
    <s v="EMBUTIDO SALCHICHON"/>
    <s v=""/>
    <s v=""/>
    <s v=""/>
    <s v=""/>
    <s v="20:46:43"/>
    <s v="MNC540A"/>
    <s v=""/>
    <s v=""/>
    <s v=""/>
    <s v=""/>
    <s v="IZ10"/>
    <s v="Tv. 93 #53-32, Bogotá"/>
    <s v="15:27:06"/>
    <s v="(1)3004621"/>
    <s v=""/>
    <s v="000"/>
    <s v="000"/>
    <s v="000"/>
    <s v=""/>
    <s v=""/>
    <s v=""/>
    <s v=""/>
    <s v=""/>
    <s v=""/>
    <s v=""/>
    <s v="H"/>
    <s v="IZ10"/>
    <s v="20388176"/>
    <x v="333"/>
    <d v="2024-03-01T00:00:00"/>
    <d v="2024-03-01T00:00:00"/>
    <m/>
    <d v="2024-02-22T00:00:00"/>
    <m/>
    <m/>
    <d v="2024-02-22T00:00:00"/>
    <m/>
    <d v="2024-02-22T00:00:00"/>
    <d v="2024-02-22T00:00:00"/>
    <n v="0"/>
  </r>
  <r>
    <s v="IZ10"/>
    <s v="ZA"/>
    <s v="1202586700"/>
    <s v="TROQUELES DESALINEADOS"/>
    <x v="2"/>
    <s v="100"/>
    <s v="COORMTTO"/>
    <x v="0"/>
    <s v="MECE MERE ORAS"/>
    <s v="IZJFSOTO"/>
    <s v="IZJFSOTO"/>
    <s v="IZ10-LJA1-EMP-EMP2"/>
    <s v="B"/>
    <s v=""/>
    <s v=""/>
    <s v="106977335"/>
    <s v=""/>
    <s v="IZEMCARVAJAL"/>
    <s v="13:43:44"/>
    <s v="505002465"/>
    <s v="0"/>
    <s v=""/>
    <s v=""/>
    <s v=""/>
    <s v="IZ10"/>
    <s v="Z3"/>
    <s v=""/>
    <s v="13:00:00"/>
    <s v="12:00:39"/>
    <s v=""/>
    <s v=""/>
    <s v=""/>
    <s v=""/>
    <s v="12:00:39"/>
    <s v=""/>
    <s v=""/>
    <s v="AAIZ"/>
    <s v=""/>
    <s v=""/>
    <s v="CO"/>
    <s v=""/>
    <s v="PRODUCTIVOS"/>
    <s v="13:44:13"/>
    <s v=""/>
    <s v="000022806831"/>
    <s v="X"/>
    <s v=""/>
    <s v="IZ10"/>
    <s v=""/>
    <s v="000000"/>
    <s v="GNCH"/>
    <s v="10723465"/>
    <s v=""/>
    <s v=""/>
    <s v=""/>
    <s v="00:00:00"/>
    <s v=""/>
    <s v=""/>
    <s v="X"/>
    <s v=""/>
    <s v="13:33:39"/>
    <s v="Juan Nustadtel"/>
    <s v="QM001202586700"/>
    <s v=""/>
    <s v=""/>
    <s v=""/>
    <s v=""/>
    <s v=""/>
    <s v="EMPAQUE RIGIDO"/>
    <s v="ENVIGADO"/>
    <s v=""/>
    <s v=""/>
    <s v=""/>
    <s v="09:52:52"/>
    <s v="MNC550A"/>
    <s v=""/>
    <s v=""/>
    <s v=""/>
    <s v=""/>
    <s v="IZ10"/>
    <s v="Cra 48#48 Sur-75 (Juan Neustadtel)"/>
    <s v="13:33:39"/>
    <s v="5405380"/>
    <s v=""/>
    <s v="000"/>
    <s v="000"/>
    <s v="000"/>
    <s v=""/>
    <s v=""/>
    <s v=""/>
    <s v=""/>
    <s v=""/>
    <s v=""/>
    <s v=""/>
    <s v="H"/>
    <s v="IZ10"/>
    <s v="20183406"/>
    <x v="334"/>
    <d v="2024-02-28T00:00:00"/>
    <d v="2024-03-16T00:00:00"/>
    <d v="2024-02-24T00:00:00"/>
    <d v="2024-02-24T00:00:00"/>
    <m/>
    <m/>
    <d v="2024-02-24T00:00:00"/>
    <m/>
    <d v="2024-02-24T00:00:00"/>
    <d v="2024-02-24T00:00:00"/>
    <n v="0.99"/>
  </r>
  <r>
    <s v="IZ10"/>
    <s v="ZA"/>
    <s v="1202586741"/>
    <s v="FALLO MODULO ENTRADA - SALIDA"/>
    <x v="3"/>
    <s v="100"/>
    <s v="ELECTINT"/>
    <x v="0"/>
    <s v="MECE MERE ORAS"/>
    <s v="IZLGRESTREPO"/>
    <s v="IZLGRESTREPO"/>
    <s v="IZ10-LSC1-EMB"/>
    <s v="B"/>
    <s v=""/>
    <s v=""/>
    <s v="106975507"/>
    <s v=""/>
    <s v="IZLMORTIZ"/>
    <s v="16:16:13"/>
    <s v="505003051"/>
    <s v="0"/>
    <s v=""/>
    <s v=""/>
    <s v=""/>
    <s v="IZ10"/>
    <s v="Z3"/>
    <s v=""/>
    <s v="17:40:00"/>
    <s v="16:45:31"/>
    <s v=""/>
    <s v=""/>
    <s v=""/>
    <s v=""/>
    <s v="16:16:12"/>
    <s v=""/>
    <s v=""/>
    <s v="AAIZ"/>
    <s v=""/>
    <s v=""/>
    <s v="CO"/>
    <s v=""/>
    <s v="PRODUCTIVOS"/>
    <s v="17:12:30"/>
    <s v=""/>
    <s v="000022807013"/>
    <s v="X"/>
    <s v=""/>
    <s v="IZ10"/>
    <s v=""/>
    <s v="000000"/>
    <s v="GNCH"/>
    <s v="10724165"/>
    <s v=""/>
    <s v=""/>
    <s v=""/>
    <s v="00:00:00"/>
    <s v=""/>
    <s v=""/>
    <s v="X"/>
    <s v=""/>
    <s v="17:11:31"/>
    <s v="PROPASOL S.A.S"/>
    <s v="QM001202586741"/>
    <s v=""/>
    <s v=""/>
    <s v=""/>
    <s v=""/>
    <s v=""/>
    <s v="EMBUTIDO SALCHICHON"/>
    <s v=""/>
    <s v=""/>
    <s v=""/>
    <s v=""/>
    <s v="16:16:13"/>
    <s v="MNC540A"/>
    <s v=""/>
    <s v=""/>
    <s v=""/>
    <s v=""/>
    <s v="IZ10"/>
    <s v="Tv. 93 #53-32, Bogotá"/>
    <s v="17:11:31"/>
    <s v="(1)3004621"/>
    <s v=""/>
    <s v="000"/>
    <s v="000"/>
    <s v="000"/>
    <s v=""/>
    <s v=""/>
    <s v=""/>
    <s v=""/>
    <s v=""/>
    <s v=""/>
    <s v=""/>
    <s v="H"/>
    <s v="IZ10"/>
    <s v="20388176"/>
    <x v="334"/>
    <d v="2024-04-19T00:00:00"/>
    <d v="2024-04-19T00:00:00"/>
    <d v="2024-02-24T00:00:00"/>
    <d v="2024-04-19T00:00:00"/>
    <m/>
    <m/>
    <d v="2024-02-24T00:00:00"/>
    <m/>
    <d v="2024-02-24T00:00:00"/>
    <d v="2024-02-24T00:00:00"/>
    <n v="0.91"/>
  </r>
  <r>
    <s v="IZ10"/>
    <s v="ZA"/>
    <s v="1202588137"/>
    <s v="FISURA PAQUETE RF: 230 RIGIDO-RIGIDO"/>
    <x v="2"/>
    <s v="100"/>
    <s v="MECANINT"/>
    <x v="0"/>
    <s v="MECE MERE ORAS"/>
    <s v="IZEDCORDOBA"/>
    <s v="IZEDCORDOBA"/>
    <s v="IZ10-LJA1-EMP-EMP2"/>
    <s v="B"/>
    <s v=""/>
    <s v=""/>
    <s v="106976224"/>
    <s v=""/>
    <s v="IZLMORTIZ"/>
    <s v="21:41:06"/>
    <s v="505002465"/>
    <s v="0"/>
    <s v=""/>
    <s v=""/>
    <s v=""/>
    <s v="IZ10"/>
    <s v="Z3"/>
    <s v=""/>
    <s v="20:15:00"/>
    <s v="15:00:13"/>
    <s v=""/>
    <s v=""/>
    <s v=""/>
    <s v=""/>
    <s v="20:12:16"/>
    <s v=""/>
    <s v=""/>
    <s v="AAIZ"/>
    <s v=""/>
    <s v=""/>
    <s v="CO"/>
    <s v=""/>
    <s v="PRODUCTIVOS"/>
    <s v="20:08:57"/>
    <s v=""/>
    <s v="000022863241"/>
    <s v="X"/>
    <s v=""/>
    <s v="IZ10"/>
    <s v=""/>
    <s v="000000"/>
    <s v="GNCH"/>
    <s v="10723465"/>
    <s v=""/>
    <s v=""/>
    <s v=""/>
    <s v="00:00:00"/>
    <s v=""/>
    <s v=""/>
    <s v="X"/>
    <s v=""/>
    <s v="20:02:13"/>
    <s v="Juan Nustadtel"/>
    <s v="QM001202588137"/>
    <s v=""/>
    <s v=""/>
    <s v=""/>
    <s v=""/>
    <s v=""/>
    <s v="EMPAQUE RIGIDO"/>
    <s v="ENVIGADO"/>
    <s v=""/>
    <s v=""/>
    <s v=""/>
    <s v="20:12:17"/>
    <s v="MNC550A"/>
    <s v=""/>
    <s v=""/>
    <s v=""/>
    <s v=""/>
    <s v="IZ10"/>
    <s v="Cra 48#48 Sur-75 (Juan Neustadtel)"/>
    <s v="20:02:13"/>
    <s v="5405380"/>
    <s v=""/>
    <s v="000"/>
    <s v="000"/>
    <s v="000"/>
    <s v=""/>
    <s v=""/>
    <s v=""/>
    <s v=""/>
    <s v=""/>
    <s v=""/>
    <s v=""/>
    <s v="H"/>
    <s v="IZ10"/>
    <s v="20183406"/>
    <x v="335"/>
    <d v="2024-03-01T00:00:00"/>
    <d v="2024-03-01T00:00:00"/>
    <d v="2024-02-27T00:00:00"/>
    <d v="2024-03-01T00:00:00"/>
    <m/>
    <m/>
    <d v="2024-02-27T00:00:00"/>
    <m/>
    <d v="2024-02-27T00:00:00"/>
    <d v="2024-02-27T00:00:00"/>
    <n v="5.25"/>
  </r>
  <r>
    <s v="IZ10"/>
    <s v="ZA"/>
    <s v="1202588721"/>
    <s v="FISURA EN CONTORNO DE SELLADO"/>
    <x v="2"/>
    <s v="100"/>
    <s v="MECANINT"/>
    <x v="0"/>
    <s v="MECE MERE ORAS"/>
    <s v="IZEDCORDOBA"/>
    <s v="IZEDCORDOBA"/>
    <s v="IZ10-LJA1-EMP-EMP2"/>
    <s v="B"/>
    <s v=""/>
    <s v=""/>
    <s v="106991258"/>
    <s v=""/>
    <s v="IZLMORTIZ"/>
    <s v="20:33:58"/>
    <s v="505002465"/>
    <s v="0"/>
    <s v=""/>
    <s v=""/>
    <s v=""/>
    <s v="IZ10"/>
    <s v="Z3"/>
    <s v=""/>
    <s v="21:30:00"/>
    <s v="20:41:00"/>
    <s v=""/>
    <s v=""/>
    <s v=""/>
    <s v=""/>
    <s v="20:33:57"/>
    <s v=""/>
    <s v=""/>
    <s v="AAIZ"/>
    <s v=""/>
    <s v=""/>
    <s v="CO"/>
    <s v=""/>
    <s v="PRODUCTIVOS"/>
    <s v="21:42:59"/>
    <s v=""/>
    <s v="000022872578"/>
    <s v="X"/>
    <s v=""/>
    <s v="IZ10"/>
    <s v=""/>
    <s v="000000"/>
    <s v="GNCH"/>
    <s v="10723465"/>
    <s v=""/>
    <s v=""/>
    <s v=""/>
    <s v="00:00:00"/>
    <s v=""/>
    <s v=""/>
    <s v="X"/>
    <s v=""/>
    <s v="21:41:27"/>
    <s v="Juan Nustadtel"/>
    <s v="QM001202588721"/>
    <s v=""/>
    <s v=""/>
    <s v=""/>
    <s v=""/>
    <s v=""/>
    <s v="EMPAQUE RIGIDO"/>
    <s v="ENVIGADO"/>
    <s v=""/>
    <s v=""/>
    <s v=""/>
    <s v="20:33:58"/>
    <s v="MNC550A"/>
    <s v=""/>
    <s v=""/>
    <s v=""/>
    <s v=""/>
    <s v="IZ10"/>
    <s v="Cra 48#48 Sur-75 (Juan Neustadtel)"/>
    <s v="21:41:27"/>
    <s v="5405380"/>
    <s v=""/>
    <s v="000"/>
    <s v="000"/>
    <s v="000"/>
    <s v=""/>
    <s v=""/>
    <s v=""/>
    <s v=""/>
    <s v=""/>
    <s v=""/>
    <s v=""/>
    <s v="H"/>
    <s v="IZ10"/>
    <s v="20183406"/>
    <x v="336"/>
    <d v="2024-03-05T00:00:00"/>
    <d v="2024-03-05T00:00:00"/>
    <d v="2024-02-28T00:00:00"/>
    <d v="2024-03-05T00:00:00"/>
    <m/>
    <m/>
    <d v="2024-02-28T00:00:00"/>
    <m/>
    <d v="2024-02-28T00:00:00"/>
    <d v="2024-02-28T00:00:00"/>
    <n v="0.82"/>
  </r>
  <r>
    <s v="IZ10"/>
    <s v="ZA"/>
    <s v="1202589969"/>
    <s v="TORNILLO DE CABEZAL DE EMBUTIDO REVENTAD"/>
    <x v="9"/>
    <s v="100"/>
    <s v="COORMTTO"/>
    <x v="2"/>
    <s v="MECE"/>
    <s v="IZNARENAS"/>
    <s v="IZNARENAS"/>
    <s v="IZ10-LSA1-FOR"/>
    <s v="B"/>
    <s v=""/>
    <s v=""/>
    <s v=""/>
    <s v=""/>
    <s v="EXIZACMERINO"/>
    <s v="04:49:53"/>
    <s v="505003097"/>
    <s v="0"/>
    <s v=""/>
    <s v=""/>
    <s v=""/>
    <s v="IZ10"/>
    <s v="Z3"/>
    <s v=""/>
    <s v="00:00:00"/>
    <s v="04:17:44"/>
    <s v=""/>
    <s v=""/>
    <s v=""/>
    <s v=""/>
    <s v="04:17:44"/>
    <s v=""/>
    <s v=""/>
    <s v="AAIZ"/>
    <s v=""/>
    <s v=""/>
    <s v="CO"/>
    <s v=""/>
    <s v="PRODUCTIVOS"/>
    <s v="04:20:30"/>
    <s v=""/>
    <s v="000022889840"/>
    <s v="X"/>
    <s v=""/>
    <s v="IZ10"/>
    <s v=""/>
    <s v="000000"/>
    <s v="GNCH"/>
    <s v="10713765"/>
    <s v=""/>
    <s v=""/>
    <s v=""/>
    <s v="00:00:00"/>
    <s v=""/>
    <s v=""/>
    <s v="X"/>
    <s v=""/>
    <s v="04:17:44"/>
    <s v="Juan Neustadtel"/>
    <s v="QM001202589969"/>
    <s v=""/>
    <s v=""/>
    <s v=""/>
    <s v=""/>
    <s v=""/>
    <s v="FORMADO"/>
    <s v=""/>
    <s v=""/>
    <s v=""/>
    <s v=""/>
    <s v="04:49:52"/>
    <s v="MNC490A"/>
    <s v=""/>
    <s v=""/>
    <s v=""/>
    <s v=""/>
    <s v="IZ10"/>
    <s v="Cra 48#48 Sur--75, Envigado"/>
    <s v="04:17:44"/>
    <s v="5405380 108"/>
    <s v=""/>
    <s v="000"/>
    <s v="000"/>
    <s v="000"/>
    <s v=""/>
    <s v=""/>
    <s v=""/>
    <s v=""/>
    <s v=""/>
    <s v=""/>
    <s v=""/>
    <s v="H"/>
    <s v="IZ10"/>
    <s v="20425542"/>
    <x v="337"/>
    <d v="2024-03-02T00:00:00"/>
    <d v="2024-03-02T00:00:00"/>
    <m/>
    <d v="2024-03-02T00:00:00"/>
    <m/>
    <m/>
    <d v="2024-03-02T00:00:00"/>
    <m/>
    <d v="2024-03-02T00:00:00"/>
    <d v="2024-03-02T00:00:00"/>
    <n v="0"/>
  </r>
  <r>
    <s v="IZ10"/>
    <s v="ZA"/>
    <s v="1202589970"/>
    <s v="PROBLEMAS EN MORDAZA"/>
    <x v="7"/>
    <s v="100"/>
    <s v="COORMTTO"/>
    <x v="0"/>
    <s v="MECE MERE ORAS"/>
    <s v="IZNARENAS"/>
    <s v="IZNARENAS"/>
    <s v="IZ10-LSA1-FOR"/>
    <s v="B"/>
    <s v=""/>
    <s v=""/>
    <s v="106985491"/>
    <s v=""/>
    <s v="EXIZACMERINO"/>
    <s v="05:33:02"/>
    <s v="505001267"/>
    <s v="0"/>
    <s v=""/>
    <s v=""/>
    <s v=""/>
    <s v="IZ10"/>
    <s v="Z3"/>
    <s v=""/>
    <s v="05:00:00"/>
    <s v="04:20:00"/>
    <s v=""/>
    <s v=""/>
    <s v=""/>
    <s v=""/>
    <s v="05:33:00"/>
    <s v=""/>
    <s v=""/>
    <s v="AAIZ"/>
    <s v=""/>
    <s v=""/>
    <s v="CO"/>
    <s v=""/>
    <s v="PRODUCTIVOS"/>
    <s v="04:24:02"/>
    <s v=""/>
    <s v="000022891651"/>
    <s v="X"/>
    <s v=""/>
    <s v="IZ10"/>
    <s v=""/>
    <s v="000000"/>
    <s v="GNCH"/>
    <s v="10713765"/>
    <s v=""/>
    <s v=""/>
    <s v=""/>
    <s v="00:00:00"/>
    <s v=""/>
    <s v=""/>
    <s v="X"/>
    <s v=""/>
    <s v="04:21:04"/>
    <s v=""/>
    <s v="QM001202589970"/>
    <s v=""/>
    <s v=""/>
    <s v=""/>
    <s v=""/>
    <s v=""/>
    <s v="FORMADO"/>
    <s v=""/>
    <s v=""/>
    <s v=""/>
    <s v=""/>
    <s v="05:33:02"/>
    <s v="MNC490A"/>
    <s v=""/>
    <s v=""/>
    <s v=""/>
    <s v=""/>
    <s v="IZ10"/>
    <s v=""/>
    <s v="04:21:04"/>
    <s v=""/>
    <s v=""/>
    <s v="000"/>
    <s v="000"/>
    <s v="000"/>
    <s v=""/>
    <s v=""/>
    <s v=""/>
    <s v=""/>
    <s v=""/>
    <s v=""/>
    <s v=""/>
    <s v="H"/>
    <s v="IZ10"/>
    <s v="FORM00001"/>
    <x v="337"/>
    <d v="2024-03-02T00:00:00"/>
    <d v="2024-03-02T00:00:00"/>
    <d v="2024-03-02T00:00:00"/>
    <d v="2024-03-02T00:00:00"/>
    <m/>
    <m/>
    <d v="2024-03-02T00:00:00"/>
    <m/>
    <d v="2024-03-02T00:00:00"/>
    <d v="2024-03-02T00:00:00"/>
    <n v="0.67"/>
  </r>
  <r>
    <s v="IZ10"/>
    <s v="ZA"/>
    <s v="1202599610"/>
    <s v="Se fracturo la cuchilla transversal"/>
    <x v="4"/>
    <s v="100"/>
    <s v="COORMTTO"/>
    <x v="3"/>
    <s v="MECE"/>
    <s v="IZJIGOMEZ"/>
    <s v="IZJIGOMEZ"/>
    <s v="IZ10-LSA1-EMP"/>
    <s v="B"/>
    <s v=""/>
    <s v=""/>
    <s v=""/>
    <s v=""/>
    <s v="IZLMORTIZ"/>
    <s v="20:25:32"/>
    <s v="505001342"/>
    <s v="0"/>
    <s v=""/>
    <s v=""/>
    <s v=""/>
    <s v="IZ10"/>
    <s v="Z3"/>
    <s v=""/>
    <s v="00:00:00"/>
    <s v="16:51:46"/>
    <s v=""/>
    <s v=""/>
    <s v=""/>
    <s v=""/>
    <s v="16:51:46"/>
    <s v=""/>
    <s v=""/>
    <s v="AAIZ"/>
    <s v=""/>
    <s v=""/>
    <s v="CO"/>
    <s v=""/>
    <s v="PRODUCTIVOS"/>
    <s v="17:23:19"/>
    <s v=""/>
    <s v="000022997226"/>
    <s v="X"/>
    <s v=""/>
    <s v="IZ10"/>
    <s v=""/>
    <s v="000000"/>
    <s v="GNCH"/>
    <s v="10712765"/>
    <s v=""/>
    <s v=""/>
    <s v=""/>
    <s v="00:00:00"/>
    <s v=""/>
    <s v=""/>
    <s v="X"/>
    <s v=""/>
    <s v="17:21:46"/>
    <s v=""/>
    <s v="QM001202599610"/>
    <s v=""/>
    <s v=""/>
    <s v=""/>
    <s v=""/>
    <s v=""/>
    <s v="EMPAQUE"/>
    <s v=""/>
    <s v=""/>
    <s v=""/>
    <s v=""/>
    <s v="20:25:30"/>
    <s v="MNC525A"/>
    <s v=""/>
    <s v=""/>
    <s v=""/>
    <s v=""/>
    <s v="IZ10"/>
    <s v=""/>
    <s v="17:21:46"/>
    <s v=""/>
    <s v=""/>
    <s v="000"/>
    <s v="000"/>
    <s v="000"/>
    <s v=""/>
    <s v=""/>
    <s v=""/>
    <s v=""/>
    <s v=""/>
    <s v=""/>
    <s v=""/>
    <s v="H"/>
    <s v="IZ10"/>
    <s v="EMPA00005"/>
    <x v="338"/>
    <d v="2024-03-19T00:00:00"/>
    <d v="2024-03-19T00:00:00"/>
    <m/>
    <d v="2024-03-19T00:00:00"/>
    <m/>
    <m/>
    <d v="2024-03-19T00:00:00"/>
    <m/>
    <d v="2024-03-19T00:00:00"/>
    <d v="2024-03-19T00:00:00"/>
    <n v="0"/>
  </r>
  <r>
    <s v="IZ10"/>
    <s v="ZA"/>
    <s v="1202599562"/>
    <s v="GRAP00017 BLOQUEO DE PANTALLA"/>
    <x v="1"/>
    <s v="100"/>
    <s v="COORTU03"/>
    <x v="0"/>
    <s v="MECE MERE ORAS"/>
    <s v="IZLGRESTREPO"/>
    <s v="IZLGRESTREPO"/>
    <s v="IZ10-LSC1-EMB"/>
    <s v="B"/>
    <s v=""/>
    <s v=""/>
    <s v="107018834"/>
    <s v=""/>
    <s v="IZLMORTIZ"/>
    <s v="19:05:22"/>
    <s v=""/>
    <s v=""/>
    <s v=""/>
    <s v=""/>
    <s v=""/>
    <s v="IZ10"/>
    <s v="Z3"/>
    <s v=""/>
    <s v="16:58:18"/>
    <s v="16:28:18"/>
    <s v=""/>
    <s v=""/>
    <s v=""/>
    <s v=""/>
    <s v="19:05:21"/>
    <s v=""/>
    <s v=""/>
    <s v="AAIZ"/>
    <s v=""/>
    <s v=""/>
    <s v="CO"/>
    <s v=""/>
    <s v="PRODUCTIVOS"/>
    <s v="16:29:27"/>
    <s v=""/>
    <s v="000022996897"/>
    <s v="X"/>
    <s v=""/>
    <s v="IZ10"/>
    <s v=""/>
    <s v="000000"/>
    <s v="GNCH"/>
    <s v="10724165"/>
    <s v=""/>
    <s v=""/>
    <s v=""/>
    <s v="00:00:00"/>
    <s v=""/>
    <s v=""/>
    <s v="X"/>
    <s v=""/>
    <s v="16:28:18"/>
    <s v=""/>
    <s v="QM001202599562"/>
    <s v=""/>
    <s v=""/>
    <s v=""/>
    <s v=""/>
    <s v=""/>
    <s v="EMBUTIDO SALCHICHON"/>
    <s v=""/>
    <s v=""/>
    <s v=""/>
    <s v=""/>
    <s v="19:05:22"/>
    <s v="MNC540A"/>
    <s v=""/>
    <s v=""/>
    <s v=""/>
    <s v=""/>
    <s v="IZ10"/>
    <s v=""/>
    <s v="16:28:18"/>
    <s v=""/>
    <s v=""/>
    <s v="000"/>
    <s v="000"/>
    <s v="000"/>
    <s v=""/>
    <s v=""/>
    <s v=""/>
    <s v=""/>
    <s v=""/>
    <s v=""/>
    <s v=""/>
    <s v="H"/>
    <s v="IZ10"/>
    <s v="GRAP00017"/>
    <x v="338"/>
    <d v="2024-03-20T00:00:00"/>
    <d v="2024-03-20T00:00:00"/>
    <d v="2024-03-19T00:00:00"/>
    <d v="2024-03-20T00:00:00"/>
    <m/>
    <m/>
    <d v="2024-03-19T00:00:00"/>
    <m/>
    <d v="2024-03-19T00:00:00"/>
    <d v="2024-03-19T00:00:00"/>
    <n v="0.5"/>
  </r>
  <r>
    <s v="IZ10"/>
    <s v="ZA"/>
    <s v="1202601120"/>
    <s v="GRAP00017 DAÑO EN CIERRE GANCHO"/>
    <x v="1"/>
    <s v="100"/>
    <s v="MECANINT"/>
    <x v="0"/>
    <s v="MECE MERE ORAS"/>
    <s v="IZLGRESTREPO"/>
    <s v="IZLGRESTREPO"/>
    <s v="IZ10-LSC1-EMB"/>
    <s v="B"/>
    <s v=""/>
    <s v=""/>
    <s v="107025181"/>
    <s v=""/>
    <s v="IZLMORTIZ"/>
    <s v="20:38:07"/>
    <s v=""/>
    <s v=""/>
    <s v=""/>
    <s v=""/>
    <s v=""/>
    <s v="IZ10"/>
    <s v="Z3"/>
    <s v=""/>
    <s v="20:18:00"/>
    <s v="19:30:00"/>
    <s v=""/>
    <s v=""/>
    <s v=""/>
    <s v=""/>
    <s v="19:30:00"/>
    <s v=""/>
    <s v=""/>
    <s v="AAIZ"/>
    <s v=""/>
    <s v=""/>
    <s v="CO"/>
    <s v=""/>
    <s v="PRODUCTIVOS"/>
    <s v="19:50:20"/>
    <s v=""/>
    <s v="000023043472"/>
    <s v="X"/>
    <s v=""/>
    <s v="IZ10"/>
    <s v=""/>
    <s v="000000"/>
    <s v="GNCH"/>
    <s v="10724165"/>
    <s v=""/>
    <s v=""/>
    <s v=""/>
    <s v="00:00:00"/>
    <s v=""/>
    <s v=""/>
    <s v="X"/>
    <s v=""/>
    <s v="19:48:02"/>
    <s v=""/>
    <s v="QM001202601120"/>
    <s v=""/>
    <s v=""/>
    <s v=""/>
    <s v=""/>
    <s v=""/>
    <s v="EMBUTIDO SALCHICHON"/>
    <s v=""/>
    <s v=""/>
    <s v=""/>
    <s v=""/>
    <s v="20:38:06"/>
    <s v="MNC540A"/>
    <s v=""/>
    <s v=""/>
    <s v=""/>
    <s v=""/>
    <s v="IZ10"/>
    <s v=""/>
    <s v="19:48:02"/>
    <s v=""/>
    <s v=""/>
    <s v="000"/>
    <s v="000"/>
    <s v="000"/>
    <s v=""/>
    <s v=""/>
    <s v=""/>
    <s v=""/>
    <s v=""/>
    <s v=""/>
    <s v=""/>
    <s v="H"/>
    <s v="IZ10"/>
    <s v="GRAP00017"/>
    <x v="339"/>
    <d v="2024-03-22T00:00:00"/>
    <d v="2024-03-22T00:00:00"/>
    <d v="2024-03-21T00:00:00"/>
    <d v="2024-03-21T00:00:00"/>
    <m/>
    <m/>
    <d v="2024-03-21T00:00:00"/>
    <m/>
    <d v="2024-03-21T00:00:00"/>
    <d v="2024-03-21T00:00:00"/>
    <n v="0.8"/>
  </r>
  <r>
    <s v="IZ10"/>
    <s v="ZA"/>
    <s v="1202601340"/>
    <s v="VALOR DE VACIO NO ALCANZADO"/>
    <x v="2"/>
    <s v="100"/>
    <s v="COORMTTO"/>
    <x v="0"/>
    <s v="MEAB METR ORAS"/>
    <s v="IZEMCARVAJAL"/>
    <s v="IZEMCARVAJAL"/>
    <s v="IZ10-LJA1-EMP-EMP2"/>
    <s v="A"/>
    <s v=""/>
    <s v=""/>
    <s v="107026421"/>
    <s v=""/>
    <s v="IZEMCARVAJAL"/>
    <s v="12:44:08"/>
    <s v="505002465"/>
    <s v="0"/>
    <s v=""/>
    <s v=""/>
    <s v=""/>
    <s v="IZ10"/>
    <s v="Z3"/>
    <s v=""/>
    <s v="11:50:00"/>
    <s v="06:30:00"/>
    <s v=""/>
    <s v=""/>
    <s v=""/>
    <s v=""/>
    <s v="06:30:00"/>
    <s v=""/>
    <s v=""/>
    <s v="AAIZ"/>
    <s v=""/>
    <s v=""/>
    <s v="CO"/>
    <s v=""/>
    <s v="PRODUCTIVOS"/>
    <s v="08:53:37"/>
    <s v=""/>
    <s v="000023046009"/>
    <s v="X"/>
    <s v=""/>
    <s v="IZ10"/>
    <s v=""/>
    <s v="000000"/>
    <s v="GNCH"/>
    <s v="10723465"/>
    <s v=""/>
    <s v=""/>
    <s v=""/>
    <s v="00:00:00"/>
    <s v=""/>
    <s v=""/>
    <s v="X"/>
    <s v=""/>
    <s v="08:52:51"/>
    <s v="Juan Nustadtel"/>
    <s v="QM001202601340"/>
    <s v=""/>
    <s v=""/>
    <s v=""/>
    <s v=""/>
    <s v=""/>
    <s v="EMPAQUE RIGIDO"/>
    <s v="ENVIGADO"/>
    <s v=""/>
    <s v=""/>
    <s v=""/>
    <s v="00:00:00"/>
    <s v="MNC550A"/>
    <s v=""/>
    <s v=""/>
    <s v=""/>
    <s v=""/>
    <s v="IZ10"/>
    <s v="Cra 48#48 Sur-75 (Juan Neustadtel)"/>
    <s v="08:52:51"/>
    <s v="5405380"/>
    <s v=""/>
    <s v="000"/>
    <s v="000"/>
    <s v="000"/>
    <s v=""/>
    <s v=""/>
    <s v=""/>
    <s v=""/>
    <s v=""/>
    <s v=""/>
    <s v=""/>
    <s v="H"/>
    <s v="IZ10"/>
    <s v="20183406"/>
    <x v="340"/>
    <m/>
    <d v="2024-06-24T00:00:00"/>
    <d v="2024-03-22T00:00:00"/>
    <d v="2024-03-22T00:00:00"/>
    <m/>
    <m/>
    <d v="2024-03-22T00:00:00"/>
    <m/>
    <d v="2024-03-22T00:00:00"/>
    <d v="2024-03-22T00:00:00"/>
    <n v="5.33"/>
  </r>
  <r>
    <s v="IZ10"/>
    <s v="ZA"/>
    <s v="1202601562"/>
    <s v="CORDON SILICONADO DEFECTUOSO"/>
    <x v="4"/>
    <s v="100"/>
    <s v="COORMTTO"/>
    <x v="0"/>
    <s v="MECE MERE ORAS"/>
    <s v="IZPAZAPATA"/>
    <s v="IZPAZAPATA"/>
    <s v="IZ10-LSA1-EMP"/>
    <s v="B"/>
    <s v=""/>
    <s v=""/>
    <s v="107026940"/>
    <s v=""/>
    <s v="IZEMCARVAJAL"/>
    <s v="13:45:03"/>
    <s v="505001342"/>
    <s v="0"/>
    <s v=""/>
    <s v=""/>
    <s v=""/>
    <s v="IZ10"/>
    <s v="Z3"/>
    <s v=""/>
    <s v="13:15:00"/>
    <s v="12:35:00"/>
    <s v=""/>
    <s v=""/>
    <s v=""/>
    <s v=""/>
    <s v="13:45:02"/>
    <s v=""/>
    <s v=""/>
    <s v="AAIZ"/>
    <s v=""/>
    <s v=""/>
    <s v="CO"/>
    <s v=""/>
    <s v="PRODUCTIVOS"/>
    <s v="13:10:54"/>
    <s v=""/>
    <s v="000023048496"/>
    <s v="X"/>
    <s v=""/>
    <s v="IZ10"/>
    <s v=""/>
    <s v="000000"/>
    <s v="GNCH"/>
    <s v="10712765"/>
    <s v=""/>
    <s v=""/>
    <s v=""/>
    <s v="00:00:00"/>
    <s v=""/>
    <s v=""/>
    <s v="X"/>
    <s v=""/>
    <s v="13:09:17"/>
    <s v=""/>
    <s v="QM001202601562"/>
    <s v=""/>
    <s v=""/>
    <s v=""/>
    <s v=""/>
    <s v=""/>
    <s v="EMPAQUE"/>
    <s v=""/>
    <s v=""/>
    <s v=""/>
    <s v=""/>
    <s v="13:45:03"/>
    <s v="MNC525A"/>
    <s v=""/>
    <s v=""/>
    <s v=""/>
    <s v=""/>
    <s v="IZ10"/>
    <s v=""/>
    <s v="13:09:17"/>
    <s v=""/>
    <s v=""/>
    <s v="000"/>
    <s v="000"/>
    <s v="000"/>
    <s v=""/>
    <s v=""/>
    <s v=""/>
    <s v=""/>
    <s v=""/>
    <s v=""/>
    <s v=""/>
    <s v="H"/>
    <s v="IZ10"/>
    <s v="EMPA00005"/>
    <x v="340"/>
    <d v="2024-03-22T00:00:00"/>
    <d v="2024-03-22T00:00:00"/>
    <d v="2024-03-22T00:00:00"/>
    <d v="2024-03-22T00:00:00"/>
    <m/>
    <m/>
    <d v="2024-03-22T00:00:00"/>
    <m/>
    <d v="2024-03-22T00:00:00"/>
    <d v="2024-03-22T00:00:00"/>
    <n v="0.67"/>
  </r>
  <r>
    <s v="IZ10"/>
    <s v="ZA"/>
    <s v="1202601996"/>
    <s v="FALLA CON EL TUBO SEGUIDOR"/>
    <x v="6"/>
    <s v="100"/>
    <s v="COORMTTO"/>
    <x v="0"/>
    <s v="MECE MERE ORAS"/>
    <s v="IZHAGIRALDO"/>
    <s v="IZHAGIRALDO"/>
    <s v="IZ10-LSA1-FOR"/>
    <s v="B"/>
    <s v=""/>
    <s v=""/>
    <s v="107056137"/>
    <s v=""/>
    <s v="IZEMCARVAJAL"/>
    <s v="13:03:53"/>
    <s v="505001603"/>
    <s v="0"/>
    <s v=""/>
    <s v=""/>
    <s v=""/>
    <s v="IZ10"/>
    <s v="Z3"/>
    <s v=""/>
    <s v="06:40:00"/>
    <s v="06:03:08"/>
    <s v=""/>
    <s v=""/>
    <s v=""/>
    <s v=""/>
    <s v="13:03:52"/>
    <s v=""/>
    <s v=""/>
    <s v="AAIZ"/>
    <s v=""/>
    <s v=""/>
    <s v="CO"/>
    <s v=""/>
    <s v="PRODUCTIVOS"/>
    <s v="13:04:58"/>
    <s v=""/>
    <s v="000023062248"/>
    <s v="X"/>
    <s v=""/>
    <s v="IZ10"/>
    <s v=""/>
    <s v="000000"/>
    <s v="GNCH"/>
    <s v="10713765"/>
    <s v=""/>
    <s v=""/>
    <s v=""/>
    <s v="00:00:00"/>
    <s v=""/>
    <s v=""/>
    <s v="X"/>
    <s v=""/>
    <s v="13:03:08"/>
    <s v=""/>
    <s v="QM001202601996"/>
    <s v=""/>
    <s v=""/>
    <s v=""/>
    <s v=""/>
    <s v=""/>
    <s v="FORMADO"/>
    <s v=""/>
    <s v=""/>
    <s v=""/>
    <s v=""/>
    <s v="13:03:53"/>
    <s v="MNC490A"/>
    <s v=""/>
    <s v=""/>
    <s v=""/>
    <s v=""/>
    <s v="IZ10"/>
    <s v=""/>
    <s v="13:03:08"/>
    <s v=""/>
    <s v=""/>
    <s v="000"/>
    <s v="000"/>
    <s v="000"/>
    <s v=""/>
    <s v=""/>
    <s v=""/>
    <s v=""/>
    <s v=""/>
    <s v=""/>
    <s v=""/>
    <s v="H"/>
    <s v="IZ10"/>
    <s v="FORM00002"/>
    <x v="341"/>
    <d v="2024-04-06T00:00:00"/>
    <d v="2024-04-06T00:00:00"/>
    <d v="2024-03-23T00:00:00"/>
    <d v="2024-04-06T00:00:00"/>
    <m/>
    <m/>
    <d v="2024-03-23T00:00:00"/>
    <m/>
    <d v="2024-03-23T00:00:00"/>
    <d v="2024-03-23T00:00:00"/>
    <n v="0.61"/>
  </r>
  <r>
    <s v="IZ10"/>
    <s v="ZA"/>
    <s v="1202604011"/>
    <s v="SE FRENA EL SISTEMA DE RETORCIÓN VEMAG 2"/>
    <x v="9"/>
    <s v="100"/>
    <s v="COORMTTO"/>
    <x v="0"/>
    <s v="MECE MERE ORAS"/>
    <s v="IZTRESTREPO"/>
    <s v="IZTRESTREPO"/>
    <s v="IZ10-LSA1-FOR"/>
    <s v="B"/>
    <s v=""/>
    <s v=""/>
    <s v="107042742"/>
    <s v=""/>
    <s v="IZEMCARVAJAL"/>
    <s v="11:29:02"/>
    <s v="505003097"/>
    <s v="0"/>
    <s v=""/>
    <s v=""/>
    <s v=""/>
    <s v="IZ10"/>
    <s v="Z3"/>
    <s v=""/>
    <s v="10:00:00"/>
    <s v="03:20:00"/>
    <s v=""/>
    <s v=""/>
    <s v=""/>
    <s v=""/>
    <s v="03:20:00"/>
    <s v=""/>
    <s v=""/>
    <s v="AAIZ"/>
    <s v=""/>
    <s v=""/>
    <s v="CO"/>
    <s v=""/>
    <s v="PRODUCTIVOS"/>
    <s v="04:05:50"/>
    <s v=""/>
    <s v="000023089338"/>
    <s v="X"/>
    <s v=""/>
    <s v="IZ10"/>
    <s v=""/>
    <s v="000000"/>
    <s v="GNCH"/>
    <s v="10713765"/>
    <s v=""/>
    <s v=""/>
    <s v=""/>
    <s v="00:00:00"/>
    <s v=""/>
    <s v=""/>
    <s v="X"/>
    <s v=""/>
    <s v="04:04:48"/>
    <s v="Juan Neustadtel"/>
    <s v="QM001202604011"/>
    <s v=""/>
    <s v=""/>
    <s v=""/>
    <s v=""/>
    <s v=""/>
    <s v="FORMADO"/>
    <s v=""/>
    <s v=""/>
    <s v=""/>
    <s v=""/>
    <s v="11:29:01"/>
    <s v="MNC490A"/>
    <s v=""/>
    <s v=""/>
    <s v=""/>
    <s v=""/>
    <s v="IZ10"/>
    <s v="Cra 48#48 Sur--75, Envigado"/>
    <s v="04:04:48"/>
    <s v="5405380 108"/>
    <s v=""/>
    <s v="000"/>
    <s v="000"/>
    <s v="000"/>
    <s v=""/>
    <s v=""/>
    <s v=""/>
    <s v=""/>
    <s v=""/>
    <s v=""/>
    <s v=""/>
    <s v="H"/>
    <s v="IZ10"/>
    <s v="20425542"/>
    <x v="342"/>
    <d v="2024-04-30T00:00:00"/>
    <d v="2024-04-30T00:00:00"/>
    <d v="2024-04-01T00:00:00"/>
    <d v="2024-04-01T00:00:00"/>
    <m/>
    <m/>
    <d v="2024-04-01T00:00:00"/>
    <m/>
    <d v="2024-04-01T00:00:00"/>
    <d v="2024-04-01T00:00:00"/>
    <n v="6.67"/>
  </r>
  <r>
    <s v="IZ10"/>
    <s v="ZA"/>
    <s v="1202604654"/>
    <s v="BOMBA DOSIFICADORA MALA"/>
    <x v="6"/>
    <s v="100"/>
    <s v="MECANINT"/>
    <x v="0"/>
    <s v="MECE MERE ORAS"/>
    <s v="IZJIGOMEZ"/>
    <s v="IZJIGOMEZ"/>
    <s v="IZ10-LSA1-FOR"/>
    <s v="B"/>
    <s v=""/>
    <s v=""/>
    <s v="107044240"/>
    <s v=""/>
    <s v="IZLMORTIZ"/>
    <s v="18:53:45"/>
    <s v="505001603"/>
    <s v="0"/>
    <s v=""/>
    <s v=""/>
    <s v=""/>
    <s v="IZ10"/>
    <s v="Z3"/>
    <s v=""/>
    <s v="18:20:00"/>
    <s v="17:20:00"/>
    <s v=""/>
    <s v=""/>
    <s v=""/>
    <s v=""/>
    <s v="17:20:00"/>
    <s v=""/>
    <s v=""/>
    <s v="AAIZ"/>
    <s v=""/>
    <s v=""/>
    <s v="CO"/>
    <s v=""/>
    <s v="PRODUCTIVOS"/>
    <s v="20:18:48"/>
    <s v=""/>
    <s v="000023096972"/>
    <s v="X"/>
    <s v=""/>
    <s v="IZ10"/>
    <s v=""/>
    <s v="000000"/>
    <s v="GNCH"/>
    <s v="10713765"/>
    <s v=""/>
    <s v=""/>
    <s v=""/>
    <s v="00:00:00"/>
    <s v=""/>
    <s v=""/>
    <s v="X"/>
    <s v=""/>
    <s v="20:17:02"/>
    <s v=""/>
    <s v="QM001202604654"/>
    <s v=""/>
    <s v=""/>
    <s v=""/>
    <s v=""/>
    <s v=""/>
    <s v="FORMADO"/>
    <s v=""/>
    <s v=""/>
    <s v=""/>
    <s v=""/>
    <s v="21:33:57"/>
    <s v="MNC490A"/>
    <s v=""/>
    <s v=""/>
    <s v=""/>
    <s v=""/>
    <s v="IZ10"/>
    <s v=""/>
    <s v="20:17:02"/>
    <s v=""/>
    <s v=""/>
    <s v="000"/>
    <s v="000"/>
    <s v="000"/>
    <s v=""/>
    <s v=""/>
    <s v=""/>
    <s v=""/>
    <s v=""/>
    <s v=""/>
    <s v=""/>
    <s v="H"/>
    <s v="IZ10"/>
    <s v="FORM00002"/>
    <x v="342"/>
    <d v="2024-04-04T00:00:00"/>
    <d v="2024-04-06T00:00:00"/>
    <d v="2024-04-01T00:00:00"/>
    <d v="2024-04-01T00:00:00"/>
    <m/>
    <m/>
    <d v="2024-04-01T00:00:00"/>
    <m/>
    <d v="2024-04-01T00:00:00"/>
    <d v="2024-04-01T00:00:00"/>
    <n v="1"/>
  </r>
  <r>
    <s v="IZ10"/>
    <s v="ZA"/>
    <s v="1202605936"/>
    <s v="20425542 CAMBIO RODAMIENTO FORMADORA"/>
    <x v="9"/>
    <s v="100"/>
    <s v="MECANINT"/>
    <x v="0"/>
    <s v="MECE MERE ORAS"/>
    <s v="IZLGRESTREPO"/>
    <s v="IZLGRESTREPO"/>
    <s v="IZ10-LSA1-FOR"/>
    <s v="B"/>
    <s v=""/>
    <s v=""/>
    <s v="107049407"/>
    <s v=""/>
    <s v="IZLMORTIZ"/>
    <s v="17:35:01"/>
    <s v="505003097"/>
    <s v="0"/>
    <s v=""/>
    <s v=""/>
    <s v=""/>
    <s v="IZ10"/>
    <s v="Z3"/>
    <s v=""/>
    <s v="22:30:00"/>
    <s v="20:48:24"/>
    <s v=""/>
    <s v=""/>
    <s v=""/>
    <s v=""/>
    <s v="20:48:24"/>
    <s v=""/>
    <s v=""/>
    <s v="AAIZ"/>
    <s v=""/>
    <s v=""/>
    <s v="CO"/>
    <s v=""/>
    <s v="PRODUCTIVOS"/>
    <s v="20:51:41"/>
    <s v=""/>
    <s v="000023111116"/>
    <s v="X"/>
    <s v=""/>
    <s v="IZ10"/>
    <s v=""/>
    <s v="000000"/>
    <s v="GNCH"/>
    <s v="10713765"/>
    <s v=""/>
    <s v=""/>
    <s v=""/>
    <s v="00:00:00"/>
    <s v=""/>
    <s v=""/>
    <s v="X"/>
    <s v=""/>
    <s v="20:48:24"/>
    <s v="Juan Neustadtel"/>
    <s v="QM001202605936"/>
    <s v=""/>
    <s v=""/>
    <s v=""/>
    <s v=""/>
    <s v=""/>
    <s v="FORMADO"/>
    <s v=""/>
    <s v=""/>
    <s v=""/>
    <s v=""/>
    <s v="17:35:00"/>
    <s v="MNC490A"/>
    <s v=""/>
    <s v=""/>
    <s v=""/>
    <s v=""/>
    <s v="IZ10"/>
    <s v="Cra 48#48 Sur--75, Envigado"/>
    <s v="20:48:24"/>
    <s v="5405380 108"/>
    <s v=""/>
    <s v="000"/>
    <s v="000"/>
    <s v="000"/>
    <s v=""/>
    <s v=""/>
    <s v=""/>
    <s v=""/>
    <s v=""/>
    <s v=""/>
    <s v=""/>
    <s v="H"/>
    <s v="IZ10"/>
    <s v="20425542"/>
    <x v="343"/>
    <d v="2024-04-13T00:00:00"/>
    <d v="2024-04-13T00:00:00"/>
    <d v="2024-04-03T00:00:00"/>
    <d v="2024-04-03T00:00:00"/>
    <m/>
    <m/>
    <d v="2024-04-03T00:00:00"/>
    <m/>
    <d v="2024-04-03T00:00:00"/>
    <d v="2024-04-03T00:00:00"/>
    <n v="1.69"/>
  </r>
  <r>
    <s v="IZ10"/>
    <s v="ZA"/>
    <s v="1202605994"/>
    <s v="BLOQUEO VARIADOR PORTABOBINA INFERIOR"/>
    <x v="0"/>
    <s v="100"/>
    <s v="ELTROINT"/>
    <x v="0"/>
    <s v="MECE MERE ORAS"/>
    <s v="IZTRESTREPO"/>
    <s v="IZTRESTREPO"/>
    <s v="IZ10-LSA1-EMP"/>
    <s v="A"/>
    <s v=""/>
    <s v=""/>
    <s v="107050573"/>
    <s v=""/>
    <s v="EXIZACMERINO"/>
    <s v="17:05:19"/>
    <s v="505002491"/>
    <s v="0"/>
    <s v=""/>
    <s v=""/>
    <s v=""/>
    <s v="IZ10"/>
    <s v="Z3"/>
    <s v=""/>
    <s v="04:40:00"/>
    <s v="04:00:00"/>
    <s v=""/>
    <s v=""/>
    <s v=""/>
    <s v=""/>
    <s v="04:00:00"/>
    <s v=""/>
    <s v=""/>
    <s v="AAIZ"/>
    <s v=""/>
    <s v=""/>
    <s v="CO"/>
    <s v=""/>
    <s v="PRODUCTIVOS"/>
    <s v="04:43:23"/>
    <s v=""/>
    <s v="000023112933"/>
    <s v="X"/>
    <s v=""/>
    <s v="IZ10"/>
    <s v=""/>
    <s v="000000"/>
    <s v="GNCH"/>
    <s v="10720065"/>
    <s v=""/>
    <s v=""/>
    <s v=""/>
    <s v="00:00:00"/>
    <s v=""/>
    <s v=""/>
    <s v="X"/>
    <s v=""/>
    <s v="04:42:33"/>
    <s v=""/>
    <s v="QM001202605994"/>
    <s v=""/>
    <s v=""/>
    <s v=""/>
    <s v=""/>
    <s v=""/>
    <s v="EMPAQUE"/>
    <s v=""/>
    <s v=""/>
    <s v=""/>
    <s v=""/>
    <s v="17:05:18"/>
    <s v="MNC525A"/>
    <s v=""/>
    <s v=""/>
    <s v=""/>
    <s v=""/>
    <s v="IZ10"/>
    <s v=""/>
    <s v="04:42:33"/>
    <s v=""/>
    <s v=""/>
    <s v="000"/>
    <s v="000"/>
    <s v="000"/>
    <s v=""/>
    <s v=""/>
    <s v=""/>
    <s v=""/>
    <s v=""/>
    <s v=""/>
    <s v=""/>
    <s v="H"/>
    <s v="IZ10"/>
    <s v="EMPA00039"/>
    <x v="344"/>
    <d v="2024-08-06T00:00:00"/>
    <d v="2024-08-06T00:00:00"/>
    <d v="2024-04-04T00:00:00"/>
    <d v="2024-04-04T00:00:00"/>
    <m/>
    <m/>
    <d v="2024-04-04T00:00:00"/>
    <m/>
    <d v="2024-04-04T00:00:00"/>
    <d v="2024-04-04T00:00:00"/>
    <n v="0.67"/>
  </r>
  <r>
    <s v="IZ10"/>
    <s v="ZA"/>
    <s v="1202609440"/>
    <s v="DAÑO RODILLO SEGUIDOR DE LEVA"/>
    <x v="3"/>
    <s v="100"/>
    <s v="MECANINT"/>
    <x v="0"/>
    <s v="MECE MERE ORAS"/>
    <s v="IZLGRESTREPO"/>
    <s v="IZLGRESTREPO"/>
    <s v="IZ10-LSC1-EMB"/>
    <s v="B"/>
    <s v=""/>
    <s v=""/>
    <s v="107063583"/>
    <s v=""/>
    <s v="IZLMORTIZ"/>
    <s v="14:22:03"/>
    <s v="505003051"/>
    <s v="0"/>
    <s v=""/>
    <s v=""/>
    <s v=""/>
    <s v="IZ10"/>
    <s v="Z3"/>
    <s v=""/>
    <s v="14:00:00"/>
    <s v="20:59:00"/>
    <s v=""/>
    <s v=""/>
    <s v=""/>
    <s v=""/>
    <s v="20:59:00"/>
    <s v=""/>
    <s v=""/>
    <s v="AAIZ"/>
    <s v=""/>
    <s v=""/>
    <s v="CO"/>
    <s v=""/>
    <s v="PRODUCTIVOS"/>
    <s v="20:59:56"/>
    <s v=""/>
    <s v="000023157950"/>
    <s v="X"/>
    <s v=""/>
    <s v="IZ10"/>
    <s v=""/>
    <s v="000000"/>
    <s v="GNCH"/>
    <s v="10724165"/>
    <s v=""/>
    <s v=""/>
    <s v=""/>
    <s v="00:00:00"/>
    <s v=""/>
    <s v=""/>
    <s v="X"/>
    <s v=""/>
    <s v="20:59:05"/>
    <s v="PROPASOL S.A.S"/>
    <s v="QM001202609440"/>
    <s v=""/>
    <s v=""/>
    <s v=""/>
    <s v=""/>
    <s v=""/>
    <s v="EMBUTIDO SALCHICHON"/>
    <s v=""/>
    <s v=""/>
    <s v=""/>
    <s v=""/>
    <s v="14:21:24"/>
    <s v="MNC540A"/>
    <s v=""/>
    <s v=""/>
    <s v=""/>
    <s v=""/>
    <s v="IZ10"/>
    <s v="Tv. 93 #53-32, Bogotá"/>
    <s v="20:59:05"/>
    <s v="(1)3004621"/>
    <s v=""/>
    <s v="000"/>
    <s v="000"/>
    <s v="000"/>
    <s v=""/>
    <s v=""/>
    <s v=""/>
    <s v=""/>
    <s v=""/>
    <s v=""/>
    <s v=""/>
    <s v="H"/>
    <s v="IZ10"/>
    <s v="20388176"/>
    <x v="345"/>
    <d v="2024-04-15T00:00:00"/>
    <d v="2024-04-15T00:00:00"/>
    <d v="2024-04-11T00:00:00"/>
    <d v="2024-04-10T00:00:00"/>
    <m/>
    <m/>
    <d v="2024-04-10T00:00:00"/>
    <m/>
    <d v="2024-04-10T00:00:00"/>
    <d v="2024-04-10T00:00:00"/>
    <n v="17.02"/>
  </r>
  <r>
    <s v="IZ10"/>
    <s v="ZA"/>
    <s v="1202611785"/>
    <s v="20388176 LIMALLA EN MATRIZ (GANCHO)"/>
    <x v="3"/>
    <s v="100"/>
    <s v="COORMTTO"/>
    <x v="2"/>
    <s v="MECE"/>
    <s v="IZLGRESTREPO"/>
    <s v="IZLGRESTREPO"/>
    <s v="IZ10-LSC1-EMB"/>
    <s v="B"/>
    <s v=""/>
    <s v=""/>
    <s v=""/>
    <s v=""/>
    <s v="IZLMORTIZ"/>
    <s v="19:24:32"/>
    <s v="505003051"/>
    <s v="0"/>
    <s v=""/>
    <s v=""/>
    <s v=""/>
    <s v="IZ10"/>
    <s v="Z3"/>
    <s v=""/>
    <s v="00:00:00"/>
    <s v="20:30:00"/>
    <s v=""/>
    <s v=""/>
    <s v=""/>
    <s v=""/>
    <s v="20:30:00"/>
    <s v=""/>
    <s v=""/>
    <s v="AAIZ"/>
    <s v=""/>
    <s v=""/>
    <s v="CO"/>
    <s v=""/>
    <s v="PRODUCTIVOS"/>
    <s v="21:19:01"/>
    <s v=""/>
    <s v="000023191972"/>
    <s v="X"/>
    <s v=""/>
    <s v="IZ10"/>
    <s v=""/>
    <s v="000000"/>
    <s v="GNCH"/>
    <s v="10724165"/>
    <s v=""/>
    <s v=""/>
    <s v=""/>
    <s v="00:00:00"/>
    <s v=""/>
    <s v=""/>
    <s v="X"/>
    <s v=""/>
    <s v="21:14:56"/>
    <s v="PROPASOL S.A.S"/>
    <s v="QM001202611785"/>
    <s v=""/>
    <s v=""/>
    <s v=""/>
    <s v=""/>
    <s v=""/>
    <s v="EMBUTIDO SALCHICHON"/>
    <s v=""/>
    <s v=""/>
    <s v=""/>
    <s v=""/>
    <s v="19:24:31"/>
    <s v="MNC540A"/>
    <s v=""/>
    <s v=""/>
    <s v=""/>
    <s v=""/>
    <s v="IZ10"/>
    <s v="Tv. 93 #53-32, Bogotá"/>
    <s v="21:14:56"/>
    <s v="(1)3004621"/>
    <s v=""/>
    <s v="000"/>
    <s v="000"/>
    <s v="000"/>
    <s v=""/>
    <s v=""/>
    <s v=""/>
    <s v=""/>
    <s v=""/>
    <s v=""/>
    <s v=""/>
    <s v="H"/>
    <s v="IZ10"/>
    <s v="20388176"/>
    <x v="346"/>
    <d v="2024-04-16T00:00:00"/>
    <d v="2024-04-16T00:00:00"/>
    <m/>
    <d v="2024-04-15T00:00:00"/>
    <m/>
    <m/>
    <d v="2024-04-15T00:00:00"/>
    <m/>
    <d v="2024-04-15T00:00:00"/>
    <d v="2024-04-15T00:00:00"/>
    <n v="0"/>
  </r>
  <r>
    <s v="IZ10"/>
    <s v="ZA"/>
    <s v="1202613977"/>
    <s v="GRAP00017 GANCHO CORTA LA TRIPA"/>
    <x v="1"/>
    <s v="100"/>
    <s v="MECANINT"/>
    <x v="0"/>
    <s v="MEAB METR ORAS"/>
    <s v="IZLGRESTREPO"/>
    <s v="IZLGRESTREPO"/>
    <s v="IZ10-LSC1-EMB"/>
    <s v="B"/>
    <s v=""/>
    <s v=""/>
    <s v="107083203"/>
    <s v=""/>
    <s v="IZLMORTIZ"/>
    <s v="15:19:13"/>
    <s v=""/>
    <s v=""/>
    <s v=""/>
    <s v=""/>
    <s v=""/>
    <s v="IZ10"/>
    <s v="Z3"/>
    <s v=""/>
    <s v="02:00:00"/>
    <s v="14:40:00"/>
    <s v=""/>
    <s v=""/>
    <s v=""/>
    <s v=""/>
    <s v="14:40:00"/>
    <s v=""/>
    <s v=""/>
    <s v="AAIZ"/>
    <s v=""/>
    <s v=""/>
    <s v="CO"/>
    <s v=""/>
    <s v="PRODUCTIVOS"/>
    <s v="15:50:51"/>
    <s v=""/>
    <s v="000023217819"/>
    <s v="X"/>
    <s v=""/>
    <s v="IZ10"/>
    <s v=""/>
    <s v="000000"/>
    <s v="GNCH"/>
    <s v="10724165"/>
    <s v=""/>
    <s v=""/>
    <s v=""/>
    <s v="00:00:00"/>
    <s v=""/>
    <s v=""/>
    <s v="X"/>
    <s v=""/>
    <s v="15:49:37"/>
    <s v=""/>
    <s v="QM001202613977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"/>
    <s v="15:49:37"/>
    <s v=""/>
    <s v=""/>
    <s v="000"/>
    <s v="000"/>
    <s v="000"/>
    <s v=""/>
    <s v=""/>
    <s v=""/>
    <s v=""/>
    <s v=""/>
    <s v=""/>
    <s v=""/>
    <s v="H"/>
    <s v="IZ10"/>
    <s v="GRAP00017"/>
    <x v="347"/>
    <m/>
    <d v="2024-04-20T00:00:00"/>
    <d v="2024-04-20T00:00:00"/>
    <d v="2024-04-18T00:00:00"/>
    <m/>
    <m/>
    <d v="2024-04-18T00:00:00"/>
    <m/>
    <d v="2024-04-18T00:00:00"/>
    <d v="2024-04-18T00:00:00"/>
    <n v="35.33"/>
  </r>
  <r>
    <s v="IZ10"/>
    <s v="ZA"/>
    <s v="1202614432"/>
    <s v="EMPAQUE ANTEOJO FRACTURADO"/>
    <x v="2"/>
    <s v="100"/>
    <s v="COORMTTO"/>
    <x v="0"/>
    <s v="MECE MERE ORAS"/>
    <s v="IZEMCARVAJAL"/>
    <s v="IZEMCARVAJAL"/>
    <s v="IZ10-LJA1-EMP-EMP2"/>
    <s v="B"/>
    <s v=""/>
    <s v=""/>
    <s v="107085288"/>
    <s v=""/>
    <s v="IZEMCARVAJAL"/>
    <s v="12:00:45"/>
    <s v="505002465"/>
    <s v="0"/>
    <s v=""/>
    <s v=""/>
    <s v=""/>
    <s v="IZ10"/>
    <s v="Z3"/>
    <s v=""/>
    <s v="09:25:00"/>
    <s v="09:00:00"/>
    <s v=""/>
    <s v=""/>
    <s v=""/>
    <s v=""/>
    <s v="12:28:49"/>
    <s v=""/>
    <s v=""/>
    <s v="AAIZ"/>
    <s v=""/>
    <s v=""/>
    <s v="CO"/>
    <s v=""/>
    <s v="PRODUCTIVOS"/>
    <s v="11:51:04"/>
    <s v=""/>
    <s v="000023225016"/>
    <s v="X"/>
    <s v=""/>
    <s v="IZ10"/>
    <s v=""/>
    <s v="000000"/>
    <s v="GNCH"/>
    <s v="10723465"/>
    <s v=""/>
    <s v=""/>
    <s v=""/>
    <s v="00:00:00"/>
    <s v=""/>
    <s v=""/>
    <s v="X"/>
    <s v=""/>
    <s v="11:50:00"/>
    <s v="Juan Nustadtel"/>
    <s v="QM001202614432"/>
    <s v=""/>
    <s v=""/>
    <s v=""/>
    <s v=""/>
    <s v=""/>
    <s v="EMPAQUE RIGIDO"/>
    <s v="ENVIGADO"/>
    <s v=""/>
    <s v=""/>
    <s v=""/>
    <s v="12:28:50"/>
    <s v="MNC550A"/>
    <s v=""/>
    <s v=""/>
    <s v=""/>
    <s v=""/>
    <s v="IZ10"/>
    <s v="Cra 48#48 Sur-75 (Juan Neustadtel)"/>
    <s v="11:50:00"/>
    <s v="5405380"/>
    <s v=""/>
    <s v="000"/>
    <s v="000"/>
    <s v="000"/>
    <s v=""/>
    <s v=""/>
    <s v=""/>
    <s v=""/>
    <s v=""/>
    <s v=""/>
    <s v=""/>
    <s v="H"/>
    <s v="IZ10"/>
    <s v="20183406"/>
    <x v="348"/>
    <d v="2024-04-19T00:00:00"/>
    <d v="2024-04-20T00:00:00"/>
    <d v="2024-04-19T00:00:00"/>
    <d v="2024-04-19T00:00:00"/>
    <m/>
    <m/>
    <d v="2024-04-19T00:00:00"/>
    <m/>
    <d v="2024-04-19T00:00:00"/>
    <d v="2024-04-19T00:00:00"/>
    <n v="0.42"/>
  </r>
  <r>
    <s v="IZ10"/>
    <s v="ZA"/>
    <s v="1202614474"/>
    <s v="Cambio de Anteojo"/>
    <x v="2"/>
    <s v="100"/>
    <s v="COORMTTO"/>
    <x v="2"/>
    <s v="MECE"/>
    <s v="IZJFSOTO"/>
    <s v="IZJFSOTO"/>
    <s v="IZ10-LJA1-EMP-EMP2"/>
    <s v="B"/>
    <s v=""/>
    <s v=""/>
    <s v=""/>
    <s v=""/>
    <s v="IZEMCARVAJAL"/>
    <s v="13:42:40"/>
    <s v="505002465"/>
    <s v="0"/>
    <s v=""/>
    <s v=""/>
    <s v=""/>
    <s v="IZ10"/>
    <s v="Z3"/>
    <s v=""/>
    <s v="00:00:00"/>
    <s v="09:15:35"/>
    <s v=""/>
    <s v=""/>
    <s v=""/>
    <s v=""/>
    <s v="09:15:35"/>
    <s v=""/>
    <s v=""/>
    <s v="AAIZ"/>
    <s v=""/>
    <s v=""/>
    <s v="CO"/>
    <s v=""/>
    <s v="PRODUCTIVOS"/>
    <s v="13:08:16"/>
    <s v=""/>
    <s v="000023225528"/>
    <s v="X"/>
    <s v=""/>
    <s v="IZ10"/>
    <s v=""/>
    <s v="000000"/>
    <s v="GNCH"/>
    <s v="10723465"/>
    <s v=""/>
    <s v=""/>
    <s v=""/>
    <s v="00:00:00"/>
    <s v=""/>
    <s v=""/>
    <s v="X"/>
    <s v=""/>
    <s v="13:05:35"/>
    <s v="Juan Nustadtel"/>
    <s v="QM001202614474"/>
    <s v=""/>
    <s v=""/>
    <s v=""/>
    <s v=""/>
    <s v=""/>
    <s v="EMPAQUE RIGIDO"/>
    <s v="ENVIGADO"/>
    <s v=""/>
    <s v=""/>
    <s v=""/>
    <s v="13:42:39"/>
    <s v="MNC550A"/>
    <s v=""/>
    <s v=""/>
    <s v=""/>
    <s v=""/>
    <s v="IZ10"/>
    <s v="Cra 48#48 Sur-75 (Juan Neustadtel)"/>
    <s v="13:05:35"/>
    <s v="5405380"/>
    <s v=""/>
    <s v="000"/>
    <s v="000"/>
    <s v="000"/>
    <s v=""/>
    <s v=""/>
    <s v=""/>
    <s v=""/>
    <s v=""/>
    <s v=""/>
    <s v=""/>
    <s v="H"/>
    <s v="IZ10"/>
    <s v="20183406"/>
    <x v="348"/>
    <d v="2024-04-19T00:00:00"/>
    <d v="2024-04-19T00:00:00"/>
    <m/>
    <d v="2024-04-19T00:00:00"/>
    <m/>
    <m/>
    <d v="2024-04-19T00:00:00"/>
    <m/>
    <d v="2024-04-19T00:00:00"/>
    <d v="2024-04-19T00:00:00"/>
    <n v="0"/>
  </r>
  <r>
    <s v="IZ10"/>
    <s v="ZA"/>
    <s v="1202614695"/>
    <s v="RODAMIENTO EJE VOLANTE DESTRUIDO FCA120"/>
    <x v="3"/>
    <s v="100"/>
    <s v="MECANINT"/>
    <x v="0"/>
    <s v="MEAB METR ORAS"/>
    <s v="IZTRESTREPO"/>
    <s v="IZTRESTREPO"/>
    <s v="IZ10-LSC1-EMB"/>
    <s v="B"/>
    <s v=""/>
    <s v=""/>
    <s v="107087740"/>
    <s v=""/>
    <s v="IZLMORTIZ"/>
    <s v="20:06:38"/>
    <s v="505003051"/>
    <s v="0"/>
    <s v=""/>
    <s v=""/>
    <s v=""/>
    <s v="IZ10"/>
    <s v="Z3"/>
    <s v=""/>
    <s v="19:00:00"/>
    <s v="22:30:00"/>
    <s v=""/>
    <s v=""/>
    <s v=""/>
    <s v=""/>
    <s v="22:30:00"/>
    <s v=""/>
    <s v=""/>
    <s v="AAIZ"/>
    <s v=""/>
    <s v=""/>
    <s v="CO"/>
    <s v=""/>
    <s v="PRODUCTIVOS"/>
    <s v="23:33:18"/>
    <s v=""/>
    <s v="000023228050"/>
    <s v="X"/>
    <s v=""/>
    <s v="IZ10"/>
    <s v=""/>
    <s v="000000"/>
    <s v="GNCH"/>
    <s v="10724165"/>
    <s v=""/>
    <s v=""/>
    <s v=""/>
    <s v="00:00:00"/>
    <s v=""/>
    <s v=""/>
    <s v="X"/>
    <s v=""/>
    <s v="23:30:37"/>
    <s v="PROPASOL S.A.S"/>
    <s v="QM001202614695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Tv. 93 #53-32, Bogotá"/>
    <s v="23:30:37"/>
    <s v="(1)3004621"/>
    <s v=""/>
    <s v="000"/>
    <s v="000"/>
    <s v="000"/>
    <s v=""/>
    <s v=""/>
    <s v=""/>
    <s v=""/>
    <s v=""/>
    <s v=""/>
    <s v=""/>
    <s v="H"/>
    <s v="IZ10"/>
    <s v="20388176"/>
    <x v="348"/>
    <m/>
    <d v="2024-05-15T00:00:00"/>
    <d v="2024-05-10T00:00:00"/>
    <d v="2024-04-19T00:00:00"/>
    <m/>
    <m/>
    <d v="2024-04-19T00:00:00"/>
    <m/>
    <d v="2024-04-19T00:00:00"/>
    <d v="2024-04-19T00:00:00"/>
    <n v="500.5"/>
  </r>
  <r>
    <s v="IZ10"/>
    <s v="ZA"/>
    <s v="1202616090"/>
    <s v="CORTO EN PLANCHA DE SELLADO"/>
    <x v="0"/>
    <s v="100"/>
    <s v="ELECTINT"/>
    <x v="0"/>
    <s v="MECE MERE ORAS"/>
    <s v="IZTRESTREPO"/>
    <s v="IZTRESTREPO"/>
    <s v="IZ10-LSA1-EMP"/>
    <s v="A"/>
    <s v=""/>
    <s v=""/>
    <s v="107092203"/>
    <s v=""/>
    <s v="IZCAPIEDRAHI"/>
    <s v="05:04:23"/>
    <s v="505002491"/>
    <s v="0"/>
    <s v=""/>
    <s v=""/>
    <s v=""/>
    <s v="IZ10"/>
    <s v="Z3"/>
    <s v=""/>
    <s v="02:30:00"/>
    <s v="01:45:00"/>
    <s v=""/>
    <s v=""/>
    <s v=""/>
    <s v=""/>
    <s v="01:45:00"/>
    <s v=""/>
    <s v=""/>
    <s v="AAIZ"/>
    <s v=""/>
    <s v=""/>
    <s v="CO"/>
    <s v=""/>
    <s v="PRODUCTIVOS"/>
    <s v="04:42:54"/>
    <s v=""/>
    <s v="000023247045"/>
    <s v="X"/>
    <s v=""/>
    <s v="IZ10"/>
    <s v=""/>
    <s v="000000"/>
    <s v="GNCH"/>
    <s v="10720065"/>
    <s v=""/>
    <s v=""/>
    <s v=""/>
    <s v="00:00:00"/>
    <s v=""/>
    <s v=""/>
    <s v="X"/>
    <s v=""/>
    <s v="04:41:43"/>
    <s v=""/>
    <s v="QM001202616090"/>
    <s v=""/>
    <s v=""/>
    <s v=""/>
    <s v=""/>
    <s v=""/>
    <s v="EMPAQUE"/>
    <s v=""/>
    <s v=""/>
    <s v=""/>
    <s v=""/>
    <s v="05:04:22"/>
    <s v="MNC525A"/>
    <s v=""/>
    <s v=""/>
    <s v=""/>
    <s v=""/>
    <s v="IZ10"/>
    <s v=""/>
    <s v="04:41:43"/>
    <s v=""/>
    <s v=""/>
    <s v="000"/>
    <s v="000"/>
    <s v="000"/>
    <s v=""/>
    <s v=""/>
    <s v=""/>
    <s v=""/>
    <s v=""/>
    <s v=""/>
    <s v=""/>
    <s v="H"/>
    <s v="IZ10"/>
    <s v="EMPA00039"/>
    <x v="349"/>
    <d v="2024-06-27T00:00:00"/>
    <d v="2024-06-27T00:00:00"/>
    <d v="2024-04-23T00:00:00"/>
    <d v="2024-04-23T00:00:00"/>
    <m/>
    <m/>
    <d v="2024-04-23T00:00:00"/>
    <m/>
    <d v="2024-04-23T00:00:00"/>
    <d v="2024-04-23T00:00:00"/>
    <n v="0.75"/>
  </r>
  <r>
    <s v="IZ10"/>
    <s v="ZA"/>
    <s v="1202617203"/>
    <s v="PEGA MECANICA EN SISTEMA DE TORCION"/>
    <x v="9"/>
    <s v="100"/>
    <s v="COORMTTO"/>
    <x v="0"/>
    <s v="MECE MERE ORAS"/>
    <s v="IZWJJIMENEZ"/>
    <s v="IZWJJIMENEZ"/>
    <s v="IZ10-LSA1-FOR"/>
    <s v="B"/>
    <s v=""/>
    <s v=""/>
    <s v="107098039"/>
    <s v=""/>
    <s v="IZEMCARVAJAL"/>
    <s v="07:19:10"/>
    <s v="505003097"/>
    <s v="0"/>
    <s v=""/>
    <s v=""/>
    <s v=""/>
    <s v="IZ10"/>
    <s v="Z3"/>
    <s v=""/>
    <s v="11:10:00"/>
    <s v="10:30:00"/>
    <s v=""/>
    <s v=""/>
    <s v=""/>
    <s v=""/>
    <s v="10:30:00"/>
    <s v=""/>
    <s v=""/>
    <s v="AAIZ"/>
    <s v=""/>
    <s v=""/>
    <s v="CO"/>
    <s v=""/>
    <s v="PRODUCTIVOS"/>
    <s v="12:30:16"/>
    <s v=""/>
    <s v="000023260240"/>
    <s v="X"/>
    <s v=""/>
    <s v="IZ10"/>
    <s v=""/>
    <s v="000000"/>
    <s v="GNCH"/>
    <s v="10713765"/>
    <s v=""/>
    <s v=""/>
    <s v=""/>
    <s v="00:00:00"/>
    <s v=""/>
    <s v=""/>
    <s v="X"/>
    <s v=""/>
    <s v="12:28:46"/>
    <s v="Juan Neustadtel"/>
    <s v="QM001202617203"/>
    <s v=""/>
    <s v=""/>
    <s v=""/>
    <s v=""/>
    <s v=""/>
    <s v="FORMADO"/>
    <s v=""/>
    <s v=""/>
    <s v=""/>
    <s v=""/>
    <s v="13:32:57"/>
    <s v="MNC490A"/>
    <s v=""/>
    <s v=""/>
    <s v=""/>
    <s v=""/>
    <s v="IZ10"/>
    <s v="Cra 48#48 Sur--75, Envigado"/>
    <s v="12:28:46"/>
    <s v="5405380 108"/>
    <s v=""/>
    <s v="000"/>
    <s v="000"/>
    <s v="000"/>
    <s v=""/>
    <s v=""/>
    <s v=""/>
    <s v=""/>
    <s v=""/>
    <s v=""/>
    <s v=""/>
    <s v="H"/>
    <s v="IZ10"/>
    <s v="20425542"/>
    <x v="350"/>
    <d v="2024-04-24T00:00:00"/>
    <d v="2024-04-25T00:00:00"/>
    <d v="2024-04-24T00:00:00"/>
    <d v="2024-04-24T00:00:00"/>
    <m/>
    <m/>
    <d v="2024-04-24T00:00:00"/>
    <m/>
    <d v="2024-04-24T00:00:00"/>
    <d v="2024-04-24T00:00:00"/>
    <n v="0.67"/>
  </r>
  <r>
    <s v="IZ10"/>
    <s v="ZA"/>
    <s v="1202617386"/>
    <s v="GRAP00017 CUCHILLA NO CORTA"/>
    <x v="1"/>
    <s v="100"/>
    <s v="ELECTINT"/>
    <x v="0"/>
    <s v="MECE MERE ORAS"/>
    <s v="IZLGRESTREPO"/>
    <s v="IZLGRESTREPO"/>
    <s v="IZ10-LSC1-EMB"/>
    <s v="B"/>
    <s v=""/>
    <s v=""/>
    <s v="107098576"/>
    <s v=""/>
    <s v="IZLMORTIZ"/>
    <s v="15:24:21"/>
    <s v=""/>
    <s v=""/>
    <s v=""/>
    <s v=""/>
    <s v=""/>
    <s v="IZ10"/>
    <s v="Z3"/>
    <s v=""/>
    <s v="15:00:00"/>
    <s v="14:20:00"/>
    <s v=""/>
    <s v=""/>
    <s v=""/>
    <s v=""/>
    <s v="14:20:00"/>
    <s v=""/>
    <s v=""/>
    <s v="AAIZ"/>
    <s v=""/>
    <s v=""/>
    <s v="CO"/>
    <s v=""/>
    <s v="PRODUCTIVOS"/>
    <s v="16:58:35"/>
    <s v=""/>
    <s v="000023264027"/>
    <s v="X"/>
    <s v=""/>
    <s v="IZ10"/>
    <s v=""/>
    <s v="000000"/>
    <s v="GNCH"/>
    <s v="10724165"/>
    <s v=""/>
    <s v=""/>
    <s v=""/>
    <s v="00:00:00"/>
    <s v=""/>
    <s v=""/>
    <s v="X"/>
    <s v=""/>
    <s v="16:53:04"/>
    <s v=""/>
    <s v="QM001202617386"/>
    <s v=""/>
    <s v=""/>
    <s v=""/>
    <s v=""/>
    <s v=""/>
    <s v="EMBUTIDO SALCHICHON"/>
    <s v=""/>
    <s v=""/>
    <s v=""/>
    <s v=""/>
    <s v="15:24:19"/>
    <s v="MNC540A"/>
    <s v=""/>
    <s v=""/>
    <s v=""/>
    <s v=""/>
    <s v="IZ10"/>
    <s v=""/>
    <s v="16:53:04"/>
    <s v=""/>
    <s v=""/>
    <s v="000"/>
    <s v="000"/>
    <s v="000"/>
    <s v=""/>
    <s v=""/>
    <s v=""/>
    <s v=""/>
    <s v=""/>
    <s v=""/>
    <s v=""/>
    <s v="H"/>
    <s v="IZ10"/>
    <s v="GRAP00017"/>
    <x v="350"/>
    <d v="2024-06-14T00:00:00"/>
    <d v="2024-06-14T00:00:00"/>
    <d v="2024-04-24T00:00:00"/>
    <d v="2024-04-24T00:00:00"/>
    <m/>
    <m/>
    <d v="2024-04-24T00:00:00"/>
    <m/>
    <d v="2024-04-24T00:00:00"/>
    <d v="2024-04-24T00:00:00"/>
    <n v="0.67"/>
  </r>
  <r>
    <s v="IZ10"/>
    <s v="ZA"/>
    <s v="1202617514"/>
    <s v="Sobrecalentamiento motor clipadora schon"/>
    <x v="1"/>
    <s v="100"/>
    <s v="MECANINT"/>
    <x v="0"/>
    <s v="MECE MERE ORAS"/>
    <s v="IZNARENAS"/>
    <s v="IZNARENAS"/>
    <s v="IZ10-LSC1-EMB"/>
    <s v="B"/>
    <s v=""/>
    <s v=""/>
    <s v="107103319"/>
    <s v=""/>
    <s v="IZLMORTIZ"/>
    <s v="16:36:38"/>
    <s v=""/>
    <s v=""/>
    <s v=""/>
    <s v=""/>
    <s v=""/>
    <s v="IZ10"/>
    <s v="Z3"/>
    <s v=""/>
    <s v="22:00:00"/>
    <s v="21:30:00"/>
    <s v=""/>
    <s v=""/>
    <s v=""/>
    <s v=""/>
    <s v="16:36:19"/>
    <s v=""/>
    <s v=""/>
    <s v="AAIZ"/>
    <s v=""/>
    <s v=""/>
    <s v="CO"/>
    <s v=""/>
    <s v="PRODUCTIVOS"/>
    <s v="23:26:43"/>
    <s v=""/>
    <s v="000023265013"/>
    <s v="X"/>
    <s v=""/>
    <s v="IZ10"/>
    <s v=""/>
    <s v="000000"/>
    <s v="GNCH"/>
    <s v="10724165"/>
    <s v=""/>
    <s v=""/>
    <s v=""/>
    <s v="00:00:00"/>
    <s v=""/>
    <s v=""/>
    <s v="X"/>
    <s v=""/>
    <s v="23:21:27"/>
    <s v=""/>
    <s v="QM001202617514"/>
    <s v=""/>
    <s v=""/>
    <s v=""/>
    <s v=""/>
    <s v=""/>
    <s v="EMBUTIDO SALCHICHON"/>
    <s v=""/>
    <s v=""/>
    <s v=""/>
    <s v=""/>
    <s v="16:36:21"/>
    <s v="MNC540A"/>
    <s v=""/>
    <s v=""/>
    <s v=""/>
    <s v=""/>
    <s v="IZ10"/>
    <s v=""/>
    <s v="23:21:27"/>
    <s v=""/>
    <s v=""/>
    <s v="000"/>
    <s v="000"/>
    <s v="000"/>
    <s v=""/>
    <s v=""/>
    <s v=""/>
    <s v=""/>
    <s v=""/>
    <s v=""/>
    <s v=""/>
    <s v="H"/>
    <s v="IZ10"/>
    <s v="GRAP00017"/>
    <x v="350"/>
    <d v="2024-04-30T00:00:00"/>
    <d v="2024-04-30T00:00:00"/>
    <d v="2024-04-24T00:00:00"/>
    <d v="2024-04-30T00:00:00"/>
    <m/>
    <m/>
    <d v="2024-04-24T00:00:00"/>
    <m/>
    <d v="2024-04-24T00:00:00"/>
    <d v="2024-04-24T00:00:00"/>
    <n v="0.5"/>
  </r>
  <r>
    <s v="IZ10"/>
    <s v="ZA"/>
    <s v="1202619818"/>
    <s v="DAÑO EN SERVOCONTROLADOR"/>
    <x v="2"/>
    <s v="100"/>
    <s v="ELECTINT"/>
    <x v="0"/>
    <s v="MEAB METR ORAS"/>
    <s v="IZHAURAN"/>
    <s v="IZHAURAN"/>
    <s v="IZ10-LJA1-EMP-EMP2"/>
    <s v="B"/>
    <s v=""/>
    <s v=""/>
    <s v="107108904"/>
    <s v=""/>
    <s v="IZCCGOMEZ"/>
    <s v="10:11:26"/>
    <s v="505002465"/>
    <s v="0"/>
    <s v=""/>
    <s v=""/>
    <s v=""/>
    <s v="IZ10"/>
    <s v="Z3"/>
    <s v=""/>
    <s v="21:30:00"/>
    <s v="11:00:00"/>
    <s v=""/>
    <s v=""/>
    <s v=""/>
    <s v=""/>
    <s v="11:00:00"/>
    <s v=""/>
    <s v=""/>
    <s v="AAIZ"/>
    <s v=""/>
    <s v=""/>
    <s v="CO"/>
    <s v=""/>
    <s v="PRODUCTIVOS"/>
    <s v="13:16:52"/>
    <s v=""/>
    <s v="000023291777"/>
    <s v="X"/>
    <s v=""/>
    <s v="IZ10"/>
    <s v=""/>
    <s v="000000"/>
    <s v="GNCH"/>
    <s v="10723465"/>
    <s v=""/>
    <s v=""/>
    <s v=""/>
    <s v="00:00:00"/>
    <s v=""/>
    <s v=""/>
    <s v="X"/>
    <s v=""/>
    <s v="13:15:16"/>
    <s v="Juan Nustadtel"/>
    <s v="QM001202619818"/>
    <s v=""/>
    <s v=""/>
    <s v=""/>
    <s v=""/>
    <s v=""/>
    <s v="EMPAQUE RIGIDO"/>
    <s v="ENVIGADO"/>
    <s v=""/>
    <s v=""/>
    <s v=""/>
    <s v="00:00:00"/>
    <s v="MNC550A"/>
    <s v=""/>
    <s v=""/>
    <s v=""/>
    <s v=""/>
    <s v="IZ10"/>
    <s v="Cra 48#48 Sur-75 (Juan Neustadtel)"/>
    <s v="13:15:16"/>
    <s v="5405380"/>
    <s v=""/>
    <s v="000"/>
    <s v="000"/>
    <s v="000"/>
    <s v=""/>
    <s v=""/>
    <s v=""/>
    <s v=""/>
    <s v=""/>
    <s v=""/>
    <s v=""/>
    <s v="H"/>
    <s v="IZ10"/>
    <s v="20183406"/>
    <x v="351"/>
    <m/>
    <d v="2024-07-11T00:00:00"/>
    <d v="2024-04-30T00:00:00"/>
    <d v="2024-04-29T00:00:00"/>
    <m/>
    <m/>
    <d v="2024-04-29T00:00:00"/>
    <m/>
    <d v="2024-04-29T00:00:00"/>
    <d v="2024-04-29T00:00:00"/>
    <n v="34.5"/>
  </r>
  <r>
    <s v="IZ10"/>
    <s v="ZA"/>
    <s v="1202620412"/>
    <s v="PERDIDA DE SINCRONIZACION SELLA"/>
    <x v="4"/>
    <s v="100"/>
    <s v="COORMTTO"/>
    <x v="0"/>
    <s v="MECE MERE ORAS"/>
    <s v="IZWJJIMENEZ"/>
    <s v="IZWJJIMENEZ"/>
    <s v="IZ10-LSA1-EMP"/>
    <s v="B"/>
    <s v=""/>
    <s v=""/>
    <s v="107111204"/>
    <s v=""/>
    <s v="IZEMCARVAJAL"/>
    <s v="13:52:03"/>
    <s v="505001342"/>
    <s v="0"/>
    <s v=""/>
    <s v=""/>
    <s v=""/>
    <s v="IZ10"/>
    <s v="Z3"/>
    <s v=""/>
    <s v="10:20:00"/>
    <s v="09:50:00"/>
    <s v=""/>
    <s v=""/>
    <s v=""/>
    <s v=""/>
    <s v="09:50:00"/>
    <s v=""/>
    <s v=""/>
    <s v="AAIZ"/>
    <s v=""/>
    <s v=""/>
    <s v="CO"/>
    <s v=""/>
    <s v="PRODUCTIVOS"/>
    <s v="12:07:56"/>
    <s v=""/>
    <s v="000023300205"/>
    <s v="X"/>
    <s v=""/>
    <s v="IZ10"/>
    <s v=""/>
    <s v="000000"/>
    <s v="GNCH"/>
    <s v="10712765"/>
    <s v=""/>
    <s v=""/>
    <s v=""/>
    <s v="00:00:00"/>
    <s v=""/>
    <s v=""/>
    <s v="X"/>
    <s v=""/>
    <s v="12:06:07"/>
    <s v=""/>
    <s v="QM001202620412"/>
    <s v=""/>
    <s v=""/>
    <s v=""/>
    <s v=""/>
    <s v=""/>
    <s v="EMPAQUE"/>
    <s v=""/>
    <s v=""/>
    <s v=""/>
    <s v=""/>
    <s v="13:52:01"/>
    <s v="MNC525A"/>
    <s v=""/>
    <s v=""/>
    <s v=""/>
    <s v=""/>
    <s v="IZ10"/>
    <s v=""/>
    <s v="12:06:07"/>
    <s v=""/>
    <s v=""/>
    <s v="000"/>
    <s v="000"/>
    <s v="000"/>
    <s v=""/>
    <s v=""/>
    <s v=""/>
    <s v=""/>
    <s v=""/>
    <s v=""/>
    <s v=""/>
    <s v="H"/>
    <s v="IZ10"/>
    <s v="EMPA00005"/>
    <x v="352"/>
    <d v="2024-05-24T00:00:00"/>
    <d v="2024-05-24T00:00:00"/>
    <d v="2024-04-30T00:00:00"/>
    <d v="2024-04-30T00:00:00"/>
    <m/>
    <m/>
    <d v="2024-04-30T00:00:00"/>
    <m/>
    <d v="2024-04-30T00:00:00"/>
    <d v="2024-04-30T00:00:00"/>
    <n v="0.5"/>
  </r>
  <r>
    <s v="IZ10"/>
    <s v="ZA"/>
    <s v="1202622316"/>
    <s v="SE CAYO TENSOR DE LA CADENA"/>
    <x v="1"/>
    <s v="100"/>
    <s v="COORMTTO"/>
    <x v="0"/>
    <s v="MEAB METR ORAS"/>
    <s v="IZPAZAPATA"/>
    <s v="IZPAZAPATA"/>
    <s v="IZ10-LSC1-EMB"/>
    <s v="B"/>
    <s v=""/>
    <s v=""/>
    <s v="107120478"/>
    <s v=""/>
    <s v="IZEMCARVAJAL"/>
    <s v="12:22:37"/>
    <s v=""/>
    <s v=""/>
    <s v=""/>
    <s v=""/>
    <s v=""/>
    <s v="IZ10"/>
    <s v="Z3"/>
    <s v=""/>
    <s v="09:00:00"/>
    <s v="07:00:00"/>
    <s v=""/>
    <s v=""/>
    <s v=""/>
    <s v=""/>
    <s v="07:00:00"/>
    <s v=""/>
    <s v=""/>
    <s v="AAIZ"/>
    <s v=""/>
    <s v=""/>
    <s v="CO"/>
    <s v=""/>
    <s v="PRODUCTIVOS"/>
    <s v="09:51:28"/>
    <s v=""/>
    <s v="000023337346"/>
    <s v="X"/>
    <s v=""/>
    <s v="IZ10"/>
    <s v=""/>
    <s v="000000"/>
    <s v="GNCH"/>
    <s v="10724165"/>
    <s v=""/>
    <s v=""/>
    <s v=""/>
    <s v="00:00:00"/>
    <s v=""/>
    <s v=""/>
    <s v="X"/>
    <s v=""/>
    <s v="09:50:34"/>
    <s v=""/>
    <s v="QM001202622316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"/>
    <s v="09:50:34"/>
    <s v=""/>
    <s v=""/>
    <s v="000"/>
    <s v="000"/>
    <s v="000"/>
    <s v=""/>
    <s v=""/>
    <s v=""/>
    <s v=""/>
    <s v=""/>
    <s v=""/>
    <s v=""/>
    <s v="H"/>
    <s v="IZ10"/>
    <s v="GRAP00017"/>
    <x v="353"/>
    <m/>
    <d v="2024-05-05T00:00:00"/>
    <d v="2024-05-04T00:00:00"/>
    <d v="2024-05-04T00:00:00"/>
    <m/>
    <m/>
    <d v="2024-05-04T00:00:00"/>
    <m/>
    <d v="2024-05-04T00:00:00"/>
    <d v="2024-05-04T00:00:00"/>
    <n v="2"/>
  </r>
  <r>
    <s v="IZ10"/>
    <s v="ZA"/>
    <s v="1202623543"/>
    <s v="PLACHA SADWICH NO CALIENTA"/>
    <x v="2"/>
    <s v="100"/>
    <s v="MECANINT"/>
    <x v="0"/>
    <s v="MECE MERE ORAS"/>
    <s v="IZEDCORDOBA"/>
    <s v="IZEDCORDOBA"/>
    <s v="IZ10-LJA1-EMP-EMP2"/>
    <s v="B"/>
    <s v=""/>
    <s v=""/>
    <s v="107126113"/>
    <s v=""/>
    <s v="IZEMCARVAJAL"/>
    <s v="12:14:24"/>
    <s v="505002465"/>
    <s v="0"/>
    <s v=""/>
    <s v=""/>
    <s v=""/>
    <s v="IZ10"/>
    <s v="Z3"/>
    <s v=""/>
    <s v="06:50:00"/>
    <s v="06:30:46"/>
    <s v=""/>
    <s v=""/>
    <s v=""/>
    <s v=""/>
    <s v="12:37:07"/>
    <s v=""/>
    <s v=""/>
    <s v="AAIZ"/>
    <s v=""/>
    <s v=""/>
    <s v="CO"/>
    <s v=""/>
    <s v="PRODUCTIVOS"/>
    <s v="07:53:18"/>
    <s v=""/>
    <s v="000023348712"/>
    <s v="X"/>
    <s v=""/>
    <s v="IZ10"/>
    <s v=""/>
    <s v="000000"/>
    <s v="GNCH"/>
    <s v="10723465"/>
    <s v=""/>
    <s v=""/>
    <s v=""/>
    <s v="00:00:00"/>
    <s v=""/>
    <s v=""/>
    <s v="X"/>
    <s v=""/>
    <s v="07:50:46"/>
    <s v="Juan Nustadtel"/>
    <s v="QM001202623543"/>
    <s v=""/>
    <s v=""/>
    <s v=""/>
    <s v=""/>
    <s v=""/>
    <s v="EMPAQUE RIGIDO"/>
    <s v="ENVIGADO"/>
    <s v=""/>
    <s v=""/>
    <s v=""/>
    <s v="12:37:09"/>
    <s v="MNC550A"/>
    <s v=""/>
    <s v=""/>
    <s v=""/>
    <s v=""/>
    <s v="IZ10"/>
    <s v="Cra 48#48 Sur-75 (Juan Neustadtel)"/>
    <s v="07:50:46"/>
    <s v="5405380"/>
    <s v=""/>
    <s v="000"/>
    <s v="000"/>
    <s v="000"/>
    <s v=""/>
    <s v=""/>
    <s v=""/>
    <s v=""/>
    <s v=""/>
    <s v=""/>
    <s v=""/>
    <s v="H"/>
    <s v="IZ10"/>
    <s v="20183406"/>
    <x v="354"/>
    <d v="2024-05-07T00:00:00"/>
    <d v="2024-05-10T00:00:00"/>
    <d v="2024-05-07T00:00:00"/>
    <d v="2024-05-07T00:00:00"/>
    <m/>
    <m/>
    <d v="2024-05-07T00:00:00"/>
    <m/>
    <d v="2024-05-07T00:00:00"/>
    <d v="2024-05-07T00:00:00"/>
    <n v="0.32"/>
  </r>
  <r>
    <s v="IZ10"/>
    <s v="ZA"/>
    <s v="1202623484"/>
    <s v="REVIENTE DE MANGUERA DE ALIMENTACIÓN"/>
    <x v="7"/>
    <s v="100"/>
    <s v="COORMTTO"/>
    <x v="0"/>
    <s v="MECE MERE ORAS"/>
    <s v="IZTRESTREPO"/>
    <s v="IZTRESTREPO"/>
    <s v="IZ10-LSA1-FOR"/>
    <s v="A"/>
    <s v=""/>
    <s v=""/>
    <s v="107125503"/>
    <s v=""/>
    <s v="IZEMCARVAJAL"/>
    <s v="09:02:52"/>
    <s v="505001267"/>
    <s v="0"/>
    <s v=""/>
    <s v=""/>
    <s v=""/>
    <s v="IZ10"/>
    <s v="Z3"/>
    <s v=""/>
    <s v="07:00:00"/>
    <s v="05:10:00"/>
    <s v=""/>
    <s v=""/>
    <s v=""/>
    <s v=""/>
    <s v="09:02:51"/>
    <s v=""/>
    <s v=""/>
    <s v="AAIZ"/>
    <s v=""/>
    <s v=""/>
    <s v="CO"/>
    <s v=""/>
    <s v="PRODUCTIVOS"/>
    <s v="05:32:40"/>
    <s v=""/>
    <s v="000023348450"/>
    <s v="X"/>
    <s v=""/>
    <s v="IZ10"/>
    <s v=""/>
    <s v="000000"/>
    <s v="GNCH"/>
    <s v="10713765"/>
    <s v=""/>
    <s v=""/>
    <s v=""/>
    <s v="00:00:00"/>
    <s v=""/>
    <s v=""/>
    <s v="X"/>
    <s v=""/>
    <s v="05:31:26"/>
    <s v=""/>
    <s v="QM001202623484"/>
    <s v=""/>
    <s v=""/>
    <s v=""/>
    <s v=""/>
    <s v=""/>
    <s v="FORMADO"/>
    <s v=""/>
    <s v=""/>
    <s v=""/>
    <s v=""/>
    <s v="09:02:52"/>
    <s v="MNC490A"/>
    <s v=""/>
    <s v=""/>
    <s v=""/>
    <s v=""/>
    <s v="IZ10"/>
    <s v=""/>
    <s v="05:31:26"/>
    <s v=""/>
    <s v=""/>
    <s v="000"/>
    <s v="000"/>
    <s v="000"/>
    <s v=""/>
    <s v=""/>
    <s v=""/>
    <s v=""/>
    <s v=""/>
    <s v=""/>
    <s v=""/>
    <s v="H"/>
    <s v="IZ10"/>
    <s v="FORM00001"/>
    <x v="354"/>
    <d v="2024-06-08T00:00:00"/>
    <d v="2024-06-08T00:00:00"/>
    <d v="2024-05-07T00:00:00"/>
    <d v="2024-06-08T00:00:00"/>
    <m/>
    <m/>
    <d v="2024-05-07T00:00:00"/>
    <m/>
    <d v="2024-05-07T00:00:00"/>
    <d v="2024-05-07T00:00:00"/>
    <n v="1.83"/>
  </r>
  <r>
    <s v="IZ10"/>
    <s v="ZA"/>
    <s v="1202624482"/>
    <s v="PEGA MECANICA TRANSMISION TRANSPORTADOR"/>
    <x v="5"/>
    <s v="100"/>
    <s v="COORMTTO"/>
    <x v="0"/>
    <s v="MECE MERE ORAS"/>
    <s v="IZWJJIMENEZ"/>
    <s v="IZWJJIMENEZ"/>
    <s v="IZ10-LAV1"/>
    <s v="B"/>
    <s v=""/>
    <s v=""/>
    <s v="107128841"/>
    <s v=""/>
    <s v="IZLMORTIZ"/>
    <s v="11:35:00"/>
    <s v="505001104"/>
    <s v="0"/>
    <s v=""/>
    <s v=""/>
    <s v=""/>
    <s v="IZ10"/>
    <s v="Z3"/>
    <s v=""/>
    <s v="13:30:00"/>
    <s v="10:35:00"/>
    <s v=""/>
    <s v=""/>
    <s v=""/>
    <s v=""/>
    <s v="10:35:00"/>
    <s v=""/>
    <s v=""/>
    <s v="AAIZ"/>
    <s v=""/>
    <s v=""/>
    <s v="CO"/>
    <s v=""/>
    <s v="PRODUCTIVOS"/>
    <s v="11:38:50"/>
    <s v=""/>
    <s v="000023359061"/>
    <s v="X"/>
    <s v=""/>
    <s v="IZ10"/>
    <s v=""/>
    <s v="000000"/>
    <s v="GNCH"/>
    <s v="10722565"/>
    <s v=""/>
    <s v=""/>
    <s v=""/>
    <s v="00:00:00"/>
    <s v=""/>
    <s v=""/>
    <s v="X"/>
    <s v=""/>
    <s v="11:37:33"/>
    <s v=""/>
    <s v="QM001202624482"/>
    <s v=""/>
    <s v=""/>
    <s v=""/>
    <s v=""/>
    <s v=""/>
    <s v="LINEA DE LARGA VIDA"/>
    <s v=""/>
    <s v=""/>
    <s v=""/>
    <s v=""/>
    <s v="11:34:59"/>
    <s v="MNC490A"/>
    <s v=""/>
    <s v=""/>
    <s v=""/>
    <s v=""/>
    <s v="IZ10"/>
    <s v=""/>
    <s v="11:37:33"/>
    <s v=""/>
    <s v=""/>
    <s v="000"/>
    <s v="000"/>
    <s v="000"/>
    <s v=""/>
    <s v=""/>
    <s v=""/>
    <s v=""/>
    <s v=""/>
    <s v=""/>
    <s v=""/>
    <s v="H"/>
    <s v="IZ10"/>
    <s v="20091108"/>
    <x v="355"/>
    <d v="2024-07-13T00:00:00"/>
    <d v="2024-07-13T00:00:00"/>
    <d v="2024-05-08T00:00:00"/>
    <d v="2024-05-08T00:00:00"/>
    <m/>
    <m/>
    <d v="2024-05-08T00:00:00"/>
    <m/>
    <d v="2024-05-08T00:00:00"/>
    <d v="2024-05-08T00:00:00"/>
    <n v="2.92"/>
  </r>
  <r>
    <s v="IZ10"/>
    <s v="ZA"/>
    <s v="1202625193"/>
    <s v="FALLO SENSOR DE FORMAD"/>
    <x v="2"/>
    <s v="100"/>
    <s v="MECANINT"/>
    <x v="0"/>
    <s v="MECE MERE ORAS"/>
    <s v="IZEDCORDOBA"/>
    <s v="IZEDCORDOBA"/>
    <s v="IZ10-LJA1-EMP-EMP2"/>
    <s v="B"/>
    <s v=""/>
    <s v=""/>
    <s v="107131428"/>
    <s v=""/>
    <s v="IZEMCARVAJAL"/>
    <s v="10:44:43"/>
    <s v="505002465"/>
    <s v="0"/>
    <s v=""/>
    <s v=""/>
    <s v=""/>
    <s v="IZ10"/>
    <s v="Z3"/>
    <s v=""/>
    <s v="07:30:00"/>
    <s v="06:30:06"/>
    <s v=""/>
    <s v=""/>
    <s v=""/>
    <s v=""/>
    <s v="10:44:42"/>
    <s v=""/>
    <s v=""/>
    <s v="AAIZ"/>
    <s v=""/>
    <s v=""/>
    <s v="CO"/>
    <s v=""/>
    <s v="PRODUCTIVOS"/>
    <s v="11:22:07"/>
    <s v=""/>
    <s v="000023365640"/>
    <s v="X"/>
    <s v=""/>
    <s v="IZ10"/>
    <s v=""/>
    <s v="000000"/>
    <s v="GNCH"/>
    <s v="10723465"/>
    <s v=""/>
    <s v=""/>
    <s v=""/>
    <s v="00:00:00"/>
    <s v=""/>
    <s v=""/>
    <s v="X"/>
    <s v=""/>
    <s v="11:18:06"/>
    <s v="Juan Nustadtel"/>
    <s v="QM001202625193"/>
    <s v=""/>
    <s v=""/>
    <s v=""/>
    <s v=""/>
    <s v=""/>
    <s v="EMPAQUE RIGIDO"/>
    <s v="ENVIGADO"/>
    <s v=""/>
    <s v=""/>
    <s v=""/>
    <s v="10:44:43"/>
    <s v="MNC550A"/>
    <s v=""/>
    <s v=""/>
    <s v=""/>
    <s v=""/>
    <s v="IZ10"/>
    <s v="Cra 48#48 Sur-75 (Juan Neustadtel)"/>
    <s v="11:18:06"/>
    <s v="5405380"/>
    <s v=""/>
    <s v="000"/>
    <s v="000"/>
    <s v="000"/>
    <s v=""/>
    <s v=""/>
    <s v=""/>
    <s v=""/>
    <s v=""/>
    <s v=""/>
    <s v=""/>
    <s v="H"/>
    <s v="IZ10"/>
    <s v="20183406"/>
    <x v="356"/>
    <d v="2024-06-08T00:00:00"/>
    <d v="2024-06-08T00:00:00"/>
    <d v="2024-05-09T00:00:00"/>
    <d v="2024-06-08T00:00:00"/>
    <m/>
    <m/>
    <d v="2024-05-09T00:00:00"/>
    <m/>
    <d v="2024-05-09T00:00:00"/>
    <d v="2024-05-09T00:00:00"/>
    <n v="1"/>
  </r>
  <r>
    <s v="IZ10"/>
    <s v="ZA"/>
    <s v="1202625404"/>
    <s v="Calibración de la mordaza"/>
    <x v="7"/>
    <s v="100"/>
    <s v="MECANINT"/>
    <x v="0"/>
    <s v="MECE MERE ORAS"/>
    <s v="IZJIGOMEZ"/>
    <s v="IZJIGOMEZ"/>
    <s v="IZ10-LSA1-FOR"/>
    <s v="A"/>
    <s v=""/>
    <s v=""/>
    <s v="107131838"/>
    <s v=""/>
    <s v="IZLMORTIZ"/>
    <s v="16:55:25"/>
    <s v="505001267"/>
    <s v="0"/>
    <s v=""/>
    <s v=""/>
    <s v=""/>
    <s v="IZ10"/>
    <s v="Z3"/>
    <s v=""/>
    <s v="15:30:00"/>
    <s v="14:30:00"/>
    <s v=""/>
    <s v=""/>
    <s v=""/>
    <s v=""/>
    <s v="16:55:24"/>
    <s v=""/>
    <s v=""/>
    <s v="AAIZ"/>
    <s v=""/>
    <s v=""/>
    <s v="CO"/>
    <s v=""/>
    <s v="PRODUCTIVOS"/>
    <s v="17:07:46"/>
    <s v=""/>
    <s v="000023368860"/>
    <s v="X"/>
    <s v=""/>
    <s v="IZ10"/>
    <s v=""/>
    <s v="000000"/>
    <s v="GNCH"/>
    <s v="10713765"/>
    <s v=""/>
    <s v=""/>
    <s v=""/>
    <s v="00:00:00"/>
    <s v=""/>
    <s v=""/>
    <s v="X"/>
    <s v=""/>
    <s v="17:05:42"/>
    <s v=""/>
    <s v="QM001202625404"/>
    <s v=""/>
    <s v=""/>
    <s v=""/>
    <s v=""/>
    <s v=""/>
    <s v="FORMADO"/>
    <s v=""/>
    <s v=""/>
    <s v=""/>
    <s v=""/>
    <s v="16:55:25"/>
    <s v="MNC490A"/>
    <s v=""/>
    <s v=""/>
    <s v=""/>
    <s v=""/>
    <s v="IZ10"/>
    <s v=""/>
    <s v="17:05:42"/>
    <s v=""/>
    <s v=""/>
    <s v="000"/>
    <s v="000"/>
    <s v="000"/>
    <s v=""/>
    <s v=""/>
    <s v=""/>
    <s v=""/>
    <s v=""/>
    <s v=""/>
    <s v=""/>
    <s v="H"/>
    <s v="IZ10"/>
    <s v="FORM00001"/>
    <x v="356"/>
    <d v="2024-05-10T00:00:00"/>
    <d v="2024-05-10T00:00:00"/>
    <d v="2024-05-09T00:00:00"/>
    <d v="2024-05-10T00:00:00"/>
    <m/>
    <m/>
    <d v="2024-05-09T00:00:00"/>
    <m/>
    <d v="2024-05-09T00:00:00"/>
    <d v="2024-05-09T00:00:00"/>
    <n v="1"/>
  </r>
  <r>
    <s v="IZ10"/>
    <s v="ZA"/>
    <s v="1202625386"/>
    <s v="CALIBRACIÓN DE MORDAZA"/>
    <x v="7"/>
    <s v="100"/>
    <s v="COORMTTO"/>
    <x v="1"/>
    <s v="MECE"/>
    <s v="1017140986"/>
    <s v="NCACPRODZENU"/>
    <s v="IZ10-LSA1-FOR"/>
    <s v="A"/>
    <s v=""/>
    <s v=""/>
    <s v=""/>
    <s v=""/>
    <s v="IZLMORTIZ"/>
    <s v="19:21:13"/>
    <s v="505001267"/>
    <s v="0"/>
    <s v=""/>
    <s v=""/>
    <s v=""/>
    <s v="IZ10"/>
    <s v="Z3"/>
    <s v=""/>
    <s v="00:00:00"/>
    <s v="16:01:00"/>
    <s v=""/>
    <s v=""/>
    <s v=""/>
    <s v=""/>
    <s v="16:01:00"/>
    <s v=""/>
    <s v=""/>
    <s v="AAIZ"/>
    <s v=""/>
    <s v=""/>
    <s v="CO"/>
    <s v=""/>
    <s v="PRODUCTIVOS"/>
    <s v="16:06:42"/>
    <s v=""/>
    <s v="000023368590"/>
    <s v="X"/>
    <s v=""/>
    <s v="IZ10"/>
    <s v=""/>
    <s v="000000"/>
    <s v="GNCH"/>
    <s v="10713765"/>
    <s v=""/>
    <s v=""/>
    <s v=""/>
    <s v="00:00:00"/>
    <s v=""/>
    <s v=""/>
    <s v="X"/>
    <s v=""/>
    <s v="16:06:42"/>
    <s v=""/>
    <s v="QM001202625386"/>
    <s v=""/>
    <s v=""/>
    <s v=""/>
    <s v=""/>
    <s v=""/>
    <s v="FORMADO"/>
    <s v=""/>
    <s v=""/>
    <s v=""/>
    <s v=""/>
    <s v="19:21:10"/>
    <s v="MNC490A"/>
    <s v=""/>
    <s v=""/>
    <s v=""/>
    <s v=""/>
    <s v="IZ10"/>
    <s v=""/>
    <s v="16:06:42"/>
    <s v=""/>
    <s v=""/>
    <s v="000"/>
    <s v="000"/>
    <s v="000"/>
    <s v=""/>
    <s v=""/>
    <s v=""/>
    <s v=""/>
    <s v=""/>
    <s v=""/>
    <s v=""/>
    <s v="H"/>
    <s v="IZ10"/>
    <s v="FORM00001"/>
    <x v="356"/>
    <d v="2024-05-09T00:00:00"/>
    <d v="2024-05-09T00:00:00"/>
    <m/>
    <d v="2024-05-09T00:00:00"/>
    <m/>
    <m/>
    <d v="2024-05-09T00:00:00"/>
    <m/>
    <d v="2024-05-09T00:00:00"/>
    <d v="2024-05-09T00:00:00"/>
    <n v="0"/>
  </r>
  <r>
    <s v="IZ10"/>
    <s v="ZA"/>
    <s v="1202625936"/>
    <s v="SERVOCONTROLADOR ERROR &quot;AL 52&quot;  SMART L."/>
    <x v="5"/>
    <s v="100"/>
    <s v="ELTROINT"/>
    <x v="0"/>
    <s v="MECE MERE ORAS"/>
    <s v="IZWJJIMENEZ"/>
    <s v="IZWJJIMENEZ"/>
    <s v="IZ10-LAV1"/>
    <s v="B"/>
    <s v=""/>
    <s v=""/>
    <s v="107134482"/>
    <s v=""/>
    <s v="IZLMORTIZ"/>
    <s v="14:17:16"/>
    <s v="505001104"/>
    <s v="0"/>
    <s v=""/>
    <s v=""/>
    <s v=""/>
    <s v="IZ10"/>
    <s v="Z3"/>
    <s v=""/>
    <s v="08:30:00"/>
    <s v="12:40:00"/>
    <s v=""/>
    <s v=""/>
    <s v=""/>
    <s v=""/>
    <s v="12:40:00"/>
    <s v=""/>
    <s v=""/>
    <s v="AAIZ"/>
    <s v=""/>
    <s v=""/>
    <s v="CO"/>
    <s v=""/>
    <s v="PRODUCTIVOS"/>
    <s v="13:02:12"/>
    <s v=""/>
    <s v="000023379339"/>
    <s v="X"/>
    <s v=""/>
    <s v="IZ10"/>
    <s v=""/>
    <s v="000000"/>
    <s v="GNCH"/>
    <s v="10722565"/>
    <s v=""/>
    <s v=""/>
    <s v=""/>
    <s v="00:00:00"/>
    <s v=""/>
    <s v=""/>
    <s v="X"/>
    <s v=""/>
    <s v="12:58:58"/>
    <s v=""/>
    <s v="QM001202625936"/>
    <s v=""/>
    <s v=""/>
    <s v=""/>
    <s v=""/>
    <s v=""/>
    <s v="LINEA DE LARGA VIDA"/>
    <s v=""/>
    <s v=""/>
    <s v=""/>
    <s v=""/>
    <s v="14:17:15"/>
    <s v="MNC490A"/>
    <s v=""/>
    <s v=""/>
    <s v=""/>
    <s v=""/>
    <s v="IZ10"/>
    <s v=""/>
    <s v="12:58:58"/>
    <s v=""/>
    <s v=""/>
    <s v="000"/>
    <s v="000"/>
    <s v="000"/>
    <s v=""/>
    <s v=""/>
    <s v=""/>
    <s v=""/>
    <s v=""/>
    <s v=""/>
    <s v=""/>
    <s v="H"/>
    <s v="IZ10"/>
    <s v="20091108"/>
    <x v="357"/>
    <d v="2024-05-24T00:00:00"/>
    <d v="2024-05-24T00:00:00"/>
    <d v="2024-05-11T00:00:00"/>
    <d v="2024-05-10T00:00:00"/>
    <m/>
    <m/>
    <d v="2024-05-10T00:00:00"/>
    <m/>
    <d v="2024-05-10T00:00:00"/>
    <d v="2024-05-10T00:00:00"/>
    <n v="19.829999999999998"/>
  </r>
  <r>
    <s v="IZ10"/>
    <s v="ZA"/>
    <s v="1202625537"/>
    <s v="SENSOR DEL TRANSPORTADOR DAÑADO"/>
    <x v="7"/>
    <s v="100"/>
    <s v="COORMTTO"/>
    <x v="0"/>
    <s v="MECE MERE ORAS"/>
    <s v="IZTRESTREPO"/>
    <s v="IZTRESTREPO"/>
    <s v="IZ10-LSA1-FOR"/>
    <s v="A"/>
    <s v=""/>
    <s v=""/>
    <s v="107133998"/>
    <s v=""/>
    <s v="IZEMCARVAJAL"/>
    <s v="09:35:57"/>
    <s v="505001267"/>
    <s v="0"/>
    <s v=""/>
    <s v=""/>
    <s v=""/>
    <s v="IZ10"/>
    <s v="Z3"/>
    <s v=""/>
    <s v="06:10:00"/>
    <s v="05:30:35"/>
    <s v=""/>
    <s v=""/>
    <s v=""/>
    <s v=""/>
    <s v="09:35:56"/>
    <s v=""/>
    <s v=""/>
    <s v="AAIZ"/>
    <s v=""/>
    <s v=""/>
    <s v="CO"/>
    <s v=""/>
    <s v="PRODUCTIVOS"/>
    <s v="05:45:49"/>
    <s v=""/>
    <s v="000023370999"/>
    <s v="X"/>
    <s v=""/>
    <s v="IZ10"/>
    <s v=""/>
    <s v="000000"/>
    <s v="GNCH"/>
    <s v="10713765"/>
    <s v=""/>
    <s v=""/>
    <s v=""/>
    <s v="00:00:00"/>
    <s v=""/>
    <s v=""/>
    <s v="X"/>
    <s v=""/>
    <s v="05:44:35"/>
    <s v=""/>
    <s v="QM001202625537"/>
    <s v=""/>
    <s v=""/>
    <s v=""/>
    <s v=""/>
    <s v=""/>
    <s v="FORMADO"/>
    <s v=""/>
    <s v=""/>
    <s v=""/>
    <s v=""/>
    <s v="09:35:57"/>
    <s v="MNC490A"/>
    <s v=""/>
    <s v=""/>
    <s v=""/>
    <s v=""/>
    <s v="IZ10"/>
    <s v=""/>
    <s v="05:44:35"/>
    <s v=""/>
    <s v=""/>
    <s v="000"/>
    <s v="000"/>
    <s v="000"/>
    <s v=""/>
    <s v=""/>
    <s v=""/>
    <s v=""/>
    <s v=""/>
    <s v=""/>
    <s v=""/>
    <s v="H"/>
    <s v="IZ10"/>
    <s v="FORM00001"/>
    <x v="357"/>
    <d v="2024-05-18T00:00:00"/>
    <d v="2024-05-18T00:00:00"/>
    <d v="2024-05-10T00:00:00"/>
    <d v="2024-05-18T00:00:00"/>
    <m/>
    <m/>
    <d v="2024-05-10T00:00:00"/>
    <m/>
    <d v="2024-05-10T00:00:00"/>
    <d v="2024-05-10T00:00:00"/>
    <n v="0.66"/>
  </r>
  <r>
    <s v="IZ10"/>
    <s v="ZA"/>
    <s v="1202626280"/>
    <s v="FCA 120 NO CLIPA"/>
    <x v="3"/>
    <s v="100"/>
    <s v="MECANINT"/>
    <x v="0"/>
    <s v="MECE MERE ORAS"/>
    <s v="IZHAGIRALDO"/>
    <s v="IZHAGIRALDO"/>
    <s v="IZ10-LSC1-EMB"/>
    <s v="B"/>
    <s v=""/>
    <s v=""/>
    <s v="107136559"/>
    <s v=""/>
    <s v="IZLMORTIZ"/>
    <s v="20:25:27"/>
    <s v="505003051"/>
    <s v="0"/>
    <s v=""/>
    <s v=""/>
    <s v=""/>
    <s v="IZ10"/>
    <s v="Z3"/>
    <s v=""/>
    <s v="11:00:00"/>
    <s v="06:00:00"/>
    <s v=""/>
    <s v=""/>
    <s v=""/>
    <s v=""/>
    <s v="20:25:26"/>
    <s v=""/>
    <s v=""/>
    <s v="AAIZ"/>
    <s v=""/>
    <s v=""/>
    <s v="CO"/>
    <s v=""/>
    <s v="PRODUCTIVOS"/>
    <s v="08:30:59"/>
    <s v=""/>
    <s v="000023384139"/>
    <s v="X"/>
    <s v=""/>
    <s v="IZ10"/>
    <s v=""/>
    <s v="000000"/>
    <s v="GNCH"/>
    <s v="10724165"/>
    <s v=""/>
    <s v=""/>
    <s v=""/>
    <s v="00:00:00"/>
    <s v=""/>
    <s v=""/>
    <s v="X"/>
    <s v=""/>
    <s v="08:29:28"/>
    <s v="PROPASOL S.A.S"/>
    <s v="QM001202626280"/>
    <s v=""/>
    <s v=""/>
    <s v=""/>
    <s v=""/>
    <s v=""/>
    <s v="EMBUTIDO SALCHICHON"/>
    <s v=""/>
    <s v=""/>
    <s v=""/>
    <s v=""/>
    <s v="20:25:27"/>
    <s v="MNC540A"/>
    <s v=""/>
    <s v=""/>
    <s v=""/>
    <s v=""/>
    <s v="IZ10"/>
    <s v="Tv. 93 #53-32, Bogotá"/>
    <s v="08:29:28"/>
    <s v="(1)3004621"/>
    <s v=""/>
    <s v="000"/>
    <s v="000"/>
    <s v="000"/>
    <s v=""/>
    <s v=""/>
    <s v=""/>
    <s v=""/>
    <s v=""/>
    <s v=""/>
    <s v=""/>
    <s v="H"/>
    <s v="IZ10"/>
    <s v="20388176"/>
    <x v="358"/>
    <d v="2024-05-15T00:00:00"/>
    <d v="2024-05-15T00:00:00"/>
    <d v="2024-05-14T00:00:00"/>
    <d v="2024-05-15T00:00:00"/>
    <m/>
    <m/>
    <d v="2024-05-11T00:00:00"/>
    <m/>
    <d v="2024-05-11T00:00:00"/>
    <d v="2024-05-11T00:00:00"/>
    <n v="77"/>
  </r>
  <r>
    <s v="IZ10"/>
    <s v="ZA"/>
    <s v="1202626427"/>
    <s v="MAQUINA EMBUTE  INTERMITENTEMENTE"/>
    <x v="7"/>
    <s v="100"/>
    <s v="COORMTTO"/>
    <x v="0"/>
    <s v="MECE MERE ORAS"/>
    <s v="IZHAGIRALDO"/>
    <s v="IZHAGIRALDO"/>
    <s v="IZ10-LSA1-FOR"/>
    <s v="A"/>
    <s v=""/>
    <s v=""/>
    <s v="107136646"/>
    <s v=""/>
    <s v="IZEMCARVAJAL"/>
    <s v="05:37:46"/>
    <s v="505001267"/>
    <s v="0"/>
    <s v=""/>
    <s v=""/>
    <s v=""/>
    <s v="IZ10"/>
    <s v="Z3"/>
    <s v=""/>
    <s v="14:10:00"/>
    <s v="12:50:00"/>
    <s v=""/>
    <s v=""/>
    <s v=""/>
    <s v=""/>
    <s v="12:50:00"/>
    <s v=""/>
    <s v=""/>
    <s v="AAIZ"/>
    <s v=""/>
    <s v=""/>
    <s v="CO"/>
    <s v=""/>
    <s v="PRODUCTIVOS"/>
    <s v="13:50:29"/>
    <s v=""/>
    <s v="000023385621"/>
    <s v="X"/>
    <s v=""/>
    <s v="IZ10"/>
    <s v=""/>
    <s v="000000"/>
    <s v="GNCH"/>
    <s v="10713765"/>
    <s v=""/>
    <s v=""/>
    <s v=""/>
    <s v="00:00:00"/>
    <s v=""/>
    <s v=""/>
    <s v="X"/>
    <s v=""/>
    <s v="13:48:43"/>
    <s v=""/>
    <s v="QM001202626427"/>
    <s v=""/>
    <s v=""/>
    <s v=""/>
    <s v=""/>
    <s v=""/>
    <s v="FORMADO"/>
    <s v=""/>
    <s v=""/>
    <s v=""/>
    <s v=""/>
    <s v="05:37:45"/>
    <s v="MNC490A"/>
    <s v=""/>
    <s v=""/>
    <s v=""/>
    <s v=""/>
    <s v="IZ10"/>
    <s v=""/>
    <s v="13:48:43"/>
    <s v=""/>
    <s v=""/>
    <s v="000"/>
    <s v="000"/>
    <s v="000"/>
    <s v=""/>
    <s v=""/>
    <s v=""/>
    <s v=""/>
    <s v=""/>
    <s v=""/>
    <s v=""/>
    <s v="H"/>
    <s v="IZ10"/>
    <s v="FORM00001"/>
    <x v="358"/>
    <d v="2024-07-10T00:00:00"/>
    <d v="2024-07-10T00:00:00"/>
    <d v="2024-05-11T00:00:00"/>
    <d v="2024-05-11T00:00:00"/>
    <m/>
    <m/>
    <d v="2024-05-11T00:00:00"/>
    <m/>
    <d v="2024-05-11T00:00:00"/>
    <d v="2024-05-11T00:00:00"/>
    <n v="1.33"/>
  </r>
  <r>
    <s v="IZ10"/>
    <s v="ZA"/>
    <s v="1202629465"/>
    <s v="ERROR ALARMA ERROR &quot;AL 52&quot;  SMART LINK"/>
    <x v="5"/>
    <s v="100"/>
    <s v="ELTROINT"/>
    <x v="0"/>
    <s v="MECE MERE ORAS"/>
    <s v="IZWJJIMENEZ"/>
    <s v="IZWJJIMENEZ"/>
    <s v="IZ10-LAV1"/>
    <s v="B"/>
    <s v=""/>
    <s v=""/>
    <s v="107149836"/>
    <s v=""/>
    <s v="IZLMORTIZ"/>
    <s v="11:36:42"/>
    <s v="505001104"/>
    <s v="0"/>
    <s v=""/>
    <s v=""/>
    <s v=""/>
    <s v="IZ10"/>
    <s v="Z3"/>
    <s v=""/>
    <s v="09:00:00"/>
    <s v="11:44:00"/>
    <s v=""/>
    <s v=""/>
    <s v=""/>
    <s v=""/>
    <s v="11:44:00"/>
    <s v=""/>
    <s v=""/>
    <s v="AAIZ"/>
    <s v=""/>
    <s v=""/>
    <s v="CO"/>
    <s v=""/>
    <s v="PRODUCTIVOS"/>
    <s v="13:29:03"/>
    <s v=""/>
    <s v="000023428400"/>
    <s v="X"/>
    <s v=""/>
    <s v="IZ10"/>
    <s v=""/>
    <s v="000000"/>
    <s v="GNCH"/>
    <s v="10722565"/>
    <s v=""/>
    <s v=""/>
    <s v=""/>
    <s v="00:00:00"/>
    <s v=""/>
    <s v=""/>
    <s v="X"/>
    <s v=""/>
    <s v="12:39:08"/>
    <s v=""/>
    <s v="QM001202629465"/>
    <s v=""/>
    <s v=""/>
    <s v=""/>
    <s v=""/>
    <s v=""/>
    <s v="LINEA DE LARGA VIDA"/>
    <s v=""/>
    <s v=""/>
    <s v=""/>
    <s v=""/>
    <s v="11:36:41"/>
    <s v="MNC490A"/>
    <s v=""/>
    <s v=""/>
    <s v=""/>
    <s v=""/>
    <s v="IZ10"/>
    <s v=""/>
    <s v="12:39:08"/>
    <s v=""/>
    <s v=""/>
    <s v="000"/>
    <s v="000"/>
    <s v="000"/>
    <s v=""/>
    <s v=""/>
    <s v=""/>
    <s v=""/>
    <s v=""/>
    <s v=""/>
    <s v=""/>
    <s v="H"/>
    <s v="IZ10"/>
    <s v="20091108"/>
    <x v="359"/>
    <d v="2024-07-13T00:00:00"/>
    <d v="2024-07-13T00:00:00"/>
    <d v="2024-05-20T00:00:00"/>
    <d v="2024-05-17T00:00:00"/>
    <m/>
    <m/>
    <d v="2024-05-17T00:00:00"/>
    <m/>
    <d v="2024-05-17T00:00:00"/>
    <d v="2024-05-17T00:00:00"/>
    <n v="69.27"/>
  </r>
  <r>
    <s v="IZ10"/>
    <s v="ZA"/>
    <s v="1202630971"/>
    <s v="TENEDOR GANCHO REVENTADO EN CLIPADORA"/>
    <x v="3"/>
    <s v="100"/>
    <s v="MECANINT"/>
    <x v="0"/>
    <s v="MECE MERE ORAS"/>
    <s v="IZNARENAS"/>
    <s v="IZNARENAS"/>
    <s v="IZ10-LSC1-EMB"/>
    <s v="B"/>
    <s v=""/>
    <s v=""/>
    <s v="107156670"/>
    <s v=""/>
    <s v="IZEMCARVAJAL"/>
    <s v="10:03:08"/>
    <s v="505003051"/>
    <s v="0"/>
    <s v=""/>
    <s v=""/>
    <s v=""/>
    <s v="IZ10"/>
    <s v="Z3"/>
    <s v=""/>
    <s v="23:30:00"/>
    <s v="22:20:00"/>
    <s v=""/>
    <s v=""/>
    <s v=""/>
    <s v=""/>
    <s v="10:03:07"/>
    <s v=""/>
    <s v=""/>
    <s v="AAIZ"/>
    <s v=""/>
    <s v=""/>
    <s v="CO"/>
    <s v=""/>
    <s v="PRODUCTIVOS"/>
    <s v="22:37:55"/>
    <s v=""/>
    <s v="000023476767"/>
    <s v="X"/>
    <s v=""/>
    <s v="IZ10"/>
    <s v=""/>
    <s v="000000"/>
    <s v="GNCH"/>
    <s v="10724165"/>
    <s v=""/>
    <s v=""/>
    <s v=""/>
    <s v="00:00:00"/>
    <s v=""/>
    <s v=""/>
    <s v="X"/>
    <s v=""/>
    <s v="22:36:18"/>
    <s v="PROPASOL S.A.S"/>
    <s v="QM001202630971"/>
    <s v=""/>
    <s v=""/>
    <s v=""/>
    <s v=""/>
    <s v=""/>
    <s v="EMBUTIDO SALCHICHON"/>
    <s v=""/>
    <s v=""/>
    <s v=""/>
    <s v=""/>
    <s v="10:03:08"/>
    <s v="MNC540A"/>
    <s v=""/>
    <s v=""/>
    <s v=""/>
    <s v=""/>
    <s v="IZ10"/>
    <s v="Tv. 93 #53-32, Bogotá"/>
    <s v="22:36:18"/>
    <s v="(1)3004621"/>
    <s v=""/>
    <s v="000"/>
    <s v="000"/>
    <s v="000"/>
    <s v=""/>
    <s v=""/>
    <s v=""/>
    <s v=""/>
    <s v=""/>
    <s v=""/>
    <s v=""/>
    <s v="H"/>
    <s v="IZ10"/>
    <s v="20388176"/>
    <x v="360"/>
    <d v="2024-06-05T00:00:00"/>
    <d v="2024-06-05T00:00:00"/>
    <d v="2024-05-20T00:00:00"/>
    <d v="2024-06-05T00:00:00"/>
    <m/>
    <m/>
    <d v="2024-05-20T00:00:00"/>
    <m/>
    <d v="2024-05-20T00:00:00"/>
    <d v="2024-05-20T00:00:00"/>
    <n v="1.17"/>
  </r>
  <r>
    <s v="IZ10"/>
    <s v="ZA"/>
    <s v="1202633159"/>
    <s v="ERROR DE TEMPERATURA EN POSLOT"/>
    <x v="2"/>
    <s v="100"/>
    <s v="ELECTINT"/>
    <x v="0"/>
    <s v="MEAB METR ORAS"/>
    <s v="IZHAURAN"/>
    <s v="IZHAURAN"/>
    <s v="IZ10-LJA1-EMP-EMP2"/>
    <s v="B"/>
    <s v=""/>
    <s v=""/>
    <s v="107168753"/>
    <s v=""/>
    <s v="IZEMCARVAJAL"/>
    <s v="13:01:53"/>
    <s v="505002465"/>
    <s v="0"/>
    <s v=""/>
    <s v=""/>
    <s v=""/>
    <s v="IZ10"/>
    <s v="Z3"/>
    <s v=""/>
    <s v="08:15:00"/>
    <s v="07:30:00"/>
    <s v=""/>
    <s v=""/>
    <s v=""/>
    <s v=""/>
    <s v="07:30:00"/>
    <s v=""/>
    <s v=""/>
    <s v="AAIZ"/>
    <s v=""/>
    <s v=""/>
    <s v="CO"/>
    <s v=""/>
    <s v="PRODUCTIVOS"/>
    <s v="08:34:50"/>
    <s v=""/>
    <s v="000023506092"/>
    <s v="X"/>
    <s v=""/>
    <s v="IZ10"/>
    <s v=""/>
    <s v="000000"/>
    <s v="GNCH"/>
    <s v="10723465"/>
    <s v=""/>
    <s v=""/>
    <s v=""/>
    <s v="00:00:00"/>
    <s v=""/>
    <s v=""/>
    <s v="X"/>
    <s v=""/>
    <s v="08:33:06"/>
    <s v="Juan Nustadtel"/>
    <s v="QM001202633159"/>
    <s v=""/>
    <s v=""/>
    <s v=""/>
    <s v=""/>
    <s v=""/>
    <s v="EMPAQUE RIGIDO"/>
    <s v="ENVIGADO"/>
    <s v=""/>
    <s v=""/>
    <s v=""/>
    <s v="00:00:00"/>
    <s v="MNC550A"/>
    <s v=""/>
    <s v=""/>
    <s v=""/>
    <s v=""/>
    <s v="IZ10"/>
    <s v="Cra 48#48 Sur-75 (Juan Neustadtel)"/>
    <s v="08:33:06"/>
    <s v="5405380"/>
    <s v=""/>
    <s v="000"/>
    <s v="000"/>
    <s v="000"/>
    <s v=""/>
    <s v=""/>
    <s v=""/>
    <s v=""/>
    <s v=""/>
    <s v=""/>
    <s v=""/>
    <s v="H"/>
    <s v="IZ10"/>
    <s v="20183406"/>
    <x v="361"/>
    <m/>
    <d v="2024-05-25T00:00:00"/>
    <d v="2024-05-24T00:00:00"/>
    <d v="2024-05-24T00:00:00"/>
    <m/>
    <m/>
    <d v="2024-05-24T00:00:00"/>
    <m/>
    <d v="2024-05-24T00:00:00"/>
    <d v="2024-05-24T00:00:00"/>
    <n v="0.75"/>
  </r>
  <r>
    <s v="IZ10"/>
    <s v="ZA"/>
    <s v="1202633165"/>
    <s v="SE REVIENTA TORNILLO DEL EJE CABEZAL"/>
    <x v="8"/>
    <s v="100"/>
    <s v="COORMTTO"/>
    <x v="0"/>
    <s v="MECE MERE ORAS"/>
    <s v="IZHAGIRALDO"/>
    <s v="IZHAGIRALDO"/>
    <s v="IZ10-LSA1-FOR"/>
    <s v="A"/>
    <s v=""/>
    <s v=""/>
    <s v="107168320"/>
    <s v=""/>
    <s v="IZEMCARVAJAL"/>
    <s v="12:03:35"/>
    <s v="505003047"/>
    <s v="0"/>
    <s v=""/>
    <s v=""/>
    <s v=""/>
    <s v="IZ10"/>
    <s v="Z3"/>
    <s v=""/>
    <s v="08:34:00"/>
    <s v="07:30:10"/>
    <s v=""/>
    <s v=""/>
    <s v=""/>
    <s v=""/>
    <s v="07:30:10"/>
    <s v=""/>
    <s v=""/>
    <s v="AAIZ"/>
    <s v=""/>
    <s v=""/>
    <s v="CO"/>
    <s v=""/>
    <s v="PRODUCTIVOS"/>
    <s v="08:45:44"/>
    <s v=""/>
    <s v="000023506255"/>
    <s v="X"/>
    <s v=""/>
    <s v="IZ10"/>
    <s v=""/>
    <s v="000000"/>
    <s v="GNCH"/>
    <s v="10713765"/>
    <s v=""/>
    <s v=""/>
    <s v=""/>
    <s v="00:00:00"/>
    <s v=""/>
    <s v=""/>
    <s v="X"/>
    <s v=""/>
    <s v="08:44:10"/>
    <s v="Juan Neustadtel"/>
    <s v="QM001202633165"/>
    <s v=""/>
    <s v=""/>
    <s v=""/>
    <s v=""/>
    <s v=""/>
    <s v="FORMADO"/>
    <s v=""/>
    <s v=""/>
    <s v=""/>
    <s v=""/>
    <s v="12:03:33"/>
    <s v="MNC490A"/>
    <s v=""/>
    <s v=""/>
    <s v=""/>
    <s v=""/>
    <s v="IZ10"/>
    <s v="Cra 48#48 Sur--75, Envigado"/>
    <s v="08:44:10"/>
    <s v="5405380 108"/>
    <s v=""/>
    <s v="000"/>
    <s v="000"/>
    <s v="000"/>
    <s v=""/>
    <s v=""/>
    <s v=""/>
    <s v=""/>
    <s v=""/>
    <s v=""/>
    <s v=""/>
    <s v="H"/>
    <s v="IZ10"/>
    <s v="20388054"/>
    <x v="361"/>
    <d v="2024-05-24T00:00:00"/>
    <d v="2024-05-24T00:00:00"/>
    <d v="2024-05-24T00:00:00"/>
    <d v="2024-05-24T00:00:00"/>
    <m/>
    <m/>
    <d v="2024-05-24T00:00:00"/>
    <m/>
    <d v="2024-05-24T00:00:00"/>
    <d v="2024-05-24T00:00:00"/>
    <n v="1.06"/>
  </r>
  <r>
    <s v="IZ10"/>
    <s v="ZA"/>
    <s v="1202633063"/>
    <s v="SE DESCALIBRÓ EL CUERNO ANILLADOR NL2"/>
    <x v="6"/>
    <s v="100"/>
    <s v="COORMTTO"/>
    <x v="0"/>
    <s v="MECE MERE ORAS"/>
    <s v="IZTRESTREPO"/>
    <s v="IZTRESTREPO"/>
    <s v="IZ10-LSA1-FOR"/>
    <s v="A"/>
    <s v=""/>
    <s v=""/>
    <s v="107177171"/>
    <s v=""/>
    <s v="IZCAPIEDRAHI"/>
    <s v="05:50:23"/>
    <s v="505001603"/>
    <s v="0"/>
    <s v=""/>
    <s v=""/>
    <s v=""/>
    <s v="IZ10"/>
    <s v="Z3"/>
    <s v=""/>
    <s v="04:30:00"/>
    <s v="03:00:00"/>
    <s v=""/>
    <s v=""/>
    <s v=""/>
    <s v=""/>
    <s v="05:50:22"/>
    <s v=""/>
    <s v=""/>
    <s v="AAIZ"/>
    <s v=""/>
    <s v=""/>
    <s v="CO"/>
    <s v=""/>
    <s v="PRODUCTIVOS"/>
    <s v="04:21:51"/>
    <s v=""/>
    <s v="000023505518"/>
    <s v="X"/>
    <s v=""/>
    <s v="IZ10"/>
    <s v=""/>
    <s v="000000"/>
    <s v="GNCH"/>
    <s v="10713765"/>
    <s v=""/>
    <s v=""/>
    <s v=""/>
    <s v="00:00:00"/>
    <s v=""/>
    <s v=""/>
    <s v="X"/>
    <s v=""/>
    <s v="04:19:49"/>
    <s v=""/>
    <s v="QM001202633063"/>
    <s v=""/>
    <s v=""/>
    <s v=""/>
    <s v=""/>
    <s v=""/>
    <s v="FORMADO"/>
    <s v=""/>
    <s v=""/>
    <s v=""/>
    <s v=""/>
    <s v="05:50:23"/>
    <s v="MNC490A"/>
    <s v=""/>
    <s v=""/>
    <s v=""/>
    <s v=""/>
    <s v="IZ10"/>
    <s v=""/>
    <s v="04:19:49"/>
    <s v=""/>
    <s v=""/>
    <s v="000"/>
    <s v="000"/>
    <s v="000"/>
    <s v=""/>
    <s v=""/>
    <s v=""/>
    <s v=""/>
    <s v=""/>
    <s v=""/>
    <s v=""/>
    <s v="H"/>
    <s v="IZ10"/>
    <s v="FORM00002"/>
    <x v="361"/>
    <d v="2024-06-27T00:00:00"/>
    <d v="2024-06-27T00:00:00"/>
    <d v="2024-05-24T00:00:00"/>
    <d v="2024-06-27T00:00:00"/>
    <m/>
    <m/>
    <d v="2024-05-24T00:00:00"/>
    <m/>
    <d v="2024-05-24T00:00:00"/>
    <d v="2024-05-24T00:00:00"/>
    <n v="1.5"/>
  </r>
  <r>
    <s v="IZ10"/>
    <s v="ZA"/>
    <s v="1202634350"/>
    <s v="MAL FORMADO INFERIOR"/>
    <x v="2"/>
    <s v="100"/>
    <s v="ELECTINT"/>
    <x v="0"/>
    <s v="MECE MERE ORAS"/>
    <s v="IZHAURAN"/>
    <s v="IZHAURAN"/>
    <s v="IZ10-LJA1-EMP-EMP2"/>
    <s v="B"/>
    <s v=""/>
    <s v=""/>
    <s v="107177418"/>
    <s v=""/>
    <s v="IZEMCARVAJAL"/>
    <s v="09:36:20"/>
    <s v="505002465"/>
    <s v="0"/>
    <s v=""/>
    <s v=""/>
    <s v=""/>
    <s v="IZ10"/>
    <s v="Z3"/>
    <s v=""/>
    <s v="07:40:00"/>
    <s v="06:00:00"/>
    <s v=""/>
    <s v=""/>
    <s v=""/>
    <s v=""/>
    <s v="06:00:00"/>
    <s v=""/>
    <s v=""/>
    <s v="AAIZ"/>
    <s v=""/>
    <s v=""/>
    <s v="CO"/>
    <s v=""/>
    <s v="PRODUCTIVOS"/>
    <s v="08:33:58"/>
    <s v=""/>
    <s v="000023523818"/>
    <s v="X"/>
    <s v=""/>
    <s v="IZ10"/>
    <s v=""/>
    <s v="000000"/>
    <s v="GNCH"/>
    <s v="10723465"/>
    <s v=""/>
    <s v=""/>
    <s v=""/>
    <s v="00:00:00"/>
    <s v=""/>
    <s v=""/>
    <s v="X"/>
    <s v=""/>
    <s v="08:31:55"/>
    <s v="Juan Nustadtel"/>
    <s v="QM001202634350"/>
    <s v=""/>
    <s v=""/>
    <s v=""/>
    <s v=""/>
    <s v=""/>
    <s v="EMPAQUE RIGIDO"/>
    <s v="ENVIGADO"/>
    <s v=""/>
    <s v=""/>
    <s v=""/>
    <s v="09:36:19"/>
    <s v="MNC550A"/>
    <s v=""/>
    <s v=""/>
    <s v=""/>
    <s v=""/>
    <s v="IZ10"/>
    <s v="Cra 48#48 Sur-75 (Juan Neustadtel)"/>
    <s v="08:31:55"/>
    <s v="5405380"/>
    <s v=""/>
    <s v="000"/>
    <s v="000"/>
    <s v="000"/>
    <s v=""/>
    <s v=""/>
    <s v=""/>
    <s v=""/>
    <s v=""/>
    <s v=""/>
    <s v=""/>
    <s v="H"/>
    <s v="IZ10"/>
    <s v="20183406"/>
    <x v="362"/>
    <d v="2024-05-31T00:00:00"/>
    <d v="2024-05-31T00:00:00"/>
    <d v="2024-05-27T00:00:00"/>
    <d v="2024-05-27T00:00:00"/>
    <m/>
    <m/>
    <d v="2024-05-27T00:00:00"/>
    <m/>
    <d v="2024-05-27T00:00:00"/>
    <d v="2024-05-27T00:00:00"/>
    <n v="1.67"/>
  </r>
  <r>
    <s v="IZ10"/>
    <s v="ZA"/>
    <s v="1202635070"/>
    <s v="MAL FORMADO INFERIOR"/>
    <x v="2"/>
    <s v="100"/>
    <s v="ELECTINT"/>
    <x v="0"/>
    <s v="MEAB METR ORAS"/>
    <s v="IZHAURAN"/>
    <s v="IZHAURAN"/>
    <s v="IZ10-LJA1-EMP-EMP2"/>
    <s v="B"/>
    <s v=""/>
    <s v=""/>
    <s v="107180680"/>
    <s v=""/>
    <s v="IZEMCARVAJAL"/>
    <s v="13:05:47"/>
    <s v="505002465"/>
    <s v="0"/>
    <s v=""/>
    <s v=""/>
    <s v=""/>
    <s v="IZ10"/>
    <s v="Z3"/>
    <s v=""/>
    <s v="11:00:00"/>
    <s v="07:00:00"/>
    <s v=""/>
    <s v=""/>
    <s v=""/>
    <s v=""/>
    <s v="07:00:00"/>
    <s v=""/>
    <s v=""/>
    <s v="AAIZ"/>
    <s v=""/>
    <s v=""/>
    <s v="CO"/>
    <s v=""/>
    <s v="PRODUCTIVOS"/>
    <s v="08:15:17"/>
    <s v=""/>
    <s v="000023533640"/>
    <s v="X"/>
    <s v=""/>
    <s v="IZ10"/>
    <s v=""/>
    <s v="000000"/>
    <s v="GNCH"/>
    <s v="10723465"/>
    <s v=""/>
    <s v=""/>
    <s v=""/>
    <s v="00:00:00"/>
    <s v=""/>
    <s v=""/>
    <s v="X"/>
    <s v=""/>
    <s v="08:14:03"/>
    <s v="Juan Nustadtel"/>
    <s v="QM001202635070"/>
    <s v=""/>
    <s v=""/>
    <s v=""/>
    <s v=""/>
    <s v=""/>
    <s v="EMPAQUE RIGIDO"/>
    <s v="ENVIGADO"/>
    <s v=""/>
    <s v=""/>
    <s v=""/>
    <s v="00:00:00"/>
    <s v="MNC550A"/>
    <s v=""/>
    <s v=""/>
    <s v=""/>
    <s v=""/>
    <s v="IZ10"/>
    <s v="Cra 48#48 Sur-75 (Juan Neustadtel)"/>
    <s v="08:14:03"/>
    <s v="5405380"/>
    <s v=""/>
    <s v="000"/>
    <s v="000"/>
    <s v="000"/>
    <s v=""/>
    <s v=""/>
    <s v=""/>
    <s v=""/>
    <s v=""/>
    <s v=""/>
    <s v=""/>
    <s v="H"/>
    <s v="IZ10"/>
    <s v="20183406"/>
    <x v="363"/>
    <m/>
    <d v="2024-06-24T00:00:00"/>
    <d v="2024-05-28T00:00:00"/>
    <d v="2024-05-28T00:00:00"/>
    <m/>
    <m/>
    <d v="2024-05-28T00:00:00"/>
    <m/>
    <d v="2024-05-28T00:00:00"/>
    <d v="2024-05-28T00:00:00"/>
    <n v="4"/>
  </r>
  <r>
    <s v="IZ10"/>
    <s v="ZA"/>
    <s v="1202636118"/>
    <s v="ANORMALIDAD EN FORMADO INFERIOR"/>
    <x v="2"/>
    <s v="100"/>
    <s v="ELECTINT"/>
    <x v="0"/>
    <s v="MECE MERE ORAS"/>
    <s v="IZHAURAN"/>
    <s v="IZHAURAN"/>
    <s v="IZ10-LJA1-EMP-EMP2"/>
    <s v="B"/>
    <s v=""/>
    <s v=""/>
    <s v="107186632"/>
    <s v=""/>
    <s v="IZEMCARVAJAL"/>
    <s v="10:15:54"/>
    <s v="505002465"/>
    <s v="0"/>
    <s v=""/>
    <s v=""/>
    <s v=""/>
    <s v="IZ10"/>
    <s v="Z3"/>
    <s v=""/>
    <s v="13:30:00"/>
    <s v="12:30:00"/>
    <s v=""/>
    <s v=""/>
    <s v=""/>
    <s v=""/>
    <s v="10:15:53"/>
    <s v=""/>
    <s v=""/>
    <s v="AAIZ"/>
    <s v=""/>
    <s v=""/>
    <s v="CO"/>
    <s v=""/>
    <s v="PRODUCTIVOS"/>
    <s v="13:33:13"/>
    <s v=""/>
    <s v="000023545999"/>
    <s v="X"/>
    <s v=""/>
    <s v="IZ10"/>
    <s v=""/>
    <s v="000000"/>
    <s v="GNCH"/>
    <s v="10723465"/>
    <s v=""/>
    <s v=""/>
    <s v=""/>
    <s v="00:00:00"/>
    <s v=""/>
    <s v=""/>
    <s v="X"/>
    <s v=""/>
    <s v="13:30:25"/>
    <s v="Juan Nustadtel"/>
    <s v="QM001202636118"/>
    <s v=""/>
    <s v=""/>
    <s v=""/>
    <s v=""/>
    <s v=""/>
    <s v="EMPAQUE RIGIDO"/>
    <s v="ENVIGADO"/>
    <s v=""/>
    <s v=""/>
    <s v=""/>
    <s v="10:15:54"/>
    <s v="MNC550A"/>
    <s v=""/>
    <s v=""/>
    <s v=""/>
    <s v=""/>
    <s v="IZ10"/>
    <s v="Cra 48#48 Sur-75 (Juan Neustadtel)"/>
    <s v="13:30:25"/>
    <s v="5405380"/>
    <s v=""/>
    <s v="000"/>
    <s v="000"/>
    <s v="000"/>
    <s v=""/>
    <s v=""/>
    <s v=""/>
    <s v=""/>
    <s v=""/>
    <s v=""/>
    <s v=""/>
    <s v="H"/>
    <s v="IZ10"/>
    <s v="20183406"/>
    <x v="364"/>
    <d v="2024-05-30T00:00:00"/>
    <d v="2024-05-30T00:00:00"/>
    <d v="2024-05-29T00:00:00"/>
    <d v="2024-05-30T00:00:00"/>
    <m/>
    <m/>
    <d v="2024-05-29T00:00:00"/>
    <m/>
    <d v="2024-05-29T00:00:00"/>
    <d v="2024-05-29T00:00:00"/>
    <n v="1"/>
  </r>
  <r>
    <s v="IZ10"/>
    <s v="ZA"/>
    <s v="1202636283"/>
    <s v="ANILLADOR FORMADORA NL2 NO GIRA"/>
    <x v="6"/>
    <s v="100"/>
    <s v="MECANINT"/>
    <x v="0"/>
    <s v="MECE MERE ORAS"/>
    <s v="IZJIGOMEZ"/>
    <s v="IZJIGOMEZ"/>
    <s v="IZ10-LSA1-FOR"/>
    <s v="A"/>
    <s v=""/>
    <s v=""/>
    <s v="107184739"/>
    <s v=""/>
    <s v="IZLMORTIZ"/>
    <s v="21:19:45"/>
    <s v="505001603"/>
    <s v="0"/>
    <s v=""/>
    <s v=""/>
    <s v=""/>
    <s v="IZ10"/>
    <s v="Z3"/>
    <s v=""/>
    <s v="17:45:00"/>
    <s v="17:10:25"/>
    <s v=""/>
    <s v=""/>
    <s v=""/>
    <s v=""/>
    <s v="21:19:44"/>
    <s v=""/>
    <s v=""/>
    <s v="AAIZ"/>
    <s v=""/>
    <s v=""/>
    <s v="CO"/>
    <s v=""/>
    <s v="PRODUCTIVOS"/>
    <s v="17:50:12"/>
    <s v=""/>
    <s v="000023547796"/>
    <s v="X"/>
    <s v=""/>
    <s v="IZ10"/>
    <s v=""/>
    <s v="000000"/>
    <s v="GNCH"/>
    <s v="10713765"/>
    <s v=""/>
    <s v=""/>
    <s v=""/>
    <s v="00:00:00"/>
    <s v=""/>
    <s v=""/>
    <s v="X"/>
    <s v=""/>
    <s v="17:48:25"/>
    <s v=""/>
    <s v="QM001202636283"/>
    <s v=""/>
    <s v=""/>
    <s v=""/>
    <s v=""/>
    <s v=""/>
    <s v="FORMADO"/>
    <s v=""/>
    <s v=""/>
    <s v=""/>
    <s v=""/>
    <s v="21:19:45"/>
    <s v="MNC490A"/>
    <s v=""/>
    <s v=""/>
    <s v=""/>
    <s v=""/>
    <s v="IZ10"/>
    <s v=""/>
    <s v="17:48:25"/>
    <s v=""/>
    <s v=""/>
    <s v="000"/>
    <s v="000"/>
    <s v="000"/>
    <s v=""/>
    <s v=""/>
    <s v=""/>
    <s v=""/>
    <s v=""/>
    <s v=""/>
    <s v=""/>
    <s v="H"/>
    <s v="IZ10"/>
    <s v="FORM00002"/>
    <x v="364"/>
    <d v="2024-05-30T00:00:00"/>
    <d v="2024-05-30T00:00:00"/>
    <d v="2024-05-29T00:00:00"/>
    <d v="2024-05-30T00:00:00"/>
    <m/>
    <m/>
    <d v="2024-05-29T00:00:00"/>
    <m/>
    <d v="2024-05-29T00:00:00"/>
    <d v="2024-05-29T00:00:00"/>
    <n v="0.57999999999999996"/>
  </r>
  <r>
    <s v="IZ10"/>
    <s v="ZA"/>
    <s v="1202640649"/>
    <s v="BANDA DE SALIDA NO SE MUEVE FCA 120"/>
    <x v="3"/>
    <s v="100"/>
    <s v="ELECTINT"/>
    <x v="0"/>
    <s v="MECE MERE ORAS"/>
    <s v="IZLGRESTREPO"/>
    <s v="IZLGRESTREPO"/>
    <s v="IZ10-LSC1-EMB"/>
    <s v="B"/>
    <s v=""/>
    <s v=""/>
    <s v="107204381"/>
    <s v=""/>
    <s v="IZLMORTIZ"/>
    <s v="21:50:23"/>
    <s v="505003051"/>
    <s v="0"/>
    <s v=""/>
    <s v=""/>
    <s v=""/>
    <s v="IZ10"/>
    <s v="Z3"/>
    <s v=""/>
    <s v="17:45:00"/>
    <s v="17:00:00"/>
    <s v=""/>
    <s v=""/>
    <s v=""/>
    <s v=""/>
    <s v="21:50:22"/>
    <s v=""/>
    <s v=""/>
    <s v="AAIZ"/>
    <s v=""/>
    <s v=""/>
    <s v="CO"/>
    <s v=""/>
    <s v="PRODUCTIVOS"/>
    <s v="18:59:43"/>
    <s v=""/>
    <s v="000023605611"/>
    <s v="X"/>
    <s v=""/>
    <s v="IZ10"/>
    <s v=""/>
    <s v="000000"/>
    <s v="GNCH"/>
    <s v="10724165"/>
    <s v=""/>
    <s v=""/>
    <s v=""/>
    <s v="00:00:00"/>
    <s v=""/>
    <s v=""/>
    <s v="X"/>
    <s v=""/>
    <s v="18:57:47"/>
    <s v="PROPASOL S.A.S"/>
    <s v="QM001202640649"/>
    <s v=""/>
    <s v=""/>
    <s v=""/>
    <s v=""/>
    <s v=""/>
    <s v="EMBUTIDO SALCHICHON"/>
    <s v=""/>
    <s v=""/>
    <s v=""/>
    <s v=""/>
    <s v="21:50:23"/>
    <s v="MNC540A"/>
    <s v=""/>
    <s v=""/>
    <s v=""/>
    <s v=""/>
    <s v="IZ10"/>
    <s v="Tv. 93 #53-32, Bogotá"/>
    <s v="18:57:47"/>
    <s v="(1)3004621"/>
    <s v=""/>
    <s v="000"/>
    <s v="000"/>
    <s v="000"/>
    <s v=""/>
    <s v=""/>
    <s v=""/>
    <s v=""/>
    <s v=""/>
    <s v=""/>
    <s v=""/>
    <s v="H"/>
    <s v="IZ10"/>
    <s v="20388176"/>
    <x v="365"/>
    <d v="2024-06-06T00:00:00"/>
    <d v="2024-06-06T00:00:00"/>
    <d v="2024-06-06T00:00:00"/>
    <d v="2024-06-06T00:00:00"/>
    <m/>
    <m/>
    <d v="2024-06-06T00:00:00"/>
    <m/>
    <d v="2024-06-06T00:00:00"/>
    <d v="2024-06-06T00:00:00"/>
    <n v="0.75"/>
  </r>
  <r>
    <s v="IZ10"/>
    <s v="ZA"/>
    <s v="1202642096"/>
    <s v="DAÑO ELECTRICO EN VARIADOR VEMAG"/>
    <x v="8"/>
    <s v="100"/>
    <s v="ELECTINT"/>
    <x v="0"/>
    <s v="MECE MERE ORAS"/>
    <s v="IZTRESTREPO"/>
    <s v="IZTRESTREPO"/>
    <s v="IZ10-LSA1-FOR"/>
    <s v="A"/>
    <s v=""/>
    <s v=""/>
    <s v="107213268"/>
    <s v=""/>
    <s v="IZCAPIEDRAHI"/>
    <s v="22:23:55"/>
    <s v="505003047"/>
    <s v="0"/>
    <s v=""/>
    <s v=""/>
    <s v=""/>
    <s v="IZ10"/>
    <s v="Z3"/>
    <s v=""/>
    <s v="02:40:00"/>
    <s v="02:00:00"/>
    <s v=""/>
    <s v=""/>
    <s v=""/>
    <s v=""/>
    <s v="19:50:36"/>
    <s v=""/>
    <s v=""/>
    <s v="AAIZ"/>
    <s v=""/>
    <s v=""/>
    <s v="CO"/>
    <s v=""/>
    <s v="PRODUCTIVOS"/>
    <s v="02:12:34"/>
    <s v=""/>
    <s v="000023621683"/>
    <s v="X"/>
    <s v=""/>
    <s v="IZ10"/>
    <s v=""/>
    <s v="000000"/>
    <s v="GNCH"/>
    <s v="10713765"/>
    <s v=""/>
    <s v=""/>
    <s v=""/>
    <s v="00:00:00"/>
    <s v=""/>
    <s v=""/>
    <s v="X"/>
    <s v=""/>
    <s v="02:11:44"/>
    <s v="Juan Neustadtel"/>
    <s v="QM001202642096"/>
    <s v=""/>
    <s v=""/>
    <s v=""/>
    <s v=""/>
    <s v=""/>
    <s v="FORMADO"/>
    <s v=""/>
    <s v=""/>
    <s v=""/>
    <s v=""/>
    <s v="19:50:37"/>
    <s v="MNC490A"/>
    <s v=""/>
    <s v=""/>
    <s v=""/>
    <s v=""/>
    <s v="IZ10"/>
    <s v="Cra 48#48 Sur--75, Envigado"/>
    <s v="02:11:44"/>
    <s v="5405380 108"/>
    <s v=""/>
    <s v="000"/>
    <s v="000"/>
    <s v="000"/>
    <s v=""/>
    <s v=""/>
    <s v=""/>
    <s v=""/>
    <s v=""/>
    <s v=""/>
    <s v=""/>
    <s v="H"/>
    <s v="IZ10"/>
    <s v="20388054"/>
    <x v="366"/>
    <d v="2024-06-13T00:00:00"/>
    <d v="2024-06-16T00:00:00"/>
    <d v="2024-06-11T00:00:00"/>
    <d v="2024-06-13T00:00:00"/>
    <m/>
    <m/>
    <d v="2024-06-11T00:00:00"/>
    <m/>
    <d v="2024-06-11T00:00:00"/>
    <d v="2024-06-11T00:00:00"/>
    <n v="0.67"/>
  </r>
  <r>
    <s v="IZ10"/>
    <s v="ZA"/>
    <s v="1202642738"/>
    <s v="EQUIPO SE APAGA, FUSIBLE MALO"/>
    <x v="1"/>
    <s v="100"/>
    <s v="ELECTINT"/>
    <x v="0"/>
    <s v="MECE MERE ORAS"/>
    <s v="IZLGRESTREPO"/>
    <s v="IZLGRESTREPO"/>
    <s v="IZ10-LSC1-EMB"/>
    <s v="B"/>
    <s v=""/>
    <s v=""/>
    <s v="107217544"/>
    <s v=""/>
    <s v="IZLMORTIZ"/>
    <s v="19:47:41"/>
    <s v=""/>
    <s v=""/>
    <s v=""/>
    <s v=""/>
    <s v=""/>
    <s v="IZ10"/>
    <s v="Z3"/>
    <s v=""/>
    <s v="14:10:00"/>
    <s v="14:00:00"/>
    <s v=""/>
    <s v=""/>
    <s v=""/>
    <s v=""/>
    <s v="21:34:56"/>
    <s v=""/>
    <s v=""/>
    <s v="AAIZ"/>
    <s v=""/>
    <s v=""/>
    <s v="CO"/>
    <s v=""/>
    <s v="PRODUCTIVOS"/>
    <s v="17:32:09"/>
    <s v=""/>
    <s v="000023626841"/>
    <s v="X"/>
    <s v=""/>
    <s v="IZ10"/>
    <s v=""/>
    <s v="000000"/>
    <s v="GNCH"/>
    <s v="10724165"/>
    <s v=""/>
    <s v=""/>
    <s v=""/>
    <s v="00:00:00"/>
    <s v=""/>
    <s v=""/>
    <s v="X"/>
    <s v=""/>
    <s v="17:27:38"/>
    <s v=""/>
    <s v="QM001202642738"/>
    <s v=""/>
    <s v=""/>
    <s v=""/>
    <s v=""/>
    <s v=""/>
    <s v="EMBUTIDO SALCHICHON"/>
    <s v=""/>
    <s v=""/>
    <s v=""/>
    <s v=""/>
    <s v="21:34:57"/>
    <s v="MNC540A"/>
    <s v=""/>
    <s v=""/>
    <s v=""/>
    <s v=""/>
    <s v="IZ10"/>
    <s v=""/>
    <s v="17:27:38"/>
    <s v=""/>
    <s v=""/>
    <s v="000"/>
    <s v="000"/>
    <s v="000"/>
    <s v=""/>
    <s v=""/>
    <s v=""/>
    <s v=""/>
    <s v=""/>
    <s v=""/>
    <s v=""/>
    <s v="H"/>
    <s v="IZ10"/>
    <s v="GRAP00017"/>
    <x v="366"/>
    <d v="2024-06-12T00:00:00"/>
    <d v="2024-06-13T00:00:00"/>
    <d v="2024-06-11T00:00:00"/>
    <d v="2024-06-12T00:00:00"/>
    <m/>
    <m/>
    <d v="2024-06-11T00:00:00"/>
    <m/>
    <d v="2024-06-11T00:00:00"/>
    <d v="2024-06-11T00:00:00"/>
    <n v="0.17"/>
  </r>
  <r>
    <s v="IZ10"/>
    <s v="ZA"/>
    <s v="1202643587"/>
    <s v="EMPACADORA20183406 FALLO ELEVACIÓN POST"/>
    <x v="2"/>
    <s v="100"/>
    <s v="COORMTTO"/>
    <x v="1"/>
    <s v="MECE"/>
    <s v="IZWJJIMENEZ"/>
    <s v="IZWJJIMENEZ"/>
    <s v="IZ10-LJA1-EMP-EMP2"/>
    <s v="B"/>
    <s v=""/>
    <s v=""/>
    <s v=""/>
    <s v=""/>
    <s v="IZEMCARVAJAL"/>
    <s v="06:54:40"/>
    <s v="505002465"/>
    <s v="0"/>
    <s v=""/>
    <s v=""/>
    <s v=""/>
    <s v="IZ10"/>
    <s v="Z3"/>
    <s v=""/>
    <s v="00:00:00"/>
    <s v="23:36:00"/>
    <s v=""/>
    <s v=""/>
    <s v=""/>
    <s v=""/>
    <s v="23:36:00"/>
    <s v=""/>
    <s v=""/>
    <s v="AAIZ"/>
    <s v=""/>
    <s v=""/>
    <s v="CO"/>
    <s v=""/>
    <s v="PRODUCTIVOS"/>
    <s v="05:36:32"/>
    <s v=""/>
    <s v="000023638542"/>
    <s v="X"/>
    <s v=""/>
    <s v="IZ10"/>
    <s v=""/>
    <s v="000000"/>
    <s v="GNCH"/>
    <s v="10723465"/>
    <s v=""/>
    <s v=""/>
    <s v=""/>
    <s v="00:00:00"/>
    <s v=""/>
    <s v=""/>
    <s v="X"/>
    <s v=""/>
    <s v="05:35:33"/>
    <s v="Juan Nustadtel"/>
    <s v="QM001202643587"/>
    <s v=""/>
    <s v=""/>
    <s v=""/>
    <s v=""/>
    <s v=""/>
    <s v="EMPAQUE RIGIDO"/>
    <s v="ENVIGADO"/>
    <s v=""/>
    <s v=""/>
    <s v=""/>
    <s v="06:54:39"/>
    <s v="MNC550A"/>
    <s v=""/>
    <s v=""/>
    <s v=""/>
    <s v=""/>
    <s v="IZ10"/>
    <s v="Cra 48#48 Sur-75 (Juan Neustadtel)"/>
    <s v="05:35:33"/>
    <s v="5405380"/>
    <s v=""/>
    <s v="000"/>
    <s v="000"/>
    <s v="000"/>
    <s v=""/>
    <s v=""/>
    <s v=""/>
    <s v=""/>
    <s v=""/>
    <s v=""/>
    <s v=""/>
    <s v="H"/>
    <s v="IZ10"/>
    <s v="20183406"/>
    <x v="367"/>
    <d v="2024-06-13T00:00:00"/>
    <d v="2024-06-13T00:00:00"/>
    <m/>
    <d v="2024-06-12T00:00:00"/>
    <m/>
    <m/>
    <d v="2024-06-13T00:00:00"/>
    <m/>
    <d v="2024-06-13T00:00:00"/>
    <d v="2024-06-12T00:00:00"/>
    <n v="0"/>
  </r>
  <r>
    <s v="IZ10"/>
    <s v="ZA"/>
    <s v="1202643597"/>
    <s v="NO FUNCIONA EL POSTLOCK"/>
    <x v="2"/>
    <s v="100"/>
    <s v="MECANINT"/>
    <x v="0"/>
    <s v="MECE MERE ORAS"/>
    <s v="IZJJCORREA"/>
    <s v="IZJJCORREA"/>
    <s v="IZ10-LJA1-EMP-EMP2"/>
    <s v="B"/>
    <s v=""/>
    <s v=""/>
    <s v="107219908"/>
    <s v=""/>
    <s v="IZEMCARVAJAL"/>
    <s v="05:15:59"/>
    <s v="505002465"/>
    <s v="0"/>
    <s v=""/>
    <s v=""/>
    <s v=""/>
    <s v="IZ10"/>
    <s v="Z3"/>
    <s v=""/>
    <s v="02:00:00"/>
    <s v="23:36:00"/>
    <s v=""/>
    <s v=""/>
    <s v=""/>
    <s v=""/>
    <s v="13:09:09"/>
    <s v=""/>
    <s v=""/>
    <s v="AAIZ"/>
    <s v=""/>
    <s v=""/>
    <s v="CO"/>
    <s v=""/>
    <s v="PRODUCTIVOS"/>
    <s v="06:28:53"/>
    <s v=""/>
    <s v="000023638561"/>
    <s v="X"/>
    <s v=""/>
    <s v="IZ10"/>
    <s v=""/>
    <s v="000000"/>
    <s v="GNCH"/>
    <s v="10723465"/>
    <s v=""/>
    <s v=""/>
    <s v=""/>
    <s v="00:00:00"/>
    <s v=""/>
    <s v=""/>
    <s v="X"/>
    <s v=""/>
    <s v="06:26:21"/>
    <s v="Juan Nustadtel"/>
    <s v="QM001202643597"/>
    <s v=""/>
    <s v=""/>
    <s v=""/>
    <s v=""/>
    <s v=""/>
    <s v="EMPAQUE RIGIDO"/>
    <s v="ENVIGADO"/>
    <s v=""/>
    <s v=""/>
    <s v=""/>
    <s v="13:09:10"/>
    <s v="MNC550A"/>
    <s v=""/>
    <s v=""/>
    <s v=""/>
    <s v=""/>
    <s v="IZ10"/>
    <s v="Cra 48#48 Sur-75 (Juan Neustadtel)"/>
    <s v="06:26:21"/>
    <s v="5405380"/>
    <s v=""/>
    <s v="000"/>
    <s v="000"/>
    <s v="000"/>
    <s v=""/>
    <s v=""/>
    <s v=""/>
    <s v=""/>
    <s v=""/>
    <s v=""/>
    <s v=""/>
    <s v="H"/>
    <s v="IZ10"/>
    <s v="20183406"/>
    <x v="367"/>
    <d v="2024-06-24T00:00:00"/>
    <d v="2024-07-10T00:00:00"/>
    <d v="2024-06-13T00:00:00"/>
    <d v="2024-06-24T00:00:00"/>
    <m/>
    <m/>
    <d v="2024-06-13T00:00:00"/>
    <m/>
    <d v="2024-06-13T00:00:00"/>
    <d v="2024-06-12T00:00:00"/>
    <n v="2.4"/>
  </r>
  <r>
    <s v="IZ10"/>
    <s v="ZA"/>
    <s v="1202643938"/>
    <s v="EMPAQUE PRECALENTAMIENTO INF FRACTURADO"/>
    <x v="2"/>
    <s v="100"/>
    <s v="MECANINT"/>
    <x v="0"/>
    <s v="MECE MERE ORAS"/>
    <s v="IZEMCARVAJAL"/>
    <s v="IZEMCARVAJAL"/>
    <s v="IZ10-LJA1-EMP-EMP2"/>
    <s v="B"/>
    <s v=""/>
    <s v=""/>
    <s v="107219982"/>
    <s v=""/>
    <s v="IZLMORTIZ"/>
    <s v="20:25:17"/>
    <s v="505002465"/>
    <s v="0"/>
    <s v=""/>
    <s v=""/>
    <s v=""/>
    <s v="IZ10"/>
    <s v="Z3"/>
    <s v=""/>
    <s v="13:00:00"/>
    <s v="12:00:00"/>
    <s v=""/>
    <s v=""/>
    <s v=""/>
    <s v=""/>
    <s v="12:00:00"/>
    <s v=""/>
    <s v=""/>
    <s v="AAIZ"/>
    <s v=""/>
    <s v=""/>
    <s v="CO"/>
    <s v=""/>
    <s v="PRODUCTIVOS"/>
    <s v="12:57:51"/>
    <s v=""/>
    <s v="000023641318"/>
    <s v="X"/>
    <s v=""/>
    <s v="IZ10"/>
    <s v=""/>
    <s v="000000"/>
    <s v="GNCH"/>
    <s v="10723465"/>
    <s v=""/>
    <s v=""/>
    <s v=""/>
    <s v="00:00:00"/>
    <s v=""/>
    <s v=""/>
    <s v="X"/>
    <s v=""/>
    <s v="12:57:02"/>
    <s v="Juan Nustadtel"/>
    <s v="QM001202643938"/>
    <s v=""/>
    <s v=""/>
    <s v=""/>
    <s v=""/>
    <s v=""/>
    <s v="EMPAQUE RIGIDO"/>
    <s v="ENVIGADO"/>
    <s v=""/>
    <s v=""/>
    <s v=""/>
    <s v="20:25:16"/>
    <s v="MNC550A"/>
    <s v=""/>
    <s v=""/>
    <s v=""/>
    <s v=""/>
    <s v="IZ10"/>
    <s v="Cra 48#48 Sur-75 (Juan Neustadtel)"/>
    <s v="12:57:02"/>
    <s v="5405380"/>
    <s v=""/>
    <s v="000"/>
    <s v="000"/>
    <s v="000"/>
    <s v=""/>
    <s v=""/>
    <s v=""/>
    <s v=""/>
    <s v=""/>
    <s v=""/>
    <s v=""/>
    <s v="H"/>
    <s v="IZ10"/>
    <s v="20183406"/>
    <x v="367"/>
    <d v="2024-06-13T00:00:00"/>
    <d v="2024-06-13T00:00:00"/>
    <d v="2024-06-13T00:00:00"/>
    <d v="2024-06-13T00:00:00"/>
    <m/>
    <m/>
    <d v="2024-06-13T00:00:00"/>
    <m/>
    <d v="2024-06-13T00:00:00"/>
    <d v="2024-06-13T00:00:00"/>
    <n v="1"/>
  </r>
  <r>
    <s v="IZ10"/>
    <s v="ZA"/>
    <s v="1202644166"/>
    <s v="BOMBA CON VARIADOR EN FALLO OV03"/>
    <x v="6"/>
    <s v="100"/>
    <s v="ELECTINT"/>
    <x v="0"/>
    <s v="MECE MERE ORAS"/>
    <s v="IZJIGOMEZ"/>
    <s v="IZJIGOMEZ"/>
    <s v="IZ10-LSA1-FOR"/>
    <s v="A"/>
    <s v=""/>
    <s v=""/>
    <s v="107220519"/>
    <s v=""/>
    <s v="IZLMORTIZ"/>
    <s v="20:46:27"/>
    <s v="505001603"/>
    <s v="0"/>
    <s v=""/>
    <s v=""/>
    <s v=""/>
    <s v="IZ10"/>
    <s v="Z3"/>
    <s v=""/>
    <s v="21:05:55"/>
    <s v="20:30:55"/>
    <s v=""/>
    <s v=""/>
    <s v=""/>
    <s v=""/>
    <s v="20:30:55"/>
    <s v=""/>
    <s v=""/>
    <s v="AAIZ"/>
    <s v=""/>
    <s v=""/>
    <s v="CO"/>
    <s v=""/>
    <s v="PRODUCTIVOS"/>
    <s v="21:12:31"/>
    <s v=""/>
    <s v="000023643253"/>
    <s v="X"/>
    <s v=""/>
    <s v="IZ10"/>
    <s v=""/>
    <s v="000000"/>
    <s v="GNCH"/>
    <s v="10713765"/>
    <s v=""/>
    <s v=""/>
    <s v=""/>
    <s v="00:00:00"/>
    <s v=""/>
    <s v=""/>
    <s v="X"/>
    <s v=""/>
    <s v="21:10:55"/>
    <s v=""/>
    <s v="QM001202644166"/>
    <s v=""/>
    <s v=""/>
    <s v=""/>
    <s v=""/>
    <s v=""/>
    <s v="FORMADO"/>
    <s v=""/>
    <s v=""/>
    <s v=""/>
    <s v=""/>
    <s v="20:46:26"/>
    <s v="MNC490A"/>
    <s v=""/>
    <s v=""/>
    <s v=""/>
    <s v=""/>
    <s v="IZ10"/>
    <s v=""/>
    <s v="21:10:55"/>
    <s v=""/>
    <s v=""/>
    <s v="000"/>
    <s v="000"/>
    <s v="000"/>
    <s v=""/>
    <s v=""/>
    <s v=""/>
    <s v=""/>
    <s v=""/>
    <s v=""/>
    <s v=""/>
    <s v="H"/>
    <s v="IZ10"/>
    <s v="FORM00002"/>
    <x v="367"/>
    <d v="2024-06-14T00:00:00"/>
    <d v="2024-06-14T00:00:00"/>
    <d v="2024-06-13T00:00:00"/>
    <d v="2024-06-13T00:00:00"/>
    <m/>
    <m/>
    <d v="2024-06-13T00:00:00"/>
    <m/>
    <d v="2024-06-13T00:00:00"/>
    <d v="2024-06-13T00:00:00"/>
    <n v="0.57999999999999996"/>
  </r>
  <r>
    <s v="IZ10"/>
    <s v="ZA"/>
    <s v="1202644292"/>
    <s v="MAL FORMADO"/>
    <x v="2"/>
    <s v="100"/>
    <s v="COORMTTO"/>
    <x v="2"/>
    <s v="MECE"/>
    <s v="IZJJCORREA"/>
    <s v="IZJJCORREA"/>
    <s v="IZ10-LJA1-EMP-EMP2"/>
    <s v="B"/>
    <s v=""/>
    <s v=""/>
    <s v=""/>
    <s v=""/>
    <s v="IZLMORTIZ"/>
    <s v="14:39:06"/>
    <s v="505002465"/>
    <s v="0"/>
    <s v=""/>
    <s v=""/>
    <s v=""/>
    <s v="IZ10"/>
    <s v="Z3"/>
    <s v=""/>
    <s v="00:00:00"/>
    <s v="12:10:00"/>
    <s v=""/>
    <s v=""/>
    <s v=""/>
    <s v=""/>
    <s v="12:10:00"/>
    <s v=""/>
    <s v=""/>
    <s v="AAIZ"/>
    <s v=""/>
    <s v=""/>
    <s v="CO"/>
    <s v=""/>
    <s v="PRODUCTIVOS"/>
    <s v="06:45:01"/>
    <s v=""/>
    <s v="000023647739"/>
    <s v="X"/>
    <s v=""/>
    <s v="IZ10"/>
    <s v=""/>
    <s v="000000"/>
    <s v="GNCH"/>
    <s v="10723465"/>
    <s v=""/>
    <s v=""/>
    <s v=""/>
    <s v="00:00:00"/>
    <s v=""/>
    <s v=""/>
    <s v="X"/>
    <s v=""/>
    <s v="06:41:16"/>
    <s v="Juan Nustadtel"/>
    <s v="QM001202644292"/>
    <s v=""/>
    <s v=""/>
    <s v=""/>
    <s v=""/>
    <s v=""/>
    <s v="EMPAQUE RIGIDO"/>
    <s v="ENVIGADO"/>
    <s v=""/>
    <s v=""/>
    <s v=""/>
    <s v="14:39:05"/>
    <s v="MNC550A"/>
    <s v=""/>
    <s v=""/>
    <s v=""/>
    <s v=""/>
    <s v="IZ10"/>
    <s v="Cra 48#48 Sur-75 (Juan Neustadtel)"/>
    <s v="06:41:16"/>
    <s v="5405380"/>
    <s v=""/>
    <s v="000"/>
    <s v="000"/>
    <s v="000"/>
    <s v=""/>
    <s v=""/>
    <s v=""/>
    <s v=""/>
    <s v=""/>
    <s v=""/>
    <s v=""/>
    <s v="H"/>
    <s v="IZ10"/>
    <s v="20183406"/>
    <x v="368"/>
    <d v="2024-06-14T00:00:00"/>
    <d v="2024-06-14T00:00:00"/>
    <m/>
    <d v="2024-06-13T00:00:00"/>
    <m/>
    <m/>
    <d v="2024-06-14T00:00:00"/>
    <m/>
    <d v="2024-06-14T00:00:00"/>
    <d v="2024-06-13T00:00:00"/>
    <n v="0"/>
  </r>
  <r>
    <s v="IZ10"/>
    <s v="ZA"/>
    <s v="1202646878"/>
    <s v="CORREA TRANSMISIÓN PPAL FRACTURADA"/>
    <x v="3"/>
    <s v="100"/>
    <s v="MECANINT"/>
    <x v="0"/>
    <s v="MECE MERE ORAS"/>
    <s v="IZLMORTIZ"/>
    <s v="IZLMORTIZ"/>
    <s v="IZ10-LSC1-EMB"/>
    <s v="B"/>
    <s v=""/>
    <s v=""/>
    <s v="107233182"/>
    <s v=""/>
    <s v="IZLMORTIZ"/>
    <s v="20:47:55"/>
    <s v="505003051"/>
    <s v="0"/>
    <s v=""/>
    <s v=""/>
    <s v=""/>
    <s v="IZ10"/>
    <s v="Z3"/>
    <s v=""/>
    <s v="19:00:00"/>
    <s v="20:20:00"/>
    <s v=""/>
    <s v=""/>
    <s v=""/>
    <s v=""/>
    <s v="20:11:15"/>
    <s v=""/>
    <s v=""/>
    <s v="AAIZ"/>
    <s v=""/>
    <s v=""/>
    <s v="CO"/>
    <s v=""/>
    <s v="PRODUCTIVOS"/>
    <s v="20:57:21"/>
    <s v=""/>
    <s v="000023674835"/>
    <s v="X"/>
    <s v=""/>
    <s v="IZ10"/>
    <s v=""/>
    <s v="000000"/>
    <s v="GNCH"/>
    <s v="10724165"/>
    <s v=""/>
    <s v=""/>
    <s v=""/>
    <s v="00:00:00"/>
    <s v=""/>
    <s v=""/>
    <s v="X"/>
    <s v=""/>
    <s v="20:56:02"/>
    <s v="PROPASOL S.A.S"/>
    <s v="QM001202646878"/>
    <s v=""/>
    <s v=""/>
    <s v=""/>
    <s v=""/>
    <s v=""/>
    <s v="EMBUTIDO SALCHICHON"/>
    <s v=""/>
    <s v=""/>
    <s v=""/>
    <s v=""/>
    <s v="20:11:16"/>
    <s v="MNC540A"/>
    <s v=""/>
    <s v=""/>
    <s v=""/>
    <s v=""/>
    <s v="IZ10"/>
    <s v="Tv. 93 #53-32, Bogotá"/>
    <s v="20:56:02"/>
    <s v="(1)3004621"/>
    <s v=""/>
    <s v="000"/>
    <s v="000"/>
    <s v="000"/>
    <s v=""/>
    <s v=""/>
    <s v=""/>
    <s v=""/>
    <s v=""/>
    <s v=""/>
    <s v=""/>
    <s v="H"/>
    <s v="IZ10"/>
    <s v="20388176"/>
    <x v="369"/>
    <d v="2024-06-19T00:00:00"/>
    <d v="2024-06-19T00:00:00"/>
    <d v="2024-06-19T00:00:00"/>
    <d v="2024-06-19T00:00:00"/>
    <m/>
    <m/>
    <d v="2024-06-18T00:00:00"/>
    <m/>
    <d v="2024-06-18T00:00:00"/>
    <d v="2024-06-18T00:00:00"/>
    <n v="22.67"/>
  </r>
  <r>
    <s v="IZ10"/>
    <s v="ZA"/>
    <s v="1202646066"/>
    <s v="PERDIDA DE TIEMPOS EN GRAPADORA"/>
    <x v="3"/>
    <s v="100"/>
    <s v="MECANINT"/>
    <x v="0"/>
    <s v="MECE ORAS"/>
    <s v="IZNARENAS"/>
    <s v="IZNARENAS"/>
    <s v="IZ10-LSC1-EMB"/>
    <s v="B"/>
    <s v=""/>
    <s v=""/>
    <s v="107231584"/>
    <s v=""/>
    <s v="IZCAPIEDRAHI"/>
    <s v="04:46:41"/>
    <s v="505003051"/>
    <s v="0"/>
    <s v=""/>
    <s v=""/>
    <s v=""/>
    <s v="IZ10"/>
    <s v="Z3"/>
    <s v=""/>
    <s v="00:26:00"/>
    <s v="23:20:00"/>
    <s v=""/>
    <s v=""/>
    <s v=""/>
    <s v=""/>
    <s v="04:46:40"/>
    <s v=""/>
    <s v=""/>
    <s v="AAIZ"/>
    <s v=""/>
    <s v=""/>
    <s v="CO"/>
    <s v=""/>
    <s v="PRODUCTIVOS"/>
    <s v="02:21:01"/>
    <s v=""/>
    <s v="000023667808"/>
    <s v="X"/>
    <s v=""/>
    <s v="IZ10"/>
    <s v=""/>
    <s v="000000"/>
    <s v="GNCH"/>
    <s v="10724165"/>
    <s v=""/>
    <s v=""/>
    <s v=""/>
    <s v="00:00:00"/>
    <s v=""/>
    <s v=""/>
    <s v="X"/>
    <s v=""/>
    <s v="02:19:47"/>
    <s v="PROPASOL S.A.S"/>
    <s v="QM001202646066"/>
    <s v=""/>
    <s v=""/>
    <s v=""/>
    <s v=""/>
    <s v=""/>
    <s v="EMBUTIDO SALCHICHON"/>
    <s v=""/>
    <s v=""/>
    <s v=""/>
    <s v=""/>
    <s v="04:46:41"/>
    <s v="MNC540A"/>
    <s v=""/>
    <s v=""/>
    <s v=""/>
    <s v=""/>
    <s v="IZ10"/>
    <s v="Tv. 93 #53-32, Bogotá"/>
    <s v="02:19:47"/>
    <s v="(1)3004621"/>
    <s v=""/>
    <s v="000"/>
    <s v="000"/>
    <s v="000"/>
    <s v=""/>
    <s v=""/>
    <s v=""/>
    <s v=""/>
    <s v=""/>
    <s v=""/>
    <s v=""/>
    <s v="H"/>
    <s v="IZ10"/>
    <s v="20388176"/>
    <x v="369"/>
    <d v="2024-06-28T00:00:00"/>
    <d v="2024-06-28T00:00:00"/>
    <d v="2024-06-18T00:00:00"/>
    <d v="2024-06-28T00:00:00"/>
    <m/>
    <m/>
    <d v="2024-06-18T00:00:00"/>
    <m/>
    <d v="2024-06-18T00:00:00"/>
    <d v="2024-06-17T00:00:00"/>
    <n v="1.1000000000000001"/>
  </r>
  <r>
    <s v="IZ10"/>
    <s v="ZA"/>
    <s v="1202646829"/>
    <s v="FORM00002 CAJA RETORCEDORA"/>
    <x v="6"/>
    <s v="100"/>
    <s v="MECANINT"/>
    <x v="0"/>
    <s v="MECE MERE ORAS"/>
    <s v="IZLGRESTREPO"/>
    <s v="IZLGRESTREPO"/>
    <s v="IZ10-LSA1-FOR"/>
    <s v="A"/>
    <s v=""/>
    <s v=""/>
    <s v="107233054"/>
    <s v=""/>
    <s v="IZLMORTIZ"/>
    <s v="19:48:19"/>
    <s v="505001603"/>
    <s v="0"/>
    <s v=""/>
    <s v=""/>
    <s v=""/>
    <s v="IZ10"/>
    <s v="Z3"/>
    <s v=""/>
    <s v="17:25:00"/>
    <s v="16:40:00"/>
    <s v=""/>
    <s v=""/>
    <s v=""/>
    <s v=""/>
    <s v="19:48:17"/>
    <s v=""/>
    <s v=""/>
    <s v="AAIZ"/>
    <s v=""/>
    <s v=""/>
    <s v="CO"/>
    <s v=""/>
    <s v="PRODUCTIVOS"/>
    <s v="17:04:53"/>
    <s v=""/>
    <s v="000023674505"/>
    <s v="X"/>
    <s v=""/>
    <s v="IZ10"/>
    <s v=""/>
    <s v="000000"/>
    <s v="GNCH"/>
    <s v="10713765"/>
    <s v=""/>
    <s v=""/>
    <s v=""/>
    <s v="00:00:00"/>
    <s v=""/>
    <s v=""/>
    <s v="X"/>
    <s v=""/>
    <s v="17:03:53"/>
    <s v=""/>
    <s v="QM001202646829"/>
    <s v=""/>
    <s v=""/>
    <s v=""/>
    <s v=""/>
    <s v=""/>
    <s v="FORMADO"/>
    <s v=""/>
    <s v=""/>
    <s v=""/>
    <s v=""/>
    <s v="19:48:19"/>
    <s v="MNC490A"/>
    <s v=""/>
    <s v=""/>
    <s v=""/>
    <s v=""/>
    <s v="IZ10"/>
    <s v=""/>
    <s v="17:03:53"/>
    <s v=""/>
    <s v=""/>
    <s v="000"/>
    <s v="000"/>
    <s v="000"/>
    <s v=""/>
    <s v=""/>
    <s v=""/>
    <s v=""/>
    <s v=""/>
    <s v=""/>
    <s v=""/>
    <s v="H"/>
    <s v="IZ10"/>
    <s v="FORM00002"/>
    <x v="369"/>
    <d v="2024-06-19T00:00:00"/>
    <d v="2024-06-19T00:00:00"/>
    <d v="2024-06-18T00:00:00"/>
    <d v="2024-06-19T00:00:00"/>
    <m/>
    <m/>
    <d v="2024-06-18T00:00:00"/>
    <m/>
    <d v="2024-06-18T00:00:00"/>
    <d v="2024-06-18T00:00:00"/>
    <n v="0.75"/>
  </r>
  <r>
    <s v="IZ10"/>
    <s v="ZA"/>
    <s v="1202647644"/>
    <s v="FALLO EN CABEZAL DE TORSIÓN"/>
    <x v="9"/>
    <s v="100"/>
    <s v="ELTROINT"/>
    <x v="0"/>
    <s v="MEAB METR ORAS"/>
    <s v="IZJFSOTO"/>
    <s v="IZJFSOTO"/>
    <s v="IZ10-LSA1-FOR"/>
    <s v="B"/>
    <s v=""/>
    <s v=""/>
    <s v="107240184"/>
    <s v=""/>
    <s v="IZLMORTIZ"/>
    <s v="13:45:46"/>
    <s v="505003097"/>
    <s v="0"/>
    <s v=""/>
    <s v=""/>
    <s v=""/>
    <s v="IZ10"/>
    <s v="Z3"/>
    <s v=""/>
    <s v="20:00:00"/>
    <s v="18:12:23"/>
    <s v=""/>
    <s v=""/>
    <s v=""/>
    <s v=""/>
    <s v="18:12:23"/>
    <s v=""/>
    <s v=""/>
    <s v="AAIZ"/>
    <s v=""/>
    <s v=""/>
    <s v="CO"/>
    <s v=""/>
    <s v="PRODUCTIVOS"/>
    <s v="19:26:05"/>
    <s v=""/>
    <s v="000023682672"/>
    <s v="X"/>
    <s v=""/>
    <s v="IZ10"/>
    <s v=""/>
    <s v="000000"/>
    <s v="GNCH"/>
    <s v="10713765"/>
    <s v=""/>
    <s v=""/>
    <s v=""/>
    <s v="00:00:00"/>
    <s v=""/>
    <s v=""/>
    <s v="X"/>
    <s v=""/>
    <s v="19:23:23"/>
    <s v="Juan Neustadtel"/>
    <s v="QM001202647644"/>
    <s v=""/>
    <s v=""/>
    <s v=""/>
    <s v=""/>
    <s v=""/>
    <s v="FORMADO"/>
    <s v=""/>
    <s v=""/>
    <s v=""/>
    <s v=""/>
    <s v="00:00:00"/>
    <s v="MNC490A"/>
    <s v=""/>
    <s v=""/>
    <s v=""/>
    <s v=""/>
    <s v="IZ10"/>
    <s v="Cra 48#48 Sur--75, Envigado"/>
    <s v="19:23:23"/>
    <s v="5405380 108"/>
    <s v=""/>
    <s v="000"/>
    <s v="000"/>
    <s v="000"/>
    <s v=""/>
    <s v=""/>
    <s v=""/>
    <s v=""/>
    <s v=""/>
    <s v=""/>
    <s v=""/>
    <s v="H"/>
    <s v="IZ10"/>
    <s v="20425542"/>
    <x v="370"/>
    <m/>
    <d v="2024-07-22T00:00:00"/>
    <d v="2024-06-25T00:00:00"/>
    <d v="2024-06-19T00:00:00"/>
    <m/>
    <m/>
    <d v="2024-06-19T00:00:00"/>
    <m/>
    <d v="2024-06-19T00:00:00"/>
    <d v="2024-06-19T00:00:00"/>
    <n v="145.79"/>
  </r>
  <r>
    <s v="IZ10"/>
    <s v="ZA"/>
    <s v="1202647642"/>
    <s v="FALLO EN CLUTCH DE LA NL # 2"/>
    <x v="6"/>
    <s v="100"/>
    <s v="MECANINT"/>
    <x v="0"/>
    <s v="MECE MERE ORAS"/>
    <s v="IZJFSOTO"/>
    <s v="IZJFSOTO"/>
    <s v="IZ10-LSA1-FOR"/>
    <s v="A"/>
    <s v=""/>
    <s v=""/>
    <s v="107236171"/>
    <s v=""/>
    <s v="IZLMORTIZ"/>
    <s v="20:40:57"/>
    <s v="505001603"/>
    <s v="0"/>
    <s v=""/>
    <s v=""/>
    <s v=""/>
    <s v="IZ10"/>
    <s v="Z3"/>
    <s v=""/>
    <s v="20:22:00"/>
    <s v="18:12:58"/>
    <s v=""/>
    <s v=""/>
    <s v=""/>
    <s v=""/>
    <s v="20:40:55"/>
    <s v=""/>
    <s v=""/>
    <s v="AAIZ"/>
    <s v=""/>
    <s v=""/>
    <s v="CO"/>
    <s v=""/>
    <s v="PRODUCTIVOS"/>
    <s v="19:21:56"/>
    <s v=""/>
    <s v="000023682640"/>
    <s v="X"/>
    <s v=""/>
    <s v="IZ10"/>
    <s v=""/>
    <s v="000000"/>
    <s v="GNCH"/>
    <s v="10713765"/>
    <s v=""/>
    <s v=""/>
    <s v=""/>
    <s v="00:00:00"/>
    <s v=""/>
    <s v=""/>
    <s v="X"/>
    <s v=""/>
    <s v="19:18:58"/>
    <s v=""/>
    <s v="QM001202647642"/>
    <s v=""/>
    <s v=""/>
    <s v=""/>
    <s v=""/>
    <s v=""/>
    <s v="FORMADO"/>
    <s v=""/>
    <s v=""/>
    <s v=""/>
    <s v=""/>
    <s v="20:40:57"/>
    <s v="MNC490A"/>
    <s v=""/>
    <s v=""/>
    <s v=""/>
    <s v=""/>
    <s v="IZ10"/>
    <s v=""/>
    <s v="19:18:58"/>
    <s v=""/>
    <s v=""/>
    <s v="000"/>
    <s v="000"/>
    <s v="000"/>
    <s v=""/>
    <s v=""/>
    <s v=""/>
    <s v=""/>
    <s v=""/>
    <s v=""/>
    <s v=""/>
    <s v="H"/>
    <s v="IZ10"/>
    <s v="FORM00002"/>
    <x v="370"/>
    <d v="2024-06-20T00:00:00"/>
    <d v="2024-06-20T00:00:00"/>
    <d v="2024-06-19T00:00:00"/>
    <d v="2024-06-20T00:00:00"/>
    <m/>
    <m/>
    <d v="2024-06-19T00:00:00"/>
    <m/>
    <d v="2024-06-19T00:00:00"/>
    <d v="2024-06-19T00:00:00"/>
    <n v="2.15"/>
  </r>
  <r>
    <s v="IZ10"/>
    <s v="ZA"/>
    <s v="1202648026"/>
    <s v="FALLO EN VENTILADOR"/>
    <x v="8"/>
    <s v="100"/>
    <s v="COORMTTO"/>
    <x v="0"/>
    <s v="MECE MERE ORAS"/>
    <s v="IZJFSOTO"/>
    <s v="IZJFSOTO"/>
    <s v="IZ10-LSA1-FOR"/>
    <s v="A"/>
    <s v=""/>
    <s v=""/>
    <s v="107237605"/>
    <s v=""/>
    <s v="IZEMCARVAJAL"/>
    <s v="12:17:38"/>
    <s v="505003047"/>
    <s v="0"/>
    <s v=""/>
    <s v=""/>
    <s v=""/>
    <s v="IZ10"/>
    <s v="Z3"/>
    <s v=""/>
    <s v="10:50:00"/>
    <s v="10:05:30"/>
    <s v=""/>
    <s v=""/>
    <s v=""/>
    <s v=""/>
    <s v="12:17:37"/>
    <s v=""/>
    <s v=""/>
    <s v="AAIZ"/>
    <s v=""/>
    <s v=""/>
    <s v="CO"/>
    <s v=""/>
    <s v="PRODUCTIVOS"/>
    <s v="11:20:52"/>
    <s v=""/>
    <s v="000023686972"/>
    <s v="X"/>
    <s v=""/>
    <s v="IZ10"/>
    <s v=""/>
    <s v="000000"/>
    <s v="GNCH"/>
    <s v="10713765"/>
    <s v=""/>
    <s v=""/>
    <s v=""/>
    <s v="00:00:00"/>
    <s v=""/>
    <s v=""/>
    <s v="X"/>
    <s v=""/>
    <s v="11:14:30"/>
    <s v="Juan Neustadtel"/>
    <s v="QM001202648026"/>
    <s v=""/>
    <s v=""/>
    <s v=""/>
    <s v=""/>
    <s v=""/>
    <s v="FORMADO"/>
    <s v=""/>
    <s v=""/>
    <s v=""/>
    <s v=""/>
    <s v="12:17:38"/>
    <s v="MNC490A"/>
    <s v=""/>
    <s v=""/>
    <s v=""/>
    <s v=""/>
    <s v="IZ10"/>
    <s v="Cra 48#48 Sur--75, Envigado"/>
    <s v="11:14:30"/>
    <s v="5405380 108"/>
    <s v=""/>
    <s v="000"/>
    <s v="000"/>
    <s v="000"/>
    <s v=""/>
    <s v=""/>
    <s v=""/>
    <s v=""/>
    <s v=""/>
    <s v=""/>
    <s v=""/>
    <s v="H"/>
    <s v="IZ10"/>
    <s v="20388054"/>
    <x v="371"/>
    <d v="2024-06-20T00:00:00"/>
    <d v="2024-06-20T00:00:00"/>
    <d v="2024-06-20T00:00:00"/>
    <d v="2024-06-20T00:00:00"/>
    <m/>
    <m/>
    <d v="2024-06-20T00:00:00"/>
    <m/>
    <d v="2024-06-20T00:00:00"/>
    <d v="2024-06-20T00:00:00"/>
    <n v="0.74"/>
  </r>
  <r>
    <s v="IZ10"/>
    <s v="ZA"/>
    <s v="1202648889"/>
    <s v="ACOPLE FUSIBLE ANILLO REVENTADO"/>
    <x v="7"/>
    <s v="100"/>
    <s v="COORMTTO"/>
    <x v="0"/>
    <s v="MECE MERE ORAS"/>
    <s v="IZNARENAS"/>
    <s v="IZNARENAS"/>
    <s v="IZ10-LSA1-FOR"/>
    <s v="A"/>
    <s v=""/>
    <s v=""/>
    <s v="107241124"/>
    <s v=""/>
    <s v="IZEMCARVAJAL"/>
    <s v="07:00:36"/>
    <s v="505001267"/>
    <s v="0"/>
    <s v=""/>
    <s v=""/>
    <s v=""/>
    <s v="IZ10"/>
    <s v="Z3"/>
    <s v=""/>
    <s v="07:05:00"/>
    <s v="05:43:26"/>
    <s v=""/>
    <s v=""/>
    <s v=""/>
    <s v=""/>
    <s v="05:43:26"/>
    <s v=""/>
    <s v=""/>
    <s v="AAIZ"/>
    <s v=""/>
    <s v=""/>
    <s v="CO"/>
    <s v=""/>
    <s v="PRODUCTIVOS"/>
    <s v="05:45:26"/>
    <s v=""/>
    <s v="000023696651"/>
    <s v="X"/>
    <s v=""/>
    <s v="IZ10"/>
    <s v=""/>
    <s v="000000"/>
    <s v="GNCH"/>
    <s v="10713765"/>
    <s v=""/>
    <s v=""/>
    <s v=""/>
    <s v="00:00:00"/>
    <s v=""/>
    <s v=""/>
    <s v="X"/>
    <s v=""/>
    <s v="05:43:26"/>
    <s v=""/>
    <s v="QM001202648889"/>
    <s v=""/>
    <s v=""/>
    <s v=""/>
    <s v=""/>
    <s v=""/>
    <s v="FORMADO"/>
    <s v=""/>
    <s v=""/>
    <s v=""/>
    <s v=""/>
    <s v="10:27:19"/>
    <s v="MNC490A"/>
    <s v=""/>
    <s v=""/>
    <s v=""/>
    <s v=""/>
    <s v="IZ10"/>
    <s v=""/>
    <s v="05:43:26"/>
    <s v=""/>
    <s v=""/>
    <s v="000"/>
    <s v="000"/>
    <s v="000"/>
    <s v=""/>
    <s v=""/>
    <s v=""/>
    <s v=""/>
    <s v=""/>
    <s v=""/>
    <s v=""/>
    <s v="H"/>
    <s v="IZ10"/>
    <s v="FORM00001"/>
    <x v="372"/>
    <d v="2024-06-22T00:00:00"/>
    <d v="2024-06-24T00:00:00"/>
    <d v="2024-06-22T00:00:00"/>
    <d v="2024-06-22T00:00:00"/>
    <m/>
    <m/>
    <d v="2024-06-22T00:00:00"/>
    <m/>
    <d v="2024-06-22T00:00:00"/>
    <d v="2024-06-22T00:00:00"/>
    <n v="1.36"/>
  </r>
  <r>
    <s v="IZ10"/>
    <s v="ZA"/>
    <s v="1202649954"/>
    <s v="PLANCHA DE SELLADO EN CORTO NT520"/>
    <x v="0"/>
    <s v="100"/>
    <s v="ELECTINT"/>
    <x v="0"/>
    <s v="MECE MERE ORAS"/>
    <s v="IZJFSOTO"/>
    <s v="IZJFSOTO"/>
    <s v="IZ10-LSA1-EMP"/>
    <s v="A"/>
    <s v=""/>
    <s v=""/>
    <s v="107245578"/>
    <s v=""/>
    <s v="IZLMORTIZ"/>
    <s v="21:50:55"/>
    <s v="505002491"/>
    <s v="0"/>
    <s v=""/>
    <s v=""/>
    <s v=""/>
    <s v="IZ10"/>
    <s v="Z3"/>
    <s v=""/>
    <s v="17:25:00"/>
    <s v="16:50:00"/>
    <s v=""/>
    <s v=""/>
    <s v=""/>
    <s v=""/>
    <s v="21:50:54"/>
    <s v=""/>
    <s v=""/>
    <s v="AAIZ"/>
    <s v=""/>
    <s v=""/>
    <s v="CO"/>
    <s v=""/>
    <s v="PRODUCTIVOS"/>
    <s v="17:33:11"/>
    <s v=""/>
    <s v="000023722170"/>
    <s v="X"/>
    <s v=""/>
    <s v="IZ10"/>
    <s v=""/>
    <s v="000000"/>
    <s v="GNCH"/>
    <s v="10720065"/>
    <s v=""/>
    <s v=""/>
    <s v=""/>
    <s v="00:00:00"/>
    <s v=""/>
    <s v=""/>
    <s v="X"/>
    <s v=""/>
    <s v="17:31:01"/>
    <s v=""/>
    <s v="QM001202649954"/>
    <s v=""/>
    <s v=""/>
    <s v=""/>
    <s v=""/>
    <s v=""/>
    <s v="EMPAQUE"/>
    <s v=""/>
    <s v=""/>
    <s v=""/>
    <s v=""/>
    <s v="21:50:55"/>
    <s v="MNC525A"/>
    <s v=""/>
    <s v=""/>
    <s v=""/>
    <s v=""/>
    <s v="IZ10"/>
    <s v=""/>
    <s v="17:31:01"/>
    <s v=""/>
    <s v=""/>
    <s v="000"/>
    <s v="000"/>
    <s v="000"/>
    <s v=""/>
    <s v=""/>
    <s v=""/>
    <s v=""/>
    <s v=""/>
    <s v=""/>
    <s v=""/>
    <s v="H"/>
    <s v="IZ10"/>
    <s v="EMPA00039"/>
    <x v="373"/>
    <d v="2024-06-24T00:00:00"/>
    <d v="2024-06-24T00:00:00"/>
    <d v="2024-06-24T00:00:00"/>
    <d v="2024-06-24T00:00:00"/>
    <m/>
    <m/>
    <d v="2024-06-24T00:00:00"/>
    <m/>
    <d v="2024-06-24T00:00:00"/>
    <d v="2024-06-24T00:00:00"/>
    <n v="0.57999999999999996"/>
  </r>
  <r>
    <s v="IZ10"/>
    <s v="ZA"/>
    <s v="1202651158"/>
    <s v="CILINDRO SEGUIDOR NO ACCIONA"/>
    <x v="6"/>
    <s v="100"/>
    <s v="COORMTTO"/>
    <x v="0"/>
    <s v="MECE MERE ORAS"/>
    <s v="IZJFSOTO"/>
    <s v="IZJFSOTO"/>
    <s v="IZ10-LSA1-FOR"/>
    <s v="A"/>
    <s v=""/>
    <s v=""/>
    <s v="107257552"/>
    <s v=""/>
    <s v="IZEMCARVAJAL"/>
    <s v="06:53:10"/>
    <s v="505001603"/>
    <s v="0"/>
    <s v=""/>
    <s v=""/>
    <s v=""/>
    <s v="IZ10"/>
    <s v="Z3"/>
    <s v=""/>
    <s v="13:00:00"/>
    <s v="12:25:56"/>
    <s v=""/>
    <s v=""/>
    <s v=""/>
    <s v=""/>
    <s v="06:53:09"/>
    <s v=""/>
    <s v=""/>
    <s v="AAIZ"/>
    <s v=""/>
    <s v=""/>
    <s v="CO"/>
    <s v=""/>
    <s v="PRODUCTIVOS"/>
    <s v="13:31:11"/>
    <s v=""/>
    <s v="000023733024"/>
    <s v="X"/>
    <s v=""/>
    <s v="IZ10"/>
    <s v=""/>
    <s v="000000"/>
    <s v="GNCH"/>
    <s v="10713765"/>
    <s v=""/>
    <s v=""/>
    <s v=""/>
    <s v="00:00:00"/>
    <s v=""/>
    <s v=""/>
    <s v="X"/>
    <s v=""/>
    <s v="13:27:56"/>
    <s v=""/>
    <s v="QM001202651158"/>
    <s v=""/>
    <s v=""/>
    <s v=""/>
    <s v=""/>
    <s v=""/>
    <s v="FORMADO"/>
    <s v=""/>
    <s v=""/>
    <s v=""/>
    <s v=""/>
    <s v="06:53:10"/>
    <s v="MNC490A"/>
    <s v=""/>
    <s v=""/>
    <s v=""/>
    <s v=""/>
    <s v="IZ10"/>
    <s v=""/>
    <s v="13:27:56"/>
    <s v=""/>
    <s v=""/>
    <s v="000"/>
    <s v="000"/>
    <s v="000"/>
    <s v=""/>
    <s v=""/>
    <s v=""/>
    <s v=""/>
    <s v=""/>
    <s v=""/>
    <s v=""/>
    <s v="H"/>
    <s v="IZ10"/>
    <s v="FORM00002"/>
    <x v="374"/>
    <d v="2024-06-29T00:00:00"/>
    <d v="2024-06-29T00:00:00"/>
    <d v="2024-06-26T00:00:00"/>
    <d v="2024-06-29T00:00:00"/>
    <m/>
    <m/>
    <d v="2024-06-26T00:00:00"/>
    <m/>
    <d v="2024-06-26T00:00:00"/>
    <d v="2024-06-26T00:00:00"/>
    <n v="0.56999999999999995"/>
  </r>
  <r>
    <s v="IZ10"/>
    <s v="ZA"/>
    <s v="1202653955"/>
    <s v="CORTO CIRCUITO EN PLANCHA DE SELLADO"/>
    <x v="0"/>
    <s v="100"/>
    <s v="ELECTINT"/>
    <x v="0"/>
    <s v="MECE MERE ORAS"/>
    <s v="IZJFSOTO"/>
    <s v="IZJFSOTO"/>
    <s v="IZ10-LSA1-EMP"/>
    <s v="A"/>
    <s v=""/>
    <s v=""/>
    <s v="107261163"/>
    <s v=""/>
    <s v="IZLMORTIZ"/>
    <s v="10:58:25"/>
    <s v="505002491"/>
    <s v="0"/>
    <s v=""/>
    <s v=""/>
    <s v=""/>
    <s v="IZ10"/>
    <s v="Z3"/>
    <s v=""/>
    <s v="13:37:59"/>
    <s v="13:07:59"/>
    <s v=""/>
    <s v=""/>
    <s v=""/>
    <s v=""/>
    <s v="10:58:24"/>
    <s v=""/>
    <s v=""/>
    <s v="AAIZ"/>
    <s v=""/>
    <s v=""/>
    <s v="CO"/>
    <s v=""/>
    <s v="PRODUCTIVOS"/>
    <s v="13:31:43"/>
    <s v=""/>
    <s v="000023764436"/>
    <s v="X"/>
    <s v=""/>
    <s v="IZ10"/>
    <s v=""/>
    <s v="000000"/>
    <s v="GNCH"/>
    <s v="10720065"/>
    <s v=""/>
    <s v=""/>
    <s v=""/>
    <s v="00:00:00"/>
    <s v=""/>
    <s v=""/>
    <s v="X"/>
    <s v=""/>
    <s v="13:28:59"/>
    <s v=""/>
    <s v="QM001202653955"/>
    <s v=""/>
    <s v=""/>
    <s v=""/>
    <s v=""/>
    <s v=""/>
    <s v="EMPAQUE"/>
    <s v=""/>
    <s v=""/>
    <s v=""/>
    <s v=""/>
    <s v="10:58:25"/>
    <s v="MNC525A"/>
    <s v=""/>
    <s v=""/>
    <s v=""/>
    <s v=""/>
    <s v="IZ10"/>
    <s v=""/>
    <s v="13:28:59"/>
    <s v=""/>
    <s v=""/>
    <s v="000"/>
    <s v="000"/>
    <s v="000"/>
    <s v=""/>
    <s v=""/>
    <s v=""/>
    <s v=""/>
    <s v=""/>
    <s v=""/>
    <s v=""/>
    <s v="H"/>
    <s v="IZ10"/>
    <s v="EMPA00039"/>
    <x v="375"/>
    <d v="2024-07-03T00:00:00"/>
    <d v="2024-07-03T00:00:00"/>
    <d v="2024-07-02T00:00:00"/>
    <d v="2024-07-03T00:00:00"/>
    <m/>
    <m/>
    <d v="2024-07-02T00:00:00"/>
    <m/>
    <d v="2024-07-02T00:00:00"/>
    <d v="2024-07-02T00:00:00"/>
    <n v="0.5"/>
  </r>
  <r>
    <s v="IZ10"/>
    <s v="ZA"/>
    <s v="1202653824"/>
    <s v="CAJA RETORCEDORA FRENADA NL 2"/>
    <x v="6"/>
    <s v="100"/>
    <s v="MECANINT"/>
    <x v="0"/>
    <s v="MECE MERE ORAS"/>
    <s v="IZJFSOTO"/>
    <s v="IZJFSOTO"/>
    <s v="IZ10-LSA1-FOR"/>
    <s v="A"/>
    <s v=""/>
    <s v=""/>
    <s v="107261226"/>
    <s v=""/>
    <s v="IZLMORTIZ"/>
    <s v="10:45:48"/>
    <s v="505001603"/>
    <s v="0"/>
    <s v=""/>
    <s v=""/>
    <s v=""/>
    <s v="IZ10"/>
    <s v="Z3"/>
    <s v=""/>
    <s v="10:42:00"/>
    <s v="10:25:07"/>
    <s v=""/>
    <s v=""/>
    <s v=""/>
    <s v=""/>
    <s v="10:45:47"/>
    <s v=""/>
    <s v=""/>
    <s v="AAIZ"/>
    <s v=""/>
    <s v=""/>
    <s v="CO"/>
    <s v=""/>
    <s v="PRODUCTIVOS"/>
    <s v="10:35:59"/>
    <s v=""/>
    <s v="000023763208"/>
    <s v="X"/>
    <s v=""/>
    <s v="IZ10"/>
    <s v=""/>
    <s v="000000"/>
    <s v="GNCH"/>
    <s v="10713765"/>
    <s v=""/>
    <s v=""/>
    <s v=""/>
    <s v="00:00:00"/>
    <s v=""/>
    <s v=""/>
    <s v="X"/>
    <s v=""/>
    <s v="10:34:07"/>
    <s v=""/>
    <s v="QM001202653824"/>
    <s v=""/>
    <s v=""/>
    <s v=""/>
    <s v=""/>
    <s v=""/>
    <s v="FORMADO"/>
    <s v=""/>
    <s v=""/>
    <s v=""/>
    <s v=""/>
    <s v="10:45:48"/>
    <s v="MNC490A"/>
    <s v=""/>
    <s v=""/>
    <s v=""/>
    <s v=""/>
    <s v="IZ10"/>
    <s v=""/>
    <s v="10:34:07"/>
    <s v=""/>
    <s v=""/>
    <s v="000"/>
    <s v="000"/>
    <s v="000"/>
    <s v=""/>
    <s v=""/>
    <s v=""/>
    <s v=""/>
    <s v=""/>
    <s v=""/>
    <s v=""/>
    <s v="H"/>
    <s v="IZ10"/>
    <s v="FORM00002"/>
    <x v="375"/>
    <d v="2024-07-03T00:00:00"/>
    <d v="2024-07-03T00:00:00"/>
    <d v="2024-07-02T00:00:00"/>
    <d v="2024-07-03T00:00:00"/>
    <m/>
    <m/>
    <d v="2024-07-02T00:00:00"/>
    <m/>
    <d v="2024-07-02T00:00:00"/>
    <d v="2024-07-02T00:00:00"/>
    <n v="0.28000000000000003"/>
  </r>
  <r>
    <s v="IZ10"/>
    <s v="ZA"/>
    <s v="1202654707"/>
    <s v="FALLO DE MODULO K111"/>
    <x v="3"/>
    <s v="100"/>
    <s v="ELECTINT"/>
    <x v="0"/>
    <s v="MECE MERE ORAS"/>
    <s v="IZPAZAPATA"/>
    <s v="IZPAZAPATA"/>
    <s v="IZ10-LSC1-EMB"/>
    <s v="B"/>
    <s v=""/>
    <s v=""/>
    <s v="107264302"/>
    <s v=""/>
    <s v="IZCAPIEDRAHI"/>
    <s v="17:46:25"/>
    <s v="505003051"/>
    <s v="0"/>
    <s v=""/>
    <s v=""/>
    <s v=""/>
    <s v="IZ10"/>
    <s v="Z3"/>
    <s v=""/>
    <s v="14:50:00"/>
    <s v="14:17:00"/>
    <s v=""/>
    <s v=""/>
    <s v=""/>
    <s v=""/>
    <s v="14:17:00"/>
    <s v=""/>
    <s v=""/>
    <s v="AAIZ"/>
    <s v=""/>
    <s v=""/>
    <s v="CO"/>
    <s v=""/>
    <s v="PRODUCTIVOS"/>
    <s v="14:29:22"/>
    <s v=""/>
    <s v="000023772903"/>
    <s v="X"/>
    <s v=""/>
    <s v="IZ10"/>
    <s v=""/>
    <s v="000000"/>
    <s v="GNCH"/>
    <s v="10724165"/>
    <s v=""/>
    <s v=""/>
    <s v=""/>
    <s v="00:00:00"/>
    <s v=""/>
    <s v=""/>
    <s v="X"/>
    <s v=""/>
    <s v="14:27:13"/>
    <s v="PROPASOL S.A.S"/>
    <s v="QM001202654707"/>
    <s v=""/>
    <s v=""/>
    <s v=""/>
    <s v=""/>
    <s v=""/>
    <s v="EMBUTIDO SALCHICHON"/>
    <s v=""/>
    <s v=""/>
    <s v=""/>
    <s v=""/>
    <s v="17:46:24"/>
    <s v="MNC540A"/>
    <s v=""/>
    <s v=""/>
    <s v=""/>
    <s v=""/>
    <s v="IZ10"/>
    <s v="Tv. 93 #53-32, Bogotá"/>
    <s v="14:27:13"/>
    <s v="(1)3004621"/>
    <s v=""/>
    <s v="000"/>
    <s v="000"/>
    <s v="000"/>
    <s v=""/>
    <s v=""/>
    <s v=""/>
    <s v=""/>
    <s v=""/>
    <s v=""/>
    <s v=""/>
    <s v="H"/>
    <s v="IZ10"/>
    <s v="20388176"/>
    <x v="376"/>
    <d v="2024-07-05T00:00:00"/>
    <d v="2024-07-05T00:00:00"/>
    <d v="2024-07-03T00:00:00"/>
    <d v="2024-07-03T00:00:00"/>
    <m/>
    <m/>
    <d v="2024-07-03T00:00:00"/>
    <m/>
    <d v="2024-07-03T00:00:00"/>
    <d v="2024-07-03T00:00:00"/>
    <n v="0.55000000000000004"/>
  </r>
  <r>
    <s v="IZ10"/>
    <s v="ZA"/>
    <s v="1202657219"/>
    <s v="RACOR  CUCHILLA REVENTADO"/>
    <x v="3"/>
    <s v="100"/>
    <s v="INSTRINT"/>
    <x v="0"/>
    <s v="MECE MERE ORAS"/>
    <s v="IZPAZAPATA"/>
    <s v="IZPAZAPATA"/>
    <s v="IZ10-LSC1-EMB"/>
    <s v="B"/>
    <s v=""/>
    <s v=""/>
    <s v="107272865"/>
    <s v=""/>
    <s v="IZCAPIEDRAHI"/>
    <s v="17:08:20"/>
    <s v="505003051"/>
    <s v="0"/>
    <s v=""/>
    <s v=""/>
    <s v=""/>
    <s v="IZ10"/>
    <s v="Z3"/>
    <s v=""/>
    <s v="17:15:00"/>
    <s v="17:00:00"/>
    <s v=""/>
    <s v=""/>
    <s v=""/>
    <s v=""/>
    <s v="17:08:19"/>
    <s v=""/>
    <s v=""/>
    <s v="AAIZ"/>
    <s v=""/>
    <s v=""/>
    <s v="CO"/>
    <s v=""/>
    <s v="PRODUCTIVOS"/>
    <s v="17:18:07"/>
    <s v=""/>
    <s v="000023800373"/>
    <s v="X"/>
    <s v=""/>
    <s v="IZ10"/>
    <s v=""/>
    <s v="000000"/>
    <s v="GNCH"/>
    <s v="10724165"/>
    <s v=""/>
    <s v=""/>
    <s v=""/>
    <s v="00:00:00"/>
    <s v=""/>
    <s v=""/>
    <s v="X"/>
    <s v=""/>
    <s v="17:17:08"/>
    <s v="PROPASOL S.A.S"/>
    <s v="QM001202657219"/>
    <s v=""/>
    <s v=""/>
    <s v=""/>
    <s v=""/>
    <s v=""/>
    <s v="EMBUTIDO SALCHICHON"/>
    <s v=""/>
    <s v=""/>
    <s v=""/>
    <s v=""/>
    <s v="17:08:20"/>
    <s v="MNC540A"/>
    <s v=""/>
    <s v=""/>
    <s v=""/>
    <s v=""/>
    <s v="IZ10"/>
    <s v="Tv. 93 #53-32, Bogotá"/>
    <s v="17:17:08"/>
    <s v="(1)3004621"/>
    <s v=""/>
    <s v="000"/>
    <s v="000"/>
    <s v="000"/>
    <s v=""/>
    <s v=""/>
    <s v=""/>
    <s v=""/>
    <s v=""/>
    <s v=""/>
    <s v=""/>
    <s v="H"/>
    <s v="IZ10"/>
    <s v="20388176"/>
    <x v="377"/>
    <d v="2024-07-09T00:00:00"/>
    <d v="2024-07-09T00:00:00"/>
    <d v="2024-07-08T00:00:00"/>
    <d v="2024-07-09T00:00:00"/>
    <m/>
    <m/>
    <d v="2024-07-08T00:00:00"/>
    <m/>
    <d v="2024-07-08T00:00:00"/>
    <d v="2024-07-08T00:00:00"/>
    <n v="0.25"/>
  </r>
  <r>
    <s v="IZ10"/>
    <s v="ZA"/>
    <s v="1202657223"/>
    <s v="TORNILLO DE CABEZAL TORCIDO"/>
    <x v="9"/>
    <s v="100"/>
    <s v="COORMTTO"/>
    <x v="0"/>
    <s v="MECE MERE ORAS"/>
    <s v="IZHAGIRALDO"/>
    <s v="IZHAGIRALDO"/>
    <s v="IZ10-LSA1-FOR"/>
    <s v="B"/>
    <s v=""/>
    <s v=""/>
    <s v="107272869"/>
    <s v=""/>
    <s v="IZLMORTIZ"/>
    <s v="11:33:03"/>
    <s v="505003097"/>
    <s v="0"/>
    <s v=""/>
    <s v=""/>
    <s v=""/>
    <s v="IZ10"/>
    <s v="Z3"/>
    <s v=""/>
    <s v="15:40:00"/>
    <s v="14:55:00"/>
    <s v=""/>
    <s v=""/>
    <s v=""/>
    <s v=""/>
    <s v="17:51:36"/>
    <s v=""/>
    <s v=""/>
    <s v="AAIZ"/>
    <s v=""/>
    <s v=""/>
    <s v="CO"/>
    <s v=""/>
    <s v="PRODUCTIVOS"/>
    <s v="17:33:37"/>
    <s v=""/>
    <s v="000023800416"/>
    <s v="X"/>
    <s v=""/>
    <s v="IZ10"/>
    <s v=""/>
    <s v="000000"/>
    <s v="GNCH"/>
    <s v="10713765"/>
    <s v=""/>
    <s v=""/>
    <s v=""/>
    <s v="00:00:00"/>
    <s v=""/>
    <s v=""/>
    <s v="X"/>
    <s v=""/>
    <s v="17:28:18"/>
    <s v="Juan Neustadtel"/>
    <s v="QM001202657223"/>
    <s v=""/>
    <s v=""/>
    <s v=""/>
    <s v=""/>
    <s v=""/>
    <s v="FORMADO"/>
    <s v=""/>
    <s v=""/>
    <s v=""/>
    <s v=""/>
    <s v="17:51:37"/>
    <s v="MNC490A"/>
    <s v=""/>
    <s v=""/>
    <s v=""/>
    <s v=""/>
    <s v="IZ10"/>
    <s v="Cra 48#48 Sur--75, Envigado"/>
    <s v="17:28:18"/>
    <s v="5405380 108"/>
    <s v=""/>
    <s v="000"/>
    <s v="000"/>
    <s v="000"/>
    <s v=""/>
    <s v=""/>
    <s v=""/>
    <s v=""/>
    <s v=""/>
    <s v=""/>
    <s v=""/>
    <s v="H"/>
    <s v="IZ10"/>
    <s v="20425542"/>
    <x v="377"/>
    <d v="2024-07-09T00:00:00"/>
    <d v="2024-07-10T00:00:00"/>
    <d v="2024-07-08T00:00:00"/>
    <d v="2024-07-09T00:00:00"/>
    <m/>
    <m/>
    <d v="2024-07-08T00:00:00"/>
    <m/>
    <d v="2024-07-08T00:00:00"/>
    <d v="2024-07-08T00:00:00"/>
    <n v="0.75"/>
  </r>
  <r>
    <s v="IZ10"/>
    <s v="ZA"/>
    <s v="1202657853"/>
    <s v="REVIENTE ACOPLE FUSIBLE"/>
    <x v="7"/>
    <s v="100"/>
    <s v="MECANINT"/>
    <x v="0"/>
    <s v="MECE MERE ORAS"/>
    <s v="IZJFSOTO"/>
    <s v="IZJFSOTO"/>
    <s v="IZ10-LSA1-FOR"/>
    <s v="A"/>
    <s v=""/>
    <s v=""/>
    <s v="107274910"/>
    <s v=""/>
    <s v="IZLMORTIZ"/>
    <s v="09:15:04"/>
    <s v="505001267"/>
    <s v="0"/>
    <s v=""/>
    <s v=""/>
    <s v=""/>
    <s v="IZ10"/>
    <s v="Z3"/>
    <s v=""/>
    <s v="14:30:00"/>
    <s v="13:35:00"/>
    <s v=""/>
    <s v=""/>
    <s v=""/>
    <s v=""/>
    <s v="13:35:00"/>
    <s v=""/>
    <s v=""/>
    <s v="AAIZ"/>
    <s v=""/>
    <s v=""/>
    <s v="CO"/>
    <s v=""/>
    <s v="PRODUCTIVOS"/>
    <s v="13:45:05"/>
    <s v=""/>
    <s v="000023868729"/>
    <s v="X"/>
    <s v=""/>
    <s v="IZ10"/>
    <s v=""/>
    <s v="000000"/>
    <s v="GNCH"/>
    <s v="10713765"/>
    <s v=""/>
    <s v=""/>
    <s v=""/>
    <s v="00:00:00"/>
    <s v=""/>
    <s v=""/>
    <s v="X"/>
    <s v=""/>
    <s v="13:42:24"/>
    <s v=""/>
    <s v="QM001202657853"/>
    <s v=""/>
    <s v=""/>
    <s v=""/>
    <s v=""/>
    <s v=""/>
    <s v="FORMADO"/>
    <s v=""/>
    <s v=""/>
    <s v=""/>
    <s v=""/>
    <s v="09:15:03"/>
    <s v="MNC490A"/>
    <s v=""/>
    <s v=""/>
    <s v=""/>
    <s v=""/>
    <s v="IZ10"/>
    <s v=""/>
    <s v="13:42:24"/>
    <s v=""/>
    <s v=""/>
    <s v="000"/>
    <s v="000"/>
    <s v="000"/>
    <s v=""/>
    <s v=""/>
    <s v=""/>
    <s v=""/>
    <s v=""/>
    <s v=""/>
    <s v=""/>
    <s v="H"/>
    <s v="IZ10"/>
    <s v="FORM00001"/>
    <x v="378"/>
    <d v="2024-07-12T00:00:00"/>
    <d v="2024-07-12T00:00:00"/>
    <d v="2024-07-09T00:00:00"/>
    <d v="2024-07-09T00:00:00"/>
    <m/>
    <m/>
    <d v="2024-07-09T00:00:00"/>
    <m/>
    <d v="2024-07-09T00:00:00"/>
    <d v="2024-07-09T00:00:00"/>
    <n v="0.92"/>
  </r>
  <r>
    <s v="IZ10"/>
    <s v="ZA"/>
    <s v="1202659543"/>
    <s v="20183406 NT 700 FALLO SENSOR FORM"/>
    <x v="2"/>
    <s v="100"/>
    <s v="ELECTINT"/>
    <x v="0"/>
    <s v="MECE MERE ORAS"/>
    <s v="IZEDCORDOBA"/>
    <s v="IZEDCORDOBA"/>
    <s v="IZ10-LJA1-EMP-EMP2"/>
    <s v="B"/>
    <s v=""/>
    <s v=""/>
    <s v="107280307"/>
    <s v=""/>
    <s v="IZLMORTIZ"/>
    <s v="13:42:41"/>
    <s v="505002465"/>
    <s v="0"/>
    <s v=""/>
    <s v=""/>
    <s v=""/>
    <s v="IZ10"/>
    <s v="Z3"/>
    <s v=""/>
    <s v="08:10:00"/>
    <s v="06:40:00"/>
    <s v=""/>
    <s v=""/>
    <s v=""/>
    <s v=""/>
    <s v="13:42:40"/>
    <s v=""/>
    <s v=""/>
    <s v="AAIZ"/>
    <s v=""/>
    <s v=""/>
    <s v="CO"/>
    <s v=""/>
    <s v="PRODUCTIVOS"/>
    <s v="09:42:26"/>
    <s v=""/>
    <s v="000023955678"/>
    <s v="X"/>
    <s v=""/>
    <s v="IZ10"/>
    <s v=""/>
    <s v="000000"/>
    <s v="GNCH"/>
    <s v="10723465"/>
    <s v=""/>
    <s v=""/>
    <s v=""/>
    <s v="00:00:00"/>
    <s v=""/>
    <s v=""/>
    <s v="X"/>
    <s v=""/>
    <s v="09:40:01"/>
    <s v="Juan Nustadtel"/>
    <s v="QM001202659543"/>
    <s v=""/>
    <s v=""/>
    <s v=""/>
    <s v=""/>
    <s v=""/>
    <s v="EMPAQUE RIGIDO"/>
    <s v="ENVIGADO"/>
    <s v=""/>
    <s v=""/>
    <s v=""/>
    <s v="13:42:41"/>
    <s v="MNC550A"/>
    <s v=""/>
    <s v=""/>
    <s v=""/>
    <s v=""/>
    <s v="IZ10"/>
    <s v="Cra 48#48 Sur-75 (Juan Neustadtel)"/>
    <s v="09:40:01"/>
    <s v="5405380"/>
    <s v=""/>
    <s v="000"/>
    <s v="000"/>
    <s v="000"/>
    <s v=""/>
    <s v=""/>
    <s v=""/>
    <s v=""/>
    <s v=""/>
    <s v=""/>
    <s v=""/>
    <s v="H"/>
    <s v="IZ10"/>
    <s v="20183406"/>
    <x v="379"/>
    <d v="2024-07-12T00:00:00"/>
    <d v="2024-07-12T00:00:00"/>
    <d v="2024-07-12T00:00:00"/>
    <d v="2024-07-12T00:00:00"/>
    <m/>
    <m/>
    <d v="2024-07-12T00:00:00"/>
    <m/>
    <d v="2024-07-12T00:00:00"/>
    <d v="2024-07-12T00:00:00"/>
    <n v="1.5"/>
  </r>
  <r>
    <s v="IZ10"/>
    <s v="ZA"/>
    <s v="1202660739"/>
    <s v="FRACTURA DEL SEGURO DE LA MORDAZA RYR"/>
    <x v="2"/>
    <s v="100"/>
    <s v="MECANINT"/>
    <x v="0"/>
    <s v="MECE MERE ORAS"/>
    <s v="IZJFSOTO"/>
    <s v="IZJFSOTO"/>
    <s v="IZ10-LJA1-EMP-EMP2"/>
    <s v="B"/>
    <s v=""/>
    <s v=""/>
    <s v="107284088"/>
    <s v=""/>
    <s v="IZLMORTIZ"/>
    <s v="11:34:53"/>
    <s v="505002465"/>
    <s v="0"/>
    <s v=""/>
    <s v=""/>
    <s v=""/>
    <s v="IZ10"/>
    <s v="Z3"/>
    <s v=""/>
    <s v="13:40:00"/>
    <s v="13:00:00"/>
    <s v=""/>
    <s v=""/>
    <s v=""/>
    <s v=""/>
    <s v="13:00:00"/>
    <s v=""/>
    <s v=""/>
    <s v="AAIZ"/>
    <s v=""/>
    <s v=""/>
    <s v="CO"/>
    <s v=""/>
    <s v="PRODUCTIVOS"/>
    <s v="13:35:33"/>
    <s v=""/>
    <s v="000023967279"/>
    <s v="X"/>
    <s v=""/>
    <s v="IZ10"/>
    <s v=""/>
    <s v="000000"/>
    <s v="GNCH"/>
    <s v="10723465"/>
    <s v=""/>
    <s v=""/>
    <s v=""/>
    <s v="00:00:00"/>
    <s v=""/>
    <s v=""/>
    <s v="X"/>
    <s v=""/>
    <s v="13:32:34"/>
    <s v="Juan Nustadtel"/>
    <s v="QM001202660739"/>
    <s v=""/>
    <s v=""/>
    <s v=""/>
    <s v=""/>
    <s v=""/>
    <s v="EMPAQUE RIGIDO"/>
    <s v="ENVIGADO"/>
    <s v=""/>
    <s v=""/>
    <s v=""/>
    <s v="11:34:52"/>
    <s v="MNC550A"/>
    <s v=""/>
    <s v=""/>
    <s v=""/>
    <s v=""/>
    <s v="IZ10"/>
    <s v="Cra 48#48 Sur-75 (Juan Neustadtel)"/>
    <s v="13:32:34"/>
    <s v="5405380"/>
    <s v=""/>
    <s v="000"/>
    <s v="000"/>
    <s v="000"/>
    <s v=""/>
    <s v=""/>
    <s v=""/>
    <s v=""/>
    <s v=""/>
    <s v=""/>
    <s v=""/>
    <s v="H"/>
    <s v="IZ10"/>
    <s v="20183406"/>
    <x v="380"/>
    <d v="2024-07-16T00:00:00"/>
    <d v="2024-07-16T00:00:00"/>
    <d v="2024-07-15T00:00:00"/>
    <d v="2024-07-15T00:00:00"/>
    <m/>
    <m/>
    <d v="2024-07-15T00:00:00"/>
    <m/>
    <d v="2024-07-15T00:00:00"/>
    <d v="2024-07-15T00:00:00"/>
    <n v="0.67"/>
  </r>
  <r>
    <s v="IZ10"/>
    <s v="ZA"/>
    <s v="1202660815"/>
    <s v="PEGA MECÁNICA"/>
    <x v="8"/>
    <s v="100"/>
    <s v="COORMTTO"/>
    <x v="2"/>
    <s v="MECE"/>
    <s v="IZHAGIRALDO"/>
    <s v="IZHAGIRALDO"/>
    <s v="IZ10-LSA1-FOR"/>
    <s v="A"/>
    <s v=""/>
    <s v=""/>
    <s v=""/>
    <s v=""/>
    <s v="EXIZACMERINO"/>
    <s v="16:06:59"/>
    <s v="505003047"/>
    <s v="0"/>
    <s v=""/>
    <s v=""/>
    <s v=""/>
    <s v="IZ10"/>
    <s v="Z3"/>
    <s v=""/>
    <s v="00:00:00"/>
    <s v="11:00:20"/>
    <s v=""/>
    <s v=""/>
    <s v=""/>
    <s v=""/>
    <s v="11:00:20"/>
    <s v=""/>
    <s v=""/>
    <s v="AAIZ"/>
    <s v=""/>
    <s v=""/>
    <s v="CO"/>
    <s v=""/>
    <s v="PRODUCTIVOS"/>
    <s v="15:12:45"/>
    <s v=""/>
    <s v="000023968848"/>
    <s v="X"/>
    <s v=""/>
    <s v="IZ10"/>
    <s v=""/>
    <s v="000000"/>
    <s v="GNCH"/>
    <s v="10713765"/>
    <s v=""/>
    <s v=""/>
    <s v=""/>
    <s v="00:00:00"/>
    <s v=""/>
    <s v=""/>
    <s v="X"/>
    <s v=""/>
    <s v="15:10:20"/>
    <s v="Juan Neustadtel"/>
    <s v="QM001202660815"/>
    <s v=""/>
    <s v=""/>
    <s v=""/>
    <s v=""/>
    <s v=""/>
    <s v="FORMADO"/>
    <s v=""/>
    <s v=""/>
    <s v=""/>
    <s v=""/>
    <s v="16:06:57"/>
    <s v="MNC490A"/>
    <s v=""/>
    <s v=""/>
    <s v=""/>
    <s v=""/>
    <s v="IZ10"/>
    <s v="Cra 48#48 Sur--75, Envigado"/>
    <s v="15:10:20"/>
    <s v="5405380 108"/>
    <s v=""/>
    <s v="000"/>
    <s v="000"/>
    <s v="000"/>
    <s v=""/>
    <s v=""/>
    <s v=""/>
    <s v=""/>
    <s v=""/>
    <s v=""/>
    <s v=""/>
    <s v="H"/>
    <s v="IZ10"/>
    <s v="20388054"/>
    <x v="380"/>
    <d v="2024-07-15T00:00:00"/>
    <d v="2024-07-15T00:00:00"/>
    <m/>
    <d v="2024-07-15T00:00:00"/>
    <m/>
    <m/>
    <d v="2024-07-15T00:00:00"/>
    <m/>
    <d v="2024-07-15T00:00:00"/>
    <d v="2024-07-15T00:00:00"/>
    <n v="0"/>
  </r>
  <r>
    <s v="IZ10"/>
    <s v="ZA"/>
    <s v="1202660818"/>
    <s v="MAL CLIPADO"/>
    <x v="3"/>
    <s v="100"/>
    <s v="COORMTTO"/>
    <x v="0"/>
    <s v="MECE ORAS"/>
    <s v="IZHAGIRALDO"/>
    <s v="IZHAGIRALDO"/>
    <s v="IZ10-LSC1-EMB"/>
    <s v="B"/>
    <s v=""/>
    <s v=""/>
    <s v="107284558"/>
    <s v=""/>
    <s v="EXIZACMERINO"/>
    <s v="16:28:40"/>
    <s v="505003051"/>
    <s v="0"/>
    <s v=""/>
    <s v=""/>
    <s v=""/>
    <s v="IZ10"/>
    <s v="Z3"/>
    <s v=""/>
    <s v="15:15:00"/>
    <s v="15:00:00"/>
    <s v=""/>
    <s v=""/>
    <s v=""/>
    <s v=""/>
    <s v="15:00:00"/>
    <s v=""/>
    <s v=""/>
    <s v="AAIZ"/>
    <s v=""/>
    <s v=""/>
    <s v="CO"/>
    <s v=""/>
    <s v="PRODUCTIVOS"/>
    <s v="15:14:52"/>
    <s v=""/>
    <s v="000023968849"/>
    <s v="X"/>
    <s v=""/>
    <s v="IZ10"/>
    <s v=""/>
    <s v="000000"/>
    <s v="GNCH"/>
    <s v="10724165"/>
    <s v=""/>
    <s v=""/>
    <s v=""/>
    <s v="00:00:00"/>
    <s v=""/>
    <s v=""/>
    <s v="X"/>
    <s v=""/>
    <s v="15:13:34"/>
    <s v="PROPASOL S.A.S"/>
    <s v="QM001202660818"/>
    <s v=""/>
    <s v=""/>
    <s v=""/>
    <s v=""/>
    <s v=""/>
    <s v="EMBUTIDO SALCHICHON"/>
    <s v=""/>
    <s v=""/>
    <s v=""/>
    <s v=""/>
    <s v="21:16:11"/>
    <s v="MNC540A"/>
    <s v=""/>
    <s v=""/>
    <s v=""/>
    <s v=""/>
    <s v="IZ10"/>
    <s v="Tv. 93 #53-32, Bogotá"/>
    <s v="15:13:34"/>
    <s v="(1)3004621"/>
    <s v=""/>
    <s v="000"/>
    <s v="000"/>
    <s v="000"/>
    <s v=""/>
    <s v=""/>
    <s v=""/>
    <s v=""/>
    <s v=""/>
    <s v=""/>
    <s v=""/>
    <s v="H"/>
    <s v="IZ10"/>
    <s v="20388176"/>
    <x v="380"/>
    <d v="2024-07-15T00:00:00"/>
    <d v="2024-07-18T00:00:00"/>
    <d v="2024-07-15T00:00:00"/>
    <d v="2024-07-15T00:00:00"/>
    <m/>
    <m/>
    <d v="2024-07-15T00:00:00"/>
    <m/>
    <d v="2024-07-15T00:00:00"/>
    <d v="2024-07-15T00:00:00"/>
    <n v="0.25"/>
  </r>
  <r>
    <s v="IZ10"/>
    <s v="ZA"/>
    <s v="1202660665"/>
    <s v="FRACTURA DE TORNILLOS CAJA REDUC."/>
    <x v="9"/>
    <s v="100"/>
    <s v="MECANINT"/>
    <x v="0"/>
    <s v="MECE MERE ORAS"/>
    <s v="IZJIGOMEZ"/>
    <s v="IZJIGOMEZ"/>
    <s v="IZ10-LSA1-FOR"/>
    <s v="B"/>
    <s v=""/>
    <s v=""/>
    <s v="107283993"/>
    <s v=""/>
    <s v="IZCAPIEDRAHI"/>
    <s v="15:35:11"/>
    <s v="505003097"/>
    <s v="0"/>
    <s v=""/>
    <s v=""/>
    <s v=""/>
    <s v="IZ10"/>
    <s v="Z3"/>
    <s v=""/>
    <s v="12:45:00"/>
    <s v="11:35:20"/>
    <s v=""/>
    <s v=""/>
    <s v=""/>
    <s v=""/>
    <s v="11:35:20"/>
    <s v=""/>
    <s v=""/>
    <s v="AAIZ"/>
    <s v=""/>
    <s v=""/>
    <s v="CO"/>
    <s v=""/>
    <s v="PRODUCTIVOS"/>
    <s v="11:37:15"/>
    <s v=""/>
    <s v="000023966664"/>
    <s v="X"/>
    <s v=""/>
    <s v="IZ10"/>
    <s v=""/>
    <s v="000000"/>
    <s v="GNCH"/>
    <s v="10713765"/>
    <s v=""/>
    <s v=""/>
    <s v=""/>
    <s v="00:00:00"/>
    <s v=""/>
    <s v=""/>
    <s v="X"/>
    <s v=""/>
    <s v="11:35:20"/>
    <s v="Juan Neustadtel"/>
    <s v="QM001202660665"/>
    <s v=""/>
    <s v=""/>
    <s v=""/>
    <s v=""/>
    <s v=""/>
    <s v="FORMADO"/>
    <s v=""/>
    <s v=""/>
    <s v=""/>
    <s v=""/>
    <s v="15:35:09"/>
    <s v="MNC490A"/>
    <s v=""/>
    <s v=""/>
    <s v=""/>
    <s v=""/>
    <s v="IZ10"/>
    <s v="Cra 48#48 Sur--75, Envigado"/>
    <s v="11:35:20"/>
    <s v="5405380 108"/>
    <s v=""/>
    <s v="000"/>
    <s v="000"/>
    <s v="000"/>
    <s v=""/>
    <s v=""/>
    <s v=""/>
    <s v=""/>
    <s v=""/>
    <s v=""/>
    <s v=""/>
    <s v="H"/>
    <s v="IZ10"/>
    <s v="20425542"/>
    <x v="380"/>
    <d v="2024-07-22T00:00:00"/>
    <d v="2024-07-22T00:00:00"/>
    <d v="2024-07-15T00:00:00"/>
    <d v="2024-07-15T00:00:00"/>
    <m/>
    <m/>
    <d v="2024-07-15T00:00:00"/>
    <m/>
    <d v="2024-07-15T00:00:00"/>
    <d v="2024-07-15T00:00:00"/>
    <n v="1.1599999999999999"/>
  </r>
  <r>
    <s v="IZ10"/>
    <s v="ZA"/>
    <s v="1202660843"/>
    <s v="DAÑO ACOPLE DE MANGUERA ALIMENTADORA"/>
    <x v="6"/>
    <s v="100"/>
    <s v="COORMTTO"/>
    <x v="0"/>
    <s v="MECE ORAS"/>
    <s v="IZHAGIRALDO"/>
    <s v="IZHAGIRALDO"/>
    <s v="IZ10-LSA1-FOR"/>
    <s v="A"/>
    <s v=""/>
    <s v=""/>
    <s v="107284563"/>
    <s v=""/>
    <s v="IZCAPIEDRAHI"/>
    <s v="15:28:43"/>
    <s v="505001603"/>
    <s v="0"/>
    <s v=""/>
    <s v=""/>
    <s v=""/>
    <s v="IZ10"/>
    <s v="Z3"/>
    <s v=""/>
    <s v="16:00:00"/>
    <s v="15:45:55"/>
    <s v=""/>
    <s v=""/>
    <s v=""/>
    <s v=""/>
    <s v="15:45:55"/>
    <s v=""/>
    <s v=""/>
    <s v="AAIZ"/>
    <s v=""/>
    <s v=""/>
    <s v="CO"/>
    <s v=""/>
    <s v="PRODUCTIVOS"/>
    <s v="16:06:27"/>
    <s v=""/>
    <s v="000023969364"/>
    <s v="X"/>
    <s v=""/>
    <s v="IZ10"/>
    <s v=""/>
    <s v="000000"/>
    <s v="GNCH"/>
    <s v="10713765"/>
    <s v=""/>
    <s v=""/>
    <s v=""/>
    <s v="00:00:00"/>
    <s v=""/>
    <s v=""/>
    <s v="X"/>
    <s v=""/>
    <s v="16:03:55"/>
    <s v=""/>
    <s v="QM001202660843"/>
    <s v=""/>
    <s v=""/>
    <s v=""/>
    <s v=""/>
    <s v=""/>
    <s v="FORMADO"/>
    <s v=""/>
    <s v=""/>
    <s v=""/>
    <s v=""/>
    <s v="15:28:42"/>
    <s v="MNC490A"/>
    <s v=""/>
    <s v=""/>
    <s v=""/>
    <s v=""/>
    <s v="IZ10"/>
    <s v=""/>
    <s v="16:03:55"/>
    <s v=""/>
    <s v=""/>
    <s v="000"/>
    <s v="000"/>
    <s v="000"/>
    <s v=""/>
    <s v=""/>
    <s v=""/>
    <s v=""/>
    <s v=""/>
    <s v=""/>
    <s v=""/>
    <s v="H"/>
    <s v="IZ10"/>
    <s v="FORM00002"/>
    <x v="380"/>
    <d v="2024-07-22T00:00:00"/>
    <d v="2024-07-22T00:00:00"/>
    <d v="2024-07-15T00:00:00"/>
    <d v="2024-07-15T00:00:00"/>
    <m/>
    <m/>
    <d v="2024-07-15T00:00:00"/>
    <m/>
    <d v="2024-07-15T00:00:00"/>
    <d v="2024-07-15T00:00:00"/>
    <n v="0.23"/>
  </r>
  <r>
    <s v="IZ10"/>
    <s v="ZA"/>
    <s v="1202664375"/>
    <s v="FALLO MÓDULO ENTRADA/SALIDA 02901/02902"/>
    <x v="3"/>
    <s v="100"/>
    <s v="ELECTINT"/>
    <x v="0"/>
    <s v="MECE MERE ORAS"/>
    <s v="IZREJIMENEZ"/>
    <s v="IZREJIMENEZ"/>
    <s v="IZ10-LSC1-EMB"/>
    <s v="B"/>
    <s v=""/>
    <s v=""/>
    <s v="107299203"/>
    <s v=""/>
    <s v="EXIZACMERINO"/>
    <s v="19:51:53"/>
    <s v="505003051"/>
    <s v="0"/>
    <s v=""/>
    <s v=""/>
    <s v=""/>
    <s v="IZ10"/>
    <s v="Z3"/>
    <s v=""/>
    <s v="17:00:00"/>
    <s v="06:00:00"/>
    <s v=""/>
    <s v=""/>
    <s v=""/>
    <s v=""/>
    <s v="06:00:00"/>
    <s v=""/>
    <s v=""/>
    <s v="AAIZ"/>
    <s v=""/>
    <s v=""/>
    <s v="CO"/>
    <s v=""/>
    <s v="PRODUCTIVOS"/>
    <s v="15:14:32"/>
    <s v=""/>
    <s v="000024013032"/>
    <s v="X"/>
    <s v=""/>
    <s v="IZ10"/>
    <s v=""/>
    <s v="000000"/>
    <s v="GNCH"/>
    <s v="10724165"/>
    <s v=""/>
    <s v=""/>
    <s v=""/>
    <s v="00:00:00"/>
    <s v=""/>
    <s v=""/>
    <s v="X"/>
    <s v=""/>
    <s v="15:09:26"/>
    <s v="PROPASOL S.A.S"/>
    <s v="QM001202664375"/>
    <s v=""/>
    <s v=""/>
    <s v=""/>
    <s v=""/>
    <s v=""/>
    <s v="EMBUTIDO SALCHICHON"/>
    <s v=""/>
    <s v=""/>
    <s v=""/>
    <s v=""/>
    <s v="19:51:52"/>
    <s v="MNC540A"/>
    <s v=""/>
    <s v=""/>
    <s v=""/>
    <s v=""/>
    <s v="IZ10"/>
    <s v="Tv. 93 #53-32, Bogotá"/>
    <s v="15:09:26"/>
    <s v="(1)3004621"/>
    <s v=""/>
    <s v="000"/>
    <s v="000"/>
    <s v="000"/>
    <s v=""/>
    <s v=""/>
    <s v=""/>
    <s v=""/>
    <s v=""/>
    <s v=""/>
    <s v=""/>
    <s v="H"/>
    <s v="IZ10"/>
    <s v="20388176"/>
    <x v="381"/>
    <d v="2024-08-10T00:00:00"/>
    <d v="2024-08-10T00:00:00"/>
    <d v="2024-07-22T00:00:00"/>
    <d v="2024-07-22T00:00:00"/>
    <m/>
    <m/>
    <d v="2024-07-22T00:00:00"/>
    <m/>
    <d v="2024-07-22T00:00:00"/>
    <d v="2024-07-22T00:00:00"/>
    <n v="11"/>
  </r>
  <r>
    <s v="IZ10"/>
    <s v="ZA"/>
    <s v="1202664557"/>
    <s v="SENSOR PLANCHA FORMADO SUPE DESCALIBRADO"/>
    <x v="2"/>
    <s v="100"/>
    <s v="COORMTTO"/>
    <x v="0"/>
    <s v="MECE MERE ORAS"/>
    <s v="IZNARENAS"/>
    <s v="IZNARENAS"/>
    <s v="IZ10-LJA1-EMP-EMP2"/>
    <s v="B"/>
    <s v=""/>
    <s v=""/>
    <s v="107300276"/>
    <s v=""/>
    <s v="IZEMCARVAJAL"/>
    <s v="05:04:11"/>
    <s v="505002465"/>
    <s v="0"/>
    <s v=""/>
    <s v=""/>
    <s v=""/>
    <s v="IZ10"/>
    <s v="Z3"/>
    <s v=""/>
    <s v="02:40:00"/>
    <s v="01:40:00"/>
    <s v=""/>
    <s v=""/>
    <s v=""/>
    <s v=""/>
    <s v="05:04:10"/>
    <s v=""/>
    <s v=""/>
    <s v="AAIZ"/>
    <s v=""/>
    <s v=""/>
    <s v="CO"/>
    <s v=""/>
    <s v="PRODUCTIVOS"/>
    <s v="03:51:06"/>
    <s v=""/>
    <s v="000024016517"/>
    <s v="X"/>
    <s v=""/>
    <s v="IZ10"/>
    <s v=""/>
    <s v="000000"/>
    <s v="GNCH"/>
    <s v="10723465"/>
    <s v=""/>
    <s v=""/>
    <s v=""/>
    <s v="00:00:00"/>
    <s v=""/>
    <s v=""/>
    <s v="X"/>
    <s v=""/>
    <s v="03:41:56"/>
    <s v="Juan Nustadtel"/>
    <s v="QM001202664557"/>
    <s v=""/>
    <s v=""/>
    <s v=""/>
    <s v=""/>
    <s v=""/>
    <s v="EMPAQUE RIGIDO"/>
    <s v="ENVIGADO"/>
    <s v=""/>
    <s v=""/>
    <s v=""/>
    <s v="05:04:11"/>
    <s v="MNC550A"/>
    <s v=""/>
    <s v=""/>
    <s v=""/>
    <s v=""/>
    <s v="IZ10"/>
    <s v="Cra 48#48 Sur-75 (Juan Neustadtel)"/>
    <s v="03:41:56"/>
    <s v="5405380"/>
    <s v=""/>
    <s v="000"/>
    <s v="000"/>
    <s v="000"/>
    <s v=""/>
    <s v=""/>
    <s v=""/>
    <s v=""/>
    <s v=""/>
    <s v=""/>
    <s v=""/>
    <s v="H"/>
    <s v="IZ10"/>
    <s v="20183406"/>
    <x v="382"/>
    <d v="2024-07-23T00:00:00"/>
    <d v="2024-07-23T00:00:00"/>
    <d v="2024-07-23T00:00:00"/>
    <d v="2024-07-23T00:00:00"/>
    <m/>
    <m/>
    <d v="2024-07-23T00:00:00"/>
    <m/>
    <d v="2024-07-23T00:00:00"/>
    <d v="2024-07-23T00:00:00"/>
    <n v="1"/>
  </r>
  <r>
    <s v="IZ10"/>
    <s v="ZA"/>
    <s v="1202664584"/>
    <s v="DEFICIENCIA DE VACIO NT 520"/>
    <x v="0"/>
    <s v="100"/>
    <s v="MECANINT"/>
    <x v="0"/>
    <s v="MECE MERE ORAS"/>
    <s v="IZNARENAS"/>
    <s v="IZNARENAS"/>
    <s v="IZ10-LSA1-EMP"/>
    <s v="A"/>
    <s v=""/>
    <s v=""/>
    <s v="107302637"/>
    <s v=""/>
    <s v="IZEMCARVAJAL"/>
    <s v="02:39:42"/>
    <s v="505002491"/>
    <s v="0"/>
    <s v=""/>
    <s v=""/>
    <s v=""/>
    <s v="IZ10"/>
    <s v="Z3"/>
    <s v=""/>
    <s v="06:00:00"/>
    <s v="05:17:31"/>
    <s v=""/>
    <s v=""/>
    <s v=""/>
    <s v=""/>
    <s v="05:17:31"/>
    <s v=""/>
    <s v=""/>
    <s v="AAIZ"/>
    <s v=""/>
    <s v=""/>
    <s v="CO"/>
    <s v=""/>
    <s v="PRODUCTIVOS"/>
    <s v="05:18:51"/>
    <s v=""/>
    <s v="000024016572"/>
    <s v="X"/>
    <s v=""/>
    <s v="IZ10"/>
    <s v=""/>
    <s v="000000"/>
    <s v="GNCH"/>
    <s v="10720065"/>
    <s v=""/>
    <s v=""/>
    <s v=""/>
    <s v="00:00:00"/>
    <s v=""/>
    <s v=""/>
    <s v="X"/>
    <s v=""/>
    <s v="05:17:31"/>
    <s v=""/>
    <s v="QM001202664584"/>
    <s v=""/>
    <s v=""/>
    <s v=""/>
    <s v=""/>
    <s v=""/>
    <s v="EMPAQUE"/>
    <s v=""/>
    <s v=""/>
    <s v=""/>
    <s v=""/>
    <s v="02:39:41"/>
    <s v="MNC525A"/>
    <s v=""/>
    <s v=""/>
    <s v=""/>
    <s v=""/>
    <s v="IZ10"/>
    <s v=""/>
    <s v="05:17:31"/>
    <s v=""/>
    <s v=""/>
    <s v="000"/>
    <s v="000"/>
    <s v="000"/>
    <s v=""/>
    <s v=""/>
    <s v=""/>
    <s v=""/>
    <s v=""/>
    <s v=""/>
    <s v=""/>
    <s v="H"/>
    <s v="IZ10"/>
    <s v="EMPA00039"/>
    <x v="382"/>
    <d v="2024-07-25T00:00:00"/>
    <d v="2024-07-25T00:00:00"/>
    <d v="2024-07-23T00:00:00"/>
    <d v="2024-07-23T00:00:00"/>
    <m/>
    <m/>
    <d v="2024-07-23T00:00:00"/>
    <m/>
    <d v="2024-07-23T00:00:00"/>
    <d v="2024-07-23T00:00:00"/>
    <n v="0.71"/>
  </r>
  <r>
    <s v="IZ10"/>
    <s v="ZA"/>
    <s v="1202667143"/>
    <s v="FALLA EN EL CONDUCTOR DEL TRANSPORTADOR"/>
    <x v="5"/>
    <s v="100"/>
    <s v="ELECTINT"/>
    <x v="0"/>
    <s v="MECE ORAS"/>
    <s v="IZREJIMENEZ"/>
    <s v="IZREJIMENEZ"/>
    <s v="IZ10-LAV1"/>
    <s v="B"/>
    <s v=""/>
    <s v=""/>
    <s v="107310925"/>
    <s v=""/>
    <s v="IZLMORTIZ"/>
    <s v="12:10:34"/>
    <s v="505001104"/>
    <s v="0"/>
    <s v=""/>
    <s v=""/>
    <s v=""/>
    <s v="IZ10"/>
    <s v="Z3"/>
    <s v=""/>
    <s v="00:00:00"/>
    <s v="11:00:00"/>
    <s v=""/>
    <s v=""/>
    <s v=""/>
    <s v=""/>
    <s v="10:38:33"/>
    <s v=""/>
    <s v=""/>
    <s v="AAIZ"/>
    <s v=""/>
    <s v=""/>
    <s v="CO"/>
    <s v=""/>
    <s v="PRODUCTIVOS"/>
    <s v="11:45:20"/>
    <s v=""/>
    <s v="000024041347"/>
    <s v="X"/>
    <s v=""/>
    <s v="IZ10"/>
    <s v=""/>
    <s v="000000"/>
    <s v="GNCH"/>
    <s v="10722565"/>
    <s v=""/>
    <s v=""/>
    <s v=""/>
    <s v="00:00:00"/>
    <s v=""/>
    <s v=""/>
    <s v="X"/>
    <s v=""/>
    <s v="11:43:44"/>
    <s v=""/>
    <s v="QM001202667143"/>
    <s v=""/>
    <s v=""/>
    <s v=""/>
    <s v=""/>
    <s v=""/>
    <s v="LINEA DE LARGA VIDA"/>
    <s v=""/>
    <s v=""/>
    <s v=""/>
    <s v=""/>
    <s v="10:38:34"/>
    <s v="MNC490A"/>
    <s v=""/>
    <s v=""/>
    <s v=""/>
    <s v=""/>
    <s v="IZ10"/>
    <s v=""/>
    <s v="11:43:44"/>
    <s v=""/>
    <s v=""/>
    <s v="000"/>
    <s v="000"/>
    <s v="000"/>
    <s v=""/>
    <s v=""/>
    <s v=""/>
    <s v=""/>
    <s v=""/>
    <s v=""/>
    <s v=""/>
    <s v="H"/>
    <s v="IZ10"/>
    <s v="20091108"/>
    <x v="383"/>
    <d v="2024-08-03T00:00:00"/>
    <d v="2024-08-03T00:00:00"/>
    <m/>
    <d v="2024-08-03T00:00:00"/>
    <m/>
    <m/>
    <d v="2024-07-26T00:00:00"/>
    <m/>
    <d v="2024-07-26T00:00:00"/>
    <d v="2024-07-26T00:00:00"/>
    <n v="0"/>
  </r>
  <r>
    <s v="IZ10"/>
    <s v="ZA"/>
    <s v="1202667343"/>
    <s v="DAÑO EN SENSOR"/>
    <x v="2"/>
    <s v="100"/>
    <s v="ELECTINT"/>
    <x v="0"/>
    <s v="MECE MERE ORAS"/>
    <s v="IZHAURAN"/>
    <s v="IZHAURAN"/>
    <s v="IZ10-LJA1-EMP-EMP2"/>
    <s v="B"/>
    <s v=""/>
    <s v=""/>
    <s v="107311401"/>
    <s v=""/>
    <s v="EXIZACMERINO"/>
    <s v="20:38:24"/>
    <s v="505002465"/>
    <s v="0"/>
    <s v=""/>
    <s v=""/>
    <s v=""/>
    <s v="IZ10"/>
    <s v="Z3"/>
    <s v=""/>
    <s v="19:50:00"/>
    <s v="19:15:00"/>
    <s v=""/>
    <s v=""/>
    <s v=""/>
    <s v=""/>
    <s v="20:38:23"/>
    <s v=""/>
    <s v=""/>
    <s v="AAIZ"/>
    <s v=""/>
    <s v=""/>
    <s v="CO"/>
    <s v=""/>
    <s v="PRODUCTIVOS"/>
    <s v="19:38:24"/>
    <s v=""/>
    <s v="000024045018"/>
    <s v="X"/>
    <s v=""/>
    <s v="IZ10"/>
    <s v=""/>
    <s v="000000"/>
    <s v="GNCH"/>
    <s v="10723465"/>
    <s v=""/>
    <s v=""/>
    <s v=""/>
    <s v="00:00:00"/>
    <s v=""/>
    <s v=""/>
    <s v="X"/>
    <s v=""/>
    <s v="19:36:44"/>
    <s v="Juan Nustadtel"/>
    <s v="QM001202667343"/>
    <s v=""/>
    <s v=""/>
    <s v=""/>
    <s v=""/>
    <s v=""/>
    <s v="EMPAQUE RIGIDO"/>
    <s v="ENVIGADO"/>
    <s v=""/>
    <s v=""/>
    <s v=""/>
    <s v="20:38:24"/>
    <s v="MNC550A"/>
    <s v=""/>
    <s v=""/>
    <s v=""/>
    <s v=""/>
    <s v="IZ10"/>
    <s v="Cra 48#48 Sur-75 (Juan Neustadtel)"/>
    <s v="19:36:44"/>
    <s v="5405380"/>
    <s v=""/>
    <s v="000"/>
    <s v="000"/>
    <s v="000"/>
    <s v=""/>
    <s v=""/>
    <s v=""/>
    <s v=""/>
    <s v=""/>
    <s v=""/>
    <s v=""/>
    <s v="H"/>
    <s v="IZ10"/>
    <s v="20183406"/>
    <x v="383"/>
    <d v="2024-07-26T00:00:00"/>
    <d v="2024-07-26T00:00:00"/>
    <d v="2024-07-26T00:00:00"/>
    <d v="2024-07-26T00:00:00"/>
    <m/>
    <m/>
    <d v="2024-07-26T00:00:00"/>
    <m/>
    <d v="2024-07-26T00:00:00"/>
    <d v="2024-07-26T00:00:00"/>
    <n v="0.57999999999999996"/>
  </r>
  <r>
    <s v="IZ10"/>
    <s v="ZA"/>
    <s v="1202667331"/>
    <s v="GANCHO REVIENTA LA TRIPA"/>
    <x v="3"/>
    <s v="100"/>
    <s v="COORMTTO"/>
    <x v="0"/>
    <s v="MEAB METR ORAS"/>
    <s v="IZPAZAPATA"/>
    <s v="IZPAZAPATA"/>
    <s v="IZ10-LSC1-EMB"/>
    <s v="B"/>
    <s v=""/>
    <s v=""/>
    <s v="107311363"/>
    <s v=""/>
    <s v="IZEMCARVAJAL"/>
    <s v="22:51:35"/>
    <s v="505003051"/>
    <s v="0"/>
    <s v=""/>
    <s v=""/>
    <s v=""/>
    <s v="IZ10"/>
    <s v="Z3"/>
    <s v=""/>
    <s v="20:30:00"/>
    <s v="16:10:00"/>
    <s v=""/>
    <s v=""/>
    <s v=""/>
    <s v=""/>
    <s v="16:10:00"/>
    <s v=""/>
    <s v=""/>
    <s v="AAIZ"/>
    <s v=""/>
    <s v=""/>
    <s v="CO"/>
    <s v=""/>
    <s v="PRODUCTIVOS"/>
    <s v="18:34:12"/>
    <s v=""/>
    <s v="000024044871"/>
    <s v="X"/>
    <s v=""/>
    <s v="IZ10"/>
    <s v=""/>
    <s v="000000"/>
    <s v="GNCH"/>
    <s v="10724165"/>
    <s v=""/>
    <s v=""/>
    <s v=""/>
    <s v="00:00:00"/>
    <s v=""/>
    <s v=""/>
    <s v="X"/>
    <s v=""/>
    <s v="18:29:01"/>
    <s v="PROPASOL S.A.S"/>
    <s v="QM001202667331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Tv. 93 #53-32, Bogotá"/>
    <s v="18:29:01"/>
    <s v="(1)3004621"/>
    <s v=""/>
    <s v="000"/>
    <s v="000"/>
    <s v="000"/>
    <s v=""/>
    <s v=""/>
    <s v=""/>
    <s v=""/>
    <s v=""/>
    <s v=""/>
    <s v=""/>
    <s v="H"/>
    <s v="IZ10"/>
    <s v="20388176"/>
    <x v="383"/>
    <m/>
    <d v="2024-07-29T00:00:00"/>
    <d v="2024-07-26T00:00:00"/>
    <d v="2024-07-26T00:00:00"/>
    <m/>
    <m/>
    <d v="2024-07-26T00:00:00"/>
    <m/>
    <d v="2024-07-26T00:00:00"/>
    <d v="2024-07-26T00:00:00"/>
    <n v="4.33"/>
  </r>
  <r>
    <s v="IZ10"/>
    <s v="ZA"/>
    <s v="1202668547"/>
    <s v="LA MÁQUINA ESTA REVENTANDO LA TRIPA"/>
    <x v="3"/>
    <s v="100"/>
    <s v="MECANINT"/>
    <x v="0"/>
    <s v="MECE MERE ORAS"/>
    <s v="IZHAURAN"/>
    <s v="IZHAURAN"/>
    <s v="IZ10-LSC1-EMB"/>
    <s v="B"/>
    <s v=""/>
    <s v=""/>
    <s v="107315930"/>
    <s v=""/>
    <s v="EXIZACMERINO"/>
    <s v="21:46:00"/>
    <s v="505003051"/>
    <s v="0"/>
    <s v=""/>
    <s v=""/>
    <s v=""/>
    <s v="IZ10"/>
    <s v="Z3"/>
    <s v=""/>
    <s v="15:20:00"/>
    <s v="14:20:00"/>
    <s v=""/>
    <s v=""/>
    <s v=""/>
    <s v=""/>
    <s v="21:45:58"/>
    <s v=""/>
    <s v=""/>
    <s v="AAIZ"/>
    <s v=""/>
    <s v=""/>
    <s v="CO"/>
    <s v=""/>
    <s v="PRODUCTIVOS"/>
    <s v="19:16:13"/>
    <s v=""/>
    <s v="000024059376"/>
    <s v="X"/>
    <s v=""/>
    <s v="IZ10"/>
    <s v=""/>
    <s v="000000"/>
    <s v="GNCH"/>
    <s v="10724165"/>
    <s v=""/>
    <s v=""/>
    <s v=""/>
    <s v="00:00:00"/>
    <s v=""/>
    <s v=""/>
    <s v="X"/>
    <s v=""/>
    <s v="19:13:52"/>
    <s v="PROPASOL S.A.S"/>
    <s v="QM001202668547"/>
    <s v=""/>
    <s v=""/>
    <s v=""/>
    <s v=""/>
    <s v=""/>
    <s v="EMBUTIDO SALCHICHON"/>
    <s v=""/>
    <s v=""/>
    <s v=""/>
    <s v=""/>
    <s v="21:46:00"/>
    <s v="MNC540A"/>
    <s v=""/>
    <s v=""/>
    <s v=""/>
    <s v=""/>
    <s v="IZ10"/>
    <s v="Tv. 93 #53-32, Bogotá"/>
    <s v="19:13:52"/>
    <s v="(1)3004621"/>
    <s v=""/>
    <s v="000"/>
    <s v="000"/>
    <s v="000"/>
    <s v=""/>
    <s v=""/>
    <s v=""/>
    <s v=""/>
    <s v=""/>
    <s v=""/>
    <s v=""/>
    <s v="H"/>
    <s v="IZ10"/>
    <s v="20388176"/>
    <x v="384"/>
    <d v="2024-07-29T00:00:00"/>
    <d v="2024-07-29T00:00:00"/>
    <d v="2024-07-29T00:00:00"/>
    <d v="2024-07-29T00:00:00"/>
    <m/>
    <m/>
    <d v="2024-07-29T00:00:00"/>
    <m/>
    <d v="2024-07-29T00:00:00"/>
    <d v="2024-07-29T00:00:00"/>
    <n v="1"/>
  </r>
  <r>
    <s v="IZ10"/>
    <s v="ZA"/>
    <s v="1202669591"/>
    <s v="DAÑO DEL CABEZAL DE EMBUTIDO"/>
    <x v="8"/>
    <s v="100"/>
    <s v="COORMTTO"/>
    <x v="0"/>
    <s v="MECE MERE ORAS"/>
    <s v="IZJERAMIREZ"/>
    <s v="IZJERAMIREZ"/>
    <s v="IZ10-LSA1-FOR"/>
    <s v="A"/>
    <s v=""/>
    <s v=""/>
    <s v="107320120"/>
    <s v=""/>
    <s v="EXIZACMERINO"/>
    <s v="19:48:12"/>
    <s v="505003047"/>
    <s v="0"/>
    <s v=""/>
    <s v=""/>
    <s v=""/>
    <s v="IZ10"/>
    <s v="Z3"/>
    <s v=""/>
    <s v="17:45:00"/>
    <s v="16:30:03"/>
    <s v=""/>
    <s v=""/>
    <s v=""/>
    <s v=""/>
    <s v="16:30:03"/>
    <s v=""/>
    <s v=""/>
    <s v="AAIZ"/>
    <s v=""/>
    <s v=""/>
    <s v="CO"/>
    <s v=""/>
    <s v="PRODUCTIVOS"/>
    <s v="19:18:44"/>
    <s v=""/>
    <s v="000024075094"/>
    <s v="X"/>
    <s v=""/>
    <s v="IZ10"/>
    <s v=""/>
    <s v="000000"/>
    <s v="GNCH"/>
    <s v="10713765"/>
    <s v=""/>
    <s v=""/>
    <s v=""/>
    <s v="00:00:00"/>
    <s v=""/>
    <s v=""/>
    <s v="X"/>
    <s v=""/>
    <s v="19:16:03"/>
    <s v="Juan Neustadtel"/>
    <s v="QM001202669591"/>
    <s v=""/>
    <s v=""/>
    <s v=""/>
    <s v=""/>
    <s v=""/>
    <s v="FORMADO"/>
    <s v=""/>
    <s v=""/>
    <s v=""/>
    <s v=""/>
    <s v="19:48:11"/>
    <s v="MNC490A"/>
    <s v=""/>
    <s v=""/>
    <s v=""/>
    <s v=""/>
    <s v="IZ10"/>
    <s v="Cra 48#48 Sur--75, Envigado"/>
    <s v="19:16:03"/>
    <s v="5405380 108"/>
    <s v=""/>
    <s v="000"/>
    <s v="000"/>
    <s v="000"/>
    <s v=""/>
    <s v=""/>
    <s v=""/>
    <s v=""/>
    <s v=""/>
    <s v=""/>
    <s v=""/>
    <s v="H"/>
    <s v="IZ10"/>
    <s v="20388054"/>
    <x v="385"/>
    <d v="2024-08-10T00:00:00"/>
    <d v="2024-08-10T00:00:00"/>
    <d v="2024-07-31T00:00:00"/>
    <d v="2024-07-31T00:00:00"/>
    <m/>
    <m/>
    <d v="2024-07-31T00:00:00"/>
    <m/>
    <d v="2024-07-31T00:00:00"/>
    <d v="2024-07-31T00:00:00"/>
    <n v="1.25"/>
  </r>
  <r>
    <s v="IZ10"/>
    <s v="ZA"/>
    <s v="1202672084"/>
    <s v="SENSOR LECTOR MARIPOSA ESLABON"/>
    <x v="7"/>
    <s v="100"/>
    <s v="COORMTTO"/>
    <x v="0"/>
    <s v="MECE MERE ORAS"/>
    <s v="IZLGRESTREPO"/>
    <s v="IZLGRESTREPO"/>
    <s v="IZ10-LSA1-FOR"/>
    <s v="A"/>
    <s v=""/>
    <s v=""/>
    <s v="107329419"/>
    <s v=""/>
    <s v="IZEMCARVAJAL"/>
    <s v="02:18:39"/>
    <s v="505001267"/>
    <s v="0"/>
    <s v=""/>
    <s v=""/>
    <s v=""/>
    <s v="IZ10"/>
    <s v="Z3"/>
    <s v=""/>
    <s v="02:30:00"/>
    <s v="02:15:23"/>
    <s v=""/>
    <s v=""/>
    <s v=""/>
    <s v=""/>
    <s v="05:49:18"/>
    <s v=""/>
    <s v=""/>
    <s v="AAIZ"/>
    <s v=""/>
    <s v=""/>
    <s v="CO"/>
    <s v=""/>
    <s v="PRODUCTIVOS"/>
    <s v="02:33:48"/>
    <s v=""/>
    <s v="000024102415"/>
    <s v="X"/>
    <s v=""/>
    <s v="IZ10"/>
    <s v=""/>
    <s v="000000"/>
    <s v="GNCH"/>
    <s v="10713765"/>
    <s v=""/>
    <s v=""/>
    <s v=""/>
    <s v="00:00:00"/>
    <s v=""/>
    <s v=""/>
    <s v="X"/>
    <s v=""/>
    <s v="02:32:23"/>
    <s v=""/>
    <s v="QM001202672084"/>
    <s v=""/>
    <s v=""/>
    <s v=""/>
    <s v=""/>
    <s v=""/>
    <s v="FORMADO"/>
    <s v=""/>
    <s v=""/>
    <s v=""/>
    <s v=""/>
    <s v="05:49:19"/>
    <s v="MNC490A"/>
    <s v=""/>
    <s v=""/>
    <s v=""/>
    <s v=""/>
    <s v="IZ10"/>
    <s v=""/>
    <s v="02:32:23"/>
    <s v=""/>
    <s v=""/>
    <s v="000"/>
    <s v="000"/>
    <s v="000"/>
    <s v=""/>
    <s v=""/>
    <s v=""/>
    <s v=""/>
    <s v=""/>
    <s v=""/>
    <s v=""/>
    <s v="H"/>
    <s v="IZ10"/>
    <s v="FORM00001"/>
    <x v="386"/>
    <d v="2024-08-06T00:00:00"/>
    <d v="2024-08-09T00:00:00"/>
    <d v="2024-08-06T00:00:00"/>
    <d v="2024-08-06T00:00:00"/>
    <m/>
    <m/>
    <d v="2024-08-06T00:00:00"/>
    <m/>
    <d v="2024-08-06T00:00:00"/>
    <d v="2024-08-06T00:00:00"/>
    <n v="0.24"/>
  </r>
  <r>
    <s v="IZ10"/>
    <s v="ZA"/>
    <s v="1202673736"/>
    <s v="PROBLEMAS EN EL CORTE DE TROQUEL"/>
    <x v="2"/>
    <s v="100"/>
    <s v="MECANINT"/>
    <x v="0"/>
    <s v="MECE MERE ORAS"/>
    <s v="IZJFSOTO"/>
    <s v="IZJFSOTO"/>
    <s v="IZ10-LJA1-EMP-EMP2"/>
    <s v="B"/>
    <s v=""/>
    <s v=""/>
    <s v="107334279"/>
    <s v=""/>
    <s v="IZLMORTIZ"/>
    <s v="09:05:51"/>
    <s v="505002465"/>
    <s v="0"/>
    <s v=""/>
    <s v=""/>
    <s v=""/>
    <s v="IZ10"/>
    <s v="Z3"/>
    <s v=""/>
    <s v="17:15:00"/>
    <s v="12:30:43"/>
    <s v=""/>
    <s v=""/>
    <s v=""/>
    <s v=""/>
    <s v="09:05:50"/>
    <s v=""/>
    <s v=""/>
    <s v="AAIZ"/>
    <s v=""/>
    <s v=""/>
    <s v="CO"/>
    <s v=""/>
    <s v="PRODUCTIVOS"/>
    <s v="13:48:46"/>
    <s v=""/>
    <s v="000024115317"/>
    <s v="X"/>
    <s v=""/>
    <s v="IZ10"/>
    <s v=""/>
    <s v="000000"/>
    <s v="GNCH"/>
    <s v="10723465"/>
    <s v=""/>
    <s v=""/>
    <s v=""/>
    <s v="00:00:00"/>
    <s v=""/>
    <s v=""/>
    <s v="X"/>
    <s v=""/>
    <s v="13:44:43"/>
    <s v="Juan Nustadtel"/>
    <s v="QM001202673736"/>
    <s v=""/>
    <s v=""/>
    <s v=""/>
    <s v=""/>
    <s v=""/>
    <s v="EMPAQUE RIGIDO"/>
    <s v="ENVIGADO"/>
    <s v=""/>
    <s v=""/>
    <s v=""/>
    <s v="09:05:51"/>
    <s v="MNC550A"/>
    <s v=""/>
    <s v=""/>
    <s v=""/>
    <s v=""/>
    <s v="IZ10"/>
    <s v="Cra 48#48 Sur-75 (Juan Neustadtel)"/>
    <s v="13:44:43"/>
    <s v="5405380"/>
    <s v=""/>
    <s v="000"/>
    <s v="000"/>
    <s v="000"/>
    <s v=""/>
    <s v=""/>
    <s v=""/>
    <s v=""/>
    <s v=""/>
    <s v=""/>
    <s v=""/>
    <s v="H"/>
    <s v="IZ10"/>
    <s v="20183406"/>
    <x v="387"/>
    <d v="2024-08-12T00:00:00"/>
    <d v="2024-08-12T00:00:00"/>
    <d v="2024-08-08T00:00:00"/>
    <d v="2024-08-12T00:00:00"/>
    <m/>
    <m/>
    <d v="2024-08-08T00:00:00"/>
    <m/>
    <d v="2024-08-08T00:00:00"/>
    <d v="2024-08-08T00:00:00"/>
    <n v="4.7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1">
  <r>
    <s v="107190609"/>
    <x v="0"/>
    <x v="0"/>
    <s v="EMBUTIDO SALCHICHON"/>
    <x v="0"/>
    <x v="0"/>
    <s v="MECANI17"/>
    <s v="COORTU01"/>
    <s v="B"/>
    <s v="10EMBU16"/>
    <x v="0"/>
    <d v="2024-08-30T00:00:00"/>
    <m/>
    <x v="0"/>
    <s v="NO CUMPLE"/>
    <n v="0"/>
    <n v="1"/>
    <n v="-1"/>
    <n v="1"/>
    <s v="H"/>
    <n v="0"/>
  </r>
  <r>
    <s v="107173859"/>
    <x v="1"/>
    <x v="1"/>
    <s v="EMPAQUE RIGIDO"/>
    <x v="1"/>
    <x v="1"/>
    <s v="MECANI19"/>
    <s v="COORTU03"/>
    <s v="B"/>
    <s v="10EMPA17"/>
    <x v="0"/>
    <d v="2024-08-29T00:00:00"/>
    <m/>
    <x v="0"/>
    <s v="NO CUMPLE"/>
    <n v="0"/>
    <n v="3"/>
    <n v="-3"/>
    <n v="3"/>
    <s v="H"/>
    <n v="0"/>
  </r>
  <r>
    <s v="107173859"/>
    <x v="1"/>
    <x v="1"/>
    <s v="EMPAQUE RIGIDO"/>
    <x v="2"/>
    <x v="2"/>
    <s v="INSTRINT"/>
    <s v="COORTU03"/>
    <s v="B"/>
    <s v="10EMPA17"/>
    <x v="0"/>
    <d v="2024-08-29T00:00:00"/>
    <m/>
    <x v="0"/>
    <s v="NO CUMPLE"/>
    <n v="0"/>
    <n v="2"/>
    <n v="-2"/>
    <n v="1"/>
    <s v="H"/>
    <n v="0"/>
  </r>
  <r>
    <s v="107184868"/>
    <x v="2"/>
    <x v="2"/>
    <s v="EMPAQUE"/>
    <x v="1"/>
    <x v="1"/>
    <s v="MECANI14"/>
    <s v="COORTU01"/>
    <s v="A"/>
    <s v="10EMPA15"/>
    <x v="0"/>
    <d v="2024-08-28T00:00:00"/>
    <m/>
    <x v="0"/>
    <s v="NO CUMPLE"/>
    <n v="0"/>
    <n v="2"/>
    <n v="-2"/>
    <n v="2"/>
    <s v="H"/>
    <n v="0"/>
  </r>
  <r>
    <s v="107171459"/>
    <x v="0"/>
    <x v="0"/>
    <s v="EMBUTIDO SALCHICHON"/>
    <x v="0"/>
    <x v="0"/>
    <s v="MECANI17"/>
    <s v="COORTU01"/>
    <s v="B"/>
    <s v="10EMBU16"/>
    <x v="0"/>
    <d v="2024-08-23T00:00:00"/>
    <m/>
    <x v="0"/>
    <s v="NO CUMPLE"/>
    <n v="0"/>
    <n v="1"/>
    <n v="-1"/>
    <n v="1"/>
    <s v="H"/>
    <n v="0"/>
  </r>
  <r>
    <s v="107149960"/>
    <x v="1"/>
    <x v="1"/>
    <s v="EMPAQUE RIGIDO"/>
    <x v="1"/>
    <x v="3"/>
    <s v="MECANI19"/>
    <s v="COORTU01"/>
    <s v="B"/>
    <s v="10EMPA17"/>
    <x v="0"/>
    <d v="2024-08-22T00:00:00"/>
    <m/>
    <x v="0"/>
    <s v="NO CUMPLE"/>
    <n v="0"/>
    <n v="1"/>
    <n v="-1"/>
    <n v="1"/>
    <s v="H"/>
    <n v="0"/>
  </r>
  <r>
    <s v="107149960"/>
    <x v="1"/>
    <x v="1"/>
    <s v="EMPAQUE RIGIDO"/>
    <x v="2"/>
    <x v="4"/>
    <s v="INSTRINT"/>
    <s v="COORTU01"/>
    <s v="B"/>
    <s v="10EMPA17"/>
    <x v="0"/>
    <d v="2024-08-22T00:00:00"/>
    <m/>
    <x v="0"/>
    <s v="NO CUMPLE"/>
    <n v="0"/>
    <n v="0"/>
    <n v="0"/>
    <n v="1"/>
    <s v="H"/>
    <e v="#DIV/0!"/>
  </r>
  <r>
    <s v="107149960"/>
    <x v="1"/>
    <x v="1"/>
    <s v="EMPAQUE RIGIDO"/>
    <x v="3"/>
    <x v="5"/>
    <s v="ELECTI01"/>
    <s v="COORTU01"/>
    <s v="B"/>
    <s v="10EMPA17"/>
    <x v="0"/>
    <d v="2024-08-22T00:00:00"/>
    <m/>
    <x v="0"/>
    <s v="NO CUMPLE"/>
    <n v="0"/>
    <n v="1"/>
    <n v="-1"/>
    <n v="1"/>
    <s v="H"/>
    <n v="0"/>
  </r>
  <r>
    <s v="107156673"/>
    <x v="2"/>
    <x v="2"/>
    <s v="EMPAQUE"/>
    <x v="2"/>
    <x v="6"/>
    <s v="ELECTINT"/>
    <s v="COORTU01"/>
    <s v="A"/>
    <s v="10EMPA15"/>
    <x v="0"/>
    <d v="2024-08-21T00:00:00"/>
    <m/>
    <x v="0"/>
    <s v="NO CUMPLE"/>
    <n v="0"/>
    <n v="2"/>
    <n v="-2"/>
    <n v="2"/>
    <s v="H"/>
    <n v="0"/>
  </r>
  <r>
    <s v="107149965"/>
    <x v="2"/>
    <x v="2"/>
    <s v="EMPAQUE"/>
    <x v="3"/>
    <x v="7"/>
    <s v="ELECTI01"/>
    <s v="COORTU01"/>
    <s v="A"/>
    <s v="10EMPA15"/>
    <x v="0"/>
    <d v="2024-08-21T00:00:00"/>
    <m/>
    <x v="0"/>
    <s v="NO CUMPLE"/>
    <n v="0"/>
    <n v="1"/>
    <n v="-1"/>
    <n v="1"/>
    <s v="H"/>
    <n v="0"/>
  </r>
  <r>
    <s v="107149965"/>
    <x v="2"/>
    <x v="2"/>
    <s v="EMPAQUE"/>
    <x v="2"/>
    <x v="8"/>
    <s v="ELECTI01"/>
    <s v="COORTU01"/>
    <s v="A"/>
    <s v="10EMPA15"/>
    <x v="0"/>
    <d v="2024-08-21T00:00:00"/>
    <m/>
    <x v="0"/>
    <s v="NO CUMPLE"/>
    <n v="0"/>
    <n v="1"/>
    <n v="-1"/>
    <n v="1"/>
    <s v="H"/>
    <n v="0"/>
  </r>
  <r>
    <s v="107147323"/>
    <x v="3"/>
    <x v="3"/>
    <s v="EMPAQUE"/>
    <x v="3"/>
    <x v="7"/>
    <s v="ELECTI01"/>
    <s v="COORTU01"/>
    <s v="B"/>
    <s v="10EMPA03"/>
    <x v="0"/>
    <d v="2024-08-20T00:00:00"/>
    <m/>
    <x v="0"/>
    <s v="NO CUMPLE"/>
    <n v="0"/>
    <n v="1"/>
    <n v="-1"/>
    <n v="1"/>
    <s v="H"/>
    <n v="0"/>
  </r>
  <r>
    <s v="107147323"/>
    <x v="3"/>
    <x v="3"/>
    <s v="EMPAQUE"/>
    <x v="2"/>
    <x v="8"/>
    <s v="ELECTI01"/>
    <s v="COORTU01"/>
    <s v="B"/>
    <s v="10EMPA03"/>
    <x v="0"/>
    <d v="2024-08-20T00:00:00"/>
    <m/>
    <x v="0"/>
    <s v="NO CUMPLE"/>
    <n v="0"/>
    <n v="1"/>
    <n v="-1"/>
    <n v="1"/>
    <s v="H"/>
    <n v="0"/>
  </r>
  <r>
    <s v="107139126"/>
    <x v="4"/>
    <x v="4"/>
    <s v="EMBUTIDO SALCHICHON"/>
    <x v="1"/>
    <x v="9"/>
    <s v="MECANI17"/>
    <s v="COORTU02"/>
    <s v="B"/>
    <s v="10EMBU16"/>
    <x v="0"/>
    <d v="2024-08-17T00:00:00"/>
    <m/>
    <x v="0"/>
    <s v="NO CUMPLE"/>
    <n v="0"/>
    <n v="0.9"/>
    <n v="-0.9"/>
    <n v="0.9"/>
    <s v="H"/>
    <n v="0"/>
  </r>
  <r>
    <s v="107139126"/>
    <x v="4"/>
    <x v="4"/>
    <s v="EMBUTIDO SALCHICHON"/>
    <x v="3"/>
    <x v="10"/>
    <s v="ELTROINT"/>
    <s v="COORTU02"/>
    <s v="B"/>
    <s v="10EMBU16"/>
    <x v="0"/>
    <d v="2024-08-17T00:00:00"/>
    <m/>
    <x v="0"/>
    <s v="NO CUMPLE"/>
    <n v="0"/>
    <n v="2"/>
    <n v="-2"/>
    <n v="2"/>
    <s v="H"/>
    <n v="0"/>
  </r>
  <r>
    <s v="107139126"/>
    <x v="4"/>
    <x v="4"/>
    <s v="EMBUTIDO SALCHICHON"/>
    <x v="0"/>
    <x v="11"/>
    <s v="ELECTINT"/>
    <s v="COORTU02"/>
    <s v="B"/>
    <s v="10EMBU16"/>
    <x v="0"/>
    <d v="2024-08-17T00:00:00"/>
    <m/>
    <x v="0"/>
    <s v="NO CUMPLE"/>
    <n v="0"/>
    <n v="2"/>
    <n v="-2"/>
    <n v="0.3"/>
    <s v="H"/>
    <n v="0"/>
  </r>
  <r>
    <s v="107150004"/>
    <x v="0"/>
    <x v="0"/>
    <s v="EMBUTIDO SALCHICHON"/>
    <x v="1"/>
    <x v="12"/>
    <s v="MECANI17"/>
    <s v="COORTU01"/>
    <s v="B"/>
    <s v="10EMBU16"/>
    <x v="0"/>
    <d v="2024-08-16T00:00:00"/>
    <m/>
    <x v="0"/>
    <s v="NO CUMPLE"/>
    <n v="0"/>
    <n v="4.7"/>
    <n v="-4.7"/>
    <n v="4.7"/>
    <s v="H"/>
    <n v="0"/>
  </r>
  <r>
    <s v="107150004"/>
    <x v="0"/>
    <x v="0"/>
    <s v="EMBUTIDO SALCHICHON"/>
    <x v="0"/>
    <x v="0"/>
    <s v="MECANI17"/>
    <s v="COORTU01"/>
    <s v="B"/>
    <s v="10EMBU16"/>
    <x v="0"/>
    <d v="2024-08-16T00:00:00"/>
    <m/>
    <x v="0"/>
    <s v="NO CUMPLE"/>
    <n v="0"/>
    <n v="1"/>
    <n v="-1"/>
    <n v="1"/>
    <s v="H"/>
    <n v="0"/>
  </r>
  <r>
    <s v="107150002"/>
    <x v="5"/>
    <x v="5"/>
    <s v="FORMADO"/>
    <x v="2"/>
    <x v="13"/>
    <s v="MECANI12"/>
    <s v="COORTU01"/>
    <s v="A"/>
    <s v="10FORM01"/>
    <x v="0"/>
    <d v="2024-08-16T00:00:00"/>
    <m/>
    <x v="0"/>
    <s v="NO CUMPLE"/>
    <n v="0"/>
    <n v="3"/>
    <n v="-3"/>
    <n v="3"/>
    <s v="H"/>
    <n v="0"/>
  </r>
  <r>
    <s v="107150003"/>
    <x v="6"/>
    <x v="6"/>
    <s v="FORMADO"/>
    <x v="2"/>
    <x v="13"/>
    <s v="MECANI12"/>
    <s v="COORTU02"/>
    <s v="B"/>
    <s v="10FORM01"/>
    <x v="0"/>
    <d v="2024-08-16T00:00:00"/>
    <m/>
    <x v="0"/>
    <s v="NO CUMPLE"/>
    <n v="0"/>
    <n v="3"/>
    <n v="-3"/>
    <n v="3"/>
    <s v="H"/>
    <n v="0"/>
  </r>
  <r>
    <s v="107150002"/>
    <x v="5"/>
    <x v="5"/>
    <s v="FORMADO"/>
    <x v="4"/>
    <x v="13"/>
    <s v="ELTROINT"/>
    <s v="COORTU01"/>
    <s v="A"/>
    <s v="10FORM01"/>
    <x v="0"/>
    <d v="2024-08-16T00:00:00"/>
    <m/>
    <x v="0"/>
    <s v="NO CUMPLE"/>
    <n v="0"/>
    <n v="3"/>
    <n v="-3"/>
    <n v="3"/>
    <s v="H"/>
    <n v="0"/>
  </r>
  <r>
    <s v="107150003"/>
    <x v="6"/>
    <x v="6"/>
    <s v="FORMADO"/>
    <x v="4"/>
    <x v="13"/>
    <s v="ELTROINT"/>
    <s v="COORTU02"/>
    <s v="B"/>
    <s v="10FORM01"/>
    <x v="0"/>
    <d v="2024-08-16T00:00:00"/>
    <m/>
    <x v="0"/>
    <s v="NO CUMPLE"/>
    <n v="0"/>
    <n v="3"/>
    <n v="-3"/>
    <n v="3"/>
    <s v="H"/>
    <n v="0"/>
  </r>
  <r>
    <s v="107150002"/>
    <x v="5"/>
    <x v="5"/>
    <s v="FORMADO"/>
    <x v="5"/>
    <x v="13"/>
    <s v="ELECTINT"/>
    <s v="COORTU01"/>
    <s v="A"/>
    <s v="10FORM01"/>
    <x v="0"/>
    <d v="2024-08-16T00:00:00"/>
    <m/>
    <x v="0"/>
    <s v="NO CUMPLE"/>
    <n v="0"/>
    <n v="2"/>
    <n v="-2"/>
    <n v="2"/>
    <s v="H"/>
    <n v="0"/>
  </r>
  <r>
    <s v="107150003"/>
    <x v="6"/>
    <x v="6"/>
    <s v="FORMADO"/>
    <x v="5"/>
    <x v="13"/>
    <s v="ELECTINT"/>
    <s v="COORTU02"/>
    <s v="B"/>
    <s v="10FORM01"/>
    <x v="0"/>
    <d v="2024-08-16T00:00:00"/>
    <m/>
    <x v="0"/>
    <s v="NO CUMPLE"/>
    <n v="0"/>
    <n v="2"/>
    <n v="-2"/>
    <n v="2"/>
    <s v="H"/>
    <n v="0"/>
  </r>
  <r>
    <s v="107150004"/>
    <x v="0"/>
    <x v="0"/>
    <s v="EMBUTIDO SALCHICHON"/>
    <x v="4"/>
    <x v="11"/>
    <s v="ELECTINT"/>
    <s v="COORTU01"/>
    <s v="B"/>
    <s v="10EMBU16"/>
    <x v="0"/>
    <d v="2024-08-16T00:00:00"/>
    <m/>
    <x v="0"/>
    <s v="NO CUMPLE"/>
    <n v="0"/>
    <n v="2"/>
    <n v="-2"/>
    <n v="1"/>
    <s v="H"/>
    <n v="0"/>
  </r>
  <r>
    <s v="107136721"/>
    <x v="7"/>
    <x v="7"/>
    <s v="LINEA DE LARGA VIDA"/>
    <x v="1"/>
    <x v="14"/>
    <s v="MECANI21"/>
    <s v="COORTU02"/>
    <s v="B"/>
    <s v="10FORM02"/>
    <x v="0"/>
    <d v="2024-08-15T00:00:00"/>
    <m/>
    <x v="0"/>
    <s v="NO CUMPLE"/>
    <n v="0"/>
    <n v="8"/>
    <n v="-8"/>
    <n v="8"/>
    <s v="H"/>
    <n v="0"/>
  </r>
  <r>
    <s v="107136721"/>
    <x v="7"/>
    <x v="7"/>
    <s v="LINEA DE LARGA VIDA"/>
    <x v="3"/>
    <x v="14"/>
    <s v="ELECTINT"/>
    <s v="COORTU02"/>
    <s v="B"/>
    <s v="10FORM02"/>
    <x v="0"/>
    <d v="2024-08-15T00:00:00"/>
    <m/>
    <x v="0"/>
    <s v="NO CUMPLE"/>
    <n v="0"/>
    <n v="6"/>
    <n v="-6"/>
    <n v="2"/>
    <s v="H"/>
    <n v="0"/>
  </r>
  <r>
    <s v="107126857"/>
    <x v="8"/>
    <x v="8"/>
    <s v="FORMADO"/>
    <x v="1"/>
    <x v="14"/>
    <s v="MECANI12"/>
    <s v="COORTU02"/>
    <s v="A"/>
    <s v="10FORM01"/>
    <x v="0"/>
    <d v="2024-08-11T00:00:00"/>
    <m/>
    <x v="0"/>
    <s v="NO CUMPLE"/>
    <n v="0"/>
    <n v="8"/>
    <n v="-8"/>
    <n v="8"/>
    <s v="H"/>
    <n v="0"/>
  </r>
  <r>
    <s v="107126857"/>
    <x v="8"/>
    <x v="8"/>
    <s v="FORMADO"/>
    <x v="3"/>
    <x v="14"/>
    <s v="ELECTINT"/>
    <s v="COORTU02"/>
    <s v="A"/>
    <s v="10FORM01"/>
    <x v="0"/>
    <d v="2024-08-11T00:00:00"/>
    <m/>
    <x v="0"/>
    <s v="NO CUMPLE"/>
    <n v="0"/>
    <n v="2"/>
    <n v="-2"/>
    <n v="2"/>
    <s v="H"/>
    <n v="0"/>
  </r>
  <r>
    <s v="107121897"/>
    <x v="5"/>
    <x v="5"/>
    <s v="FORMADO"/>
    <x v="3"/>
    <x v="14"/>
    <s v="MECANI21"/>
    <s v="COORTU01"/>
    <s v="A"/>
    <s v="10FORM01"/>
    <x v="0"/>
    <d v="2024-08-09T00:00:00"/>
    <m/>
    <x v="0"/>
    <s v="NO CUMPLE"/>
    <n v="0"/>
    <n v="4"/>
    <n v="-4"/>
    <n v="4"/>
    <s v="H"/>
    <n v="0"/>
  </r>
  <r>
    <s v="107121898"/>
    <x v="6"/>
    <x v="6"/>
    <s v="FORMADO"/>
    <x v="3"/>
    <x v="14"/>
    <s v="MECANI21"/>
    <s v="COORTU02"/>
    <s v="B"/>
    <s v="10FORM01"/>
    <x v="0"/>
    <d v="2024-08-09T00:00:00"/>
    <m/>
    <x v="0"/>
    <s v="NO CUMPLE"/>
    <n v="0"/>
    <n v="4"/>
    <n v="-4"/>
    <n v="4"/>
    <s v="H"/>
    <n v="0"/>
  </r>
  <r>
    <s v="107134829"/>
    <x v="0"/>
    <x v="0"/>
    <s v="EMBUTIDO SALCHICHON"/>
    <x v="5"/>
    <x v="15"/>
    <s v="MECANI17"/>
    <s v="COORTU01"/>
    <s v="B"/>
    <s v="10EMBU16"/>
    <x v="0"/>
    <d v="2024-08-09T00:00:00"/>
    <m/>
    <x v="0"/>
    <s v="NO CUMPLE"/>
    <n v="0"/>
    <n v="2"/>
    <n v="-2"/>
    <n v="2"/>
    <s v="H"/>
    <n v="0"/>
  </r>
  <r>
    <s v="107134829"/>
    <x v="0"/>
    <x v="0"/>
    <s v="EMBUTIDO SALCHICHON"/>
    <x v="0"/>
    <x v="0"/>
    <s v="MECANI17"/>
    <s v="COORTU01"/>
    <s v="B"/>
    <s v="10EMBU16"/>
    <x v="0"/>
    <d v="2024-08-09T00:00:00"/>
    <m/>
    <x v="0"/>
    <s v="NO CUMPLE"/>
    <n v="0"/>
    <n v="1"/>
    <n v="-1"/>
    <n v="1"/>
    <s v="H"/>
    <n v="0"/>
  </r>
  <r>
    <s v="107121897"/>
    <x v="5"/>
    <x v="5"/>
    <s v="FORMADO"/>
    <x v="6"/>
    <x v="14"/>
    <s v="ELECTINT"/>
    <s v="COORTU01"/>
    <s v="A"/>
    <s v="10FORM01"/>
    <x v="0"/>
    <d v="2024-08-09T00:00:00"/>
    <m/>
    <x v="0"/>
    <s v="NO CUMPLE"/>
    <n v="0"/>
    <n v="2"/>
    <n v="-2"/>
    <n v="2"/>
    <s v="H"/>
    <n v="0"/>
  </r>
  <r>
    <s v="107121898"/>
    <x v="6"/>
    <x v="6"/>
    <s v="FORMADO"/>
    <x v="6"/>
    <x v="14"/>
    <s v="ELECTINT"/>
    <s v="COORTU02"/>
    <s v="B"/>
    <s v="10FORM01"/>
    <x v="0"/>
    <d v="2024-08-09T00:00:00"/>
    <m/>
    <x v="0"/>
    <s v="NO CUMPLE"/>
    <n v="0"/>
    <n v="2"/>
    <n v="-2"/>
    <n v="2"/>
    <s v="H"/>
    <n v="0"/>
  </r>
  <r>
    <s v="107134829"/>
    <x v="0"/>
    <x v="0"/>
    <s v="EMBUTIDO SALCHICHON"/>
    <x v="7"/>
    <x v="16"/>
    <s v="ELECTINT"/>
    <s v="COORTU01"/>
    <s v="B"/>
    <s v="10EMBU16"/>
    <x v="0"/>
    <d v="2024-08-09T00:00:00"/>
    <m/>
    <x v="0"/>
    <s v="NO CUMPLE"/>
    <n v="0"/>
    <n v="4"/>
    <n v="-4"/>
    <n v="2"/>
    <s v="H"/>
    <n v="0"/>
  </r>
  <r>
    <s v="107124378"/>
    <x v="2"/>
    <x v="2"/>
    <s v="EMPAQUE"/>
    <x v="3"/>
    <x v="17"/>
    <s v="MECANI14"/>
    <s v="COORTU01"/>
    <s v="A"/>
    <s v="10EMPA15"/>
    <x v="0"/>
    <d v="2024-08-07T00:00:00"/>
    <m/>
    <x v="0"/>
    <s v="NO CUMPLE"/>
    <n v="0"/>
    <n v="3"/>
    <n v="-3"/>
    <n v="3"/>
    <s v="H"/>
    <n v="0"/>
  </r>
  <r>
    <s v="107124378"/>
    <x v="2"/>
    <x v="2"/>
    <s v="EMPAQUE"/>
    <x v="6"/>
    <x v="18"/>
    <s v="ELTROINT"/>
    <s v="COORTU01"/>
    <s v="A"/>
    <s v="10EMPA15"/>
    <x v="0"/>
    <d v="2024-08-07T00:00:00"/>
    <m/>
    <x v="0"/>
    <s v="NO CUMPLE"/>
    <n v="0"/>
    <n v="2"/>
    <n v="-2"/>
    <n v="2"/>
    <s v="H"/>
    <n v="0"/>
  </r>
  <r>
    <s v="107124378"/>
    <x v="2"/>
    <x v="2"/>
    <s v="EMPAQUE"/>
    <x v="8"/>
    <x v="16"/>
    <s v="ELECTINT"/>
    <s v="COORTU01"/>
    <s v="A"/>
    <s v="10EMPA15"/>
    <x v="0"/>
    <d v="2024-08-07T00:00:00"/>
    <m/>
    <x v="0"/>
    <s v="NO CUMPLE"/>
    <n v="0"/>
    <n v="1"/>
    <n v="-1"/>
    <n v="4"/>
    <s v="H"/>
    <n v="0"/>
  </r>
  <r>
    <s v="107129541"/>
    <x v="3"/>
    <x v="3"/>
    <s v="EMPAQUE"/>
    <x v="1"/>
    <x v="19"/>
    <s v="ELECTINT"/>
    <s v="COORTU01"/>
    <s v="B"/>
    <s v="10EMPA03"/>
    <x v="0"/>
    <d v="2024-08-07T00:00:00"/>
    <m/>
    <x v="0"/>
    <s v="NO CUMPLE"/>
    <n v="0"/>
    <n v="4"/>
    <n v="-4"/>
    <n v="1.5"/>
    <s v="H"/>
    <n v="0"/>
  </r>
  <r>
    <s v="107113439"/>
    <x v="9"/>
    <x v="9"/>
    <s v="FORMADO"/>
    <x v="1"/>
    <x v="14"/>
    <s v="MECANI12"/>
    <s v="COORTU02"/>
    <s v="A"/>
    <s v="10FORM01"/>
    <x v="0"/>
    <d v="2024-08-06T00:00:00"/>
    <m/>
    <x v="0"/>
    <s v="NO CUMPLE"/>
    <n v="0"/>
    <n v="8"/>
    <n v="-8"/>
    <n v="8"/>
    <s v="H"/>
    <n v="0"/>
  </r>
  <r>
    <s v="107113439"/>
    <x v="9"/>
    <x v="9"/>
    <s v="FORMADO"/>
    <x v="3"/>
    <x v="14"/>
    <s v="ELECTINT"/>
    <s v="COORTU02"/>
    <s v="A"/>
    <s v="10FORM01"/>
    <x v="0"/>
    <d v="2024-08-06T00:00:00"/>
    <m/>
    <x v="0"/>
    <s v="NO CUMPLE"/>
    <n v="0"/>
    <n v="4"/>
    <n v="-4"/>
    <n v="2"/>
    <s v="H"/>
    <n v="0"/>
  </r>
  <r>
    <s v="107116272"/>
    <x v="1"/>
    <x v="1"/>
    <s v="EMPAQUE RIGIDO"/>
    <x v="1"/>
    <x v="20"/>
    <s v="MECANI19"/>
    <s v="COORMTTO"/>
    <s v="B"/>
    <s v="10EMPA17"/>
    <x v="0"/>
    <d v="2024-08-05T00:00:00"/>
    <m/>
    <x v="0"/>
    <s v="NO CUMPLE"/>
    <n v="0"/>
    <n v="1"/>
    <n v="-1"/>
    <n v="1"/>
    <s v="H"/>
    <n v="0"/>
  </r>
  <r>
    <s v="107118988"/>
    <x v="0"/>
    <x v="0"/>
    <s v="EMBUTIDO SALCHICHON"/>
    <x v="0"/>
    <x v="0"/>
    <s v="MECANI17"/>
    <s v="COORTU01"/>
    <s v="B"/>
    <s v="10EMBU16"/>
    <x v="0"/>
    <d v="2024-08-05T00:00:00"/>
    <m/>
    <x v="0"/>
    <s v="NO CUMPLE"/>
    <n v="0"/>
    <n v="1"/>
    <n v="-1"/>
    <n v="1"/>
    <s v="H"/>
    <n v="0"/>
  </r>
  <r>
    <s v="107116271"/>
    <x v="1"/>
    <x v="1"/>
    <s v="EMPAQUE RIGIDO"/>
    <x v="3"/>
    <x v="6"/>
    <s v="ELECTINT"/>
    <s v="COORTU03"/>
    <s v="B"/>
    <s v="10EMPA17"/>
    <x v="0"/>
    <d v="2024-08-01T00:00:00"/>
    <m/>
    <x v="0"/>
    <s v="NO CUMPLE"/>
    <n v="0"/>
    <n v="2"/>
    <n v="-2"/>
    <n v="1"/>
    <s v="H"/>
    <n v="0"/>
  </r>
  <r>
    <s v="107016387"/>
    <x v="1"/>
    <x v="1"/>
    <s v="EMPAQUE RIGIDO"/>
    <x v="6"/>
    <x v="21"/>
    <s v="OPERJMES"/>
    <s v="COORTU03"/>
    <s v="A"/>
    <s v="10EMPA17"/>
    <x v="0"/>
    <d v="2024-07-30T00:00:00"/>
    <m/>
    <x v="0"/>
    <s v="NO CUMPLE"/>
    <n v="0"/>
    <n v="15"/>
    <n v="-15"/>
    <n v="3"/>
    <s v="H"/>
    <n v="0"/>
  </r>
  <r>
    <s v="107016387"/>
    <x v="1"/>
    <x v="1"/>
    <s v="EMPAQUE RIGIDO"/>
    <x v="1"/>
    <x v="1"/>
    <s v="MECANI15"/>
    <s v="COORTU03"/>
    <s v="A"/>
    <s v="10EMPA17"/>
    <x v="0"/>
    <d v="2024-07-30T00:00:00"/>
    <d v="2024-06-02T00:00:00"/>
    <x v="1"/>
    <s v="CUMPLE"/>
    <n v="3"/>
    <n v="3"/>
    <n v="0"/>
    <n v="3"/>
    <s v="H"/>
    <n v="1"/>
  </r>
  <r>
    <s v="107070817"/>
    <x v="1"/>
    <x v="1"/>
    <s v="EMPAQUE RIGIDO"/>
    <x v="5"/>
    <x v="17"/>
    <s v="MECANI14"/>
    <s v="COORTU03"/>
    <s v="B"/>
    <s v="10EMPA17"/>
    <x v="0"/>
    <d v="2024-07-30T00:00:00"/>
    <m/>
    <x v="0"/>
    <s v="NO CUMPLE"/>
    <n v="0"/>
    <n v="5"/>
    <n v="-5"/>
    <n v="5"/>
    <s v="H"/>
    <n v="0"/>
  </r>
  <r>
    <s v="107070817"/>
    <x v="1"/>
    <x v="1"/>
    <s v="EMPAQUE RIGIDO"/>
    <x v="0"/>
    <x v="22"/>
    <s v="MECANI14"/>
    <s v="COORTU03"/>
    <s v="B"/>
    <s v="10EMPA17"/>
    <x v="0"/>
    <d v="2024-07-30T00:00:00"/>
    <m/>
    <x v="0"/>
    <s v="NO CUMPLE"/>
    <n v="0"/>
    <n v="3"/>
    <n v="-3"/>
    <n v="3"/>
    <s v="H"/>
    <n v="0"/>
  </r>
  <r>
    <s v="107016387"/>
    <x v="1"/>
    <x v="1"/>
    <s v="EMPAQUE RIGIDO"/>
    <x v="2"/>
    <x v="2"/>
    <s v="INSTRI04"/>
    <s v="COORTU03"/>
    <s v="A"/>
    <s v="10EMPA17"/>
    <x v="0"/>
    <d v="2024-07-30T00:00:00"/>
    <d v="2024-06-18T00:00:00"/>
    <x v="1"/>
    <s v="CUMPLE"/>
    <n v="1"/>
    <n v="2"/>
    <n v="-1"/>
    <n v="1"/>
    <s v="H"/>
    <n v="0.5"/>
  </r>
  <r>
    <s v="107070817"/>
    <x v="1"/>
    <x v="1"/>
    <s v="EMPAQUE RIGIDO"/>
    <x v="9"/>
    <x v="23"/>
    <s v="INSTRI04"/>
    <s v="COORTU03"/>
    <s v="B"/>
    <s v="10EMPA17"/>
    <x v="0"/>
    <d v="2024-07-30T00:00:00"/>
    <d v="2024-07-06T00:00:00"/>
    <x v="1"/>
    <s v="CUMPLE"/>
    <n v="3"/>
    <n v="1"/>
    <n v="2"/>
    <n v="5"/>
    <s v="H"/>
    <n v="3"/>
  </r>
  <r>
    <s v="107070817"/>
    <x v="1"/>
    <x v="1"/>
    <s v="EMPAQUE RIGIDO"/>
    <x v="10"/>
    <x v="24"/>
    <s v="INSTRI04"/>
    <s v="COORTU03"/>
    <s v="B"/>
    <s v="10EMPA17"/>
    <x v="0"/>
    <d v="2024-07-30T00:00:00"/>
    <d v="2024-07-27T00:00:00"/>
    <x v="1"/>
    <s v="CUMPLE"/>
    <n v="2"/>
    <n v="1"/>
    <n v="1"/>
    <n v="5"/>
    <s v="H"/>
    <n v="2"/>
  </r>
  <r>
    <s v="107070817"/>
    <x v="1"/>
    <x v="1"/>
    <s v="EMPAQUE RIGIDO"/>
    <x v="11"/>
    <x v="18"/>
    <s v="ELTROI05"/>
    <s v="COORTU03"/>
    <s v="B"/>
    <s v="10EMPA17"/>
    <x v="0"/>
    <d v="2024-07-30T00:00:00"/>
    <d v="2024-07-21T00:00:00"/>
    <x v="1"/>
    <s v="CUMPLE"/>
    <n v="4"/>
    <n v="8"/>
    <n v="-4"/>
    <n v="8"/>
    <s v="H"/>
    <n v="0.5"/>
  </r>
  <r>
    <s v="107070817"/>
    <x v="1"/>
    <x v="1"/>
    <s v="EMPAQUE RIGIDO"/>
    <x v="6"/>
    <x v="16"/>
    <s v="ELECTI10"/>
    <s v="COORTU03"/>
    <s v="B"/>
    <s v="10EMPA17"/>
    <x v="0"/>
    <d v="2024-07-30T00:00:00"/>
    <d v="2024-07-29T00:00:00"/>
    <x v="1"/>
    <s v="CUMPLE"/>
    <n v="1"/>
    <n v="1"/>
    <n v="0"/>
    <n v="3"/>
    <s v="H"/>
    <n v="1"/>
  </r>
  <r>
    <s v="107070817"/>
    <x v="1"/>
    <x v="1"/>
    <s v="EMPAQUE RIGIDO"/>
    <x v="4"/>
    <x v="25"/>
    <s v="ELECTI10"/>
    <s v="COORTU03"/>
    <s v="B"/>
    <s v="10EMPA17"/>
    <x v="0"/>
    <d v="2024-07-30T00:00:00"/>
    <m/>
    <x v="0"/>
    <s v="NO CUMPLE"/>
    <n v="0"/>
    <n v="2"/>
    <n v="-2"/>
    <n v="2"/>
    <s v="H"/>
    <n v="0"/>
  </r>
  <r>
    <s v="107104351"/>
    <x v="0"/>
    <x v="0"/>
    <s v="EMBUTIDO SALCHICHON"/>
    <x v="0"/>
    <x v="0"/>
    <s v="MECANI17"/>
    <s v="COORTU01"/>
    <s v="B"/>
    <s v="10EMBU16"/>
    <x v="0"/>
    <d v="2024-07-26T00:00:00"/>
    <m/>
    <x v="0"/>
    <s v="NO CUMPLE"/>
    <n v="0"/>
    <n v="1"/>
    <n v="-1"/>
    <n v="1"/>
    <s v="H"/>
    <n v="0"/>
  </r>
  <r>
    <s v="107101702"/>
    <x v="1"/>
    <x v="1"/>
    <s v="EMPAQUE RIGIDO"/>
    <x v="1"/>
    <x v="1"/>
    <s v="MECANI13"/>
    <s v="COORTU03"/>
    <s v="B"/>
    <s v="10EMPA17"/>
    <x v="0"/>
    <d v="2024-07-25T00:00:00"/>
    <m/>
    <x v="0"/>
    <s v="NO CUMPLE"/>
    <n v="0"/>
    <n v="3"/>
    <n v="-3"/>
    <n v="3"/>
    <s v="H"/>
    <n v="0"/>
  </r>
  <r>
    <s v="107101702"/>
    <x v="1"/>
    <x v="1"/>
    <s v="EMPAQUE RIGIDO"/>
    <x v="2"/>
    <x v="2"/>
    <s v="INSTRI04"/>
    <s v="COORTU03"/>
    <s v="B"/>
    <s v="10EMPA17"/>
    <x v="0"/>
    <d v="2024-07-25T00:00:00"/>
    <d v="2024-07-06T00:00:00"/>
    <x v="1"/>
    <s v="CUMPLE"/>
    <n v="0.5"/>
    <n v="1"/>
    <n v="-0.5"/>
    <n v="1"/>
    <s v="H"/>
    <n v="0.5"/>
  </r>
  <r>
    <s v="107083787"/>
    <x v="2"/>
    <x v="2"/>
    <s v="EMPAQUE"/>
    <x v="1"/>
    <x v="1"/>
    <s v="MECANI14"/>
    <s v="COORTU01"/>
    <s v="A"/>
    <s v="10EMPA15"/>
    <x v="0"/>
    <d v="2024-07-24T00:00:00"/>
    <m/>
    <x v="0"/>
    <s v="NO CUMPLE"/>
    <n v="0"/>
    <n v="2"/>
    <n v="-2"/>
    <n v="2"/>
    <s v="H"/>
    <n v="0"/>
  </r>
  <r>
    <s v="107086277"/>
    <x v="2"/>
    <x v="2"/>
    <s v="EMPAQUE"/>
    <x v="3"/>
    <x v="7"/>
    <s v="ELECTI01"/>
    <s v="COORTU01"/>
    <s v="A"/>
    <s v="10EMPA15"/>
    <x v="0"/>
    <d v="2024-07-24T00:00:00"/>
    <d v="2024-07-24T00:00:00"/>
    <x v="1"/>
    <s v="CUMPLE"/>
    <n v="1"/>
    <n v="1"/>
    <n v="0"/>
    <n v="1"/>
    <s v="H"/>
    <n v="1"/>
  </r>
  <r>
    <s v="107083805"/>
    <x v="3"/>
    <x v="3"/>
    <s v="EMPAQUE"/>
    <x v="3"/>
    <x v="7"/>
    <s v="ELECTI01"/>
    <s v="COORTU01"/>
    <s v="B"/>
    <s v="10EMPA03"/>
    <x v="0"/>
    <d v="2024-07-23T00:00:00"/>
    <d v="2024-07-23T00:00:00"/>
    <x v="1"/>
    <s v="CUMPLE"/>
    <n v="1"/>
    <n v="1"/>
    <n v="0"/>
    <n v="1"/>
    <s v="H"/>
    <n v="1"/>
  </r>
  <r>
    <s v="107071491"/>
    <x v="3"/>
    <x v="3"/>
    <s v="EMPAQUE"/>
    <x v="0"/>
    <x v="13"/>
    <s v="MECANI13"/>
    <s v="COORTU01"/>
    <s v="B"/>
    <s v="10EMPA03"/>
    <x v="0"/>
    <d v="2024-07-22T00:00:00"/>
    <d v="2024-07-20T00:00:00"/>
    <x v="1"/>
    <s v="CUMPLE"/>
    <n v="2"/>
    <n v="5"/>
    <n v="-3"/>
    <n v="5"/>
    <s v="H"/>
    <n v="0.4"/>
  </r>
  <r>
    <s v="107071491"/>
    <x v="3"/>
    <x v="3"/>
    <s v="EMPAQUE"/>
    <x v="5"/>
    <x v="13"/>
    <s v="ELTROI06"/>
    <s v="COORTU01"/>
    <s v="B"/>
    <s v="10EMPA03"/>
    <x v="0"/>
    <d v="2024-07-22T00:00:00"/>
    <d v="2024-07-21T00:00:00"/>
    <x v="1"/>
    <s v="CUMPLE"/>
    <n v="2"/>
    <n v="2"/>
    <n v="0"/>
    <n v="2"/>
    <s v="H"/>
    <n v="1"/>
  </r>
  <r>
    <s v="107071491"/>
    <x v="3"/>
    <x v="3"/>
    <s v="EMPAQUE"/>
    <x v="3"/>
    <x v="13"/>
    <s v="ELECTI03"/>
    <s v="COORTU01"/>
    <s v="B"/>
    <s v="10EMPA03"/>
    <x v="0"/>
    <d v="2024-07-22T00:00:00"/>
    <d v="2024-07-28T00:00:00"/>
    <x v="1"/>
    <s v="NO CUMPLE"/>
    <n v="2"/>
    <n v="2"/>
    <n v="0"/>
    <n v="2"/>
    <s v="H"/>
    <n v="1"/>
  </r>
  <r>
    <s v="107087954"/>
    <x v="4"/>
    <x v="4"/>
    <s v="EMBUTIDO SALCHICHON"/>
    <x v="1"/>
    <x v="9"/>
    <s v="MECANI20"/>
    <s v="COORTU02"/>
    <s v="B"/>
    <s v="10EMBU16"/>
    <x v="0"/>
    <d v="2024-07-20T00:00:00"/>
    <d v="2024-07-20T00:00:00"/>
    <x v="1"/>
    <s v="CUMPLE"/>
    <n v="0.5"/>
    <n v="0.9"/>
    <n v="-0.4"/>
    <n v="0.9"/>
    <s v="H"/>
    <n v="0.55555555555555558"/>
  </r>
  <r>
    <s v="107087954"/>
    <x v="4"/>
    <x v="4"/>
    <s v="EMBUTIDO SALCHICHON"/>
    <x v="3"/>
    <x v="10"/>
    <s v="ELECTI11"/>
    <s v="COORTU02"/>
    <s v="B"/>
    <s v="10EMBU16"/>
    <x v="0"/>
    <d v="2024-07-20T00:00:00"/>
    <m/>
    <x v="0"/>
    <s v="NO CUMPLE"/>
    <n v="0"/>
    <n v="2"/>
    <n v="-2"/>
    <n v="2"/>
    <s v="H"/>
    <n v="0"/>
  </r>
  <r>
    <s v="107087954"/>
    <x v="4"/>
    <x v="4"/>
    <s v="EMBUTIDO SALCHICHON"/>
    <x v="0"/>
    <x v="11"/>
    <s v="ELECTI04"/>
    <s v="COORTU02"/>
    <s v="B"/>
    <s v="10EMBU16"/>
    <x v="0"/>
    <d v="2024-07-20T00:00:00"/>
    <d v="2024-07-19T00:00:00"/>
    <x v="1"/>
    <s v="CUMPLE"/>
    <n v="0.5"/>
    <n v="2"/>
    <n v="-1.5"/>
    <n v="0.3"/>
    <s v="H"/>
    <n v="0.25"/>
  </r>
  <r>
    <s v="107086316"/>
    <x v="0"/>
    <x v="0"/>
    <s v="EMBUTIDO SALCHICHON"/>
    <x v="1"/>
    <x v="12"/>
    <s v="MECANI17"/>
    <s v="COORTU01"/>
    <s v="B"/>
    <s v="10EMBU16"/>
    <x v="0"/>
    <d v="2024-07-19T00:00:00"/>
    <m/>
    <x v="0"/>
    <s v="NO CUMPLE"/>
    <n v="0"/>
    <n v="4.7"/>
    <n v="-4.7"/>
    <n v="4.7"/>
    <s v="H"/>
    <n v="0"/>
  </r>
  <r>
    <s v="107086316"/>
    <x v="0"/>
    <x v="0"/>
    <s v="EMBUTIDO SALCHICHON"/>
    <x v="0"/>
    <x v="0"/>
    <s v="MECANI17"/>
    <s v="COORTU01"/>
    <s v="B"/>
    <s v="10EMBU16"/>
    <x v="0"/>
    <d v="2024-07-19T00:00:00"/>
    <m/>
    <x v="0"/>
    <s v="NO CUMPLE"/>
    <n v="0"/>
    <n v="1"/>
    <n v="-1"/>
    <n v="1"/>
    <s v="H"/>
    <n v="0"/>
  </r>
  <r>
    <s v="107086316"/>
    <x v="0"/>
    <x v="0"/>
    <s v="EMBUTIDO SALCHICHON"/>
    <x v="4"/>
    <x v="11"/>
    <s v="ELECTI04"/>
    <s v="COORTU01"/>
    <s v="B"/>
    <s v="10EMBU16"/>
    <x v="0"/>
    <d v="2024-07-19T00:00:00"/>
    <d v="2024-07-16T00:00:00"/>
    <x v="1"/>
    <s v="CUMPLE"/>
    <n v="1.5"/>
    <n v="2"/>
    <n v="-0.5"/>
    <n v="1"/>
    <s v="H"/>
    <n v="0.75"/>
  </r>
  <r>
    <s v="107070818"/>
    <x v="1"/>
    <x v="1"/>
    <s v="EMPAQUE RIGIDO"/>
    <x v="1"/>
    <x v="26"/>
    <s v="MECANI20"/>
    <s v="COORTU01"/>
    <s v="B"/>
    <s v="10EMPA17"/>
    <x v="0"/>
    <d v="2024-07-18T00:00:00"/>
    <d v="2024-07-16T00:00:00"/>
    <x v="1"/>
    <s v="CUMPLE"/>
    <n v="1.5"/>
    <n v="1.5"/>
    <n v="0"/>
    <n v="1.5"/>
    <s v="H"/>
    <n v="1"/>
  </r>
  <r>
    <s v="107083801"/>
    <x v="1"/>
    <x v="1"/>
    <s v="EMPAQUE RIGIDO"/>
    <x v="1"/>
    <x v="3"/>
    <s v="MECANI13"/>
    <s v="COORTU01"/>
    <s v="B"/>
    <s v="10EMPA17"/>
    <x v="0"/>
    <d v="2024-07-18T00:00:00"/>
    <m/>
    <x v="0"/>
    <s v="NO CUMPLE"/>
    <n v="0"/>
    <n v="1"/>
    <n v="-1"/>
    <n v="1"/>
    <s v="H"/>
    <n v="0"/>
  </r>
  <r>
    <s v="107083801"/>
    <x v="1"/>
    <x v="1"/>
    <s v="EMPAQUE RIGIDO"/>
    <x v="2"/>
    <x v="4"/>
    <s v="INSTRI04"/>
    <s v="COORTU01"/>
    <s v="B"/>
    <s v="10EMPA17"/>
    <x v="0"/>
    <d v="2024-07-18T00:00:00"/>
    <d v="2024-07-06T00:00:00"/>
    <x v="1"/>
    <s v="CUMPLE"/>
    <n v="0.5"/>
    <n v="1"/>
    <n v="-0.5"/>
    <n v="1"/>
    <s v="H"/>
    <n v="0.5"/>
  </r>
  <r>
    <s v="107083801"/>
    <x v="1"/>
    <x v="1"/>
    <s v="EMPAQUE RIGIDO"/>
    <x v="3"/>
    <x v="5"/>
    <s v="ELECTI01"/>
    <s v="COORTU01"/>
    <s v="B"/>
    <s v="10EMPA17"/>
    <x v="0"/>
    <d v="2024-07-18T00:00:00"/>
    <d v="2024-07-19T00:00:00"/>
    <x v="1"/>
    <s v="NO CUMPLE"/>
    <n v="1"/>
    <n v="1"/>
    <n v="0"/>
    <n v="1"/>
    <s v="H"/>
    <n v="1"/>
  </r>
  <r>
    <s v="107066772"/>
    <x v="7"/>
    <x v="7"/>
    <s v="LINEA DE LARGA VIDA"/>
    <x v="1"/>
    <x v="14"/>
    <s v="MECANI21"/>
    <s v="COORTU02"/>
    <s v="B"/>
    <s v="10FORM02"/>
    <x v="0"/>
    <d v="2024-07-16T00:00:00"/>
    <d v="2024-07-16T00:00:00"/>
    <x v="1"/>
    <s v="CUMPLE"/>
    <n v="6"/>
    <n v="8"/>
    <n v="-2"/>
    <n v="8"/>
    <s v="H"/>
    <n v="0.75"/>
  </r>
  <r>
    <s v="107066772"/>
    <x v="7"/>
    <x v="7"/>
    <s v="LINEA DE LARGA VIDA"/>
    <x v="3"/>
    <x v="14"/>
    <s v="ELECTI10"/>
    <s v="COORTU02"/>
    <s v="B"/>
    <s v="10FORM02"/>
    <x v="0"/>
    <d v="2024-07-16T00:00:00"/>
    <d v="2023-07-19T00:00:00"/>
    <x v="1"/>
    <s v="CUMPLE"/>
    <n v="0.5"/>
    <n v="2"/>
    <n v="-1.5"/>
    <n v="2"/>
    <s v="H"/>
    <n v="0.25"/>
  </r>
  <r>
    <s v="107009679"/>
    <x v="2"/>
    <x v="2"/>
    <s v="EMPAQUE"/>
    <x v="9"/>
    <x v="27"/>
    <s v="MECANI14"/>
    <s v="COORTU01"/>
    <s v="A"/>
    <s v="10EMPA15"/>
    <x v="0"/>
    <d v="2024-07-14T00:00:00"/>
    <d v="2024-07-20T00:00:00"/>
    <x v="1"/>
    <s v="NO CUMPLE"/>
    <n v="2"/>
    <n v="1"/>
    <n v="1"/>
    <n v="1"/>
    <s v="H"/>
    <n v="2"/>
  </r>
  <r>
    <s v="107009679"/>
    <x v="2"/>
    <x v="2"/>
    <s v="EMPAQUE"/>
    <x v="1"/>
    <x v="1"/>
    <s v="MECANI02"/>
    <s v="COORTU01"/>
    <s v="A"/>
    <s v="10EMPA15"/>
    <x v="0"/>
    <d v="2024-07-14T00:00:00"/>
    <m/>
    <x v="0"/>
    <s v="NO CUMPLE"/>
    <n v="0"/>
    <n v="2"/>
    <n v="-2"/>
    <n v="2"/>
    <s v="H"/>
    <n v="0"/>
  </r>
  <r>
    <s v="107009679"/>
    <x v="2"/>
    <x v="2"/>
    <s v="EMPAQUE"/>
    <x v="2"/>
    <x v="6"/>
    <s v="ELECTI03"/>
    <s v="COORTU01"/>
    <s v="A"/>
    <s v="10EMPA15"/>
    <x v="0"/>
    <d v="2024-07-14T00:00:00"/>
    <d v="2024-06-19T00:00:00"/>
    <x v="1"/>
    <s v="CUMPLE"/>
    <n v="1"/>
    <n v="2"/>
    <n v="-1"/>
    <n v="2"/>
    <s v="H"/>
    <n v="0.5"/>
  </r>
  <r>
    <s v="107063830"/>
    <x v="4"/>
    <x v="4"/>
    <s v="EMBUTIDO SALCHICHON"/>
    <x v="2"/>
    <x v="28"/>
    <s v="MECANI20"/>
    <s v="COORTU02"/>
    <s v="B"/>
    <s v="10EMBU16"/>
    <x v="0"/>
    <d v="2024-07-13T00:00:00"/>
    <d v="2024-07-20T00:00:00"/>
    <x v="1"/>
    <s v="NO CUMPLE"/>
    <n v="8"/>
    <n v="72"/>
    <n v="-64"/>
    <n v="72"/>
    <s v="H"/>
    <n v="0.1111111111111111"/>
  </r>
  <r>
    <s v="107063830"/>
    <x v="4"/>
    <x v="4"/>
    <s v="EMBUTIDO SALCHICHON"/>
    <x v="6"/>
    <x v="29"/>
    <s v="ELTROI06"/>
    <s v="COORTU02"/>
    <s v="B"/>
    <s v="10EMBU16"/>
    <x v="0"/>
    <d v="2024-07-13T00:00:00"/>
    <d v="2024-07-13T00:00:00"/>
    <x v="1"/>
    <s v="CUMPLE"/>
    <n v="6"/>
    <n v="48"/>
    <n v="-42"/>
    <n v="48"/>
    <s v="H"/>
    <n v="0.125"/>
  </r>
  <r>
    <s v="107057100"/>
    <x v="6"/>
    <x v="6"/>
    <s v="FORMADO"/>
    <x v="3"/>
    <x v="14"/>
    <s v="MECANI21"/>
    <s v="COORTU02"/>
    <s v="B"/>
    <s v="10FORM01"/>
    <x v="0"/>
    <d v="2024-07-12T00:00:00"/>
    <d v="2024-07-12T00:00:00"/>
    <x v="1"/>
    <s v="CUMPLE"/>
    <n v="4"/>
    <n v="4"/>
    <n v="0"/>
    <n v="4"/>
    <s v="H"/>
    <n v="1"/>
  </r>
  <r>
    <s v="107069274"/>
    <x v="0"/>
    <x v="0"/>
    <s v="EMBUTIDO SALCHICHON"/>
    <x v="0"/>
    <x v="0"/>
    <s v="MECANI17"/>
    <s v="COORTU01"/>
    <s v="B"/>
    <s v="10EMBU16"/>
    <x v="0"/>
    <d v="2024-07-12T00:00:00"/>
    <m/>
    <x v="0"/>
    <s v="NO CUMPLE"/>
    <n v="0"/>
    <n v="1"/>
    <n v="-1"/>
    <n v="1"/>
    <s v="H"/>
    <n v="0"/>
  </r>
  <r>
    <s v="107057056"/>
    <x v="8"/>
    <x v="8"/>
    <s v="FORMADO"/>
    <x v="1"/>
    <x v="14"/>
    <s v="MECANI12"/>
    <s v="COORTU02"/>
    <s v="B"/>
    <s v="10FORM01"/>
    <x v="0"/>
    <d v="2024-07-12T00:00:00"/>
    <m/>
    <x v="0"/>
    <s v="NO CUMPLE"/>
    <n v="0"/>
    <n v="8"/>
    <n v="-8"/>
    <n v="8"/>
    <s v="H"/>
    <n v="0"/>
  </r>
  <r>
    <s v="107057099"/>
    <x v="5"/>
    <x v="5"/>
    <s v="FORMADO"/>
    <x v="3"/>
    <x v="14"/>
    <s v="MECANI12"/>
    <s v="COORTU01"/>
    <s v="A"/>
    <s v="10FORM01"/>
    <x v="0"/>
    <d v="2024-07-12T00:00:00"/>
    <d v="2024-07-21T00:00:00"/>
    <x v="1"/>
    <s v="NO CUMPLE"/>
    <n v="4"/>
    <n v="4"/>
    <n v="0"/>
    <n v="4"/>
    <s v="H"/>
    <n v="1"/>
  </r>
  <r>
    <s v="107057056"/>
    <x v="8"/>
    <x v="8"/>
    <s v="FORMADO"/>
    <x v="3"/>
    <x v="14"/>
    <s v="ELECTI09"/>
    <s v="COORTU02"/>
    <s v="B"/>
    <s v="10FORM01"/>
    <x v="0"/>
    <d v="2024-07-12T00:00:00"/>
    <d v="2024-07-01T00:00:00"/>
    <x v="1"/>
    <s v="CUMPLE"/>
    <n v="2"/>
    <n v="0.3"/>
    <n v="1.7"/>
    <n v="2"/>
    <s v="H"/>
    <n v="6.666666666666667"/>
  </r>
  <r>
    <s v="107057099"/>
    <x v="5"/>
    <x v="5"/>
    <s v="FORMADO"/>
    <x v="6"/>
    <x v="14"/>
    <s v="ELECTI03"/>
    <s v="COORTU01"/>
    <s v="A"/>
    <s v="10FORM01"/>
    <x v="0"/>
    <d v="2024-07-12T00:00:00"/>
    <d v="2024-07-19T00:00:00"/>
    <x v="1"/>
    <s v="NO CUMPLE"/>
    <n v="2"/>
    <n v="2"/>
    <n v="0"/>
    <n v="2"/>
    <s v="H"/>
    <n v="1"/>
  </r>
  <r>
    <s v="107057100"/>
    <x v="6"/>
    <x v="6"/>
    <s v="FORMADO"/>
    <x v="6"/>
    <x v="14"/>
    <s v="ELECTI03"/>
    <s v="COORTU02"/>
    <s v="B"/>
    <s v="10FORM01"/>
    <x v="0"/>
    <d v="2024-07-12T00:00:00"/>
    <d v="2024-07-19T00:00:00"/>
    <x v="1"/>
    <s v="NO CUMPLE"/>
    <n v="2"/>
    <n v="1.5"/>
    <n v="0.5"/>
    <n v="2"/>
    <s v="H"/>
    <n v="1.3333333333333333"/>
  </r>
  <r>
    <s v="107056337"/>
    <x v="1"/>
    <x v="1"/>
    <s v="EMPAQUE RIGIDO"/>
    <x v="6"/>
    <x v="30"/>
    <s v="INSTRI04"/>
    <s v="COORTU01"/>
    <s v="B"/>
    <s v="10EMPA17"/>
    <x v="0"/>
    <d v="2024-07-11T00:00:00"/>
    <d v="2024-07-11T00:00:00"/>
    <x v="1"/>
    <s v="CUMPLE"/>
    <n v="1"/>
    <n v="5"/>
    <n v="-4"/>
    <n v="2"/>
    <s v="H"/>
    <n v="0.2"/>
  </r>
  <r>
    <s v="107056337"/>
    <x v="1"/>
    <x v="1"/>
    <s v="EMPAQUE RIGIDO"/>
    <x v="11"/>
    <x v="31"/>
    <s v="INSTRI04"/>
    <s v="COORTU01"/>
    <s v="B"/>
    <s v="10EMPA17"/>
    <x v="0"/>
    <d v="2024-07-11T00:00:00"/>
    <d v="2024-07-06T00:00:00"/>
    <x v="1"/>
    <s v="CUMPLE"/>
    <n v="2"/>
    <n v="5"/>
    <n v="-3"/>
    <n v="3"/>
    <s v="H"/>
    <n v="0.4"/>
  </r>
  <r>
    <s v="107056337"/>
    <x v="1"/>
    <x v="1"/>
    <s v="EMPAQUE RIGIDO"/>
    <x v="5"/>
    <x v="32"/>
    <s v="ELECTI01"/>
    <s v="COORTU01"/>
    <s v="B"/>
    <s v="10EMPA17"/>
    <x v="0"/>
    <d v="2024-07-11T00:00:00"/>
    <d v="2024-07-11T00:00:00"/>
    <x v="1"/>
    <s v="CUMPLE"/>
    <n v="0.5"/>
    <n v="1"/>
    <n v="-0.5"/>
    <n v="1"/>
    <s v="H"/>
    <n v="0.5"/>
  </r>
  <r>
    <s v="107029936"/>
    <x v="1"/>
    <x v="1"/>
    <s v="EMPAQUE RIGIDO"/>
    <x v="1"/>
    <x v="33"/>
    <s v="MECANI20"/>
    <s v="COORMTTO"/>
    <s v="A"/>
    <s v="10EMPA17"/>
    <x v="0"/>
    <d v="2024-07-10T00:00:00"/>
    <d v="2024-06-26T00:00:00"/>
    <x v="1"/>
    <s v="CUMPLE"/>
    <n v="4"/>
    <n v="5"/>
    <n v="-1"/>
    <n v="5"/>
    <s v="H"/>
    <n v="0.8"/>
  </r>
  <r>
    <s v="107016444"/>
    <x v="4"/>
    <x v="4"/>
    <s v="EMBUTIDO SALCHICHON"/>
    <x v="1"/>
    <x v="34"/>
    <s v="MECANI17"/>
    <s v="COORTU02"/>
    <s v="B"/>
    <s v="10EMBU16"/>
    <x v="0"/>
    <d v="2024-07-08T00:00:00"/>
    <m/>
    <x v="0"/>
    <s v="NO CUMPLE"/>
    <n v="0"/>
    <n v="2"/>
    <n v="-2"/>
    <n v="2"/>
    <s v="H"/>
    <n v="0"/>
  </r>
  <r>
    <s v="107016444"/>
    <x v="4"/>
    <x v="4"/>
    <s v="EMBUTIDO SALCHICHON"/>
    <x v="3"/>
    <x v="10"/>
    <s v="ELTROI05"/>
    <s v="COORTU02"/>
    <s v="B"/>
    <s v="10EMBU16"/>
    <x v="0"/>
    <d v="2024-07-08T00:00:00"/>
    <d v="2024-06-22T00:00:00"/>
    <x v="1"/>
    <s v="CUMPLE"/>
    <n v="1"/>
    <n v="2"/>
    <n v="-1"/>
    <n v="2"/>
    <s v="H"/>
    <n v="0.5"/>
  </r>
  <r>
    <s v="107016444"/>
    <x v="4"/>
    <x v="4"/>
    <s v="EMBUTIDO SALCHICHON"/>
    <x v="0"/>
    <x v="11"/>
    <s v="ELECTI07"/>
    <s v="COORTU02"/>
    <s v="B"/>
    <s v="10EMBU16"/>
    <x v="0"/>
    <d v="2024-07-08T00:00:00"/>
    <d v="2024-07-03T00:00:00"/>
    <x v="1"/>
    <s v="CUMPLE"/>
    <n v="0.5"/>
    <n v="1"/>
    <n v="-0.5"/>
    <n v="0.3"/>
    <s v="H"/>
    <n v="0.5"/>
  </r>
  <r>
    <s v="107044477"/>
    <x v="9"/>
    <x v="9"/>
    <s v="FORMADO"/>
    <x v="1"/>
    <x v="14"/>
    <s v="MECANI21"/>
    <s v="COORTU02"/>
    <s v="B"/>
    <s v="10FORM01"/>
    <x v="0"/>
    <d v="2024-07-07T00:00:00"/>
    <d v="2024-07-06T00:00:00"/>
    <x v="1"/>
    <s v="CUMPLE"/>
    <n v="8"/>
    <n v="8"/>
    <n v="0"/>
    <n v="8"/>
    <s v="H"/>
    <n v="1"/>
  </r>
  <r>
    <s v="107054729"/>
    <x v="0"/>
    <x v="0"/>
    <s v="EMBUTIDO SALCHICHON"/>
    <x v="0"/>
    <x v="0"/>
    <s v="MECANI17"/>
    <s v="COORTU01"/>
    <s v="B"/>
    <s v="10EMBU16"/>
    <x v="0"/>
    <d v="2024-07-07T00:00:00"/>
    <d v="2024-07-05T00:00:00"/>
    <x v="1"/>
    <s v="CUMPLE"/>
    <n v="1"/>
    <n v="1"/>
    <n v="0"/>
    <n v="1"/>
    <s v="H"/>
    <n v="1"/>
  </r>
  <r>
    <s v="107044477"/>
    <x v="9"/>
    <x v="9"/>
    <s v="FORMADO"/>
    <x v="3"/>
    <x v="14"/>
    <s v="ELECTI09"/>
    <s v="COORTU02"/>
    <s v="B"/>
    <s v="10FORM01"/>
    <x v="0"/>
    <d v="2024-07-07T00:00:00"/>
    <d v="2024-07-01T00:00:00"/>
    <x v="1"/>
    <s v="CUMPLE"/>
    <n v="2"/>
    <n v="0.3"/>
    <n v="1.7"/>
    <n v="2"/>
    <s v="H"/>
    <n v="6.666666666666667"/>
  </r>
  <r>
    <s v="106790528"/>
    <x v="5"/>
    <x v="5"/>
    <s v="FORMADO"/>
    <x v="3"/>
    <x v="14"/>
    <s v="MECANI21"/>
    <s v="COORTU01"/>
    <s v="B"/>
    <s v="10FORM01"/>
    <x v="0"/>
    <d v="2024-06-30T00:00:00"/>
    <d v="2024-03-17T00:00:00"/>
    <x v="1"/>
    <s v="CUMPLE"/>
    <n v="4"/>
    <n v="4"/>
    <n v="0"/>
    <n v="4"/>
    <s v="H"/>
    <n v="1"/>
  </r>
  <r>
    <s v="106790528"/>
    <x v="5"/>
    <x v="5"/>
    <s v="FORMADO"/>
    <x v="6"/>
    <x v="14"/>
    <s v="ELECTI11"/>
    <s v="COORTU01"/>
    <s v="B"/>
    <s v="10FORM01"/>
    <x v="0"/>
    <d v="2024-06-30T00:00:00"/>
    <m/>
    <x v="0"/>
    <s v="NO CUMPLE"/>
    <n v="0"/>
    <n v="2"/>
    <n v="-2"/>
    <n v="2"/>
    <s v="H"/>
    <n v="0"/>
  </r>
  <r>
    <s v="107040370"/>
    <x v="0"/>
    <x v="0"/>
    <s v="EMBUTIDO SALCHICHON"/>
    <x v="0"/>
    <x v="0"/>
    <s v="MECANI17"/>
    <s v="COORTU01"/>
    <s v="B"/>
    <s v="10EMBU16"/>
    <x v="0"/>
    <d v="2024-06-28T00:00:00"/>
    <d v="2024-06-28T00:00:00"/>
    <x v="1"/>
    <s v="CUMPLE"/>
    <n v="1"/>
    <n v="1"/>
    <n v="0"/>
    <n v="1"/>
    <s v="H"/>
    <n v="1"/>
  </r>
  <r>
    <s v="107029895"/>
    <x v="3"/>
    <x v="3"/>
    <s v="EMPAQUE"/>
    <x v="10"/>
    <x v="35"/>
    <s v="INSTRI04"/>
    <s v="COORTU01"/>
    <s v="B"/>
    <s v="10EMPA03"/>
    <x v="0"/>
    <d v="2024-06-26T00:00:00"/>
    <d v="2024-06-23T00:00:00"/>
    <x v="1"/>
    <s v="CUMPLE"/>
    <n v="2.5"/>
    <n v="3"/>
    <n v="-0.5"/>
    <n v="3"/>
    <s v="H"/>
    <n v="0.83333333333333337"/>
  </r>
  <r>
    <s v="107027685"/>
    <x v="2"/>
    <x v="2"/>
    <s v="EMPAQUE"/>
    <x v="3"/>
    <x v="7"/>
    <s v="ELECTI01"/>
    <s v="COORTU01"/>
    <s v="A"/>
    <s v="10EMPA15"/>
    <x v="0"/>
    <d v="2024-06-26T00:00:00"/>
    <d v="2024-06-28T00:00:00"/>
    <x v="1"/>
    <s v="NO CUMPLE"/>
    <n v="1"/>
    <n v="1"/>
    <n v="0"/>
    <n v="1"/>
    <s v="H"/>
    <n v="1"/>
  </r>
  <r>
    <s v="107025379"/>
    <x v="3"/>
    <x v="3"/>
    <s v="EMPAQUE"/>
    <x v="3"/>
    <x v="7"/>
    <s v="ELECTI01"/>
    <s v="COORTU01"/>
    <s v="B"/>
    <s v="10EMPA03"/>
    <x v="0"/>
    <d v="2024-06-25T00:00:00"/>
    <d v="2024-06-28T00:00:00"/>
    <x v="1"/>
    <s v="NO CUMPLE"/>
    <n v="1"/>
    <n v="1"/>
    <n v="0"/>
    <n v="1"/>
    <s v="H"/>
    <n v="1"/>
  </r>
  <r>
    <s v="107027725"/>
    <x v="0"/>
    <x v="0"/>
    <s v="EMBUTIDO SALCHICHON"/>
    <x v="1"/>
    <x v="12"/>
    <s v="MECANI17"/>
    <s v="COORTU01"/>
    <s v="B"/>
    <s v="10EMBU16"/>
    <x v="0"/>
    <d v="2024-06-21T00:00:00"/>
    <d v="2024-06-21T00:00:00"/>
    <x v="1"/>
    <s v="CUMPLE"/>
    <n v="4"/>
    <n v="4.7"/>
    <n v="-0.70000000000000018"/>
    <n v="4.7"/>
    <s v="H"/>
    <n v="0.85106382978723405"/>
  </r>
  <r>
    <s v="107027725"/>
    <x v="0"/>
    <x v="0"/>
    <s v="EMBUTIDO SALCHICHON"/>
    <x v="0"/>
    <x v="0"/>
    <s v="MECANI17"/>
    <s v="COORTU01"/>
    <s v="B"/>
    <s v="10EMBU16"/>
    <x v="0"/>
    <d v="2024-06-21T00:00:00"/>
    <d v="2024-06-21T00:00:00"/>
    <x v="1"/>
    <s v="CUMPLE"/>
    <n v="1"/>
    <n v="1"/>
    <n v="0"/>
    <n v="1"/>
    <s v="H"/>
    <n v="1"/>
  </r>
  <r>
    <s v="107027725"/>
    <x v="0"/>
    <x v="0"/>
    <s v="EMBUTIDO SALCHICHON"/>
    <x v="4"/>
    <x v="11"/>
    <s v="ELECTI09"/>
    <s v="COORTU01"/>
    <s v="B"/>
    <s v="10EMBU16"/>
    <x v="0"/>
    <d v="2024-06-21T00:00:00"/>
    <d v="2024-06-15T00:00:00"/>
    <x v="1"/>
    <s v="CUMPLE"/>
    <n v="1"/>
    <n v="0.3"/>
    <n v="0.7"/>
    <n v="1"/>
    <s v="H"/>
    <n v="3.3333333333333335"/>
  </r>
  <r>
    <s v="107005107"/>
    <x v="7"/>
    <x v="7"/>
    <s v="LINEA DE LARGA VIDA"/>
    <x v="1"/>
    <x v="14"/>
    <s v="MECANI21"/>
    <s v="COORTU02"/>
    <s v="B"/>
    <s v="10FORM02"/>
    <x v="0"/>
    <d v="2024-06-16T00:00:00"/>
    <d v="2024-06-16T00:00:00"/>
    <x v="1"/>
    <s v="CUMPLE"/>
    <n v="8"/>
    <n v="8"/>
    <n v="0"/>
    <n v="8"/>
    <s v="H"/>
    <n v="1"/>
  </r>
  <r>
    <s v="107005107"/>
    <x v="7"/>
    <x v="7"/>
    <s v="LINEA DE LARGA VIDA"/>
    <x v="2"/>
    <x v="13"/>
    <s v="MECANI21"/>
    <s v="COORTU02"/>
    <s v="B"/>
    <s v="10FORM02"/>
    <x v="0"/>
    <d v="2024-06-16T00:00:00"/>
    <d v="2024-06-16T00:00:00"/>
    <x v="1"/>
    <s v="CUMPLE"/>
    <n v="2"/>
    <n v="0.5"/>
    <n v="1.5"/>
    <n v="0.5"/>
    <s v="H"/>
    <n v="4"/>
  </r>
  <r>
    <s v="107005107"/>
    <x v="7"/>
    <x v="7"/>
    <s v="LINEA DE LARGA VIDA"/>
    <x v="5"/>
    <x v="36"/>
    <s v="INSTRI02"/>
    <s v="COORTU02"/>
    <s v="B"/>
    <s v="10FORM02"/>
    <x v="0"/>
    <d v="2024-06-16T00:00:00"/>
    <d v="2024-07-01T00:00:00"/>
    <x v="1"/>
    <s v="NO CUMPLE"/>
    <n v="3.5"/>
    <n v="4"/>
    <n v="-0.5"/>
    <n v="4"/>
    <s v="H"/>
    <n v="0.875"/>
  </r>
  <r>
    <s v="107005107"/>
    <x v="7"/>
    <x v="7"/>
    <s v="LINEA DE LARGA VIDA"/>
    <x v="4"/>
    <x v="13"/>
    <s v="ELTROI05"/>
    <s v="COORTU02"/>
    <s v="B"/>
    <s v="10FORM02"/>
    <x v="0"/>
    <d v="2024-06-16T00:00:00"/>
    <d v="2024-06-16T00:00:00"/>
    <x v="1"/>
    <s v="CUMPLE"/>
    <n v="3"/>
    <n v="3.4"/>
    <n v="-0.39999999999999991"/>
    <n v="3.4"/>
    <s v="H"/>
    <n v="0.88235294117647056"/>
  </r>
  <r>
    <s v="107005107"/>
    <x v="7"/>
    <x v="7"/>
    <s v="LINEA DE LARGA VIDA"/>
    <x v="3"/>
    <x v="14"/>
    <s v="ELECTI03"/>
    <s v="COORTU02"/>
    <s v="B"/>
    <s v="10FORM02"/>
    <x v="0"/>
    <d v="2024-06-16T00:00:00"/>
    <d v="2024-06-16T00:00:00"/>
    <x v="1"/>
    <s v="CUMPLE"/>
    <n v="2"/>
    <n v="2"/>
    <n v="0"/>
    <n v="2"/>
    <s v="H"/>
    <n v="1"/>
  </r>
  <r>
    <s v="107005107"/>
    <x v="7"/>
    <x v="7"/>
    <s v="LINEA DE LARGA VIDA"/>
    <x v="6"/>
    <x v="36"/>
    <s v="ELECTI03"/>
    <s v="COORTU02"/>
    <s v="B"/>
    <s v="10FORM02"/>
    <x v="0"/>
    <d v="2024-06-16T00:00:00"/>
    <d v="2024-06-16T00:00:00"/>
    <x v="1"/>
    <s v="CUMPLE"/>
    <n v="1"/>
    <n v="2"/>
    <n v="-1"/>
    <n v="4"/>
    <s v="H"/>
    <n v="0.5"/>
  </r>
  <r>
    <s v="107000243"/>
    <x v="6"/>
    <x v="6"/>
    <s v="FORMADO"/>
    <x v="3"/>
    <x v="14"/>
    <s v="MECANI21"/>
    <s v="COORMTTO"/>
    <s v="B"/>
    <s v="10FORM01"/>
    <x v="0"/>
    <d v="2024-06-14T00:00:00"/>
    <d v="2024-06-14T00:00:00"/>
    <x v="1"/>
    <s v="CUMPLE"/>
    <n v="2"/>
    <n v="4"/>
    <n v="-2"/>
    <n v="4"/>
    <s v="H"/>
    <n v="0.5"/>
  </r>
  <r>
    <s v="107011867"/>
    <x v="0"/>
    <x v="0"/>
    <s v="EMBUTIDO SALCHICHON"/>
    <x v="0"/>
    <x v="0"/>
    <s v="MECANI17"/>
    <s v="COORTU01"/>
    <s v="B"/>
    <s v="10EMBU16"/>
    <x v="0"/>
    <d v="2024-06-14T00:00:00"/>
    <d v="2024-06-14T00:00:00"/>
    <x v="1"/>
    <s v="CUMPLE"/>
    <n v="1"/>
    <n v="1"/>
    <n v="0"/>
    <n v="1"/>
    <s v="H"/>
    <n v="1"/>
  </r>
  <r>
    <s v="107000242"/>
    <x v="5"/>
    <x v="5"/>
    <s v="FORMADO"/>
    <x v="3"/>
    <x v="14"/>
    <s v="MECANI12"/>
    <s v="COORTU01"/>
    <s v="B"/>
    <s v="10FORM01"/>
    <x v="0"/>
    <d v="2024-06-14T00:00:00"/>
    <d v="2024-06-02T00:00:00"/>
    <x v="1"/>
    <s v="CUMPLE"/>
    <n v="4"/>
    <n v="4"/>
    <n v="0"/>
    <n v="4"/>
    <s v="H"/>
    <n v="1"/>
  </r>
  <r>
    <s v="107000243"/>
    <x v="6"/>
    <x v="6"/>
    <s v="FORMADO"/>
    <x v="6"/>
    <x v="14"/>
    <s v="ELECTI13"/>
    <s v="COORMTTO"/>
    <s v="B"/>
    <s v="10FORM01"/>
    <x v="0"/>
    <d v="2024-06-14T00:00:00"/>
    <d v="2024-06-14T00:00:00"/>
    <x v="1"/>
    <s v="CUMPLE"/>
    <n v="2"/>
    <n v="2"/>
    <n v="0"/>
    <n v="2"/>
    <s v="H"/>
    <n v="1"/>
  </r>
  <r>
    <s v="107000242"/>
    <x v="5"/>
    <x v="5"/>
    <s v="FORMADO"/>
    <x v="6"/>
    <x v="14"/>
    <s v="ELECTI09"/>
    <s v="COORTU01"/>
    <s v="B"/>
    <s v="10FORM01"/>
    <x v="0"/>
    <d v="2024-06-14T00:00:00"/>
    <d v="2024-06-30T00:00:00"/>
    <x v="1"/>
    <s v="NO CUMPLE"/>
    <n v="1"/>
    <n v="0.3"/>
    <n v="0.7"/>
    <n v="2"/>
    <s v="H"/>
    <n v="3.3333333333333335"/>
  </r>
  <r>
    <s v="106998118"/>
    <x v="1"/>
    <x v="1"/>
    <s v="EMPAQUE RIGIDO"/>
    <x v="1"/>
    <x v="3"/>
    <s v="MECANI15"/>
    <s v="COORTU01"/>
    <s v="A"/>
    <s v="10EMPA17"/>
    <x v="0"/>
    <d v="2024-06-13T00:00:00"/>
    <m/>
    <x v="0"/>
    <s v="NO CUMPLE"/>
    <n v="0"/>
    <n v="1"/>
    <n v="-1"/>
    <n v="1"/>
    <s v="H"/>
    <n v="0"/>
  </r>
  <r>
    <s v="106998118"/>
    <x v="1"/>
    <x v="1"/>
    <s v="EMPAQUE RIGIDO"/>
    <x v="2"/>
    <x v="4"/>
    <s v="INSTRI04"/>
    <s v="COORTU01"/>
    <s v="A"/>
    <s v="10EMPA17"/>
    <x v="0"/>
    <d v="2024-06-13T00:00:00"/>
    <d v="2024-06-18T00:00:00"/>
    <x v="1"/>
    <s v="NO CUMPLE"/>
    <n v="1"/>
    <n v="3"/>
    <n v="-2"/>
    <n v="1"/>
    <s v="H"/>
    <n v="0.33333333333333331"/>
  </r>
  <r>
    <s v="106998118"/>
    <x v="1"/>
    <x v="1"/>
    <s v="EMPAQUE RIGIDO"/>
    <x v="3"/>
    <x v="5"/>
    <s v="ELECTI01"/>
    <s v="COORTU01"/>
    <s v="A"/>
    <s v="10EMPA17"/>
    <x v="0"/>
    <d v="2024-06-13T00:00:00"/>
    <d v="2024-06-08T00:00:00"/>
    <x v="1"/>
    <s v="CUMPLE"/>
    <n v="1"/>
    <n v="1"/>
    <n v="0"/>
    <n v="1"/>
    <s v="H"/>
    <n v="1"/>
  </r>
  <r>
    <s v="106998110"/>
    <x v="8"/>
    <x v="8"/>
    <s v="FORMADO"/>
    <x v="1"/>
    <x v="14"/>
    <s v="MECANI12"/>
    <s v="COORTU02"/>
    <s v="B"/>
    <s v="10FORM01"/>
    <x v="0"/>
    <d v="2024-06-12T00:00:00"/>
    <d v="2024-06-02T00:00:00"/>
    <x v="1"/>
    <s v="CUMPLE"/>
    <n v="4"/>
    <n v="8"/>
    <n v="-4"/>
    <n v="8"/>
    <s v="H"/>
    <n v="0.5"/>
  </r>
  <r>
    <s v="106998110"/>
    <x v="8"/>
    <x v="8"/>
    <s v="FORMADO"/>
    <x v="2"/>
    <x v="13"/>
    <s v="MECANI12"/>
    <s v="COORTU02"/>
    <s v="B"/>
    <s v="10FORM01"/>
    <x v="0"/>
    <d v="2024-06-12T00:00:00"/>
    <d v="2024-06-02T00:00:00"/>
    <x v="1"/>
    <s v="CUMPLE"/>
    <n v="2"/>
    <n v="0.5"/>
    <n v="1.5"/>
    <n v="0.5"/>
    <s v="H"/>
    <n v="4"/>
  </r>
  <r>
    <s v="106998110"/>
    <x v="8"/>
    <x v="8"/>
    <s v="FORMADO"/>
    <x v="5"/>
    <x v="36"/>
    <s v="INSTRI02"/>
    <s v="COORTU02"/>
    <s v="B"/>
    <s v="10FORM01"/>
    <x v="0"/>
    <d v="2024-06-12T00:00:00"/>
    <d v="2024-06-30T00:00:00"/>
    <x v="1"/>
    <s v="NO CUMPLE"/>
    <n v="3.5"/>
    <n v="4"/>
    <n v="-0.5"/>
    <n v="4"/>
    <s v="H"/>
    <n v="0.875"/>
  </r>
  <r>
    <s v="106998110"/>
    <x v="8"/>
    <x v="8"/>
    <s v="FORMADO"/>
    <x v="4"/>
    <x v="13"/>
    <s v="ELTROI05"/>
    <s v="COORTU02"/>
    <s v="B"/>
    <s v="10FORM01"/>
    <x v="0"/>
    <d v="2024-06-12T00:00:00"/>
    <d v="2024-06-23T00:00:00"/>
    <x v="1"/>
    <s v="NO CUMPLE"/>
    <n v="1"/>
    <n v="3.8"/>
    <n v="-2.8"/>
    <n v="3.8"/>
    <s v="H"/>
    <n v="0.26315789473684209"/>
  </r>
  <r>
    <s v="106998110"/>
    <x v="8"/>
    <x v="8"/>
    <s v="FORMADO"/>
    <x v="3"/>
    <x v="14"/>
    <s v="ELECTI09"/>
    <s v="COORTU02"/>
    <s v="B"/>
    <s v="10FORM01"/>
    <x v="0"/>
    <d v="2024-06-12T00:00:00"/>
    <d v="2024-06-12T00:00:00"/>
    <x v="1"/>
    <s v="CUMPLE"/>
    <n v="1"/>
    <n v="0.3"/>
    <n v="0.7"/>
    <n v="2"/>
    <s v="H"/>
    <n v="3.3333333333333335"/>
  </r>
  <r>
    <s v="106998110"/>
    <x v="8"/>
    <x v="8"/>
    <s v="FORMADO"/>
    <x v="6"/>
    <x v="36"/>
    <s v="ELECTI09"/>
    <s v="COORTU02"/>
    <s v="B"/>
    <s v="10FORM01"/>
    <x v="0"/>
    <d v="2024-06-12T00:00:00"/>
    <d v="2024-06-12T00:00:00"/>
    <x v="1"/>
    <s v="CUMPLE"/>
    <n v="1"/>
    <n v="0.3"/>
    <n v="0.7"/>
    <n v="4"/>
    <s v="H"/>
    <n v="3.3333333333333335"/>
  </r>
  <r>
    <s v="107002610"/>
    <x v="0"/>
    <x v="0"/>
    <s v="EMBUTIDO SALCHICHON"/>
    <x v="0"/>
    <x v="0"/>
    <s v="MECANI17"/>
    <s v="COORTU01"/>
    <s v="B"/>
    <s v="10EMBU16"/>
    <x v="0"/>
    <d v="2024-06-07T00:00:00"/>
    <d v="2024-06-07T00:00:00"/>
    <x v="1"/>
    <s v="CUMPLE"/>
    <n v="1"/>
    <n v="1"/>
    <n v="0"/>
    <n v="1"/>
    <s v="H"/>
    <n v="1"/>
  </r>
  <r>
    <s v="106986223"/>
    <x v="9"/>
    <x v="9"/>
    <s v="FORMADO"/>
    <x v="7"/>
    <x v="37"/>
    <s v="MECANINT"/>
    <s v="COORTU02"/>
    <s v="B"/>
    <s v="10FORM01"/>
    <x v="0"/>
    <d v="2024-06-06T00:00:00"/>
    <d v="2024-06-06T00:00:00"/>
    <x v="1"/>
    <s v="CUMPLE"/>
    <n v="3"/>
    <n v="2.5"/>
    <n v="0.5"/>
    <n v="2.5"/>
    <s v="H"/>
    <n v="1.2"/>
  </r>
  <r>
    <s v="106986223"/>
    <x v="9"/>
    <x v="9"/>
    <s v="FORMADO"/>
    <x v="1"/>
    <x v="14"/>
    <s v="MECANI21"/>
    <s v="COORTU02"/>
    <s v="B"/>
    <s v="10FORM01"/>
    <x v="0"/>
    <d v="2024-06-06T00:00:00"/>
    <d v="2024-06-06T00:00:00"/>
    <x v="1"/>
    <s v="CUMPLE"/>
    <n v="7"/>
    <n v="8"/>
    <n v="-1"/>
    <n v="8"/>
    <s v="H"/>
    <n v="0.875"/>
  </r>
  <r>
    <s v="106986223"/>
    <x v="9"/>
    <x v="9"/>
    <s v="FORMADO"/>
    <x v="2"/>
    <x v="13"/>
    <s v="MECANI21"/>
    <s v="COORTU02"/>
    <s v="B"/>
    <s v="10FORM01"/>
    <x v="0"/>
    <d v="2024-06-06T00:00:00"/>
    <d v="2024-06-06T00:00:00"/>
    <x v="1"/>
    <s v="CUMPLE"/>
    <n v="1"/>
    <n v="1.5"/>
    <n v="-0.5"/>
    <n v="1.5"/>
    <s v="H"/>
    <n v="0.66666666666666663"/>
  </r>
  <r>
    <s v="106986223"/>
    <x v="9"/>
    <x v="9"/>
    <s v="FORMADO"/>
    <x v="5"/>
    <x v="36"/>
    <s v="INSTRI02"/>
    <s v="COORTU02"/>
    <s v="B"/>
    <s v="10FORM01"/>
    <x v="0"/>
    <d v="2024-06-06T00:00:00"/>
    <d v="2024-06-06T00:00:00"/>
    <x v="1"/>
    <s v="CUMPLE"/>
    <n v="3"/>
    <n v="4"/>
    <n v="-1"/>
    <n v="4"/>
    <s v="H"/>
    <n v="0.75"/>
  </r>
  <r>
    <s v="106986223"/>
    <x v="9"/>
    <x v="9"/>
    <s v="FORMADO"/>
    <x v="4"/>
    <x v="13"/>
    <s v="ELTROI05"/>
    <s v="COORTU02"/>
    <s v="B"/>
    <s v="10FORM01"/>
    <x v="0"/>
    <d v="2024-06-06T00:00:00"/>
    <d v="2024-06-23T00:00:00"/>
    <x v="1"/>
    <s v="NO CUMPLE"/>
    <n v="1"/>
    <n v="2"/>
    <n v="-1"/>
    <n v="2"/>
    <s v="H"/>
    <n v="0.5"/>
  </r>
  <r>
    <s v="106986223"/>
    <x v="9"/>
    <x v="9"/>
    <s v="FORMADO"/>
    <x v="3"/>
    <x v="14"/>
    <s v="ELECTI13"/>
    <s v="COORTU02"/>
    <s v="B"/>
    <s v="10FORM01"/>
    <x v="0"/>
    <d v="2024-06-06T00:00:00"/>
    <d v="2024-06-25T00:00:00"/>
    <x v="1"/>
    <s v="NO CUMPLE"/>
    <n v="1.5"/>
    <n v="2"/>
    <n v="-0.5"/>
    <n v="2"/>
    <s v="H"/>
    <n v="0.75"/>
  </r>
  <r>
    <s v="106986223"/>
    <x v="9"/>
    <x v="9"/>
    <s v="FORMADO"/>
    <x v="6"/>
    <x v="36"/>
    <s v="ELECTI13"/>
    <s v="COORTU02"/>
    <s v="B"/>
    <s v="10FORM01"/>
    <x v="0"/>
    <d v="2024-06-06T00:00:00"/>
    <d v="2024-06-24T00:00:00"/>
    <x v="1"/>
    <s v="NO CUMPLE"/>
    <n v="2.5"/>
    <n v="2"/>
    <n v="0.5"/>
    <n v="4"/>
    <s v="H"/>
    <n v="1.25"/>
  </r>
  <r>
    <s v="106709660"/>
    <x v="8"/>
    <x v="8"/>
    <s v="FORMADO"/>
    <x v="1"/>
    <x v="38"/>
    <s v="LUBRIEXT"/>
    <s v="CORLUBEX"/>
    <s v="B"/>
    <s v="10FORM01"/>
    <x v="1"/>
    <d v="2024-02-03T00:00:00"/>
    <d v="2024-02-03T00:00:00"/>
    <x v="1"/>
    <s v="CUMPLE"/>
    <n v="0.3"/>
    <n v="0.3"/>
    <n v="0"/>
    <n v="0.3"/>
    <s v="H"/>
    <n v="1"/>
  </r>
  <r>
    <s v="106709660"/>
    <x v="8"/>
    <x v="8"/>
    <s v="FORMADO"/>
    <x v="3"/>
    <x v="39"/>
    <s v="LUBRIEXT"/>
    <s v="CORLUBEX"/>
    <s v="B"/>
    <s v="10FORM01"/>
    <x v="1"/>
    <d v="2024-02-03T00:00:00"/>
    <d v="2024-02-03T00:00:00"/>
    <x v="1"/>
    <s v="CUMPLE"/>
    <n v="0.4"/>
    <n v="0.4"/>
    <n v="0"/>
    <n v="0.4"/>
    <s v="H"/>
    <n v="1"/>
  </r>
  <r>
    <s v="106709661"/>
    <x v="9"/>
    <x v="9"/>
    <s v="FORMADO"/>
    <x v="1"/>
    <x v="38"/>
    <s v="LUBRIEXT"/>
    <s v="CORLUBEX"/>
    <s v="B"/>
    <s v="10FORM01"/>
    <x v="1"/>
    <d v="2024-02-03T00:00:00"/>
    <d v="2024-02-03T00:00:00"/>
    <x v="1"/>
    <s v="CUMPLE"/>
    <n v="0.3"/>
    <n v="0.3"/>
    <n v="0"/>
    <n v="0.3"/>
    <s v="H"/>
    <n v="1"/>
  </r>
  <r>
    <s v="106709661"/>
    <x v="9"/>
    <x v="9"/>
    <s v="FORMADO"/>
    <x v="3"/>
    <x v="39"/>
    <s v="LUBRIEXT"/>
    <s v="CORLUBEX"/>
    <s v="B"/>
    <s v="10FORM01"/>
    <x v="1"/>
    <d v="2024-02-03T00:00:00"/>
    <d v="2024-02-03T00:00:00"/>
    <x v="1"/>
    <s v="CUMPLE"/>
    <n v="0.4"/>
    <n v="0.4"/>
    <n v="0"/>
    <n v="0.4"/>
    <s v="H"/>
    <n v="1"/>
  </r>
  <r>
    <s v="106709662"/>
    <x v="7"/>
    <x v="7"/>
    <s v="LINEA DE LARGA VIDA"/>
    <x v="1"/>
    <x v="38"/>
    <s v="LUBRIEXT"/>
    <s v="CORLUBEX"/>
    <s v="B"/>
    <s v="10FORM02"/>
    <x v="1"/>
    <d v="2024-02-03T00:00:00"/>
    <d v="2024-02-03T00:00:00"/>
    <x v="1"/>
    <s v="CUMPLE"/>
    <n v="0.3"/>
    <n v="0.3"/>
    <n v="0"/>
    <n v="0.3"/>
    <s v="H"/>
    <n v="1"/>
  </r>
  <r>
    <s v="106709662"/>
    <x v="7"/>
    <x v="7"/>
    <s v="LINEA DE LARGA VIDA"/>
    <x v="3"/>
    <x v="39"/>
    <s v="LUBRIEXT"/>
    <s v="CORLUBEX"/>
    <s v="B"/>
    <s v="10FORM02"/>
    <x v="1"/>
    <d v="2024-02-03T00:00:00"/>
    <d v="2024-02-03T00:00:00"/>
    <x v="1"/>
    <s v="CUMPLE"/>
    <n v="0.4"/>
    <n v="0.4"/>
    <n v="0"/>
    <n v="0.4"/>
    <s v="H"/>
    <n v="1"/>
  </r>
  <r>
    <s v="106716137"/>
    <x v="1"/>
    <x v="1"/>
    <s v="EMPAQUE RIGIDO"/>
    <x v="1"/>
    <x v="38"/>
    <s v="LUBRIEXT"/>
    <s v="CORLUBEX"/>
    <s v="B"/>
    <s v="10EMPA17"/>
    <x v="1"/>
    <d v="2024-02-05T00:00:00"/>
    <d v="2024-02-05T00:00:00"/>
    <x v="1"/>
    <s v="CUMPLE"/>
    <n v="0.3"/>
    <n v="0.3"/>
    <n v="0"/>
    <n v="0.3"/>
    <s v="H"/>
    <n v="1"/>
  </r>
  <r>
    <s v="106720171"/>
    <x v="2"/>
    <x v="2"/>
    <s v="EMPAQUE"/>
    <x v="1"/>
    <x v="40"/>
    <s v="LUBRIEXT"/>
    <s v="CORLUBEX"/>
    <s v="A"/>
    <s v="10EMPA15"/>
    <x v="1"/>
    <d v="2024-02-07T00:00:00"/>
    <d v="2024-02-07T00:00:00"/>
    <x v="1"/>
    <s v="CUMPLE"/>
    <n v="0.3"/>
    <n v="0.3"/>
    <n v="0"/>
    <n v="0.3"/>
    <s v="H"/>
    <n v="1"/>
  </r>
  <r>
    <s v="106730597"/>
    <x v="2"/>
    <x v="2"/>
    <s v="EMPAQUE"/>
    <x v="1"/>
    <x v="40"/>
    <s v="LUBRIEXT"/>
    <s v="CORLUBEX"/>
    <s v="A"/>
    <s v="10EMPA15"/>
    <x v="1"/>
    <d v="2024-02-14T00:00:00"/>
    <d v="2024-02-14T00:00:00"/>
    <x v="1"/>
    <s v="CUMPLE"/>
    <n v="0.3"/>
    <n v="0.3"/>
    <n v="0"/>
    <n v="0.3"/>
    <s v="H"/>
    <n v="1"/>
  </r>
  <r>
    <s v="106730599"/>
    <x v="3"/>
    <x v="3"/>
    <s v="EMPAQUE"/>
    <x v="1"/>
    <x v="38"/>
    <s v="LUBRIEXT"/>
    <s v="CORLUBEX"/>
    <s v="B"/>
    <s v="10EMPA03"/>
    <x v="1"/>
    <d v="2024-02-14T00:00:00"/>
    <d v="2024-02-14T00:00:00"/>
    <x v="1"/>
    <s v="CUMPLE"/>
    <n v="0.3"/>
    <n v="0.3"/>
    <n v="0"/>
    <n v="0.3"/>
    <s v="H"/>
    <n v="1"/>
  </r>
  <r>
    <s v="106732861"/>
    <x v="8"/>
    <x v="8"/>
    <s v="FORMADO"/>
    <x v="1"/>
    <x v="38"/>
    <s v="LUBRIEXT"/>
    <s v="CORLUBEX"/>
    <s v="B"/>
    <s v="10FORM01"/>
    <x v="1"/>
    <d v="2024-02-17T00:00:00"/>
    <d v="2024-02-17T00:00:00"/>
    <x v="1"/>
    <s v="CUMPLE"/>
    <n v="0.3"/>
    <n v="0.3"/>
    <n v="0"/>
    <n v="0.3"/>
    <s v="H"/>
    <n v="1"/>
  </r>
  <r>
    <s v="106732862"/>
    <x v="9"/>
    <x v="9"/>
    <s v="FORMADO"/>
    <x v="1"/>
    <x v="38"/>
    <s v="LUBRIEXT"/>
    <s v="CORLUBEX"/>
    <s v="B"/>
    <s v="10FORM01"/>
    <x v="1"/>
    <d v="2024-02-17T00:00:00"/>
    <d v="2024-02-17T00:00:00"/>
    <x v="1"/>
    <s v="CUMPLE"/>
    <n v="0.3"/>
    <n v="0.3"/>
    <n v="0"/>
    <n v="0.3"/>
    <s v="H"/>
    <n v="1"/>
  </r>
  <r>
    <s v="106732863"/>
    <x v="7"/>
    <x v="7"/>
    <s v="LINEA DE LARGA VIDA"/>
    <x v="1"/>
    <x v="38"/>
    <s v="LUBRIEXT"/>
    <s v="CORLUBEX"/>
    <s v="B"/>
    <s v="10FORM02"/>
    <x v="1"/>
    <d v="2024-02-17T00:00:00"/>
    <d v="2024-02-17T00:00:00"/>
    <x v="1"/>
    <s v="CUMPLE"/>
    <n v="0.3"/>
    <n v="0.3"/>
    <n v="0"/>
    <n v="0.3"/>
    <s v="H"/>
    <n v="1"/>
  </r>
  <r>
    <s v="106738949"/>
    <x v="1"/>
    <x v="1"/>
    <s v="EMPAQUE RIGIDO"/>
    <x v="1"/>
    <x v="38"/>
    <s v="LUBRIEXT"/>
    <s v="CORLUBEX"/>
    <s v="B"/>
    <s v="10EMPA17"/>
    <x v="1"/>
    <d v="2024-02-19T00:00:00"/>
    <d v="2024-02-19T00:00:00"/>
    <x v="1"/>
    <s v="CUMPLE"/>
    <n v="0.3"/>
    <n v="0.3"/>
    <n v="0"/>
    <n v="0.3"/>
    <s v="H"/>
    <n v="1"/>
  </r>
  <r>
    <s v="106745764"/>
    <x v="2"/>
    <x v="2"/>
    <s v="EMPAQUE"/>
    <x v="1"/>
    <x v="40"/>
    <s v="LUBRIEXT"/>
    <s v="CORLUBEX"/>
    <s v="A"/>
    <s v="10EMPA15"/>
    <x v="1"/>
    <d v="2024-02-21T00:00:00"/>
    <d v="2024-02-21T00:00:00"/>
    <x v="1"/>
    <s v="CUMPLE"/>
    <n v="0.3"/>
    <n v="0.3"/>
    <n v="0"/>
    <n v="0.3"/>
    <s v="H"/>
    <n v="1"/>
  </r>
  <r>
    <s v="106759462"/>
    <x v="2"/>
    <x v="2"/>
    <s v="EMPAQUE"/>
    <x v="1"/>
    <x v="40"/>
    <s v="LUBRIEXT"/>
    <s v="CORLUBEX"/>
    <s v="A"/>
    <s v="10EMPA15"/>
    <x v="1"/>
    <d v="2024-02-28T00:00:00"/>
    <d v="2024-02-28T00:00:00"/>
    <x v="1"/>
    <s v="CUMPLE"/>
    <n v="0.3"/>
    <n v="0.3"/>
    <n v="0"/>
    <n v="0.3"/>
    <s v="H"/>
    <n v="1"/>
  </r>
  <r>
    <s v="106759462"/>
    <x v="2"/>
    <x v="2"/>
    <s v="EMPAQUE"/>
    <x v="3"/>
    <x v="39"/>
    <s v="LUBRIEXT"/>
    <s v="CORLUBEX"/>
    <s v="A"/>
    <s v="10EMPA15"/>
    <x v="1"/>
    <d v="2024-02-28T00:00:00"/>
    <d v="2024-02-28T00:00:00"/>
    <x v="1"/>
    <s v="CUMPLE"/>
    <n v="0.4"/>
    <n v="0.4"/>
    <n v="0"/>
    <n v="0.4"/>
    <s v="H"/>
    <n v="1"/>
  </r>
  <r>
    <s v="106759464"/>
    <x v="3"/>
    <x v="3"/>
    <s v="EMPAQUE"/>
    <x v="1"/>
    <x v="38"/>
    <s v="LUBRIEXT"/>
    <s v="CORLUBEX"/>
    <s v="B"/>
    <s v="10EMPA03"/>
    <x v="1"/>
    <d v="2024-02-28T00:00:00"/>
    <d v="2024-02-28T00:00:00"/>
    <x v="1"/>
    <s v="CUMPLE"/>
    <n v="0.3"/>
    <n v="0.3"/>
    <n v="0"/>
    <n v="0.3"/>
    <s v="H"/>
    <n v="1"/>
  </r>
  <r>
    <s v="106759464"/>
    <x v="3"/>
    <x v="3"/>
    <s v="EMPAQUE"/>
    <x v="3"/>
    <x v="39"/>
    <s v="LUBRIEXT"/>
    <s v="CORLUBEX"/>
    <s v="B"/>
    <s v="10EMPA03"/>
    <x v="1"/>
    <d v="2024-02-28T00:00:00"/>
    <d v="2024-02-28T00:00:00"/>
    <x v="1"/>
    <s v="CUMPLE"/>
    <n v="0.5"/>
    <n v="0.5"/>
    <n v="0"/>
    <n v="0.5"/>
    <s v="H"/>
    <n v="1"/>
  </r>
  <r>
    <s v="106761916"/>
    <x v="8"/>
    <x v="8"/>
    <s v="FORMADO"/>
    <x v="1"/>
    <x v="38"/>
    <s v="LUBRIEXT"/>
    <s v="CORLUBEX"/>
    <s v="B"/>
    <s v="10FORM01"/>
    <x v="1"/>
    <d v="2024-03-02T00:00:00"/>
    <d v="2024-03-02T00:00:00"/>
    <x v="1"/>
    <s v="CUMPLE"/>
    <n v="0.3"/>
    <n v="0.3"/>
    <n v="0"/>
    <n v="0.3"/>
    <s v="H"/>
    <n v="1"/>
  </r>
  <r>
    <s v="106761916"/>
    <x v="8"/>
    <x v="8"/>
    <s v="FORMADO"/>
    <x v="3"/>
    <x v="39"/>
    <s v="LUBRIEXT"/>
    <s v="CORLUBEX"/>
    <s v="B"/>
    <s v="10FORM01"/>
    <x v="1"/>
    <d v="2024-03-02T00:00:00"/>
    <d v="2024-03-02T00:00:00"/>
    <x v="1"/>
    <s v="CUMPLE"/>
    <n v="0.4"/>
    <n v="0.4"/>
    <n v="0"/>
    <n v="0.4"/>
    <s v="H"/>
    <n v="1"/>
  </r>
  <r>
    <s v="106761917"/>
    <x v="9"/>
    <x v="9"/>
    <s v="FORMADO"/>
    <x v="1"/>
    <x v="38"/>
    <s v="LUBRIEXT"/>
    <s v="CORLUBEX"/>
    <s v="B"/>
    <s v="10FORM01"/>
    <x v="1"/>
    <d v="2024-03-02T00:00:00"/>
    <d v="2024-03-02T00:00:00"/>
    <x v="1"/>
    <s v="CUMPLE"/>
    <n v="0.3"/>
    <n v="0.3"/>
    <n v="0"/>
    <n v="0.3"/>
    <s v="H"/>
    <n v="1"/>
  </r>
  <r>
    <s v="106761917"/>
    <x v="9"/>
    <x v="9"/>
    <s v="FORMADO"/>
    <x v="3"/>
    <x v="39"/>
    <s v="LUBRIEXT"/>
    <s v="CORLUBEX"/>
    <s v="B"/>
    <s v="10FORM01"/>
    <x v="1"/>
    <d v="2024-03-02T00:00:00"/>
    <d v="2024-03-02T00:00:00"/>
    <x v="1"/>
    <s v="CUMPLE"/>
    <n v="0.4"/>
    <n v="0.4"/>
    <n v="0"/>
    <n v="0.4"/>
    <s v="H"/>
    <n v="1"/>
  </r>
  <r>
    <s v="106761918"/>
    <x v="7"/>
    <x v="7"/>
    <s v="LINEA DE LARGA VIDA"/>
    <x v="1"/>
    <x v="38"/>
    <s v="LUBRIEXT"/>
    <s v="CORLUBEX"/>
    <s v="B"/>
    <s v="10FORM02"/>
    <x v="1"/>
    <d v="2024-03-02T00:00:00"/>
    <d v="2024-03-02T00:00:00"/>
    <x v="1"/>
    <s v="CUMPLE"/>
    <n v="0.3"/>
    <n v="0.3"/>
    <n v="0"/>
    <n v="0.3"/>
    <s v="H"/>
    <n v="1"/>
  </r>
  <r>
    <s v="106761918"/>
    <x v="7"/>
    <x v="7"/>
    <s v="LINEA DE LARGA VIDA"/>
    <x v="3"/>
    <x v="39"/>
    <s v="LUBRIEXT"/>
    <s v="CORLUBEX"/>
    <s v="B"/>
    <s v="10FORM02"/>
    <x v="1"/>
    <d v="2024-03-02T00:00:00"/>
    <d v="2024-03-02T00:00:00"/>
    <x v="1"/>
    <s v="CUMPLE"/>
    <n v="0.4"/>
    <n v="0.4"/>
    <n v="0"/>
    <n v="0.4"/>
    <s v="H"/>
    <n v="1"/>
  </r>
  <r>
    <s v="106767777"/>
    <x v="1"/>
    <x v="1"/>
    <s v="EMPAQUE RIGIDO"/>
    <x v="1"/>
    <x v="38"/>
    <s v="LUBRIEXT"/>
    <s v="CORLUBEX"/>
    <s v="B"/>
    <s v="10EMPA17"/>
    <x v="1"/>
    <d v="2024-03-04T00:00:00"/>
    <d v="2024-03-04T00:00:00"/>
    <x v="1"/>
    <s v="CUMPLE"/>
    <n v="0.3"/>
    <n v="0.3"/>
    <n v="0"/>
    <n v="0.3"/>
    <s v="H"/>
    <n v="1"/>
  </r>
  <r>
    <s v="106772305"/>
    <x v="2"/>
    <x v="2"/>
    <s v="EMPAQUE"/>
    <x v="1"/>
    <x v="40"/>
    <s v="LUBRIEXT"/>
    <s v="CORLUBEX"/>
    <s v="A"/>
    <s v="10EMPA15"/>
    <x v="1"/>
    <d v="2024-03-06T00:00:00"/>
    <d v="2024-03-06T00:00:00"/>
    <x v="1"/>
    <s v="CUMPLE"/>
    <n v="0.3"/>
    <n v="0.3"/>
    <n v="0"/>
    <n v="0.3"/>
    <s v="H"/>
    <n v="1"/>
  </r>
  <r>
    <s v="106783555"/>
    <x v="2"/>
    <x v="2"/>
    <s v="EMPAQUE"/>
    <x v="1"/>
    <x v="40"/>
    <s v="LUBRIEXT"/>
    <s v="CORLUBEX"/>
    <s v="A"/>
    <s v="10EMPA15"/>
    <x v="1"/>
    <d v="2024-03-13T00:00:00"/>
    <d v="2024-03-13T00:00:00"/>
    <x v="1"/>
    <s v="CUMPLE"/>
    <n v="0.3"/>
    <n v="0.3"/>
    <n v="0"/>
    <n v="0.3"/>
    <s v="H"/>
    <n v="1"/>
  </r>
  <r>
    <s v="106783558"/>
    <x v="3"/>
    <x v="3"/>
    <s v="EMPAQUE"/>
    <x v="1"/>
    <x v="38"/>
    <s v="LUBRIEXT"/>
    <s v="CORLUBEX"/>
    <s v="B"/>
    <s v="10EMPA03"/>
    <x v="1"/>
    <d v="2024-03-13T00:00:00"/>
    <d v="2024-03-13T00:00:00"/>
    <x v="1"/>
    <s v="CUMPLE"/>
    <n v="0.3"/>
    <n v="0.3"/>
    <n v="0"/>
    <n v="0.3"/>
    <s v="H"/>
    <n v="1"/>
  </r>
  <r>
    <s v="106785846"/>
    <x v="8"/>
    <x v="8"/>
    <s v="FORMADO"/>
    <x v="1"/>
    <x v="38"/>
    <s v="LUBRIEXT"/>
    <s v="CORLUBEX"/>
    <s v="B"/>
    <s v="10FORM01"/>
    <x v="1"/>
    <d v="2024-03-16T00:00:00"/>
    <d v="2024-03-16T00:00:00"/>
    <x v="1"/>
    <s v="CUMPLE"/>
    <n v="0.3"/>
    <n v="0.3"/>
    <n v="0"/>
    <n v="0.3"/>
    <s v="H"/>
    <n v="1"/>
  </r>
  <r>
    <s v="106785847"/>
    <x v="9"/>
    <x v="9"/>
    <s v="FORMADO"/>
    <x v="1"/>
    <x v="38"/>
    <s v="LUBRIEXT"/>
    <s v="CORLUBEX"/>
    <s v="B"/>
    <s v="10FORM01"/>
    <x v="1"/>
    <d v="2024-03-16T00:00:00"/>
    <d v="2024-03-16T00:00:00"/>
    <x v="1"/>
    <s v="CUMPLE"/>
    <n v="0.3"/>
    <n v="0.3"/>
    <n v="0"/>
    <n v="0.3"/>
    <s v="H"/>
    <n v="1"/>
  </r>
  <r>
    <s v="106785848"/>
    <x v="7"/>
    <x v="7"/>
    <s v="LINEA DE LARGA VIDA"/>
    <x v="1"/>
    <x v="38"/>
    <s v="LUBRIEXT"/>
    <s v="CORLUBEX"/>
    <s v="B"/>
    <s v="10FORM02"/>
    <x v="1"/>
    <d v="2024-03-16T00:00:00"/>
    <d v="2024-03-16T00:00:00"/>
    <x v="1"/>
    <s v="CUMPLE"/>
    <n v="0.3"/>
    <n v="0.3"/>
    <n v="0"/>
    <n v="0.3"/>
    <s v="H"/>
    <n v="1"/>
  </r>
  <r>
    <s v="106792287"/>
    <x v="1"/>
    <x v="1"/>
    <s v="EMPAQUE RIGIDO"/>
    <x v="1"/>
    <x v="38"/>
    <s v="LUBRIEXT"/>
    <s v="CORLUBEX"/>
    <s v="B"/>
    <s v="10EMPA17"/>
    <x v="1"/>
    <d v="2024-03-18T00:00:00"/>
    <d v="2024-03-18T00:00:00"/>
    <x v="1"/>
    <s v="CUMPLE"/>
    <n v="0.3"/>
    <n v="0.3"/>
    <n v="0"/>
    <n v="0.3"/>
    <s v="H"/>
    <n v="1"/>
  </r>
  <r>
    <s v="106797812"/>
    <x v="2"/>
    <x v="2"/>
    <s v="EMPAQUE"/>
    <x v="1"/>
    <x v="40"/>
    <s v="LUBRIEXT"/>
    <s v="CORLUBEX"/>
    <s v="A"/>
    <s v="10EMPA15"/>
    <x v="1"/>
    <d v="2024-03-20T00:00:00"/>
    <d v="2024-03-20T00:00:00"/>
    <x v="1"/>
    <s v="CUMPLE"/>
    <n v="0.3"/>
    <n v="0.3"/>
    <n v="0"/>
    <n v="0.3"/>
    <s v="H"/>
    <n v="1"/>
  </r>
  <r>
    <s v="106814725"/>
    <x v="2"/>
    <x v="2"/>
    <s v="EMPAQUE"/>
    <x v="1"/>
    <x v="40"/>
    <s v="LUBRIEXT"/>
    <s v="CORLUBEX"/>
    <s v="A"/>
    <s v="10EMPA15"/>
    <x v="1"/>
    <d v="2024-03-27T00:00:00"/>
    <d v="2024-03-27T00:00:00"/>
    <x v="1"/>
    <s v="CUMPLE"/>
    <n v="0.3"/>
    <n v="0.3"/>
    <n v="0"/>
    <n v="0.3"/>
    <s v="H"/>
    <n v="1"/>
  </r>
  <r>
    <s v="106814725"/>
    <x v="2"/>
    <x v="2"/>
    <s v="EMPAQUE"/>
    <x v="3"/>
    <x v="39"/>
    <s v="LUBRIEXT"/>
    <s v="CORLUBEX"/>
    <s v="A"/>
    <s v="10EMPA15"/>
    <x v="1"/>
    <d v="2024-03-27T00:00:00"/>
    <d v="2024-03-27T00:00:00"/>
    <x v="1"/>
    <s v="CUMPLE"/>
    <n v="0.4"/>
    <n v="0.4"/>
    <n v="0"/>
    <n v="0.4"/>
    <s v="H"/>
    <n v="1"/>
  </r>
  <r>
    <s v="106814727"/>
    <x v="3"/>
    <x v="3"/>
    <s v="EMPAQUE"/>
    <x v="1"/>
    <x v="38"/>
    <s v="LUBRIEXT"/>
    <s v="CORLUBEX"/>
    <s v="B"/>
    <s v="10EMPA03"/>
    <x v="1"/>
    <d v="2024-03-27T00:00:00"/>
    <d v="2024-03-27T00:00:00"/>
    <x v="1"/>
    <s v="CUMPLE"/>
    <n v="0.3"/>
    <n v="0.3"/>
    <n v="0"/>
    <n v="0.3"/>
    <s v="H"/>
    <n v="1"/>
  </r>
  <r>
    <s v="106814727"/>
    <x v="3"/>
    <x v="3"/>
    <s v="EMPAQUE"/>
    <x v="3"/>
    <x v="39"/>
    <s v="LUBRIEXT"/>
    <s v="CORLUBEX"/>
    <s v="B"/>
    <s v="10EMPA03"/>
    <x v="1"/>
    <d v="2024-03-27T00:00:00"/>
    <d v="2024-03-27T00:00:00"/>
    <x v="1"/>
    <s v="CUMPLE"/>
    <n v="0.5"/>
    <n v="0.5"/>
    <n v="0"/>
    <n v="0.5"/>
    <s v="H"/>
    <n v="1"/>
  </r>
  <r>
    <s v="106817302"/>
    <x v="8"/>
    <x v="8"/>
    <s v="FORMADO"/>
    <x v="1"/>
    <x v="38"/>
    <s v="LUBRIEXT"/>
    <s v="CORLUBEX"/>
    <s v="B"/>
    <s v="10FORM01"/>
    <x v="1"/>
    <d v="2024-03-30T00:00:00"/>
    <d v="2024-03-30T00:00:00"/>
    <x v="1"/>
    <s v="CUMPLE"/>
    <n v="0.3"/>
    <n v="0.3"/>
    <n v="0"/>
    <n v="0.3"/>
    <s v="H"/>
    <n v="1"/>
  </r>
  <r>
    <s v="106817302"/>
    <x v="8"/>
    <x v="8"/>
    <s v="FORMADO"/>
    <x v="3"/>
    <x v="39"/>
    <s v="LUBRIEXT"/>
    <s v="CORLUBEX"/>
    <s v="B"/>
    <s v="10FORM01"/>
    <x v="1"/>
    <d v="2024-03-30T00:00:00"/>
    <d v="2024-03-30T00:00:00"/>
    <x v="1"/>
    <s v="CUMPLE"/>
    <n v="0.4"/>
    <n v="0.4"/>
    <n v="0"/>
    <n v="0.4"/>
    <s v="H"/>
    <n v="1"/>
  </r>
  <r>
    <s v="106817303"/>
    <x v="9"/>
    <x v="9"/>
    <s v="FORMADO"/>
    <x v="1"/>
    <x v="38"/>
    <s v="LUBRIEXT"/>
    <s v="CORLUBEX"/>
    <s v="B"/>
    <s v="10FORM01"/>
    <x v="1"/>
    <d v="2024-03-30T00:00:00"/>
    <d v="2024-03-30T00:00:00"/>
    <x v="1"/>
    <s v="CUMPLE"/>
    <n v="0.3"/>
    <n v="0.3"/>
    <n v="0"/>
    <n v="0.3"/>
    <s v="H"/>
    <n v="1"/>
  </r>
  <r>
    <s v="106817303"/>
    <x v="9"/>
    <x v="9"/>
    <s v="FORMADO"/>
    <x v="3"/>
    <x v="39"/>
    <s v="LUBRIEXT"/>
    <s v="CORLUBEX"/>
    <s v="B"/>
    <s v="10FORM01"/>
    <x v="1"/>
    <d v="2024-03-30T00:00:00"/>
    <d v="2024-03-30T00:00:00"/>
    <x v="1"/>
    <s v="CUMPLE"/>
    <n v="0.4"/>
    <n v="0.4"/>
    <n v="0"/>
    <n v="0.4"/>
    <s v="H"/>
    <n v="1"/>
  </r>
  <r>
    <s v="106817304"/>
    <x v="7"/>
    <x v="7"/>
    <s v="LINEA DE LARGA VIDA"/>
    <x v="1"/>
    <x v="38"/>
    <s v="LUBRIEXT"/>
    <s v="CORLUBEX"/>
    <s v="B"/>
    <s v="10FORM02"/>
    <x v="1"/>
    <d v="2024-03-30T00:00:00"/>
    <d v="2024-03-30T00:00:00"/>
    <x v="1"/>
    <s v="CUMPLE"/>
    <n v="0.3"/>
    <n v="0.3"/>
    <n v="0"/>
    <n v="0.3"/>
    <s v="H"/>
    <n v="1"/>
  </r>
  <r>
    <s v="106817304"/>
    <x v="7"/>
    <x v="7"/>
    <s v="LINEA DE LARGA VIDA"/>
    <x v="3"/>
    <x v="39"/>
    <s v="LUBRIEXT"/>
    <s v="CORLUBEX"/>
    <s v="B"/>
    <s v="10FORM02"/>
    <x v="1"/>
    <d v="2024-03-30T00:00:00"/>
    <d v="2024-03-30T00:00:00"/>
    <x v="1"/>
    <s v="CUMPLE"/>
    <n v="0.4"/>
    <n v="0.4"/>
    <n v="0"/>
    <n v="0.4"/>
    <s v="H"/>
    <n v="1"/>
  </r>
  <r>
    <s v="106822629"/>
    <x v="1"/>
    <x v="1"/>
    <s v="EMPAQUE RIGIDO"/>
    <x v="1"/>
    <x v="38"/>
    <s v="LUBRIEXT"/>
    <s v="CORLUBEX"/>
    <s v="B"/>
    <s v="10EMPA17"/>
    <x v="1"/>
    <d v="2024-04-01T00:00:00"/>
    <d v="2024-04-01T00:00:00"/>
    <x v="1"/>
    <s v="CUMPLE"/>
    <n v="0.3"/>
    <n v="0.3"/>
    <n v="0"/>
    <n v="0.3"/>
    <s v="H"/>
    <n v="1"/>
  </r>
  <r>
    <s v="106827347"/>
    <x v="2"/>
    <x v="2"/>
    <s v="EMPAQUE"/>
    <x v="1"/>
    <x v="40"/>
    <s v="LUBRIEXT"/>
    <s v="CORLUBEX"/>
    <s v="A"/>
    <s v="10EMPA15"/>
    <x v="1"/>
    <d v="2024-04-03T00:00:00"/>
    <d v="2024-04-03T00:00:00"/>
    <x v="1"/>
    <s v="CUMPLE"/>
    <n v="0.3"/>
    <n v="0.3"/>
    <n v="0"/>
    <n v="0.3"/>
    <s v="H"/>
    <n v="1"/>
  </r>
  <r>
    <s v="106855344"/>
    <x v="2"/>
    <x v="2"/>
    <s v="EMPAQUE"/>
    <x v="1"/>
    <x v="40"/>
    <s v="LUBRIEXT"/>
    <s v="CORLUBEX"/>
    <s v="A"/>
    <s v="10EMPA15"/>
    <x v="1"/>
    <d v="2024-04-10T00:00:00"/>
    <d v="2024-04-10T00:00:00"/>
    <x v="1"/>
    <s v="CUMPLE"/>
    <n v="0.3"/>
    <n v="0.3"/>
    <n v="0"/>
    <n v="0.3"/>
    <s v="H"/>
    <n v="1"/>
  </r>
  <r>
    <s v="106855346"/>
    <x v="3"/>
    <x v="3"/>
    <s v="EMPAQUE"/>
    <x v="1"/>
    <x v="38"/>
    <s v="LUBRIEXT"/>
    <s v="CORLUBEX"/>
    <s v="B"/>
    <s v="10EMPA03"/>
    <x v="1"/>
    <d v="2024-04-10T00:00:00"/>
    <d v="2024-04-10T00:00:00"/>
    <x v="1"/>
    <s v="CUMPLE"/>
    <n v="0.3"/>
    <n v="0.3"/>
    <n v="0"/>
    <n v="0.3"/>
    <s v="H"/>
    <n v="1"/>
  </r>
  <r>
    <s v="106858045"/>
    <x v="8"/>
    <x v="8"/>
    <s v="FORMADO"/>
    <x v="1"/>
    <x v="38"/>
    <s v="LUBRIEXT"/>
    <s v="CORLUBEX"/>
    <s v="B"/>
    <s v="10FORM01"/>
    <x v="1"/>
    <d v="2024-04-13T00:00:00"/>
    <d v="2024-04-13T00:00:00"/>
    <x v="1"/>
    <s v="CUMPLE"/>
    <n v="0.3"/>
    <n v="0.3"/>
    <n v="0"/>
    <n v="0.3"/>
    <s v="H"/>
    <n v="1"/>
  </r>
  <r>
    <s v="106858046"/>
    <x v="9"/>
    <x v="9"/>
    <s v="FORMADO"/>
    <x v="1"/>
    <x v="38"/>
    <s v="LUBRIEXT"/>
    <s v="CORLUBEX"/>
    <s v="B"/>
    <s v="10FORM01"/>
    <x v="1"/>
    <d v="2024-04-13T00:00:00"/>
    <d v="2024-04-13T00:00:00"/>
    <x v="1"/>
    <s v="CUMPLE"/>
    <n v="0.3"/>
    <n v="0.3"/>
    <n v="0"/>
    <n v="0.3"/>
    <s v="H"/>
    <n v="1"/>
  </r>
  <r>
    <s v="106858047"/>
    <x v="7"/>
    <x v="7"/>
    <s v="LINEA DE LARGA VIDA"/>
    <x v="1"/>
    <x v="38"/>
    <s v="LUBRIEXT"/>
    <s v="CORLUBEX"/>
    <s v="B"/>
    <s v="10FORM02"/>
    <x v="1"/>
    <d v="2024-04-13T00:00:00"/>
    <d v="2024-04-13T00:00:00"/>
    <x v="1"/>
    <s v="CUMPLE"/>
    <n v="0.3"/>
    <n v="0.3"/>
    <n v="0"/>
    <n v="0.3"/>
    <s v="H"/>
    <n v="1"/>
  </r>
  <r>
    <s v="106865320"/>
    <x v="1"/>
    <x v="1"/>
    <s v="EMPAQUE RIGIDO"/>
    <x v="1"/>
    <x v="38"/>
    <s v="LUBRIEXT"/>
    <s v="CORLUBEX"/>
    <s v="B"/>
    <s v="10EMPA17"/>
    <x v="1"/>
    <d v="2024-04-15T00:00:00"/>
    <d v="2024-04-15T00:00:00"/>
    <x v="1"/>
    <s v="CUMPLE"/>
    <n v="0.3"/>
    <n v="0.3"/>
    <n v="0"/>
    <n v="0.3"/>
    <s v="H"/>
    <n v="1"/>
  </r>
  <r>
    <s v="106872201"/>
    <x v="2"/>
    <x v="2"/>
    <s v="EMPAQUE"/>
    <x v="1"/>
    <x v="40"/>
    <s v="LUBRIEXT"/>
    <s v="CORLUBEX"/>
    <s v="A"/>
    <s v="10EMPA15"/>
    <x v="1"/>
    <d v="2024-04-17T00:00:00"/>
    <d v="2024-04-17T00:00:00"/>
    <x v="1"/>
    <s v="CUMPLE"/>
    <n v="0.3"/>
    <n v="0.3"/>
    <n v="0"/>
    <n v="0.3"/>
    <s v="H"/>
    <n v="1"/>
  </r>
  <r>
    <s v="106889335"/>
    <x v="2"/>
    <x v="2"/>
    <s v="EMPAQUE"/>
    <x v="1"/>
    <x v="40"/>
    <s v="LUBRIEXT"/>
    <s v="CORLUBEX"/>
    <s v="A"/>
    <s v="10EMPA15"/>
    <x v="1"/>
    <d v="2024-04-24T00:00:00"/>
    <d v="2024-04-24T00:00:00"/>
    <x v="1"/>
    <s v="CUMPLE"/>
    <n v="0.3"/>
    <n v="0.3"/>
    <n v="0"/>
    <n v="0.3"/>
    <s v="H"/>
    <n v="1"/>
  </r>
  <r>
    <s v="106889335"/>
    <x v="2"/>
    <x v="2"/>
    <s v="EMPAQUE"/>
    <x v="3"/>
    <x v="39"/>
    <s v="LUBRIEXT"/>
    <s v="CORLUBEX"/>
    <s v="A"/>
    <s v="10EMPA15"/>
    <x v="1"/>
    <d v="2024-04-24T00:00:00"/>
    <d v="2024-04-24T00:00:00"/>
    <x v="1"/>
    <s v="CUMPLE"/>
    <n v="0.4"/>
    <n v="0.4"/>
    <n v="0"/>
    <n v="0.4"/>
    <s v="H"/>
    <n v="1"/>
  </r>
  <r>
    <s v="106889335"/>
    <x v="2"/>
    <x v="2"/>
    <s v="EMPAQUE"/>
    <x v="2"/>
    <x v="41"/>
    <s v="LUBRIEXT"/>
    <s v="CORLUBEX"/>
    <s v="A"/>
    <s v="10EMPA15"/>
    <x v="1"/>
    <d v="2024-04-24T00:00:00"/>
    <d v="2024-04-24T00:00:00"/>
    <x v="1"/>
    <s v="CUMPLE"/>
    <n v="1"/>
    <n v="2"/>
    <n v="-1"/>
    <n v="1"/>
    <s v="H"/>
    <n v="0.5"/>
  </r>
  <r>
    <s v="106889339"/>
    <x v="3"/>
    <x v="3"/>
    <s v="EMPAQUE"/>
    <x v="1"/>
    <x v="38"/>
    <s v="LUBRIEXT"/>
    <s v="CORLUBEX"/>
    <s v="B"/>
    <s v="10EMPA03"/>
    <x v="1"/>
    <d v="2024-04-24T00:00:00"/>
    <d v="2024-04-24T00:00:00"/>
    <x v="1"/>
    <s v="CUMPLE"/>
    <n v="0.3"/>
    <n v="0.3"/>
    <n v="0"/>
    <n v="0.3"/>
    <s v="H"/>
    <n v="1"/>
  </r>
  <r>
    <s v="106889339"/>
    <x v="3"/>
    <x v="3"/>
    <s v="EMPAQUE"/>
    <x v="3"/>
    <x v="39"/>
    <s v="LUBRIEXT"/>
    <s v="CORLUBEX"/>
    <s v="B"/>
    <s v="10EMPA03"/>
    <x v="1"/>
    <d v="2024-04-24T00:00:00"/>
    <d v="2024-04-24T00:00:00"/>
    <x v="1"/>
    <s v="CUMPLE"/>
    <n v="0.5"/>
    <n v="0.5"/>
    <n v="0"/>
    <n v="0.5"/>
    <s v="H"/>
    <n v="1"/>
  </r>
  <r>
    <s v="106889339"/>
    <x v="3"/>
    <x v="3"/>
    <s v="EMPAQUE"/>
    <x v="2"/>
    <x v="41"/>
    <s v="LUBRIEXT"/>
    <s v="CORLUBEX"/>
    <s v="B"/>
    <s v="10EMPA03"/>
    <x v="1"/>
    <d v="2024-04-24T00:00:00"/>
    <d v="2024-04-24T00:00:00"/>
    <x v="1"/>
    <s v="CUMPLE"/>
    <n v="0.6"/>
    <n v="1.2"/>
    <n v="-0.6"/>
    <n v="0.6"/>
    <s v="H"/>
    <n v="0.5"/>
  </r>
  <r>
    <s v="106892261"/>
    <x v="8"/>
    <x v="8"/>
    <s v="FORMADO"/>
    <x v="1"/>
    <x v="38"/>
    <s v="LUBRIEXT"/>
    <s v="CORLUBEX"/>
    <s v="B"/>
    <s v="10FORM01"/>
    <x v="1"/>
    <d v="2024-04-27T00:00:00"/>
    <d v="2024-04-27T00:00:00"/>
    <x v="1"/>
    <s v="CUMPLE"/>
    <n v="0.3"/>
    <n v="0.3"/>
    <n v="0"/>
    <n v="0.3"/>
    <s v="H"/>
    <n v="1"/>
  </r>
  <r>
    <s v="106892261"/>
    <x v="8"/>
    <x v="8"/>
    <s v="FORMADO"/>
    <x v="3"/>
    <x v="39"/>
    <s v="LUBRIEXT"/>
    <s v="CORLUBEX"/>
    <s v="B"/>
    <s v="10FORM01"/>
    <x v="1"/>
    <d v="2024-04-27T00:00:00"/>
    <d v="2024-04-27T00:00:00"/>
    <x v="1"/>
    <s v="CUMPLE"/>
    <n v="0.4"/>
    <n v="0.4"/>
    <n v="0"/>
    <n v="0.4"/>
    <s v="H"/>
    <n v="1"/>
  </r>
  <r>
    <s v="106892262"/>
    <x v="9"/>
    <x v="9"/>
    <s v="FORMADO"/>
    <x v="1"/>
    <x v="38"/>
    <s v="LUBRIEXT"/>
    <s v="CORLUBEX"/>
    <s v="B"/>
    <s v="10FORM01"/>
    <x v="1"/>
    <d v="2024-04-27T00:00:00"/>
    <d v="2024-04-27T00:00:00"/>
    <x v="1"/>
    <s v="CUMPLE"/>
    <n v="0.3"/>
    <n v="0.3"/>
    <n v="0"/>
    <n v="0.3"/>
    <s v="H"/>
    <n v="1"/>
  </r>
  <r>
    <s v="106892262"/>
    <x v="9"/>
    <x v="9"/>
    <s v="FORMADO"/>
    <x v="3"/>
    <x v="39"/>
    <s v="LUBRIEXT"/>
    <s v="CORLUBEX"/>
    <s v="B"/>
    <s v="10FORM01"/>
    <x v="1"/>
    <d v="2024-04-27T00:00:00"/>
    <d v="2024-04-27T00:00:00"/>
    <x v="1"/>
    <s v="CUMPLE"/>
    <n v="0.4"/>
    <n v="0.4"/>
    <n v="0"/>
    <n v="0.4"/>
    <s v="H"/>
    <n v="1"/>
  </r>
  <r>
    <s v="106892263"/>
    <x v="7"/>
    <x v="7"/>
    <s v="LINEA DE LARGA VIDA"/>
    <x v="1"/>
    <x v="38"/>
    <s v="LUBRIEXT"/>
    <s v="CORLUBEX"/>
    <s v="B"/>
    <s v="10FORM02"/>
    <x v="1"/>
    <d v="2024-04-27T00:00:00"/>
    <d v="2024-04-27T00:00:00"/>
    <x v="1"/>
    <s v="CUMPLE"/>
    <n v="0.3"/>
    <n v="0.3"/>
    <n v="0"/>
    <n v="0.3"/>
    <s v="H"/>
    <n v="1"/>
  </r>
  <r>
    <s v="106892263"/>
    <x v="7"/>
    <x v="7"/>
    <s v="LINEA DE LARGA VIDA"/>
    <x v="3"/>
    <x v="39"/>
    <s v="LUBRIEXT"/>
    <s v="CORLUBEX"/>
    <s v="B"/>
    <s v="10FORM02"/>
    <x v="1"/>
    <d v="2024-04-27T00:00:00"/>
    <d v="2024-04-27T00:00:00"/>
    <x v="1"/>
    <s v="CUMPLE"/>
    <n v="0.4"/>
    <n v="0.4"/>
    <n v="0"/>
    <n v="0.4"/>
    <s v="H"/>
    <n v="1"/>
  </r>
  <r>
    <s v="106902926"/>
    <x v="1"/>
    <x v="1"/>
    <s v="EMPAQUE RIGIDO"/>
    <x v="1"/>
    <x v="38"/>
    <s v="LUBRIEXT"/>
    <s v="CORLUBEX"/>
    <s v="B"/>
    <s v="10EMPA17"/>
    <x v="1"/>
    <d v="2024-04-29T00:00:00"/>
    <d v="2024-04-29T00:00:00"/>
    <x v="1"/>
    <s v="CUMPLE"/>
    <n v="0.3"/>
    <n v="0.3"/>
    <n v="0"/>
    <n v="0.3"/>
    <s v="H"/>
    <n v="1"/>
  </r>
  <r>
    <s v="106908395"/>
    <x v="2"/>
    <x v="2"/>
    <s v="EMPAQUE"/>
    <x v="1"/>
    <x v="40"/>
    <s v="LUBRIEXT"/>
    <s v="CORLUBEX"/>
    <s v="A"/>
    <s v="10EMPA15"/>
    <x v="1"/>
    <d v="2024-05-01T00:00:00"/>
    <d v="2024-05-01T00:00:00"/>
    <x v="1"/>
    <s v="CUMPLE"/>
    <n v="0.3"/>
    <n v="0.3"/>
    <n v="0"/>
    <n v="0.3"/>
    <s v="H"/>
    <n v="1"/>
  </r>
  <r>
    <s v="106925141"/>
    <x v="2"/>
    <x v="2"/>
    <s v="EMPAQUE"/>
    <x v="1"/>
    <x v="40"/>
    <s v="LUBRIEXT"/>
    <s v="CORLUBEX"/>
    <s v="A"/>
    <s v="10EMPA15"/>
    <x v="1"/>
    <d v="2024-05-08T00:00:00"/>
    <d v="2024-05-08T00:00:00"/>
    <x v="1"/>
    <s v="CUMPLE"/>
    <n v="0.3"/>
    <n v="0.3"/>
    <n v="0"/>
    <n v="0.3"/>
    <s v="H"/>
    <n v="1"/>
  </r>
  <r>
    <s v="106925143"/>
    <x v="3"/>
    <x v="3"/>
    <s v="EMPAQUE"/>
    <x v="1"/>
    <x v="38"/>
    <s v="LUBRIEXT"/>
    <s v="CORLUBEX"/>
    <s v="B"/>
    <s v="10EMPA03"/>
    <x v="1"/>
    <d v="2024-05-08T00:00:00"/>
    <d v="2024-05-08T00:00:00"/>
    <x v="1"/>
    <s v="CUMPLE"/>
    <n v="0.3"/>
    <n v="0.3"/>
    <n v="0"/>
    <n v="0.3"/>
    <s v="H"/>
    <n v="1"/>
  </r>
  <r>
    <s v="106927742"/>
    <x v="8"/>
    <x v="8"/>
    <s v="FORMADO"/>
    <x v="1"/>
    <x v="38"/>
    <s v="LUBRIEXT"/>
    <s v="CORLUBEX"/>
    <s v="B"/>
    <s v="10FORM01"/>
    <x v="1"/>
    <d v="2024-05-11T00:00:00"/>
    <d v="2024-05-11T00:00:00"/>
    <x v="1"/>
    <s v="CUMPLE"/>
    <n v="0.3"/>
    <n v="0.3"/>
    <n v="0"/>
    <n v="0.3"/>
    <s v="H"/>
    <n v="1"/>
  </r>
  <r>
    <s v="106927743"/>
    <x v="9"/>
    <x v="9"/>
    <s v="FORMADO"/>
    <x v="1"/>
    <x v="38"/>
    <s v="LUBRIEXT"/>
    <s v="CORLUBEX"/>
    <s v="B"/>
    <s v="10FORM01"/>
    <x v="1"/>
    <d v="2024-05-11T00:00:00"/>
    <d v="2024-05-11T00:00:00"/>
    <x v="1"/>
    <s v="CUMPLE"/>
    <n v="0.3"/>
    <n v="0.3"/>
    <n v="0"/>
    <n v="0.3"/>
    <s v="H"/>
    <n v="1"/>
  </r>
  <r>
    <s v="106927744"/>
    <x v="7"/>
    <x v="7"/>
    <s v="LINEA DE LARGA VIDA"/>
    <x v="1"/>
    <x v="38"/>
    <s v="LUBRIEXT"/>
    <s v="CORLUBEX"/>
    <s v="B"/>
    <s v="10FORM02"/>
    <x v="1"/>
    <d v="2024-05-11T00:00:00"/>
    <d v="2024-05-11T00:00:00"/>
    <x v="1"/>
    <s v="CUMPLE"/>
    <n v="0.3"/>
    <n v="0.3"/>
    <n v="0"/>
    <n v="0.3"/>
    <s v="H"/>
    <n v="1"/>
  </r>
  <r>
    <s v="106935823"/>
    <x v="1"/>
    <x v="1"/>
    <s v="EMPAQUE RIGIDO"/>
    <x v="1"/>
    <x v="38"/>
    <s v="LUBRIEXT"/>
    <s v="CORLUBEX"/>
    <s v="B"/>
    <s v="10EMPA17"/>
    <x v="1"/>
    <d v="2024-05-13T00:00:00"/>
    <d v="2024-05-13T00:00:00"/>
    <x v="1"/>
    <s v="CUMPLE"/>
    <n v="0.3"/>
    <n v="0.3"/>
    <n v="0"/>
    <n v="0.3"/>
    <s v="H"/>
    <n v="1"/>
  </r>
  <r>
    <s v="106940734"/>
    <x v="2"/>
    <x v="2"/>
    <s v="EMPAQUE"/>
    <x v="1"/>
    <x v="40"/>
    <s v="LUBRIEXT"/>
    <s v="CORLUBEX"/>
    <s v="A"/>
    <s v="10EMPA15"/>
    <x v="1"/>
    <d v="2024-05-15T00:00:00"/>
    <d v="2024-05-15T00:00:00"/>
    <x v="1"/>
    <s v="CUMPLE"/>
    <n v="0.3"/>
    <n v="0.3"/>
    <n v="0"/>
    <n v="0.3"/>
    <s v="H"/>
    <n v="1"/>
  </r>
  <r>
    <s v="106958596"/>
    <x v="2"/>
    <x v="2"/>
    <s v="EMPAQUE"/>
    <x v="1"/>
    <x v="40"/>
    <s v="LUBRIEXT"/>
    <s v="CORLUBEX"/>
    <s v="A"/>
    <s v="10EMPA15"/>
    <x v="1"/>
    <d v="2024-05-22T00:00:00"/>
    <d v="2024-05-22T00:00:00"/>
    <x v="1"/>
    <s v="CUMPLE"/>
    <n v="0.3"/>
    <n v="0.3"/>
    <n v="0"/>
    <n v="0.3"/>
    <s v="H"/>
    <n v="1"/>
  </r>
  <r>
    <s v="106958596"/>
    <x v="2"/>
    <x v="2"/>
    <s v="EMPAQUE"/>
    <x v="3"/>
    <x v="39"/>
    <s v="LUBRIEXT"/>
    <s v="CORLUBEX"/>
    <s v="A"/>
    <s v="10EMPA15"/>
    <x v="1"/>
    <d v="2024-05-22T00:00:00"/>
    <d v="2024-05-22T00:00:00"/>
    <x v="1"/>
    <s v="CUMPLE"/>
    <n v="0.4"/>
    <n v="0.4"/>
    <n v="0"/>
    <n v="0.4"/>
    <s v="H"/>
    <n v="1"/>
  </r>
  <r>
    <s v="106958598"/>
    <x v="3"/>
    <x v="3"/>
    <s v="EMPAQUE"/>
    <x v="1"/>
    <x v="38"/>
    <s v="LUBRIEXT"/>
    <s v="CORLUBEX"/>
    <s v="B"/>
    <s v="10EMPA03"/>
    <x v="1"/>
    <d v="2024-05-22T00:00:00"/>
    <d v="2024-05-22T00:00:00"/>
    <x v="1"/>
    <s v="CUMPLE"/>
    <n v="0.3"/>
    <n v="0.3"/>
    <n v="0"/>
    <n v="0.3"/>
    <s v="H"/>
    <n v="1"/>
  </r>
  <r>
    <s v="106958598"/>
    <x v="3"/>
    <x v="3"/>
    <s v="EMPAQUE"/>
    <x v="3"/>
    <x v="39"/>
    <s v="LUBRIEXT"/>
    <s v="CORLUBEX"/>
    <s v="B"/>
    <s v="10EMPA03"/>
    <x v="1"/>
    <d v="2024-05-22T00:00:00"/>
    <d v="2024-05-22T00:00:00"/>
    <x v="1"/>
    <s v="CUMPLE"/>
    <n v="0.5"/>
    <n v="0.5"/>
    <n v="0"/>
    <n v="0.5"/>
    <s v="H"/>
    <n v="1"/>
  </r>
  <r>
    <s v="106962875"/>
    <x v="8"/>
    <x v="8"/>
    <s v="FORMADO"/>
    <x v="1"/>
    <x v="38"/>
    <s v="LUBRIEXT"/>
    <s v="CORLUBEX"/>
    <s v="B"/>
    <s v="10FORM01"/>
    <x v="1"/>
    <d v="2024-05-25T00:00:00"/>
    <d v="2024-05-25T00:00:00"/>
    <x v="1"/>
    <s v="CUMPLE"/>
    <n v="0.3"/>
    <n v="0.3"/>
    <n v="0"/>
    <n v="0.3"/>
    <s v="H"/>
    <n v="1"/>
  </r>
  <r>
    <s v="106962875"/>
    <x v="8"/>
    <x v="8"/>
    <s v="FORMADO"/>
    <x v="3"/>
    <x v="39"/>
    <s v="LUBRIEXT"/>
    <s v="CORLUBEX"/>
    <s v="B"/>
    <s v="10FORM01"/>
    <x v="1"/>
    <d v="2024-05-25T00:00:00"/>
    <d v="2024-05-25T00:00:00"/>
    <x v="1"/>
    <s v="CUMPLE"/>
    <n v="0.4"/>
    <n v="0.4"/>
    <n v="0"/>
    <n v="0.4"/>
    <s v="H"/>
    <n v="1"/>
  </r>
  <r>
    <s v="106962876"/>
    <x v="9"/>
    <x v="9"/>
    <s v="FORMADO"/>
    <x v="1"/>
    <x v="38"/>
    <s v="LUBRIEXT"/>
    <s v="CORLUBEX"/>
    <s v="B"/>
    <s v="10FORM01"/>
    <x v="1"/>
    <d v="2024-05-25T00:00:00"/>
    <d v="2024-05-25T00:00:00"/>
    <x v="1"/>
    <s v="CUMPLE"/>
    <n v="0.3"/>
    <n v="0.3"/>
    <n v="0"/>
    <n v="0.3"/>
    <s v="H"/>
    <n v="1"/>
  </r>
  <r>
    <s v="106962876"/>
    <x v="9"/>
    <x v="9"/>
    <s v="FORMADO"/>
    <x v="3"/>
    <x v="39"/>
    <s v="LUBRIEXT"/>
    <s v="CORLUBEX"/>
    <s v="B"/>
    <s v="10FORM01"/>
    <x v="1"/>
    <d v="2024-05-25T00:00:00"/>
    <d v="2024-05-25T00:00:00"/>
    <x v="1"/>
    <s v="CUMPLE"/>
    <n v="0.4"/>
    <n v="0.4"/>
    <n v="0"/>
    <n v="0.4"/>
    <s v="H"/>
    <n v="1"/>
  </r>
  <r>
    <s v="106962877"/>
    <x v="7"/>
    <x v="7"/>
    <s v="LINEA DE LARGA VIDA"/>
    <x v="1"/>
    <x v="38"/>
    <s v="LUBRIEXT"/>
    <s v="CORLUBEX"/>
    <s v="B"/>
    <s v="10FORM02"/>
    <x v="1"/>
    <d v="2024-05-25T00:00:00"/>
    <d v="2024-05-25T00:00:00"/>
    <x v="1"/>
    <s v="CUMPLE"/>
    <n v="0.3"/>
    <n v="0.3"/>
    <n v="0"/>
    <n v="0.3"/>
    <s v="H"/>
    <n v="1"/>
  </r>
  <r>
    <s v="106962877"/>
    <x v="7"/>
    <x v="7"/>
    <s v="LINEA DE LARGA VIDA"/>
    <x v="3"/>
    <x v="39"/>
    <s v="LUBRIEXT"/>
    <s v="CORLUBEX"/>
    <s v="B"/>
    <s v="10FORM02"/>
    <x v="1"/>
    <d v="2024-05-25T00:00:00"/>
    <d v="2024-05-25T00:00:00"/>
    <x v="1"/>
    <s v="CUMPLE"/>
    <n v="0.4"/>
    <n v="0.4"/>
    <n v="0"/>
    <n v="0.4"/>
    <s v="H"/>
    <n v="1"/>
  </r>
  <r>
    <s v="106973892"/>
    <x v="1"/>
    <x v="1"/>
    <s v="EMPAQUE RIGIDO"/>
    <x v="1"/>
    <x v="38"/>
    <s v="LUBRIEXT"/>
    <s v="CORLUBEX"/>
    <s v="B"/>
    <s v="10EMPA17"/>
    <x v="1"/>
    <d v="2024-05-27T00:00:00"/>
    <d v="2024-05-27T00:00:00"/>
    <x v="1"/>
    <s v="CUMPLE"/>
    <n v="0.3"/>
    <n v="0.3"/>
    <n v="0"/>
    <n v="0.3"/>
    <s v="H"/>
    <n v="1"/>
  </r>
  <r>
    <s v="106979658"/>
    <x v="2"/>
    <x v="2"/>
    <s v="EMPAQUE"/>
    <x v="1"/>
    <x v="40"/>
    <s v="LUBRIEXT"/>
    <s v="CORLUBEX"/>
    <s v="A"/>
    <s v="10EMPA15"/>
    <x v="1"/>
    <d v="2024-05-29T00:00:00"/>
    <d v="2024-05-29T00:00:00"/>
    <x v="1"/>
    <s v="CUMPLE"/>
    <n v="0.3"/>
    <n v="0.3"/>
    <n v="0"/>
    <n v="0.3"/>
    <s v="H"/>
    <n v="1"/>
  </r>
  <r>
    <s v="106993570"/>
    <x v="2"/>
    <x v="2"/>
    <s v="EMPAQUE"/>
    <x v="1"/>
    <x v="40"/>
    <s v="LUBRIEXT"/>
    <s v="CORLUBEX"/>
    <s v="A"/>
    <s v="10EMPA15"/>
    <x v="1"/>
    <d v="2024-06-05T00:00:00"/>
    <d v="2024-06-05T00:00:00"/>
    <x v="1"/>
    <s v="CUMPLE"/>
    <n v="0.3"/>
    <n v="0.3"/>
    <n v="0"/>
    <n v="0.3"/>
    <s v="H"/>
    <n v="1"/>
  </r>
  <r>
    <s v="106993572"/>
    <x v="3"/>
    <x v="3"/>
    <s v="EMPAQUE"/>
    <x v="1"/>
    <x v="38"/>
    <s v="LUBRIEXT"/>
    <s v="CORLUBEX"/>
    <s v="B"/>
    <s v="10EMPA03"/>
    <x v="1"/>
    <d v="2024-06-05T00:00:00"/>
    <d v="2024-06-05T00:00:00"/>
    <x v="1"/>
    <s v="CUMPLE"/>
    <n v="0.3"/>
    <n v="0.3"/>
    <n v="0"/>
    <n v="0.3"/>
    <s v="H"/>
    <n v="1"/>
  </r>
  <r>
    <s v="106995859"/>
    <x v="8"/>
    <x v="8"/>
    <s v="FORMADO"/>
    <x v="1"/>
    <x v="38"/>
    <s v="LUBRIEXT"/>
    <s v="CORLUBEX"/>
    <s v="B"/>
    <s v="10FORM01"/>
    <x v="1"/>
    <d v="2024-06-08T00:00:00"/>
    <d v="2024-06-08T00:00:00"/>
    <x v="1"/>
    <s v="CUMPLE"/>
    <n v="0.3"/>
    <n v="0.3"/>
    <n v="0"/>
    <n v="0.3"/>
    <s v="H"/>
    <n v="1"/>
  </r>
  <r>
    <s v="106995860"/>
    <x v="9"/>
    <x v="9"/>
    <s v="FORMADO"/>
    <x v="1"/>
    <x v="38"/>
    <s v="LUBRIEXT"/>
    <s v="CORLUBEX"/>
    <s v="B"/>
    <s v="10FORM01"/>
    <x v="1"/>
    <d v="2024-06-08T00:00:00"/>
    <d v="2024-06-08T00:00:00"/>
    <x v="1"/>
    <s v="CUMPLE"/>
    <n v="0.3"/>
    <n v="0.3"/>
    <n v="0"/>
    <n v="0.3"/>
    <s v="H"/>
    <n v="1"/>
  </r>
  <r>
    <s v="106995861"/>
    <x v="7"/>
    <x v="7"/>
    <s v="LINEA DE LARGA VIDA"/>
    <x v="1"/>
    <x v="38"/>
    <s v="LUBRIEXT"/>
    <s v="CORLUBEX"/>
    <s v="B"/>
    <s v="10FORM02"/>
    <x v="1"/>
    <d v="2024-06-08T00:00:00"/>
    <d v="2024-06-08T00:00:00"/>
    <x v="1"/>
    <s v="CUMPLE"/>
    <n v="0.3"/>
    <n v="0.3"/>
    <n v="0"/>
    <n v="0.3"/>
    <s v="H"/>
    <n v="1"/>
  </r>
  <r>
    <s v="107002577"/>
    <x v="1"/>
    <x v="1"/>
    <s v="EMPAQUE RIGIDO"/>
    <x v="1"/>
    <x v="38"/>
    <s v="LUBRIEXT"/>
    <s v="CORLUBEX"/>
    <s v="A"/>
    <s v="10EMPA17"/>
    <x v="1"/>
    <d v="2024-06-10T00:00:00"/>
    <d v="2024-06-10T00:00:00"/>
    <x v="1"/>
    <s v="CUMPLE"/>
    <n v="0.3"/>
    <n v="0.3"/>
    <n v="0"/>
    <n v="0.3"/>
    <s v="H"/>
    <n v="1"/>
  </r>
  <r>
    <s v="107007139"/>
    <x v="2"/>
    <x v="2"/>
    <s v="EMPAQUE"/>
    <x v="1"/>
    <x v="40"/>
    <s v="LUBRIEXT"/>
    <s v="CORLUBEX"/>
    <s v="A"/>
    <s v="10EMPA15"/>
    <x v="1"/>
    <d v="2024-06-12T00:00:00"/>
    <d v="2024-06-12T00:00:00"/>
    <x v="1"/>
    <s v="CUMPLE"/>
    <n v="0.3"/>
    <n v="0.3"/>
    <n v="0"/>
    <n v="0.3"/>
    <s v="H"/>
    <n v="1"/>
  </r>
  <r>
    <s v="107021266"/>
    <x v="2"/>
    <x v="2"/>
    <s v="EMPAQUE"/>
    <x v="1"/>
    <x v="40"/>
    <s v="LUBRIEXT"/>
    <s v="CORLUBEX"/>
    <s v="A"/>
    <s v="10EMPA15"/>
    <x v="1"/>
    <d v="2024-06-19T00:00:00"/>
    <d v="2024-06-19T00:00:00"/>
    <x v="1"/>
    <s v="CUMPLE"/>
    <n v="0.3"/>
    <n v="0.3"/>
    <n v="0"/>
    <n v="0.3"/>
    <s v="H"/>
    <n v="1"/>
  </r>
  <r>
    <s v="107021266"/>
    <x v="2"/>
    <x v="2"/>
    <s v="EMPAQUE"/>
    <x v="3"/>
    <x v="39"/>
    <s v="LUBRIEXT"/>
    <s v="CORLUBEX"/>
    <s v="A"/>
    <s v="10EMPA15"/>
    <x v="1"/>
    <d v="2024-06-19T00:00:00"/>
    <d v="2024-06-19T00:00:00"/>
    <x v="1"/>
    <s v="CUMPLE"/>
    <n v="0.4"/>
    <n v="0.4"/>
    <n v="0"/>
    <n v="0.4"/>
    <s v="H"/>
    <n v="1"/>
  </r>
  <r>
    <s v="107021268"/>
    <x v="3"/>
    <x v="3"/>
    <s v="EMPAQUE"/>
    <x v="1"/>
    <x v="38"/>
    <s v="LUBRIEXT"/>
    <s v="CORLUBEX"/>
    <s v="B"/>
    <s v="10EMPA03"/>
    <x v="1"/>
    <d v="2024-06-19T00:00:00"/>
    <d v="2024-06-19T00:00:00"/>
    <x v="1"/>
    <s v="CUMPLE"/>
    <n v="0.3"/>
    <n v="0.3"/>
    <n v="0"/>
    <n v="0.3"/>
    <s v="H"/>
    <n v="1"/>
  </r>
  <r>
    <s v="107021268"/>
    <x v="3"/>
    <x v="3"/>
    <s v="EMPAQUE"/>
    <x v="3"/>
    <x v="39"/>
    <s v="LUBRIEXT"/>
    <s v="CORLUBEX"/>
    <s v="B"/>
    <s v="10EMPA03"/>
    <x v="1"/>
    <d v="2024-06-19T00:00:00"/>
    <d v="2024-06-19T00:00:00"/>
    <x v="1"/>
    <s v="CUMPLE"/>
    <n v="0.5"/>
    <n v="0.5"/>
    <n v="0"/>
    <n v="0.5"/>
    <s v="H"/>
    <n v="1"/>
  </r>
  <r>
    <s v="107025380"/>
    <x v="8"/>
    <x v="8"/>
    <s v="FORMADO"/>
    <x v="1"/>
    <x v="38"/>
    <s v="LUBRIEXT"/>
    <s v="CORLUBEX"/>
    <s v="B"/>
    <s v="10FORM01"/>
    <x v="1"/>
    <d v="2024-06-22T00:00:00"/>
    <d v="2024-06-22T00:00:00"/>
    <x v="1"/>
    <s v="CUMPLE"/>
    <n v="0.3"/>
    <n v="0.3"/>
    <n v="0"/>
    <n v="0.3"/>
    <s v="H"/>
    <n v="1"/>
  </r>
  <r>
    <s v="107025380"/>
    <x v="8"/>
    <x v="8"/>
    <s v="FORMADO"/>
    <x v="3"/>
    <x v="39"/>
    <s v="LUBRIEXT"/>
    <s v="CORLUBEX"/>
    <s v="B"/>
    <s v="10FORM01"/>
    <x v="1"/>
    <d v="2024-06-22T00:00:00"/>
    <d v="2024-06-22T00:00:00"/>
    <x v="1"/>
    <s v="CUMPLE"/>
    <n v="0.4"/>
    <n v="0.4"/>
    <n v="0"/>
    <n v="0.4"/>
    <s v="H"/>
    <n v="1"/>
  </r>
  <r>
    <s v="107025381"/>
    <x v="9"/>
    <x v="9"/>
    <s v="FORMADO"/>
    <x v="1"/>
    <x v="38"/>
    <s v="LUBRIEXT"/>
    <s v="CORLUBEX"/>
    <s v="B"/>
    <s v="10FORM01"/>
    <x v="1"/>
    <d v="2024-06-22T00:00:00"/>
    <d v="2024-06-22T00:00:00"/>
    <x v="1"/>
    <s v="CUMPLE"/>
    <n v="0.3"/>
    <n v="0.3"/>
    <n v="0"/>
    <n v="0.3"/>
    <s v="H"/>
    <n v="1"/>
  </r>
  <r>
    <s v="107025381"/>
    <x v="9"/>
    <x v="9"/>
    <s v="FORMADO"/>
    <x v="3"/>
    <x v="39"/>
    <s v="LUBRIEXT"/>
    <s v="CORLUBEX"/>
    <s v="B"/>
    <s v="10FORM01"/>
    <x v="1"/>
    <d v="2024-06-22T00:00:00"/>
    <d v="2024-06-22T00:00:00"/>
    <x v="1"/>
    <s v="CUMPLE"/>
    <n v="0.4"/>
    <n v="0.4"/>
    <n v="0"/>
    <n v="0.4"/>
    <s v="H"/>
    <n v="1"/>
  </r>
  <r>
    <s v="107025382"/>
    <x v="7"/>
    <x v="7"/>
    <s v="LINEA DE LARGA VIDA"/>
    <x v="1"/>
    <x v="38"/>
    <s v="LUBRIEXT"/>
    <s v="CORLUBEX"/>
    <s v="B"/>
    <s v="10FORM02"/>
    <x v="1"/>
    <d v="2024-06-22T00:00:00"/>
    <d v="2024-06-22T00:00:00"/>
    <x v="1"/>
    <s v="CUMPLE"/>
    <n v="0.3"/>
    <n v="0.3"/>
    <n v="0"/>
    <n v="0.3"/>
    <s v="H"/>
    <n v="1"/>
  </r>
  <r>
    <s v="107025382"/>
    <x v="7"/>
    <x v="7"/>
    <s v="LINEA DE LARGA VIDA"/>
    <x v="3"/>
    <x v="39"/>
    <s v="LUBRIEXT"/>
    <s v="CORLUBEX"/>
    <s v="B"/>
    <s v="10FORM02"/>
    <x v="1"/>
    <d v="2024-06-22T00:00:00"/>
    <d v="2024-06-22T00:00:00"/>
    <x v="1"/>
    <s v="CUMPLE"/>
    <n v="0.4"/>
    <n v="0.4"/>
    <n v="0"/>
    <n v="0.4"/>
    <s v="H"/>
    <n v="1"/>
  </r>
  <r>
    <s v="107031020"/>
    <x v="1"/>
    <x v="1"/>
    <s v="EMPAQUE RIGIDO"/>
    <x v="1"/>
    <x v="38"/>
    <s v="LUBRIEXT"/>
    <s v="CORLUBEX"/>
    <s v="A"/>
    <s v="10EMPA17"/>
    <x v="1"/>
    <d v="2024-06-24T00:00:00"/>
    <d v="2024-06-24T00:00:00"/>
    <x v="1"/>
    <s v="CUMPLE"/>
    <n v="0.3"/>
    <n v="0.3"/>
    <n v="0"/>
    <n v="0.3"/>
    <s v="H"/>
    <n v="1"/>
  </r>
  <r>
    <s v="107038656"/>
    <x v="2"/>
    <x v="2"/>
    <s v="EMPAQUE"/>
    <x v="1"/>
    <x v="40"/>
    <s v="LUBRIEXT"/>
    <s v="CORLUBEX"/>
    <s v="A"/>
    <s v="10EMPA15"/>
    <x v="1"/>
    <d v="2024-06-26T00:00:00"/>
    <d v="2024-06-26T00:00:00"/>
    <x v="1"/>
    <s v="CUMPLE"/>
    <n v="0.3"/>
    <n v="0.3"/>
    <n v="0"/>
    <n v="0.3"/>
    <s v="H"/>
    <n v="1"/>
  </r>
  <r>
    <s v="107049627"/>
    <x v="2"/>
    <x v="2"/>
    <s v="EMPAQUE"/>
    <x v="1"/>
    <x v="40"/>
    <s v="LUBRIEXT"/>
    <s v="CORLUBEX"/>
    <s v="A"/>
    <s v="10EMPA15"/>
    <x v="1"/>
    <d v="2024-07-03T00:00:00"/>
    <d v="2024-07-03T00:00:00"/>
    <x v="1"/>
    <s v="CUMPLE"/>
    <n v="0.3"/>
    <n v="0.3"/>
    <n v="0"/>
    <n v="0.3"/>
    <s v="H"/>
    <n v="1"/>
  </r>
  <r>
    <s v="107049629"/>
    <x v="3"/>
    <x v="3"/>
    <s v="EMPAQUE"/>
    <x v="1"/>
    <x v="38"/>
    <s v="LUBRIEXT"/>
    <s v="CORLUBEX"/>
    <s v="B"/>
    <s v="10EMPA03"/>
    <x v="1"/>
    <d v="2024-07-03T00:00:00"/>
    <d v="2024-07-03T00:00:00"/>
    <x v="1"/>
    <s v="CUMPLE"/>
    <n v="0.3"/>
    <n v="0.3"/>
    <n v="0"/>
    <n v="0.3"/>
    <s v="H"/>
    <n v="1"/>
  </r>
  <r>
    <s v="107052352"/>
    <x v="8"/>
    <x v="8"/>
    <s v="FORMADO"/>
    <x v="1"/>
    <x v="38"/>
    <s v="LUBRIEXT"/>
    <s v="CORLUBEX"/>
    <s v="B"/>
    <s v="10FORM01"/>
    <x v="1"/>
    <d v="2024-07-06T00:00:00"/>
    <d v="2024-07-06T00:00:00"/>
    <x v="1"/>
    <s v="CUMPLE"/>
    <n v="0.3"/>
    <n v="0.3"/>
    <n v="0"/>
    <n v="0.3"/>
    <s v="H"/>
    <n v="1"/>
  </r>
  <r>
    <s v="107052353"/>
    <x v="9"/>
    <x v="9"/>
    <s v="FORMADO"/>
    <x v="1"/>
    <x v="38"/>
    <s v="LUBRIEXT"/>
    <s v="CORLUBEX"/>
    <s v="A"/>
    <s v="10FORM01"/>
    <x v="1"/>
    <d v="2024-07-06T00:00:00"/>
    <d v="2024-07-06T00:00:00"/>
    <x v="1"/>
    <s v="CUMPLE"/>
    <n v="0.3"/>
    <n v="0.3"/>
    <n v="0"/>
    <n v="0.3"/>
    <s v="H"/>
    <n v="1"/>
  </r>
  <r>
    <s v="107052354"/>
    <x v="7"/>
    <x v="7"/>
    <s v="LINEA DE LARGA VIDA"/>
    <x v="1"/>
    <x v="38"/>
    <s v="LUBRIEXT"/>
    <s v="CORLUBEX"/>
    <s v="B"/>
    <s v="10FORM02"/>
    <x v="1"/>
    <d v="2024-07-06T00:00:00"/>
    <d v="2024-07-06T00:00:00"/>
    <x v="1"/>
    <s v="CUMPLE"/>
    <n v="0.3"/>
    <n v="0.3"/>
    <n v="0"/>
    <n v="0.3"/>
    <s v="H"/>
    <n v="1"/>
  </r>
  <r>
    <s v="107059368"/>
    <x v="1"/>
    <x v="1"/>
    <s v="EMPAQUE RIGIDO"/>
    <x v="1"/>
    <x v="38"/>
    <s v="LUBRIEXT"/>
    <s v="CORLUBEX"/>
    <s v="B"/>
    <s v="10EMPA17"/>
    <x v="1"/>
    <d v="2024-07-08T00:00:00"/>
    <d v="2024-07-08T00:00:00"/>
    <x v="1"/>
    <s v="CUMPLE"/>
    <n v="0.3"/>
    <n v="0.3"/>
    <n v="0"/>
    <n v="0.3"/>
    <s v="H"/>
    <n v="1"/>
  </r>
  <r>
    <s v="107063786"/>
    <x v="2"/>
    <x v="2"/>
    <s v="EMPAQUE"/>
    <x v="1"/>
    <x v="40"/>
    <s v="LUBRIEXT"/>
    <s v="CORLUBEX"/>
    <s v="A"/>
    <s v="10EMPA15"/>
    <x v="1"/>
    <d v="2024-07-10T00:00:00"/>
    <d v="2024-07-10T00:00:00"/>
    <x v="1"/>
    <s v="CUMPLE"/>
    <n v="0.3"/>
    <n v="0.3"/>
    <n v="0"/>
    <n v="0.3"/>
    <s v="H"/>
    <n v="1"/>
  </r>
  <r>
    <s v="107080108"/>
    <x v="2"/>
    <x v="2"/>
    <s v="EMPAQUE"/>
    <x v="1"/>
    <x v="40"/>
    <s v="LUBRIEXT"/>
    <s v="CORLUBEX"/>
    <s v="A"/>
    <s v="10EMPA15"/>
    <x v="1"/>
    <d v="2024-07-17T00:00:00"/>
    <d v="2024-07-17T00:00:00"/>
    <x v="1"/>
    <s v="CUMPLE"/>
    <n v="0.3"/>
    <n v="0.3"/>
    <n v="0"/>
    <n v="0.3"/>
    <s v="H"/>
    <n v="1"/>
  </r>
  <r>
    <s v="107080108"/>
    <x v="2"/>
    <x v="2"/>
    <s v="EMPAQUE"/>
    <x v="3"/>
    <x v="39"/>
    <s v="LUBRIEXT"/>
    <s v="CORLUBEX"/>
    <s v="A"/>
    <s v="10EMPA15"/>
    <x v="1"/>
    <d v="2024-07-17T00:00:00"/>
    <d v="2024-07-17T00:00:00"/>
    <x v="1"/>
    <s v="CUMPLE"/>
    <n v="0.4"/>
    <n v="0.4"/>
    <n v="0"/>
    <n v="0.4"/>
    <s v="H"/>
    <n v="1"/>
  </r>
  <r>
    <s v="107080110"/>
    <x v="3"/>
    <x v="3"/>
    <s v="EMPAQUE"/>
    <x v="1"/>
    <x v="38"/>
    <s v="LUBRIEXT"/>
    <s v="CORLUBEX"/>
    <s v="B"/>
    <s v="10EMPA03"/>
    <x v="1"/>
    <d v="2024-07-17T00:00:00"/>
    <d v="2024-07-17T00:00:00"/>
    <x v="1"/>
    <s v="CUMPLE"/>
    <n v="0.3"/>
    <n v="0.3"/>
    <n v="0"/>
    <n v="0.3"/>
    <s v="H"/>
    <n v="1"/>
  </r>
  <r>
    <s v="107080110"/>
    <x v="3"/>
    <x v="3"/>
    <s v="EMPAQUE"/>
    <x v="3"/>
    <x v="39"/>
    <s v="LUBRIEXT"/>
    <s v="CORLUBEX"/>
    <s v="B"/>
    <s v="10EMPA03"/>
    <x v="1"/>
    <d v="2024-07-17T00:00:00"/>
    <d v="2024-07-17T00:00:00"/>
    <x v="1"/>
    <s v="CUMPLE"/>
    <n v="0.5"/>
    <n v="0.5"/>
    <n v="0"/>
    <n v="0.5"/>
    <s v="H"/>
    <n v="1"/>
  </r>
  <r>
    <s v="107083806"/>
    <x v="8"/>
    <x v="8"/>
    <s v="FORMADO"/>
    <x v="1"/>
    <x v="38"/>
    <s v="LUBRIEXT"/>
    <s v="CORLUBEX"/>
    <s v="B"/>
    <s v="10FORM01"/>
    <x v="1"/>
    <d v="2024-07-20T00:00:00"/>
    <d v="2024-07-20T00:00:00"/>
    <x v="1"/>
    <s v="CUMPLE"/>
    <n v="0.3"/>
    <n v="0.3"/>
    <n v="0"/>
    <n v="0.3"/>
    <s v="H"/>
    <n v="1"/>
  </r>
  <r>
    <s v="107083806"/>
    <x v="8"/>
    <x v="8"/>
    <s v="FORMADO"/>
    <x v="3"/>
    <x v="39"/>
    <s v="LUBRIEXT"/>
    <s v="CORLUBEX"/>
    <s v="B"/>
    <s v="10FORM01"/>
    <x v="1"/>
    <d v="2024-07-20T00:00:00"/>
    <d v="2024-07-20T00:00:00"/>
    <x v="1"/>
    <s v="CUMPLE"/>
    <n v="0.4"/>
    <n v="0.4"/>
    <n v="0"/>
    <n v="0.4"/>
    <s v="H"/>
    <n v="1"/>
  </r>
  <r>
    <s v="107083807"/>
    <x v="9"/>
    <x v="9"/>
    <s v="FORMADO"/>
    <x v="1"/>
    <x v="38"/>
    <s v="LUBRIEXT"/>
    <s v="CORLUBEX"/>
    <s v="A"/>
    <s v="10FORM01"/>
    <x v="1"/>
    <d v="2024-07-20T00:00:00"/>
    <d v="2024-07-20T00:00:00"/>
    <x v="1"/>
    <s v="CUMPLE"/>
    <n v="0.3"/>
    <n v="0.3"/>
    <n v="0"/>
    <n v="0.3"/>
    <s v="H"/>
    <n v="1"/>
  </r>
  <r>
    <s v="107083807"/>
    <x v="9"/>
    <x v="9"/>
    <s v="FORMADO"/>
    <x v="3"/>
    <x v="39"/>
    <s v="LUBRIEXT"/>
    <s v="CORLUBEX"/>
    <s v="A"/>
    <s v="10FORM01"/>
    <x v="1"/>
    <d v="2024-07-20T00:00:00"/>
    <d v="2024-07-20T00:00:00"/>
    <x v="1"/>
    <s v="CUMPLE"/>
    <n v="0.4"/>
    <n v="0.4"/>
    <n v="0"/>
    <n v="0.4"/>
    <s v="H"/>
    <n v="1"/>
  </r>
  <r>
    <s v="107083808"/>
    <x v="7"/>
    <x v="7"/>
    <s v="LINEA DE LARGA VIDA"/>
    <x v="1"/>
    <x v="38"/>
    <s v="LUBRIEXT"/>
    <s v="CORLUBEX"/>
    <s v="B"/>
    <s v="10FORM02"/>
    <x v="1"/>
    <d v="2024-07-20T00:00:00"/>
    <d v="2024-07-20T00:00:00"/>
    <x v="1"/>
    <s v="CUMPLE"/>
    <n v="0.3"/>
    <n v="0.3"/>
    <n v="0"/>
    <n v="0.3"/>
    <s v="H"/>
    <n v="1"/>
  </r>
  <r>
    <s v="107083808"/>
    <x v="7"/>
    <x v="7"/>
    <s v="LINEA DE LARGA VIDA"/>
    <x v="3"/>
    <x v="39"/>
    <s v="LUBRIEXT"/>
    <s v="CORLUBEX"/>
    <s v="B"/>
    <s v="10FORM02"/>
    <x v="1"/>
    <d v="2024-07-20T00:00:00"/>
    <d v="2024-07-20T00:00:00"/>
    <x v="1"/>
    <s v="CUMPLE"/>
    <n v="0.4"/>
    <n v="0.4"/>
    <n v="0"/>
    <n v="0.4"/>
    <s v="H"/>
    <n v="1"/>
  </r>
  <r>
    <s v="107091166"/>
    <x v="1"/>
    <x v="1"/>
    <s v="EMPAQUE RIGIDO"/>
    <x v="1"/>
    <x v="38"/>
    <s v="LUBRIEXT"/>
    <s v="CORLUBEX"/>
    <s v="B"/>
    <s v="10EMPA17"/>
    <x v="1"/>
    <d v="2024-07-22T00:00:00"/>
    <d v="2024-07-22T00:00:00"/>
    <x v="1"/>
    <s v="CUMPLE"/>
    <n v="0.3"/>
    <n v="0.3"/>
    <n v="0"/>
    <n v="0.3"/>
    <s v="H"/>
    <n v="1"/>
  </r>
  <r>
    <s v="107098832"/>
    <x v="2"/>
    <x v="2"/>
    <s v="EMPAQUE"/>
    <x v="1"/>
    <x v="40"/>
    <s v="LUBRIEXT"/>
    <s v="CORLUBEX"/>
    <s v="A"/>
    <s v="10EMPA15"/>
    <x v="1"/>
    <d v="2024-07-24T00:00:00"/>
    <d v="2024-07-24T00:00:00"/>
    <x v="1"/>
    <s v="CUMPLE"/>
    <n v="0.3"/>
    <n v="0.3"/>
    <n v="0"/>
    <n v="0.3"/>
    <s v="H"/>
    <n v="1"/>
  </r>
  <r>
    <s v="107113459"/>
    <x v="2"/>
    <x v="2"/>
    <s v="EMPAQUE"/>
    <x v="1"/>
    <x v="40"/>
    <s v="LUBRIEXT"/>
    <s v="CORLUBEX"/>
    <s v="A"/>
    <s v="10EMPA15"/>
    <x v="1"/>
    <d v="2024-07-31T00:00:00"/>
    <d v="2024-07-31T00:00:00"/>
    <x v="1"/>
    <s v="CUMPLE"/>
    <n v="0.3"/>
    <n v="0.3"/>
    <n v="0"/>
    <n v="0.3"/>
    <s v="H"/>
    <n v="1"/>
  </r>
  <r>
    <s v="107113461"/>
    <x v="3"/>
    <x v="3"/>
    <s v="EMPAQUE"/>
    <x v="1"/>
    <x v="38"/>
    <s v="LUBRIEXT"/>
    <s v="CORLUBEX"/>
    <s v="B"/>
    <s v="10EMPA03"/>
    <x v="1"/>
    <d v="2024-07-31T00:00:00"/>
    <d v="2024-07-31T00:00:00"/>
    <x v="1"/>
    <s v="CUMPLE"/>
    <n v="0.3"/>
    <n v="0.3"/>
    <n v="0"/>
    <n v="0.3"/>
    <s v="H"/>
    <n v="1"/>
  </r>
  <r>
    <s v="107116276"/>
    <x v="8"/>
    <x v="8"/>
    <s v="FORMADO"/>
    <x v="1"/>
    <x v="38"/>
    <s v="LUBRIEXT"/>
    <s v="CORLUBEX"/>
    <s v="A"/>
    <s v="10FORM01"/>
    <x v="1"/>
    <d v="2024-08-03T00:00:00"/>
    <m/>
    <x v="0"/>
    <s v="NO CUMPLE"/>
    <n v="0"/>
    <n v="0.3"/>
    <n v="-0.3"/>
    <n v="0.3"/>
    <s v="H"/>
    <n v="0"/>
  </r>
  <r>
    <s v="107116277"/>
    <x v="9"/>
    <x v="9"/>
    <s v="FORMADO"/>
    <x v="1"/>
    <x v="38"/>
    <s v="LUBRIEXT"/>
    <s v="CORLUBEX"/>
    <s v="A"/>
    <s v="10FORM01"/>
    <x v="1"/>
    <d v="2024-08-03T00:00:00"/>
    <m/>
    <x v="0"/>
    <s v="NO CUMPLE"/>
    <n v="0"/>
    <n v="0.3"/>
    <n v="-0.3"/>
    <n v="0.3"/>
    <s v="H"/>
    <n v="0"/>
  </r>
  <r>
    <s v="107116278"/>
    <x v="7"/>
    <x v="7"/>
    <s v="LINEA DE LARGA VIDA"/>
    <x v="1"/>
    <x v="38"/>
    <s v="LUBRIEXT"/>
    <s v="CORLUBEX"/>
    <s v="B"/>
    <s v="10FORM02"/>
    <x v="1"/>
    <d v="2024-08-03T00:00:00"/>
    <m/>
    <x v="0"/>
    <s v="NO CUMPLE"/>
    <n v="0"/>
    <n v="0.3"/>
    <n v="-0.3"/>
    <n v="0.3"/>
    <s v="H"/>
    <n v="0"/>
  </r>
  <r>
    <s v="107124449"/>
    <x v="1"/>
    <x v="1"/>
    <s v="EMPAQUE RIGIDO"/>
    <x v="1"/>
    <x v="38"/>
    <s v="LUBRIEXT"/>
    <s v="CORLUBEX"/>
    <s v="B"/>
    <s v="10EMPA17"/>
    <x v="1"/>
    <d v="2024-08-05T00:00:00"/>
    <m/>
    <x v="0"/>
    <s v="NO CUMPLE"/>
    <n v="0"/>
    <n v="0.3"/>
    <n v="-0.3"/>
    <n v="0.3"/>
    <s v="H"/>
    <n v="0"/>
  </r>
  <r>
    <s v="107129567"/>
    <x v="2"/>
    <x v="2"/>
    <s v="EMPAQUE"/>
    <x v="1"/>
    <x v="40"/>
    <s v="LUBRIEXT"/>
    <s v="CORLUBEX"/>
    <s v="A"/>
    <s v="10EMPA15"/>
    <x v="1"/>
    <d v="2024-08-07T00:00:00"/>
    <m/>
    <x v="0"/>
    <s v="NO CUMPLE"/>
    <n v="0"/>
    <n v="0.3"/>
    <n v="-0.3"/>
    <n v="0.3"/>
    <s v="H"/>
    <n v="0"/>
  </r>
  <r>
    <s v="107144316"/>
    <x v="2"/>
    <x v="2"/>
    <s v="EMPAQUE"/>
    <x v="1"/>
    <x v="40"/>
    <s v="LUBRIEXT"/>
    <s v="CORLUBEX"/>
    <s v="A"/>
    <s v="10EMPA15"/>
    <x v="1"/>
    <d v="2024-08-14T00:00:00"/>
    <m/>
    <x v="0"/>
    <s v="NO CUMPLE"/>
    <n v="0"/>
    <n v="0.3"/>
    <n v="-0.3"/>
    <n v="0.3"/>
    <s v="H"/>
    <n v="0"/>
  </r>
  <r>
    <s v="107144316"/>
    <x v="2"/>
    <x v="2"/>
    <s v="EMPAQUE"/>
    <x v="3"/>
    <x v="39"/>
    <s v="LUBRIEXT"/>
    <s v="CORLUBEX"/>
    <s v="A"/>
    <s v="10EMPA15"/>
    <x v="1"/>
    <d v="2024-08-14T00:00:00"/>
    <m/>
    <x v="0"/>
    <s v="NO CUMPLE"/>
    <n v="0"/>
    <n v="0.4"/>
    <n v="-0.4"/>
    <n v="0.4"/>
    <s v="H"/>
    <n v="0"/>
  </r>
  <r>
    <s v="107144318"/>
    <x v="3"/>
    <x v="3"/>
    <s v="EMPAQUE"/>
    <x v="1"/>
    <x v="38"/>
    <s v="LUBRIEXT"/>
    <s v="CORLUBEX"/>
    <s v="B"/>
    <s v="10EMPA03"/>
    <x v="1"/>
    <d v="2024-08-14T00:00:00"/>
    <m/>
    <x v="0"/>
    <s v="NO CUMPLE"/>
    <n v="0"/>
    <n v="0.3"/>
    <n v="-0.3"/>
    <n v="0.3"/>
    <s v="H"/>
    <n v="0"/>
  </r>
  <r>
    <s v="107144318"/>
    <x v="3"/>
    <x v="3"/>
    <s v="EMPAQUE"/>
    <x v="3"/>
    <x v="39"/>
    <s v="LUBRIEXT"/>
    <s v="CORLUBEX"/>
    <s v="B"/>
    <s v="10EMPA03"/>
    <x v="1"/>
    <d v="2024-08-14T00:00:00"/>
    <m/>
    <x v="0"/>
    <s v="NO CUMPLE"/>
    <n v="0"/>
    <n v="0.5"/>
    <n v="-0.5"/>
    <n v="0.5"/>
    <s v="H"/>
    <n v="0"/>
  </r>
  <r>
    <s v="107147328"/>
    <x v="8"/>
    <x v="8"/>
    <s v="FORMADO"/>
    <x v="1"/>
    <x v="38"/>
    <s v="LUBRIEXT"/>
    <s v="CORLUBEX"/>
    <s v="A"/>
    <s v="10FORM01"/>
    <x v="1"/>
    <d v="2024-08-17T00:00:00"/>
    <m/>
    <x v="0"/>
    <s v="NO CUMPLE"/>
    <n v="0"/>
    <n v="0.3"/>
    <n v="-0.3"/>
    <n v="0.3"/>
    <s v="H"/>
    <n v="0"/>
  </r>
  <r>
    <s v="107147328"/>
    <x v="8"/>
    <x v="8"/>
    <s v="FORMADO"/>
    <x v="3"/>
    <x v="39"/>
    <s v="LUBRIEXT"/>
    <s v="CORLUBEX"/>
    <s v="A"/>
    <s v="10FORM01"/>
    <x v="1"/>
    <d v="2024-08-17T00:00:00"/>
    <m/>
    <x v="0"/>
    <s v="NO CUMPLE"/>
    <n v="0"/>
    <n v="0.4"/>
    <n v="-0.4"/>
    <n v="0.4"/>
    <s v="H"/>
    <n v="0"/>
  </r>
  <r>
    <s v="107147329"/>
    <x v="9"/>
    <x v="9"/>
    <s v="FORMADO"/>
    <x v="1"/>
    <x v="38"/>
    <s v="LUBRIEXT"/>
    <s v="CORLUBEX"/>
    <s v="A"/>
    <s v="10FORM01"/>
    <x v="1"/>
    <d v="2024-08-17T00:00:00"/>
    <m/>
    <x v="0"/>
    <s v="NO CUMPLE"/>
    <n v="0"/>
    <n v="0.3"/>
    <n v="-0.3"/>
    <n v="0.3"/>
    <s v="H"/>
    <n v="0"/>
  </r>
  <r>
    <s v="107147329"/>
    <x v="9"/>
    <x v="9"/>
    <s v="FORMADO"/>
    <x v="3"/>
    <x v="39"/>
    <s v="LUBRIEXT"/>
    <s v="CORLUBEX"/>
    <s v="A"/>
    <s v="10FORM01"/>
    <x v="1"/>
    <d v="2024-08-17T00:00:00"/>
    <m/>
    <x v="0"/>
    <s v="NO CUMPLE"/>
    <n v="0"/>
    <n v="0.4"/>
    <n v="-0.4"/>
    <n v="0.4"/>
    <s v="H"/>
    <n v="0"/>
  </r>
  <r>
    <s v="107147330"/>
    <x v="7"/>
    <x v="7"/>
    <s v="LINEA DE LARGA VIDA"/>
    <x v="1"/>
    <x v="38"/>
    <s v="LUBRIEXT"/>
    <s v="CORLUBEX"/>
    <s v="B"/>
    <s v="10FORM02"/>
    <x v="1"/>
    <d v="2024-08-17T00:00:00"/>
    <m/>
    <x v="0"/>
    <s v="NO CUMPLE"/>
    <n v="0"/>
    <n v="0.3"/>
    <n v="-0.3"/>
    <n v="0.3"/>
    <s v="H"/>
    <n v="0"/>
  </r>
  <r>
    <s v="107147330"/>
    <x v="7"/>
    <x v="7"/>
    <s v="LINEA DE LARGA VIDA"/>
    <x v="3"/>
    <x v="39"/>
    <s v="LUBRIEXT"/>
    <s v="CORLUBEX"/>
    <s v="B"/>
    <s v="10FORM02"/>
    <x v="1"/>
    <d v="2024-08-17T00:00:00"/>
    <m/>
    <x v="0"/>
    <s v="NO CUMPLE"/>
    <n v="0"/>
    <n v="0.4"/>
    <n v="-0.4"/>
    <n v="0.4"/>
    <s v="H"/>
    <n v="0"/>
  </r>
  <r>
    <s v="107156725"/>
    <x v="1"/>
    <x v="1"/>
    <s v="EMPAQUE RIGIDO"/>
    <x v="1"/>
    <x v="38"/>
    <s v="LUBRIEXT"/>
    <s v="CORLUBEX"/>
    <s v="B"/>
    <s v="10EMPA17"/>
    <x v="1"/>
    <d v="2024-08-19T00:00:00"/>
    <m/>
    <x v="0"/>
    <s v="NO CUMPLE"/>
    <n v="0"/>
    <n v="0.3"/>
    <n v="-0.3"/>
    <n v="0.3"/>
    <s v="H"/>
    <n v="0"/>
  </r>
  <r>
    <s v="107162282"/>
    <x v="2"/>
    <x v="2"/>
    <s v="EMPAQUE"/>
    <x v="1"/>
    <x v="40"/>
    <s v="LUBRIEXT"/>
    <s v="CORLUBEX"/>
    <s v="A"/>
    <s v="10EMPA15"/>
    <x v="1"/>
    <d v="2024-08-21T00:00:00"/>
    <m/>
    <x v="0"/>
    <s v="NO CUMPLE"/>
    <n v="0"/>
    <n v="0.3"/>
    <n v="-0.3"/>
    <n v="0.3"/>
    <s v="H"/>
    <n v="0"/>
  </r>
  <r>
    <s v="107184895"/>
    <x v="2"/>
    <x v="2"/>
    <s v="EMPAQUE"/>
    <x v="1"/>
    <x v="40"/>
    <s v="LUBRIEXT"/>
    <s v="CORLUBEX"/>
    <s v="A"/>
    <s v="10EMPA15"/>
    <x v="1"/>
    <d v="2024-08-28T00:00:00"/>
    <m/>
    <x v="0"/>
    <s v="NO CUMPLE"/>
    <n v="0"/>
    <n v="0.3"/>
    <n v="-0.3"/>
    <n v="0.3"/>
    <s v="H"/>
    <n v="0"/>
  </r>
  <r>
    <s v="107184897"/>
    <x v="3"/>
    <x v="3"/>
    <s v="EMPAQUE"/>
    <x v="1"/>
    <x v="38"/>
    <s v="LUBRIEXT"/>
    <s v="CORLUBEX"/>
    <s v="B"/>
    <s v="10EMPA03"/>
    <x v="1"/>
    <d v="2024-08-28T00:00:00"/>
    <m/>
    <x v="0"/>
    <s v="NO CUMPLE"/>
    <n v="0"/>
    <n v="0.3"/>
    <n v="-0.3"/>
    <n v="0.3"/>
    <s v="H"/>
    <n v="0"/>
  </r>
  <r>
    <s v="107187936"/>
    <x v="8"/>
    <x v="8"/>
    <s v="FORMADO"/>
    <x v="1"/>
    <x v="38"/>
    <s v="LUBRIEXT"/>
    <s v="CORLUBEX"/>
    <s v="A"/>
    <s v="10FORM01"/>
    <x v="1"/>
    <d v="2024-08-31T00:00:00"/>
    <m/>
    <x v="0"/>
    <s v="NO CUMPLE"/>
    <n v="0"/>
    <n v="0.3"/>
    <n v="-0.3"/>
    <n v="0.3"/>
    <s v="H"/>
    <n v="0"/>
  </r>
  <r>
    <s v="107187937"/>
    <x v="9"/>
    <x v="9"/>
    <s v="FORMADO"/>
    <x v="1"/>
    <x v="38"/>
    <s v="LUBRIEXT"/>
    <s v="CORLUBEX"/>
    <s v="A"/>
    <s v="10FORM01"/>
    <x v="1"/>
    <d v="2024-08-31T00:00:00"/>
    <m/>
    <x v="0"/>
    <s v="NO CUMPLE"/>
    <n v="0"/>
    <n v="0.3"/>
    <n v="-0.3"/>
    <n v="0.3"/>
    <s v="H"/>
    <n v="0"/>
  </r>
  <r>
    <s v="107187938"/>
    <x v="7"/>
    <x v="7"/>
    <s v="LINEA DE LARGA VIDA"/>
    <x v="1"/>
    <x v="38"/>
    <s v="LUBRIEXT"/>
    <s v="CORLUBEX"/>
    <s v="B"/>
    <s v="10FORM02"/>
    <x v="1"/>
    <d v="2024-08-31T00:00:00"/>
    <m/>
    <x v="0"/>
    <s v="NO CUMPLE"/>
    <n v="0"/>
    <n v="0.3"/>
    <n v="-0.3"/>
    <n v="0.3"/>
    <s v="H"/>
    <n v="0"/>
  </r>
  <r>
    <s v="106986223"/>
    <x v="9"/>
    <x v="9"/>
    <s v="FORMADO"/>
    <x v="11"/>
    <x v="37"/>
    <s v="ELECTI13"/>
    <s v="COORTU02"/>
    <s v="B"/>
    <s v="10FORM01"/>
    <x v="0"/>
    <d v="2024-06-06T00:00:00"/>
    <d v="2024-06-24T00:00:00"/>
    <x v="1"/>
    <s v="NO CUMPLE"/>
    <n v="1.5"/>
    <n v="4"/>
    <n v="-2.5"/>
    <n v="4"/>
    <s v="H"/>
    <n v="0.375"/>
  </r>
  <r>
    <s v="106986223"/>
    <x v="9"/>
    <x v="9"/>
    <s v="FORMADO"/>
    <x v="0"/>
    <x v="42"/>
    <s v="ELECTI13"/>
    <s v="COORTU02"/>
    <s v="B"/>
    <s v="10FORM01"/>
    <x v="0"/>
    <d v="2024-06-06T00:00:00"/>
    <d v="2024-06-25T00:00:00"/>
    <x v="1"/>
    <s v="NO CUMPLE"/>
    <n v="3"/>
    <n v="2"/>
    <n v="1"/>
    <n v="6"/>
    <s v="H"/>
    <n v="1.5"/>
  </r>
  <r>
    <s v="106989071"/>
    <x v="3"/>
    <x v="3"/>
    <s v="EMPAQUE"/>
    <x v="1"/>
    <x v="19"/>
    <s v="ELECTI03"/>
    <s v="COORTU01"/>
    <s v="B"/>
    <s v="10EMPA03"/>
    <x v="0"/>
    <d v="2024-06-05T00:00:00"/>
    <d v="2024-06-05T00:00:00"/>
    <x v="1"/>
    <s v="CUMPLE"/>
    <n v="1.5"/>
    <n v="2"/>
    <n v="-0.5"/>
    <n v="1.5"/>
    <s v="H"/>
    <n v="0.75"/>
  </r>
  <r>
    <s v="107002609"/>
    <x v="0"/>
    <x v="0"/>
    <s v="EMBUTIDO SALCHICHON"/>
    <x v="0"/>
    <x v="0"/>
    <s v="MECANI17"/>
    <s v="COORTU01"/>
    <s v="B"/>
    <s v="10EMBU16"/>
    <x v="0"/>
    <d v="2024-05-31T00:00:00"/>
    <d v="2024-05-31T00:00:00"/>
    <x v="1"/>
    <s v="CUMPLE"/>
    <n v="1"/>
    <n v="1"/>
    <n v="0"/>
    <n v="1"/>
    <s v="H"/>
    <n v="1"/>
  </r>
  <r>
    <s v="106976435"/>
    <x v="1"/>
    <x v="1"/>
    <s v="EMPAQUE RIGIDO"/>
    <x v="3"/>
    <x v="6"/>
    <s v="ELECTI03"/>
    <s v="COORTU03"/>
    <s v="B"/>
    <s v="10EMPA17"/>
    <x v="0"/>
    <d v="2024-05-30T00:00:00"/>
    <d v="2024-05-19T00:00:00"/>
    <x v="1"/>
    <s v="CUMPLE"/>
    <n v="1"/>
    <n v="4"/>
    <n v="-3"/>
    <n v="1"/>
    <s v="H"/>
    <n v="0.25"/>
  </r>
  <r>
    <s v="106965665"/>
    <x v="2"/>
    <x v="2"/>
    <s v="EMPAQUE"/>
    <x v="3"/>
    <x v="7"/>
    <s v="ELECTI01"/>
    <s v="COORTU01"/>
    <s v="A"/>
    <s v="10EMPA15"/>
    <x v="0"/>
    <d v="2024-05-29T00:00:00"/>
    <d v="2024-05-29T00:00:00"/>
    <x v="1"/>
    <s v="CUMPLE"/>
    <n v="1"/>
    <n v="1"/>
    <n v="0"/>
    <n v="1"/>
    <s v="H"/>
    <n v="1"/>
  </r>
  <r>
    <s v="106965665"/>
    <x v="2"/>
    <x v="2"/>
    <s v="EMPAQUE"/>
    <x v="2"/>
    <x v="8"/>
    <s v="ELECTI01"/>
    <s v="COORTU01"/>
    <s v="A"/>
    <s v="10EMPA15"/>
    <x v="0"/>
    <d v="2024-05-29T00:00:00"/>
    <d v="2024-06-01T00:00:00"/>
    <x v="1"/>
    <s v="NO CUMPLE"/>
    <n v="1"/>
    <n v="1"/>
    <n v="0"/>
    <n v="1"/>
    <s v="H"/>
    <n v="1"/>
  </r>
  <r>
    <s v="106962867"/>
    <x v="3"/>
    <x v="3"/>
    <s v="EMPAQUE"/>
    <x v="3"/>
    <x v="7"/>
    <s v="ELECTI01"/>
    <s v="COORTU01"/>
    <s v="B"/>
    <s v="10EMPA03"/>
    <x v="0"/>
    <d v="2024-05-28T00:00:00"/>
    <d v="2024-05-23T00:00:00"/>
    <x v="1"/>
    <s v="CUMPLE"/>
    <n v="1"/>
    <n v="1"/>
    <n v="0"/>
    <n v="1"/>
    <s v="H"/>
    <n v="1"/>
  </r>
  <r>
    <s v="106962867"/>
    <x v="3"/>
    <x v="3"/>
    <s v="EMPAQUE"/>
    <x v="2"/>
    <x v="8"/>
    <s v="ELECTI01"/>
    <s v="COORTU01"/>
    <s v="B"/>
    <s v="10EMPA03"/>
    <x v="0"/>
    <d v="2024-05-28T00:00:00"/>
    <d v="2024-05-23T00:00:00"/>
    <x v="1"/>
    <s v="CUMPLE"/>
    <n v="1"/>
    <n v="1"/>
    <n v="0"/>
    <n v="1"/>
    <s v="H"/>
    <n v="1"/>
  </r>
  <r>
    <s v="106953209"/>
    <x v="4"/>
    <x v="4"/>
    <s v="EMBUTIDO SALCHICHON"/>
    <x v="1"/>
    <x v="34"/>
    <s v="MECANI17"/>
    <s v="COORTU02"/>
    <s v="B"/>
    <s v="10EMBU16"/>
    <x v="0"/>
    <d v="2024-05-25T00:00:00"/>
    <d v="2024-05-31T00:00:00"/>
    <x v="1"/>
    <s v="NO CUMPLE"/>
    <n v="2"/>
    <n v="2"/>
    <n v="0"/>
    <n v="2"/>
    <s v="H"/>
    <n v="1"/>
  </r>
  <r>
    <s v="106953209"/>
    <x v="4"/>
    <x v="4"/>
    <s v="EMBUTIDO SALCHICHON"/>
    <x v="3"/>
    <x v="10"/>
    <s v="ELTROINT"/>
    <s v="COORTU02"/>
    <s v="B"/>
    <s v="10EMBU16"/>
    <x v="0"/>
    <d v="2024-05-25T00:00:00"/>
    <d v="2024-05-21T00:00:00"/>
    <x v="1"/>
    <s v="CUMPLE"/>
    <n v="2"/>
    <n v="2"/>
    <n v="0"/>
    <n v="2"/>
    <s v="H"/>
    <n v="1"/>
  </r>
  <r>
    <s v="106953209"/>
    <x v="4"/>
    <x v="4"/>
    <s v="EMBUTIDO SALCHICHON"/>
    <x v="0"/>
    <x v="11"/>
    <s v="ELECTI04"/>
    <s v="COORTU02"/>
    <s v="B"/>
    <s v="10EMBU16"/>
    <x v="0"/>
    <d v="2024-05-25T00:00:00"/>
    <d v="2024-05-28T00:00:00"/>
    <x v="1"/>
    <s v="NO CUMPLE"/>
    <n v="1.5"/>
    <n v="1"/>
    <n v="0.5"/>
    <n v="0.3"/>
    <s v="H"/>
    <n v="1.5"/>
  </r>
  <r>
    <s v="106943561"/>
    <x v="3"/>
    <x v="3"/>
    <s v="EMPAQUE"/>
    <x v="9"/>
    <x v="43"/>
    <s v="INSTRINT"/>
    <s v="COORTU01"/>
    <s v="B"/>
    <s v="10EMPA03"/>
    <x v="0"/>
    <d v="2024-05-22T00:00:00"/>
    <d v="2024-05-24T00:00:00"/>
    <x v="1"/>
    <s v="NO CUMPLE"/>
    <n v="1"/>
    <n v="2"/>
    <n v="-1"/>
    <n v="2"/>
    <s v="H"/>
    <n v="0.5"/>
  </r>
  <r>
    <s v="106958634"/>
    <x v="0"/>
    <x v="0"/>
    <s v="EMBUTIDO SALCHICHON"/>
    <x v="1"/>
    <x v="12"/>
    <s v="MECANIOP"/>
    <s v="COORTU01"/>
    <s v="B"/>
    <s v="10EMBU16"/>
    <x v="0"/>
    <d v="2024-05-19T00:00:00"/>
    <d v="2024-05-19T00:00:00"/>
    <x v="1"/>
    <s v="CUMPLE"/>
    <n v="1"/>
    <n v="4"/>
    <n v="-3"/>
    <n v="4"/>
    <s v="H"/>
    <n v="0.25"/>
  </r>
  <r>
    <s v="106958634"/>
    <x v="0"/>
    <x v="0"/>
    <s v="EMBUTIDO SALCHICHON"/>
    <x v="4"/>
    <x v="11"/>
    <s v="ELECTI04"/>
    <s v="COORTU01"/>
    <s v="B"/>
    <s v="10EMBU16"/>
    <x v="0"/>
    <d v="2024-05-19T00:00:00"/>
    <d v="2024-05-24T00:00:00"/>
    <x v="1"/>
    <s v="NO CUMPLE"/>
    <n v="1"/>
    <n v="2"/>
    <n v="-1"/>
    <n v="1"/>
    <s v="H"/>
    <n v="0.5"/>
  </r>
  <r>
    <s v="106933248"/>
    <x v="7"/>
    <x v="7"/>
    <s v="LINEA DE LARGA VIDA"/>
    <x v="1"/>
    <x v="14"/>
    <s v="MECANI21"/>
    <s v="COORTU02"/>
    <s v="B"/>
    <s v="10FORM02"/>
    <x v="0"/>
    <d v="2024-05-17T00:00:00"/>
    <d v="2024-05-29T00:00:00"/>
    <x v="1"/>
    <s v="NO CUMPLE"/>
    <n v="4"/>
    <n v="8"/>
    <n v="-4"/>
    <n v="8"/>
    <s v="H"/>
    <n v="0.5"/>
  </r>
  <r>
    <s v="106933279"/>
    <x v="6"/>
    <x v="6"/>
    <s v="FORMADO"/>
    <x v="3"/>
    <x v="14"/>
    <s v="MECANI21"/>
    <s v="COORMTTO"/>
    <s v="B"/>
    <s v="10FORM01"/>
    <x v="0"/>
    <d v="2024-05-17T00:00:00"/>
    <d v="2024-05-17T00:00:00"/>
    <x v="1"/>
    <s v="CUMPLE"/>
    <n v="4"/>
    <n v="4"/>
    <n v="0"/>
    <n v="4"/>
    <s v="H"/>
    <n v="1"/>
  </r>
  <r>
    <s v="106933279"/>
    <x v="6"/>
    <x v="6"/>
    <s v="FORMADO"/>
    <x v="2"/>
    <x v="13"/>
    <s v="MECANI21"/>
    <s v="COORMTTO"/>
    <s v="B"/>
    <s v="10FORM01"/>
    <x v="0"/>
    <d v="2024-05-17T00:00:00"/>
    <d v="2024-05-28T00:00:00"/>
    <x v="1"/>
    <s v="NO CUMPLE"/>
    <n v="6"/>
    <n v="3"/>
    <n v="3"/>
    <n v="3"/>
    <s v="H"/>
    <n v="2"/>
  </r>
  <r>
    <s v="106933278"/>
    <x v="5"/>
    <x v="5"/>
    <s v="FORMADO"/>
    <x v="3"/>
    <x v="14"/>
    <s v="MECANI12"/>
    <s v="COORTU01"/>
    <s v="B"/>
    <s v="10FORM01"/>
    <x v="0"/>
    <d v="2024-05-17T00:00:00"/>
    <d v="2024-05-29T00:00:00"/>
    <x v="1"/>
    <s v="NO CUMPLE"/>
    <n v="4"/>
    <n v="4"/>
    <n v="0"/>
    <n v="4"/>
    <s v="H"/>
    <n v="1"/>
  </r>
  <r>
    <s v="106933278"/>
    <x v="5"/>
    <x v="5"/>
    <s v="FORMADO"/>
    <x v="2"/>
    <x v="13"/>
    <s v="MECANI12"/>
    <s v="COORTU01"/>
    <s v="B"/>
    <s v="10FORM01"/>
    <x v="0"/>
    <d v="2024-05-17T00:00:00"/>
    <d v="2024-05-29T00:00:00"/>
    <x v="1"/>
    <s v="NO CUMPLE"/>
    <n v="3"/>
    <n v="3"/>
    <n v="0"/>
    <n v="3"/>
    <s v="H"/>
    <n v="1"/>
  </r>
  <r>
    <s v="106933278"/>
    <x v="5"/>
    <x v="5"/>
    <s v="FORMADO"/>
    <x v="4"/>
    <x v="13"/>
    <s v="ELTROINT"/>
    <s v="COORTU01"/>
    <s v="B"/>
    <s v="10FORM01"/>
    <x v="0"/>
    <d v="2024-05-17T00:00:00"/>
    <d v="2024-05-19T00:00:00"/>
    <x v="1"/>
    <s v="NO CUMPLE"/>
    <n v="3"/>
    <n v="3"/>
    <n v="0"/>
    <n v="3"/>
    <s v="H"/>
    <n v="1"/>
  </r>
  <r>
    <s v="106933278"/>
    <x v="5"/>
    <x v="5"/>
    <s v="FORMADO"/>
    <x v="7"/>
    <x v="37"/>
    <s v="ELTROINT"/>
    <s v="COORTU01"/>
    <s v="B"/>
    <s v="10FORM01"/>
    <x v="0"/>
    <d v="2024-05-17T00:00:00"/>
    <d v="2024-05-19T00:00:00"/>
    <x v="1"/>
    <s v="NO CUMPLE"/>
    <n v="3"/>
    <n v="4"/>
    <n v="-1"/>
    <n v="4"/>
    <s v="H"/>
    <n v="0.75"/>
  </r>
  <r>
    <s v="106933279"/>
    <x v="6"/>
    <x v="6"/>
    <s v="FORMADO"/>
    <x v="4"/>
    <x v="13"/>
    <s v="ELTROINT"/>
    <s v="COORMTTO"/>
    <s v="B"/>
    <s v="10FORM01"/>
    <x v="0"/>
    <d v="2024-05-17T00:00:00"/>
    <d v="2024-05-25T00:00:00"/>
    <x v="1"/>
    <s v="NO CUMPLE"/>
    <n v="2.5"/>
    <n v="3"/>
    <n v="-0.5"/>
    <n v="3"/>
    <s v="H"/>
    <n v="0.83333333333333337"/>
  </r>
  <r>
    <s v="106933279"/>
    <x v="6"/>
    <x v="6"/>
    <s v="FORMADO"/>
    <x v="7"/>
    <x v="37"/>
    <s v="ELTROINT"/>
    <s v="COORMTTO"/>
    <s v="B"/>
    <s v="10FORM01"/>
    <x v="0"/>
    <d v="2024-05-17T00:00:00"/>
    <d v="2024-05-25T00:00:00"/>
    <x v="1"/>
    <s v="NO CUMPLE"/>
    <n v="3"/>
    <n v="4"/>
    <n v="-1"/>
    <n v="4"/>
    <s v="H"/>
    <n v="0.75"/>
  </r>
  <r>
    <s v="106933248"/>
    <x v="7"/>
    <x v="7"/>
    <s v="LINEA DE LARGA VIDA"/>
    <x v="3"/>
    <x v="14"/>
    <s v="ELECTI13"/>
    <s v="COORTU02"/>
    <s v="B"/>
    <s v="10FORM02"/>
    <x v="0"/>
    <d v="2024-05-17T00:00:00"/>
    <d v="2024-05-19T00:00:00"/>
    <x v="1"/>
    <s v="NO CUMPLE"/>
    <n v="2"/>
    <n v="2"/>
    <n v="0"/>
    <n v="2"/>
    <s v="H"/>
    <n v="1"/>
  </r>
  <r>
    <s v="106933278"/>
    <x v="5"/>
    <x v="5"/>
    <s v="FORMADO"/>
    <x v="6"/>
    <x v="14"/>
    <s v="ELECTI13"/>
    <s v="COORTU01"/>
    <s v="B"/>
    <s v="10FORM01"/>
    <x v="0"/>
    <d v="2024-05-17T00:00:00"/>
    <d v="2024-05-26T00:00:00"/>
    <x v="1"/>
    <s v="NO CUMPLE"/>
    <n v="1.5"/>
    <n v="2"/>
    <n v="-0.5"/>
    <n v="2"/>
    <s v="H"/>
    <n v="0.75"/>
  </r>
  <r>
    <s v="106933278"/>
    <x v="5"/>
    <x v="5"/>
    <s v="FORMADO"/>
    <x v="5"/>
    <x v="13"/>
    <s v="ELECTI13"/>
    <s v="COORTU01"/>
    <s v="B"/>
    <s v="10FORM01"/>
    <x v="0"/>
    <d v="2024-05-17T00:00:00"/>
    <d v="2004-05-26T00:00:00"/>
    <x v="1"/>
    <s v="CUMPLE"/>
    <n v="1"/>
    <n v="2"/>
    <n v="-1"/>
    <n v="2"/>
    <s v="H"/>
    <n v="0.5"/>
  </r>
  <r>
    <s v="106933278"/>
    <x v="5"/>
    <x v="5"/>
    <s v="FORMADO"/>
    <x v="11"/>
    <x v="37"/>
    <s v="ELECTI13"/>
    <s v="COORTU01"/>
    <s v="B"/>
    <s v="10FORM01"/>
    <x v="0"/>
    <d v="2024-05-17T00:00:00"/>
    <d v="2024-05-26T00:00:00"/>
    <x v="1"/>
    <s v="NO CUMPLE"/>
    <n v="1"/>
    <n v="1"/>
    <n v="0"/>
    <n v="4"/>
    <s v="H"/>
    <n v="1"/>
  </r>
  <r>
    <s v="106933278"/>
    <x v="5"/>
    <x v="5"/>
    <s v="FORMADO"/>
    <x v="0"/>
    <x v="42"/>
    <s v="ELECTI13"/>
    <s v="COORTU01"/>
    <s v="B"/>
    <s v="10FORM01"/>
    <x v="0"/>
    <d v="2024-05-17T00:00:00"/>
    <d v="2024-05-26T00:00:00"/>
    <x v="1"/>
    <s v="NO CUMPLE"/>
    <n v="1.5"/>
    <n v="2"/>
    <n v="-0.5"/>
    <n v="4"/>
    <s v="H"/>
    <n v="0.75"/>
  </r>
  <r>
    <s v="106933279"/>
    <x v="6"/>
    <x v="6"/>
    <s v="FORMADO"/>
    <x v="6"/>
    <x v="14"/>
    <s v="ELECTI13"/>
    <s v="COORMTTO"/>
    <s v="B"/>
    <s v="10FORM01"/>
    <x v="0"/>
    <d v="2024-05-17T00:00:00"/>
    <d v="2024-05-22T00:00:00"/>
    <x v="1"/>
    <s v="NO CUMPLE"/>
    <n v="2"/>
    <n v="4"/>
    <n v="-2"/>
    <n v="2"/>
    <s v="H"/>
    <n v="0.5"/>
  </r>
  <r>
    <s v="106933279"/>
    <x v="6"/>
    <x v="6"/>
    <s v="FORMADO"/>
    <x v="5"/>
    <x v="13"/>
    <s v="ELECTI13"/>
    <s v="COORMTTO"/>
    <s v="B"/>
    <s v="10FORM01"/>
    <x v="0"/>
    <d v="2024-05-17T00:00:00"/>
    <d v="2024-05-22T00:00:00"/>
    <x v="1"/>
    <s v="NO CUMPLE"/>
    <n v="1"/>
    <n v="4"/>
    <n v="-3"/>
    <n v="2"/>
    <s v="H"/>
    <n v="0.25"/>
  </r>
  <r>
    <s v="106933279"/>
    <x v="6"/>
    <x v="6"/>
    <s v="FORMADO"/>
    <x v="11"/>
    <x v="37"/>
    <s v="ELECTI13"/>
    <s v="COORMTTO"/>
    <s v="B"/>
    <s v="10FORM01"/>
    <x v="0"/>
    <d v="2024-05-17T00:00:00"/>
    <d v="2024-05-22T00:00:00"/>
    <x v="1"/>
    <s v="NO CUMPLE"/>
    <n v="1"/>
    <n v="2"/>
    <n v="-1"/>
    <n v="4"/>
    <s v="H"/>
    <n v="0.5"/>
  </r>
  <r>
    <s v="106933279"/>
    <x v="6"/>
    <x v="6"/>
    <s v="FORMADO"/>
    <x v="0"/>
    <x v="42"/>
    <s v="ELECTI13"/>
    <s v="COORMTTO"/>
    <s v="B"/>
    <s v="10FORM01"/>
    <x v="0"/>
    <d v="2024-05-17T00:00:00"/>
    <d v="2024-05-22T00:00:00"/>
    <x v="1"/>
    <s v="NO CUMPLE"/>
    <n v="2"/>
    <n v="3"/>
    <n v="-1"/>
    <n v="4"/>
    <s v="H"/>
    <n v="0.66666666666666663"/>
  </r>
  <r>
    <s v="106932264"/>
    <x v="1"/>
    <x v="1"/>
    <s v="EMPAQUE RIGIDO"/>
    <x v="1"/>
    <x v="1"/>
    <s v="MECANI20"/>
    <s v="COORTU03"/>
    <s v="B"/>
    <s v="10EMPA17"/>
    <x v="0"/>
    <d v="2024-05-16T00:00:00"/>
    <d v="2024-05-19T00:00:00"/>
    <x v="1"/>
    <s v="NO CUMPLE"/>
    <n v="3"/>
    <n v="3"/>
    <n v="0"/>
    <n v="3"/>
    <s v="H"/>
    <n v="1"/>
  </r>
  <r>
    <s v="106932264"/>
    <x v="1"/>
    <x v="1"/>
    <s v="EMPAQUE RIGIDO"/>
    <x v="2"/>
    <x v="2"/>
    <s v="INSTRI04"/>
    <s v="COORTU03"/>
    <s v="B"/>
    <s v="10EMPA17"/>
    <x v="0"/>
    <d v="2024-05-16T00:00:00"/>
    <d v="2024-05-16T00:00:00"/>
    <x v="1"/>
    <s v="CUMPLE"/>
    <n v="1"/>
    <n v="1"/>
    <n v="0"/>
    <n v="1"/>
    <s v="H"/>
    <n v="1"/>
  </r>
  <r>
    <s v="106940726"/>
    <x v="2"/>
    <x v="2"/>
    <s v="EMPAQUE"/>
    <x v="1"/>
    <x v="1"/>
    <s v="MECANI13"/>
    <s v="COORTU01"/>
    <s v="A"/>
    <s v="10EMPA15"/>
    <x v="0"/>
    <d v="2024-05-15T00:00:00"/>
    <d v="2024-05-19T00:00:00"/>
    <x v="1"/>
    <s v="NO CUMPLE"/>
    <n v="2"/>
    <n v="2"/>
    <n v="0"/>
    <n v="2"/>
    <s v="H"/>
    <n v="1"/>
  </r>
  <r>
    <s v="106925095"/>
    <x v="8"/>
    <x v="8"/>
    <s v="FORMADO"/>
    <x v="1"/>
    <x v="14"/>
    <s v="MECANI12"/>
    <s v="COORTU02"/>
    <s v="B"/>
    <s v="10FORM01"/>
    <x v="0"/>
    <d v="2024-05-13T00:00:00"/>
    <m/>
    <x v="0"/>
    <s v="NO CUMPLE"/>
    <n v="0"/>
    <n v="8"/>
    <n v="-8"/>
    <n v="8"/>
    <s v="H"/>
    <n v="0"/>
  </r>
  <r>
    <s v="106925095"/>
    <x v="8"/>
    <x v="8"/>
    <s v="FORMADO"/>
    <x v="3"/>
    <x v="14"/>
    <s v="ELECTI13"/>
    <s v="COORTU02"/>
    <s v="B"/>
    <s v="10FORM01"/>
    <x v="0"/>
    <d v="2024-05-13T00:00:00"/>
    <d v="2024-05-13T00:00:00"/>
    <x v="1"/>
    <s v="CUMPLE"/>
    <n v="1"/>
    <n v="2"/>
    <n v="-1"/>
    <n v="2"/>
    <s v="H"/>
    <n v="0.5"/>
  </r>
  <r>
    <s v="107126536"/>
    <x v="3"/>
    <x v="3"/>
    <s v="EMPAQUE"/>
    <x v="1"/>
    <x v="44"/>
    <s v="MECANI14"/>
    <s v="COORMTTO"/>
    <s v="B"/>
    <s v="10EMPA03"/>
    <x v="0"/>
    <d v="2024-05-12T00:00:00"/>
    <d v="2024-05-12T00:00:00"/>
    <x v="1"/>
    <s v="CUMPLE"/>
    <n v="2.75"/>
    <n v="4"/>
    <n v="-1.25"/>
    <n v="4"/>
    <s v="H"/>
    <n v="0.6875"/>
  </r>
  <r>
    <s v="106930515"/>
    <x v="0"/>
    <x v="0"/>
    <s v="EMBUTIDO SALCHICHON"/>
    <x v="5"/>
    <x v="45"/>
    <s v="MECANI17"/>
    <s v="COORTU01"/>
    <s v="B"/>
    <s v="10EMBU16"/>
    <x v="0"/>
    <d v="2024-05-10T00:00:00"/>
    <d v="2024-05-31T00:00:00"/>
    <x v="1"/>
    <s v="NO CUMPLE"/>
    <n v="5"/>
    <n v="5"/>
    <n v="0"/>
    <n v="5"/>
    <s v="H"/>
    <n v="1"/>
  </r>
  <r>
    <s v="106930515"/>
    <x v="0"/>
    <x v="0"/>
    <s v="EMBUTIDO SALCHICHON"/>
    <x v="7"/>
    <x v="16"/>
    <s v="ELECTI04"/>
    <s v="COORTU01"/>
    <s v="B"/>
    <s v="10EMBU16"/>
    <x v="0"/>
    <d v="2024-05-10T00:00:00"/>
    <d v="2024-05-10T00:00:00"/>
    <x v="1"/>
    <s v="CUMPLE"/>
    <n v="2"/>
    <n v="0.3"/>
    <n v="1.7"/>
    <n v="2"/>
    <s v="H"/>
    <n v="6.666666666666667"/>
  </r>
  <r>
    <s v="106930515"/>
    <x v="0"/>
    <x v="0"/>
    <s v="EMBUTIDO SALCHICHON"/>
    <x v="8"/>
    <x v="46"/>
    <s v="ELECTI04"/>
    <s v="COORTU01"/>
    <s v="B"/>
    <s v="10EMBU16"/>
    <x v="0"/>
    <d v="2024-05-10T00:00:00"/>
    <d v="2024-05-10T00:00:00"/>
    <x v="1"/>
    <s v="CUMPLE"/>
    <n v="2"/>
    <n v="2"/>
    <n v="0"/>
    <n v="3"/>
    <s v="H"/>
    <n v="1"/>
  </r>
  <r>
    <s v="106915894"/>
    <x v="1"/>
    <x v="1"/>
    <s v="EMPAQUE RIGIDO"/>
    <x v="1"/>
    <x v="3"/>
    <s v="MECANI20"/>
    <s v="COORTU01"/>
    <s v="B"/>
    <s v="10EMPA17"/>
    <x v="0"/>
    <d v="2024-05-09T00:00:00"/>
    <d v="2024-05-05T00:00:00"/>
    <x v="1"/>
    <s v="CUMPLE"/>
    <n v="1"/>
    <n v="1"/>
    <n v="0"/>
    <n v="1"/>
    <s v="H"/>
    <n v="1"/>
  </r>
  <r>
    <s v="106915894"/>
    <x v="1"/>
    <x v="1"/>
    <s v="EMPAQUE RIGIDO"/>
    <x v="2"/>
    <x v="4"/>
    <s v="INSTRI04"/>
    <s v="COORTU01"/>
    <s v="B"/>
    <s v="10EMPA17"/>
    <x v="0"/>
    <d v="2024-05-09T00:00:00"/>
    <d v="2024-05-09T00:00:00"/>
    <x v="1"/>
    <s v="CUMPLE"/>
    <n v="0.5"/>
    <n v="1"/>
    <n v="-0.5"/>
    <n v="1"/>
    <s v="H"/>
    <n v="0.5"/>
  </r>
  <r>
    <s v="106915894"/>
    <x v="1"/>
    <x v="1"/>
    <s v="EMPAQUE RIGIDO"/>
    <x v="3"/>
    <x v="5"/>
    <s v="ELECTI01"/>
    <s v="COORTU01"/>
    <s v="B"/>
    <s v="10EMPA17"/>
    <x v="0"/>
    <d v="2024-05-09T00:00:00"/>
    <d v="2024-05-09T00:00:00"/>
    <x v="1"/>
    <s v="CUMPLE"/>
    <n v="1.25"/>
    <n v="1"/>
    <n v="0.25"/>
    <n v="1"/>
    <s v="H"/>
    <n v="1.25"/>
  </r>
  <r>
    <s v="106917059"/>
    <x v="2"/>
    <x v="2"/>
    <s v="EMPAQUE"/>
    <x v="3"/>
    <x v="17"/>
    <s v="MECANI14"/>
    <s v="COORTU01"/>
    <s v="A"/>
    <s v="10EMPA15"/>
    <x v="0"/>
    <d v="2024-05-08T00:00:00"/>
    <d v="2024-05-24T00:00:00"/>
    <x v="1"/>
    <s v="NO CUMPLE"/>
    <n v="3"/>
    <n v="3"/>
    <n v="0"/>
    <n v="3"/>
    <s v="H"/>
    <n v="1"/>
  </r>
  <r>
    <s v="106917059"/>
    <x v="2"/>
    <x v="2"/>
    <s v="EMPAQUE"/>
    <x v="0"/>
    <x v="47"/>
    <s v="MECANI14"/>
    <s v="COORTU01"/>
    <s v="A"/>
    <s v="10EMPA15"/>
    <x v="0"/>
    <d v="2024-05-08T00:00:00"/>
    <d v="2024-05-24T00:00:00"/>
    <x v="1"/>
    <s v="NO CUMPLE"/>
    <n v="4"/>
    <n v="16"/>
    <n v="-12"/>
    <n v="8"/>
    <s v="H"/>
    <n v="0.25"/>
  </r>
  <r>
    <s v="106917059"/>
    <x v="2"/>
    <x v="2"/>
    <s v="EMPAQUE"/>
    <x v="5"/>
    <x v="48"/>
    <s v="INSTRI04"/>
    <s v="COORTU01"/>
    <s v="A"/>
    <s v="10EMPA15"/>
    <x v="0"/>
    <d v="2024-05-08T00:00:00"/>
    <d v="2024-05-26T00:00:00"/>
    <x v="1"/>
    <s v="NO CUMPLE"/>
    <n v="3"/>
    <n v="1"/>
    <n v="2"/>
    <n v="6"/>
    <s v="H"/>
    <n v="3"/>
  </r>
  <r>
    <s v="106917059"/>
    <x v="2"/>
    <x v="2"/>
    <s v="EMPAQUE"/>
    <x v="6"/>
    <x v="18"/>
    <s v="ELTROINT"/>
    <s v="COORTU01"/>
    <s v="A"/>
    <s v="10EMPA15"/>
    <x v="0"/>
    <d v="2024-05-08T00:00:00"/>
    <d v="2024-05-08T00:00:00"/>
    <x v="1"/>
    <s v="CUMPLE"/>
    <n v="2"/>
    <n v="2"/>
    <n v="0"/>
    <n v="2"/>
    <s v="H"/>
    <n v="1"/>
  </r>
  <r>
    <s v="106917059"/>
    <x v="2"/>
    <x v="2"/>
    <s v="EMPAQUE"/>
    <x v="4"/>
    <x v="49"/>
    <s v="ELTROINT"/>
    <s v="COORTU01"/>
    <s v="A"/>
    <s v="10EMPA15"/>
    <x v="0"/>
    <d v="2024-05-08T00:00:00"/>
    <d v="2024-05-08T00:00:00"/>
    <x v="1"/>
    <s v="CUMPLE"/>
    <n v="4"/>
    <n v="6"/>
    <n v="-2"/>
    <n v="6"/>
    <s v="H"/>
    <n v="0.66666666666666663"/>
  </r>
  <r>
    <s v="106917059"/>
    <x v="2"/>
    <x v="2"/>
    <s v="EMPAQUE"/>
    <x v="7"/>
    <x v="50"/>
    <s v="ELTROINT"/>
    <s v="COORTU01"/>
    <s v="A"/>
    <s v="10EMPA15"/>
    <x v="0"/>
    <d v="2024-05-08T00:00:00"/>
    <d v="2024-05-08T00:00:00"/>
    <x v="1"/>
    <s v="CUMPLE"/>
    <n v="1"/>
    <n v="1"/>
    <n v="0"/>
    <n v="1"/>
    <s v="H"/>
    <n v="1"/>
  </r>
  <r>
    <s v="106917059"/>
    <x v="2"/>
    <x v="2"/>
    <s v="EMPAQUE"/>
    <x v="11"/>
    <x v="46"/>
    <s v="ELECTI03"/>
    <s v="COORTU01"/>
    <s v="A"/>
    <s v="10EMPA15"/>
    <x v="0"/>
    <d v="2024-05-08T00:00:00"/>
    <d v="2024-05-25T00:00:00"/>
    <x v="1"/>
    <s v="NO CUMPLE"/>
    <n v="3"/>
    <n v="1"/>
    <n v="2"/>
    <n v="6"/>
    <s v="H"/>
    <n v="3"/>
  </r>
  <r>
    <s v="106917059"/>
    <x v="2"/>
    <x v="2"/>
    <s v="EMPAQUE"/>
    <x v="8"/>
    <x v="16"/>
    <s v="ELECTI03"/>
    <s v="COORTU01"/>
    <s v="A"/>
    <s v="10EMPA15"/>
    <x v="0"/>
    <d v="2024-05-08T00:00:00"/>
    <d v="2024-06-03T00:00:00"/>
    <x v="1"/>
    <s v="NO CUMPLE"/>
    <n v="2"/>
    <n v="1"/>
    <n v="1"/>
    <n v="4"/>
    <s v="H"/>
    <n v="2"/>
  </r>
  <r>
    <s v="106917059"/>
    <x v="2"/>
    <x v="2"/>
    <s v="EMPAQUE"/>
    <x v="12"/>
    <x v="51"/>
    <s v="ELECTI03"/>
    <s v="COORTU01"/>
    <s v="A"/>
    <s v="10EMPA15"/>
    <x v="0"/>
    <d v="2024-05-08T00:00:00"/>
    <d v="2024-05-19T00:00:00"/>
    <x v="1"/>
    <s v="NO CUMPLE"/>
    <n v="4"/>
    <n v="1.5"/>
    <n v="2.5"/>
    <n v="8"/>
    <s v="H"/>
    <n v="2.6666666666666665"/>
  </r>
  <r>
    <s v="106911267"/>
    <x v="9"/>
    <x v="9"/>
    <s v="FORMADO"/>
    <x v="1"/>
    <x v="14"/>
    <s v="MECANI21"/>
    <s v="COORTU02"/>
    <s v="B"/>
    <s v="10FORM01"/>
    <x v="0"/>
    <d v="2024-05-07T00:00:00"/>
    <d v="2024-05-07T00:00:00"/>
    <x v="1"/>
    <s v="CUMPLE"/>
    <n v="5"/>
    <n v="8"/>
    <n v="-3"/>
    <n v="8"/>
    <s v="H"/>
    <n v="0.625"/>
  </r>
  <r>
    <s v="106911267"/>
    <x v="9"/>
    <x v="9"/>
    <s v="FORMADO"/>
    <x v="3"/>
    <x v="14"/>
    <s v="ELECTI13"/>
    <s v="COORTU02"/>
    <s v="B"/>
    <s v="10FORM01"/>
    <x v="0"/>
    <d v="2024-05-07T00:00:00"/>
    <d v="2024-05-07T00:00:00"/>
    <x v="1"/>
    <s v="CUMPLE"/>
    <n v="1.5"/>
    <n v="6"/>
    <n v="-4.5"/>
    <n v="2"/>
    <s v="H"/>
    <n v="0.25"/>
  </r>
  <r>
    <s v="106473273"/>
    <x v="4"/>
    <x v="4"/>
    <s v="EMBUTIDO SALCHICHON"/>
    <x v="1"/>
    <x v="34"/>
    <s v="MECANI17"/>
    <s v="COORTU02"/>
    <s v="B"/>
    <s v="10EMBU16"/>
    <x v="0"/>
    <d v="2024-05-03T00:00:00"/>
    <d v="2023-10-14T00:00:00"/>
    <x v="1"/>
    <s v="CUMPLE"/>
    <n v="0.08"/>
    <n v="2"/>
    <n v="-1.92"/>
    <n v="2"/>
    <s v="H"/>
    <n v="0.04"/>
  </r>
  <r>
    <s v="106473273"/>
    <x v="4"/>
    <x v="4"/>
    <s v="EMBUTIDO SALCHICHON"/>
    <x v="2"/>
    <x v="28"/>
    <s v="MECANI17"/>
    <s v="COORTU02"/>
    <s v="B"/>
    <s v="10EMBU16"/>
    <x v="0"/>
    <d v="2024-05-03T00:00:00"/>
    <d v="2023-10-14T00:00:00"/>
    <x v="1"/>
    <s v="CUMPLE"/>
    <n v="0.08"/>
    <n v="72"/>
    <n v="-71.92"/>
    <n v="72"/>
    <s v="H"/>
    <n v="1.1111111111111111E-3"/>
  </r>
  <r>
    <s v="106473273"/>
    <x v="4"/>
    <x v="4"/>
    <s v="EMBUTIDO SALCHICHON"/>
    <x v="5"/>
    <x v="52"/>
    <s v="MECANI17"/>
    <s v="COORTU02"/>
    <s v="B"/>
    <s v="10EMBU16"/>
    <x v="0"/>
    <d v="2024-05-03T00:00:00"/>
    <m/>
    <x v="0"/>
    <s v="NO CUMPLE"/>
    <n v="0"/>
    <n v="96"/>
    <n v="-96"/>
    <n v="96"/>
    <s v="H"/>
    <n v="0"/>
  </r>
  <r>
    <s v="106473273"/>
    <x v="4"/>
    <x v="4"/>
    <s v="EMBUTIDO SALCHICHON"/>
    <x v="3"/>
    <x v="10"/>
    <s v="ELTROINT"/>
    <s v="COORTU02"/>
    <s v="B"/>
    <s v="10EMBU16"/>
    <x v="0"/>
    <d v="2024-05-03T00:00:00"/>
    <d v="2023-10-14T00:00:00"/>
    <x v="1"/>
    <s v="CUMPLE"/>
    <n v="0.08"/>
    <n v="2"/>
    <n v="-1.92"/>
    <n v="2"/>
    <s v="H"/>
    <n v="0.04"/>
  </r>
  <r>
    <s v="106473273"/>
    <x v="4"/>
    <x v="4"/>
    <s v="EMBUTIDO SALCHICHON"/>
    <x v="6"/>
    <x v="29"/>
    <s v="ELTROINT"/>
    <s v="COORTU02"/>
    <s v="B"/>
    <s v="10EMBU16"/>
    <x v="0"/>
    <d v="2024-05-03T00:00:00"/>
    <d v="2023-10-17T00:00:00"/>
    <x v="1"/>
    <s v="CUMPLE"/>
    <n v="0.08"/>
    <n v="48"/>
    <n v="-47.92"/>
    <n v="48"/>
    <s v="H"/>
    <n v="1.6666666666666668E-3"/>
  </r>
  <r>
    <s v="106473273"/>
    <x v="4"/>
    <x v="4"/>
    <s v="EMBUTIDO SALCHICHON"/>
    <x v="11"/>
    <x v="53"/>
    <s v="ELTROI05"/>
    <s v="COORTU02"/>
    <s v="B"/>
    <s v="10EMBU16"/>
    <x v="0"/>
    <d v="2024-05-03T00:00:00"/>
    <d v="2024-04-05T00:00:00"/>
    <x v="1"/>
    <s v="CUMPLE"/>
    <n v="0.5"/>
    <n v="72"/>
    <n v="-71.5"/>
    <n v="72"/>
    <s v="H"/>
    <n v="6.9444444444444441E-3"/>
  </r>
  <r>
    <s v="106473273"/>
    <x v="4"/>
    <x v="4"/>
    <s v="EMBUTIDO SALCHICHON"/>
    <x v="0"/>
    <x v="11"/>
    <s v="ELECTI01"/>
    <s v="COORTU02"/>
    <s v="B"/>
    <s v="10EMBU16"/>
    <x v="0"/>
    <d v="2024-05-03T00:00:00"/>
    <d v="2023-10-14T00:00:00"/>
    <x v="1"/>
    <s v="CUMPLE"/>
    <n v="0.75"/>
    <n v="0.3"/>
    <n v="0.45"/>
    <n v="0.3"/>
    <s v="H"/>
    <n v="2.5"/>
  </r>
  <r>
    <s v="106473273"/>
    <x v="4"/>
    <x v="4"/>
    <s v="EMBUTIDO SALCHICHON"/>
    <x v="1"/>
    <x v="34"/>
    <s v="MECANI17"/>
    <s v="COORTU02"/>
    <s v="B"/>
    <s v="10EMBU16"/>
    <x v="0"/>
    <d v="2024-05-03T00:00:00"/>
    <d v="2023-10-14T00:00:00"/>
    <x v="1"/>
    <s v="CUMPLE"/>
    <n v="0.08"/>
    <n v="2"/>
    <n v="-1.92"/>
    <n v="2"/>
    <s v="H"/>
    <n v="0.04"/>
  </r>
  <r>
    <s v="106473273"/>
    <x v="4"/>
    <x v="4"/>
    <s v="EMBUTIDO SALCHICHON"/>
    <x v="2"/>
    <x v="28"/>
    <s v="MECANI17"/>
    <s v="COORTU02"/>
    <s v="B"/>
    <s v="10EMBU16"/>
    <x v="0"/>
    <d v="2024-05-03T00:00:00"/>
    <d v="2023-10-14T00:00:00"/>
    <x v="1"/>
    <s v="CUMPLE"/>
    <n v="0.08"/>
    <n v="72"/>
    <n v="-71.92"/>
    <n v="72"/>
    <s v="H"/>
    <n v="1.1111111111111111E-3"/>
  </r>
  <r>
    <s v="106473273"/>
    <x v="4"/>
    <x v="4"/>
    <s v="EMBUTIDO SALCHICHON"/>
    <x v="5"/>
    <x v="52"/>
    <s v="MECANI17"/>
    <s v="COORTU02"/>
    <s v="B"/>
    <s v="10EMBU16"/>
    <x v="0"/>
    <d v="2024-05-03T00:00:00"/>
    <m/>
    <x v="0"/>
    <s v="NO CUMPLE"/>
    <n v="0"/>
    <n v="96"/>
    <n v="-96"/>
    <n v="96"/>
    <s v="H"/>
    <n v="0"/>
  </r>
  <r>
    <s v="106473273"/>
    <x v="4"/>
    <x v="4"/>
    <s v="EMBUTIDO SALCHICHON"/>
    <x v="3"/>
    <x v="10"/>
    <s v="ELTROINT"/>
    <s v="COORTU02"/>
    <s v="B"/>
    <s v="10EMBU16"/>
    <x v="0"/>
    <d v="2024-05-03T00:00:00"/>
    <d v="2023-10-14T00:00:00"/>
    <x v="1"/>
    <s v="CUMPLE"/>
    <n v="0.08"/>
    <n v="2"/>
    <n v="-1.92"/>
    <n v="2"/>
    <s v="H"/>
    <n v="0.04"/>
  </r>
  <r>
    <s v="106473273"/>
    <x v="4"/>
    <x v="4"/>
    <s v="EMBUTIDO SALCHICHON"/>
    <x v="6"/>
    <x v="29"/>
    <s v="ELTROINT"/>
    <s v="COORTU02"/>
    <s v="B"/>
    <s v="10EMBU16"/>
    <x v="0"/>
    <d v="2024-05-03T00:00:00"/>
    <d v="2023-10-17T00:00:00"/>
    <x v="1"/>
    <s v="CUMPLE"/>
    <n v="0.08"/>
    <n v="48"/>
    <n v="-47.92"/>
    <n v="48"/>
    <s v="H"/>
    <n v="1.6666666666666668E-3"/>
  </r>
  <r>
    <s v="106473273"/>
    <x v="4"/>
    <x v="4"/>
    <s v="EMBUTIDO SALCHICHON"/>
    <x v="11"/>
    <x v="53"/>
    <s v="ELTROI05"/>
    <s v="COORTU02"/>
    <s v="B"/>
    <s v="10EMBU16"/>
    <x v="0"/>
    <d v="2024-05-03T00:00:00"/>
    <d v="2024-04-05T00:00:00"/>
    <x v="1"/>
    <s v="CUMPLE"/>
    <n v="0.5"/>
    <n v="72"/>
    <n v="-71.5"/>
    <n v="72"/>
    <s v="H"/>
    <n v="6.9444444444444441E-3"/>
  </r>
  <r>
    <s v="106473273"/>
    <x v="4"/>
    <x v="4"/>
    <s v="EMBUTIDO SALCHICHON"/>
    <x v="0"/>
    <x v="11"/>
    <s v="ELECTI01"/>
    <s v="COORTU02"/>
    <s v="B"/>
    <s v="10EMBU16"/>
    <x v="0"/>
    <d v="2024-05-03T00:00:00"/>
    <d v="2023-10-14T00:00:00"/>
    <x v="1"/>
    <s v="CUMPLE"/>
    <n v="0.75"/>
    <n v="0.3"/>
    <n v="0.45"/>
    <n v="0.3"/>
    <s v="H"/>
    <n v="2.5"/>
  </r>
  <r>
    <s v="106897511"/>
    <x v="2"/>
    <x v="2"/>
    <s v="EMPAQUE"/>
    <x v="3"/>
    <x v="7"/>
    <s v="ELECTI01"/>
    <s v="COORTU01"/>
    <s v="A"/>
    <s v="10EMPA15"/>
    <x v="0"/>
    <d v="2024-05-01T00:00:00"/>
    <d v="2024-05-09T00:00:00"/>
    <x v="1"/>
    <s v="NO CUMPLE"/>
    <n v="1"/>
    <n v="1"/>
    <n v="0"/>
    <n v="1"/>
    <s v="H"/>
    <n v="1"/>
  </r>
  <r>
    <s v="106892258"/>
    <x v="3"/>
    <x v="3"/>
    <s v="EMPAQUE"/>
    <x v="3"/>
    <x v="7"/>
    <s v="ELECTI01"/>
    <s v="COORTU01"/>
    <s v="B"/>
    <s v="10EMPA03"/>
    <x v="0"/>
    <d v="2024-04-30T00:00:00"/>
    <d v="2024-04-24T00:00:00"/>
    <x v="1"/>
    <s v="CUMPLE"/>
    <n v="0.75"/>
    <n v="1"/>
    <n v="-0.25"/>
    <n v="1"/>
    <s v="H"/>
    <n v="0.75"/>
  </r>
  <r>
    <s v="106874786"/>
    <x v="1"/>
    <x v="1"/>
    <s v="EMPAQUE RIGIDO"/>
    <x v="5"/>
    <x v="17"/>
    <s v="MECANI17"/>
    <s v="COORTU03"/>
    <s v="B"/>
    <s v="10EMPA17"/>
    <x v="0"/>
    <d v="2024-04-27T00:00:00"/>
    <d v="2024-04-27T00:00:00"/>
    <x v="1"/>
    <s v="CUMPLE"/>
    <n v="3.5"/>
    <n v="5"/>
    <n v="-1.5"/>
    <n v="5"/>
    <s v="H"/>
    <n v="0.7"/>
  </r>
  <r>
    <s v="106892295"/>
    <x v="4"/>
    <x v="4"/>
    <s v="EMBUTIDO SALCHICHON"/>
    <x v="1"/>
    <x v="34"/>
    <s v="MECANI17"/>
    <s v="COORTU02"/>
    <s v="B"/>
    <s v="10EMBU16"/>
    <x v="0"/>
    <d v="2024-04-27T00:00:00"/>
    <m/>
    <x v="0"/>
    <s v="NO CUMPLE"/>
    <n v="0"/>
    <n v="2"/>
    <n v="-2"/>
    <n v="2"/>
    <s v="H"/>
    <n v="0"/>
  </r>
  <r>
    <s v="106874786"/>
    <x v="1"/>
    <x v="1"/>
    <s v="EMPAQUE RIGIDO"/>
    <x v="9"/>
    <x v="23"/>
    <s v="INSTRI04"/>
    <s v="COORTU03"/>
    <s v="B"/>
    <s v="10EMPA17"/>
    <x v="0"/>
    <d v="2024-04-27T00:00:00"/>
    <d v="2024-04-18T00:00:00"/>
    <x v="1"/>
    <s v="CUMPLE"/>
    <n v="2"/>
    <n v="1"/>
    <n v="1"/>
    <n v="5"/>
    <s v="H"/>
    <n v="2"/>
  </r>
  <r>
    <s v="106874786"/>
    <x v="1"/>
    <x v="1"/>
    <s v="EMPAQUE RIGIDO"/>
    <x v="10"/>
    <x v="24"/>
    <s v="INSTRI04"/>
    <s v="COORTU03"/>
    <s v="B"/>
    <s v="10EMPA17"/>
    <x v="0"/>
    <d v="2024-04-27T00:00:00"/>
    <d v="2024-04-28T00:00:00"/>
    <x v="1"/>
    <s v="NO CUMPLE"/>
    <n v="1"/>
    <n v="6"/>
    <n v="-5"/>
    <n v="5"/>
    <s v="H"/>
    <n v="0.16666666666666666"/>
  </r>
  <r>
    <s v="106874786"/>
    <x v="1"/>
    <x v="1"/>
    <s v="EMPAQUE RIGIDO"/>
    <x v="11"/>
    <x v="18"/>
    <s v="ELTROINT"/>
    <s v="COORTU03"/>
    <s v="B"/>
    <s v="10EMPA17"/>
    <x v="0"/>
    <d v="2024-04-27T00:00:00"/>
    <d v="2024-04-18T00:00:00"/>
    <x v="1"/>
    <s v="CUMPLE"/>
    <n v="1"/>
    <n v="8"/>
    <n v="-7"/>
    <n v="8"/>
    <s v="H"/>
    <n v="0.125"/>
  </r>
  <r>
    <s v="106892295"/>
    <x v="4"/>
    <x v="4"/>
    <s v="EMBUTIDO SALCHICHON"/>
    <x v="3"/>
    <x v="10"/>
    <s v="ELTROINT"/>
    <s v="COORTU02"/>
    <s v="B"/>
    <s v="10EMBU16"/>
    <x v="0"/>
    <d v="2024-04-27T00:00:00"/>
    <d v="2024-04-27T00:00:00"/>
    <x v="1"/>
    <s v="CUMPLE"/>
    <n v="1"/>
    <n v="2"/>
    <n v="-1"/>
    <n v="2"/>
    <s v="H"/>
    <n v="0.5"/>
  </r>
  <r>
    <s v="106892295"/>
    <x v="4"/>
    <x v="4"/>
    <s v="EMBUTIDO SALCHICHON"/>
    <x v="0"/>
    <x v="11"/>
    <s v="ELECTI04"/>
    <s v="COORTU02"/>
    <s v="B"/>
    <s v="10EMBU16"/>
    <x v="0"/>
    <d v="2024-04-27T00:00:00"/>
    <d v="2024-04-26T00:00:00"/>
    <x v="1"/>
    <s v="CUMPLE"/>
    <n v="0.5"/>
    <n v="3"/>
    <n v="-2.5"/>
    <n v="0.3"/>
    <s v="H"/>
    <n v="0.16666666666666666"/>
  </r>
  <r>
    <s v="106874786"/>
    <x v="1"/>
    <x v="1"/>
    <s v="EMPAQUE RIGIDO"/>
    <x v="6"/>
    <x v="16"/>
    <s v="ELECTI03"/>
    <s v="COORTU03"/>
    <s v="B"/>
    <s v="10EMPA17"/>
    <x v="0"/>
    <d v="2024-04-27T00:00:00"/>
    <d v="2024-04-23T00:00:00"/>
    <x v="1"/>
    <s v="CUMPLE"/>
    <n v="2"/>
    <n v="8"/>
    <n v="-6"/>
    <n v="3"/>
    <s v="H"/>
    <n v="0.25"/>
  </r>
  <r>
    <s v="106930514"/>
    <x v="0"/>
    <x v="0"/>
    <s v="EMBUTIDO SALCHICHON"/>
    <x v="1"/>
    <x v="12"/>
    <s v="MECANI17"/>
    <s v="COORTU01"/>
    <s v="B"/>
    <s v="10EMBU16"/>
    <x v="0"/>
    <d v="2024-04-26T00:00:00"/>
    <m/>
    <x v="0"/>
    <s v="NO CUMPLE"/>
    <n v="0"/>
    <n v="4"/>
    <n v="-4"/>
    <n v="4"/>
    <s v="H"/>
    <n v="0"/>
  </r>
  <r>
    <s v="106930514"/>
    <x v="0"/>
    <x v="0"/>
    <s v="EMBUTIDO SALCHICHON"/>
    <x v="4"/>
    <x v="11"/>
    <s v="ELECTI04"/>
    <s v="COORTU01"/>
    <s v="B"/>
    <s v="10EMBU16"/>
    <x v="0"/>
    <d v="2024-04-26T00:00:00"/>
    <d v="2024-04-26T00:00:00"/>
    <x v="1"/>
    <s v="CUMPLE"/>
    <n v="1"/>
    <n v="1"/>
    <n v="0"/>
    <n v="1"/>
    <s v="H"/>
    <n v="1"/>
  </r>
  <r>
    <s v="106877565"/>
    <x v="0"/>
    <x v="0"/>
    <s v="EMBUTIDO SALCHICHON"/>
    <x v="1"/>
    <x v="12"/>
    <s v="MECANI17"/>
    <s v="COORTU01"/>
    <s v="B"/>
    <s v="10EMBU16"/>
    <x v="0"/>
    <d v="2024-04-21T00:00:00"/>
    <m/>
    <x v="0"/>
    <s v="NO CUMPLE"/>
    <n v="0"/>
    <n v="4"/>
    <n v="-4"/>
    <n v="4"/>
    <s v="H"/>
    <n v="0"/>
  </r>
  <r>
    <s v="106852727"/>
    <x v="1"/>
    <x v="1"/>
    <s v="EMPAQUE RIGIDO"/>
    <x v="1"/>
    <x v="1"/>
    <s v="MECANI15"/>
    <s v="COORTU03"/>
    <s v="B"/>
    <s v="10EMPA17"/>
    <x v="0"/>
    <d v="2024-04-21T00:00:00"/>
    <d v="2024-04-11T00:00:00"/>
    <x v="1"/>
    <s v="CUMPLE"/>
    <n v="2.5"/>
    <n v="3"/>
    <n v="-0.5"/>
    <n v="3"/>
    <s v="H"/>
    <n v="0.83333333333333337"/>
  </r>
  <r>
    <s v="106852727"/>
    <x v="1"/>
    <x v="1"/>
    <s v="EMPAQUE RIGIDO"/>
    <x v="2"/>
    <x v="2"/>
    <s v="INSTRI04"/>
    <s v="COORTU03"/>
    <s v="B"/>
    <s v="10EMPA17"/>
    <x v="0"/>
    <d v="2024-04-21T00:00:00"/>
    <d v="2024-04-11T00:00:00"/>
    <x v="1"/>
    <s v="CUMPLE"/>
    <n v="1"/>
    <n v="5"/>
    <n v="-4"/>
    <n v="1"/>
    <s v="H"/>
    <n v="0.2"/>
  </r>
  <r>
    <s v="106863145"/>
    <x v="5"/>
    <x v="5"/>
    <s v="FORMADO"/>
    <x v="3"/>
    <x v="14"/>
    <s v="MECANI21"/>
    <s v="COORTU01"/>
    <s v="B"/>
    <s v="10FORM01"/>
    <x v="0"/>
    <d v="2024-04-19T00:00:00"/>
    <d v="2024-04-19T00:00:00"/>
    <x v="1"/>
    <s v="CUMPLE"/>
    <n v="8"/>
    <n v="4"/>
    <n v="4"/>
    <n v="4"/>
    <s v="H"/>
    <n v="2"/>
  </r>
  <r>
    <s v="106863146"/>
    <x v="6"/>
    <x v="6"/>
    <s v="FORMADO"/>
    <x v="3"/>
    <x v="14"/>
    <s v="MECANI21"/>
    <s v="COORMTTO"/>
    <s v="B"/>
    <s v="10FORM01"/>
    <x v="0"/>
    <d v="2024-04-19T00:00:00"/>
    <d v="2024-04-19T00:00:00"/>
    <x v="1"/>
    <s v="CUMPLE"/>
    <n v="4"/>
    <n v="4"/>
    <n v="0"/>
    <n v="4"/>
    <s v="H"/>
    <n v="1"/>
  </r>
  <r>
    <s v="106863145"/>
    <x v="5"/>
    <x v="5"/>
    <s v="FORMADO"/>
    <x v="6"/>
    <x v="14"/>
    <s v="ELECTI13"/>
    <s v="COORTU01"/>
    <s v="B"/>
    <s v="10FORM01"/>
    <x v="0"/>
    <d v="2024-04-19T00:00:00"/>
    <d v="2024-04-19T00:00:00"/>
    <x v="1"/>
    <s v="CUMPLE"/>
    <n v="2.5"/>
    <n v="4"/>
    <n v="-1.5"/>
    <n v="2"/>
    <s v="H"/>
    <n v="0.625"/>
  </r>
  <r>
    <s v="106863146"/>
    <x v="6"/>
    <x v="6"/>
    <s v="FORMADO"/>
    <x v="6"/>
    <x v="14"/>
    <s v="ELECTI13"/>
    <s v="COORMTTO"/>
    <s v="B"/>
    <s v="10FORM01"/>
    <x v="0"/>
    <d v="2024-04-19T00:00:00"/>
    <d v="2024-04-19T00:00:00"/>
    <x v="1"/>
    <s v="CUMPLE"/>
    <n v="2.5"/>
    <n v="4"/>
    <n v="-1.5"/>
    <n v="2"/>
    <s v="H"/>
    <n v="0.625"/>
  </r>
  <r>
    <s v="106860640"/>
    <x v="7"/>
    <x v="7"/>
    <s v="LINEA DE LARGA VIDA"/>
    <x v="1"/>
    <x v="14"/>
    <s v="MECANI22"/>
    <s v="COORTU02"/>
    <s v="B"/>
    <s v="10FORM02"/>
    <x v="0"/>
    <d v="2024-04-17T00:00:00"/>
    <d v="2024-04-17T00:00:00"/>
    <x v="1"/>
    <s v="CUMPLE"/>
    <n v="3"/>
    <n v="8"/>
    <n v="-5"/>
    <n v="8"/>
    <s v="H"/>
    <n v="0.375"/>
  </r>
  <r>
    <s v="106865259"/>
    <x v="3"/>
    <x v="3"/>
    <s v="EMPAQUE"/>
    <x v="0"/>
    <x v="13"/>
    <s v="MECANI11"/>
    <s v="COORTU01"/>
    <s v="B"/>
    <s v="10EMPA03"/>
    <x v="0"/>
    <d v="2024-04-17T00:00:00"/>
    <d v="2024-04-17T00:00:00"/>
    <x v="1"/>
    <s v="CUMPLE"/>
    <n v="5"/>
    <n v="5"/>
    <n v="0"/>
    <n v="5"/>
    <s v="H"/>
    <n v="1"/>
  </r>
  <r>
    <s v="106865259"/>
    <x v="3"/>
    <x v="3"/>
    <s v="EMPAQUE"/>
    <x v="4"/>
    <x v="37"/>
    <s v="MECANI11"/>
    <s v="COORTU01"/>
    <s v="B"/>
    <s v="10EMPA03"/>
    <x v="0"/>
    <d v="2024-04-17T00:00:00"/>
    <d v="2024-04-17T00:00:00"/>
    <x v="1"/>
    <s v="CUMPLE"/>
    <n v="2"/>
    <n v="3"/>
    <n v="-1"/>
    <n v="3"/>
    <s v="H"/>
    <n v="0.66666666666666663"/>
  </r>
  <r>
    <s v="106865259"/>
    <x v="3"/>
    <x v="3"/>
    <s v="EMPAQUE"/>
    <x v="12"/>
    <x v="54"/>
    <s v="INSTRI08"/>
    <s v="COORTU01"/>
    <s v="B"/>
    <s v="10EMPA03"/>
    <x v="0"/>
    <d v="2024-04-17T00:00:00"/>
    <d v="2024-04-14T00:00:00"/>
    <x v="1"/>
    <s v="CUMPLE"/>
    <n v="2"/>
    <n v="1"/>
    <n v="1"/>
    <n v="2"/>
    <s v="H"/>
    <n v="2"/>
  </r>
  <r>
    <s v="106865259"/>
    <x v="3"/>
    <x v="3"/>
    <s v="EMPAQUE"/>
    <x v="5"/>
    <x v="13"/>
    <s v="ELTROINT"/>
    <s v="COORTU01"/>
    <s v="B"/>
    <s v="10EMPA03"/>
    <x v="0"/>
    <d v="2024-04-17T00:00:00"/>
    <d v="2024-04-17T00:00:00"/>
    <x v="1"/>
    <s v="CUMPLE"/>
    <n v="2"/>
    <n v="2"/>
    <n v="0"/>
    <n v="2"/>
    <s v="H"/>
    <n v="1"/>
  </r>
  <r>
    <s v="106865259"/>
    <x v="3"/>
    <x v="3"/>
    <s v="EMPAQUE"/>
    <x v="11"/>
    <x v="37"/>
    <s v="ELTROINT"/>
    <s v="COORTU01"/>
    <s v="B"/>
    <s v="10EMPA03"/>
    <x v="0"/>
    <d v="2024-04-17T00:00:00"/>
    <d v="2024-04-17T00:00:00"/>
    <x v="1"/>
    <s v="CUMPLE"/>
    <n v="2"/>
    <n v="4"/>
    <n v="-2"/>
    <n v="4"/>
    <s v="H"/>
    <n v="0.5"/>
  </r>
  <r>
    <s v="106860640"/>
    <x v="7"/>
    <x v="7"/>
    <s v="LINEA DE LARGA VIDA"/>
    <x v="3"/>
    <x v="14"/>
    <s v="ELECTI13"/>
    <s v="COORTU02"/>
    <s v="B"/>
    <s v="10FORM02"/>
    <x v="0"/>
    <d v="2024-04-17T00:00:00"/>
    <d v="2024-04-17T00:00:00"/>
    <x v="1"/>
    <s v="CUMPLE"/>
    <n v="1.5"/>
    <n v="2"/>
    <n v="-0.5"/>
    <n v="2"/>
    <s v="H"/>
    <n v="0.75"/>
  </r>
  <r>
    <s v="106865259"/>
    <x v="3"/>
    <x v="3"/>
    <s v="EMPAQUE"/>
    <x v="3"/>
    <x v="13"/>
    <s v="ELECTI03"/>
    <s v="COORTU01"/>
    <s v="B"/>
    <s v="10EMPA03"/>
    <x v="0"/>
    <d v="2024-04-17T00:00:00"/>
    <d v="2024-04-17T00:00:00"/>
    <x v="1"/>
    <s v="CUMPLE"/>
    <n v="2"/>
    <n v="3"/>
    <n v="-1"/>
    <n v="2"/>
    <s v="H"/>
    <n v="0.66666666666666663"/>
  </r>
  <r>
    <s v="106865259"/>
    <x v="3"/>
    <x v="3"/>
    <s v="EMPAQUE"/>
    <x v="2"/>
    <x v="37"/>
    <s v="ELECTI03"/>
    <s v="COORTU01"/>
    <s v="B"/>
    <s v="10EMPA03"/>
    <x v="0"/>
    <d v="2024-04-17T00:00:00"/>
    <d v="2024-04-14T00:00:00"/>
    <x v="1"/>
    <s v="CUMPLE"/>
    <n v="2"/>
    <n v="6"/>
    <n v="-4"/>
    <n v="3"/>
    <s v="H"/>
    <n v="0.33333333333333331"/>
  </r>
  <r>
    <s v="106872191"/>
    <x v="2"/>
    <x v="2"/>
    <s v="EMPAQUE"/>
    <x v="2"/>
    <x v="6"/>
    <s v="ELECTI03"/>
    <s v="COORTU01"/>
    <s v="A"/>
    <s v="10EMPA15"/>
    <x v="0"/>
    <d v="2024-04-17T00:00:00"/>
    <d v="2024-04-17T00:00:00"/>
    <x v="1"/>
    <s v="CUMPLE"/>
    <n v="1"/>
    <n v="4"/>
    <n v="-3"/>
    <n v="2"/>
    <s v="H"/>
    <n v="0.25"/>
  </r>
  <r>
    <s v="106850531"/>
    <x v="8"/>
    <x v="8"/>
    <s v="FORMADO"/>
    <x v="1"/>
    <x v="14"/>
    <s v="MECANI21"/>
    <s v="COORTU02"/>
    <s v="B"/>
    <s v="10FORM01"/>
    <x v="0"/>
    <d v="2024-04-13T00:00:00"/>
    <d v="2024-04-13T00:00:00"/>
    <x v="1"/>
    <s v="CUMPLE"/>
    <n v="6.5"/>
    <n v="8"/>
    <n v="-1.5"/>
    <n v="8"/>
    <s v="H"/>
    <n v="0.8125"/>
  </r>
  <r>
    <s v="106858084"/>
    <x v="4"/>
    <x v="4"/>
    <s v="EMBUTIDO SALCHICHON"/>
    <x v="2"/>
    <x v="28"/>
    <s v="MECANI17"/>
    <s v="COORTU02"/>
    <s v="B"/>
    <s v="10EMBU16"/>
    <x v="0"/>
    <d v="2024-04-13T00:00:00"/>
    <m/>
    <x v="0"/>
    <s v="NO CUMPLE"/>
    <n v="0"/>
    <n v="72"/>
    <n v="-72"/>
    <n v="72"/>
    <s v="H"/>
    <n v="0"/>
  </r>
  <r>
    <s v="106937589"/>
    <x v="1"/>
    <x v="1"/>
    <s v="EMPAQUE RIGIDO"/>
    <x v="6"/>
    <x v="55"/>
    <s v="MECANI15"/>
    <s v="COORTU02"/>
    <s v="B"/>
    <s v="10EMPA17"/>
    <x v="0"/>
    <d v="2024-04-13T00:00:00"/>
    <d v="2024-03-24T00:00:00"/>
    <x v="1"/>
    <s v="CUMPLE"/>
    <n v="4"/>
    <n v="4"/>
    <n v="0"/>
    <n v="4"/>
    <s v="H"/>
    <n v="1"/>
  </r>
  <r>
    <s v="106937589"/>
    <x v="1"/>
    <x v="1"/>
    <s v="EMPAQUE RIGIDO"/>
    <x v="5"/>
    <x v="56"/>
    <s v="MECANI15"/>
    <s v="COORTU02"/>
    <s v="B"/>
    <s v="10EMPA17"/>
    <x v="0"/>
    <d v="2024-04-13T00:00:00"/>
    <m/>
    <x v="0"/>
    <s v="NO CUMPLE"/>
    <n v="0"/>
    <n v="0"/>
    <n v="0"/>
    <n v="0"/>
    <s v="H"/>
    <e v="#DIV/0!"/>
  </r>
  <r>
    <s v="106858084"/>
    <x v="4"/>
    <x v="4"/>
    <s v="EMBUTIDO SALCHICHON"/>
    <x v="6"/>
    <x v="29"/>
    <s v="ELTROI05"/>
    <s v="COORTU02"/>
    <s v="B"/>
    <s v="10EMBU16"/>
    <x v="0"/>
    <d v="2024-04-13T00:00:00"/>
    <d v="2024-04-13T00:00:00"/>
    <x v="1"/>
    <s v="CUMPLE"/>
    <n v="1"/>
    <n v="48"/>
    <n v="-47"/>
    <n v="48"/>
    <s v="H"/>
    <n v="2.0833333333333332E-2"/>
  </r>
  <r>
    <s v="106850531"/>
    <x v="8"/>
    <x v="8"/>
    <s v="FORMADO"/>
    <x v="3"/>
    <x v="14"/>
    <s v="ELECTI13"/>
    <s v="COORTU02"/>
    <s v="B"/>
    <s v="10FORM01"/>
    <x v="0"/>
    <d v="2024-04-13T00:00:00"/>
    <d v="2024-04-13T00:00:00"/>
    <x v="1"/>
    <s v="CUMPLE"/>
    <n v="1.5"/>
    <n v="4"/>
    <n v="-2.5"/>
    <n v="2"/>
    <s v="H"/>
    <n v="0.375"/>
  </r>
  <r>
    <s v="106858036"/>
    <x v="1"/>
    <x v="1"/>
    <s v="EMPAQUE RIGIDO"/>
    <x v="11"/>
    <x v="31"/>
    <s v="INSTRI04"/>
    <s v="COORTU01"/>
    <s v="B"/>
    <s v="10EMPA17"/>
    <x v="0"/>
    <d v="2024-04-11T00:00:00"/>
    <d v="2024-04-11T00:00:00"/>
    <x v="1"/>
    <s v="CUMPLE"/>
    <n v="1"/>
    <n v="5"/>
    <n v="-4"/>
    <n v="3"/>
    <s v="H"/>
    <n v="0.2"/>
  </r>
  <r>
    <s v="106844931"/>
    <x v="2"/>
    <x v="2"/>
    <s v="EMPAQUE"/>
    <x v="1"/>
    <x v="1"/>
    <s v="MECANI17"/>
    <s v="COORTU01"/>
    <s v="A"/>
    <s v="10EMPA15"/>
    <x v="0"/>
    <d v="2024-04-10T00:00:00"/>
    <m/>
    <x v="0"/>
    <s v="NO CUMPLE"/>
    <n v="0"/>
    <n v="2"/>
    <n v="-2"/>
    <n v="2"/>
    <s v="H"/>
    <n v="0"/>
  </r>
  <r>
    <s v="106807401"/>
    <x v="1"/>
    <x v="1"/>
    <s v="EMPAQUE RIGIDO"/>
    <x v="1"/>
    <x v="33"/>
    <s v="MECANI15"/>
    <s v="COORMTTO"/>
    <s v="B"/>
    <s v="10EMPA17"/>
    <x v="0"/>
    <d v="2024-04-10T00:00:00"/>
    <d v="2024-03-22T00:00:00"/>
    <x v="1"/>
    <s v="CUMPLE"/>
    <n v="5"/>
    <n v="5"/>
    <n v="0"/>
    <n v="5"/>
    <s v="H"/>
    <n v="1"/>
  </r>
  <r>
    <s v="106844931"/>
    <x v="2"/>
    <x v="2"/>
    <s v="EMPAQUE"/>
    <x v="3"/>
    <x v="57"/>
    <s v="INSTRI08"/>
    <s v="COORTU01"/>
    <s v="A"/>
    <s v="10EMPA15"/>
    <x v="0"/>
    <d v="2024-04-10T00:00:00"/>
    <d v="2024-04-10T00:00:00"/>
    <x v="1"/>
    <s v="CUMPLE"/>
    <n v="2"/>
    <n v="1"/>
    <n v="1"/>
    <n v="0"/>
    <s v="H"/>
    <n v="2"/>
  </r>
  <r>
    <s v="106824867"/>
    <x v="9"/>
    <x v="9"/>
    <s v="FORMADO"/>
    <x v="1"/>
    <x v="14"/>
    <s v="MECANI21"/>
    <s v="COORTU02"/>
    <s v="B"/>
    <s v="10FORM01"/>
    <x v="0"/>
    <d v="2024-04-07T00:00:00"/>
    <d v="2024-04-04T00:00:00"/>
    <x v="1"/>
    <s v="CUMPLE"/>
    <n v="7"/>
    <n v="8"/>
    <n v="-1"/>
    <n v="8"/>
    <s v="H"/>
    <n v="0.875"/>
  </r>
  <r>
    <s v="106847371"/>
    <x v="0"/>
    <x v="0"/>
    <s v="EMBUTIDO SALCHICHON"/>
    <x v="5"/>
    <x v="45"/>
    <s v="MECANI17"/>
    <s v="COORTU01"/>
    <s v="B"/>
    <s v="10EMBU16"/>
    <x v="0"/>
    <d v="2024-04-07T00:00:00"/>
    <m/>
    <x v="0"/>
    <s v="NO CUMPLE"/>
    <n v="0"/>
    <n v="5"/>
    <n v="-5"/>
    <n v="5"/>
    <s v="H"/>
    <n v="0"/>
  </r>
  <r>
    <s v="106824867"/>
    <x v="9"/>
    <x v="9"/>
    <s v="FORMADO"/>
    <x v="3"/>
    <x v="14"/>
    <s v="ELECTI13"/>
    <s v="COORTU02"/>
    <s v="B"/>
    <s v="10FORM01"/>
    <x v="0"/>
    <d v="2024-04-07T00:00:00"/>
    <d v="2024-04-07T00:00:00"/>
    <x v="1"/>
    <s v="CUMPLE"/>
    <n v="1"/>
    <n v="4"/>
    <n v="-3"/>
    <n v="2"/>
    <s v="H"/>
    <n v="0.25"/>
  </r>
  <r>
    <s v="106819904"/>
    <x v="1"/>
    <x v="1"/>
    <s v="EMPAQUE RIGIDO"/>
    <x v="1"/>
    <x v="3"/>
    <s v="MECANI19"/>
    <s v="COORTU01"/>
    <s v="B"/>
    <s v="10EMPA17"/>
    <x v="0"/>
    <d v="2024-04-04T00:00:00"/>
    <d v="2024-03-30T00:00:00"/>
    <x v="1"/>
    <s v="CUMPLE"/>
    <n v="1"/>
    <n v="1"/>
    <n v="0"/>
    <n v="1"/>
    <s v="H"/>
    <n v="1"/>
  </r>
  <r>
    <s v="106819904"/>
    <x v="1"/>
    <x v="1"/>
    <s v="EMPAQUE RIGIDO"/>
    <x v="2"/>
    <x v="4"/>
    <s v="INSTRI04"/>
    <s v="COORTU01"/>
    <s v="B"/>
    <s v="10EMPA17"/>
    <x v="0"/>
    <d v="2024-04-04T00:00:00"/>
    <d v="2024-04-04T00:00:00"/>
    <x v="1"/>
    <s v="CUMPLE"/>
    <n v="0.5"/>
    <n v="3"/>
    <n v="-2.5"/>
    <n v="1"/>
    <s v="H"/>
    <n v="0.16666666666666666"/>
  </r>
  <r>
    <s v="106819904"/>
    <x v="1"/>
    <x v="1"/>
    <s v="EMPAQUE RIGIDO"/>
    <x v="3"/>
    <x v="5"/>
    <s v="ELECTI01"/>
    <s v="COORTU01"/>
    <s v="B"/>
    <s v="10EMPA17"/>
    <x v="0"/>
    <d v="2024-04-04T00:00:00"/>
    <d v="2024-04-24T00:00:00"/>
    <x v="1"/>
    <s v="NO CUMPLE"/>
    <n v="1"/>
    <n v="1"/>
    <n v="0"/>
    <n v="1"/>
    <s v="H"/>
    <n v="1"/>
  </r>
  <r>
    <s v="106821759"/>
    <x v="3"/>
    <x v="3"/>
    <s v="EMPAQUE"/>
    <x v="1"/>
    <x v="19"/>
    <s v="ELECTI03"/>
    <s v="COORTU01"/>
    <s v="B"/>
    <s v="10EMPA03"/>
    <x v="0"/>
    <d v="2024-04-03T00:00:00"/>
    <d v="2024-04-14T00:00:00"/>
    <x v="1"/>
    <s v="NO CUMPLE"/>
    <n v="1.5"/>
    <n v="2"/>
    <n v="-0.5"/>
    <n v="1.5"/>
    <s v="H"/>
    <n v="0.75"/>
  </r>
  <r>
    <s v="106819922"/>
    <x v="2"/>
    <x v="2"/>
    <s v="EMPAQUE"/>
    <x v="3"/>
    <x v="7"/>
    <s v="ELECTI01"/>
    <s v="COORTU01"/>
    <s v="A"/>
    <s v="10EMPA15"/>
    <x v="0"/>
    <d v="2024-04-03T00:00:00"/>
    <d v="2024-04-24T00:00:00"/>
    <x v="1"/>
    <s v="NO CUMPLE"/>
    <n v="0.75"/>
    <n v="1"/>
    <n v="-0.25"/>
    <n v="1"/>
    <s v="H"/>
    <n v="0.75"/>
  </r>
  <r>
    <s v="106817293"/>
    <x v="3"/>
    <x v="3"/>
    <s v="EMPAQUE"/>
    <x v="3"/>
    <x v="7"/>
    <s v="ELECTI01"/>
    <s v="COORTU01"/>
    <s v="B"/>
    <s v="10EMPA03"/>
    <x v="0"/>
    <d v="2024-04-02T00:00:00"/>
    <d v="2024-04-24T00:00:00"/>
    <x v="1"/>
    <s v="NO CUMPLE"/>
    <n v="0.75"/>
    <n v="1"/>
    <n v="-0.25"/>
    <n v="1"/>
    <s v="H"/>
    <n v="0.75"/>
  </r>
  <r>
    <s v="106930513"/>
    <x v="0"/>
    <x v="0"/>
    <s v="EMBUTIDO SALCHICHON"/>
    <x v="1"/>
    <x v="12"/>
    <s v="MECANI18"/>
    <s v="COORTU01"/>
    <s v="B"/>
    <s v="10EMBU16"/>
    <x v="0"/>
    <d v="2024-03-29T00:00:00"/>
    <m/>
    <x v="0"/>
    <s v="NO CUMPLE"/>
    <n v="0"/>
    <n v="4"/>
    <n v="-4"/>
    <n v="4"/>
    <s v="H"/>
    <n v="0"/>
  </r>
  <r>
    <s v="106930513"/>
    <x v="0"/>
    <x v="0"/>
    <s v="EMBUTIDO SALCHICHON"/>
    <x v="4"/>
    <x v="11"/>
    <s v="ELECTI04"/>
    <s v="COORTU01"/>
    <s v="B"/>
    <s v="10EMBU16"/>
    <x v="0"/>
    <d v="2024-03-29T00:00:00"/>
    <d v="2024-03-29T00:00:00"/>
    <x v="1"/>
    <s v="CUMPLE"/>
    <n v="1"/>
    <n v="1"/>
    <n v="0"/>
    <n v="1"/>
    <s v="H"/>
    <n v="1"/>
  </r>
  <r>
    <s v="106808047"/>
    <x v="1"/>
    <x v="1"/>
    <s v="EMPAQUE RIGIDO"/>
    <x v="3"/>
    <x v="6"/>
    <s v="ELECTI03"/>
    <s v="COORTU03"/>
    <s v="B"/>
    <s v="10EMPA17"/>
    <x v="0"/>
    <d v="2024-03-28T00:00:00"/>
    <d v="2024-03-12T00:00:00"/>
    <x v="1"/>
    <s v="CUMPLE"/>
    <n v="1"/>
    <n v="3"/>
    <n v="-2"/>
    <n v="1"/>
    <s v="H"/>
    <n v="0.33333333333333331"/>
  </r>
  <r>
    <s v="106808091"/>
    <x v="4"/>
    <x v="4"/>
    <s v="EMBUTIDO SALCHICHON"/>
    <x v="1"/>
    <x v="34"/>
    <s v="MECANI18"/>
    <s v="COORTU02"/>
    <s v="B"/>
    <s v="10EMBU16"/>
    <x v="0"/>
    <d v="2024-03-24T00:00:00"/>
    <d v="2024-03-30T00:00:00"/>
    <x v="1"/>
    <s v="NO CUMPLE"/>
    <n v="2"/>
    <n v="2"/>
    <n v="0"/>
    <n v="2"/>
    <s v="H"/>
    <n v="1"/>
  </r>
  <r>
    <s v="106795259"/>
    <x v="0"/>
    <x v="0"/>
    <s v="EMBUTIDO SALCHICHON"/>
    <x v="1"/>
    <x v="12"/>
    <s v="MECANI17"/>
    <s v="COORTU01"/>
    <s v="B"/>
    <s v="10EMBU16"/>
    <x v="0"/>
    <d v="2024-03-24T00:00:00"/>
    <m/>
    <x v="0"/>
    <s v="NO CUMPLE"/>
    <n v="0"/>
    <n v="4"/>
    <n v="-4"/>
    <n v="4"/>
    <s v="H"/>
    <n v="0"/>
  </r>
  <r>
    <s v="106808091"/>
    <x v="4"/>
    <x v="4"/>
    <s v="EMBUTIDO SALCHICHON"/>
    <x v="3"/>
    <x v="10"/>
    <s v="ELTROI06"/>
    <s v="COORTU02"/>
    <s v="B"/>
    <s v="10EMBU16"/>
    <x v="0"/>
    <d v="2024-03-24T00:00:00"/>
    <d v="2024-03-24T00:00:00"/>
    <x v="1"/>
    <s v="CUMPLE"/>
    <n v="2"/>
    <n v="2"/>
    <n v="0"/>
    <n v="2"/>
    <s v="H"/>
    <n v="1"/>
  </r>
  <r>
    <s v="106808091"/>
    <x v="4"/>
    <x v="4"/>
    <s v="EMBUTIDO SALCHICHON"/>
    <x v="0"/>
    <x v="11"/>
    <s v="ELECTI04"/>
    <s v="COORTU02"/>
    <s v="B"/>
    <s v="10EMBU16"/>
    <x v="0"/>
    <d v="2024-03-24T00:00:00"/>
    <d v="2024-03-27T00:00:00"/>
    <x v="1"/>
    <s v="NO CUMPLE"/>
    <n v="0.3"/>
    <n v="2"/>
    <n v="-1.7"/>
    <n v="0.3"/>
    <s v="H"/>
    <n v="0.15"/>
  </r>
  <r>
    <s v="106937590"/>
    <x v="1"/>
    <x v="1"/>
    <s v="EMPAQUE RIGIDO"/>
    <x v="1"/>
    <x v="58"/>
    <s v="ELECTI03"/>
    <s v="COORTU02"/>
    <s v="B"/>
    <s v="10EMPA17"/>
    <x v="0"/>
    <d v="2024-03-24T00:00:00"/>
    <d v="2024-03-24T00:00:00"/>
    <x v="1"/>
    <s v="CUMPLE"/>
    <n v="1"/>
    <n v="2"/>
    <n v="-1"/>
    <n v="1"/>
    <s v="H"/>
    <n v="0.5"/>
  </r>
  <r>
    <s v="106790529"/>
    <x v="6"/>
    <x v="6"/>
    <s v="FORMADO"/>
    <x v="3"/>
    <x v="14"/>
    <s v="MECANI21"/>
    <s v="COORMTTO"/>
    <s v="B"/>
    <s v="10FORM01"/>
    <x v="0"/>
    <d v="2024-03-22T00:00:00"/>
    <d v="2024-03-17T00:00:00"/>
    <x v="1"/>
    <s v="CUMPLE"/>
    <n v="2"/>
    <n v="4"/>
    <n v="-2"/>
    <n v="4"/>
    <s v="H"/>
    <n v="0.5"/>
  </r>
  <r>
    <s v="106790529"/>
    <x v="6"/>
    <x v="6"/>
    <s v="FORMADO"/>
    <x v="6"/>
    <x v="14"/>
    <s v="ELECTI11"/>
    <s v="COORMTTO"/>
    <s v="B"/>
    <s v="10FORM01"/>
    <x v="0"/>
    <d v="2024-03-22T00:00:00"/>
    <m/>
    <x v="0"/>
    <s v="NO CUMPLE"/>
    <n v="0"/>
    <n v="2"/>
    <n v="-2"/>
    <n v="2"/>
    <s v="H"/>
    <n v="0"/>
  </r>
  <r>
    <s v="106776621"/>
    <x v="8"/>
    <x v="8"/>
    <s v="FORMADO"/>
    <x v="1"/>
    <x v="14"/>
    <s v="MECANI21"/>
    <s v="COORTU02"/>
    <s v="B"/>
    <s v="10FORM01"/>
    <x v="0"/>
    <d v="2024-03-14T00:00:00"/>
    <d v="2024-04-24T00:00:00"/>
    <x v="1"/>
    <s v="NO CUMPLE"/>
    <n v="6"/>
    <n v="8"/>
    <n v="-2"/>
    <n v="8"/>
    <s v="H"/>
    <n v="0.75"/>
  </r>
  <r>
    <s v="106776621"/>
    <x v="8"/>
    <x v="8"/>
    <s v="FORMADO"/>
    <x v="2"/>
    <x v="13"/>
    <s v="MECANI21"/>
    <s v="COORTU02"/>
    <s v="B"/>
    <s v="10FORM01"/>
    <x v="0"/>
    <d v="2024-03-14T00:00:00"/>
    <d v="2024-04-23T00:00:00"/>
    <x v="1"/>
    <s v="NO CUMPLE"/>
    <n v="0.5"/>
    <n v="0.5"/>
    <n v="0"/>
    <n v="0.5"/>
    <s v="H"/>
    <n v="1"/>
  </r>
  <r>
    <s v="106776621"/>
    <x v="8"/>
    <x v="8"/>
    <s v="FORMADO"/>
    <x v="7"/>
    <x v="37"/>
    <s v="MECANI21"/>
    <s v="COORTU02"/>
    <s v="B"/>
    <s v="10FORM01"/>
    <x v="0"/>
    <d v="2024-03-14T00:00:00"/>
    <d v="2024-04-23T00:00:00"/>
    <x v="1"/>
    <s v="NO CUMPLE"/>
    <n v="4"/>
    <n v="2"/>
    <n v="2"/>
    <n v="2"/>
    <s v="H"/>
    <n v="2"/>
  </r>
  <r>
    <s v="106776621"/>
    <x v="8"/>
    <x v="8"/>
    <s v="FORMADO"/>
    <x v="4"/>
    <x v="13"/>
    <s v="ELTROINT"/>
    <s v="COORTU02"/>
    <s v="B"/>
    <s v="10FORM01"/>
    <x v="0"/>
    <d v="2024-03-14T00:00:00"/>
    <d v="2024-03-14T00:00:00"/>
    <x v="1"/>
    <s v="CUMPLE"/>
    <n v="2"/>
    <n v="3.8"/>
    <n v="-1.7999999999999998"/>
    <n v="3.8"/>
    <s v="H"/>
    <n v="0.52631578947368418"/>
  </r>
  <r>
    <s v="106776621"/>
    <x v="8"/>
    <x v="8"/>
    <s v="FORMADO"/>
    <x v="5"/>
    <x v="36"/>
    <s v="ELTROI04"/>
    <s v="COORTU02"/>
    <s v="B"/>
    <s v="10FORM01"/>
    <x v="0"/>
    <d v="2024-03-14T00:00:00"/>
    <d v="2024-03-14T00:00:00"/>
    <x v="1"/>
    <s v="CUMPLE"/>
    <n v="4"/>
    <n v="4"/>
    <n v="0"/>
    <n v="4"/>
    <s v="H"/>
    <n v="1"/>
  </r>
  <r>
    <s v="106776621"/>
    <x v="8"/>
    <x v="8"/>
    <s v="FORMADO"/>
    <x v="3"/>
    <x v="14"/>
    <s v="ELECTI10"/>
    <s v="COORTU02"/>
    <s v="B"/>
    <s v="10FORM01"/>
    <x v="0"/>
    <d v="2024-03-14T00:00:00"/>
    <d v="2024-06-10T00:00:00"/>
    <x v="1"/>
    <s v="NO CUMPLE"/>
    <n v="0.5"/>
    <n v="4"/>
    <n v="-3.5"/>
    <n v="2"/>
    <s v="H"/>
    <n v="0.125"/>
  </r>
  <r>
    <s v="106776621"/>
    <x v="8"/>
    <x v="8"/>
    <s v="FORMADO"/>
    <x v="6"/>
    <x v="36"/>
    <s v="ELECTI10"/>
    <s v="COORTU02"/>
    <s v="B"/>
    <s v="10FORM01"/>
    <x v="0"/>
    <d v="2024-03-14T00:00:00"/>
    <d v="2024-06-10T00:00:00"/>
    <x v="1"/>
    <s v="NO CUMPLE"/>
    <n v="0.5"/>
    <n v="2"/>
    <n v="-1.5"/>
    <n v="4"/>
    <s v="H"/>
    <n v="0.25"/>
  </r>
  <r>
    <s v="106776621"/>
    <x v="8"/>
    <x v="8"/>
    <s v="FORMADO"/>
    <x v="11"/>
    <x v="37"/>
    <s v="ELECTI10"/>
    <s v="COORTU02"/>
    <s v="B"/>
    <s v="10FORM01"/>
    <x v="0"/>
    <d v="2024-03-14T00:00:00"/>
    <d v="2024-08-04T00:00:00"/>
    <x v="1"/>
    <s v="NO CUMPLE"/>
    <n v="4"/>
    <n v="4"/>
    <n v="0"/>
    <n v="4"/>
    <s v="H"/>
    <n v="1"/>
  </r>
  <r>
    <s v="106783537"/>
    <x v="7"/>
    <x v="7"/>
    <s v="LINEA DE LARGA VIDA"/>
    <x v="1"/>
    <x v="14"/>
    <s v="MECANI21"/>
    <s v="COORTU02"/>
    <s v="B"/>
    <s v="10FORM02"/>
    <x v="0"/>
    <d v="2024-03-12T00:00:00"/>
    <d v="2024-03-18T00:00:00"/>
    <x v="1"/>
    <s v="NO CUMPLE"/>
    <n v="8"/>
    <n v="8"/>
    <n v="0"/>
    <n v="8"/>
    <s v="H"/>
    <n v="1"/>
  </r>
  <r>
    <s v="106783537"/>
    <x v="7"/>
    <x v="7"/>
    <s v="LINEA DE LARGA VIDA"/>
    <x v="2"/>
    <x v="13"/>
    <s v="MECANI21"/>
    <s v="COORTU02"/>
    <s v="B"/>
    <s v="10FORM02"/>
    <x v="0"/>
    <d v="2024-03-12T00:00:00"/>
    <d v="2024-03-18T00:00:00"/>
    <x v="1"/>
    <s v="NO CUMPLE"/>
    <n v="1"/>
    <n v="0.5"/>
    <n v="0.5"/>
    <n v="0.5"/>
    <s v="H"/>
    <n v="2"/>
  </r>
  <r>
    <s v="106783537"/>
    <x v="7"/>
    <x v="7"/>
    <s v="LINEA DE LARGA VIDA"/>
    <x v="7"/>
    <x v="37"/>
    <s v="MECANI21"/>
    <s v="COORTU02"/>
    <s v="B"/>
    <s v="10FORM02"/>
    <x v="0"/>
    <d v="2024-03-12T00:00:00"/>
    <d v="2024-03-18T00:00:00"/>
    <x v="1"/>
    <s v="NO CUMPLE"/>
    <n v="2"/>
    <n v="2.5"/>
    <n v="-0.5"/>
    <n v="2.5"/>
    <s v="H"/>
    <n v="0.8"/>
  </r>
  <r>
    <s v="106783537"/>
    <x v="7"/>
    <x v="7"/>
    <s v="LINEA DE LARGA VIDA"/>
    <x v="4"/>
    <x v="13"/>
    <s v="ELTROI08"/>
    <s v="COORTU02"/>
    <s v="B"/>
    <s v="10FORM02"/>
    <x v="0"/>
    <d v="2024-03-12T00:00:00"/>
    <d v="2024-03-18T00:00:00"/>
    <x v="1"/>
    <s v="NO CUMPLE"/>
    <n v="4"/>
    <n v="3.4"/>
    <n v="0.60000000000000009"/>
    <n v="3.4"/>
    <s v="H"/>
    <n v="1.1764705882352942"/>
  </r>
  <r>
    <s v="106783537"/>
    <x v="7"/>
    <x v="7"/>
    <s v="LINEA DE LARGA VIDA"/>
    <x v="5"/>
    <x v="36"/>
    <s v="ELTROI04"/>
    <s v="COORTU02"/>
    <s v="B"/>
    <s v="10FORM02"/>
    <x v="0"/>
    <d v="2024-03-12T00:00:00"/>
    <d v="2024-03-12T00:00:00"/>
    <x v="1"/>
    <s v="CUMPLE"/>
    <n v="3"/>
    <n v="4"/>
    <n v="-1"/>
    <n v="4"/>
    <s v="H"/>
    <n v="0.75"/>
  </r>
  <r>
    <s v="106783537"/>
    <x v="7"/>
    <x v="7"/>
    <s v="LINEA DE LARGA VIDA"/>
    <x v="3"/>
    <x v="14"/>
    <s v="ELECTI13"/>
    <s v="COORTU02"/>
    <s v="B"/>
    <s v="10FORM02"/>
    <x v="0"/>
    <d v="2024-03-12T00:00:00"/>
    <d v="2024-03-17T00:00:00"/>
    <x v="1"/>
    <s v="NO CUMPLE"/>
    <n v="1"/>
    <n v="4"/>
    <n v="-3"/>
    <n v="2"/>
    <s v="H"/>
    <n v="0.25"/>
  </r>
  <r>
    <s v="106783537"/>
    <x v="7"/>
    <x v="7"/>
    <s v="LINEA DE LARGA VIDA"/>
    <x v="6"/>
    <x v="36"/>
    <s v="ELECTI13"/>
    <s v="COORTU02"/>
    <s v="B"/>
    <s v="10FORM02"/>
    <x v="0"/>
    <d v="2024-03-12T00:00:00"/>
    <d v="2024-03-17T00:00:00"/>
    <x v="1"/>
    <s v="NO CUMPLE"/>
    <n v="2"/>
    <n v="4"/>
    <n v="-2"/>
    <n v="4"/>
    <s v="H"/>
    <n v="0.5"/>
  </r>
  <r>
    <s v="106783537"/>
    <x v="7"/>
    <x v="7"/>
    <s v="LINEA DE LARGA VIDA"/>
    <x v="11"/>
    <x v="37"/>
    <s v="ELECTI13"/>
    <s v="COORTU02"/>
    <s v="B"/>
    <s v="10FORM02"/>
    <x v="0"/>
    <d v="2024-03-12T00:00:00"/>
    <d v="2024-03-17T00:00:00"/>
    <x v="1"/>
    <s v="NO CUMPLE"/>
    <n v="1"/>
    <n v="2"/>
    <n v="-1"/>
    <n v="4"/>
    <s v="H"/>
    <n v="0.5"/>
  </r>
  <r>
    <s v="106783537"/>
    <x v="7"/>
    <x v="7"/>
    <s v="LINEA DE LARGA VIDA"/>
    <x v="0"/>
    <x v="42"/>
    <s v="ELECTI13"/>
    <s v="COORTU02"/>
    <s v="B"/>
    <s v="10FORM02"/>
    <x v="0"/>
    <d v="2024-03-12T00:00:00"/>
    <d v="2024-03-17T00:00:00"/>
    <x v="1"/>
    <s v="NO CUMPLE"/>
    <n v="2"/>
    <n v="2"/>
    <n v="0"/>
    <n v="6"/>
    <s v="H"/>
    <n v="1"/>
  </r>
  <r>
    <s v="106766056"/>
    <x v="9"/>
    <x v="9"/>
    <s v="FORMADO"/>
    <x v="1"/>
    <x v="14"/>
    <s v="MECANI21"/>
    <s v="COORTU02"/>
    <s v="B"/>
    <s v="10FORM01"/>
    <x v="0"/>
    <d v="2024-03-08T00:00:00"/>
    <d v="2024-03-11T00:00:00"/>
    <x v="1"/>
    <s v="NO CUMPLE"/>
    <n v="8"/>
    <n v="8"/>
    <n v="0"/>
    <n v="8"/>
    <s v="H"/>
    <n v="1"/>
  </r>
  <r>
    <s v="106766056"/>
    <x v="9"/>
    <x v="9"/>
    <s v="FORMADO"/>
    <x v="2"/>
    <x v="13"/>
    <s v="MECANI21"/>
    <s v="COORTU02"/>
    <s v="B"/>
    <s v="10FORM01"/>
    <x v="0"/>
    <d v="2024-03-08T00:00:00"/>
    <d v="2024-03-13T00:00:00"/>
    <x v="1"/>
    <s v="NO CUMPLE"/>
    <n v="2"/>
    <n v="1.5"/>
    <n v="0.5"/>
    <n v="1.5"/>
    <s v="H"/>
    <n v="1.3333333333333333"/>
  </r>
  <r>
    <s v="106766056"/>
    <x v="9"/>
    <x v="9"/>
    <s v="FORMADO"/>
    <x v="5"/>
    <x v="36"/>
    <s v="INSTRIOP"/>
    <s v="COORTU02"/>
    <s v="B"/>
    <s v="10FORM01"/>
    <x v="0"/>
    <d v="2024-03-08T00:00:00"/>
    <d v="2024-03-16T00:00:00"/>
    <x v="1"/>
    <s v="NO CUMPLE"/>
    <n v="4"/>
    <n v="4"/>
    <n v="0"/>
    <n v="4"/>
    <s v="H"/>
    <n v="1"/>
  </r>
  <r>
    <s v="106766056"/>
    <x v="9"/>
    <x v="9"/>
    <s v="FORMADO"/>
    <x v="4"/>
    <x v="13"/>
    <s v="ELTROI08"/>
    <s v="COORTU02"/>
    <s v="B"/>
    <s v="10FORM01"/>
    <x v="0"/>
    <d v="2024-03-08T00:00:00"/>
    <d v="2024-03-08T00:00:00"/>
    <x v="1"/>
    <s v="CUMPLE"/>
    <n v="2"/>
    <n v="2"/>
    <n v="0"/>
    <n v="2"/>
    <s v="H"/>
    <n v="1"/>
  </r>
  <r>
    <s v="106766056"/>
    <x v="9"/>
    <x v="9"/>
    <s v="FORMADO"/>
    <x v="3"/>
    <x v="14"/>
    <s v="ELECTI09"/>
    <s v="COORTU02"/>
    <s v="B"/>
    <s v="10FORM01"/>
    <x v="0"/>
    <d v="2024-03-08T00:00:00"/>
    <d v="2024-03-08T00:00:00"/>
    <x v="1"/>
    <s v="CUMPLE"/>
    <n v="1"/>
    <n v="2"/>
    <n v="-1"/>
    <n v="2"/>
    <s v="H"/>
    <n v="0.5"/>
  </r>
  <r>
    <s v="106766056"/>
    <x v="9"/>
    <x v="9"/>
    <s v="FORMADO"/>
    <x v="6"/>
    <x v="36"/>
    <s v="ELECTI09"/>
    <s v="COORTU02"/>
    <s v="B"/>
    <s v="10FORM01"/>
    <x v="0"/>
    <d v="2024-03-08T00:00:00"/>
    <d v="2024-03-08T00:00:00"/>
    <x v="1"/>
    <s v="CUMPLE"/>
    <n v="3"/>
    <n v="2"/>
    <n v="1"/>
    <n v="4"/>
    <s v="H"/>
    <n v="1.5"/>
  </r>
  <r>
    <s v="106764268"/>
    <x v="1"/>
    <x v="1"/>
    <s v="EMPAQUE RIGIDO"/>
    <x v="1"/>
    <x v="1"/>
    <s v="MECANI19"/>
    <s v="COORTU03"/>
    <s v="B"/>
    <s v="10EMPA17"/>
    <x v="0"/>
    <d v="2024-03-07T00:00:00"/>
    <d v="2024-03-07T00:00:00"/>
    <x v="1"/>
    <s v="CUMPLE"/>
    <n v="1.5"/>
    <n v="3"/>
    <n v="-1.5"/>
    <n v="3"/>
    <s v="H"/>
    <n v="0.5"/>
  </r>
  <r>
    <s v="106764268"/>
    <x v="1"/>
    <x v="1"/>
    <s v="EMPAQUE RIGIDO"/>
    <x v="2"/>
    <x v="2"/>
    <s v="ELTROI04"/>
    <s v="COORTU03"/>
    <s v="B"/>
    <s v="10EMPA17"/>
    <x v="0"/>
    <d v="2024-03-07T00:00:00"/>
    <d v="2024-03-07T00:00:00"/>
    <x v="1"/>
    <s v="CUMPLE"/>
    <n v="0.5"/>
    <n v="1"/>
    <n v="-0.5"/>
    <n v="1"/>
    <s v="H"/>
    <n v="0.5"/>
  </r>
  <r>
    <s v="106766059"/>
    <x v="2"/>
    <x v="2"/>
    <s v="EMPAQUE"/>
    <x v="1"/>
    <x v="1"/>
    <s v="MECANI14"/>
    <s v="COORTU01"/>
    <s v="A"/>
    <s v="10EMPA15"/>
    <x v="0"/>
    <d v="2024-03-06T00:00:00"/>
    <d v="2024-03-10T00:00:00"/>
    <x v="1"/>
    <s v="NO CUMPLE"/>
    <n v="1.5"/>
    <n v="2"/>
    <n v="-0.5"/>
    <n v="2"/>
    <s v="H"/>
    <n v="0.75"/>
  </r>
  <r>
    <s v="106764276"/>
    <x v="2"/>
    <x v="2"/>
    <s v="EMPAQUE"/>
    <x v="3"/>
    <x v="7"/>
    <s v="ELECTI01"/>
    <s v="COORTU01"/>
    <s v="A"/>
    <s v="10EMPA15"/>
    <x v="0"/>
    <d v="2024-03-06T00:00:00"/>
    <d v="2024-03-06T00:00:00"/>
    <x v="1"/>
    <s v="CUMPLE"/>
    <n v="1"/>
    <n v="1"/>
    <n v="0"/>
    <n v="1"/>
    <s v="H"/>
    <n v="1"/>
  </r>
  <r>
    <s v="106764276"/>
    <x v="2"/>
    <x v="2"/>
    <s v="EMPAQUE"/>
    <x v="2"/>
    <x v="8"/>
    <s v="ELECTI01"/>
    <s v="COORTU01"/>
    <s v="A"/>
    <s v="10EMPA15"/>
    <x v="0"/>
    <d v="2024-03-06T00:00:00"/>
    <d v="2024-03-06T00:00:00"/>
    <x v="1"/>
    <s v="CUMPLE"/>
    <n v="0.5"/>
    <n v="1"/>
    <n v="-0.5"/>
    <n v="1"/>
    <s v="H"/>
    <n v="0.5"/>
  </r>
  <r>
    <s v="106761913"/>
    <x v="3"/>
    <x v="3"/>
    <s v="EMPAQUE"/>
    <x v="3"/>
    <x v="7"/>
    <s v="ELECTI01"/>
    <s v="COORTU01"/>
    <s v="B"/>
    <s v="10EMPA03"/>
    <x v="0"/>
    <d v="2024-03-05T00:00:00"/>
    <d v="2024-03-05T00:00:00"/>
    <x v="1"/>
    <s v="CUMPLE"/>
    <n v="1"/>
    <n v="1"/>
    <n v="0"/>
    <n v="1"/>
    <s v="H"/>
    <n v="1"/>
  </r>
  <r>
    <s v="106761913"/>
    <x v="3"/>
    <x v="3"/>
    <s v="EMPAQUE"/>
    <x v="2"/>
    <x v="8"/>
    <s v="ELECTI01"/>
    <s v="COORTU01"/>
    <s v="B"/>
    <s v="10EMPA03"/>
    <x v="0"/>
    <d v="2024-03-05T00:00:00"/>
    <d v="2024-03-05T00:00:00"/>
    <x v="1"/>
    <s v="CUMPLE"/>
    <n v="0.5"/>
    <n v="1"/>
    <n v="-0.5"/>
    <n v="1"/>
    <s v="H"/>
    <n v="0.5"/>
  </r>
  <r>
    <s v="106755460"/>
    <x v="4"/>
    <x v="4"/>
    <s v="EMBUTIDO SALCHICHON"/>
    <x v="1"/>
    <x v="34"/>
    <s v="MECANI18"/>
    <s v="COORTU02"/>
    <s v="B"/>
    <s v="10EMBU16"/>
    <x v="0"/>
    <d v="2024-03-04T00:00:00"/>
    <d v="2024-03-02T00:00:00"/>
    <x v="1"/>
    <s v="CUMPLE"/>
    <n v="2"/>
    <n v="2"/>
    <n v="0"/>
    <n v="2"/>
    <s v="H"/>
    <n v="1"/>
  </r>
  <r>
    <s v="106930512"/>
    <x v="0"/>
    <x v="0"/>
    <s v="EMBUTIDO SALCHICHON"/>
    <x v="1"/>
    <x v="12"/>
    <s v="MECANI17"/>
    <s v="COORTU01"/>
    <s v="B"/>
    <s v="10EMBU16"/>
    <x v="0"/>
    <d v="2024-03-04T00:00:00"/>
    <m/>
    <x v="0"/>
    <s v="NO CUMPLE"/>
    <n v="0"/>
    <n v="4"/>
    <n v="-4"/>
    <n v="4"/>
    <s v="H"/>
    <n v="0"/>
  </r>
  <r>
    <s v="106755460"/>
    <x v="4"/>
    <x v="4"/>
    <s v="EMBUTIDO SALCHICHON"/>
    <x v="3"/>
    <x v="10"/>
    <s v="ELTROINT"/>
    <s v="COORTU02"/>
    <s v="B"/>
    <s v="10EMBU16"/>
    <x v="0"/>
    <d v="2024-03-04T00:00:00"/>
    <d v="2024-03-02T00:00:00"/>
    <x v="1"/>
    <s v="CUMPLE"/>
    <n v="4"/>
    <n v="2"/>
    <n v="2"/>
    <n v="2"/>
    <s v="H"/>
    <n v="2"/>
  </r>
  <r>
    <s v="106755460"/>
    <x v="4"/>
    <x v="4"/>
    <s v="EMBUTIDO SALCHICHON"/>
    <x v="0"/>
    <x v="11"/>
    <s v="ELECTI04"/>
    <s v="COORTU02"/>
    <s v="B"/>
    <s v="10EMBU16"/>
    <x v="0"/>
    <d v="2024-03-04T00:00:00"/>
    <d v="2024-03-02T00:00:00"/>
    <x v="1"/>
    <s v="CUMPLE"/>
    <n v="1"/>
    <n v="1"/>
    <n v="0"/>
    <n v="0.3"/>
    <s v="H"/>
    <n v="1"/>
  </r>
  <r>
    <s v="106930512"/>
    <x v="0"/>
    <x v="0"/>
    <s v="EMBUTIDO SALCHICHON"/>
    <x v="4"/>
    <x v="11"/>
    <s v="ELECTI04"/>
    <s v="COORTU01"/>
    <s v="B"/>
    <s v="10EMBU16"/>
    <x v="0"/>
    <d v="2024-03-04T00:00:00"/>
    <d v="2024-03-01T00:00:00"/>
    <x v="1"/>
    <s v="CUMPLE"/>
    <n v="1"/>
    <n v="0.3"/>
    <n v="0.7"/>
    <n v="1"/>
    <s v="H"/>
    <n v="3.3333333333333335"/>
  </r>
  <r>
    <s v="106735066"/>
    <x v="5"/>
    <x v="5"/>
    <s v="FORMADO"/>
    <x v="2"/>
    <x v="13"/>
    <s v="MECANI23"/>
    <s v="COORTU01"/>
    <s v="B"/>
    <s v="10FORM01"/>
    <x v="0"/>
    <d v="2024-03-03T00:00:00"/>
    <d v="2024-02-16T00:00:00"/>
    <x v="1"/>
    <s v="CUMPLE"/>
    <n v="2"/>
    <n v="3"/>
    <n v="-1"/>
    <n v="3"/>
    <s v="H"/>
    <n v="0.66666666666666663"/>
  </r>
  <r>
    <s v="106735066"/>
    <x v="5"/>
    <x v="5"/>
    <s v="FORMADO"/>
    <x v="4"/>
    <x v="13"/>
    <s v="ELTROI05"/>
    <s v="COORTU01"/>
    <s v="B"/>
    <s v="10FORM01"/>
    <x v="0"/>
    <d v="2024-03-03T00:00:00"/>
    <d v="2024-02-21T00:00:00"/>
    <x v="1"/>
    <s v="CUMPLE"/>
    <n v="1"/>
    <n v="3"/>
    <n v="-2"/>
    <n v="3"/>
    <s v="H"/>
    <n v="0.33333333333333331"/>
  </r>
  <r>
    <s v="106735066"/>
    <x v="5"/>
    <x v="5"/>
    <s v="FORMADO"/>
    <x v="5"/>
    <x v="13"/>
    <s v="ELECTI03"/>
    <s v="COORTU01"/>
    <s v="B"/>
    <s v="10FORM01"/>
    <x v="0"/>
    <d v="2024-03-03T00:00:00"/>
    <d v="2024-02-16T00:00:00"/>
    <x v="1"/>
    <s v="CUMPLE"/>
    <n v="1"/>
    <n v="2"/>
    <n v="-1"/>
    <n v="2"/>
    <s v="H"/>
    <n v="0.5"/>
  </r>
  <r>
    <s v="106750304"/>
    <x v="1"/>
    <x v="1"/>
    <s v="EMPAQUE RIGIDO"/>
    <x v="1"/>
    <x v="3"/>
    <s v="MECANI15"/>
    <s v="COORTU01"/>
    <s v="B"/>
    <s v="10EMPA17"/>
    <x v="0"/>
    <d v="2024-02-29T00:00:00"/>
    <m/>
    <x v="0"/>
    <s v="NO CUMPLE"/>
    <n v="0"/>
    <n v="1"/>
    <n v="-1"/>
    <n v="1"/>
    <s v="H"/>
    <n v="0"/>
  </r>
  <r>
    <s v="106750304"/>
    <x v="1"/>
    <x v="1"/>
    <s v="EMPAQUE RIGIDO"/>
    <x v="2"/>
    <x v="4"/>
    <s v="ELTROI04"/>
    <s v="COORTU01"/>
    <s v="B"/>
    <s v="10EMPA17"/>
    <x v="0"/>
    <d v="2024-02-29T00:00:00"/>
    <d v="2024-02-29T00:00:00"/>
    <x v="1"/>
    <s v="CUMPLE"/>
    <n v="1"/>
    <n v="1"/>
    <n v="0"/>
    <n v="1"/>
    <s v="H"/>
    <n v="1"/>
  </r>
  <r>
    <s v="106750304"/>
    <x v="1"/>
    <x v="1"/>
    <s v="EMPAQUE RIGIDO"/>
    <x v="3"/>
    <x v="5"/>
    <s v="ELECTI13"/>
    <s v="COORTU01"/>
    <s v="B"/>
    <s v="10EMPA17"/>
    <x v="0"/>
    <d v="2024-02-29T00:00:00"/>
    <d v="2024-02-07T00:00:00"/>
    <x v="1"/>
    <s v="CUMPLE"/>
    <n v="1"/>
    <n v="2"/>
    <n v="-1"/>
    <n v="1"/>
    <s v="H"/>
    <n v="0.5"/>
  </r>
  <r>
    <s v="106742761"/>
    <x v="0"/>
    <x v="0"/>
    <s v="EMBUTIDO SALCHICHON"/>
    <x v="1"/>
    <x v="12"/>
    <s v="MECANI17"/>
    <s v="COORTU01"/>
    <s v="B"/>
    <s v="10EMBU16"/>
    <x v="0"/>
    <d v="2024-02-25T00:00:00"/>
    <m/>
    <x v="0"/>
    <s v="NO CUMPLE"/>
    <n v="0"/>
    <n v="4"/>
    <n v="-4"/>
    <n v="4"/>
    <s v="H"/>
    <n v="0"/>
  </r>
  <r>
    <s v="106750338"/>
    <x v="5"/>
    <x v="5"/>
    <s v="FORMADO"/>
    <x v="1"/>
    <x v="59"/>
    <s v="MECANINT"/>
    <s v="COORTU01"/>
    <s v="B"/>
    <s v="10FORM01"/>
    <x v="0"/>
    <d v="2024-02-23T00:00:00"/>
    <m/>
    <x v="0"/>
    <s v="NO CUMPLE"/>
    <n v="0"/>
    <n v="1"/>
    <n v="-1"/>
    <n v="1"/>
    <s v="H"/>
    <n v="0"/>
  </r>
  <r>
    <s v="106750339"/>
    <x v="6"/>
    <x v="6"/>
    <s v="FORMADO"/>
    <x v="1"/>
    <x v="59"/>
    <s v="MECANINT"/>
    <s v="COORMTTO"/>
    <s v="B"/>
    <s v="10FORM01"/>
    <x v="0"/>
    <d v="2024-02-23T00:00:00"/>
    <m/>
    <x v="0"/>
    <s v="NO CUMPLE"/>
    <n v="0"/>
    <n v="1"/>
    <n v="-1"/>
    <n v="1"/>
    <s v="H"/>
    <n v="0"/>
  </r>
  <r>
    <s v="106750338"/>
    <x v="5"/>
    <x v="5"/>
    <s v="FORMADO"/>
    <x v="3"/>
    <x v="14"/>
    <s v="MECANI21"/>
    <s v="COORTU01"/>
    <s v="B"/>
    <s v="10FORM01"/>
    <x v="0"/>
    <d v="2024-02-23T00:00:00"/>
    <d v="2024-02-23T00:00:00"/>
    <x v="1"/>
    <s v="CUMPLE"/>
    <n v="6"/>
    <n v="3"/>
    <n v="3"/>
    <n v="3"/>
    <s v="H"/>
    <n v="2"/>
  </r>
  <r>
    <s v="106750339"/>
    <x v="6"/>
    <x v="6"/>
    <s v="FORMADO"/>
    <x v="3"/>
    <x v="14"/>
    <s v="MECANI21"/>
    <s v="COORMTTO"/>
    <s v="B"/>
    <s v="10FORM01"/>
    <x v="0"/>
    <d v="2024-02-23T00:00:00"/>
    <d v="2024-02-23T00:00:00"/>
    <x v="1"/>
    <s v="CUMPLE"/>
    <n v="3"/>
    <n v="3"/>
    <n v="0"/>
    <n v="3"/>
    <s v="H"/>
    <n v="1"/>
  </r>
  <r>
    <s v="106750338"/>
    <x v="5"/>
    <x v="5"/>
    <s v="FORMADO"/>
    <x v="6"/>
    <x v="14"/>
    <s v="ELECTI03"/>
    <s v="COORTU01"/>
    <s v="B"/>
    <s v="10FORM01"/>
    <x v="0"/>
    <d v="2024-02-23T00:00:00"/>
    <d v="2024-02-23T00:00:00"/>
    <x v="1"/>
    <s v="CUMPLE"/>
    <n v="1"/>
    <n v="1.5"/>
    <n v="-0.5"/>
    <n v="2"/>
    <s v="H"/>
    <n v="0.66666666666666663"/>
  </r>
  <r>
    <s v="106750339"/>
    <x v="6"/>
    <x v="6"/>
    <s v="FORMADO"/>
    <x v="6"/>
    <x v="14"/>
    <s v="ELECTI03"/>
    <s v="COORMTTO"/>
    <s v="B"/>
    <s v="10FORM01"/>
    <x v="0"/>
    <d v="2024-02-23T00:00:00"/>
    <d v="2024-02-23T00:00:00"/>
    <x v="1"/>
    <s v="CUMPLE"/>
    <n v="1"/>
    <n v="2"/>
    <n v="-1"/>
    <n v="2"/>
    <s v="H"/>
    <n v="0.5"/>
  </r>
  <r>
    <s v="106726690"/>
    <x v="7"/>
    <x v="7"/>
    <s v="LINEA DE LARGA VIDA"/>
    <x v="1"/>
    <x v="14"/>
    <s v="MECANI21"/>
    <s v="COORTU02"/>
    <s v="B"/>
    <s v="10FORM02"/>
    <x v="0"/>
    <d v="2024-02-17T00:00:00"/>
    <d v="2024-02-17T00:00:00"/>
    <x v="1"/>
    <s v="CUMPLE"/>
    <n v="4"/>
    <n v="8"/>
    <n v="-4"/>
    <n v="8"/>
    <s v="H"/>
    <n v="0.5"/>
  </r>
  <r>
    <s v="106726690"/>
    <x v="7"/>
    <x v="7"/>
    <s v="LINEA DE LARGA VIDA"/>
    <x v="3"/>
    <x v="14"/>
    <s v="ELECTI13"/>
    <s v="COORTU02"/>
    <s v="B"/>
    <s v="10FORM02"/>
    <x v="0"/>
    <d v="2024-02-17T00:00:00"/>
    <d v="2024-02-17T00:00:00"/>
    <x v="1"/>
    <s v="CUMPLE"/>
    <n v="5"/>
    <n v="2"/>
    <n v="3"/>
    <n v="2"/>
    <s v="H"/>
    <n v="2.5"/>
  </r>
  <r>
    <s v="106735067"/>
    <x v="6"/>
    <x v="6"/>
    <s v="FORMADO"/>
    <x v="8"/>
    <x v="60"/>
    <s v="MECANI23"/>
    <s v="COORMTTO"/>
    <s v="B"/>
    <s v="10FORM01"/>
    <x v="0"/>
    <d v="2024-02-16T00:00:00"/>
    <d v="2024-03-17T00:00:00"/>
    <x v="1"/>
    <s v="NO CUMPLE"/>
    <n v="3"/>
    <n v="0"/>
    <n v="3"/>
    <n v="0"/>
    <s v="H"/>
    <e v="#DIV/0!"/>
  </r>
  <r>
    <s v="106735067"/>
    <x v="6"/>
    <x v="6"/>
    <s v="FORMADO"/>
    <x v="2"/>
    <x v="13"/>
    <s v="MECANI21"/>
    <s v="COORMTTO"/>
    <s v="B"/>
    <s v="10FORM01"/>
    <x v="0"/>
    <d v="2024-02-16T00:00:00"/>
    <d v="2024-02-16T00:00:00"/>
    <x v="1"/>
    <s v="CUMPLE"/>
    <n v="2"/>
    <n v="3"/>
    <n v="-1"/>
    <n v="3"/>
    <s v="H"/>
    <n v="0.66666666666666663"/>
  </r>
  <r>
    <s v="106735067"/>
    <x v="6"/>
    <x v="6"/>
    <s v="FORMADO"/>
    <x v="7"/>
    <x v="60"/>
    <s v="MECANI21"/>
    <s v="COORMTTO"/>
    <s v="B"/>
    <s v="10FORM01"/>
    <x v="0"/>
    <d v="2024-02-16T00:00:00"/>
    <d v="2024-03-17T00:00:00"/>
    <x v="1"/>
    <s v="NO CUMPLE"/>
    <n v="3"/>
    <n v="0"/>
    <n v="3"/>
    <n v="0"/>
    <s v="H"/>
    <e v="#DIV/0!"/>
  </r>
  <r>
    <s v="106735067"/>
    <x v="6"/>
    <x v="6"/>
    <s v="FORMADO"/>
    <x v="4"/>
    <x v="13"/>
    <s v="ELTROI05"/>
    <s v="COORMTTO"/>
    <s v="B"/>
    <s v="10FORM01"/>
    <x v="0"/>
    <d v="2024-02-16T00:00:00"/>
    <d v="2024-02-21T00:00:00"/>
    <x v="1"/>
    <s v="NO CUMPLE"/>
    <n v="1"/>
    <n v="3"/>
    <n v="-2"/>
    <n v="3"/>
    <s v="H"/>
    <n v="0.33333333333333331"/>
  </r>
  <r>
    <s v="106735067"/>
    <x v="6"/>
    <x v="6"/>
    <s v="FORMADO"/>
    <x v="5"/>
    <x v="13"/>
    <s v="ELECTI03"/>
    <s v="COORMTTO"/>
    <s v="B"/>
    <s v="10FORM01"/>
    <x v="0"/>
    <d v="2024-02-16T00:00:00"/>
    <d v="2024-02-16T00:00:00"/>
    <x v="1"/>
    <s v="CUMPLE"/>
    <n v="1"/>
    <n v="1"/>
    <n v="0"/>
    <n v="2"/>
    <s v="H"/>
    <n v="1"/>
  </r>
  <r>
    <s v="106730584"/>
    <x v="2"/>
    <x v="2"/>
    <s v="EMPAQUE"/>
    <x v="9"/>
    <x v="27"/>
    <s v="MECANI14"/>
    <s v="COORTU01"/>
    <s v="A"/>
    <s v="10EMPA15"/>
    <x v="0"/>
    <d v="2024-02-14T00:00:00"/>
    <d v="2024-02-14T00:00:00"/>
    <x v="1"/>
    <s v="CUMPLE"/>
    <n v="1"/>
    <n v="1"/>
    <n v="0"/>
    <n v="1"/>
    <s v="H"/>
    <n v="1"/>
  </r>
  <r>
    <s v="106730584"/>
    <x v="2"/>
    <x v="2"/>
    <s v="EMPAQUE"/>
    <x v="2"/>
    <x v="6"/>
    <s v="ELECTI13"/>
    <s v="COORTU01"/>
    <s v="A"/>
    <s v="10EMPA15"/>
    <x v="0"/>
    <d v="2024-02-14T00:00:00"/>
    <d v="2024-02-14T00:00:00"/>
    <x v="1"/>
    <s v="CUMPLE"/>
    <n v="1"/>
    <n v="2"/>
    <n v="-1"/>
    <n v="2"/>
    <s v="H"/>
    <n v="0.5"/>
  </r>
  <r>
    <s v="106721972"/>
    <x v="8"/>
    <x v="8"/>
    <s v="FORMADO"/>
    <x v="1"/>
    <x v="14"/>
    <s v="MECANI21"/>
    <s v="COORTU02"/>
    <s v="B"/>
    <s v="10FORM01"/>
    <x v="0"/>
    <d v="2024-02-13T00:00:00"/>
    <d v="2024-02-13T00:00:00"/>
    <x v="1"/>
    <s v="CUMPLE"/>
    <n v="2"/>
    <n v="8"/>
    <n v="-6"/>
    <n v="8"/>
    <s v="H"/>
    <n v="0.25"/>
  </r>
  <r>
    <s v="106721972"/>
    <x v="8"/>
    <x v="8"/>
    <s v="FORMADO"/>
    <x v="3"/>
    <x v="14"/>
    <s v="ELECTI13"/>
    <s v="COORTU02"/>
    <s v="B"/>
    <s v="10FORM01"/>
    <x v="0"/>
    <d v="2024-02-13T00:00:00"/>
    <d v="2024-02-14T00:00:00"/>
    <x v="1"/>
    <s v="NO CUMPLE"/>
    <n v="3"/>
    <n v="2"/>
    <n v="1"/>
    <n v="2"/>
    <s v="H"/>
    <n v="1.5"/>
  </r>
  <r>
    <s v="106720247"/>
    <x v="5"/>
    <x v="5"/>
    <s v="FORMADO"/>
    <x v="1"/>
    <x v="59"/>
    <s v="MECANINT"/>
    <s v="COORTU01"/>
    <s v="B"/>
    <s v="10FORM01"/>
    <x v="0"/>
    <d v="2024-02-09T00:00:00"/>
    <m/>
    <x v="0"/>
    <s v="NO CUMPLE"/>
    <n v="0"/>
    <n v="1"/>
    <n v="-1"/>
    <n v="1"/>
    <s v="H"/>
    <n v="0"/>
  </r>
  <r>
    <s v="106720248"/>
    <x v="6"/>
    <x v="6"/>
    <s v="FORMADO"/>
    <x v="1"/>
    <x v="59"/>
    <s v="MECANINT"/>
    <s v="COORMTTO"/>
    <s v="B"/>
    <s v="10FORM01"/>
    <x v="0"/>
    <d v="2024-02-09T00:00:00"/>
    <m/>
    <x v="0"/>
    <s v="NO CUMPLE"/>
    <n v="0"/>
    <n v="1"/>
    <n v="-1"/>
    <n v="1"/>
    <s v="H"/>
    <n v="0"/>
  </r>
  <r>
    <s v="106720137"/>
    <x v="2"/>
    <x v="2"/>
    <s v="EMPAQUE"/>
    <x v="3"/>
    <x v="17"/>
    <s v="MECANI14"/>
    <s v="COORTU01"/>
    <s v="A"/>
    <s v="10EMPA15"/>
    <x v="0"/>
    <d v="2024-02-09T00:00:00"/>
    <d v="2024-02-07T00:00:00"/>
    <x v="1"/>
    <s v="CUMPLE"/>
    <n v="2"/>
    <n v="3"/>
    <n v="-1"/>
    <n v="3"/>
    <s v="H"/>
    <n v="0.66666666666666663"/>
  </r>
  <r>
    <s v="106720137"/>
    <x v="2"/>
    <x v="2"/>
    <s v="EMPAQUE"/>
    <x v="6"/>
    <x v="18"/>
    <s v="ELTROI05"/>
    <s v="COORTU01"/>
    <s v="A"/>
    <s v="10EMPA15"/>
    <x v="0"/>
    <d v="2024-02-09T00:00:00"/>
    <d v="2024-02-20T00:00:00"/>
    <x v="1"/>
    <s v="NO CUMPLE"/>
    <n v="2"/>
    <n v="2"/>
    <n v="0"/>
    <n v="2"/>
    <s v="H"/>
    <n v="1"/>
  </r>
  <r>
    <s v="106720137"/>
    <x v="2"/>
    <x v="2"/>
    <s v="EMPAQUE"/>
    <x v="8"/>
    <x v="16"/>
    <s v="ELECTI13"/>
    <s v="COORTU01"/>
    <s v="A"/>
    <s v="10EMPA15"/>
    <x v="0"/>
    <d v="2024-02-09T00:00:00"/>
    <d v="2024-02-07T00:00:00"/>
    <x v="1"/>
    <s v="CUMPLE"/>
    <n v="4"/>
    <n v="2"/>
    <n v="2"/>
    <n v="4"/>
    <s v="H"/>
    <n v="2"/>
  </r>
  <r>
    <s v="106712761"/>
    <x v="9"/>
    <x v="9"/>
    <s v="FORMADO"/>
    <x v="1"/>
    <x v="14"/>
    <s v="MECANI21"/>
    <s v="COORTU02"/>
    <s v="B"/>
    <s v="10FORM01"/>
    <x v="0"/>
    <d v="2024-02-07T00:00:00"/>
    <d v="2024-02-07T00:00:00"/>
    <x v="1"/>
    <s v="CUMPLE"/>
    <n v="8"/>
    <n v="8"/>
    <n v="0"/>
    <n v="8"/>
    <s v="H"/>
    <n v="1"/>
  </r>
  <r>
    <s v="106712761"/>
    <x v="9"/>
    <x v="9"/>
    <s v="FORMADO"/>
    <x v="3"/>
    <x v="14"/>
    <s v="ELECTI09"/>
    <s v="COORTU02"/>
    <s v="B"/>
    <s v="10FORM01"/>
    <x v="0"/>
    <d v="2024-02-07T00:00:00"/>
    <d v="2024-02-21T00:00:00"/>
    <x v="1"/>
    <s v="NO CUMPLE"/>
    <n v="1"/>
    <n v="2"/>
    <n v="-1"/>
    <n v="2"/>
    <s v="H"/>
    <n v="0.5"/>
  </r>
  <r>
    <s v="106709646"/>
    <x v="3"/>
    <x v="3"/>
    <s v="EMPAQUE"/>
    <x v="3"/>
    <x v="7"/>
    <s v="ELECTI01"/>
    <s v="COORTU01"/>
    <s v="B"/>
    <s v="10EMPA03"/>
    <x v="0"/>
    <d v="2024-02-06T00:00:00"/>
    <d v="2024-02-06T00:00:00"/>
    <x v="1"/>
    <s v="CUMPLE"/>
    <n v="1"/>
    <n v="1"/>
    <n v="0"/>
    <n v="1"/>
    <s v="H"/>
    <n v="1"/>
  </r>
  <r>
    <s v="106712783"/>
    <x v="2"/>
    <x v="2"/>
    <s v="EMPAQUE"/>
    <x v="3"/>
    <x v="7"/>
    <s v="ELECTI01"/>
    <s v="COORTU01"/>
    <s v="A"/>
    <s v="10EMPA15"/>
    <x v="0"/>
    <d v="2024-02-06T00:00:00"/>
    <d v="2024-02-06T00:00:00"/>
    <x v="1"/>
    <s v="CUMPLE"/>
    <n v="1"/>
    <n v="1"/>
    <n v="0"/>
    <n v="1"/>
    <s v="H"/>
    <n v="1"/>
  </r>
  <r>
    <s v="106707559"/>
    <x v="4"/>
    <x v="4"/>
    <s v="EMBUTIDO SALCHICHON"/>
    <x v="1"/>
    <x v="34"/>
    <s v="MECANI18"/>
    <s v="COORTU02"/>
    <s v="B"/>
    <s v="10EMBU16"/>
    <x v="0"/>
    <d v="2024-02-03T00:00:00"/>
    <m/>
    <x v="0"/>
    <s v="NO CUMPLE"/>
    <n v="0"/>
    <n v="2"/>
    <n v="-2"/>
    <n v="2"/>
    <s v="H"/>
    <n v="0"/>
  </r>
  <r>
    <s v="106707559"/>
    <x v="4"/>
    <x v="4"/>
    <s v="EMBUTIDO SALCHICHON"/>
    <x v="3"/>
    <x v="10"/>
    <s v="ELTROINT"/>
    <s v="COORTU02"/>
    <s v="B"/>
    <s v="10EMBU16"/>
    <x v="0"/>
    <d v="2024-02-03T00:00:00"/>
    <d v="2024-02-24T00:00:00"/>
    <x v="1"/>
    <s v="NO CUMPLE"/>
    <n v="8"/>
    <n v="2"/>
    <n v="6"/>
    <n v="2"/>
    <s v="H"/>
    <n v="4"/>
  </r>
  <r>
    <s v="106707559"/>
    <x v="4"/>
    <x v="4"/>
    <s v="EMBUTIDO SALCHICHON"/>
    <x v="0"/>
    <x v="11"/>
    <s v="ELECTI04"/>
    <s v="COORTU02"/>
    <s v="B"/>
    <s v="10EMBU16"/>
    <x v="0"/>
    <d v="2024-02-03T00:00:00"/>
    <d v="2024-02-06T00:00:00"/>
    <x v="1"/>
    <s v="NO CUMPLE"/>
    <n v="0.5"/>
    <n v="1"/>
    <n v="-0.5"/>
    <n v="0.3"/>
    <s v="H"/>
    <n v="0.5"/>
  </r>
  <r>
    <s v="106191815"/>
    <x v="2"/>
    <x v="2"/>
    <s v="EMPAQUE"/>
    <x v="3"/>
    <x v="17"/>
    <s v="MECANINT"/>
    <s v="COORTU01"/>
    <s v="A"/>
    <s v="10EMPA15"/>
    <x v="0"/>
    <d v="2024-02-03T00:00:00"/>
    <d v="2023-05-14T00:00:00"/>
    <x v="1"/>
    <s v="CUMPLE"/>
    <n v="2"/>
    <n v="3"/>
    <n v="-1"/>
    <n v="3"/>
    <s v="H"/>
    <n v="0.66666666666666663"/>
  </r>
  <r>
    <s v="106191815"/>
    <x v="2"/>
    <x v="2"/>
    <s v="EMPAQUE"/>
    <x v="0"/>
    <x v="47"/>
    <s v="MECANI14"/>
    <s v="COORTU01"/>
    <s v="A"/>
    <s v="10EMPA15"/>
    <x v="0"/>
    <d v="2024-02-03T00:00:00"/>
    <d v="2024-05-14T00:00:00"/>
    <x v="1"/>
    <s v="NO CUMPLE"/>
    <n v="3"/>
    <n v="16"/>
    <n v="-13"/>
    <n v="8"/>
    <s v="H"/>
    <n v="0.1875"/>
  </r>
  <r>
    <s v="106191815"/>
    <x v="2"/>
    <x v="2"/>
    <s v="EMPAQUE"/>
    <x v="5"/>
    <x v="48"/>
    <s v="INSTRINT"/>
    <s v="COORTU01"/>
    <s v="A"/>
    <s v="10EMPA15"/>
    <x v="0"/>
    <d v="2024-02-03T00:00:00"/>
    <d v="2023-05-10T00:00:00"/>
    <x v="1"/>
    <s v="CUMPLE"/>
    <n v="6"/>
    <n v="6"/>
    <n v="0"/>
    <n v="6"/>
    <s v="H"/>
    <n v="1"/>
  </r>
  <r>
    <s v="106191815"/>
    <x v="2"/>
    <x v="2"/>
    <s v="EMPAQUE"/>
    <x v="6"/>
    <x v="18"/>
    <s v="ELTROI04"/>
    <s v="COORTU01"/>
    <s v="A"/>
    <s v="10EMPA15"/>
    <x v="0"/>
    <d v="2024-02-03T00:00:00"/>
    <d v="2023-05-10T00:00:00"/>
    <x v="1"/>
    <s v="CUMPLE"/>
    <n v="1"/>
    <n v="2"/>
    <n v="-1"/>
    <n v="2"/>
    <s v="H"/>
    <n v="0.5"/>
  </r>
  <r>
    <s v="106191815"/>
    <x v="2"/>
    <x v="2"/>
    <s v="EMPAQUE"/>
    <x v="4"/>
    <x v="49"/>
    <s v="ELTROI04"/>
    <s v="COORTU01"/>
    <s v="A"/>
    <s v="10EMPA15"/>
    <x v="0"/>
    <d v="2024-02-03T00:00:00"/>
    <d v="2023-05-10T00:00:00"/>
    <x v="1"/>
    <s v="CUMPLE"/>
    <n v="3"/>
    <n v="6"/>
    <n v="-3"/>
    <n v="6"/>
    <s v="H"/>
    <n v="0.5"/>
  </r>
  <r>
    <s v="106191815"/>
    <x v="2"/>
    <x v="2"/>
    <s v="EMPAQUE"/>
    <x v="7"/>
    <x v="50"/>
    <s v="ELTROI04"/>
    <s v="COORTU01"/>
    <s v="A"/>
    <s v="10EMPA15"/>
    <x v="0"/>
    <d v="2024-02-03T00:00:00"/>
    <d v="2023-05-10T00:00:00"/>
    <x v="1"/>
    <s v="CUMPLE"/>
    <n v="0.5"/>
    <n v="1"/>
    <n v="-0.5"/>
    <n v="1"/>
    <s v="H"/>
    <n v="0.5"/>
  </r>
  <r>
    <s v="106191815"/>
    <x v="2"/>
    <x v="2"/>
    <s v="EMPAQUE"/>
    <x v="11"/>
    <x v="46"/>
    <s v="ELECTI13"/>
    <s v="COORTU01"/>
    <s v="A"/>
    <s v="10EMPA15"/>
    <x v="0"/>
    <d v="2024-02-03T00:00:00"/>
    <d v="2024-02-08T00:00:00"/>
    <x v="1"/>
    <s v="NO CUMPLE"/>
    <n v="2"/>
    <n v="6"/>
    <n v="-4"/>
    <n v="6"/>
    <s v="H"/>
    <n v="0.33333333333333331"/>
  </r>
  <r>
    <s v="106191815"/>
    <x v="2"/>
    <x v="2"/>
    <s v="EMPAQUE"/>
    <x v="8"/>
    <x v="16"/>
    <s v="ELECTI13"/>
    <s v="COORTU01"/>
    <s v="A"/>
    <s v="10EMPA15"/>
    <x v="0"/>
    <d v="2024-02-03T00:00:00"/>
    <d v="2024-02-08T00:00:00"/>
    <x v="1"/>
    <s v="NO CUMPLE"/>
    <n v="2"/>
    <n v="4"/>
    <n v="-2"/>
    <n v="4"/>
    <s v="H"/>
    <n v="0.5"/>
  </r>
  <r>
    <s v="106191815"/>
    <x v="2"/>
    <x v="2"/>
    <s v="EMPAQUE"/>
    <x v="12"/>
    <x v="51"/>
    <s v="ELECTI07"/>
    <s v="COORTU01"/>
    <s v="A"/>
    <s v="10EMPA15"/>
    <x v="0"/>
    <d v="2024-02-03T00:00:00"/>
    <m/>
    <x v="0"/>
    <s v="NO CUMPLE"/>
    <n v="0"/>
    <n v="8"/>
    <n v="-8"/>
    <n v="8"/>
    <s v="H"/>
    <n v="0"/>
  </r>
  <r>
    <s v="106709643"/>
    <x v="1"/>
    <x v="1"/>
    <s v="EMPAQUE RIGIDO"/>
    <x v="1"/>
    <x v="1"/>
    <s v="MECANI15"/>
    <s v="COORTU03"/>
    <s v="B"/>
    <s v="10EMPA17"/>
    <x v="0"/>
    <d v="2024-02-01T00:00:00"/>
    <d v="2024-02-01T00:00:00"/>
    <x v="1"/>
    <s v="CUMPLE"/>
    <n v="4"/>
    <n v="3"/>
    <n v="1"/>
    <n v="3"/>
    <s v="H"/>
    <n v="1.3333333333333333"/>
  </r>
  <r>
    <s v="106709643"/>
    <x v="1"/>
    <x v="1"/>
    <s v="EMPAQUE RIGIDO"/>
    <x v="2"/>
    <x v="2"/>
    <s v="ELTROI04"/>
    <s v="COORTU03"/>
    <s v="B"/>
    <s v="10EMPA17"/>
    <x v="0"/>
    <d v="2024-02-01T00:00:00"/>
    <d v="2024-02-04T00:00:00"/>
    <x v="1"/>
    <s v="NO CUMPLE"/>
    <n v="0.75"/>
    <n v="1"/>
    <n v="-0.25"/>
    <n v="1"/>
    <s v="H"/>
    <n v="0.75"/>
  </r>
  <r>
    <s v="106638081"/>
    <x v="0"/>
    <x v="0"/>
    <s v="EMBUTIDO SALCHICHON"/>
    <x v="1"/>
    <x v="12"/>
    <s v="MECANI18"/>
    <s v="COORTU01"/>
    <s v="B"/>
    <s v="10EMBU16"/>
    <x v="0"/>
    <d v="2023-12-31T00:00:00"/>
    <m/>
    <x v="0"/>
    <s v="NO CUMPLE"/>
    <n v="0"/>
    <n v="4"/>
    <n v="-4"/>
    <n v="4"/>
    <s v="H"/>
    <n v="0"/>
  </r>
  <r>
    <s v="106640379"/>
    <x v="5"/>
    <x v="5"/>
    <s v="FORMADO"/>
    <x v="1"/>
    <x v="59"/>
    <s v="MECANI21"/>
    <s v="COORTU01"/>
    <s v="B"/>
    <s v="10FORM01"/>
    <x v="0"/>
    <d v="2023-12-29T00:00:00"/>
    <m/>
    <x v="0"/>
    <s v="NO CUMPLE"/>
    <n v="0"/>
    <n v="1"/>
    <n v="-1"/>
    <n v="1"/>
    <s v="H"/>
    <n v="0"/>
  </r>
  <r>
    <s v="106640379"/>
    <x v="5"/>
    <x v="5"/>
    <s v="FORMADO"/>
    <x v="3"/>
    <x v="14"/>
    <s v="MECANI21"/>
    <s v="COORTU01"/>
    <s v="B"/>
    <s v="10FORM01"/>
    <x v="0"/>
    <d v="2023-12-29T00:00:00"/>
    <m/>
    <x v="0"/>
    <s v="NO CUMPLE"/>
    <n v="0"/>
    <n v="3"/>
    <n v="-3"/>
    <n v="3"/>
    <s v="H"/>
    <n v="0"/>
  </r>
  <r>
    <s v="106640380"/>
    <x v="6"/>
    <x v="6"/>
    <s v="FORMADO"/>
    <x v="1"/>
    <x v="59"/>
    <s v="MECANI21"/>
    <s v="COORMTTO"/>
    <s v="B"/>
    <s v="10FORM01"/>
    <x v="0"/>
    <d v="2023-12-29T00:00:00"/>
    <m/>
    <x v="0"/>
    <s v="NO CUMPLE"/>
    <n v="0"/>
    <n v="1"/>
    <n v="-1"/>
    <n v="1"/>
    <s v="H"/>
    <n v="0"/>
  </r>
  <r>
    <s v="106640380"/>
    <x v="6"/>
    <x v="6"/>
    <s v="FORMADO"/>
    <x v="3"/>
    <x v="14"/>
    <s v="MECANI21"/>
    <s v="COORMTTO"/>
    <s v="B"/>
    <s v="10FORM01"/>
    <x v="0"/>
    <d v="2023-12-29T00:00:00"/>
    <m/>
    <x v="0"/>
    <s v="NO CUMPLE"/>
    <n v="0"/>
    <n v="3"/>
    <n v="-3"/>
    <n v="3"/>
    <s v="H"/>
    <n v="0"/>
  </r>
  <r>
    <s v="106640379"/>
    <x v="5"/>
    <x v="5"/>
    <s v="FORMADO"/>
    <x v="6"/>
    <x v="14"/>
    <s v="ELECTI04"/>
    <s v="COORTU01"/>
    <s v="B"/>
    <s v="10FORM01"/>
    <x v="0"/>
    <d v="2023-12-29T00:00:00"/>
    <d v="2023-12-29T00:00:00"/>
    <x v="1"/>
    <s v="CUMPLE"/>
    <n v="1"/>
    <n v="2"/>
    <n v="-1"/>
    <n v="2"/>
    <s v="H"/>
    <n v="0.5"/>
  </r>
  <r>
    <s v="106640380"/>
    <x v="6"/>
    <x v="6"/>
    <s v="FORMADO"/>
    <x v="6"/>
    <x v="14"/>
    <s v="ELECTI04"/>
    <s v="COORMTTO"/>
    <s v="B"/>
    <s v="10FORM01"/>
    <x v="0"/>
    <d v="2023-12-29T00:00:00"/>
    <d v="2023-12-29T00:00:00"/>
    <x v="1"/>
    <s v="CUMPLE"/>
    <n v="1"/>
    <n v="2"/>
    <n v="-1"/>
    <n v="2"/>
    <s v="H"/>
    <n v="0.5"/>
  </r>
  <r>
    <s v="106628404"/>
    <x v="1"/>
    <x v="1"/>
    <s v="EMPAQUE RIGIDO"/>
    <x v="1"/>
    <x v="1"/>
    <s v="MECANI15"/>
    <s v="COORTU03"/>
    <s v="B"/>
    <s v="10EMPA17"/>
    <x v="0"/>
    <d v="2023-12-28T00:00:00"/>
    <m/>
    <x v="0"/>
    <s v="NO CUMPLE"/>
    <n v="0"/>
    <n v="3"/>
    <n v="-3"/>
    <n v="3"/>
    <s v="H"/>
    <n v="0"/>
  </r>
  <r>
    <s v="106628404"/>
    <x v="1"/>
    <x v="1"/>
    <s v="EMPAQUE RIGIDO"/>
    <x v="2"/>
    <x v="2"/>
    <s v="INSTRI02"/>
    <s v="COORTU03"/>
    <s v="B"/>
    <s v="10EMPA17"/>
    <x v="0"/>
    <d v="2023-12-28T00:00:00"/>
    <m/>
    <x v="0"/>
    <s v="NO CUMPLE"/>
    <n v="0"/>
    <n v="1"/>
    <n v="-1"/>
    <n v="1"/>
    <s v="H"/>
    <n v="0"/>
  </r>
  <r>
    <s v="106634282"/>
    <x v="2"/>
    <x v="2"/>
    <s v="EMPAQUE"/>
    <x v="1"/>
    <x v="1"/>
    <s v="MECANI04"/>
    <s v="COORTU01"/>
    <s v="A"/>
    <s v="10EMPA15"/>
    <x v="0"/>
    <d v="2023-12-27T00:00:00"/>
    <d v="2024-01-05T00:00:00"/>
    <x v="1"/>
    <s v="NO CUMPLE"/>
    <n v="2"/>
    <n v="2"/>
    <n v="0"/>
    <n v="2"/>
    <s v="H"/>
    <n v="1"/>
  </r>
  <r>
    <s v="106628395"/>
    <x v="3"/>
    <x v="3"/>
    <s v="EMPAQUE"/>
    <x v="10"/>
    <x v="35"/>
    <s v="INSTRI08"/>
    <s v="COORTU01"/>
    <s v="B"/>
    <s v="10EMPA03"/>
    <x v="0"/>
    <d v="2023-12-27T00:00:00"/>
    <m/>
    <x v="0"/>
    <s v="NO CUMPLE"/>
    <n v="0"/>
    <n v="3"/>
    <n v="-3"/>
    <n v="3"/>
    <s v="H"/>
    <n v="0"/>
  </r>
  <r>
    <s v="106628395"/>
    <x v="3"/>
    <x v="3"/>
    <s v="EMPAQUE"/>
    <x v="13"/>
    <x v="61"/>
    <s v="INSTRI08"/>
    <s v="COORTU01"/>
    <s v="B"/>
    <s v="10EMPA03"/>
    <x v="0"/>
    <d v="2023-12-27T00:00:00"/>
    <m/>
    <x v="0"/>
    <s v="NO CUMPLE"/>
    <n v="0"/>
    <n v="6"/>
    <n v="-6"/>
    <n v="6"/>
    <s v="H"/>
    <n v="0"/>
  </r>
  <r>
    <s v="106612057"/>
    <x v="1"/>
    <x v="1"/>
    <s v="EMPAQUE RIGIDO"/>
    <x v="1"/>
    <x v="3"/>
    <s v="MECANI15"/>
    <s v="COORTU01"/>
    <s v="B"/>
    <s v="10EMPA17"/>
    <x v="0"/>
    <d v="2023-12-21T00:00:00"/>
    <m/>
    <x v="0"/>
    <s v="NO CUMPLE"/>
    <n v="0"/>
    <n v="1"/>
    <n v="-1"/>
    <n v="1"/>
    <s v="H"/>
    <n v="0"/>
  </r>
  <r>
    <s v="106612057"/>
    <x v="1"/>
    <x v="1"/>
    <s v="EMPAQUE RIGIDO"/>
    <x v="2"/>
    <x v="4"/>
    <s v="INSTRI02"/>
    <s v="COORTU01"/>
    <s v="B"/>
    <s v="10EMPA17"/>
    <x v="0"/>
    <d v="2023-12-21T00:00:00"/>
    <m/>
    <x v="0"/>
    <s v="NO CUMPLE"/>
    <n v="0"/>
    <n v="1"/>
    <n v="-1"/>
    <n v="1"/>
    <s v="H"/>
    <n v="0"/>
  </r>
  <r>
    <s v="106612057"/>
    <x v="1"/>
    <x v="1"/>
    <s v="EMPAQUE RIGIDO"/>
    <x v="3"/>
    <x v="5"/>
    <s v="ELECTI09"/>
    <s v="COORTU01"/>
    <s v="B"/>
    <s v="10EMPA17"/>
    <x v="0"/>
    <d v="2023-12-21T00:00:00"/>
    <d v="2023-12-21T00:00:00"/>
    <x v="1"/>
    <s v="CUMPLE"/>
    <n v="2"/>
    <n v="1"/>
    <n v="1"/>
    <n v="1"/>
    <s v="H"/>
    <n v="2"/>
  </r>
  <r>
    <s v="106594901"/>
    <x v="3"/>
    <x v="3"/>
    <s v="EMPAQUE"/>
    <x v="3"/>
    <x v="7"/>
    <s v="ELECTI01"/>
    <s v="COORTU01"/>
    <s v="B"/>
    <s v="10EMPA03"/>
    <x v="0"/>
    <d v="2023-12-21T00:00:00"/>
    <d v="2023-12-21T00:00:00"/>
    <x v="1"/>
    <s v="CUMPLE"/>
    <n v="1"/>
    <n v="1"/>
    <n v="0"/>
    <n v="1"/>
    <s v="H"/>
    <n v="1"/>
  </r>
  <r>
    <s v="106594901"/>
    <x v="3"/>
    <x v="3"/>
    <s v="EMPAQUE"/>
    <x v="2"/>
    <x v="8"/>
    <s v="ELECTI01"/>
    <s v="COORTU01"/>
    <s v="B"/>
    <s v="10EMPA03"/>
    <x v="0"/>
    <d v="2023-12-21T00:00:00"/>
    <d v="2023-12-21T00:00:00"/>
    <x v="1"/>
    <s v="CUMPLE"/>
    <n v="0.5"/>
    <n v="1"/>
    <n v="-0.5"/>
    <n v="1"/>
    <s v="H"/>
    <n v="0.5"/>
  </r>
  <r>
    <s v="106597022"/>
    <x v="2"/>
    <x v="2"/>
    <s v="EMPAQUE"/>
    <x v="3"/>
    <x v="7"/>
    <s v="ELECTI01"/>
    <s v="COORTU01"/>
    <s v="A"/>
    <s v="10EMPA15"/>
    <x v="0"/>
    <d v="2023-12-21T00:00:00"/>
    <d v="2023-12-21T00:00:00"/>
    <x v="1"/>
    <s v="CUMPLE"/>
    <n v="1"/>
    <n v="1"/>
    <n v="0"/>
    <n v="1"/>
    <s v="H"/>
    <n v="1"/>
  </r>
  <r>
    <s v="106597022"/>
    <x v="2"/>
    <x v="2"/>
    <s v="EMPAQUE"/>
    <x v="2"/>
    <x v="8"/>
    <s v="ELECTI01"/>
    <s v="COORTU01"/>
    <s v="A"/>
    <s v="10EMPA15"/>
    <x v="0"/>
    <d v="2023-12-21T00:00:00"/>
    <d v="2023-12-21T00:00:00"/>
    <x v="1"/>
    <s v="CUMPLE"/>
    <n v="1"/>
    <n v="1"/>
    <n v="0"/>
    <n v="1"/>
    <s v="H"/>
    <n v="1"/>
  </r>
  <r>
    <s v="106608052"/>
    <x v="7"/>
    <x v="7"/>
    <s v="LINEA DE LARGA VIDA"/>
    <x v="1"/>
    <x v="14"/>
    <s v="MECANI11"/>
    <s v="COORTU02"/>
    <s v="B"/>
    <s v="10FORM02"/>
    <x v="0"/>
    <d v="2023-12-19T00:00:00"/>
    <d v="2023-12-19T00:00:00"/>
    <x v="1"/>
    <s v="CUMPLE"/>
    <n v="8"/>
    <n v="8"/>
    <n v="0"/>
    <n v="8"/>
    <s v="H"/>
    <n v="1"/>
  </r>
  <r>
    <s v="106608052"/>
    <x v="7"/>
    <x v="7"/>
    <s v="LINEA DE LARGA VIDA"/>
    <x v="2"/>
    <x v="13"/>
    <s v="MECANI11"/>
    <s v="COORTU02"/>
    <s v="B"/>
    <s v="10FORM02"/>
    <x v="0"/>
    <d v="2023-12-19T00:00:00"/>
    <d v="2023-12-19T00:00:00"/>
    <x v="1"/>
    <s v="CUMPLE"/>
    <n v="1.5"/>
    <n v="0.5"/>
    <n v="1"/>
    <n v="0.5"/>
    <s v="H"/>
    <n v="3"/>
  </r>
  <r>
    <s v="106608052"/>
    <x v="7"/>
    <x v="7"/>
    <s v="LINEA DE LARGA VIDA"/>
    <x v="5"/>
    <x v="36"/>
    <s v="INSTRI08"/>
    <s v="COORTU02"/>
    <s v="B"/>
    <s v="10FORM02"/>
    <x v="0"/>
    <d v="2023-12-19T00:00:00"/>
    <m/>
    <x v="0"/>
    <s v="NO CUMPLE"/>
    <n v="0"/>
    <n v="4"/>
    <n v="-4"/>
    <n v="4"/>
    <s v="H"/>
    <n v="0"/>
  </r>
  <r>
    <s v="106608052"/>
    <x v="7"/>
    <x v="7"/>
    <s v="LINEA DE LARGA VIDA"/>
    <x v="4"/>
    <x v="13"/>
    <s v="ELTROINT"/>
    <s v="COORTU02"/>
    <s v="B"/>
    <s v="10FORM02"/>
    <x v="0"/>
    <d v="2023-12-19T00:00:00"/>
    <m/>
    <x v="0"/>
    <s v="NO CUMPLE"/>
    <n v="0"/>
    <n v="3.4"/>
    <n v="-3.4"/>
    <n v="3.4"/>
    <s v="H"/>
    <n v="0"/>
  </r>
  <r>
    <s v="106608052"/>
    <x v="7"/>
    <x v="7"/>
    <s v="LINEA DE LARGA VIDA"/>
    <x v="3"/>
    <x v="14"/>
    <s v="ELECTI13"/>
    <s v="COORTU02"/>
    <s v="B"/>
    <s v="10FORM02"/>
    <x v="0"/>
    <d v="2023-12-19T00:00:00"/>
    <m/>
    <x v="0"/>
    <s v="NO CUMPLE"/>
    <n v="0"/>
    <n v="2"/>
    <n v="-2"/>
    <n v="2"/>
    <s v="H"/>
    <n v="0"/>
  </r>
  <r>
    <s v="106608052"/>
    <x v="7"/>
    <x v="7"/>
    <s v="LINEA DE LARGA VIDA"/>
    <x v="6"/>
    <x v="36"/>
    <s v="ELECTI13"/>
    <s v="COORTU02"/>
    <s v="B"/>
    <s v="10FORM02"/>
    <x v="0"/>
    <d v="2023-12-19T00:00:00"/>
    <d v="2023-12-19T00:00:00"/>
    <x v="1"/>
    <s v="CUMPLE"/>
    <n v="3"/>
    <n v="4"/>
    <n v="-1"/>
    <n v="4"/>
    <s v="H"/>
    <n v="0.75"/>
  </r>
  <r>
    <s v="106599420"/>
    <x v="8"/>
    <x v="8"/>
    <s v="FORMADO"/>
    <x v="1"/>
    <x v="14"/>
    <s v="MECANI21"/>
    <s v="COORTU02"/>
    <s v="B"/>
    <s v="10FORM01"/>
    <x v="0"/>
    <d v="2023-12-15T00:00:00"/>
    <d v="2023-12-15T00:00:00"/>
    <x v="1"/>
    <s v="CUMPLE"/>
    <n v="3"/>
    <n v="8"/>
    <n v="-5"/>
    <n v="8"/>
    <s v="H"/>
    <n v="0.375"/>
  </r>
  <r>
    <s v="106599420"/>
    <x v="8"/>
    <x v="8"/>
    <s v="FORMADO"/>
    <x v="2"/>
    <x v="13"/>
    <s v="MECANI21"/>
    <s v="COORTU02"/>
    <s v="B"/>
    <s v="10FORM01"/>
    <x v="0"/>
    <d v="2023-12-15T00:00:00"/>
    <d v="2023-12-26T00:00:00"/>
    <x v="1"/>
    <s v="NO CUMPLE"/>
    <n v="0.5"/>
    <n v="0.5"/>
    <n v="0"/>
    <n v="0.5"/>
    <s v="H"/>
    <n v="1"/>
  </r>
  <r>
    <s v="106606096"/>
    <x v="5"/>
    <x v="5"/>
    <s v="FORMADO"/>
    <x v="1"/>
    <x v="59"/>
    <s v="MECANI21"/>
    <s v="COORTU01"/>
    <s v="B"/>
    <s v="10FORM01"/>
    <x v="0"/>
    <d v="2023-12-15T00:00:00"/>
    <m/>
    <x v="0"/>
    <s v="NO CUMPLE"/>
    <n v="0"/>
    <n v="1"/>
    <n v="-1"/>
    <n v="1"/>
    <s v="H"/>
    <n v="0"/>
  </r>
  <r>
    <s v="106606097"/>
    <x v="6"/>
    <x v="6"/>
    <s v="FORMADO"/>
    <x v="1"/>
    <x v="59"/>
    <s v="MECANI21"/>
    <s v="COORMTTO"/>
    <s v="B"/>
    <s v="10FORM01"/>
    <x v="0"/>
    <d v="2023-12-15T00:00:00"/>
    <d v="2023-12-14T00:00:00"/>
    <x v="1"/>
    <s v="CUMPLE"/>
    <n v="0.8"/>
    <n v="1"/>
    <n v="-0.19999999999999996"/>
    <n v="1"/>
    <s v="H"/>
    <n v="0.8"/>
  </r>
  <r>
    <s v="106599420"/>
    <x v="8"/>
    <x v="8"/>
    <s v="FORMADO"/>
    <x v="5"/>
    <x v="36"/>
    <s v="INSTRI02"/>
    <s v="COORTU02"/>
    <s v="B"/>
    <s v="10FORM01"/>
    <x v="0"/>
    <d v="2023-12-15T00:00:00"/>
    <m/>
    <x v="0"/>
    <s v="NO CUMPLE"/>
    <n v="0"/>
    <n v="4"/>
    <n v="-4"/>
    <n v="4"/>
    <s v="H"/>
    <n v="0"/>
  </r>
  <r>
    <s v="106599420"/>
    <x v="8"/>
    <x v="8"/>
    <s v="FORMADO"/>
    <x v="4"/>
    <x v="13"/>
    <s v="ELTROINT"/>
    <s v="COORTU02"/>
    <s v="B"/>
    <s v="10FORM01"/>
    <x v="0"/>
    <d v="2023-12-15T00:00:00"/>
    <m/>
    <x v="0"/>
    <s v="NO CUMPLE"/>
    <n v="0"/>
    <n v="3.8"/>
    <n v="-3.8"/>
    <n v="3.8"/>
    <s v="H"/>
    <n v="0"/>
  </r>
  <r>
    <s v="106599420"/>
    <x v="8"/>
    <x v="8"/>
    <s v="FORMADO"/>
    <x v="3"/>
    <x v="14"/>
    <s v="ELECTI12"/>
    <s v="COORTU02"/>
    <s v="B"/>
    <s v="10FORM01"/>
    <x v="0"/>
    <d v="2023-12-15T00:00:00"/>
    <m/>
    <x v="0"/>
    <s v="NO CUMPLE"/>
    <n v="0"/>
    <n v="2"/>
    <n v="-2"/>
    <n v="2"/>
    <s v="H"/>
    <n v="0"/>
  </r>
  <r>
    <s v="106599420"/>
    <x v="8"/>
    <x v="8"/>
    <s v="FORMADO"/>
    <x v="6"/>
    <x v="36"/>
    <s v="ELECTI12"/>
    <s v="COORTU02"/>
    <s v="B"/>
    <s v="10FORM01"/>
    <x v="0"/>
    <d v="2023-12-15T00:00:00"/>
    <m/>
    <x v="0"/>
    <s v="NO CUMPLE"/>
    <n v="0"/>
    <n v="4"/>
    <n v="-4"/>
    <n v="4"/>
    <s v="H"/>
    <n v="0"/>
  </r>
  <r>
    <s v="106599422"/>
    <x v="2"/>
    <x v="2"/>
    <s v="EMPAQUE"/>
    <x v="2"/>
    <x v="6"/>
    <s v="ELECTI01"/>
    <s v="COORTU01"/>
    <s v="A"/>
    <s v="10EMPA15"/>
    <x v="0"/>
    <d v="2023-12-13T00:00:00"/>
    <m/>
    <x v="0"/>
    <s v="NO CUMPLE"/>
    <n v="0"/>
    <n v="2"/>
    <n v="-2"/>
    <n v="2"/>
    <s v="H"/>
    <n v="0"/>
  </r>
  <r>
    <s v="106588487"/>
    <x v="9"/>
    <x v="9"/>
    <s v="FORMADO"/>
    <x v="1"/>
    <x v="14"/>
    <s v="MECANI21"/>
    <s v="COORTU02"/>
    <s v="B"/>
    <s v="10FORM01"/>
    <x v="0"/>
    <d v="2023-12-09T00:00:00"/>
    <d v="2023-12-26T00:00:00"/>
    <x v="1"/>
    <s v="NO CUMPLE"/>
    <n v="7"/>
    <n v="8"/>
    <n v="-1"/>
    <n v="8"/>
    <s v="H"/>
    <n v="0.875"/>
  </r>
  <r>
    <s v="106588487"/>
    <x v="9"/>
    <x v="9"/>
    <s v="FORMADO"/>
    <x v="2"/>
    <x v="13"/>
    <s v="MECANI21"/>
    <s v="COORTU02"/>
    <s v="B"/>
    <s v="10FORM01"/>
    <x v="0"/>
    <d v="2023-12-09T00:00:00"/>
    <d v="2023-12-26T00:00:00"/>
    <x v="1"/>
    <s v="NO CUMPLE"/>
    <n v="2"/>
    <n v="1.5"/>
    <n v="0.5"/>
    <n v="1.5"/>
    <s v="H"/>
    <n v="1.3333333333333333"/>
  </r>
  <r>
    <s v="106588487"/>
    <x v="9"/>
    <x v="9"/>
    <s v="FORMADO"/>
    <x v="7"/>
    <x v="37"/>
    <s v="MECANI21"/>
    <s v="COORTU02"/>
    <s v="B"/>
    <s v="10FORM01"/>
    <x v="0"/>
    <d v="2023-12-09T00:00:00"/>
    <d v="2023-12-26T00:00:00"/>
    <x v="1"/>
    <s v="NO CUMPLE"/>
    <n v="2"/>
    <n v="2.5"/>
    <n v="-0.5"/>
    <n v="2.5"/>
    <s v="H"/>
    <n v="0.8"/>
  </r>
  <r>
    <s v="106588487"/>
    <x v="9"/>
    <x v="9"/>
    <s v="FORMADO"/>
    <x v="5"/>
    <x v="36"/>
    <s v="INSTRI02"/>
    <s v="COORTU02"/>
    <s v="B"/>
    <s v="10FORM01"/>
    <x v="0"/>
    <d v="2023-12-09T00:00:00"/>
    <d v="2023-12-09T00:00:00"/>
    <x v="1"/>
    <s v="CUMPLE"/>
    <n v="3"/>
    <n v="4"/>
    <n v="-1"/>
    <n v="4"/>
    <s v="H"/>
    <n v="0.75"/>
  </r>
  <r>
    <s v="106588487"/>
    <x v="9"/>
    <x v="9"/>
    <s v="FORMADO"/>
    <x v="4"/>
    <x v="13"/>
    <s v="ELTROINT"/>
    <s v="COORTU02"/>
    <s v="B"/>
    <s v="10FORM01"/>
    <x v="0"/>
    <d v="2023-12-09T00:00:00"/>
    <m/>
    <x v="0"/>
    <s v="NO CUMPLE"/>
    <n v="0"/>
    <n v="2"/>
    <n v="-2"/>
    <n v="2"/>
    <s v="H"/>
    <n v="0"/>
  </r>
  <r>
    <s v="106588487"/>
    <x v="9"/>
    <x v="9"/>
    <s v="FORMADO"/>
    <x v="3"/>
    <x v="14"/>
    <s v="ELECTI04"/>
    <s v="COORTU02"/>
    <s v="B"/>
    <s v="10FORM01"/>
    <x v="0"/>
    <d v="2023-12-09T00:00:00"/>
    <d v="2023-12-10T00:00:00"/>
    <x v="1"/>
    <s v="NO CUMPLE"/>
    <n v="1"/>
    <n v="2"/>
    <n v="-1"/>
    <n v="2"/>
    <s v="H"/>
    <n v="0.5"/>
  </r>
  <r>
    <s v="106588487"/>
    <x v="9"/>
    <x v="9"/>
    <s v="FORMADO"/>
    <x v="6"/>
    <x v="36"/>
    <s v="ELECTI04"/>
    <s v="COORTU02"/>
    <s v="B"/>
    <s v="10FORM01"/>
    <x v="0"/>
    <d v="2023-12-09T00:00:00"/>
    <d v="2023-12-10T00:00:00"/>
    <x v="1"/>
    <s v="NO CUMPLE"/>
    <n v="1.5"/>
    <n v="4"/>
    <n v="-2.5"/>
    <n v="4"/>
    <s v="H"/>
    <n v="0.375"/>
  </r>
  <r>
    <s v="106588487"/>
    <x v="9"/>
    <x v="9"/>
    <s v="FORMADO"/>
    <x v="11"/>
    <x v="37"/>
    <s v="ELECTI04"/>
    <s v="COORTU02"/>
    <s v="B"/>
    <s v="10FORM01"/>
    <x v="0"/>
    <d v="2023-12-09T00:00:00"/>
    <d v="2023-12-10T00:00:00"/>
    <x v="1"/>
    <s v="NO CUMPLE"/>
    <n v="2"/>
    <n v="4"/>
    <n v="-2"/>
    <n v="4"/>
    <s v="H"/>
    <n v="0.5"/>
  </r>
  <r>
    <s v="106588613"/>
    <x v="4"/>
    <x v="4"/>
    <s v="EMBUTIDO SALCHICHON"/>
    <x v="3"/>
    <x v="10"/>
    <s v="PRACMANT"/>
    <s v="COORTU02"/>
    <s v="B"/>
    <s v="10EMBU16"/>
    <x v="0"/>
    <d v="2023-12-06T00:00:00"/>
    <d v="2023-12-06T00:00:00"/>
    <x v="1"/>
    <s v="CUMPLE"/>
    <n v="4"/>
    <n v="4"/>
    <n v="0"/>
    <n v="2"/>
    <s v="H"/>
    <n v="1"/>
  </r>
  <r>
    <s v="106588613"/>
    <x v="4"/>
    <x v="4"/>
    <s v="EMBUTIDO SALCHICHON"/>
    <x v="0"/>
    <x v="11"/>
    <s v="PRACMANT"/>
    <s v="COORTU02"/>
    <s v="B"/>
    <s v="10EMBU16"/>
    <x v="0"/>
    <d v="2023-12-06T00:00:00"/>
    <d v="2023-12-06T00:00:00"/>
    <x v="1"/>
    <s v="CUMPLE"/>
    <n v="0.5"/>
    <n v="0.3"/>
    <n v="0.2"/>
    <n v="0.3"/>
    <s v="H"/>
    <n v="1.6666666666666667"/>
  </r>
  <r>
    <s v="106588613"/>
    <x v="4"/>
    <x v="4"/>
    <s v="EMBUTIDO SALCHICHON"/>
    <x v="1"/>
    <x v="34"/>
    <s v="MECANI17"/>
    <s v="COORTU02"/>
    <s v="B"/>
    <s v="10EMBU16"/>
    <x v="0"/>
    <d v="2023-12-06T00:00:00"/>
    <d v="2023-12-06T00:00:00"/>
    <x v="1"/>
    <s v="CUMPLE"/>
    <n v="2"/>
    <n v="2"/>
    <n v="0"/>
    <n v="2"/>
    <s v="H"/>
    <n v="1"/>
  </r>
  <r>
    <s v="106577898"/>
    <x v="6"/>
    <x v="6"/>
    <s v="FORMADO"/>
    <x v="1"/>
    <x v="59"/>
    <s v="MECANI21"/>
    <s v="COORMTTO"/>
    <s v="B"/>
    <s v="10FORM01"/>
    <x v="0"/>
    <d v="2023-12-05T00:00:00"/>
    <m/>
    <x v="0"/>
    <s v="NO CUMPLE"/>
    <n v="0"/>
    <n v="1"/>
    <n v="-1"/>
    <n v="1"/>
    <s v="H"/>
    <n v="0"/>
  </r>
  <r>
    <s v="106577898"/>
    <x v="6"/>
    <x v="6"/>
    <s v="FORMADO"/>
    <x v="3"/>
    <x v="14"/>
    <s v="MECANI21"/>
    <s v="COORMTTO"/>
    <s v="B"/>
    <s v="10FORM01"/>
    <x v="0"/>
    <d v="2023-12-05T00:00:00"/>
    <m/>
    <x v="0"/>
    <s v="NO CUMPLE"/>
    <n v="0"/>
    <n v="3"/>
    <n v="-3"/>
    <n v="3"/>
    <s v="H"/>
    <n v="0"/>
  </r>
  <r>
    <s v="106577898"/>
    <x v="6"/>
    <x v="6"/>
    <s v="FORMADO"/>
    <x v="6"/>
    <x v="14"/>
    <s v="ELECTI10"/>
    <s v="COORMTTO"/>
    <s v="B"/>
    <s v="10FORM01"/>
    <x v="0"/>
    <d v="2023-12-05T00:00:00"/>
    <m/>
    <x v="0"/>
    <s v="NO CUMPLE"/>
    <n v="0"/>
    <n v="2"/>
    <n v="-2"/>
    <n v="2"/>
    <s v="H"/>
    <n v="0"/>
  </r>
  <r>
    <s v="106575625"/>
    <x v="0"/>
    <x v="0"/>
    <s v="EMBUTIDO SALCHICHON"/>
    <x v="1"/>
    <x v="12"/>
    <s v="MECANI18"/>
    <s v="COORTU01"/>
    <s v="B"/>
    <s v="10EMBU16"/>
    <x v="0"/>
    <d v="2023-12-03T00:00:00"/>
    <m/>
    <x v="0"/>
    <s v="NO CUMPLE"/>
    <n v="0"/>
    <n v="4"/>
    <n v="-4"/>
    <n v="4"/>
    <s v="H"/>
    <n v="0"/>
  </r>
  <r>
    <s v="106577897"/>
    <x v="5"/>
    <x v="5"/>
    <s v="FORMADO"/>
    <x v="1"/>
    <x v="59"/>
    <s v="MECANI21"/>
    <s v="COORTU01"/>
    <s v="B"/>
    <s v="10FORM01"/>
    <x v="0"/>
    <d v="2023-12-01T00:00:00"/>
    <m/>
    <x v="0"/>
    <s v="NO CUMPLE"/>
    <n v="0"/>
    <n v="1"/>
    <n v="-1"/>
    <n v="1"/>
    <s v="H"/>
    <n v="0"/>
  </r>
  <r>
    <s v="106577897"/>
    <x v="5"/>
    <x v="5"/>
    <s v="FORMADO"/>
    <x v="3"/>
    <x v="14"/>
    <s v="MECANI21"/>
    <s v="COORTU01"/>
    <s v="B"/>
    <s v="10FORM01"/>
    <x v="0"/>
    <d v="2023-12-01T00:00:00"/>
    <m/>
    <x v="0"/>
    <s v="NO CUMPLE"/>
    <n v="0"/>
    <n v="3"/>
    <n v="-3"/>
    <n v="3"/>
    <s v="H"/>
    <n v="0"/>
  </r>
  <r>
    <s v="106577897"/>
    <x v="5"/>
    <x v="5"/>
    <s v="FORMADO"/>
    <x v="6"/>
    <x v="14"/>
    <s v="ELECTI10"/>
    <s v="COORTU01"/>
    <s v="B"/>
    <s v="10FORM01"/>
    <x v="0"/>
    <d v="2023-12-01T00:00:00"/>
    <m/>
    <x v="0"/>
    <s v="NO CUMPLE"/>
    <n v="0"/>
    <n v="2"/>
    <n v="-2"/>
    <n v="2"/>
    <s v="H"/>
    <n v="0"/>
  </r>
  <r>
    <s v="106577807"/>
    <x v="3"/>
    <x v="3"/>
    <s v="EMPAQUE"/>
    <x v="1"/>
    <x v="19"/>
    <s v="ELECTI07"/>
    <s v="COORTU01"/>
    <s v="B"/>
    <s v="10EMPA03"/>
    <x v="0"/>
    <d v="2023-11-29T00:00:00"/>
    <m/>
    <x v="0"/>
    <s v="NO CUMPLE"/>
    <n v="0"/>
    <n v="1.5"/>
    <n v="-1.5"/>
    <n v="1.5"/>
    <s v="H"/>
    <n v="0"/>
  </r>
  <r>
    <s v="106557217"/>
    <x v="2"/>
    <x v="2"/>
    <s v="EMPAQUE"/>
    <x v="1"/>
    <x v="1"/>
    <s v="MECANI14"/>
    <s v="COORTU01"/>
    <s v="A"/>
    <s v="10EMPA15"/>
    <x v="0"/>
    <d v="2023-11-27T00:00:00"/>
    <d v="2023-11-27T00:00:00"/>
    <x v="1"/>
    <s v="CUMPLE"/>
    <n v="2"/>
    <n v="2"/>
    <n v="0"/>
    <n v="2"/>
    <s v="H"/>
    <n v="1"/>
  </r>
  <r>
    <s v="106554115"/>
    <x v="1"/>
    <x v="1"/>
    <s v="EMPAQUE RIGIDO"/>
    <x v="1"/>
    <x v="1"/>
    <s v="MECANI15"/>
    <s v="COORTU03"/>
    <s v="B"/>
    <s v="10EMPA17"/>
    <x v="0"/>
    <d v="2023-11-23T00:00:00"/>
    <m/>
    <x v="0"/>
    <s v="NO CUMPLE"/>
    <n v="0"/>
    <n v="3"/>
    <n v="-3"/>
    <n v="3"/>
    <s v="H"/>
    <n v="0"/>
  </r>
  <r>
    <s v="106554115"/>
    <x v="1"/>
    <x v="1"/>
    <s v="EMPAQUE RIGIDO"/>
    <x v="2"/>
    <x v="2"/>
    <s v="INSTRI08"/>
    <s v="COORTU03"/>
    <s v="B"/>
    <s v="10EMPA17"/>
    <x v="0"/>
    <d v="2023-11-23T00:00:00"/>
    <m/>
    <x v="0"/>
    <s v="NO CUMPLE"/>
    <n v="0"/>
    <n v="1"/>
    <n v="-1"/>
    <n v="1"/>
    <s v="H"/>
    <n v="0"/>
  </r>
  <r>
    <s v="106554115"/>
    <x v="1"/>
    <x v="1"/>
    <s v="EMPAQUE RIGIDO"/>
    <x v="3"/>
    <x v="6"/>
    <s v="ELECTI09"/>
    <s v="COORTU03"/>
    <s v="B"/>
    <s v="10EMPA17"/>
    <x v="0"/>
    <d v="2023-11-23T00:00:00"/>
    <d v="2023-11-23T00:00:00"/>
    <x v="1"/>
    <s v="CUMPLE"/>
    <n v="1"/>
    <n v="1"/>
    <n v="0"/>
    <n v="1"/>
    <s v="H"/>
    <n v="1"/>
  </r>
  <r>
    <s v="106554104"/>
    <x v="3"/>
    <x v="3"/>
    <s v="EMPAQUE"/>
    <x v="9"/>
    <x v="43"/>
    <s v="INSTRI08"/>
    <s v="COORTU01"/>
    <s v="B"/>
    <s v="10EMPA03"/>
    <x v="0"/>
    <d v="2023-11-22T00:00:00"/>
    <m/>
    <x v="0"/>
    <s v="NO CUMPLE"/>
    <n v="0"/>
    <n v="2"/>
    <n v="-2"/>
    <n v="2"/>
    <s v="H"/>
    <n v="0"/>
  </r>
  <r>
    <s v="106554104"/>
    <x v="3"/>
    <x v="3"/>
    <s v="EMPAQUE"/>
    <x v="14"/>
    <x v="62"/>
    <s v="INSTRI08"/>
    <s v="COORTU01"/>
    <s v="B"/>
    <s v="10EMPA03"/>
    <x v="0"/>
    <d v="2023-11-22T00:00:00"/>
    <m/>
    <x v="0"/>
    <s v="NO CUMPLE"/>
    <n v="0"/>
    <n v="2"/>
    <n v="-2"/>
    <n v="2"/>
    <s v="H"/>
    <n v="0"/>
  </r>
  <r>
    <s v="106554104"/>
    <x v="3"/>
    <x v="3"/>
    <s v="EMPAQUE"/>
    <x v="15"/>
    <x v="63"/>
    <s v="INSTRI08"/>
    <s v="COORTU01"/>
    <s v="B"/>
    <s v="10EMPA03"/>
    <x v="0"/>
    <d v="2023-11-22T00:00:00"/>
    <m/>
    <x v="0"/>
    <s v="NO CUMPLE"/>
    <n v="0"/>
    <n v="4"/>
    <n v="-4"/>
    <n v="4"/>
    <s v="H"/>
    <n v="0"/>
  </r>
  <r>
    <s v="106411712"/>
    <x v="9"/>
    <x v="9"/>
    <s v="FORMADO"/>
    <x v="1"/>
    <x v="14"/>
    <s v="MECANINT"/>
    <s v="COORTU02"/>
    <s v="B"/>
    <s v="10FORM01"/>
    <x v="0"/>
    <d v="2023-11-20T00:00:00"/>
    <m/>
    <x v="0"/>
    <s v="NO CUMPLE"/>
    <n v="0"/>
    <n v="8"/>
    <n v="-8"/>
    <n v="8"/>
    <s v="H"/>
    <n v="0"/>
  </r>
  <r>
    <s v="106411712"/>
    <x v="9"/>
    <x v="9"/>
    <s v="FORMADO"/>
    <x v="2"/>
    <x v="13"/>
    <s v="MECANINT"/>
    <s v="COORTU02"/>
    <s v="B"/>
    <s v="10FORM01"/>
    <x v="0"/>
    <d v="2023-11-20T00:00:00"/>
    <d v="2023-09-10T00:00:00"/>
    <x v="1"/>
    <s v="CUMPLE"/>
    <n v="1"/>
    <n v="1.5"/>
    <n v="-0.5"/>
    <n v="1.5"/>
    <s v="H"/>
    <n v="0.66666666666666663"/>
  </r>
  <r>
    <s v="106411712"/>
    <x v="9"/>
    <x v="9"/>
    <s v="FORMADO"/>
    <x v="5"/>
    <x v="36"/>
    <s v="INSTRI08"/>
    <s v="COORTU02"/>
    <s v="B"/>
    <s v="10FORM01"/>
    <x v="0"/>
    <d v="2023-11-20T00:00:00"/>
    <d v="2023-09-17T00:00:00"/>
    <x v="1"/>
    <s v="CUMPLE"/>
    <n v="4"/>
    <n v="4"/>
    <n v="0"/>
    <n v="4"/>
    <s v="H"/>
    <n v="1"/>
  </r>
  <r>
    <s v="106411712"/>
    <x v="9"/>
    <x v="9"/>
    <s v="FORMADO"/>
    <x v="4"/>
    <x v="13"/>
    <s v="ELTROINT"/>
    <s v="COORTU02"/>
    <s v="B"/>
    <s v="10FORM01"/>
    <x v="0"/>
    <d v="2023-11-20T00:00:00"/>
    <m/>
    <x v="0"/>
    <s v="NO CUMPLE"/>
    <n v="0"/>
    <n v="2"/>
    <n v="-2"/>
    <n v="2"/>
    <s v="H"/>
    <n v="0"/>
  </r>
  <r>
    <s v="106411712"/>
    <x v="9"/>
    <x v="9"/>
    <s v="FORMADO"/>
    <x v="3"/>
    <x v="14"/>
    <s v="ELECTI09"/>
    <s v="COORTU02"/>
    <s v="B"/>
    <s v="10FORM01"/>
    <x v="0"/>
    <d v="2023-11-20T00:00:00"/>
    <d v="2023-09-10T00:00:00"/>
    <x v="1"/>
    <s v="CUMPLE"/>
    <n v="1"/>
    <n v="2"/>
    <n v="-1"/>
    <n v="2"/>
    <s v="H"/>
    <n v="0.5"/>
  </r>
  <r>
    <s v="106411712"/>
    <x v="9"/>
    <x v="9"/>
    <s v="FORMADO"/>
    <x v="6"/>
    <x v="36"/>
    <s v="ELECTI09"/>
    <s v="COORTU02"/>
    <s v="B"/>
    <s v="10FORM01"/>
    <x v="0"/>
    <d v="2023-11-20T00:00:00"/>
    <d v="2023-09-10T00:00:00"/>
    <x v="1"/>
    <s v="CUMPLE"/>
    <n v="3"/>
    <n v="4"/>
    <n v="-1"/>
    <n v="4"/>
    <s v="H"/>
    <n v="0.75"/>
  </r>
  <r>
    <s v="106548185"/>
    <x v="5"/>
    <x v="5"/>
    <s v="FORMADO"/>
    <x v="1"/>
    <x v="59"/>
    <s v="MECANI21"/>
    <s v="COORTU01"/>
    <s v="B"/>
    <s v="10FORM01"/>
    <x v="0"/>
    <d v="2023-11-19T00:00:00"/>
    <d v="2023-11-22T00:00:00"/>
    <x v="1"/>
    <s v="NO CUMPLE"/>
    <n v="1"/>
    <n v="1"/>
    <n v="0"/>
    <n v="1"/>
    <s v="H"/>
    <n v="1"/>
  </r>
  <r>
    <s v="106548185"/>
    <x v="5"/>
    <x v="5"/>
    <s v="FORMADO"/>
    <x v="2"/>
    <x v="13"/>
    <s v="MECANI21"/>
    <s v="COORTU01"/>
    <s v="B"/>
    <s v="10FORM01"/>
    <x v="0"/>
    <d v="2023-11-19T00:00:00"/>
    <d v="2023-11-30T00:00:00"/>
    <x v="1"/>
    <s v="NO CUMPLE"/>
    <n v="3"/>
    <n v="3"/>
    <n v="0"/>
    <n v="3"/>
    <s v="H"/>
    <n v="1"/>
  </r>
  <r>
    <s v="106548186"/>
    <x v="6"/>
    <x v="6"/>
    <s v="FORMADO"/>
    <x v="1"/>
    <x v="59"/>
    <s v="MECANI21"/>
    <s v="COORMTTO"/>
    <s v="B"/>
    <s v="10FORM01"/>
    <x v="0"/>
    <d v="2023-11-19T00:00:00"/>
    <d v="2023-11-22T00:00:00"/>
    <x v="1"/>
    <s v="NO CUMPLE"/>
    <n v="1"/>
    <n v="1"/>
    <n v="0"/>
    <n v="1"/>
    <s v="H"/>
    <n v="1"/>
  </r>
  <r>
    <s v="106548186"/>
    <x v="6"/>
    <x v="6"/>
    <s v="FORMADO"/>
    <x v="2"/>
    <x v="13"/>
    <s v="MECANI21"/>
    <s v="COORMTTO"/>
    <s v="B"/>
    <s v="10FORM01"/>
    <x v="0"/>
    <d v="2023-11-19T00:00:00"/>
    <d v="2023-11-28T00:00:00"/>
    <x v="1"/>
    <s v="NO CUMPLE"/>
    <n v="4"/>
    <n v="3"/>
    <n v="1"/>
    <n v="3"/>
    <s v="H"/>
    <n v="1.3333333333333333"/>
  </r>
  <r>
    <s v="106546165"/>
    <x v="7"/>
    <x v="7"/>
    <s v="LINEA DE LARGA VIDA"/>
    <x v="1"/>
    <x v="14"/>
    <s v="MECANI11"/>
    <s v="COORTU02"/>
    <s v="B"/>
    <s v="10FORM02"/>
    <x v="0"/>
    <d v="2023-11-19T00:00:00"/>
    <d v="2023-11-17T00:00:00"/>
    <x v="1"/>
    <s v="CUMPLE"/>
    <n v="7"/>
    <n v="8"/>
    <n v="-1"/>
    <n v="8"/>
    <s v="H"/>
    <n v="0.875"/>
  </r>
  <r>
    <s v="106548185"/>
    <x v="5"/>
    <x v="5"/>
    <s v="FORMADO"/>
    <x v="4"/>
    <x v="13"/>
    <s v="ELTROINT"/>
    <s v="COORTU01"/>
    <s v="B"/>
    <s v="10FORM01"/>
    <x v="0"/>
    <d v="2023-11-19T00:00:00"/>
    <d v="2023-11-19T00:00:00"/>
    <x v="1"/>
    <s v="CUMPLE"/>
    <n v="3"/>
    <n v="3"/>
    <n v="0"/>
    <n v="3"/>
    <s v="H"/>
    <n v="1"/>
  </r>
  <r>
    <s v="106548185"/>
    <x v="5"/>
    <x v="5"/>
    <s v="FORMADO"/>
    <x v="7"/>
    <x v="37"/>
    <s v="ELTROINT"/>
    <s v="COORTU01"/>
    <s v="B"/>
    <s v="10FORM01"/>
    <x v="0"/>
    <d v="2023-11-19T00:00:00"/>
    <d v="2023-11-19T00:00:00"/>
    <x v="1"/>
    <s v="CUMPLE"/>
    <n v="4"/>
    <n v="4"/>
    <n v="0"/>
    <n v="4"/>
    <s v="H"/>
    <n v="1"/>
  </r>
  <r>
    <s v="106548186"/>
    <x v="6"/>
    <x v="6"/>
    <s v="FORMADO"/>
    <x v="4"/>
    <x v="13"/>
    <s v="ELTROINT"/>
    <s v="COORMTTO"/>
    <s v="B"/>
    <s v="10FORM01"/>
    <x v="0"/>
    <d v="2023-11-19T00:00:00"/>
    <d v="2023-11-19T00:00:00"/>
    <x v="1"/>
    <s v="CUMPLE"/>
    <n v="3"/>
    <n v="3"/>
    <n v="0"/>
    <n v="3"/>
    <s v="H"/>
    <n v="1"/>
  </r>
  <r>
    <s v="106548186"/>
    <x v="6"/>
    <x v="6"/>
    <s v="FORMADO"/>
    <x v="7"/>
    <x v="37"/>
    <s v="ELTROINT"/>
    <s v="COORMTTO"/>
    <s v="B"/>
    <s v="10FORM01"/>
    <x v="0"/>
    <d v="2023-11-19T00:00:00"/>
    <d v="2023-11-19T00:00:00"/>
    <x v="1"/>
    <s v="CUMPLE"/>
    <n v="4"/>
    <n v="4"/>
    <n v="0"/>
    <n v="4"/>
    <s v="H"/>
    <n v="1"/>
  </r>
  <r>
    <s v="106546165"/>
    <x v="7"/>
    <x v="7"/>
    <s v="LINEA DE LARGA VIDA"/>
    <x v="3"/>
    <x v="14"/>
    <s v="ELECTI13"/>
    <s v="COORTU02"/>
    <s v="B"/>
    <s v="10FORM02"/>
    <x v="0"/>
    <d v="2023-11-19T00:00:00"/>
    <m/>
    <x v="0"/>
    <s v="NO CUMPLE"/>
    <n v="0"/>
    <n v="2"/>
    <n v="-2"/>
    <n v="2"/>
    <s v="H"/>
    <n v="0"/>
  </r>
  <r>
    <s v="106548185"/>
    <x v="5"/>
    <x v="5"/>
    <s v="FORMADO"/>
    <x v="5"/>
    <x v="13"/>
    <s v="ELECTI09"/>
    <s v="COORTU01"/>
    <s v="B"/>
    <s v="10FORM01"/>
    <x v="0"/>
    <d v="2023-11-19T00:00:00"/>
    <d v="2023-12-10T00:00:00"/>
    <x v="1"/>
    <s v="NO CUMPLE"/>
    <n v="2"/>
    <n v="2"/>
    <n v="0"/>
    <n v="2"/>
    <s v="H"/>
    <n v="1"/>
  </r>
  <r>
    <s v="106548185"/>
    <x v="5"/>
    <x v="5"/>
    <s v="FORMADO"/>
    <x v="11"/>
    <x v="37"/>
    <s v="ELECTI09"/>
    <s v="COORTU01"/>
    <s v="B"/>
    <s v="10FORM01"/>
    <x v="0"/>
    <d v="2023-11-19T00:00:00"/>
    <d v="2023-12-10T00:00:00"/>
    <x v="1"/>
    <s v="NO CUMPLE"/>
    <n v="2"/>
    <n v="4"/>
    <n v="-2"/>
    <n v="4"/>
    <s v="H"/>
    <n v="0.5"/>
  </r>
  <r>
    <s v="106548186"/>
    <x v="6"/>
    <x v="6"/>
    <s v="FORMADO"/>
    <x v="5"/>
    <x v="13"/>
    <s v="ELECTI09"/>
    <s v="COORMTTO"/>
    <s v="B"/>
    <s v="10FORM01"/>
    <x v="0"/>
    <d v="2023-11-19T00:00:00"/>
    <d v="2023-12-10T00:00:00"/>
    <x v="1"/>
    <s v="NO CUMPLE"/>
    <n v="1"/>
    <n v="2"/>
    <n v="-1"/>
    <n v="2"/>
    <s v="H"/>
    <n v="0.5"/>
  </r>
  <r>
    <s v="106548186"/>
    <x v="6"/>
    <x v="6"/>
    <s v="FORMADO"/>
    <x v="11"/>
    <x v="37"/>
    <s v="ELECTI09"/>
    <s v="COORMTTO"/>
    <s v="B"/>
    <s v="10FORM01"/>
    <x v="0"/>
    <d v="2023-11-19T00:00:00"/>
    <d v="2023-12-10T00:00:00"/>
    <x v="1"/>
    <s v="NO CUMPLE"/>
    <n v="2"/>
    <n v="4"/>
    <n v="-2"/>
    <n v="4"/>
    <s v="H"/>
    <n v="0.5"/>
  </r>
  <r>
    <s v="106540368"/>
    <x v="8"/>
    <x v="8"/>
    <s v="FORMADO"/>
    <x v="2"/>
    <x v="1"/>
    <s v="MECANI21"/>
    <s v="COORTU02"/>
    <s v="B"/>
    <s v="10FORM01"/>
    <x v="0"/>
    <d v="2023-11-18T00:00:00"/>
    <d v="2023-11-03T00:00:00"/>
    <x v="1"/>
    <s v="CUMPLE"/>
    <n v="14"/>
    <n v="14"/>
    <n v="0"/>
    <n v="14"/>
    <s v="H"/>
    <n v="1"/>
  </r>
  <r>
    <s v="106540368"/>
    <x v="8"/>
    <x v="8"/>
    <s v="FORMADO"/>
    <x v="1"/>
    <x v="1"/>
    <s v="MECANI11"/>
    <s v="COORTU02"/>
    <s v="B"/>
    <s v="10FORM01"/>
    <x v="0"/>
    <d v="2023-11-18T00:00:00"/>
    <d v="2023-11-03T00:00:00"/>
    <x v="1"/>
    <s v="CUMPLE"/>
    <n v="7"/>
    <n v="8"/>
    <n v="-1"/>
    <n v="8"/>
    <s v="H"/>
    <n v="0.875"/>
  </r>
  <r>
    <s v="106540368"/>
    <x v="8"/>
    <x v="8"/>
    <s v="FORMADO"/>
    <x v="6"/>
    <x v="1"/>
    <s v="MECANI01"/>
    <s v="COORTU02"/>
    <s v="B"/>
    <s v="10FORM01"/>
    <x v="0"/>
    <d v="2023-11-18T00:00:00"/>
    <d v="2023-11-15T00:00:00"/>
    <x v="1"/>
    <s v="CUMPLE"/>
    <n v="4"/>
    <n v="4"/>
    <n v="0"/>
    <n v="4"/>
    <s v="H"/>
    <n v="1"/>
  </r>
  <r>
    <s v="106540368"/>
    <x v="8"/>
    <x v="8"/>
    <s v="FORMADO"/>
    <x v="3"/>
    <x v="11"/>
    <s v="ELECTI13"/>
    <s v="COORTU02"/>
    <s v="B"/>
    <s v="10FORM01"/>
    <x v="0"/>
    <d v="2023-11-18T00:00:00"/>
    <d v="2023-11-17T00:00:00"/>
    <x v="1"/>
    <s v="CUMPLE"/>
    <n v="1.5"/>
    <n v="2"/>
    <n v="-0.5"/>
    <n v="2"/>
    <s v="H"/>
    <n v="0.75"/>
  </r>
  <r>
    <s v="106540368"/>
    <x v="8"/>
    <x v="8"/>
    <s v="FORMADO"/>
    <x v="5"/>
    <x v="64"/>
    <s v="ELECTI13"/>
    <s v="COORTU02"/>
    <s v="B"/>
    <s v="10FORM01"/>
    <x v="0"/>
    <d v="2023-11-18T00:00:00"/>
    <d v="2023-11-03T00:00:00"/>
    <x v="1"/>
    <s v="CUMPLE"/>
    <n v="4"/>
    <n v="4"/>
    <n v="0"/>
    <n v="4"/>
    <s v="H"/>
    <n v="1"/>
  </r>
  <r>
    <s v="106532625"/>
    <x v="4"/>
    <x v="4"/>
    <s v="EMBUTIDO SALCHICHON"/>
    <x v="4"/>
    <x v="10"/>
    <s v="PRACMANT"/>
    <s v="COORTU02"/>
    <s v="B"/>
    <s v="10EMBU16"/>
    <x v="0"/>
    <d v="2023-11-16T00:00:00"/>
    <d v="2023-11-14T00:00:00"/>
    <x v="1"/>
    <s v="CUMPLE"/>
    <n v="4"/>
    <n v="4"/>
    <n v="0"/>
    <n v="2"/>
    <s v="H"/>
    <n v="1"/>
  </r>
  <r>
    <s v="106532625"/>
    <x v="4"/>
    <x v="4"/>
    <s v="EMBUTIDO SALCHICHON"/>
    <x v="1"/>
    <x v="34"/>
    <s v="MECANI18"/>
    <s v="COORTU02"/>
    <s v="B"/>
    <s v="10EMBU16"/>
    <x v="0"/>
    <d v="2023-11-16T00:00:00"/>
    <m/>
    <x v="0"/>
    <s v="NO CUMPLE"/>
    <n v="0"/>
    <n v="2"/>
    <n v="-2"/>
    <n v="2"/>
    <s v="H"/>
    <n v="0"/>
  </r>
  <r>
    <s v="106540382"/>
    <x v="1"/>
    <x v="1"/>
    <s v="EMPAQUE RIGIDO"/>
    <x v="1"/>
    <x v="3"/>
    <s v="MECANI15"/>
    <s v="COORTU01"/>
    <s v="B"/>
    <s v="10EMPA17"/>
    <x v="0"/>
    <d v="2023-11-16T00:00:00"/>
    <m/>
    <x v="0"/>
    <s v="NO CUMPLE"/>
    <n v="0"/>
    <n v="1"/>
    <n v="-1"/>
    <n v="1"/>
    <s v="H"/>
    <n v="0"/>
  </r>
  <r>
    <s v="106540382"/>
    <x v="1"/>
    <x v="1"/>
    <s v="EMPAQUE RIGIDO"/>
    <x v="2"/>
    <x v="4"/>
    <s v="INSTRI08"/>
    <s v="COORTU01"/>
    <s v="B"/>
    <s v="10EMPA17"/>
    <x v="0"/>
    <d v="2023-11-16T00:00:00"/>
    <m/>
    <x v="0"/>
    <s v="NO CUMPLE"/>
    <n v="0"/>
    <n v="1"/>
    <n v="-1"/>
    <n v="1"/>
    <s v="H"/>
    <n v="0"/>
  </r>
  <r>
    <s v="106532625"/>
    <x v="4"/>
    <x v="4"/>
    <s v="EMBUTIDO SALCHICHON"/>
    <x v="3"/>
    <x v="10"/>
    <s v="ELTROI07"/>
    <s v="COORTU02"/>
    <s v="B"/>
    <s v="10EMBU16"/>
    <x v="0"/>
    <d v="2023-11-16T00:00:00"/>
    <d v="2023-11-14T00:00:00"/>
    <x v="1"/>
    <s v="CUMPLE"/>
    <n v="2"/>
    <n v="2"/>
    <n v="0"/>
    <n v="2"/>
    <s v="H"/>
    <n v="1"/>
  </r>
  <r>
    <s v="106532625"/>
    <x v="4"/>
    <x v="4"/>
    <s v="EMBUTIDO SALCHICHON"/>
    <x v="0"/>
    <x v="11"/>
    <s v="ELECTI01"/>
    <s v="COORTU02"/>
    <s v="B"/>
    <s v="10EMBU16"/>
    <x v="0"/>
    <d v="2023-11-16T00:00:00"/>
    <d v="2023-11-11T00:00:00"/>
    <x v="1"/>
    <s v="CUMPLE"/>
    <n v="0.75"/>
    <n v="0.3"/>
    <n v="0.45"/>
    <n v="0.3"/>
    <s v="H"/>
    <n v="2.5"/>
  </r>
  <r>
    <s v="106540382"/>
    <x v="1"/>
    <x v="1"/>
    <s v="EMPAQUE RIGIDO"/>
    <x v="3"/>
    <x v="5"/>
    <s v="ELECTI01"/>
    <s v="COORTU01"/>
    <s v="B"/>
    <s v="10EMPA17"/>
    <x v="0"/>
    <d v="2023-11-16T00:00:00"/>
    <d v="2023-11-16T00:00:00"/>
    <x v="1"/>
    <s v="CUMPLE"/>
    <n v="1"/>
    <n v="1"/>
    <n v="0"/>
    <n v="1"/>
    <s v="H"/>
    <n v="1"/>
  </r>
  <r>
    <s v="106540386"/>
    <x v="2"/>
    <x v="2"/>
    <s v="EMPAQUE"/>
    <x v="3"/>
    <x v="7"/>
    <s v="ELECTI04"/>
    <s v="COORTU01"/>
    <s v="A"/>
    <s v="10EMPA15"/>
    <x v="0"/>
    <d v="2023-11-15T00:00:00"/>
    <d v="2023-11-06T00:00:00"/>
    <x v="1"/>
    <s v="CUMPLE"/>
    <n v="1"/>
    <n v="1"/>
    <n v="0"/>
    <n v="1"/>
    <s v="H"/>
    <n v="1"/>
  </r>
  <r>
    <s v="106483864"/>
    <x v="3"/>
    <x v="3"/>
    <s v="EMPAQUE"/>
    <x v="8"/>
    <x v="65"/>
    <s v="MECANINT"/>
    <s v="COORTU01"/>
    <s v="B"/>
    <s v="10EMPA03"/>
    <x v="0"/>
    <d v="2023-11-14T00:00:00"/>
    <d v="2023-10-18T00:00:00"/>
    <x v="1"/>
    <s v="CUMPLE"/>
    <n v="1"/>
    <n v="16"/>
    <n v="-15"/>
    <n v="16"/>
    <s v="H"/>
    <n v="6.25E-2"/>
  </r>
  <r>
    <s v="106483864"/>
    <x v="3"/>
    <x v="3"/>
    <s v="EMPAQUE"/>
    <x v="0"/>
    <x v="13"/>
    <s v="MECANI14"/>
    <s v="COORTU01"/>
    <s v="B"/>
    <s v="10EMPA03"/>
    <x v="0"/>
    <d v="2023-11-14T00:00:00"/>
    <d v="2023-10-16T00:00:00"/>
    <x v="1"/>
    <s v="CUMPLE"/>
    <n v="2"/>
    <n v="5"/>
    <n v="-3"/>
    <n v="5"/>
    <s v="H"/>
    <n v="0.4"/>
  </r>
  <r>
    <s v="106483864"/>
    <x v="3"/>
    <x v="3"/>
    <s v="EMPAQUE"/>
    <x v="4"/>
    <x v="37"/>
    <s v="MECANI14"/>
    <s v="COORTU01"/>
    <s v="B"/>
    <s v="10EMPA03"/>
    <x v="0"/>
    <d v="2023-11-14T00:00:00"/>
    <d v="2023-10-16T00:00:00"/>
    <x v="1"/>
    <s v="CUMPLE"/>
    <n v="1"/>
    <n v="3"/>
    <n v="-2"/>
    <n v="3"/>
    <s v="H"/>
    <n v="0.33333333333333331"/>
  </r>
  <r>
    <s v="106483864"/>
    <x v="3"/>
    <x v="3"/>
    <s v="EMPAQUE"/>
    <x v="7"/>
    <x v="47"/>
    <s v="MECANI14"/>
    <s v="COORTU01"/>
    <s v="B"/>
    <s v="10EMPA03"/>
    <x v="0"/>
    <d v="2023-11-14T00:00:00"/>
    <d v="2023-10-16T00:00:00"/>
    <x v="1"/>
    <s v="CUMPLE"/>
    <n v="1"/>
    <n v="10"/>
    <n v="-9"/>
    <n v="10"/>
    <s v="H"/>
    <n v="0.1"/>
  </r>
  <r>
    <s v="106483864"/>
    <x v="3"/>
    <x v="3"/>
    <s v="EMPAQUE"/>
    <x v="12"/>
    <x v="54"/>
    <s v="INSTRINT"/>
    <s v="COORTU01"/>
    <s v="B"/>
    <s v="10EMPA03"/>
    <x v="0"/>
    <d v="2023-11-14T00:00:00"/>
    <m/>
    <x v="0"/>
    <s v="NO CUMPLE"/>
    <n v="0"/>
    <n v="2"/>
    <n v="-2"/>
    <n v="2"/>
    <s v="H"/>
    <n v="0"/>
  </r>
  <r>
    <s v="106483864"/>
    <x v="3"/>
    <x v="3"/>
    <s v="EMPAQUE"/>
    <x v="16"/>
    <x v="66"/>
    <s v="INSTRINT"/>
    <s v="COORTU01"/>
    <s v="B"/>
    <s v="10EMPA03"/>
    <x v="0"/>
    <d v="2023-11-14T00:00:00"/>
    <m/>
    <x v="0"/>
    <s v="NO CUMPLE"/>
    <n v="0"/>
    <n v="4"/>
    <n v="-4"/>
    <n v="4"/>
    <s v="H"/>
    <n v="0"/>
  </r>
  <r>
    <s v="106483864"/>
    <x v="3"/>
    <x v="3"/>
    <s v="EMPAQUE"/>
    <x v="17"/>
    <x v="67"/>
    <s v="INSTRINT"/>
    <s v="COORTU01"/>
    <s v="B"/>
    <s v="10EMPA03"/>
    <x v="0"/>
    <d v="2023-11-14T00:00:00"/>
    <m/>
    <x v="0"/>
    <s v="NO CUMPLE"/>
    <n v="0"/>
    <n v="2"/>
    <n v="-2"/>
    <n v="2"/>
    <s v="H"/>
    <n v="0"/>
  </r>
  <r>
    <s v="106483864"/>
    <x v="3"/>
    <x v="3"/>
    <s v="EMPAQUE"/>
    <x v="5"/>
    <x v="13"/>
    <s v="ELTROINT"/>
    <s v="COORTU01"/>
    <s v="B"/>
    <s v="10EMPA03"/>
    <x v="0"/>
    <d v="2023-11-14T00:00:00"/>
    <d v="2023-10-18T00:00:00"/>
    <x v="1"/>
    <s v="CUMPLE"/>
    <n v="1"/>
    <n v="2"/>
    <n v="-1"/>
    <n v="2"/>
    <s v="H"/>
    <n v="0.5"/>
  </r>
  <r>
    <s v="106483864"/>
    <x v="3"/>
    <x v="3"/>
    <s v="EMPAQUE"/>
    <x v="11"/>
    <x v="37"/>
    <s v="ELTROINT"/>
    <s v="COORTU01"/>
    <s v="B"/>
    <s v="10EMPA03"/>
    <x v="0"/>
    <d v="2023-11-14T00:00:00"/>
    <d v="2023-10-18T00:00:00"/>
    <x v="1"/>
    <s v="CUMPLE"/>
    <n v="2"/>
    <n v="4"/>
    <n v="-2"/>
    <n v="4"/>
    <s v="H"/>
    <n v="0.5"/>
  </r>
  <r>
    <s v="106483864"/>
    <x v="3"/>
    <x v="3"/>
    <s v="EMPAQUE"/>
    <x v="3"/>
    <x v="13"/>
    <s v="ELECTINT"/>
    <s v="COORTU01"/>
    <s v="B"/>
    <s v="10EMPA03"/>
    <x v="0"/>
    <d v="2023-11-14T00:00:00"/>
    <d v="2023-10-18T00:00:00"/>
    <x v="1"/>
    <s v="CUMPLE"/>
    <n v="1.25"/>
    <n v="2"/>
    <n v="-0.75"/>
    <n v="2"/>
    <s v="H"/>
    <n v="0.625"/>
  </r>
  <r>
    <s v="106483864"/>
    <x v="3"/>
    <x v="3"/>
    <s v="EMPAQUE"/>
    <x v="2"/>
    <x v="37"/>
    <s v="ELECTINT"/>
    <s v="COORTU01"/>
    <s v="B"/>
    <s v="10EMPA03"/>
    <x v="0"/>
    <d v="2023-11-14T00:00:00"/>
    <d v="2023-10-18T00:00:00"/>
    <x v="1"/>
    <s v="CUMPLE"/>
    <n v="1.5"/>
    <n v="3"/>
    <n v="-1.5"/>
    <n v="3"/>
    <s v="H"/>
    <n v="0.5"/>
  </r>
  <r>
    <s v="106483864"/>
    <x v="3"/>
    <x v="3"/>
    <s v="EMPAQUE"/>
    <x v="6"/>
    <x v="42"/>
    <s v="ELECTINT"/>
    <s v="COORTU01"/>
    <s v="B"/>
    <s v="10EMPA03"/>
    <x v="0"/>
    <d v="2023-11-14T00:00:00"/>
    <d v="2023-10-18T00:00:00"/>
    <x v="1"/>
    <s v="CUMPLE"/>
    <n v="2"/>
    <n v="4"/>
    <n v="-2"/>
    <n v="4"/>
    <s v="H"/>
    <n v="0.5"/>
  </r>
  <r>
    <s v="106538358"/>
    <x v="3"/>
    <x v="3"/>
    <s v="EMPAQUE"/>
    <x v="3"/>
    <x v="7"/>
    <s v="ELECTI07"/>
    <s v="COORTU01"/>
    <s v="B"/>
    <s v="10EMPA03"/>
    <x v="0"/>
    <d v="2023-11-14T00:00:00"/>
    <m/>
    <x v="0"/>
    <s v="NO CUMPLE"/>
    <n v="0"/>
    <n v="1"/>
    <n v="-1"/>
    <n v="1"/>
    <s v="H"/>
    <n v="0"/>
  </r>
  <r>
    <s v="106443711"/>
    <x v="1"/>
    <x v="1"/>
    <s v="EMPAQUE RIGIDO"/>
    <x v="1"/>
    <x v="33"/>
    <s v="MECANI15"/>
    <s v="COORTU02"/>
    <s v="B"/>
    <s v="10EMPA17"/>
    <x v="0"/>
    <d v="2023-11-11T00:00:00"/>
    <d v="2023-11-10T00:00:00"/>
    <x v="1"/>
    <s v="CUMPLE"/>
    <n v="2"/>
    <n v="5"/>
    <n v="-3"/>
    <n v="5"/>
    <s v="H"/>
    <n v="0.4"/>
  </r>
  <r>
    <s v="106531897"/>
    <x v="2"/>
    <x v="2"/>
    <s v="EMPAQUE"/>
    <x v="3"/>
    <x v="17"/>
    <s v="MECANI14"/>
    <s v="COORTU01"/>
    <s v="A"/>
    <s v="10EMPA15"/>
    <x v="0"/>
    <d v="2023-11-08T00:00:00"/>
    <d v="2023-11-05T00:00:00"/>
    <x v="1"/>
    <s v="CUMPLE"/>
    <n v="2"/>
    <n v="3"/>
    <n v="-1"/>
    <n v="3"/>
    <s v="H"/>
    <n v="0.66666666666666663"/>
  </r>
  <r>
    <s v="106531897"/>
    <x v="2"/>
    <x v="2"/>
    <s v="EMPAQUE"/>
    <x v="5"/>
    <x v="48"/>
    <s v="INSTRI08"/>
    <s v="COORTU01"/>
    <s v="A"/>
    <s v="10EMPA15"/>
    <x v="0"/>
    <d v="2023-11-08T00:00:00"/>
    <d v="2023-11-05T00:00:00"/>
    <x v="1"/>
    <s v="CUMPLE"/>
    <n v="7"/>
    <n v="6"/>
    <n v="1"/>
    <n v="6"/>
    <s v="H"/>
    <n v="1.1666666666666667"/>
  </r>
  <r>
    <s v="106531897"/>
    <x v="2"/>
    <x v="2"/>
    <s v="EMPAQUE"/>
    <x v="6"/>
    <x v="18"/>
    <s v="ELTROINT"/>
    <s v="COORTU01"/>
    <s v="A"/>
    <s v="10EMPA15"/>
    <x v="0"/>
    <d v="2023-11-08T00:00:00"/>
    <d v="2023-11-30T00:00:00"/>
    <x v="1"/>
    <s v="NO CUMPLE"/>
    <n v="2"/>
    <n v="2"/>
    <n v="0"/>
    <n v="2"/>
    <s v="H"/>
    <n v="1"/>
  </r>
  <r>
    <s v="106531897"/>
    <x v="2"/>
    <x v="2"/>
    <s v="EMPAQUE"/>
    <x v="4"/>
    <x v="49"/>
    <s v="ELTROINT"/>
    <s v="COORTU01"/>
    <s v="A"/>
    <s v="10EMPA15"/>
    <x v="0"/>
    <d v="2023-11-08T00:00:00"/>
    <d v="2023-12-02T00:00:00"/>
    <x v="1"/>
    <s v="NO CUMPLE"/>
    <n v="2"/>
    <n v="6"/>
    <n v="-4"/>
    <n v="6"/>
    <s v="H"/>
    <n v="0.33333333333333331"/>
  </r>
  <r>
    <s v="106531897"/>
    <x v="2"/>
    <x v="2"/>
    <s v="EMPAQUE"/>
    <x v="11"/>
    <x v="46"/>
    <s v="ELECTI04"/>
    <s v="COORTU01"/>
    <s v="A"/>
    <s v="10EMPA15"/>
    <x v="0"/>
    <d v="2023-11-08T00:00:00"/>
    <d v="2023-11-08T00:00:00"/>
    <x v="1"/>
    <s v="CUMPLE"/>
    <n v="0.1"/>
    <n v="6"/>
    <n v="-5.9"/>
    <n v="6"/>
    <s v="H"/>
    <n v="1.6666666666666666E-2"/>
  </r>
  <r>
    <s v="106531897"/>
    <x v="2"/>
    <x v="2"/>
    <s v="EMPAQUE"/>
    <x v="8"/>
    <x v="16"/>
    <s v="ELECTI04"/>
    <s v="COORTU01"/>
    <s v="A"/>
    <s v="10EMPA15"/>
    <x v="0"/>
    <d v="2023-11-08T00:00:00"/>
    <d v="2023-11-08T00:00:00"/>
    <x v="1"/>
    <s v="CUMPLE"/>
    <n v="0.1"/>
    <n v="4"/>
    <n v="-3.9"/>
    <n v="4"/>
    <s v="H"/>
    <n v="2.5000000000000001E-2"/>
  </r>
  <r>
    <s v="106531299"/>
    <x v="9"/>
    <x v="9"/>
    <s v="FORMADO"/>
    <x v="1"/>
    <x v="14"/>
    <s v="MECANI01"/>
    <s v="COORTU02"/>
    <s v="B"/>
    <s v="10FORM01"/>
    <x v="0"/>
    <d v="2023-11-07T00:00:00"/>
    <d v="2023-11-07T00:00:00"/>
    <x v="1"/>
    <s v="CUMPLE"/>
    <n v="2"/>
    <n v="8"/>
    <n v="-6"/>
    <n v="8"/>
    <s v="H"/>
    <n v="0.25"/>
  </r>
  <r>
    <s v="106531299"/>
    <x v="9"/>
    <x v="9"/>
    <s v="FORMADO"/>
    <x v="3"/>
    <x v="14"/>
    <s v="ELECTI13"/>
    <s v="COORTU02"/>
    <s v="B"/>
    <s v="10FORM01"/>
    <x v="0"/>
    <d v="2023-11-07T00:00:00"/>
    <d v="2023-11-10T00:00:00"/>
    <x v="1"/>
    <s v="NO CUMPLE"/>
    <n v="1.5"/>
    <n v="2"/>
    <n v="-0.5"/>
    <n v="2"/>
    <s v="H"/>
    <n v="0.75"/>
  </r>
  <r>
    <s v="106521981"/>
    <x v="0"/>
    <x v="0"/>
    <s v="EMBUTIDO SALCHICHON"/>
    <x v="1"/>
    <x v="68"/>
    <s v="MECANI18"/>
    <s v="COORTU01"/>
    <s v="B"/>
    <s v="10EMBU16"/>
    <x v="0"/>
    <d v="2023-11-05T00:00:00"/>
    <m/>
    <x v="0"/>
    <s v="NO CUMPLE"/>
    <n v="0"/>
    <n v="1"/>
    <n v="-1"/>
    <n v="1"/>
    <s v="H"/>
    <n v="0"/>
  </r>
  <r>
    <s v="106521981"/>
    <x v="0"/>
    <x v="0"/>
    <s v="EMBUTIDO SALCHICHON"/>
    <x v="3"/>
    <x v="69"/>
    <s v="MECANI18"/>
    <s v="COORTU01"/>
    <s v="B"/>
    <s v="10EMBU16"/>
    <x v="0"/>
    <d v="2023-11-05T00:00:00"/>
    <d v="2023-11-09T00:00:00"/>
    <x v="1"/>
    <s v="NO CUMPLE"/>
    <n v="1"/>
    <n v="1"/>
    <n v="0"/>
    <n v="1"/>
    <s v="H"/>
    <n v="1"/>
  </r>
  <r>
    <s v="106521981"/>
    <x v="0"/>
    <x v="0"/>
    <s v="EMBUTIDO SALCHICHON"/>
    <x v="2"/>
    <x v="70"/>
    <s v="MECANI18"/>
    <s v="COORTU01"/>
    <s v="B"/>
    <s v="10EMBU16"/>
    <x v="0"/>
    <d v="2023-11-05T00:00:00"/>
    <m/>
    <x v="0"/>
    <s v="NO CUMPLE"/>
    <n v="0"/>
    <n v="1"/>
    <n v="-1"/>
    <n v="1"/>
    <s v="H"/>
    <n v="0"/>
  </r>
  <r>
    <s v="106521981"/>
    <x v="0"/>
    <x v="0"/>
    <s v="EMBUTIDO SALCHICHON"/>
    <x v="6"/>
    <x v="71"/>
    <s v="MECANI18"/>
    <s v="COORTU01"/>
    <s v="B"/>
    <s v="10EMBU16"/>
    <x v="0"/>
    <d v="2023-11-05T00:00:00"/>
    <m/>
    <x v="0"/>
    <s v="NO CUMPLE"/>
    <n v="0"/>
    <n v="1"/>
    <n v="-1"/>
    <n v="1"/>
    <s v="H"/>
    <n v="0"/>
  </r>
  <r>
    <s v="106524326"/>
    <x v="5"/>
    <x v="5"/>
    <s v="FORMADO"/>
    <x v="1"/>
    <x v="59"/>
    <s v="MECANI21"/>
    <s v="COORTU01"/>
    <s v="B"/>
    <s v="10FORM01"/>
    <x v="0"/>
    <d v="2023-11-03T00:00:00"/>
    <d v="2023-11-13T00:00:00"/>
    <x v="1"/>
    <s v="NO CUMPLE"/>
    <n v="1"/>
    <n v="1"/>
    <n v="0"/>
    <n v="1"/>
    <s v="H"/>
    <n v="1"/>
  </r>
  <r>
    <s v="106524326"/>
    <x v="5"/>
    <x v="5"/>
    <s v="FORMADO"/>
    <x v="3"/>
    <x v="14"/>
    <s v="MECANI21"/>
    <s v="COORTU01"/>
    <s v="B"/>
    <s v="10FORM01"/>
    <x v="0"/>
    <d v="2023-11-03T00:00:00"/>
    <d v="2023-11-13T00:00:00"/>
    <x v="1"/>
    <s v="NO CUMPLE"/>
    <n v="3"/>
    <n v="3"/>
    <n v="0"/>
    <n v="3"/>
    <s v="H"/>
    <n v="1"/>
  </r>
  <r>
    <s v="106524327"/>
    <x v="6"/>
    <x v="6"/>
    <s v="FORMADO"/>
    <x v="1"/>
    <x v="59"/>
    <s v="MECANI21"/>
    <s v="COORMTTO"/>
    <s v="B"/>
    <s v="10FORM01"/>
    <x v="0"/>
    <d v="2023-11-03T00:00:00"/>
    <d v="2023-11-13T00:00:00"/>
    <x v="1"/>
    <s v="NO CUMPLE"/>
    <n v="3"/>
    <n v="1"/>
    <n v="2"/>
    <n v="1"/>
    <s v="H"/>
    <n v="3"/>
  </r>
  <r>
    <s v="106524327"/>
    <x v="6"/>
    <x v="6"/>
    <s v="FORMADO"/>
    <x v="3"/>
    <x v="14"/>
    <s v="MECANI21"/>
    <s v="COORMTTO"/>
    <s v="B"/>
    <s v="10FORM01"/>
    <x v="0"/>
    <d v="2023-11-03T00:00:00"/>
    <d v="2023-11-13T00:00:00"/>
    <x v="1"/>
    <s v="NO CUMPLE"/>
    <n v="3"/>
    <n v="3"/>
    <n v="0"/>
    <n v="3"/>
    <s v="H"/>
    <n v="1"/>
  </r>
  <r>
    <s v="106524326"/>
    <x v="5"/>
    <x v="5"/>
    <s v="FORMADO"/>
    <x v="6"/>
    <x v="14"/>
    <s v="ELECTI09"/>
    <s v="COORTU01"/>
    <s v="B"/>
    <s v="10FORM01"/>
    <x v="0"/>
    <d v="2023-11-03T00:00:00"/>
    <d v="2023-12-06T00:00:00"/>
    <x v="1"/>
    <s v="NO CUMPLE"/>
    <n v="8.3000000000000004E-2"/>
    <n v="2"/>
    <n v="-1.917"/>
    <n v="2"/>
    <s v="H"/>
    <n v="4.1500000000000002E-2"/>
  </r>
  <r>
    <s v="106524327"/>
    <x v="6"/>
    <x v="6"/>
    <s v="FORMADO"/>
    <x v="6"/>
    <x v="14"/>
    <s v="ELECTI09"/>
    <s v="COORMTTO"/>
    <s v="B"/>
    <s v="10FORM01"/>
    <x v="0"/>
    <d v="2023-11-03T00:00:00"/>
    <d v="2023-12-06T00:00:00"/>
    <x v="1"/>
    <s v="NO CUMPLE"/>
    <n v="8.3000000000000004E-2"/>
    <n v="2"/>
    <n v="-1.917"/>
    <n v="2"/>
    <s v="H"/>
    <n v="4.1500000000000002E-2"/>
  </r>
  <r>
    <s v="106483428"/>
    <x v="1"/>
    <x v="1"/>
    <s v="EMPAQUE RIGIDO"/>
    <x v="1"/>
    <x v="1"/>
    <s v="MECANI19"/>
    <s v="COORTU03"/>
    <s v="B"/>
    <s v="10EMPA17"/>
    <x v="0"/>
    <d v="2023-10-24T00:00:00"/>
    <d v="2023-10-10T00:00:00"/>
    <x v="1"/>
    <s v="CUMPLE"/>
    <n v="1.5"/>
    <n v="3"/>
    <n v="-1.5"/>
    <n v="3"/>
    <s v="H"/>
    <n v="0.5"/>
  </r>
  <r>
    <s v="106483428"/>
    <x v="1"/>
    <x v="1"/>
    <s v="EMPAQUE RIGIDO"/>
    <x v="5"/>
    <x v="17"/>
    <s v="MECANI19"/>
    <s v="COORTU03"/>
    <s v="B"/>
    <s v="10EMPA17"/>
    <x v="0"/>
    <d v="2023-10-24T00:00:00"/>
    <m/>
    <x v="0"/>
    <s v="NO CUMPLE"/>
    <n v="0"/>
    <n v="5"/>
    <n v="-5"/>
    <n v="5"/>
    <s v="H"/>
    <n v="0"/>
  </r>
  <r>
    <s v="106483428"/>
    <x v="1"/>
    <x v="1"/>
    <s v="EMPAQUE RIGIDO"/>
    <x v="2"/>
    <x v="2"/>
    <s v="INSTRI08"/>
    <s v="COORTU03"/>
    <s v="B"/>
    <s v="10EMPA17"/>
    <x v="0"/>
    <d v="2023-10-24T00:00:00"/>
    <m/>
    <x v="0"/>
    <s v="NO CUMPLE"/>
    <n v="0"/>
    <n v="1"/>
    <n v="-1"/>
    <n v="1"/>
    <s v="H"/>
    <n v="0"/>
  </r>
  <r>
    <s v="106483428"/>
    <x v="1"/>
    <x v="1"/>
    <s v="EMPAQUE RIGIDO"/>
    <x v="9"/>
    <x v="23"/>
    <s v="INSTRI08"/>
    <s v="COORTU03"/>
    <s v="B"/>
    <s v="10EMPA17"/>
    <x v="0"/>
    <d v="2023-10-24T00:00:00"/>
    <m/>
    <x v="0"/>
    <s v="NO CUMPLE"/>
    <n v="0"/>
    <n v="5"/>
    <n v="-5"/>
    <n v="5"/>
    <s v="H"/>
    <n v="0"/>
  </r>
  <r>
    <s v="106483428"/>
    <x v="1"/>
    <x v="1"/>
    <s v="EMPAQUE RIGIDO"/>
    <x v="10"/>
    <x v="24"/>
    <s v="INSTRI08"/>
    <s v="COORTU03"/>
    <s v="B"/>
    <s v="10EMPA17"/>
    <x v="0"/>
    <d v="2023-10-24T00:00:00"/>
    <m/>
    <x v="0"/>
    <s v="NO CUMPLE"/>
    <n v="0"/>
    <n v="5"/>
    <n v="-5"/>
    <n v="5"/>
    <s v="H"/>
    <n v="0"/>
  </r>
  <r>
    <s v="106483428"/>
    <x v="1"/>
    <x v="1"/>
    <s v="EMPAQUE RIGIDO"/>
    <x v="11"/>
    <x v="18"/>
    <s v="ELTROI07"/>
    <s v="COORTU03"/>
    <s v="B"/>
    <s v="10EMPA17"/>
    <x v="0"/>
    <d v="2023-10-24T00:00:00"/>
    <d v="2023-11-05T00:00:00"/>
    <x v="1"/>
    <s v="NO CUMPLE"/>
    <n v="3"/>
    <n v="8"/>
    <n v="-5"/>
    <n v="8"/>
    <s v="H"/>
    <n v="0.375"/>
  </r>
  <r>
    <s v="106483428"/>
    <x v="1"/>
    <x v="1"/>
    <s v="EMPAQUE RIGIDO"/>
    <x v="6"/>
    <x v="16"/>
    <s v="ELECTI09"/>
    <s v="COORTU03"/>
    <s v="B"/>
    <s v="10EMPA17"/>
    <x v="0"/>
    <d v="2023-10-24T00:00:00"/>
    <d v="2023-10-19T00:00:00"/>
    <x v="1"/>
    <s v="CUMPLE"/>
    <n v="2"/>
    <n v="3"/>
    <n v="-1"/>
    <n v="3"/>
    <s v="H"/>
    <n v="0.66666666666666663"/>
  </r>
  <r>
    <s v="106483869"/>
    <x v="7"/>
    <x v="7"/>
    <s v="LINEA DE LARGA VIDA"/>
    <x v="2"/>
    <x v="11"/>
    <s v="PRACMANT"/>
    <s v="COORTU02"/>
    <s v="B"/>
    <s v="10FORM02"/>
    <x v="0"/>
    <d v="2023-10-22T00:00:00"/>
    <d v="2023-10-20T00:00:00"/>
    <x v="1"/>
    <s v="CUMPLE"/>
    <n v="4"/>
    <n v="4"/>
    <n v="0"/>
    <n v="2"/>
    <s v="H"/>
    <n v="1"/>
  </r>
  <r>
    <s v="106483869"/>
    <x v="7"/>
    <x v="7"/>
    <s v="LINEA DE LARGA VIDA"/>
    <x v="1"/>
    <x v="14"/>
    <s v="MECANI11"/>
    <s v="COORTU02"/>
    <s v="B"/>
    <s v="10FORM02"/>
    <x v="0"/>
    <d v="2023-10-22T00:00:00"/>
    <d v="2023-10-16T00:00:00"/>
    <x v="1"/>
    <s v="CUMPLE"/>
    <n v="2.5"/>
    <n v="8"/>
    <n v="-5.5"/>
    <n v="8"/>
    <s v="H"/>
    <n v="0.3125"/>
  </r>
  <r>
    <s v="106483869"/>
    <x v="7"/>
    <x v="7"/>
    <s v="LINEA DE LARGA VIDA"/>
    <x v="3"/>
    <x v="11"/>
    <s v="ELECTI07"/>
    <s v="COORTU02"/>
    <s v="B"/>
    <s v="10FORM02"/>
    <x v="0"/>
    <d v="2023-10-22T00:00:00"/>
    <d v="2023-10-20T00:00:00"/>
    <x v="1"/>
    <s v="CUMPLE"/>
    <n v="2"/>
    <n v="2"/>
    <n v="0"/>
    <n v="2"/>
    <s v="H"/>
    <n v="1"/>
  </r>
  <r>
    <s v="106491287"/>
    <x v="5"/>
    <x v="5"/>
    <s v="FORMADO"/>
    <x v="1"/>
    <x v="59"/>
    <s v="MECANI21"/>
    <s v="COORTU01"/>
    <s v="B"/>
    <s v="10FORM01"/>
    <x v="0"/>
    <d v="2023-10-20T00:00:00"/>
    <d v="2023-10-28T00:00:00"/>
    <x v="1"/>
    <s v="NO CUMPLE"/>
    <n v="1"/>
    <n v="1"/>
    <n v="0"/>
    <n v="1"/>
    <s v="H"/>
    <n v="1"/>
  </r>
  <r>
    <s v="106491288"/>
    <x v="6"/>
    <x v="6"/>
    <s v="FORMADO"/>
    <x v="1"/>
    <x v="59"/>
    <s v="MECANI21"/>
    <s v="COORMTTO"/>
    <s v="B"/>
    <s v="10FORM01"/>
    <x v="0"/>
    <d v="2023-10-20T00:00:00"/>
    <d v="2023-10-28T00:00:00"/>
    <x v="1"/>
    <s v="NO CUMPLE"/>
    <n v="1"/>
    <n v="1"/>
    <n v="0"/>
    <n v="1"/>
    <s v="H"/>
    <n v="1"/>
  </r>
  <r>
    <s v="106491047"/>
    <x v="2"/>
    <x v="2"/>
    <s v="EMPAQUE"/>
    <x v="1"/>
    <x v="1"/>
    <s v="MECANI14"/>
    <s v="COORTU01"/>
    <s v="A"/>
    <s v="10EMPA15"/>
    <x v="0"/>
    <d v="2023-10-18T00:00:00"/>
    <d v="2023-10-15T00:00:00"/>
    <x v="1"/>
    <s v="CUMPLE"/>
    <n v="2"/>
    <n v="2"/>
    <n v="0"/>
    <n v="2"/>
    <s v="H"/>
    <n v="1"/>
  </r>
  <r>
    <s v="106481831"/>
    <x v="2"/>
    <x v="2"/>
    <s v="EMPAQUE"/>
    <x v="3"/>
    <x v="7"/>
    <s v="ELECTI01"/>
    <s v="COORTU01"/>
    <s v="A"/>
    <s v="10EMPA15"/>
    <x v="0"/>
    <d v="2023-10-18T00:00:00"/>
    <d v="2023-10-18T00:00:00"/>
    <x v="1"/>
    <s v="CUMPLE"/>
    <n v="1"/>
    <n v="1"/>
    <n v="0"/>
    <n v="1"/>
    <s v="H"/>
    <n v="1"/>
  </r>
  <r>
    <s v="106479906"/>
    <x v="3"/>
    <x v="3"/>
    <s v="EMPAQUE"/>
    <x v="3"/>
    <x v="7"/>
    <s v="ELECTI01"/>
    <s v="COORTU01"/>
    <s v="B"/>
    <s v="10EMPA03"/>
    <x v="0"/>
    <d v="2023-10-17T00:00:00"/>
    <d v="2023-10-17T00:00:00"/>
    <x v="1"/>
    <s v="CUMPLE"/>
    <n v="1"/>
    <n v="1"/>
    <n v="0"/>
    <n v="1"/>
    <s v="H"/>
    <n v="1"/>
  </r>
  <r>
    <s v="106477651"/>
    <x v="8"/>
    <x v="8"/>
    <s v="FORMADO"/>
    <x v="1"/>
    <x v="14"/>
    <s v="MECANI21"/>
    <s v="COORTU02"/>
    <s v="B"/>
    <s v="10FORM01"/>
    <x v="0"/>
    <d v="2023-10-15T00:00:00"/>
    <d v="2023-10-16T00:00:00"/>
    <x v="1"/>
    <s v="NO CUMPLE"/>
    <n v="8"/>
    <n v="8"/>
    <n v="0"/>
    <n v="8"/>
    <s v="H"/>
    <n v="1"/>
  </r>
  <r>
    <s v="106477651"/>
    <x v="8"/>
    <x v="8"/>
    <s v="FORMADO"/>
    <x v="3"/>
    <x v="14"/>
    <s v="ELECTI09"/>
    <s v="COORTU02"/>
    <s v="B"/>
    <s v="10FORM01"/>
    <x v="0"/>
    <d v="2023-10-15T00:00:00"/>
    <d v="2023-10-15T00:00:00"/>
    <x v="1"/>
    <s v="CUMPLE"/>
    <n v="1"/>
    <n v="2"/>
    <n v="-1"/>
    <n v="2"/>
    <s v="H"/>
    <n v="0.5"/>
  </r>
  <r>
    <s v="106469142"/>
    <x v="1"/>
    <x v="1"/>
    <s v="EMPAQUE RIGIDO"/>
    <x v="1"/>
    <x v="3"/>
    <s v="MECANI19"/>
    <s v="COORTU01"/>
    <s v="B"/>
    <s v="10EMPA17"/>
    <x v="0"/>
    <d v="2023-10-11T00:00:00"/>
    <d v="2023-10-11T00:00:00"/>
    <x v="1"/>
    <s v="CUMPLE"/>
    <n v="0.5"/>
    <n v="1"/>
    <n v="-0.5"/>
    <n v="1"/>
    <s v="H"/>
    <n v="0.5"/>
  </r>
  <r>
    <s v="106469142"/>
    <x v="1"/>
    <x v="1"/>
    <s v="EMPAQUE RIGIDO"/>
    <x v="2"/>
    <x v="4"/>
    <s v="MECANI19"/>
    <s v="COORTU01"/>
    <s v="B"/>
    <s v="10EMPA17"/>
    <x v="0"/>
    <d v="2023-10-11T00:00:00"/>
    <d v="2023-10-25T00:00:00"/>
    <x v="1"/>
    <s v="NO CUMPLE"/>
    <n v="1.5"/>
    <n v="1"/>
    <n v="0.5"/>
    <n v="1"/>
    <s v="H"/>
    <n v="1.5"/>
  </r>
  <r>
    <s v="106469142"/>
    <x v="1"/>
    <x v="1"/>
    <s v="EMPAQUE RIGIDO"/>
    <x v="11"/>
    <x v="31"/>
    <s v="MECANI19"/>
    <s v="COORTU01"/>
    <s v="B"/>
    <s v="10EMPA17"/>
    <x v="0"/>
    <d v="2023-10-11T00:00:00"/>
    <d v="2023-10-25T00:00:00"/>
    <x v="1"/>
    <s v="NO CUMPLE"/>
    <n v="1.5"/>
    <n v="3"/>
    <n v="-1.5"/>
    <n v="3"/>
    <s v="H"/>
    <n v="0.5"/>
  </r>
  <r>
    <s v="106469128"/>
    <x v="2"/>
    <x v="2"/>
    <s v="EMPAQUE"/>
    <x v="9"/>
    <x v="27"/>
    <s v="MECANI14"/>
    <s v="COORTU01"/>
    <s v="A"/>
    <s v="10EMPA15"/>
    <x v="0"/>
    <d v="2023-10-11T00:00:00"/>
    <d v="2023-10-15T00:00:00"/>
    <x v="1"/>
    <s v="NO CUMPLE"/>
    <n v="1"/>
    <n v="1"/>
    <n v="0"/>
    <n v="1"/>
    <s v="H"/>
    <n v="1"/>
  </r>
  <r>
    <s v="106469128"/>
    <x v="2"/>
    <x v="2"/>
    <s v="EMPAQUE"/>
    <x v="2"/>
    <x v="6"/>
    <s v="ELECTI03"/>
    <s v="COORTU01"/>
    <s v="A"/>
    <s v="10EMPA15"/>
    <x v="0"/>
    <d v="2023-10-11T00:00:00"/>
    <d v="2023-10-11T00:00:00"/>
    <x v="1"/>
    <s v="CUMPLE"/>
    <n v="1"/>
    <n v="2"/>
    <n v="-1"/>
    <n v="2"/>
    <s v="H"/>
    <n v="0.5"/>
  </r>
  <r>
    <s v="106469142"/>
    <x v="1"/>
    <x v="1"/>
    <s v="EMPAQUE RIGIDO"/>
    <x v="3"/>
    <x v="5"/>
    <s v="ELECTI01"/>
    <s v="COORTU01"/>
    <s v="B"/>
    <s v="10EMPA17"/>
    <x v="0"/>
    <d v="2023-10-11T00:00:00"/>
    <d v="2023-10-12T00:00:00"/>
    <x v="1"/>
    <s v="NO CUMPLE"/>
    <n v="1"/>
    <n v="1"/>
    <n v="0"/>
    <n v="1"/>
    <s v="H"/>
    <n v="1"/>
  </r>
  <r>
    <s v="106467067"/>
    <x v="9"/>
    <x v="9"/>
    <s v="FORMADO"/>
    <x v="1"/>
    <x v="14"/>
    <s v="MECANI21"/>
    <s v="COORTU02"/>
    <s v="B"/>
    <s v="10FORM01"/>
    <x v="0"/>
    <d v="2023-10-10T00:00:00"/>
    <d v="2023-10-11T00:00:00"/>
    <x v="1"/>
    <s v="NO CUMPLE"/>
    <n v="7"/>
    <n v="8"/>
    <n v="-1"/>
    <n v="8"/>
    <s v="H"/>
    <n v="0.875"/>
  </r>
  <r>
    <s v="106467067"/>
    <x v="9"/>
    <x v="9"/>
    <s v="FORMADO"/>
    <x v="3"/>
    <x v="14"/>
    <s v="ELECTI09"/>
    <s v="COORTU02"/>
    <s v="B"/>
    <s v="10FORM01"/>
    <x v="0"/>
    <d v="2023-10-10T00:00:00"/>
    <d v="2023-10-10T00:00:00"/>
    <x v="1"/>
    <s v="CUMPLE"/>
    <n v="2"/>
    <n v="2"/>
    <n v="0"/>
    <n v="2"/>
    <s v="H"/>
    <n v="1"/>
  </r>
  <r>
    <s v="106462783"/>
    <x v="0"/>
    <x v="0"/>
    <s v="EMBUTIDO SALCHICHON"/>
    <x v="1"/>
    <x v="68"/>
    <s v="MECANI18"/>
    <s v="COORTU01"/>
    <s v="B"/>
    <s v="10EMBU16"/>
    <x v="0"/>
    <d v="2023-10-08T00:00:00"/>
    <m/>
    <x v="0"/>
    <s v="NO CUMPLE"/>
    <n v="0"/>
    <n v="1"/>
    <n v="-1"/>
    <n v="1"/>
    <s v="H"/>
    <n v="0"/>
  </r>
  <r>
    <s v="106462783"/>
    <x v="0"/>
    <x v="0"/>
    <s v="EMBUTIDO SALCHICHON"/>
    <x v="3"/>
    <x v="69"/>
    <s v="MECANI18"/>
    <s v="COORTU01"/>
    <s v="B"/>
    <s v="10EMBU16"/>
    <x v="0"/>
    <d v="2023-10-08T00:00:00"/>
    <d v="2023-10-08T00:00:00"/>
    <x v="1"/>
    <s v="CUMPLE"/>
    <n v="1"/>
    <n v="1"/>
    <n v="0"/>
    <n v="1"/>
    <s v="H"/>
    <n v="1"/>
  </r>
  <r>
    <s v="106462783"/>
    <x v="0"/>
    <x v="0"/>
    <s v="EMBUTIDO SALCHICHON"/>
    <x v="2"/>
    <x v="70"/>
    <s v="MECANI18"/>
    <s v="COORTU01"/>
    <s v="B"/>
    <s v="10EMBU16"/>
    <x v="0"/>
    <d v="2023-10-08T00:00:00"/>
    <d v="2023-10-09T00:00:00"/>
    <x v="1"/>
    <s v="NO CUMPLE"/>
    <n v="1"/>
    <n v="1"/>
    <n v="0"/>
    <n v="1"/>
    <s v="H"/>
    <n v="1"/>
  </r>
  <r>
    <s v="106462783"/>
    <x v="0"/>
    <x v="0"/>
    <s v="EMBUTIDO SALCHICHON"/>
    <x v="6"/>
    <x v="71"/>
    <s v="MECANI18"/>
    <s v="COORTU01"/>
    <s v="B"/>
    <s v="10EMBU16"/>
    <x v="0"/>
    <d v="2023-10-08T00:00:00"/>
    <d v="2023-10-08T00:00:00"/>
    <x v="1"/>
    <s v="CUMPLE"/>
    <n v="1"/>
    <n v="1"/>
    <n v="0"/>
    <n v="1"/>
    <s v="H"/>
    <n v="1"/>
  </r>
  <r>
    <s v="106462783"/>
    <x v="0"/>
    <x v="0"/>
    <s v="EMBUTIDO SALCHICHON"/>
    <x v="5"/>
    <x v="45"/>
    <s v="MECANI18"/>
    <s v="COORTU01"/>
    <s v="B"/>
    <s v="10EMBU16"/>
    <x v="0"/>
    <d v="2023-10-08T00:00:00"/>
    <m/>
    <x v="0"/>
    <s v="NO CUMPLE"/>
    <n v="0"/>
    <n v="3"/>
    <n v="-3"/>
    <n v="3"/>
    <s v="H"/>
    <n v="0"/>
  </r>
  <r>
    <s v="106462783"/>
    <x v="0"/>
    <x v="0"/>
    <s v="EMBUTIDO SALCHICHON"/>
    <x v="11"/>
    <x v="72"/>
    <s v="MECANI18"/>
    <s v="COORTU01"/>
    <s v="B"/>
    <s v="10EMBU16"/>
    <x v="0"/>
    <d v="2023-10-08T00:00:00"/>
    <m/>
    <x v="0"/>
    <s v="NO CUMPLE"/>
    <n v="0"/>
    <n v="3"/>
    <n v="-3"/>
    <n v="3"/>
    <s v="H"/>
    <n v="0"/>
  </r>
  <r>
    <s v="106462783"/>
    <x v="0"/>
    <x v="0"/>
    <s v="EMBUTIDO SALCHICHON"/>
    <x v="0"/>
    <x v="73"/>
    <s v="MECANI18"/>
    <s v="COORTU01"/>
    <s v="B"/>
    <s v="10EMBU16"/>
    <x v="0"/>
    <d v="2023-10-08T00:00:00"/>
    <d v="2023-10-10T00:00:00"/>
    <x v="1"/>
    <s v="NO CUMPLE"/>
    <n v="0.5"/>
    <n v="12"/>
    <n v="-11.5"/>
    <n v="12"/>
    <s v="H"/>
    <n v="4.1666666666666664E-2"/>
  </r>
  <r>
    <s v="106464779"/>
    <x v="5"/>
    <x v="5"/>
    <s v="FORMADO"/>
    <x v="1"/>
    <x v="59"/>
    <s v="MECANI21"/>
    <s v="COORTU01"/>
    <s v="B"/>
    <s v="10FORM01"/>
    <x v="0"/>
    <d v="2023-10-06T00:00:00"/>
    <d v="2023-10-15T00:00:00"/>
    <x v="1"/>
    <s v="NO CUMPLE"/>
    <n v="1"/>
    <n v="1"/>
    <n v="0"/>
    <n v="1"/>
    <s v="H"/>
    <n v="1"/>
  </r>
  <r>
    <s v="106464779"/>
    <x v="5"/>
    <x v="5"/>
    <s v="FORMADO"/>
    <x v="3"/>
    <x v="14"/>
    <s v="MECANI21"/>
    <s v="COORTU01"/>
    <s v="B"/>
    <s v="10FORM01"/>
    <x v="0"/>
    <d v="2023-10-06T00:00:00"/>
    <d v="2023-10-15T00:00:00"/>
    <x v="1"/>
    <s v="NO CUMPLE"/>
    <n v="3.5"/>
    <n v="3"/>
    <n v="0.5"/>
    <n v="3"/>
    <s v="H"/>
    <n v="1.1666666666666667"/>
  </r>
  <r>
    <s v="106464780"/>
    <x v="6"/>
    <x v="6"/>
    <s v="FORMADO"/>
    <x v="1"/>
    <x v="59"/>
    <s v="MECANI21"/>
    <s v="COORMTTO"/>
    <s v="B"/>
    <s v="10FORM01"/>
    <x v="0"/>
    <d v="2023-10-06T00:00:00"/>
    <d v="2023-10-15T00:00:00"/>
    <x v="1"/>
    <s v="NO CUMPLE"/>
    <n v="1"/>
    <n v="1"/>
    <n v="0"/>
    <n v="1"/>
    <s v="H"/>
    <n v="1"/>
  </r>
  <r>
    <s v="106464780"/>
    <x v="6"/>
    <x v="6"/>
    <s v="FORMADO"/>
    <x v="3"/>
    <x v="14"/>
    <s v="MECANI21"/>
    <s v="COORMTTO"/>
    <s v="B"/>
    <s v="10FORM01"/>
    <x v="0"/>
    <d v="2023-10-06T00:00:00"/>
    <d v="2023-10-15T00:00:00"/>
    <x v="1"/>
    <s v="NO CUMPLE"/>
    <n v="3"/>
    <n v="3"/>
    <n v="0"/>
    <n v="3"/>
    <s v="H"/>
    <n v="1"/>
  </r>
  <r>
    <s v="106464779"/>
    <x v="5"/>
    <x v="5"/>
    <s v="FORMADO"/>
    <x v="6"/>
    <x v="14"/>
    <s v="ELECTI04"/>
    <s v="COORTU01"/>
    <s v="B"/>
    <s v="10FORM01"/>
    <x v="0"/>
    <d v="2023-10-06T00:00:00"/>
    <d v="2023-10-06T00:00:00"/>
    <x v="1"/>
    <s v="CUMPLE"/>
    <n v="1.5"/>
    <n v="2"/>
    <n v="-0.5"/>
    <n v="2"/>
    <s v="H"/>
    <n v="0.75"/>
  </r>
  <r>
    <s v="106464780"/>
    <x v="6"/>
    <x v="6"/>
    <s v="FORMADO"/>
    <x v="6"/>
    <x v="14"/>
    <s v="ELECTI04"/>
    <s v="COORMTTO"/>
    <s v="B"/>
    <s v="10FORM01"/>
    <x v="0"/>
    <d v="2023-10-06T00:00:00"/>
    <d v="2023-10-06T00:00:00"/>
    <x v="1"/>
    <s v="CUMPLE"/>
    <n v="1.5"/>
    <n v="2"/>
    <n v="-0.5"/>
    <n v="2"/>
    <s v="H"/>
    <n v="0.75"/>
  </r>
  <r>
    <s v="106032249"/>
    <x v="0"/>
    <x v="0"/>
    <s v="EMBUTIDO SALCHICHON"/>
    <x v="5"/>
    <x v="45"/>
    <s v="MECANI19"/>
    <s v="COORTU01"/>
    <s v="B"/>
    <s v="10EMBU16"/>
    <x v="0"/>
    <d v="2023-09-30T00:00:00"/>
    <m/>
    <x v="0"/>
    <s v="NO CUMPLE"/>
    <n v="0"/>
    <n v="3"/>
    <n v="-3"/>
    <n v="3"/>
    <s v="H"/>
    <n v="0"/>
  </r>
  <r>
    <s v="106032249"/>
    <x v="0"/>
    <x v="0"/>
    <s v="EMBUTIDO SALCHICHON"/>
    <x v="11"/>
    <x v="72"/>
    <s v="MECANI19"/>
    <s v="COORTU01"/>
    <s v="B"/>
    <s v="10EMBU16"/>
    <x v="0"/>
    <d v="2023-09-30T00:00:00"/>
    <m/>
    <x v="0"/>
    <s v="NO CUMPLE"/>
    <n v="0"/>
    <n v="3"/>
    <n v="-3"/>
    <n v="3"/>
    <s v="H"/>
    <n v="0"/>
  </r>
  <r>
    <s v="106032250"/>
    <x v="0"/>
    <x v="0"/>
    <s v="EMBUTIDO SALCHICHON"/>
    <x v="1"/>
    <x v="68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3"/>
    <x v="69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2"/>
    <x v="70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6"/>
    <x v="71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49"/>
    <x v="0"/>
    <x v="0"/>
    <s v="EMBUTIDO SALCHICHON"/>
    <x v="5"/>
    <x v="45"/>
    <s v="MECANI19"/>
    <s v="COORTU01"/>
    <s v="B"/>
    <s v="10EMBU16"/>
    <x v="0"/>
    <d v="2023-09-30T00:00:00"/>
    <m/>
    <x v="0"/>
    <s v="NO CUMPLE"/>
    <n v="0"/>
    <n v="3"/>
    <n v="-3"/>
    <n v="3"/>
    <s v="H"/>
    <n v="0"/>
  </r>
  <r>
    <s v="106032249"/>
    <x v="0"/>
    <x v="0"/>
    <s v="EMBUTIDO SALCHICHON"/>
    <x v="11"/>
    <x v="72"/>
    <s v="MECANI19"/>
    <s v="COORTU01"/>
    <s v="B"/>
    <s v="10EMBU16"/>
    <x v="0"/>
    <d v="2023-09-30T00:00:00"/>
    <m/>
    <x v="0"/>
    <s v="NO CUMPLE"/>
    <n v="0"/>
    <n v="3"/>
    <n v="-3"/>
    <n v="3"/>
    <s v="H"/>
    <n v="0"/>
  </r>
  <r>
    <s v="106032250"/>
    <x v="0"/>
    <x v="0"/>
    <s v="EMBUTIDO SALCHICHON"/>
    <x v="1"/>
    <x v="68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3"/>
    <x v="69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2"/>
    <x v="70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032250"/>
    <x v="0"/>
    <x v="0"/>
    <s v="EMBUTIDO SALCHICHON"/>
    <x v="6"/>
    <x v="71"/>
    <s v="MECANI19"/>
    <s v="COORTU01"/>
    <s v="B"/>
    <s v="10EMBU16"/>
    <x v="0"/>
    <d v="2023-09-30T00:00:00"/>
    <m/>
    <x v="0"/>
    <s v="NO CUMPLE"/>
    <n v="0"/>
    <n v="1"/>
    <n v="-1"/>
    <n v="1"/>
    <s v="H"/>
    <n v="0"/>
  </r>
  <r>
    <s v="106450345"/>
    <x v="3"/>
    <x v="3"/>
    <s v="EMPAQUE"/>
    <x v="1"/>
    <x v="19"/>
    <s v="ELECTI01"/>
    <s v="COORTU01"/>
    <s v="B"/>
    <s v="10EMPA03"/>
    <x v="0"/>
    <d v="2023-09-27T00:00:00"/>
    <d v="2023-09-30T00:00:00"/>
    <x v="1"/>
    <s v="NO CUMPLE"/>
    <n v="1.5"/>
    <n v="1.5"/>
    <n v="0"/>
    <n v="1.5"/>
    <s v="H"/>
    <n v="1"/>
  </r>
  <r>
    <s v="106437519"/>
    <x v="5"/>
    <x v="5"/>
    <s v="FORMADO"/>
    <x v="1"/>
    <x v="59"/>
    <s v="MECANI21"/>
    <s v="COORTU01"/>
    <s v="B"/>
    <s v="10FORM01"/>
    <x v="0"/>
    <d v="2023-09-22T00:00:00"/>
    <d v="2023-09-25T00:00:00"/>
    <x v="1"/>
    <s v="NO CUMPLE"/>
    <n v="0.5"/>
    <n v="1"/>
    <n v="-0.5"/>
    <n v="1"/>
    <s v="H"/>
    <n v="0.5"/>
  </r>
  <r>
    <s v="106437520"/>
    <x v="6"/>
    <x v="6"/>
    <s v="FORMADO"/>
    <x v="1"/>
    <x v="59"/>
    <s v="MECANI21"/>
    <s v="COORMTTO"/>
    <s v="B"/>
    <s v="10FORM01"/>
    <x v="0"/>
    <d v="2023-09-22T00:00:00"/>
    <d v="2023-09-25T00:00:00"/>
    <x v="1"/>
    <s v="NO CUMPLE"/>
    <n v="1"/>
    <n v="1"/>
    <n v="0"/>
    <n v="1"/>
    <s v="H"/>
    <n v="1"/>
  </r>
  <r>
    <s v="106439651"/>
    <x v="1"/>
    <x v="1"/>
    <s v="EMPAQUE RIGIDO"/>
    <x v="3"/>
    <x v="6"/>
    <s v="ELECTI07"/>
    <s v="COORTU03"/>
    <s v="B"/>
    <s v="10EMPA17"/>
    <x v="0"/>
    <d v="2023-09-21T00:00:00"/>
    <d v="2023-09-21T00:00:00"/>
    <x v="1"/>
    <s v="CUMPLE"/>
    <n v="1"/>
    <n v="1"/>
    <n v="0"/>
    <n v="1"/>
    <s v="H"/>
    <n v="1"/>
  </r>
  <r>
    <s v="106421947"/>
    <x v="8"/>
    <x v="8"/>
    <s v="FORMADO"/>
    <x v="1"/>
    <x v="14"/>
    <s v="MECANI21"/>
    <s v="COORTU02"/>
    <s v="B"/>
    <s v="10FORM01"/>
    <x v="0"/>
    <d v="2023-09-17T00:00:00"/>
    <d v="2023-09-27T00:00:00"/>
    <x v="1"/>
    <s v="NO CUMPLE"/>
    <n v="7"/>
    <n v="8"/>
    <n v="-1"/>
    <n v="8"/>
    <s v="H"/>
    <n v="0.875"/>
  </r>
  <r>
    <s v="106421947"/>
    <x v="8"/>
    <x v="8"/>
    <s v="FORMADO"/>
    <x v="2"/>
    <x v="13"/>
    <s v="MECANI21"/>
    <s v="COORTU02"/>
    <s v="B"/>
    <s v="10FORM01"/>
    <x v="0"/>
    <d v="2023-09-17T00:00:00"/>
    <d v="2023-09-27T00:00:00"/>
    <x v="1"/>
    <s v="NO CUMPLE"/>
    <n v="0.5"/>
    <n v="0.5"/>
    <n v="0"/>
    <n v="0.5"/>
    <s v="H"/>
    <n v="1"/>
  </r>
  <r>
    <s v="106421947"/>
    <x v="8"/>
    <x v="8"/>
    <s v="FORMADO"/>
    <x v="7"/>
    <x v="37"/>
    <s v="MECANI21"/>
    <s v="COORTU02"/>
    <s v="B"/>
    <s v="10FORM01"/>
    <x v="0"/>
    <d v="2023-09-17T00:00:00"/>
    <d v="2023-09-27T00:00:00"/>
    <x v="1"/>
    <s v="NO CUMPLE"/>
    <n v="1"/>
    <n v="2"/>
    <n v="-1"/>
    <n v="2"/>
    <s v="H"/>
    <n v="0.5"/>
  </r>
  <r>
    <s v="106421947"/>
    <x v="8"/>
    <x v="8"/>
    <s v="FORMADO"/>
    <x v="5"/>
    <x v="36"/>
    <s v="INSTRI08"/>
    <s v="COORTU02"/>
    <s v="B"/>
    <s v="10FORM01"/>
    <x v="0"/>
    <d v="2023-09-17T00:00:00"/>
    <d v="2023-09-17T00:00:00"/>
    <x v="1"/>
    <s v="CUMPLE"/>
    <n v="4"/>
    <n v="4"/>
    <n v="0"/>
    <n v="4"/>
    <s v="H"/>
    <n v="1"/>
  </r>
  <r>
    <s v="106421947"/>
    <x v="8"/>
    <x v="8"/>
    <s v="FORMADO"/>
    <x v="4"/>
    <x v="13"/>
    <s v="ELTROI07"/>
    <s v="COORTU02"/>
    <s v="B"/>
    <s v="10FORM01"/>
    <x v="0"/>
    <d v="2023-09-17T00:00:00"/>
    <d v="2023-09-29T00:00:00"/>
    <x v="1"/>
    <s v="NO CUMPLE"/>
    <n v="3"/>
    <n v="3.8"/>
    <n v="-0.79999999999999982"/>
    <n v="3.8"/>
    <s v="H"/>
    <n v="0.78947368421052633"/>
  </r>
  <r>
    <s v="106421947"/>
    <x v="8"/>
    <x v="8"/>
    <s v="FORMADO"/>
    <x v="3"/>
    <x v="14"/>
    <s v="ELECTI13"/>
    <s v="COORTU02"/>
    <s v="B"/>
    <s v="10FORM01"/>
    <x v="0"/>
    <d v="2023-09-17T00:00:00"/>
    <d v="2023-09-25T00:00:00"/>
    <x v="1"/>
    <s v="NO CUMPLE"/>
    <n v="1.5"/>
    <n v="2"/>
    <n v="-0.5"/>
    <n v="2"/>
    <s v="H"/>
    <n v="0.75"/>
  </r>
  <r>
    <s v="106421947"/>
    <x v="8"/>
    <x v="8"/>
    <s v="FORMADO"/>
    <x v="6"/>
    <x v="36"/>
    <s v="ELECTI13"/>
    <s v="COORTU02"/>
    <s v="B"/>
    <s v="10FORM01"/>
    <x v="0"/>
    <d v="2023-09-17T00:00:00"/>
    <d v="2023-09-25T00:00:00"/>
    <x v="1"/>
    <s v="NO CUMPLE"/>
    <n v="3"/>
    <n v="4"/>
    <n v="-1"/>
    <n v="4"/>
    <s v="H"/>
    <n v="0.75"/>
  </r>
  <r>
    <s v="106421947"/>
    <x v="8"/>
    <x v="8"/>
    <s v="FORMADO"/>
    <x v="11"/>
    <x v="37"/>
    <s v="ELECTI13"/>
    <s v="COORTU02"/>
    <s v="B"/>
    <s v="10FORM01"/>
    <x v="0"/>
    <d v="2023-09-17T00:00:00"/>
    <d v="2023-09-25T00:00:00"/>
    <x v="1"/>
    <s v="NO CUMPLE"/>
    <n v="3"/>
    <n v="4"/>
    <n v="-1"/>
    <n v="4"/>
    <s v="H"/>
    <n v="0.75"/>
  </r>
  <r>
    <s v="106421947"/>
    <x v="8"/>
    <x v="8"/>
    <s v="FORMADO"/>
    <x v="0"/>
    <x v="42"/>
    <s v="ELECTI13"/>
    <s v="COORTU02"/>
    <s v="B"/>
    <s v="10FORM01"/>
    <x v="0"/>
    <d v="2023-09-17T00:00:00"/>
    <d v="2023-09-25T00:00:00"/>
    <x v="1"/>
    <s v="NO CUMPLE"/>
    <n v="4"/>
    <n v="6"/>
    <n v="-2"/>
    <n v="6"/>
    <s v="H"/>
    <n v="0.66666666666666663"/>
  </r>
  <r>
    <s v="106421947"/>
    <x v="8"/>
    <x v="8"/>
    <s v="FORMADO"/>
    <x v="8"/>
    <x v="11"/>
    <s v="ELECTI09"/>
    <s v="COORTU02"/>
    <s v="B"/>
    <s v="10FORM01"/>
    <x v="0"/>
    <d v="2023-09-17T00:00:00"/>
    <d v="2023-09-25T00:00:00"/>
    <x v="1"/>
    <s v="NO CUMPLE"/>
    <n v="1.5"/>
    <n v="1.5"/>
    <n v="0"/>
    <n v="1.5"/>
    <s v="H"/>
    <n v="1"/>
  </r>
  <r>
    <s v="106421947"/>
    <x v="8"/>
    <x v="8"/>
    <s v="FORMADO"/>
    <x v="12"/>
    <x v="74"/>
    <s v="ELECTI09"/>
    <s v="COORTU02"/>
    <s v="B"/>
    <s v="10FORM01"/>
    <x v="0"/>
    <d v="2023-09-17T00:00:00"/>
    <d v="2023-09-25T00:00:00"/>
    <x v="1"/>
    <s v="NO CUMPLE"/>
    <n v="3"/>
    <n v="3"/>
    <n v="0"/>
    <n v="3"/>
    <s v="H"/>
    <n v="1"/>
  </r>
  <r>
    <s v="106421947"/>
    <x v="8"/>
    <x v="8"/>
    <s v="FORMADO"/>
    <x v="9"/>
    <x v="46"/>
    <s v="ELECTI09"/>
    <s v="COORTU02"/>
    <s v="B"/>
    <s v="10FORM01"/>
    <x v="0"/>
    <d v="2023-09-17T00:00:00"/>
    <d v="2023-09-25T00:00:00"/>
    <x v="1"/>
    <s v="NO CUMPLE"/>
    <n v="3"/>
    <n v="3"/>
    <n v="0"/>
    <n v="3"/>
    <s v="H"/>
    <n v="1"/>
  </r>
  <r>
    <s v="106421947"/>
    <x v="8"/>
    <x v="8"/>
    <s v="FORMADO"/>
    <x v="10"/>
    <x v="51"/>
    <s v="ELECTI09"/>
    <s v="COORTU02"/>
    <s v="B"/>
    <s v="10FORM01"/>
    <x v="0"/>
    <d v="2023-09-17T00:00:00"/>
    <d v="2023-09-25T00:00:00"/>
    <x v="1"/>
    <s v="NO CUMPLE"/>
    <n v="4"/>
    <n v="4"/>
    <n v="0"/>
    <n v="4"/>
    <s v="H"/>
    <n v="1"/>
  </r>
  <r>
    <s v="106422009"/>
    <x v="4"/>
    <x v="4"/>
    <s v="EMBUTIDO SALCHICHON"/>
    <x v="1"/>
    <x v="34"/>
    <s v="MECANI18"/>
    <s v="COORTU02"/>
    <s v="B"/>
    <s v="10EMBU16"/>
    <x v="0"/>
    <d v="2023-09-16T00:00:00"/>
    <d v="2023-09-09T00:00:00"/>
    <x v="1"/>
    <s v="CUMPLE"/>
    <n v="1"/>
    <n v="2"/>
    <n v="-1"/>
    <n v="2"/>
    <s v="H"/>
    <n v="0.5"/>
  </r>
  <r>
    <s v="106422009"/>
    <x v="4"/>
    <x v="4"/>
    <s v="EMBUTIDO SALCHICHON"/>
    <x v="3"/>
    <x v="10"/>
    <s v="ELTROI03"/>
    <s v="COORTU02"/>
    <s v="B"/>
    <s v="10EMBU16"/>
    <x v="0"/>
    <d v="2023-09-16T00:00:00"/>
    <m/>
    <x v="0"/>
    <s v="NO CUMPLE"/>
    <n v="0"/>
    <n v="2"/>
    <n v="-2"/>
    <n v="2"/>
    <s v="H"/>
    <n v="0"/>
  </r>
  <r>
    <s v="106422009"/>
    <x v="4"/>
    <x v="4"/>
    <s v="EMBUTIDO SALCHICHON"/>
    <x v="0"/>
    <x v="11"/>
    <s v="ELECTI10"/>
    <s v="COORTU02"/>
    <s v="B"/>
    <s v="10EMBU16"/>
    <x v="0"/>
    <d v="2023-09-16T00:00:00"/>
    <d v="2023-09-16T00:00:00"/>
    <x v="1"/>
    <s v="CUMPLE"/>
    <n v="0.3"/>
    <n v="0.3"/>
    <n v="0"/>
    <n v="0.3"/>
    <s v="H"/>
    <n v="1"/>
  </r>
  <r>
    <s v="106429416"/>
    <x v="2"/>
    <x v="2"/>
    <s v="EMPAQUE"/>
    <x v="3"/>
    <x v="7"/>
    <s v="ELECTI01"/>
    <s v="COORTU01"/>
    <s v="A"/>
    <s v="10EMPA15"/>
    <x v="0"/>
    <d v="2023-09-15T00:00:00"/>
    <d v="2023-09-15T00:00:00"/>
    <x v="1"/>
    <s v="CUMPLE"/>
    <n v="1"/>
    <n v="1"/>
    <n v="0"/>
    <n v="1"/>
    <s v="H"/>
    <n v="1"/>
  </r>
  <r>
    <s v="106429416"/>
    <x v="2"/>
    <x v="2"/>
    <s v="EMPAQUE"/>
    <x v="2"/>
    <x v="8"/>
    <s v="ELECTI01"/>
    <s v="COORTU01"/>
    <s v="A"/>
    <s v="10EMPA15"/>
    <x v="0"/>
    <d v="2023-09-15T00:00:00"/>
    <d v="2023-09-15T00:00:00"/>
    <x v="1"/>
    <s v="CUMPLE"/>
    <n v="1"/>
    <n v="1"/>
    <n v="0"/>
    <n v="1"/>
    <s v="H"/>
    <n v="1"/>
  </r>
  <r>
    <s v="106419188"/>
    <x v="1"/>
    <x v="1"/>
    <s v="EMPAQUE RIGIDO"/>
    <x v="1"/>
    <x v="1"/>
    <s v="MECANI19"/>
    <s v="COORTU03"/>
    <s v="B"/>
    <s v="10EMPA17"/>
    <x v="0"/>
    <d v="2023-09-14T00:00:00"/>
    <d v="2023-09-14T00:00:00"/>
    <x v="1"/>
    <s v="CUMPLE"/>
    <n v="2"/>
    <n v="3"/>
    <n v="-1"/>
    <n v="3"/>
    <s v="H"/>
    <n v="0.66666666666666663"/>
  </r>
  <r>
    <s v="106419188"/>
    <x v="1"/>
    <x v="1"/>
    <s v="EMPAQUE RIGIDO"/>
    <x v="2"/>
    <x v="2"/>
    <s v="INSTRI08"/>
    <s v="COORTU03"/>
    <s v="B"/>
    <s v="10EMPA17"/>
    <x v="0"/>
    <d v="2023-09-14T00:00:00"/>
    <d v="2023-09-13T00:00:00"/>
    <x v="1"/>
    <s v="CUMPLE"/>
    <n v="1"/>
    <n v="1"/>
    <n v="0"/>
    <n v="1"/>
    <s v="H"/>
    <n v="1"/>
  </r>
  <r>
    <s v="106429408"/>
    <x v="7"/>
    <x v="7"/>
    <s v="LINEA DE LARGA VIDA"/>
    <x v="8"/>
    <x v="18"/>
    <s v="PRACMANT"/>
    <s v="COORTU02"/>
    <s v="B"/>
    <s v="10FORM02"/>
    <x v="0"/>
    <d v="2023-09-13T00:00:00"/>
    <d v="2023-09-13T00:00:00"/>
    <x v="1"/>
    <s v="CUMPLE"/>
    <n v="2"/>
    <n v="2"/>
    <n v="0"/>
    <n v="2"/>
    <s v="H"/>
    <n v="1"/>
  </r>
  <r>
    <s v="106429408"/>
    <x v="7"/>
    <x v="7"/>
    <s v="LINEA DE LARGA VIDA"/>
    <x v="1"/>
    <x v="14"/>
    <s v="MECANI21"/>
    <s v="COORTU02"/>
    <s v="B"/>
    <s v="10FORM02"/>
    <x v="0"/>
    <d v="2023-09-13T00:00:00"/>
    <d v="2023-09-27T00:00:00"/>
    <x v="1"/>
    <s v="NO CUMPLE"/>
    <n v="5.5"/>
    <n v="8"/>
    <n v="-2.5"/>
    <n v="8"/>
    <s v="H"/>
    <n v="0.6875"/>
  </r>
  <r>
    <s v="106429408"/>
    <x v="7"/>
    <x v="7"/>
    <s v="LINEA DE LARGA VIDA"/>
    <x v="2"/>
    <x v="13"/>
    <s v="MECANI21"/>
    <s v="COORTU02"/>
    <s v="B"/>
    <s v="10FORM02"/>
    <x v="0"/>
    <d v="2023-09-13T00:00:00"/>
    <d v="2023-09-28T00:00:00"/>
    <x v="1"/>
    <s v="NO CUMPLE"/>
    <n v="0.5"/>
    <n v="0.5"/>
    <n v="0"/>
    <n v="0.5"/>
    <s v="H"/>
    <n v="1"/>
  </r>
  <r>
    <s v="106429408"/>
    <x v="7"/>
    <x v="7"/>
    <s v="LINEA DE LARGA VIDA"/>
    <x v="7"/>
    <x v="37"/>
    <s v="MECANI21"/>
    <s v="COORTU02"/>
    <s v="B"/>
    <s v="10FORM02"/>
    <x v="0"/>
    <d v="2023-09-13T00:00:00"/>
    <d v="2023-09-28T00:00:00"/>
    <x v="1"/>
    <s v="NO CUMPLE"/>
    <n v="1"/>
    <n v="2.5"/>
    <n v="-1.5"/>
    <n v="2.5"/>
    <s v="H"/>
    <n v="0.4"/>
  </r>
  <r>
    <s v="106417270"/>
    <x v="2"/>
    <x v="2"/>
    <s v="EMPAQUE"/>
    <x v="1"/>
    <x v="1"/>
    <s v="MECANI14"/>
    <s v="COORTU01"/>
    <s v="A"/>
    <s v="10EMPA15"/>
    <x v="0"/>
    <d v="2023-09-13T00:00:00"/>
    <d v="2023-09-13T00:00:00"/>
    <x v="1"/>
    <s v="CUMPLE"/>
    <n v="2"/>
    <n v="2"/>
    <n v="0"/>
    <n v="2"/>
    <s v="H"/>
    <n v="1"/>
  </r>
  <r>
    <s v="106429408"/>
    <x v="7"/>
    <x v="7"/>
    <s v="LINEA DE LARGA VIDA"/>
    <x v="5"/>
    <x v="36"/>
    <s v="INSTRI02"/>
    <s v="COORTU02"/>
    <s v="B"/>
    <s v="10FORM02"/>
    <x v="0"/>
    <d v="2023-09-13T00:00:00"/>
    <d v="2023-09-30T00:00:00"/>
    <x v="1"/>
    <s v="NO CUMPLE"/>
    <n v="2"/>
    <n v="4"/>
    <n v="-2"/>
    <n v="4"/>
    <s v="H"/>
    <n v="0.5"/>
  </r>
  <r>
    <s v="106429408"/>
    <x v="7"/>
    <x v="7"/>
    <s v="LINEA DE LARGA VIDA"/>
    <x v="4"/>
    <x v="18"/>
    <s v="ELTROINT"/>
    <s v="COORTU02"/>
    <s v="B"/>
    <s v="10FORM02"/>
    <x v="0"/>
    <d v="2023-09-13T00:00:00"/>
    <d v="2023-09-13T00:00:00"/>
    <x v="1"/>
    <s v="CUMPLE"/>
    <n v="2"/>
    <n v="3.4"/>
    <n v="-1.4"/>
    <n v="3.4"/>
    <s v="H"/>
    <n v="0.58823529411764708"/>
  </r>
  <r>
    <s v="106429408"/>
    <x v="7"/>
    <x v="7"/>
    <s v="LINEA DE LARGA VIDA"/>
    <x v="3"/>
    <x v="14"/>
    <s v="ELECTI13"/>
    <s v="COORTU02"/>
    <s v="B"/>
    <s v="10FORM02"/>
    <x v="0"/>
    <d v="2023-09-13T00:00:00"/>
    <d v="2023-09-13T00:00:00"/>
    <x v="1"/>
    <s v="CUMPLE"/>
    <n v="1"/>
    <n v="2"/>
    <n v="-1"/>
    <n v="2"/>
    <s v="H"/>
    <n v="0.5"/>
  </r>
  <r>
    <s v="106429408"/>
    <x v="7"/>
    <x v="7"/>
    <s v="LINEA DE LARGA VIDA"/>
    <x v="6"/>
    <x v="36"/>
    <s v="ELECTI13"/>
    <s v="COORTU02"/>
    <s v="B"/>
    <s v="10FORM02"/>
    <x v="0"/>
    <d v="2023-09-13T00:00:00"/>
    <d v="2023-09-13T00:00:00"/>
    <x v="1"/>
    <s v="CUMPLE"/>
    <n v="2"/>
    <n v="4"/>
    <n v="-2"/>
    <n v="4"/>
    <s v="H"/>
    <n v="0.5"/>
  </r>
  <r>
    <s v="106429408"/>
    <x v="7"/>
    <x v="7"/>
    <s v="LINEA DE LARGA VIDA"/>
    <x v="11"/>
    <x v="37"/>
    <s v="ELECTI13"/>
    <s v="COORTU02"/>
    <s v="B"/>
    <s v="10FORM02"/>
    <x v="0"/>
    <d v="2023-09-13T00:00:00"/>
    <d v="2023-09-13T00:00:00"/>
    <x v="1"/>
    <s v="CUMPLE"/>
    <n v="2"/>
    <n v="4"/>
    <n v="-2"/>
    <n v="4"/>
    <s v="H"/>
    <n v="0.5"/>
  </r>
  <r>
    <s v="106427416"/>
    <x v="3"/>
    <x v="3"/>
    <s v="EMPAQUE"/>
    <x v="3"/>
    <x v="7"/>
    <s v="ELECTI01"/>
    <s v="COORTU01"/>
    <s v="B"/>
    <s v="10EMPA03"/>
    <x v="0"/>
    <d v="2023-09-13T00:00:00"/>
    <d v="2023-09-13T00:00:00"/>
    <x v="1"/>
    <s v="CUMPLE"/>
    <n v="1"/>
    <n v="1"/>
    <n v="0"/>
    <n v="1"/>
    <s v="H"/>
    <n v="1"/>
  </r>
  <r>
    <s v="106427416"/>
    <x v="3"/>
    <x v="3"/>
    <s v="EMPAQUE"/>
    <x v="2"/>
    <x v="8"/>
    <s v="ELECTI01"/>
    <s v="COORTU01"/>
    <s v="B"/>
    <s v="10EMPA03"/>
    <x v="0"/>
    <d v="2023-09-13T00:00:00"/>
    <d v="2023-09-13T00:00:00"/>
    <x v="1"/>
    <s v="CUMPLE"/>
    <n v="1"/>
    <n v="1"/>
    <n v="0"/>
    <n v="1"/>
    <s v="H"/>
    <n v="1"/>
  </r>
  <r>
    <s v="106411812"/>
    <x v="0"/>
    <x v="0"/>
    <s v="EMBUTIDO SALCHICHON"/>
    <x v="1"/>
    <x v="68"/>
    <s v="MECANI18"/>
    <s v="COORTU01"/>
    <s v="B"/>
    <s v="10EMBU16"/>
    <x v="0"/>
    <d v="2023-09-10T00:00:00"/>
    <d v="2023-09-07T00:00:00"/>
    <x v="1"/>
    <s v="CUMPLE"/>
    <n v="1"/>
    <n v="1"/>
    <n v="0"/>
    <n v="1"/>
    <s v="H"/>
    <n v="1"/>
  </r>
  <r>
    <s v="106411812"/>
    <x v="0"/>
    <x v="0"/>
    <s v="EMBUTIDO SALCHICHON"/>
    <x v="3"/>
    <x v="69"/>
    <s v="MECANI18"/>
    <s v="COORTU01"/>
    <s v="B"/>
    <s v="10EMBU16"/>
    <x v="0"/>
    <d v="2023-09-10T00:00:00"/>
    <d v="2023-09-07T00:00:00"/>
    <x v="1"/>
    <s v="CUMPLE"/>
    <n v="1"/>
    <n v="1"/>
    <n v="0"/>
    <n v="1"/>
    <s v="H"/>
    <n v="1"/>
  </r>
  <r>
    <s v="106411812"/>
    <x v="0"/>
    <x v="0"/>
    <s v="EMBUTIDO SALCHICHON"/>
    <x v="2"/>
    <x v="70"/>
    <s v="MECANI18"/>
    <s v="COORTU01"/>
    <s v="B"/>
    <s v="10EMBU16"/>
    <x v="0"/>
    <d v="2023-09-10T00:00:00"/>
    <d v="2023-09-07T00:00:00"/>
    <x v="1"/>
    <s v="CUMPLE"/>
    <n v="1"/>
    <n v="1"/>
    <n v="0"/>
    <n v="1"/>
    <s v="H"/>
    <n v="1"/>
  </r>
  <r>
    <s v="106411812"/>
    <x v="0"/>
    <x v="0"/>
    <s v="EMBUTIDO SALCHICHON"/>
    <x v="6"/>
    <x v="71"/>
    <s v="MECANI18"/>
    <s v="COORTU01"/>
    <s v="B"/>
    <s v="10EMBU16"/>
    <x v="0"/>
    <d v="2023-09-10T00:00:00"/>
    <d v="2023-09-07T00:00:00"/>
    <x v="1"/>
    <s v="CUMPLE"/>
    <n v="1"/>
    <n v="1"/>
    <n v="0"/>
    <n v="1"/>
    <s v="H"/>
    <n v="1"/>
  </r>
  <r>
    <s v="106414853"/>
    <x v="5"/>
    <x v="5"/>
    <s v="FORMADO"/>
    <x v="1"/>
    <x v="59"/>
    <s v="MECANI21"/>
    <s v="COORTU01"/>
    <s v="B"/>
    <s v="10FORM01"/>
    <x v="0"/>
    <d v="2023-09-08T00:00:00"/>
    <d v="2023-09-08T00:00:00"/>
    <x v="1"/>
    <s v="CUMPLE"/>
    <n v="1"/>
    <n v="1"/>
    <n v="0"/>
    <n v="1"/>
    <s v="H"/>
    <n v="1"/>
  </r>
  <r>
    <s v="106414853"/>
    <x v="5"/>
    <x v="5"/>
    <s v="FORMADO"/>
    <x v="3"/>
    <x v="14"/>
    <s v="MECANI21"/>
    <s v="COORTU01"/>
    <s v="B"/>
    <s v="10FORM01"/>
    <x v="0"/>
    <d v="2023-09-08T00:00:00"/>
    <d v="2023-09-08T00:00:00"/>
    <x v="1"/>
    <s v="CUMPLE"/>
    <n v="1.5"/>
    <n v="3"/>
    <n v="-1.5"/>
    <n v="3"/>
    <s v="H"/>
    <n v="0.5"/>
  </r>
  <r>
    <s v="106414854"/>
    <x v="6"/>
    <x v="6"/>
    <s v="FORMADO"/>
    <x v="1"/>
    <x v="59"/>
    <s v="MECANI21"/>
    <s v="COORMTTO"/>
    <s v="B"/>
    <s v="10FORM01"/>
    <x v="0"/>
    <d v="2023-09-08T00:00:00"/>
    <d v="2023-09-08T00:00:00"/>
    <x v="1"/>
    <s v="CUMPLE"/>
    <n v="0.8"/>
    <n v="1"/>
    <n v="-0.19999999999999996"/>
    <n v="1"/>
    <s v="H"/>
    <n v="0.8"/>
  </r>
  <r>
    <s v="106414854"/>
    <x v="6"/>
    <x v="6"/>
    <s v="FORMADO"/>
    <x v="3"/>
    <x v="14"/>
    <s v="MECANI21"/>
    <s v="COORMTTO"/>
    <s v="B"/>
    <s v="10FORM01"/>
    <x v="0"/>
    <d v="2023-09-08T00:00:00"/>
    <d v="2023-09-08T00:00:00"/>
    <x v="1"/>
    <s v="CUMPLE"/>
    <n v="1.5"/>
    <n v="3"/>
    <n v="-1.5"/>
    <n v="3"/>
    <s v="H"/>
    <n v="0.5"/>
  </r>
  <r>
    <s v="106414853"/>
    <x v="5"/>
    <x v="5"/>
    <s v="FORMADO"/>
    <x v="6"/>
    <x v="14"/>
    <s v="ELECTI01"/>
    <s v="COORTU01"/>
    <s v="B"/>
    <s v="10FORM01"/>
    <x v="0"/>
    <d v="2023-09-08T00:00:00"/>
    <m/>
    <x v="0"/>
    <s v="NO CUMPLE"/>
    <n v="0"/>
    <n v="2"/>
    <n v="-2"/>
    <n v="2"/>
    <s v="H"/>
    <n v="0"/>
  </r>
  <r>
    <s v="106414854"/>
    <x v="6"/>
    <x v="6"/>
    <s v="FORMADO"/>
    <x v="6"/>
    <x v="14"/>
    <s v="ELECTI01"/>
    <s v="COORMTTO"/>
    <s v="B"/>
    <s v="10FORM01"/>
    <x v="0"/>
    <d v="2023-09-08T00:00:00"/>
    <m/>
    <x v="0"/>
    <s v="NO CUMPLE"/>
    <n v="0"/>
    <n v="2"/>
    <n v="-2"/>
    <n v="2"/>
    <s v="H"/>
    <n v="0"/>
  </r>
  <r>
    <s v="106405812"/>
    <x v="1"/>
    <x v="1"/>
    <s v="EMPAQUE RIGIDO"/>
    <x v="1"/>
    <x v="3"/>
    <s v="MECANI19"/>
    <s v="COORTU01"/>
    <s v="B"/>
    <s v="10EMPA17"/>
    <x v="0"/>
    <d v="2023-09-07T00:00:00"/>
    <d v="2023-09-07T00:00:00"/>
    <x v="1"/>
    <s v="CUMPLE"/>
    <n v="1"/>
    <n v="1"/>
    <n v="0"/>
    <n v="1"/>
    <s v="H"/>
    <n v="1"/>
  </r>
  <r>
    <s v="106405812"/>
    <x v="1"/>
    <x v="1"/>
    <s v="EMPAQUE RIGIDO"/>
    <x v="2"/>
    <x v="4"/>
    <s v="INSTRI08"/>
    <s v="COORTU01"/>
    <s v="B"/>
    <s v="10EMPA17"/>
    <x v="0"/>
    <d v="2023-09-07T00:00:00"/>
    <d v="2023-09-07T00:00:00"/>
    <x v="1"/>
    <s v="CUMPLE"/>
    <n v="1"/>
    <n v="1"/>
    <n v="0"/>
    <n v="1"/>
    <s v="H"/>
    <n v="1"/>
  </r>
  <r>
    <s v="106405812"/>
    <x v="1"/>
    <x v="1"/>
    <s v="EMPAQUE RIGIDO"/>
    <x v="3"/>
    <x v="5"/>
    <s v="ELECTI07"/>
    <s v="COORTU01"/>
    <s v="B"/>
    <s v="10EMPA17"/>
    <x v="0"/>
    <d v="2023-09-07T00:00:00"/>
    <d v="2023-09-07T00:00:00"/>
    <x v="1"/>
    <s v="CUMPLE"/>
    <n v="1"/>
    <n v="1"/>
    <n v="0"/>
    <n v="1"/>
    <s v="H"/>
    <n v="1"/>
  </r>
  <r>
    <s v="106368056"/>
    <x v="4"/>
    <x v="4"/>
    <s v="EMBUTIDO SALCHICHON"/>
    <x v="4"/>
    <x v="75"/>
    <s v="PRACMANT"/>
    <s v="COORTU02"/>
    <s v="B"/>
    <s v="10EMBU16"/>
    <x v="0"/>
    <d v="2023-09-01T00:00:00"/>
    <d v="2023-08-26T00:00:00"/>
    <x v="1"/>
    <s v="CUMPLE"/>
    <n v="2"/>
    <n v="2"/>
    <n v="0"/>
    <n v="2"/>
    <s v="H"/>
    <n v="1"/>
  </r>
  <r>
    <s v="106368056"/>
    <x v="4"/>
    <x v="4"/>
    <s v="EMBUTIDO SALCHICHON"/>
    <x v="1"/>
    <x v="34"/>
    <s v="MECANI18"/>
    <s v="COORTU02"/>
    <s v="B"/>
    <s v="10EMBU16"/>
    <x v="0"/>
    <d v="2023-09-01T00:00:00"/>
    <d v="2023-09-09T00:00:00"/>
    <x v="1"/>
    <s v="NO CUMPLE"/>
    <n v="3"/>
    <n v="2"/>
    <n v="1"/>
    <n v="2"/>
    <s v="H"/>
    <n v="1.5"/>
  </r>
  <r>
    <s v="106368056"/>
    <x v="4"/>
    <x v="4"/>
    <s v="EMBUTIDO SALCHICHON"/>
    <x v="3"/>
    <x v="10"/>
    <s v="ELTROINT"/>
    <s v="COORTU02"/>
    <s v="B"/>
    <s v="10EMBU16"/>
    <x v="0"/>
    <d v="2023-09-01T00:00:00"/>
    <d v="2023-08-26T00:00:00"/>
    <x v="1"/>
    <s v="CUMPLE"/>
    <n v="2"/>
    <n v="2"/>
    <n v="0"/>
    <n v="2"/>
    <s v="H"/>
    <n v="1"/>
  </r>
  <r>
    <s v="106368056"/>
    <x v="4"/>
    <x v="4"/>
    <s v="EMBUTIDO SALCHICHON"/>
    <x v="7"/>
    <x v="11"/>
    <s v="ELECTI12"/>
    <s v="COORTU02"/>
    <s v="B"/>
    <s v="10EMBU16"/>
    <x v="0"/>
    <d v="2023-09-01T00:00:00"/>
    <d v="2023-08-31T00:00:00"/>
    <x v="1"/>
    <s v="CUMPLE"/>
    <n v="2"/>
    <n v="0.3"/>
    <n v="1.7"/>
    <n v="0.3"/>
    <s v="H"/>
    <n v="6.666666666666667"/>
  </r>
  <r>
    <s v="106368056"/>
    <x v="4"/>
    <x v="4"/>
    <s v="EMBUTIDO SALCHICHON"/>
    <x v="0"/>
    <x v="11"/>
    <s v="ELECTI10"/>
    <s v="COORTU02"/>
    <s v="B"/>
    <s v="10EMBU16"/>
    <x v="0"/>
    <d v="2023-09-01T00:00:00"/>
    <d v="2023-08-31T00:00:00"/>
    <x v="1"/>
    <s v="CUMPLE"/>
    <n v="2"/>
    <n v="0.3"/>
    <n v="1.7"/>
    <n v="0.3"/>
    <s v="H"/>
    <n v="6.666666666666667"/>
  </r>
  <r>
    <s v="106348119"/>
    <x v="2"/>
    <x v="2"/>
    <s v="EMPAQUE"/>
    <x v="1"/>
    <x v="1"/>
    <s v="MECANI14"/>
    <s v="COORTU01"/>
    <s v="A"/>
    <s v="10EMPA15"/>
    <x v="0"/>
    <d v="2023-08-29T00:00:00"/>
    <d v="2023-08-09T00:00:00"/>
    <x v="1"/>
    <s v="CUMPLE"/>
    <n v="2"/>
    <n v="2"/>
    <n v="0"/>
    <n v="2"/>
    <s v="H"/>
    <n v="1"/>
  </r>
  <r>
    <s v="106348119"/>
    <x v="2"/>
    <x v="2"/>
    <s v="EMPAQUE"/>
    <x v="3"/>
    <x v="17"/>
    <s v="MECANI14"/>
    <s v="COORTU01"/>
    <s v="A"/>
    <s v="10EMPA15"/>
    <x v="0"/>
    <d v="2023-08-29T00:00:00"/>
    <d v="2023-08-09T00:00:00"/>
    <x v="1"/>
    <s v="CUMPLE"/>
    <n v="2"/>
    <n v="3"/>
    <n v="-1"/>
    <n v="3"/>
    <s v="H"/>
    <n v="0.66666666666666663"/>
  </r>
  <r>
    <s v="106348119"/>
    <x v="2"/>
    <x v="2"/>
    <s v="EMPAQUE"/>
    <x v="6"/>
    <x v="18"/>
    <s v="ELTROIOP"/>
    <s v="COORTU01"/>
    <s v="A"/>
    <s v="10EMPA15"/>
    <x v="0"/>
    <d v="2023-08-29T00:00:00"/>
    <d v="2023-08-20T00:00:00"/>
    <x v="1"/>
    <s v="CUMPLE"/>
    <n v="2"/>
    <n v="2"/>
    <n v="0"/>
    <n v="2"/>
    <s v="H"/>
    <n v="1"/>
  </r>
  <r>
    <s v="106348119"/>
    <x v="2"/>
    <x v="2"/>
    <s v="EMPAQUE"/>
    <x v="2"/>
    <x v="6"/>
    <s v="ELECTI04"/>
    <s v="COORTU01"/>
    <s v="A"/>
    <s v="10EMPA15"/>
    <x v="0"/>
    <d v="2023-08-29T00:00:00"/>
    <d v="2023-08-31T00:00:00"/>
    <x v="1"/>
    <s v="NO CUMPLE"/>
    <n v="2"/>
    <n v="2"/>
    <n v="0"/>
    <n v="2"/>
    <s v="H"/>
    <n v="1"/>
  </r>
  <r>
    <s v="106348119"/>
    <x v="2"/>
    <x v="2"/>
    <s v="EMPAQUE"/>
    <x v="8"/>
    <x v="16"/>
    <s v="ELECTI04"/>
    <s v="COORTU01"/>
    <s v="A"/>
    <s v="10EMPA15"/>
    <x v="0"/>
    <d v="2023-08-29T00:00:00"/>
    <m/>
    <x v="0"/>
    <s v="NO CUMPLE"/>
    <n v="0"/>
    <n v="4"/>
    <n v="-4"/>
    <n v="4"/>
    <s v="H"/>
    <n v="0"/>
  </r>
  <r>
    <s v="106392958"/>
    <x v="5"/>
    <x v="5"/>
    <s v="FORMADO"/>
    <x v="1"/>
    <x v="59"/>
    <s v="MECANI21"/>
    <s v="COORTU01"/>
    <s v="B"/>
    <s v="10FORM01"/>
    <x v="0"/>
    <d v="2023-08-25T00:00:00"/>
    <d v="2023-08-23T00:00:00"/>
    <x v="1"/>
    <s v="CUMPLE"/>
    <n v="1"/>
    <n v="1"/>
    <n v="0"/>
    <n v="1"/>
    <s v="H"/>
    <n v="1"/>
  </r>
  <r>
    <s v="106378140"/>
    <x v="2"/>
    <x v="2"/>
    <s v="EMPAQUE"/>
    <x v="3"/>
    <x v="7"/>
    <s v="ELECTI04"/>
    <s v="COORTU01"/>
    <s v="A"/>
    <s v="10EMPA15"/>
    <x v="0"/>
    <d v="2023-08-23T00:00:00"/>
    <m/>
    <x v="0"/>
    <s v="NO CUMPLE"/>
    <n v="0"/>
    <n v="1"/>
    <n v="-1"/>
    <n v="1"/>
    <s v="H"/>
    <n v="0"/>
  </r>
  <r>
    <s v="106375879"/>
    <x v="3"/>
    <x v="3"/>
    <s v="EMPAQUE"/>
    <x v="3"/>
    <x v="7"/>
    <s v="ELECTI01"/>
    <s v="COORTU01"/>
    <s v="B"/>
    <s v="10EMPA03"/>
    <x v="0"/>
    <d v="2023-08-22T00:00:00"/>
    <d v="2023-08-22T00:00:00"/>
    <x v="1"/>
    <s v="CUMPLE"/>
    <n v="1"/>
    <n v="1"/>
    <n v="0"/>
    <n v="1"/>
    <s v="H"/>
    <n v="1"/>
  </r>
  <r>
    <s v="106373504"/>
    <x v="7"/>
    <x v="7"/>
    <s v="LINEA DE LARGA VIDA"/>
    <x v="2"/>
    <x v="76"/>
    <s v="PRACMANT"/>
    <s v="COORTU02"/>
    <s v="B"/>
    <s v="10FORM02"/>
    <x v="0"/>
    <d v="2023-08-21T00:00:00"/>
    <d v="2023-08-31T00:00:00"/>
    <x v="1"/>
    <s v="NO CUMPLE"/>
    <n v="1"/>
    <n v="2"/>
    <n v="-1"/>
    <n v="2"/>
    <s v="H"/>
    <n v="0.5"/>
  </r>
  <r>
    <s v="106373504"/>
    <x v="7"/>
    <x v="7"/>
    <s v="LINEA DE LARGA VIDA"/>
    <x v="1"/>
    <x v="14"/>
    <s v="MECANI21"/>
    <s v="COORTU02"/>
    <s v="B"/>
    <s v="10FORM02"/>
    <x v="0"/>
    <d v="2023-08-21T00:00:00"/>
    <d v="2023-08-21T00:00:00"/>
    <x v="1"/>
    <s v="CUMPLE"/>
    <n v="1"/>
    <n v="8"/>
    <n v="-7"/>
    <n v="8"/>
    <s v="H"/>
    <n v="0.125"/>
  </r>
  <r>
    <s v="105966993"/>
    <x v="2"/>
    <x v="2"/>
    <s v="EMPAQUE"/>
    <x v="9"/>
    <x v="27"/>
    <s v="MECANI17"/>
    <s v="COORTU01"/>
    <s v="B"/>
    <s v="10EMPA15"/>
    <x v="0"/>
    <d v="2023-08-21T00:00:00"/>
    <m/>
    <x v="0"/>
    <s v="NO CUMPLE"/>
    <n v="0"/>
    <n v="1"/>
    <n v="-1"/>
    <n v="1"/>
    <s v="H"/>
    <n v="0"/>
  </r>
  <r>
    <s v="105966993"/>
    <x v="2"/>
    <x v="2"/>
    <s v="EMPAQUE"/>
    <x v="2"/>
    <x v="6"/>
    <s v="ELECTI11"/>
    <s v="COORTU01"/>
    <s v="B"/>
    <s v="10EMPA15"/>
    <x v="0"/>
    <d v="2023-08-21T00:00:00"/>
    <d v="2023-02-01T00:00:00"/>
    <x v="1"/>
    <s v="CUMPLE"/>
    <n v="2"/>
    <n v="2"/>
    <n v="0"/>
    <n v="2"/>
    <s v="H"/>
    <n v="1"/>
  </r>
  <r>
    <s v="106373504"/>
    <x v="7"/>
    <x v="7"/>
    <s v="LINEA DE LARGA VIDA"/>
    <x v="3"/>
    <x v="14"/>
    <s v="ELECTI04"/>
    <s v="COORTU02"/>
    <s v="B"/>
    <s v="10FORM02"/>
    <x v="0"/>
    <d v="2023-08-21T00:00:00"/>
    <d v="2023-08-31T00:00:00"/>
    <x v="1"/>
    <s v="NO CUMPLE"/>
    <n v="1"/>
    <n v="2"/>
    <n v="-1"/>
    <n v="2"/>
    <s v="H"/>
    <n v="0.5"/>
  </r>
  <r>
    <s v="106477541"/>
    <x v="5"/>
    <x v="5"/>
    <s v="FORMADO"/>
    <x v="3"/>
    <x v="14"/>
    <s v="MECANI21"/>
    <s v="COORTU01"/>
    <s v="B"/>
    <s v="10FORM01"/>
    <x v="0"/>
    <d v="2023-08-20T00:00:00"/>
    <d v="2023-08-08T00:00:00"/>
    <x v="1"/>
    <s v="CUMPLE"/>
    <n v="3"/>
    <n v="3"/>
    <n v="0"/>
    <n v="3"/>
    <s v="H"/>
    <n v="1"/>
  </r>
  <r>
    <s v="106477541"/>
    <x v="5"/>
    <x v="5"/>
    <s v="FORMADO"/>
    <x v="6"/>
    <x v="14"/>
    <s v="ELECTIOP"/>
    <s v="COORTU01"/>
    <s v="B"/>
    <s v="10FORM01"/>
    <x v="0"/>
    <d v="2023-08-20T00:00:00"/>
    <d v="2023-08-20T00:00:00"/>
    <x v="1"/>
    <s v="CUMPLE"/>
    <n v="2"/>
    <n v="2"/>
    <n v="0"/>
    <n v="2"/>
    <s v="H"/>
    <n v="1"/>
  </r>
  <r>
    <s v="106354770"/>
    <x v="9"/>
    <x v="9"/>
    <s v="FORMADO"/>
    <x v="1"/>
    <x v="14"/>
    <s v="MECANI21"/>
    <s v="COORTU02"/>
    <s v="B"/>
    <s v="10FORM01"/>
    <x v="0"/>
    <d v="2023-08-18T00:00:00"/>
    <d v="2023-08-08T00:00:00"/>
    <x v="1"/>
    <s v="CUMPLE"/>
    <n v="2"/>
    <n v="8"/>
    <n v="-6"/>
    <n v="8"/>
    <s v="H"/>
    <n v="0.25"/>
  </r>
  <r>
    <s v="106378194"/>
    <x v="5"/>
    <x v="5"/>
    <s v="FORMADO"/>
    <x v="2"/>
    <x v="13"/>
    <s v="MECANI21"/>
    <s v="COORTU01"/>
    <s v="B"/>
    <s v="10FORM01"/>
    <x v="0"/>
    <d v="2023-08-18T00:00:00"/>
    <d v="2023-08-18T00:00:00"/>
    <x v="1"/>
    <s v="CUMPLE"/>
    <n v="3"/>
    <n v="3"/>
    <n v="0"/>
    <n v="3"/>
    <s v="H"/>
    <n v="1"/>
  </r>
  <r>
    <s v="106378194"/>
    <x v="5"/>
    <x v="5"/>
    <s v="FORMADO"/>
    <x v="4"/>
    <x v="13"/>
    <s v="ELTROIOP"/>
    <s v="COORTU01"/>
    <s v="B"/>
    <s v="10FORM01"/>
    <x v="0"/>
    <d v="2023-08-18T00:00:00"/>
    <d v="2023-08-21T00:00:00"/>
    <x v="1"/>
    <s v="NO CUMPLE"/>
    <n v="2"/>
    <n v="3"/>
    <n v="-1"/>
    <n v="3"/>
    <s v="H"/>
    <n v="0.66666666666666663"/>
  </r>
  <r>
    <s v="106354770"/>
    <x v="9"/>
    <x v="9"/>
    <s v="FORMADO"/>
    <x v="3"/>
    <x v="14"/>
    <s v="ELECTI07"/>
    <s v="COORTU02"/>
    <s v="B"/>
    <s v="10FORM01"/>
    <x v="0"/>
    <d v="2023-08-18T00:00:00"/>
    <m/>
    <x v="0"/>
    <s v="NO CUMPLE"/>
    <n v="0"/>
    <n v="2"/>
    <n v="-2"/>
    <n v="2"/>
    <s v="H"/>
    <n v="0"/>
  </r>
  <r>
    <s v="106378194"/>
    <x v="5"/>
    <x v="5"/>
    <s v="FORMADO"/>
    <x v="5"/>
    <x v="13"/>
    <s v="ELECTI04"/>
    <s v="COORTU01"/>
    <s v="B"/>
    <s v="10FORM01"/>
    <x v="0"/>
    <d v="2023-08-18T00:00:00"/>
    <m/>
    <x v="0"/>
    <s v="NO CUMPLE"/>
    <n v="0"/>
    <n v="2"/>
    <n v="-2"/>
    <n v="2"/>
    <s v="H"/>
    <n v="0"/>
  </r>
  <r>
    <s v="106366022"/>
    <x v="8"/>
    <x v="8"/>
    <s v="FORMADO"/>
    <x v="1"/>
    <x v="14"/>
    <s v="MECANI21"/>
    <s v="COORTU02"/>
    <s v="B"/>
    <s v="10FORM01"/>
    <x v="0"/>
    <d v="2023-08-17T00:00:00"/>
    <d v="2023-08-23T00:00:00"/>
    <x v="1"/>
    <s v="NO CUMPLE"/>
    <n v="2"/>
    <n v="8"/>
    <n v="-6"/>
    <n v="8"/>
    <s v="H"/>
    <n v="0.25"/>
  </r>
  <r>
    <s v="106366022"/>
    <x v="8"/>
    <x v="8"/>
    <s v="FORMADO"/>
    <x v="3"/>
    <x v="14"/>
    <s v="ELECTI12"/>
    <s v="COORTU02"/>
    <s v="B"/>
    <s v="10FORM01"/>
    <x v="0"/>
    <d v="2023-08-17T00:00:00"/>
    <d v="2023-08-19T00:00:00"/>
    <x v="1"/>
    <s v="NO CUMPLE"/>
    <n v="2"/>
    <n v="2"/>
    <n v="0"/>
    <n v="2"/>
    <s v="H"/>
    <n v="1"/>
  </r>
  <r>
    <s v="106358387"/>
    <x v="0"/>
    <x v="0"/>
    <s v="EMBUTIDO SALCHICHON"/>
    <x v="1"/>
    <x v="68"/>
    <s v="MECANI18"/>
    <s v="COORTU01"/>
    <s v="B"/>
    <s v="10EMBU16"/>
    <x v="0"/>
    <d v="2023-08-13T00:00:00"/>
    <d v="2023-09-07T00:00:00"/>
    <x v="1"/>
    <s v="NO CUMPLE"/>
    <n v="1"/>
    <n v="1"/>
    <n v="0"/>
    <n v="1"/>
    <s v="H"/>
    <n v="1"/>
  </r>
  <r>
    <s v="106358387"/>
    <x v="0"/>
    <x v="0"/>
    <s v="EMBUTIDO SALCHICHON"/>
    <x v="3"/>
    <x v="69"/>
    <s v="MECANI18"/>
    <s v="COORTU01"/>
    <s v="B"/>
    <s v="10EMBU16"/>
    <x v="0"/>
    <d v="2023-08-13T00:00:00"/>
    <d v="2023-09-07T00:00:00"/>
    <x v="1"/>
    <s v="NO CUMPLE"/>
    <n v="1"/>
    <n v="1"/>
    <n v="0"/>
    <n v="1"/>
    <s v="H"/>
    <n v="1"/>
  </r>
  <r>
    <s v="105920938"/>
    <x v="2"/>
    <x v="2"/>
    <s v="EMPAQUE"/>
    <x v="1"/>
    <x v="40"/>
    <s v="LUBRIEXT"/>
    <s v="CORLUBEX"/>
    <s v="B"/>
    <s v="10EMPA15"/>
    <x v="1"/>
    <d v="2023-01-04T00:00:00"/>
    <d v="2023-01-04T00:00:00"/>
    <x v="1"/>
    <s v="CUMPLE"/>
    <n v="0.3"/>
    <n v="0.3"/>
    <n v="0"/>
    <n v="0.3"/>
    <s v="H"/>
    <n v="1"/>
  </r>
  <r>
    <s v="105920938"/>
    <x v="2"/>
    <x v="2"/>
    <s v="EMPAQUE"/>
    <x v="3"/>
    <x v="39"/>
    <s v="LUBRIEXT"/>
    <s v="CORLUBEX"/>
    <s v="B"/>
    <s v="10EMPA15"/>
    <x v="1"/>
    <d v="2023-01-04T00:00:00"/>
    <d v="2023-01-04T00:00:00"/>
    <x v="1"/>
    <s v="CUMPLE"/>
    <n v="0.4"/>
    <n v="0.4"/>
    <n v="0"/>
    <n v="0.4"/>
    <s v="H"/>
    <n v="1"/>
  </r>
  <r>
    <s v="105920940"/>
    <x v="3"/>
    <x v="3"/>
    <s v="EMPAQUE"/>
    <x v="1"/>
    <x v="38"/>
    <s v="LUBRIEXT"/>
    <s v="CORLUBEX"/>
    <s v="B"/>
    <s v="10EMPA03"/>
    <x v="1"/>
    <d v="2023-01-04T00:00:00"/>
    <d v="2023-01-04T00:00:00"/>
    <x v="1"/>
    <s v="CUMPLE"/>
    <n v="0.3"/>
    <n v="0.3"/>
    <n v="0"/>
    <n v="0.3"/>
    <s v="H"/>
    <n v="1"/>
  </r>
  <r>
    <s v="105920940"/>
    <x v="3"/>
    <x v="3"/>
    <s v="EMPAQUE"/>
    <x v="3"/>
    <x v="39"/>
    <s v="LUBRIEXT"/>
    <s v="CORLUBEX"/>
    <s v="B"/>
    <s v="10EMPA03"/>
    <x v="1"/>
    <d v="2023-01-04T00:00:00"/>
    <d v="2023-01-04T00:00:00"/>
    <x v="1"/>
    <s v="CUMPLE"/>
    <n v="0.5"/>
    <n v="0.5"/>
    <n v="0"/>
    <n v="0.5"/>
    <s v="H"/>
    <n v="1"/>
  </r>
  <r>
    <s v="105923064"/>
    <x v="8"/>
    <x v="8"/>
    <s v="FORMADO"/>
    <x v="1"/>
    <x v="38"/>
    <s v="LUBRIEXT"/>
    <s v="CORLUBEX"/>
    <s v="B"/>
    <s v="10FORM01"/>
    <x v="1"/>
    <d v="2023-01-07T00:00:00"/>
    <d v="2023-01-07T00:00:00"/>
    <x v="1"/>
    <s v="CUMPLE"/>
    <n v="0.3"/>
    <n v="0.3"/>
    <n v="0"/>
    <n v="0.3"/>
    <s v="H"/>
    <n v="1"/>
  </r>
  <r>
    <s v="105923064"/>
    <x v="8"/>
    <x v="8"/>
    <s v="FORMADO"/>
    <x v="3"/>
    <x v="39"/>
    <s v="LUBRIEXT"/>
    <s v="CORLUBEX"/>
    <s v="B"/>
    <s v="10FORM01"/>
    <x v="1"/>
    <d v="2023-01-07T00:00:00"/>
    <d v="2023-01-07T00:00:00"/>
    <x v="1"/>
    <s v="CUMPLE"/>
    <n v="0.4"/>
    <n v="0.4"/>
    <n v="0"/>
    <n v="0.4"/>
    <s v="H"/>
    <n v="1"/>
  </r>
  <r>
    <s v="105923065"/>
    <x v="9"/>
    <x v="9"/>
    <s v="FORMADO"/>
    <x v="1"/>
    <x v="38"/>
    <s v="LUBRIEXT"/>
    <s v="CORLUBEX"/>
    <s v="A"/>
    <s v="10FORM01"/>
    <x v="1"/>
    <d v="2023-01-07T00:00:00"/>
    <d v="2023-01-07T00:00:00"/>
    <x v="1"/>
    <s v="CUMPLE"/>
    <n v="0.3"/>
    <n v="0.3"/>
    <n v="0"/>
    <n v="0.3"/>
    <s v="H"/>
    <n v="1"/>
  </r>
  <r>
    <s v="105923065"/>
    <x v="9"/>
    <x v="9"/>
    <s v="FORMADO"/>
    <x v="3"/>
    <x v="39"/>
    <s v="LUBRIEXT"/>
    <s v="CORLUBEX"/>
    <s v="A"/>
    <s v="10FORM01"/>
    <x v="1"/>
    <d v="2023-01-07T00:00:00"/>
    <d v="2023-01-07T00:00:00"/>
    <x v="1"/>
    <s v="CUMPLE"/>
    <n v="0.5"/>
    <n v="0.4"/>
    <n v="9.9999999999999978E-2"/>
    <n v="0.4"/>
    <s v="H"/>
    <n v="1.25"/>
  </r>
  <r>
    <s v="105923066"/>
    <x v="7"/>
    <x v="7"/>
    <s v="LINEA DE LARGA VIDA"/>
    <x v="1"/>
    <x v="38"/>
    <s v="LUBRIEXT"/>
    <s v="CORLUBEX"/>
    <s v="B"/>
    <s v="10FORM02"/>
    <x v="1"/>
    <d v="2023-01-07T00:00:00"/>
    <d v="2023-01-07T00:00:00"/>
    <x v="1"/>
    <s v="CUMPLE"/>
    <n v="0.3"/>
    <n v="0.3"/>
    <n v="0"/>
    <n v="0.3"/>
    <s v="H"/>
    <n v="1"/>
  </r>
  <r>
    <s v="105923066"/>
    <x v="7"/>
    <x v="7"/>
    <s v="LINEA DE LARGA VIDA"/>
    <x v="3"/>
    <x v="39"/>
    <s v="LUBRIEXT"/>
    <s v="CORLUBEX"/>
    <s v="B"/>
    <s v="10FORM02"/>
    <x v="1"/>
    <d v="2023-01-07T00:00:00"/>
    <d v="2023-01-07T00:00:00"/>
    <x v="1"/>
    <s v="CUMPLE"/>
    <n v="0.4"/>
    <n v="0.4"/>
    <n v="0"/>
    <n v="0.4"/>
    <s v="H"/>
    <n v="1"/>
  </r>
  <r>
    <s v="105930894"/>
    <x v="1"/>
    <x v="1"/>
    <s v="EMPAQUE RIGIDO"/>
    <x v="1"/>
    <x v="38"/>
    <s v="LUBRIEXT"/>
    <s v="CORLUBEX"/>
    <s v="A"/>
    <s v="10EMPA17"/>
    <x v="1"/>
    <d v="2023-01-09T00:00:00"/>
    <d v="2023-01-09T00:00:00"/>
    <x v="1"/>
    <s v="CUMPLE"/>
    <n v="0.3"/>
    <n v="0.3"/>
    <n v="0"/>
    <n v="0.3"/>
    <s v="H"/>
    <n v="1"/>
  </r>
  <r>
    <s v="105932872"/>
    <x v="2"/>
    <x v="2"/>
    <s v="EMPAQUE"/>
    <x v="1"/>
    <x v="40"/>
    <s v="LUBRIEXT"/>
    <s v="CORLUBEX"/>
    <s v="B"/>
    <s v="10EMPA15"/>
    <x v="1"/>
    <d v="2023-01-11T00:00:00"/>
    <d v="2023-01-11T00:00:00"/>
    <x v="1"/>
    <s v="CUMPLE"/>
    <n v="0.3"/>
    <n v="0.3"/>
    <n v="0"/>
    <n v="0.3"/>
    <s v="H"/>
    <n v="1"/>
  </r>
  <r>
    <s v="105945221"/>
    <x v="2"/>
    <x v="2"/>
    <s v="EMPAQUE"/>
    <x v="1"/>
    <x v="40"/>
    <s v="LUBRIEXT"/>
    <s v="CORLUBEX"/>
    <s v="B"/>
    <s v="10EMPA15"/>
    <x v="1"/>
    <d v="2023-01-18T00:00:00"/>
    <d v="2023-01-18T00:00:00"/>
    <x v="1"/>
    <s v="CUMPLE"/>
    <n v="0.3"/>
    <n v="0.3"/>
    <n v="0"/>
    <n v="0.3"/>
    <s v="H"/>
    <n v="1"/>
  </r>
  <r>
    <s v="105945223"/>
    <x v="3"/>
    <x v="3"/>
    <s v="EMPAQUE"/>
    <x v="1"/>
    <x v="38"/>
    <s v="LUBRIEXT"/>
    <s v="CORLUBEX"/>
    <s v="B"/>
    <s v="10EMPA03"/>
    <x v="1"/>
    <d v="2023-01-18T00:00:00"/>
    <d v="2023-01-18T00:00:00"/>
    <x v="1"/>
    <s v="CUMPLE"/>
    <n v="0.3"/>
    <n v="0.3"/>
    <n v="0"/>
    <n v="0.3"/>
    <s v="H"/>
    <n v="1"/>
  </r>
  <r>
    <s v="105947369"/>
    <x v="8"/>
    <x v="8"/>
    <s v="FORMADO"/>
    <x v="1"/>
    <x v="38"/>
    <s v="LUBRIEXT"/>
    <s v="CORLUBEX"/>
    <s v="B"/>
    <s v="10FORM01"/>
    <x v="1"/>
    <d v="2023-01-21T00:00:00"/>
    <d v="2023-01-21T00:00:00"/>
    <x v="1"/>
    <s v="CUMPLE"/>
    <n v="0.3"/>
    <n v="0.3"/>
    <n v="0"/>
    <n v="0.3"/>
    <s v="H"/>
    <n v="1"/>
  </r>
  <r>
    <s v="105947370"/>
    <x v="9"/>
    <x v="9"/>
    <s v="FORMADO"/>
    <x v="1"/>
    <x v="38"/>
    <s v="LUBRIEXT"/>
    <s v="CORLUBEX"/>
    <s v="A"/>
    <s v="10FORM01"/>
    <x v="1"/>
    <d v="2023-01-21T00:00:00"/>
    <d v="2023-01-21T00:00:00"/>
    <x v="1"/>
    <s v="CUMPLE"/>
    <n v="0.3"/>
    <n v="0.3"/>
    <n v="0"/>
    <n v="0.3"/>
    <s v="H"/>
    <n v="1"/>
  </r>
  <r>
    <s v="105947371"/>
    <x v="7"/>
    <x v="7"/>
    <s v="LINEA DE LARGA VIDA"/>
    <x v="1"/>
    <x v="38"/>
    <s v="LUBRIEXT"/>
    <s v="CORLUBEX"/>
    <s v="B"/>
    <s v="10FORM02"/>
    <x v="1"/>
    <d v="2023-01-21T00:00:00"/>
    <d v="2023-01-21T00:00:00"/>
    <x v="1"/>
    <s v="CUMPLE"/>
    <n v="0.3"/>
    <n v="0.3"/>
    <n v="0"/>
    <n v="0.3"/>
    <s v="H"/>
    <n v="1"/>
  </r>
  <r>
    <s v="105954577"/>
    <x v="1"/>
    <x v="1"/>
    <s v="EMPAQUE RIGIDO"/>
    <x v="1"/>
    <x v="38"/>
    <s v="LUBRIEXT"/>
    <s v="CORLUBEX"/>
    <s v="A"/>
    <s v="10EMPA17"/>
    <x v="1"/>
    <d v="2023-01-23T00:00:00"/>
    <d v="2023-01-23T00:00:00"/>
    <x v="1"/>
    <s v="CUMPLE"/>
    <n v="0.3"/>
    <n v="0.3"/>
    <n v="0"/>
    <n v="0.3"/>
    <s v="H"/>
    <n v="1"/>
  </r>
  <r>
    <s v="105956773"/>
    <x v="2"/>
    <x v="2"/>
    <s v="EMPAQUE"/>
    <x v="1"/>
    <x v="40"/>
    <s v="LUBRIEXT"/>
    <s v="CORLUBEX"/>
    <s v="B"/>
    <s v="10EMPA15"/>
    <x v="1"/>
    <d v="2023-01-25T00:00:00"/>
    <d v="2023-01-25T00:00:00"/>
    <x v="1"/>
    <s v="CUMPLE"/>
    <n v="0.3"/>
    <n v="0.3"/>
    <n v="0"/>
    <n v="0.3"/>
    <s v="H"/>
    <n v="1"/>
  </r>
  <r>
    <s v="105971013"/>
    <x v="2"/>
    <x v="2"/>
    <s v="EMPAQUE"/>
    <x v="1"/>
    <x v="40"/>
    <s v="LUBRIEXT"/>
    <s v="CORLUBEX"/>
    <s v="B"/>
    <s v="10EMPA15"/>
    <x v="1"/>
    <d v="2023-02-01T00:00:00"/>
    <d v="2023-02-01T00:00:00"/>
    <x v="1"/>
    <s v="CUMPLE"/>
    <n v="0.3"/>
    <n v="0.3"/>
    <n v="0"/>
    <n v="0.3"/>
    <s v="H"/>
    <n v="1"/>
  </r>
  <r>
    <s v="105971013"/>
    <x v="2"/>
    <x v="2"/>
    <s v="EMPAQUE"/>
    <x v="3"/>
    <x v="39"/>
    <s v="LUBRIEXT"/>
    <s v="CORLUBEX"/>
    <s v="B"/>
    <s v="10EMPA15"/>
    <x v="1"/>
    <d v="2023-02-01T00:00:00"/>
    <d v="2023-02-01T00:00:00"/>
    <x v="1"/>
    <s v="CUMPLE"/>
    <n v="0.4"/>
    <n v="0.4"/>
    <n v="0"/>
    <n v="0.4"/>
    <s v="H"/>
    <n v="1"/>
  </r>
  <r>
    <s v="105971015"/>
    <x v="3"/>
    <x v="3"/>
    <s v="EMPAQUE"/>
    <x v="1"/>
    <x v="38"/>
    <s v="LUBRIEXT"/>
    <s v="CORLUBEX"/>
    <s v="B"/>
    <s v="10EMPA03"/>
    <x v="1"/>
    <d v="2023-02-01T00:00:00"/>
    <d v="2023-02-01T00:00:00"/>
    <x v="1"/>
    <s v="CUMPLE"/>
    <n v="0.3"/>
    <n v="0.3"/>
    <n v="0"/>
    <n v="0.3"/>
    <s v="H"/>
    <n v="1"/>
  </r>
  <r>
    <s v="105971015"/>
    <x v="3"/>
    <x v="3"/>
    <s v="EMPAQUE"/>
    <x v="3"/>
    <x v="39"/>
    <s v="LUBRIEXT"/>
    <s v="CORLUBEX"/>
    <s v="B"/>
    <s v="10EMPA03"/>
    <x v="1"/>
    <d v="2023-02-01T00:00:00"/>
    <d v="2023-02-01T00:00:00"/>
    <x v="1"/>
    <s v="CUMPLE"/>
    <n v="0.5"/>
    <n v="0.5"/>
    <n v="0"/>
    <n v="0.5"/>
    <s v="H"/>
    <n v="1"/>
  </r>
  <r>
    <s v="105973582"/>
    <x v="8"/>
    <x v="8"/>
    <s v="FORMADO"/>
    <x v="1"/>
    <x v="38"/>
    <s v="LUBRIEXT"/>
    <s v="CORLUBEX"/>
    <s v="B"/>
    <s v="10FORM01"/>
    <x v="1"/>
    <d v="2023-02-04T00:00:00"/>
    <d v="2023-02-04T00:00:00"/>
    <x v="1"/>
    <s v="CUMPLE"/>
    <n v="0.3"/>
    <n v="0.3"/>
    <n v="0"/>
    <n v="0.3"/>
    <s v="H"/>
    <n v="1"/>
  </r>
  <r>
    <s v="105973582"/>
    <x v="8"/>
    <x v="8"/>
    <s v="FORMADO"/>
    <x v="3"/>
    <x v="39"/>
    <s v="LUBRIEXT"/>
    <s v="CORLUBEX"/>
    <s v="B"/>
    <s v="10FORM01"/>
    <x v="1"/>
    <d v="2023-02-04T00:00:00"/>
    <d v="2023-02-04T00:00:00"/>
    <x v="1"/>
    <s v="CUMPLE"/>
    <n v="0.4"/>
    <n v="0.4"/>
    <n v="0"/>
    <n v="0.4"/>
    <s v="H"/>
    <n v="1"/>
  </r>
  <r>
    <s v="105973583"/>
    <x v="9"/>
    <x v="9"/>
    <s v="FORMADO"/>
    <x v="1"/>
    <x v="38"/>
    <s v="LUBRIEXT"/>
    <s v="CORLUBEX"/>
    <s v="A"/>
    <s v="10FORM01"/>
    <x v="1"/>
    <d v="2023-02-04T00:00:00"/>
    <d v="2023-02-04T00:00:00"/>
    <x v="1"/>
    <s v="CUMPLE"/>
    <n v="0.3"/>
    <n v="0.3"/>
    <n v="0"/>
    <n v="0.3"/>
    <s v="H"/>
    <n v="1"/>
  </r>
  <r>
    <s v="105973583"/>
    <x v="9"/>
    <x v="9"/>
    <s v="FORMADO"/>
    <x v="3"/>
    <x v="39"/>
    <s v="LUBRIEXT"/>
    <s v="CORLUBEX"/>
    <s v="A"/>
    <s v="10FORM01"/>
    <x v="1"/>
    <d v="2023-02-04T00:00:00"/>
    <d v="2023-02-04T00:00:00"/>
    <x v="1"/>
    <s v="CUMPLE"/>
    <n v="0.4"/>
    <n v="0.4"/>
    <n v="0"/>
    <n v="0.4"/>
    <s v="H"/>
    <n v="1"/>
  </r>
  <r>
    <s v="105973584"/>
    <x v="7"/>
    <x v="7"/>
    <s v="LINEA DE LARGA VIDA"/>
    <x v="1"/>
    <x v="38"/>
    <s v="LUBRIEXT"/>
    <s v="CORLUBEX"/>
    <s v="B"/>
    <s v="10FORM02"/>
    <x v="1"/>
    <d v="2023-02-04T00:00:00"/>
    <d v="2023-02-04T00:00:00"/>
    <x v="1"/>
    <s v="CUMPLE"/>
    <n v="0.3"/>
    <n v="0.3"/>
    <n v="0"/>
    <n v="0.3"/>
    <s v="H"/>
    <n v="1"/>
  </r>
  <r>
    <s v="105973584"/>
    <x v="7"/>
    <x v="7"/>
    <s v="LINEA DE LARGA VIDA"/>
    <x v="3"/>
    <x v="39"/>
    <s v="LUBRIEXT"/>
    <s v="CORLUBEX"/>
    <s v="B"/>
    <s v="10FORM02"/>
    <x v="1"/>
    <d v="2023-02-04T00:00:00"/>
    <d v="2023-02-04T00:00:00"/>
    <x v="1"/>
    <s v="CUMPLE"/>
    <n v="0.4"/>
    <n v="0.4"/>
    <n v="0"/>
    <n v="0.4"/>
    <s v="H"/>
    <n v="1"/>
  </r>
  <r>
    <s v="105981983"/>
    <x v="1"/>
    <x v="1"/>
    <s v="EMPAQUE RIGIDO"/>
    <x v="1"/>
    <x v="38"/>
    <s v="LUBRIEXT"/>
    <s v="CORLUBEX"/>
    <s v="B"/>
    <s v="10EMPA17"/>
    <x v="1"/>
    <d v="2023-02-06T00:00:00"/>
    <d v="2023-02-06T00:00:00"/>
    <x v="1"/>
    <s v="CUMPLE"/>
    <n v="0.3"/>
    <n v="0.3"/>
    <n v="0"/>
    <n v="0.3"/>
    <s v="H"/>
    <n v="1"/>
  </r>
  <r>
    <s v="105983862"/>
    <x v="2"/>
    <x v="2"/>
    <s v="EMPAQUE"/>
    <x v="1"/>
    <x v="40"/>
    <s v="LUBRIEXT"/>
    <s v="CORLUBEX"/>
    <s v="A"/>
    <s v="10EMPA15"/>
    <x v="1"/>
    <d v="2023-02-08T00:00:00"/>
    <d v="2023-02-08T00:00:00"/>
    <x v="1"/>
    <s v="CUMPLE"/>
    <n v="0.3"/>
    <n v="0.3"/>
    <n v="0"/>
    <n v="0.3"/>
    <s v="H"/>
    <n v="1"/>
  </r>
  <r>
    <s v="105993884"/>
    <x v="2"/>
    <x v="2"/>
    <s v="EMPAQUE"/>
    <x v="1"/>
    <x v="40"/>
    <s v="LUBRIEXT"/>
    <s v="CORLUBEX"/>
    <s v="A"/>
    <s v="10EMPA15"/>
    <x v="1"/>
    <d v="2023-02-15T00:00:00"/>
    <d v="2023-02-15T00:00:00"/>
    <x v="1"/>
    <s v="CUMPLE"/>
    <n v="0.3"/>
    <n v="0.3"/>
    <n v="0"/>
    <n v="0.3"/>
    <s v="H"/>
    <n v="1"/>
  </r>
  <r>
    <s v="105993886"/>
    <x v="3"/>
    <x v="3"/>
    <s v="EMPAQUE"/>
    <x v="1"/>
    <x v="38"/>
    <s v="LUBRIEXT"/>
    <s v="CORLUBEX"/>
    <s v="B"/>
    <s v="10EMPA03"/>
    <x v="1"/>
    <d v="2023-02-15T00:00:00"/>
    <d v="2023-02-15T00:00:00"/>
    <x v="1"/>
    <s v="CUMPLE"/>
    <n v="0.3"/>
    <n v="0.3"/>
    <n v="0"/>
    <n v="0.3"/>
    <s v="H"/>
    <n v="1"/>
  </r>
  <r>
    <s v="105995542"/>
    <x v="8"/>
    <x v="8"/>
    <s v="FORMADO"/>
    <x v="1"/>
    <x v="38"/>
    <s v="LUBRIEXT"/>
    <s v="CORLUBEX"/>
    <s v="B"/>
    <s v="10FORM01"/>
    <x v="1"/>
    <d v="2023-02-18T00:00:00"/>
    <d v="2023-02-18T00:00:00"/>
    <x v="1"/>
    <s v="CUMPLE"/>
    <n v="0.3"/>
    <n v="0.3"/>
    <n v="0"/>
    <n v="0.3"/>
    <s v="H"/>
    <n v="1"/>
  </r>
  <r>
    <s v="105995543"/>
    <x v="9"/>
    <x v="9"/>
    <s v="FORMADO"/>
    <x v="1"/>
    <x v="38"/>
    <s v="LUBRIEXT"/>
    <s v="CORLUBEX"/>
    <s v="A"/>
    <s v="10FORM01"/>
    <x v="1"/>
    <d v="2023-02-18T00:00:00"/>
    <d v="2023-02-18T00:00:00"/>
    <x v="1"/>
    <s v="CUMPLE"/>
    <n v="0.3"/>
    <n v="0.3"/>
    <n v="0"/>
    <n v="0.3"/>
    <s v="H"/>
    <n v="1"/>
  </r>
  <r>
    <s v="105995544"/>
    <x v="7"/>
    <x v="7"/>
    <s v="LINEA DE LARGA VIDA"/>
    <x v="1"/>
    <x v="38"/>
    <s v="LUBRIEXT"/>
    <s v="CORLUBEX"/>
    <s v="B"/>
    <s v="10FORM02"/>
    <x v="1"/>
    <d v="2023-02-18T00:00:00"/>
    <d v="2023-02-18T00:00:00"/>
    <x v="1"/>
    <s v="CUMPLE"/>
    <n v="0.3"/>
    <n v="0.3"/>
    <n v="0"/>
    <n v="0.3"/>
    <s v="H"/>
    <n v="1"/>
  </r>
  <r>
    <s v="106003377"/>
    <x v="1"/>
    <x v="1"/>
    <s v="EMPAQUE RIGIDO"/>
    <x v="1"/>
    <x v="38"/>
    <s v="LUBRIEXT"/>
    <s v="CORLUBEX"/>
    <s v="B"/>
    <s v="10EMPA17"/>
    <x v="1"/>
    <d v="2023-02-20T00:00:00"/>
    <d v="2023-02-20T00:00:00"/>
    <x v="1"/>
    <s v="CUMPLE"/>
    <n v="0.3"/>
    <n v="0.3"/>
    <n v="0"/>
    <n v="0.3"/>
    <s v="H"/>
    <n v="1"/>
  </r>
  <r>
    <s v="106006856"/>
    <x v="2"/>
    <x v="2"/>
    <s v="EMPAQUE"/>
    <x v="1"/>
    <x v="40"/>
    <s v="LUBRIEXT"/>
    <s v="CORLUBEX"/>
    <s v="A"/>
    <s v="10EMPA15"/>
    <x v="1"/>
    <d v="2023-02-22T00:00:00"/>
    <d v="2023-02-22T00:00:00"/>
    <x v="1"/>
    <s v="CUMPLE"/>
    <n v="0.3"/>
    <n v="0.3"/>
    <n v="0"/>
    <n v="0.3"/>
    <s v="H"/>
    <n v="1"/>
  </r>
  <r>
    <s v="106020191"/>
    <x v="2"/>
    <x v="2"/>
    <s v="EMPAQUE"/>
    <x v="1"/>
    <x v="40"/>
    <s v="LUBRIEXT"/>
    <s v="CORLUBEX"/>
    <s v="A"/>
    <s v="10EMPA15"/>
    <x v="1"/>
    <d v="2023-03-01T00:00:00"/>
    <d v="2023-03-01T00:00:00"/>
    <x v="1"/>
    <s v="CUMPLE"/>
    <n v="0.3"/>
    <n v="0.3"/>
    <n v="0"/>
    <n v="0.3"/>
    <s v="H"/>
    <n v="1"/>
  </r>
  <r>
    <s v="106020191"/>
    <x v="2"/>
    <x v="2"/>
    <s v="EMPAQUE"/>
    <x v="3"/>
    <x v="39"/>
    <s v="LUBRIEXT"/>
    <s v="CORLUBEX"/>
    <s v="A"/>
    <s v="10EMPA15"/>
    <x v="1"/>
    <d v="2023-03-01T00:00:00"/>
    <d v="2023-03-01T00:00:00"/>
    <x v="1"/>
    <s v="CUMPLE"/>
    <n v="0.4"/>
    <n v="0.4"/>
    <n v="0"/>
    <n v="0.4"/>
    <s v="H"/>
    <n v="1"/>
  </r>
  <r>
    <s v="106020193"/>
    <x v="3"/>
    <x v="3"/>
    <s v="EMPAQUE"/>
    <x v="1"/>
    <x v="38"/>
    <s v="LUBRIEXT"/>
    <s v="CORLUBEX"/>
    <s v="B"/>
    <s v="10EMPA03"/>
    <x v="1"/>
    <d v="2023-03-01T00:00:00"/>
    <d v="2023-03-01T00:00:00"/>
    <x v="1"/>
    <s v="CUMPLE"/>
    <n v="0.3"/>
    <n v="0.3"/>
    <n v="0"/>
    <n v="0.3"/>
    <s v="H"/>
    <n v="1"/>
  </r>
  <r>
    <s v="106020193"/>
    <x v="3"/>
    <x v="3"/>
    <s v="EMPAQUE"/>
    <x v="3"/>
    <x v="39"/>
    <s v="LUBRIEXT"/>
    <s v="CORLUBEX"/>
    <s v="B"/>
    <s v="10EMPA03"/>
    <x v="1"/>
    <d v="2023-03-01T00:00:00"/>
    <d v="2023-03-01T00:00:00"/>
    <x v="1"/>
    <s v="CUMPLE"/>
    <n v="0.5"/>
    <n v="0.5"/>
    <n v="0"/>
    <n v="0.5"/>
    <s v="H"/>
    <n v="1"/>
  </r>
  <r>
    <s v="106022387"/>
    <x v="8"/>
    <x v="8"/>
    <s v="FORMADO"/>
    <x v="1"/>
    <x v="38"/>
    <s v="LUBRIEXT"/>
    <s v="CORLUBEX"/>
    <s v="B"/>
    <s v="10FORM01"/>
    <x v="1"/>
    <d v="2023-03-04T00:00:00"/>
    <d v="2023-03-04T00:00:00"/>
    <x v="1"/>
    <s v="CUMPLE"/>
    <n v="0.3"/>
    <n v="0.3"/>
    <n v="0"/>
    <n v="0.3"/>
    <s v="H"/>
    <n v="1"/>
  </r>
  <r>
    <s v="106022387"/>
    <x v="8"/>
    <x v="8"/>
    <s v="FORMADO"/>
    <x v="3"/>
    <x v="39"/>
    <s v="LUBRIEXT"/>
    <s v="CORLUBEX"/>
    <s v="B"/>
    <s v="10FORM01"/>
    <x v="1"/>
    <d v="2023-03-04T00:00:00"/>
    <d v="2023-03-04T00:00:00"/>
    <x v="1"/>
    <s v="CUMPLE"/>
    <n v="0.4"/>
    <n v="0.4"/>
    <n v="0"/>
    <n v="0.4"/>
    <s v="H"/>
    <n v="1"/>
  </r>
  <r>
    <s v="106022388"/>
    <x v="9"/>
    <x v="9"/>
    <s v="FORMADO"/>
    <x v="1"/>
    <x v="38"/>
    <s v="LUBRIEXT"/>
    <s v="CORLUBEX"/>
    <s v="A"/>
    <s v="10FORM01"/>
    <x v="1"/>
    <d v="2023-03-04T00:00:00"/>
    <d v="2023-03-04T00:00:00"/>
    <x v="1"/>
    <s v="CUMPLE"/>
    <n v="0.3"/>
    <n v="0.3"/>
    <n v="0"/>
    <n v="0.3"/>
    <s v="H"/>
    <n v="1"/>
  </r>
  <r>
    <s v="106022388"/>
    <x v="9"/>
    <x v="9"/>
    <s v="FORMADO"/>
    <x v="3"/>
    <x v="39"/>
    <s v="LUBRIEXT"/>
    <s v="CORLUBEX"/>
    <s v="A"/>
    <s v="10FORM01"/>
    <x v="1"/>
    <d v="2023-03-04T00:00:00"/>
    <d v="2023-03-04T00:00:00"/>
    <x v="1"/>
    <s v="CUMPLE"/>
    <n v="0.4"/>
    <n v="0.4"/>
    <n v="0"/>
    <n v="0.4"/>
    <s v="H"/>
    <n v="1"/>
  </r>
  <r>
    <s v="106022389"/>
    <x v="7"/>
    <x v="7"/>
    <s v="LINEA DE LARGA VIDA"/>
    <x v="1"/>
    <x v="38"/>
    <s v="LUBRIEXT"/>
    <s v="CORLUBEX"/>
    <s v="B"/>
    <s v="10FORM02"/>
    <x v="1"/>
    <d v="2023-03-04T00:00:00"/>
    <d v="2023-03-04T00:00:00"/>
    <x v="1"/>
    <s v="CUMPLE"/>
    <n v="0.3"/>
    <n v="0.3"/>
    <n v="0"/>
    <n v="0.3"/>
    <s v="H"/>
    <n v="1"/>
  </r>
  <r>
    <s v="106022389"/>
    <x v="7"/>
    <x v="7"/>
    <s v="LINEA DE LARGA VIDA"/>
    <x v="3"/>
    <x v="39"/>
    <s v="LUBRIEXT"/>
    <s v="CORLUBEX"/>
    <s v="B"/>
    <s v="10FORM02"/>
    <x v="1"/>
    <d v="2023-03-04T00:00:00"/>
    <d v="2023-03-04T00:00:00"/>
    <x v="1"/>
    <s v="CUMPLE"/>
    <n v="0.4"/>
    <n v="0.4"/>
    <n v="0"/>
    <n v="0.4"/>
    <s v="H"/>
    <n v="1"/>
  </r>
  <r>
    <s v="106031569"/>
    <x v="1"/>
    <x v="1"/>
    <s v="EMPAQUE RIGIDO"/>
    <x v="1"/>
    <x v="38"/>
    <s v="LUBRIEXT"/>
    <s v="CORLUBEX"/>
    <s v="B"/>
    <s v="10EMPA17"/>
    <x v="1"/>
    <d v="2023-03-06T00:00:00"/>
    <d v="2023-03-06T00:00:00"/>
    <x v="1"/>
    <s v="CUMPLE"/>
    <n v="0.3"/>
    <n v="0.3"/>
    <n v="0"/>
    <n v="0.3"/>
    <s v="H"/>
    <n v="1"/>
  </r>
  <r>
    <s v="106033313"/>
    <x v="2"/>
    <x v="2"/>
    <s v="EMPAQUE"/>
    <x v="1"/>
    <x v="40"/>
    <s v="LUBRIEXT"/>
    <s v="CORLUBEX"/>
    <s v="A"/>
    <s v="10EMPA15"/>
    <x v="1"/>
    <d v="2023-03-08T00:00:00"/>
    <d v="2023-03-08T00:00:00"/>
    <x v="1"/>
    <s v="CUMPLE"/>
    <n v="0.3"/>
    <n v="0.3"/>
    <n v="0"/>
    <n v="0.3"/>
    <s v="H"/>
    <n v="1"/>
  </r>
  <r>
    <s v="106043256"/>
    <x v="2"/>
    <x v="2"/>
    <s v="EMPAQUE"/>
    <x v="1"/>
    <x v="40"/>
    <s v="LUBRIEXT"/>
    <s v="CORLUBEX"/>
    <s v="A"/>
    <s v="10EMPA15"/>
    <x v="1"/>
    <d v="2023-03-15T00:00:00"/>
    <d v="2023-03-15T00:00:00"/>
    <x v="1"/>
    <s v="CUMPLE"/>
    <n v="0.3"/>
    <n v="0.3"/>
    <n v="0"/>
    <n v="0.3"/>
    <s v="H"/>
    <n v="1"/>
  </r>
  <r>
    <s v="106043258"/>
    <x v="3"/>
    <x v="3"/>
    <s v="EMPAQUE"/>
    <x v="1"/>
    <x v="38"/>
    <s v="LUBRIEXT"/>
    <s v="CORLUBEX"/>
    <s v="B"/>
    <s v="10EMPA03"/>
    <x v="1"/>
    <d v="2023-03-15T00:00:00"/>
    <d v="2023-03-15T00:00:00"/>
    <x v="1"/>
    <s v="CUMPLE"/>
    <n v="0.3"/>
    <n v="0.3"/>
    <n v="0"/>
    <n v="0.3"/>
    <s v="H"/>
    <n v="1"/>
  </r>
  <r>
    <s v="106044844"/>
    <x v="8"/>
    <x v="8"/>
    <s v="FORMADO"/>
    <x v="1"/>
    <x v="38"/>
    <s v="LUBRIEXT"/>
    <s v="CORLUBEX"/>
    <s v="B"/>
    <s v="10FORM01"/>
    <x v="1"/>
    <d v="2023-03-18T00:00:00"/>
    <d v="2023-03-18T00:00:00"/>
    <x v="1"/>
    <s v="CUMPLE"/>
    <n v="0.3"/>
    <n v="0.3"/>
    <n v="0"/>
    <n v="0.3"/>
    <s v="H"/>
    <n v="1"/>
  </r>
  <r>
    <s v="106044845"/>
    <x v="9"/>
    <x v="9"/>
    <s v="FORMADO"/>
    <x v="1"/>
    <x v="38"/>
    <s v="LUBRIEXT"/>
    <s v="CORLUBEX"/>
    <s v="A"/>
    <s v="10FORM01"/>
    <x v="1"/>
    <d v="2023-03-18T00:00:00"/>
    <d v="2023-03-18T00:00:00"/>
    <x v="1"/>
    <s v="CUMPLE"/>
    <n v="0.3"/>
    <n v="0.3"/>
    <n v="0"/>
    <n v="0.3"/>
    <s v="H"/>
    <n v="1"/>
  </r>
  <r>
    <s v="106044846"/>
    <x v="7"/>
    <x v="7"/>
    <s v="LINEA DE LARGA VIDA"/>
    <x v="1"/>
    <x v="38"/>
    <s v="LUBRIEXT"/>
    <s v="CORLUBEX"/>
    <s v="B"/>
    <s v="10FORM02"/>
    <x v="1"/>
    <d v="2023-03-18T00:00:00"/>
    <d v="2023-03-18T00:00:00"/>
    <x v="1"/>
    <s v="CUMPLE"/>
    <n v="0.3"/>
    <n v="0.3"/>
    <n v="0"/>
    <n v="0.3"/>
    <s v="H"/>
    <n v="1"/>
  </r>
  <r>
    <s v="106055261"/>
    <x v="1"/>
    <x v="1"/>
    <s v="EMPAQUE RIGIDO"/>
    <x v="1"/>
    <x v="38"/>
    <s v="LUBRIEXT"/>
    <s v="CORLUBEX"/>
    <s v="B"/>
    <s v="10EMPA17"/>
    <x v="1"/>
    <d v="2023-03-20T00:00:00"/>
    <d v="2023-03-20T00:00:00"/>
    <x v="1"/>
    <s v="CUMPLE"/>
    <n v="0.3"/>
    <n v="0.3"/>
    <n v="0"/>
    <n v="0.3"/>
    <s v="H"/>
    <n v="1"/>
  </r>
  <r>
    <s v="106055261"/>
    <x v="1"/>
    <x v="1"/>
    <s v="EMPAQUE RIGIDO"/>
    <x v="3"/>
    <x v="41"/>
    <s v="LUBRIEXT"/>
    <s v="CORLUBEX"/>
    <s v="B"/>
    <s v="10EMPA17"/>
    <x v="1"/>
    <d v="2023-03-20T00:00:00"/>
    <d v="2023-03-20T00:00:00"/>
    <x v="1"/>
    <s v="CUMPLE"/>
    <n v="1"/>
    <n v="2"/>
    <n v="-1"/>
    <n v="1"/>
    <s v="H"/>
    <n v="0.5"/>
  </r>
  <r>
    <s v="106058740"/>
    <x v="2"/>
    <x v="2"/>
    <s v="EMPAQUE"/>
    <x v="1"/>
    <x v="40"/>
    <s v="LUBRIEXT"/>
    <s v="CORLUBEX"/>
    <s v="A"/>
    <s v="10EMPA15"/>
    <x v="1"/>
    <d v="2023-03-22T00:00:00"/>
    <d v="2023-03-22T00:00:00"/>
    <x v="1"/>
    <s v="CUMPLE"/>
    <n v="0.3"/>
    <n v="0.3"/>
    <n v="0"/>
    <n v="0.3"/>
    <s v="H"/>
    <n v="1"/>
  </r>
  <r>
    <s v="106070459"/>
    <x v="2"/>
    <x v="2"/>
    <s v="EMPAQUE"/>
    <x v="1"/>
    <x v="40"/>
    <s v="LUBRIEXT"/>
    <s v="CORLUBEX"/>
    <s v="A"/>
    <s v="10EMPA15"/>
    <x v="1"/>
    <d v="2023-03-29T00:00:00"/>
    <d v="2023-03-29T00:00:00"/>
    <x v="1"/>
    <s v="CUMPLE"/>
    <n v="0.3"/>
    <n v="0.3"/>
    <n v="0"/>
    <n v="0.3"/>
    <s v="H"/>
    <n v="1"/>
  </r>
  <r>
    <s v="106070459"/>
    <x v="2"/>
    <x v="2"/>
    <s v="EMPAQUE"/>
    <x v="3"/>
    <x v="39"/>
    <s v="LUBRIEXT"/>
    <s v="CORLUBEX"/>
    <s v="A"/>
    <s v="10EMPA15"/>
    <x v="1"/>
    <d v="2023-03-29T00:00:00"/>
    <d v="2023-03-29T00:00:00"/>
    <x v="1"/>
    <s v="CUMPLE"/>
    <n v="0.4"/>
    <n v="0.4"/>
    <n v="0"/>
    <n v="0.4"/>
    <s v="H"/>
    <n v="1"/>
  </r>
  <r>
    <s v="106070461"/>
    <x v="3"/>
    <x v="3"/>
    <s v="EMPAQUE"/>
    <x v="1"/>
    <x v="38"/>
    <s v="LUBRIEXT"/>
    <s v="CORLUBEX"/>
    <s v="B"/>
    <s v="10EMPA03"/>
    <x v="1"/>
    <d v="2023-03-29T00:00:00"/>
    <d v="2023-03-29T00:00:00"/>
    <x v="1"/>
    <s v="CUMPLE"/>
    <n v="0.3"/>
    <n v="0.3"/>
    <n v="0"/>
    <n v="0.3"/>
    <s v="H"/>
    <n v="1"/>
  </r>
  <r>
    <s v="106070461"/>
    <x v="3"/>
    <x v="3"/>
    <s v="EMPAQUE"/>
    <x v="3"/>
    <x v="39"/>
    <s v="LUBRIEXT"/>
    <s v="CORLUBEX"/>
    <s v="B"/>
    <s v="10EMPA03"/>
    <x v="1"/>
    <d v="2023-03-29T00:00:00"/>
    <d v="2023-03-29T00:00:00"/>
    <x v="1"/>
    <s v="CUMPLE"/>
    <n v="0.5"/>
    <n v="0.5"/>
    <n v="0"/>
    <n v="0.5"/>
    <s v="H"/>
    <n v="1"/>
  </r>
  <r>
    <s v="106126245"/>
    <x v="8"/>
    <x v="8"/>
    <s v="FORMADO"/>
    <x v="1"/>
    <x v="38"/>
    <s v="LUBRIEXT"/>
    <s v="CORLUBEX"/>
    <s v="B"/>
    <s v="10FORM01"/>
    <x v="1"/>
    <d v="2023-04-01T00:00:00"/>
    <d v="2023-04-01T00:00:00"/>
    <x v="1"/>
    <s v="CUMPLE"/>
    <n v="0.3"/>
    <n v="0.3"/>
    <n v="0"/>
    <n v="0.3"/>
    <s v="H"/>
    <n v="1"/>
  </r>
  <r>
    <s v="106126245"/>
    <x v="8"/>
    <x v="8"/>
    <s v="FORMADO"/>
    <x v="3"/>
    <x v="39"/>
    <s v="LUBRIEXT"/>
    <s v="CORLUBEX"/>
    <s v="B"/>
    <s v="10FORM01"/>
    <x v="1"/>
    <d v="2023-04-01T00:00:00"/>
    <d v="2023-04-01T00:00:00"/>
    <x v="1"/>
    <s v="CUMPLE"/>
    <n v="0.4"/>
    <n v="0.4"/>
    <n v="0"/>
    <n v="0.4"/>
    <s v="H"/>
    <n v="1"/>
  </r>
  <r>
    <s v="106126246"/>
    <x v="9"/>
    <x v="9"/>
    <s v="FORMADO"/>
    <x v="1"/>
    <x v="38"/>
    <s v="LUBRIEXT"/>
    <s v="CORLUBEX"/>
    <s v="A"/>
    <s v="10FORM01"/>
    <x v="1"/>
    <d v="2023-04-01T00:00:00"/>
    <d v="2023-04-01T00:00:00"/>
    <x v="1"/>
    <s v="CUMPLE"/>
    <n v="0.3"/>
    <n v="0.3"/>
    <n v="0"/>
    <n v="0.3"/>
    <s v="H"/>
    <n v="1"/>
  </r>
  <r>
    <s v="106126246"/>
    <x v="9"/>
    <x v="9"/>
    <s v="FORMADO"/>
    <x v="3"/>
    <x v="39"/>
    <s v="LUBRIEXT"/>
    <s v="CORLUBEX"/>
    <s v="A"/>
    <s v="10FORM01"/>
    <x v="1"/>
    <d v="2023-04-01T00:00:00"/>
    <d v="2023-04-01T00:00:00"/>
    <x v="1"/>
    <s v="CUMPLE"/>
    <n v="0.4"/>
    <n v="0.4"/>
    <n v="0"/>
    <n v="0.4"/>
    <s v="H"/>
    <n v="1"/>
  </r>
  <r>
    <s v="106126247"/>
    <x v="7"/>
    <x v="7"/>
    <s v="LINEA DE LARGA VIDA"/>
    <x v="1"/>
    <x v="38"/>
    <s v="LUBRIEXT"/>
    <s v="CORLUBEX"/>
    <s v="B"/>
    <s v="10FORM02"/>
    <x v="1"/>
    <d v="2023-04-01T00:00:00"/>
    <d v="2023-04-01T00:00:00"/>
    <x v="1"/>
    <s v="CUMPLE"/>
    <n v="0.3"/>
    <n v="0.3"/>
    <n v="0"/>
    <n v="0.3"/>
    <s v="H"/>
    <n v="1"/>
  </r>
  <r>
    <s v="106126247"/>
    <x v="7"/>
    <x v="7"/>
    <s v="LINEA DE LARGA VIDA"/>
    <x v="3"/>
    <x v="39"/>
    <s v="LUBRIEXT"/>
    <s v="CORLUBEX"/>
    <s v="B"/>
    <s v="10FORM02"/>
    <x v="1"/>
    <d v="2023-04-01T00:00:00"/>
    <d v="2023-04-01T00:00:00"/>
    <x v="1"/>
    <s v="CUMPLE"/>
    <n v="0.4"/>
    <n v="0.4"/>
    <n v="0"/>
    <n v="0.4"/>
    <s v="H"/>
    <n v="1"/>
  </r>
  <r>
    <s v="106130675"/>
    <x v="1"/>
    <x v="1"/>
    <s v="EMPAQUE RIGIDO"/>
    <x v="1"/>
    <x v="38"/>
    <s v="LUBRIEXT"/>
    <s v="CORLUBEX"/>
    <s v="B"/>
    <s v="10EMPA17"/>
    <x v="1"/>
    <d v="2023-04-03T00:00:00"/>
    <d v="2023-04-03T00:00:00"/>
    <x v="1"/>
    <s v="CUMPLE"/>
    <n v="0.3"/>
    <n v="0.3"/>
    <n v="0"/>
    <n v="0.3"/>
    <s v="H"/>
    <n v="1"/>
  </r>
  <r>
    <s v="106134563"/>
    <x v="2"/>
    <x v="2"/>
    <s v="EMPAQUE"/>
    <x v="1"/>
    <x v="40"/>
    <s v="LUBRIEXT"/>
    <s v="CORLUBEX"/>
    <s v="A"/>
    <s v="10EMPA15"/>
    <x v="1"/>
    <d v="2023-04-05T00:00:00"/>
    <d v="2023-04-05T00:00:00"/>
    <x v="1"/>
    <s v="CUMPLE"/>
    <n v="0.3"/>
    <n v="0.3"/>
    <n v="0"/>
    <n v="0.3"/>
    <s v="H"/>
    <n v="1"/>
  </r>
  <r>
    <s v="106145838"/>
    <x v="2"/>
    <x v="2"/>
    <s v="EMPAQUE"/>
    <x v="1"/>
    <x v="40"/>
    <s v="LUBRIEXT"/>
    <s v="CORLUBEX"/>
    <s v="A"/>
    <s v="10EMPA15"/>
    <x v="1"/>
    <d v="2023-04-12T00:00:00"/>
    <d v="2023-04-12T00:00:00"/>
    <x v="1"/>
    <s v="CUMPLE"/>
    <n v="0.3"/>
    <n v="0.3"/>
    <n v="0"/>
    <n v="0.3"/>
    <s v="H"/>
    <n v="1"/>
  </r>
  <r>
    <s v="106145840"/>
    <x v="3"/>
    <x v="3"/>
    <s v="EMPAQUE"/>
    <x v="1"/>
    <x v="38"/>
    <s v="LUBRIEXT"/>
    <s v="CORLUBEX"/>
    <s v="B"/>
    <s v="10EMPA03"/>
    <x v="1"/>
    <d v="2023-04-12T00:00:00"/>
    <d v="2023-04-12T00:00:00"/>
    <x v="1"/>
    <s v="CUMPLE"/>
    <n v="0.3"/>
    <n v="0.3"/>
    <n v="0"/>
    <n v="0.3"/>
    <s v="H"/>
    <n v="1"/>
  </r>
  <r>
    <s v="106147706"/>
    <x v="8"/>
    <x v="8"/>
    <s v="FORMADO"/>
    <x v="1"/>
    <x v="38"/>
    <s v="LUBRIEXT"/>
    <s v="CORLUBEX"/>
    <s v="B"/>
    <s v="10FORM01"/>
    <x v="1"/>
    <d v="2023-04-15T00:00:00"/>
    <d v="2023-04-15T00:00:00"/>
    <x v="1"/>
    <s v="CUMPLE"/>
    <n v="0.3"/>
    <n v="0.3"/>
    <n v="0"/>
    <n v="0.3"/>
    <s v="H"/>
    <n v="1"/>
  </r>
  <r>
    <s v="106147707"/>
    <x v="9"/>
    <x v="9"/>
    <s v="FORMADO"/>
    <x v="1"/>
    <x v="38"/>
    <s v="LUBRIEXT"/>
    <s v="CORLUBEX"/>
    <s v="A"/>
    <s v="10FORM01"/>
    <x v="1"/>
    <d v="2023-04-15T00:00:00"/>
    <d v="2023-04-15T00:00:00"/>
    <x v="1"/>
    <s v="CUMPLE"/>
    <n v="0.3"/>
    <n v="0.3"/>
    <n v="0"/>
    <n v="0.3"/>
    <s v="H"/>
    <n v="1"/>
  </r>
  <r>
    <s v="106147708"/>
    <x v="7"/>
    <x v="7"/>
    <s v="LINEA DE LARGA VIDA"/>
    <x v="1"/>
    <x v="38"/>
    <s v="LUBRIEXT"/>
    <s v="CORLUBEX"/>
    <s v="B"/>
    <s v="10FORM02"/>
    <x v="1"/>
    <d v="2023-04-15T00:00:00"/>
    <d v="2023-04-15T00:00:00"/>
    <x v="1"/>
    <s v="CUMPLE"/>
    <n v="0.3"/>
    <n v="0.3"/>
    <n v="0"/>
    <n v="0.3"/>
    <s v="H"/>
    <n v="1"/>
  </r>
  <r>
    <s v="106152822"/>
    <x v="1"/>
    <x v="1"/>
    <s v="EMPAQUE RIGIDO"/>
    <x v="1"/>
    <x v="38"/>
    <s v="LUBRIEXT"/>
    <s v="CORLUBEX"/>
    <s v="B"/>
    <s v="10EMPA17"/>
    <x v="1"/>
    <d v="2023-04-17T00:00:00"/>
    <d v="2023-04-17T00:00:00"/>
    <x v="1"/>
    <s v="CUMPLE"/>
    <n v="0.3"/>
    <n v="0.3"/>
    <n v="0"/>
    <n v="0.3"/>
    <s v="H"/>
    <n v="1"/>
  </r>
  <r>
    <s v="106157119"/>
    <x v="2"/>
    <x v="2"/>
    <s v="EMPAQUE"/>
    <x v="1"/>
    <x v="40"/>
    <s v="LUBRIEXT"/>
    <s v="CORLUBEX"/>
    <s v="A"/>
    <s v="10EMPA15"/>
    <x v="1"/>
    <d v="2023-04-19T00:00:00"/>
    <d v="2023-04-19T00:00:00"/>
    <x v="1"/>
    <s v="CUMPLE"/>
    <n v="0.3"/>
    <n v="0.3"/>
    <n v="0"/>
    <n v="0.3"/>
    <s v="H"/>
    <n v="1"/>
  </r>
  <r>
    <s v="106168806"/>
    <x v="2"/>
    <x v="2"/>
    <s v="EMPAQUE"/>
    <x v="1"/>
    <x v="40"/>
    <s v="LUBRIEXT"/>
    <s v="CORLUBEX"/>
    <s v="A"/>
    <s v="10EMPA15"/>
    <x v="1"/>
    <d v="2023-04-26T00:00:00"/>
    <d v="2023-04-26T00:00:00"/>
    <x v="1"/>
    <s v="CUMPLE"/>
    <n v="0.3"/>
    <n v="0.3"/>
    <n v="0"/>
    <n v="0.3"/>
    <s v="H"/>
    <n v="1"/>
  </r>
  <r>
    <s v="106168806"/>
    <x v="2"/>
    <x v="2"/>
    <s v="EMPAQUE"/>
    <x v="3"/>
    <x v="39"/>
    <s v="LUBRIEXT"/>
    <s v="CORLUBEX"/>
    <s v="A"/>
    <s v="10EMPA15"/>
    <x v="1"/>
    <d v="2023-04-26T00:00:00"/>
    <d v="2023-04-26T00:00:00"/>
    <x v="1"/>
    <s v="CUMPLE"/>
    <n v="0.4"/>
    <n v="0.4"/>
    <n v="0"/>
    <n v="0.4"/>
    <s v="H"/>
    <n v="1"/>
  </r>
  <r>
    <s v="106168809"/>
    <x v="3"/>
    <x v="3"/>
    <s v="EMPAQUE"/>
    <x v="1"/>
    <x v="38"/>
    <s v="LUBRIEXT"/>
    <s v="CORLUBEX"/>
    <s v="B"/>
    <s v="10EMPA03"/>
    <x v="1"/>
    <d v="2023-04-26T00:00:00"/>
    <d v="2023-04-26T00:00:00"/>
    <x v="1"/>
    <s v="CUMPLE"/>
    <n v="0.3"/>
    <n v="0.3"/>
    <n v="0"/>
    <n v="0.3"/>
    <s v="H"/>
    <n v="1"/>
  </r>
  <r>
    <s v="106168809"/>
    <x v="3"/>
    <x v="3"/>
    <s v="EMPAQUE"/>
    <x v="3"/>
    <x v="39"/>
    <s v="LUBRIEXT"/>
    <s v="CORLUBEX"/>
    <s v="B"/>
    <s v="10EMPA03"/>
    <x v="1"/>
    <d v="2023-04-26T00:00:00"/>
    <d v="2023-04-26T00:00:00"/>
    <x v="1"/>
    <s v="CUMPLE"/>
    <n v="0.5"/>
    <n v="0.5"/>
    <n v="0"/>
    <n v="0.5"/>
    <s v="H"/>
    <n v="1"/>
  </r>
  <r>
    <s v="106172506"/>
    <x v="8"/>
    <x v="8"/>
    <s v="FORMADO"/>
    <x v="1"/>
    <x v="38"/>
    <s v="LUBRIEXT"/>
    <s v="CORLUBEX"/>
    <s v="B"/>
    <s v="10FORM01"/>
    <x v="1"/>
    <d v="2023-04-29T00:00:00"/>
    <d v="2023-04-28T00:00:00"/>
    <x v="1"/>
    <s v="CUMPLE"/>
    <n v="0.3"/>
    <n v="0.3"/>
    <n v="0"/>
    <n v="0.3"/>
    <s v="H"/>
    <n v="1"/>
  </r>
  <r>
    <s v="106172506"/>
    <x v="8"/>
    <x v="8"/>
    <s v="FORMADO"/>
    <x v="3"/>
    <x v="39"/>
    <s v="LUBRIEXT"/>
    <s v="CORLUBEX"/>
    <s v="B"/>
    <s v="10FORM01"/>
    <x v="1"/>
    <d v="2023-04-29T00:00:00"/>
    <d v="2023-04-29T00:00:00"/>
    <x v="1"/>
    <s v="CUMPLE"/>
    <n v="0.4"/>
    <n v="0.4"/>
    <n v="0"/>
    <n v="0.4"/>
    <s v="H"/>
    <n v="1"/>
  </r>
  <r>
    <s v="106172507"/>
    <x v="9"/>
    <x v="9"/>
    <s v="FORMADO"/>
    <x v="1"/>
    <x v="38"/>
    <s v="LUBRIEXT"/>
    <s v="CORLUBEX"/>
    <s v="A"/>
    <s v="10FORM01"/>
    <x v="1"/>
    <d v="2023-04-29T00:00:00"/>
    <d v="2023-04-29T00:00:00"/>
    <x v="1"/>
    <s v="CUMPLE"/>
    <n v="0.3"/>
    <n v="0.3"/>
    <n v="0"/>
    <n v="0.3"/>
    <s v="H"/>
    <n v="1"/>
  </r>
  <r>
    <s v="106172507"/>
    <x v="9"/>
    <x v="9"/>
    <s v="FORMADO"/>
    <x v="3"/>
    <x v="39"/>
    <s v="LUBRIEXT"/>
    <s v="CORLUBEX"/>
    <s v="A"/>
    <s v="10FORM01"/>
    <x v="1"/>
    <d v="2023-04-29T00:00:00"/>
    <d v="2023-04-29T00:00:00"/>
    <x v="1"/>
    <s v="CUMPLE"/>
    <n v="0.4"/>
    <n v="0.4"/>
    <n v="0"/>
    <n v="0.4"/>
    <s v="H"/>
    <n v="1"/>
  </r>
  <r>
    <s v="106172508"/>
    <x v="7"/>
    <x v="7"/>
    <s v="LINEA DE LARGA VIDA"/>
    <x v="1"/>
    <x v="38"/>
    <s v="LUBRIEXT"/>
    <s v="CORLUBEX"/>
    <s v="B"/>
    <s v="10FORM02"/>
    <x v="1"/>
    <d v="2023-04-29T00:00:00"/>
    <d v="2023-04-29T00:00:00"/>
    <x v="1"/>
    <s v="CUMPLE"/>
    <n v="0.3"/>
    <n v="0.3"/>
    <n v="0"/>
    <n v="0.3"/>
    <s v="H"/>
    <n v="1"/>
  </r>
  <r>
    <s v="106172508"/>
    <x v="7"/>
    <x v="7"/>
    <s v="LINEA DE LARGA VIDA"/>
    <x v="3"/>
    <x v="39"/>
    <s v="LUBRIEXT"/>
    <s v="CORLUBEX"/>
    <s v="B"/>
    <s v="10FORM02"/>
    <x v="1"/>
    <d v="2023-04-29T00:00:00"/>
    <d v="2023-04-29T00:00:00"/>
    <x v="1"/>
    <s v="CUMPLE"/>
    <n v="0.4"/>
    <n v="0.4"/>
    <n v="0"/>
    <n v="0.4"/>
    <s v="H"/>
    <n v="1"/>
  </r>
  <r>
    <s v="106179516"/>
    <x v="1"/>
    <x v="1"/>
    <s v="EMPAQUE RIGIDO"/>
    <x v="1"/>
    <x v="38"/>
    <s v="LUBRIEXT"/>
    <s v="CORLUBEX"/>
    <s v="B"/>
    <s v="10EMPA17"/>
    <x v="1"/>
    <d v="2023-05-01T00:00:00"/>
    <d v="2023-05-01T00:00:00"/>
    <x v="1"/>
    <s v="CUMPLE"/>
    <n v="0.3"/>
    <n v="0.3"/>
    <n v="0"/>
    <n v="0.3"/>
    <s v="H"/>
    <n v="1"/>
  </r>
  <r>
    <s v="106183956"/>
    <x v="2"/>
    <x v="2"/>
    <s v="EMPAQUE"/>
    <x v="1"/>
    <x v="40"/>
    <s v="LUBRIEXT"/>
    <s v="CORLUBEX"/>
    <s v="A"/>
    <s v="10EMPA15"/>
    <x v="1"/>
    <d v="2023-05-03T00:00:00"/>
    <d v="2023-05-03T00:00:00"/>
    <x v="1"/>
    <s v="CUMPLE"/>
    <n v="0.3"/>
    <n v="0.3"/>
    <n v="0"/>
    <n v="0.3"/>
    <s v="H"/>
    <n v="1"/>
  </r>
  <r>
    <s v="106196701"/>
    <x v="2"/>
    <x v="2"/>
    <s v="EMPAQUE"/>
    <x v="1"/>
    <x v="40"/>
    <s v="LUBRIEXT"/>
    <s v="CORLUBEX"/>
    <s v="A"/>
    <s v="10EMPA15"/>
    <x v="1"/>
    <d v="2023-05-10T00:00:00"/>
    <d v="2023-05-10T00:00:00"/>
    <x v="1"/>
    <s v="CUMPLE"/>
    <n v="0.3"/>
    <n v="0.3"/>
    <n v="0"/>
    <n v="0.3"/>
    <s v="H"/>
    <n v="1"/>
  </r>
  <r>
    <s v="106196703"/>
    <x v="3"/>
    <x v="3"/>
    <s v="EMPAQUE"/>
    <x v="1"/>
    <x v="38"/>
    <s v="LUBRIEXT"/>
    <s v="CORLUBEX"/>
    <s v="B"/>
    <s v="10EMPA03"/>
    <x v="1"/>
    <d v="2023-05-10T00:00:00"/>
    <d v="2023-05-10T00:00:00"/>
    <x v="1"/>
    <s v="CUMPLE"/>
    <n v="0.3"/>
    <n v="0.3"/>
    <n v="0"/>
    <n v="0.3"/>
    <s v="H"/>
    <n v="1"/>
  </r>
  <r>
    <s v="106198857"/>
    <x v="8"/>
    <x v="8"/>
    <s v="FORMADO"/>
    <x v="1"/>
    <x v="38"/>
    <s v="LUBRIEXT"/>
    <s v="CORLUBEX"/>
    <s v="B"/>
    <s v="10FORM01"/>
    <x v="1"/>
    <d v="2023-05-13T00:00:00"/>
    <d v="2023-05-13T00:00:00"/>
    <x v="1"/>
    <s v="CUMPLE"/>
    <n v="0.3"/>
    <n v="0.3"/>
    <n v="0"/>
    <n v="0.3"/>
    <s v="H"/>
    <n v="1"/>
  </r>
  <r>
    <s v="106198858"/>
    <x v="9"/>
    <x v="9"/>
    <s v="FORMADO"/>
    <x v="1"/>
    <x v="38"/>
    <s v="LUBRIEXT"/>
    <s v="CORLUBEX"/>
    <s v="B"/>
    <s v="10FORM01"/>
    <x v="1"/>
    <d v="2023-05-13T00:00:00"/>
    <d v="2023-05-13T00:00:00"/>
    <x v="1"/>
    <s v="CUMPLE"/>
    <n v="0.3"/>
    <n v="0.3"/>
    <n v="0"/>
    <n v="0.3"/>
    <s v="H"/>
    <n v="1"/>
  </r>
  <r>
    <s v="106198859"/>
    <x v="7"/>
    <x v="7"/>
    <s v="LINEA DE LARGA VIDA"/>
    <x v="1"/>
    <x v="38"/>
    <s v="LUBRIEXT"/>
    <s v="CORLUBEX"/>
    <s v="B"/>
    <s v="10FORM02"/>
    <x v="1"/>
    <d v="2023-05-13T00:00:00"/>
    <d v="2023-05-13T00:00:00"/>
    <x v="1"/>
    <s v="CUMPLE"/>
    <n v="0.3"/>
    <n v="0.3"/>
    <n v="0"/>
    <n v="0.3"/>
    <s v="H"/>
    <n v="1"/>
  </r>
  <r>
    <s v="106204657"/>
    <x v="1"/>
    <x v="1"/>
    <s v="EMPAQUE RIGIDO"/>
    <x v="1"/>
    <x v="38"/>
    <s v="LUBRIEXT"/>
    <s v="CORLUBEX"/>
    <s v="B"/>
    <s v="10EMPA17"/>
    <x v="1"/>
    <d v="2023-05-15T00:00:00"/>
    <d v="2023-05-15T00:00:00"/>
    <x v="1"/>
    <s v="CUMPLE"/>
    <n v="0.3"/>
    <n v="0.3"/>
    <n v="0"/>
    <n v="0.3"/>
    <s v="H"/>
    <n v="1"/>
  </r>
  <r>
    <s v="106208400"/>
    <x v="2"/>
    <x v="2"/>
    <s v="EMPAQUE"/>
    <x v="1"/>
    <x v="40"/>
    <s v="LUBRIEXT"/>
    <s v="CORLUBEX"/>
    <s v="A"/>
    <s v="10EMPA15"/>
    <x v="1"/>
    <d v="2023-05-17T00:00:00"/>
    <d v="2023-05-17T00:00:00"/>
    <x v="1"/>
    <s v="CUMPLE"/>
    <n v="0.3"/>
    <n v="0.3"/>
    <n v="0"/>
    <n v="0.3"/>
    <s v="H"/>
    <n v="1"/>
  </r>
  <r>
    <s v="106225078"/>
    <x v="2"/>
    <x v="2"/>
    <s v="EMPAQUE"/>
    <x v="1"/>
    <x v="40"/>
    <s v="LUBRIEXT"/>
    <s v="CORLUBEX"/>
    <s v="A"/>
    <s v="10EMPA15"/>
    <x v="1"/>
    <d v="2023-05-24T00:00:00"/>
    <d v="2023-05-24T00:00:00"/>
    <x v="1"/>
    <s v="CUMPLE"/>
    <n v="0.3"/>
    <n v="0.3"/>
    <n v="0"/>
    <n v="0.3"/>
    <s v="H"/>
    <n v="1"/>
  </r>
  <r>
    <s v="106225078"/>
    <x v="2"/>
    <x v="2"/>
    <s v="EMPAQUE"/>
    <x v="3"/>
    <x v="39"/>
    <s v="LUBRIEXT"/>
    <s v="CORLUBEX"/>
    <s v="A"/>
    <s v="10EMPA15"/>
    <x v="1"/>
    <d v="2023-05-24T00:00:00"/>
    <d v="2023-05-24T00:00:00"/>
    <x v="1"/>
    <s v="CUMPLE"/>
    <n v="0.4"/>
    <n v="0.4"/>
    <n v="0"/>
    <n v="0.4"/>
    <s v="H"/>
    <n v="1"/>
  </r>
  <r>
    <s v="106225080"/>
    <x v="3"/>
    <x v="3"/>
    <s v="EMPAQUE"/>
    <x v="1"/>
    <x v="38"/>
    <s v="LUBRIEXT"/>
    <s v="CORLUBEX"/>
    <s v="B"/>
    <s v="10EMPA03"/>
    <x v="1"/>
    <d v="2023-05-24T00:00:00"/>
    <d v="2023-05-24T00:00:00"/>
    <x v="1"/>
    <s v="CUMPLE"/>
    <n v="0.3"/>
    <n v="0.3"/>
    <n v="0"/>
    <n v="0.3"/>
    <s v="H"/>
    <n v="1"/>
  </r>
  <r>
    <s v="106225080"/>
    <x v="3"/>
    <x v="3"/>
    <s v="EMPAQUE"/>
    <x v="3"/>
    <x v="39"/>
    <s v="LUBRIEXT"/>
    <s v="CORLUBEX"/>
    <s v="B"/>
    <s v="10EMPA03"/>
    <x v="1"/>
    <d v="2023-05-24T00:00:00"/>
    <d v="2023-05-24T00:00:00"/>
    <x v="1"/>
    <s v="CUMPLE"/>
    <n v="0.5"/>
    <n v="0.5"/>
    <n v="0"/>
    <n v="0.5"/>
    <s v="H"/>
    <n v="1"/>
  </r>
  <r>
    <s v="106227329"/>
    <x v="8"/>
    <x v="8"/>
    <s v="FORMADO"/>
    <x v="1"/>
    <x v="38"/>
    <s v="LUBRIEXT"/>
    <s v="CORLUBEX"/>
    <s v="B"/>
    <s v="10FORM01"/>
    <x v="1"/>
    <d v="2023-05-27T00:00:00"/>
    <d v="2023-05-27T00:00:00"/>
    <x v="1"/>
    <s v="CUMPLE"/>
    <n v="0.3"/>
    <n v="0.3"/>
    <n v="0"/>
    <n v="0.3"/>
    <s v="H"/>
    <n v="1"/>
  </r>
  <r>
    <s v="106227329"/>
    <x v="8"/>
    <x v="8"/>
    <s v="FORMADO"/>
    <x v="3"/>
    <x v="39"/>
    <s v="LUBRIEXT"/>
    <s v="CORLUBEX"/>
    <s v="B"/>
    <s v="10FORM01"/>
    <x v="1"/>
    <d v="2023-05-27T00:00:00"/>
    <d v="2023-05-14T00:00:00"/>
    <x v="1"/>
    <s v="CUMPLE"/>
    <n v="0.4"/>
    <n v="0.4"/>
    <n v="0"/>
    <n v="0.4"/>
    <s v="H"/>
    <n v="1"/>
  </r>
  <r>
    <s v="106227330"/>
    <x v="9"/>
    <x v="9"/>
    <s v="FORMADO"/>
    <x v="1"/>
    <x v="38"/>
    <s v="LUBRIEXT"/>
    <s v="CORLUBEX"/>
    <s v="B"/>
    <s v="10FORM01"/>
    <x v="1"/>
    <d v="2023-05-27T00:00:00"/>
    <d v="2023-05-27T00:00:00"/>
    <x v="1"/>
    <s v="CUMPLE"/>
    <n v="0.3"/>
    <n v="0.3"/>
    <n v="0"/>
    <n v="0.3"/>
    <s v="H"/>
    <n v="1"/>
  </r>
  <r>
    <s v="106227330"/>
    <x v="9"/>
    <x v="9"/>
    <s v="FORMADO"/>
    <x v="3"/>
    <x v="39"/>
    <s v="LUBRIEXT"/>
    <s v="CORLUBEX"/>
    <s v="B"/>
    <s v="10FORM01"/>
    <x v="1"/>
    <d v="2023-05-27T00:00:00"/>
    <d v="2023-05-27T00:00:00"/>
    <x v="1"/>
    <s v="CUMPLE"/>
    <n v="0.4"/>
    <n v="0.4"/>
    <n v="0"/>
    <n v="0.4"/>
    <s v="H"/>
    <n v="1"/>
  </r>
  <r>
    <s v="106227331"/>
    <x v="7"/>
    <x v="7"/>
    <s v="LINEA DE LARGA VIDA"/>
    <x v="1"/>
    <x v="38"/>
    <s v="LUBRIEXT"/>
    <s v="CORLUBEX"/>
    <s v="B"/>
    <s v="10FORM02"/>
    <x v="1"/>
    <d v="2023-05-27T00:00:00"/>
    <d v="2023-05-27T00:00:00"/>
    <x v="1"/>
    <s v="CUMPLE"/>
    <n v="0.3"/>
    <n v="0.3"/>
    <n v="0"/>
    <n v="0.3"/>
    <s v="H"/>
    <n v="1"/>
  </r>
  <r>
    <s v="106227331"/>
    <x v="7"/>
    <x v="7"/>
    <s v="LINEA DE LARGA VIDA"/>
    <x v="3"/>
    <x v="39"/>
    <s v="LUBRIEXT"/>
    <s v="CORLUBEX"/>
    <s v="B"/>
    <s v="10FORM02"/>
    <x v="1"/>
    <d v="2023-05-27T00:00:00"/>
    <d v="2023-05-27T00:00:00"/>
    <x v="1"/>
    <s v="CUMPLE"/>
    <n v="0.4"/>
    <n v="0.4"/>
    <n v="0"/>
    <n v="0.4"/>
    <s v="H"/>
    <n v="1"/>
  </r>
  <r>
    <s v="106233507"/>
    <x v="1"/>
    <x v="1"/>
    <s v="EMPAQUE RIGIDO"/>
    <x v="1"/>
    <x v="38"/>
    <s v="LUBRIEXT"/>
    <s v="CORLUBEX"/>
    <s v="B"/>
    <s v="10EMPA17"/>
    <x v="1"/>
    <d v="2023-05-29T00:00:00"/>
    <d v="2023-05-17T00:00:00"/>
    <x v="1"/>
    <s v="CUMPLE"/>
    <n v="0.3"/>
    <n v="0.3"/>
    <n v="0"/>
    <n v="0.3"/>
    <s v="H"/>
    <n v="1"/>
  </r>
  <r>
    <s v="106239507"/>
    <x v="2"/>
    <x v="2"/>
    <s v="EMPAQUE"/>
    <x v="1"/>
    <x v="40"/>
    <s v="LUBRIEXT"/>
    <s v="CORLUBEX"/>
    <s v="A"/>
    <s v="10EMPA15"/>
    <x v="1"/>
    <d v="2023-05-31T00:00:00"/>
    <d v="2023-05-31T00:00:00"/>
    <x v="1"/>
    <s v="CUMPLE"/>
    <n v="0.3"/>
    <n v="0.3"/>
    <n v="0"/>
    <n v="0.3"/>
    <s v="H"/>
    <n v="1"/>
  </r>
  <r>
    <s v="106253275"/>
    <x v="2"/>
    <x v="2"/>
    <s v="EMPAQUE"/>
    <x v="1"/>
    <x v="40"/>
    <s v="LUBRIEXT"/>
    <s v="CORLUBEX"/>
    <s v="A"/>
    <s v="10EMPA15"/>
    <x v="1"/>
    <d v="2023-06-07T00:00:00"/>
    <d v="2023-06-07T00:00:00"/>
    <x v="1"/>
    <s v="CUMPLE"/>
    <n v="0.3"/>
    <n v="0.3"/>
    <n v="0"/>
    <n v="0.3"/>
    <s v="H"/>
    <n v="1"/>
  </r>
  <r>
    <s v="106253277"/>
    <x v="3"/>
    <x v="3"/>
    <s v="EMPAQUE"/>
    <x v="1"/>
    <x v="38"/>
    <s v="LUBRIEXT"/>
    <s v="CORLUBEX"/>
    <s v="B"/>
    <s v="10EMPA03"/>
    <x v="1"/>
    <d v="2023-06-07T00:00:00"/>
    <d v="2023-06-07T00:00:00"/>
    <x v="1"/>
    <s v="CUMPLE"/>
    <n v="0.3"/>
    <n v="0.3"/>
    <n v="0"/>
    <n v="0.3"/>
    <s v="H"/>
    <n v="1"/>
  </r>
  <r>
    <s v="106255135"/>
    <x v="8"/>
    <x v="8"/>
    <s v="FORMADO"/>
    <x v="1"/>
    <x v="38"/>
    <s v="LUBRIEXT"/>
    <s v="CORLUBEX"/>
    <s v="B"/>
    <s v="10FORM01"/>
    <x v="1"/>
    <d v="2023-06-10T00:00:00"/>
    <d v="2023-06-10T00:00:00"/>
    <x v="1"/>
    <s v="CUMPLE"/>
    <n v="0.3"/>
    <n v="0.3"/>
    <n v="0"/>
    <n v="0.3"/>
    <s v="H"/>
    <n v="1"/>
  </r>
  <r>
    <s v="106255136"/>
    <x v="9"/>
    <x v="9"/>
    <s v="FORMADO"/>
    <x v="1"/>
    <x v="38"/>
    <s v="LUBRIEXT"/>
    <s v="CORLUBEX"/>
    <s v="B"/>
    <s v="10FORM01"/>
    <x v="1"/>
    <d v="2023-06-10T00:00:00"/>
    <d v="2023-06-10T00:00:00"/>
    <x v="1"/>
    <s v="CUMPLE"/>
    <n v="0.3"/>
    <n v="0.3"/>
    <n v="0"/>
    <n v="0.3"/>
    <s v="H"/>
    <n v="1"/>
  </r>
  <r>
    <s v="106255137"/>
    <x v="7"/>
    <x v="7"/>
    <s v="LINEA DE LARGA VIDA"/>
    <x v="1"/>
    <x v="38"/>
    <s v="LUBRIEXT"/>
    <s v="CORLUBEX"/>
    <s v="B"/>
    <s v="10FORM02"/>
    <x v="1"/>
    <d v="2023-06-10T00:00:00"/>
    <d v="2023-06-10T00:00:00"/>
    <x v="1"/>
    <s v="CUMPLE"/>
    <n v="0.3"/>
    <n v="0.3"/>
    <n v="0"/>
    <n v="0.3"/>
    <s v="H"/>
    <n v="1"/>
  </r>
  <r>
    <s v="106261106"/>
    <x v="1"/>
    <x v="1"/>
    <s v="EMPAQUE RIGIDO"/>
    <x v="1"/>
    <x v="38"/>
    <s v="LUBRIEXT"/>
    <s v="CORLUBEX"/>
    <s v="B"/>
    <s v="10EMPA17"/>
    <x v="1"/>
    <d v="2023-06-12T00:00:00"/>
    <d v="2023-06-12T00:00:00"/>
    <x v="1"/>
    <s v="CUMPLE"/>
    <n v="0.3"/>
    <n v="0.3"/>
    <n v="0"/>
    <n v="0.3"/>
    <s v="H"/>
    <n v="1"/>
  </r>
  <r>
    <s v="106265401"/>
    <x v="2"/>
    <x v="2"/>
    <s v="EMPAQUE"/>
    <x v="1"/>
    <x v="40"/>
    <s v="LUBRIEXT"/>
    <s v="CORLUBEX"/>
    <s v="A"/>
    <s v="10EMPA15"/>
    <x v="1"/>
    <d v="2023-06-14T00:00:00"/>
    <d v="2023-06-14T00:00:00"/>
    <x v="1"/>
    <s v="CUMPLE"/>
    <n v="0.3"/>
    <n v="0.3"/>
    <n v="0"/>
    <n v="0.3"/>
    <s v="H"/>
    <n v="1"/>
  </r>
  <r>
    <s v="106278403"/>
    <x v="2"/>
    <x v="2"/>
    <s v="EMPAQUE"/>
    <x v="1"/>
    <x v="40"/>
    <s v="LUBRIEXT"/>
    <s v="CORLUBEX"/>
    <s v="A"/>
    <s v="10EMPA15"/>
    <x v="1"/>
    <d v="2023-06-21T00:00:00"/>
    <d v="2023-06-21T00:00:00"/>
    <x v="1"/>
    <s v="CUMPLE"/>
    <n v="0.3"/>
    <n v="0.3"/>
    <n v="0"/>
    <n v="0.3"/>
    <s v="H"/>
    <n v="1"/>
  </r>
  <r>
    <s v="106278403"/>
    <x v="2"/>
    <x v="2"/>
    <s v="EMPAQUE"/>
    <x v="3"/>
    <x v="39"/>
    <s v="LUBRIEXT"/>
    <s v="CORLUBEX"/>
    <s v="A"/>
    <s v="10EMPA15"/>
    <x v="1"/>
    <d v="2023-06-21T00:00:00"/>
    <d v="2023-06-21T00:00:00"/>
    <x v="1"/>
    <s v="CUMPLE"/>
    <n v="0.4"/>
    <n v="0.4"/>
    <n v="0"/>
    <n v="0.4"/>
    <s v="H"/>
    <n v="1"/>
  </r>
  <r>
    <s v="106278405"/>
    <x v="3"/>
    <x v="3"/>
    <s v="EMPAQUE"/>
    <x v="1"/>
    <x v="38"/>
    <s v="LUBRIEXT"/>
    <s v="CORLUBEX"/>
    <s v="B"/>
    <s v="10EMPA03"/>
    <x v="1"/>
    <d v="2023-06-21T00:00:00"/>
    <d v="2023-06-21T00:00:00"/>
    <x v="1"/>
    <s v="CUMPLE"/>
    <n v="0.3"/>
    <n v="0.3"/>
    <n v="0"/>
    <n v="0.3"/>
    <s v="H"/>
    <n v="1"/>
  </r>
  <r>
    <s v="106278405"/>
    <x v="3"/>
    <x v="3"/>
    <s v="EMPAQUE"/>
    <x v="3"/>
    <x v="39"/>
    <s v="LUBRIEXT"/>
    <s v="CORLUBEX"/>
    <s v="B"/>
    <s v="10EMPA03"/>
    <x v="1"/>
    <d v="2023-06-21T00:00:00"/>
    <d v="2023-06-21T00:00:00"/>
    <x v="1"/>
    <s v="CUMPLE"/>
    <n v="0.5"/>
    <n v="0.5"/>
    <n v="0"/>
    <n v="0.5"/>
    <s v="H"/>
    <n v="1"/>
  </r>
  <r>
    <s v="106280553"/>
    <x v="8"/>
    <x v="8"/>
    <s v="FORMADO"/>
    <x v="1"/>
    <x v="38"/>
    <s v="LUBRIEXT"/>
    <s v="CORLUBEX"/>
    <s v="B"/>
    <s v="10FORM01"/>
    <x v="1"/>
    <d v="2023-06-24T00:00:00"/>
    <d v="2023-06-24T00:00:00"/>
    <x v="1"/>
    <s v="CUMPLE"/>
    <n v="0.3"/>
    <n v="0.3"/>
    <n v="0"/>
    <n v="0.3"/>
    <s v="H"/>
    <n v="1"/>
  </r>
  <r>
    <s v="106280553"/>
    <x v="8"/>
    <x v="8"/>
    <s v="FORMADO"/>
    <x v="3"/>
    <x v="39"/>
    <s v="LUBRIEXT"/>
    <s v="CORLUBEX"/>
    <s v="B"/>
    <s v="10FORM01"/>
    <x v="1"/>
    <d v="2023-06-24T00:00:00"/>
    <d v="2023-06-24T00:00:00"/>
    <x v="1"/>
    <s v="CUMPLE"/>
    <n v="0.4"/>
    <n v="0.4"/>
    <n v="0"/>
    <n v="0.4"/>
    <s v="H"/>
    <n v="1"/>
  </r>
  <r>
    <s v="106280554"/>
    <x v="9"/>
    <x v="9"/>
    <s v="FORMADO"/>
    <x v="1"/>
    <x v="38"/>
    <s v="LUBRIEXT"/>
    <s v="CORLUBEX"/>
    <s v="B"/>
    <s v="10FORM01"/>
    <x v="1"/>
    <d v="2023-06-24T00:00:00"/>
    <d v="2023-06-24T00:00:00"/>
    <x v="1"/>
    <s v="CUMPLE"/>
    <n v="0.3"/>
    <n v="0.3"/>
    <n v="0"/>
    <n v="0.3"/>
    <s v="H"/>
    <n v="1"/>
  </r>
  <r>
    <s v="106280554"/>
    <x v="9"/>
    <x v="9"/>
    <s v="FORMADO"/>
    <x v="3"/>
    <x v="39"/>
    <s v="LUBRIEXT"/>
    <s v="CORLUBEX"/>
    <s v="B"/>
    <s v="10FORM01"/>
    <x v="1"/>
    <d v="2023-06-24T00:00:00"/>
    <d v="2023-06-24T00:00:00"/>
    <x v="1"/>
    <s v="CUMPLE"/>
    <n v="0.4"/>
    <n v="0.4"/>
    <n v="0"/>
    <n v="0.4"/>
    <s v="H"/>
    <n v="1"/>
  </r>
  <r>
    <s v="106280555"/>
    <x v="7"/>
    <x v="7"/>
    <s v="LINEA DE LARGA VIDA"/>
    <x v="1"/>
    <x v="38"/>
    <s v="LUBRIEXT"/>
    <s v="CORLUBEX"/>
    <s v="B"/>
    <s v="10FORM02"/>
    <x v="1"/>
    <d v="2023-06-24T00:00:00"/>
    <d v="2023-06-24T00:00:00"/>
    <x v="1"/>
    <s v="CUMPLE"/>
    <n v="0.3"/>
    <n v="0.3"/>
    <n v="0"/>
    <n v="0.3"/>
    <s v="H"/>
    <n v="1"/>
  </r>
  <r>
    <s v="106280555"/>
    <x v="7"/>
    <x v="7"/>
    <s v="LINEA DE LARGA VIDA"/>
    <x v="3"/>
    <x v="39"/>
    <s v="LUBRIEXT"/>
    <s v="CORLUBEX"/>
    <s v="B"/>
    <s v="10FORM02"/>
    <x v="1"/>
    <d v="2023-06-24T00:00:00"/>
    <d v="2023-06-24T00:00:00"/>
    <x v="1"/>
    <s v="CUMPLE"/>
    <n v="0.4"/>
    <n v="0.4"/>
    <n v="0"/>
    <n v="0.4"/>
    <s v="H"/>
    <n v="1"/>
  </r>
  <r>
    <s v="106286345"/>
    <x v="1"/>
    <x v="1"/>
    <s v="EMPAQUE RIGIDO"/>
    <x v="1"/>
    <x v="38"/>
    <s v="LUBRIEXT"/>
    <s v="CORLUBEX"/>
    <s v="B"/>
    <s v="10EMPA17"/>
    <x v="1"/>
    <d v="2023-06-26T00:00:00"/>
    <d v="2023-06-26T00:00:00"/>
    <x v="1"/>
    <s v="CUMPLE"/>
    <n v="0.3"/>
    <n v="0.3"/>
    <n v="0"/>
    <n v="0.3"/>
    <s v="H"/>
    <n v="1"/>
  </r>
  <r>
    <s v="106292805"/>
    <x v="2"/>
    <x v="2"/>
    <s v="EMPAQUE"/>
    <x v="1"/>
    <x v="40"/>
    <s v="LUBRIEXT"/>
    <s v="CORLUBEX"/>
    <s v="A"/>
    <s v="10EMPA15"/>
    <x v="1"/>
    <d v="2023-06-28T00:00:00"/>
    <d v="2023-06-28T00:00:00"/>
    <x v="1"/>
    <s v="CUMPLE"/>
    <n v="0.3"/>
    <n v="0.3"/>
    <n v="0"/>
    <n v="0.3"/>
    <s v="H"/>
    <n v="1"/>
  </r>
  <r>
    <s v="106305544"/>
    <x v="2"/>
    <x v="2"/>
    <s v="EMPAQUE"/>
    <x v="1"/>
    <x v="40"/>
    <s v="LUBRIEXT"/>
    <s v="CORLUBEX"/>
    <s v="A"/>
    <s v="10EMPA15"/>
    <x v="1"/>
    <d v="2023-07-05T00:00:00"/>
    <d v="2023-07-05T00:00:00"/>
    <x v="1"/>
    <s v="CUMPLE"/>
    <n v="0.3"/>
    <n v="0.3"/>
    <n v="0"/>
    <n v="0.3"/>
    <s v="H"/>
    <n v="1"/>
  </r>
  <r>
    <s v="106305546"/>
    <x v="3"/>
    <x v="3"/>
    <s v="EMPAQUE"/>
    <x v="1"/>
    <x v="38"/>
    <s v="LUBRIEXT"/>
    <s v="CORLUBEX"/>
    <s v="B"/>
    <s v="10EMPA03"/>
    <x v="1"/>
    <d v="2023-07-05T00:00:00"/>
    <d v="2023-07-05T00:00:00"/>
    <x v="1"/>
    <s v="CUMPLE"/>
    <n v="0.3"/>
    <n v="0.3"/>
    <n v="0"/>
    <n v="0.3"/>
    <s v="H"/>
    <n v="1"/>
  </r>
  <r>
    <s v="106306507"/>
    <x v="8"/>
    <x v="8"/>
    <s v="FORMADO"/>
    <x v="1"/>
    <x v="38"/>
    <s v="LUBRIEXT"/>
    <s v="CORLUBEX"/>
    <s v="B"/>
    <s v="10FORM01"/>
    <x v="1"/>
    <d v="2023-07-08T00:00:00"/>
    <d v="2023-07-08T00:00:00"/>
    <x v="1"/>
    <s v="CUMPLE"/>
    <n v="0.3"/>
    <n v="0.3"/>
    <n v="0"/>
    <n v="0.3"/>
    <s v="H"/>
    <n v="1"/>
  </r>
  <r>
    <s v="106306508"/>
    <x v="9"/>
    <x v="9"/>
    <s v="FORMADO"/>
    <x v="1"/>
    <x v="38"/>
    <s v="LUBRIEXT"/>
    <s v="CORLUBEX"/>
    <s v="B"/>
    <s v="10FORM01"/>
    <x v="1"/>
    <d v="2023-07-08T00:00:00"/>
    <d v="2023-07-08T00:00:00"/>
    <x v="1"/>
    <s v="CUMPLE"/>
    <n v="0.3"/>
    <n v="0.3"/>
    <n v="0"/>
    <n v="0.3"/>
    <s v="H"/>
    <n v="1"/>
  </r>
  <r>
    <s v="106306509"/>
    <x v="7"/>
    <x v="7"/>
    <s v="LINEA DE LARGA VIDA"/>
    <x v="1"/>
    <x v="38"/>
    <s v="LUBRIEXT"/>
    <s v="CORLUBEX"/>
    <s v="B"/>
    <s v="10FORM02"/>
    <x v="1"/>
    <d v="2023-07-08T00:00:00"/>
    <d v="2023-07-08T00:00:00"/>
    <x v="1"/>
    <s v="CUMPLE"/>
    <n v="0.3"/>
    <n v="0.3"/>
    <n v="0"/>
    <n v="0.3"/>
    <s v="H"/>
    <n v="1"/>
  </r>
  <r>
    <s v="106309195"/>
    <x v="1"/>
    <x v="1"/>
    <s v="EMPAQUE RIGIDO"/>
    <x v="1"/>
    <x v="38"/>
    <s v="LUBRIEXT"/>
    <s v="CORLUBEX"/>
    <s v="B"/>
    <s v="10EMPA17"/>
    <x v="1"/>
    <d v="2023-07-10T00:00:00"/>
    <d v="2023-07-10T00:00:00"/>
    <x v="1"/>
    <s v="CUMPLE"/>
    <n v="0.3"/>
    <n v="0.3"/>
    <n v="0"/>
    <n v="0.3"/>
    <s v="H"/>
    <n v="1"/>
  </r>
  <r>
    <s v="106311461"/>
    <x v="2"/>
    <x v="2"/>
    <s v="EMPAQUE"/>
    <x v="1"/>
    <x v="40"/>
    <s v="LUBRIEXT"/>
    <s v="CORLUBEX"/>
    <s v="A"/>
    <s v="10EMPA15"/>
    <x v="1"/>
    <d v="2023-07-12T00:00:00"/>
    <d v="2023-07-11T00:00:00"/>
    <x v="1"/>
    <s v="CUMPLE"/>
    <n v="0.3"/>
    <n v="0.3"/>
    <n v="0"/>
    <n v="0.3"/>
    <s v="H"/>
    <n v="1"/>
  </r>
  <r>
    <s v="106326683"/>
    <x v="2"/>
    <x v="2"/>
    <s v="EMPAQUE"/>
    <x v="1"/>
    <x v="40"/>
    <s v="LUBRIEXT"/>
    <s v="CORLUBEX"/>
    <s v="A"/>
    <s v="10EMPA15"/>
    <x v="1"/>
    <d v="2023-07-19T00:00:00"/>
    <d v="2023-07-19T00:00:00"/>
    <x v="1"/>
    <s v="CUMPLE"/>
    <n v="0.3"/>
    <n v="0.3"/>
    <n v="0"/>
    <n v="0.3"/>
    <s v="H"/>
    <n v="1"/>
  </r>
  <r>
    <s v="106326683"/>
    <x v="2"/>
    <x v="2"/>
    <s v="EMPAQUE"/>
    <x v="3"/>
    <x v="39"/>
    <s v="LUBRIEXT"/>
    <s v="CORLUBEX"/>
    <s v="A"/>
    <s v="10EMPA15"/>
    <x v="1"/>
    <d v="2023-07-19T00:00:00"/>
    <d v="2023-07-19T00:00:00"/>
    <x v="1"/>
    <s v="CUMPLE"/>
    <n v="0.4"/>
    <n v="0.4"/>
    <n v="0"/>
    <n v="0.4"/>
    <s v="H"/>
    <n v="1"/>
  </r>
  <r>
    <s v="106326686"/>
    <x v="3"/>
    <x v="3"/>
    <s v="EMPAQUE"/>
    <x v="1"/>
    <x v="38"/>
    <s v="LUBRIEXT"/>
    <s v="CORLUBEX"/>
    <s v="B"/>
    <s v="10EMPA03"/>
    <x v="1"/>
    <d v="2023-07-19T00:00:00"/>
    <d v="2023-07-19T00:00:00"/>
    <x v="1"/>
    <s v="CUMPLE"/>
    <n v="0.3"/>
    <n v="0.3"/>
    <n v="0"/>
    <n v="0.3"/>
    <s v="H"/>
    <n v="1"/>
  </r>
  <r>
    <s v="106326686"/>
    <x v="3"/>
    <x v="3"/>
    <s v="EMPAQUE"/>
    <x v="3"/>
    <x v="39"/>
    <s v="LUBRIEXT"/>
    <s v="CORLUBEX"/>
    <s v="B"/>
    <s v="10EMPA03"/>
    <x v="1"/>
    <d v="2023-07-19T00:00:00"/>
    <d v="2023-07-19T00:00:00"/>
    <x v="1"/>
    <s v="CUMPLE"/>
    <n v="0.5"/>
    <n v="0.5"/>
    <n v="0"/>
    <n v="0.5"/>
    <s v="H"/>
    <n v="1"/>
  </r>
  <r>
    <s v="106328742"/>
    <x v="8"/>
    <x v="8"/>
    <s v="FORMADO"/>
    <x v="1"/>
    <x v="38"/>
    <s v="LUBRIEXT"/>
    <s v="CORLUBEX"/>
    <s v="B"/>
    <s v="10FORM01"/>
    <x v="1"/>
    <d v="2023-07-22T00:00:00"/>
    <d v="2023-07-22T00:00:00"/>
    <x v="1"/>
    <s v="CUMPLE"/>
    <n v="0.3"/>
    <n v="0.3"/>
    <n v="0"/>
    <n v="0.3"/>
    <s v="H"/>
    <n v="1"/>
  </r>
  <r>
    <s v="106328742"/>
    <x v="8"/>
    <x v="8"/>
    <s v="FORMADO"/>
    <x v="3"/>
    <x v="39"/>
    <s v="LUBRIEXT"/>
    <s v="CORLUBEX"/>
    <s v="B"/>
    <s v="10FORM01"/>
    <x v="1"/>
    <d v="2023-07-22T00:00:00"/>
    <d v="2023-07-22T00:00:00"/>
    <x v="1"/>
    <s v="CUMPLE"/>
    <n v="0.4"/>
    <n v="0.4"/>
    <n v="0"/>
    <n v="0.4"/>
    <s v="H"/>
    <n v="1"/>
  </r>
  <r>
    <s v="106328742"/>
    <x v="8"/>
    <x v="8"/>
    <s v="FORMADO"/>
    <x v="2"/>
    <x v="41"/>
    <s v="LUBRIEXT"/>
    <s v="CORLUBEX"/>
    <s v="B"/>
    <s v="10FORM01"/>
    <x v="1"/>
    <d v="2023-07-22T00:00:00"/>
    <d v="2023-07-22T00:00:00"/>
    <x v="1"/>
    <s v="CUMPLE"/>
    <n v="1"/>
    <n v="1"/>
    <n v="0"/>
    <n v="1"/>
    <s v="H"/>
    <n v="1"/>
  </r>
  <r>
    <s v="106328743"/>
    <x v="9"/>
    <x v="9"/>
    <s v="FORMADO"/>
    <x v="1"/>
    <x v="38"/>
    <s v="LUBRIEXT"/>
    <s v="CORLUBEX"/>
    <s v="B"/>
    <s v="10FORM01"/>
    <x v="1"/>
    <d v="2023-07-22T00:00:00"/>
    <d v="2023-07-22T00:00:00"/>
    <x v="1"/>
    <s v="CUMPLE"/>
    <n v="0.3"/>
    <n v="0.3"/>
    <n v="0"/>
    <n v="0.3"/>
    <s v="H"/>
    <n v="1"/>
  </r>
  <r>
    <s v="106328743"/>
    <x v="9"/>
    <x v="9"/>
    <s v="FORMADO"/>
    <x v="3"/>
    <x v="39"/>
    <s v="LUBRIEXT"/>
    <s v="CORLUBEX"/>
    <s v="B"/>
    <s v="10FORM01"/>
    <x v="1"/>
    <d v="2023-07-22T00:00:00"/>
    <d v="2023-07-22T00:00:00"/>
    <x v="1"/>
    <s v="CUMPLE"/>
    <n v="0.4"/>
    <n v="0.4"/>
    <n v="0"/>
    <n v="0.4"/>
    <s v="H"/>
    <n v="1"/>
  </r>
  <r>
    <s v="106328743"/>
    <x v="9"/>
    <x v="9"/>
    <s v="FORMADO"/>
    <x v="2"/>
    <x v="41"/>
    <s v="LUBRIEXT"/>
    <s v="CORLUBEX"/>
    <s v="B"/>
    <s v="10FORM01"/>
    <x v="1"/>
    <d v="2023-07-22T00:00:00"/>
    <d v="2023-07-22T00:00:00"/>
    <x v="1"/>
    <s v="CUMPLE"/>
    <n v="1"/>
    <n v="1"/>
    <n v="0"/>
    <n v="1"/>
    <s v="H"/>
    <n v="1"/>
  </r>
  <r>
    <s v="106328744"/>
    <x v="7"/>
    <x v="7"/>
    <s v="LINEA DE LARGA VIDA"/>
    <x v="1"/>
    <x v="38"/>
    <s v="LUBRIEXT"/>
    <s v="CORLUBEX"/>
    <s v="B"/>
    <s v="10FORM02"/>
    <x v="1"/>
    <d v="2023-07-22T00:00:00"/>
    <d v="2023-07-22T00:00:00"/>
    <x v="1"/>
    <s v="CUMPLE"/>
    <n v="0.3"/>
    <n v="0.3"/>
    <n v="0"/>
    <n v="0.3"/>
    <s v="H"/>
    <n v="1"/>
  </r>
  <r>
    <s v="106328744"/>
    <x v="7"/>
    <x v="7"/>
    <s v="LINEA DE LARGA VIDA"/>
    <x v="3"/>
    <x v="39"/>
    <s v="LUBRIEXT"/>
    <s v="CORLUBEX"/>
    <s v="B"/>
    <s v="10FORM02"/>
    <x v="1"/>
    <d v="2023-07-22T00:00:00"/>
    <d v="2023-07-04T00:00:00"/>
    <x v="1"/>
    <s v="CUMPLE"/>
    <n v="0.4"/>
    <n v="0.4"/>
    <n v="0"/>
    <n v="0.4"/>
    <s v="H"/>
    <n v="1"/>
  </r>
  <r>
    <s v="106328744"/>
    <x v="7"/>
    <x v="7"/>
    <s v="LINEA DE LARGA VIDA"/>
    <x v="2"/>
    <x v="41"/>
    <s v="LUBRIEXT"/>
    <s v="CORLUBEX"/>
    <s v="B"/>
    <s v="10FORM02"/>
    <x v="1"/>
    <d v="2023-07-22T00:00:00"/>
    <d v="2023-07-22T00:00:00"/>
    <x v="1"/>
    <s v="CUMPLE"/>
    <n v="1"/>
    <n v="1"/>
    <n v="0"/>
    <n v="1"/>
    <s v="H"/>
    <n v="1"/>
  </r>
  <r>
    <s v="106334352"/>
    <x v="1"/>
    <x v="1"/>
    <s v="EMPAQUE RIGIDO"/>
    <x v="1"/>
    <x v="38"/>
    <s v="LUBRIEXT"/>
    <s v="CORLUBEX"/>
    <s v="B"/>
    <s v="10EMPA17"/>
    <x v="1"/>
    <d v="2023-07-24T00:00:00"/>
    <d v="2023-07-24T00:00:00"/>
    <x v="1"/>
    <s v="CUMPLE"/>
    <n v="0.3"/>
    <n v="0.3"/>
    <n v="0"/>
    <n v="0.3"/>
    <s v="H"/>
    <n v="1"/>
  </r>
  <r>
    <s v="106337317"/>
    <x v="2"/>
    <x v="2"/>
    <s v="EMPAQUE"/>
    <x v="1"/>
    <x v="40"/>
    <s v="LUBRIEXT"/>
    <s v="CORLUBEX"/>
    <s v="A"/>
    <s v="10EMPA15"/>
    <x v="1"/>
    <d v="2023-07-26T00:00:00"/>
    <d v="2023-07-26T00:00:00"/>
    <x v="1"/>
    <s v="CUMPLE"/>
    <n v="0.3"/>
    <n v="0.3"/>
    <n v="0"/>
    <n v="0.3"/>
    <s v="H"/>
    <n v="1"/>
  </r>
  <r>
    <s v="106346423"/>
    <x v="2"/>
    <x v="2"/>
    <s v="EMPAQUE"/>
    <x v="1"/>
    <x v="40"/>
    <s v="LUBRIEXT"/>
    <s v="CORLUBEX"/>
    <s v="A"/>
    <s v="10EMPA15"/>
    <x v="1"/>
    <d v="2023-08-02T00:00:00"/>
    <d v="2023-08-02T00:00:00"/>
    <x v="1"/>
    <s v="CUMPLE"/>
    <n v="0.3"/>
    <n v="0.3"/>
    <n v="0"/>
    <n v="0.3"/>
    <s v="H"/>
    <n v="1"/>
  </r>
  <r>
    <s v="106346425"/>
    <x v="3"/>
    <x v="3"/>
    <s v="EMPAQUE"/>
    <x v="1"/>
    <x v="38"/>
    <s v="LUBRIEXT"/>
    <s v="CORLUBEX"/>
    <s v="B"/>
    <s v="10EMPA03"/>
    <x v="1"/>
    <d v="2023-08-02T00:00:00"/>
    <d v="2023-08-02T00:00:00"/>
    <x v="1"/>
    <s v="CUMPLE"/>
    <n v="0.3"/>
    <n v="0.3"/>
    <n v="0"/>
    <n v="0.3"/>
    <s v="H"/>
    <n v="1"/>
  </r>
  <r>
    <s v="106348159"/>
    <x v="8"/>
    <x v="8"/>
    <s v="FORMADO"/>
    <x v="1"/>
    <x v="38"/>
    <s v="LUBRIEXT"/>
    <s v="CORLUBEX"/>
    <s v="B"/>
    <s v="10FORM01"/>
    <x v="1"/>
    <d v="2023-08-05T00:00:00"/>
    <d v="2023-08-05T00:00:00"/>
    <x v="1"/>
    <s v="CUMPLE"/>
    <n v="0.3"/>
    <n v="0.3"/>
    <n v="0"/>
    <n v="0.3"/>
    <s v="H"/>
    <n v="1"/>
  </r>
  <r>
    <s v="106348160"/>
    <x v="9"/>
    <x v="9"/>
    <s v="FORMADO"/>
    <x v="1"/>
    <x v="38"/>
    <s v="LUBRIEXT"/>
    <s v="CORLUBEX"/>
    <s v="B"/>
    <s v="10FORM01"/>
    <x v="1"/>
    <d v="2023-08-05T00:00:00"/>
    <d v="2023-08-05T00:00:00"/>
    <x v="1"/>
    <s v="CUMPLE"/>
    <n v="0.3"/>
    <n v="0.3"/>
    <n v="0"/>
    <n v="0.3"/>
    <s v="H"/>
    <n v="1"/>
  </r>
  <r>
    <s v="106348161"/>
    <x v="7"/>
    <x v="7"/>
    <s v="LINEA DE LARGA VIDA"/>
    <x v="1"/>
    <x v="38"/>
    <s v="LUBRIEXT"/>
    <s v="CORLUBEX"/>
    <s v="B"/>
    <s v="10FORM02"/>
    <x v="1"/>
    <d v="2023-08-05T00:00:00"/>
    <d v="2023-08-05T00:00:00"/>
    <x v="1"/>
    <s v="CUMPLE"/>
    <n v="0.3"/>
    <n v="0.3"/>
    <n v="0"/>
    <n v="0.3"/>
    <s v="H"/>
    <n v="1"/>
  </r>
  <r>
    <s v="106356295"/>
    <x v="1"/>
    <x v="1"/>
    <s v="EMPAQUE RIGIDO"/>
    <x v="1"/>
    <x v="38"/>
    <s v="LUBRIEXT"/>
    <s v="CORLUBEX"/>
    <s v="B"/>
    <s v="10EMPA17"/>
    <x v="1"/>
    <d v="2023-08-07T00:00:00"/>
    <d v="2023-08-07T00:00:00"/>
    <x v="1"/>
    <s v="CUMPLE"/>
    <n v="0.5"/>
    <n v="0.3"/>
    <n v="0.2"/>
    <n v="0.3"/>
    <s v="H"/>
    <n v="1.6666666666666667"/>
  </r>
  <r>
    <s v="106360340"/>
    <x v="2"/>
    <x v="2"/>
    <s v="EMPAQUE"/>
    <x v="1"/>
    <x v="40"/>
    <s v="LUBRIEXT"/>
    <s v="CORLUBEX"/>
    <s v="A"/>
    <s v="10EMPA15"/>
    <x v="1"/>
    <d v="2023-08-09T00:00:00"/>
    <d v="2023-08-09T00:00:00"/>
    <x v="1"/>
    <s v="CUMPLE"/>
    <n v="0.3"/>
    <n v="0.3"/>
    <n v="0"/>
    <n v="0.3"/>
    <s v="H"/>
    <n v="1"/>
  </r>
  <r>
    <s v="106373529"/>
    <x v="2"/>
    <x v="2"/>
    <s v="EMPAQUE"/>
    <x v="1"/>
    <x v="40"/>
    <s v="LUBRIEXT"/>
    <s v="CORLUBEX"/>
    <s v="A"/>
    <s v="10EMPA15"/>
    <x v="1"/>
    <d v="2023-08-16T00:00:00"/>
    <d v="2023-08-16T00:00:00"/>
    <x v="1"/>
    <s v="CUMPLE"/>
    <n v="0.3"/>
    <n v="0.3"/>
    <n v="0"/>
    <n v="0.3"/>
    <s v="H"/>
    <n v="1"/>
  </r>
  <r>
    <s v="106373529"/>
    <x v="2"/>
    <x v="2"/>
    <s v="EMPAQUE"/>
    <x v="3"/>
    <x v="39"/>
    <s v="LUBRIEXT"/>
    <s v="CORLUBEX"/>
    <s v="A"/>
    <s v="10EMPA15"/>
    <x v="1"/>
    <d v="2023-08-16T00:00:00"/>
    <d v="2023-08-16T00:00:00"/>
    <x v="1"/>
    <s v="CUMPLE"/>
    <n v="0.4"/>
    <n v="0.4"/>
    <n v="0"/>
    <n v="0.4"/>
    <s v="H"/>
    <n v="1"/>
  </r>
  <r>
    <s v="106373531"/>
    <x v="3"/>
    <x v="3"/>
    <s v="EMPAQUE"/>
    <x v="1"/>
    <x v="38"/>
    <s v="LUBRIEXT"/>
    <s v="CORLUBEX"/>
    <s v="B"/>
    <s v="10EMPA03"/>
    <x v="1"/>
    <d v="2023-08-16T00:00:00"/>
    <d v="2023-08-16T00:00:00"/>
    <x v="1"/>
    <s v="CUMPLE"/>
    <n v="0.3"/>
    <n v="0.3"/>
    <n v="0"/>
    <n v="0.3"/>
    <s v="H"/>
    <n v="1"/>
  </r>
  <r>
    <s v="106373531"/>
    <x v="3"/>
    <x v="3"/>
    <s v="EMPAQUE"/>
    <x v="3"/>
    <x v="39"/>
    <s v="LUBRIEXT"/>
    <s v="CORLUBEX"/>
    <s v="B"/>
    <s v="10EMPA03"/>
    <x v="1"/>
    <d v="2023-08-16T00:00:00"/>
    <d v="2023-08-16T00:00:00"/>
    <x v="1"/>
    <s v="CUMPLE"/>
    <n v="0.5"/>
    <n v="0.5"/>
    <n v="0"/>
    <n v="0.5"/>
    <s v="H"/>
    <n v="1"/>
  </r>
  <r>
    <s v="106375883"/>
    <x v="8"/>
    <x v="8"/>
    <s v="FORMADO"/>
    <x v="1"/>
    <x v="38"/>
    <s v="LUBRIEXT"/>
    <s v="CORLUBEX"/>
    <s v="B"/>
    <s v="10FORM01"/>
    <x v="1"/>
    <d v="2023-08-19T00:00:00"/>
    <d v="2023-08-19T00:00:00"/>
    <x v="1"/>
    <s v="CUMPLE"/>
    <n v="0.3"/>
    <n v="0.3"/>
    <n v="0"/>
    <n v="0.3"/>
    <s v="H"/>
    <n v="1"/>
  </r>
  <r>
    <s v="106375883"/>
    <x v="8"/>
    <x v="8"/>
    <s v="FORMADO"/>
    <x v="3"/>
    <x v="39"/>
    <s v="LUBRIEXT"/>
    <s v="CORLUBEX"/>
    <s v="B"/>
    <s v="10FORM01"/>
    <x v="1"/>
    <d v="2023-08-19T00:00:00"/>
    <d v="2023-08-19T00:00:00"/>
    <x v="1"/>
    <s v="CUMPLE"/>
    <n v="0.4"/>
    <n v="0.4"/>
    <n v="0"/>
    <n v="0.4"/>
    <s v="H"/>
    <n v="1"/>
  </r>
  <r>
    <s v="106375884"/>
    <x v="9"/>
    <x v="9"/>
    <s v="FORMADO"/>
    <x v="1"/>
    <x v="38"/>
    <s v="LUBRIEXT"/>
    <s v="CORLUBEX"/>
    <s v="B"/>
    <s v="10FORM01"/>
    <x v="1"/>
    <d v="2023-08-19T00:00:00"/>
    <d v="2023-08-19T00:00:00"/>
    <x v="1"/>
    <s v="CUMPLE"/>
    <n v="0.3"/>
    <n v="0.3"/>
    <n v="0"/>
    <n v="0.3"/>
    <s v="H"/>
    <n v="1"/>
  </r>
  <r>
    <s v="106375884"/>
    <x v="9"/>
    <x v="9"/>
    <s v="FORMADO"/>
    <x v="3"/>
    <x v="39"/>
    <s v="LUBRIEXT"/>
    <s v="CORLUBEX"/>
    <s v="B"/>
    <s v="10FORM01"/>
    <x v="1"/>
    <d v="2023-08-19T00:00:00"/>
    <d v="2023-08-19T00:00:00"/>
    <x v="1"/>
    <s v="CUMPLE"/>
    <n v="0.4"/>
    <n v="0.4"/>
    <n v="0"/>
    <n v="0.4"/>
    <s v="H"/>
    <n v="1"/>
  </r>
  <r>
    <s v="106375885"/>
    <x v="7"/>
    <x v="7"/>
    <s v="LINEA DE LARGA VIDA"/>
    <x v="1"/>
    <x v="38"/>
    <s v="LUBRIEXT"/>
    <s v="CORLUBEX"/>
    <s v="B"/>
    <s v="10FORM02"/>
    <x v="1"/>
    <d v="2023-08-19T00:00:00"/>
    <d v="2023-08-19T00:00:00"/>
    <x v="1"/>
    <s v="CUMPLE"/>
    <n v="0.3"/>
    <n v="0.3"/>
    <n v="0"/>
    <n v="0.3"/>
    <s v="H"/>
    <n v="1"/>
  </r>
  <r>
    <s v="106375885"/>
    <x v="7"/>
    <x v="7"/>
    <s v="LINEA DE LARGA VIDA"/>
    <x v="3"/>
    <x v="39"/>
    <s v="LUBRIEXT"/>
    <s v="CORLUBEX"/>
    <s v="B"/>
    <s v="10FORM02"/>
    <x v="1"/>
    <d v="2023-08-19T00:00:00"/>
    <d v="2023-08-19T00:00:00"/>
    <x v="1"/>
    <s v="CUMPLE"/>
    <n v="0.4"/>
    <n v="0.4"/>
    <n v="0"/>
    <n v="0.4"/>
    <s v="H"/>
    <n v="1"/>
  </r>
  <r>
    <s v="106381794"/>
    <x v="1"/>
    <x v="1"/>
    <s v="EMPAQUE RIGIDO"/>
    <x v="1"/>
    <x v="38"/>
    <s v="LUBRIEXT"/>
    <s v="CORLUBEX"/>
    <s v="B"/>
    <s v="10EMPA17"/>
    <x v="1"/>
    <d v="2023-08-21T00:00:00"/>
    <d v="2023-08-21T00:00:00"/>
    <x v="1"/>
    <s v="CUMPLE"/>
    <n v="0.3"/>
    <n v="0.3"/>
    <n v="0"/>
    <n v="0.3"/>
    <s v="H"/>
    <n v="1"/>
  </r>
  <r>
    <s v="106385444"/>
    <x v="2"/>
    <x v="2"/>
    <s v="EMPAQUE"/>
    <x v="1"/>
    <x v="40"/>
    <s v="LUBRIEXT"/>
    <s v="CORLUBEX"/>
    <s v="A"/>
    <s v="10EMPA15"/>
    <x v="1"/>
    <d v="2023-08-23T00:00:00"/>
    <d v="2023-08-23T00:00:00"/>
    <x v="1"/>
    <s v="CUMPLE"/>
    <n v="0.3"/>
    <n v="0.3"/>
    <n v="0"/>
    <n v="0.3"/>
    <s v="H"/>
    <n v="1"/>
  </r>
  <r>
    <s v="106400380"/>
    <x v="2"/>
    <x v="2"/>
    <s v="EMPAQUE"/>
    <x v="1"/>
    <x v="40"/>
    <s v="LUBRIEXT"/>
    <s v="CORLUBEX"/>
    <s v="A"/>
    <s v="10EMPA15"/>
    <x v="1"/>
    <d v="2023-08-30T00:00:00"/>
    <d v="2023-08-30T00:00:00"/>
    <x v="1"/>
    <s v="CUMPLE"/>
    <n v="0.3"/>
    <n v="0.3"/>
    <n v="0"/>
    <n v="0.3"/>
    <s v="H"/>
    <n v="1"/>
  </r>
  <r>
    <s v="106400382"/>
    <x v="3"/>
    <x v="3"/>
    <s v="EMPAQUE"/>
    <x v="1"/>
    <x v="38"/>
    <s v="LUBRIEXT"/>
    <s v="CORLUBEX"/>
    <s v="B"/>
    <s v="10EMPA03"/>
    <x v="1"/>
    <d v="2023-08-30T00:00:00"/>
    <d v="2023-08-30T00:00:00"/>
    <x v="1"/>
    <s v="CUMPLE"/>
    <n v="0.3"/>
    <n v="0.3"/>
    <n v="0"/>
    <n v="0.3"/>
    <s v="H"/>
    <n v="1"/>
  </r>
  <r>
    <s v="106402780"/>
    <x v="8"/>
    <x v="8"/>
    <s v="FORMADO"/>
    <x v="1"/>
    <x v="38"/>
    <s v="LUBRIEXT"/>
    <s v="CORLUBEX"/>
    <s v="B"/>
    <s v="10FORM01"/>
    <x v="1"/>
    <d v="2023-09-02T00:00:00"/>
    <d v="2023-09-02T00:00:00"/>
    <x v="1"/>
    <s v="CUMPLE"/>
    <n v="0.3"/>
    <n v="0.3"/>
    <n v="0"/>
    <n v="0.3"/>
    <s v="H"/>
    <n v="1"/>
  </r>
  <r>
    <s v="106402781"/>
    <x v="9"/>
    <x v="9"/>
    <s v="FORMADO"/>
    <x v="1"/>
    <x v="38"/>
    <s v="LUBRIEXT"/>
    <s v="CORLUBEX"/>
    <s v="B"/>
    <s v="10FORM01"/>
    <x v="1"/>
    <d v="2023-09-02T00:00:00"/>
    <d v="2023-09-02T00:00:00"/>
    <x v="1"/>
    <s v="CUMPLE"/>
    <n v="0.3"/>
    <n v="0.3"/>
    <n v="0"/>
    <n v="0.3"/>
    <s v="H"/>
    <n v="1"/>
  </r>
  <r>
    <s v="106402782"/>
    <x v="7"/>
    <x v="7"/>
    <s v="LINEA DE LARGA VIDA"/>
    <x v="1"/>
    <x v="38"/>
    <s v="LUBRIEXT"/>
    <s v="CORLUBEX"/>
    <s v="B"/>
    <s v="10FORM02"/>
    <x v="1"/>
    <d v="2023-09-02T00:00:00"/>
    <d v="2023-09-02T00:00:00"/>
    <x v="1"/>
    <s v="CUMPLE"/>
    <n v="1"/>
    <n v="0.3"/>
    <n v="0.7"/>
    <n v="0.3"/>
    <s v="H"/>
    <n v="3.3333333333333335"/>
  </r>
  <r>
    <s v="106409683"/>
    <x v="1"/>
    <x v="1"/>
    <s v="EMPAQUE RIGIDO"/>
    <x v="1"/>
    <x v="38"/>
    <s v="LUBRIEXT"/>
    <s v="CORLUBEX"/>
    <s v="B"/>
    <s v="10EMPA17"/>
    <x v="1"/>
    <d v="2023-09-04T00:00:00"/>
    <d v="2023-09-04T00:00:00"/>
    <x v="1"/>
    <s v="CUMPLE"/>
    <n v="0.3"/>
    <n v="0.3"/>
    <n v="0"/>
    <n v="0.3"/>
    <s v="H"/>
    <n v="1"/>
  </r>
  <r>
    <s v="106414780"/>
    <x v="2"/>
    <x v="2"/>
    <s v="EMPAQUE"/>
    <x v="1"/>
    <x v="40"/>
    <s v="LUBRIEXT"/>
    <s v="CORLUBEX"/>
    <s v="A"/>
    <s v="10EMPA15"/>
    <x v="1"/>
    <d v="2023-09-06T00:00:00"/>
    <d v="2023-09-06T00:00:00"/>
    <x v="1"/>
    <s v="CUMPLE"/>
    <n v="0.5"/>
    <n v="0.3"/>
    <n v="0.2"/>
    <n v="0.3"/>
    <s v="H"/>
    <n v="1.6666666666666667"/>
  </r>
  <r>
    <s v="106425471"/>
    <x v="2"/>
    <x v="2"/>
    <s v="EMPAQUE"/>
    <x v="1"/>
    <x v="40"/>
    <s v="LUBRIEXT"/>
    <s v="CORLUBEX"/>
    <s v="A"/>
    <s v="10EMPA15"/>
    <x v="1"/>
    <d v="2023-09-13T00:00:00"/>
    <d v="2023-09-13T00:00:00"/>
    <x v="1"/>
    <s v="CUMPLE"/>
    <n v="0.3"/>
    <n v="0.3"/>
    <n v="0"/>
    <n v="0.3"/>
    <s v="H"/>
    <n v="1"/>
  </r>
  <r>
    <s v="106425471"/>
    <x v="2"/>
    <x v="2"/>
    <s v="EMPAQUE"/>
    <x v="3"/>
    <x v="39"/>
    <s v="LUBRIEXT"/>
    <s v="CORLUBEX"/>
    <s v="A"/>
    <s v="10EMPA15"/>
    <x v="1"/>
    <d v="2023-09-13T00:00:00"/>
    <d v="2023-09-13T00:00:00"/>
    <x v="1"/>
    <s v="CUMPLE"/>
    <n v="0.3"/>
    <n v="0.4"/>
    <n v="-0.10000000000000003"/>
    <n v="0.4"/>
    <s v="H"/>
    <n v="0.74999999999999989"/>
  </r>
  <r>
    <s v="106425473"/>
    <x v="3"/>
    <x v="3"/>
    <s v="EMPAQUE"/>
    <x v="1"/>
    <x v="38"/>
    <s v="LUBRIEXT"/>
    <s v="CORLUBEX"/>
    <s v="B"/>
    <s v="10EMPA03"/>
    <x v="1"/>
    <d v="2023-09-13T00:00:00"/>
    <d v="2023-09-13T00:00:00"/>
    <x v="1"/>
    <s v="CUMPLE"/>
    <n v="0.3"/>
    <n v="0.3"/>
    <n v="0"/>
    <n v="0.3"/>
    <s v="H"/>
    <n v="1"/>
  </r>
  <r>
    <s v="106425473"/>
    <x v="3"/>
    <x v="3"/>
    <s v="EMPAQUE"/>
    <x v="3"/>
    <x v="39"/>
    <s v="LUBRIEXT"/>
    <s v="CORLUBEX"/>
    <s v="B"/>
    <s v="10EMPA03"/>
    <x v="1"/>
    <d v="2023-09-13T00:00:00"/>
    <d v="2023-09-13T00:00:00"/>
    <x v="1"/>
    <s v="CUMPLE"/>
    <n v="0.3"/>
    <n v="0.5"/>
    <n v="-0.2"/>
    <n v="0.5"/>
    <s v="H"/>
    <n v="0.6"/>
  </r>
  <r>
    <s v="106427421"/>
    <x v="8"/>
    <x v="8"/>
    <s v="FORMADO"/>
    <x v="1"/>
    <x v="38"/>
    <s v="LUBRIEXT"/>
    <s v="CORLUBEX"/>
    <s v="B"/>
    <s v="10FORM01"/>
    <x v="1"/>
    <d v="2023-09-16T00:00:00"/>
    <d v="2023-09-16T00:00:00"/>
    <x v="1"/>
    <s v="CUMPLE"/>
    <n v="1"/>
    <n v="0.3"/>
    <n v="0.7"/>
    <n v="0.3"/>
    <s v="H"/>
    <n v="3.3333333333333335"/>
  </r>
  <r>
    <s v="106427421"/>
    <x v="8"/>
    <x v="8"/>
    <s v="FORMADO"/>
    <x v="3"/>
    <x v="39"/>
    <s v="LUBRIEXT"/>
    <s v="CORLUBEX"/>
    <s v="B"/>
    <s v="10FORM01"/>
    <x v="1"/>
    <d v="2023-09-16T00:00:00"/>
    <d v="2023-09-16T00:00:00"/>
    <x v="1"/>
    <s v="CUMPLE"/>
    <n v="1.3"/>
    <n v="0.4"/>
    <n v="0.9"/>
    <n v="0.4"/>
    <s v="H"/>
    <n v="3.25"/>
  </r>
  <r>
    <s v="106427422"/>
    <x v="9"/>
    <x v="9"/>
    <s v="FORMADO"/>
    <x v="1"/>
    <x v="38"/>
    <s v="LUBRIEXT"/>
    <s v="CORLUBEX"/>
    <s v="B"/>
    <s v="10FORM01"/>
    <x v="1"/>
    <d v="2023-09-16T00:00:00"/>
    <d v="2023-09-16T00:00:00"/>
    <x v="1"/>
    <s v="CUMPLE"/>
    <n v="0.3"/>
    <n v="0.3"/>
    <n v="0"/>
    <n v="0.3"/>
    <s v="H"/>
    <n v="1"/>
  </r>
  <r>
    <s v="106427422"/>
    <x v="9"/>
    <x v="9"/>
    <s v="FORMADO"/>
    <x v="3"/>
    <x v="39"/>
    <s v="LUBRIEXT"/>
    <s v="CORLUBEX"/>
    <s v="B"/>
    <s v="10FORM01"/>
    <x v="1"/>
    <d v="2023-09-16T00:00:00"/>
    <d v="2023-09-16T00:00:00"/>
    <x v="1"/>
    <s v="CUMPLE"/>
    <n v="0.5"/>
    <n v="0.4"/>
    <n v="9.9999999999999978E-2"/>
    <n v="0.4"/>
    <s v="H"/>
    <n v="1.25"/>
  </r>
  <r>
    <s v="106427423"/>
    <x v="7"/>
    <x v="7"/>
    <s v="LINEA DE LARGA VIDA"/>
    <x v="1"/>
    <x v="38"/>
    <s v="LUBRIEXT"/>
    <s v="CORLUBEX"/>
    <s v="B"/>
    <s v="10FORM02"/>
    <x v="1"/>
    <d v="2023-09-16T00:00:00"/>
    <d v="2023-09-16T00:00:00"/>
    <x v="1"/>
    <s v="CUMPLE"/>
    <n v="1"/>
    <n v="0.3"/>
    <n v="0.7"/>
    <n v="0.3"/>
    <s v="H"/>
    <n v="3.3333333333333335"/>
  </r>
  <r>
    <s v="106427423"/>
    <x v="7"/>
    <x v="7"/>
    <s v="LINEA DE LARGA VIDA"/>
    <x v="3"/>
    <x v="39"/>
    <s v="LUBRIEXT"/>
    <s v="CORLUBEX"/>
    <s v="B"/>
    <s v="10FORM02"/>
    <x v="1"/>
    <d v="2023-09-16T00:00:00"/>
    <d v="2023-09-16T00:00:00"/>
    <x v="1"/>
    <s v="CUMPLE"/>
    <n v="0.6"/>
    <n v="0.4"/>
    <n v="0.19999999999999996"/>
    <n v="0.4"/>
    <s v="H"/>
    <n v="1.4999999999999998"/>
  </r>
  <r>
    <s v="106432846"/>
    <x v="1"/>
    <x v="1"/>
    <s v="EMPAQUE RIGIDO"/>
    <x v="1"/>
    <x v="38"/>
    <s v="LUBRIEXT"/>
    <s v="CORLUBEX"/>
    <s v="B"/>
    <s v="10EMPA17"/>
    <x v="1"/>
    <d v="2023-09-18T00:00:00"/>
    <d v="2023-09-18T00:00:00"/>
    <x v="1"/>
    <s v="CUMPLE"/>
    <n v="0.4"/>
    <n v="0.3"/>
    <n v="0.10000000000000003"/>
    <n v="0.3"/>
    <s v="H"/>
    <n v="1.3333333333333335"/>
  </r>
  <r>
    <s v="106437472"/>
    <x v="2"/>
    <x v="2"/>
    <s v="EMPAQUE"/>
    <x v="1"/>
    <x v="40"/>
    <s v="LUBRIEXT"/>
    <s v="CORLUBEX"/>
    <s v="A"/>
    <s v="10EMPA15"/>
    <x v="1"/>
    <d v="2023-09-20T00:00:00"/>
    <d v="2023-09-20T00:00:00"/>
    <x v="1"/>
    <s v="CUMPLE"/>
    <n v="0.1"/>
    <n v="0.3"/>
    <n v="-0.19999999999999998"/>
    <n v="0.3"/>
    <s v="H"/>
    <n v="0.33333333333333337"/>
  </r>
  <r>
    <s v="106450375"/>
    <x v="2"/>
    <x v="2"/>
    <s v="EMPAQUE"/>
    <x v="1"/>
    <x v="40"/>
    <s v="LUBRIEXT"/>
    <s v="CORLUBEX"/>
    <s v="A"/>
    <s v="10EMPA15"/>
    <x v="1"/>
    <d v="2023-09-27T00:00:00"/>
    <d v="2023-09-27T00:00:00"/>
    <x v="1"/>
    <s v="CUMPLE"/>
    <n v="0.5"/>
    <n v="0.3"/>
    <n v="0.2"/>
    <n v="0.3"/>
    <s v="H"/>
    <n v="1.6666666666666667"/>
  </r>
  <r>
    <s v="106450377"/>
    <x v="3"/>
    <x v="3"/>
    <s v="EMPAQUE"/>
    <x v="1"/>
    <x v="38"/>
    <s v="LUBRIEXT"/>
    <s v="CORLUBEX"/>
    <s v="B"/>
    <s v="10EMPA03"/>
    <x v="1"/>
    <d v="2023-09-27T00:00:00"/>
    <d v="2023-09-27T00:00:00"/>
    <x v="1"/>
    <s v="CUMPLE"/>
    <n v="0.2"/>
    <n v="0.3"/>
    <n v="-9.9999999999999978E-2"/>
    <n v="0.3"/>
    <s v="H"/>
    <n v="0.66666666666666674"/>
  </r>
  <r>
    <s v="106452593"/>
    <x v="8"/>
    <x v="8"/>
    <s v="FORMADO"/>
    <x v="1"/>
    <x v="38"/>
    <s v="LUBRIEXT"/>
    <s v="CORLUBEX"/>
    <s v="B"/>
    <s v="10FORM01"/>
    <x v="1"/>
    <d v="2023-09-30T00:00:00"/>
    <d v="2023-09-30T00:00:00"/>
    <x v="1"/>
    <s v="CUMPLE"/>
    <n v="0.3"/>
    <n v="0.3"/>
    <n v="0"/>
    <n v="0.3"/>
    <s v="H"/>
    <n v="1"/>
  </r>
  <r>
    <s v="106452594"/>
    <x v="9"/>
    <x v="9"/>
    <s v="FORMADO"/>
    <x v="1"/>
    <x v="38"/>
    <s v="LUBRIEXT"/>
    <s v="CORLUBEX"/>
    <s v="B"/>
    <s v="10FORM01"/>
    <x v="1"/>
    <d v="2023-09-30T00:00:00"/>
    <d v="2023-09-30T00:00:00"/>
    <x v="1"/>
    <s v="CUMPLE"/>
    <n v="0.7"/>
    <n v="0.3"/>
    <n v="0.39999999999999997"/>
    <n v="0.3"/>
    <s v="H"/>
    <n v="2.3333333333333335"/>
  </r>
  <r>
    <s v="106452595"/>
    <x v="7"/>
    <x v="7"/>
    <s v="LINEA DE LARGA VIDA"/>
    <x v="1"/>
    <x v="38"/>
    <s v="LUBRIEXT"/>
    <s v="CORLUBEX"/>
    <s v="B"/>
    <s v="10FORM02"/>
    <x v="1"/>
    <d v="2023-09-30T00:00:00"/>
    <d v="2023-09-30T00:00:00"/>
    <x v="1"/>
    <s v="CUMPLE"/>
    <n v="0.3"/>
    <n v="0.3"/>
    <n v="0"/>
    <n v="0.3"/>
    <s v="H"/>
    <n v="1"/>
  </r>
  <r>
    <s v="106460801"/>
    <x v="1"/>
    <x v="1"/>
    <s v="EMPAQUE RIGIDO"/>
    <x v="1"/>
    <x v="38"/>
    <s v="LUBRIEXT"/>
    <s v="CORLUBEX"/>
    <s v="B"/>
    <s v="10EMPA17"/>
    <x v="1"/>
    <d v="2023-10-02T00:00:00"/>
    <d v="2023-10-02T00:00:00"/>
    <x v="1"/>
    <s v="CUMPLE"/>
    <n v="0.3"/>
    <n v="0.3"/>
    <n v="0"/>
    <n v="0.3"/>
    <s v="H"/>
    <n v="1"/>
  </r>
  <r>
    <s v="106464737"/>
    <x v="2"/>
    <x v="2"/>
    <s v="EMPAQUE"/>
    <x v="1"/>
    <x v="40"/>
    <s v="LUBRIEXT"/>
    <s v="CORLUBEX"/>
    <s v="A"/>
    <s v="10EMPA15"/>
    <x v="1"/>
    <d v="2023-10-04T00:00:00"/>
    <d v="2023-10-04T00:00:00"/>
    <x v="1"/>
    <s v="CUMPLE"/>
    <n v="0.3"/>
    <n v="0.3"/>
    <n v="0"/>
    <n v="0.3"/>
    <s v="H"/>
    <n v="1"/>
  </r>
  <r>
    <s v="106477678"/>
    <x v="2"/>
    <x v="2"/>
    <s v="EMPAQUE"/>
    <x v="1"/>
    <x v="40"/>
    <s v="LUBRIEXT"/>
    <s v="CORLUBEX"/>
    <s v="A"/>
    <s v="10EMPA15"/>
    <x v="1"/>
    <d v="2023-10-11T00:00:00"/>
    <d v="2023-10-11T00:00:00"/>
    <x v="1"/>
    <s v="CUMPLE"/>
    <n v="0.3"/>
    <n v="0.3"/>
    <n v="0"/>
    <n v="0.3"/>
    <s v="H"/>
    <n v="1"/>
  </r>
  <r>
    <s v="106477678"/>
    <x v="2"/>
    <x v="2"/>
    <s v="EMPAQUE"/>
    <x v="3"/>
    <x v="39"/>
    <s v="LUBRIEXT"/>
    <s v="CORLUBEX"/>
    <s v="A"/>
    <s v="10EMPA15"/>
    <x v="1"/>
    <d v="2023-10-11T00:00:00"/>
    <d v="2023-10-11T00:00:00"/>
    <x v="1"/>
    <s v="CUMPLE"/>
    <n v="0.4"/>
    <n v="0.4"/>
    <n v="0"/>
    <n v="0.4"/>
    <s v="H"/>
    <n v="1"/>
  </r>
  <r>
    <s v="106477680"/>
    <x v="3"/>
    <x v="3"/>
    <s v="EMPAQUE"/>
    <x v="1"/>
    <x v="38"/>
    <s v="LUBRIEXT"/>
    <s v="CORLUBEX"/>
    <s v="B"/>
    <s v="10EMPA03"/>
    <x v="1"/>
    <d v="2023-10-11T00:00:00"/>
    <d v="2023-10-11T00:00:00"/>
    <x v="1"/>
    <s v="CUMPLE"/>
    <n v="0.3"/>
    <n v="0.3"/>
    <n v="0"/>
    <n v="0.3"/>
    <s v="H"/>
    <n v="1"/>
  </r>
  <r>
    <s v="106477680"/>
    <x v="3"/>
    <x v="3"/>
    <s v="EMPAQUE"/>
    <x v="3"/>
    <x v="39"/>
    <s v="LUBRIEXT"/>
    <s v="CORLUBEX"/>
    <s v="B"/>
    <s v="10EMPA03"/>
    <x v="1"/>
    <d v="2023-10-11T00:00:00"/>
    <d v="2023-10-11T00:00:00"/>
    <x v="1"/>
    <s v="CUMPLE"/>
    <n v="0.5"/>
    <n v="0.5"/>
    <n v="0"/>
    <n v="0.5"/>
    <s v="H"/>
    <n v="1"/>
  </r>
  <r>
    <s v="106479909"/>
    <x v="8"/>
    <x v="8"/>
    <s v="FORMADO"/>
    <x v="1"/>
    <x v="38"/>
    <s v="LUBRIEXT"/>
    <s v="CORLUBEX"/>
    <s v="B"/>
    <s v="10FORM01"/>
    <x v="1"/>
    <d v="2023-10-14T00:00:00"/>
    <d v="2023-10-14T00:00:00"/>
    <x v="1"/>
    <s v="CUMPLE"/>
    <n v="0.3"/>
    <n v="0.3"/>
    <n v="0"/>
    <n v="0.3"/>
    <s v="H"/>
    <n v="1"/>
  </r>
  <r>
    <s v="106479909"/>
    <x v="8"/>
    <x v="8"/>
    <s v="FORMADO"/>
    <x v="3"/>
    <x v="39"/>
    <s v="LUBRIEXT"/>
    <s v="CORLUBEX"/>
    <s v="B"/>
    <s v="10FORM01"/>
    <x v="1"/>
    <d v="2023-10-14T00:00:00"/>
    <d v="2023-10-14T00:00:00"/>
    <x v="1"/>
    <s v="CUMPLE"/>
    <n v="0.4"/>
    <n v="0.4"/>
    <n v="0"/>
    <n v="0.4"/>
    <s v="H"/>
    <n v="1"/>
  </r>
  <r>
    <s v="106479910"/>
    <x v="9"/>
    <x v="9"/>
    <s v="FORMADO"/>
    <x v="1"/>
    <x v="38"/>
    <s v="LUBRIEXT"/>
    <s v="CORLUBEX"/>
    <s v="B"/>
    <s v="10FORM01"/>
    <x v="1"/>
    <d v="2023-10-14T00:00:00"/>
    <d v="2023-10-14T00:00:00"/>
    <x v="1"/>
    <s v="CUMPLE"/>
    <n v="0.3"/>
    <n v="0.3"/>
    <n v="0"/>
    <n v="0.3"/>
    <s v="H"/>
    <n v="1"/>
  </r>
  <r>
    <s v="106479910"/>
    <x v="9"/>
    <x v="9"/>
    <s v="FORMADO"/>
    <x v="3"/>
    <x v="39"/>
    <s v="LUBRIEXT"/>
    <s v="CORLUBEX"/>
    <s v="B"/>
    <s v="10FORM01"/>
    <x v="1"/>
    <d v="2023-10-14T00:00:00"/>
    <d v="2023-10-14T00:00:00"/>
    <x v="1"/>
    <s v="CUMPLE"/>
    <n v="0.4"/>
    <n v="0.4"/>
    <n v="0"/>
    <n v="0.4"/>
    <s v="H"/>
    <n v="1"/>
  </r>
  <r>
    <s v="106479911"/>
    <x v="7"/>
    <x v="7"/>
    <s v="LINEA DE LARGA VIDA"/>
    <x v="1"/>
    <x v="38"/>
    <s v="LUBRIEXT"/>
    <s v="CORLUBEX"/>
    <s v="B"/>
    <s v="10FORM02"/>
    <x v="1"/>
    <d v="2023-10-14T00:00:00"/>
    <d v="2023-10-14T00:00:00"/>
    <x v="1"/>
    <s v="CUMPLE"/>
    <n v="0.3"/>
    <n v="0.3"/>
    <n v="0"/>
    <n v="0.3"/>
    <s v="H"/>
    <n v="1"/>
  </r>
  <r>
    <s v="106479911"/>
    <x v="7"/>
    <x v="7"/>
    <s v="LINEA DE LARGA VIDA"/>
    <x v="3"/>
    <x v="39"/>
    <s v="LUBRIEXT"/>
    <s v="CORLUBEX"/>
    <s v="B"/>
    <s v="10FORM02"/>
    <x v="1"/>
    <d v="2023-10-14T00:00:00"/>
    <d v="2023-10-14T00:00:00"/>
    <x v="1"/>
    <s v="CUMPLE"/>
    <n v="0.4"/>
    <n v="0.4"/>
    <n v="0"/>
    <n v="0.4"/>
    <s v="H"/>
    <n v="1"/>
  </r>
  <r>
    <s v="106485626"/>
    <x v="1"/>
    <x v="1"/>
    <s v="EMPAQUE RIGIDO"/>
    <x v="1"/>
    <x v="38"/>
    <s v="LUBRIEXT"/>
    <s v="CORLUBEX"/>
    <s v="B"/>
    <s v="10EMPA17"/>
    <x v="1"/>
    <d v="2023-10-16T00:00:00"/>
    <d v="2023-10-16T00:00:00"/>
    <x v="1"/>
    <s v="CUMPLE"/>
    <n v="0.3"/>
    <n v="0.3"/>
    <n v="0"/>
    <n v="0.3"/>
    <s v="H"/>
    <n v="1"/>
  </r>
  <r>
    <s v="106491121"/>
    <x v="2"/>
    <x v="2"/>
    <s v="EMPAQUE"/>
    <x v="1"/>
    <x v="40"/>
    <s v="LUBRIEXT"/>
    <s v="CORLUBEX"/>
    <s v="A"/>
    <s v="10EMPA15"/>
    <x v="1"/>
    <d v="2023-10-18T00:00:00"/>
    <d v="2023-10-18T00:00:00"/>
    <x v="1"/>
    <s v="CUMPLE"/>
    <n v="0.3"/>
    <n v="0.3"/>
    <n v="0"/>
    <n v="0.3"/>
    <s v="H"/>
    <n v="1"/>
  </r>
  <r>
    <s v="106511369"/>
    <x v="2"/>
    <x v="2"/>
    <s v="EMPAQUE"/>
    <x v="1"/>
    <x v="40"/>
    <s v="LUBRIEXT"/>
    <s v="CORLUBEX"/>
    <s v="A"/>
    <s v="10EMPA15"/>
    <x v="1"/>
    <d v="2023-10-25T00:00:00"/>
    <d v="2023-10-25T00:00:00"/>
    <x v="1"/>
    <s v="CUMPLE"/>
    <n v="0.3"/>
    <n v="0.3"/>
    <n v="0"/>
    <n v="0.3"/>
    <s v="H"/>
    <n v="1"/>
  </r>
  <r>
    <s v="106511372"/>
    <x v="3"/>
    <x v="3"/>
    <s v="EMPAQUE"/>
    <x v="1"/>
    <x v="38"/>
    <s v="LUBRIEXT"/>
    <s v="CORLUBEX"/>
    <s v="B"/>
    <s v="10EMPA03"/>
    <x v="1"/>
    <d v="2023-10-25T00:00:00"/>
    <d v="2023-10-25T00:00:00"/>
    <x v="1"/>
    <s v="CUMPLE"/>
    <n v="0.3"/>
    <n v="0.3"/>
    <n v="0"/>
    <n v="0.3"/>
    <s v="H"/>
    <n v="1"/>
  </r>
  <r>
    <s v="106513511"/>
    <x v="8"/>
    <x v="8"/>
    <s v="FORMADO"/>
    <x v="1"/>
    <x v="38"/>
    <s v="LUBRIEXT"/>
    <s v="CORLUBEX"/>
    <s v="B"/>
    <s v="10FORM01"/>
    <x v="1"/>
    <d v="2023-10-28T00:00:00"/>
    <d v="2023-10-28T00:00:00"/>
    <x v="1"/>
    <s v="CUMPLE"/>
    <n v="0.3"/>
    <n v="0.3"/>
    <n v="0"/>
    <n v="0.3"/>
    <s v="H"/>
    <n v="1"/>
  </r>
  <r>
    <s v="106513512"/>
    <x v="9"/>
    <x v="9"/>
    <s v="FORMADO"/>
    <x v="1"/>
    <x v="38"/>
    <s v="LUBRIEXT"/>
    <s v="CORLUBEX"/>
    <s v="B"/>
    <s v="10FORM01"/>
    <x v="1"/>
    <d v="2023-10-28T00:00:00"/>
    <d v="2023-10-28T00:00:00"/>
    <x v="1"/>
    <s v="CUMPLE"/>
    <n v="0.3"/>
    <n v="0.3"/>
    <n v="0"/>
    <n v="0.3"/>
    <s v="H"/>
    <n v="1"/>
  </r>
  <r>
    <s v="106513513"/>
    <x v="7"/>
    <x v="7"/>
    <s v="LINEA DE LARGA VIDA"/>
    <x v="1"/>
    <x v="38"/>
    <s v="LUBRIEXT"/>
    <s v="CORLUBEX"/>
    <s v="B"/>
    <s v="10FORM02"/>
    <x v="1"/>
    <d v="2023-10-28T00:00:00"/>
    <d v="2023-10-28T00:00:00"/>
    <x v="1"/>
    <s v="CUMPLE"/>
    <n v="0.3"/>
    <n v="0.3"/>
    <n v="0"/>
    <n v="0.3"/>
    <s v="H"/>
    <n v="1"/>
  </r>
  <r>
    <s v="106519519"/>
    <x v="1"/>
    <x v="1"/>
    <s v="EMPAQUE RIGIDO"/>
    <x v="1"/>
    <x v="38"/>
    <s v="LUBRIEXT"/>
    <s v="CORLUBEX"/>
    <s v="B"/>
    <s v="10EMPA17"/>
    <x v="1"/>
    <d v="2023-10-30T00:00:00"/>
    <d v="2023-10-30T00:00:00"/>
    <x v="1"/>
    <s v="CUMPLE"/>
    <n v="0.3"/>
    <n v="0.3"/>
    <n v="0"/>
    <n v="0.3"/>
    <s v="H"/>
    <n v="1"/>
  </r>
  <r>
    <s v="106524271"/>
    <x v="2"/>
    <x v="2"/>
    <s v="EMPAQUE"/>
    <x v="1"/>
    <x v="40"/>
    <s v="LUBRIEXT"/>
    <s v="CORLUBEX"/>
    <s v="A"/>
    <s v="10EMPA15"/>
    <x v="1"/>
    <d v="2023-11-01T00:00:00"/>
    <d v="2023-11-01T00:00:00"/>
    <x v="1"/>
    <s v="CUMPLE"/>
    <n v="0.3"/>
    <n v="0.3"/>
    <n v="0"/>
    <n v="0.3"/>
    <s v="H"/>
    <n v="1"/>
  </r>
  <r>
    <s v="106536262"/>
    <x v="2"/>
    <x v="2"/>
    <s v="EMPAQUE"/>
    <x v="1"/>
    <x v="40"/>
    <s v="LUBRIEXT"/>
    <s v="CORLUBEX"/>
    <s v="A"/>
    <s v="10EMPA15"/>
    <x v="1"/>
    <d v="2023-11-08T00:00:00"/>
    <d v="2023-11-08T00:00:00"/>
    <x v="1"/>
    <s v="CUMPLE"/>
    <n v="0.3"/>
    <n v="0.3"/>
    <n v="0"/>
    <n v="0.3"/>
    <s v="H"/>
    <n v="1"/>
  </r>
  <r>
    <s v="106536262"/>
    <x v="2"/>
    <x v="2"/>
    <s v="EMPAQUE"/>
    <x v="3"/>
    <x v="39"/>
    <s v="LUBRIEXT"/>
    <s v="CORLUBEX"/>
    <s v="A"/>
    <s v="10EMPA15"/>
    <x v="1"/>
    <d v="2023-11-08T00:00:00"/>
    <d v="2023-11-08T00:00:00"/>
    <x v="1"/>
    <s v="CUMPLE"/>
    <n v="0.4"/>
    <n v="0.4"/>
    <n v="0"/>
    <n v="0.4"/>
    <s v="H"/>
    <n v="1"/>
  </r>
  <r>
    <s v="106536264"/>
    <x v="3"/>
    <x v="3"/>
    <s v="EMPAQUE"/>
    <x v="1"/>
    <x v="38"/>
    <s v="LUBRIEXT"/>
    <s v="CORLUBEX"/>
    <s v="B"/>
    <s v="10EMPA03"/>
    <x v="1"/>
    <d v="2023-11-08T00:00:00"/>
    <d v="2023-11-08T00:00:00"/>
    <x v="1"/>
    <s v="CUMPLE"/>
    <n v="0.3"/>
    <n v="0.3"/>
    <n v="0"/>
    <n v="0.3"/>
    <s v="H"/>
    <n v="1"/>
  </r>
  <r>
    <s v="106536264"/>
    <x v="3"/>
    <x v="3"/>
    <s v="EMPAQUE"/>
    <x v="3"/>
    <x v="39"/>
    <s v="LUBRIEXT"/>
    <s v="CORLUBEX"/>
    <s v="B"/>
    <s v="10EMPA03"/>
    <x v="1"/>
    <d v="2023-11-08T00:00:00"/>
    <d v="2023-11-08T00:00:00"/>
    <x v="1"/>
    <s v="CUMPLE"/>
    <n v="0.5"/>
    <n v="0.5"/>
    <n v="0"/>
    <n v="0.5"/>
    <s v="H"/>
    <n v="1"/>
  </r>
  <r>
    <s v="106538366"/>
    <x v="8"/>
    <x v="8"/>
    <s v="FORMADO"/>
    <x v="1"/>
    <x v="38"/>
    <s v="LUBRIEXT"/>
    <s v="CORLUBEX"/>
    <s v="B"/>
    <s v="10FORM01"/>
    <x v="1"/>
    <d v="2023-11-11T00:00:00"/>
    <d v="2023-11-11T00:00:00"/>
    <x v="1"/>
    <s v="CUMPLE"/>
    <n v="0.3"/>
    <n v="0.3"/>
    <n v="0"/>
    <n v="0.3"/>
    <s v="H"/>
    <n v="1"/>
  </r>
  <r>
    <s v="106538366"/>
    <x v="8"/>
    <x v="8"/>
    <s v="FORMADO"/>
    <x v="3"/>
    <x v="39"/>
    <s v="LUBRIEXT"/>
    <s v="CORLUBEX"/>
    <s v="B"/>
    <s v="10FORM01"/>
    <x v="1"/>
    <d v="2023-11-11T00:00:00"/>
    <d v="2023-11-11T00:00:00"/>
    <x v="1"/>
    <s v="CUMPLE"/>
    <n v="0.4"/>
    <n v="0.4"/>
    <n v="0"/>
    <n v="0.4"/>
    <s v="H"/>
    <n v="1"/>
  </r>
  <r>
    <s v="106538367"/>
    <x v="9"/>
    <x v="9"/>
    <s v="FORMADO"/>
    <x v="1"/>
    <x v="38"/>
    <s v="LUBRIEXT"/>
    <s v="CORLUBEX"/>
    <s v="B"/>
    <s v="10FORM01"/>
    <x v="1"/>
    <d v="2023-11-11T00:00:00"/>
    <d v="2023-11-11T00:00:00"/>
    <x v="1"/>
    <s v="CUMPLE"/>
    <n v="0.3"/>
    <n v="0.3"/>
    <n v="0"/>
    <n v="0.3"/>
    <s v="H"/>
    <n v="1"/>
  </r>
  <r>
    <s v="106538367"/>
    <x v="9"/>
    <x v="9"/>
    <s v="FORMADO"/>
    <x v="3"/>
    <x v="39"/>
    <s v="LUBRIEXT"/>
    <s v="CORLUBEX"/>
    <s v="B"/>
    <s v="10FORM01"/>
    <x v="1"/>
    <d v="2023-11-11T00:00:00"/>
    <d v="2023-11-11T00:00:00"/>
    <x v="1"/>
    <s v="CUMPLE"/>
    <n v="0.4"/>
    <n v="0.4"/>
    <n v="0"/>
    <n v="0.4"/>
    <s v="H"/>
    <n v="1"/>
  </r>
  <r>
    <s v="106538368"/>
    <x v="7"/>
    <x v="7"/>
    <s v="LINEA DE LARGA VIDA"/>
    <x v="1"/>
    <x v="38"/>
    <s v="LUBRIEXT"/>
    <s v="CORLUBEX"/>
    <s v="B"/>
    <s v="10FORM02"/>
    <x v="1"/>
    <d v="2023-11-11T00:00:00"/>
    <d v="2023-11-11T00:00:00"/>
    <x v="1"/>
    <s v="CUMPLE"/>
    <n v="0.3"/>
    <n v="0.3"/>
    <n v="0"/>
    <n v="0.3"/>
    <s v="H"/>
    <n v="1"/>
  </r>
  <r>
    <s v="106538368"/>
    <x v="7"/>
    <x v="7"/>
    <s v="LINEA DE LARGA VIDA"/>
    <x v="3"/>
    <x v="39"/>
    <s v="LUBRIEXT"/>
    <s v="CORLUBEX"/>
    <s v="B"/>
    <s v="10FORM02"/>
    <x v="1"/>
    <d v="2023-11-11T00:00:00"/>
    <d v="2023-11-11T00:00:00"/>
    <x v="1"/>
    <s v="CUMPLE"/>
    <n v="0.4"/>
    <n v="0.4"/>
    <n v="0"/>
    <n v="0.4"/>
    <s v="H"/>
    <n v="1"/>
  </r>
  <r>
    <s v="106544082"/>
    <x v="1"/>
    <x v="1"/>
    <s v="EMPAQUE RIGIDO"/>
    <x v="1"/>
    <x v="38"/>
    <s v="LUBRIEXT"/>
    <s v="CORLUBEX"/>
    <s v="B"/>
    <s v="10EMPA17"/>
    <x v="1"/>
    <d v="2023-11-13T00:00:00"/>
    <d v="2023-11-13T00:00:00"/>
    <x v="1"/>
    <s v="CUMPLE"/>
    <n v="0.3"/>
    <n v="0.3"/>
    <n v="0"/>
    <n v="0.3"/>
    <s v="H"/>
    <n v="1"/>
  </r>
  <r>
    <s v="106548139"/>
    <x v="2"/>
    <x v="2"/>
    <s v="EMPAQUE"/>
    <x v="1"/>
    <x v="40"/>
    <s v="LUBRIEXT"/>
    <s v="CORLUBEX"/>
    <s v="A"/>
    <s v="10EMPA15"/>
    <x v="1"/>
    <d v="2023-11-15T00:00:00"/>
    <d v="2023-11-15T00:00:00"/>
    <x v="1"/>
    <s v="CUMPLE"/>
    <n v="0.3"/>
    <n v="0.3"/>
    <n v="0"/>
    <n v="0.3"/>
    <s v="H"/>
    <n v="1"/>
  </r>
  <r>
    <s v="106561236"/>
    <x v="2"/>
    <x v="2"/>
    <s v="EMPAQUE"/>
    <x v="1"/>
    <x v="40"/>
    <s v="LUBRIEXT"/>
    <s v="CORLUBEX"/>
    <s v="A"/>
    <s v="10EMPA15"/>
    <x v="1"/>
    <d v="2023-11-22T00:00:00"/>
    <d v="2023-11-22T00:00:00"/>
    <x v="1"/>
    <s v="CUMPLE"/>
    <n v="0.3"/>
    <n v="0.3"/>
    <n v="0"/>
    <n v="0.3"/>
    <s v="H"/>
    <n v="1"/>
  </r>
  <r>
    <s v="106561238"/>
    <x v="3"/>
    <x v="3"/>
    <s v="EMPAQUE"/>
    <x v="1"/>
    <x v="38"/>
    <s v="LUBRIEXT"/>
    <s v="CORLUBEX"/>
    <s v="B"/>
    <s v="10EMPA03"/>
    <x v="1"/>
    <d v="2023-11-22T00:00:00"/>
    <d v="2023-11-22T00:00:00"/>
    <x v="1"/>
    <s v="CUMPLE"/>
    <n v="0.3"/>
    <n v="0.3"/>
    <n v="0"/>
    <n v="0.3"/>
    <s v="H"/>
    <n v="1"/>
  </r>
  <r>
    <s v="106565196"/>
    <x v="8"/>
    <x v="8"/>
    <s v="FORMADO"/>
    <x v="1"/>
    <x v="38"/>
    <s v="LUBRIEXT"/>
    <s v="CORLUBEX"/>
    <s v="B"/>
    <s v="10FORM01"/>
    <x v="1"/>
    <d v="2023-11-25T00:00:00"/>
    <d v="2023-11-25T00:00:00"/>
    <x v="1"/>
    <s v="CUMPLE"/>
    <n v="0.3"/>
    <n v="0.3"/>
    <n v="0"/>
    <n v="0.3"/>
    <s v="H"/>
    <n v="1"/>
  </r>
  <r>
    <s v="106565197"/>
    <x v="9"/>
    <x v="9"/>
    <s v="FORMADO"/>
    <x v="1"/>
    <x v="38"/>
    <s v="LUBRIEXT"/>
    <s v="CORLUBEX"/>
    <s v="B"/>
    <s v="10FORM01"/>
    <x v="1"/>
    <d v="2023-11-25T00:00:00"/>
    <d v="2023-11-25T00:00:00"/>
    <x v="1"/>
    <s v="CUMPLE"/>
    <n v="0.3"/>
    <n v="0.3"/>
    <n v="0"/>
    <n v="0.3"/>
    <s v="H"/>
    <n v="1"/>
  </r>
  <r>
    <s v="106565198"/>
    <x v="7"/>
    <x v="7"/>
    <s v="LINEA DE LARGA VIDA"/>
    <x v="1"/>
    <x v="38"/>
    <s v="LUBRIEXT"/>
    <s v="CORLUBEX"/>
    <s v="B"/>
    <s v="10FORM02"/>
    <x v="1"/>
    <d v="2023-11-25T00:00:00"/>
    <d v="2023-11-25T00:00:00"/>
    <x v="1"/>
    <s v="CUMPLE"/>
    <n v="0.3"/>
    <n v="0.3"/>
    <n v="0"/>
    <n v="0.3"/>
    <s v="H"/>
    <n v="1"/>
  </r>
  <r>
    <s v="106573247"/>
    <x v="1"/>
    <x v="1"/>
    <s v="EMPAQUE RIGIDO"/>
    <x v="1"/>
    <x v="38"/>
    <s v="LUBRIEXT"/>
    <s v="CORLUBEX"/>
    <s v="B"/>
    <s v="10EMPA17"/>
    <x v="1"/>
    <d v="2023-11-27T00:00:00"/>
    <d v="2023-11-27T00:00:00"/>
    <x v="1"/>
    <s v="CUMPLE"/>
    <n v="0.3"/>
    <n v="0.3"/>
    <n v="0"/>
    <n v="0.3"/>
    <s v="H"/>
    <n v="1"/>
  </r>
  <r>
    <s v="106577840"/>
    <x v="2"/>
    <x v="2"/>
    <s v="EMPAQUE"/>
    <x v="1"/>
    <x v="40"/>
    <s v="LUBRIEXT"/>
    <s v="CORLUBEX"/>
    <s v="A"/>
    <s v="10EMPA15"/>
    <x v="1"/>
    <d v="2023-11-29T00:00:00"/>
    <d v="2023-11-29T00:00:00"/>
    <x v="1"/>
    <s v="CUMPLE"/>
    <n v="0.3"/>
    <n v="0.3"/>
    <n v="0"/>
    <n v="0.3"/>
    <s v="H"/>
    <n v="1"/>
  </r>
  <r>
    <s v="106592710"/>
    <x v="2"/>
    <x v="2"/>
    <s v="EMPAQUE"/>
    <x v="1"/>
    <x v="40"/>
    <s v="LUBRIEXT"/>
    <s v="CORLUBEX"/>
    <s v="A"/>
    <s v="10EMPA15"/>
    <x v="1"/>
    <d v="2023-12-06T00:00:00"/>
    <d v="2023-12-06T00:00:00"/>
    <x v="1"/>
    <s v="CUMPLE"/>
    <n v="0.3"/>
    <n v="0.3"/>
    <n v="0"/>
    <n v="0.3"/>
    <s v="H"/>
    <n v="1"/>
  </r>
  <r>
    <s v="106592710"/>
    <x v="2"/>
    <x v="2"/>
    <s v="EMPAQUE"/>
    <x v="3"/>
    <x v="39"/>
    <s v="LUBRIEXT"/>
    <s v="CORLUBEX"/>
    <s v="A"/>
    <s v="10EMPA15"/>
    <x v="1"/>
    <d v="2023-12-06T00:00:00"/>
    <d v="2023-12-06T00:00:00"/>
    <x v="1"/>
    <s v="CUMPLE"/>
    <n v="0.4"/>
    <n v="0.4"/>
    <n v="0"/>
    <n v="0.4"/>
    <s v="H"/>
    <n v="1"/>
  </r>
  <r>
    <s v="106592712"/>
    <x v="3"/>
    <x v="3"/>
    <s v="EMPAQUE"/>
    <x v="1"/>
    <x v="38"/>
    <s v="LUBRIEXT"/>
    <s v="CORLUBEX"/>
    <s v="B"/>
    <s v="10EMPA03"/>
    <x v="1"/>
    <d v="2023-12-06T00:00:00"/>
    <d v="2023-12-06T00:00:00"/>
    <x v="1"/>
    <s v="CUMPLE"/>
    <n v="0.3"/>
    <n v="0.3"/>
    <n v="0"/>
    <n v="0.3"/>
    <s v="H"/>
    <n v="1"/>
  </r>
  <r>
    <s v="106592712"/>
    <x v="3"/>
    <x v="3"/>
    <s v="EMPAQUE"/>
    <x v="3"/>
    <x v="39"/>
    <s v="LUBRIEXT"/>
    <s v="CORLUBEX"/>
    <s v="B"/>
    <s v="10EMPA03"/>
    <x v="1"/>
    <d v="2023-12-06T00:00:00"/>
    <d v="2023-12-06T00:00:00"/>
    <x v="1"/>
    <s v="CUMPLE"/>
    <n v="0.5"/>
    <n v="0.5"/>
    <n v="0"/>
    <n v="0.5"/>
    <s v="H"/>
    <n v="1"/>
  </r>
  <r>
    <s v="106594904"/>
    <x v="8"/>
    <x v="8"/>
    <s v="FORMADO"/>
    <x v="1"/>
    <x v="38"/>
    <s v="LUBRIEXT"/>
    <s v="CORLUBEX"/>
    <s v="B"/>
    <s v="10FORM01"/>
    <x v="1"/>
    <d v="2023-12-09T00:00:00"/>
    <d v="2023-12-09T00:00:00"/>
    <x v="1"/>
    <s v="CUMPLE"/>
    <n v="0.3"/>
    <n v="0.3"/>
    <n v="0"/>
    <n v="0.3"/>
    <s v="H"/>
    <n v="1"/>
  </r>
  <r>
    <s v="106594904"/>
    <x v="8"/>
    <x v="8"/>
    <s v="FORMADO"/>
    <x v="3"/>
    <x v="39"/>
    <s v="LUBRIEXT"/>
    <s v="CORLUBEX"/>
    <s v="B"/>
    <s v="10FORM01"/>
    <x v="1"/>
    <d v="2023-12-09T00:00:00"/>
    <d v="2023-12-09T00:00:00"/>
    <x v="1"/>
    <s v="CUMPLE"/>
    <n v="0.4"/>
    <n v="0.4"/>
    <n v="0"/>
    <n v="0.4"/>
    <s v="H"/>
    <n v="1"/>
  </r>
  <r>
    <s v="106594905"/>
    <x v="9"/>
    <x v="9"/>
    <s v="FORMADO"/>
    <x v="1"/>
    <x v="38"/>
    <s v="LUBRIEXT"/>
    <s v="CORLUBEX"/>
    <s v="B"/>
    <s v="10FORM01"/>
    <x v="1"/>
    <d v="2023-12-09T00:00:00"/>
    <d v="2023-12-09T00:00:00"/>
    <x v="1"/>
    <s v="CUMPLE"/>
    <n v="0.3"/>
    <n v="0.3"/>
    <n v="0"/>
    <n v="0.3"/>
    <s v="H"/>
    <n v="1"/>
  </r>
  <r>
    <s v="106594905"/>
    <x v="9"/>
    <x v="9"/>
    <s v="FORMADO"/>
    <x v="3"/>
    <x v="39"/>
    <s v="LUBRIEXT"/>
    <s v="CORLUBEX"/>
    <s v="B"/>
    <s v="10FORM01"/>
    <x v="1"/>
    <d v="2023-12-09T00:00:00"/>
    <d v="2023-12-09T00:00:00"/>
    <x v="1"/>
    <s v="CUMPLE"/>
    <n v="0.4"/>
    <n v="0.4"/>
    <n v="0"/>
    <n v="0.4"/>
    <s v="H"/>
    <n v="1"/>
  </r>
  <r>
    <s v="106594906"/>
    <x v="7"/>
    <x v="7"/>
    <s v="LINEA DE LARGA VIDA"/>
    <x v="1"/>
    <x v="38"/>
    <s v="LUBRIEXT"/>
    <s v="CORLUBEX"/>
    <s v="B"/>
    <s v="10FORM02"/>
    <x v="1"/>
    <d v="2023-12-09T00:00:00"/>
    <d v="2023-12-09T00:00:00"/>
    <x v="1"/>
    <s v="CUMPLE"/>
    <n v="0.3"/>
    <n v="0.3"/>
    <n v="0"/>
    <n v="0.3"/>
    <s v="H"/>
    <n v="1"/>
  </r>
  <r>
    <s v="106594906"/>
    <x v="7"/>
    <x v="7"/>
    <s v="LINEA DE LARGA VIDA"/>
    <x v="3"/>
    <x v="39"/>
    <s v="LUBRIEXT"/>
    <s v="CORLUBEX"/>
    <s v="B"/>
    <s v="10FORM02"/>
    <x v="1"/>
    <d v="2023-12-09T00:00:00"/>
    <d v="2023-12-09T00:00:00"/>
    <x v="1"/>
    <s v="CUMPLE"/>
    <n v="0.4"/>
    <n v="0.4"/>
    <n v="0"/>
    <n v="0.4"/>
    <s v="H"/>
    <n v="1"/>
  </r>
  <r>
    <s v="106601434"/>
    <x v="1"/>
    <x v="1"/>
    <s v="EMPAQUE RIGIDO"/>
    <x v="1"/>
    <x v="38"/>
    <s v="LUBRIEXT"/>
    <s v="CORLUBEX"/>
    <s v="B"/>
    <s v="10EMPA17"/>
    <x v="1"/>
    <d v="2023-12-11T00:00:00"/>
    <d v="2023-12-11T00:00:00"/>
    <x v="1"/>
    <s v="CUMPLE"/>
    <n v="0.3"/>
    <n v="0.3"/>
    <n v="0"/>
    <n v="0.3"/>
    <s v="H"/>
    <n v="1"/>
  </r>
  <r>
    <s v="106606065"/>
    <x v="2"/>
    <x v="2"/>
    <s v="EMPAQUE"/>
    <x v="1"/>
    <x v="40"/>
    <s v="LUBRIEXT"/>
    <s v="CORLUBEX"/>
    <s v="A"/>
    <s v="10EMPA15"/>
    <x v="1"/>
    <d v="2023-12-13T00:00:00"/>
    <d v="2023-12-13T00:00:00"/>
    <x v="1"/>
    <s v="CUMPLE"/>
    <n v="0.3"/>
    <n v="0.3"/>
    <n v="0"/>
    <n v="0.3"/>
    <s v="H"/>
    <n v="1"/>
  </r>
  <r>
    <s v="106621319"/>
    <x v="2"/>
    <x v="2"/>
    <s v="EMPAQUE"/>
    <x v="1"/>
    <x v="40"/>
    <s v="LUBRIEXT"/>
    <s v="CORLUBEX"/>
    <s v="A"/>
    <s v="10EMPA15"/>
    <x v="1"/>
    <d v="2023-12-20T00:00:00"/>
    <d v="2023-12-20T00:00:00"/>
    <x v="1"/>
    <s v="CUMPLE"/>
    <n v="0.3"/>
    <n v="0.3"/>
    <n v="0"/>
    <n v="0.3"/>
    <s v="H"/>
    <n v="1"/>
  </r>
  <r>
    <s v="106621321"/>
    <x v="3"/>
    <x v="3"/>
    <s v="EMPAQUE"/>
    <x v="1"/>
    <x v="38"/>
    <s v="LUBRIEXT"/>
    <s v="CORLUBEX"/>
    <s v="B"/>
    <s v="10EMPA03"/>
    <x v="1"/>
    <d v="2023-12-20T00:00:00"/>
    <d v="2023-12-20T00:00:00"/>
    <x v="1"/>
    <s v="CUMPLE"/>
    <n v="0.3"/>
    <n v="0.3"/>
    <n v="0"/>
    <n v="0.3"/>
    <s v="H"/>
    <n v="1"/>
  </r>
  <r>
    <s v="106625213"/>
    <x v="8"/>
    <x v="8"/>
    <s v="FORMADO"/>
    <x v="1"/>
    <x v="38"/>
    <s v="LUBRIEXT"/>
    <s v="CORLUBEX"/>
    <s v="B"/>
    <s v="10FORM01"/>
    <x v="1"/>
    <d v="2023-12-23T00:00:00"/>
    <d v="2023-12-23T00:00:00"/>
    <x v="1"/>
    <s v="CUMPLE"/>
    <n v="0.3"/>
    <n v="0.3"/>
    <n v="0"/>
    <n v="0.3"/>
    <s v="H"/>
    <n v="1"/>
  </r>
  <r>
    <s v="106625214"/>
    <x v="9"/>
    <x v="9"/>
    <s v="FORMADO"/>
    <x v="1"/>
    <x v="38"/>
    <s v="LUBRIEXT"/>
    <s v="CORLUBEX"/>
    <s v="B"/>
    <s v="10FORM01"/>
    <x v="1"/>
    <d v="2023-12-23T00:00:00"/>
    <d v="2023-12-23T00:00:00"/>
    <x v="1"/>
    <s v="CUMPLE"/>
    <n v="0.3"/>
    <n v="0.3"/>
    <n v="0"/>
    <n v="0.3"/>
    <s v="H"/>
    <n v="1"/>
  </r>
  <r>
    <s v="106625215"/>
    <x v="7"/>
    <x v="7"/>
    <s v="LINEA DE LARGA VIDA"/>
    <x v="1"/>
    <x v="38"/>
    <s v="LUBRIEXT"/>
    <s v="CORLUBEX"/>
    <s v="B"/>
    <s v="10FORM02"/>
    <x v="1"/>
    <d v="2023-12-23T00:00:00"/>
    <d v="2023-12-23T00:00:00"/>
    <x v="1"/>
    <s v="CUMPLE"/>
    <n v="0.6"/>
    <n v="0.3"/>
    <n v="0.3"/>
    <n v="0.3"/>
    <s v="H"/>
    <n v="2"/>
  </r>
  <r>
    <s v="106634344"/>
    <x v="1"/>
    <x v="1"/>
    <s v="EMPAQUE RIGIDO"/>
    <x v="1"/>
    <x v="38"/>
    <s v="LUBRIEXT"/>
    <s v="CORLUBEX"/>
    <s v="B"/>
    <s v="10EMPA17"/>
    <x v="1"/>
    <d v="2023-12-25T00:00:00"/>
    <d v="2023-12-25T00:00:00"/>
    <x v="1"/>
    <s v="CUMPLE"/>
    <n v="0.3"/>
    <n v="0.3"/>
    <n v="0"/>
    <n v="0.3"/>
    <s v="H"/>
    <n v="1"/>
  </r>
  <r>
    <s v="106640273"/>
    <x v="2"/>
    <x v="2"/>
    <s v="EMPAQUE"/>
    <x v="1"/>
    <x v="40"/>
    <s v="LUBRIEXT"/>
    <s v="CORLUBEX"/>
    <s v="A"/>
    <s v="10EMPA15"/>
    <x v="1"/>
    <d v="2023-12-27T00:00:00"/>
    <d v="2023-12-27T00:00:00"/>
    <x v="1"/>
    <s v="CUMPLE"/>
    <n v="0.3"/>
    <n v="0.3"/>
    <n v="0"/>
    <n v="0.3"/>
    <s v="H"/>
    <n v="1"/>
  </r>
  <r>
    <s v="106358387"/>
    <x v="0"/>
    <x v="0"/>
    <s v="EMBUTIDO SALCHICHON"/>
    <x v="2"/>
    <x v="70"/>
    <s v="MECANI18"/>
    <s v="COORTU01"/>
    <s v="B"/>
    <s v="10EMBU16"/>
    <x v="0"/>
    <d v="2023-08-13T00:00:00"/>
    <d v="2023-09-07T00:00:00"/>
    <x v="1"/>
    <s v="NO CUMPLE"/>
    <n v="1"/>
    <n v="1"/>
    <n v="0"/>
    <n v="1"/>
    <s v="H"/>
    <n v="1"/>
  </r>
  <r>
    <s v="106358387"/>
    <x v="0"/>
    <x v="0"/>
    <s v="EMBUTIDO SALCHICHON"/>
    <x v="6"/>
    <x v="71"/>
    <s v="MECANI18"/>
    <s v="COORTU01"/>
    <s v="B"/>
    <s v="10EMBU16"/>
    <x v="0"/>
    <d v="2023-08-13T00:00:00"/>
    <d v="2023-09-07T00:00:00"/>
    <x v="1"/>
    <s v="NO CUMPLE"/>
    <n v="1"/>
    <n v="1"/>
    <n v="0"/>
    <n v="1"/>
    <s v="H"/>
    <n v="1"/>
  </r>
  <r>
    <s v="106360424"/>
    <x v="5"/>
    <x v="5"/>
    <s v="FORMADO"/>
    <x v="1"/>
    <x v="59"/>
    <s v="MECANI21"/>
    <s v="COORTU01"/>
    <s v="B"/>
    <s v="10FORM01"/>
    <x v="0"/>
    <d v="2023-08-11T00:00:00"/>
    <d v="2023-08-11T00:00:00"/>
    <x v="1"/>
    <s v="CUMPLE"/>
    <n v="0.5"/>
    <n v="1"/>
    <n v="-0.5"/>
    <n v="1"/>
    <s v="H"/>
    <n v="0.5"/>
  </r>
  <r>
    <s v="106360424"/>
    <x v="5"/>
    <x v="5"/>
    <s v="FORMADO"/>
    <x v="3"/>
    <x v="14"/>
    <s v="MECANI21"/>
    <s v="COORTU01"/>
    <s v="B"/>
    <s v="10FORM01"/>
    <x v="0"/>
    <d v="2023-08-11T00:00:00"/>
    <d v="2023-08-11T00:00:00"/>
    <x v="1"/>
    <s v="CUMPLE"/>
    <n v="8"/>
    <n v="3"/>
    <n v="5"/>
    <n v="3"/>
    <s v="H"/>
    <n v="2.6666666666666665"/>
  </r>
  <r>
    <s v="106360424"/>
    <x v="5"/>
    <x v="5"/>
    <s v="FORMADO"/>
    <x v="6"/>
    <x v="14"/>
    <s v="ELECTI10"/>
    <s v="COORTU01"/>
    <s v="B"/>
    <s v="10FORM01"/>
    <x v="0"/>
    <d v="2023-08-11T00:00:00"/>
    <m/>
    <x v="0"/>
    <s v="NO CUMPLE"/>
    <n v="0"/>
    <n v="2"/>
    <n v="-2"/>
    <n v="2"/>
    <s v="H"/>
    <n v="0"/>
  </r>
  <r>
    <s v="106343150"/>
    <x v="1"/>
    <x v="1"/>
    <s v="EMPAQUE RIGIDO"/>
    <x v="1"/>
    <x v="3"/>
    <s v="MECANI19"/>
    <s v="COORTU01"/>
    <s v="B"/>
    <s v="10EMPA17"/>
    <x v="0"/>
    <d v="2023-08-10T00:00:00"/>
    <d v="2023-08-08T00:00:00"/>
    <x v="1"/>
    <s v="CUMPLE"/>
    <n v="1"/>
    <n v="1"/>
    <n v="0"/>
    <n v="1"/>
    <s v="H"/>
    <n v="1"/>
  </r>
  <r>
    <s v="106356231"/>
    <x v="1"/>
    <x v="1"/>
    <s v="EMPAQUE RIGIDO"/>
    <x v="1"/>
    <x v="1"/>
    <s v="MECANI15"/>
    <s v="COORTU03"/>
    <s v="B"/>
    <s v="10EMPA17"/>
    <x v="0"/>
    <d v="2023-08-10T00:00:00"/>
    <d v="2023-08-10T00:00:00"/>
    <x v="1"/>
    <s v="CUMPLE"/>
    <n v="2"/>
    <n v="3"/>
    <n v="-1"/>
    <n v="3"/>
    <s v="H"/>
    <n v="0.66666666666666663"/>
  </r>
  <r>
    <s v="106343150"/>
    <x v="1"/>
    <x v="1"/>
    <s v="EMPAQUE RIGIDO"/>
    <x v="2"/>
    <x v="4"/>
    <s v="INSTRINT"/>
    <s v="COORTU01"/>
    <s v="B"/>
    <s v="10EMPA17"/>
    <x v="0"/>
    <d v="2023-08-10T00:00:00"/>
    <d v="2023-08-10T00:00:00"/>
    <x v="1"/>
    <s v="CUMPLE"/>
    <n v="1"/>
    <n v="1"/>
    <n v="0"/>
    <n v="1"/>
    <s v="H"/>
    <n v="1"/>
  </r>
  <r>
    <s v="106356231"/>
    <x v="1"/>
    <x v="1"/>
    <s v="EMPAQUE RIGIDO"/>
    <x v="2"/>
    <x v="2"/>
    <s v="INSTRINT"/>
    <s v="COORTU03"/>
    <s v="B"/>
    <s v="10EMPA17"/>
    <x v="0"/>
    <d v="2023-08-10T00:00:00"/>
    <d v="2023-08-10T00:00:00"/>
    <x v="1"/>
    <s v="CUMPLE"/>
    <n v="1"/>
    <n v="1"/>
    <n v="0"/>
    <n v="1"/>
    <s v="H"/>
    <n v="1"/>
  </r>
  <r>
    <s v="106343150"/>
    <x v="1"/>
    <x v="1"/>
    <s v="EMPAQUE RIGIDO"/>
    <x v="3"/>
    <x v="5"/>
    <s v="ELECTI10"/>
    <s v="COORTU01"/>
    <s v="B"/>
    <s v="10EMPA17"/>
    <x v="0"/>
    <d v="2023-08-10T00:00:00"/>
    <d v="2023-08-10T00:00:00"/>
    <x v="1"/>
    <s v="CUMPLE"/>
    <n v="1"/>
    <n v="1"/>
    <n v="0"/>
    <n v="1"/>
    <s v="H"/>
    <n v="1"/>
  </r>
  <r>
    <s v="106263206"/>
    <x v="8"/>
    <x v="8"/>
    <s v="FORMADO"/>
    <x v="1"/>
    <x v="14"/>
    <s v="MECANI21"/>
    <s v="COORTU02"/>
    <s v="B"/>
    <s v="10FORM01"/>
    <x v="0"/>
    <d v="2023-08-08T00:00:00"/>
    <d v="2023-06-18T00:00:00"/>
    <x v="1"/>
    <s v="CUMPLE"/>
    <n v="5"/>
    <n v="8"/>
    <n v="-3"/>
    <n v="8"/>
    <s v="H"/>
    <n v="0.625"/>
  </r>
  <r>
    <s v="106263206"/>
    <x v="8"/>
    <x v="8"/>
    <s v="FORMADO"/>
    <x v="2"/>
    <x v="13"/>
    <s v="MECANI21"/>
    <s v="COORTU02"/>
    <s v="B"/>
    <s v="10FORM01"/>
    <x v="0"/>
    <d v="2023-08-08T00:00:00"/>
    <d v="2023-06-21T00:00:00"/>
    <x v="1"/>
    <s v="CUMPLE"/>
    <n v="0.5"/>
    <n v="0.5"/>
    <n v="0"/>
    <n v="0.5"/>
    <s v="H"/>
    <n v="1"/>
  </r>
  <r>
    <s v="106477542"/>
    <x v="6"/>
    <x v="6"/>
    <s v="FORMADO"/>
    <x v="3"/>
    <x v="14"/>
    <s v="MECANI21"/>
    <s v="COORMTTO"/>
    <s v="B"/>
    <s v="10FORM01"/>
    <x v="0"/>
    <d v="2023-08-08T00:00:00"/>
    <d v="2023-08-08T00:00:00"/>
    <x v="1"/>
    <s v="CUMPLE"/>
    <n v="3"/>
    <n v="3"/>
    <n v="0"/>
    <n v="3"/>
    <s v="H"/>
    <n v="1"/>
  </r>
  <r>
    <s v="106477543"/>
    <x v="5"/>
    <x v="5"/>
    <s v="FORMADO"/>
    <x v="1"/>
    <x v="59"/>
    <s v="MECANI11"/>
    <s v="COORTU01"/>
    <s v="B"/>
    <s v="10FORM01"/>
    <x v="0"/>
    <d v="2023-08-08T00:00:00"/>
    <m/>
    <x v="0"/>
    <s v="NO CUMPLE"/>
    <n v="0"/>
    <n v="1"/>
    <n v="-1"/>
    <n v="1"/>
    <s v="H"/>
    <n v="0"/>
  </r>
  <r>
    <s v="106477544"/>
    <x v="6"/>
    <x v="6"/>
    <s v="FORMADO"/>
    <x v="1"/>
    <x v="59"/>
    <s v="MECANI11"/>
    <s v="COORMTTO"/>
    <s v="B"/>
    <s v="10FORM01"/>
    <x v="0"/>
    <d v="2023-08-08T00:00:00"/>
    <m/>
    <x v="0"/>
    <s v="NO CUMPLE"/>
    <n v="0"/>
    <n v="1"/>
    <n v="-1"/>
    <n v="1"/>
    <s v="H"/>
    <n v="0"/>
  </r>
  <r>
    <s v="106263206"/>
    <x v="8"/>
    <x v="8"/>
    <s v="FORMADO"/>
    <x v="5"/>
    <x v="36"/>
    <s v="INSTRI08"/>
    <s v="COORTU02"/>
    <s v="B"/>
    <s v="10FORM01"/>
    <x v="0"/>
    <d v="2023-08-08T00:00:00"/>
    <d v="2023-06-19T00:00:00"/>
    <x v="1"/>
    <s v="CUMPLE"/>
    <n v="0.5"/>
    <n v="4"/>
    <n v="-3.5"/>
    <n v="4"/>
    <s v="H"/>
    <n v="0.125"/>
  </r>
  <r>
    <s v="106263206"/>
    <x v="8"/>
    <x v="8"/>
    <s v="FORMADO"/>
    <x v="4"/>
    <x v="13"/>
    <s v="ELTROINT"/>
    <s v="COORTU02"/>
    <s v="B"/>
    <s v="10FORM01"/>
    <x v="0"/>
    <d v="2023-08-08T00:00:00"/>
    <m/>
    <x v="0"/>
    <s v="NO CUMPLE"/>
    <n v="0"/>
    <n v="3.8"/>
    <n v="-3.8"/>
    <n v="3.8"/>
    <s v="H"/>
    <n v="0"/>
  </r>
  <r>
    <s v="106263206"/>
    <x v="8"/>
    <x v="8"/>
    <s v="FORMADO"/>
    <x v="3"/>
    <x v="14"/>
    <s v="ELECTI09"/>
    <s v="COORTU02"/>
    <s v="B"/>
    <s v="10FORM01"/>
    <x v="0"/>
    <d v="2023-08-08T00:00:00"/>
    <d v="2023-06-21T00:00:00"/>
    <x v="1"/>
    <s v="CUMPLE"/>
    <n v="1"/>
    <n v="2"/>
    <n v="-1"/>
    <n v="2"/>
    <s v="H"/>
    <n v="0.5"/>
  </r>
  <r>
    <s v="106263206"/>
    <x v="8"/>
    <x v="8"/>
    <s v="FORMADO"/>
    <x v="6"/>
    <x v="36"/>
    <s v="ELECTI09"/>
    <s v="COORTU02"/>
    <s v="B"/>
    <s v="10FORM01"/>
    <x v="0"/>
    <d v="2023-08-08T00:00:00"/>
    <d v="2023-06-21T00:00:00"/>
    <x v="1"/>
    <s v="CUMPLE"/>
    <n v="2"/>
    <n v="4"/>
    <n v="-2"/>
    <n v="4"/>
    <s v="H"/>
    <n v="0.5"/>
  </r>
  <r>
    <s v="106477542"/>
    <x v="6"/>
    <x v="6"/>
    <s v="FORMADO"/>
    <x v="6"/>
    <x v="14"/>
    <s v="ELECTI04"/>
    <s v="COORMTTO"/>
    <s v="B"/>
    <s v="10FORM01"/>
    <x v="0"/>
    <d v="2023-08-08T00:00:00"/>
    <m/>
    <x v="0"/>
    <s v="NO CUMPLE"/>
    <n v="0"/>
    <n v="2"/>
    <n v="-2"/>
    <n v="2"/>
    <s v="H"/>
    <n v="0"/>
  </r>
  <r>
    <s v="106337427"/>
    <x v="5"/>
    <x v="5"/>
    <s v="FORMADO"/>
    <x v="1"/>
    <x v="59"/>
    <s v="MECANI21"/>
    <s v="COORTU01"/>
    <s v="B"/>
    <s v="10FORM01"/>
    <x v="0"/>
    <d v="2023-07-28T00:00:00"/>
    <m/>
    <x v="0"/>
    <s v="NO CUMPLE"/>
    <n v="0"/>
    <n v="1"/>
    <n v="-1"/>
    <n v="1"/>
    <s v="H"/>
    <n v="0"/>
  </r>
  <r>
    <s v="106337246"/>
    <x v="3"/>
    <x v="3"/>
    <s v="EMPAQUE"/>
    <x v="1"/>
    <x v="19"/>
    <s v="ELECTI10"/>
    <s v="COORTU01"/>
    <s v="B"/>
    <s v="10EMPA03"/>
    <x v="0"/>
    <d v="2023-07-26T00:00:00"/>
    <d v="2023-07-26T00:00:00"/>
    <x v="1"/>
    <s v="CUMPLE"/>
    <n v="0.5"/>
    <n v="1.5"/>
    <n v="-1"/>
    <n v="1.5"/>
    <s v="H"/>
    <n v="0.33333333333333331"/>
  </r>
  <r>
    <s v="106328704"/>
    <x v="3"/>
    <x v="3"/>
    <s v="EMPAQUE"/>
    <x v="3"/>
    <x v="7"/>
    <s v="ELECTI01"/>
    <s v="COORTU01"/>
    <s v="B"/>
    <s v="10EMPA03"/>
    <x v="0"/>
    <d v="2023-07-25T00:00:00"/>
    <d v="2023-07-25T00:00:00"/>
    <x v="1"/>
    <s v="CUMPLE"/>
    <n v="1"/>
    <n v="1"/>
    <n v="0"/>
    <n v="1"/>
    <s v="H"/>
    <n v="1"/>
  </r>
  <r>
    <s v="106328705"/>
    <x v="2"/>
    <x v="2"/>
    <s v="EMPAQUE"/>
    <x v="3"/>
    <x v="7"/>
    <s v="ELECTI01"/>
    <s v="COORTU01"/>
    <s v="A"/>
    <s v="10EMPA15"/>
    <x v="0"/>
    <d v="2023-07-25T00:00:00"/>
    <d v="2023-07-25T00:00:00"/>
    <x v="1"/>
    <s v="CUMPLE"/>
    <n v="1"/>
    <n v="1"/>
    <n v="0"/>
    <n v="1"/>
    <s v="H"/>
    <n v="1"/>
  </r>
  <r>
    <s v="106324488"/>
    <x v="1"/>
    <x v="1"/>
    <s v="EMPAQUE RIGIDO"/>
    <x v="5"/>
    <x v="17"/>
    <s v="MECANI19"/>
    <s v="COORTU03"/>
    <s v="B"/>
    <s v="10EMPA17"/>
    <x v="0"/>
    <d v="2023-07-23T00:00:00"/>
    <d v="2023-08-15T00:00:00"/>
    <x v="1"/>
    <s v="NO CUMPLE"/>
    <n v="3.5"/>
    <n v="5"/>
    <n v="-1.5"/>
    <n v="5"/>
    <s v="H"/>
    <n v="0.7"/>
  </r>
  <r>
    <s v="106324488"/>
    <x v="1"/>
    <x v="1"/>
    <s v="EMPAQUE RIGIDO"/>
    <x v="0"/>
    <x v="77"/>
    <s v="MECANI19"/>
    <s v="COORTU03"/>
    <s v="B"/>
    <s v="10EMPA17"/>
    <x v="0"/>
    <d v="2023-07-23T00:00:00"/>
    <d v="2023-08-18T00:00:00"/>
    <x v="1"/>
    <s v="NO CUMPLE"/>
    <n v="0.5"/>
    <n v="3"/>
    <n v="-2.5"/>
    <n v="3"/>
    <s v="H"/>
    <n v="0.16666666666666666"/>
  </r>
  <r>
    <s v="106324488"/>
    <x v="1"/>
    <x v="1"/>
    <s v="EMPAQUE RIGIDO"/>
    <x v="9"/>
    <x v="78"/>
    <s v="INSTRI08"/>
    <s v="COORTU03"/>
    <s v="B"/>
    <s v="10EMPA17"/>
    <x v="0"/>
    <d v="2023-07-23T00:00:00"/>
    <d v="2023-07-20T00:00:00"/>
    <x v="1"/>
    <s v="CUMPLE"/>
    <n v="4"/>
    <n v="5"/>
    <n v="-1"/>
    <n v="5"/>
    <s v="H"/>
    <n v="0.8"/>
  </r>
  <r>
    <s v="106324488"/>
    <x v="1"/>
    <x v="1"/>
    <s v="EMPAQUE RIGIDO"/>
    <x v="10"/>
    <x v="24"/>
    <s v="INSTRI08"/>
    <s v="COORTU03"/>
    <s v="B"/>
    <s v="10EMPA17"/>
    <x v="0"/>
    <d v="2023-07-23T00:00:00"/>
    <d v="2023-07-20T00:00:00"/>
    <x v="1"/>
    <s v="CUMPLE"/>
    <n v="4"/>
    <n v="5"/>
    <n v="-1"/>
    <n v="5"/>
    <s v="H"/>
    <n v="0.8"/>
  </r>
  <r>
    <s v="106324488"/>
    <x v="1"/>
    <x v="1"/>
    <s v="EMPAQUE RIGIDO"/>
    <x v="11"/>
    <x v="18"/>
    <s v="ELTROIOP"/>
    <s v="COORTU03"/>
    <s v="B"/>
    <s v="10EMPA17"/>
    <x v="0"/>
    <d v="2023-07-23T00:00:00"/>
    <d v="2023-07-18T00:00:00"/>
    <x v="1"/>
    <s v="CUMPLE"/>
    <n v="5"/>
    <n v="8"/>
    <n v="-3"/>
    <n v="8"/>
    <s v="H"/>
    <n v="0.625"/>
  </r>
  <r>
    <s v="106324488"/>
    <x v="1"/>
    <x v="1"/>
    <s v="EMPAQUE RIGIDO"/>
    <x v="3"/>
    <x v="6"/>
    <s v="ELECTI09"/>
    <s v="COORTU03"/>
    <s v="B"/>
    <s v="10EMPA17"/>
    <x v="0"/>
    <d v="2023-07-23T00:00:00"/>
    <d v="2023-07-20T00:00:00"/>
    <x v="1"/>
    <s v="CUMPLE"/>
    <n v="1"/>
    <n v="1"/>
    <n v="0"/>
    <n v="1"/>
    <s v="H"/>
    <n v="1"/>
  </r>
  <r>
    <s v="106324488"/>
    <x v="1"/>
    <x v="1"/>
    <s v="EMPAQUE RIGIDO"/>
    <x v="6"/>
    <x v="16"/>
    <s v="ELECTI09"/>
    <s v="COORTU03"/>
    <s v="B"/>
    <s v="10EMPA17"/>
    <x v="0"/>
    <d v="2023-07-23T00:00:00"/>
    <d v="2023-07-20T00:00:00"/>
    <x v="1"/>
    <s v="CUMPLE"/>
    <n v="1"/>
    <n v="3"/>
    <n v="-2"/>
    <n v="3"/>
    <s v="H"/>
    <n v="0.33333333333333331"/>
  </r>
  <r>
    <s v="106324488"/>
    <x v="1"/>
    <x v="1"/>
    <s v="EMPAQUE RIGIDO"/>
    <x v="4"/>
    <x v="25"/>
    <s v="ELECTI09"/>
    <s v="COORTU03"/>
    <s v="B"/>
    <s v="10EMPA17"/>
    <x v="0"/>
    <d v="2023-07-23T00:00:00"/>
    <d v="2023-07-20T00:00:00"/>
    <x v="1"/>
    <s v="CUMPLE"/>
    <n v="3"/>
    <n v="2"/>
    <n v="1"/>
    <n v="2"/>
    <s v="H"/>
    <n v="1.5"/>
  </r>
  <r>
    <s v="106321818"/>
    <x v="7"/>
    <x v="7"/>
    <s v="LINEA DE LARGA VIDA"/>
    <x v="1"/>
    <x v="14"/>
    <s v="MECANI21"/>
    <s v="COORTU02"/>
    <s v="B"/>
    <s v="10FORM02"/>
    <x v="0"/>
    <d v="2023-07-22T00:00:00"/>
    <m/>
    <x v="0"/>
    <s v="NO CUMPLE"/>
    <n v="0"/>
    <n v="8"/>
    <n v="-8"/>
    <n v="8"/>
    <s v="H"/>
    <n v="0"/>
  </r>
  <r>
    <s v="106320189"/>
    <x v="0"/>
    <x v="0"/>
    <s v="EMBUTIDO SALCHICHON"/>
    <x v="1"/>
    <x v="68"/>
    <s v="MECANI20"/>
    <s v="COORTU01"/>
    <s v="B"/>
    <s v="10EMBU16"/>
    <x v="0"/>
    <d v="2023-07-22T00:00:00"/>
    <d v="2023-07-18T00:00:00"/>
    <x v="1"/>
    <s v="CUMPLE"/>
    <n v="1"/>
    <n v="1"/>
    <n v="0"/>
    <n v="1"/>
    <s v="H"/>
    <n v="1"/>
  </r>
  <r>
    <s v="106320189"/>
    <x v="0"/>
    <x v="0"/>
    <s v="EMBUTIDO SALCHICHON"/>
    <x v="3"/>
    <x v="69"/>
    <s v="MECANI20"/>
    <s v="COORTU01"/>
    <s v="B"/>
    <s v="10EMBU16"/>
    <x v="0"/>
    <d v="2023-07-22T00:00:00"/>
    <d v="2023-07-18T00:00:00"/>
    <x v="1"/>
    <s v="CUMPLE"/>
    <n v="1"/>
    <n v="1"/>
    <n v="0"/>
    <n v="1"/>
    <s v="H"/>
    <n v="1"/>
  </r>
  <r>
    <s v="106320189"/>
    <x v="0"/>
    <x v="0"/>
    <s v="EMBUTIDO SALCHICHON"/>
    <x v="2"/>
    <x v="70"/>
    <s v="MECANI20"/>
    <s v="COORTU01"/>
    <s v="B"/>
    <s v="10EMBU16"/>
    <x v="0"/>
    <d v="2023-07-22T00:00:00"/>
    <d v="2023-07-18T00:00:00"/>
    <x v="1"/>
    <s v="CUMPLE"/>
    <n v="1"/>
    <n v="1"/>
    <n v="0"/>
    <n v="1"/>
    <s v="H"/>
    <n v="1"/>
  </r>
  <r>
    <s v="106320189"/>
    <x v="0"/>
    <x v="0"/>
    <s v="EMBUTIDO SALCHICHON"/>
    <x v="6"/>
    <x v="71"/>
    <s v="MECANI20"/>
    <s v="COORTU01"/>
    <s v="B"/>
    <s v="10EMBU16"/>
    <x v="0"/>
    <d v="2023-07-22T00:00:00"/>
    <d v="2023-07-18T00:00:00"/>
    <x v="1"/>
    <s v="CUMPLE"/>
    <n v="1"/>
    <n v="1"/>
    <n v="0"/>
    <n v="1"/>
    <s v="H"/>
    <n v="1"/>
  </r>
  <r>
    <s v="106329748"/>
    <x v="4"/>
    <x v="4"/>
    <s v="EMBUTIDO SALCHICHON"/>
    <x v="1"/>
    <x v="34"/>
    <s v="MECANI11"/>
    <s v="COORTU02"/>
    <s v="B"/>
    <s v="10EMBU16"/>
    <x v="0"/>
    <d v="2023-07-22T00:00:00"/>
    <d v="2023-07-28T00:00:00"/>
    <x v="1"/>
    <s v="NO CUMPLE"/>
    <n v="2"/>
    <n v="2"/>
    <n v="0"/>
    <n v="2"/>
    <s v="H"/>
    <n v="1"/>
  </r>
  <r>
    <s v="106329748"/>
    <x v="4"/>
    <x v="4"/>
    <s v="EMBUTIDO SALCHICHON"/>
    <x v="3"/>
    <x v="10"/>
    <s v="ELTROI04"/>
    <s v="COORTU02"/>
    <s v="B"/>
    <s v="10EMBU16"/>
    <x v="0"/>
    <d v="2023-07-22T00:00:00"/>
    <d v="2023-07-22T00:00:00"/>
    <x v="1"/>
    <s v="CUMPLE"/>
    <n v="1"/>
    <n v="2"/>
    <n v="-1"/>
    <n v="2"/>
    <s v="H"/>
    <n v="0.5"/>
  </r>
  <r>
    <s v="106321818"/>
    <x v="7"/>
    <x v="7"/>
    <s v="LINEA DE LARGA VIDA"/>
    <x v="3"/>
    <x v="14"/>
    <s v="ELECTI01"/>
    <s v="COORTU02"/>
    <s v="B"/>
    <s v="10FORM02"/>
    <x v="0"/>
    <d v="2023-07-22T00:00:00"/>
    <d v="2023-07-16T00:00:00"/>
    <x v="1"/>
    <s v="CUMPLE"/>
    <n v="1.5"/>
    <n v="2"/>
    <n v="-0.5"/>
    <n v="2"/>
    <s v="H"/>
    <n v="0.75"/>
  </r>
  <r>
    <s v="106329748"/>
    <x v="4"/>
    <x v="4"/>
    <s v="EMBUTIDO SALCHICHON"/>
    <x v="0"/>
    <x v="11"/>
    <s v="ELECTI01"/>
    <s v="COORTU02"/>
    <s v="B"/>
    <s v="10EMBU16"/>
    <x v="0"/>
    <d v="2023-07-22T00:00:00"/>
    <m/>
    <x v="0"/>
    <s v="NO CUMPLE"/>
    <n v="0"/>
    <n v="0.3"/>
    <n v="-0.3"/>
    <n v="0.3"/>
    <s v="H"/>
    <n v="0"/>
  </r>
  <r>
    <s v="106326645"/>
    <x v="3"/>
    <x v="3"/>
    <s v="EMPAQUE"/>
    <x v="0"/>
    <x v="13"/>
    <s v="MECANI14"/>
    <s v="COORTU01"/>
    <s v="B"/>
    <s v="10EMPA03"/>
    <x v="0"/>
    <d v="2023-07-19T00:00:00"/>
    <d v="2023-07-23T00:00:00"/>
    <x v="1"/>
    <s v="NO CUMPLE"/>
    <n v="2"/>
    <n v="5"/>
    <n v="-3"/>
    <n v="5"/>
    <s v="H"/>
    <n v="0.4"/>
  </r>
  <r>
    <s v="106326645"/>
    <x v="3"/>
    <x v="3"/>
    <s v="EMPAQUE"/>
    <x v="5"/>
    <x v="13"/>
    <s v="ELTROINT"/>
    <s v="COORTU01"/>
    <s v="B"/>
    <s v="10EMPA03"/>
    <x v="0"/>
    <d v="2023-07-19T00:00:00"/>
    <d v="2023-07-19T00:00:00"/>
    <x v="1"/>
    <s v="CUMPLE"/>
    <n v="1"/>
    <n v="2"/>
    <n v="-1"/>
    <n v="2"/>
    <s v="H"/>
    <n v="0.5"/>
  </r>
  <r>
    <s v="106326645"/>
    <x v="3"/>
    <x v="3"/>
    <s v="EMPAQUE"/>
    <x v="3"/>
    <x v="13"/>
    <s v="ELECTI04"/>
    <s v="COORTU01"/>
    <s v="B"/>
    <s v="10EMPA03"/>
    <x v="0"/>
    <d v="2023-07-19T00:00:00"/>
    <m/>
    <x v="0"/>
    <s v="NO CUMPLE"/>
    <n v="0"/>
    <n v="2"/>
    <n v="-2"/>
    <n v="2"/>
    <s v="H"/>
    <n v="0"/>
  </r>
  <r>
    <s v="106315770"/>
    <x v="8"/>
    <x v="8"/>
    <s v="FORMADO"/>
    <x v="1"/>
    <x v="14"/>
    <s v="MECANI21"/>
    <s v="COORTU02"/>
    <s v="B"/>
    <s v="10FORM01"/>
    <x v="0"/>
    <d v="2023-07-18T00:00:00"/>
    <d v="2023-07-20T00:00:00"/>
    <x v="1"/>
    <s v="NO CUMPLE"/>
    <n v="2"/>
    <n v="8"/>
    <n v="-6"/>
    <n v="8"/>
    <s v="H"/>
    <n v="0.25"/>
  </r>
  <r>
    <s v="106315770"/>
    <x v="8"/>
    <x v="8"/>
    <s v="FORMADO"/>
    <x v="3"/>
    <x v="14"/>
    <s v="ELECTI01"/>
    <s v="COORTU02"/>
    <s v="B"/>
    <s v="10FORM01"/>
    <x v="0"/>
    <d v="2023-07-18T00:00:00"/>
    <d v="2023-07-11T00:00:00"/>
    <x v="1"/>
    <s v="CUMPLE"/>
    <n v="1.5"/>
    <n v="2"/>
    <n v="-0.5"/>
    <n v="2"/>
    <s v="H"/>
    <n v="0.75"/>
  </r>
  <r>
    <s v="106202853"/>
    <x v="8"/>
    <x v="8"/>
    <s v="FORMADO"/>
    <x v="1"/>
    <x v="14"/>
    <s v="MECANIOP"/>
    <s v="COORTU02"/>
    <s v="B"/>
    <s v="10FORM01"/>
    <x v="0"/>
    <d v="2023-07-15T00:00:00"/>
    <d v="2023-05-19T00:00:00"/>
    <x v="1"/>
    <s v="CUMPLE"/>
    <n v="4"/>
    <n v="8"/>
    <n v="-4"/>
    <n v="8"/>
    <s v="H"/>
    <n v="0.5"/>
  </r>
  <r>
    <s v="106311560"/>
    <x v="4"/>
    <x v="4"/>
    <s v="EMBUTIDO SALCHICHON"/>
    <x v="2"/>
    <x v="28"/>
    <s v="MECANI11"/>
    <s v="COORTU02"/>
    <s v="B"/>
    <s v="10EMBU16"/>
    <x v="0"/>
    <d v="2023-07-15T00:00:00"/>
    <d v="2023-07-27T00:00:00"/>
    <x v="1"/>
    <s v="NO CUMPLE"/>
    <n v="2"/>
    <n v="72"/>
    <n v="-70"/>
    <n v="72"/>
    <s v="H"/>
    <n v="2.7777777777777776E-2"/>
  </r>
  <r>
    <s v="106311560"/>
    <x v="4"/>
    <x v="4"/>
    <s v="EMBUTIDO SALCHICHON"/>
    <x v="6"/>
    <x v="29"/>
    <s v="ELTROI04"/>
    <s v="COORTU02"/>
    <s v="B"/>
    <s v="10EMBU16"/>
    <x v="0"/>
    <d v="2023-07-15T00:00:00"/>
    <d v="2023-07-15T00:00:00"/>
    <x v="1"/>
    <s v="CUMPLE"/>
    <n v="2"/>
    <n v="48"/>
    <n v="-46"/>
    <n v="48"/>
    <s v="H"/>
    <n v="4.1666666666666664E-2"/>
  </r>
  <r>
    <s v="106202853"/>
    <x v="8"/>
    <x v="8"/>
    <s v="FORMADO"/>
    <x v="3"/>
    <x v="14"/>
    <s v="ELECTINT"/>
    <s v="COORTU02"/>
    <s v="B"/>
    <s v="10FORM01"/>
    <x v="0"/>
    <d v="2023-07-15T00:00:00"/>
    <m/>
    <x v="0"/>
    <s v="NO CUMPLE"/>
    <n v="0"/>
    <n v="2"/>
    <n v="-2"/>
    <n v="2"/>
    <s v="H"/>
    <n v="0"/>
  </r>
  <r>
    <s v="106311559"/>
    <x v="5"/>
    <x v="5"/>
    <s v="FORMADO"/>
    <x v="1"/>
    <x v="59"/>
    <s v="MECANI21"/>
    <s v="COORTU01"/>
    <s v="B"/>
    <s v="10FORM01"/>
    <x v="0"/>
    <d v="2023-07-14T00:00:00"/>
    <d v="2023-07-23T00:00:00"/>
    <x v="1"/>
    <s v="NO CUMPLE"/>
    <n v="1"/>
    <n v="1"/>
    <n v="0"/>
    <n v="1"/>
    <s v="H"/>
    <n v="1"/>
  </r>
  <r>
    <s v="106311559"/>
    <x v="5"/>
    <x v="5"/>
    <s v="FORMADO"/>
    <x v="3"/>
    <x v="14"/>
    <s v="MECANI21"/>
    <s v="COORTU01"/>
    <s v="B"/>
    <s v="10FORM01"/>
    <x v="0"/>
    <d v="2023-07-14T00:00:00"/>
    <d v="2023-07-23T00:00:00"/>
    <x v="1"/>
    <s v="NO CUMPLE"/>
    <n v="4"/>
    <n v="3"/>
    <n v="1"/>
    <n v="3"/>
    <s v="H"/>
    <n v="1.3333333333333333"/>
  </r>
  <r>
    <s v="106311559"/>
    <x v="5"/>
    <x v="5"/>
    <s v="FORMADO"/>
    <x v="6"/>
    <x v="14"/>
    <s v="ELECTI09"/>
    <s v="COORTU01"/>
    <s v="B"/>
    <s v="10FORM01"/>
    <x v="0"/>
    <d v="2023-07-14T00:00:00"/>
    <m/>
    <x v="0"/>
    <s v="NO CUMPLE"/>
    <n v="0"/>
    <n v="2"/>
    <n v="-2"/>
    <n v="2"/>
    <s v="H"/>
    <n v="0"/>
  </r>
  <r>
    <s v="106311427"/>
    <x v="1"/>
    <x v="1"/>
    <s v="EMPAQUE RIGIDO"/>
    <x v="6"/>
    <x v="30"/>
    <s v="INSTRI08"/>
    <s v="COORTU01"/>
    <s v="B"/>
    <s v="10EMPA17"/>
    <x v="0"/>
    <d v="2023-07-13T00:00:00"/>
    <d v="2023-07-13T00:00:00"/>
    <x v="1"/>
    <s v="CUMPLE"/>
    <n v="1"/>
    <n v="2"/>
    <n v="-1"/>
    <n v="2"/>
    <s v="H"/>
    <n v="0.5"/>
  </r>
  <r>
    <s v="106311427"/>
    <x v="1"/>
    <x v="1"/>
    <s v="EMPAQUE RIGIDO"/>
    <x v="11"/>
    <x v="31"/>
    <s v="INSTRI08"/>
    <s v="COORTU01"/>
    <s v="B"/>
    <s v="10EMPA17"/>
    <x v="0"/>
    <d v="2023-07-13T00:00:00"/>
    <d v="2023-07-13T00:00:00"/>
    <x v="1"/>
    <s v="CUMPLE"/>
    <n v="1"/>
    <n v="3"/>
    <n v="-2"/>
    <n v="3"/>
    <s v="H"/>
    <n v="0.33333333333333331"/>
  </r>
  <r>
    <s v="106311427"/>
    <x v="1"/>
    <x v="1"/>
    <s v="EMPAQUE RIGIDO"/>
    <x v="5"/>
    <x v="32"/>
    <s v="ELECTI01"/>
    <s v="COORTU01"/>
    <s v="B"/>
    <s v="10EMPA17"/>
    <x v="0"/>
    <d v="2023-07-13T00:00:00"/>
    <d v="2023-07-13T00:00:00"/>
    <x v="1"/>
    <s v="CUMPLE"/>
    <n v="0.75"/>
    <n v="1"/>
    <n v="-0.25"/>
    <n v="1"/>
    <s v="H"/>
    <n v="0.75"/>
  </r>
  <r>
    <s v="106306786"/>
    <x v="9"/>
    <x v="9"/>
    <s v="FORMADO"/>
    <x v="1"/>
    <x v="14"/>
    <s v="MECANI21"/>
    <s v="COORTU02"/>
    <s v="B"/>
    <s v="10FORM01"/>
    <x v="0"/>
    <d v="2023-07-12T00:00:00"/>
    <d v="2023-07-18T00:00:00"/>
    <x v="1"/>
    <s v="NO CUMPLE"/>
    <n v="8"/>
    <n v="8"/>
    <n v="0"/>
    <n v="8"/>
    <s v="H"/>
    <n v="1"/>
  </r>
  <r>
    <s v="106284435"/>
    <x v="1"/>
    <x v="1"/>
    <s v="EMPAQUE RIGIDO"/>
    <x v="1"/>
    <x v="33"/>
    <s v="MECANI19"/>
    <s v="COORMTTO"/>
    <s v="B"/>
    <s v="10EMPA17"/>
    <x v="0"/>
    <d v="2023-07-12T00:00:00"/>
    <d v="2023-08-03T00:00:00"/>
    <x v="1"/>
    <s v="NO CUMPLE"/>
    <n v="2"/>
    <n v="5"/>
    <n v="-3"/>
    <n v="5"/>
    <s v="H"/>
    <n v="0.4"/>
  </r>
  <r>
    <s v="106306786"/>
    <x v="9"/>
    <x v="9"/>
    <s v="FORMADO"/>
    <x v="3"/>
    <x v="14"/>
    <s v="ELECTI01"/>
    <s v="COORTU02"/>
    <s v="B"/>
    <s v="10FORM01"/>
    <x v="0"/>
    <d v="2023-07-12T00:00:00"/>
    <m/>
    <x v="0"/>
    <s v="NO CUMPLE"/>
    <n v="0"/>
    <n v="2"/>
    <n v="-2"/>
    <n v="2"/>
    <s v="H"/>
    <n v="0"/>
  </r>
  <r>
    <s v="106263274"/>
    <x v="0"/>
    <x v="0"/>
    <s v="EMBUTIDO SALCHICHON"/>
    <x v="1"/>
    <x v="68"/>
    <s v="MECANI17"/>
    <s v="COORTU01"/>
    <s v="B"/>
    <s v="10EMBU16"/>
    <x v="0"/>
    <d v="2023-07-09T00:00:00"/>
    <d v="2023-06-30T00:00:00"/>
    <x v="1"/>
    <s v="CUMPLE"/>
    <n v="1"/>
    <n v="1"/>
    <n v="0"/>
    <n v="1"/>
    <s v="H"/>
    <n v="1"/>
  </r>
  <r>
    <s v="106263274"/>
    <x v="0"/>
    <x v="0"/>
    <s v="EMBUTIDO SALCHICHON"/>
    <x v="3"/>
    <x v="69"/>
    <s v="MECANI17"/>
    <s v="COORTU01"/>
    <s v="B"/>
    <s v="10EMBU16"/>
    <x v="0"/>
    <d v="2023-07-09T00:00:00"/>
    <d v="2023-06-30T00:00:00"/>
    <x v="1"/>
    <s v="CUMPLE"/>
    <n v="1"/>
    <n v="1"/>
    <n v="0"/>
    <n v="1"/>
    <s v="H"/>
    <n v="1"/>
  </r>
  <r>
    <s v="106263274"/>
    <x v="0"/>
    <x v="0"/>
    <s v="EMBUTIDO SALCHICHON"/>
    <x v="2"/>
    <x v="70"/>
    <s v="MECANI17"/>
    <s v="COORTU01"/>
    <s v="B"/>
    <s v="10EMBU16"/>
    <x v="0"/>
    <d v="2023-07-09T00:00:00"/>
    <d v="2023-06-30T00:00:00"/>
    <x v="1"/>
    <s v="CUMPLE"/>
    <n v="1"/>
    <n v="1"/>
    <n v="0"/>
    <n v="1"/>
    <s v="H"/>
    <n v="1"/>
  </r>
  <r>
    <s v="106263274"/>
    <x v="0"/>
    <x v="0"/>
    <s v="EMBUTIDO SALCHICHON"/>
    <x v="6"/>
    <x v="71"/>
    <s v="MECANI17"/>
    <s v="COORTU01"/>
    <s v="B"/>
    <s v="10EMBU16"/>
    <x v="0"/>
    <d v="2023-07-09T00:00:00"/>
    <d v="2023-06-30T00:00:00"/>
    <x v="1"/>
    <s v="CUMPLE"/>
    <n v="1"/>
    <n v="1"/>
    <n v="0"/>
    <n v="1"/>
    <s v="H"/>
    <n v="1"/>
  </r>
  <r>
    <s v="106306535"/>
    <x v="0"/>
    <x v="0"/>
    <s v="EMBUTIDO SALCHICHON"/>
    <x v="5"/>
    <x v="45"/>
    <s v="MECANI17"/>
    <s v="COORTU01"/>
    <s v="B"/>
    <s v="10EMBU16"/>
    <x v="0"/>
    <d v="2023-07-09T00:00:00"/>
    <d v="2023-07-09T00:00:00"/>
    <x v="1"/>
    <s v="CUMPLE"/>
    <n v="2"/>
    <n v="3"/>
    <n v="-1"/>
    <n v="3"/>
    <s v="H"/>
    <n v="0.66666666666666663"/>
  </r>
  <r>
    <s v="106306535"/>
    <x v="0"/>
    <x v="0"/>
    <s v="EMBUTIDO SALCHICHON"/>
    <x v="11"/>
    <x v="72"/>
    <s v="MECANI17"/>
    <s v="COORTU01"/>
    <s v="B"/>
    <s v="10EMBU16"/>
    <x v="0"/>
    <d v="2023-07-09T00:00:00"/>
    <d v="2023-07-11T00:00:00"/>
    <x v="1"/>
    <s v="NO CUMPLE"/>
    <n v="1"/>
    <n v="3"/>
    <n v="-2"/>
    <n v="3"/>
    <s v="H"/>
    <n v="0.33333333333333331"/>
  </r>
  <r>
    <s v="106297424"/>
    <x v="1"/>
    <x v="1"/>
    <s v="EMPAQUE RIGIDO"/>
    <x v="1"/>
    <x v="1"/>
    <s v="MECANI19"/>
    <s v="COORTU03"/>
    <s v="B"/>
    <s v="10EMPA17"/>
    <x v="0"/>
    <d v="2023-07-06T00:00:00"/>
    <d v="2023-07-06T00:00:00"/>
    <x v="1"/>
    <s v="CUMPLE"/>
    <n v="3"/>
    <n v="3"/>
    <n v="0"/>
    <n v="3"/>
    <s v="H"/>
    <n v="1"/>
  </r>
  <r>
    <s v="106297424"/>
    <x v="1"/>
    <x v="1"/>
    <s v="EMPAQUE RIGIDO"/>
    <x v="2"/>
    <x v="2"/>
    <s v="INSTRI02"/>
    <s v="COORTU03"/>
    <s v="B"/>
    <s v="10EMPA17"/>
    <x v="0"/>
    <d v="2023-07-06T00:00:00"/>
    <d v="2023-07-06T00:00:00"/>
    <x v="1"/>
    <s v="CUMPLE"/>
    <n v="1"/>
    <n v="1"/>
    <n v="0"/>
    <n v="1"/>
    <s v="H"/>
    <n v="1"/>
  </r>
  <r>
    <s v="106297410"/>
    <x v="2"/>
    <x v="2"/>
    <s v="EMPAQUE"/>
    <x v="1"/>
    <x v="1"/>
    <s v="MECANI14"/>
    <s v="COORTU01"/>
    <s v="A"/>
    <s v="10EMPA15"/>
    <x v="0"/>
    <d v="2023-07-05T00:00:00"/>
    <d v="2023-07-07T00:00:00"/>
    <x v="1"/>
    <s v="NO CUMPLE"/>
    <n v="2"/>
    <n v="2"/>
    <n v="0"/>
    <n v="2"/>
    <s v="H"/>
    <n v="1"/>
  </r>
  <r>
    <s v="106292837"/>
    <x v="5"/>
    <x v="5"/>
    <s v="FORMADO"/>
    <x v="1"/>
    <x v="59"/>
    <s v="MECANI21"/>
    <s v="COORTU01"/>
    <s v="B"/>
    <s v="10FORM01"/>
    <x v="0"/>
    <d v="2023-06-30T00:00:00"/>
    <d v="2023-06-30T00:00:00"/>
    <x v="1"/>
    <s v="CUMPLE"/>
    <n v="1"/>
    <n v="1"/>
    <n v="0"/>
    <n v="1"/>
    <s v="H"/>
    <n v="1"/>
  </r>
  <r>
    <s v="106282339"/>
    <x v="1"/>
    <x v="1"/>
    <s v="EMPAQUE RIGIDO"/>
    <x v="1"/>
    <x v="3"/>
    <s v="MECANI17"/>
    <s v="COORTU01"/>
    <s v="B"/>
    <s v="10EMPA17"/>
    <x v="0"/>
    <d v="2023-06-29T00:00:00"/>
    <d v="2023-06-20T00:00:00"/>
    <x v="1"/>
    <s v="CUMPLE"/>
    <n v="0.5"/>
    <n v="1"/>
    <n v="-0.5"/>
    <n v="1"/>
    <s v="H"/>
    <n v="0.5"/>
  </r>
  <r>
    <s v="106282339"/>
    <x v="1"/>
    <x v="1"/>
    <s v="EMPAQUE RIGIDO"/>
    <x v="2"/>
    <x v="4"/>
    <s v="INSTRI08"/>
    <s v="COORTU01"/>
    <s v="B"/>
    <s v="10EMPA17"/>
    <x v="0"/>
    <d v="2023-06-29T00:00:00"/>
    <d v="2023-06-25T00:00:00"/>
    <x v="1"/>
    <s v="CUMPLE"/>
    <n v="0.5"/>
    <n v="1"/>
    <n v="-0.5"/>
    <n v="1"/>
    <s v="H"/>
    <n v="0.5"/>
  </r>
  <r>
    <s v="106282339"/>
    <x v="1"/>
    <x v="1"/>
    <s v="EMPAQUE RIGIDO"/>
    <x v="3"/>
    <x v="5"/>
    <s v="ELECTI01"/>
    <s v="COORTU01"/>
    <s v="B"/>
    <s v="10EMPA17"/>
    <x v="0"/>
    <d v="2023-06-29T00:00:00"/>
    <d v="2023-06-29T00:00:00"/>
    <x v="1"/>
    <s v="CUMPLE"/>
    <n v="1"/>
    <n v="1"/>
    <n v="0"/>
    <n v="1"/>
    <s v="H"/>
    <n v="1"/>
  </r>
  <r>
    <s v="106253256"/>
    <x v="2"/>
    <x v="2"/>
    <s v="EMPAQUE"/>
    <x v="9"/>
    <x v="27"/>
    <s v="MECANI14"/>
    <s v="COORTU01"/>
    <s v="A"/>
    <s v="10EMPA15"/>
    <x v="0"/>
    <d v="2023-06-28T00:00:00"/>
    <d v="2023-06-28T00:00:00"/>
    <x v="1"/>
    <s v="CUMPLE"/>
    <n v="1"/>
    <n v="1"/>
    <n v="0"/>
    <n v="1"/>
    <s v="H"/>
    <n v="1"/>
  </r>
  <r>
    <s v="106284388"/>
    <x v="3"/>
    <x v="3"/>
    <s v="EMPAQUE"/>
    <x v="10"/>
    <x v="35"/>
    <s v="INSTRI08"/>
    <s v="COORTU01"/>
    <s v="B"/>
    <s v="10EMPA03"/>
    <x v="0"/>
    <d v="2023-06-28T00:00:00"/>
    <d v="2023-06-28T00:00:00"/>
    <x v="1"/>
    <s v="CUMPLE"/>
    <n v="6"/>
    <n v="3"/>
    <n v="3"/>
    <n v="3"/>
    <s v="H"/>
    <n v="2"/>
  </r>
  <r>
    <s v="106253256"/>
    <x v="2"/>
    <x v="2"/>
    <s v="EMPAQUE"/>
    <x v="2"/>
    <x v="6"/>
    <s v="ELECTI11"/>
    <s v="COORTU01"/>
    <s v="A"/>
    <s v="10EMPA15"/>
    <x v="0"/>
    <d v="2023-06-28T00:00:00"/>
    <d v="2023-06-30T00:00:00"/>
    <x v="1"/>
    <s v="NO CUMPLE"/>
    <n v="2"/>
    <n v="2"/>
    <n v="0"/>
    <n v="2"/>
    <s v="H"/>
    <n v="1"/>
  </r>
  <r>
    <s v="106253256"/>
    <x v="2"/>
    <x v="2"/>
    <s v="EMPAQUE"/>
    <x v="10"/>
    <x v="6"/>
    <s v="ELECTI02"/>
    <s v="COORTU01"/>
    <s v="A"/>
    <s v="10EMPA15"/>
    <x v="0"/>
    <d v="2023-06-28T00:00:00"/>
    <d v="2023-06-30T00:00:00"/>
    <x v="1"/>
    <s v="NO CUMPLE"/>
    <n v="1.5"/>
    <n v="0"/>
    <n v="1.5"/>
    <n v="0"/>
    <s v="H"/>
    <e v="#DIV/0!"/>
  </r>
  <r>
    <s v="106282340"/>
    <x v="2"/>
    <x v="2"/>
    <s v="EMPAQUE"/>
    <x v="3"/>
    <x v="7"/>
    <s v="ELECTI01"/>
    <s v="COORTU01"/>
    <s v="A"/>
    <s v="10EMPA15"/>
    <x v="0"/>
    <d v="2023-06-28T00:00:00"/>
    <d v="2023-06-28T00:00:00"/>
    <x v="1"/>
    <s v="CUMPLE"/>
    <n v="0.75"/>
    <n v="1"/>
    <n v="-0.25"/>
    <n v="1"/>
    <s v="H"/>
    <n v="0.75"/>
  </r>
  <r>
    <s v="106282340"/>
    <x v="2"/>
    <x v="2"/>
    <s v="EMPAQUE"/>
    <x v="2"/>
    <x v="8"/>
    <s v="ELECTI01"/>
    <s v="COORTU01"/>
    <s v="A"/>
    <s v="10EMPA15"/>
    <x v="0"/>
    <d v="2023-06-28T00:00:00"/>
    <d v="2023-06-28T00:00:00"/>
    <x v="1"/>
    <s v="CUMPLE"/>
    <n v="0.75"/>
    <n v="1"/>
    <n v="-0.25"/>
    <n v="1"/>
    <s v="H"/>
    <n v="0.75"/>
  </r>
  <r>
    <s v="106280551"/>
    <x v="3"/>
    <x v="3"/>
    <s v="EMPAQUE"/>
    <x v="3"/>
    <x v="7"/>
    <s v="ELECTI01"/>
    <s v="COORTU01"/>
    <s v="B"/>
    <s v="10EMPA03"/>
    <x v="0"/>
    <d v="2023-06-27T00:00:00"/>
    <d v="2023-06-12T00:00:00"/>
    <x v="1"/>
    <s v="CUMPLE"/>
    <n v="1"/>
    <n v="1"/>
    <n v="0"/>
    <n v="1"/>
    <s v="H"/>
    <n v="1"/>
  </r>
  <r>
    <s v="106280551"/>
    <x v="3"/>
    <x v="3"/>
    <s v="EMPAQUE"/>
    <x v="2"/>
    <x v="8"/>
    <s v="ELECTI01"/>
    <s v="COORTU01"/>
    <s v="B"/>
    <s v="10EMPA03"/>
    <x v="0"/>
    <d v="2023-06-27T00:00:00"/>
    <d v="2023-06-13T00:00:00"/>
    <x v="1"/>
    <s v="CUMPLE"/>
    <n v="0.75"/>
    <n v="1"/>
    <n v="-0.25"/>
    <n v="1"/>
    <s v="H"/>
    <n v="0.75"/>
  </r>
  <r>
    <s v="106214752"/>
    <x v="3"/>
    <x v="3"/>
    <s v="EMPAQUE"/>
    <x v="9"/>
    <x v="43"/>
    <s v="INSTRINT"/>
    <s v="COORTU01"/>
    <s v="B"/>
    <s v="10EMPA03"/>
    <x v="0"/>
    <d v="2023-06-25T00:00:00"/>
    <m/>
    <x v="0"/>
    <s v="NO CUMPLE"/>
    <n v="0"/>
    <n v="2"/>
    <n v="-2"/>
    <n v="2"/>
    <s v="H"/>
    <n v="0"/>
  </r>
  <r>
    <s v="106214752"/>
    <x v="3"/>
    <x v="3"/>
    <s v="EMPAQUE"/>
    <x v="1"/>
    <x v="19"/>
    <s v="ELECTI09"/>
    <s v="COORTU01"/>
    <s v="B"/>
    <s v="10EMPA03"/>
    <x v="0"/>
    <d v="2023-06-25T00:00:00"/>
    <d v="2023-05-24T00:00:00"/>
    <x v="1"/>
    <s v="CUMPLE"/>
    <n v="1.5"/>
    <n v="1.5"/>
    <n v="0"/>
    <n v="1.5"/>
    <s v="H"/>
    <n v="1"/>
  </r>
  <r>
    <s v="106274344"/>
    <x v="4"/>
    <x v="4"/>
    <s v="EMBUTIDO SALCHICHON"/>
    <x v="1"/>
    <x v="34"/>
    <s v="MECANI18"/>
    <s v="COORTU02"/>
    <s v="B"/>
    <s v="10EMBU16"/>
    <x v="0"/>
    <d v="2023-06-24T00:00:00"/>
    <d v="2023-06-24T00:00:00"/>
    <x v="1"/>
    <s v="CUMPLE"/>
    <n v="1"/>
    <n v="2"/>
    <n v="-1"/>
    <n v="2"/>
    <s v="H"/>
    <n v="0.5"/>
  </r>
  <r>
    <s v="106274344"/>
    <x v="4"/>
    <x v="4"/>
    <s v="EMBUTIDO SALCHICHON"/>
    <x v="0"/>
    <x v="11"/>
    <s v="INSTRI03"/>
    <s v="COORTU02"/>
    <s v="B"/>
    <s v="10EMBU16"/>
    <x v="0"/>
    <d v="2023-06-24T00:00:00"/>
    <m/>
    <x v="0"/>
    <s v="NO CUMPLE"/>
    <n v="0"/>
    <n v="0.3"/>
    <n v="-0.3"/>
    <n v="0.3"/>
    <s v="H"/>
    <n v="0"/>
  </r>
  <r>
    <s v="106274344"/>
    <x v="4"/>
    <x v="4"/>
    <s v="EMBUTIDO SALCHICHON"/>
    <x v="3"/>
    <x v="10"/>
    <s v="ELTROINT"/>
    <s v="COORTU02"/>
    <s v="B"/>
    <s v="10EMBU16"/>
    <x v="0"/>
    <d v="2023-06-24T00:00:00"/>
    <m/>
    <x v="0"/>
    <s v="NO CUMPLE"/>
    <n v="0"/>
    <n v="2"/>
    <n v="-2"/>
    <n v="2"/>
    <s v="H"/>
    <n v="0"/>
  </r>
  <r>
    <s v="106273015"/>
    <x v="7"/>
    <x v="7"/>
    <s v="LINEA DE LARGA VIDA"/>
    <x v="1"/>
    <x v="14"/>
    <s v="MECANI21"/>
    <s v="COORTU02"/>
    <s v="B"/>
    <s v="10FORM02"/>
    <x v="0"/>
    <d v="2023-06-22T00:00:00"/>
    <d v="2023-06-22T00:00:00"/>
    <x v="1"/>
    <s v="CUMPLE"/>
    <n v="5"/>
    <n v="8"/>
    <n v="-3"/>
    <n v="8"/>
    <s v="H"/>
    <n v="0.625"/>
  </r>
  <r>
    <s v="106273015"/>
    <x v="7"/>
    <x v="7"/>
    <s v="LINEA DE LARGA VIDA"/>
    <x v="2"/>
    <x v="13"/>
    <s v="MECANI21"/>
    <s v="COORTU02"/>
    <s v="B"/>
    <s v="10FORM02"/>
    <x v="0"/>
    <d v="2023-06-22T00:00:00"/>
    <d v="2023-06-22T00:00:00"/>
    <x v="1"/>
    <s v="CUMPLE"/>
    <n v="0.5"/>
    <n v="0.5"/>
    <n v="0"/>
    <n v="0.5"/>
    <s v="H"/>
    <n v="1"/>
  </r>
  <r>
    <s v="106273015"/>
    <x v="7"/>
    <x v="7"/>
    <s v="LINEA DE LARGA VIDA"/>
    <x v="5"/>
    <x v="36"/>
    <s v="INSTRI08"/>
    <s v="COORTU02"/>
    <s v="B"/>
    <s v="10FORM02"/>
    <x v="0"/>
    <d v="2023-06-22T00:00:00"/>
    <d v="2023-06-19T00:00:00"/>
    <x v="1"/>
    <s v="CUMPLE"/>
    <n v="2.5"/>
    <n v="4"/>
    <n v="-1.5"/>
    <n v="4"/>
    <s v="H"/>
    <n v="0.625"/>
  </r>
  <r>
    <s v="106273015"/>
    <x v="7"/>
    <x v="7"/>
    <s v="LINEA DE LARGA VIDA"/>
    <x v="3"/>
    <x v="14"/>
    <s v="INSTRI03"/>
    <s v="COORTU02"/>
    <s v="B"/>
    <s v="10FORM02"/>
    <x v="0"/>
    <d v="2023-06-22T00:00:00"/>
    <m/>
    <x v="0"/>
    <s v="NO CUMPLE"/>
    <n v="0"/>
    <n v="2"/>
    <n v="-2"/>
    <n v="2"/>
    <s v="H"/>
    <n v="0"/>
  </r>
  <r>
    <s v="106273015"/>
    <x v="7"/>
    <x v="7"/>
    <s v="LINEA DE LARGA VIDA"/>
    <x v="6"/>
    <x v="36"/>
    <s v="INSTRI03"/>
    <s v="COORTU02"/>
    <s v="B"/>
    <s v="10FORM02"/>
    <x v="0"/>
    <d v="2023-06-22T00:00:00"/>
    <m/>
    <x v="0"/>
    <s v="NO CUMPLE"/>
    <n v="0"/>
    <n v="4"/>
    <n v="-4"/>
    <n v="4"/>
    <s v="H"/>
    <n v="0"/>
  </r>
  <r>
    <s v="106273015"/>
    <x v="7"/>
    <x v="7"/>
    <s v="LINEA DE LARGA VIDA"/>
    <x v="4"/>
    <x v="13"/>
    <s v="ELTROINT"/>
    <s v="COORTU02"/>
    <s v="B"/>
    <s v="10FORM02"/>
    <x v="0"/>
    <d v="2023-06-22T00:00:00"/>
    <d v="2023-06-22T00:00:00"/>
    <x v="1"/>
    <s v="CUMPLE"/>
    <n v="3"/>
    <n v="3.4"/>
    <n v="-0.39999999999999991"/>
    <n v="3.4"/>
    <s v="H"/>
    <n v="0.88235294117647056"/>
  </r>
  <r>
    <s v="106253252"/>
    <x v="9"/>
    <x v="9"/>
    <s v="FORMADO"/>
    <x v="1"/>
    <x v="14"/>
    <s v="MECANI21"/>
    <s v="COORTU02"/>
    <s v="B"/>
    <s v="10FORM01"/>
    <x v="0"/>
    <d v="2023-06-16T00:00:00"/>
    <d v="2023-06-13T00:00:00"/>
    <x v="1"/>
    <s v="CUMPLE"/>
    <n v="8"/>
    <n v="8"/>
    <n v="0"/>
    <n v="8"/>
    <s v="H"/>
    <n v="1"/>
  </r>
  <r>
    <s v="106253252"/>
    <x v="9"/>
    <x v="9"/>
    <s v="FORMADO"/>
    <x v="2"/>
    <x v="13"/>
    <s v="MECANI21"/>
    <s v="COORTU02"/>
    <s v="B"/>
    <s v="10FORM01"/>
    <x v="0"/>
    <d v="2023-06-16T00:00:00"/>
    <d v="2023-06-18T00:00:00"/>
    <x v="1"/>
    <s v="NO CUMPLE"/>
    <n v="1.5"/>
    <n v="1.5"/>
    <n v="0"/>
    <n v="1.5"/>
    <s v="H"/>
    <n v="1"/>
  </r>
  <r>
    <s v="106253252"/>
    <x v="9"/>
    <x v="9"/>
    <s v="FORMADO"/>
    <x v="7"/>
    <x v="37"/>
    <s v="MECANI21"/>
    <s v="COORTU02"/>
    <s v="B"/>
    <s v="10FORM01"/>
    <x v="0"/>
    <d v="2023-06-16T00:00:00"/>
    <d v="2023-06-18T00:00:00"/>
    <x v="1"/>
    <s v="NO CUMPLE"/>
    <n v="4"/>
    <n v="2.5"/>
    <n v="1.5"/>
    <n v="2.5"/>
    <s v="H"/>
    <n v="1.6"/>
  </r>
  <r>
    <s v="106265434"/>
    <x v="5"/>
    <x v="5"/>
    <s v="FORMADO"/>
    <x v="1"/>
    <x v="59"/>
    <s v="MECANI21"/>
    <s v="COORTU01"/>
    <s v="B"/>
    <s v="10FORM01"/>
    <x v="0"/>
    <d v="2023-06-16T00:00:00"/>
    <d v="2023-06-19T00:00:00"/>
    <x v="1"/>
    <s v="NO CUMPLE"/>
    <n v="4"/>
    <n v="1"/>
    <n v="3"/>
    <n v="1"/>
    <s v="H"/>
    <n v="4"/>
  </r>
  <r>
    <s v="106265434"/>
    <x v="5"/>
    <x v="5"/>
    <s v="FORMADO"/>
    <x v="3"/>
    <x v="14"/>
    <s v="MECANI21"/>
    <s v="COORTU01"/>
    <s v="B"/>
    <s v="10FORM01"/>
    <x v="0"/>
    <d v="2023-06-16T00:00:00"/>
    <d v="2023-06-19T00:00:00"/>
    <x v="1"/>
    <s v="NO CUMPLE"/>
    <n v="4"/>
    <n v="3"/>
    <n v="1"/>
    <n v="3"/>
    <s v="H"/>
    <n v="1.3333333333333333"/>
  </r>
  <r>
    <s v="106253252"/>
    <x v="9"/>
    <x v="9"/>
    <s v="FORMADO"/>
    <x v="5"/>
    <x v="36"/>
    <s v="INSTRI08"/>
    <s v="COORTU02"/>
    <s v="B"/>
    <s v="10FORM01"/>
    <x v="0"/>
    <d v="2023-06-16T00:00:00"/>
    <d v="2023-06-19T00:00:00"/>
    <x v="1"/>
    <s v="NO CUMPLE"/>
    <n v="3"/>
    <n v="4"/>
    <n v="-1"/>
    <n v="4"/>
    <s v="H"/>
    <n v="0.75"/>
  </r>
  <r>
    <s v="106253252"/>
    <x v="9"/>
    <x v="9"/>
    <s v="FORMADO"/>
    <x v="4"/>
    <x v="13"/>
    <s v="ELTROINT"/>
    <s v="COORTU02"/>
    <s v="B"/>
    <s v="10FORM01"/>
    <x v="0"/>
    <d v="2023-06-16T00:00:00"/>
    <m/>
    <x v="0"/>
    <s v="NO CUMPLE"/>
    <n v="0"/>
    <n v="2"/>
    <n v="-2"/>
    <n v="2"/>
    <s v="H"/>
    <n v="0"/>
  </r>
  <r>
    <s v="106253252"/>
    <x v="9"/>
    <x v="9"/>
    <s v="FORMADO"/>
    <x v="3"/>
    <x v="14"/>
    <s v="ELECTI10"/>
    <s v="COORTU02"/>
    <s v="B"/>
    <s v="10FORM01"/>
    <x v="0"/>
    <d v="2023-06-16T00:00:00"/>
    <m/>
    <x v="0"/>
    <s v="NO CUMPLE"/>
    <n v="0"/>
    <n v="2"/>
    <n v="-2"/>
    <n v="2"/>
    <s v="H"/>
    <n v="0"/>
  </r>
  <r>
    <s v="106253252"/>
    <x v="9"/>
    <x v="9"/>
    <s v="FORMADO"/>
    <x v="6"/>
    <x v="36"/>
    <s v="ELECTI10"/>
    <s v="COORTU02"/>
    <s v="B"/>
    <s v="10FORM01"/>
    <x v="0"/>
    <d v="2023-06-16T00:00:00"/>
    <m/>
    <x v="0"/>
    <s v="NO CUMPLE"/>
    <n v="0"/>
    <n v="4"/>
    <n v="-4"/>
    <n v="4"/>
    <s v="H"/>
    <n v="0"/>
  </r>
  <r>
    <s v="106253252"/>
    <x v="9"/>
    <x v="9"/>
    <s v="FORMADO"/>
    <x v="11"/>
    <x v="37"/>
    <s v="ELECTI10"/>
    <s v="COORTU02"/>
    <s v="B"/>
    <s v="10FORM01"/>
    <x v="0"/>
    <d v="2023-06-16T00:00:00"/>
    <m/>
    <x v="0"/>
    <s v="NO CUMPLE"/>
    <n v="0"/>
    <n v="4"/>
    <n v="-4"/>
    <n v="4"/>
    <s v="H"/>
    <n v="0"/>
  </r>
  <r>
    <s v="106253252"/>
    <x v="9"/>
    <x v="9"/>
    <s v="FORMADO"/>
    <x v="0"/>
    <x v="42"/>
    <s v="ELECTI10"/>
    <s v="COORTU02"/>
    <s v="B"/>
    <s v="10FORM01"/>
    <x v="0"/>
    <d v="2023-06-16T00:00:00"/>
    <m/>
    <x v="0"/>
    <s v="NO CUMPLE"/>
    <n v="0"/>
    <n v="6"/>
    <n v="-6"/>
    <n v="6"/>
    <s v="H"/>
    <n v="0"/>
  </r>
  <r>
    <s v="106265434"/>
    <x v="5"/>
    <x v="5"/>
    <s v="FORMADO"/>
    <x v="6"/>
    <x v="14"/>
    <s v="ELECTI10"/>
    <s v="COORTU01"/>
    <s v="B"/>
    <s v="10FORM01"/>
    <x v="0"/>
    <d v="2023-06-16T00:00:00"/>
    <m/>
    <x v="0"/>
    <s v="NO CUMPLE"/>
    <n v="0"/>
    <n v="2"/>
    <n v="-2"/>
    <n v="2"/>
    <s v="H"/>
    <n v="0"/>
  </r>
  <r>
    <s v="105947364"/>
    <x v="1"/>
    <x v="1"/>
    <s v="EMPAQUE RIGIDO"/>
    <x v="5"/>
    <x v="17"/>
    <s v="MECANI19"/>
    <s v="COORTU03"/>
    <s v="A"/>
    <s v="10EMPA17"/>
    <x v="0"/>
    <d v="2023-06-05T00:00:00"/>
    <d v="2023-01-29T00:00:00"/>
    <x v="1"/>
    <s v="CUMPLE"/>
    <n v="5"/>
    <n v="5"/>
    <n v="0"/>
    <n v="5"/>
    <s v="H"/>
    <n v="1"/>
  </r>
  <r>
    <s v="105947364"/>
    <x v="1"/>
    <x v="1"/>
    <s v="EMPAQUE RIGIDO"/>
    <x v="0"/>
    <x v="77"/>
    <s v="MECANI17"/>
    <s v="COORTU03"/>
    <s v="A"/>
    <s v="10EMPA17"/>
    <x v="0"/>
    <d v="2023-06-05T00:00:00"/>
    <d v="2023-02-22T00:00:00"/>
    <x v="1"/>
    <s v="CUMPLE"/>
    <n v="0.25"/>
    <n v="3"/>
    <n v="-2.75"/>
    <n v="3"/>
    <s v="H"/>
    <n v="8.3333333333333329E-2"/>
  </r>
  <r>
    <s v="105947364"/>
    <x v="1"/>
    <x v="1"/>
    <s v="EMPAQUE RIGIDO"/>
    <x v="8"/>
    <x v="47"/>
    <s v="MECANI17"/>
    <s v="COORTU03"/>
    <s v="A"/>
    <s v="10EMPA17"/>
    <x v="0"/>
    <d v="2023-06-05T00:00:00"/>
    <d v="2023-02-22T00:00:00"/>
    <x v="1"/>
    <s v="CUMPLE"/>
    <n v="0.25"/>
    <n v="16"/>
    <n v="-15.75"/>
    <n v="16"/>
    <s v="H"/>
    <n v="1.5625E-2"/>
  </r>
  <r>
    <s v="105947364"/>
    <x v="1"/>
    <x v="1"/>
    <s v="EMPAQUE RIGIDO"/>
    <x v="12"/>
    <x v="79"/>
    <s v="INSTRI02"/>
    <s v="COORTU03"/>
    <s v="A"/>
    <s v="10EMPA17"/>
    <x v="0"/>
    <d v="2023-06-05T00:00:00"/>
    <d v="2023-04-05T00:00:00"/>
    <x v="1"/>
    <s v="CUMPLE"/>
    <n v="1"/>
    <n v="2"/>
    <n v="-1"/>
    <n v="2"/>
    <s v="H"/>
    <n v="0.5"/>
  </r>
  <r>
    <s v="105947364"/>
    <x v="1"/>
    <x v="1"/>
    <s v="EMPAQUE RIGIDO"/>
    <x v="9"/>
    <x v="23"/>
    <s v="INSTRI02"/>
    <s v="COORTU03"/>
    <s v="A"/>
    <s v="10EMPA17"/>
    <x v="0"/>
    <d v="2023-06-05T00:00:00"/>
    <d v="2023-04-13T00:00:00"/>
    <x v="1"/>
    <s v="CUMPLE"/>
    <n v="2"/>
    <n v="5"/>
    <n v="-3"/>
    <n v="5"/>
    <s v="H"/>
    <n v="0.4"/>
  </r>
  <r>
    <s v="105947364"/>
    <x v="1"/>
    <x v="1"/>
    <s v="EMPAQUE RIGIDO"/>
    <x v="10"/>
    <x v="24"/>
    <s v="INSTRI02"/>
    <s v="COORTU03"/>
    <s v="A"/>
    <s v="10EMPA17"/>
    <x v="0"/>
    <d v="2023-06-05T00:00:00"/>
    <d v="2023-04-13T00:00:00"/>
    <x v="1"/>
    <s v="CUMPLE"/>
    <n v="2"/>
    <n v="5"/>
    <n v="-3"/>
    <n v="5"/>
    <s v="H"/>
    <n v="0.4"/>
  </r>
  <r>
    <s v="105947364"/>
    <x v="1"/>
    <x v="1"/>
    <s v="EMPAQUE RIGIDO"/>
    <x v="11"/>
    <x v="18"/>
    <s v="ELTROIOP"/>
    <s v="COORTU03"/>
    <s v="A"/>
    <s v="10EMPA17"/>
    <x v="0"/>
    <d v="2023-06-05T00:00:00"/>
    <d v="2023-06-05T00:00:00"/>
    <x v="1"/>
    <s v="CUMPLE"/>
    <n v="3"/>
    <n v="8"/>
    <n v="-5"/>
    <n v="8"/>
    <s v="H"/>
    <n v="0.375"/>
  </r>
  <r>
    <s v="105947364"/>
    <x v="1"/>
    <x v="1"/>
    <s v="EMPAQUE RIGIDO"/>
    <x v="6"/>
    <x v="16"/>
    <s v="ELECTINT"/>
    <s v="COORTU03"/>
    <s v="A"/>
    <s v="10EMPA17"/>
    <x v="0"/>
    <d v="2023-06-05T00:00:00"/>
    <d v="2023-06-20T00:00:00"/>
    <x v="1"/>
    <s v="NO CUMPLE"/>
    <n v="2.5"/>
    <n v="3"/>
    <n v="-0.5"/>
    <n v="3"/>
    <s v="H"/>
    <n v="0.83333333333333337"/>
  </r>
  <r>
    <s v="105947364"/>
    <x v="1"/>
    <x v="1"/>
    <s v="EMPAQUE RIGIDO"/>
    <x v="7"/>
    <x v="51"/>
    <s v="ELECTINT"/>
    <s v="COORTU03"/>
    <s v="A"/>
    <s v="10EMPA17"/>
    <x v="0"/>
    <d v="2023-06-05T00:00:00"/>
    <d v="2023-06-20T00:00:00"/>
    <x v="1"/>
    <s v="NO CUMPLE"/>
    <n v="1.5"/>
    <n v="1.5"/>
    <n v="0"/>
    <n v="1.5"/>
    <s v="H"/>
    <n v="1"/>
  </r>
  <r>
    <s v="105947364"/>
    <x v="1"/>
    <x v="1"/>
    <s v="EMPAQUE RIGIDO"/>
    <x v="4"/>
    <x v="25"/>
    <s v="ELECTI07"/>
    <s v="COORTU03"/>
    <s v="A"/>
    <s v="10EMPA17"/>
    <x v="0"/>
    <d v="2023-06-05T00:00:00"/>
    <d v="2023-01-19T00:00:00"/>
    <x v="1"/>
    <s v="CUMPLE"/>
    <n v="2"/>
    <n v="2"/>
    <n v="0"/>
    <n v="2"/>
    <s v="H"/>
    <n v="1"/>
  </r>
  <r>
    <s v="105947364"/>
    <x v="1"/>
    <x v="1"/>
    <s v="EMPAQUE RIGIDO"/>
    <x v="5"/>
    <x v="17"/>
    <s v="MECANI19"/>
    <s v="COORTU03"/>
    <s v="A"/>
    <s v="10EMPA17"/>
    <x v="0"/>
    <d v="2023-06-05T00:00:00"/>
    <d v="2023-01-29T00:00:00"/>
    <x v="1"/>
    <s v="CUMPLE"/>
    <n v="5"/>
    <n v="5"/>
    <n v="0"/>
    <n v="5"/>
    <s v="H"/>
    <n v="1"/>
  </r>
  <r>
    <s v="105947364"/>
    <x v="1"/>
    <x v="1"/>
    <s v="EMPAQUE RIGIDO"/>
    <x v="0"/>
    <x v="77"/>
    <s v="MECANI17"/>
    <s v="COORTU03"/>
    <s v="A"/>
    <s v="10EMPA17"/>
    <x v="0"/>
    <d v="2023-06-05T00:00:00"/>
    <d v="2023-02-22T00:00:00"/>
    <x v="1"/>
    <s v="CUMPLE"/>
    <n v="0.25"/>
    <n v="3"/>
    <n v="-2.75"/>
    <n v="3"/>
    <s v="H"/>
    <n v="8.3333333333333329E-2"/>
  </r>
  <r>
    <s v="105947364"/>
    <x v="1"/>
    <x v="1"/>
    <s v="EMPAQUE RIGIDO"/>
    <x v="8"/>
    <x v="47"/>
    <s v="MECANI17"/>
    <s v="COORTU03"/>
    <s v="A"/>
    <s v="10EMPA17"/>
    <x v="0"/>
    <d v="2023-06-05T00:00:00"/>
    <d v="2023-02-22T00:00:00"/>
    <x v="1"/>
    <s v="CUMPLE"/>
    <n v="0.25"/>
    <n v="16"/>
    <n v="-15.75"/>
    <n v="16"/>
    <s v="H"/>
    <n v="1.5625E-2"/>
  </r>
  <r>
    <s v="105947364"/>
    <x v="1"/>
    <x v="1"/>
    <s v="EMPAQUE RIGIDO"/>
    <x v="12"/>
    <x v="79"/>
    <s v="INSTRI02"/>
    <s v="COORTU03"/>
    <s v="A"/>
    <s v="10EMPA17"/>
    <x v="0"/>
    <d v="2023-06-05T00:00:00"/>
    <d v="2023-04-05T00:00:00"/>
    <x v="1"/>
    <s v="CUMPLE"/>
    <n v="1"/>
    <n v="2"/>
    <n v="-1"/>
    <n v="2"/>
    <s v="H"/>
    <n v="0.5"/>
  </r>
  <r>
    <s v="105947364"/>
    <x v="1"/>
    <x v="1"/>
    <s v="EMPAQUE RIGIDO"/>
    <x v="9"/>
    <x v="23"/>
    <s v="INSTRI02"/>
    <s v="COORTU03"/>
    <s v="A"/>
    <s v="10EMPA17"/>
    <x v="0"/>
    <d v="2023-06-05T00:00:00"/>
    <d v="2023-04-13T00:00:00"/>
    <x v="1"/>
    <s v="CUMPLE"/>
    <n v="2"/>
    <n v="5"/>
    <n v="-3"/>
    <n v="5"/>
    <s v="H"/>
    <n v="0.4"/>
  </r>
  <r>
    <s v="105947364"/>
    <x v="1"/>
    <x v="1"/>
    <s v="EMPAQUE RIGIDO"/>
    <x v="10"/>
    <x v="24"/>
    <s v="INSTRI02"/>
    <s v="COORTU03"/>
    <s v="A"/>
    <s v="10EMPA17"/>
    <x v="0"/>
    <d v="2023-06-05T00:00:00"/>
    <d v="2023-04-13T00:00:00"/>
    <x v="1"/>
    <s v="CUMPLE"/>
    <n v="2"/>
    <n v="5"/>
    <n v="-3"/>
    <n v="5"/>
    <s v="H"/>
    <n v="0.4"/>
  </r>
  <r>
    <s v="105947364"/>
    <x v="1"/>
    <x v="1"/>
    <s v="EMPAQUE RIGIDO"/>
    <x v="11"/>
    <x v="18"/>
    <s v="ELTROIOP"/>
    <s v="COORTU03"/>
    <s v="A"/>
    <s v="10EMPA17"/>
    <x v="0"/>
    <d v="2023-06-05T00:00:00"/>
    <d v="2023-06-05T00:00:00"/>
    <x v="1"/>
    <s v="CUMPLE"/>
    <n v="3"/>
    <n v="8"/>
    <n v="-5"/>
    <n v="8"/>
    <s v="H"/>
    <n v="0.375"/>
  </r>
  <r>
    <s v="105947364"/>
    <x v="1"/>
    <x v="1"/>
    <s v="EMPAQUE RIGIDO"/>
    <x v="6"/>
    <x v="16"/>
    <s v="ELECTINT"/>
    <s v="COORTU03"/>
    <s v="A"/>
    <s v="10EMPA17"/>
    <x v="0"/>
    <d v="2023-06-05T00:00:00"/>
    <d v="2023-06-20T00:00:00"/>
    <x v="1"/>
    <s v="NO CUMPLE"/>
    <n v="2.5"/>
    <n v="3"/>
    <n v="-0.5"/>
    <n v="3"/>
    <s v="H"/>
    <n v="0.83333333333333337"/>
  </r>
  <r>
    <s v="105947364"/>
    <x v="1"/>
    <x v="1"/>
    <s v="EMPAQUE RIGIDO"/>
    <x v="7"/>
    <x v="51"/>
    <s v="ELECTINT"/>
    <s v="COORTU03"/>
    <s v="A"/>
    <s v="10EMPA17"/>
    <x v="0"/>
    <d v="2023-06-05T00:00:00"/>
    <d v="2023-06-20T00:00:00"/>
    <x v="1"/>
    <s v="NO CUMPLE"/>
    <n v="1.5"/>
    <n v="1.5"/>
    <n v="0"/>
    <n v="1.5"/>
    <s v="H"/>
    <n v="1"/>
  </r>
  <r>
    <s v="105947364"/>
    <x v="1"/>
    <x v="1"/>
    <s v="EMPAQUE RIGIDO"/>
    <x v="4"/>
    <x v="25"/>
    <s v="ELECTI07"/>
    <s v="COORTU03"/>
    <s v="A"/>
    <s v="10EMPA17"/>
    <x v="0"/>
    <d v="2023-06-05T00:00:00"/>
    <d v="2023-01-19T00:00:00"/>
    <x v="1"/>
    <s v="CUMPLE"/>
    <n v="2"/>
    <n v="2"/>
    <n v="0"/>
    <n v="2"/>
    <s v="H"/>
    <n v="1"/>
  </r>
  <r>
    <s v="106235762"/>
    <x v="1"/>
    <x v="1"/>
    <s v="EMPAQUE RIGIDO"/>
    <x v="1"/>
    <x v="1"/>
    <s v="MECANINT"/>
    <s v="COORTU03"/>
    <s v="B"/>
    <s v="10EMPA17"/>
    <x v="0"/>
    <d v="2023-06-04T00:00:00"/>
    <d v="2023-06-20T00:00:00"/>
    <x v="1"/>
    <s v="NO CUMPLE"/>
    <n v="2"/>
    <n v="3"/>
    <n v="-1"/>
    <n v="3"/>
    <s v="H"/>
    <n v="0.66666666666666663"/>
  </r>
  <r>
    <s v="106235762"/>
    <x v="1"/>
    <x v="1"/>
    <s v="EMPAQUE RIGIDO"/>
    <x v="2"/>
    <x v="2"/>
    <s v="INSTRI03"/>
    <s v="COORTU03"/>
    <s v="B"/>
    <s v="10EMPA17"/>
    <x v="0"/>
    <d v="2023-06-04T00:00:00"/>
    <d v="2023-06-04T00:00:00"/>
    <x v="1"/>
    <s v="CUMPLE"/>
    <n v="1"/>
    <n v="1"/>
    <n v="0"/>
    <n v="1"/>
    <s v="H"/>
    <n v="1"/>
  </r>
  <r>
    <s v="106231801"/>
    <x v="2"/>
    <x v="2"/>
    <s v="EMPAQUE"/>
    <x v="1"/>
    <x v="1"/>
    <s v="MECANI14"/>
    <s v="COORTU01"/>
    <s v="A"/>
    <s v="10EMPA15"/>
    <x v="0"/>
    <d v="2023-06-03T00:00:00"/>
    <d v="2023-05-28T00:00:00"/>
    <x v="1"/>
    <s v="CUMPLE"/>
    <n v="3"/>
    <n v="2"/>
    <n v="1"/>
    <n v="2"/>
    <s v="H"/>
    <n v="1.5"/>
  </r>
  <r>
    <s v="106239567"/>
    <x v="5"/>
    <x v="5"/>
    <s v="FORMADO"/>
    <x v="1"/>
    <x v="59"/>
    <s v="MECANI21"/>
    <s v="COORTU01"/>
    <s v="B"/>
    <s v="10FORM01"/>
    <x v="0"/>
    <d v="2023-06-02T00:00:00"/>
    <d v="2023-06-04T00:00:00"/>
    <x v="1"/>
    <s v="NO CUMPLE"/>
    <n v="0.5"/>
    <n v="1"/>
    <n v="-0.5"/>
    <n v="1"/>
    <s v="H"/>
    <n v="0.5"/>
  </r>
  <r>
    <s v="106204597"/>
    <x v="1"/>
    <x v="1"/>
    <s v="EMPAQUE RIGIDO"/>
    <x v="2"/>
    <x v="80"/>
    <s v="MECANI19"/>
    <s v="COORTU03"/>
    <s v="B"/>
    <s v="10EMPA17"/>
    <x v="0"/>
    <d v="2023-05-31T00:00:00"/>
    <d v="2023-05-30T00:00:00"/>
    <x v="1"/>
    <s v="CUMPLE"/>
    <n v="4"/>
    <n v="0"/>
    <n v="4"/>
    <n v="0"/>
    <s v="H"/>
    <e v="#DIV/0!"/>
  </r>
  <r>
    <s v="106204597"/>
    <x v="1"/>
    <x v="1"/>
    <s v="EMPAQUE RIGIDO"/>
    <x v="3"/>
    <x v="6"/>
    <s v="ELECTINT"/>
    <s v="COORTU03"/>
    <s v="B"/>
    <s v="10EMPA17"/>
    <x v="0"/>
    <d v="2023-05-31T00:00:00"/>
    <d v="2023-06-20T00:00:00"/>
    <x v="1"/>
    <s v="NO CUMPLE"/>
    <n v="1"/>
    <n v="1"/>
    <n v="0"/>
    <n v="1"/>
    <s v="H"/>
    <n v="1"/>
  </r>
  <r>
    <s v="106229430"/>
    <x v="2"/>
    <x v="2"/>
    <s v="EMPAQUE"/>
    <x v="3"/>
    <x v="7"/>
    <s v="ELECTINT"/>
    <s v="COORTU01"/>
    <s v="A"/>
    <s v="10EMPA15"/>
    <x v="0"/>
    <d v="2023-05-31T00:00:00"/>
    <d v="2023-06-03T00:00:00"/>
    <x v="1"/>
    <s v="NO CUMPLE"/>
    <n v="1"/>
    <n v="1"/>
    <n v="0"/>
    <n v="1"/>
    <s v="H"/>
    <n v="1"/>
  </r>
  <r>
    <s v="106227323"/>
    <x v="3"/>
    <x v="3"/>
    <s v="EMPAQUE"/>
    <x v="3"/>
    <x v="7"/>
    <s v="ELECTI10"/>
    <s v="COORTU01"/>
    <s v="B"/>
    <s v="10EMPA03"/>
    <x v="0"/>
    <d v="2023-05-30T00:00:00"/>
    <d v="2023-05-30T00:00:00"/>
    <x v="1"/>
    <s v="CUMPLE"/>
    <n v="1"/>
    <n v="1"/>
    <n v="0"/>
    <n v="1"/>
    <s v="H"/>
    <n v="1"/>
  </r>
  <r>
    <s v="106218366"/>
    <x v="4"/>
    <x v="4"/>
    <s v="EMBUTIDO SALCHICHON"/>
    <x v="1"/>
    <x v="34"/>
    <s v="MECANI11"/>
    <s v="COORTU02"/>
    <s v="B"/>
    <s v="10EMBU16"/>
    <x v="0"/>
    <d v="2023-05-27T00:00:00"/>
    <d v="2023-05-27T00:00:00"/>
    <x v="1"/>
    <s v="CUMPLE"/>
    <n v="2"/>
    <n v="2"/>
    <n v="0"/>
    <n v="2"/>
    <s v="H"/>
    <n v="1"/>
  </r>
  <r>
    <s v="106218366"/>
    <x v="4"/>
    <x v="4"/>
    <s v="EMBUTIDO SALCHICHON"/>
    <x v="3"/>
    <x v="10"/>
    <s v="ELTROINT"/>
    <s v="COORTU02"/>
    <s v="B"/>
    <s v="10EMBU16"/>
    <x v="0"/>
    <d v="2023-05-27T00:00:00"/>
    <m/>
    <x v="0"/>
    <s v="NO CUMPLE"/>
    <n v="0"/>
    <n v="2"/>
    <n v="-2"/>
    <n v="2"/>
    <s v="H"/>
    <n v="0"/>
  </r>
  <r>
    <s v="106218366"/>
    <x v="4"/>
    <x v="4"/>
    <s v="EMBUTIDO SALCHICHON"/>
    <x v="0"/>
    <x v="11"/>
    <s v="ELECTINT"/>
    <s v="COORTU02"/>
    <s v="B"/>
    <s v="10EMBU16"/>
    <x v="0"/>
    <d v="2023-05-27T00:00:00"/>
    <m/>
    <x v="0"/>
    <s v="NO CUMPLE"/>
    <n v="0"/>
    <n v="0.3"/>
    <n v="-0.3"/>
    <n v="0.3"/>
    <s v="H"/>
    <n v="0"/>
  </r>
  <r>
    <s v="106212894"/>
    <x v="1"/>
    <x v="1"/>
    <s v="EMPAQUE RIGIDO"/>
    <x v="1"/>
    <x v="3"/>
    <s v="MECANI19"/>
    <s v="COORTU01"/>
    <s v="B"/>
    <s v="10EMPA17"/>
    <x v="0"/>
    <d v="2023-05-25T00:00:00"/>
    <d v="2023-05-25T00:00:00"/>
    <x v="1"/>
    <s v="CUMPLE"/>
    <n v="1"/>
    <n v="1"/>
    <n v="0"/>
    <n v="1"/>
    <s v="H"/>
    <n v="1"/>
  </r>
  <r>
    <s v="106212894"/>
    <x v="1"/>
    <x v="1"/>
    <s v="EMPAQUE RIGIDO"/>
    <x v="2"/>
    <x v="4"/>
    <s v="INSTRI08"/>
    <s v="COORTU01"/>
    <s v="B"/>
    <s v="10EMPA17"/>
    <x v="0"/>
    <d v="2023-05-25T00:00:00"/>
    <d v="2023-05-25T00:00:00"/>
    <x v="1"/>
    <s v="CUMPLE"/>
    <n v="1"/>
    <n v="1"/>
    <n v="0"/>
    <n v="1"/>
    <s v="H"/>
    <n v="1"/>
  </r>
  <r>
    <s v="106212894"/>
    <x v="1"/>
    <x v="1"/>
    <s v="EMPAQUE RIGIDO"/>
    <x v="3"/>
    <x v="5"/>
    <s v="ELECTI09"/>
    <s v="COORTU01"/>
    <s v="B"/>
    <s v="10EMPA17"/>
    <x v="0"/>
    <d v="2023-05-25T00:00:00"/>
    <d v="2023-05-25T00:00:00"/>
    <x v="1"/>
    <s v="CUMPLE"/>
    <n v="1"/>
    <n v="1"/>
    <n v="0"/>
    <n v="1"/>
    <s v="H"/>
    <n v="1"/>
  </r>
  <r>
    <s v="106191814"/>
    <x v="9"/>
    <x v="9"/>
    <s v="FORMADO"/>
    <x v="1"/>
    <x v="14"/>
    <s v="MECANIOP"/>
    <s v="COORTU02"/>
    <s v="B"/>
    <s v="10FORM01"/>
    <x v="0"/>
    <d v="2023-05-23T00:00:00"/>
    <d v="2023-05-13T00:00:00"/>
    <x v="1"/>
    <s v="CUMPLE"/>
    <n v="8"/>
    <n v="8"/>
    <n v="0"/>
    <n v="8"/>
    <s v="H"/>
    <n v="1"/>
  </r>
  <r>
    <s v="106191814"/>
    <x v="9"/>
    <x v="9"/>
    <s v="FORMADO"/>
    <x v="6"/>
    <x v="81"/>
    <s v="MECANIOP"/>
    <s v="COORTU02"/>
    <s v="B"/>
    <s v="10FORM01"/>
    <x v="0"/>
    <d v="2023-05-23T00:00:00"/>
    <d v="2023-05-13T00:00:00"/>
    <x v="1"/>
    <s v="CUMPLE"/>
    <n v="8"/>
    <n v="0"/>
    <n v="8"/>
    <n v="0"/>
    <s v="H"/>
    <e v="#DIV/0!"/>
  </r>
  <r>
    <s v="106210755"/>
    <x v="7"/>
    <x v="7"/>
    <s v="LINEA DE LARGA VIDA"/>
    <x v="1"/>
    <x v="14"/>
    <s v="MECANINT"/>
    <s v="COORTU02"/>
    <s v="B"/>
    <s v="10FORM02"/>
    <x v="0"/>
    <d v="2023-05-23T00:00:00"/>
    <m/>
    <x v="0"/>
    <s v="NO CUMPLE"/>
    <n v="0"/>
    <n v="8"/>
    <n v="-8"/>
    <n v="8"/>
    <s v="H"/>
    <n v="0"/>
  </r>
  <r>
    <s v="106191814"/>
    <x v="9"/>
    <x v="9"/>
    <s v="FORMADO"/>
    <x v="2"/>
    <x v="81"/>
    <s v="MECANI21"/>
    <s v="COORTU02"/>
    <s v="B"/>
    <s v="10FORM01"/>
    <x v="0"/>
    <d v="2023-05-23T00:00:00"/>
    <d v="2023-05-13T00:00:00"/>
    <x v="1"/>
    <s v="CUMPLE"/>
    <n v="8"/>
    <n v="0"/>
    <n v="8"/>
    <n v="0"/>
    <s v="H"/>
    <e v="#DIV/0!"/>
  </r>
  <r>
    <s v="106191814"/>
    <x v="9"/>
    <x v="9"/>
    <s v="FORMADO"/>
    <x v="3"/>
    <x v="14"/>
    <s v="ELECTINT"/>
    <s v="COORTU02"/>
    <s v="B"/>
    <s v="10FORM01"/>
    <x v="0"/>
    <d v="2023-05-23T00:00:00"/>
    <m/>
    <x v="0"/>
    <s v="NO CUMPLE"/>
    <n v="0"/>
    <n v="2"/>
    <n v="-2"/>
    <n v="2"/>
    <s v="H"/>
    <n v="0"/>
  </r>
  <r>
    <s v="106210755"/>
    <x v="7"/>
    <x v="7"/>
    <s v="LINEA DE LARGA VIDA"/>
    <x v="3"/>
    <x v="14"/>
    <s v="ELECTINT"/>
    <s v="COORTU02"/>
    <s v="B"/>
    <s v="10FORM02"/>
    <x v="0"/>
    <d v="2023-05-23T00:00:00"/>
    <d v="2023-05-20T00:00:00"/>
    <x v="1"/>
    <s v="CUMPLE"/>
    <n v="3"/>
    <n v="2"/>
    <n v="1"/>
    <n v="2"/>
    <s v="H"/>
    <n v="1.5"/>
  </r>
  <r>
    <s v="106208444"/>
    <x v="5"/>
    <x v="5"/>
    <s v="FORMADO"/>
    <x v="1"/>
    <x v="59"/>
    <s v="MECANI21"/>
    <s v="COORTU01"/>
    <s v="B"/>
    <s v="10FORM01"/>
    <x v="0"/>
    <d v="2023-05-22T00:00:00"/>
    <d v="2023-05-19T00:00:00"/>
    <x v="1"/>
    <s v="CUMPLE"/>
    <n v="1"/>
    <n v="1"/>
    <n v="0"/>
    <n v="1"/>
    <s v="H"/>
    <n v="1"/>
  </r>
  <r>
    <s v="106208444"/>
    <x v="5"/>
    <x v="5"/>
    <s v="FORMADO"/>
    <x v="3"/>
    <x v="14"/>
    <s v="MECANI21"/>
    <s v="COORTU01"/>
    <s v="B"/>
    <s v="10FORM01"/>
    <x v="0"/>
    <d v="2023-05-22T00:00:00"/>
    <d v="2023-05-19T00:00:00"/>
    <x v="1"/>
    <s v="CUMPLE"/>
    <n v="3"/>
    <n v="3"/>
    <n v="0"/>
    <n v="3"/>
    <s v="H"/>
    <n v="1"/>
  </r>
  <r>
    <s v="106208444"/>
    <x v="5"/>
    <x v="5"/>
    <s v="FORMADO"/>
    <x v="2"/>
    <x v="13"/>
    <s v="MECANI21"/>
    <s v="COORTU01"/>
    <s v="B"/>
    <s v="10FORM01"/>
    <x v="0"/>
    <d v="2023-05-22T00:00:00"/>
    <d v="2023-05-19T00:00:00"/>
    <x v="1"/>
    <s v="CUMPLE"/>
    <n v="3"/>
    <n v="3"/>
    <n v="0"/>
    <n v="3"/>
    <s v="H"/>
    <n v="1"/>
  </r>
  <r>
    <s v="106208444"/>
    <x v="5"/>
    <x v="5"/>
    <s v="FORMADO"/>
    <x v="4"/>
    <x v="13"/>
    <s v="ELTROINT"/>
    <s v="COORTU01"/>
    <s v="B"/>
    <s v="10FORM01"/>
    <x v="0"/>
    <d v="2023-05-22T00:00:00"/>
    <m/>
    <x v="0"/>
    <s v="NO CUMPLE"/>
    <n v="0"/>
    <n v="3"/>
    <n v="-3"/>
    <n v="3"/>
    <s v="H"/>
    <n v="0"/>
  </r>
  <r>
    <s v="106208444"/>
    <x v="5"/>
    <x v="5"/>
    <s v="FORMADO"/>
    <x v="7"/>
    <x v="37"/>
    <s v="ELTROINT"/>
    <s v="COORTU01"/>
    <s v="B"/>
    <s v="10FORM01"/>
    <x v="0"/>
    <d v="2023-05-22T00:00:00"/>
    <m/>
    <x v="0"/>
    <s v="NO CUMPLE"/>
    <n v="0"/>
    <n v="4"/>
    <n v="-4"/>
    <n v="4"/>
    <s v="H"/>
    <n v="0"/>
  </r>
  <r>
    <s v="106208444"/>
    <x v="5"/>
    <x v="5"/>
    <s v="FORMADO"/>
    <x v="6"/>
    <x v="14"/>
    <s v="ELECTINT"/>
    <s v="COORTU01"/>
    <s v="B"/>
    <s v="10FORM01"/>
    <x v="0"/>
    <d v="2023-05-22T00:00:00"/>
    <m/>
    <x v="0"/>
    <s v="NO CUMPLE"/>
    <n v="0"/>
    <n v="2"/>
    <n v="-2"/>
    <n v="2"/>
    <s v="H"/>
    <n v="0"/>
  </r>
  <r>
    <s v="106208444"/>
    <x v="5"/>
    <x v="5"/>
    <s v="FORMADO"/>
    <x v="5"/>
    <x v="13"/>
    <s v="ELECTINT"/>
    <s v="COORTU01"/>
    <s v="B"/>
    <s v="10FORM01"/>
    <x v="0"/>
    <d v="2023-05-22T00:00:00"/>
    <m/>
    <x v="0"/>
    <s v="NO CUMPLE"/>
    <n v="0"/>
    <n v="2"/>
    <n v="-2"/>
    <n v="2"/>
    <s v="H"/>
    <n v="0"/>
  </r>
  <r>
    <s v="106208444"/>
    <x v="5"/>
    <x v="5"/>
    <s v="FORMADO"/>
    <x v="11"/>
    <x v="37"/>
    <s v="ELECTINT"/>
    <s v="COORTU01"/>
    <s v="B"/>
    <s v="10FORM01"/>
    <x v="0"/>
    <d v="2023-05-22T00:00:00"/>
    <m/>
    <x v="0"/>
    <s v="NO CUMPLE"/>
    <n v="0"/>
    <n v="4"/>
    <n v="-4"/>
    <n v="4"/>
    <s v="H"/>
    <n v="0"/>
  </r>
  <r>
    <s v="106208444"/>
    <x v="5"/>
    <x v="5"/>
    <s v="FORMADO"/>
    <x v="0"/>
    <x v="42"/>
    <s v="ELECTINT"/>
    <s v="COORTU01"/>
    <s v="B"/>
    <s v="10FORM01"/>
    <x v="0"/>
    <d v="2023-05-22T00:00:00"/>
    <m/>
    <x v="0"/>
    <s v="NO CUMPLE"/>
    <n v="0"/>
    <n v="4"/>
    <n v="-4"/>
    <n v="4"/>
    <s v="H"/>
    <n v="0"/>
  </r>
  <r>
    <s v="106206460"/>
    <x v="0"/>
    <x v="0"/>
    <s v="EMBUTIDO SALCHICHON"/>
    <x v="1"/>
    <x v="68"/>
    <s v="MECANI11"/>
    <s v="COORTU01"/>
    <s v="B"/>
    <s v="10EMBU16"/>
    <x v="0"/>
    <d v="2023-05-21T00:00:00"/>
    <d v="2023-05-21T00:00:00"/>
    <x v="1"/>
    <s v="CUMPLE"/>
    <n v="1"/>
    <n v="1"/>
    <n v="0"/>
    <n v="1"/>
    <s v="H"/>
    <n v="1"/>
  </r>
  <r>
    <s v="106206460"/>
    <x v="0"/>
    <x v="0"/>
    <s v="EMBUTIDO SALCHICHON"/>
    <x v="3"/>
    <x v="69"/>
    <s v="MECANI11"/>
    <s v="COORTU01"/>
    <s v="B"/>
    <s v="10EMBU16"/>
    <x v="0"/>
    <d v="2023-05-21T00:00:00"/>
    <d v="2023-05-21T00:00:00"/>
    <x v="1"/>
    <s v="CUMPLE"/>
    <n v="1"/>
    <n v="1"/>
    <n v="0"/>
    <n v="1"/>
    <s v="H"/>
    <n v="1"/>
  </r>
  <r>
    <s v="106206460"/>
    <x v="0"/>
    <x v="0"/>
    <s v="EMBUTIDO SALCHICHON"/>
    <x v="2"/>
    <x v="70"/>
    <s v="MECANI11"/>
    <s v="COORTU01"/>
    <s v="B"/>
    <s v="10EMBU16"/>
    <x v="0"/>
    <d v="2023-05-21T00:00:00"/>
    <d v="2023-05-21T00:00:00"/>
    <x v="1"/>
    <s v="CUMPLE"/>
    <n v="1"/>
    <n v="1"/>
    <n v="0"/>
    <n v="1"/>
    <s v="H"/>
    <n v="1"/>
  </r>
  <r>
    <s v="106206460"/>
    <x v="0"/>
    <x v="0"/>
    <s v="EMBUTIDO SALCHICHON"/>
    <x v="6"/>
    <x v="71"/>
    <s v="MECANI11"/>
    <s v="COORTU01"/>
    <s v="B"/>
    <s v="10EMBU16"/>
    <x v="0"/>
    <d v="2023-05-21T00:00:00"/>
    <d v="2023-05-21T00:00:00"/>
    <x v="1"/>
    <s v="CUMPLE"/>
    <n v="0.5"/>
    <n v="1"/>
    <n v="-0.5"/>
    <n v="1"/>
    <s v="H"/>
    <n v="0.5"/>
  </r>
  <r>
    <s v="106184011"/>
    <x v="5"/>
    <x v="5"/>
    <s v="FORMADO"/>
    <x v="1"/>
    <x v="59"/>
    <s v="MECANI21"/>
    <s v="COORTU01"/>
    <s v="B"/>
    <s v="10FORM01"/>
    <x v="0"/>
    <d v="2023-05-05T00:00:00"/>
    <d v="2023-05-05T00:00:00"/>
    <x v="1"/>
    <s v="CUMPLE"/>
    <n v="1"/>
    <n v="1"/>
    <n v="0"/>
    <n v="1"/>
    <s v="H"/>
    <n v="1"/>
  </r>
  <r>
    <s v="106175758"/>
    <x v="2"/>
    <x v="2"/>
    <s v="EMPAQUE"/>
    <x v="3"/>
    <x v="7"/>
    <s v="ELECTI10"/>
    <s v="COORTU01"/>
    <s v="A"/>
    <s v="10EMPA15"/>
    <x v="0"/>
    <d v="2023-05-03T00:00:00"/>
    <d v="2023-05-03T00:00:00"/>
    <x v="1"/>
    <s v="CUMPLE"/>
    <n v="1"/>
    <n v="1"/>
    <n v="0"/>
    <n v="1"/>
    <s v="H"/>
    <n v="1"/>
  </r>
  <r>
    <s v="106172500"/>
    <x v="3"/>
    <x v="3"/>
    <s v="EMPAQUE"/>
    <x v="3"/>
    <x v="7"/>
    <s v="ELECTI10"/>
    <s v="COORTU01"/>
    <s v="B"/>
    <s v="10EMPA03"/>
    <x v="0"/>
    <d v="2023-05-02T00:00:00"/>
    <d v="2023-05-02T00:00:00"/>
    <x v="1"/>
    <s v="CUMPLE"/>
    <n v="1"/>
    <n v="1"/>
    <n v="0"/>
    <n v="1"/>
    <s v="H"/>
    <n v="1"/>
  </r>
  <r>
    <s v="106151127"/>
    <x v="3"/>
    <x v="3"/>
    <s v="EMPAQUE"/>
    <x v="0"/>
    <x v="13"/>
    <s v="MECANINT"/>
    <s v="COORTU02"/>
    <s v="B"/>
    <s v="10EMPA03"/>
    <x v="0"/>
    <d v="2023-05-01T00:00:00"/>
    <m/>
    <x v="0"/>
    <s v="NO CUMPLE"/>
    <n v="0"/>
    <n v="5"/>
    <n v="-5"/>
    <n v="5"/>
    <s v="H"/>
    <n v="0"/>
  </r>
  <r>
    <s v="106151127"/>
    <x v="3"/>
    <x v="3"/>
    <s v="EMPAQUE"/>
    <x v="4"/>
    <x v="37"/>
    <s v="MECANINT"/>
    <s v="COORTU02"/>
    <s v="B"/>
    <s v="10EMPA03"/>
    <x v="0"/>
    <d v="2023-05-01T00:00:00"/>
    <m/>
    <x v="0"/>
    <s v="NO CUMPLE"/>
    <n v="0"/>
    <n v="3"/>
    <n v="-3"/>
    <n v="3"/>
    <s v="H"/>
    <n v="0"/>
  </r>
  <r>
    <s v="106151127"/>
    <x v="3"/>
    <x v="3"/>
    <s v="EMPAQUE"/>
    <x v="12"/>
    <x v="54"/>
    <s v="INSTRINT"/>
    <s v="COORTU02"/>
    <s v="B"/>
    <s v="10EMPA03"/>
    <x v="0"/>
    <d v="2023-05-01T00:00:00"/>
    <m/>
    <x v="0"/>
    <s v="NO CUMPLE"/>
    <n v="0"/>
    <n v="2"/>
    <n v="-2"/>
    <n v="2"/>
    <s v="H"/>
    <n v="0"/>
  </r>
  <r>
    <s v="106151127"/>
    <x v="3"/>
    <x v="3"/>
    <s v="EMPAQUE"/>
    <x v="5"/>
    <x v="13"/>
    <s v="ELTROI04"/>
    <s v="COORTU02"/>
    <s v="B"/>
    <s v="10EMPA03"/>
    <x v="0"/>
    <d v="2023-05-01T00:00:00"/>
    <d v="2023-04-19T00:00:00"/>
    <x v="1"/>
    <s v="CUMPLE"/>
    <n v="2"/>
    <n v="2"/>
    <n v="0"/>
    <n v="2"/>
    <s v="H"/>
    <n v="1"/>
  </r>
  <r>
    <s v="106151127"/>
    <x v="3"/>
    <x v="3"/>
    <s v="EMPAQUE"/>
    <x v="11"/>
    <x v="37"/>
    <s v="ELTROI04"/>
    <s v="COORTU02"/>
    <s v="B"/>
    <s v="10EMPA03"/>
    <x v="0"/>
    <d v="2023-05-01T00:00:00"/>
    <d v="2023-04-19T00:00:00"/>
    <x v="1"/>
    <s v="CUMPLE"/>
    <n v="2"/>
    <n v="4"/>
    <n v="-2"/>
    <n v="4"/>
    <s v="H"/>
    <n v="0.5"/>
  </r>
  <r>
    <s v="106151127"/>
    <x v="3"/>
    <x v="3"/>
    <s v="EMPAQUE"/>
    <x v="3"/>
    <x v="13"/>
    <s v="ELECTINT"/>
    <s v="COORTU02"/>
    <s v="B"/>
    <s v="10EMPA03"/>
    <x v="0"/>
    <d v="2023-05-01T00:00:00"/>
    <d v="2023-04-06T00:00:00"/>
    <x v="1"/>
    <s v="CUMPLE"/>
    <n v="2"/>
    <n v="2"/>
    <n v="0"/>
    <n v="2"/>
    <s v="H"/>
    <n v="1"/>
  </r>
  <r>
    <s v="106151127"/>
    <x v="3"/>
    <x v="3"/>
    <s v="EMPAQUE"/>
    <x v="2"/>
    <x v="37"/>
    <s v="ELECTINT"/>
    <s v="COORTU02"/>
    <s v="B"/>
    <s v="10EMPA03"/>
    <x v="0"/>
    <d v="2023-05-01T00:00:00"/>
    <d v="2023-04-19T00:00:00"/>
    <x v="1"/>
    <s v="CUMPLE"/>
    <n v="3"/>
    <n v="3"/>
    <n v="0"/>
    <n v="3"/>
    <s v="H"/>
    <n v="1"/>
  </r>
  <r>
    <s v="106172563"/>
    <x v="4"/>
    <x v="4"/>
    <s v="EMBUTIDO SALCHICHON"/>
    <x v="1"/>
    <x v="34"/>
    <s v="MECANINT"/>
    <s v="COORTU02"/>
    <s v="B"/>
    <s v="10EMBU16"/>
    <x v="0"/>
    <d v="2023-04-29T00:00:00"/>
    <m/>
    <x v="0"/>
    <s v="NO CUMPLE"/>
    <n v="0"/>
    <n v="2"/>
    <n v="-2"/>
    <n v="2"/>
    <s v="H"/>
    <n v="0"/>
  </r>
  <r>
    <s v="106172563"/>
    <x v="4"/>
    <x v="4"/>
    <s v="EMBUTIDO SALCHICHON"/>
    <x v="3"/>
    <x v="10"/>
    <s v="ELTROINT"/>
    <s v="COORTU02"/>
    <s v="B"/>
    <s v="10EMBU16"/>
    <x v="0"/>
    <d v="2023-04-29T00:00:00"/>
    <m/>
    <x v="0"/>
    <s v="NO CUMPLE"/>
    <n v="0"/>
    <n v="2"/>
    <n v="-2"/>
    <n v="2"/>
    <s v="H"/>
    <n v="0"/>
  </r>
  <r>
    <s v="106172563"/>
    <x v="4"/>
    <x v="4"/>
    <s v="EMBUTIDO SALCHICHON"/>
    <x v="0"/>
    <x v="11"/>
    <s v="ELECTI04"/>
    <s v="COORTU02"/>
    <s v="B"/>
    <s v="10EMBU16"/>
    <x v="0"/>
    <d v="2023-04-29T00:00:00"/>
    <m/>
    <x v="0"/>
    <s v="NO CUMPLE"/>
    <n v="0"/>
    <n v="0.3"/>
    <n v="-0.3"/>
    <n v="0.3"/>
    <s v="H"/>
    <n v="0"/>
  </r>
  <r>
    <s v="106172497"/>
    <x v="1"/>
    <x v="1"/>
    <s v="EMPAQUE RIGIDO"/>
    <x v="1"/>
    <x v="1"/>
    <s v="MECANI19"/>
    <s v="COORTU03"/>
    <s v="B"/>
    <s v="10EMPA17"/>
    <x v="0"/>
    <d v="2023-04-27T00:00:00"/>
    <d v="2023-04-10T00:00:00"/>
    <x v="1"/>
    <s v="CUMPLE"/>
    <n v="3"/>
    <n v="3"/>
    <n v="0"/>
    <n v="3"/>
    <s v="H"/>
    <n v="1"/>
  </r>
  <r>
    <s v="106172497"/>
    <x v="1"/>
    <x v="1"/>
    <s v="EMPAQUE RIGIDO"/>
    <x v="2"/>
    <x v="2"/>
    <s v="INSTRI02"/>
    <s v="COORTU03"/>
    <s v="B"/>
    <s v="10EMPA17"/>
    <x v="0"/>
    <d v="2023-04-27T00:00:00"/>
    <d v="2023-04-27T00:00:00"/>
    <x v="1"/>
    <s v="CUMPLE"/>
    <n v="1"/>
    <n v="1"/>
    <n v="0"/>
    <n v="1"/>
    <s v="H"/>
    <n v="1"/>
  </r>
  <r>
    <s v="106162805"/>
    <x v="2"/>
    <x v="2"/>
    <s v="EMPAQUE"/>
    <x v="1"/>
    <x v="1"/>
    <s v="MECANINT"/>
    <s v="COORTU02"/>
    <s v="A"/>
    <s v="10EMPA15"/>
    <x v="0"/>
    <d v="2023-04-26T00:00:00"/>
    <m/>
    <x v="0"/>
    <s v="NO CUMPLE"/>
    <n v="0"/>
    <n v="2"/>
    <n v="-2"/>
    <n v="2"/>
    <s v="H"/>
    <n v="0"/>
  </r>
  <r>
    <s v="106160960"/>
    <x v="0"/>
    <x v="0"/>
    <s v="EMBUTIDO SALCHICHON"/>
    <x v="1"/>
    <x v="68"/>
    <s v="MECANINT"/>
    <s v="COORTU02"/>
    <s v="B"/>
    <s v="10EMBU16"/>
    <x v="0"/>
    <d v="2023-04-23T00:00:00"/>
    <m/>
    <x v="0"/>
    <s v="NO CUMPLE"/>
    <n v="0"/>
    <n v="1"/>
    <n v="-1"/>
    <n v="1"/>
    <s v="H"/>
    <n v="0"/>
  </r>
  <r>
    <s v="106160960"/>
    <x v="0"/>
    <x v="0"/>
    <s v="EMBUTIDO SALCHICHON"/>
    <x v="3"/>
    <x v="69"/>
    <s v="MECANINT"/>
    <s v="COORTU02"/>
    <s v="B"/>
    <s v="10EMBU16"/>
    <x v="0"/>
    <d v="2023-04-23T00:00:00"/>
    <m/>
    <x v="0"/>
    <s v="NO CUMPLE"/>
    <n v="0"/>
    <n v="1"/>
    <n v="-1"/>
    <n v="1"/>
    <s v="H"/>
    <n v="0"/>
  </r>
  <r>
    <s v="106160960"/>
    <x v="0"/>
    <x v="0"/>
    <s v="EMBUTIDO SALCHICHON"/>
    <x v="2"/>
    <x v="70"/>
    <s v="MECANINT"/>
    <s v="COORTU02"/>
    <s v="B"/>
    <s v="10EMBU16"/>
    <x v="0"/>
    <d v="2023-04-23T00:00:00"/>
    <m/>
    <x v="0"/>
    <s v="NO CUMPLE"/>
    <n v="0"/>
    <n v="1"/>
    <n v="-1"/>
    <n v="1"/>
    <s v="H"/>
    <n v="0"/>
  </r>
  <r>
    <s v="106160960"/>
    <x v="0"/>
    <x v="0"/>
    <s v="EMBUTIDO SALCHICHON"/>
    <x v="6"/>
    <x v="71"/>
    <s v="MECANINT"/>
    <s v="COORTU02"/>
    <s v="B"/>
    <s v="10EMBU16"/>
    <x v="0"/>
    <d v="2023-04-23T00:00:00"/>
    <m/>
    <x v="0"/>
    <s v="NO CUMPLE"/>
    <n v="0"/>
    <n v="1"/>
    <n v="-1"/>
    <n v="1"/>
    <s v="H"/>
    <n v="0"/>
  </r>
  <r>
    <s v="106155021"/>
    <x v="7"/>
    <x v="7"/>
    <s v="LINEA DE LARGA VIDA"/>
    <x v="1"/>
    <x v="14"/>
    <s v="MECANI21"/>
    <s v="COORTU02"/>
    <s v="B"/>
    <s v="10FORM02"/>
    <x v="0"/>
    <d v="2023-04-23T00:00:00"/>
    <d v="2023-04-26T00:00:00"/>
    <x v="1"/>
    <s v="NO CUMPLE"/>
    <n v="4"/>
    <n v="8"/>
    <n v="-4"/>
    <n v="8"/>
    <s v="H"/>
    <n v="0.5"/>
  </r>
  <r>
    <s v="106155021"/>
    <x v="7"/>
    <x v="7"/>
    <s v="LINEA DE LARGA VIDA"/>
    <x v="3"/>
    <x v="14"/>
    <s v="ELECTI09"/>
    <s v="COORTU02"/>
    <s v="B"/>
    <s v="10FORM02"/>
    <x v="0"/>
    <d v="2023-04-23T00:00:00"/>
    <d v="2023-04-26T00:00:00"/>
    <x v="1"/>
    <s v="NO CUMPLE"/>
    <n v="4"/>
    <n v="2"/>
    <n v="2"/>
    <n v="2"/>
    <s v="H"/>
    <n v="2"/>
  </r>
  <r>
    <s v="106157185"/>
    <x v="5"/>
    <x v="5"/>
    <s v="FORMADO"/>
    <x v="1"/>
    <x v="59"/>
    <s v="MECANI21"/>
    <s v="COORTU01"/>
    <s v="B"/>
    <s v="10FORM01"/>
    <x v="0"/>
    <d v="2023-04-21T00:00:00"/>
    <d v="2023-04-24T00:00:00"/>
    <x v="1"/>
    <s v="NO CUMPLE"/>
    <n v="1"/>
    <n v="1"/>
    <n v="0"/>
    <n v="1"/>
    <s v="H"/>
    <n v="1"/>
  </r>
  <r>
    <s v="106157185"/>
    <x v="5"/>
    <x v="5"/>
    <s v="FORMADO"/>
    <x v="3"/>
    <x v="14"/>
    <s v="MECANI21"/>
    <s v="COORTU01"/>
    <s v="B"/>
    <s v="10FORM01"/>
    <x v="0"/>
    <d v="2023-04-21T00:00:00"/>
    <d v="2023-04-24T00:00:00"/>
    <x v="1"/>
    <s v="NO CUMPLE"/>
    <n v="1"/>
    <n v="3"/>
    <n v="-2"/>
    <n v="3"/>
    <s v="H"/>
    <n v="0.33333333333333331"/>
  </r>
  <r>
    <s v="106157185"/>
    <x v="5"/>
    <x v="5"/>
    <s v="FORMADO"/>
    <x v="6"/>
    <x v="14"/>
    <s v="ELECTI10"/>
    <s v="COORTU01"/>
    <s v="B"/>
    <s v="10FORM01"/>
    <x v="0"/>
    <d v="2023-04-21T00:00:00"/>
    <d v="2023-04-24T00:00:00"/>
    <x v="1"/>
    <s v="NO CUMPLE"/>
    <n v="1"/>
    <n v="2"/>
    <n v="-1"/>
    <n v="2"/>
    <s v="H"/>
    <n v="0.5"/>
  </r>
  <r>
    <s v="106150719"/>
    <x v="1"/>
    <x v="1"/>
    <s v="EMPAQUE RIGIDO"/>
    <x v="16"/>
    <x v="82"/>
    <s v="MECANINT"/>
    <s v="COORTU03"/>
    <s v="B"/>
    <s v="10EMPA17"/>
    <x v="0"/>
    <d v="2023-04-20T00:00:00"/>
    <m/>
    <x v="0"/>
    <s v="NO CUMPLE"/>
    <n v="0"/>
    <n v="5"/>
    <n v="-5"/>
    <n v="5"/>
    <s v="H"/>
    <n v="0"/>
  </r>
  <r>
    <s v="106158967"/>
    <x v="1"/>
    <x v="1"/>
    <s v="EMPAQUE RIGIDO"/>
    <x v="1"/>
    <x v="3"/>
    <s v="MECANI19"/>
    <s v="COORTU02"/>
    <s v="B"/>
    <s v="10EMPA17"/>
    <x v="0"/>
    <d v="2023-04-20T00:00:00"/>
    <d v="2023-04-11T00:00:00"/>
    <x v="1"/>
    <s v="CUMPLE"/>
    <n v="2"/>
    <n v="1"/>
    <n v="1"/>
    <n v="1"/>
    <s v="H"/>
    <n v="2"/>
  </r>
  <r>
    <s v="106150719"/>
    <x v="1"/>
    <x v="1"/>
    <s v="EMPAQUE RIGIDO"/>
    <x v="5"/>
    <x v="17"/>
    <s v="MECANI17"/>
    <s v="COORTU03"/>
    <s v="B"/>
    <s v="10EMPA17"/>
    <x v="0"/>
    <d v="2023-04-20T00:00:00"/>
    <d v="2023-04-09T00:00:00"/>
    <x v="1"/>
    <s v="CUMPLE"/>
    <n v="9"/>
    <n v="5"/>
    <n v="4"/>
    <n v="5"/>
    <s v="H"/>
    <n v="1.8"/>
  </r>
  <r>
    <s v="106150719"/>
    <x v="1"/>
    <x v="1"/>
    <s v="EMPAQUE RIGIDO"/>
    <x v="9"/>
    <x v="78"/>
    <s v="INSTRI02"/>
    <s v="COORTU03"/>
    <s v="B"/>
    <s v="10EMPA17"/>
    <x v="0"/>
    <d v="2023-04-20T00:00:00"/>
    <d v="2023-06-04T00:00:00"/>
    <x v="1"/>
    <s v="NO CUMPLE"/>
    <n v="4"/>
    <n v="5"/>
    <n v="-1"/>
    <n v="5"/>
    <s v="H"/>
    <n v="0.8"/>
  </r>
  <r>
    <s v="106150719"/>
    <x v="1"/>
    <x v="1"/>
    <s v="EMPAQUE RIGIDO"/>
    <x v="10"/>
    <x v="24"/>
    <s v="INSTRI02"/>
    <s v="COORTU03"/>
    <s v="B"/>
    <s v="10EMPA17"/>
    <x v="0"/>
    <d v="2023-04-20T00:00:00"/>
    <d v="2023-06-04T00:00:00"/>
    <x v="1"/>
    <s v="NO CUMPLE"/>
    <n v="4"/>
    <n v="5"/>
    <n v="-1"/>
    <n v="5"/>
    <s v="H"/>
    <n v="0.8"/>
  </r>
  <r>
    <s v="106158967"/>
    <x v="1"/>
    <x v="1"/>
    <s v="EMPAQUE RIGIDO"/>
    <x v="2"/>
    <x v="4"/>
    <s v="INSTRI02"/>
    <s v="COORTU02"/>
    <s v="B"/>
    <s v="10EMPA17"/>
    <x v="0"/>
    <d v="2023-04-20T00:00:00"/>
    <d v="2023-04-19T00:00:00"/>
    <x v="1"/>
    <s v="CUMPLE"/>
    <n v="1"/>
    <n v="1"/>
    <n v="0"/>
    <n v="1"/>
    <s v="H"/>
    <n v="1"/>
  </r>
  <r>
    <s v="106150719"/>
    <x v="1"/>
    <x v="1"/>
    <s v="EMPAQUE RIGIDO"/>
    <x v="11"/>
    <x v="18"/>
    <s v="ELTROINT"/>
    <s v="COORTU03"/>
    <s v="B"/>
    <s v="10EMPA17"/>
    <x v="0"/>
    <d v="2023-04-20T00:00:00"/>
    <d v="2023-06-04T00:00:00"/>
    <x v="1"/>
    <s v="NO CUMPLE"/>
    <n v="4"/>
    <n v="8"/>
    <n v="-4"/>
    <n v="8"/>
    <s v="H"/>
    <n v="0.5"/>
  </r>
  <r>
    <s v="106150719"/>
    <x v="1"/>
    <x v="1"/>
    <s v="EMPAQUE RIGIDO"/>
    <x v="6"/>
    <x v="16"/>
    <s v="ELECTI04"/>
    <s v="COORTU03"/>
    <s v="B"/>
    <s v="10EMPA17"/>
    <x v="0"/>
    <d v="2023-04-20T00:00:00"/>
    <d v="2023-06-04T00:00:00"/>
    <x v="1"/>
    <s v="NO CUMPLE"/>
    <n v="4"/>
    <n v="3"/>
    <n v="1"/>
    <n v="3"/>
    <s v="H"/>
    <n v="1.3333333333333333"/>
  </r>
  <r>
    <s v="106158967"/>
    <x v="1"/>
    <x v="1"/>
    <s v="EMPAQUE RIGIDO"/>
    <x v="3"/>
    <x v="5"/>
    <s v="ELECTI01"/>
    <s v="COORTU02"/>
    <s v="B"/>
    <s v="10EMPA17"/>
    <x v="0"/>
    <d v="2023-04-20T00:00:00"/>
    <d v="2023-04-19T00:00:00"/>
    <x v="1"/>
    <s v="CUMPLE"/>
    <n v="1"/>
    <n v="1"/>
    <n v="0"/>
    <n v="1"/>
    <s v="H"/>
    <n v="1"/>
  </r>
  <r>
    <s v="106104570"/>
    <x v="7"/>
    <x v="7"/>
    <s v="LINEA DE LARGA VIDA"/>
    <x v="1"/>
    <x v="14"/>
    <s v="MECANI21"/>
    <s v="COORTU02"/>
    <s v="B"/>
    <s v="10FORM02"/>
    <x v="0"/>
    <d v="2023-04-19T00:00:00"/>
    <d v="2023-03-24T00:00:00"/>
    <x v="1"/>
    <s v="CUMPLE"/>
    <n v="8"/>
    <n v="8"/>
    <n v="0"/>
    <n v="8"/>
    <s v="H"/>
    <n v="1"/>
  </r>
  <r>
    <s v="106104570"/>
    <x v="7"/>
    <x v="7"/>
    <s v="LINEA DE LARGA VIDA"/>
    <x v="2"/>
    <x v="13"/>
    <s v="MECANI21"/>
    <s v="COORTU02"/>
    <s v="B"/>
    <s v="10FORM02"/>
    <x v="0"/>
    <d v="2023-04-19T00:00:00"/>
    <d v="2023-03-24T00:00:00"/>
    <x v="1"/>
    <s v="CUMPLE"/>
    <n v="0.5"/>
    <n v="0.5"/>
    <n v="0"/>
    <n v="0.5"/>
    <s v="H"/>
    <n v="1"/>
  </r>
  <r>
    <s v="106104570"/>
    <x v="7"/>
    <x v="7"/>
    <s v="LINEA DE LARGA VIDA"/>
    <x v="7"/>
    <x v="37"/>
    <s v="MECANI21"/>
    <s v="COORTU02"/>
    <s v="B"/>
    <s v="10FORM02"/>
    <x v="0"/>
    <d v="2023-04-19T00:00:00"/>
    <d v="2023-03-24T00:00:00"/>
    <x v="1"/>
    <s v="CUMPLE"/>
    <n v="5"/>
    <n v="5"/>
    <n v="0"/>
    <n v="5"/>
    <s v="H"/>
    <n v="1"/>
  </r>
  <r>
    <s v="106149265"/>
    <x v="8"/>
    <x v="8"/>
    <s v="FORMADO"/>
    <x v="1"/>
    <x v="14"/>
    <s v="MECANI21"/>
    <s v="COORTU02"/>
    <s v="B"/>
    <s v="10FORM01"/>
    <x v="0"/>
    <d v="2023-04-19T00:00:00"/>
    <d v="2023-04-19T00:00:00"/>
    <x v="1"/>
    <s v="CUMPLE"/>
    <n v="4"/>
    <n v="8"/>
    <n v="-4"/>
    <n v="8"/>
    <s v="H"/>
    <n v="0.5"/>
  </r>
  <r>
    <s v="106104570"/>
    <x v="7"/>
    <x v="7"/>
    <s v="LINEA DE LARGA VIDA"/>
    <x v="5"/>
    <x v="36"/>
    <s v="INSTRI03"/>
    <s v="COORTU02"/>
    <s v="B"/>
    <s v="10FORM02"/>
    <x v="0"/>
    <d v="2023-04-19T00:00:00"/>
    <m/>
    <x v="0"/>
    <s v="NO CUMPLE"/>
    <n v="0"/>
    <n v="4"/>
    <n v="-4"/>
    <n v="4"/>
    <s v="H"/>
    <n v="0"/>
  </r>
  <r>
    <s v="106104570"/>
    <x v="7"/>
    <x v="7"/>
    <s v="LINEA DE LARGA VIDA"/>
    <x v="4"/>
    <x v="13"/>
    <s v="ELTROI05"/>
    <s v="COORTU02"/>
    <s v="B"/>
    <s v="10FORM02"/>
    <x v="0"/>
    <d v="2023-04-19T00:00:00"/>
    <d v="2023-03-24T00:00:00"/>
    <x v="1"/>
    <s v="CUMPLE"/>
    <n v="3"/>
    <n v="3.4"/>
    <n v="-0.39999999999999991"/>
    <n v="205"/>
    <s v="MIN"/>
    <n v="0.88235294117647056"/>
  </r>
  <r>
    <s v="106149265"/>
    <x v="8"/>
    <x v="8"/>
    <s v="FORMADO"/>
    <x v="3"/>
    <x v="14"/>
    <s v="ELECTI10"/>
    <s v="COORTU02"/>
    <s v="B"/>
    <s v="10FORM01"/>
    <x v="0"/>
    <d v="2023-04-19T00:00:00"/>
    <d v="2023-04-19T00:00:00"/>
    <x v="1"/>
    <s v="CUMPLE"/>
    <n v="4"/>
    <n v="2"/>
    <n v="2"/>
    <n v="2"/>
    <s v="H"/>
    <n v="2"/>
  </r>
  <r>
    <s v="106104570"/>
    <x v="7"/>
    <x v="7"/>
    <s v="LINEA DE LARGA VIDA"/>
    <x v="3"/>
    <x v="14"/>
    <s v="ELECTI09"/>
    <s v="COORTU02"/>
    <s v="B"/>
    <s v="10FORM02"/>
    <x v="0"/>
    <d v="2023-04-19T00:00:00"/>
    <d v="2023-03-24T00:00:00"/>
    <x v="1"/>
    <s v="CUMPLE"/>
    <n v="0.5"/>
    <n v="2"/>
    <n v="-1.5"/>
    <n v="2"/>
    <s v="H"/>
    <n v="0.25"/>
  </r>
  <r>
    <s v="106104570"/>
    <x v="7"/>
    <x v="7"/>
    <s v="LINEA DE LARGA VIDA"/>
    <x v="6"/>
    <x v="36"/>
    <s v="ELECTI09"/>
    <s v="COORTU02"/>
    <s v="B"/>
    <s v="10FORM02"/>
    <x v="0"/>
    <d v="2023-04-19T00:00:00"/>
    <d v="2023-03-24T00:00:00"/>
    <x v="1"/>
    <s v="CUMPLE"/>
    <n v="2"/>
    <n v="4"/>
    <n v="-2"/>
    <n v="4"/>
    <s v="H"/>
    <n v="0.5"/>
  </r>
  <r>
    <s v="106104570"/>
    <x v="7"/>
    <x v="7"/>
    <s v="LINEA DE LARGA VIDA"/>
    <x v="11"/>
    <x v="37"/>
    <s v="ELECTI09"/>
    <s v="COORTU02"/>
    <s v="B"/>
    <s v="10FORM02"/>
    <x v="0"/>
    <d v="2023-04-19T00:00:00"/>
    <d v="2023-03-24T00:00:00"/>
    <x v="1"/>
    <s v="CUMPLE"/>
    <n v="2"/>
    <n v="4"/>
    <n v="-2"/>
    <n v="4"/>
    <s v="H"/>
    <n v="0.5"/>
  </r>
  <r>
    <s v="106104570"/>
    <x v="7"/>
    <x v="7"/>
    <s v="LINEA DE LARGA VIDA"/>
    <x v="0"/>
    <x v="42"/>
    <s v="ELECTI09"/>
    <s v="COORTU02"/>
    <s v="B"/>
    <s v="10FORM02"/>
    <x v="0"/>
    <d v="2023-04-19T00:00:00"/>
    <d v="2023-03-24T00:00:00"/>
    <x v="1"/>
    <s v="CUMPLE"/>
    <n v="3"/>
    <n v="6"/>
    <n v="-3"/>
    <n v="6"/>
    <s v="H"/>
    <n v="0.5"/>
  </r>
  <r>
    <s v="106119332"/>
    <x v="4"/>
    <x v="4"/>
    <s v="EMBUTIDO SALCHICHON"/>
    <x v="1"/>
    <x v="34"/>
    <s v="MECANINT"/>
    <s v="COORTU02"/>
    <s v="B"/>
    <s v="10EMBU16"/>
    <x v="0"/>
    <d v="2023-04-18T00:00:00"/>
    <d v="2023-03-22T00:00:00"/>
    <x v="1"/>
    <s v="CUMPLE"/>
    <n v="2"/>
    <n v="2"/>
    <n v="0"/>
    <n v="2"/>
    <s v="H"/>
    <n v="1"/>
  </r>
  <r>
    <s v="106119332"/>
    <x v="4"/>
    <x v="4"/>
    <s v="EMBUTIDO SALCHICHON"/>
    <x v="3"/>
    <x v="83"/>
    <s v="ELTROIOP"/>
    <s v="COORTU02"/>
    <s v="B"/>
    <s v="10EMBU16"/>
    <x v="0"/>
    <d v="2023-04-18T00:00:00"/>
    <d v="2023-03-22T00:00:00"/>
    <x v="1"/>
    <s v="CUMPLE"/>
    <n v="3"/>
    <n v="2"/>
    <n v="1"/>
    <n v="2"/>
    <s v="H"/>
    <n v="1.5"/>
  </r>
  <r>
    <s v="106119332"/>
    <x v="4"/>
    <x v="4"/>
    <s v="EMBUTIDO SALCHICHON"/>
    <x v="0"/>
    <x v="11"/>
    <s v="ELECTI04"/>
    <s v="COORTU02"/>
    <s v="B"/>
    <s v="10EMBU16"/>
    <x v="0"/>
    <d v="2023-04-18T00:00:00"/>
    <d v="2023-03-22T00:00:00"/>
    <x v="1"/>
    <s v="CUMPLE"/>
    <n v="2"/>
    <n v="0.3"/>
    <n v="1.7"/>
    <n v="0.3"/>
    <s v="H"/>
    <n v="6.666666666666667"/>
  </r>
  <r>
    <s v="106147746"/>
    <x v="4"/>
    <x v="4"/>
    <s v="EMBUTIDO SALCHICHON"/>
    <x v="2"/>
    <x v="28"/>
    <s v="MECANINT"/>
    <s v="COORTU02"/>
    <s v="B"/>
    <s v="10EMBU16"/>
    <x v="0"/>
    <d v="2023-04-17T00:00:00"/>
    <m/>
    <x v="0"/>
    <s v="NO CUMPLE"/>
    <n v="0"/>
    <n v="72"/>
    <n v="-72"/>
    <n v="72"/>
    <s v="H"/>
    <n v="0"/>
  </r>
  <r>
    <s v="106147746"/>
    <x v="4"/>
    <x v="4"/>
    <s v="EMBUTIDO SALCHICHON"/>
    <x v="6"/>
    <x v="29"/>
    <s v="ELTROI04"/>
    <s v="COORTU02"/>
    <s v="B"/>
    <s v="10EMBU16"/>
    <x v="0"/>
    <d v="2023-04-17T00:00:00"/>
    <d v="2023-04-16T00:00:00"/>
    <x v="1"/>
    <s v="CUMPLE"/>
    <n v="7"/>
    <n v="48"/>
    <n v="-41"/>
    <n v="48"/>
    <s v="H"/>
    <n v="0.14583333333333334"/>
  </r>
  <r>
    <s v="106126240"/>
    <x v="3"/>
    <x v="3"/>
    <s v="EMPAQUE"/>
    <x v="2"/>
    <x v="8"/>
    <s v="ELECTINT"/>
    <s v="COORTU02"/>
    <s v="B"/>
    <s v="10EMPA03"/>
    <x v="0"/>
    <d v="2023-04-16T00:00:00"/>
    <d v="2023-04-04T00:00:00"/>
    <x v="1"/>
    <s v="CUMPLE"/>
    <n v="1"/>
    <n v="1"/>
    <n v="0"/>
    <n v="1"/>
    <s v="H"/>
    <n v="1"/>
  </r>
  <r>
    <s v="106126240"/>
    <x v="3"/>
    <x v="3"/>
    <s v="EMPAQUE"/>
    <x v="3"/>
    <x v="7"/>
    <s v="ELECTI02"/>
    <s v="COORTU02"/>
    <s v="B"/>
    <s v="10EMPA03"/>
    <x v="0"/>
    <d v="2023-04-16T00:00:00"/>
    <d v="2023-04-04T00:00:00"/>
    <x v="1"/>
    <s v="CUMPLE"/>
    <n v="1"/>
    <n v="1"/>
    <n v="0"/>
    <n v="1"/>
    <s v="H"/>
    <n v="1"/>
  </r>
  <r>
    <s v="106126240"/>
    <x v="3"/>
    <x v="3"/>
    <s v="EMPAQUE"/>
    <x v="6"/>
    <x v="7"/>
    <s v="ELECTI01"/>
    <s v="COORTU02"/>
    <s v="B"/>
    <s v="10EMPA03"/>
    <x v="0"/>
    <d v="2023-04-16T00:00:00"/>
    <d v="2023-04-04T00:00:00"/>
    <x v="1"/>
    <s v="CUMPLE"/>
    <n v="1"/>
    <n v="0"/>
    <n v="1"/>
    <n v="0"/>
    <s v="H"/>
    <e v="#DIV/0!"/>
  </r>
  <r>
    <s v="106141188"/>
    <x v="9"/>
    <x v="9"/>
    <s v="FORMADO"/>
    <x v="1"/>
    <x v="14"/>
    <s v="MECANI21"/>
    <s v="COORTU02"/>
    <s v="A"/>
    <s v="10FORM01"/>
    <x v="0"/>
    <d v="2023-04-13T00:00:00"/>
    <m/>
    <x v="0"/>
    <s v="NO CUMPLE"/>
    <n v="0"/>
    <n v="8"/>
    <n v="-8"/>
    <n v="8"/>
    <s v="H"/>
    <n v="0"/>
  </r>
  <r>
    <s v="106141201"/>
    <x v="1"/>
    <x v="1"/>
    <s v="EMPAQUE RIGIDO"/>
    <x v="11"/>
    <x v="31"/>
    <s v="INSTRI02"/>
    <s v="COORTU03"/>
    <s v="B"/>
    <s v="10EMPA17"/>
    <x v="0"/>
    <d v="2023-04-13T00:00:00"/>
    <d v="2023-04-17T00:00:00"/>
    <x v="1"/>
    <s v="NO CUMPLE"/>
    <n v="2"/>
    <n v="3"/>
    <n v="-1"/>
    <n v="3"/>
    <s v="H"/>
    <n v="0.66666666666666663"/>
  </r>
  <r>
    <s v="106141188"/>
    <x v="9"/>
    <x v="9"/>
    <s v="FORMADO"/>
    <x v="3"/>
    <x v="14"/>
    <s v="ELECTI09"/>
    <s v="COORTU02"/>
    <s v="A"/>
    <s v="10FORM01"/>
    <x v="0"/>
    <d v="2023-04-13T00:00:00"/>
    <m/>
    <x v="0"/>
    <s v="NO CUMPLE"/>
    <n v="0"/>
    <n v="2"/>
    <n v="-2"/>
    <n v="2"/>
    <s v="H"/>
    <n v="0"/>
  </r>
  <r>
    <s v="106098788"/>
    <x v="8"/>
    <x v="8"/>
    <s v="FORMADO"/>
    <x v="1"/>
    <x v="14"/>
    <s v="MECANI21"/>
    <s v="COORTU02"/>
    <s v="B"/>
    <s v="10FORM01"/>
    <x v="0"/>
    <d v="2023-04-12T00:00:00"/>
    <d v="2023-03-20T00:00:00"/>
    <x v="1"/>
    <s v="CUMPLE"/>
    <n v="8"/>
    <n v="8"/>
    <n v="0"/>
    <n v="8"/>
    <s v="H"/>
    <n v="1"/>
  </r>
  <r>
    <s v="106098788"/>
    <x v="8"/>
    <x v="8"/>
    <s v="FORMADO"/>
    <x v="2"/>
    <x v="13"/>
    <s v="MECANI21"/>
    <s v="COORTU02"/>
    <s v="B"/>
    <s v="10FORM01"/>
    <x v="0"/>
    <d v="2023-04-12T00:00:00"/>
    <d v="2023-03-20T00:00:00"/>
    <x v="1"/>
    <s v="CUMPLE"/>
    <n v="2"/>
    <n v="0.5"/>
    <n v="1.5"/>
    <n v="0.5"/>
    <s v="H"/>
    <n v="4"/>
  </r>
  <r>
    <s v="106098788"/>
    <x v="8"/>
    <x v="8"/>
    <s v="FORMADO"/>
    <x v="7"/>
    <x v="37"/>
    <s v="MECANI21"/>
    <s v="COORTU02"/>
    <s v="B"/>
    <s v="10FORM01"/>
    <x v="0"/>
    <d v="2023-04-12T00:00:00"/>
    <d v="2023-03-20T00:00:00"/>
    <x v="1"/>
    <s v="CUMPLE"/>
    <n v="2"/>
    <n v="2"/>
    <n v="0"/>
    <n v="2"/>
    <s v="H"/>
    <n v="1"/>
  </r>
  <r>
    <s v="106160961"/>
    <x v="1"/>
    <x v="1"/>
    <s v="EMPAQUE RIGIDO"/>
    <x v="1"/>
    <x v="33"/>
    <s v="MECANI19"/>
    <s v="COORMTTO"/>
    <s v="B"/>
    <s v="10EMPA17"/>
    <x v="0"/>
    <d v="2023-04-12T00:00:00"/>
    <d v="2023-04-11T00:00:00"/>
    <x v="1"/>
    <s v="CUMPLE"/>
    <n v="4"/>
    <n v="5"/>
    <n v="-1"/>
    <n v="5"/>
    <s v="H"/>
    <n v="0.8"/>
  </r>
  <r>
    <s v="106098788"/>
    <x v="8"/>
    <x v="8"/>
    <s v="FORMADO"/>
    <x v="5"/>
    <x v="36"/>
    <s v="INSTRI03"/>
    <s v="COORTU02"/>
    <s v="B"/>
    <s v="10FORM01"/>
    <x v="0"/>
    <d v="2023-04-12T00:00:00"/>
    <m/>
    <x v="0"/>
    <s v="NO CUMPLE"/>
    <n v="0"/>
    <n v="4"/>
    <n v="-4"/>
    <n v="4"/>
    <s v="H"/>
    <n v="0"/>
  </r>
  <r>
    <s v="106098788"/>
    <x v="8"/>
    <x v="8"/>
    <s v="FORMADO"/>
    <x v="4"/>
    <x v="13"/>
    <s v="ELTROI05"/>
    <s v="COORTU02"/>
    <s v="B"/>
    <s v="10FORM01"/>
    <x v="0"/>
    <d v="2023-04-12T00:00:00"/>
    <d v="2023-03-20T00:00:00"/>
    <x v="1"/>
    <s v="CUMPLE"/>
    <n v="8"/>
    <n v="3.8"/>
    <n v="4.2"/>
    <n v="3.8"/>
    <s v="H"/>
    <n v="2.1052631578947367"/>
  </r>
  <r>
    <s v="106098788"/>
    <x v="8"/>
    <x v="8"/>
    <s v="FORMADO"/>
    <x v="3"/>
    <x v="14"/>
    <s v="ELECTI10"/>
    <s v="COORTU02"/>
    <s v="B"/>
    <s v="10FORM01"/>
    <x v="0"/>
    <d v="2023-04-12T00:00:00"/>
    <d v="2023-03-20T00:00:00"/>
    <x v="1"/>
    <s v="CUMPLE"/>
    <n v="1"/>
    <n v="2"/>
    <n v="-1"/>
    <n v="2"/>
    <s v="H"/>
    <n v="0.5"/>
  </r>
  <r>
    <s v="106098788"/>
    <x v="8"/>
    <x v="8"/>
    <s v="FORMADO"/>
    <x v="6"/>
    <x v="36"/>
    <s v="ELECTI10"/>
    <s v="COORTU02"/>
    <s v="B"/>
    <s v="10FORM01"/>
    <x v="0"/>
    <d v="2023-04-12T00:00:00"/>
    <d v="2023-03-20T00:00:00"/>
    <x v="1"/>
    <s v="CUMPLE"/>
    <n v="2"/>
    <n v="4"/>
    <n v="-2"/>
    <n v="4"/>
    <s v="H"/>
    <n v="0.5"/>
  </r>
  <r>
    <s v="106098788"/>
    <x v="8"/>
    <x v="8"/>
    <s v="FORMADO"/>
    <x v="11"/>
    <x v="37"/>
    <s v="ELECTI10"/>
    <s v="COORTU02"/>
    <s v="B"/>
    <s v="10FORM01"/>
    <x v="0"/>
    <d v="2023-04-12T00:00:00"/>
    <d v="2023-04-03T00:00:00"/>
    <x v="1"/>
    <s v="CUMPLE"/>
    <n v="4"/>
    <n v="4"/>
    <n v="0"/>
    <n v="4"/>
    <s v="H"/>
    <n v="1"/>
  </r>
  <r>
    <s v="106140069"/>
    <x v="0"/>
    <x v="0"/>
    <s v="EMBUTIDO SALCHICHON"/>
    <x v="5"/>
    <x v="45"/>
    <s v="MECANINT"/>
    <s v="COORTU02"/>
    <s v="B"/>
    <s v="10EMBU16"/>
    <x v="0"/>
    <d v="2023-04-09T00:00:00"/>
    <m/>
    <x v="0"/>
    <s v="NO CUMPLE"/>
    <n v="0"/>
    <n v="3"/>
    <n v="-3"/>
    <n v="3"/>
    <s v="H"/>
    <n v="0"/>
  </r>
  <r>
    <s v="106140069"/>
    <x v="0"/>
    <x v="0"/>
    <s v="EMBUTIDO SALCHICHON"/>
    <x v="11"/>
    <x v="72"/>
    <s v="MECANINT"/>
    <s v="COORTU02"/>
    <s v="B"/>
    <s v="10EMBU16"/>
    <x v="0"/>
    <d v="2023-04-09T00:00:00"/>
    <m/>
    <x v="0"/>
    <s v="NO CUMPLE"/>
    <n v="0"/>
    <n v="3"/>
    <n v="-3"/>
    <n v="3"/>
    <s v="H"/>
    <n v="0"/>
  </r>
  <r>
    <s v="106134594"/>
    <x v="5"/>
    <x v="5"/>
    <s v="FORMADO"/>
    <x v="1"/>
    <x v="59"/>
    <s v="MECANI21"/>
    <s v="COORTU01"/>
    <s v="B"/>
    <s v="10FORM01"/>
    <x v="0"/>
    <d v="2023-04-07T00:00:00"/>
    <d v="2023-06-04T00:00:00"/>
    <x v="1"/>
    <s v="NO CUMPLE"/>
    <n v="1"/>
    <n v="1"/>
    <n v="0"/>
    <n v="1"/>
    <s v="H"/>
    <n v="1"/>
  </r>
  <r>
    <s v="106032247"/>
    <x v="0"/>
    <x v="0"/>
    <s v="EMBUTIDO SALCHICHON"/>
    <x v="1"/>
    <x v="68"/>
    <s v="MECANI17"/>
    <s v="COORTU01"/>
    <s v="B"/>
    <s v="10EMBU16"/>
    <x v="0"/>
    <d v="2023-04-06T00:00:00"/>
    <m/>
    <x v="0"/>
    <s v="NO CUMPLE"/>
    <n v="0"/>
    <n v="1"/>
    <n v="-1"/>
    <n v="1"/>
    <s v="H"/>
    <n v="0"/>
  </r>
  <r>
    <s v="106032247"/>
    <x v="0"/>
    <x v="0"/>
    <s v="EMBUTIDO SALCHICHON"/>
    <x v="3"/>
    <x v="69"/>
    <s v="MECANI17"/>
    <s v="COORTU01"/>
    <s v="B"/>
    <s v="10EMBU16"/>
    <x v="0"/>
    <d v="2023-04-06T00:00:00"/>
    <m/>
    <x v="0"/>
    <s v="NO CUMPLE"/>
    <n v="0"/>
    <n v="1"/>
    <n v="-1"/>
    <n v="1"/>
    <s v="H"/>
    <n v="0"/>
  </r>
  <r>
    <s v="106032247"/>
    <x v="0"/>
    <x v="0"/>
    <s v="EMBUTIDO SALCHICHON"/>
    <x v="2"/>
    <x v="70"/>
    <s v="MECANI17"/>
    <s v="COORTU01"/>
    <s v="B"/>
    <s v="10EMBU16"/>
    <x v="0"/>
    <d v="2023-04-06T00:00:00"/>
    <m/>
    <x v="0"/>
    <s v="NO CUMPLE"/>
    <n v="0"/>
    <n v="1"/>
    <n v="-1"/>
    <n v="1"/>
    <s v="H"/>
    <n v="0"/>
  </r>
  <r>
    <s v="106032247"/>
    <x v="0"/>
    <x v="0"/>
    <s v="EMBUTIDO SALCHICHON"/>
    <x v="6"/>
    <x v="71"/>
    <s v="MECANI17"/>
    <s v="COORTU01"/>
    <s v="B"/>
    <s v="10EMBU16"/>
    <x v="0"/>
    <d v="2023-04-06T00:00:00"/>
    <m/>
    <x v="0"/>
    <s v="NO CUMPLE"/>
    <n v="0"/>
    <n v="1"/>
    <n v="-1"/>
    <n v="1"/>
    <s v="H"/>
    <n v="0"/>
  </r>
  <r>
    <s v="106130603"/>
    <x v="2"/>
    <x v="2"/>
    <s v="EMPAQUE"/>
    <x v="2"/>
    <x v="6"/>
    <s v="ELECTINT"/>
    <s v="COORTU02"/>
    <s v="A"/>
    <s v="10EMPA15"/>
    <x v="0"/>
    <d v="2023-04-05T00:00:00"/>
    <d v="2023-04-06T00:00:00"/>
    <x v="1"/>
    <s v="NO CUMPLE"/>
    <n v="2"/>
    <n v="2"/>
    <n v="0"/>
    <n v="2"/>
    <s v="H"/>
    <n v="1"/>
  </r>
  <r>
    <s v="106128256"/>
    <x v="2"/>
    <x v="2"/>
    <s v="EMPAQUE"/>
    <x v="3"/>
    <x v="7"/>
    <s v="ELECTI10"/>
    <s v="COORTU01"/>
    <s v="A"/>
    <s v="10EMPA15"/>
    <x v="0"/>
    <d v="2023-04-05T00:00:00"/>
    <d v="2023-04-15T00:00:00"/>
    <x v="1"/>
    <s v="NO CUMPLE"/>
    <n v="1"/>
    <n v="1"/>
    <n v="0"/>
    <n v="1"/>
    <s v="H"/>
    <n v="1"/>
  </r>
  <r>
    <s v="106128256"/>
    <x v="2"/>
    <x v="2"/>
    <s v="EMPAQUE"/>
    <x v="2"/>
    <x v="8"/>
    <s v="ELECTI10"/>
    <s v="COORTU01"/>
    <s v="A"/>
    <s v="10EMPA15"/>
    <x v="0"/>
    <d v="2023-04-05T00:00:00"/>
    <d v="2023-04-15T00:00:00"/>
    <x v="1"/>
    <s v="NO CUMPLE"/>
    <n v="1"/>
    <n v="1"/>
    <n v="0"/>
    <n v="1"/>
    <s v="H"/>
    <n v="1"/>
  </r>
  <r>
    <s v="106034924"/>
    <x v="9"/>
    <x v="9"/>
    <s v="FORMADO"/>
    <x v="7"/>
    <x v="84"/>
    <s v="MECANIOP"/>
    <s v="COORTU02"/>
    <s v="A"/>
    <s v="10FORM01"/>
    <x v="0"/>
    <d v="2023-03-29T00:00:00"/>
    <d v="2023-03-14T00:00:00"/>
    <x v="1"/>
    <s v="CUMPLE"/>
    <n v="9"/>
    <n v="0"/>
    <n v="9"/>
    <n v="0"/>
    <s v="H"/>
    <e v="#DIV/0!"/>
  </r>
  <r>
    <s v="106034924"/>
    <x v="9"/>
    <x v="9"/>
    <s v="FORMADO"/>
    <x v="1"/>
    <x v="14"/>
    <s v="MECANI21"/>
    <s v="COORTU02"/>
    <s v="A"/>
    <s v="10FORM01"/>
    <x v="0"/>
    <d v="2023-03-29T00:00:00"/>
    <d v="2023-03-14T00:00:00"/>
    <x v="1"/>
    <s v="CUMPLE"/>
    <n v="8"/>
    <n v="8"/>
    <n v="0"/>
    <n v="8"/>
    <s v="H"/>
    <n v="1"/>
  </r>
  <r>
    <s v="106034924"/>
    <x v="9"/>
    <x v="9"/>
    <s v="FORMADO"/>
    <x v="2"/>
    <x v="13"/>
    <s v="MECANI21"/>
    <s v="COORTU02"/>
    <s v="A"/>
    <s v="10FORM01"/>
    <x v="0"/>
    <d v="2023-03-29T00:00:00"/>
    <d v="2023-03-14T00:00:00"/>
    <x v="1"/>
    <s v="CUMPLE"/>
    <n v="1"/>
    <n v="0.5"/>
    <n v="0.5"/>
    <n v="0.5"/>
    <s v="H"/>
    <n v="2"/>
  </r>
  <r>
    <s v="106034924"/>
    <x v="9"/>
    <x v="9"/>
    <s v="FORMADO"/>
    <x v="5"/>
    <x v="36"/>
    <s v="INSTRI03"/>
    <s v="COORTU02"/>
    <s v="A"/>
    <s v="10FORM01"/>
    <x v="0"/>
    <d v="2023-03-29T00:00:00"/>
    <m/>
    <x v="0"/>
    <s v="NO CUMPLE"/>
    <n v="0"/>
    <n v="4"/>
    <n v="-4"/>
    <n v="4"/>
    <s v="H"/>
    <n v="0"/>
  </r>
  <r>
    <s v="106034924"/>
    <x v="9"/>
    <x v="9"/>
    <s v="FORMADO"/>
    <x v="4"/>
    <x v="13"/>
    <s v="ELTROI03"/>
    <s v="COORTU02"/>
    <s v="A"/>
    <s v="10FORM01"/>
    <x v="0"/>
    <d v="2023-03-29T00:00:00"/>
    <d v="2023-03-14T00:00:00"/>
    <x v="1"/>
    <s v="CUMPLE"/>
    <n v="8"/>
    <n v="3.4"/>
    <n v="4.5999999999999996"/>
    <n v="205"/>
    <s v="MIN"/>
    <n v="2.3529411764705883"/>
  </r>
  <r>
    <s v="106034924"/>
    <x v="9"/>
    <x v="9"/>
    <s v="FORMADO"/>
    <x v="3"/>
    <x v="14"/>
    <s v="ELECTI10"/>
    <s v="COORTU02"/>
    <s v="A"/>
    <s v="10FORM01"/>
    <x v="0"/>
    <d v="2023-03-29T00:00:00"/>
    <d v="2023-03-14T00:00:00"/>
    <x v="1"/>
    <s v="CUMPLE"/>
    <n v="2"/>
    <n v="2"/>
    <n v="0"/>
    <n v="2"/>
    <s v="H"/>
    <n v="1"/>
  </r>
  <r>
    <s v="106034924"/>
    <x v="9"/>
    <x v="9"/>
    <s v="FORMADO"/>
    <x v="6"/>
    <x v="36"/>
    <s v="ELECTI10"/>
    <s v="COORTU02"/>
    <s v="A"/>
    <s v="10FORM01"/>
    <x v="0"/>
    <d v="2023-03-29T00:00:00"/>
    <d v="2023-03-14T00:00:00"/>
    <x v="1"/>
    <s v="CUMPLE"/>
    <n v="2"/>
    <n v="4"/>
    <n v="-2"/>
    <n v="4"/>
    <s v="H"/>
    <n v="0.5"/>
  </r>
  <r>
    <s v="106109213"/>
    <x v="0"/>
    <x v="0"/>
    <s v="EMBUTIDO SALCHICHON"/>
    <x v="1"/>
    <x v="68"/>
    <s v="MECANI17"/>
    <s v="COORTU01"/>
    <s v="B"/>
    <s v="10EMBU16"/>
    <x v="0"/>
    <d v="2023-03-26T00:00:00"/>
    <m/>
    <x v="0"/>
    <s v="NO CUMPLE"/>
    <n v="0"/>
    <n v="1"/>
    <n v="-1"/>
    <n v="1"/>
    <s v="H"/>
    <n v="0"/>
  </r>
  <r>
    <s v="106109213"/>
    <x v="0"/>
    <x v="0"/>
    <s v="EMBUTIDO SALCHICHON"/>
    <x v="3"/>
    <x v="69"/>
    <s v="MECANI17"/>
    <s v="COORTU01"/>
    <s v="B"/>
    <s v="10EMBU16"/>
    <x v="0"/>
    <d v="2023-03-26T00:00:00"/>
    <m/>
    <x v="0"/>
    <s v="NO CUMPLE"/>
    <n v="0"/>
    <n v="1"/>
    <n v="-1"/>
    <n v="1"/>
    <s v="H"/>
    <n v="0"/>
  </r>
  <r>
    <s v="106109213"/>
    <x v="0"/>
    <x v="0"/>
    <s v="EMBUTIDO SALCHICHON"/>
    <x v="2"/>
    <x v="70"/>
    <s v="MECANI17"/>
    <s v="COORTU01"/>
    <s v="B"/>
    <s v="10EMBU16"/>
    <x v="0"/>
    <d v="2023-03-26T00:00:00"/>
    <m/>
    <x v="0"/>
    <s v="NO CUMPLE"/>
    <n v="0"/>
    <n v="1"/>
    <n v="-1"/>
    <n v="1"/>
    <s v="H"/>
    <n v="0"/>
  </r>
  <r>
    <s v="106109213"/>
    <x v="0"/>
    <x v="0"/>
    <s v="EMBUTIDO SALCHICHON"/>
    <x v="6"/>
    <x v="71"/>
    <s v="MECANI17"/>
    <s v="COORTU01"/>
    <s v="B"/>
    <s v="10EMBU16"/>
    <x v="0"/>
    <d v="2023-03-26T00:00:00"/>
    <m/>
    <x v="0"/>
    <s v="NO CUMPLE"/>
    <n v="0"/>
    <n v="1"/>
    <n v="-1"/>
    <n v="1"/>
    <s v="H"/>
    <n v="0"/>
  </r>
  <r>
    <s v="106111075"/>
    <x v="5"/>
    <x v="5"/>
    <s v="FORMADO"/>
    <x v="1"/>
    <x v="59"/>
    <s v="MECANI21"/>
    <s v="COORTU01"/>
    <s v="B"/>
    <s v="10FORM01"/>
    <x v="0"/>
    <d v="2023-03-24T00:00:00"/>
    <d v="2023-03-24T00:00:00"/>
    <x v="1"/>
    <s v="CUMPLE"/>
    <n v="0.08"/>
    <n v="1"/>
    <n v="-0.92"/>
    <n v="1"/>
    <s v="H"/>
    <n v="0.08"/>
  </r>
  <r>
    <s v="106111075"/>
    <x v="5"/>
    <x v="5"/>
    <s v="FORMADO"/>
    <x v="3"/>
    <x v="14"/>
    <s v="MECANI21"/>
    <s v="COORTU01"/>
    <s v="B"/>
    <s v="10FORM01"/>
    <x v="0"/>
    <d v="2023-03-24T00:00:00"/>
    <d v="2023-03-24T00:00:00"/>
    <x v="1"/>
    <s v="CUMPLE"/>
    <n v="0.08"/>
    <n v="3"/>
    <n v="-2.92"/>
    <n v="3"/>
    <s v="H"/>
    <n v="2.6666666666666668E-2"/>
  </r>
  <r>
    <s v="106111075"/>
    <x v="5"/>
    <x v="5"/>
    <s v="FORMADO"/>
    <x v="6"/>
    <x v="14"/>
    <s v="ELECTI09"/>
    <s v="COORTU01"/>
    <s v="B"/>
    <s v="10FORM01"/>
    <x v="0"/>
    <d v="2023-03-24T00:00:00"/>
    <m/>
    <x v="0"/>
    <s v="NO CUMPLE"/>
    <n v="0"/>
    <n v="2"/>
    <n v="-2"/>
    <n v="2"/>
    <s v="H"/>
    <n v="0"/>
  </r>
  <r>
    <s v="106060659"/>
    <x v="1"/>
    <x v="1"/>
    <s v="EMPAQUE RIGIDO"/>
    <x v="1"/>
    <x v="1"/>
    <s v="MECANI13"/>
    <s v="COORTU03"/>
    <s v="B"/>
    <s v="10EMPA17"/>
    <x v="0"/>
    <d v="2023-03-23T00:00:00"/>
    <d v="2023-03-23T00:00:00"/>
    <x v="1"/>
    <s v="CUMPLE"/>
    <n v="3"/>
    <n v="3"/>
    <n v="0"/>
    <n v="3"/>
    <s v="H"/>
    <n v="1"/>
  </r>
  <r>
    <s v="106060659"/>
    <x v="1"/>
    <x v="1"/>
    <s v="EMPAQUE RIGIDO"/>
    <x v="2"/>
    <x v="2"/>
    <s v="INSTRINT"/>
    <s v="COORTU03"/>
    <s v="B"/>
    <s v="10EMPA17"/>
    <x v="0"/>
    <d v="2023-03-23T00:00:00"/>
    <d v="2023-03-23T00:00:00"/>
    <x v="1"/>
    <s v="CUMPLE"/>
    <n v="1"/>
    <n v="1"/>
    <n v="0"/>
    <n v="1"/>
    <s v="H"/>
    <n v="1"/>
  </r>
  <r>
    <s v="106044832"/>
    <x v="2"/>
    <x v="2"/>
    <s v="EMPAQUE"/>
    <x v="1"/>
    <x v="1"/>
    <s v="MECANI04"/>
    <s v="COORTU01"/>
    <s v="A"/>
    <s v="10EMPA15"/>
    <x v="0"/>
    <d v="2023-03-22T00:00:00"/>
    <m/>
    <x v="0"/>
    <s v="NO CUMPLE"/>
    <n v="0"/>
    <n v="2"/>
    <n v="-2"/>
    <n v="2"/>
    <s v="H"/>
    <n v="0"/>
  </r>
  <r>
    <s v="106046515"/>
    <x v="3"/>
    <x v="3"/>
    <s v="EMPAQUE"/>
    <x v="1"/>
    <x v="19"/>
    <s v="ELECTI10"/>
    <s v="COORTU01"/>
    <s v="B"/>
    <s v="10EMPA03"/>
    <x v="0"/>
    <d v="2023-03-22T00:00:00"/>
    <d v="2023-03-22T00:00:00"/>
    <x v="1"/>
    <s v="CUMPLE"/>
    <n v="1"/>
    <n v="1.5"/>
    <n v="-0.5"/>
    <n v="1.5"/>
    <s v="H"/>
    <n v="0.66666666666666663"/>
  </r>
  <r>
    <s v="106038771"/>
    <x v="1"/>
    <x v="1"/>
    <s v="EMPAQUE RIGIDO"/>
    <x v="16"/>
    <x v="82"/>
    <s v="MECANINT"/>
    <s v="COORTU03"/>
    <s v="B"/>
    <s v="10EMPA17"/>
    <x v="0"/>
    <d v="2023-03-14T00:00:00"/>
    <m/>
    <x v="0"/>
    <s v="NO CUMPLE"/>
    <n v="0"/>
    <n v="5"/>
    <n v="-5"/>
    <n v="5"/>
    <s v="H"/>
    <n v="0"/>
  </r>
  <r>
    <s v="106038771"/>
    <x v="1"/>
    <x v="1"/>
    <s v="EMPAQUE RIGIDO"/>
    <x v="3"/>
    <x v="6"/>
    <s v="ELECTINT"/>
    <s v="COORTU03"/>
    <s v="B"/>
    <s v="10EMPA17"/>
    <x v="0"/>
    <d v="2023-03-14T00:00:00"/>
    <d v="2023-03-14T00:00:00"/>
    <x v="1"/>
    <s v="CUMPLE"/>
    <n v="2"/>
    <n v="1"/>
    <n v="1"/>
    <n v="1"/>
    <s v="H"/>
    <n v="2"/>
  </r>
  <r>
    <s v="106066919"/>
    <x v="5"/>
    <x v="5"/>
    <s v="FORMADO"/>
    <x v="1"/>
    <x v="59"/>
    <s v="MECANI21"/>
    <s v="COORTU01"/>
    <s v="B"/>
    <s v="10FORM01"/>
    <x v="0"/>
    <d v="2023-03-11T00:00:00"/>
    <d v="2023-02-24T00:00:00"/>
    <x v="1"/>
    <s v="CUMPLE"/>
    <n v="1"/>
    <n v="1"/>
    <n v="0"/>
    <n v="1"/>
    <s v="H"/>
    <n v="1"/>
  </r>
  <r>
    <s v="106066919"/>
    <x v="5"/>
    <x v="5"/>
    <s v="FORMADO"/>
    <x v="3"/>
    <x v="14"/>
    <s v="MECANI21"/>
    <s v="COORTU01"/>
    <s v="B"/>
    <s v="10FORM01"/>
    <x v="0"/>
    <d v="2023-03-11T00:00:00"/>
    <d v="2023-02-24T00:00:00"/>
    <x v="1"/>
    <s v="CUMPLE"/>
    <n v="1"/>
    <n v="3"/>
    <n v="-2"/>
    <n v="3"/>
    <s v="H"/>
    <n v="0.33333333333333331"/>
  </r>
  <r>
    <s v="106066919"/>
    <x v="5"/>
    <x v="5"/>
    <s v="FORMADO"/>
    <x v="6"/>
    <x v="14"/>
    <s v="ELECTINT"/>
    <s v="COORTU01"/>
    <s v="B"/>
    <s v="10FORM01"/>
    <x v="0"/>
    <d v="2023-03-11T00:00:00"/>
    <m/>
    <x v="0"/>
    <s v="NO CUMPLE"/>
    <n v="0"/>
    <n v="2"/>
    <n v="-2"/>
    <n v="2"/>
    <s v="H"/>
    <n v="0"/>
  </r>
  <r>
    <s v="106089287"/>
    <x v="5"/>
    <x v="5"/>
    <s v="FORMADO"/>
    <x v="1"/>
    <x v="59"/>
    <s v="MECANI21"/>
    <s v="COORTU01"/>
    <s v="B"/>
    <s v="10FORM01"/>
    <x v="0"/>
    <d v="2023-03-10T00:00:00"/>
    <d v="2023-03-10T00:00:00"/>
    <x v="1"/>
    <s v="CUMPLE"/>
    <n v="1"/>
    <n v="1"/>
    <n v="0"/>
    <n v="1"/>
    <s v="H"/>
    <n v="1"/>
  </r>
  <r>
    <s v="106081406"/>
    <x v="2"/>
    <x v="2"/>
    <s v="EMPAQUE"/>
    <x v="3"/>
    <x v="7"/>
    <s v="ELECTI01"/>
    <s v="COORTU01"/>
    <s v="A"/>
    <s v="10EMPA15"/>
    <x v="0"/>
    <d v="2023-03-08T00:00:00"/>
    <d v="2023-03-13T00:00:00"/>
    <x v="1"/>
    <s v="NO CUMPLE"/>
    <n v="1"/>
    <n v="1"/>
    <n v="0"/>
    <n v="1"/>
    <s v="H"/>
    <n v="1"/>
  </r>
  <r>
    <s v="106079245"/>
    <x v="3"/>
    <x v="3"/>
    <s v="EMPAQUE"/>
    <x v="3"/>
    <x v="7"/>
    <s v="ELECTI01"/>
    <s v="COORTU01"/>
    <s v="B"/>
    <s v="10EMPA03"/>
    <x v="0"/>
    <d v="2023-03-07T00:00:00"/>
    <d v="2023-03-13T00:00:00"/>
    <x v="1"/>
    <s v="NO CUMPLE"/>
    <n v="1"/>
    <n v="1"/>
    <n v="0"/>
    <n v="1"/>
    <s v="H"/>
    <n v="1"/>
  </r>
  <r>
    <s v="106036836"/>
    <x v="1"/>
    <x v="1"/>
    <s v="EMPAQUE RIGIDO"/>
    <x v="1"/>
    <x v="3"/>
    <s v="MECANI13"/>
    <s v="COORTU01"/>
    <s v="B"/>
    <s v="10EMPA17"/>
    <x v="0"/>
    <d v="2023-03-05T00:00:00"/>
    <d v="2023-03-16T00:00:00"/>
    <x v="1"/>
    <s v="NO CUMPLE"/>
    <n v="1"/>
    <n v="1"/>
    <n v="0"/>
    <n v="1"/>
    <s v="H"/>
    <n v="1"/>
  </r>
  <r>
    <s v="106036836"/>
    <x v="1"/>
    <x v="1"/>
    <s v="EMPAQUE RIGIDO"/>
    <x v="2"/>
    <x v="4"/>
    <s v="INSTRI02"/>
    <s v="COORTU01"/>
    <s v="B"/>
    <s v="10EMPA17"/>
    <x v="0"/>
    <d v="2023-03-05T00:00:00"/>
    <d v="2023-03-05T00:00:00"/>
    <x v="1"/>
    <s v="CUMPLE"/>
    <n v="1.5"/>
    <n v="1"/>
    <n v="0.5"/>
    <n v="1"/>
    <s v="H"/>
    <n v="1.5"/>
  </r>
  <r>
    <s v="106036836"/>
    <x v="1"/>
    <x v="1"/>
    <s v="EMPAQUE RIGIDO"/>
    <x v="3"/>
    <x v="5"/>
    <s v="ELECTI01"/>
    <s v="COORTU01"/>
    <s v="B"/>
    <s v="10EMPA17"/>
    <x v="0"/>
    <d v="2023-03-05T00:00:00"/>
    <d v="2023-03-16T00:00:00"/>
    <x v="1"/>
    <s v="NO CUMPLE"/>
    <n v="1.25"/>
    <n v="1"/>
    <n v="0.25"/>
    <n v="1"/>
    <s v="H"/>
    <n v="1.25"/>
  </r>
  <r>
    <s v="106070523"/>
    <x v="4"/>
    <x v="4"/>
    <s v="EMBUTIDO SALCHICHON"/>
    <x v="1"/>
    <x v="34"/>
    <s v="MECANI15"/>
    <s v="COORTU02"/>
    <s v="B"/>
    <s v="10EMBU16"/>
    <x v="0"/>
    <d v="2023-03-04T00:00:00"/>
    <m/>
    <x v="0"/>
    <s v="NO CUMPLE"/>
    <n v="0"/>
    <n v="2"/>
    <n v="-2"/>
    <n v="2"/>
    <s v="H"/>
    <n v="0"/>
  </r>
  <r>
    <s v="106070523"/>
    <x v="4"/>
    <x v="4"/>
    <s v="EMBUTIDO SALCHICHON"/>
    <x v="3"/>
    <x v="10"/>
    <s v="ELTROI03"/>
    <s v="COORTU02"/>
    <s v="B"/>
    <s v="10EMBU16"/>
    <x v="0"/>
    <d v="2023-03-04T00:00:00"/>
    <d v="2023-03-05T00:00:00"/>
    <x v="1"/>
    <s v="NO CUMPLE"/>
    <n v="2"/>
    <n v="2"/>
    <n v="0"/>
    <n v="2"/>
    <s v="H"/>
    <n v="1"/>
  </r>
  <r>
    <s v="106070523"/>
    <x v="4"/>
    <x v="4"/>
    <s v="EMBUTIDO SALCHICHON"/>
    <x v="0"/>
    <x v="11"/>
    <s v="ELECTI09"/>
    <s v="COORTU02"/>
    <s v="B"/>
    <s v="10EMBU16"/>
    <x v="0"/>
    <d v="2023-03-04T00:00:00"/>
    <d v="2023-03-04T00:00:00"/>
    <x v="1"/>
    <s v="CUMPLE"/>
    <n v="1.5"/>
    <n v="0.3"/>
    <n v="1.2"/>
    <n v="0.3"/>
    <s v="H"/>
    <n v="5"/>
  </r>
  <r>
    <s v="105978211"/>
    <x v="1"/>
    <x v="1"/>
    <s v="EMPAQUE RIGIDO"/>
    <x v="1"/>
    <x v="3"/>
    <s v="MECANI17"/>
    <s v="COORTU01"/>
    <s v="B"/>
    <s v="10EMPA17"/>
    <x v="0"/>
    <d v="2023-03-01T00:00:00"/>
    <d v="2023-03-01T00:00:00"/>
    <x v="1"/>
    <s v="CUMPLE"/>
    <n v="0.25"/>
    <n v="1"/>
    <n v="-0.75"/>
    <n v="1"/>
    <s v="H"/>
    <n v="0.25"/>
  </r>
  <r>
    <s v="105978211"/>
    <x v="1"/>
    <x v="1"/>
    <s v="EMPAQUE RIGIDO"/>
    <x v="2"/>
    <x v="4"/>
    <s v="INSTRINT"/>
    <s v="COORTU01"/>
    <s v="B"/>
    <s v="10EMPA17"/>
    <x v="0"/>
    <d v="2023-03-01T00:00:00"/>
    <d v="2023-03-01T00:00:00"/>
    <x v="1"/>
    <s v="CUMPLE"/>
    <n v="1"/>
    <n v="1"/>
    <n v="0"/>
    <n v="1"/>
    <s v="H"/>
    <n v="1"/>
  </r>
  <r>
    <s v="105978211"/>
    <x v="1"/>
    <x v="1"/>
    <s v="EMPAQUE RIGIDO"/>
    <x v="3"/>
    <x v="5"/>
    <s v="ELECTINT"/>
    <s v="COORTU01"/>
    <s v="B"/>
    <s v="10EMPA17"/>
    <x v="0"/>
    <d v="2023-03-01T00:00:00"/>
    <d v="2023-03-01T00:00:00"/>
    <x v="1"/>
    <s v="CUMPLE"/>
    <n v="1"/>
    <n v="1"/>
    <n v="0"/>
    <n v="1"/>
    <s v="H"/>
    <n v="1"/>
  </r>
  <r>
    <s v="105989743"/>
    <x v="1"/>
    <x v="1"/>
    <s v="EMPAQUE RIGIDO"/>
    <x v="1"/>
    <x v="1"/>
    <s v="MECANI04"/>
    <s v="COORTU03"/>
    <s v="B"/>
    <s v="10EMPA17"/>
    <x v="0"/>
    <d v="2023-02-28T00:00:00"/>
    <d v="2023-02-20T00:00:00"/>
    <x v="1"/>
    <s v="CUMPLE"/>
    <n v="0.5"/>
    <n v="3"/>
    <n v="-2.5"/>
    <n v="3"/>
    <s v="H"/>
    <n v="0.16666666666666666"/>
  </r>
  <r>
    <s v="105989743"/>
    <x v="1"/>
    <x v="1"/>
    <s v="EMPAQUE RIGIDO"/>
    <x v="2"/>
    <x v="2"/>
    <s v="INSTRI08"/>
    <s v="COORTU03"/>
    <s v="B"/>
    <s v="10EMPA17"/>
    <x v="0"/>
    <d v="2023-02-28T00:00:00"/>
    <m/>
    <x v="0"/>
    <s v="NO CUMPLE"/>
    <n v="0"/>
    <n v="1"/>
    <n v="-1"/>
    <n v="1"/>
    <s v="H"/>
    <n v="0"/>
  </r>
  <r>
    <s v="105983843"/>
    <x v="2"/>
    <x v="2"/>
    <s v="EMPAQUE"/>
    <x v="3"/>
    <x v="17"/>
    <s v="MECANI17"/>
    <s v="COORTU01"/>
    <s v="A"/>
    <s v="10EMPA15"/>
    <x v="0"/>
    <d v="2023-02-27T00:00:00"/>
    <m/>
    <x v="0"/>
    <s v="NO CUMPLE"/>
    <n v="0"/>
    <n v="3"/>
    <n v="-3"/>
    <n v="3"/>
    <s v="H"/>
    <n v="0"/>
  </r>
  <r>
    <s v="105983843"/>
    <x v="2"/>
    <x v="2"/>
    <s v="EMPAQUE"/>
    <x v="6"/>
    <x v="18"/>
    <s v="ELTROINT"/>
    <s v="COORTU01"/>
    <s v="A"/>
    <s v="10EMPA15"/>
    <x v="0"/>
    <d v="2023-02-27T00:00:00"/>
    <d v="2023-02-26T00:00:00"/>
    <x v="1"/>
    <s v="CUMPLE"/>
    <n v="2"/>
    <n v="2"/>
    <n v="0"/>
    <n v="2"/>
    <s v="H"/>
    <n v="1"/>
  </r>
  <r>
    <s v="105983843"/>
    <x v="2"/>
    <x v="2"/>
    <s v="EMPAQUE"/>
    <x v="8"/>
    <x v="16"/>
    <s v="ELECTI11"/>
    <s v="COORTU01"/>
    <s v="A"/>
    <s v="10EMPA15"/>
    <x v="0"/>
    <d v="2023-02-27T00:00:00"/>
    <d v="2023-02-08T00:00:00"/>
    <x v="1"/>
    <s v="CUMPLE"/>
    <n v="4"/>
    <n v="4"/>
    <n v="0"/>
    <n v="4"/>
    <s v="H"/>
    <n v="1"/>
  </r>
  <r>
    <s v="106060727"/>
    <x v="0"/>
    <x v="0"/>
    <s v="EMBUTIDO SALCHICHON"/>
    <x v="1"/>
    <x v="68"/>
    <s v="MECANI17"/>
    <s v="COORTU01"/>
    <s v="B"/>
    <s v="10EMBU16"/>
    <x v="0"/>
    <d v="2023-02-26T00:00:00"/>
    <m/>
    <x v="0"/>
    <s v="NO CUMPLE"/>
    <n v="0"/>
    <n v="1"/>
    <n v="-1"/>
    <n v="1"/>
    <s v="H"/>
    <n v="0"/>
  </r>
  <r>
    <s v="106060727"/>
    <x v="0"/>
    <x v="0"/>
    <s v="EMBUTIDO SALCHICHON"/>
    <x v="3"/>
    <x v="69"/>
    <s v="MECANI17"/>
    <s v="COORTU01"/>
    <s v="B"/>
    <s v="10EMBU16"/>
    <x v="0"/>
    <d v="2023-02-26T00:00:00"/>
    <m/>
    <x v="0"/>
    <s v="NO CUMPLE"/>
    <n v="0"/>
    <n v="1"/>
    <n v="-1"/>
    <n v="1"/>
    <s v="H"/>
    <n v="0"/>
  </r>
  <r>
    <s v="106060727"/>
    <x v="0"/>
    <x v="0"/>
    <s v="EMBUTIDO SALCHICHON"/>
    <x v="2"/>
    <x v="70"/>
    <s v="MECANI17"/>
    <s v="COORTU01"/>
    <s v="B"/>
    <s v="10EMBU16"/>
    <x v="0"/>
    <d v="2023-02-26T00:00:00"/>
    <m/>
    <x v="0"/>
    <s v="NO CUMPLE"/>
    <n v="0"/>
    <n v="1"/>
    <n v="-1"/>
    <n v="1"/>
    <s v="H"/>
    <n v="0"/>
  </r>
  <r>
    <s v="106060727"/>
    <x v="0"/>
    <x v="0"/>
    <s v="EMBUTIDO SALCHICHON"/>
    <x v="6"/>
    <x v="71"/>
    <s v="MECANI17"/>
    <s v="COORTU01"/>
    <s v="B"/>
    <s v="10EMBU16"/>
    <x v="0"/>
    <d v="2023-02-26T00:00:00"/>
    <m/>
    <x v="0"/>
    <s v="NO CUMPLE"/>
    <n v="0"/>
    <n v="1"/>
    <n v="-1"/>
    <n v="1"/>
    <s v="H"/>
    <n v="0"/>
  </r>
  <r>
    <s v="106053617"/>
    <x v="7"/>
    <x v="7"/>
    <s v="LINEA DE LARGA VIDA"/>
    <x v="1"/>
    <x v="14"/>
    <s v="MECANI21"/>
    <s v="COORTU02"/>
    <s v="B"/>
    <s v="10FORM02"/>
    <x v="0"/>
    <d v="2023-02-22T00:00:00"/>
    <d v="2023-02-22T00:00:00"/>
    <x v="1"/>
    <s v="CUMPLE"/>
    <n v="8"/>
    <n v="8"/>
    <n v="0"/>
    <n v="8"/>
    <s v="H"/>
    <n v="1"/>
  </r>
  <r>
    <s v="106053617"/>
    <x v="7"/>
    <x v="7"/>
    <s v="LINEA DE LARGA VIDA"/>
    <x v="3"/>
    <x v="14"/>
    <s v="ELECTINT"/>
    <s v="COORTU02"/>
    <s v="B"/>
    <s v="10FORM02"/>
    <x v="0"/>
    <d v="2023-02-22T00:00:00"/>
    <m/>
    <x v="0"/>
    <s v="NO CUMPLE"/>
    <n v="0"/>
    <n v="2"/>
    <n v="-2"/>
    <n v="2"/>
    <s v="H"/>
    <n v="0"/>
  </r>
  <r>
    <s v="106043270"/>
    <x v="8"/>
    <x v="8"/>
    <s v="FORMADO"/>
    <x v="1"/>
    <x v="14"/>
    <s v="MECANI21"/>
    <s v="COORTU02"/>
    <s v="B"/>
    <s v="10FORM01"/>
    <x v="0"/>
    <d v="2023-02-18T00:00:00"/>
    <d v="2023-02-18T00:00:00"/>
    <x v="1"/>
    <s v="CUMPLE"/>
    <n v="8"/>
    <n v="8"/>
    <n v="0"/>
    <n v="8"/>
    <s v="H"/>
    <n v="1"/>
  </r>
  <r>
    <s v="106043270"/>
    <x v="8"/>
    <x v="8"/>
    <s v="FORMADO"/>
    <x v="3"/>
    <x v="14"/>
    <s v="ELECTINT"/>
    <s v="COORTU02"/>
    <s v="B"/>
    <s v="10FORM01"/>
    <x v="0"/>
    <d v="2023-02-18T00:00:00"/>
    <m/>
    <x v="0"/>
    <s v="NO CUMPLE"/>
    <n v="0"/>
    <n v="2"/>
    <n v="-2"/>
    <n v="2"/>
    <s v="H"/>
    <n v="0"/>
  </r>
  <r>
    <s v="106053635"/>
    <x v="5"/>
    <x v="5"/>
    <s v="FORMADO"/>
    <x v="2"/>
    <x v="13"/>
    <s v="MECANI21"/>
    <s v="COORTU01"/>
    <s v="B"/>
    <s v="10FORM01"/>
    <x v="0"/>
    <d v="2023-02-17T00:00:00"/>
    <d v="2023-02-17T00:00:00"/>
    <x v="1"/>
    <s v="CUMPLE"/>
    <n v="5"/>
    <n v="3"/>
    <n v="2"/>
    <n v="3"/>
    <s v="H"/>
    <n v="1.6666666666666667"/>
  </r>
  <r>
    <s v="106053635"/>
    <x v="5"/>
    <x v="5"/>
    <s v="FORMADO"/>
    <x v="4"/>
    <x v="13"/>
    <s v="ELTROINT"/>
    <s v="COORTU01"/>
    <s v="B"/>
    <s v="10FORM01"/>
    <x v="0"/>
    <d v="2023-02-17T00:00:00"/>
    <m/>
    <x v="0"/>
    <s v="NO CUMPLE"/>
    <n v="0"/>
    <n v="3"/>
    <n v="-3"/>
    <n v="3"/>
    <s v="H"/>
    <n v="0"/>
  </r>
  <r>
    <s v="106053635"/>
    <x v="5"/>
    <x v="5"/>
    <s v="FORMADO"/>
    <x v="5"/>
    <x v="13"/>
    <s v="ELECTINT"/>
    <s v="COORTU01"/>
    <s v="B"/>
    <s v="10FORM01"/>
    <x v="0"/>
    <d v="2023-02-17T00:00:00"/>
    <m/>
    <x v="0"/>
    <s v="NO CUMPLE"/>
    <n v="0"/>
    <n v="2"/>
    <n v="-2"/>
    <n v="2"/>
    <s v="H"/>
    <n v="0"/>
  </r>
  <r>
    <s v="105993879"/>
    <x v="2"/>
    <x v="2"/>
    <s v="EMPAQUE"/>
    <x v="1"/>
    <x v="1"/>
    <s v="MECANI17"/>
    <s v="COORTU01"/>
    <s v="A"/>
    <s v="10EMPA15"/>
    <x v="0"/>
    <d v="2023-02-15T00:00:00"/>
    <m/>
    <x v="0"/>
    <s v="NO CUMPLE"/>
    <n v="0"/>
    <n v="2"/>
    <n v="-2"/>
    <n v="2"/>
    <s v="H"/>
    <n v="0"/>
  </r>
  <r>
    <s v="106042330"/>
    <x v="4"/>
    <x v="4"/>
    <s v="EMBUTIDO SALCHICHON"/>
    <x v="1"/>
    <x v="34"/>
    <s v="MECANI17"/>
    <s v="COORTU02"/>
    <s v="B"/>
    <s v="10EMBU16"/>
    <x v="0"/>
    <d v="2023-02-13T00:00:00"/>
    <d v="2023-02-13T00:00:00"/>
    <x v="1"/>
    <s v="CUMPLE"/>
    <n v="1"/>
    <n v="2"/>
    <n v="-1"/>
    <n v="2"/>
    <s v="H"/>
    <n v="0.5"/>
  </r>
  <r>
    <s v="106042330"/>
    <x v="4"/>
    <x v="4"/>
    <s v="EMBUTIDO SALCHICHON"/>
    <x v="3"/>
    <x v="10"/>
    <s v="ELTROINT"/>
    <s v="COORTU02"/>
    <s v="B"/>
    <s v="10EMBU16"/>
    <x v="0"/>
    <d v="2023-02-13T00:00:00"/>
    <d v="2023-02-19T00:00:00"/>
    <x v="1"/>
    <s v="NO CUMPLE"/>
    <n v="2"/>
    <n v="2"/>
    <n v="0"/>
    <n v="2"/>
    <s v="H"/>
    <n v="1"/>
  </r>
  <r>
    <s v="106042330"/>
    <x v="4"/>
    <x v="4"/>
    <s v="EMBUTIDO SALCHICHON"/>
    <x v="0"/>
    <x v="11"/>
    <s v="ELECTINT"/>
    <s v="COORTU02"/>
    <s v="B"/>
    <s v="10EMBU16"/>
    <x v="0"/>
    <d v="2023-02-13T00:00:00"/>
    <d v="2023-02-13T00:00:00"/>
    <x v="1"/>
    <s v="CUMPLE"/>
    <n v="1"/>
    <n v="0.3"/>
    <n v="0.7"/>
    <n v="0.3"/>
    <s v="H"/>
    <n v="3.3333333333333335"/>
  </r>
  <r>
    <s v="105982448"/>
    <x v="9"/>
    <x v="9"/>
    <s v="FORMADO"/>
    <x v="1"/>
    <x v="14"/>
    <s v="MECANI21"/>
    <s v="COORTU02"/>
    <s v="A"/>
    <s v="10FORM01"/>
    <x v="0"/>
    <d v="2023-02-12T00:00:00"/>
    <d v="2023-02-12T00:00:00"/>
    <x v="1"/>
    <s v="CUMPLE"/>
    <n v="8"/>
    <n v="8"/>
    <n v="0"/>
    <n v="8"/>
    <s v="H"/>
    <n v="1"/>
  </r>
  <r>
    <s v="105982448"/>
    <x v="9"/>
    <x v="9"/>
    <s v="FORMADO"/>
    <x v="3"/>
    <x v="14"/>
    <s v="ELECTINT"/>
    <s v="COORTU02"/>
    <s v="A"/>
    <s v="10FORM01"/>
    <x v="0"/>
    <d v="2023-02-12T00:00:00"/>
    <m/>
    <x v="0"/>
    <s v="NO CUMPLE"/>
    <n v="0"/>
    <n v="2"/>
    <n v="-2"/>
    <n v="2"/>
    <s v="H"/>
    <n v="0"/>
  </r>
  <r>
    <s v="106036873"/>
    <x v="5"/>
    <x v="5"/>
    <s v="FORMADO"/>
    <x v="1"/>
    <x v="59"/>
    <s v="MECANI21"/>
    <s v="COORTU01"/>
    <s v="B"/>
    <s v="10FORM01"/>
    <x v="0"/>
    <d v="2023-02-10T00:00:00"/>
    <d v="2023-02-10T00:00:00"/>
    <x v="1"/>
    <s v="CUMPLE"/>
    <n v="1"/>
    <n v="1"/>
    <n v="0"/>
    <n v="1"/>
    <s v="H"/>
    <n v="1"/>
  </r>
  <r>
    <s v="106011327"/>
    <x v="5"/>
    <x v="5"/>
    <s v="FORMADO"/>
    <x v="1"/>
    <x v="59"/>
    <s v="MECANI21"/>
    <s v="COORTU01"/>
    <s v="B"/>
    <s v="10FORM01"/>
    <x v="0"/>
    <d v="2023-02-08T00:00:00"/>
    <d v="2023-01-27T00:00:00"/>
    <x v="1"/>
    <s v="CUMPLE"/>
    <n v="2"/>
    <n v="1"/>
    <n v="1"/>
    <n v="1"/>
    <s v="H"/>
    <n v="2"/>
  </r>
  <r>
    <s v="106011327"/>
    <x v="5"/>
    <x v="5"/>
    <s v="FORMADO"/>
    <x v="3"/>
    <x v="14"/>
    <s v="MECANI21"/>
    <s v="COORTU01"/>
    <s v="B"/>
    <s v="10FORM01"/>
    <x v="0"/>
    <d v="2023-02-08T00:00:00"/>
    <d v="2023-01-27T00:00:00"/>
    <x v="1"/>
    <s v="CUMPLE"/>
    <n v="2"/>
    <n v="3"/>
    <n v="-1"/>
    <n v="3"/>
    <s v="H"/>
    <n v="0.66666666666666663"/>
  </r>
  <r>
    <s v="105934578"/>
    <x v="3"/>
    <x v="3"/>
    <s v="EMPAQUE"/>
    <x v="4"/>
    <x v="13"/>
    <s v="MECANI02"/>
    <s v="COORTU01"/>
    <s v="B"/>
    <s v="10EMPA03"/>
    <x v="0"/>
    <d v="2023-02-08T00:00:00"/>
    <m/>
    <x v="0"/>
    <s v="NO CUMPLE"/>
    <n v="0"/>
    <n v="5"/>
    <n v="-5"/>
    <n v="5"/>
    <s v="H"/>
    <n v="0"/>
  </r>
  <r>
    <s v="105934578"/>
    <x v="3"/>
    <x v="3"/>
    <s v="EMPAQUE"/>
    <x v="5"/>
    <x v="13"/>
    <s v="INSTRI08"/>
    <s v="COORTU01"/>
    <s v="B"/>
    <s v="10EMPA03"/>
    <x v="0"/>
    <d v="2023-02-08T00:00:00"/>
    <d v="2023-01-18T00:00:00"/>
    <x v="1"/>
    <s v="CUMPLE"/>
    <n v="7"/>
    <n v="13.5"/>
    <n v="-6.5"/>
    <n v="13.5"/>
    <s v="H"/>
    <n v="0.51851851851851849"/>
  </r>
  <r>
    <s v="105934578"/>
    <x v="3"/>
    <x v="3"/>
    <s v="EMPAQUE"/>
    <x v="11"/>
    <x v="13"/>
    <s v="ELTROIOP"/>
    <s v="COORTU01"/>
    <s v="B"/>
    <s v="10EMPA03"/>
    <x v="0"/>
    <d v="2023-02-08T00:00:00"/>
    <d v="2023-01-21T00:00:00"/>
    <x v="1"/>
    <s v="CUMPLE"/>
    <n v="2"/>
    <n v="2"/>
    <n v="0"/>
    <n v="2"/>
    <s v="H"/>
    <n v="1"/>
  </r>
  <r>
    <s v="106030012"/>
    <x v="2"/>
    <x v="2"/>
    <s v="EMPAQUE"/>
    <x v="3"/>
    <x v="7"/>
    <s v="ELECTI11"/>
    <s v="COORTU01"/>
    <s v="A"/>
    <s v="10EMPA15"/>
    <x v="0"/>
    <d v="2023-02-08T00:00:00"/>
    <d v="2023-02-08T00:00:00"/>
    <x v="1"/>
    <s v="CUMPLE"/>
    <n v="1"/>
    <n v="1"/>
    <n v="0"/>
    <n v="1"/>
    <s v="H"/>
    <n v="1"/>
  </r>
  <r>
    <s v="106011327"/>
    <x v="5"/>
    <x v="5"/>
    <s v="FORMADO"/>
    <x v="6"/>
    <x v="14"/>
    <s v="ELECTI10"/>
    <s v="COORTU01"/>
    <s v="B"/>
    <s v="10FORM01"/>
    <x v="0"/>
    <d v="2023-02-08T00:00:00"/>
    <m/>
    <x v="0"/>
    <s v="NO CUMPLE"/>
    <n v="0"/>
    <n v="2"/>
    <n v="-2"/>
    <n v="2"/>
    <s v="H"/>
    <n v="0"/>
  </r>
  <r>
    <s v="105934578"/>
    <x v="3"/>
    <x v="3"/>
    <s v="EMPAQUE"/>
    <x v="1"/>
    <x v="19"/>
    <s v="ELECTI09"/>
    <s v="COORTU01"/>
    <s v="B"/>
    <s v="10EMPA03"/>
    <x v="0"/>
    <d v="2023-02-08T00:00:00"/>
    <d v="2023-01-18T00:00:00"/>
    <x v="1"/>
    <s v="CUMPLE"/>
    <n v="1.5"/>
    <n v="1.5"/>
    <n v="0"/>
    <n v="1.5"/>
    <s v="H"/>
    <n v="1"/>
  </r>
  <r>
    <s v="105934578"/>
    <x v="3"/>
    <x v="3"/>
    <s v="EMPAQUE"/>
    <x v="3"/>
    <x v="13"/>
    <s v="ELECTI09"/>
    <s v="COORTU01"/>
    <s v="B"/>
    <s v="10EMPA03"/>
    <x v="0"/>
    <d v="2023-02-08T00:00:00"/>
    <d v="2023-01-18T00:00:00"/>
    <x v="1"/>
    <s v="CUMPLE"/>
    <n v="2"/>
    <n v="2"/>
    <n v="0"/>
    <n v="2"/>
    <s v="H"/>
    <n v="1"/>
  </r>
  <r>
    <s v="106011327"/>
    <x v="5"/>
    <x v="5"/>
    <s v="FORMADO"/>
    <x v="1"/>
    <x v="59"/>
    <s v="MECANI21"/>
    <s v="COORTU01"/>
    <s v="B"/>
    <s v="10FORM01"/>
    <x v="0"/>
    <d v="2023-02-08T00:00:00"/>
    <d v="2023-01-27T00:00:00"/>
    <x v="1"/>
    <s v="CUMPLE"/>
    <n v="2"/>
    <n v="1"/>
    <n v="1"/>
    <n v="1"/>
    <s v="H"/>
    <n v="2"/>
  </r>
  <r>
    <s v="106011327"/>
    <x v="5"/>
    <x v="5"/>
    <s v="FORMADO"/>
    <x v="3"/>
    <x v="14"/>
    <s v="MECANI21"/>
    <s v="COORTU01"/>
    <s v="B"/>
    <s v="10FORM01"/>
    <x v="0"/>
    <d v="2023-02-08T00:00:00"/>
    <d v="2023-01-27T00:00:00"/>
    <x v="1"/>
    <s v="CUMPLE"/>
    <n v="2"/>
    <n v="3"/>
    <n v="-1"/>
    <n v="3"/>
    <s v="H"/>
    <n v="0.66666666666666663"/>
  </r>
  <r>
    <s v="105934578"/>
    <x v="3"/>
    <x v="3"/>
    <s v="EMPAQUE"/>
    <x v="4"/>
    <x v="13"/>
    <s v="MECANI02"/>
    <s v="COORTU01"/>
    <s v="B"/>
    <s v="10EMPA03"/>
    <x v="0"/>
    <d v="2023-02-08T00:00:00"/>
    <m/>
    <x v="0"/>
    <s v="NO CUMPLE"/>
    <n v="0"/>
    <n v="5"/>
    <n v="-5"/>
    <n v="5"/>
    <s v="H"/>
    <n v="0"/>
  </r>
  <r>
    <s v="105934578"/>
    <x v="3"/>
    <x v="3"/>
    <s v="EMPAQUE"/>
    <x v="5"/>
    <x v="13"/>
    <s v="INSTRI08"/>
    <s v="COORTU01"/>
    <s v="B"/>
    <s v="10EMPA03"/>
    <x v="0"/>
    <d v="2023-02-08T00:00:00"/>
    <d v="2023-01-18T00:00:00"/>
    <x v="1"/>
    <s v="CUMPLE"/>
    <n v="7"/>
    <n v="13.5"/>
    <n v="-6.5"/>
    <n v="13.5"/>
    <s v="H"/>
    <n v="0.51851851851851849"/>
  </r>
  <r>
    <s v="105934578"/>
    <x v="3"/>
    <x v="3"/>
    <s v="EMPAQUE"/>
    <x v="11"/>
    <x v="13"/>
    <s v="ELTROIOP"/>
    <s v="COORTU01"/>
    <s v="B"/>
    <s v="10EMPA03"/>
    <x v="0"/>
    <d v="2023-02-08T00:00:00"/>
    <d v="2023-01-21T00:00:00"/>
    <x v="1"/>
    <s v="CUMPLE"/>
    <n v="2"/>
    <n v="2"/>
    <n v="0"/>
    <n v="2"/>
    <s v="H"/>
    <n v="1"/>
  </r>
  <r>
    <s v="106011327"/>
    <x v="5"/>
    <x v="5"/>
    <s v="FORMADO"/>
    <x v="6"/>
    <x v="14"/>
    <s v="ELECTI10"/>
    <s v="COORTU01"/>
    <s v="B"/>
    <s v="10FORM01"/>
    <x v="0"/>
    <d v="2023-02-08T00:00:00"/>
    <m/>
    <x v="0"/>
    <s v="NO CUMPLE"/>
    <n v="0"/>
    <n v="2"/>
    <n v="-2"/>
    <n v="2"/>
    <s v="H"/>
    <n v="0"/>
  </r>
  <r>
    <s v="105934578"/>
    <x v="3"/>
    <x v="3"/>
    <s v="EMPAQUE"/>
    <x v="1"/>
    <x v="19"/>
    <s v="ELECTI09"/>
    <s v="COORTU01"/>
    <s v="B"/>
    <s v="10EMPA03"/>
    <x v="0"/>
    <d v="2023-02-08T00:00:00"/>
    <d v="2023-01-18T00:00:00"/>
    <x v="1"/>
    <s v="CUMPLE"/>
    <n v="1.5"/>
    <n v="1.5"/>
    <n v="0"/>
    <n v="1.5"/>
    <s v="H"/>
    <n v="1"/>
  </r>
  <r>
    <s v="105934578"/>
    <x v="3"/>
    <x v="3"/>
    <s v="EMPAQUE"/>
    <x v="3"/>
    <x v="13"/>
    <s v="ELECTI09"/>
    <s v="COORTU01"/>
    <s v="B"/>
    <s v="10EMPA03"/>
    <x v="0"/>
    <d v="2023-02-08T00:00:00"/>
    <d v="2023-01-18T00:00:00"/>
    <x v="1"/>
    <s v="CUMPLE"/>
    <n v="2"/>
    <n v="2"/>
    <n v="0"/>
    <n v="2"/>
    <s v="H"/>
    <n v="1"/>
  </r>
  <r>
    <s v="106027636"/>
    <x v="3"/>
    <x v="3"/>
    <s v="EMPAQUE"/>
    <x v="3"/>
    <x v="7"/>
    <s v="ELECTI01"/>
    <s v="COORTU01"/>
    <s v="B"/>
    <s v="10EMPA03"/>
    <x v="0"/>
    <d v="2023-02-07T00:00:00"/>
    <d v="2023-02-07T00:00:00"/>
    <x v="1"/>
    <s v="CUMPLE"/>
    <n v="1"/>
    <n v="1"/>
    <n v="0"/>
    <n v="1"/>
    <s v="H"/>
    <n v="1"/>
  </r>
  <r>
    <s v="105969267"/>
    <x v="8"/>
    <x v="8"/>
    <s v="FORMADO"/>
    <x v="1"/>
    <x v="85"/>
    <s v="MECANINT"/>
    <s v="COORTU02"/>
    <s v="B"/>
    <s v="10FORM01"/>
    <x v="0"/>
    <d v="2023-01-31T00:00:00"/>
    <m/>
    <x v="0"/>
    <s v="NO CUMPLE"/>
    <n v="0"/>
    <n v="1"/>
    <n v="-1"/>
    <n v="1"/>
    <s v="H"/>
    <n v="0"/>
  </r>
  <r>
    <s v="105969268"/>
    <x v="9"/>
    <x v="9"/>
    <s v="FORMADO"/>
    <x v="1"/>
    <x v="85"/>
    <s v="MECANINT"/>
    <s v="COORTU02"/>
    <s v="A"/>
    <s v="10FORM01"/>
    <x v="0"/>
    <d v="2023-01-31T00:00:00"/>
    <m/>
    <x v="0"/>
    <s v="NO CUMPLE"/>
    <n v="0"/>
    <n v="1"/>
    <n v="-1"/>
    <n v="1"/>
    <s v="H"/>
    <n v="0"/>
  </r>
  <r>
    <s v="105968783"/>
    <x v="7"/>
    <x v="7"/>
    <s v="LINEA DE LARGA VIDA"/>
    <x v="1"/>
    <x v="85"/>
    <s v="MECANINT"/>
    <s v="COORTU02"/>
    <s v="B"/>
    <s v="10FORM02"/>
    <x v="0"/>
    <d v="2023-01-30T00:00:00"/>
    <m/>
    <x v="0"/>
    <s v="NO CUMPLE"/>
    <n v="0"/>
    <n v="1"/>
    <n v="-1"/>
    <n v="1"/>
    <s v="H"/>
    <n v="0"/>
  </r>
  <r>
    <s v="105997781"/>
    <x v="7"/>
    <x v="7"/>
    <s v="LINEA DE LARGA VIDA"/>
    <x v="1"/>
    <x v="14"/>
    <s v="MECANINT"/>
    <s v="COORTU02"/>
    <s v="B"/>
    <s v="10FORM02"/>
    <x v="0"/>
    <d v="2023-01-23T00:00:00"/>
    <m/>
    <x v="0"/>
    <s v="NO CUMPLE"/>
    <n v="0"/>
    <n v="8"/>
    <n v="-8"/>
    <n v="8"/>
    <s v="H"/>
    <n v="0"/>
  </r>
  <r>
    <s v="105997781"/>
    <x v="7"/>
    <x v="7"/>
    <s v="LINEA DE LARGA VIDA"/>
    <x v="3"/>
    <x v="14"/>
    <s v="ELECTINT"/>
    <s v="COORTU02"/>
    <s v="B"/>
    <s v="10FORM02"/>
    <x v="0"/>
    <d v="2023-01-23T00:00:00"/>
    <m/>
    <x v="0"/>
    <s v="NO CUMPLE"/>
    <n v="0"/>
    <n v="2"/>
    <n v="-2"/>
    <n v="2"/>
    <s v="H"/>
    <n v="0"/>
  </r>
  <r>
    <s v="105997781"/>
    <x v="7"/>
    <x v="7"/>
    <s v="LINEA DE LARGA VIDA"/>
    <x v="1"/>
    <x v="14"/>
    <s v="MECANINT"/>
    <s v="COORTU02"/>
    <s v="B"/>
    <s v="10FORM02"/>
    <x v="0"/>
    <d v="2023-01-23T00:00:00"/>
    <m/>
    <x v="0"/>
    <s v="NO CUMPLE"/>
    <n v="0"/>
    <n v="8"/>
    <n v="-8"/>
    <n v="8"/>
    <s v="H"/>
    <n v="0"/>
  </r>
  <r>
    <s v="105997781"/>
    <x v="7"/>
    <x v="7"/>
    <s v="LINEA DE LARGA VIDA"/>
    <x v="3"/>
    <x v="14"/>
    <s v="ELECTINT"/>
    <s v="COORTU02"/>
    <s v="B"/>
    <s v="10FORM02"/>
    <x v="0"/>
    <d v="2023-01-23T00:00:00"/>
    <m/>
    <x v="0"/>
    <s v="NO CUMPLE"/>
    <n v="0"/>
    <n v="2"/>
    <n v="-2"/>
    <n v="2"/>
    <s v="H"/>
    <n v="0"/>
  </r>
  <r>
    <s v="105925017"/>
    <x v="1"/>
    <x v="1"/>
    <s v="EMPAQUE RIGIDO"/>
    <x v="1"/>
    <x v="1"/>
    <s v="MECANI18"/>
    <s v="COORTU03"/>
    <s v="A"/>
    <s v="10EMPA17"/>
    <x v="0"/>
    <d v="2023-01-21T00:00:00"/>
    <d v="2023-01-20T00:00:00"/>
    <x v="1"/>
    <s v="CUMPLE"/>
    <n v="3"/>
    <n v="3"/>
    <n v="0"/>
    <n v="3"/>
    <s v="H"/>
    <n v="1"/>
  </r>
  <r>
    <s v="105925017"/>
    <x v="1"/>
    <x v="1"/>
    <s v="EMPAQUE RIGIDO"/>
    <x v="2"/>
    <x v="2"/>
    <s v="INSTRINT"/>
    <s v="COORTU03"/>
    <s v="A"/>
    <s v="10EMPA17"/>
    <x v="0"/>
    <d v="2023-01-21T00:00:00"/>
    <d v="2023-01-21T00:00:00"/>
    <x v="1"/>
    <s v="CUMPLE"/>
    <n v="1"/>
    <n v="1"/>
    <n v="0"/>
    <n v="1"/>
    <s v="H"/>
    <n v="1"/>
  </r>
  <r>
    <s v="105925017"/>
    <x v="1"/>
    <x v="1"/>
    <s v="EMPAQUE RIGIDO"/>
    <x v="3"/>
    <x v="6"/>
    <s v="ELECTI03"/>
    <s v="COORTU03"/>
    <s v="A"/>
    <s v="10EMPA17"/>
    <x v="0"/>
    <d v="2023-01-21T00:00:00"/>
    <d v="2023-01-15T00:00:00"/>
    <x v="1"/>
    <s v="CUMPLE"/>
    <n v="2"/>
    <n v="1"/>
    <n v="1"/>
    <n v="1"/>
    <s v="H"/>
    <n v="2"/>
  </r>
  <r>
    <s v="105925017"/>
    <x v="1"/>
    <x v="1"/>
    <s v="EMPAQUE RIGIDO"/>
    <x v="1"/>
    <x v="1"/>
    <s v="MECANI18"/>
    <s v="COORTU03"/>
    <s v="A"/>
    <s v="10EMPA17"/>
    <x v="0"/>
    <d v="2023-01-21T00:00:00"/>
    <d v="2023-01-20T00:00:00"/>
    <x v="1"/>
    <s v="CUMPLE"/>
    <n v="3"/>
    <n v="3"/>
    <n v="0"/>
    <n v="3"/>
    <s v="H"/>
    <n v="1"/>
  </r>
  <r>
    <s v="105925017"/>
    <x v="1"/>
    <x v="1"/>
    <s v="EMPAQUE RIGIDO"/>
    <x v="2"/>
    <x v="2"/>
    <s v="INSTRINT"/>
    <s v="COORTU03"/>
    <s v="A"/>
    <s v="10EMPA17"/>
    <x v="0"/>
    <d v="2023-01-21T00:00:00"/>
    <d v="2023-01-21T00:00:00"/>
    <x v="1"/>
    <s v="CUMPLE"/>
    <n v="1"/>
    <n v="1"/>
    <n v="0"/>
    <n v="1"/>
    <s v="H"/>
    <n v="1"/>
  </r>
  <r>
    <s v="105925017"/>
    <x v="1"/>
    <x v="1"/>
    <s v="EMPAQUE RIGIDO"/>
    <x v="3"/>
    <x v="6"/>
    <s v="ELECTI03"/>
    <s v="COORTU03"/>
    <s v="A"/>
    <s v="10EMPA17"/>
    <x v="0"/>
    <d v="2023-01-21T00:00:00"/>
    <d v="2023-01-15T00:00:00"/>
    <x v="1"/>
    <s v="CUMPLE"/>
    <n v="2"/>
    <n v="1"/>
    <n v="1"/>
    <n v="1"/>
    <s v="H"/>
    <n v="2"/>
  </r>
  <r>
    <s v="105992992"/>
    <x v="8"/>
    <x v="8"/>
    <s v="FORMADO"/>
    <x v="1"/>
    <x v="14"/>
    <s v="MECANINT"/>
    <s v="COORTU02"/>
    <s v="B"/>
    <s v="10FORM01"/>
    <x v="0"/>
    <d v="2023-01-19T00:00:00"/>
    <m/>
    <x v="0"/>
    <s v="NO CUMPLE"/>
    <n v="0"/>
    <n v="8"/>
    <n v="-8"/>
    <n v="8"/>
    <s v="H"/>
    <n v="0"/>
  </r>
  <r>
    <s v="105992992"/>
    <x v="8"/>
    <x v="8"/>
    <s v="FORMADO"/>
    <x v="3"/>
    <x v="14"/>
    <s v="ELECTI01"/>
    <s v="COORTU02"/>
    <s v="B"/>
    <s v="10FORM01"/>
    <x v="0"/>
    <d v="2023-01-19T00:00:00"/>
    <d v="2023-01-19T00:00:00"/>
    <x v="1"/>
    <s v="CUMPLE"/>
    <n v="1"/>
    <n v="2"/>
    <n v="-1"/>
    <n v="2"/>
    <s v="H"/>
    <n v="0.5"/>
  </r>
  <r>
    <s v="105992992"/>
    <x v="8"/>
    <x v="8"/>
    <s v="FORMADO"/>
    <x v="1"/>
    <x v="14"/>
    <s v="MECANINT"/>
    <s v="COORTU02"/>
    <s v="B"/>
    <s v="10FORM01"/>
    <x v="0"/>
    <d v="2023-01-19T00:00:00"/>
    <m/>
    <x v="0"/>
    <s v="NO CUMPLE"/>
    <n v="0"/>
    <n v="8"/>
    <n v="-8"/>
    <n v="8"/>
    <s v="H"/>
    <n v="0"/>
  </r>
  <r>
    <s v="105992992"/>
    <x v="8"/>
    <x v="8"/>
    <s v="FORMADO"/>
    <x v="3"/>
    <x v="14"/>
    <s v="ELECTI01"/>
    <s v="COORTU02"/>
    <s v="B"/>
    <s v="10FORM01"/>
    <x v="0"/>
    <d v="2023-01-19T00:00:00"/>
    <d v="2023-01-19T00:00:00"/>
    <x v="1"/>
    <s v="CUMPLE"/>
    <n v="1"/>
    <n v="2"/>
    <n v="-1"/>
    <n v="2"/>
    <s v="H"/>
    <n v="0.5"/>
  </r>
  <r>
    <s v="105943667"/>
    <x v="8"/>
    <x v="8"/>
    <s v="FORMADO"/>
    <x v="1"/>
    <x v="85"/>
    <s v="MECANINT"/>
    <s v="COORTU02"/>
    <s v="B"/>
    <s v="10FORM01"/>
    <x v="0"/>
    <d v="2023-01-17T00:00:00"/>
    <m/>
    <x v="0"/>
    <s v="NO CUMPLE"/>
    <n v="0"/>
    <n v="1"/>
    <n v="-1"/>
    <n v="1"/>
    <s v="H"/>
    <n v="0"/>
  </r>
  <r>
    <s v="105943668"/>
    <x v="9"/>
    <x v="9"/>
    <s v="FORMADO"/>
    <x v="1"/>
    <x v="85"/>
    <s v="MECANINT"/>
    <s v="COORTU02"/>
    <s v="A"/>
    <s v="10FORM01"/>
    <x v="0"/>
    <d v="2023-01-17T00:00:00"/>
    <m/>
    <x v="0"/>
    <s v="NO CUMPLE"/>
    <n v="0"/>
    <n v="1"/>
    <n v="-1"/>
    <n v="1"/>
    <s v="H"/>
    <n v="0"/>
  </r>
  <r>
    <s v="105942731"/>
    <x v="7"/>
    <x v="7"/>
    <s v="LINEA DE LARGA VIDA"/>
    <x v="1"/>
    <x v="85"/>
    <s v="MECANINT"/>
    <s v="COORTU02"/>
    <s v="B"/>
    <s v="10FORM02"/>
    <x v="0"/>
    <d v="2023-01-16T00:00:00"/>
    <m/>
    <x v="0"/>
    <s v="NO CUMPLE"/>
    <n v="0"/>
    <n v="1"/>
    <n v="-1"/>
    <n v="1"/>
    <s v="H"/>
    <n v="0"/>
  </r>
  <r>
    <s v="106042329"/>
    <x v="4"/>
    <x v="4"/>
    <s v="EMBUTIDO SALCHICHON"/>
    <x v="2"/>
    <x v="28"/>
    <s v="MECANINT"/>
    <s v="COORTU02"/>
    <s v="B"/>
    <s v="10EMBU16"/>
    <x v="0"/>
    <d v="2023-01-14T00:00:00"/>
    <m/>
    <x v="0"/>
    <s v="NO CUMPLE"/>
    <n v="0"/>
    <n v="72"/>
    <n v="-72"/>
    <n v="72"/>
    <s v="H"/>
    <n v="0"/>
  </r>
  <r>
    <s v="106042329"/>
    <x v="4"/>
    <x v="4"/>
    <s v="EMBUTIDO SALCHICHON"/>
    <x v="6"/>
    <x v="29"/>
    <s v="ELTROINT"/>
    <s v="COORTU02"/>
    <s v="B"/>
    <s v="10EMBU16"/>
    <x v="0"/>
    <d v="2023-01-14T00:00:00"/>
    <m/>
    <x v="0"/>
    <s v="NO CUMPLE"/>
    <n v="0"/>
    <n v="48"/>
    <n v="-48"/>
    <n v="48"/>
    <s v="H"/>
    <n v="0"/>
  </r>
  <r>
    <s v="106042329"/>
    <x v="4"/>
    <x v="4"/>
    <s v="EMBUTIDO SALCHICHON"/>
    <x v="2"/>
    <x v="28"/>
    <s v="MECANINT"/>
    <s v="COORTU02"/>
    <s v="B"/>
    <s v="10EMBU16"/>
    <x v="0"/>
    <d v="2023-01-14T00:00:00"/>
    <m/>
    <x v="0"/>
    <s v="NO CUMPLE"/>
    <n v="0"/>
    <n v="72"/>
    <n v="-72"/>
    <n v="72"/>
    <s v="H"/>
    <n v="0"/>
  </r>
  <r>
    <s v="106042329"/>
    <x v="4"/>
    <x v="4"/>
    <s v="EMBUTIDO SALCHICHON"/>
    <x v="6"/>
    <x v="29"/>
    <s v="ELTROINT"/>
    <s v="COORTU02"/>
    <s v="B"/>
    <s v="10EMBU16"/>
    <x v="0"/>
    <d v="2023-01-14T00:00:00"/>
    <m/>
    <x v="0"/>
    <s v="NO CUMPLE"/>
    <n v="0"/>
    <n v="48"/>
    <n v="-48"/>
    <n v="48"/>
    <s v="H"/>
    <n v="0"/>
  </r>
  <r>
    <s v="105929221"/>
    <x v="9"/>
    <x v="9"/>
    <s v="FORMADO"/>
    <x v="1"/>
    <x v="14"/>
    <s v="MECANIOP"/>
    <s v="COORTU02"/>
    <s v="A"/>
    <s v="10FORM01"/>
    <x v="0"/>
    <d v="2023-01-13T00:00:00"/>
    <d v="2023-02-12T00:00:00"/>
    <x v="1"/>
    <s v="NO CUMPLE"/>
    <n v="2"/>
    <n v="8"/>
    <n v="-6"/>
    <n v="8"/>
    <s v="H"/>
    <n v="0.25"/>
  </r>
  <r>
    <s v="105987802"/>
    <x v="5"/>
    <x v="5"/>
    <s v="FORMADO"/>
    <x v="1"/>
    <x v="59"/>
    <s v="MECANI21"/>
    <s v="COORTU01"/>
    <s v="B"/>
    <s v="10FORM01"/>
    <x v="0"/>
    <d v="2023-01-13T00:00:00"/>
    <d v="2023-01-13T00:00:00"/>
    <x v="1"/>
    <s v="CUMPLE"/>
    <n v="1"/>
    <n v="1"/>
    <n v="0"/>
    <n v="1"/>
    <s v="H"/>
    <n v="1"/>
  </r>
  <r>
    <s v="105929221"/>
    <x v="9"/>
    <x v="9"/>
    <s v="FORMADO"/>
    <x v="3"/>
    <x v="14"/>
    <s v="ELECTINT"/>
    <s v="COORTU02"/>
    <s v="A"/>
    <s v="10FORM01"/>
    <x v="0"/>
    <d v="2023-01-13T00:00:00"/>
    <m/>
    <x v="0"/>
    <s v="NO CUMPLE"/>
    <n v="0"/>
    <n v="2"/>
    <n v="-2"/>
    <n v="2"/>
    <s v="H"/>
    <n v="0"/>
  </r>
  <r>
    <s v="105929221"/>
    <x v="9"/>
    <x v="9"/>
    <s v="FORMADO"/>
    <x v="1"/>
    <x v="14"/>
    <s v="MECANIOP"/>
    <s v="COORTU02"/>
    <s v="A"/>
    <s v="10FORM01"/>
    <x v="0"/>
    <d v="2023-01-13T00:00:00"/>
    <d v="2023-02-12T00:00:00"/>
    <x v="1"/>
    <s v="NO CUMPLE"/>
    <n v="2"/>
    <n v="8"/>
    <n v="-6"/>
    <n v="8"/>
    <s v="H"/>
    <n v="0.25"/>
  </r>
  <r>
    <s v="105987802"/>
    <x v="5"/>
    <x v="5"/>
    <s v="FORMADO"/>
    <x v="1"/>
    <x v="59"/>
    <s v="MECANI21"/>
    <s v="COORTU01"/>
    <s v="B"/>
    <s v="10FORM01"/>
    <x v="0"/>
    <d v="2023-01-13T00:00:00"/>
    <d v="2023-01-13T00:00:00"/>
    <x v="1"/>
    <s v="CUMPLE"/>
    <n v="1"/>
    <n v="1"/>
    <n v="0"/>
    <n v="1"/>
    <s v="H"/>
    <n v="1"/>
  </r>
  <r>
    <s v="105929221"/>
    <x v="9"/>
    <x v="9"/>
    <s v="FORMADO"/>
    <x v="3"/>
    <x v="14"/>
    <s v="ELECTINT"/>
    <s v="COORTU02"/>
    <s v="A"/>
    <s v="10FORM01"/>
    <x v="0"/>
    <d v="2023-01-13T00:00:00"/>
    <m/>
    <x v="0"/>
    <s v="NO CUMPLE"/>
    <n v="0"/>
    <n v="2"/>
    <n v="-2"/>
    <n v="2"/>
    <s v="H"/>
    <n v="0"/>
  </r>
  <r>
    <s v="105934591"/>
    <x v="1"/>
    <x v="1"/>
    <s v="EMPAQUE RIGIDO"/>
    <x v="6"/>
    <x v="30"/>
    <s v="INSTRI08"/>
    <s v="COORTU01"/>
    <s v="A"/>
    <s v="10EMPA17"/>
    <x v="0"/>
    <d v="2023-01-12T00:00:00"/>
    <m/>
    <x v="0"/>
    <s v="NO CUMPLE"/>
    <n v="0"/>
    <n v="2"/>
    <n v="-2"/>
    <n v="2"/>
    <s v="H"/>
    <n v="0"/>
  </r>
  <r>
    <s v="105934591"/>
    <x v="1"/>
    <x v="1"/>
    <s v="EMPAQUE RIGIDO"/>
    <x v="11"/>
    <x v="31"/>
    <s v="INSTRI08"/>
    <s v="COORTU01"/>
    <s v="A"/>
    <s v="10EMPA17"/>
    <x v="0"/>
    <d v="2023-01-12T00:00:00"/>
    <m/>
    <x v="0"/>
    <s v="NO CUMPLE"/>
    <n v="0"/>
    <n v="3"/>
    <n v="-3"/>
    <n v="3"/>
    <s v="H"/>
    <n v="0"/>
  </r>
  <r>
    <s v="105934591"/>
    <x v="1"/>
    <x v="1"/>
    <s v="EMPAQUE RIGIDO"/>
    <x v="5"/>
    <x v="32"/>
    <s v="ELECTI09"/>
    <s v="COORTU01"/>
    <s v="A"/>
    <s v="10EMPA17"/>
    <x v="0"/>
    <d v="2023-01-12T00:00:00"/>
    <m/>
    <x v="0"/>
    <s v="NO CUMPLE"/>
    <n v="0"/>
    <n v="1"/>
    <n v="-1"/>
    <n v="1"/>
    <s v="H"/>
    <n v="0"/>
  </r>
  <r>
    <s v="105934591"/>
    <x v="1"/>
    <x v="1"/>
    <s v="EMPAQUE RIGIDO"/>
    <x v="6"/>
    <x v="30"/>
    <s v="INSTRI08"/>
    <s v="COORTU01"/>
    <s v="A"/>
    <s v="10EMPA17"/>
    <x v="0"/>
    <d v="2023-01-12T00:00:00"/>
    <m/>
    <x v="0"/>
    <s v="NO CUMPLE"/>
    <n v="0"/>
    <n v="2"/>
    <n v="-2"/>
    <n v="2"/>
    <s v="H"/>
    <n v="0"/>
  </r>
  <r>
    <s v="105934591"/>
    <x v="1"/>
    <x v="1"/>
    <s v="EMPAQUE RIGIDO"/>
    <x v="11"/>
    <x v="31"/>
    <s v="INSTRI08"/>
    <s v="COORTU01"/>
    <s v="A"/>
    <s v="10EMPA17"/>
    <x v="0"/>
    <d v="2023-01-12T00:00:00"/>
    <m/>
    <x v="0"/>
    <s v="NO CUMPLE"/>
    <n v="0"/>
    <n v="3"/>
    <n v="-3"/>
    <n v="3"/>
    <s v="H"/>
    <n v="0"/>
  </r>
  <r>
    <s v="105934591"/>
    <x v="1"/>
    <x v="1"/>
    <s v="EMPAQUE RIGIDO"/>
    <x v="5"/>
    <x v="32"/>
    <s v="ELECTI09"/>
    <s v="COORTU01"/>
    <s v="A"/>
    <s v="10EMPA17"/>
    <x v="0"/>
    <d v="2023-01-12T00:00:00"/>
    <m/>
    <x v="0"/>
    <s v="NO CUMPLE"/>
    <n v="0"/>
    <n v="1"/>
    <n v="-1"/>
    <n v="1"/>
    <s v="H"/>
    <n v="0"/>
  </r>
  <r>
    <s v="105923042"/>
    <x v="2"/>
    <x v="2"/>
    <s v="EMPAQUE"/>
    <x v="1"/>
    <x v="1"/>
    <s v="MECANI19"/>
    <s v="COORTU01"/>
    <s v="B"/>
    <s v="10EMPA15"/>
    <x v="0"/>
    <d v="2023-01-11T00:00:00"/>
    <m/>
    <x v="0"/>
    <s v="NO CUMPLE"/>
    <n v="0"/>
    <n v="2"/>
    <n v="-2"/>
    <n v="2"/>
    <s v="H"/>
    <n v="0"/>
  </r>
  <r>
    <s v="105980482"/>
    <x v="2"/>
    <x v="2"/>
    <s v="EMPAQUE"/>
    <x v="3"/>
    <x v="7"/>
    <s v="ELECTI07"/>
    <s v="COORTU01"/>
    <s v="A"/>
    <s v="10EMPA15"/>
    <x v="0"/>
    <d v="2023-01-11T00:00:00"/>
    <d v="2023-01-20T00:00:00"/>
    <x v="1"/>
    <s v="NO CUMPLE"/>
    <n v="1"/>
    <n v="1"/>
    <n v="0"/>
    <n v="1"/>
    <s v="H"/>
    <n v="1"/>
  </r>
  <r>
    <s v="105980482"/>
    <x v="2"/>
    <x v="2"/>
    <s v="EMPAQUE"/>
    <x v="2"/>
    <x v="8"/>
    <s v="ELECTI07"/>
    <s v="COORTU01"/>
    <s v="A"/>
    <s v="10EMPA15"/>
    <x v="0"/>
    <d v="2023-01-11T00:00:00"/>
    <d v="2023-01-20T00:00:00"/>
    <x v="1"/>
    <s v="NO CUMPLE"/>
    <n v="1"/>
    <n v="1"/>
    <n v="0"/>
    <n v="1"/>
    <s v="H"/>
    <n v="1"/>
  </r>
  <r>
    <s v="105923042"/>
    <x v="2"/>
    <x v="2"/>
    <s v="EMPAQUE"/>
    <x v="1"/>
    <x v="1"/>
    <s v="MECANI19"/>
    <s v="COORTU01"/>
    <s v="B"/>
    <s v="10EMPA15"/>
    <x v="0"/>
    <d v="2023-01-11T00:00:00"/>
    <m/>
    <x v="0"/>
    <s v="NO CUMPLE"/>
    <n v="0"/>
    <n v="2"/>
    <n v="-2"/>
    <n v="2"/>
    <s v="H"/>
    <n v="0"/>
  </r>
  <r>
    <s v="105980482"/>
    <x v="2"/>
    <x v="2"/>
    <s v="EMPAQUE"/>
    <x v="3"/>
    <x v="7"/>
    <s v="ELECTI07"/>
    <s v="COORTU01"/>
    <s v="A"/>
    <s v="10EMPA15"/>
    <x v="0"/>
    <d v="2023-01-11T00:00:00"/>
    <d v="2023-01-20T00:00:00"/>
    <x v="1"/>
    <s v="NO CUMPLE"/>
    <n v="1"/>
    <n v="1"/>
    <n v="0"/>
    <n v="1"/>
    <s v="H"/>
    <n v="1"/>
  </r>
  <r>
    <s v="105980482"/>
    <x v="2"/>
    <x v="2"/>
    <s v="EMPAQUE"/>
    <x v="2"/>
    <x v="8"/>
    <s v="ELECTI07"/>
    <s v="COORTU01"/>
    <s v="A"/>
    <s v="10EMPA15"/>
    <x v="0"/>
    <d v="2023-01-11T00:00:00"/>
    <d v="2023-01-20T00:00:00"/>
    <x v="1"/>
    <s v="NO CUMPLE"/>
    <n v="1"/>
    <n v="1"/>
    <n v="0"/>
    <n v="1"/>
    <s v="H"/>
    <n v="1"/>
  </r>
  <r>
    <s v="105978266"/>
    <x v="3"/>
    <x v="3"/>
    <s v="EMPAQUE"/>
    <x v="3"/>
    <x v="7"/>
    <s v="ELECTI09"/>
    <s v="COORTU01"/>
    <s v="B"/>
    <s v="10EMPA03"/>
    <x v="0"/>
    <d v="2023-01-10T00:00:00"/>
    <d v="2023-01-10T00:00:00"/>
    <x v="1"/>
    <s v="CUMPLE"/>
    <n v="1"/>
    <n v="1"/>
    <n v="0"/>
    <n v="1"/>
    <s v="H"/>
    <n v="1"/>
  </r>
  <r>
    <s v="105978266"/>
    <x v="3"/>
    <x v="3"/>
    <s v="EMPAQUE"/>
    <x v="2"/>
    <x v="8"/>
    <s v="ELECTI09"/>
    <s v="COORTU01"/>
    <s v="B"/>
    <s v="10EMPA03"/>
    <x v="0"/>
    <d v="2023-01-10T00:00:00"/>
    <d v="2023-01-10T00:00:00"/>
    <x v="1"/>
    <s v="CUMPLE"/>
    <n v="1"/>
    <n v="1"/>
    <n v="0"/>
    <n v="1"/>
    <s v="H"/>
    <n v="1"/>
  </r>
  <r>
    <s v="105978266"/>
    <x v="3"/>
    <x v="3"/>
    <s v="EMPAQUE"/>
    <x v="3"/>
    <x v="7"/>
    <s v="ELECTI09"/>
    <s v="COORTU01"/>
    <s v="B"/>
    <s v="10EMPA03"/>
    <x v="0"/>
    <d v="2023-01-10T00:00:00"/>
    <d v="2023-01-10T00:00:00"/>
    <x v="1"/>
    <s v="CUMPLE"/>
    <n v="1"/>
    <n v="1"/>
    <n v="0"/>
    <n v="1"/>
    <s v="H"/>
    <n v="1"/>
  </r>
  <r>
    <s v="105978266"/>
    <x v="3"/>
    <x v="3"/>
    <s v="EMPAQUE"/>
    <x v="2"/>
    <x v="8"/>
    <s v="ELECTI09"/>
    <s v="COORTU01"/>
    <s v="B"/>
    <s v="10EMPA03"/>
    <x v="0"/>
    <d v="2023-01-10T00:00:00"/>
    <d v="2023-01-10T00:00:00"/>
    <x v="1"/>
    <s v="CUMPLE"/>
    <n v="1"/>
    <n v="1"/>
    <n v="0"/>
    <n v="1"/>
    <s v="H"/>
    <n v="1"/>
  </r>
  <r>
    <s v="106042328"/>
    <x v="4"/>
    <x v="4"/>
    <s v="EMBUTIDO SALCHICHON"/>
    <x v="1"/>
    <x v="34"/>
    <s v="MECANI17"/>
    <s v="COORTU02"/>
    <s v="B"/>
    <s v="10EMBU16"/>
    <x v="0"/>
    <d v="2023-01-07T00:00:00"/>
    <m/>
    <x v="0"/>
    <s v="NO CUMPLE"/>
    <n v="0"/>
    <n v="2"/>
    <n v="-2"/>
    <n v="2"/>
    <s v="H"/>
    <n v="0"/>
  </r>
  <r>
    <s v="106042328"/>
    <x v="4"/>
    <x v="4"/>
    <s v="EMBUTIDO SALCHICHON"/>
    <x v="3"/>
    <x v="10"/>
    <s v="ELTROINT"/>
    <s v="COORTU02"/>
    <s v="B"/>
    <s v="10EMBU16"/>
    <x v="0"/>
    <d v="2023-01-07T00:00:00"/>
    <m/>
    <x v="0"/>
    <s v="NO CUMPLE"/>
    <n v="0"/>
    <n v="2"/>
    <n v="-2"/>
    <n v="2"/>
    <s v="H"/>
    <n v="0"/>
  </r>
  <r>
    <s v="106042328"/>
    <x v="4"/>
    <x v="4"/>
    <s v="EMBUTIDO SALCHICHON"/>
    <x v="0"/>
    <x v="11"/>
    <s v="ELECTINT"/>
    <s v="COORTU02"/>
    <s v="B"/>
    <s v="10EMBU16"/>
    <x v="0"/>
    <d v="2023-01-07T00:00:00"/>
    <m/>
    <x v="0"/>
    <s v="NO CUMPLE"/>
    <n v="0"/>
    <n v="0.3"/>
    <n v="-0.3"/>
    <n v="0.3"/>
    <s v="H"/>
    <n v="0"/>
  </r>
  <r>
    <s v="106042328"/>
    <x v="4"/>
    <x v="4"/>
    <s v="EMBUTIDO SALCHICHON"/>
    <x v="1"/>
    <x v="34"/>
    <s v="MECANI17"/>
    <s v="COORTU02"/>
    <s v="B"/>
    <s v="10EMBU16"/>
    <x v="0"/>
    <d v="2023-01-07T00:00:00"/>
    <m/>
    <x v="0"/>
    <s v="NO CUMPLE"/>
    <n v="0"/>
    <n v="2"/>
    <n v="-2"/>
    <n v="2"/>
    <s v="H"/>
    <n v="0"/>
  </r>
  <r>
    <s v="106042328"/>
    <x v="4"/>
    <x v="4"/>
    <s v="EMBUTIDO SALCHICHON"/>
    <x v="3"/>
    <x v="10"/>
    <s v="ELTROINT"/>
    <s v="COORTU02"/>
    <s v="B"/>
    <s v="10EMBU16"/>
    <x v="0"/>
    <d v="2023-01-07T00:00:00"/>
    <m/>
    <x v="0"/>
    <s v="NO CUMPLE"/>
    <n v="0"/>
    <n v="2"/>
    <n v="-2"/>
    <n v="2"/>
    <s v="H"/>
    <n v="0"/>
  </r>
  <r>
    <s v="106042328"/>
    <x v="4"/>
    <x v="4"/>
    <s v="EMBUTIDO SALCHICHON"/>
    <x v="0"/>
    <x v="11"/>
    <s v="ELECTINT"/>
    <s v="COORTU02"/>
    <s v="B"/>
    <s v="10EMBU16"/>
    <x v="0"/>
    <d v="2023-01-07T00:00:00"/>
    <m/>
    <x v="0"/>
    <s v="NO CUMPLE"/>
    <n v="0"/>
    <n v="0.3"/>
    <n v="-0.3"/>
    <n v="0.3"/>
    <s v="H"/>
    <n v="0"/>
  </r>
  <r>
    <s v="105911563"/>
    <x v="1"/>
    <x v="1"/>
    <s v="EMPAQUE RIGIDO"/>
    <x v="1"/>
    <x v="3"/>
    <s v="MECANI19"/>
    <s v="COORTU01"/>
    <s v="A"/>
    <s v="10EMPA17"/>
    <x v="0"/>
    <d v="2023-01-05T00:00:00"/>
    <m/>
    <x v="0"/>
    <s v="NO CUMPLE"/>
    <n v="0"/>
    <n v="1"/>
    <n v="-1"/>
    <n v="1"/>
    <s v="H"/>
    <n v="0"/>
  </r>
  <r>
    <s v="105911563"/>
    <x v="1"/>
    <x v="1"/>
    <s v="EMPAQUE RIGIDO"/>
    <x v="2"/>
    <x v="4"/>
    <s v="INSTRI08"/>
    <s v="COORTU01"/>
    <s v="A"/>
    <s v="10EMPA17"/>
    <x v="0"/>
    <d v="2023-01-05T00:00:00"/>
    <m/>
    <x v="0"/>
    <s v="NO CUMPLE"/>
    <n v="0"/>
    <n v="1"/>
    <n v="-1"/>
    <n v="1"/>
    <s v="H"/>
    <n v="0"/>
  </r>
  <r>
    <s v="105911563"/>
    <x v="1"/>
    <x v="1"/>
    <s v="EMPAQUE RIGIDO"/>
    <x v="3"/>
    <x v="5"/>
    <s v="ELECTI09"/>
    <s v="COORTU01"/>
    <s v="A"/>
    <s v="10EMPA17"/>
    <x v="0"/>
    <d v="2023-01-05T00:00:00"/>
    <m/>
    <x v="0"/>
    <s v="NO CUMPLE"/>
    <n v="0"/>
    <n v="1"/>
    <n v="-1"/>
    <n v="1"/>
    <s v="H"/>
    <n v="0"/>
  </r>
  <r>
    <s v="105911563"/>
    <x v="1"/>
    <x v="1"/>
    <s v="EMPAQUE RIGIDO"/>
    <x v="1"/>
    <x v="3"/>
    <s v="MECANI19"/>
    <s v="COORTU01"/>
    <s v="A"/>
    <s v="10EMPA17"/>
    <x v="0"/>
    <d v="2023-01-05T00:00:00"/>
    <m/>
    <x v="0"/>
    <s v="NO CUMPLE"/>
    <n v="0"/>
    <n v="1"/>
    <n v="-1"/>
    <n v="1"/>
    <s v="H"/>
    <n v="0"/>
  </r>
  <r>
    <s v="105911563"/>
    <x v="1"/>
    <x v="1"/>
    <s v="EMPAQUE RIGIDO"/>
    <x v="2"/>
    <x v="4"/>
    <s v="INSTRI08"/>
    <s v="COORTU01"/>
    <s v="A"/>
    <s v="10EMPA17"/>
    <x v="0"/>
    <d v="2023-01-05T00:00:00"/>
    <m/>
    <x v="0"/>
    <s v="NO CUMPLE"/>
    <n v="0"/>
    <n v="1"/>
    <n v="-1"/>
    <n v="1"/>
    <s v="H"/>
    <n v="0"/>
  </r>
  <r>
    <s v="105911563"/>
    <x v="1"/>
    <x v="1"/>
    <s v="EMPAQUE RIGIDO"/>
    <x v="3"/>
    <x v="5"/>
    <s v="ELECTI09"/>
    <s v="COORTU01"/>
    <s v="A"/>
    <s v="10EMPA17"/>
    <x v="0"/>
    <d v="2023-01-05T00:00:00"/>
    <m/>
    <x v="0"/>
    <s v="NO CUMPLE"/>
    <n v="0"/>
    <n v="1"/>
    <n v="-1"/>
    <n v="1"/>
    <s v="H"/>
    <n v="0"/>
  </r>
  <r>
    <s v="105919062"/>
    <x v="8"/>
    <x v="8"/>
    <s v="FORMADO"/>
    <x v="1"/>
    <x v="85"/>
    <s v="MECANINT"/>
    <s v="COORTU02"/>
    <s v="B"/>
    <s v="10FORM01"/>
    <x v="0"/>
    <d v="2023-01-03T00:00:00"/>
    <m/>
    <x v="0"/>
    <s v="NO CUMPLE"/>
    <n v="0"/>
    <n v="1"/>
    <n v="-1"/>
    <n v="1"/>
    <s v="H"/>
    <n v="0"/>
  </r>
  <r>
    <s v="105919063"/>
    <x v="9"/>
    <x v="9"/>
    <s v="FORMADO"/>
    <x v="1"/>
    <x v="85"/>
    <s v="MECANINT"/>
    <s v="COORTU02"/>
    <s v="A"/>
    <s v="10FORM01"/>
    <x v="0"/>
    <d v="2023-01-03T00:00:00"/>
    <m/>
    <x v="0"/>
    <s v="NO CUMPLE"/>
    <n v="0"/>
    <n v="1"/>
    <n v="-1"/>
    <n v="1"/>
    <s v="H"/>
    <n v="0"/>
  </r>
  <r>
    <s v="105918603"/>
    <x v="7"/>
    <x v="7"/>
    <s v="LINEA DE LARGA VIDA"/>
    <x v="1"/>
    <x v="85"/>
    <s v="MECANINT"/>
    <s v="COORTU02"/>
    <s v="B"/>
    <s v="10FORM02"/>
    <x v="0"/>
    <d v="2023-01-02T00:00:00"/>
    <m/>
    <x v="0"/>
    <s v="NO CUMPLE"/>
    <n v="0"/>
    <n v="1"/>
    <n v="-1"/>
    <n v="1"/>
    <s v="H"/>
    <n v="0"/>
  </r>
  <r>
    <s v="106032248"/>
    <x v="0"/>
    <x v="0"/>
    <s v="EMBUTIDO SALCHICHON"/>
    <x v="1"/>
    <x v="68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3"/>
    <x v="69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2"/>
    <x v="70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6"/>
    <x v="71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1"/>
    <x v="68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3"/>
    <x v="69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2"/>
    <x v="70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6032248"/>
    <x v="0"/>
    <x v="0"/>
    <s v="EMBUTIDO SALCHICHON"/>
    <x v="6"/>
    <x v="71"/>
    <s v="MECANINT"/>
    <s v="COORTU01"/>
    <s v="B"/>
    <s v="10EMBU16"/>
    <x v="0"/>
    <d v="2023-01-01T00:00:00"/>
    <m/>
    <x v="0"/>
    <s v="NO CUMPLE"/>
    <n v="0"/>
    <n v="1"/>
    <n v="-1"/>
    <n v="1"/>
    <s v="H"/>
    <n v="0"/>
  </r>
  <r>
    <s v="105961733"/>
    <x v="5"/>
    <x v="5"/>
    <s v="FORMADO"/>
    <x v="1"/>
    <x v="59"/>
    <s v="MECANI21"/>
    <s v="COORTU02"/>
    <s v="B"/>
    <s v="10FORM01"/>
    <x v="0"/>
    <d v="2022-12-30T00:00:00"/>
    <m/>
    <x v="0"/>
    <s v="NO CUMPLE"/>
    <n v="0"/>
    <n v="1"/>
    <n v="-1"/>
    <n v="1"/>
    <s v="H"/>
    <n v="0"/>
  </r>
  <r>
    <s v="105961733"/>
    <x v="5"/>
    <x v="5"/>
    <s v="FORMADO"/>
    <x v="3"/>
    <x v="14"/>
    <s v="MECANI21"/>
    <s v="COORTU02"/>
    <s v="B"/>
    <s v="10FORM01"/>
    <x v="0"/>
    <d v="2022-12-30T00:00:00"/>
    <m/>
    <x v="0"/>
    <s v="NO CUMPLE"/>
    <n v="0"/>
    <n v="3"/>
    <n v="-3"/>
    <n v="3"/>
    <s v="H"/>
    <n v="0"/>
  </r>
  <r>
    <s v="105961733"/>
    <x v="5"/>
    <x v="5"/>
    <s v="FORMADO"/>
    <x v="6"/>
    <x v="14"/>
    <s v="ELECTI11"/>
    <s v="COORTU02"/>
    <s v="B"/>
    <s v="10FORM01"/>
    <x v="0"/>
    <d v="2022-12-30T00:00:00"/>
    <m/>
    <x v="0"/>
    <s v="NO CUMPLE"/>
    <n v="0"/>
    <n v="2"/>
    <n v="-2"/>
    <n v="2"/>
    <s v="H"/>
    <n v="0"/>
  </r>
  <r>
    <s v="105945247"/>
    <x v="7"/>
    <x v="7"/>
    <s v="LINEA DE LARGA VIDA"/>
    <x v="1"/>
    <x v="14"/>
    <s v="MECANI21"/>
    <s v="COORTU02"/>
    <s v="B"/>
    <s v="10FORM02"/>
    <x v="0"/>
    <d v="2022-12-28T00:00:00"/>
    <m/>
    <x v="0"/>
    <s v="NO CUMPLE"/>
    <n v="0"/>
    <n v="8"/>
    <n v="-8"/>
    <n v="8"/>
    <s v="H"/>
    <n v="0"/>
  </r>
  <r>
    <s v="105945247"/>
    <x v="7"/>
    <x v="7"/>
    <s v="LINEA DE LARGA VIDA"/>
    <x v="2"/>
    <x v="36"/>
    <s v="MECANI21"/>
    <s v="COORTU02"/>
    <s v="B"/>
    <s v="10FORM02"/>
    <x v="0"/>
    <d v="2022-12-28T00:00:00"/>
    <m/>
    <x v="0"/>
    <s v="NO CUMPLE"/>
    <n v="0"/>
    <n v="0.5"/>
    <n v="-0.5"/>
    <n v="0.5"/>
    <s v="H"/>
    <n v="0"/>
  </r>
  <r>
    <s v="105945247"/>
    <x v="7"/>
    <x v="7"/>
    <s v="LINEA DE LARGA VIDA"/>
    <x v="5"/>
    <x v="36"/>
    <s v="INSTRI04"/>
    <s v="COORTU02"/>
    <s v="B"/>
    <s v="10FORM02"/>
    <x v="0"/>
    <d v="2022-12-28T00:00:00"/>
    <m/>
    <x v="0"/>
    <s v="NO CUMPLE"/>
    <n v="0"/>
    <n v="4"/>
    <n v="-4"/>
    <n v="4"/>
    <s v="H"/>
    <n v="0"/>
  </r>
  <r>
    <s v="105945247"/>
    <x v="7"/>
    <x v="7"/>
    <s v="LINEA DE LARGA VIDA"/>
    <x v="4"/>
    <x v="13"/>
    <s v="ELTROI05"/>
    <s v="COORTU02"/>
    <s v="B"/>
    <s v="10FORM02"/>
    <x v="0"/>
    <d v="2022-12-28T00:00:00"/>
    <m/>
    <x v="0"/>
    <s v="NO CUMPLE"/>
    <n v="0"/>
    <n v="3.4"/>
    <n v="-3.4"/>
    <n v="205"/>
    <s v="MIN"/>
    <n v="0"/>
  </r>
  <r>
    <s v="105945247"/>
    <x v="7"/>
    <x v="7"/>
    <s v="LINEA DE LARGA VIDA"/>
    <x v="3"/>
    <x v="14"/>
    <s v="ELECTI03"/>
    <s v="COORTU02"/>
    <s v="B"/>
    <s v="10FORM02"/>
    <x v="0"/>
    <d v="2022-12-28T00:00:00"/>
    <m/>
    <x v="0"/>
    <s v="NO CUMPLE"/>
    <n v="0"/>
    <n v="2"/>
    <n v="-2"/>
    <n v="2"/>
    <s v="H"/>
    <n v="0"/>
  </r>
  <r>
    <s v="105945247"/>
    <x v="7"/>
    <x v="7"/>
    <s v="LINEA DE LARGA VIDA"/>
    <x v="6"/>
    <x v="36"/>
    <s v="ELECTI03"/>
    <s v="COORTU02"/>
    <s v="B"/>
    <s v="10FORM02"/>
    <x v="0"/>
    <d v="2022-12-28T00:00:00"/>
    <m/>
    <x v="0"/>
    <s v="NO CUMPLE"/>
    <n v="0"/>
    <n v="4"/>
    <n v="-4"/>
    <n v="4"/>
    <s v="H"/>
    <n v="0"/>
  </r>
  <r>
    <s v="105889576"/>
    <x v="8"/>
    <x v="8"/>
    <s v="FORMADO"/>
    <x v="1"/>
    <x v="85"/>
    <s v="MECANI21"/>
    <s v="COORTU02"/>
    <s v="B"/>
    <s v="10FORM01"/>
    <x v="0"/>
    <d v="2022-12-20T00:00:00"/>
    <d v="2022-12-20T00:00:00"/>
    <x v="1"/>
    <s v="CUMPLE"/>
    <n v="1"/>
    <n v="1"/>
    <n v="0"/>
    <n v="1"/>
    <s v="H"/>
    <n v="1"/>
  </r>
  <r>
    <s v="105889577"/>
    <x v="9"/>
    <x v="9"/>
    <s v="FORMADO"/>
    <x v="1"/>
    <x v="85"/>
    <s v="MECANI21"/>
    <s v="COORTU02"/>
    <s v="A"/>
    <s v="10FORM01"/>
    <x v="0"/>
    <d v="2022-12-20T00:00:00"/>
    <d v="2022-12-20T00:00:00"/>
    <x v="1"/>
    <s v="CUMPLE"/>
    <n v="1"/>
    <n v="1"/>
    <n v="0"/>
    <n v="1"/>
    <s v="H"/>
    <n v="1"/>
  </r>
  <r>
    <s v="105938184"/>
    <x v="8"/>
    <x v="8"/>
    <s v="FORMADO"/>
    <x v="1"/>
    <x v="14"/>
    <s v="MECANI21"/>
    <s v="COORTU02"/>
    <s v="B"/>
    <s v="10FORM01"/>
    <x v="0"/>
    <d v="2022-12-20T00:00:00"/>
    <d v="2022-12-20T00:00:00"/>
    <x v="1"/>
    <s v="CUMPLE"/>
    <n v="3"/>
    <n v="8"/>
    <n v="-5"/>
    <n v="8"/>
    <s v="H"/>
    <n v="0.375"/>
  </r>
  <r>
    <s v="105938184"/>
    <x v="8"/>
    <x v="8"/>
    <s v="FORMADO"/>
    <x v="2"/>
    <x v="36"/>
    <s v="MECANI21"/>
    <s v="COORTU02"/>
    <s v="B"/>
    <s v="10FORM01"/>
    <x v="0"/>
    <d v="2022-12-20T00:00:00"/>
    <d v="2022-12-20T00:00:00"/>
    <x v="1"/>
    <s v="CUMPLE"/>
    <n v="0.5"/>
    <n v="0.5"/>
    <n v="0"/>
    <n v="0.5"/>
    <s v="H"/>
    <n v="1"/>
  </r>
  <r>
    <s v="105938184"/>
    <x v="8"/>
    <x v="8"/>
    <s v="FORMADO"/>
    <x v="5"/>
    <x v="36"/>
    <s v="INSTRI04"/>
    <s v="COORTU02"/>
    <s v="B"/>
    <s v="10FORM01"/>
    <x v="0"/>
    <d v="2022-12-20T00:00:00"/>
    <m/>
    <x v="0"/>
    <s v="NO CUMPLE"/>
    <n v="0"/>
    <n v="4"/>
    <n v="-4"/>
    <n v="4"/>
    <s v="H"/>
    <n v="0"/>
  </r>
  <r>
    <s v="105938184"/>
    <x v="8"/>
    <x v="8"/>
    <s v="FORMADO"/>
    <x v="4"/>
    <x v="13"/>
    <s v="ELTROI05"/>
    <s v="COORTU02"/>
    <s v="B"/>
    <s v="10FORM01"/>
    <x v="0"/>
    <d v="2022-12-20T00:00:00"/>
    <m/>
    <x v="0"/>
    <s v="NO CUMPLE"/>
    <n v="0"/>
    <n v="3.8"/>
    <n v="-3.8"/>
    <n v="3.8"/>
    <s v="H"/>
    <n v="0"/>
  </r>
  <r>
    <s v="105938184"/>
    <x v="8"/>
    <x v="8"/>
    <s v="FORMADO"/>
    <x v="3"/>
    <x v="14"/>
    <s v="ELECTI11"/>
    <s v="COORTU02"/>
    <s v="B"/>
    <s v="10FORM01"/>
    <x v="0"/>
    <d v="2022-12-20T00:00:00"/>
    <d v="2022-12-20T00:00:00"/>
    <x v="1"/>
    <s v="CUMPLE"/>
    <n v="2"/>
    <n v="2"/>
    <n v="0"/>
    <n v="2"/>
    <s v="H"/>
    <n v="1"/>
  </r>
  <r>
    <s v="105938184"/>
    <x v="8"/>
    <x v="8"/>
    <s v="FORMADO"/>
    <x v="6"/>
    <x v="36"/>
    <s v="ELECTI11"/>
    <s v="COORTU02"/>
    <s v="B"/>
    <s v="10FORM01"/>
    <x v="0"/>
    <d v="2022-12-20T00:00:00"/>
    <d v="2022-12-20T00:00:00"/>
    <x v="1"/>
    <s v="CUMPLE"/>
    <n v="4"/>
    <n v="4"/>
    <n v="0"/>
    <n v="4"/>
    <s v="H"/>
    <n v="1"/>
  </r>
  <r>
    <s v="105889095"/>
    <x v="7"/>
    <x v="7"/>
    <s v="LINEA DE LARGA VIDA"/>
    <x v="1"/>
    <x v="85"/>
    <s v="MECANI21"/>
    <s v="COORTU02"/>
    <s v="B"/>
    <s v="10FORM02"/>
    <x v="0"/>
    <d v="2022-12-19T00:00:00"/>
    <d v="2022-12-19T00:00:00"/>
    <x v="1"/>
    <s v="CUMPLE"/>
    <n v="1"/>
    <n v="1"/>
    <n v="0"/>
    <n v="1"/>
    <s v="H"/>
    <n v="1"/>
  </r>
  <r>
    <s v="105936353"/>
    <x v="5"/>
    <x v="5"/>
    <s v="FORMADO"/>
    <x v="1"/>
    <x v="59"/>
    <s v="MECANI21"/>
    <s v="COORTU02"/>
    <s v="B"/>
    <s v="10FORM01"/>
    <x v="0"/>
    <d v="2022-12-16T00:00:00"/>
    <m/>
    <x v="0"/>
    <s v="NO CUMPLE"/>
    <n v="0"/>
    <n v="1"/>
    <n v="-1"/>
    <n v="1"/>
    <s v="H"/>
    <n v="0"/>
  </r>
  <r>
    <s v="105873463"/>
    <x v="9"/>
    <x v="9"/>
    <s v="FORMADO"/>
    <x v="1"/>
    <x v="14"/>
    <s v="MECANI21"/>
    <s v="COORTU02"/>
    <s v="A"/>
    <s v="10FORM01"/>
    <x v="0"/>
    <d v="2022-12-15T00:00:00"/>
    <d v="2022-12-14T00:00:00"/>
    <x v="1"/>
    <s v="CUMPLE"/>
    <n v="4"/>
    <n v="8"/>
    <n v="-4"/>
    <n v="8"/>
    <s v="H"/>
    <n v="0.5"/>
  </r>
  <r>
    <s v="105873463"/>
    <x v="9"/>
    <x v="9"/>
    <s v="FORMADO"/>
    <x v="2"/>
    <x v="36"/>
    <s v="MECANI21"/>
    <s v="COORTU02"/>
    <s v="A"/>
    <s v="10FORM01"/>
    <x v="0"/>
    <d v="2022-12-15T00:00:00"/>
    <d v="2022-12-14T00:00:00"/>
    <x v="1"/>
    <s v="CUMPLE"/>
    <n v="0.5"/>
    <n v="0.5"/>
    <n v="0"/>
    <n v="0.5"/>
    <s v="H"/>
    <n v="1"/>
  </r>
  <r>
    <s v="105873463"/>
    <x v="9"/>
    <x v="9"/>
    <s v="FORMADO"/>
    <x v="7"/>
    <x v="37"/>
    <s v="MECANI21"/>
    <s v="COORTU02"/>
    <s v="A"/>
    <s v="10FORM01"/>
    <x v="0"/>
    <d v="2022-12-15T00:00:00"/>
    <d v="2022-12-14T00:00:00"/>
    <x v="1"/>
    <s v="CUMPLE"/>
    <n v="1"/>
    <n v="2"/>
    <n v="-1"/>
    <n v="2"/>
    <s v="H"/>
    <n v="0.5"/>
  </r>
  <r>
    <s v="105873463"/>
    <x v="9"/>
    <x v="9"/>
    <s v="FORMADO"/>
    <x v="5"/>
    <x v="36"/>
    <s v="INSTRI04"/>
    <s v="COORTU02"/>
    <s v="A"/>
    <s v="10FORM01"/>
    <x v="0"/>
    <d v="2022-12-15T00:00:00"/>
    <m/>
    <x v="0"/>
    <s v="NO CUMPLE"/>
    <n v="0"/>
    <n v="4"/>
    <n v="-4"/>
    <n v="4"/>
    <s v="H"/>
    <n v="0"/>
  </r>
  <r>
    <s v="105873463"/>
    <x v="9"/>
    <x v="9"/>
    <s v="FORMADO"/>
    <x v="4"/>
    <x v="13"/>
    <s v="ELTROI05"/>
    <s v="COORTU02"/>
    <s v="A"/>
    <s v="10FORM01"/>
    <x v="0"/>
    <d v="2022-12-15T00:00:00"/>
    <m/>
    <x v="0"/>
    <s v="NO CUMPLE"/>
    <n v="0"/>
    <n v="3.4"/>
    <n v="-3.4"/>
    <n v="205"/>
    <s v="MIN"/>
    <n v="0"/>
  </r>
  <r>
    <s v="105873463"/>
    <x v="9"/>
    <x v="9"/>
    <s v="FORMADO"/>
    <x v="3"/>
    <x v="14"/>
    <s v="ELECTI11"/>
    <s v="COORTU02"/>
    <s v="A"/>
    <s v="10FORM01"/>
    <x v="0"/>
    <d v="2022-12-15T00:00:00"/>
    <m/>
    <x v="0"/>
    <s v="NO CUMPLE"/>
    <n v="0"/>
    <n v="2"/>
    <n v="-2"/>
    <n v="2"/>
    <s v="H"/>
    <n v="0"/>
  </r>
  <r>
    <s v="105873463"/>
    <x v="9"/>
    <x v="9"/>
    <s v="FORMADO"/>
    <x v="6"/>
    <x v="36"/>
    <s v="ELECTI11"/>
    <s v="COORTU02"/>
    <s v="A"/>
    <s v="10FORM01"/>
    <x v="0"/>
    <d v="2022-12-15T00:00:00"/>
    <m/>
    <x v="0"/>
    <s v="NO CUMPLE"/>
    <n v="0"/>
    <n v="4"/>
    <n v="-4"/>
    <n v="4"/>
    <s v="H"/>
    <n v="0"/>
  </r>
  <r>
    <s v="105873463"/>
    <x v="9"/>
    <x v="9"/>
    <s v="FORMADO"/>
    <x v="11"/>
    <x v="37"/>
    <s v="ELECTI11"/>
    <s v="COORTU02"/>
    <s v="A"/>
    <s v="10FORM01"/>
    <x v="0"/>
    <d v="2022-12-15T00:00:00"/>
    <m/>
    <x v="0"/>
    <s v="NO CUMPLE"/>
    <n v="0"/>
    <n v="4"/>
    <n v="-4"/>
    <n v="4"/>
    <s v="H"/>
    <n v="0"/>
  </r>
  <r>
    <s v="105929274"/>
    <x v="2"/>
    <x v="2"/>
    <s v="EMPAQUE"/>
    <x v="3"/>
    <x v="7"/>
    <s v="ELECTI01"/>
    <s v="COORTU01"/>
    <s v="B"/>
    <s v="10EMPA15"/>
    <x v="0"/>
    <d v="2022-12-14T00:00:00"/>
    <d v="2022-12-14T00:00:00"/>
    <x v="1"/>
    <s v="CUMPLE"/>
    <n v="1"/>
    <n v="1"/>
    <n v="0"/>
    <n v="1"/>
    <s v="H"/>
    <n v="1"/>
  </r>
  <r>
    <s v="105869395"/>
    <x v="2"/>
    <x v="2"/>
    <s v="EMPAQUE"/>
    <x v="1"/>
    <x v="1"/>
    <s v="MECANI05"/>
    <s v="COORTU02"/>
    <s v="B"/>
    <s v="10EMPA15"/>
    <x v="0"/>
    <d v="2022-12-13T00:00:00"/>
    <m/>
    <x v="0"/>
    <s v="NO CUMPLE"/>
    <n v="0"/>
    <n v="2"/>
    <n v="-2"/>
    <n v="2"/>
    <s v="H"/>
    <n v="0"/>
  </r>
  <r>
    <s v="105927134"/>
    <x v="3"/>
    <x v="3"/>
    <s v="EMPAQUE"/>
    <x v="3"/>
    <x v="7"/>
    <s v="ELECTI01"/>
    <s v="COORTU01"/>
    <s v="B"/>
    <s v="10EMPA03"/>
    <x v="0"/>
    <d v="2022-12-13T00:00:00"/>
    <d v="2022-12-13T00:00:00"/>
    <x v="1"/>
    <s v="CUMPLE"/>
    <n v="1"/>
    <n v="1"/>
    <n v="0"/>
    <n v="1"/>
    <s v="H"/>
    <n v="1"/>
  </r>
  <r>
    <s v="106042327"/>
    <x v="4"/>
    <x v="4"/>
    <s v="EMBUTIDO SALCHICHON"/>
    <x v="1"/>
    <x v="34"/>
    <s v="MECANI17"/>
    <s v="COORTU02"/>
    <s v="B"/>
    <s v="10EMBU16"/>
    <x v="0"/>
    <d v="2022-12-10T00:00:00"/>
    <m/>
    <x v="0"/>
    <s v="NO CUMPLE"/>
    <n v="0"/>
    <n v="2"/>
    <n v="-2"/>
    <n v="2"/>
    <s v="H"/>
    <n v="0"/>
  </r>
  <r>
    <s v="106042327"/>
    <x v="4"/>
    <x v="4"/>
    <s v="EMBUTIDO SALCHICHON"/>
    <x v="3"/>
    <x v="10"/>
    <s v="ELTROI05"/>
    <s v="COORTU02"/>
    <s v="B"/>
    <s v="10EMBU16"/>
    <x v="0"/>
    <d v="2022-12-10T00:00:00"/>
    <m/>
    <x v="0"/>
    <s v="NO CUMPLE"/>
    <n v="0"/>
    <n v="2"/>
    <n v="-2"/>
    <n v="2"/>
    <s v="H"/>
    <n v="0"/>
  </r>
  <r>
    <s v="106042327"/>
    <x v="4"/>
    <x v="4"/>
    <s v="EMBUTIDO SALCHICHON"/>
    <x v="0"/>
    <x v="11"/>
    <s v="ELECTI03"/>
    <s v="COORTU02"/>
    <s v="B"/>
    <s v="10EMBU16"/>
    <x v="0"/>
    <d v="2022-12-10T00:00:00"/>
    <m/>
    <x v="0"/>
    <s v="NO CUMPLE"/>
    <n v="0"/>
    <n v="0.3"/>
    <n v="-0.3"/>
    <n v="0.3"/>
    <s v="H"/>
    <n v="0"/>
  </r>
  <r>
    <s v="105862799"/>
    <x v="1"/>
    <x v="1"/>
    <s v="EMPAQUE RIGIDO"/>
    <x v="1"/>
    <x v="1"/>
    <s v="MECANI19"/>
    <s v="COORTU03"/>
    <s v="A"/>
    <s v="10EMPA17"/>
    <x v="0"/>
    <d v="2022-12-08T00:00:00"/>
    <m/>
    <x v="0"/>
    <s v="NO CUMPLE"/>
    <n v="0"/>
    <n v="3"/>
    <n v="-3"/>
    <n v="3"/>
    <s v="H"/>
    <n v="0"/>
  </r>
  <r>
    <s v="105862799"/>
    <x v="1"/>
    <x v="1"/>
    <s v="EMPAQUE RIGIDO"/>
    <x v="2"/>
    <x v="2"/>
    <s v="INSTRI02"/>
    <s v="COORTU03"/>
    <s v="A"/>
    <s v="10EMPA17"/>
    <x v="0"/>
    <d v="2022-12-08T00:00:00"/>
    <d v="2022-12-06T00:00:00"/>
    <x v="1"/>
    <s v="CUMPLE"/>
    <n v="1"/>
    <n v="1"/>
    <n v="0"/>
    <n v="1"/>
    <s v="H"/>
    <n v="1"/>
  </r>
  <r>
    <s v="105867980"/>
    <x v="8"/>
    <x v="8"/>
    <s v="FORMADO"/>
    <x v="1"/>
    <x v="85"/>
    <s v="MECANI21"/>
    <s v="COORTU02"/>
    <s v="B"/>
    <s v="10FORM01"/>
    <x v="0"/>
    <d v="2022-12-06T00:00:00"/>
    <d v="2022-12-06T00:00:00"/>
    <x v="1"/>
    <s v="CUMPLE"/>
    <n v="1"/>
    <n v="1"/>
    <n v="0"/>
    <n v="1"/>
    <s v="H"/>
    <n v="1"/>
  </r>
  <r>
    <s v="105867981"/>
    <x v="9"/>
    <x v="9"/>
    <s v="FORMADO"/>
    <x v="1"/>
    <x v="85"/>
    <s v="MECANI21"/>
    <s v="COORTU02"/>
    <s v="A"/>
    <s v="10FORM01"/>
    <x v="0"/>
    <d v="2022-12-06T00:00:00"/>
    <d v="2022-12-06T00:00:00"/>
    <x v="1"/>
    <s v="CUMPLE"/>
    <n v="1"/>
    <n v="1"/>
    <n v="0"/>
    <n v="1"/>
    <s v="H"/>
    <n v="1"/>
  </r>
  <r>
    <s v="105867419"/>
    <x v="7"/>
    <x v="7"/>
    <s v="LINEA DE LARGA VIDA"/>
    <x v="1"/>
    <x v="85"/>
    <s v="MECANI21"/>
    <s v="COORTU02"/>
    <s v="B"/>
    <s v="10FORM02"/>
    <x v="0"/>
    <d v="2022-12-05T00:00:00"/>
    <d v="2022-12-05T00:00:00"/>
    <x v="1"/>
    <s v="CUMPLE"/>
    <n v="1"/>
    <n v="1"/>
    <n v="0"/>
    <n v="1"/>
    <s v="H"/>
    <n v="1"/>
  </r>
  <r>
    <s v="105883139"/>
    <x v="5"/>
    <x v="5"/>
    <s v="FORMADO"/>
    <x v="1"/>
    <x v="59"/>
    <s v="MECANI21"/>
    <s v="COORTU02"/>
    <s v="B"/>
    <s v="10FORM01"/>
    <x v="0"/>
    <d v="2022-12-04T00:00:00"/>
    <d v="2022-11-18T00:00:00"/>
    <x v="1"/>
    <s v="CUMPLE"/>
    <n v="1"/>
    <n v="1"/>
    <n v="0"/>
    <n v="1"/>
    <s v="H"/>
    <n v="1"/>
  </r>
  <r>
    <s v="105883139"/>
    <x v="5"/>
    <x v="5"/>
    <s v="FORMADO"/>
    <x v="2"/>
    <x v="13"/>
    <s v="MECANI21"/>
    <s v="COORTU02"/>
    <s v="B"/>
    <s v="10FORM01"/>
    <x v="0"/>
    <d v="2022-12-04T00:00:00"/>
    <d v="2022-11-18T00:00:00"/>
    <x v="1"/>
    <s v="CUMPLE"/>
    <n v="3"/>
    <n v="3"/>
    <n v="0"/>
    <n v="3"/>
    <s v="H"/>
    <n v="1"/>
  </r>
  <r>
    <s v="105883139"/>
    <x v="5"/>
    <x v="5"/>
    <s v="FORMADO"/>
    <x v="4"/>
    <x v="13"/>
    <s v="ELTROI06"/>
    <s v="COORTU02"/>
    <s v="B"/>
    <s v="10FORM01"/>
    <x v="0"/>
    <d v="2022-12-04T00:00:00"/>
    <d v="2022-11-27T00:00:00"/>
    <x v="1"/>
    <s v="CUMPLE"/>
    <n v="3"/>
    <n v="3"/>
    <n v="0"/>
    <n v="3"/>
    <s v="H"/>
    <n v="1"/>
  </r>
  <r>
    <s v="105883139"/>
    <x v="5"/>
    <x v="5"/>
    <s v="FORMADO"/>
    <x v="7"/>
    <x v="37"/>
    <s v="ELTROI06"/>
    <s v="COORTU02"/>
    <s v="B"/>
    <s v="10FORM01"/>
    <x v="0"/>
    <d v="2022-12-04T00:00:00"/>
    <d v="2022-11-18T00:00:00"/>
    <x v="1"/>
    <s v="CUMPLE"/>
    <n v="3"/>
    <n v="4"/>
    <n v="-1"/>
    <n v="4"/>
    <s v="H"/>
    <n v="0.75"/>
  </r>
  <r>
    <s v="105883139"/>
    <x v="5"/>
    <x v="5"/>
    <s v="FORMADO"/>
    <x v="5"/>
    <x v="13"/>
    <s v="ELECTI03"/>
    <s v="COORTU02"/>
    <s v="B"/>
    <s v="10FORM01"/>
    <x v="0"/>
    <d v="2022-12-04T00:00:00"/>
    <m/>
    <x v="0"/>
    <s v="NO CUMPLE"/>
    <n v="0"/>
    <n v="2"/>
    <n v="-2"/>
    <n v="2"/>
    <s v="H"/>
    <n v="0"/>
  </r>
  <r>
    <s v="105883139"/>
    <x v="5"/>
    <x v="5"/>
    <s v="FORMADO"/>
    <x v="11"/>
    <x v="37"/>
    <s v="ELECTI03"/>
    <s v="COORTU02"/>
    <s v="B"/>
    <s v="10FORM01"/>
    <x v="0"/>
    <d v="2022-12-04T00:00:00"/>
    <m/>
    <x v="0"/>
    <s v="NO CUMPLE"/>
    <n v="0"/>
    <n v="4"/>
    <n v="-4"/>
    <n v="4"/>
    <s v="H"/>
    <n v="0"/>
  </r>
  <r>
    <s v="105911641"/>
    <x v="5"/>
    <x v="5"/>
    <s v="FORMADO"/>
    <x v="1"/>
    <x v="59"/>
    <s v="MECANI21"/>
    <s v="COORTU02"/>
    <s v="B"/>
    <s v="10FORM01"/>
    <x v="0"/>
    <d v="2022-12-02T00:00:00"/>
    <m/>
    <x v="0"/>
    <s v="NO CUMPLE"/>
    <n v="0"/>
    <n v="1"/>
    <n v="-1"/>
    <n v="1"/>
    <s v="H"/>
    <n v="0"/>
  </r>
  <r>
    <s v="105911641"/>
    <x v="5"/>
    <x v="5"/>
    <s v="FORMADO"/>
    <x v="3"/>
    <x v="14"/>
    <s v="MECANI21"/>
    <s v="COORTU02"/>
    <s v="B"/>
    <s v="10FORM01"/>
    <x v="0"/>
    <d v="2022-12-02T00:00:00"/>
    <m/>
    <x v="0"/>
    <s v="NO CUMPLE"/>
    <n v="0"/>
    <n v="3"/>
    <n v="-3"/>
    <n v="3"/>
    <s v="H"/>
    <n v="0"/>
  </r>
  <r>
    <s v="105911641"/>
    <x v="5"/>
    <x v="5"/>
    <s v="FORMADO"/>
    <x v="6"/>
    <x v="14"/>
    <s v="ELECTI11"/>
    <s v="COORTU02"/>
    <s v="B"/>
    <s v="10FORM01"/>
    <x v="0"/>
    <d v="2022-12-02T00:00:00"/>
    <d v="2022-12-02T00:00:00"/>
    <x v="1"/>
    <s v="CUMPLE"/>
    <n v="2"/>
    <n v="2"/>
    <n v="0"/>
    <n v="2"/>
    <s v="H"/>
    <n v="1"/>
  </r>
  <r>
    <s v="105846122"/>
    <x v="1"/>
    <x v="1"/>
    <s v="EMPAQUE RIGIDO"/>
    <x v="1"/>
    <x v="3"/>
    <s v="MECANI14"/>
    <s v="COORTU01"/>
    <s v="A"/>
    <s v="10EMPA17"/>
    <x v="0"/>
    <d v="2022-12-01T00:00:00"/>
    <m/>
    <x v="0"/>
    <s v="NO CUMPLE"/>
    <n v="0"/>
    <n v="1"/>
    <n v="-1"/>
    <n v="1"/>
    <s v="H"/>
    <n v="0"/>
  </r>
  <r>
    <s v="105846122"/>
    <x v="1"/>
    <x v="1"/>
    <s v="EMPAQUE RIGIDO"/>
    <x v="2"/>
    <x v="4"/>
    <s v="INSTRI08"/>
    <s v="COORTU01"/>
    <s v="A"/>
    <s v="10EMPA17"/>
    <x v="0"/>
    <d v="2022-12-01T00:00:00"/>
    <m/>
    <x v="0"/>
    <s v="NO CUMPLE"/>
    <n v="0"/>
    <n v="1"/>
    <n v="-1"/>
    <n v="1"/>
    <s v="H"/>
    <n v="0"/>
  </r>
  <r>
    <s v="105846122"/>
    <x v="1"/>
    <x v="1"/>
    <s v="EMPAQUE RIGIDO"/>
    <x v="3"/>
    <x v="5"/>
    <s v="ELECTI01"/>
    <s v="COORTU01"/>
    <s v="A"/>
    <s v="10EMPA17"/>
    <x v="0"/>
    <d v="2022-12-01T00:00:00"/>
    <d v="2022-12-01T00:00:00"/>
    <x v="1"/>
    <s v="CUMPLE"/>
    <n v="1"/>
    <n v="1"/>
    <n v="0"/>
    <n v="1"/>
    <s v="H"/>
    <n v="1"/>
  </r>
  <r>
    <s v="105850349"/>
    <x v="2"/>
    <x v="2"/>
    <s v="EMPAQUE"/>
    <x v="2"/>
    <x v="6"/>
    <s v="ELECTI03"/>
    <s v="COORTU02"/>
    <s v="B"/>
    <s v="10EMPA15"/>
    <x v="0"/>
    <d v="2022-11-30T00:00:00"/>
    <d v="2022-11-30T00:00:00"/>
    <x v="1"/>
    <s v="CUMPLE"/>
    <n v="1"/>
    <n v="2"/>
    <n v="-1"/>
    <n v="2"/>
    <s v="H"/>
    <n v="0.5"/>
  </r>
  <r>
    <s v="105889149"/>
    <x v="7"/>
    <x v="7"/>
    <s v="LINEA DE LARGA VIDA"/>
    <x v="1"/>
    <x v="14"/>
    <s v="MECANI21"/>
    <s v="COORTU02"/>
    <s v="B"/>
    <s v="10FORM02"/>
    <x v="0"/>
    <d v="2022-11-24T00:00:00"/>
    <d v="2022-11-24T00:00:00"/>
    <x v="1"/>
    <s v="CUMPLE"/>
    <n v="4.5"/>
    <n v="8"/>
    <n v="-3.5"/>
    <n v="8"/>
    <s v="H"/>
    <n v="0.5625"/>
  </r>
  <r>
    <s v="105889149"/>
    <x v="7"/>
    <x v="7"/>
    <s v="LINEA DE LARGA VIDA"/>
    <x v="3"/>
    <x v="86"/>
    <s v="ELECTINT"/>
    <s v="COORTU02"/>
    <s v="B"/>
    <s v="10FORM02"/>
    <x v="0"/>
    <d v="2022-11-24T00:00:00"/>
    <m/>
    <x v="0"/>
    <s v="NO CUMPLE"/>
    <n v="0"/>
    <n v="2"/>
    <n v="-2"/>
    <n v="2"/>
    <s v="H"/>
    <n v="0"/>
  </r>
  <r>
    <s v="105836006"/>
    <x v="8"/>
    <x v="8"/>
    <s v="FORMADO"/>
    <x v="1"/>
    <x v="85"/>
    <s v="MECANINT"/>
    <s v="COORTU02"/>
    <s v="B"/>
    <s v="10FORM01"/>
    <x v="0"/>
    <d v="2022-11-22T00:00:00"/>
    <m/>
    <x v="0"/>
    <s v="NO CUMPLE"/>
    <n v="0"/>
    <n v="1"/>
    <n v="-1"/>
    <n v="1"/>
    <s v="H"/>
    <n v="0"/>
  </r>
  <r>
    <s v="105836007"/>
    <x v="9"/>
    <x v="9"/>
    <s v="FORMADO"/>
    <x v="1"/>
    <x v="85"/>
    <s v="MECANI21"/>
    <s v="COORTU02"/>
    <s v="B"/>
    <s v="10FORM01"/>
    <x v="0"/>
    <d v="2022-11-22T00:00:00"/>
    <d v="2022-11-22T00:00:00"/>
    <x v="1"/>
    <s v="CUMPLE"/>
    <n v="1"/>
    <n v="1"/>
    <n v="0"/>
    <n v="1"/>
    <s v="H"/>
    <n v="1"/>
  </r>
  <r>
    <s v="105835415"/>
    <x v="7"/>
    <x v="7"/>
    <s v="LINEA DE LARGA VIDA"/>
    <x v="1"/>
    <x v="85"/>
    <s v="MECANI09"/>
    <s v="COORTU02"/>
    <s v="B"/>
    <s v="10FORM02"/>
    <x v="0"/>
    <d v="2022-11-21T00:00:00"/>
    <d v="2022-11-27T00:00:00"/>
    <x v="1"/>
    <s v="NO CUMPLE"/>
    <n v="1"/>
    <n v="1"/>
    <n v="0"/>
    <n v="1"/>
    <s v="H"/>
    <n v="1"/>
  </r>
  <r>
    <s v="105881134"/>
    <x v="8"/>
    <x v="8"/>
    <s v="FORMADO"/>
    <x v="1"/>
    <x v="14"/>
    <s v="MECANINT"/>
    <s v="COORTU02"/>
    <s v="B"/>
    <s v="10FORM01"/>
    <x v="0"/>
    <d v="2022-11-20T00:00:00"/>
    <m/>
    <x v="0"/>
    <s v="NO CUMPLE"/>
    <n v="0"/>
    <n v="8"/>
    <n v="-8"/>
    <n v="8"/>
    <s v="H"/>
    <n v="0"/>
  </r>
  <r>
    <s v="105881134"/>
    <x v="8"/>
    <x v="8"/>
    <s v="FORMADO"/>
    <x v="3"/>
    <x v="14"/>
    <s v="ELECTI04"/>
    <s v="COORTU02"/>
    <s v="B"/>
    <s v="10FORM01"/>
    <x v="0"/>
    <d v="2022-11-20T00:00:00"/>
    <d v="2022-11-17T00:00:00"/>
    <x v="1"/>
    <s v="CUMPLE"/>
    <n v="2"/>
    <n v="2"/>
    <n v="0"/>
    <n v="2"/>
    <s v="H"/>
    <n v="1"/>
  </r>
  <r>
    <s v="105776832"/>
    <x v="3"/>
    <x v="3"/>
    <s v="EMPAQUE"/>
    <x v="12"/>
    <x v="65"/>
    <s v="MECANIOP"/>
    <s v="COORTU01"/>
    <s v="B"/>
    <s v="10EMPA03"/>
    <x v="0"/>
    <d v="2022-11-17T00:00:00"/>
    <d v="2023-08-05T00:00:00"/>
    <x v="1"/>
    <s v="NO CUMPLE"/>
    <n v="8"/>
    <n v="16"/>
    <n v="-8"/>
    <n v="16"/>
    <s v="H"/>
    <n v="0.5"/>
  </r>
  <r>
    <s v="105776832"/>
    <x v="3"/>
    <x v="3"/>
    <s v="EMPAQUE"/>
    <x v="0"/>
    <x v="13"/>
    <s v="MECANI19"/>
    <s v="COORTU01"/>
    <s v="B"/>
    <s v="10EMPA03"/>
    <x v="0"/>
    <d v="2022-11-17T00:00:00"/>
    <d v="2023-08-06T00:00:00"/>
    <x v="1"/>
    <s v="NO CUMPLE"/>
    <n v="4"/>
    <n v="5"/>
    <n v="-1"/>
    <n v="5"/>
    <s v="H"/>
    <n v="0.8"/>
  </r>
  <r>
    <s v="105776832"/>
    <x v="3"/>
    <x v="3"/>
    <s v="EMPAQUE"/>
    <x v="7"/>
    <x v="47"/>
    <s v="MECANI19"/>
    <s v="COORTU01"/>
    <s v="B"/>
    <s v="10EMPA03"/>
    <x v="0"/>
    <d v="2022-11-17T00:00:00"/>
    <d v="2023-08-06T00:00:00"/>
    <x v="1"/>
    <s v="NO CUMPLE"/>
    <n v="8"/>
    <n v="10"/>
    <n v="-2"/>
    <n v="10"/>
    <s v="H"/>
    <n v="0.8"/>
  </r>
  <r>
    <s v="105776832"/>
    <x v="3"/>
    <x v="3"/>
    <s v="EMPAQUE"/>
    <x v="4"/>
    <x v="37"/>
    <s v="MECANI17"/>
    <s v="COORTU01"/>
    <s v="B"/>
    <s v="10EMPA03"/>
    <x v="0"/>
    <d v="2022-11-17T00:00:00"/>
    <d v="2023-08-06T00:00:00"/>
    <x v="1"/>
    <s v="NO CUMPLE"/>
    <n v="2"/>
    <n v="3"/>
    <n v="-1"/>
    <n v="3"/>
    <s v="H"/>
    <n v="0.66666666666666663"/>
  </r>
  <r>
    <s v="105776832"/>
    <x v="3"/>
    <x v="3"/>
    <s v="EMPAQUE"/>
    <x v="9"/>
    <x v="65"/>
    <s v="MECANI13"/>
    <s v="COORTU01"/>
    <s v="B"/>
    <s v="10EMPA03"/>
    <x v="0"/>
    <d v="2022-11-17T00:00:00"/>
    <d v="2023-08-05T00:00:00"/>
    <x v="1"/>
    <s v="NO CUMPLE"/>
    <n v="8"/>
    <n v="16"/>
    <n v="-8"/>
    <n v="16"/>
    <s v="H"/>
    <n v="0.5"/>
  </r>
  <r>
    <s v="105776832"/>
    <x v="3"/>
    <x v="3"/>
    <s v="EMPAQUE"/>
    <x v="8"/>
    <x v="65"/>
    <s v="MECANI04"/>
    <s v="COORTU01"/>
    <s v="B"/>
    <s v="10EMPA03"/>
    <x v="0"/>
    <d v="2022-11-17T00:00:00"/>
    <d v="2023-08-05T00:00:00"/>
    <x v="1"/>
    <s v="NO CUMPLE"/>
    <n v="8"/>
    <n v="16"/>
    <n v="-8"/>
    <n v="16"/>
    <s v="H"/>
    <n v="0.5"/>
  </r>
  <r>
    <s v="105776832"/>
    <x v="3"/>
    <x v="3"/>
    <s v="EMPAQUE"/>
    <x v="6"/>
    <x v="13"/>
    <s v="INSTRI08"/>
    <s v="COORTU01"/>
    <s v="B"/>
    <s v="10EMPA03"/>
    <x v="0"/>
    <d v="2022-11-17T00:00:00"/>
    <d v="2022-10-30T00:00:00"/>
    <x v="1"/>
    <s v="CUMPLE"/>
    <n v="3"/>
    <n v="13.5"/>
    <n v="-10.5"/>
    <n v="13.5"/>
    <s v="H"/>
    <n v="0.22222222222222221"/>
  </r>
  <r>
    <s v="105776832"/>
    <x v="3"/>
    <x v="3"/>
    <s v="EMPAQUE"/>
    <x v="5"/>
    <x v="13"/>
    <s v="ELTROI04"/>
    <s v="COORTU01"/>
    <s v="B"/>
    <s v="10EMPA03"/>
    <x v="0"/>
    <d v="2022-11-17T00:00:00"/>
    <d v="2022-10-19T00:00:00"/>
    <x v="1"/>
    <s v="CUMPLE"/>
    <n v="1"/>
    <n v="2"/>
    <n v="-1"/>
    <n v="2"/>
    <s v="H"/>
    <n v="0.5"/>
  </r>
  <r>
    <s v="105776832"/>
    <x v="3"/>
    <x v="3"/>
    <s v="EMPAQUE"/>
    <x v="11"/>
    <x v="37"/>
    <s v="ELTROI04"/>
    <s v="COORTU01"/>
    <s v="B"/>
    <s v="10EMPA03"/>
    <x v="0"/>
    <d v="2022-11-17T00:00:00"/>
    <d v="2022-10-19T00:00:00"/>
    <x v="1"/>
    <s v="CUMPLE"/>
    <n v="2"/>
    <n v="4"/>
    <n v="-2"/>
    <n v="4"/>
    <s v="H"/>
    <n v="0.5"/>
  </r>
  <r>
    <s v="105826662"/>
    <x v="3"/>
    <x v="3"/>
    <s v="EMPAQUE"/>
    <x v="1"/>
    <x v="19"/>
    <s v="ELECTI11"/>
    <s v="COORTU02"/>
    <s v="B"/>
    <s v="10EMPA03"/>
    <x v="0"/>
    <d v="2022-11-17T00:00:00"/>
    <d v="2022-11-16T00:00:00"/>
    <x v="1"/>
    <s v="CUMPLE"/>
    <n v="1"/>
    <n v="2"/>
    <n v="-1"/>
    <n v="2"/>
    <s v="H"/>
    <n v="0.5"/>
  </r>
  <r>
    <s v="105776832"/>
    <x v="3"/>
    <x v="3"/>
    <s v="EMPAQUE"/>
    <x v="3"/>
    <x v="13"/>
    <s v="ELECTI03"/>
    <s v="COORTU01"/>
    <s v="B"/>
    <s v="10EMPA03"/>
    <x v="0"/>
    <d v="2022-11-17T00:00:00"/>
    <d v="2022-11-08T00:00:00"/>
    <x v="1"/>
    <s v="CUMPLE"/>
    <n v="1"/>
    <n v="10"/>
    <n v="-9"/>
    <n v="5"/>
    <s v="H"/>
    <n v="0.1"/>
  </r>
  <r>
    <s v="105776832"/>
    <x v="3"/>
    <x v="3"/>
    <s v="EMPAQUE"/>
    <x v="2"/>
    <x v="87"/>
    <s v="ELECTI03"/>
    <s v="COORTU01"/>
    <s v="B"/>
    <s v="10EMPA03"/>
    <x v="0"/>
    <d v="2022-11-17T00:00:00"/>
    <d v="2022-11-08T00:00:00"/>
    <x v="1"/>
    <s v="CUMPLE"/>
    <n v="1"/>
    <n v="16"/>
    <n v="-15"/>
    <n v="8"/>
    <s v="H"/>
    <n v="6.25E-2"/>
  </r>
  <r>
    <s v="105816899"/>
    <x v="1"/>
    <x v="1"/>
    <s v="EMPAQUE RIGIDO"/>
    <x v="16"/>
    <x v="82"/>
    <s v="MECANI19"/>
    <s v="COORTU03"/>
    <s v="A"/>
    <s v="10EMPA17"/>
    <x v="0"/>
    <d v="2022-11-16T00:00:00"/>
    <m/>
    <x v="0"/>
    <s v="NO CUMPLE"/>
    <n v="0"/>
    <n v="5"/>
    <n v="-5"/>
    <n v="5"/>
    <s v="H"/>
    <n v="0"/>
  </r>
  <r>
    <s v="105816899"/>
    <x v="1"/>
    <x v="1"/>
    <s v="EMPAQUE RIGIDO"/>
    <x v="3"/>
    <x v="6"/>
    <s v="ELECTI09"/>
    <s v="COORTU03"/>
    <s v="A"/>
    <s v="10EMPA17"/>
    <x v="0"/>
    <d v="2022-11-16T00:00:00"/>
    <m/>
    <x v="0"/>
    <s v="NO CUMPLE"/>
    <n v="0"/>
    <n v="1"/>
    <n v="-1"/>
    <n v="1"/>
    <s v="H"/>
    <n v="0"/>
  </r>
  <r>
    <s v="105875456"/>
    <x v="3"/>
    <x v="3"/>
    <s v="EMPAQUE"/>
    <x v="3"/>
    <x v="7"/>
    <s v="ELECTI11"/>
    <s v="COORTU02"/>
    <s v="B"/>
    <s v="10EMPA03"/>
    <x v="0"/>
    <d v="2022-11-15T00:00:00"/>
    <d v="2022-11-15T00:00:00"/>
    <x v="1"/>
    <s v="CUMPLE"/>
    <n v="1"/>
    <n v="1"/>
    <n v="0"/>
    <n v="1"/>
    <s v="H"/>
    <n v="1"/>
  </r>
  <r>
    <s v="105814778"/>
    <x v="9"/>
    <x v="9"/>
    <s v="FORMADO"/>
    <x v="1"/>
    <x v="14"/>
    <s v="MECANI21"/>
    <s v="COORTU02"/>
    <s v="B"/>
    <s v="10FORM01"/>
    <x v="0"/>
    <d v="2022-11-14T00:00:00"/>
    <d v="2022-11-14T00:00:00"/>
    <x v="1"/>
    <s v="CUMPLE"/>
    <n v="8"/>
    <n v="8"/>
    <n v="0"/>
    <n v="8"/>
    <s v="H"/>
    <n v="1"/>
  </r>
  <r>
    <s v="105814778"/>
    <x v="9"/>
    <x v="9"/>
    <s v="FORMADO"/>
    <x v="3"/>
    <x v="14"/>
    <s v="ELECTI11"/>
    <s v="COORTU02"/>
    <s v="B"/>
    <s v="10FORM01"/>
    <x v="0"/>
    <d v="2022-11-14T00:00:00"/>
    <d v="2022-11-14T00:00:00"/>
    <x v="1"/>
    <s v="CUMPLE"/>
    <n v="2"/>
    <n v="2"/>
    <n v="0"/>
    <n v="2"/>
    <s v="H"/>
    <n v="1"/>
  </r>
  <r>
    <s v="105814779"/>
    <x v="2"/>
    <x v="2"/>
    <s v="EMPAQUE"/>
    <x v="3"/>
    <x v="17"/>
    <s v="MECANI19"/>
    <s v="COORTU02"/>
    <s v="B"/>
    <s v="10EMPA15"/>
    <x v="0"/>
    <d v="2022-11-13T00:00:00"/>
    <d v="2022-11-04T00:00:00"/>
    <x v="1"/>
    <s v="CUMPLE"/>
    <n v="2"/>
    <n v="3"/>
    <n v="-1"/>
    <n v="3"/>
    <s v="H"/>
    <n v="0.66666666666666663"/>
  </r>
  <r>
    <s v="105814779"/>
    <x v="2"/>
    <x v="2"/>
    <s v="EMPAQUE"/>
    <x v="5"/>
    <x v="48"/>
    <s v="INSTRI04"/>
    <s v="COORTU02"/>
    <s v="B"/>
    <s v="10EMPA15"/>
    <x v="0"/>
    <d v="2022-11-13T00:00:00"/>
    <m/>
    <x v="0"/>
    <s v="NO CUMPLE"/>
    <n v="0"/>
    <n v="6"/>
    <n v="-6"/>
    <n v="6"/>
    <s v="H"/>
    <n v="0"/>
  </r>
  <r>
    <s v="105814779"/>
    <x v="2"/>
    <x v="2"/>
    <s v="EMPAQUE"/>
    <x v="6"/>
    <x v="18"/>
    <s v="ELTROI04"/>
    <s v="COORTU02"/>
    <s v="B"/>
    <s v="10EMPA15"/>
    <x v="0"/>
    <d v="2022-11-13T00:00:00"/>
    <d v="2022-11-27T00:00:00"/>
    <x v="1"/>
    <s v="NO CUMPLE"/>
    <n v="1"/>
    <n v="2"/>
    <n v="-1"/>
    <n v="2"/>
    <s v="H"/>
    <n v="0.5"/>
  </r>
  <r>
    <s v="105814779"/>
    <x v="2"/>
    <x v="2"/>
    <s v="EMPAQUE"/>
    <x v="4"/>
    <x v="49"/>
    <s v="ELTROI04"/>
    <s v="COORTU02"/>
    <s v="B"/>
    <s v="10EMPA15"/>
    <x v="0"/>
    <d v="2022-11-13T00:00:00"/>
    <d v="2022-11-27T00:00:00"/>
    <x v="1"/>
    <s v="NO CUMPLE"/>
    <n v="2"/>
    <n v="6"/>
    <n v="-4"/>
    <n v="6"/>
    <s v="H"/>
    <n v="0.33333333333333331"/>
  </r>
  <r>
    <s v="105814779"/>
    <x v="2"/>
    <x v="2"/>
    <s v="EMPAQUE"/>
    <x v="11"/>
    <x v="46"/>
    <s v="ELECTI03"/>
    <s v="COORTU02"/>
    <s v="B"/>
    <s v="10EMPA15"/>
    <x v="0"/>
    <d v="2022-11-13T00:00:00"/>
    <m/>
    <x v="0"/>
    <s v="NO CUMPLE"/>
    <n v="0"/>
    <n v="6"/>
    <n v="-6"/>
    <n v="6"/>
    <s v="H"/>
    <n v="0"/>
  </r>
  <r>
    <s v="105814779"/>
    <x v="2"/>
    <x v="2"/>
    <s v="EMPAQUE"/>
    <x v="8"/>
    <x v="16"/>
    <s v="ELECTI03"/>
    <s v="COORTU02"/>
    <s v="B"/>
    <s v="10EMPA15"/>
    <x v="0"/>
    <d v="2022-11-13T00:00:00"/>
    <m/>
    <x v="0"/>
    <s v="NO CUMPLE"/>
    <n v="0"/>
    <n v="4"/>
    <n v="-4"/>
    <n v="4"/>
    <s v="H"/>
    <n v="0"/>
  </r>
  <r>
    <s v="105812834"/>
    <x v="7"/>
    <x v="7"/>
    <s v="LINEA DE LARGA VIDA"/>
    <x v="1"/>
    <x v="85"/>
    <s v="MECANI09"/>
    <s v="COORTU02"/>
    <s v="B"/>
    <s v="10FORM02"/>
    <x v="0"/>
    <d v="2022-11-09T00:00:00"/>
    <d v="2022-11-12T00:00:00"/>
    <x v="1"/>
    <s v="NO CUMPLE"/>
    <n v="1"/>
    <n v="1"/>
    <n v="0"/>
    <n v="1"/>
    <s v="H"/>
    <n v="1"/>
  </r>
  <r>
    <s v="105813219"/>
    <x v="8"/>
    <x v="8"/>
    <s v="FORMADO"/>
    <x v="1"/>
    <x v="85"/>
    <s v="MECANINT"/>
    <s v="COORTU02"/>
    <s v="B"/>
    <s v="10FORM01"/>
    <x v="0"/>
    <d v="2022-11-08T00:00:00"/>
    <m/>
    <x v="0"/>
    <s v="NO CUMPLE"/>
    <n v="0"/>
    <n v="1"/>
    <n v="-1"/>
    <n v="1"/>
    <s v="H"/>
    <n v="0"/>
  </r>
  <r>
    <s v="105813220"/>
    <x v="9"/>
    <x v="9"/>
    <s v="FORMADO"/>
    <x v="1"/>
    <x v="85"/>
    <s v="MECANI21"/>
    <s v="COORTU02"/>
    <s v="B"/>
    <s v="10FORM01"/>
    <x v="0"/>
    <d v="2022-11-08T00:00:00"/>
    <d v="2022-11-08T00:00:00"/>
    <x v="1"/>
    <s v="CUMPLE"/>
    <n v="1"/>
    <n v="1"/>
    <n v="0"/>
    <n v="1"/>
    <s v="H"/>
    <n v="1"/>
  </r>
  <r>
    <s v="105877410"/>
    <x v="2"/>
    <x v="2"/>
    <s v="EMPAQUE"/>
    <x v="3"/>
    <x v="7"/>
    <s v="ELECTI01"/>
    <s v="COORTU01"/>
    <s v="B"/>
    <s v="10EMPA15"/>
    <x v="0"/>
    <d v="2022-11-07T00:00:00"/>
    <d v="2022-11-07T00:00:00"/>
    <x v="1"/>
    <s v="CUMPLE"/>
    <n v="1"/>
    <n v="1"/>
    <n v="0"/>
    <n v="1"/>
    <s v="H"/>
    <n v="1"/>
  </r>
  <r>
    <s v="105791422"/>
    <x v="1"/>
    <x v="1"/>
    <s v="EMPAQUE RIGIDO"/>
    <x v="1"/>
    <x v="3"/>
    <s v="MECANI20"/>
    <s v="COORTU01"/>
    <s v="A"/>
    <s v="10EMPA17"/>
    <x v="0"/>
    <d v="2022-11-06T00:00:00"/>
    <m/>
    <x v="0"/>
    <s v="NO CUMPLE"/>
    <n v="0"/>
    <n v="1"/>
    <n v="-1"/>
    <n v="1"/>
    <s v="H"/>
    <n v="0"/>
  </r>
  <r>
    <s v="105791422"/>
    <x v="1"/>
    <x v="1"/>
    <s v="EMPAQUE RIGIDO"/>
    <x v="2"/>
    <x v="4"/>
    <s v="INSTRI08"/>
    <s v="COORTU01"/>
    <s v="A"/>
    <s v="10EMPA17"/>
    <x v="0"/>
    <d v="2022-11-06T00:00:00"/>
    <d v="2022-10-31T00:00:00"/>
    <x v="1"/>
    <s v="CUMPLE"/>
    <n v="1"/>
    <n v="1"/>
    <n v="0"/>
    <n v="1"/>
    <s v="H"/>
    <n v="1"/>
  </r>
  <r>
    <s v="105791422"/>
    <x v="1"/>
    <x v="1"/>
    <s v="EMPAQUE RIGIDO"/>
    <x v="3"/>
    <x v="5"/>
    <s v="ELECTI01"/>
    <s v="COORTU01"/>
    <s v="A"/>
    <s v="10EMPA17"/>
    <x v="0"/>
    <d v="2022-11-06T00:00:00"/>
    <d v="2022-10-20T00:00:00"/>
    <x v="1"/>
    <s v="CUMPLE"/>
    <n v="1"/>
    <n v="1"/>
    <n v="0"/>
    <n v="1"/>
    <s v="H"/>
    <n v="1"/>
  </r>
  <r>
    <s v="105860823"/>
    <x v="5"/>
    <x v="5"/>
    <s v="FORMADO"/>
    <x v="1"/>
    <x v="59"/>
    <s v="MECANI21"/>
    <s v="COORTU02"/>
    <s v="B"/>
    <s v="10FORM01"/>
    <x v="0"/>
    <d v="2022-11-04T00:00:00"/>
    <d v="2022-11-04T00:00:00"/>
    <x v="1"/>
    <s v="CUMPLE"/>
    <n v="1.5"/>
    <n v="1"/>
    <n v="0.5"/>
    <n v="1"/>
    <s v="H"/>
    <n v="1.5"/>
  </r>
  <r>
    <s v="105860823"/>
    <x v="5"/>
    <x v="5"/>
    <s v="FORMADO"/>
    <x v="3"/>
    <x v="14"/>
    <s v="MECANI21"/>
    <s v="COORTU02"/>
    <s v="B"/>
    <s v="10FORM01"/>
    <x v="0"/>
    <d v="2022-11-04T00:00:00"/>
    <d v="2022-11-04T00:00:00"/>
    <x v="1"/>
    <s v="CUMPLE"/>
    <n v="4.5"/>
    <n v="3"/>
    <n v="1.5"/>
    <n v="3"/>
    <s v="H"/>
    <n v="1.5"/>
  </r>
  <r>
    <s v="105860823"/>
    <x v="5"/>
    <x v="5"/>
    <s v="FORMADO"/>
    <x v="6"/>
    <x v="14"/>
    <s v="ELECTI11"/>
    <s v="COORTU02"/>
    <s v="B"/>
    <s v="10FORM01"/>
    <x v="0"/>
    <d v="2022-11-04T00:00:00"/>
    <d v="2022-11-04T00:00:00"/>
    <x v="1"/>
    <s v="CUMPLE"/>
    <n v="2"/>
    <n v="2"/>
    <n v="0"/>
    <n v="2"/>
    <s v="H"/>
    <n v="1"/>
  </r>
  <r>
    <s v="105802079"/>
    <x v="1"/>
    <x v="1"/>
    <s v="EMPAQUE RIGIDO"/>
    <x v="1"/>
    <x v="1"/>
    <s v="MECANI04"/>
    <s v="COORTU03"/>
    <s v="A"/>
    <s v="10EMPA17"/>
    <x v="0"/>
    <d v="2022-11-03T00:00:00"/>
    <d v="2022-11-03T00:00:00"/>
    <x v="1"/>
    <s v="CUMPLE"/>
    <n v="2"/>
    <n v="3"/>
    <n v="-1"/>
    <n v="3"/>
    <s v="H"/>
    <n v="0.66666666666666663"/>
  </r>
  <r>
    <s v="105802079"/>
    <x v="1"/>
    <x v="1"/>
    <s v="EMPAQUE RIGIDO"/>
    <x v="2"/>
    <x v="2"/>
    <s v="INSTRI02"/>
    <s v="COORTU03"/>
    <s v="A"/>
    <s v="10EMPA17"/>
    <x v="0"/>
    <d v="2022-11-03T00:00:00"/>
    <d v="2022-11-14T00:00:00"/>
    <x v="1"/>
    <s v="NO CUMPLE"/>
    <n v="1"/>
    <n v="1"/>
    <n v="0"/>
    <n v="1"/>
    <s v="H"/>
    <n v="1"/>
  </r>
  <r>
    <s v="105793731"/>
    <x v="2"/>
    <x v="2"/>
    <s v="EMPAQUE"/>
    <x v="1"/>
    <x v="88"/>
    <s v="MECANI19"/>
    <s v="COORTU02"/>
    <s v="B"/>
    <s v="10EMPA15"/>
    <x v="0"/>
    <d v="2022-11-02T00:00:00"/>
    <d v="2022-11-02T00:00:00"/>
    <x v="1"/>
    <s v="CUMPLE"/>
    <n v="2"/>
    <n v="2"/>
    <n v="0"/>
    <n v="2"/>
    <s v="H"/>
    <n v="1"/>
  </r>
  <r>
    <s v="105658776"/>
    <x v="2"/>
    <x v="2"/>
    <s v="EMPAQUE"/>
    <x v="3"/>
    <x v="17"/>
    <s v="MECANI13"/>
    <s v="COORTU01"/>
    <s v="B"/>
    <s v="10EMPA15"/>
    <x v="0"/>
    <d v="2022-10-30T00:00:00"/>
    <d v="2022-09-10T00:00:00"/>
    <x v="1"/>
    <s v="CUMPLE"/>
    <n v="2"/>
    <n v="3"/>
    <n v="-1"/>
    <n v="3"/>
    <s v="H"/>
    <n v="0.66666666666666663"/>
  </r>
  <r>
    <s v="105658776"/>
    <x v="2"/>
    <x v="2"/>
    <s v="EMPAQUE"/>
    <x v="6"/>
    <x v="18"/>
    <s v="ELTROI06"/>
    <s v="COORTU01"/>
    <s v="B"/>
    <s v="10EMPA15"/>
    <x v="0"/>
    <d v="2022-10-30T00:00:00"/>
    <d v="2022-08-14T00:00:00"/>
    <x v="1"/>
    <s v="CUMPLE"/>
    <n v="1.5"/>
    <n v="2"/>
    <n v="-0.5"/>
    <n v="2"/>
    <s v="H"/>
    <n v="0.75"/>
  </r>
  <r>
    <s v="105658776"/>
    <x v="2"/>
    <x v="2"/>
    <s v="EMPAQUE"/>
    <x v="8"/>
    <x v="16"/>
    <s v="ELECTINT"/>
    <s v="COORTU01"/>
    <s v="B"/>
    <s v="10EMPA15"/>
    <x v="0"/>
    <d v="2022-10-30T00:00:00"/>
    <m/>
    <x v="0"/>
    <s v="NO CUMPLE"/>
    <n v="0"/>
    <n v="4"/>
    <n v="-4"/>
    <n v="4"/>
    <s v="H"/>
    <n v="0"/>
  </r>
  <r>
    <s v="105791417"/>
    <x v="8"/>
    <x v="8"/>
    <s v="FORMADO"/>
    <x v="1"/>
    <x v="85"/>
    <s v="MECANI21"/>
    <s v="COORTU02"/>
    <s v="B"/>
    <s v="10FORM01"/>
    <x v="0"/>
    <d v="2022-10-25T00:00:00"/>
    <d v="2022-10-25T00:00:00"/>
    <x v="1"/>
    <s v="CUMPLE"/>
    <n v="1"/>
    <n v="1"/>
    <n v="0"/>
    <n v="1"/>
    <s v="H"/>
    <n v="1"/>
  </r>
  <r>
    <s v="105791418"/>
    <x v="9"/>
    <x v="9"/>
    <s v="FORMADO"/>
    <x v="1"/>
    <x v="85"/>
    <s v="MECANI21"/>
    <s v="COORTU02"/>
    <s v="B"/>
    <s v="10FORM01"/>
    <x v="0"/>
    <d v="2022-10-25T00:00:00"/>
    <d v="2022-10-25T00:00:00"/>
    <x v="1"/>
    <s v="CUMPLE"/>
    <n v="1"/>
    <n v="1"/>
    <n v="0"/>
    <n v="1"/>
    <s v="H"/>
    <n v="1"/>
  </r>
  <r>
    <s v="105831594"/>
    <x v="7"/>
    <x v="7"/>
    <s v="LINEA DE LARGA VIDA"/>
    <x v="1"/>
    <x v="14"/>
    <s v="MECANI21"/>
    <s v="COORTU02"/>
    <s v="B"/>
    <s v="10FORM02"/>
    <x v="0"/>
    <d v="2022-10-25T00:00:00"/>
    <d v="2022-10-25T00:00:00"/>
    <x v="1"/>
    <s v="CUMPLE"/>
    <n v="8"/>
    <n v="8"/>
    <n v="0"/>
    <n v="8"/>
    <s v="H"/>
    <n v="1"/>
  </r>
  <r>
    <s v="105831594"/>
    <x v="7"/>
    <x v="7"/>
    <s v="LINEA DE LARGA VIDA"/>
    <x v="3"/>
    <x v="14"/>
    <s v="ELECTI03"/>
    <s v="COORTU02"/>
    <s v="B"/>
    <s v="10FORM02"/>
    <x v="0"/>
    <d v="2022-10-25T00:00:00"/>
    <d v="2022-10-25T00:00:00"/>
    <x v="1"/>
    <s v="CUMPLE"/>
    <n v="1"/>
    <n v="2"/>
    <n v="-1"/>
    <n v="2"/>
    <s v="H"/>
    <n v="0.5"/>
  </r>
  <r>
    <s v="105790842"/>
    <x v="7"/>
    <x v="7"/>
    <s v="LINEA DE LARGA VIDA"/>
    <x v="1"/>
    <x v="85"/>
    <s v="MECANI21"/>
    <s v="COORTU02"/>
    <s v="B"/>
    <s v="10FORM02"/>
    <x v="0"/>
    <d v="2022-10-24T00:00:00"/>
    <d v="2022-10-24T00:00:00"/>
    <x v="1"/>
    <s v="CUMPLE"/>
    <n v="1"/>
    <n v="1"/>
    <n v="0"/>
    <n v="1"/>
    <s v="H"/>
    <n v="1"/>
  </r>
  <r>
    <s v="105823093"/>
    <x v="2"/>
    <x v="2"/>
    <s v="EMPAQUE"/>
    <x v="2"/>
    <x v="8"/>
    <s v="ELECTINT"/>
    <s v="COORTU01"/>
    <s v="B"/>
    <s v="10EMPA15"/>
    <x v="0"/>
    <d v="2022-10-24T00:00:00"/>
    <d v="2022-10-31T00:00:00"/>
    <x v="1"/>
    <s v="NO CUMPLE"/>
    <n v="1"/>
    <n v="1"/>
    <n v="0"/>
    <n v="1"/>
    <s v="H"/>
    <n v="1"/>
  </r>
  <r>
    <s v="105823093"/>
    <x v="2"/>
    <x v="2"/>
    <s v="EMPAQUE"/>
    <x v="3"/>
    <x v="7"/>
    <s v="ELECTI01"/>
    <s v="COORTU01"/>
    <s v="B"/>
    <s v="10EMPA15"/>
    <x v="0"/>
    <d v="2022-10-24T00:00:00"/>
    <d v="2022-10-19T00:00:00"/>
    <x v="1"/>
    <s v="CUMPLE"/>
    <n v="1"/>
    <n v="1"/>
    <n v="0"/>
    <n v="1"/>
    <s v="H"/>
    <n v="1"/>
  </r>
  <r>
    <s v="105825148"/>
    <x v="8"/>
    <x v="8"/>
    <s v="FORMADO"/>
    <x v="1"/>
    <x v="14"/>
    <s v="MECANI21"/>
    <s v="COORTU02"/>
    <s v="B"/>
    <s v="10FORM01"/>
    <x v="0"/>
    <d v="2022-10-21T00:00:00"/>
    <d v="2022-10-24T00:00:00"/>
    <x v="1"/>
    <s v="NO CUMPLE"/>
    <n v="8"/>
    <n v="8"/>
    <n v="0"/>
    <n v="8"/>
    <s v="H"/>
    <n v="1"/>
  </r>
  <r>
    <s v="105830294"/>
    <x v="5"/>
    <x v="5"/>
    <s v="FORMADO"/>
    <x v="1"/>
    <x v="59"/>
    <s v="MECANI13"/>
    <s v="COORTU01"/>
    <s v="B"/>
    <s v="10FORM01"/>
    <x v="0"/>
    <d v="2022-10-21T00:00:00"/>
    <m/>
    <x v="0"/>
    <s v="NO CUMPLE"/>
    <n v="0"/>
    <n v="1"/>
    <n v="-1"/>
    <n v="1"/>
    <s v="H"/>
    <n v="0"/>
  </r>
  <r>
    <s v="105825148"/>
    <x v="8"/>
    <x v="8"/>
    <s v="FORMADO"/>
    <x v="3"/>
    <x v="14"/>
    <s v="ELECTI11"/>
    <s v="COORTU02"/>
    <s v="B"/>
    <s v="10FORM01"/>
    <x v="0"/>
    <d v="2022-10-21T00:00:00"/>
    <m/>
    <x v="0"/>
    <s v="NO CUMPLE"/>
    <n v="0"/>
    <n v="2"/>
    <n v="-2"/>
    <n v="2"/>
    <s v="H"/>
    <n v="0"/>
  </r>
  <r>
    <s v="105821170"/>
    <x v="3"/>
    <x v="3"/>
    <s v="EMPAQUE"/>
    <x v="3"/>
    <x v="7"/>
    <s v="ELECTI01"/>
    <s v="COORTU01"/>
    <s v="B"/>
    <s v="10EMPA03"/>
    <x v="0"/>
    <d v="2022-10-19T00:00:00"/>
    <d v="2022-10-19T00:00:00"/>
    <x v="1"/>
    <s v="CUMPLE"/>
    <n v="1"/>
    <n v="1"/>
    <n v="0"/>
    <n v="1"/>
    <s v="H"/>
    <n v="1"/>
  </r>
  <r>
    <s v="105821170"/>
    <x v="3"/>
    <x v="3"/>
    <s v="EMPAQUE"/>
    <x v="2"/>
    <x v="8"/>
    <s v="ELECTI01"/>
    <s v="COORTU01"/>
    <s v="B"/>
    <s v="10EMPA03"/>
    <x v="0"/>
    <d v="2022-10-19T00:00:00"/>
    <d v="2022-10-27T00:00:00"/>
    <x v="1"/>
    <s v="NO CUMPLE"/>
    <n v="1"/>
    <n v="1"/>
    <n v="0"/>
    <n v="1"/>
    <s v="H"/>
    <n v="1"/>
  </r>
  <r>
    <s v="105765999"/>
    <x v="9"/>
    <x v="9"/>
    <s v="FORMADO"/>
    <x v="1"/>
    <x v="14"/>
    <s v="MECANI21"/>
    <s v="COORTU02"/>
    <s v="B"/>
    <s v="10FORM01"/>
    <x v="0"/>
    <d v="2022-10-15T00:00:00"/>
    <m/>
    <x v="0"/>
    <s v="NO CUMPLE"/>
    <n v="0"/>
    <n v="8"/>
    <n v="-8"/>
    <n v="8"/>
    <s v="H"/>
    <n v="0"/>
  </r>
  <r>
    <s v="105765999"/>
    <x v="9"/>
    <x v="9"/>
    <s v="FORMADO"/>
    <x v="3"/>
    <x v="14"/>
    <s v="ELECTI03"/>
    <s v="COORTU02"/>
    <s v="B"/>
    <s v="10FORM01"/>
    <x v="0"/>
    <d v="2022-10-15T00:00:00"/>
    <m/>
    <x v="0"/>
    <s v="NO CUMPLE"/>
    <n v="0"/>
    <n v="2"/>
    <n v="-2"/>
    <n v="2"/>
    <s v="H"/>
    <n v="0"/>
  </r>
  <r>
    <s v="105766010"/>
    <x v="1"/>
    <x v="1"/>
    <s v="EMPAQUE RIGIDO"/>
    <x v="11"/>
    <x v="31"/>
    <s v="INSTRI02"/>
    <s v="COORTU01"/>
    <s v="A"/>
    <s v="10EMPA17"/>
    <x v="0"/>
    <d v="2022-10-13T00:00:00"/>
    <d v="2022-10-12T00:00:00"/>
    <x v="1"/>
    <s v="CUMPLE"/>
    <n v="2"/>
    <n v="3"/>
    <n v="-1"/>
    <n v="3"/>
    <s v="H"/>
    <n v="0.66666666666666663"/>
  </r>
  <r>
    <s v="105614933"/>
    <x v="2"/>
    <x v="2"/>
    <s v="EMPAQUE"/>
    <x v="1"/>
    <x v="1"/>
    <s v="MECANI13"/>
    <s v="COORTU01"/>
    <s v="B"/>
    <s v="10EMPA15"/>
    <x v="0"/>
    <d v="2022-10-12T00:00:00"/>
    <d v="2022-10-10T00:00:00"/>
    <x v="1"/>
    <s v="CUMPLE"/>
    <n v="1"/>
    <n v="2"/>
    <n v="-1"/>
    <n v="2"/>
    <s v="H"/>
    <n v="0.5"/>
  </r>
  <r>
    <s v="105766542"/>
    <x v="8"/>
    <x v="8"/>
    <s v="FORMADO"/>
    <x v="1"/>
    <x v="85"/>
    <s v="MECANI21"/>
    <s v="COORTU02"/>
    <s v="B"/>
    <s v="10FORM01"/>
    <x v="0"/>
    <d v="2022-10-11T00:00:00"/>
    <d v="2022-10-11T00:00:00"/>
    <x v="1"/>
    <s v="CUMPLE"/>
    <n v="1"/>
    <n v="1"/>
    <n v="0"/>
    <n v="1"/>
    <s v="H"/>
    <n v="1"/>
  </r>
  <r>
    <s v="105766543"/>
    <x v="9"/>
    <x v="9"/>
    <s v="FORMADO"/>
    <x v="1"/>
    <x v="85"/>
    <s v="MECANI21"/>
    <s v="COORTU02"/>
    <s v="B"/>
    <s v="10FORM01"/>
    <x v="0"/>
    <d v="2022-10-11T00:00:00"/>
    <d v="2022-10-11T00:00:00"/>
    <x v="1"/>
    <s v="CUMPLE"/>
    <n v="1"/>
    <n v="1"/>
    <n v="0"/>
    <n v="1"/>
    <s v="H"/>
    <n v="1"/>
  </r>
  <r>
    <s v="105776836"/>
    <x v="1"/>
    <x v="1"/>
    <s v="EMPAQUE RIGIDO"/>
    <x v="5"/>
    <x v="17"/>
    <s v="MECANI04"/>
    <s v="COORTU03"/>
    <s v="A"/>
    <s v="10EMPA17"/>
    <x v="0"/>
    <d v="2022-10-11T00:00:00"/>
    <d v="2022-10-31T00:00:00"/>
    <x v="1"/>
    <s v="NO CUMPLE"/>
    <n v="2"/>
    <n v="5"/>
    <n v="-3"/>
    <n v="5"/>
    <s v="H"/>
    <n v="0.4"/>
  </r>
  <r>
    <s v="105776836"/>
    <x v="1"/>
    <x v="1"/>
    <s v="EMPAQUE RIGIDO"/>
    <x v="9"/>
    <x v="78"/>
    <s v="INSTRI02"/>
    <s v="COORTU03"/>
    <s v="A"/>
    <s v="10EMPA17"/>
    <x v="0"/>
    <d v="2022-10-11T00:00:00"/>
    <d v="2022-10-20T00:00:00"/>
    <x v="1"/>
    <s v="NO CUMPLE"/>
    <n v="4"/>
    <n v="5"/>
    <n v="-1"/>
    <n v="5"/>
    <s v="H"/>
    <n v="0.8"/>
  </r>
  <r>
    <s v="105776836"/>
    <x v="1"/>
    <x v="1"/>
    <s v="EMPAQUE RIGIDO"/>
    <x v="10"/>
    <x v="24"/>
    <s v="INSTRI02"/>
    <s v="COORTU03"/>
    <s v="A"/>
    <s v="10EMPA17"/>
    <x v="0"/>
    <d v="2022-10-11T00:00:00"/>
    <d v="2022-10-11T00:00:00"/>
    <x v="1"/>
    <s v="CUMPLE"/>
    <n v="3"/>
    <n v="5"/>
    <n v="-2"/>
    <n v="5"/>
    <s v="H"/>
    <n v="0.6"/>
  </r>
  <r>
    <s v="105776836"/>
    <x v="1"/>
    <x v="1"/>
    <s v="EMPAQUE RIGIDO"/>
    <x v="11"/>
    <x v="18"/>
    <s v="ELTROI04"/>
    <s v="COORTU03"/>
    <s v="A"/>
    <s v="10EMPA17"/>
    <x v="0"/>
    <d v="2022-10-11T00:00:00"/>
    <d v="2022-10-20T00:00:00"/>
    <x v="1"/>
    <s v="NO CUMPLE"/>
    <n v="3"/>
    <n v="8"/>
    <n v="-5"/>
    <n v="8"/>
    <s v="H"/>
    <n v="0.375"/>
  </r>
  <r>
    <s v="105776836"/>
    <x v="1"/>
    <x v="1"/>
    <s v="EMPAQUE RIGIDO"/>
    <x v="6"/>
    <x v="16"/>
    <s v="ELECTI09"/>
    <s v="COORTU03"/>
    <s v="A"/>
    <s v="10EMPA17"/>
    <x v="0"/>
    <d v="2022-10-11T00:00:00"/>
    <d v="2022-10-20T00:00:00"/>
    <x v="1"/>
    <s v="NO CUMPLE"/>
    <n v="4"/>
    <n v="3"/>
    <n v="1"/>
    <n v="3"/>
    <s v="H"/>
    <n v="1.3333333333333333"/>
  </r>
  <r>
    <s v="105766004"/>
    <x v="7"/>
    <x v="7"/>
    <s v="LINEA DE LARGA VIDA"/>
    <x v="1"/>
    <x v="85"/>
    <s v="MECANI21"/>
    <s v="COORTU02"/>
    <s v="B"/>
    <s v="10FORM02"/>
    <x v="0"/>
    <d v="2022-10-10T00:00:00"/>
    <d v="2022-10-10T00:00:00"/>
    <x v="1"/>
    <s v="CUMPLE"/>
    <n v="1"/>
    <n v="1"/>
    <n v="0"/>
    <n v="1"/>
    <s v="H"/>
    <n v="1"/>
  </r>
  <r>
    <s v="105808047"/>
    <x v="5"/>
    <x v="5"/>
    <s v="FORMADO"/>
    <x v="1"/>
    <x v="59"/>
    <s v="MECANI13"/>
    <s v="COORTU01"/>
    <s v="B"/>
    <s v="10FORM01"/>
    <x v="0"/>
    <d v="2022-10-08T00:00:00"/>
    <m/>
    <x v="0"/>
    <s v="NO CUMPLE"/>
    <n v="0"/>
    <n v="1"/>
    <n v="-1"/>
    <n v="1"/>
    <s v="H"/>
    <n v="0"/>
  </r>
  <r>
    <s v="105808047"/>
    <x v="5"/>
    <x v="5"/>
    <s v="FORMADO"/>
    <x v="3"/>
    <x v="14"/>
    <s v="MECANI13"/>
    <s v="COORTU01"/>
    <s v="B"/>
    <s v="10FORM01"/>
    <x v="0"/>
    <d v="2022-10-08T00:00:00"/>
    <m/>
    <x v="0"/>
    <s v="NO CUMPLE"/>
    <n v="0"/>
    <n v="3"/>
    <n v="-3"/>
    <n v="3"/>
    <s v="H"/>
    <n v="0"/>
  </r>
  <r>
    <s v="105808047"/>
    <x v="5"/>
    <x v="5"/>
    <s v="FORMADO"/>
    <x v="6"/>
    <x v="14"/>
    <s v="ELECTI07"/>
    <s v="COORTU01"/>
    <s v="B"/>
    <s v="10FORM01"/>
    <x v="0"/>
    <d v="2022-10-08T00:00:00"/>
    <d v="2022-10-09T00:00:00"/>
    <x v="1"/>
    <s v="NO CUMPLE"/>
    <n v="2"/>
    <n v="2"/>
    <n v="0"/>
    <n v="2"/>
    <s v="H"/>
    <n v="1"/>
  </r>
  <r>
    <s v="105773495"/>
    <x v="3"/>
    <x v="3"/>
    <s v="EMPAQUE"/>
    <x v="3"/>
    <x v="7"/>
    <s v="ELECTI01"/>
    <s v="COORTU01"/>
    <s v="B"/>
    <s v="10EMPA03"/>
    <x v="0"/>
    <d v="2022-10-07T00:00:00"/>
    <d v="2022-09-27T00:00:00"/>
    <x v="1"/>
    <s v="CUMPLE"/>
    <n v="1"/>
    <n v="1"/>
    <n v="0"/>
    <n v="1"/>
    <s v="H"/>
    <n v="1"/>
  </r>
  <r>
    <s v="105798112"/>
    <x v="5"/>
    <x v="5"/>
    <s v="FORMADO"/>
    <x v="1"/>
    <x v="59"/>
    <s v="MECANINT"/>
    <s v="COORTU01"/>
    <s v="B"/>
    <s v="10FORM01"/>
    <x v="0"/>
    <d v="2022-09-30T00:00:00"/>
    <m/>
    <x v="0"/>
    <s v="NO CUMPLE"/>
    <n v="0"/>
    <n v="1"/>
    <n v="-1"/>
    <n v="1"/>
    <s v="H"/>
    <n v="0"/>
  </r>
  <r>
    <s v="105798112"/>
    <x v="5"/>
    <x v="5"/>
    <s v="FORMADO"/>
    <x v="3"/>
    <x v="14"/>
    <s v="MECANINT"/>
    <s v="COORTU01"/>
    <s v="B"/>
    <s v="10FORM01"/>
    <x v="0"/>
    <d v="2022-09-30T00:00:00"/>
    <m/>
    <x v="0"/>
    <s v="NO CUMPLE"/>
    <n v="0"/>
    <n v="3"/>
    <n v="-3"/>
    <n v="3"/>
    <s v="H"/>
    <n v="0"/>
  </r>
  <r>
    <s v="105743430"/>
    <x v="1"/>
    <x v="1"/>
    <s v="EMPAQUE RIGIDO"/>
    <x v="1"/>
    <x v="1"/>
    <s v="MECANI19"/>
    <s v="COORTU03"/>
    <s v="A"/>
    <s v="10EMPA17"/>
    <x v="0"/>
    <d v="2022-09-29T00:00:00"/>
    <d v="2022-09-29T00:00:00"/>
    <x v="1"/>
    <s v="CUMPLE"/>
    <n v="2"/>
    <n v="3"/>
    <n v="-1"/>
    <n v="3"/>
    <s v="H"/>
    <n v="0.66666666666666663"/>
  </r>
  <r>
    <s v="105743430"/>
    <x v="1"/>
    <x v="1"/>
    <s v="EMPAQUE RIGIDO"/>
    <x v="2"/>
    <x v="2"/>
    <s v="INSTRI02"/>
    <s v="COORTU03"/>
    <s v="A"/>
    <s v="10EMPA17"/>
    <x v="0"/>
    <d v="2022-09-29T00:00:00"/>
    <d v="2022-09-20T00:00:00"/>
    <x v="1"/>
    <s v="CUMPLE"/>
    <n v="1"/>
    <n v="1"/>
    <n v="0"/>
    <n v="1"/>
    <s v="H"/>
    <n v="1"/>
  </r>
  <r>
    <s v="105736232"/>
    <x v="2"/>
    <x v="2"/>
    <s v="EMPAQUE"/>
    <x v="1"/>
    <x v="1"/>
    <s v="MECANI13"/>
    <s v="COORTU01"/>
    <s v="B"/>
    <s v="10EMPA15"/>
    <x v="0"/>
    <d v="2022-09-28T00:00:00"/>
    <d v="2022-10-10T00:00:00"/>
    <x v="1"/>
    <s v="NO CUMPLE"/>
    <n v="1"/>
    <n v="2"/>
    <n v="-1"/>
    <n v="2"/>
    <s v="H"/>
    <n v="0.5"/>
  </r>
  <r>
    <s v="105736232"/>
    <x v="2"/>
    <x v="2"/>
    <s v="EMPAQUE"/>
    <x v="9"/>
    <x v="27"/>
    <s v="MECANI13"/>
    <s v="COORTU01"/>
    <s v="B"/>
    <s v="10EMPA15"/>
    <x v="0"/>
    <d v="2022-09-28T00:00:00"/>
    <d v="2022-10-10T00:00:00"/>
    <x v="1"/>
    <s v="NO CUMPLE"/>
    <n v="0.5"/>
    <n v="1"/>
    <n v="-0.5"/>
    <n v="1"/>
    <s v="H"/>
    <n v="0.5"/>
  </r>
  <r>
    <s v="105736232"/>
    <x v="2"/>
    <x v="2"/>
    <s v="EMPAQUE"/>
    <x v="2"/>
    <x v="6"/>
    <s v="ELECTI03"/>
    <s v="COORTU01"/>
    <s v="B"/>
    <s v="10EMPA15"/>
    <x v="0"/>
    <d v="2022-09-28T00:00:00"/>
    <d v="2022-09-28T00:00:00"/>
    <x v="1"/>
    <s v="CUMPLE"/>
    <n v="1"/>
    <n v="2"/>
    <n v="-1"/>
    <n v="2"/>
    <s v="H"/>
    <n v="0.5"/>
  </r>
  <r>
    <s v="105743937"/>
    <x v="8"/>
    <x v="8"/>
    <s v="FORMADO"/>
    <x v="1"/>
    <x v="85"/>
    <s v="MECANI21"/>
    <s v="COORTU02"/>
    <s v="B"/>
    <s v="10FORM01"/>
    <x v="0"/>
    <d v="2022-09-27T00:00:00"/>
    <d v="2022-09-27T00:00:00"/>
    <x v="1"/>
    <s v="CUMPLE"/>
    <n v="1"/>
    <n v="1"/>
    <n v="0"/>
    <n v="1"/>
    <s v="H"/>
    <n v="1"/>
  </r>
  <r>
    <s v="105779614"/>
    <x v="7"/>
    <x v="7"/>
    <s v="LINEA DE LARGA VIDA"/>
    <x v="1"/>
    <x v="14"/>
    <s v="MECANI21"/>
    <s v="COORTU02"/>
    <s v="B"/>
    <s v="10FORM02"/>
    <x v="0"/>
    <d v="2022-09-27T00:00:00"/>
    <d v="2022-09-27T00:00:00"/>
    <x v="1"/>
    <s v="CUMPLE"/>
    <n v="0.16"/>
    <n v="8"/>
    <n v="-7.84"/>
    <n v="8"/>
    <s v="H"/>
    <n v="0.02"/>
  </r>
  <r>
    <s v="105779614"/>
    <x v="7"/>
    <x v="7"/>
    <s v="LINEA DE LARGA VIDA"/>
    <x v="2"/>
    <x v="36"/>
    <s v="MECANI21"/>
    <s v="COORTU02"/>
    <s v="B"/>
    <s v="10FORM02"/>
    <x v="0"/>
    <d v="2022-09-27T00:00:00"/>
    <d v="2022-09-29T00:00:00"/>
    <x v="1"/>
    <s v="NO CUMPLE"/>
    <n v="0.16"/>
    <n v="0.5"/>
    <n v="-0.33999999999999997"/>
    <n v="0.5"/>
    <s v="H"/>
    <n v="0.32"/>
  </r>
  <r>
    <s v="105779614"/>
    <x v="7"/>
    <x v="7"/>
    <s v="LINEA DE LARGA VIDA"/>
    <x v="7"/>
    <x v="37"/>
    <s v="MECANI21"/>
    <s v="COORTU02"/>
    <s v="B"/>
    <s v="10FORM02"/>
    <x v="0"/>
    <d v="2022-09-27T00:00:00"/>
    <d v="2022-10-01T00:00:00"/>
    <x v="1"/>
    <s v="NO CUMPLE"/>
    <n v="0.16"/>
    <n v="5"/>
    <n v="-4.84"/>
    <n v="5"/>
    <s v="H"/>
    <n v="3.2000000000000001E-2"/>
  </r>
  <r>
    <s v="105615171"/>
    <x v="1"/>
    <x v="1"/>
    <s v="EMPAQUE RIGIDO"/>
    <x v="1"/>
    <x v="3"/>
    <s v="MECANI19"/>
    <s v="COORTU01"/>
    <s v="A"/>
    <s v="10EMPA17"/>
    <x v="0"/>
    <d v="2022-09-27T00:00:00"/>
    <d v="2022-09-27T00:00:00"/>
    <x v="1"/>
    <s v="CUMPLE"/>
    <n v="1"/>
    <n v="1"/>
    <n v="0"/>
    <n v="1"/>
    <s v="H"/>
    <n v="1"/>
  </r>
  <r>
    <s v="105743938"/>
    <x v="9"/>
    <x v="9"/>
    <s v="FORMADO"/>
    <x v="1"/>
    <x v="85"/>
    <s v="MECANI18"/>
    <s v="COORTU02"/>
    <s v="B"/>
    <s v="10FORM01"/>
    <x v="0"/>
    <d v="2022-09-27T00:00:00"/>
    <m/>
    <x v="0"/>
    <s v="NO CUMPLE"/>
    <n v="0"/>
    <n v="1"/>
    <n v="-1"/>
    <n v="1"/>
    <s v="H"/>
    <n v="0"/>
  </r>
  <r>
    <s v="105615171"/>
    <x v="1"/>
    <x v="1"/>
    <s v="EMPAQUE RIGIDO"/>
    <x v="2"/>
    <x v="4"/>
    <s v="INSTRINT"/>
    <s v="COORTU01"/>
    <s v="A"/>
    <s v="10EMPA17"/>
    <x v="0"/>
    <d v="2022-09-27T00:00:00"/>
    <d v="2022-09-27T00:00:00"/>
    <x v="1"/>
    <s v="CUMPLE"/>
    <n v="1"/>
    <n v="1"/>
    <n v="0"/>
    <n v="1"/>
    <s v="H"/>
    <n v="1"/>
  </r>
  <r>
    <s v="105615171"/>
    <x v="1"/>
    <x v="1"/>
    <s v="EMPAQUE RIGIDO"/>
    <x v="11"/>
    <x v="31"/>
    <s v="INSTRINT"/>
    <s v="COORTU01"/>
    <s v="A"/>
    <s v="10EMPA17"/>
    <x v="0"/>
    <d v="2022-09-27T00:00:00"/>
    <d v="2022-09-28T00:00:00"/>
    <x v="1"/>
    <s v="NO CUMPLE"/>
    <n v="3"/>
    <n v="3"/>
    <n v="0"/>
    <n v="3"/>
    <s v="H"/>
    <n v="1"/>
  </r>
  <r>
    <s v="105779614"/>
    <x v="7"/>
    <x v="7"/>
    <s v="LINEA DE LARGA VIDA"/>
    <x v="5"/>
    <x v="36"/>
    <s v="INSTRI04"/>
    <s v="COORTU02"/>
    <s v="B"/>
    <s v="10FORM02"/>
    <x v="0"/>
    <d v="2022-09-27T00:00:00"/>
    <m/>
    <x v="0"/>
    <s v="NO CUMPLE"/>
    <n v="0"/>
    <n v="4"/>
    <n v="-4"/>
    <n v="4"/>
    <s v="H"/>
    <n v="0"/>
  </r>
  <r>
    <s v="105615171"/>
    <x v="1"/>
    <x v="1"/>
    <s v="EMPAQUE RIGIDO"/>
    <x v="6"/>
    <x v="30"/>
    <s v="INSTRI02"/>
    <s v="COORTU01"/>
    <s v="A"/>
    <s v="10EMPA17"/>
    <x v="0"/>
    <d v="2022-09-27T00:00:00"/>
    <d v="2022-09-27T00:00:00"/>
    <x v="1"/>
    <s v="CUMPLE"/>
    <n v="2"/>
    <n v="2"/>
    <n v="0"/>
    <n v="2"/>
    <s v="H"/>
    <n v="1"/>
  </r>
  <r>
    <s v="105779614"/>
    <x v="7"/>
    <x v="7"/>
    <s v="LINEA DE LARGA VIDA"/>
    <x v="4"/>
    <x v="13"/>
    <s v="ELTROI05"/>
    <s v="COORTU02"/>
    <s v="B"/>
    <s v="10FORM02"/>
    <x v="0"/>
    <d v="2022-09-27T00:00:00"/>
    <d v="2022-09-30T00:00:00"/>
    <x v="1"/>
    <s v="NO CUMPLE"/>
    <n v="2"/>
    <n v="3.4"/>
    <n v="-1.4"/>
    <n v="205"/>
    <s v="MIN"/>
    <n v="0.58823529411764708"/>
  </r>
  <r>
    <s v="105615171"/>
    <x v="1"/>
    <x v="1"/>
    <s v="EMPAQUE RIGIDO"/>
    <x v="3"/>
    <x v="5"/>
    <s v="ELECTINT"/>
    <s v="COORTU01"/>
    <s v="A"/>
    <s v="10EMPA17"/>
    <x v="0"/>
    <d v="2022-09-27T00:00:00"/>
    <m/>
    <x v="0"/>
    <s v="NO CUMPLE"/>
    <n v="0"/>
    <n v="1"/>
    <n v="-1"/>
    <n v="1"/>
    <s v="H"/>
    <n v="0"/>
  </r>
  <r>
    <s v="105615171"/>
    <x v="1"/>
    <x v="1"/>
    <s v="EMPAQUE RIGIDO"/>
    <x v="5"/>
    <x v="32"/>
    <s v="ELECTINT"/>
    <s v="COORTU01"/>
    <s v="A"/>
    <s v="10EMPA17"/>
    <x v="0"/>
    <d v="2022-09-27T00:00:00"/>
    <m/>
    <x v="0"/>
    <s v="NO CUMPLE"/>
    <n v="0"/>
    <n v="1"/>
    <n v="-1"/>
    <n v="1"/>
    <s v="H"/>
    <n v="0"/>
  </r>
  <r>
    <s v="105779614"/>
    <x v="7"/>
    <x v="7"/>
    <s v="LINEA DE LARGA VIDA"/>
    <x v="3"/>
    <x v="14"/>
    <s v="ELECTI03"/>
    <s v="COORTU02"/>
    <s v="B"/>
    <s v="10FORM02"/>
    <x v="0"/>
    <d v="2022-09-27T00:00:00"/>
    <d v="2022-09-25T00:00:00"/>
    <x v="1"/>
    <s v="CUMPLE"/>
    <n v="1"/>
    <n v="2"/>
    <n v="-1"/>
    <n v="2"/>
    <s v="H"/>
    <n v="0.5"/>
  </r>
  <r>
    <s v="105779614"/>
    <x v="7"/>
    <x v="7"/>
    <s v="LINEA DE LARGA VIDA"/>
    <x v="6"/>
    <x v="36"/>
    <s v="ELECTI03"/>
    <s v="COORTU02"/>
    <s v="B"/>
    <s v="10FORM02"/>
    <x v="0"/>
    <d v="2022-09-27T00:00:00"/>
    <d v="2022-09-25T00:00:00"/>
    <x v="1"/>
    <s v="CUMPLE"/>
    <n v="2"/>
    <n v="4"/>
    <n v="-2"/>
    <n v="4"/>
    <s v="H"/>
    <n v="0.5"/>
  </r>
  <r>
    <s v="105779614"/>
    <x v="7"/>
    <x v="7"/>
    <s v="LINEA DE LARGA VIDA"/>
    <x v="11"/>
    <x v="37"/>
    <s v="ELECTI03"/>
    <s v="COORTU02"/>
    <s v="B"/>
    <s v="10FORM02"/>
    <x v="0"/>
    <d v="2022-09-27T00:00:00"/>
    <m/>
    <x v="0"/>
    <s v="NO CUMPLE"/>
    <n v="0"/>
    <n v="4"/>
    <n v="-4"/>
    <n v="4"/>
    <s v="H"/>
    <n v="0"/>
  </r>
  <r>
    <s v="105743428"/>
    <x v="7"/>
    <x v="7"/>
    <s v="LINEA DE LARGA VIDA"/>
    <x v="1"/>
    <x v="85"/>
    <s v="MECANI21"/>
    <s v="COORTU02"/>
    <s v="B"/>
    <s v="10FORM02"/>
    <x v="0"/>
    <d v="2022-09-26T00:00:00"/>
    <d v="2022-09-26T00:00:00"/>
    <x v="1"/>
    <s v="CUMPLE"/>
    <n v="1"/>
    <n v="1"/>
    <n v="0"/>
    <n v="1"/>
    <s v="H"/>
    <n v="1"/>
  </r>
  <r>
    <s v="105808045"/>
    <x v="5"/>
    <x v="5"/>
    <s v="FORMADO"/>
    <x v="1"/>
    <x v="59"/>
    <s v="MECANI21"/>
    <s v="COORTU01"/>
    <s v="B"/>
    <s v="10FORM01"/>
    <x v="0"/>
    <d v="2022-09-26T00:00:00"/>
    <d v="2022-09-09T00:00:00"/>
    <x v="1"/>
    <s v="CUMPLE"/>
    <n v="1"/>
    <n v="1"/>
    <n v="0"/>
    <n v="1"/>
    <s v="H"/>
    <n v="1"/>
  </r>
  <r>
    <s v="105808045"/>
    <x v="5"/>
    <x v="5"/>
    <s v="FORMADO"/>
    <x v="3"/>
    <x v="14"/>
    <s v="MECANI21"/>
    <s v="COORTU01"/>
    <s v="B"/>
    <s v="10FORM01"/>
    <x v="0"/>
    <d v="2022-09-26T00:00:00"/>
    <m/>
    <x v="0"/>
    <s v="NO CUMPLE"/>
    <n v="0"/>
    <n v="3"/>
    <n v="-3"/>
    <n v="3"/>
    <s v="H"/>
    <n v="0"/>
  </r>
  <r>
    <s v="105808045"/>
    <x v="5"/>
    <x v="5"/>
    <s v="FORMADO"/>
    <x v="6"/>
    <x v="14"/>
    <s v="ELECTI07"/>
    <s v="COORTU01"/>
    <s v="B"/>
    <s v="10FORM01"/>
    <x v="0"/>
    <d v="2022-09-26T00:00:00"/>
    <d v="2022-09-11T00:00:00"/>
    <x v="1"/>
    <s v="CUMPLE"/>
    <n v="2"/>
    <n v="2"/>
    <n v="0"/>
    <n v="2"/>
    <s v="H"/>
    <n v="1"/>
  </r>
  <r>
    <s v="105808046"/>
    <x v="5"/>
    <x v="5"/>
    <s v="FORMADO"/>
    <x v="1"/>
    <x v="59"/>
    <s v="MECANI21"/>
    <s v="COORTU01"/>
    <s v="B"/>
    <s v="10FORM01"/>
    <x v="0"/>
    <d v="2022-09-23T00:00:00"/>
    <d v="2022-09-23T00:00:00"/>
    <x v="1"/>
    <s v="CUMPLE"/>
    <n v="1"/>
    <n v="1"/>
    <n v="0"/>
    <n v="1"/>
    <s v="H"/>
    <n v="1"/>
  </r>
  <r>
    <s v="105723810"/>
    <x v="1"/>
    <x v="1"/>
    <s v="EMPAQUE RIGIDO"/>
    <x v="1"/>
    <x v="3"/>
    <s v="MECANI19"/>
    <s v="COORTU01"/>
    <s v="A"/>
    <s v="10EMPA17"/>
    <x v="0"/>
    <d v="2022-09-22T00:00:00"/>
    <d v="2022-09-19T00:00:00"/>
    <x v="1"/>
    <s v="CUMPLE"/>
    <n v="1"/>
    <n v="1"/>
    <n v="0"/>
    <n v="1"/>
    <s v="H"/>
    <n v="1"/>
  </r>
  <r>
    <s v="105713037"/>
    <x v="9"/>
    <x v="9"/>
    <s v="FORMADO"/>
    <x v="1"/>
    <x v="14"/>
    <s v="MECANI18"/>
    <s v="COORTU02"/>
    <s v="B"/>
    <s v="10FORM01"/>
    <x v="0"/>
    <d v="2022-09-22T00:00:00"/>
    <d v="2022-09-15T00:00:00"/>
    <x v="1"/>
    <s v="CUMPLE"/>
    <n v="5"/>
    <n v="8"/>
    <n v="-3"/>
    <n v="8"/>
    <s v="H"/>
    <n v="0.625"/>
  </r>
  <r>
    <s v="105713037"/>
    <x v="9"/>
    <x v="9"/>
    <s v="FORMADO"/>
    <x v="2"/>
    <x v="36"/>
    <s v="MECANI18"/>
    <s v="COORTU02"/>
    <s v="B"/>
    <s v="10FORM01"/>
    <x v="0"/>
    <d v="2022-09-22T00:00:00"/>
    <m/>
    <x v="0"/>
    <s v="NO CUMPLE"/>
    <n v="0"/>
    <n v="0.5"/>
    <n v="-0.5"/>
    <n v="0.5"/>
    <s v="H"/>
    <n v="0"/>
  </r>
  <r>
    <s v="105723810"/>
    <x v="1"/>
    <x v="1"/>
    <s v="EMPAQUE RIGIDO"/>
    <x v="2"/>
    <x v="4"/>
    <s v="INSTRINT"/>
    <s v="COORTU01"/>
    <s v="A"/>
    <s v="10EMPA17"/>
    <x v="0"/>
    <d v="2022-09-22T00:00:00"/>
    <d v="2022-10-02T00:00:00"/>
    <x v="1"/>
    <s v="NO CUMPLE"/>
    <n v="1"/>
    <n v="1"/>
    <n v="0"/>
    <n v="1"/>
    <s v="H"/>
    <n v="1"/>
  </r>
  <r>
    <s v="105713037"/>
    <x v="9"/>
    <x v="9"/>
    <s v="FORMADO"/>
    <x v="5"/>
    <x v="36"/>
    <s v="INSTRI04"/>
    <s v="COORTU02"/>
    <s v="B"/>
    <s v="10FORM01"/>
    <x v="0"/>
    <d v="2022-09-22T00:00:00"/>
    <m/>
    <x v="0"/>
    <s v="NO CUMPLE"/>
    <n v="0"/>
    <n v="4"/>
    <n v="-4"/>
    <n v="4"/>
    <s v="H"/>
    <n v="0"/>
  </r>
  <r>
    <s v="105713037"/>
    <x v="9"/>
    <x v="9"/>
    <s v="FORMADO"/>
    <x v="4"/>
    <x v="13"/>
    <s v="ELTROI05"/>
    <s v="COORTU02"/>
    <s v="B"/>
    <s v="10FORM01"/>
    <x v="0"/>
    <d v="2022-09-22T00:00:00"/>
    <d v="2022-09-15T00:00:00"/>
    <x v="1"/>
    <s v="CUMPLE"/>
    <n v="2"/>
    <n v="3.4"/>
    <n v="-1.4"/>
    <n v="205"/>
    <s v="MIN"/>
    <n v="0.58823529411764708"/>
  </r>
  <r>
    <s v="105713037"/>
    <x v="9"/>
    <x v="9"/>
    <s v="FORMADO"/>
    <x v="3"/>
    <x v="14"/>
    <s v="ELECTI07"/>
    <s v="COORTU02"/>
    <s v="B"/>
    <s v="10FORM01"/>
    <x v="0"/>
    <d v="2022-09-22T00:00:00"/>
    <d v="2022-09-18T00:00:00"/>
    <x v="1"/>
    <s v="CUMPLE"/>
    <n v="1.5"/>
    <n v="2"/>
    <n v="-0.5"/>
    <n v="2"/>
    <s v="H"/>
    <n v="0.75"/>
  </r>
  <r>
    <s v="105713037"/>
    <x v="9"/>
    <x v="9"/>
    <s v="FORMADO"/>
    <x v="6"/>
    <x v="36"/>
    <s v="ELECTI07"/>
    <s v="COORTU02"/>
    <s v="B"/>
    <s v="10FORM01"/>
    <x v="0"/>
    <d v="2022-09-22T00:00:00"/>
    <d v="2022-09-18T00:00:00"/>
    <x v="1"/>
    <s v="CUMPLE"/>
    <n v="2.5"/>
    <n v="4"/>
    <n v="-1.5"/>
    <n v="4"/>
    <s v="H"/>
    <n v="0.625"/>
  </r>
  <r>
    <s v="105723810"/>
    <x v="1"/>
    <x v="1"/>
    <s v="EMPAQUE RIGIDO"/>
    <x v="3"/>
    <x v="5"/>
    <s v="ELECTI01"/>
    <s v="COORTU01"/>
    <s v="A"/>
    <s v="10EMPA17"/>
    <x v="0"/>
    <d v="2022-09-22T00:00:00"/>
    <d v="2022-09-28T00:00:00"/>
    <x v="1"/>
    <s v="NO CUMPLE"/>
    <n v="2"/>
    <n v="1"/>
    <n v="1"/>
    <n v="1"/>
    <s v="H"/>
    <n v="2"/>
  </r>
  <r>
    <s v="105775242"/>
    <x v="8"/>
    <x v="8"/>
    <s v="FORMADO"/>
    <x v="1"/>
    <x v="14"/>
    <s v="MECANI21"/>
    <s v="COORTU02"/>
    <s v="B"/>
    <s v="10FORM01"/>
    <x v="0"/>
    <d v="2022-09-21T00:00:00"/>
    <d v="2022-09-21T00:00:00"/>
    <x v="1"/>
    <s v="CUMPLE"/>
    <n v="5"/>
    <n v="8"/>
    <n v="-3"/>
    <n v="8"/>
    <s v="H"/>
    <n v="0.625"/>
  </r>
  <r>
    <s v="105775242"/>
    <x v="8"/>
    <x v="8"/>
    <s v="FORMADO"/>
    <x v="2"/>
    <x v="36"/>
    <s v="MECANI21"/>
    <s v="COORTU02"/>
    <s v="B"/>
    <s v="10FORM01"/>
    <x v="0"/>
    <d v="2022-09-21T00:00:00"/>
    <d v="2022-09-23T00:00:00"/>
    <x v="1"/>
    <s v="NO CUMPLE"/>
    <n v="0.16"/>
    <n v="0.5"/>
    <n v="-0.33999999999999997"/>
    <n v="0.5"/>
    <s v="H"/>
    <n v="0.32"/>
  </r>
  <r>
    <s v="105775242"/>
    <x v="8"/>
    <x v="8"/>
    <s v="FORMADO"/>
    <x v="7"/>
    <x v="87"/>
    <s v="MECANI21"/>
    <s v="COORTU02"/>
    <s v="B"/>
    <s v="10FORM01"/>
    <x v="0"/>
    <d v="2022-09-21T00:00:00"/>
    <d v="2022-09-26T00:00:00"/>
    <x v="1"/>
    <s v="NO CUMPLE"/>
    <n v="0.16"/>
    <n v="2"/>
    <n v="-1.84"/>
    <n v="2"/>
    <s v="H"/>
    <n v="0.08"/>
  </r>
  <r>
    <s v="105775242"/>
    <x v="8"/>
    <x v="8"/>
    <s v="FORMADO"/>
    <x v="5"/>
    <x v="36"/>
    <s v="INSTRI04"/>
    <s v="COORTU02"/>
    <s v="B"/>
    <s v="10FORM01"/>
    <x v="0"/>
    <d v="2022-09-21T00:00:00"/>
    <m/>
    <x v="0"/>
    <s v="NO CUMPLE"/>
    <n v="0"/>
    <n v="4"/>
    <n v="-4"/>
    <n v="4"/>
    <s v="H"/>
    <n v="0"/>
  </r>
  <r>
    <s v="105775242"/>
    <x v="8"/>
    <x v="8"/>
    <s v="FORMADO"/>
    <x v="4"/>
    <x v="13"/>
    <s v="ELTROI05"/>
    <s v="COORTU02"/>
    <s v="B"/>
    <s v="10FORM01"/>
    <x v="0"/>
    <d v="2022-09-21T00:00:00"/>
    <d v="2022-10-02T00:00:00"/>
    <x v="1"/>
    <s v="NO CUMPLE"/>
    <n v="3"/>
    <n v="3.8"/>
    <n v="-0.79999999999999982"/>
    <n v="3.8"/>
    <s v="H"/>
    <n v="0.78947368421052633"/>
  </r>
  <r>
    <s v="105775242"/>
    <x v="8"/>
    <x v="8"/>
    <s v="FORMADO"/>
    <x v="3"/>
    <x v="14"/>
    <s v="ELECTINT"/>
    <s v="COORTU02"/>
    <s v="B"/>
    <s v="10FORM01"/>
    <x v="0"/>
    <d v="2022-09-21T00:00:00"/>
    <m/>
    <x v="0"/>
    <s v="NO CUMPLE"/>
    <n v="0"/>
    <n v="2"/>
    <n v="-2"/>
    <n v="2"/>
    <s v="H"/>
    <n v="0"/>
  </r>
  <r>
    <s v="105775242"/>
    <x v="8"/>
    <x v="8"/>
    <s v="FORMADO"/>
    <x v="6"/>
    <x v="36"/>
    <s v="ELECTINT"/>
    <s v="COORTU02"/>
    <s v="B"/>
    <s v="10FORM01"/>
    <x v="0"/>
    <d v="2022-09-21T00:00:00"/>
    <m/>
    <x v="0"/>
    <s v="NO CUMPLE"/>
    <n v="0"/>
    <n v="4"/>
    <n v="-4"/>
    <n v="4"/>
    <s v="H"/>
    <n v="0"/>
  </r>
  <r>
    <s v="105775242"/>
    <x v="8"/>
    <x v="8"/>
    <s v="FORMADO"/>
    <x v="11"/>
    <x v="37"/>
    <s v="ELECTINT"/>
    <s v="COORTU02"/>
    <s v="B"/>
    <s v="10FORM01"/>
    <x v="0"/>
    <d v="2022-09-21T00:00:00"/>
    <m/>
    <x v="0"/>
    <s v="NO CUMPLE"/>
    <n v="0"/>
    <n v="4"/>
    <n v="-4"/>
    <n v="4"/>
    <s v="H"/>
    <n v="0"/>
  </r>
  <r>
    <s v="105775242"/>
    <x v="8"/>
    <x v="8"/>
    <s v="FORMADO"/>
    <x v="0"/>
    <x v="42"/>
    <s v="ELECTINT"/>
    <s v="COORTU02"/>
    <s v="B"/>
    <s v="10FORM01"/>
    <x v="0"/>
    <d v="2022-09-21T00:00:00"/>
    <m/>
    <x v="0"/>
    <s v="NO CUMPLE"/>
    <n v="0"/>
    <n v="6"/>
    <n v="-6"/>
    <n v="6"/>
    <s v="H"/>
    <n v="0"/>
  </r>
  <r>
    <s v="105775257"/>
    <x v="2"/>
    <x v="2"/>
    <s v="EMPAQUE"/>
    <x v="3"/>
    <x v="7"/>
    <s v="ELECTI11"/>
    <s v="COORTU01"/>
    <s v="B"/>
    <s v="10EMPA15"/>
    <x v="0"/>
    <d v="2022-09-21T00:00:00"/>
    <d v="2022-09-21T00:00:00"/>
    <x v="1"/>
    <s v="CUMPLE"/>
    <n v="1"/>
    <n v="1"/>
    <n v="0"/>
    <n v="1"/>
    <s v="H"/>
    <n v="1"/>
  </r>
  <r>
    <s v="105798111"/>
    <x v="5"/>
    <x v="5"/>
    <s v="FORMADO"/>
    <x v="1"/>
    <x v="59"/>
    <s v="MECANINT"/>
    <s v="COORTU01"/>
    <s v="B"/>
    <s v="10FORM01"/>
    <x v="0"/>
    <d v="2022-09-16T00:00:00"/>
    <m/>
    <x v="0"/>
    <s v="NO CUMPLE"/>
    <n v="0"/>
    <n v="1"/>
    <n v="-1"/>
    <n v="1"/>
    <s v="H"/>
    <n v="0"/>
  </r>
  <r>
    <s v="105716127"/>
    <x v="3"/>
    <x v="3"/>
    <s v="EMPAQUE"/>
    <x v="7"/>
    <x v="19"/>
    <s v="ELECTI03"/>
    <s v="COORTU01"/>
    <s v="B"/>
    <s v="10EMPA03"/>
    <x v="0"/>
    <d v="2022-09-14T00:00:00"/>
    <d v="2022-09-13T00:00:00"/>
    <x v="1"/>
    <s v="CUMPLE"/>
    <n v="3"/>
    <n v="2"/>
    <n v="1"/>
    <n v="2"/>
    <s v="H"/>
    <n v="1.5"/>
  </r>
  <r>
    <s v="105716545"/>
    <x v="8"/>
    <x v="8"/>
    <s v="FORMADO"/>
    <x v="1"/>
    <x v="85"/>
    <s v="MECANI21"/>
    <s v="COORTU02"/>
    <s v="B"/>
    <s v="10FORM01"/>
    <x v="0"/>
    <d v="2022-09-13T00:00:00"/>
    <d v="2022-09-13T00:00:00"/>
    <x v="1"/>
    <s v="CUMPLE"/>
    <n v="1"/>
    <n v="1"/>
    <n v="0"/>
    <n v="1"/>
    <s v="H"/>
    <n v="1"/>
  </r>
  <r>
    <s v="105716546"/>
    <x v="9"/>
    <x v="9"/>
    <s v="FORMADO"/>
    <x v="1"/>
    <x v="85"/>
    <s v="MECANI18"/>
    <s v="COORTU02"/>
    <s v="B"/>
    <s v="10FORM01"/>
    <x v="0"/>
    <d v="2022-09-13T00:00:00"/>
    <m/>
    <x v="0"/>
    <s v="NO CUMPLE"/>
    <n v="0"/>
    <n v="1"/>
    <n v="-1"/>
    <n v="1"/>
    <s v="H"/>
    <n v="0"/>
  </r>
  <r>
    <s v="105716130"/>
    <x v="7"/>
    <x v="7"/>
    <s v="LINEA DE LARGA VIDA"/>
    <x v="1"/>
    <x v="85"/>
    <s v="MECANI21"/>
    <s v="COORTU02"/>
    <s v="B"/>
    <s v="10FORM02"/>
    <x v="0"/>
    <d v="2022-09-12T00:00:00"/>
    <d v="2022-09-12T00:00:00"/>
    <x v="1"/>
    <s v="CUMPLE"/>
    <n v="1"/>
    <n v="1"/>
    <n v="0"/>
    <n v="1"/>
    <s v="H"/>
    <n v="1"/>
  </r>
  <r>
    <s v="105705824"/>
    <x v="1"/>
    <x v="1"/>
    <s v="EMPAQUE RIGIDO"/>
    <x v="3"/>
    <x v="6"/>
    <s v="ELECTI10"/>
    <s v="COORTU03"/>
    <s v="A"/>
    <s v="10EMPA17"/>
    <x v="0"/>
    <d v="2022-09-08T00:00:00"/>
    <d v="2022-09-08T00:00:00"/>
    <x v="1"/>
    <s v="CUMPLE"/>
    <n v="2"/>
    <n v="1"/>
    <n v="1"/>
    <n v="1"/>
    <s v="H"/>
    <n v="2"/>
  </r>
  <r>
    <s v="105730195"/>
    <x v="7"/>
    <x v="7"/>
    <s v="LINEA DE LARGA VIDA"/>
    <x v="1"/>
    <x v="14"/>
    <s v="MECANI21"/>
    <s v="COORTU02"/>
    <s v="B"/>
    <s v="10FORM02"/>
    <x v="0"/>
    <d v="2022-09-07T00:00:00"/>
    <d v="2022-08-26T00:00:00"/>
    <x v="1"/>
    <s v="CUMPLE"/>
    <n v="4"/>
    <n v="8"/>
    <n v="-4"/>
    <n v="8"/>
    <s v="H"/>
    <n v="0.5"/>
  </r>
  <r>
    <s v="105678912"/>
    <x v="2"/>
    <x v="2"/>
    <s v="EMPAQUE"/>
    <x v="1"/>
    <x v="1"/>
    <s v="MECANI20"/>
    <s v="COORTU01"/>
    <s v="B"/>
    <s v="10EMPA15"/>
    <x v="0"/>
    <d v="2022-09-07T00:00:00"/>
    <d v="2022-09-10T00:00:00"/>
    <x v="1"/>
    <s v="NO CUMPLE"/>
    <n v="1"/>
    <n v="2"/>
    <n v="-1"/>
    <n v="2"/>
    <s v="H"/>
    <n v="0.5"/>
  </r>
  <r>
    <s v="105730195"/>
    <x v="7"/>
    <x v="7"/>
    <s v="LINEA DE LARGA VIDA"/>
    <x v="3"/>
    <x v="14"/>
    <s v="ELECTI07"/>
    <s v="COORTU02"/>
    <s v="B"/>
    <s v="10FORM02"/>
    <x v="0"/>
    <d v="2022-09-07T00:00:00"/>
    <m/>
    <x v="0"/>
    <s v="NO CUMPLE"/>
    <n v="0"/>
    <n v="2"/>
    <n v="-2"/>
    <n v="2"/>
    <s v="H"/>
    <n v="0"/>
  </r>
  <r>
    <s v="105798110"/>
    <x v="5"/>
    <x v="5"/>
    <s v="FORMADO"/>
    <x v="1"/>
    <x v="59"/>
    <s v="MECANINT"/>
    <s v="COORTU01"/>
    <s v="B"/>
    <s v="10FORM01"/>
    <x v="0"/>
    <d v="2022-09-02T00:00:00"/>
    <m/>
    <x v="0"/>
    <s v="NO CUMPLE"/>
    <n v="0"/>
    <n v="1"/>
    <n v="-1"/>
    <n v="1"/>
    <s v="H"/>
    <n v="0"/>
  </r>
  <r>
    <s v="105798110"/>
    <x v="5"/>
    <x v="5"/>
    <s v="FORMADO"/>
    <x v="3"/>
    <x v="14"/>
    <s v="MECANINT"/>
    <s v="COORTU01"/>
    <s v="B"/>
    <s v="10FORM01"/>
    <x v="0"/>
    <d v="2022-09-02T00:00:00"/>
    <m/>
    <x v="0"/>
    <s v="NO CUMPLE"/>
    <n v="0"/>
    <n v="3"/>
    <n v="-3"/>
    <n v="3"/>
    <s v="H"/>
    <n v="0"/>
  </r>
  <r>
    <s v="105666823"/>
    <x v="8"/>
    <x v="8"/>
    <s v="FORMADO"/>
    <x v="1"/>
    <x v="85"/>
    <s v="MECANI21"/>
    <s v="COORTU02"/>
    <s v="B"/>
    <s v="10FORM01"/>
    <x v="0"/>
    <d v="2022-09-01T00:00:00"/>
    <d v="2022-08-16T00:00:00"/>
    <x v="1"/>
    <s v="CUMPLE"/>
    <n v="0.5"/>
    <n v="1"/>
    <n v="-0.5"/>
    <n v="1"/>
    <s v="H"/>
    <n v="0.5"/>
  </r>
  <r>
    <s v="105727887"/>
    <x v="2"/>
    <x v="2"/>
    <s v="EMPAQUE"/>
    <x v="3"/>
    <x v="7"/>
    <s v="ELECTI03"/>
    <s v="COORTU01"/>
    <s v="B"/>
    <s v="10EMPA15"/>
    <x v="0"/>
    <d v="2022-09-01T00:00:00"/>
    <d v="2022-08-24T00:00:00"/>
    <x v="1"/>
    <s v="CUMPLE"/>
    <n v="1"/>
    <n v="1"/>
    <n v="0"/>
    <n v="1"/>
    <s v="H"/>
    <n v="1"/>
  </r>
  <r>
    <s v="105664817"/>
    <x v="1"/>
    <x v="1"/>
    <s v="EMPAQUE RIGIDO"/>
    <x v="1"/>
    <x v="3"/>
    <s v="MECANI17"/>
    <s v="COORTU01"/>
    <s v="A"/>
    <s v="10EMPA17"/>
    <x v="0"/>
    <d v="2022-08-31T00:00:00"/>
    <d v="2022-08-06T00:00:00"/>
    <x v="1"/>
    <s v="CUMPLE"/>
    <n v="1"/>
    <n v="1"/>
    <n v="0"/>
    <n v="1"/>
    <s v="H"/>
    <n v="1"/>
  </r>
  <r>
    <s v="105664817"/>
    <x v="1"/>
    <x v="1"/>
    <s v="EMPAQUE RIGIDO"/>
    <x v="2"/>
    <x v="4"/>
    <s v="INSTRI08"/>
    <s v="COORTU01"/>
    <s v="A"/>
    <s v="10EMPA17"/>
    <x v="0"/>
    <d v="2022-08-31T00:00:00"/>
    <d v="2022-08-18T00:00:00"/>
    <x v="1"/>
    <s v="CUMPLE"/>
    <n v="1"/>
    <n v="1"/>
    <n v="0"/>
    <n v="1"/>
    <s v="H"/>
    <n v="1"/>
  </r>
  <r>
    <s v="105664817"/>
    <x v="1"/>
    <x v="1"/>
    <s v="EMPAQUE RIGIDO"/>
    <x v="3"/>
    <x v="5"/>
    <s v="ELECTI09"/>
    <s v="COORTU01"/>
    <s v="A"/>
    <s v="10EMPA17"/>
    <x v="0"/>
    <d v="2022-08-31T00:00:00"/>
    <d v="2022-08-17T00:00:00"/>
    <x v="1"/>
    <s v="CUMPLE"/>
    <n v="1"/>
    <n v="1"/>
    <n v="0"/>
    <n v="1"/>
    <s v="H"/>
    <n v="1"/>
  </r>
  <r>
    <s v="105690874"/>
    <x v="8"/>
    <x v="8"/>
    <s v="FORMADO"/>
    <x v="1"/>
    <x v="85"/>
    <s v="MECANI21"/>
    <s v="COORTU02"/>
    <s v="B"/>
    <s v="10FORM01"/>
    <x v="0"/>
    <d v="2022-08-30T00:00:00"/>
    <d v="2022-08-30T00:00:00"/>
    <x v="1"/>
    <s v="CUMPLE"/>
    <n v="0.5"/>
    <n v="1"/>
    <n v="-0.5"/>
    <n v="1"/>
    <s v="H"/>
    <n v="0.5"/>
  </r>
  <r>
    <s v="105690875"/>
    <x v="9"/>
    <x v="9"/>
    <s v="FORMADO"/>
    <x v="1"/>
    <x v="85"/>
    <s v="MECANI21"/>
    <s v="COORTU02"/>
    <s v="B"/>
    <s v="10FORM01"/>
    <x v="0"/>
    <d v="2022-08-30T00:00:00"/>
    <d v="2022-08-30T00:00:00"/>
    <x v="1"/>
    <s v="CUMPLE"/>
    <n v="0.5"/>
    <n v="1"/>
    <n v="-0.5"/>
    <n v="1"/>
    <s v="H"/>
    <n v="0.5"/>
  </r>
  <r>
    <s v="105690282"/>
    <x v="7"/>
    <x v="7"/>
    <s v="LINEA DE LARGA VIDA"/>
    <x v="1"/>
    <x v="85"/>
    <s v="MECANI21"/>
    <s v="COORTU02"/>
    <s v="B"/>
    <s v="10FORM02"/>
    <x v="0"/>
    <d v="2022-08-29T00:00:00"/>
    <d v="2022-08-29T00:00:00"/>
    <x v="1"/>
    <s v="CUMPLE"/>
    <n v="0.5"/>
    <n v="1"/>
    <n v="-0.5"/>
    <n v="1"/>
    <s v="H"/>
    <n v="0.5"/>
  </r>
  <r>
    <s v="105808044"/>
    <x v="5"/>
    <x v="5"/>
    <s v="FORMADO"/>
    <x v="1"/>
    <x v="59"/>
    <s v="MECANI21"/>
    <s v="COORTU01"/>
    <s v="B"/>
    <s v="10FORM01"/>
    <x v="0"/>
    <d v="2022-08-27T00:00:00"/>
    <d v="2022-08-26T00:00:00"/>
    <x v="1"/>
    <s v="CUMPLE"/>
    <n v="1"/>
    <n v="1"/>
    <n v="0"/>
    <n v="1"/>
    <s v="H"/>
    <n v="1"/>
  </r>
  <r>
    <s v="105673345"/>
    <x v="1"/>
    <x v="1"/>
    <s v="EMPAQUE RIGIDO"/>
    <x v="1"/>
    <x v="1"/>
    <s v="MECANI17"/>
    <s v="COORTU03"/>
    <s v="A"/>
    <s v="10EMPA17"/>
    <x v="0"/>
    <d v="2022-08-25T00:00:00"/>
    <d v="2022-08-06T00:00:00"/>
    <x v="1"/>
    <s v="CUMPLE"/>
    <n v="2"/>
    <n v="3"/>
    <n v="-1"/>
    <n v="3"/>
    <s v="H"/>
    <n v="0.66666666666666663"/>
  </r>
  <r>
    <s v="105394037"/>
    <x v="2"/>
    <x v="2"/>
    <s v="EMPAQUE"/>
    <x v="1"/>
    <x v="40"/>
    <s v="LUBRIEXT"/>
    <s v="CORLUBEX"/>
    <s v="B"/>
    <s v="10EMPA15"/>
    <x v="1"/>
    <d v="2022-01-05T00:00:00"/>
    <d v="2022-01-05T00:00:00"/>
    <x v="1"/>
    <s v="CUMPLE"/>
    <n v="0.3"/>
    <n v="0.3"/>
    <n v="0"/>
    <n v="0.3"/>
    <s v="H"/>
    <n v="1"/>
  </r>
  <r>
    <s v="105394037"/>
    <x v="2"/>
    <x v="2"/>
    <s v="EMPAQUE"/>
    <x v="3"/>
    <x v="39"/>
    <s v="LUBRIEXT"/>
    <s v="CORLUBEX"/>
    <s v="B"/>
    <s v="10EMPA15"/>
    <x v="1"/>
    <d v="2022-01-05T00:00:00"/>
    <d v="2022-01-05T00:00:00"/>
    <x v="1"/>
    <s v="CUMPLE"/>
    <n v="0.4"/>
    <n v="0.4"/>
    <n v="0"/>
    <n v="0.4"/>
    <s v="H"/>
    <n v="1"/>
  </r>
  <r>
    <s v="105394039"/>
    <x v="3"/>
    <x v="3"/>
    <s v="EMPAQUE"/>
    <x v="1"/>
    <x v="38"/>
    <s v="LUBRIEXT"/>
    <s v="CORLUBEX"/>
    <s v="B"/>
    <s v="10EMPA03"/>
    <x v="1"/>
    <d v="2022-01-05T00:00:00"/>
    <d v="2022-01-05T00:00:00"/>
    <x v="1"/>
    <s v="CUMPLE"/>
    <n v="0.3"/>
    <n v="0.3"/>
    <n v="0"/>
    <n v="0.3"/>
    <s v="H"/>
    <n v="1"/>
  </r>
  <r>
    <s v="105394039"/>
    <x v="3"/>
    <x v="3"/>
    <s v="EMPAQUE"/>
    <x v="3"/>
    <x v="39"/>
    <s v="LUBRIEXT"/>
    <s v="CORLUBEX"/>
    <s v="B"/>
    <s v="10EMPA03"/>
    <x v="1"/>
    <d v="2022-01-05T00:00:00"/>
    <d v="2022-01-05T00:00:00"/>
    <x v="1"/>
    <s v="CUMPLE"/>
    <n v="0.5"/>
    <n v="0.5"/>
    <n v="0"/>
    <n v="0.5"/>
    <s v="H"/>
    <n v="1"/>
  </r>
  <r>
    <s v="105395554"/>
    <x v="8"/>
    <x v="8"/>
    <s v="FORMADO"/>
    <x v="1"/>
    <x v="38"/>
    <s v="LUBRIEXT"/>
    <s v="CORLUBEX"/>
    <s v="C"/>
    <s v="10FORM01"/>
    <x v="1"/>
    <d v="2022-01-08T00:00:00"/>
    <d v="2022-01-08T00:00:00"/>
    <x v="1"/>
    <s v="CUMPLE"/>
    <n v="0.3"/>
    <n v="0.3"/>
    <n v="0"/>
    <n v="0.3"/>
    <s v="H"/>
    <n v="1"/>
  </r>
  <r>
    <s v="105395554"/>
    <x v="8"/>
    <x v="8"/>
    <s v="FORMADO"/>
    <x v="3"/>
    <x v="39"/>
    <s v="LUBRIEXT"/>
    <s v="CORLUBEX"/>
    <s v="C"/>
    <s v="10FORM01"/>
    <x v="1"/>
    <d v="2022-01-08T00:00:00"/>
    <d v="2022-01-08T00:00:00"/>
    <x v="1"/>
    <s v="CUMPLE"/>
    <n v="0.4"/>
    <n v="0.4"/>
    <n v="0"/>
    <n v="0.4"/>
    <s v="H"/>
    <n v="1"/>
  </r>
  <r>
    <s v="105395555"/>
    <x v="9"/>
    <x v="9"/>
    <s v="FORMADO"/>
    <x v="1"/>
    <x v="38"/>
    <s v="LUBRIEXT"/>
    <s v="CORLUBEX"/>
    <s v="C"/>
    <s v="10FORM01"/>
    <x v="1"/>
    <d v="2022-01-08T00:00:00"/>
    <d v="2022-01-08T00:00:00"/>
    <x v="1"/>
    <s v="CUMPLE"/>
    <n v="0.3"/>
    <n v="0.3"/>
    <n v="0"/>
    <n v="0.3"/>
    <s v="H"/>
    <n v="1"/>
  </r>
  <r>
    <s v="105395555"/>
    <x v="9"/>
    <x v="9"/>
    <s v="FORMADO"/>
    <x v="3"/>
    <x v="39"/>
    <s v="LUBRIEXT"/>
    <s v="CORLUBEX"/>
    <s v="C"/>
    <s v="10FORM01"/>
    <x v="1"/>
    <d v="2022-01-08T00:00:00"/>
    <d v="2022-01-08T00:00:00"/>
    <x v="1"/>
    <s v="CUMPLE"/>
    <n v="0.4"/>
    <n v="0.4"/>
    <n v="0"/>
    <n v="0.4"/>
    <s v="H"/>
    <n v="1"/>
  </r>
  <r>
    <s v="105395556"/>
    <x v="7"/>
    <x v="7"/>
    <s v="LINEA DE LARGA VIDA"/>
    <x v="1"/>
    <x v="38"/>
    <s v="LUBRIEXT"/>
    <s v="CORLUBEX"/>
    <s v="C"/>
    <s v="10FORM02"/>
    <x v="1"/>
    <d v="2022-01-08T00:00:00"/>
    <d v="2022-01-08T00:00:00"/>
    <x v="1"/>
    <s v="CUMPLE"/>
    <n v="0.3"/>
    <n v="0.3"/>
    <n v="0"/>
    <n v="0.3"/>
    <s v="H"/>
    <n v="1"/>
  </r>
  <r>
    <s v="105395556"/>
    <x v="7"/>
    <x v="7"/>
    <s v="LINEA DE LARGA VIDA"/>
    <x v="3"/>
    <x v="39"/>
    <s v="LUBRIEXT"/>
    <s v="CORLUBEX"/>
    <s v="C"/>
    <s v="10FORM02"/>
    <x v="1"/>
    <d v="2022-01-08T00:00:00"/>
    <d v="2022-01-08T00:00:00"/>
    <x v="1"/>
    <s v="CUMPLE"/>
    <n v="0.4"/>
    <n v="0.4"/>
    <n v="0"/>
    <n v="0.4"/>
    <s v="H"/>
    <n v="1"/>
  </r>
  <r>
    <s v="105402936"/>
    <x v="1"/>
    <x v="1"/>
    <s v="EMPAQUE RIGIDO"/>
    <x v="1"/>
    <x v="38"/>
    <s v="LUBRIEXT"/>
    <s v="CORLUBEX"/>
    <s v="B"/>
    <s v="10EMPA17"/>
    <x v="1"/>
    <d v="2022-01-10T00:00:00"/>
    <d v="2022-01-10T00:00:00"/>
    <x v="1"/>
    <s v="CUMPLE"/>
    <n v="0.3"/>
    <n v="0.3"/>
    <n v="0"/>
    <n v="0.3"/>
    <s v="H"/>
    <n v="1"/>
  </r>
  <r>
    <s v="105407169"/>
    <x v="2"/>
    <x v="2"/>
    <s v="EMPAQUE"/>
    <x v="1"/>
    <x v="40"/>
    <s v="LUBRIEXT"/>
    <s v="CORLUBEX"/>
    <s v="B"/>
    <s v="10EMPA15"/>
    <x v="1"/>
    <d v="2022-01-12T00:00:00"/>
    <m/>
    <x v="0"/>
    <s v="NO CUMPLE"/>
    <n v="0"/>
    <n v="0.3"/>
    <n v="-0.3"/>
    <n v="0.3"/>
    <s v="H"/>
    <n v="0"/>
  </r>
  <r>
    <s v="105416934"/>
    <x v="2"/>
    <x v="2"/>
    <s v="EMPAQUE"/>
    <x v="1"/>
    <x v="40"/>
    <s v="LUBRIEXT"/>
    <s v="CORLUBEX"/>
    <s v="B"/>
    <s v="10EMPA15"/>
    <x v="1"/>
    <d v="2022-01-19T00:00:00"/>
    <d v="2022-01-19T00:00:00"/>
    <x v="1"/>
    <s v="CUMPLE"/>
    <n v="0.3"/>
    <n v="0.3"/>
    <n v="0"/>
    <n v="0.3"/>
    <s v="H"/>
    <n v="1"/>
  </r>
  <r>
    <s v="105416936"/>
    <x v="3"/>
    <x v="3"/>
    <s v="EMPAQUE"/>
    <x v="1"/>
    <x v="38"/>
    <s v="LUBRIEXT"/>
    <s v="CORLUBEX"/>
    <s v="B"/>
    <s v="10EMPA03"/>
    <x v="1"/>
    <d v="2022-01-19T00:00:00"/>
    <d v="2022-01-19T00:00:00"/>
    <x v="1"/>
    <s v="CUMPLE"/>
    <n v="0.3"/>
    <n v="0.3"/>
    <n v="0"/>
    <n v="0.3"/>
    <s v="H"/>
    <n v="1"/>
  </r>
  <r>
    <s v="105418365"/>
    <x v="8"/>
    <x v="8"/>
    <s v="FORMADO"/>
    <x v="1"/>
    <x v="38"/>
    <s v="LUBRIEXT"/>
    <s v="CORLUBEX"/>
    <s v="C"/>
    <s v="10FORM01"/>
    <x v="1"/>
    <d v="2022-01-22T00:00:00"/>
    <d v="2022-01-22T00:00:00"/>
    <x v="1"/>
    <s v="CUMPLE"/>
    <n v="0.3"/>
    <n v="0.3"/>
    <n v="0"/>
    <n v="0.3"/>
    <s v="H"/>
    <n v="1"/>
  </r>
  <r>
    <s v="105418366"/>
    <x v="9"/>
    <x v="9"/>
    <s v="FORMADO"/>
    <x v="1"/>
    <x v="38"/>
    <s v="LUBRIEXT"/>
    <s v="CORLUBEX"/>
    <s v="C"/>
    <s v="10FORM01"/>
    <x v="1"/>
    <d v="2022-01-22T00:00:00"/>
    <d v="2022-01-22T00:00:00"/>
    <x v="1"/>
    <s v="CUMPLE"/>
    <n v="0.3"/>
    <n v="0.3"/>
    <n v="0"/>
    <n v="0.3"/>
    <s v="H"/>
    <n v="1"/>
  </r>
  <r>
    <s v="105418367"/>
    <x v="7"/>
    <x v="7"/>
    <s v="LINEA DE LARGA VIDA"/>
    <x v="1"/>
    <x v="38"/>
    <s v="LUBRIEXT"/>
    <s v="CORLUBEX"/>
    <s v="C"/>
    <s v="10FORM02"/>
    <x v="1"/>
    <d v="2022-01-22T00:00:00"/>
    <d v="2022-01-22T00:00:00"/>
    <x v="1"/>
    <s v="CUMPLE"/>
    <n v="0.3"/>
    <n v="0.3"/>
    <n v="0"/>
    <n v="0.3"/>
    <s v="H"/>
    <n v="1"/>
  </r>
  <r>
    <s v="105426048"/>
    <x v="1"/>
    <x v="1"/>
    <s v="EMPAQUE RIGIDO"/>
    <x v="1"/>
    <x v="38"/>
    <s v="LUBRIEXT"/>
    <s v="CORLUBEX"/>
    <s v="B"/>
    <s v="10EMPA17"/>
    <x v="1"/>
    <d v="2022-01-24T00:00:00"/>
    <d v="2022-01-24T00:00:00"/>
    <x v="1"/>
    <s v="CUMPLE"/>
    <n v="0.3"/>
    <n v="0.3"/>
    <n v="0"/>
    <n v="0.3"/>
    <s v="H"/>
    <n v="1"/>
  </r>
  <r>
    <s v="105431351"/>
    <x v="2"/>
    <x v="2"/>
    <s v="EMPAQUE"/>
    <x v="1"/>
    <x v="40"/>
    <s v="LUBRIEXT"/>
    <s v="CORLUBEX"/>
    <s v="B"/>
    <s v="10EMPA15"/>
    <x v="1"/>
    <d v="2022-01-26T00:00:00"/>
    <d v="2022-01-26T00:00:00"/>
    <x v="1"/>
    <s v="CUMPLE"/>
    <n v="0.3"/>
    <n v="0.3"/>
    <n v="0"/>
    <n v="0.3"/>
    <s v="H"/>
    <n v="1"/>
  </r>
  <r>
    <s v="105443027"/>
    <x v="2"/>
    <x v="2"/>
    <s v="EMPAQUE"/>
    <x v="1"/>
    <x v="40"/>
    <s v="LUBRIEXT"/>
    <s v="CORLUBEX"/>
    <s v="B"/>
    <s v="10EMPA15"/>
    <x v="1"/>
    <d v="2022-02-02T00:00:00"/>
    <d v="2022-02-02T00:00:00"/>
    <x v="1"/>
    <s v="CUMPLE"/>
    <n v="0.3"/>
    <n v="0.3"/>
    <n v="0"/>
    <n v="0.3"/>
    <s v="H"/>
    <n v="1"/>
  </r>
  <r>
    <s v="105443027"/>
    <x v="2"/>
    <x v="2"/>
    <s v="EMPAQUE"/>
    <x v="3"/>
    <x v="39"/>
    <s v="LUBRIEXT"/>
    <s v="CORLUBEX"/>
    <s v="B"/>
    <s v="10EMPA15"/>
    <x v="1"/>
    <d v="2022-02-02T00:00:00"/>
    <d v="2022-02-02T00:00:00"/>
    <x v="1"/>
    <s v="CUMPLE"/>
    <n v="0.4"/>
    <n v="0.4"/>
    <n v="0"/>
    <n v="0.4"/>
    <s v="H"/>
    <n v="1"/>
  </r>
  <r>
    <s v="105443029"/>
    <x v="3"/>
    <x v="3"/>
    <s v="EMPAQUE"/>
    <x v="1"/>
    <x v="38"/>
    <s v="LUBRIEXT"/>
    <s v="CORLUBEX"/>
    <s v="B"/>
    <s v="10EMPA03"/>
    <x v="1"/>
    <d v="2022-02-02T00:00:00"/>
    <d v="2022-02-02T00:00:00"/>
    <x v="1"/>
    <s v="CUMPLE"/>
    <n v="0.3"/>
    <n v="0.3"/>
    <n v="0"/>
    <n v="0.3"/>
    <s v="H"/>
    <n v="1"/>
  </r>
  <r>
    <s v="105443029"/>
    <x v="3"/>
    <x v="3"/>
    <s v="EMPAQUE"/>
    <x v="3"/>
    <x v="39"/>
    <s v="LUBRIEXT"/>
    <s v="CORLUBEX"/>
    <s v="B"/>
    <s v="10EMPA03"/>
    <x v="1"/>
    <d v="2022-02-02T00:00:00"/>
    <d v="2022-02-02T00:00:00"/>
    <x v="1"/>
    <s v="CUMPLE"/>
    <n v="0.5"/>
    <n v="0.5"/>
    <n v="0"/>
    <n v="0.5"/>
    <s v="H"/>
    <n v="1"/>
  </r>
  <r>
    <s v="105444439"/>
    <x v="8"/>
    <x v="8"/>
    <s v="FORMADO"/>
    <x v="1"/>
    <x v="38"/>
    <s v="LUBRIEXT"/>
    <s v="CORLUBEX"/>
    <s v="C"/>
    <s v="10FORM01"/>
    <x v="1"/>
    <d v="2022-02-05T00:00:00"/>
    <d v="2022-02-05T00:00:00"/>
    <x v="1"/>
    <s v="CUMPLE"/>
    <n v="0.3"/>
    <n v="0.3"/>
    <n v="0"/>
    <n v="0.3"/>
    <s v="H"/>
    <n v="1"/>
  </r>
  <r>
    <s v="105444439"/>
    <x v="8"/>
    <x v="8"/>
    <s v="FORMADO"/>
    <x v="3"/>
    <x v="39"/>
    <s v="LUBRIEXT"/>
    <s v="CORLUBEX"/>
    <s v="C"/>
    <s v="10FORM01"/>
    <x v="1"/>
    <d v="2022-02-05T00:00:00"/>
    <d v="2022-02-05T00:00:00"/>
    <x v="1"/>
    <s v="CUMPLE"/>
    <n v="0.4"/>
    <n v="0.4"/>
    <n v="0"/>
    <n v="0.4"/>
    <s v="H"/>
    <n v="1"/>
  </r>
  <r>
    <s v="105444440"/>
    <x v="9"/>
    <x v="9"/>
    <s v="FORMADO"/>
    <x v="1"/>
    <x v="38"/>
    <s v="LUBRIEXT"/>
    <s v="CORLUBEX"/>
    <s v="C"/>
    <s v="10FORM01"/>
    <x v="1"/>
    <d v="2022-02-05T00:00:00"/>
    <d v="2022-02-05T00:00:00"/>
    <x v="1"/>
    <s v="CUMPLE"/>
    <n v="0.3"/>
    <n v="0.3"/>
    <n v="0"/>
    <n v="0.3"/>
    <s v="H"/>
    <n v="1"/>
  </r>
  <r>
    <s v="105444440"/>
    <x v="9"/>
    <x v="9"/>
    <s v="FORMADO"/>
    <x v="3"/>
    <x v="39"/>
    <s v="LUBRIEXT"/>
    <s v="CORLUBEX"/>
    <s v="C"/>
    <s v="10FORM01"/>
    <x v="1"/>
    <d v="2022-02-05T00:00:00"/>
    <d v="2022-02-05T00:00:00"/>
    <x v="1"/>
    <s v="CUMPLE"/>
    <n v="0.4"/>
    <n v="0.4"/>
    <n v="0"/>
    <n v="0.4"/>
    <s v="H"/>
    <n v="1"/>
  </r>
  <r>
    <s v="105444441"/>
    <x v="7"/>
    <x v="7"/>
    <s v="LINEA DE LARGA VIDA"/>
    <x v="1"/>
    <x v="38"/>
    <s v="LUBRIEXT"/>
    <s v="CORLUBEX"/>
    <s v="C"/>
    <s v="10FORM02"/>
    <x v="1"/>
    <d v="2022-02-05T00:00:00"/>
    <d v="2022-02-05T00:00:00"/>
    <x v="1"/>
    <s v="CUMPLE"/>
    <n v="0.3"/>
    <n v="0.3"/>
    <n v="0"/>
    <n v="0.3"/>
    <s v="H"/>
    <n v="1"/>
  </r>
  <r>
    <s v="105444441"/>
    <x v="7"/>
    <x v="7"/>
    <s v="LINEA DE LARGA VIDA"/>
    <x v="3"/>
    <x v="39"/>
    <s v="LUBRIEXT"/>
    <s v="CORLUBEX"/>
    <s v="C"/>
    <s v="10FORM02"/>
    <x v="1"/>
    <d v="2022-02-05T00:00:00"/>
    <d v="2022-02-05T00:00:00"/>
    <x v="1"/>
    <s v="CUMPLE"/>
    <n v="0.4"/>
    <n v="0.4"/>
    <n v="0"/>
    <n v="0.4"/>
    <s v="H"/>
    <n v="1"/>
  </r>
  <r>
    <s v="105449610"/>
    <x v="1"/>
    <x v="1"/>
    <s v="EMPAQUE RIGIDO"/>
    <x v="1"/>
    <x v="38"/>
    <s v="LUBRIEXT"/>
    <s v="CORLUBEX"/>
    <s v="B"/>
    <s v="10EMPA17"/>
    <x v="1"/>
    <d v="2022-02-07T00:00:00"/>
    <d v="2022-02-07T00:00:00"/>
    <x v="1"/>
    <s v="CUMPLE"/>
    <n v="0.3"/>
    <n v="0.3"/>
    <n v="0"/>
    <n v="0.3"/>
    <s v="H"/>
    <n v="1"/>
  </r>
  <r>
    <s v="105452682"/>
    <x v="2"/>
    <x v="2"/>
    <s v="EMPAQUE"/>
    <x v="1"/>
    <x v="40"/>
    <s v="LUBRIEXT"/>
    <s v="CORLUBEX"/>
    <s v="B"/>
    <s v="10EMPA15"/>
    <x v="1"/>
    <d v="2022-02-09T00:00:00"/>
    <d v="2022-02-09T00:00:00"/>
    <x v="1"/>
    <s v="CUMPLE"/>
    <n v="0.3"/>
    <n v="0.3"/>
    <n v="0"/>
    <n v="0.3"/>
    <s v="H"/>
    <n v="1"/>
  </r>
  <r>
    <s v="105462449"/>
    <x v="2"/>
    <x v="2"/>
    <s v="EMPAQUE"/>
    <x v="1"/>
    <x v="40"/>
    <s v="LUBRIEXT"/>
    <s v="CORLUBEX"/>
    <s v="B"/>
    <s v="10EMPA15"/>
    <x v="1"/>
    <d v="2022-02-16T00:00:00"/>
    <d v="2022-02-16T00:00:00"/>
    <x v="1"/>
    <s v="CUMPLE"/>
    <n v="0.3"/>
    <n v="0.3"/>
    <n v="0"/>
    <n v="0.3"/>
    <s v="H"/>
    <n v="1"/>
  </r>
  <r>
    <s v="105462451"/>
    <x v="3"/>
    <x v="3"/>
    <s v="EMPAQUE"/>
    <x v="1"/>
    <x v="38"/>
    <s v="LUBRIEXT"/>
    <s v="CORLUBEX"/>
    <s v="B"/>
    <s v="10EMPA03"/>
    <x v="1"/>
    <d v="2022-02-16T00:00:00"/>
    <d v="2022-02-16T00:00:00"/>
    <x v="1"/>
    <s v="CUMPLE"/>
    <n v="0.3"/>
    <n v="0.3"/>
    <n v="0"/>
    <n v="0.3"/>
    <s v="H"/>
    <n v="1"/>
  </r>
  <r>
    <s v="105463828"/>
    <x v="8"/>
    <x v="8"/>
    <s v="FORMADO"/>
    <x v="1"/>
    <x v="38"/>
    <s v="LUBRIEXT"/>
    <s v="CORLUBEX"/>
    <s v="C"/>
    <s v="10FORM01"/>
    <x v="1"/>
    <d v="2022-02-19T00:00:00"/>
    <d v="2022-02-19T00:00:00"/>
    <x v="1"/>
    <s v="CUMPLE"/>
    <n v="0.3"/>
    <n v="0.3"/>
    <n v="0"/>
    <n v="0.3"/>
    <s v="H"/>
    <n v="1"/>
  </r>
  <r>
    <s v="105463829"/>
    <x v="9"/>
    <x v="9"/>
    <s v="FORMADO"/>
    <x v="1"/>
    <x v="38"/>
    <s v="LUBRIEXT"/>
    <s v="CORLUBEX"/>
    <s v="C"/>
    <s v="10FORM01"/>
    <x v="1"/>
    <d v="2022-02-19T00:00:00"/>
    <d v="2022-02-19T00:00:00"/>
    <x v="1"/>
    <s v="CUMPLE"/>
    <n v="0.3"/>
    <n v="0.3"/>
    <n v="0"/>
    <n v="0.3"/>
    <s v="H"/>
    <n v="1"/>
  </r>
  <r>
    <s v="105463830"/>
    <x v="7"/>
    <x v="7"/>
    <s v="LINEA DE LARGA VIDA"/>
    <x v="1"/>
    <x v="38"/>
    <s v="LUBRIEXT"/>
    <s v="CORLUBEX"/>
    <s v="C"/>
    <s v="10FORM02"/>
    <x v="1"/>
    <d v="2022-02-19T00:00:00"/>
    <d v="2022-02-19T00:00:00"/>
    <x v="1"/>
    <s v="CUMPLE"/>
    <n v="0.3"/>
    <n v="0.3"/>
    <n v="0"/>
    <n v="0.3"/>
    <s v="H"/>
    <n v="1"/>
  </r>
  <r>
    <s v="105469783"/>
    <x v="1"/>
    <x v="1"/>
    <s v="EMPAQUE RIGIDO"/>
    <x v="1"/>
    <x v="38"/>
    <s v="LUBRIEXT"/>
    <s v="CORLUBEX"/>
    <s v="B"/>
    <s v="10EMPA17"/>
    <x v="1"/>
    <d v="2022-02-21T00:00:00"/>
    <d v="2022-02-21T00:00:00"/>
    <x v="1"/>
    <s v="CUMPLE"/>
    <n v="0.3"/>
    <n v="0.3"/>
    <n v="0"/>
    <n v="0.3"/>
    <s v="H"/>
    <n v="1"/>
  </r>
  <r>
    <s v="105474124"/>
    <x v="2"/>
    <x v="2"/>
    <s v="EMPAQUE"/>
    <x v="1"/>
    <x v="40"/>
    <s v="LUBRIEXT"/>
    <s v="CORLUBEX"/>
    <s v="B"/>
    <s v="10EMPA15"/>
    <x v="1"/>
    <d v="2022-02-23T00:00:00"/>
    <d v="2022-02-23T00:00:00"/>
    <x v="1"/>
    <s v="CUMPLE"/>
    <n v="0.6"/>
    <n v="0.3"/>
    <n v="0.3"/>
    <n v="0.3"/>
    <s v="H"/>
    <n v="2"/>
  </r>
  <r>
    <s v="105482866"/>
    <x v="2"/>
    <x v="2"/>
    <s v="EMPAQUE"/>
    <x v="1"/>
    <x v="40"/>
    <s v="LUBRIEXT"/>
    <s v="CORLUBEX"/>
    <s v="B"/>
    <s v="10EMPA15"/>
    <x v="1"/>
    <d v="2022-03-02T00:00:00"/>
    <d v="2022-03-02T00:00:00"/>
    <x v="1"/>
    <s v="CUMPLE"/>
    <n v="0.3"/>
    <n v="0.3"/>
    <n v="0"/>
    <n v="0.3"/>
    <s v="H"/>
    <n v="1"/>
  </r>
  <r>
    <s v="105482866"/>
    <x v="2"/>
    <x v="2"/>
    <s v="EMPAQUE"/>
    <x v="3"/>
    <x v="39"/>
    <s v="LUBRIEXT"/>
    <s v="CORLUBEX"/>
    <s v="B"/>
    <s v="10EMPA15"/>
    <x v="1"/>
    <d v="2022-03-02T00:00:00"/>
    <d v="2022-03-02T00:00:00"/>
    <x v="1"/>
    <s v="CUMPLE"/>
    <n v="0.4"/>
    <n v="0.4"/>
    <n v="0"/>
    <n v="0.4"/>
    <s v="H"/>
    <n v="1"/>
  </r>
  <r>
    <s v="105482868"/>
    <x v="3"/>
    <x v="3"/>
    <s v="EMPAQUE"/>
    <x v="1"/>
    <x v="38"/>
    <s v="LUBRIEXT"/>
    <s v="CORLUBEX"/>
    <s v="B"/>
    <s v="10EMPA03"/>
    <x v="1"/>
    <d v="2022-03-02T00:00:00"/>
    <d v="2022-03-02T00:00:00"/>
    <x v="1"/>
    <s v="CUMPLE"/>
    <n v="0.3"/>
    <n v="0.3"/>
    <n v="0"/>
    <n v="0.3"/>
    <s v="H"/>
    <n v="1"/>
  </r>
  <r>
    <s v="105482868"/>
    <x v="3"/>
    <x v="3"/>
    <s v="EMPAQUE"/>
    <x v="3"/>
    <x v="39"/>
    <s v="LUBRIEXT"/>
    <s v="CORLUBEX"/>
    <s v="B"/>
    <s v="10EMPA03"/>
    <x v="1"/>
    <d v="2022-03-02T00:00:00"/>
    <d v="2022-03-02T00:00:00"/>
    <x v="1"/>
    <s v="CUMPLE"/>
    <n v="0.5"/>
    <n v="0.5"/>
    <n v="0"/>
    <n v="0.5"/>
    <s v="H"/>
    <n v="1"/>
  </r>
  <r>
    <s v="105483246"/>
    <x v="8"/>
    <x v="8"/>
    <s v="FORMADO"/>
    <x v="1"/>
    <x v="38"/>
    <s v="LUBRIEXT"/>
    <s v="CORLUBEX"/>
    <s v="C"/>
    <s v="10FORM01"/>
    <x v="1"/>
    <d v="2022-03-05T00:00:00"/>
    <d v="2022-03-05T00:00:00"/>
    <x v="1"/>
    <s v="CUMPLE"/>
    <n v="0.3"/>
    <n v="0.3"/>
    <n v="0"/>
    <n v="0.3"/>
    <s v="H"/>
    <n v="1"/>
  </r>
  <r>
    <s v="105483246"/>
    <x v="8"/>
    <x v="8"/>
    <s v="FORMADO"/>
    <x v="3"/>
    <x v="39"/>
    <s v="LUBRIEXT"/>
    <s v="CORLUBEX"/>
    <s v="C"/>
    <s v="10FORM01"/>
    <x v="1"/>
    <d v="2022-03-05T00:00:00"/>
    <d v="2022-03-05T00:00:00"/>
    <x v="1"/>
    <s v="CUMPLE"/>
    <n v="0.4"/>
    <n v="0.4"/>
    <n v="0"/>
    <n v="0.4"/>
    <s v="H"/>
    <n v="1"/>
  </r>
  <r>
    <s v="105483247"/>
    <x v="9"/>
    <x v="9"/>
    <s v="FORMADO"/>
    <x v="1"/>
    <x v="38"/>
    <s v="LUBRIEXT"/>
    <s v="CORLUBEX"/>
    <s v="C"/>
    <s v="10FORM01"/>
    <x v="1"/>
    <d v="2022-03-05T00:00:00"/>
    <d v="2022-03-05T00:00:00"/>
    <x v="1"/>
    <s v="CUMPLE"/>
    <n v="0.3"/>
    <n v="0.3"/>
    <n v="0"/>
    <n v="0.3"/>
    <s v="H"/>
    <n v="1"/>
  </r>
  <r>
    <s v="105483247"/>
    <x v="9"/>
    <x v="9"/>
    <s v="FORMADO"/>
    <x v="3"/>
    <x v="39"/>
    <s v="LUBRIEXT"/>
    <s v="CORLUBEX"/>
    <s v="C"/>
    <s v="10FORM01"/>
    <x v="1"/>
    <d v="2022-03-05T00:00:00"/>
    <d v="2022-03-05T00:00:00"/>
    <x v="1"/>
    <s v="CUMPLE"/>
    <n v="0.4"/>
    <n v="0.4"/>
    <n v="0"/>
    <n v="0.4"/>
    <s v="H"/>
    <n v="1"/>
  </r>
  <r>
    <s v="105483248"/>
    <x v="7"/>
    <x v="7"/>
    <s v="LINEA DE LARGA VIDA"/>
    <x v="1"/>
    <x v="38"/>
    <s v="LUBRIEXT"/>
    <s v="CORLUBEX"/>
    <s v="C"/>
    <s v="10FORM02"/>
    <x v="1"/>
    <d v="2022-03-05T00:00:00"/>
    <d v="2022-03-05T00:00:00"/>
    <x v="1"/>
    <s v="CUMPLE"/>
    <n v="0.3"/>
    <n v="0.3"/>
    <n v="0"/>
    <n v="0.3"/>
    <s v="H"/>
    <n v="1"/>
  </r>
  <r>
    <s v="105483248"/>
    <x v="7"/>
    <x v="7"/>
    <s v="LINEA DE LARGA VIDA"/>
    <x v="3"/>
    <x v="39"/>
    <s v="LUBRIEXT"/>
    <s v="CORLUBEX"/>
    <s v="C"/>
    <s v="10FORM02"/>
    <x v="1"/>
    <d v="2022-03-05T00:00:00"/>
    <d v="2022-03-05T00:00:00"/>
    <x v="1"/>
    <s v="CUMPLE"/>
    <n v="0.4"/>
    <n v="0.4"/>
    <n v="0"/>
    <n v="0.4"/>
    <s v="H"/>
    <n v="1"/>
  </r>
  <r>
    <s v="105489112"/>
    <x v="1"/>
    <x v="1"/>
    <s v="EMPAQUE RIGIDO"/>
    <x v="1"/>
    <x v="38"/>
    <s v="LUBRIEXT"/>
    <s v="CORLUBEX"/>
    <s v="B"/>
    <s v="10EMPA17"/>
    <x v="1"/>
    <d v="2022-03-07T00:00:00"/>
    <d v="2022-03-07T00:00:00"/>
    <x v="1"/>
    <s v="CUMPLE"/>
    <n v="0.3"/>
    <n v="0.3"/>
    <n v="0"/>
    <n v="0.3"/>
    <s v="H"/>
    <n v="1"/>
  </r>
  <r>
    <s v="105495130"/>
    <x v="2"/>
    <x v="2"/>
    <s v="EMPAQUE"/>
    <x v="1"/>
    <x v="40"/>
    <s v="LUBRIEXT"/>
    <s v="CORLUBEX"/>
    <s v="B"/>
    <s v="10EMPA15"/>
    <x v="1"/>
    <d v="2022-03-09T00:00:00"/>
    <d v="2022-03-09T00:00:00"/>
    <x v="1"/>
    <s v="CUMPLE"/>
    <n v="0.3"/>
    <n v="0.3"/>
    <n v="0"/>
    <n v="0.3"/>
    <s v="H"/>
    <n v="1"/>
  </r>
  <r>
    <s v="105503575"/>
    <x v="2"/>
    <x v="2"/>
    <s v="EMPAQUE"/>
    <x v="1"/>
    <x v="40"/>
    <s v="LUBRIEXT"/>
    <s v="CORLUBEX"/>
    <s v="B"/>
    <s v="10EMPA15"/>
    <x v="1"/>
    <d v="2022-03-16T00:00:00"/>
    <d v="2022-03-16T00:00:00"/>
    <x v="1"/>
    <s v="CUMPLE"/>
    <n v="0.3"/>
    <n v="0.3"/>
    <n v="0"/>
    <n v="0.3"/>
    <s v="H"/>
    <n v="1"/>
  </r>
  <r>
    <s v="105503577"/>
    <x v="3"/>
    <x v="3"/>
    <s v="EMPAQUE"/>
    <x v="1"/>
    <x v="38"/>
    <s v="LUBRIEXT"/>
    <s v="CORLUBEX"/>
    <s v="B"/>
    <s v="10EMPA03"/>
    <x v="1"/>
    <d v="2022-03-16T00:00:00"/>
    <d v="2022-03-16T00:00:00"/>
    <x v="1"/>
    <s v="CUMPLE"/>
    <n v="0.3"/>
    <n v="0.3"/>
    <n v="0"/>
    <n v="0.3"/>
    <s v="H"/>
    <n v="1"/>
  </r>
  <r>
    <s v="105504607"/>
    <x v="8"/>
    <x v="8"/>
    <s v="FORMADO"/>
    <x v="1"/>
    <x v="38"/>
    <s v="LUBRIEXT"/>
    <s v="CORLUBEX"/>
    <s v="C"/>
    <s v="10FORM01"/>
    <x v="1"/>
    <d v="2022-03-19T00:00:00"/>
    <d v="2022-03-19T00:00:00"/>
    <x v="1"/>
    <s v="CUMPLE"/>
    <n v="0.3"/>
    <n v="0.3"/>
    <n v="0"/>
    <n v="0.3"/>
    <s v="H"/>
    <n v="1"/>
  </r>
  <r>
    <s v="105504608"/>
    <x v="9"/>
    <x v="9"/>
    <s v="FORMADO"/>
    <x v="1"/>
    <x v="38"/>
    <s v="LUBRIEXT"/>
    <s v="CORLUBEX"/>
    <s v="C"/>
    <s v="10FORM01"/>
    <x v="1"/>
    <d v="2022-03-19T00:00:00"/>
    <d v="2022-03-19T00:00:00"/>
    <x v="1"/>
    <s v="CUMPLE"/>
    <n v="0.3"/>
    <n v="0.3"/>
    <n v="0"/>
    <n v="0.3"/>
    <s v="H"/>
    <n v="1"/>
  </r>
  <r>
    <s v="105504609"/>
    <x v="7"/>
    <x v="7"/>
    <s v="LINEA DE LARGA VIDA"/>
    <x v="1"/>
    <x v="38"/>
    <s v="LUBRIEXT"/>
    <s v="CORLUBEX"/>
    <s v="C"/>
    <s v="10FORM02"/>
    <x v="1"/>
    <d v="2022-03-19T00:00:00"/>
    <d v="2022-03-19T00:00:00"/>
    <x v="1"/>
    <s v="CUMPLE"/>
    <n v="0.3"/>
    <n v="0.3"/>
    <n v="0"/>
    <n v="0.3"/>
    <s v="H"/>
    <n v="1"/>
  </r>
  <r>
    <s v="105510586"/>
    <x v="1"/>
    <x v="1"/>
    <s v="EMPAQUE RIGIDO"/>
    <x v="1"/>
    <x v="38"/>
    <s v="LUBRIEXT"/>
    <s v="CORLUBEX"/>
    <s v="B"/>
    <s v="10EMPA17"/>
    <x v="1"/>
    <d v="2022-03-21T00:00:00"/>
    <d v="2022-03-21T00:00:00"/>
    <x v="1"/>
    <s v="CUMPLE"/>
    <n v="0.3"/>
    <n v="0.3"/>
    <n v="0"/>
    <n v="0.3"/>
    <s v="H"/>
    <n v="1"/>
  </r>
  <r>
    <s v="105514203"/>
    <x v="2"/>
    <x v="2"/>
    <s v="EMPAQUE"/>
    <x v="1"/>
    <x v="40"/>
    <s v="LUBRIEXT"/>
    <s v="CORLUBEX"/>
    <s v="B"/>
    <s v="10EMPA15"/>
    <x v="1"/>
    <d v="2022-03-23T00:00:00"/>
    <d v="2022-03-23T00:00:00"/>
    <x v="1"/>
    <s v="CUMPLE"/>
    <n v="0.3"/>
    <n v="0.3"/>
    <n v="0"/>
    <n v="0.3"/>
    <s v="H"/>
    <n v="1"/>
  </r>
  <r>
    <s v="105529183"/>
    <x v="2"/>
    <x v="2"/>
    <s v="EMPAQUE"/>
    <x v="1"/>
    <x v="40"/>
    <s v="LUBRIEXT"/>
    <s v="CORLUBEX"/>
    <s v="B"/>
    <s v="10EMPA15"/>
    <x v="1"/>
    <d v="2022-03-30T00:00:00"/>
    <d v="2022-03-30T00:00:00"/>
    <x v="1"/>
    <s v="CUMPLE"/>
    <n v="0.3"/>
    <n v="0.3"/>
    <n v="0"/>
    <n v="0.3"/>
    <s v="H"/>
    <n v="1"/>
  </r>
  <r>
    <s v="105529183"/>
    <x v="2"/>
    <x v="2"/>
    <s v="EMPAQUE"/>
    <x v="3"/>
    <x v="39"/>
    <s v="LUBRIEXT"/>
    <s v="CORLUBEX"/>
    <s v="B"/>
    <s v="10EMPA15"/>
    <x v="1"/>
    <d v="2022-03-30T00:00:00"/>
    <d v="2022-03-30T00:00:00"/>
    <x v="1"/>
    <s v="CUMPLE"/>
    <n v="0.4"/>
    <n v="0.4"/>
    <n v="0"/>
    <n v="0.4"/>
    <s v="H"/>
    <n v="1"/>
  </r>
  <r>
    <s v="105529186"/>
    <x v="3"/>
    <x v="3"/>
    <s v="EMPAQUE"/>
    <x v="1"/>
    <x v="38"/>
    <s v="LUBRIEXT"/>
    <s v="CORLUBEX"/>
    <s v="B"/>
    <s v="10EMPA03"/>
    <x v="1"/>
    <d v="2022-03-30T00:00:00"/>
    <d v="2022-03-30T00:00:00"/>
    <x v="1"/>
    <s v="CUMPLE"/>
    <n v="0.3"/>
    <n v="0.3"/>
    <n v="0"/>
    <n v="0.3"/>
    <s v="H"/>
    <n v="1"/>
  </r>
  <r>
    <s v="105529186"/>
    <x v="3"/>
    <x v="3"/>
    <s v="EMPAQUE"/>
    <x v="3"/>
    <x v="39"/>
    <s v="LUBRIEXT"/>
    <s v="CORLUBEX"/>
    <s v="B"/>
    <s v="10EMPA03"/>
    <x v="1"/>
    <d v="2022-03-30T00:00:00"/>
    <d v="2022-03-30T00:00:00"/>
    <x v="1"/>
    <s v="CUMPLE"/>
    <n v="0.5"/>
    <n v="0.5"/>
    <n v="0"/>
    <n v="0.5"/>
    <s v="H"/>
    <n v="1"/>
  </r>
  <r>
    <s v="105530475"/>
    <x v="8"/>
    <x v="8"/>
    <s v="FORMADO"/>
    <x v="1"/>
    <x v="38"/>
    <s v="LUBRIEXT"/>
    <s v="CORLUBEX"/>
    <s v="C"/>
    <s v="10FORM01"/>
    <x v="1"/>
    <d v="2022-04-02T00:00:00"/>
    <d v="2022-04-02T00:00:00"/>
    <x v="1"/>
    <s v="CUMPLE"/>
    <n v="0.3"/>
    <n v="0.3"/>
    <n v="0"/>
    <n v="0.3"/>
    <s v="H"/>
    <n v="1"/>
  </r>
  <r>
    <s v="105530475"/>
    <x v="8"/>
    <x v="8"/>
    <s v="FORMADO"/>
    <x v="3"/>
    <x v="39"/>
    <s v="LUBRIEXT"/>
    <s v="CORLUBEX"/>
    <s v="C"/>
    <s v="10FORM01"/>
    <x v="1"/>
    <d v="2022-04-02T00:00:00"/>
    <d v="2022-04-02T00:00:00"/>
    <x v="1"/>
    <s v="CUMPLE"/>
    <n v="0.4"/>
    <n v="0.4"/>
    <n v="0"/>
    <n v="0.4"/>
    <s v="H"/>
    <n v="1"/>
  </r>
  <r>
    <s v="105530476"/>
    <x v="9"/>
    <x v="9"/>
    <s v="FORMADO"/>
    <x v="1"/>
    <x v="38"/>
    <s v="LUBRIEXT"/>
    <s v="CORLUBEX"/>
    <s v="C"/>
    <s v="10FORM01"/>
    <x v="1"/>
    <d v="2022-04-02T00:00:00"/>
    <d v="2022-04-02T00:00:00"/>
    <x v="1"/>
    <s v="CUMPLE"/>
    <n v="0.3"/>
    <n v="0.3"/>
    <n v="0"/>
    <n v="0.3"/>
    <s v="H"/>
    <n v="1"/>
  </r>
  <r>
    <s v="105530476"/>
    <x v="9"/>
    <x v="9"/>
    <s v="FORMADO"/>
    <x v="3"/>
    <x v="39"/>
    <s v="LUBRIEXT"/>
    <s v="CORLUBEX"/>
    <s v="C"/>
    <s v="10FORM01"/>
    <x v="1"/>
    <d v="2022-04-02T00:00:00"/>
    <d v="2022-04-02T00:00:00"/>
    <x v="1"/>
    <s v="CUMPLE"/>
    <n v="0.4"/>
    <n v="0.4"/>
    <n v="0"/>
    <n v="0.4"/>
    <s v="H"/>
    <n v="1"/>
  </r>
  <r>
    <s v="105530477"/>
    <x v="7"/>
    <x v="7"/>
    <s v="LINEA DE LARGA VIDA"/>
    <x v="1"/>
    <x v="38"/>
    <s v="LUBRIEXT"/>
    <s v="CORLUBEX"/>
    <s v="C"/>
    <s v="10FORM02"/>
    <x v="1"/>
    <d v="2022-04-02T00:00:00"/>
    <d v="2022-04-02T00:00:00"/>
    <x v="1"/>
    <s v="CUMPLE"/>
    <n v="0.3"/>
    <n v="0.3"/>
    <n v="0"/>
    <n v="0.3"/>
    <s v="H"/>
    <n v="1"/>
  </r>
  <r>
    <s v="105530477"/>
    <x v="7"/>
    <x v="7"/>
    <s v="LINEA DE LARGA VIDA"/>
    <x v="3"/>
    <x v="39"/>
    <s v="LUBRIEXT"/>
    <s v="CORLUBEX"/>
    <s v="C"/>
    <s v="10FORM02"/>
    <x v="1"/>
    <d v="2022-04-02T00:00:00"/>
    <d v="2022-04-02T00:00:00"/>
    <x v="1"/>
    <s v="CUMPLE"/>
    <n v="0.4"/>
    <n v="0.4"/>
    <n v="0"/>
    <n v="0.4"/>
    <s v="H"/>
    <n v="1"/>
  </r>
  <r>
    <s v="105537490"/>
    <x v="1"/>
    <x v="1"/>
    <s v="EMPAQUE RIGIDO"/>
    <x v="1"/>
    <x v="38"/>
    <s v="LUBRIEXT"/>
    <s v="CORLUBEX"/>
    <s v="B"/>
    <s v="10EMPA17"/>
    <x v="1"/>
    <d v="2022-04-04T00:00:00"/>
    <d v="2022-04-04T00:00:00"/>
    <x v="1"/>
    <s v="CUMPLE"/>
    <n v="0.3"/>
    <n v="0.3"/>
    <n v="0"/>
    <n v="0.3"/>
    <s v="H"/>
    <n v="1"/>
  </r>
  <r>
    <s v="105541242"/>
    <x v="2"/>
    <x v="2"/>
    <s v="EMPAQUE"/>
    <x v="1"/>
    <x v="40"/>
    <s v="LUBRIEXT"/>
    <s v="CORLUBEX"/>
    <s v="B"/>
    <s v="10EMPA15"/>
    <x v="1"/>
    <d v="2022-04-06T00:00:00"/>
    <d v="2022-04-06T00:00:00"/>
    <x v="1"/>
    <s v="CUMPLE"/>
    <n v="0.3"/>
    <n v="0.3"/>
    <n v="0"/>
    <n v="0.3"/>
    <s v="H"/>
    <n v="1"/>
  </r>
  <r>
    <s v="105552071"/>
    <x v="2"/>
    <x v="2"/>
    <s v="EMPAQUE"/>
    <x v="1"/>
    <x v="40"/>
    <s v="LUBRIEXT"/>
    <s v="CORLUBEX"/>
    <s v="B"/>
    <s v="10EMPA15"/>
    <x v="1"/>
    <d v="2022-04-13T00:00:00"/>
    <d v="2022-04-13T00:00:00"/>
    <x v="1"/>
    <s v="CUMPLE"/>
    <n v="0.3"/>
    <n v="0.3"/>
    <n v="0"/>
    <n v="0.3"/>
    <s v="H"/>
    <n v="1"/>
  </r>
  <r>
    <s v="105552073"/>
    <x v="3"/>
    <x v="3"/>
    <s v="EMPAQUE"/>
    <x v="1"/>
    <x v="38"/>
    <s v="LUBRIEXT"/>
    <s v="CORLUBEX"/>
    <s v="B"/>
    <s v="10EMPA03"/>
    <x v="1"/>
    <d v="2022-04-13T00:00:00"/>
    <d v="2022-04-13T00:00:00"/>
    <x v="1"/>
    <s v="CUMPLE"/>
    <n v="0.3"/>
    <n v="0.3"/>
    <n v="0"/>
    <n v="0.3"/>
    <s v="H"/>
    <n v="1"/>
  </r>
  <r>
    <s v="105553384"/>
    <x v="8"/>
    <x v="8"/>
    <s v="FORMADO"/>
    <x v="1"/>
    <x v="38"/>
    <s v="LUBRIEXT"/>
    <s v="CORLUBEX"/>
    <s v="C"/>
    <s v="10FORM01"/>
    <x v="1"/>
    <d v="2022-04-16T00:00:00"/>
    <d v="2022-04-16T00:00:00"/>
    <x v="1"/>
    <s v="CUMPLE"/>
    <n v="0.3"/>
    <n v="0.3"/>
    <n v="0"/>
    <n v="0.3"/>
    <s v="H"/>
    <n v="1"/>
  </r>
  <r>
    <s v="105553385"/>
    <x v="9"/>
    <x v="9"/>
    <s v="FORMADO"/>
    <x v="1"/>
    <x v="38"/>
    <s v="LUBRIEXT"/>
    <s v="CORLUBEX"/>
    <s v="C"/>
    <s v="10FORM01"/>
    <x v="1"/>
    <d v="2022-04-16T00:00:00"/>
    <d v="2022-04-16T00:00:00"/>
    <x v="1"/>
    <s v="CUMPLE"/>
    <n v="0.3"/>
    <n v="0.3"/>
    <n v="0"/>
    <n v="0.3"/>
    <s v="H"/>
    <n v="1"/>
  </r>
  <r>
    <s v="105553386"/>
    <x v="7"/>
    <x v="7"/>
    <s v="LINEA DE LARGA VIDA"/>
    <x v="1"/>
    <x v="38"/>
    <s v="LUBRIEXT"/>
    <s v="CORLUBEX"/>
    <s v="C"/>
    <s v="10FORM02"/>
    <x v="1"/>
    <d v="2022-04-16T00:00:00"/>
    <d v="2022-04-16T00:00:00"/>
    <x v="1"/>
    <s v="CUMPLE"/>
    <n v="0.3"/>
    <n v="0.3"/>
    <n v="0"/>
    <n v="0.3"/>
    <s v="H"/>
    <n v="1"/>
  </r>
  <r>
    <s v="105559911"/>
    <x v="1"/>
    <x v="1"/>
    <s v="EMPAQUE RIGIDO"/>
    <x v="1"/>
    <x v="38"/>
    <s v="LUBRIEXT"/>
    <s v="CORLUBEX"/>
    <s v="B"/>
    <s v="10EMPA17"/>
    <x v="1"/>
    <d v="2022-04-18T00:00:00"/>
    <d v="2022-04-18T00:00:00"/>
    <x v="1"/>
    <s v="CUMPLE"/>
    <n v="0.3"/>
    <n v="0.3"/>
    <n v="0"/>
    <n v="0.3"/>
    <s v="H"/>
    <n v="1"/>
  </r>
  <r>
    <s v="105564844"/>
    <x v="2"/>
    <x v="2"/>
    <s v="EMPAQUE"/>
    <x v="1"/>
    <x v="40"/>
    <s v="LUBRIEXT"/>
    <s v="CORLUBEX"/>
    <s v="B"/>
    <s v="10EMPA15"/>
    <x v="1"/>
    <d v="2022-04-20T00:00:00"/>
    <d v="2022-04-20T00:00:00"/>
    <x v="1"/>
    <s v="CUMPLE"/>
    <n v="0.3"/>
    <n v="0.3"/>
    <n v="0"/>
    <n v="0.3"/>
    <s v="H"/>
    <n v="1"/>
  </r>
  <r>
    <s v="105577999"/>
    <x v="2"/>
    <x v="2"/>
    <s v="EMPAQUE"/>
    <x v="1"/>
    <x v="40"/>
    <s v="LUBRIEXT"/>
    <s v="CORLUBEX"/>
    <s v="B"/>
    <s v="10EMPA15"/>
    <x v="1"/>
    <d v="2022-04-27T00:00:00"/>
    <d v="2022-04-27T00:00:00"/>
    <x v="1"/>
    <s v="CUMPLE"/>
    <n v="0.3"/>
    <n v="0.3"/>
    <n v="0"/>
    <n v="0.3"/>
    <s v="H"/>
    <n v="1"/>
  </r>
  <r>
    <s v="105577999"/>
    <x v="2"/>
    <x v="2"/>
    <s v="EMPAQUE"/>
    <x v="3"/>
    <x v="39"/>
    <s v="LUBRIEXT"/>
    <s v="CORLUBEX"/>
    <s v="B"/>
    <s v="10EMPA15"/>
    <x v="1"/>
    <d v="2022-04-27T00:00:00"/>
    <d v="2022-04-27T00:00:00"/>
    <x v="1"/>
    <s v="CUMPLE"/>
    <n v="0.4"/>
    <n v="0.4"/>
    <n v="0"/>
    <n v="0.4"/>
    <s v="H"/>
    <n v="1"/>
  </r>
  <r>
    <s v="105577999"/>
    <x v="2"/>
    <x v="2"/>
    <s v="EMPAQUE"/>
    <x v="2"/>
    <x v="41"/>
    <s v="LUBRIEXT"/>
    <s v="CORLUBEX"/>
    <s v="B"/>
    <s v="10EMPA15"/>
    <x v="1"/>
    <d v="2022-04-27T00:00:00"/>
    <d v="2022-04-27T00:00:00"/>
    <x v="1"/>
    <s v="CUMPLE"/>
    <n v="1"/>
    <n v="2"/>
    <n v="-1"/>
    <n v="1"/>
    <s v="H"/>
    <n v="0.5"/>
  </r>
  <r>
    <s v="105578003"/>
    <x v="3"/>
    <x v="3"/>
    <s v="EMPAQUE"/>
    <x v="1"/>
    <x v="38"/>
    <s v="LUBRIEXT"/>
    <s v="CORLUBEX"/>
    <s v="B"/>
    <s v="10EMPA03"/>
    <x v="1"/>
    <d v="2022-04-27T00:00:00"/>
    <d v="2022-04-27T00:00:00"/>
    <x v="1"/>
    <s v="CUMPLE"/>
    <n v="0.3"/>
    <n v="0.3"/>
    <n v="0"/>
    <n v="0.3"/>
    <s v="H"/>
    <n v="1"/>
  </r>
  <r>
    <s v="105578003"/>
    <x v="3"/>
    <x v="3"/>
    <s v="EMPAQUE"/>
    <x v="3"/>
    <x v="39"/>
    <s v="LUBRIEXT"/>
    <s v="CORLUBEX"/>
    <s v="B"/>
    <s v="10EMPA03"/>
    <x v="1"/>
    <d v="2022-04-27T00:00:00"/>
    <d v="2022-04-27T00:00:00"/>
    <x v="1"/>
    <s v="CUMPLE"/>
    <n v="0.5"/>
    <n v="0.5"/>
    <n v="0"/>
    <n v="0.5"/>
    <s v="H"/>
    <n v="1"/>
  </r>
  <r>
    <s v="105578003"/>
    <x v="3"/>
    <x v="3"/>
    <s v="EMPAQUE"/>
    <x v="2"/>
    <x v="41"/>
    <s v="LUBRIEXT"/>
    <s v="CORLUBEX"/>
    <s v="B"/>
    <s v="10EMPA03"/>
    <x v="1"/>
    <d v="2022-04-27T00:00:00"/>
    <d v="2022-04-27T00:00:00"/>
    <x v="1"/>
    <s v="CUMPLE"/>
    <n v="0.6"/>
    <n v="1.2"/>
    <n v="-0.6"/>
    <n v="0.6"/>
    <s v="H"/>
    <n v="0.5"/>
  </r>
  <r>
    <s v="105579426"/>
    <x v="8"/>
    <x v="8"/>
    <s v="FORMADO"/>
    <x v="1"/>
    <x v="38"/>
    <s v="LUBRIEXT"/>
    <s v="CORLUBEX"/>
    <s v="C"/>
    <s v="10FORM01"/>
    <x v="1"/>
    <d v="2022-04-30T00:00:00"/>
    <d v="2022-04-30T00:00:00"/>
    <x v="1"/>
    <s v="CUMPLE"/>
    <n v="0.3"/>
    <n v="0.3"/>
    <n v="0"/>
    <n v="0.3"/>
    <s v="H"/>
    <n v="1"/>
  </r>
  <r>
    <s v="105579426"/>
    <x v="8"/>
    <x v="8"/>
    <s v="FORMADO"/>
    <x v="3"/>
    <x v="39"/>
    <s v="LUBRIEXT"/>
    <s v="CORLUBEX"/>
    <s v="C"/>
    <s v="10FORM01"/>
    <x v="1"/>
    <d v="2022-04-30T00:00:00"/>
    <d v="2022-04-30T00:00:00"/>
    <x v="1"/>
    <s v="CUMPLE"/>
    <n v="0.4"/>
    <n v="0.4"/>
    <n v="0"/>
    <n v="0.4"/>
    <s v="H"/>
    <n v="1"/>
  </r>
  <r>
    <s v="105579427"/>
    <x v="9"/>
    <x v="9"/>
    <s v="FORMADO"/>
    <x v="1"/>
    <x v="38"/>
    <s v="LUBRIEXT"/>
    <s v="CORLUBEX"/>
    <s v="C"/>
    <s v="10FORM01"/>
    <x v="1"/>
    <d v="2022-04-30T00:00:00"/>
    <d v="2022-04-30T00:00:00"/>
    <x v="1"/>
    <s v="CUMPLE"/>
    <n v="0.3"/>
    <n v="0.3"/>
    <n v="0"/>
    <n v="0.3"/>
    <s v="H"/>
    <n v="1"/>
  </r>
  <r>
    <s v="105579427"/>
    <x v="9"/>
    <x v="9"/>
    <s v="FORMADO"/>
    <x v="3"/>
    <x v="39"/>
    <s v="LUBRIEXT"/>
    <s v="CORLUBEX"/>
    <s v="C"/>
    <s v="10FORM01"/>
    <x v="1"/>
    <d v="2022-04-30T00:00:00"/>
    <d v="2022-04-23T00:00:00"/>
    <x v="1"/>
    <s v="CUMPLE"/>
    <n v="0.4"/>
    <n v="0.4"/>
    <n v="0"/>
    <n v="0.4"/>
    <s v="H"/>
    <n v="1"/>
  </r>
  <r>
    <s v="105579428"/>
    <x v="7"/>
    <x v="7"/>
    <s v="LINEA DE LARGA VIDA"/>
    <x v="1"/>
    <x v="38"/>
    <s v="LUBRIEXT"/>
    <s v="CORLUBEX"/>
    <s v="C"/>
    <s v="10FORM02"/>
    <x v="1"/>
    <d v="2022-04-30T00:00:00"/>
    <d v="2022-04-29T00:00:00"/>
    <x v="1"/>
    <s v="CUMPLE"/>
    <n v="0.3"/>
    <n v="0.3"/>
    <n v="0"/>
    <n v="0.3"/>
    <s v="H"/>
    <n v="1"/>
  </r>
  <r>
    <s v="105579428"/>
    <x v="7"/>
    <x v="7"/>
    <s v="LINEA DE LARGA VIDA"/>
    <x v="3"/>
    <x v="39"/>
    <s v="LUBRIEXT"/>
    <s v="CORLUBEX"/>
    <s v="C"/>
    <s v="10FORM02"/>
    <x v="1"/>
    <d v="2022-04-30T00:00:00"/>
    <d v="2022-04-29T00:00:00"/>
    <x v="1"/>
    <s v="CUMPLE"/>
    <n v="0.4"/>
    <n v="0.4"/>
    <n v="0"/>
    <n v="0.4"/>
    <s v="H"/>
    <n v="1"/>
  </r>
  <r>
    <s v="105588120"/>
    <x v="1"/>
    <x v="1"/>
    <s v="EMPAQUE RIGIDO"/>
    <x v="1"/>
    <x v="38"/>
    <s v="LUBRIEXT"/>
    <s v="CORLUBEX"/>
    <s v="B"/>
    <s v="10EMPA17"/>
    <x v="1"/>
    <d v="2022-05-02T00:00:00"/>
    <d v="2022-05-02T00:00:00"/>
    <x v="1"/>
    <s v="CUMPLE"/>
    <n v="0.3"/>
    <n v="0.3"/>
    <n v="0"/>
    <n v="0.3"/>
    <s v="H"/>
    <n v="1"/>
  </r>
  <r>
    <s v="105593353"/>
    <x v="2"/>
    <x v="2"/>
    <s v="EMPAQUE"/>
    <x v="1"/>
    <x v="40"/>
    <s v="LUBRIEXT"/>
    <s v="CORLUBEX"/>
    <s v="B"/>
    <s v="10EMPA15"/>
    <x v="1"/>
    <d v="2022-05-04T00:00:00"/>
    <d v="2022-05-04T00:00:00"/>
    <x v="1"/>
    <s v="CUMPLE"/>
    <n v="0.3"/>
    <n v="0.3"/>
    <n v="0"/>
    <n v="0.3"/>
    <s v="H"/>
    <n v="1"/>
  </r>
  <r>
    <s v="105604096"/>
    <x v="2"/>
    <x v="2"/>
    <s v="EMPAQUE"/>
    <x v="1"/>
    <x v="40"/>
    <s v="LUBRIEXT"/>
    <s v="CORLUBEX"/>
    <s v="B"/>
    <s v="10EMPA15"/>
    <x v="1"/>
    <d v="2022-05-11T00:00:00"/>
    <d v="2022-05-11T00:00:00"/>
    <x v="1"/>
    <s v="CUMPLE"/>
    <n v="0.3"/>
    <n v="0.3"/>
    <n v="0"/>
    <n v="0.3"/>
    <s v="H"/>
    <n v="1"/>
  </r>
  <r>
    <s v="105604098"/>
    <x v="3"/>
    <x v="3"/>
    <s v="EMPAQUE"/>
    <x v="1"/>
    <x v="38"/>
    <s v="LUBRIEXT"/>
    <s v="CORLUBEX"/>
    <s v="B"/>
    <s v="10EMPA03"/>
    <x v="1"/>
    <d v="2022-05-11T00:00:00"/>
    <d v="2022-05-11T00:00:00"/>
    <x v="1"/>
    <s v="CUMPLE"/>
    <n v="0.3"/>
    <n v="0.3"/>
    <n v="0"/>
    <n v="0.3"/>
    <s v="H"/>
    <n v="1"/>
  </r>
  <r>
    <s v="105605591"/>
    <x v="8"/>
    <x v="8"/>
    <s v="FORMADO"/>
    <x v="1"/>
    <x v="38"/>
    <s v="LUBRIEXT"/>
    <s v="CORLUBEX"/>
    <s v="C"/>
    <s v="10FORM01"/>
    <x v="1"/>
    <d v="2022-05-14T00:00:00"/>
    <d v="2022-05-14T00:00:00"/>
    <x v="1"/>
    <s v="CUMPLE"/>
    <n v="0.3"/>
    <n v="0.3"/>
    <n v="0"/>
    <n v="0.3"/>
    <s v="H"/>
    <n v="1"/>
  </r>
  <r>
    <s v="105605592"/>
    <x v="9"/>
    <x v="9"/>
    <s v="FORMADO"/>
    <x v="1"/>
    <x v="38"/>
    <s v="LUBRIEXT"/>
    <s v="CORLUBEX"/>
    <s v="C"/>
    <s v="10FORM01"/>
    <x v="1"/>
    <d v="2022-05-14T00:00:00"/>
    <d v="2022-05-14T00:00:00"/>
    <x v="1"/>
    <s v="CUMPLE"/>
    <n v="0.3"/>
    <n v="0.3"/>
    <n v="0"/>
    <n v="0.3"/>
    <s v="H"/>
    <n v="1"/>
  </r>
  <r>
    <s v="105605593"/>
    <x v="7"/>
    <x v="7"/>
    <s v="LINEA DE LARGA VIDA"/>
    <x v="1"/>
    <x v="38"/>
    <s v="LUBRIEXT"/>
    <s v="CORLUBEX"/>
    <s v="C"/>
    <s v="10FORM02"/>
    <x v="1"/>
    <d v="2022-05-14T00:00:00"/>
    <d v="2022-05-14T00:00:00"/>
    <x v="1"/>
    <s v="CUMPLE"/>
    <n v="0.3"/>
    <n v="0.3"/>
    <n v="0"/>
    <n v="0.3"/>
    <s v="H"/>
    <n v="1"/>
  </r>
  <r>
    <s v="105611299"/>
    <x v="1"/>
    <x v="1"/>
    <s v="EMPAQUE RIGIDO"/>
    <x v="1"/>
    <x v="38"/>
    <s v="LUBRIEXT"/>
    <s v="CORLUBEX"/>
    <s v="A"/>
    <s v="10EMPA17"/>
    <x v="1"/>
    <d v="2022-05-16T00:00:00"/>
    <d v="2022-05-16T00:00:00"/>
    <x v="1"/>
    <s v="CUMPLE"/>
    <n v="0.3"/>
    <n v="0.3"/>
    <n v="0"/>
    <n v="0.3"/>
    <s v="H"/>
    <n v="1"/>
  </r>
  <r>
    <s v="105615584"/>
    <x v="8"/>
    <x v="8"/>
    <s v="FORMADO"/>
    <x v="1"/>
    <x v="38"/>
    <s v="LUBRIEXT"/>
    <s v="CORLUBEX"/>
    <s v="B"/>
    <s v="10FORM01"/>
    <x v="1"/>
    <d v="2022-05-28T00:00:00"/>
    <d v="2022-05-28T00:00:00"/>
    <x v="1"/>
    <s v="CUMPLE"/>
    <n v="0.3"/>
    <n v="0.3"/>
    <n v="0"/>
    <n v="0.3"/>
    <s v="H"/>
    <n v="1"/>
  </r>
  <r>
    <s v="105615584"/>
    <x v="8"/>
    <x v="8"/>
    <s v="FORMADO"/>
    <x v="3"/>
    <x v="39"/>
    <s v="LUBRIEXT"/>
    <s v="CORLUBEX"/>
    <s v="B"/>
    <s v="10FORM01"/>
    <x v="1"/>
    <d v="2022-05-28T00:00:00"/>
    <d v="2022-05-28T00:00:00"/>
    <x v="1"/>
    <s v="CUMPLE"/>
    <n v="0.4"/>
    <n v="0.4"/>
    <n v="0"/>
    <n v="0.4"/>
    <s v="H"/>
    <n v="1"/>
  </r>
  <r>
    <s v="105615585"/>
    <x v="8"/>
    <x v="8"/>
    <s v="FORMADO"/>
    <x v="1"/>
    <x v="38"/>
    <s v="LUBRIEXT"/>
    <s v="CORLUBEX"/>
    <s v="B"/>
    <s v="10FORM01"/>
    <x v="1"/>
    <d v="2022-06-11T00:00:00"/>
    <d v="2022-06-11T00:00:00"/>
    <x v="1"/>
    <s v="CUMPLE"/>
    <n v="0.3"/>
    <n v="0.3"/>
    <n v="0"/>
    <n v="0.3"/>
    <s v="H"/>
    <n v="1"/>
  </r>
  <r>
    <s v="105615586"/>
    <x v="8"/>
    <x v="8"/>
    <s v="FORMADO"/>
    <x v="1"/>
    <x v="38"/>
    <s v="LUBRIEXT"/>
    <s v="CORLUBEX"/>
    <s v="B"/>
    <s v="10FORM01"/>
    <x v="1"/>
    <d v="2022-06-25T00:00:00"/>
    <d v="2022-06-25T00:00:00"/>
    <x v="1"/>
    <s v="CUMPLE"/>
    <n v="0.3"/>
    <n v="0.3"/>
    <n v="0"/>
    <n v="0.3"/>
    <s v="H"/>
    <n v="1"/>
  </r>
  <r>
    <s v="105615586"/>
    <x v="8"/>
    <x v="8"/>
    <s v="FORMADO"/>
    <x v="3"/>
    <x v="39"/>
    <s v="LUBRIEXT"/>
    <s v="CORLUBEX"/>
    <s v="B"/>
    <s v="10FORM01"/>
    <x v="1"/>
    <d v="2022-06-25T00:00:00"/>
    <d v="2022-06-25T00:00:00"/>
    <x v="1"/>
    <s v="CUMPLE"/>
    <n v="0.4"/>
    <n v="0.4"/>
    <n v="0"/>
    <n v="0.4"/>
    <s v="H"/>
    <n v="1"/>
  </r>
  <r>
    <s v="105615587"/>
    <x v="8"/>
    <x v="8"/>
    <s v="FORMADO"/>
    <x v="1"/>
    <x v="38"/>
    <s v="LUBRIEXT"/>
    <s v="CORLUBEX"/>
    <s v="B"/>
    <s v="10FORM01"/>
    <x v="1"/>
    <d v="2022-07-09T00:00:00"/>
    <d v="2022-07-09T00:00:00"/>
    <x v="1"/>
    <s v="CUMPLE"/>
    <n v="0.3"/>
    <n v="0.3"/>
    <n v="0"/>
    <n v="0.3"/>
    <s v="H"/>
    <n v="1"/>
  </r>
  <r>
    <s v="105615588"/>
    <x v="9"/>
    <x v="9"/>
    <s v="FORMADO"/>
    <x v="1"/>
    <x v="38"/>
    <s v="LUBRIEXT"/>
    <s v="CORLUBEX"/>
    <s v="B"/>
    <s v="10FORM01"/>
    <x v="1"/>
    <d v="2022-05-28T00:00:00"/>
    <d v="2022-05-28T00:00:00"/>
    <x v="1"/>
    <s v="CUMPLE"/>
    <n v="0.3"/>
    <n v="0.3"/>
    <n v="0"/>
    <n v="0.3"/>
    <s v="H"/>
    <n v="1"/>
  </r>
  <r>
    <s v="105615588"/>
    <x v="9"/>
    <x v="9"/>
    <s v="FORMADO"/>
    <x v="3"/>
    <x v="39"/>
    <s v="LUBRIEXT"/>
    <s v="CORLUBEX"/>
    <s v="B"/>
    <s v="10FORM01"/>
    <x v="1"/>
    <d v="2022-05-28T00:00:00"/>
    <d v="2022-05-28T00:00:00"/>
    <x v="1"/>
    <s v="CUMPLE"/>
    <n v="0.4"/>
    <n v="0.4"/>
    <n v="0"/>
    <n v="0.4"/>
    <s v="H"/>
    <n v="1"/>
  </r>
  <r>
    <s v="105615589"/>
    <x v="9"/>
    <x v="9"/>
    <s v="FORMADO"/>
    <x v="1"/>
    <x v="38"/>
    <s v="LUBRIEXT"/>
    <s v="CORLUBEX"/>
    <s v="B"/>
    <s v="10FORM01"/>
    <x v="1"/>
    <d v="2022-06-11T00:00:00"/>
    <d v="2022-06-11T00:00:00"/>
    <x v="1"/>
    <s v="CUMPLE"/>
    <n v="0.3"/>
    <n v="0.3"/>
    <n v="0"/>
    <n v="0.3"/>
    <s v="H"/>
    <n v="1"/>
  </r>
  <r>
    <s v="105615590"/>
    <x v="9"/>
    <x v="9"/>
    <s v="FORMADO"/>
    <x v="1"/>
    <x v="38"/>
    <s v="LUBRIEXT"/>
    <s v="CORLUBEX"/>
    <s v="B"/>
    <s v="10FORM01"/>
    <x v="1"/>
    <d v="2022-06-25T00:00:00"/>
    <d v="2022-06-25T00:00:00"/>
    <x v="1"/>
    <s v="CUMPLE"/>
    <n v="0.3"/>
    <n v="0.3"/>
    <n v="0"/>
    <n v="0.3"/>
    <s v="H"/>
    <n v="1"/>
  </r>
  <r>
    <s v="105615590"/>
    <x v="9"/>
    <x v="9"/>
    <s v="FORMADO"/>
    <x v="3"/>
    <x v="39"/>
    <s v="LUBRIEXT"/>
    <s v="CORLUBEX"/>
    <s v="B"/>
    <s v="10FORM01"/>
    <x v="1"/>
    <d v="2022-06-25T00:00:00"/>
    <d v="2022-06-25T00:00:00"/>
    <x v="1"/>
    <s v="CUMPLE"/>
    <n v="0.4"/>
    <n v="0.4"/>
    <n v="0"/>
    <n v="0.4"/>
    <s v="H"/>
    <n v="1"/>
  </r>
  <r>
    <s v="105615591"/>
    <x v="9"/>
    <x v="9"/>
    <s v="FORMADO"/>
    <x v="1"/>
    <x v="38"/>
    <s v="LUBRIEXT"/>
    <s v="CORLUBEX"/>
    <s v="B"/>
    <s v="10FORM01"/>
    <x v="1"/>
    <d v="2022-07-09T00:00:00"/>
    <d v="2022-07-09T00:00:00"/>
    <x v="1"/>
    <s v="CUMPLE"/>
    <n v="0.3"/>
    <n v="0.3"/>
    <n v="0"/>
    <n v="0.3"/>
    <s v="H"/>
    <n v="1"/>
  </r>
  <r>
    <s v="105615592"/>
    <x v="7"/>
    <x v="7"/>
    <s v="LINEA DE LARGA VIDA"/>
    <x v="1"/>
    <x v="38"/>
    <s v="LUBRIEXT"/>
    <s v="CORLUBEX"/>
    <s v="B"/>
    <s v="10FORM02"/>
    <x v="1"/>
    <d v="2022-05-28T00:00:00"/>
    <d v="2022-05-28T00:00:00"/>
    <x v="1"/>
    <s v="CUMPLE"/>
    <n v="0.3"/>
    <n v="0.3"/>
    <n v="0"/>
    <n v="0.3"/>
    <s v="H"/>
    <n v="1"/>
  </r>
  <r>
    <s v="105615592"/>
    <x v="7"/>
    <x v="7"/>
    <s v="LINEA DE LARGA VIDA"/>
    <x v="3"/>
    <x v="39"/>
    <s v="LUBRIEXT"/>
    <s v="CORLUBEX"/>
    <s v="B"/>
    <s v="10FORM02"/>
    <x v="1"/>
    <d v="2022-05-28T00:00:00"/>
    <d v="2022-05-28T00:00:00"/>
    <x v="1"/>
    <s v="CUMPLE"/>
    <n v="0.4"/>
    <n v="0.4"/>
    <n v="0"/>
    <n v="0.4"/>
    <s v="H"/>
    <n v="1"/>
  </r>
  <r>
    <s v="105615593"/>
    <x v="7"/>
    <x v="7"/>
    <s v="LINEA DE LARGA VIDA"/>
    <x v="1"/>
    <x v="38"/>
    <s v="LUBRIEXT"/>
    <s v="CORLUBEX"/>
    <s v="B"/>
    <s v="10FORM02"/>
    <x v="1"/>
    <d v="2022-06-11T00:00:00"/>
    <d v="2022-06-11T00:00:00"/>
    <x v="1"/>
    <s v="CUMPLE"/>
    <n v="0.3"/>
    <n v="0.3"/>
    <n v="0"/>
    <n v="0.3"/>
    <s v="H"/>
    <n v="1"/>
  </r>
  <r>
    <s v="105615594"/>
    <x v="7"/>
    <x v="7"/>
    <s v="LINEA DE LARGA VIDA"/>
    <x v="1"/>
    <x v="38"/>
    <s v="LUBRIEXT"/>
    <s v="CORLUBEX"/>
    <s v="B"/>
    <s v="10FORM02"/>
    <x v="1"/>
    <d v="2022-06-25T00:00:00"/>
    <d v="2022-06-25T00:00:00"/>
    <x v="1"/>
    <s v="CUMPLE"/>
    <n v="0.3"/>
    <n v="0.3"/>
    <n v="0"/>
    <n v="0.3"/>
    <s v="H"/>
    <n v="1"/>
  </r>
  <r>
    <s v="105615594"/>
    <x v="7"/>
    <x v="7"/>
    <s v="LINEA DE LARGA VIDA"/>
    <x v="3"/>
    <x v="39"/>
    <s v="LUBRIEXT"/>
    <s v="CORLUBEX"/>
    <s v="B"/>
    <s v="10FORM02"/>
    <x v="1"/>
    <d v="2022-06-25T00:00:00"/>
    <d v="2022-06-25T00:00:00"/>
    <x v="1"/>
    <s v="CUMPLE"/>
    <n v="0.4"/>
    <n v="0.4"/>
    <n v="0"/>
    <n v="0.4"/>
    <s v="H"/>
    <n v="1"/>
  </r>
  <r>
    <s v="105615595"/>
    <x v="7"/>
    <x v="7"/>
    <s v="LINEA DE LARGA VIDA"/>
    <x v="1"/>
    <x v="38"/>
    <s v="LUBRIEXT"/>
    <s v="CORLUBEX"/>
    <s v="B"/>
    <s v="10FORM02"/>
    <x v="1"/>
    <d v="2022-07-09T00:00:00"/>
    <d v="2022-07-09T00:00:00"/>
    <x v="1"/>
    <s v="CUMPLE"/>
    <n v="0.3"/>
    <n v="0.3"/>
    <n v="0"/>
    <n v="0.3"/>
    <s v="H"/>
    <n v="1"/>
  </r>
  <r>
    <s v="105615842"/>
    <x v="2"/>
    <x v="2"/>
    <s v="EMPAQUE"/>
    <x v="1"/>
    <x v="40"/>
    <s v="LUBRIEXT"/>
    <s v="CORLUBEX"/>
    <s v="B"/>
    <s v="10EMPA15"/>
    <x v="1"/>
    <d v="2022-05-18T00:00:00"/>
    <d v="2022-05-18T00:00:00"/>
    <x v="1"/>
    <s v="CUMPLE"/>
    <n v="0.3"/>
    <n v="0.3"/>
    <n v="0"/>
    <n v="0.3"/>
    <s v="H"/>
    <n v="1"/>
  </r>
  <r>
    <s v="105615843"/>
    <x v="2"/>
    <x v="2"/>
    <s v="EMPAQUE"/>
    <x v="1"/>
    <x v="40"/>
    <s v="LUBRIEXT"/>
    <s v="CORLUBEX"/>
    <s v="B"/>
    <s v="10EMPA15"/>
    <x v="1"/>
    <d v="2022-05-25T00:00:00"/>
    <d v="2022-05-25T00:00:00"/>
    <x v="1"/>
    <s v="CUMPLE"/>
    <n v="0.3"/>
    <n v="0.3"/>
    <n v="0"/>
    <n v="0.3"/>
    <s v="H"/>
    <n v="1"/>
  </r>
  <r>
    <s v="105615843"/>
    <x v="2"/>
    <x v="2"/>
    <s v="EMPAQUE"/>
    <x v="3"/>
    <x v="39"/>
    <s v="LUBRIEXT"/>
    <s v="CORLUBEX"/>
    <s v="B"/>
    <s v="10EMPA15"/>
    <x v="1"/>
    <d v="2022-05-25T00:00:00"/>
    <d v="2022-05-25T00:00:00"/>
    <x v="1"/>
    <s v="CUMPLE"/>
    <n v="0.4"/>
    <n v="0.4"/>
    <n v="0"/>
    <n v="0.4"/>
    <s v="H"/>
    <n v="1"/>
  </r>
  <r>
    <s v="105615844"/>
    <x v="2"/>
    <x v="2"/>
    <s v="EMPAQUE"/>
    <x v="1"/>
    <x v="40"/>
    <s v="LUBRIEXT"/>
    <s v="CORLUBEX"/>
    <s v="B"/>
    <s v="10EMPA15"/>
    <x v="1"/>
    <d v="2022-06-01T00:00:00"/>
    <d v="2022-06-01T00:00:00"/>
    <x v="1"/>
    <s v="CUMPLE"/>
    <n v="0.3"/>
    <n v="0.3"/>
    <n v="0"/>
    <n v="0.3"/>
    <s v="H"/>
    <n v="1"/>
  </r>
  <r>
    <s v="105615845"/>
    <x v="2"/>
    <x v="2"/>
    <s v="EMPAQUE"/>
    <x v="1"/>
    <x v="40"/>
    <s v="LUBRIEXT"/>
    <s v="CORLUBEX"/>
    <s v="B"/>
    <s v="10EMPA15"/>
    <x v="1"/>
    <d v="2022-06-08T00:00:00"/>
    <d v="2022-06-08T00:00:00"/>
    <x v="1"/>
    <s v="CUMPLE"/>
    <n v="0.3"/>
    <n v="0.3"/>
    <n v="0"/>
    <n v="0.3"/>
    <s v="H"/>
    <n v="1"/>
  </r>
  <r>
    <s v="105615846"/>
    <x v="2"/>
    <x v="2"/>
    <s v="EMPAQUE"/>
    <x v="1"/>
    <x v="40"/>
    <s v="LUBRIEXT"/>
    <s v="CORLUBEX"/>
    <s v="B"/>
    <s v="10EMPA15"/>
    <x v="1"/>
    <d v="2022-06-15T00:00:00"/>
    <d v="2022-06-15T00:00:00"/>
    <x v="1"/>
    <s v="CUMPLE"/>
    <n v="0.3"/>
    <n v="0.3"/>
    <n v="0"/>
    <n v="0.3"/>
    <s v="H"/>
    <n v="1"/>
  </r>
  <r>
    <s v="105615847"/>
    <x v="2"/>
    <x v="2"/>
    <s v="EMPAQUE"/>
    <x v="1"/>
    <x v="40"/>
    <s v="LUBRIEXT"/>
    <s v="CORLUBEX"/>
    <s v="B"/>
    <s v="10EMPA15"/>
    <x v="1"/>
    <d v="2022-06-22T00:00:00"/>
    <d v="2022-06-22T00:00:00"/>
    <x v="1"/>
    <s v="CUMPLE"/>
    <n v="0.3"/>
    <n v="0.3"/>
    <n v="0"/>
    <n v="0.3"/>
    <s v="H"/>
    <n v="1"/>
  </r>
  <r>
    <s v="105615847"/>
    <x v="2"/>
    <x v="2"/>
    <s v="EMPAQUE"/>
    <x v="3"/>
    <x v="39"/>
    <s v="LUBRIEXT"/>
    <s v="CORLUBEX"/>
    <s v="B"/>
    <s v="10EMPA15"/>
    <x v="1"/>
    <d v="2022-06-22T00:00:00"/>
    <d v="2022-06-22T00:00:00"/>
    <x v="1"/>
    <s v="CUMPLE"/>
    <n v="0.4"/>
    <n v="0.4"/>
    <n v="0"/>
    <n v="0.4"/>
    <s v="H"/>
    <n v="1"/>
  </r>
  <r>
    <s v="105615848"/>
    <x v="2"/>
    <x v="2"/>
    <s v="EMPAQUE"/>
    <x v="1"/>
    <x v="40"/>
    <s v="LUBRIEXT"/>
    <s v="CORLUBEX"/>
    <s v="B"/>
    <s v="10EMPA15"/>
    <x v="1"/>
    <d v="2022-06-29T00:00:00"/>
    <d v="2022-06-29T00:00:00"/>
    <x v="1"/>
    <s v="CUMPLE"/>
    <n v="0.3"/>
    <n v="0.3"/>
    <n v="0"/>
    <n v="0.3"/>
    <s v="H"/>
    <n v="1"/>
  </r>
  <r>
    <s v="105615849"/>
    <x v="2"/>
    <x v="2"/>
    <s v="EMPAQUE"/>
    <x v="1"/>
    <x v="40"/>
    <s v="LUBRIEXT"/>
    <s v="CORLUBEX"/>
    <s v="B"/>
    <s v="10EMPA15"/>
    <x v="1"/>
    <d v="2022-07-06T00:00:00"/>
    <d v="2022-07-06T00:00:00"/>
    <x v="1"/>
    <s v="CUMPLE"/>
    <n v="0.3"/>
    <n v="0.3"/>
    <n v="0"/>
    <n v="0.3"/>
    <s v="H"/>
    <n v="1"/>
  </r>
  <r>
    <s v="105615850"/>
    <x v="2"/>
    <x v="2"/>
    <s v="EMPAQUE"/>
    <x v="1"/>
    <x v="40"/>
    <s v="LUBRIEXT"/>
    <s v="CORLUBEX"/>
    <s v="B"/>
    <s v="10EMPA15"/>
    <x v="1"/>
    <d v="2022-07-13T00:00:00"/>
    <d v="2022-07-13T00:00:00"/>
    <x v="1"/>
    <s v="CUMPLE"/>
    <n v="0.3"/>
    <n v="0.3"/>
    <n v="0"/>
    <n v="0.3"/>
    <s v="H"/>
    <n v="1"/>
  </r>
  <r>
    <s v="105615860"/>
    <x v="3"/>
    <x v="3"/>
    <s v="EMPAQUE"/>
    <x v="1"/>
    <x v="38"/>
    <s v="LUBRIEXT"/>
    <s v="CORLUBEX"/>
    <s v="B"/>
    <s v="10EMPA03"/>
    <x v="1"/>
    <d v="2022-05-25T00:00:00"/>
    <d v="2022-05-25T00:00:00"/>
    <x v="1"/>
    <s v="CUMPLE"/>
    <n v="0.3"/>
    <n v="0.3"/>
    <n v="0"/>
    <n v="0.3"/>
    <s v="H"/>
    <n v="1"/>
  </r>
  <r>
    <s v="105615860"/>
    <x v="3"/>
    <x v="3"/>
    <s v="EMPAQUE"/>
    <x v="3"/>
    <x v="39"/>
    <s v="LUBRIEXT"/>
    <s v="CORLUBEX"/>
    <s v="B"/>
    <s v="10EMPA03"/>
    <x v="1"/>
    <d v="2022-05-25T00:00:00"/>
    <d v="2022-05-25T00:00:00"/>
    <x v="1"/>
    <s v="CUMPLE"/>
    <n v="0.5"/>
    <n v="0.5"/>
    <n v="0"/>
    <n v="0.5"/>
    <s v="H"/>
    <n v="1"/>
  </r>
  <r>
    <s v="105615861"/>
    <x v="3"/>
    <x v="3"/>
    <s v="EMPAQUE"/>
    <x v="1"/>
    <x v="38"/>
    <s v="LUBRIEXT"/>
    <s v="CORLUBEX"/>
    <s v="B"/>
    <s v="10EMPA03"/>
    <x v="1"/>
    <d v="2022-06-08T00:00:00"/>
    <d v="2022-06-08T00:00:00"/>
    <x v="1"/>
    <s v="CUMPLE"/>
    <n v="0.3"/>
    <n v="0.3"/>
    <n v="0"/>
    <n v="0.3"/>
    <s v="H"/>
    <n v="1"/>
  </r>
  <r>
    <s v="105615862"/>
    <x v="3"/>
    <x v="3"/>
    <s v="EMPAQUE"/>
    <x v="1"/>
    <x v="38"/>
    <s v="LUBRIEXT"/>
    <s v="CORLUBEX"/>
    <s v="B"/>
    <s v="10EMPA03"/>
    <x v="1"/>
    <d v="2022-06-22T00:00:00"/>
    <d v="2022-06-22T00:00:00"/>
    <x v="1"/>
    <s v="CUMPLE"/>
    <n v="0.3"/>
    <n v="0.3"/>
    <n v="0"/>
    <n v="0.3"/>
    <s v="H"/>
    <n v="1"/>
  </r>
  <r>
    <s v="105615862"/>
    <x v="3"/>
    <x v="3"/>
    <s v="EMPAQUE"/>
    <x v="3"/>
    <x v="39"/>
    <s v="LUBRIEXT"/>
    <s v="CORLUBEX"/>
    <s v="B"/>
    <s v="10EMPA03"/>
    <x v="1"/>
    <d v="2022-06-22T00:00:00"/>
    <d v="2022-06-22T00:00:00"/>
    <x v="1"/>
    <s v="CUMPLE"/>
    <n v="0.5"/>
    <n v="0.5"/>
    <n v="0"/>
    <n v="0.5"/>
    <s v="H"/>
    <n v="1"/>
  </r>
  <r>
    <s v="105615863"/>
    <x v="3"/>
    <x v="3"/>
    <s v="EMPAQUE"/>
    <x v="1"/>
    <x v="38"/>
    <s v="LUBRIEXT"/>
    <s v="CORLUBEX"/>
    <s v="B"/>
    <s v="10EMPA03"/>
    <x v="1"/>
    <d v="2022-07-06T00:00:00"/>
    <d v="2022-07-06T00:00:00"/>
    <x v="1"/>
    <s v="CUMPLE"/>
    <n v="0.3"/>
    <n v="0.3"/>
    <n v="0"/>
    <n v="0.3"/>
    <s v="H"/>
    <n v="1"/>
  </r>
  <r>
    <s v="105615935"/>
    <x v="1"/>
    <x v="1"/>
    <s v="EMPAQUE RIGIDO"/>
    <x v="1"/>
    <x v="38"/>
    <s v="LUBRIEXT"/>
    <s v="CORLUBEX"/>
    <s v="A"/>
    <s v="10EMPA17"/>
    <x v="1"/>
    <d v="2022-05-30T00:00:00"/>
    <d v="2022-05-30T00:00:00"/>
    <x v="1"/>
    <s v="CUMPLE"/>
    <n v="0.3"/>
    <n v="0.3"/>
    <n v="0"/>
    <n v="0.3"/>
    <s v="H"/>
    <n v="1"/>
  </r>
  <r>
    <s v="105615936"/>
    <x v="1"/>
    <x v="1"/>
    <s v="EMPAQUE RIGIDO"/>
    <x v="1"/>
    <x v="38"/>
    <s v="LUBRIEXT"/>
    <s v="CORLUBEX"/>
    <s v="A"/>
    <s v="10EMPA17"/>
    <x v="1"/>
    <d v="2022-06-13T00:00:00"/>
    <d v="2022-06-13T00:00:00"/>
    <x v="1"/>
    <s v="CUMPLE"/>
    <n v="0.3"/>
    <n v="0.3"/>
    <n v="0"/>
    <n v="0.3"/>
    <s v="H"/>
    <n v="1"/>
  </r>
  <r>
    <s v="105615937"/>
    <x v="1"/>
    <x v="1"/>
    <s v="EMPAQUE RIGIDO"/>
    <x v="1"/>
    <x v="38"/>
    <s v="LUBRIEXT"/>
    <s v="CORLUBEX"/>
    <s v="A"/>
    <s v="10EMPA17"/>
    <x v="1"/>
    <d v="2022-06-27T00:00:00"/>
    <d v="2022-06-27T00:00:00"/>
    <x v="1"/>
    <s v="CUMPLE"/>
    <n v="0.3"/>
    <n v="0.3"/>
    <n v="0"/>
    <n v="0.3"/>
    <s v="H"/>
    <n v="1"/>
  </r>
  <r>
    <s v="105615938"/>
    <x v="1"/>
    <x v="1"/>
    <s v="EMPAQUE RIGIDO"/>
    <x v="1"/>
    <x v="38"/>
    <s v="LUBRIEXT"/>
    <s v="CORLUBEX"/>
    <s v="A"/>
    <s v="10EMPA17"/>
    <x v="1"/>
    <d v="2022-07-11T00:00:00"/>
    <d v="2022-07-11T00:00:00"/>
    <x v="1"/>
    <s v="CUMPLE"/>
    <n v="0.3"/>
    <n v="0.3"/>
    <n v="0"/>
    <n v="0.3"/>
    <s v="H"/>
    <n v="1"/>
  </r>
  <r>
    <s v="105622124"/>
    <x v="2"/>
    <x v="2"/>
    <s v="EMPAQUE"/>
    <x v="1"/>
    <x v="40"/>
    <s v="LUBRIEXT"/>
    <s v="CORLUBEX"/>
    <s v="B"/>
    <s v="10EMPA15"/>
    <x v="1"/>
    <d v="2022-07-20T00:00:00"/>
    <d v="2022-07-20T00:00:00"/>
    <x v="1"/>
    <s v="CUMPLE"/>
    <n v="0.3"/>
    <n v="0.3"/>
    <n v="0"/>
    <n v="0.3"/>
    <s v="H"/>
    <n v="1"/>
  </r>
  <r>
    <s v="105622124"/>
    <x v="2"/>
    <x v="2"/>
    <s v="EMPAQUE"/>
    <x v="3"/>
    <x v="39"/>
    <s v="LUBRIEXT"/>
    <s v="CORLUBEX"/>
    <s v="B"/>
    <s v="10EMPA15"/>
    <x v="1"/>
    <d v="2022-07-20T00:00:00"/>
    <d v="2022-07-20T00:00:00"/>
    <x v="1"/>
    <s v="CUMPLE"/>
    <n v="0.4"/>
    <n v="0.4"/>
    <n v="0"/>
    <n v="0.4"/>
    <s v="H"/>
    <n v="1"/>
  </r>
  <r>
    <s v="105622126"/>
    <x v="3"/>
    <x v="3"/>
    <s v="EMPAQUE"/>
    <x v="1"/>
    <x v="38"/>
    <s v="LUBRIEXT"/>
    <s v="CORLUBEX"/>
    <s v="B"/>
    <s v="10EMPA03"/>
    <x v="1"/>
    <d v="2022-07-20T00:00:00"/>
    <d v="2022-07-20T00:00:00"/>
    <x v="1"/>
    <s v="CUMPLE"/>
    <n v="0.3"/>
    <n v="0.3"/>
    <n v="0"/>
    <n v="0.3"/>
    <s v="H"/>
    <n v="1"/>
  </r>
  <r>
    <s v="105622126"/>
    <x v="3"/>
    <x v="3"/>
    <s v="EMPAQUE"/>
    <x v="3"/>
    <x v="39"/>
    <s v="LUBRIEXT"/>
    <s v="CORLUBEX"/>
    <s v="B"/>
    <s v="10EMPA03"/>
    <x v="1"/>
    <d v="2022-07-20T00:00:00"/>
    <d v="2022-07-20T00:00:00"/>
    <x v="1"/>
    <s v="CUMPLE"/>
    <n v="0.5"/>
    <n v="0.5"/>
    <n v="0"/>
    <n v="0.5"/>
    <s v="H"/>
    <n v="1"/>
  </r>
  <r>
    <s v="105624101"/>
    <x v="8"/>
    <x v="8"/>
    <s v="FORMADO"/>
    <x v="1"/>
    <x v="38"/>
    <s v="LUBRIEXT"/>
    <s v="CORLUBEX"/>
    <s v="B"/>
    <s v="10FORM01"/>
    <x v="1"/>
    <d v="2022-07-23T00:00:00"/>
    <d v="2022-07-23T00:00:00"/>
    <x v="1"/>
    <s v="CUMPLE"/>
    <n v="0.3"/>
    <n v="0.3"/>
    <n v="0"/>
    <n v="0.3"/>
    <s v="H"/>
    <n v="1"/>
  </r>
  <r>
    <s v="105624101"/>
    <x v="8"/>
    <x v="8"/>
    <s v="FORMADO"/>
    <x v="3"/>
    <x v="39"/>
    <s v="LUBRIEXT"/>
    <s v="CORLUBEX"/>
    <s v="B"/>
    <s v="10FORM01"/>
    <x v="1"/>
    <d v="2022-07-23T00:00:00"/>
    <d v="2022-07-23T00:00:00"/>
    <x v="1"/>
    <s v="CUMPLE"/>
    <n v="0.4"/>
    <n v="0.4"/>
    <n v="0"/>
    <n v="0.4"/>
    <s v="H"/>
    <n v="1"/>
  </r>
  <r>
    <s v="105624102"/>
    <x v="9"/>
    <x v="9"/>
    <s v="FORMADO"/>
    <x v="1"/>
    <x v="38"/>
    <s v="LUBRIEXT"/>
    <s v="CORLUBEX"/>
    <s v="B"/>
    <s v="10FORM01"/>
    <x v="1"/>
    <d v="2022-07-23T00:00:00"/>
    <d v="2022-07-23T00:00:00"/>
    <x v="1"/>
    <s v="CUMPLE"/>
    <n v="0.3"/>
    <n v="0.3"/>
    <n v="0"/>
    <n v="0.3"/>
    <s v="H"/>
    <n v="1"/>
  </r>
  <r>
    <s v="105624102"/>
    <x v="9"/>
    <x v="9"/>
    <s v="FORMADO"/>
    <x v="3"/>
    <x v="39"/>
    <s v="LUBRIEXT"/>
    <s v="CORLUBEX"/>
    <s v="B"/>
    <s v="10FORM01"/>
    <x v="1"/>
    <d v="2022-07-23T00:00:00"/>
    <d v="2022-07-23T00:00:00"/>
    <x v="1"/>
    <s v="CUMPLE"/>
    <n v="0.4"/>
    <n v="0.4"/>
    <n v="0"/>
    <n v="0.4"/>
    <s v="H"/>
    <n v="1"/>
  </r>
  <r>
    <s v="105624103"/>
    <x v="7"/>
    <x v="7"/>
    <s v="LINEA DE LARGA VIDA"/>
    <x v="1"/>
    <x v="38"/>
    <s v="LUBRIEXT"/>
    <s v="CORLUBEX"/>
    <s v="B"/>
    <s v="10FORM02"/>
    <x v="1"/>
    <d v="2022-07-23T00:00:00"/>
    <d v="2022-07-23T00:00:00"/>
    <x v="1"/>
    <s v="CUMPLE"/>
    <n v="0.3"/>
    <n v="0.3"/>
    <n v="0"/>
    <n v="0.3"/>
    <s v="H"/>
    <n v="1"/>
  </r>
  <r>
    <s v="105624103"/>
    <x v="7"/>
    <x v="7"/>
    <s v="LINEA DE LARGA VIDA"/>
    <x v="3"/>
    <x v="39"/>
    <s v="LUBRIEXT"/>
    <s v="CORLUBEX"/>
    <s v="B"/>
    <s v="10FORM02"/>
    <x v="1"/>
    <d v="2022-07-23T00:00:00"/>
    <d v="2022-07-23T00:00:00"/>
    <x v="1"/>
    <s v="CUMPLE"/>
    <n v="0.4"/>
    <n v="0.4"/>
    <n v="0"/>
    <n v="0.4"/>
    <s v="H"/>
    <n v="1"/>
  </r>
  <r>
    <s v="105633301"/>
    <x v="1"/>
    <x v="1"/>
    <s v="EMPAQUE RIGIDO"/>
    <x v="1"/>
    <x v="38"/>
    <s v="LUBRIEXT"/>
    <s v="CORLUBEX"/>
    <s v="A"/>
    <s v="10EMPA17"/>
    <x v="1"/>
    <d v="2022-07-25T00:00:00"/>
    <d v="2022-07-25T00:00:00"/>
    <x v="1"/>
    <s v="CUMPLE"/>
    <n v="0.3"/>
    <n v="0.3"/>
    <n v="0"/>
    <n v="0.3"/>
    <s v="H"/>
    <n v="1"/>
  </r>
  <r>
    <s v="105635362"/>
    <x v="2"/>
    <x v="2"/>
    <s v="EMPAQUE"/>
    <x v="1"/>
    <x v="40"/>
    <s v="LUBRIEXT"/>
    <s v="CORLUBEX"/>
    <s v="B"/>
    <s v="10EMPA15"/>
    <x v="1"/>
    <d v="2022-07-27T00:00:00"/>
    <d v="2022-07-27T00:00:00"/>
    <x v="1"/>
    <s v="CUMPLE"/>
    <n v="0.3"/>
    <n v="0.3"/>
    <n v="0"/>
    <n v="0.3"/>
    <s v="H"/>
    <n v="1"/>
  </r>
  <r>
    <s v="105648262"/>
    <x v="2"/>
    <x v="2"/>
    <s v="EMPAQUE"/>
    <x v="1"/>
    <x v="40"/>
    <s v="LUBRIEXT"/>
    <s v="CORLUBEX"/>
    <s v="B"/>
    <s v="10EMPA15"/>
    <x v="1"/>
    <d v="2022-08-03T00:00:00"/>
    <d v="2022-08-03T00:00:00"/>
    <x v="1"/>
    <s v="CUMPLE"/>
    <n v="0.3"/>
    <n v="0.3"/>
    <n v="0"/>
    <n v="0.3"/>
    <s v="H"/>
    <n v="1"/>
  </r>
  <r>
    <s v="105648264"/>
    <x v="3"/>
    <x v="3"/>
    <s v="EMPAQUE"/>
    <x v="1"/>
    <x v="38"/>
    <s v="LUBRIEXT"/>
    <s v="CORLUBEX"/>
    <s v="B"/>
    <s v="10EMPA03"/>
    <x v="1"/>
    <d v="2022-08-03T00:00:00"/>
    <d v="2022-08-03T00:00:00"/>
    <x v="1"/>
    <s v="CUMPLE"/>
    <n v="0.3"/>
    <n v="0.3"/>
    <n v="0"/>
    <n v="0.3"/>
    <s v="H"/>
    <n v="1"/>
  </r>
  <r>
    <s v="105650095"/>
    <x v="8"/>
    <x v="8"/>
    <s v="FORMADO"/>
    <x v="1"/>
    <x v="38"/>
    <s v="LUBRIEXT"/>
    <s v="CORLUBEX"/>
    <s v="B"/>
    <s v="10FORM01"/>
    <x v="1"/>
    <d v="2022-08-06T00:00:00"/>
    <d v="2022-08-06T00:00:00"/>
    <x v="1"/>
    <s v="CUMPLE"/>
    <n v="0.3"/>
    <n v="0.3"/>
    <n v="0"/>
    <n v="0.3"/>
    <s v="H"/>
    <n v="1"/>
  </r>
  <r>
    <s v="105650096"/>
    <x v="9"/>
    <x v="9"/>
    <s v="FORMADO"/>
    <x v="1"/>
    <x v="38"/>
    <s v="LUBRIEXT"/>
    <s v="CORLUBEX"/>
    <s v="B"/>
    <s v="10FORM01"/>
    <x v="1"/>
    <d v="2022-08-06T00:00:00"/>
    <d v="2022-08-06T00:00:00"/>
    <x v="1"/>
    <s v="CUMPLE"/>
    <n v="0.3"/>
    <n v="0.3"/>
    <n v="0"/>
    <n v="0.3"/>
    <s v="H"/>
    <n v="1"/>
  </r>
  <r>
    <s v="105650097"/>
    <x v="7"/>
    <x v="7"/>
    <s v="LINEA DE LARGA VIDA"/>
    <x v="1"/>
    <x v="38"/>
    <s v="LUBRIEXT"/>
    <s v="CORLUBEX"/>
    <s v="B"/>
    <s v="10FORM02"/>
    <x v="1"/>
    <d v="2022-08-06T00:00:00"/>
    <d v="2022-08-06T00:00:00"/>
    <x v="1"/>
    <s v="CUMPLE"/>
    <n v="0.3"/>
    <n v="0.3"/>
    <n v="0"/>
    <n v="0.3"/>
    <s v="H"/>
    <n v="1"/>
  </r>
  <r>
    <s v="105658829"/>
    <x v="1"/>
    <x v="1"/>
    <s v="EMPAQUE RIGIDO"/>
    <x v="1"/>
    <x v="38"/>
    <s v="LUBRIEXT"/>
    <s v="CORLUBEX"/>
    <s v="A"/>
    <s v="10EMPA17"/>
    <x v="1"/>
    <d v="2022-08-08T00:00:00"/>
    <d v="2022-08-08T00:00:00"/>
    <x v="1"/>
    <s v="CUMPLE"/>
    <n v="0.3"/>
    <n v="0.3"/>
    <n v="0"/>
    <n v="0.3"/>
    <s v="H"/>
    <n v="1"/>
  </r>
  <r>
    <s v="105660807"/>
    <x v="2"/>
    <x v="2"/>
    <s v="EMPAQUE"/>
    <x v="1"/>
    <x v="40"/>
    <s v="LUBRIEXT"/>
    <s v="CORLUBEX"/>
    <s v="B"/>
    <s v="10EMPA15"/>
    <x v="1"/>
    <d v="2022-08-10T00:00:00"/>
    <d v="2022-08-10T00:00:00"/>
    <x v="1"/>
    <s v="CUMPLE"/>
    <n v="0.3"/>
    <n v="0.3"/>
    <n v="0"/>
    <n v="0.3"/>
    <s v="H"/>
    <n v="1"/>
  </r>
  <r>
    <s v="105668878"/>
    <x v="2"/>
    <x v="2"/>
    <s v="EMPAQUE"/>
    <x v="1"/>
    <x v="40"/>
    <s v="LUBRIEXT"/>
    <s v="CORLUBEX"/>
    <s v="B"/>
    <s v="10EMPA15"/>
    <x v="1"/>
    <d v="2022-08-17T00:00:00"/>
    <d v="2022-08-17T00:00:00"/>
    <x v="1"/>
    <s v="CUMPLE"/>
    <n v="0.3"/>
    <n v="0.3"/>
    <n v="0"/>
    <n v="0.3"/>
    <s v="H"/>
    <n v="1"/>
  </r>
  <r>
    <s v="105668878"/>
    <x v="2"/>
    <x v="2"/>
    <s v="EMPAQUE"/>
    <x v="3"/>
    <x v="39"/>
    <s v="LUBRIEXT"/>
    <s v="CORLUBEX"/>
    <s v="B"/>
    <s v="10EMPA15"/>
    <x v="1"/>
    <d v="2022-08-17T00:00:00"/>
    <d v="2022-08-17T00:00:00"/>
    <x v="1"/>
    <s v="CUMPLE"/>
    <n v="0.4"/>
    <n v="0.4"/>
    <n v="0"/>
    <n v="0.4"/>
    <s v="H"/>
    <n v="1"/>
  </r>
  <r>
    <s v="105668880"/>
    <x v="3"/>
    <x v="3"/>
    <s v="EMPAQUE"/>
    <x v="1"/>
    <x v="38"/>
    <s v="LUBRIEXT"/>
    <s v="CORLUBEX"/>
    <s v="B"/>
    <s v="10EMPA03"/>
    <x v="1"/>
    <d v="2022-08-17T00:00:00"/>
    <d v="2022-08-17T00:00:00"/>
    <x v="1"/>
    <s v="CUMPLE"/>
    <n v="0.3"/>
    <n v="0.3"/>
    <n v="0"/>
    <n v="0.3"/>
    <s v="H"/>
    <n v="1"/>
  </r>
  <r>
    <s v="105668880"/>
    <x v="3"/>
    <x v="3"/>
    <s v="EMPAQUE"/>
    <x v="3"/>
    <x v="39"/>
    <s v="LUBRIEXT"/>
    <s v="CORLUBEX"/>
    <s v="B"/>
    <s v="10EMPA03"/>
    <x v="1"/>
    <d v="2022-08-17T00:00:00"/>
    <d v="2022-08-17T00:00:00"/>
    <x v="1"/>
    <s v="CUMPLE"/>
    <n v="0.5"/>
    <n v="0.5"/>
    <n v="0"/>
    <n v="0.5"/>
    <s v="H"/>
    <n v="1"/>
  </r>
  <r>
    <s v="105670723"/>
    <x v="8"/>
    <x v="8"/>
    <s v="FORMADO"/>
    <x v="1"/>
    <x v="38"/>
    <s v="LUBRIEXT"/>
    <s v="CORLUBEX"/>
    <s v="B"/>
    <s v="10FORM01"/>
    <x v="1"/>
    <d v="2022-08-20T00:00:00"/>
    <d v="2022-08-20T00:00:00"/>
    <x v="1"/>
    <s v="CUMPLE"/>
    <n v="0.6"/>
    <n v="0.3"/>
    <n v="0.3"/>
    <n v="0.3"/>
    <s v="H"/>
    <n v="2"/>
  </r>
  <r>
    <s v="105670723"/>
    <x v="8"/>
    <x v="8"/>
    <s v="FORMADO"/>
    <x v="3"/>
    <x v="39"/>
    <s v="LUBRIEXT"/>
    <s v="CORLUBEX"/>
    <s v="B"/>
    <s v="10FORM01"/>
    <x v="1"/>
    <d v="2022-08-20T00:00:00"/>
    <d v="2022-08-20T00:00:00"/>
    <x v="1"/>
    <s v="CUMPLE"/>
    <n v="0.8"/>
    <n v="0.4"/>
    <n v="0.4"/>
    <n v="0.4"/>
    <s v="H"/>
    <n v="2"/>
  </r>
  <r>
    <s v="105670724"/>
    <x v="9"/>
    <x v="9"/>
    <s v="FORMADO"/>
    <x v="1"/>
    <x v="38"/>
    <s v="LUBRIEXT"/>
    <s v="CORLUBEX"/>
    <s v="B"/>
    <s v="10FORM01"/>
    <x v="1"/>
    <d v="2022-08-20T00:00:00"/>
    <d v="2022-08-20T00:00:00"/>
    <x v="1"/>
    <s v="CUMPLE"/>
    <n v="0.6"/>
    <n v="0.3"/>
    <n v="0.3"/>
    <n v="0.3"/>
    <s v="H"/>
    <n v="2"/>
  </r>
  <r>
    <s v="105670724"/>
    <x v="9"/>
    <x v="9"/>
    <s v="FORMADO"/>
    <x v="3"/>
    <x v="39"/>
    <s v="LUBRIEXT"/>
    <s v="CORLUBEX"/>
    <s v="B"/>
    <s v="10FORM01"/>
    <x v="1"/>
    <d v="2022-08-20T00:00:00"/>
    <d v="2022-08-20T00:00:00"/>
    <x v="1"/>
    <s v="CUMPLE"/>
    <n v="0.8"/>
    <n v="0.4"/>
    <n v="0.4"/>
    <n v="0.4"/>
    <s v="H"/>
    <n v="2"/>
  </r>
  <r>
    <s v="105670725"/>
    <x v="7"/>
    <x v="7"/>
    <s v="LINEA DE LARGA VIDA"/>
    <x v="1"/>
    <x v="38"/>
    <s v="LUBRIEXT"/>
    <s v="CORLUBEX"/>
    <s v="B"/>
    <s v="10FORM02"/>
    <x v="1"/>
    <d v="2022-08-20T00:00:00"/>
    <d v="2022-08-20T00:00:00"/>
    <x v="1"/>
    <s v="CUMPLE"/>
    <n v="0.6"/>
    <n v="0.3"/>
    <n v="0.3"/>
    <n v="0.3"/>
    <s v="H"/>
    <n v="2"/>
  </r>
  <r>
    <s v="105670725"/>
    <x v="7"/>
    <x v="7"/>
    <s v="LINEA DE LARGA VIDA"/>
    <x v="3"/>
    <x v="39"/>
    <s v="LUBRIEXT"/>
    <s v="CORLUBEX"/>
    <s v="B"/>
    <s v="10FORM02"/>
    <x v="1"/>
    <d v="2022-08-20T00:00:00"/>
    <d v="2022-08-20T00:00:00"/>
    <x v="1"/>
    <s v="CUMPLE"/>
    <n v="0.8"/>
    <n v="0.4"/>
    <n v="0.4"/>
    <n v="0.4"/>
    <s v="H"/>
    <n v="2"/>
  </r>
  <r>
    <s v="105678958"/>
    <x v="1"/>
    <x v="1"/>
    <s v="EMPAQUE RIGIDO"/>
    <x v="1"/>
    <x v="38"/>
    <s v="LUBRIEXT"/>
    <s v="CORLUBEX"/>
    <s v="A"/>
    <s v="10EMPA17"/>
    <x v="1"/>
    <d v="2022-08-22T00:00:00"/>
    <d v="2022-08-22T00:00:00"/>
    <x v="1"/>
    <s v="CUMPLE"/>
    <n v="0.3"/>
    <n v="0.3"/>
    <n v="0"/>
    <n v="0.3"/>
    <s v="H"/>
    <n v="1"/>
  </r>
  <r>
    <s v="105680958"/>
    <x v="2"/>
    <x v="2"/>
    <s v="EMPAQUE"/>
    <x v="1"/>
    <x v="40"/>
    <s v="LUBRIEXT"/>
    <s v="CORLUBEX"/>
    <s v="B"/>
    <s v="10EMPA15"/>
    <x v="1"/>
    <d v="2022-08-24T00:00:00"/>
    <d v="2022-08-24T00:00:00"/>
    <x v="1"/>
    <s v="CUMPLE"/>
    <n v="0.3"/>
    <n v="0.3"/>
    <n v="0"/>
    <n v="0.3"/>
    <s v="H"/>
    <n v="1"/>
  </r>
  <r>
    <s v="105694424"/>
    <x v="2"/>
    <x v="2"/>
    <s v="EMPAQUE"/>
    <x v="1"/>
    <x v="40"/>
    <s v="LUBRIEXT"/>
    <s v="CORLUBEX"/>
    <s v="B"/>
    <s v="10EMPA15"/>
    <x v="1"/>
    <d v="2022-08-31T00:00:00"/>
    <d v="2022-08-31T00:00:00"/>
    <x v="1"/>
    <s v="CUMPLE"/>
    <n v="0.3"/>
    <n v="0.3"/>
    <n v="0"/>
    <n v="0.3"/>
    <s v="H"/>
    <n v="1"/>
  </r>
  <r>
    <s v="105694426"/>
    <x v="3"/>
    <x v="3"/>
    <s v="EMPAQUE"/>
    <x v="1"/>
    <x v="38"/>
    <s v="LUBRIEXT"/>
    <s v="CORLUBEX"/>
    <s v="B"/>
    <s v="10EMPA03"/>
    <x v="1"/>
    <d v="2022-08-31T00:00:00"/>
    <d v="2022-08-31T00:00:00"/>
    <x v="1"/>
    <s v="CUMPLE"/>
    <n v="0.3"/>
    <n v="0.3"/>
    <n v="0"/>
    <n v="0.3"/>
    <s v="H"/>
    <n v="1"/>
  </r>
  <r>
    <s v="105696204"/>
    <x v="8"/>
    <x v="8"/>
    <s v="FORMADO"/>
    <x v="1"/>
    <x v="38"/>
    <s v="LUBRIEXT"/>
    <s v="CORLUBEX"/>
    <s v="B"/>
    <s v="10FORM01"/>
    <x v="1"/>
    <d v="2022-09-03T00:00:00"/>
    <d v="2022-09-03T00:00:00"/>
    <x v="1"/>
    <s v="CUMPLE"/>
    <n v="0.3"/>
    <n v="0.3"/>
    <n v="0"/>
    <n v="0.3"/>
    <s v="H"/>
    <n v="1"/>
  </r>
  <r>
    <s v="105696205"/>
    <x v="9"/>
    <x v="9"/>
    <s v="FORMADO"/>
    <x v="1"/>
    <x v="38"/>
    <s v="LUBRIEXT"/>
    <s v="CORLUBEX"/>
    <s v="B"/>
    <s v="10FORM01"/>
    <x v="1"/>
    <d v="2022-09-03T00:00:00"/>
    <d v="2022-09-03T00:00:00"/>
    <x v="1"/>
    <s v="CUMPLE"/>
    <n v="0.3"/>
    <n v="0.3"/>
    <n v="0"/>
    <n v="0.3"/>
    <s v="H"/>
    <n v="1"/>
  </r>
  <r>
    <s v="105696206"/>
    <x v="7"/>
    <x v="7"/>
    <s v="LINEA DE LARGA VIDA"/>
    <x v="1"/>
    <x v="38"/>
    <s v="LUBRIEXT"/>
    <s v="CORLUBEX"/>
    <s v="B"/>
    <s v="10FORM02"/>
    <x v="1"/>
    <d v="2022-09-03T00:00:00"/>
    <d v="2022-09-03T00:00:00"/>
    <x v="1"/>
    <s v="CUMPLE"/>
    <n v="0.3"/>
    <n v="0.3"/>
    <n v="0"/>
    <n v="0.3"/>
    <s v="H"/>
    <n v="1"/>
  </r>
  <r>
    <s v="105705481"/>
    <x v="1"/>
    <x v="1"/>
    <s v="EMPAQUE RIGIDO"/>
    <x v="1"/>
    <x v="38"/>
    <s v="LUBRIEXT"/>
    <s v="CORLUBEX"/>
    <s v="A"/>
    <s v="10EMPA17"/>
    <x v="1"/>
    <d v="2022-09-05T00:00:00"/>
    <d v="2022-09-05T00:00:00"/>
    <x v="1"/>
    <s v="CUMPLE"/>
    <n v="0.3"/>
    <n v="0.3"/>
    <n v="0"/>
    <n v="0.3"/>
    <s v="H"/>
    <n v="1"/>
  </r>
  <r>
    <s v="105707544"/>
    <x v="2"/>
    <x v="2"/>
    <s v="EMPAQUE"/>
    <x v="1"/>
    <x v="40"/>
    <s v="LUBRIEXT"/>
    <s v="CORLUBEX"/>
    <s v="B"/>
    <s v="10EMPA15"/>
    <x v="1"/>
    <d v="2022-09-07T00:00:00"/>
    <d v="2022-09-07T00:00:00"/>
    <x v="1"/>
    <s v="CUMPLE"/>
    <n v="0.3"/>
    <n v="0.3"/>
    <n v="0"/>
    <n v="0.3"/>
    <s v="H"/>
    <n v="1"/>
  </r>
  <r>
    <s v="105719583"/>
    <x v="2"/>
    <x v="2"/>
    <s v="EMPAQUE"/>
    <x v="1"/>
    <x v="40"/>
    <s v="LUBRIEXT"/>
    <s v="CORLUBEX"/>
    <s v="B"/>
    <s v="10EMPA15"/>
    <x v="1"/>
    <d v="2022-09-14T00:00:00"/>
    <d v="2022-09-14T00:00:00"/>
    <x v="1"/>
    <s v="CUMPLE"/>
    <n v="0.3"/>
    <n v="0.3"/>
    <n v="0"/>
    <n v="0.3"/>
    <s v="H"/>
    <n v="1"/>
  </r>
  <r>
    <s v="105719583"/>
    <x v="2"/>
    <x v="2"/>
    <s v="EMPAQUE"/>
    <x v="3"/>
    <x v="39"/>
    <s v="LUBRIEXT"/>
    <s v="CORLUBEX"/>
    <s v="B"/>
    <s v="10EMPA15"/>
    <x v="1"/>
    <d v="2022-09-14T00:00:00"/>
    <d v="2022-09-14T00:00:00"/>
    <x v="1"/>
    <s v="CUMPLE"/>
    <n v="0.4"/>
    <n v="0.4"/>
    <n v="0"/>
    <n v="0.4"/>
    <s v="H"/>
    <n v="1"/>
  </r>
  <r>
    <s v="105719585"/>
    <x v="3"/>
    <x v="3"/>
    <s v="EMPAQUE"/>
    <x v="1"/>
    <x v="38"/>
    <s v="LUBRIEXT"/>
    <s v="CORLUBEX"/>
    <s v="B"/>
    <s v="10EMPA03"/>
    <x v="1"/>
    <d v="2022-09-14T00:00:00"/>
    <d v="2022-09-14T00:00:00"/>
    <x v="1"/>
    <s v="CUMPLE"/>
    <n v="0.3"/>
    <n v="0.3"/>
    <n v="0"/>
    <n v="0.3"/>
    <s v="H"/>
    <n v="1"/>
  </r>
  <r>
    <s v="105719585"/>
    <x v="3"/>
    <x v="3"/>
    <s v="EMPAQUE"/>
    <x v="3"/>
    <x v="39"/>
    <s v="LUBRIEXT"/>
    <s v="CORLUBEX"/>
    <s v="B"/>
    <s v="10EMPA03"/>
    <x v="1"/>
    <d v="2022-09-14T00:00:00"/>
    <d v="2022-09-14T00:00:00"/>
    <x v="1"/>
    <s v="CUMPLE"/>
    <n v="0.5"/>
    <n v="0.5"/>
    <n v="0"/>
    <n v="0.5"/>
    <s v="H"/>
    <n v="1"/>
  </r>
  <r>
    <s v="105721456"/>
    <x v="8"/>
    <x v="8"/>
    <s v="FORMADO"/>
    <x v="1"/>
    <x v="38"/>
    <s v="LUBRIEXT"/>
    <s v="CORLUBEX"/>
    <s v="B"/>
    <s v="10FORM01"/>
    <x v="1"/>
    <d v="2022-09-17T00:00:00"/>
    <d v="2022-09-17T00:00:00"/>
    <x v="1"/>
    <s v="CUMPLE"/>
    <n v="0.3"/>
    <n v="0.3"/>
    <n v="0"/>
    <n v="0.3"/>
    <s v="H"/>
    <n v="1"/>
  </r>
  <r>
    <s v="105721456"/>
    <x v="8"/>
    <x v="8"/>
    <s v="FORMADO"/>
    <x v="3"/>
    <x v="39"/>
    <s v="LUBRIEXT"/>
    <s v="CORLUBEX"/>
    <s v="B"/>
    <s v="10FORM01"/>
    <x v="1"/>
    <d v="2022-09-17T00:00:00"/>
    <d v="2022-09-17T00:00:00"/>
    <x v="1"/>
    <s v="CUMPLE"/>
    <n v="0.4"/>
    <n v="0.4"/>
    <n v="0"/>
    <n v="0.4"/>
    <s v="H"/>
    <n v="1"/>
  </r>
  <r>
    <s v="105721457"/>
    <x v="9"/>
    <x v="9"/>
    <s v="FORMADO"/>
    <x v="1"/>
    <x v="38"/>
    <s v="LUBRIEXT"/>
    <s v="CORLUBEX"/>
    <s v="B"/>
    <s v="10FORM01"/>
    <x v="1"/>
    <d v="2022-09-17T00:00:00"/>
    <d v="2022-09-17T00:00:00"/>
    <x v="1"/>
    <s v="CUMPLE"/>
    <n v="0.3"/>
    <n v="0.3"/>
    <n v="0"/>
    <n v="0.3"/>
    <s v="H"/>
    <n v="1"/>
  </r>
  <r>
    <s v="105721457"/>
    <x v="9"/>
    <x v="9"/>
    <s v="FORMADO"/>
    <x v="3"/>
    <x v="39"/>
    <s v="LUBRIEXT"/>
    <s v="CORLUBEX"/>
    <s v="B"/>
    <s v="10FORM01"/>
    <x v="1"/>
    <d v="2022-09-17T00:00:00"/>
    <d v="2022-09-17T00:00:00"/>
    <x v="1"/>
    <s v="CUMPLE"/>
    <n v="0.4"/>
    <n v="0.4"/>
    <n v="0"/>
    <n v="0.4"/>
    <s v="H"/>
    <n v="1"/>
  </r>
  <r>
    <s v="105721458"/>
    <x v="7"/>
    <x v="7"/>
    <s v="LINEA DE LARGA VIDA"/>
    <x v="1"/>
    <x v="38"/>
    <s v="LUBRIEXT"/>
    <s v="CORLUBEX"/>
    <s v="B"/>
    <s v="10FORM02"/>
    <x v="1"/>
    <d v="2022-09-17T00:00:00"/>
    <d v="2022-09-17T00:00:00"/>
    <x v="1"/>
    <s v="CUMPLE"/>
    <n v="0.3"/>
    <n v="0.3"/>
    <n v="0"/>
    <n v="0.3"/>
    <s v="H"/>
    <n v="1"/>
  </r>
  <r>
    <s v="105721458"/>
    <x v="7"/>
    <x v="7"/>
    <s v="LINEA DE LARGA VIDA"/>
    <x v="3"/>
    <x v="39"/>
    <s v="LUBRIEXT"/>
    <s v="CORLUBEX"/>
    <s v="B"/>
    <s v="10FORM02"/>
    <x v="1"/>
    <d v="2022-09-17T00:00:00"/>
    <d v="2022-09-17T00:00:00"/>
    <x v="1"/>
    <s v="CUMPLE"/>
    <n v="0.4"/>
    <n v="0.4"/>
    <n v="0"/>
    <n v="0.4"/>
    <s v="H"/>
    <n v="1"/>
  </r>
  <r>
    <s v="105729608"/>
    <x v="1"/>
    <x v="1"/>
    <s v="EMPAQUE RIGIDO"/>
    <x v="1"/>
    <x v="38"/>
    <s v="LUBRIEXT"/>
    <s v="CORLUBEX"/>
    <s v="A"/>
    <s v="10EMPA17"/>
    <x v="1"/>
    <d v="2022-09-19T00:00:00"/>
    <d v="2022-09-19T00:00:00"/>
    <x v="1"/>
    <s v="CUMPLE"/>
    <n v="0.3"/>
    <n v="0.3"/>
    <n v="0"/>
    <n v="0.3"/>
    <s v="H"/>
    <n v="1"/>
  </r>
  <r>
    <s v="105731703"/>
    <x v="2"/>
    <x v="2"/>
    <s v="EMPAQUE"/>
    <x v="1"/>
    <x v="40"/>
    <s v="LUBRIEXT"/>
    <s v="CORLUBEX"/>
    <s v="B"/>
    <s v="10EMPA15"/>
    <x v="1"/>
    <d v="2022-09-21T00:00:00"/>
    <d v="2022-09-21T00:00:00"/>
    <x v="1"/>
    <s v="CUMPLE"/>
    <n v="0.3"/>
    <n v="0.3"/>
    <n v="0"/>
    <n v="0.3"/>
    <s v="H"/>
    <n v="1"/>
  </r>
  <r>
    <s v="105744518"/>
    <x v="2"/>
    <x v="2"/>
    <s v="EMPAQUE"/>
    <x v="1"/>
    <x v="40"/>
    <s v="LUBRIEXT"/>
    <s v="CORLUBEX"/>
    <s v="B"/>
    <s v="10EMPA15"/>
    <x v="1"/>
    <d v="2022-09-28T00:00:00"/>
    <d v="2022-09-28T00:00:00"/>
    <x v="1"/>
    <s v="CUMPLE"/>
    <n v="0.3"/>
    <n v="0.3"/>
    <n v="0"/>
    <n v="0.3"/>
    <s v="H"/>
    <n v="1"/>
  </r>
  <r>
    <s v="105744520"/>
    <x v="3"/>
    <x v="3"/>
    <s v="EMPAQUE"/>
    <x v="1"/>
    <x v="38"/>
    <s v="LUBRIEXT"/>
    <s v="CORLUBEX"/>
    <s v="B"/>
    <s v="10EMPA03"/>
    <x v="1"/>
    <d v="2022-09-28T00:00:00"/>
    <d v="2022-09-28T00:00:00"/>
    <x v="1"/>
    <s v="CUMPLE"/>
    <n v="0.3"/>
    <n v="0.3"/>
    <n v="0"/>
    <n v="0.3"/>
    <s v="H"/>
    <n v="1"/>
  </r>
  <r>
    <s v="105746317"/>
    <x v="8"/>
    <x v="8"/>
    <s v="FORMADO"/>
    <x v="1"/>
    <x v="38"/>
    <s v="LUBRIEXT"/>
    <s v="CORLUBEX"/>
    <s v="B"/>
    <s v="10FORM01"/>
    <x v="1"/>
    <d v="2022-10-01T00:00:00"/>
    <d v="2022-10-01T00:00:00"/>
    <x v="1"/>
    <s v="CUMPLE"/>
    <n v="0.3"/>
    <n v="0.3"/>
    <n v="0"/>
    <n v="0.3"/>
    <s v="H"/>
    <n v="1"/>
  </r>
  <r>
    <s v="105746318"/>
    <x v="9"/>
    <x v="9"/>
    <s v="FORMADO"/>
    <x v="1"/>
    <x v="38"/>
    <s v="LUBRIEXT"/>
    <s v="CORLUBEX"/>
    <s v="B"/>
    <s v="10FORM01"/>
    <x v="1"/>
    <d v="2022-10-01T00:00:00"/>
    <d v="2022-10-01T00:00:00"/>
    <x v="1"/>
    <s v="CUMPLE"/>
    <n v="0.3"/>
    <n v="0.3"/>
    <n v="0"/>
    <n v="0.3"/>
    <s v="H"/>
    <n v="1"/>
  </r>
  <r>
    <s v="105746319"/>
    <x v="7"/>
    <x v="7"/>
    <s v="LINEA DE LARGA VIDA"/>
    <x v="1"/>
    <x v="38"/>
    <s v="LUBRIEXT"/>
    <s v="CORLUBEX"/>
    <s v="B"/>
    <s v="10FORM02"/>
    <x v="1"/>
    <d v="2022-10-01T00:00:00"/>
    <d v="2022-10-01T00:00:00"/>
    <x v="1"/>
    <s v="CUMPLE"/>
    <n v="0.3"/>
    <n v="0.3"/>
    <n v="0"/>
    <n v="0.3"/>
    <s v="H"/>
    <n v="1"/>
  </r>
  <r>
    <s v="105754482"/>
    <x v="1"/>
    <x v="1"/>
    <s v="EMPAQUE RIGIDO"/>
    <x v="1"/>
    <x v="38"/>
    <s v="LUBRIEXT"/>
    <s v="CORLUBEX"/>
    <s v="A"/>
    <s v="10EMPA17"/>
    <x v="1"/>
    <d v="2022-10-03T00:00:00"/>
    <d v="2022-10-03T00:00:00"/>
    <x v="1"/>
    <s v="CUMPLE"/>
    <n v="0.3"/>
    <n v="0.3"/>
    <n v="0"/>
    <n v="0.3"/>
    <s v="H"/>
    <n v="1"/>
  </r>
  <r>
    <s v="105757559"/>
    <x v="2"/>
    <x v="2"/>
    <s v="EMPAQUE"/>
    <x v="1"/>
    <x v="40"/>
    <s v="LUBRIEXT"/>
    <s v="CORLUBEX"/>
    <s v="B"/>
    <s v="10EMPA15"/>
    <x v="1"/>
    <d v="2022-10-05T00:00:00"/>
    <d v="2022-10-05T00:00:00"/>
    <x v="1"/>
    <s v="CUMPLE"/>
    <n v="0.3"/>
    <n v="0.3"/>
    <n v="0"/>
    <n v="0.3"/>
    <s v="H"/>
    <n v="1"/>
  </r>
  <r>
    <s v="105767973"/>
    <x v="2"/>
    <x v="2"/>
    <s v="EMPAQUE"/>
    <x v="1"/>
    <x v="40"/>
    <s v="LUBRIEXT"/>
    <s v="CORLUBEX"/>
    <s v="B"/>
    <s v="10EMPA15"/>
    <x v="1"/>
    <d v="2022-10-12T00:00:00"/>
    <d v="2022-10-12T00:00:00"/>
    <x v="1"/>
    <s v="CUMPLE"/>
    <n v="0.3"/>
    <n v="0.3"/>
    <n v="0"/>
    <n v="0.3"/>
    <s v="H"/>
    <n v="1"/>
  </r>
  <r>
    <s v="105767973"/>
    <x v="2"/>
    <x v="2"/>
    <s v="EMPAQUE"/>
    <x v="3"/>
    <x v="39"/>
    <s v="LUBRIEXT"/>
    <s v="CORLUBEX"/>
    <s v="B"/>
    <s v="10EMPA15"/>
    <x v="1"/>
    <d v="2022-10-12T00:00:00"/>
    <d v="2022-10-12T00:00:00"/>
    <x v="1"/>
    <s v="CUMPLE"/>
    <n v="0.4"/>
    <n v="0.4"/>
    <n v="0"/>
    <n v="0.4"/>
    <s v="H"/>
    <n v="1"/>
  </r>
  <r>
    <s v="105767975"/>
    <x v="3"/>
    <x v="3"/>
    <s v="EMPAQUE"/>
    <x v="1"/>
    <x v="38"/>
    <s v="LUBRIEXT"/>
    <s v="CORLUBEX"/>
    <s v="B"/>
    <s v="10EMPA03"/>
    <x v="1"/>
    <d v="2022-10-12T00:00:00"/>
    <d v="2022-10-12T00:00:00"/>
    <x v="1"/>
    <s v="CUMPLE"/>
    <n v="0.3"/>
    <n v="0.3"/>
    <n v="0"/>
    <n v="0.3"/>
    <s v="H"/>
    <n v="1"/>
  </r>
  <r>
    <s v="105767975"/>
    <x v="3"/>
    <x v="3"/>
    <s v="EMPAQUE"/>
    <x v="3"/>
    <x v="39"/>
    <s v="LUBRIEXT"/>
    <s v="CORLUBEX"/>
    <s v="B"/>
    <s v="10EMPA03"/>
    <x v="1"/>
    <d v="2022-10-12T00:00:00"/>
    <d v="2022-10-12T00:00:00"/>
    <x v="1"/>
    <s v="CUMPLE"/>
    <n v="0.5"/>
    <n v="0.5"/>
    <n v="0"/>
    <n v="0.5"/>
    <s v="H"/>
    <n v="1"/>
  </r>
  <r>
    <s v="105769994"/>
    <x v="8"/>
    <x v="8"/>
    <s v="FORMADO"/>
    <x v="1"/>
    <x v="38"/>
    <s v="LUBRIEXT"/>
    <s v="CORLUBEX"/>
    <s v="B"/>
    <s v="10FORM01"/>
    <x v="1"/>
    <d v="2022-10-15T00:00:00"/>
    <d v="2022-10-15T00:00:00"/>
    <x v="1"/>
    <s v="CUMPLE"/>
    <n v="0.3"/>
    <n v="0.3"/>
    <n v="0"/>
    <n v="0.3"/>
    <s v="H"/>
    <n v="1"/>
  </r>
  <r>
    <s v="105769994"/>
    <x v="8"/>
    <x v="8"/>
    <s v="FORMADO"/>
    <x v="3"/>
    <x v="39"/>
    <s v="LUBRIEXT"/>
    <s v="CORLUBEX"/>
    <s v="B"/>
    <s v="10FORM01"/>
    <x v="1"/>
    <d v="2022-10-15T00:00:00"/>
    <d v="2022-10-15T00:00:00"/>
    <x v="1"/>
    <s v="CUMPLE"/>
    <n v="0.4"/>
    <n v="0.4"/>
    <n v="0"/>
    <n v="0.4"/>
    <s v="H"/>
    <n v="1"/>
  </r>
  <r>
    <s v="105769995"/>
    <x v="9"/>
    <x v="9"/>
    <s v="FORMADO"/>
    <x v="1"/>
    <x v="38"/>
    <s v="LUBRIEXT"/>
    <s v="CORLUBEX"/>
    <s v="B"/>
    <s v="10FORM01"/>
    <x v="1"/>
    <d v="2022-10-15T00:00:00"/>
    <d v="2022-10-15T00:00:00"/>
    <x v="1"/>
    <s v="CUMPLE"/>
    <n v="0.3"/>
    <n v="0.3"/>
    <n v="0"/>
    <n v="0.3"/>
    <s v="H"/>
    <n v="1"/>
  </r>
  <r>
    <s v="105769995"/>
    <x v="9"/>
    <x v="9"/>
    <s v="FORMADO"/>
    <x v="3"/>
    <x v="39"/>
    <s v="LUBRIEXT"/>
    <s v="CORLUBEX"/>
    <s v="B"/>
    <s v="10FORM01"/>
    <x v="1"/>
    <d v="2022-10-15T00:00:00"/>
    <d v="2022-10-15T00:00:00"/>
    <x v="1"/>
    <s v="CUMPLE"/>
    <n v="0.4"/>
    <n v="0.4"/>
    <n v="0"/>
    <n v="0.4"/>
    <s v="H"/>
    <n v="1"/>
  </r>
  <r>
    <s v="105769996"/>
    <x v="7"/>
    <x v="7"/>
    <s v="LINEA DE LARGA VIDA"/>
    <x v="1"/>
    <x v="38"/>
    <s v="LUBRIEXT"/>
    <s v="CORLUBEX"/>
    <s v="B"/>
    <s v="10FORM02"/>
    <x v="1"/>
    <d v="2022-10-15T00:00:00"/>
    <d v="2022-10-15T00:00:00"/>
    <x v="1"/>
    <s v="CUMPLE"/>
    <n v="0.3"/>
    <n v="0.3"/>
    <n v="0"/>
    <n v="0.3"/>
    <s v="H"/>
    <n v="1"/>
  </r>
  <r>
    <s v="105769996"/>
    <x v="7"/>
    <x v="7"/>
    <s v="LINEA DE LARGA VIDA"/>
    <x v="3"/>
    <x v="39"/>
    <s v="LUBRIEXT"/>
    <s v="CORLUBEX"/>
    <s v="B"/>
    <s v="10FORM02"/>
    <x v="1"/>
    <d v="2022-10-15T00:00:00"/>
    <d v="2022-10-15T00:00:00"/>
    <x v="1"/>
    <s v="CUMPLE"/>
    <n v="0.4"/>
    <n v="0.4"/>
    <n v="0"/>
    <n v="0.4"/>
    <s v="H"/>
    <n v="1"/>
  </r>
  <r>
    <s v="105776879"/>
    <x v="1"/>
    <x v="1"/>
    <s v="EMPAQUE RIGIDO"/>
    <x v="1"/>
    <x v="38"/>
    <s v="LUBRIEXT"/>
    <s v="CORLUBEX"/>
    <s v="A"/>
    <s v="10EMPA17"/>
    <x v="1"/>
    <d v="2022-10-17T00:00:00"/>
    <d v="2022-10-17T00:00:00"/>
    <x v="1"/>
    <s v="CUMPLE"/>
    <n v="0.3"/>
    <n v="0.3"/>
    <n v="0"/>
    <n v="0.3"/>
    <s v="H"/>
    <n v="1"/>
  </r>
  <r>
    <s v="105778205"/>
    <x v="2"/>
    <x v="2"/>
    <s v="EMPAQUE"/>
    <x v="1"/>
    <x v="40"/>
    <s v="LUBRIEXT"/>
    <s v="CORLUBEX"/>
    <s v="B"/>
    <s v="10EMPA15"/>
    <x v="1"/>
    <d v="2022-10-19T00:00:00"/>
    <d v="2022-10-19T00:00:00"/>
    <x v="1"/>
    <s v="CUMPLE"/>
    <n v="0.3"/>
    <n v="0.3"/>
    <n v="0"/>
    <n v="0.3"/>
    <s v="H"/>
    <n v="1"/>
  </r>
  <r>
    <s v="105791969"/>
    <x v="2"/>
    <x v="2"/>
    <s v="EMPAQUE"/>
    <x v="1"/>
    <x v="40"/>
    <s v="LUBRIEXT"/>
    <s v="CORLUBEX"/>
    <s v="B"/>
    <s v="10EMPA15"/>
    <x v="1"/>
    <d v="2022-10-26T00:00:00"/>
    <d v="2022-10-26T00:00:00"/>
    <x v="1"/>
    <s v="CUMPLE"/>
    <n v="0.3"/>
    <n v="0.3"/>
    <n v="0"/>
    <n v="0.3"/>
    <s v="H"/>
    <n v="1"/>
  </r>
  <r>
    <s v="105791972"/>
    <x v="3"/>
    <x v="3"/>
    <s v="EMPAQUE"/>
    <x v="1"/>
    <x v="38"/>
    <s v="LUBRIEXT"/>
    <s v="CORLUBEX"/>
    <s v="B"/>
    <s v="10EMPA03"/>
    <x v="1"/>
    <d v="2022-10-26T00:00:00"/>
    <d v="2022-10-26T00:00:00"/>
    <x v="1"/>
    <s v="CUMPLE"/>
    <n v="0.3"/>
    <n v="0.3"/>
    <n v="0"/>
    <n v="0.3"/>
    <s v="H"/>
    <n v="1"/>
  </r>
  <r>
    <s v="105793741"/>
    <x v="8"/>
    <x v="8"/>
    <s v="FORMADO"/>
    <x v="1"/>
    <x v="38"/>
    <s v="LUBRIEXT"/>
    <s v="CORLUBEX"/>
    <s v="B"/>
    <s v="10FORM01"/>
    <x v="1"/>
    <d v="2022-10-29T00:00:00"/>
    <d v="2022-10-29T00:00:00"/>
    <x v="1"/>
    <s v="CUMPLE"/>
    <n v="0.3"/>
    <n v="0.3"/>
    <n v="0"/>
    <n v="0.3"/>
    <s v="H"/>
    <n v="1"/>
  </r>
  <r>
    <s v="105793742"/>
    <x v="9"/>
    <x v="9"/>
    <s v="FORMADO"/>
    <x v="1"/>
    <x v="38"/>
    <s v="LUBRIEXT"/>
    <s v="CORLUBEX"/>
    <s v="B"/>
    <s v="10FORM01"/>
    <x v="1"/>
    <d v="2022-10-29T00:00:00"/>
    <d v="2022-10-29T00:00:00"/>
    <x v="1"/>
    <s v="CUMPLE"/>
    <n v="0.3"/>
    <n v="0.3"/>
    <n v="0"/>
    <n v="0.3"/>
    <s v="H"/>
    <n v="1"/>
  </r>
  <r>
    <s v="105793743"/>
    <x v="7"/>
    <x v="7"/>
    <s v="LINEA DE LARGA VIDA"/>
    <x v="1"/>
    <x v="38"/>
    <s v="LUBRIEXT"/>
    <s v="CORLUBEX"/>
    <s v="B"/>
    <s v="10FORM02"/>
    <x v="1"/>
    <d v="2022-10-29T00:00:00"/>
    <d v="2022-10-29T00:00:00"/>
    <x v="1"/>
    <s v="CUMPLE"/>
    <n v="0.3"/>
    <n v="0.3"/>
    <n v="0"/>
    <n v="0.3"/>
    <s v="H"/>
    <n v="1"/>
  </r>
  <r>
    <s v="105801531"/>
    <x v="1"/>
    <x v="1"/>
    <s v="EMPAQUE RIGIDO"/>
    <x v="1"/>
    <x v="38"/>
    <s v="LUBRIEXT"/>
    <s v="CORLUBEX"/>
    <s v="A"/>
    <s v="10EMPA17"/>
    <x v="1"/>
    <d v="2022-10-31T00:00:00"/>
    <d v="2022-10-31T00:00:00"/>
    <x v="1"/>
    <s v="CUMPLE"/>
    <n v="0.3"/>
    <n v="0.3"/>
    <n v="0"/>
    <n v="0.3"/>
    <s v="H"/>
    <n v="1"/>
  </r>
  <r>
    <s v="105803062"/>
    <x v="2"/>
    <x v="2"/>
    <s v="EMPAQUE"/>
    <x v="1"/>
    <x v="40"/>
    <s v="LUBRIEXT"/>
    <s v="CORLUBEX"/>
    <s v="B"/>
    <s v="10EMPA15"/>
    <x v="1"/>
    <d v="2022-11-02T00:00:00"/>
    <d v="2022-11-02T00:00:00"/>
    <x v="1"/>
    <s v="CUMPLE"/>
    <n v="0.3"/>
    <n v="0.3"/>
    <n v="0"/>
    <n v="0.3"/>
    <s v="H"/>
    <n v="1"/>
  </r>
  <r>
    <s v="105814800"/>
    <x v="2"/>
    <x v="2"/>
    <s v="EMPAQUE"/>
    <x v="1"/>
    <x v="40"/>
    <s v="LUBRIEXT"/>
    <s v="CORLUBEX"/>
    <s v="B"/>
    <s v="10EMPA15"/>
    <x v="1"/>
    <d v="2022-11-09T00:00:00"/>
    <d v="2022-11-09T00:00:00"/>
    <x v="1"/>
    <s v="CUMPLE"/>
    <n v="0.3"/>
    <n v="0.3"/>
    <n v="0"/>
    <n v="0.3"/>
    <s v="H"/>
    <n v="1"/>
  </r>
  <r>
    <s v="105814800"/>
    <x v="2"/>
    <x v="2"/>
    <s v="EMPAQUE"/>
    <x v="3"/>
    <x v="39"/>
    <s v="LUBRIEXT"/>
    <s v="CORLUBEX"/>
    <s v="B"/>
    <s v="10EMPA15"/>
    <x v="1"/>
    <d v="2022-11-09T00:00:00"/>
    <d v="2022-11-09T00:00:00"/>
    <x v="1"/>
    <s v="CUMPLE"/>
    <n v="0.4"/>
    <n v="0.4"/>
    <n v="0"/>
    <n v="0.4"/>
    <s v="H"/>
    <n v="1"/>
  </r>
  <r>
    <s v="105814802"/>
    <x v="3"/>
    <x v="3"/>
    <s v="EMPAQUE"/>
    <x v="1"/>
    <x v="38"/>
    <s v="LUBRIEXT"/>
    <s v="CORLUBEX"/>
    <s v="B"/>
    <s v="10EMPA03"/>
    <x v="1"/>
    <d v="2022-11-09T00:00:00"/>
    <d v="2022-11-09T00:00:00"/>
    <x v="1"/>
    <s v="CUMPLE"/>
    <n v="0.3"/>
    <n v="0.3"/>
    <n v="0"/>
    <n v="0.3"/>
    <s v="H"/>
    <n v="1"/>
  </r>
  <r>
    <s v="105814802"/>
    <x v="3"/>
    <x v="3"/>
    <s v="EMPAQUE"/>
    <x v="3"/>
    <x v="39"/>
    <s v="LUBRIEXT"/>
    <s v="CORLUBEX"/>
    <s v="B"/>
    <s v="10EMPA03"/>
    <x v="1"/>
    <d v="2022-11-09T00:00:00"/>
    <d v="2022-11-09T00:00:00"/>
    <x v="1"/>
    <s v="CUMPLE"/>
    <n v="0.5"/>
    <n v="0.5"/>
    <n v="0"/>
    <n v="0.5"/>
    <s v="H"/>
    <n v="1"/>
  </r>
  <r>
    <s v="105816903"/>
    <x v="8"/>
    <x v="8"/>
    <s v="FORMADO"/>
    <x v="1"/>
    <x v="38"/>
    <s v="LUBRIEXT"/>
    <s v="CORLUBEX"/>
    <s v="B"/>
    <s v="10FORM01"/>
    <x v="1"/>
    <d v="2022-11-12T00:00:00"/>
    <d v="2022-11-12T00:00:00"/>
    <x v="1"/>
    <s v="CUMPLE"/>
    <n v="0.3"/>
    <n v="0.3"/>
    <n v="0"/>
    <n v="0.3"/>
    <s v="H"/>
    <n v="1"/>
  </r>
  <r>
    <s v="105816903"/>
    <x v="8"/>
    <x v="8"/>
    <s v="FORMADO"/>
    <x v="3"/>
    <x v="39"/>
    <s v="LUBRIEXT"/>
    <s v="CORLUBEX"/>
    <s v="B"/>
    <s v="10FORM01"/>
    <x v="1"/>
    <d v="2022-11-12T00:00:00"/>
    <d v="2022-11-12T00:00:00"/>
    <x v="1"/>
    <s v="CUMPLE"/>
    <n v="0.4"/>
    <n v="0.4"/>
    <n v="0"/>
    <n v="0.4"/>
    <s v="H"/>
    <n v="1"/>
  </r>
  <r>
    <s v="105816904"/>
    <x v="9"/>
    <x v="9"/>
    <s v="FORMADO"/>
    <x v="1"/>
    <x v="38"/>
    <s v="LUBRIEXT"/>
    <s v="CORLUBEX"/>
    <s v="B"/>
    <s v="10FORM01"/>
    <x v="1"/>
    <d v="2022-11-12T00:00:00"/>
    <d v="2022-11-12T00:00:00"/>
    <x v="1"/>
    <s v="CUMPLE"/>
    <n v="0.3"/>
    <n v="0.3"/>
    <n v="0"/>
    <n v="0.3"/>
    <s v="H"/>
    <n v="1"/>
  </r>
  <r>
    <s v="105816904"/>
    <x v="9"/>
    <x v="9"/>
    <s v="FORMADO"/>
    <x v="3"/>
    <x v="39"/>
    <s v="LUBRIEXT"/>
    <s v="CORLUBEX"/>
    <s v="B"/>
    <s v="10FORM01"/>
    <x v="1"/>
    <d v="2022-11-12T00:00:00"/>
    <d v="2022-11-12T00:00:00"/>
    <x v="1"/>
    <s v="CUMPLE"/>
    <n v="0.4"/>
    <n v="0.4"/>
    <n v="0"/>
    <n v="0.4"/>
    <s v="H"/>
    <n v="1"/>
  </r>
  <r>
    <s v="105816905"/>
    <x v="7"/>
    <x v="7"/>
    <s v="LINEA DE LARGA VIDA"/>
    <x v="1"/>
    <x v="38"/>
    <s v="LUBRIEXT"/>
    <s v="CORLUBEX"/>
    <s v="B"/>
    <s v="10FORM02"/>
    <x v="1"/>
    <d v="2022-11-12T00:00:00"/>
    <d v="2022-11-12T00:00:00"/>
    <x v="1"/>
    <s v="CUMPLE"/>
    <n v="0.3"/>
    <n v="0.3"/>
    <n v="0"/>
    <n v="0.3"/>
    <s v="H"/>
    <n v="1"/>
  </r>
  <r>
    <s v="105816905"/>
    <x v="7"/>
    <x v="7"/>
    <s v="LINEA DE LARGA VIDA"/>
    <x v="3"/>
    <x v="39"/>
    <s v="LUBRIEXT"/>
    <s v="CORLUBEX"/>
    <s v="B"/>
    <s v="10FORM02"/>
    <x v="1"/>
    <d v="2022-11-12T00:00:00"/>
    <d v="2022-11-12T00:00:00"/>
    <x v="1"/>
    <s v="CUMPLE"/>
    <n v="0.4"/>
    <n v="0.4"/>
    <n v="0"/>
    <n v="0.4"/>
    <s v="H"/>
    <n v="1"/>
  </r>
  <r>
    <s v="105824693"/>
    <x v="1"/>
    <x v="1"/>
    <s v="EMPAQUE RIGIDO"/>
    <x v="1"/>
    <x v="38"/>
    <s v="LUBRIEXT"/>
    <s v="CORLUBEX"/>
    <s v="A"/>
    <s v="10EMPA17"/>
    <x v="1"/>
    <d v="2022-11-14T00:00:00"/>
    <d v="2022-11-14T00:00:00"/>
    <x v="1"/>
    <s v="CUMPLE"/>
    <n v="0.3"/>
    <n v="0.3"/>
    <n v="0"/>
    <n v="0.3"/>
    <s v="H"/>
    <n v="1"/>
  </r>
  <r>
    <s v="105826673"/>
    <x v="2"/>
    <x v="2"/>
    <s v="EMPAQUE"/>
    <x v="1"/>
    <x v="40"/>
    <s v="LUBRIEXT"/>
    <s v="CORLUBEX"/>
    <s v="B"/>
    <s v="10EMPA15"/>
    <x v="1"/>
    <d v="2022-11-16T00:00:00"/>
    <d v="2022-11-16T00:00:00"/>
    <x v="1"/>
    <s v="CUMPLE"/>
    <n v="0.3"/>
    <n v="0.3"/>
    <n v="0"/>
    <n v="0.3"/>
    <s v="H"/>
    <n v="1"/>
  </r>
  <r>
    <s v="105841986"/>
    <x v="2"/>
    <x v="2"/>
    <s v="EMPAQUE"/>
    <x v="1"/>
    <x v="40"/>
    <s v="LUBRIEXT"/>
    <s v="CORLUBEX"/>
    <s v="B"/>
    <s v="10EMPA15"/>
    <x v="1"/>
    <d v="2022-11-23T00:00:00"/>
    <d v="2022-11-23T00:00:00"/>
    <x v="1"/>
    <s v="CUMPLE"/>
    <n v="0.3"/>
    <n v="0.3"/>
    <n v="0"/>
    <n v="0.3"/>
    <s v="H"/>
    <n v="1"/>
  </r>
  <r>
    <s v="105841989"/>
    <x v="3"/>
    <x v="3"/>
    <s v="EMPAQUE"/>
    <x v="1"/>
    <x v="38"/>
    <s v="LUBRIEXT"/>
    <s v="CORLUBEX"/>
    <s v="B"/>
    <s v="10EMPA03"/>
    <x v="1"/>
    <d v="2022-11-23T00:00:00"/>
    <d v="2022-11-23T00:00:00"/>
    <x v="1"/>
    <s v="CUMPLE"/>
    <n v="0.3"/>
    <n v="0.3"/>
    <n v="0"/>
    <n v="0.3"/>
    <s v="H"/>
    <n v="1"/>
  </r>
  <r>
    <s v="105843998"/>
    <x v="8"/>
    <x v="8"/>
    <s v="FORMADO"/>
    <x v="1"/>
    <x v="38"/>
    <s v="LUBRIEXT"/>
    <s v="CORLUBEX"/>
    <s v="B"/>
    <s v="10FORM01"/>
    <x v="1"/>
    <d v="2022-11-26T00:00:00"/>
    <d v="2022-11-26T00:00:00"/>
    <x v="1"/>
    <s v="CUMPLE"/>
    <n v="0.3"/>
    <n v="0.3"/>
    <n v="0"/>
    <n v="0.3"/>
    <s v="H"/>
    <n v="1"/>
  </r>
  <r>
    <s v="105843999"/>
    <x v="9"/>
    <x v="9"/>
    <s v="FORMADO"/>
    <x v="1"/>
    <x v="38"/>
    <s v="LUBRIEXT"/>
    <s v="CORLUBEX"/>
    <s v="B"/>
    <s v="10FORM01"/>
    <x v="1"/>
    <d v="2022-11-26T00:00:00"/>
    <d v="2022-11-26T00:00:00"/>
    <x v="1"/>
    <s v="CUMPLE"/>
    <n v="0.3"/>
    <n v="0.3"/>
    <n v="0"/>
    <n v="0.3"/>
    <s v="H"/>
    <n v="1"/>
  </r>
  <r>
    <s v="105844000"/>
    <x v="7"/>
    <x v="7"/>
    <s v="LINEA DE LARGA VIDA"/>
    <x v="1"/>
    <x v="38"/>
    <s v="LUBRIEXT"/>
    <s v="CORLUBEX"/>
    <s v="B"/>
    <s v="10FORM02"/>
    <x v="1"/>
    <d v="2022-11-26T00:00:00"/>
    <d v="2022-11-26T00:00:00"/>
    <x v="1"/>
    <s v="CUMPLE"/>
    <n v="0.3"/>
    <n v="0.3"/>
    <n v="0"/>
    <n v="0.3"/>
    <s v="H"/>
    <n v="1"/>
  </r>
  <r>
    <s v="105852123"/>
    <x v="1"/>
    <x v="1"/>
    <s v="EMPAQUE RIGIDO"/>
    <x v="1"/>
    <x v="38"/>
    <s v="LUBRIEXT"/>
    <s v="CORLUBEX"/>
    <s v="A"/>
    <s v="10EMPA17"/>
    <x v="1"/>
    <d v="2022-11-28T00:00:00"/>
    <d v="2022-11-28T00:00:00"/>
    <x v="1"/>
    <s v="CUMPLE"/>
    <n v="0.3"/>
    <n v="0.3"/>
    <n v="0"/>
    <n v="0.3"/>
    <s v="H"/>
    <n v="1"/>
  </r>
  <r>
    <s v="105855943"/>
    <x v="2"/>
    <x v="2"/>
    <s v="EMPAQUE"/>
    <x v="1"/>
    <x v="40"/>
    <s v="LUBRIEXT"/>
    <s v="CORLUBEX"/>
    <s v="B"/>
    <s v="10EMPA15"/>
    <x v="1"/>
    <d v="2022-11-30T00:00:00"/>
    <d v="2022-11-30T00:00:00"/>
    <x v="1"/>
    <s v="CUMPLE"/>
    <n v="0.3"/>
    <n v="0.3"/>
    <n v="0"/>
    <n v="0.3"/>
    <s v="H"/>
    <n v="1"/>
  </r>
  <r>
    <s v="105869420"/>
    <x v="2"/>
    <x v="2"/>
    <s v="EMPAQUE"/>
    <x v="1"/>
    <x v="40"/>
    <s v="LUBRIEXT"/>
    <s v="CORLUBEX"/>
    <s v="B"/>
    <s v="10EMPA15"/>
    <x v="1"/>
    <d v="2022-12-07T00:00:00"/>
    <d v="2022-12-07T00:00:00"/>
    <x v="1"/>
    <s v="CUMPLE"/>
    <n v="0.3"/>
    <n v="0.3"/>
    <n v="0"/>
    <n v="0.3"/>
    <s v="H"/>
    <n v="1"/>
  </r>
  <r>
    <s v="105869420"/>
    <x v="2"/>
    <x v="2"/>
    <s v="EMPAQUE"/>
    <x v="3"/>
    <x v="39"/>
    <s v="LUBRIEXT"/>
    <s v="CORLUBEX"/>
    <s v="B"/>
    <s v="10EMPA15"/>
    <x v="1"/>
    <d v="2022-12-07T00:00:00"/>
    <d v="2022-12-07T00:00:00"/>
    <x v="1"/>
    <s v="CUMPLE"/>
    <n v="0.4"/>
    <n v="0.4"/>
    <n v="0"/>
    <n v="0.4"/>
    <s v="H"/>
    <n v="1"/>
  </r>
  <r>
    <s v="105869422"/>
    <x v="3"/>
    <x v="3"/>
    <s v="EMPAQUE"/>
    <x v="1"/>
    <x v="38"/>
    <s v="LUBRIEXT"/>
    <s v="CORLUBEX"/>
    <s v="B"/>
    <s v="10EMPA03"/>
    <x v="1"/>
    <d v="2022-12-07T00:00:00"/>
    <d v="2022-12-07T00:00:00"/>
    <x v="1"/>
    <s v="CUMPLE"/>
    <n v="0.3"/>
    <n v="0.3"/>
    <n v="0"/>
    <n v="0.3"/>
    <s v="H"/>
    <n v="1"/>
  </r>
  <r>
    <s v="105869422"/>
    <x v="3"/>
    <x v="3"/>
    <s v="EMPAQUE"/>
    <x v="3"/>
    <x v="39"/>
    <s v="LUBRIEXT"/>
    <s v="CORLUBEX"/>
    <s v="B"/>
    <s v="10EMPA03"/>
    <x v="1"/>
    <d v="2022-12-07T00:00:00"/>
    <d v="2022-12-07T00:00:00"/>
    <x v="1"/>
    <s v="CUMPLE"/>
    <n v="0.5"/>
    <n v="0.5"/>
    <n v="0"/>
    <n v="0.5"/>
    <s v="H"/>
    <n v="1"/>
  </r>
  <r>
    <s v="105871526"/>
    <x v="8"/>
    <x v="8"/>
    <s v="FORMADO"/>
    <x v="1"/>
    <x v="38"/>
    <s v="LUBRIEXT"/>
    <s v="CORLUBEX"/>
    <s v="B"/>
    <s v="10FORM01"/>
    <x v="1"/>
    <d v="2022-12-10T00:00:00"/>
    <d v="2022-12-10T00:00:00"/>
    <x v="1"/>
    <s v="CUMPLE"/>
    <n v="0.3"/>
    <n v="0.3"/>
    <n v="0"/>
    <n v="0.3"/>
    <s v="H"/>
    <n v="1"/>
  </r>
  <r>
    <s v="105871526"/>
    <x v="8"/>
    <x v="8"/>
    <s v="FORMADO"/>
    <x v="3"/>
    <x v="39"/>
    <s v="LUBRIEXT"/>
    <s v="CORLUBEX"/>
    <s v="B"/>
    <s v="10FORM01"/>
    <x v="1"/>
    <d v="2022-12-10T00:00:00"/>
    <d v="2022-12-10T00:00:00"/>
    <x v="1"/>
    <s v="CUMPLE"/>
    <n v="0.4"/>
    <n v="0.4"/>
    <n v="0"/>
    <n v="0.4"/>
    <s v="H"/>
    <n v="1"/>
  </r>
  <r>
    <s v="105871527"/>
    <x v="9"/>
    <x v="9"/>
    <s v="FORMADO"/>
    <x v="1"/>
    <x v="38"/>
    <s v="LUBRIEXT"/>
    <s v="CORLUBEX"/>
    <s v="A"/>
    <s v="10FORM01"/>
    <x v="1"/>
    <d v="2022-12-10T00:00:00"/>
    <d v="2022-12-10T00:00:00"/>
    <x v="1"/>
    <s v="CUMPLE"/>
    <n v="0.3"/>
    <n v="0.3"/>
    <n v="0"/>
    <n v="0.3"/>
    <s v="H"/>
    <n v="1"/>
  </r>
  <r>
    <s v="105871527"/>
    <x v="9"/>
    <x v="9"/>
    <s v="FORMADO"/>
    <x v="3"/>
    <x v="39"/>
    <s v="LUBRIEXT"/>
    <s v="CORLUBEX"/>
    <s v="A"/>
    <s v="10FORM01"/>
    <x v="1"/>
    <d v="2022-12-10T00:00:00"/>
    <d v="2022-12-10T00:00:00"/>
    <x v="1"/>
    <s v="CUMPLE"/>
    <n v="0.4"/>
    <n v="0.4"/>
    <n v="0"/>
    <n v="0.4"/>
    <s v="H"/>
    <n v="1"/>
  </r>
  <r>
    <s v="105871528"/>
    <x v="7"/>
    <x v="7"/>
    <s v="LINEA DE LARGA VIDA"/>
    <x v="1"/>
    <x v="38"/>
    <s v="LUBRIEXT"/>
    <s v="CORLUBEX"/>
    <s v="B"/>
    <s v="10FORM02"/>
    <x v="1"/>
    <d v="2022-12-10T00:00:00"/>
    <d v="2022-12-10T00:00:00"/>
    <x v="1"/>
    <s v="CUMPLE"/>
    <n v="0.3"/>
    <n v="0.3"/>
    <n v="0"/>
    <n v="0.3"/>
    <s v="H"/>
    <n v="1"/>
  </r>
  <r>
    <s v="105871528"/>
    <x v="7"/>
    <x v="7"/>
    <s v="LINEA DE LARGA VIDA"/>
    <x v="3"/>
    <x v="39"/>
    <s v="LUBRIEXT"/>
    <s v="CORLUBEX"/>
    <s v="B"/>
    <s v="10FORM02"/>
    <x v="1"/>
    <d v="2022-12-10T00:00:00"/>
    <d v="2022-12-10T00:00:00"/>
    <x v="1"/>
    <s v="CUMPLE"/>
    <n v="0.4"/>
    <n v="0.4"/>
    <n v="0"/>
    <n v="0.4"/>
    <s v="H"/>
    <n v="1"/>
  </r>
  <r>
    <s v="105878785"/>
    <x v="1"/>
    <x v="1"/>
    <s v="EMPAQUE RIGIDO"/>
    <x v="1"/>
    <x v="38"/>
    <s v="LUBRIEXT"/>
    <s v="CORLUBEX"/>
    <s v="A"/>
    <s v="10EMPA17"/>
    <x v="1"/>
    <d v="2022-12-12T00:00:00"/>
    <d v="2022-12-12T00:00:00"/>
    <x v="1"/>
    <s v="CUMPLE"/>
    <n v="0.3"/>
    <n v="0.3"/>
    <n v="0"/>
    <n v="0.3"/>
    <s v="H"/>
    <n v="1"/>
  </r>
  <r>
    <s v="105879764"/>
    <x v="2"/>
    <x v="2"/>
    <s v="EMPAQUE"/>
    <x v="1"/>
    <x v="40"/>
    <s v="LUBRIEXT"/>
    <s v="CORLUBEX"/>
    <s v="B"/>
    <s v="10EMPA15"/>
    <x v="1"/>
    <d v="2022-12-14T00:00:00"/>
    <d v="2022-12-14T00:00:00"/>
    <x v="1"/>
    <s v="CUMPLE"/>
    <n v="0.3"/>
    <n v="0.3"/>
    <n v="0"/>
    <n v="0.3"/>
    <s v="H"/>
    <n v="1"/>
  </r>
  <r>
    <s v="105891582"/>
    <x v="2"/>
    <x v="2"/>
    <s v="EMPAQUE"/>
    <x v="1"/>
    <x v="40"/>
    <s v="LUBRIEXT"/>
    <s v="CORLUBEX"/>
    <s v="B"/>
    <s v="10EMPA15"/>
    <x v="1"/>
    <d v="2022-12-21T00:00:00"/>
    <d v="2022-12-21T00:00:00"/>
    <x v="1"/>
    <s v="CUMPLE"/>
    <n v="0.3"/>
    <n v="0.3"/>
    <n v="0"/>
    <n v="0.3"/>
    <s v="H"/>
    <n v="1"/>
  </r>
  <r>
    <s v="105891584"/>
    <x v="3"/>
    <x v="3"/>
    <s v="EMPAQUE"/>
    <x v="1"/>
    <x v="38"/>
    <s v="LUBRIEXT"/>
    <s v="CORLUBEX"/>
    <s v="B"/>
    <s v="10EMPA03"/>
    <x v="1"/>
    <d v="2022-12-21T00:00:00"/>
    <d v="2022-12-21T00:00:00"/>
    <x v="1"/>
    <s v="CUMPLE"/>
    <n v="0.3"/>
    <n v="0.3"/>
    <n v="0"/>
    <n v="0.3"/>
    <s v="H"/>
    <n v="1"/>
  </r>
  <r>
    <s v="105894921"/>
    <x v="8"/>
    <x v="8"/>
    <s v="FORMADO"/>
    <x v="1"/>
    <x v="38"/>
    <s v="LUBRIEXT"/>
    <s v="CORLUBEX"/>
    <s v="B"/>
    <s v="10FORM01"/>
    <x v="1"/>
    <d v="2022-12-24T00:00:00"/>
    <d v="2022-12-24T00:00:00"/>
    <x v="1"/>
    <s v="CUMPLE"/>
    <n v="0.3"/>
    <n v="0.3"/>
    <n v="0"/>
    <n v="0.3"/>
    <s v="H"/>
    <n v="1"/>
  </r>
  <r>
    <s v="105894922"/>
    <x v="9"/>
    <x v="9"/>
    <s v="FORMADO"/>
    <x v="1"/>
    <x v="38"/>
    <s v="LUBRIEXT"/>
    <s v="CORLUBEX"/>
    <s v="A"/>
    <s v="10FORM01"/>
    <x v="1"/>
    <d v="2022-12-24T00:00:00"/>
    <d v="2022-12-24T00:00:00"/>
    <x v="1"/>
    <s v="CUMPLE"/>
    <n v="0.3"/>
    <n v="0.3"/>
    <n v="0"/>
    <n v="0.3"/>
    <s v="H"/>
    <n v="1"/>
  </r>
  <r>
    <s v="105894923"/>
    <x v="7"/>
    <x v="7"/>
    <s v="LINEA DE LARGA VIDA"/>
    <x v="1"/>
    <x v="38"/>
    <s v="LUBRIEXT"/>
    <s v="CORLUBEX"/>
    <s v="B"/>
    <s v="10FORM02"/>
    <x v="1"/>
    <d v="2022-12-24T00:00:00"/>
    <d v="2022-12-24T00:00:00"/>
    <x v="1"/>
    <s v="CUMPLE"/>
    <n v="0.3"/>
    <n v="0.3"/>
    <n v="0"/>
    <n v="0.3"/>
    <s v="H"/>
    <n v="1"/>
  </r>
  <r>
    <s v="105904560"/>
    <x v="1"/>
    <x v="1"/>
    <s v="EMPAQUE RIGIDO"/>
    <x v="1"/>
    <x v="38"/>
    <s v="LUBRIEXT"/>
    <s v="CORLUBEX"/>
    <s v="A"/>
    <s v="10EMPA17"/>
    <x v="1"/>
    <d v="2022-12-26T00:00:00"/>
    <d v="2022-12-26T00:00:00"/>
    <x v="1"/>
    <s v="CUMPLE"/>
    <n v="0.3"/>
    <n v="0.3"/>
    <n v="0"/>
    <n v="0.3"/>
    <s v="H"/>
    <n v="1"/>
  </r>
  <r>
    <s v="105907292"/>
    <x v="2"/>
    <x v="2"/>
    <s v="EMPAQUE"/>
    <x v="1"/>
    <x v="40"/>
    <s v="LUBRIEXT"/>
    <s v="CORLUBEX"/>
    <s v="B"/>
    <s v="10EMPA15"/>
    <x v="1"/>
    <d v="2022-12-28T00:00:00"/>
    <d v="2022-12-28T00:00:00"/>
    <x v="1"/>
    <s v="CUMPLE"/>
    <n v="0.3"/>
    <n v="0.3"/>
    <n v="0"/>
    <n v="0.3"/>
    <s v="H"/>
    <n v="1"/>
  </r>
  <r>
    <s v="105920938"/>
    <x v="2"/>
    <x v="2"/>
    <s v="EMPAQUE"/>
    <x v="1"/>
    <x v="40"/>
    <s v="LUBRIEXT"/>
    <s v="CORLUBEX"/>
    <s v="B"/>
    <s v="10EMPA15"/>
    <x v="1"/>
    <d v="2023-01-04T00:00:00"/>
    <d v="2023-01-04T00:00:00"/>
    <x v="1"/>
    <s v="CUMPLE"/>
    <n v="0.3"/>
    <n v="0.3"/>
    <n v="0"/>
    <n v="0.3"/>
    <s v="H"/>
    <n v="1"/>
  </r>
  <r>
    <s v="105920938"/>
    <x v="2"/>
    <x v="2"/>
    <s v="EMPAQUE"/>
    <x v="3"/>
    <x v="39"/>
    <s v="LUBRIEXT"/>
    <s v="CORLUBEX"/>
    <s v="B"/>
    <s v="10EMPA15"/>
    <x v="1"/>
    <d v="2023-01-04T00:00:00"/>
    <d v="2023-01-04T00:00:00"/>
    <x v="1"/>
    <s v="CUMPLE"/>
    <n v="0.4"/>
    <n v="0.4"/>
    <n v="0"/>
    <n v="0.4"/>
    <s v="H"/>
    <n v="1"/>
  </r>
  <r>
    <s v="105920940"/>
    <x v="3"/>
    <x v="3"/>
    <s v="EMPAQUE"/>
    <x v="1"/>
    <x v="38"/>
    <s v="LUBRIEXT"/>
    <s v="CORLUBEX"/>
    <s v="B"/>
    <s v="10EMPA03"/>
    <x v="1"/>
    <d v="2023-01-04T00:00:00"/>
    <d v="2023-01-04T00:00:00"/>
    <x v="1"/>
    <s v="CUMPLE"/>
    <n v="0.3"/>
    <n v="0.3"/>
    <n v="0"/>
    <n v="0.3"/>
    <s v="H"/>
    <n v="1"/>
  </r>
  <r>
    <s v="105920940"/>
    <x v="3"/>
    <x v="3"/>
    <s v="EMPAQUE"/>
    <x v="3"/>
    <x v="39"/>
    <s v="LUBRIEXT"/>
    <s v="CORLUBEX"/>
    <s v="B"/>
    <s v="10EMPA03"/>
    <x v="1"/>
    <d v="2023-01-04T00:00:00"/>
    <d v="2023-01-04T00:00:00"/>
    <x v="1"/>
    <s v="CUMPLE"/>
    <n v="0.5"/>
    <n v="0.5"/>
    <n v="0"/>
    <n v="0.5"/>
    <s v="H"/>
    <n v="1"/>
  </r>
  <r>
    <s v="105923064"/>
    <x v="8"/>
    <x v="8"/>
    <s v="FORMADO"/>
    <x v="1"/>
    <x v="38"/>
    <s v="LUBRIEXT"/>
    <s v="CORLUBEX"/>
    <s v="B"/>
    <s v="10FORM01"/>
    <x v="1"/>
    <d v="2023-01-07T00:00:00"/>
    <d v="2023-01-07T00:00:00"/>
    <x v="1"/>
    <s v="CUMPLE"/>
    <n v="0.3"/>
    <n v="0.3"/>
    <n v="0"/>
    <n v="0.3"/>
    <s v="H"/>
    <n v="1"/>
  </r>
  <r>
    <s v="105923064"/>
    <x v="8"/>
    <x v="8"/>
    <s v="FORMADO"/>
    <x v="3"/>
    <x v="39"/>
    <s v="LUBRIEXT"/>
    <s v="CORLUBEX"/>
    <s v="B"/>
    <s v="10FORM01"/>
    <x v="1"/>
    <d v="2023-01-07T00:00:00"/>
    <d v="2023-01-07T00:00:00"/>
    <x v="1"/>
    <s v="CUMPLE"/>
    <n v="0.4"/>
    <n v="0.4"/>
    <n v="0"/>
    <n v="0.4"/>
    <s v="H"/>
    <n v="1"/>
  </r>
  <r>
    <s v="105923065"/>
    <x v="9"/>
    <x v="9"/>
    <s v="FORMADO"/>
    <x v="1"/>
    <x v="38"/>
    <s v="LUBRIEXT"/>
    <s v="CORLUBEX"/>
    <s v="A"/>
    <s v="10FORM01"/>
    <x v="1"/>
    <d v="2023-01-07T00:00:00"/>
    <d v="2023-01-07T00:00:00"/>
    <x v="1"/>
    <s v="CUMPLE"/>
    <n v="0.3"/>
    <n v="0.3"/>
    <n v="0"/>
    <n v="0.3"/>
    <s v="H"/>
    <n v="1"/>
  </r>
  <r>
    <s v="105923065"/>
    <x v="9"/>
    <x v="9"/>
    <s v="FORMADO"/>
    <x v="3"/>
    <x v="39"/>
    <s v="LUBRIEXT"/>
    <s v="CORLUBEX"/>
    <s v="A"/>
    <s v="10FORM01"/>
    <x v="1"/>
    <d v="2023-01-07T00:00:00"/>
    <d v="2023-01-07T00:00:00"/>
    <x v="1"/>
    <s v="CUMPLE"/>
    <n v="0.5"/>
    <n v="0.4"/>
    <n v="9.9999999999999978E-2"/>
    <n v="0.4"/>
    <s v="H"/>
    <n v="1.25"/>
  </r>
  <r>
    <s v="105923066"/>
    <x v="7"/>
    <x v="7"/>
    <s v="LINEA DE LARGA VIDA"/>
    <x v="1"/>
    <x v="38"/>
    <s v="LUBRIEXT"/>
    <s v="CORLUBEX"/>
    <s v="B"/>
    <s v="10FORM02"/>
    <x v="1"/>
    <d v="2023-01-07T00:00:00"/>
    <d v="2023-01-07T00:00:00"/>
    <x v="1"/>
    <s v="CUMPLE"/>
    <n v="0.3"/>
    <n v="0.3"/>
    <n v="0"/>
    <n v="0.3"/>
    <s v="H"/>
    <n v="1"/>
  </r>
  <r>
    <s v="105923066"/>
    <x v="7"/>
    <x v="7"/>
    <s v="LINEA DE LARGA VIDA"/>
    <x v="3"/>
    <x v="39"/>
    <s v="LUBRIEXT"/>
    <s v="CORLUBEX"/>
    <s v="B"/>
    <s v="10FORM02"/>
    <x v="1"/>
    <d v="2023-01-07T00:00:00"/>
    <d v="2023-01-07T00:00:00"/>
    <x v="1"/>
    <s v="CUMPLE"/>
    <n v="0.4"/>
    <n v="0.4"/>
    <n v="0"/>
    <n v="0.4"/>
    <s v="H"/>
    <n v="1"/>
  </r>
  <r>
    <s v="105930894"/>
    <x v="1"/>
    <x v="1"/>
    <s v="EMPAQUE RIGIDO"/>
    <x v="1"/>
    <x v="38"/>
    <s v="LUBRIEXT"/>
    <s v="CORLUBEX"/>
    <s v="A"/>
    <s v="10EMPA17"/>
    <x v="1"/>
    <d v="2023-01-09T00:00:00"/>
    <d v="2023-01-09T00:00:00"/>
    <x v="1"/>
    <s v="CUMPLE"/>
    <n v="0.3"/>
    <n v="0.3"/>
    <n v="0"/>
    <n v="0.3"/>
    <s v="H"/>
    <n v="1"/>
  </r>
  <r>
    <s v="105932872"/>
    <x v="2"/>
    <x v="2"/>
    <s v="EMPAQUE"/>
    <x v="1"/>
    <x v="40"/>
    <s v="LUBRIEXT"/>
    <s v="CORLUBEX"/>
    <s v="B"/>
    <s v="10EMPA15"/>
    <x v="1"/>
    <d v="2023-01-11T00:00:00"/>
    <d v="2023-01-11T00:00:00"/>
    <x v="1"/>
    <s v="CUMPLE"/>
    <n v="0.3"/>
    <n v="0.3"/>
    <n v="0"/>
    <n v="0.3"/>
    <s v="H"/>
    <n v="1"/>
  </r>
  <r>
    <s v="105945221"/>
    <x v="2"/>
    <x v="2"/>
    <s v="EMPAQUE"/>
    <x v="1"/>
    <x v="40"/>
    <s v="LUBRIEXT"/>
    <s v="CORLUBEX"/>
    <s v="B"/>
    <s v="10EMPA15"/>
    <x v="1"/>
    <d v="2023-01-18T00:00:00"/>
    <d v="2023-01-18T00:00:00"/>
    <x v="1"/>
    <s v="CUMPLE"/>
    <n v="0.3"/>
    <n v="0.3"/>
    <n v="0"/>
    <n v="0.3"/>
    <s v="H"/>
    <n v="1"/>
  </r>
  <r>
    <s v="105945223"/>
    <x v="3"/>
    <x v="3"/>
    <s v="EMPAQUE"/>
    <x v="1"/>
    <x v="38"/>
    <s v="LUBRIEXT"/>
    <s v="CORLUBEX"/>
    <s v="B"/>
    <s v="10EMPA03"/>
    <x v="1"/>
    <d v="2023-01-18T00:00:00"/>
    <d v="2023-01-18T00:00:00"/>
    <x v="1"/>
    <s v="CUMPLE"/>
    <n v="0.3"/>
    <n v="0.3"/>
    <n v="0"/>
    <n v="0.3"/>
    <s v="H"/>
    <n v="1"/>
  </r>
  <r>
    <s v="105947369"/>
    <x v="8"/>
    <x v="8"/>
    <s v="FORMADO"/>
    <x v="1"/>
    <x v="38"/>
    <s v="LUBRIEXT"/>
    <s v="CORLUBEX"/>
    <s v="B"/>
    <s v="10FORM01"/>
    <x v="1"/>
    <d v="2023-01-21T00:00:00"/>
    <d v="2023-01-21T00:00:00"/>
    <x v="1"/>
    <s v="CUMPLE"/>
    <n v="0.3"/>
    <n v="0.3"/>
    <n v="0"/>
    <n v="0.3"/>
    <s v="H"/>
    <n v="1"/>
  </r>
  <r>
    <s v="105947370"/>
    <x v="9"/>
    <x v="9"/>
    <s v="FORMADO"/>
    <x v="1"/>
    <x v="38"/>
    <s v="LUBRIEXT"/>
    <s v="CORLUBEX"/>
    <s v="A"/>
    <s v="10FORM01"/>
    <x v="1"/>
    <d v="2023-01-21T00:00:00"/>
    <d v="2023-01-21T00:00:00"/>
    <x v="1"/>
    <s v="CUMPLE"/>
    <n v="0.3"/>
    <n v="0.3"/>
    <n v="0"/>
    <n v="0.3"/>
    <s v="H"/>
    <n v="1"/>
  </r>
  <r>
    <s v="105947371"/>
    <x v="7"/>
    <x v="7"/>
    <s v="LINEA DE LARGA VIDA"/>
    <x v="1"/>
    <x v="38"/>
    <s v="LUBRIEXT"/>
    <s v="CORLUBEX"/>
    <s v="B"/>
    <s v="10FORM02"/>
    <x v="1"/>
    <d v="2023-01-21T00:00:00"/>
    <d v="2023-01-21T00:00:00"/>
    <x v="1"/>
    <s v="CUMPLE"/>
    <n v="0.3"/>
    <n v="0.3"/>
    <n v="0"/>
    <n v="0.3"/>
    <s v="H"/>
    <n v="1"/>
  </r>
  <r>
    <s v="105954577"/>
    <x v="1"/>
    <x v="1"/>
    <s v="EMPAQUE RIGIDO"/>
    <x v="1"/>
    <x v="38"/>
    <s v="LUBRIEXT"/>
    <s v="CORLUBEX"/>
    <s v="A"/>
    <s v="10EMPA17"/>
    <x v="1"/>
    <d v="2023-01-23T00:00:00"/>
    <d v="2023-01-23T00:00:00"/>
    <x v="1"/>
    <s v="CUMPLE"/>
    <n v="0.3"/>
    <n v="0.3"/>
    <n v="0"/>
    <n v="0.3"/>
    <s v="H"/>
    <n v="1"/>
  </r>
  <r>
    <s v="105956773"/>
    <x v="2"/>
    <x v="2"/>
    <s v="EMPAQUE"/>
    <x v="1"/>
    <x v="40"/>
    <s v="LUBRIEXT"/>
    <s v="CORLUBEX"/>
    <s v="B"/>
    <s v="10EMPA15"/>
    <x v="1"/>
    <d v="2023-01-25T00:00:00"/>
    <d v="2023-01-25T00:00:00"/>
    <x v="1"/>
    <s v="CUMPLE"/>
    <n v="0.3"/>
    <n v="0.3"/>
    <n v="0"/>
    <n v="0.3"/>
    <s v="H"/>
    <n v="1"/>
  </r>
  <r>
    <s v="105673345"/>
    <x v="1"/>
    <x v="1"/>
    <s v="EMPAQUE RIGIDO"/>
    <x v="2"/>
    <x v="2"/>
    <s v="INSTRI02"/>
    <s v="COORTU03"/>
    <s v="A"/>
    <s v="10EMPA17"/>
    <x v="0"/>
    <d v="2022-08-25T00:00:00"/>
    <m/>
    <x v="0"/>
    <s v="NO CUMPLE"/>
    <n v="0"/>
    <n v="1"/>
    <n v="-1"/>
    <n v="1"/>
    <s v="H"/>
    <n v="0"/>
  </r>
  <r>
    <s v="105725890"/>
    <x v="3"/>
    <x v="3"/>
    <s v="EMPAQUE"/>
    <x v="3"/>
    <x v="7"/>
    <s v="ELECTI03"/>
    <s v="COORTU01"/>
    <s v="B"/>
    <s v="10EMPA03"/>
    <x v="0"/>
    <d v="2022-08-23T00:00:00"/>
    <d v="2022-08-23T00:00:00"/>
    <x v="1"/>
    <s v="CUMPLE"/>
    <n v="1"/>
    <n v="1"/>
    <n v="0"/>
    <n v="1"/>
    <s v="H"/>
    <n v="1"/>
  </r>
  <r>
    <s v="105723729"/>
    <x v="8"/>
    <x v="8"/>
    <s v="FORMADO"/>
    <x v="1"/>
    <x v="14"/>
    <s v="MECANI21"/>
    <s v="COORTU02"/>
    <s v="B"/>
    <s v="10FORM01"/>
    <x v="0"/>
    <d v="2022-08-22T00:00:00"/>
    <d v="2022-08-22T00:00:00"/>
    <x v="1"/>
    <s v="CUMPLE"/>
    <n v="3"/>
    <n v="8"/>
    <n v="-5"/>
    <n v="8"/>
    <s v="H"/>
    <n v="0.375"/>
  </r>
  <r>
    <s v="105723729"/>
    <x v="8"/>
    <x v="8"/>
    <s v="FORMADO"/>
    <x v="3"/>
    <x v="14"/>
    <s v="ELECTI04"/>
    <s v="COORTU02"/>
    <s v="B"/>
    <s v="10FORM01"/>
    <x v="0"/>
    <d v="2022-08-22T00:00:00"/>
    <d v="2022-08-21T00:00:00"/>
    <x v="1"/>
    <s v="CUMPLE"/>
    <n v="2"/>
    <n v="2"/>
    <n v="0"/>
    <n v="2"/>
    <s v="H"/>
    <n v="1"/>
  </r>
  <r>
    <s v="105798109"/>
    <x v="5"/>
    <x v="5"/>
    <s v="FORMADO"/>
    <x v="1"/>
    <x v="59"/>
    <s v="MECANINT"/>
    <s v="COORTU01"/>
    <s v="B"/>
    <s v="10FORM01"/>
    <x v="0"/>
    <d v="2022-08-19T00:00:00"/>
    <m/>
    <x v="0"/>
    <s v="NO CUMPLE"/>
    <n v="0"/>
    <n v="1"/>
    <n v="-1"/>
    <n v="1"/>
    <s v="H"/>
    <n v="0"/>
  </r>
  <r>
    <s v="105808043"/>
    <x v="5"/>
    <x v="5"/>
    <s v="FORMADO"/>
    <x v="2"/>
    <x v="13"/>
    <s v="MECANINT"/>
    <s v="COORTU01"/>
    <s v="B"/>
    <s v="10FORM01"/>
    <x v="0"/>
    <d v="2022-08-19T00:00:00"/>
    <m/>
    <x v="0"/>
    <s v="NO CUMPLE"/>
    <n v="0"/>
    <n v="3"/>
    <n v="-3"/>
    <n v="3"/>
    <s v="H"/>
    <n v="0"/>
  </r>
  <r>
    <s v="105808043"/>
    <x v="5"/>
    <x v="5"/>
    <s v="FORMADO"/>
    <x v="4"/>
    <x v="13"/>
    <s v="ELTROI06"/>
    <s v="COORTU01"/>
    <s v="B"/>
    <s v="10FORM01"/>
    <x v="0"/>
    <d v="2022-08-19T00:00:00"/>
    <d v="2022-08-19T00:00:00"/>
    <x v="1"/>
    <s v="CUMPLE"/>
    <n v="6"/>
    <n v="3"/>
    <n v="3"/>
    <n v="3"/>
    <s v="H"/>
    <n v="2"/>
  </r>
  <r>
    <s v="105808043"/>
    <x v="5"/>
    <x v="5"/>
    <s v="FORMADO"/>
    <x v="5"/>
    <x v="13"/>
    <s v="ELECTI04"/>
    <s v="COORTU01"/>
    <s v="B"/>
    <s v="10FORM01"/>
    <x v="0"/>
    <d v="2022-08-19T00:00:00"/>
    <d v="2022-08-14T00:00:00"/>
    <x v="1"/>
    <s v="CUMPLE"/>
    <n v="1.5"/>
    <n v="2"/>
    <n v="-0.5"/>
    <n v="2"/>
    <s v="H"/>
    <n v="0.75"/>
  </r>
  <r>
    <s v="105663086"/>
    <x v="9"/>
    <x v="9"/>
    <s v="FORMADO"/>
    <x v="1"/>
    <x v="14"/>
    <s v="MECANI21"/>
    <s v="COORTU02"/>
    <s v="B"/>
    <s v="10FORM01"/>
    <x v="0"/>
    <d v="2022-08-16T00:00:00"/>
    <d v="2022-08-09T00:00:00"/>
    <x v="1"/>
    <s v="CUMPLE"/>
    <n v="4"/>
    <n v="8"/>
    <n v="-4"/>
    <n v="8"/>
    <s v="H"/>
    <n v="0.5"/>
  </r>
  <r>
    <s v="105666824"/>
    <x v="9"/>
    <x v="9"/>
    <s v="FORMADO"/>
    <x v="1"/>
    <x v="85"/>
    <s v="MECANI21"/>
    <s v="COORTU02"/>
    <s v="B"/>
    <s v="10FORM01"/>
    <x v="0"/>
    <d v="2022-08-16T00:00:00"/>
    <d v="2022-08-16T00:00:00"/>
    <x v="1"/>
    <s v="CUMPLE"/>
    <n v="0.5"/>
    <n v="1"/>
    <n v="-0.5"/>
    <n v="1"/>
    <s v="H"/>
    <n v="0.5"/>
  </r>
  <r>
    <s v="105663086"/>
    <x v="9"/>
    <x v="9"/>
    <s v="FORMADO"/>
    <x v="3"/>
    <x v="14"/>
    <s v="ELECTI01"/>
    <s v="COORTU02"/>
    <s v="B"/>
    <s v="10FORM01"/>
    <x v="0"/>
    <d v="2022-08-16T00:00:00"/>
    <m/>
    <x v="0"/>
    <s v="NO CUMPLE"/>
    <n v="0"/>
    <n v="2"/>
    <n v="-2"/>
    <n v="2"/>
    <s v="H"/>
    <n v="0"/>
  </r>
  <r>
    <s v="105798108"/>
    <x v="5"/>
    <x v="5"/>
    <s v="FORMADO"/>
    <x v="2"/>
    <x v="13"/>
    <s v="MECANINT"/>
    <s v="COORTU01"/>
    <s v="B"/>
    <s v="10FORM01"/>
    <x v="0"/>
    <d v="2022-08-12T00:00:00"/>
    <m/>
    <x v="0"/>
    <s v="NO CUMPLE"/>
    <n v="0"/>
    <n v="3"/>
    <n v="-3"/>
    <n v="3"/>
    <s v="H"/>
    <n v="0"/>
  </r>
  <r>
    <s v="105808042"/>
    <x v="5"/>
    <x v="5"/>
    <s v="FORMADO"/>
    <x v="1"/>
    <x v="59"/>
    <s v="MECANINT"/>
    <s v="COORTU01"/>
    <s v="B"/>
    <s v="10FORM01"/>
    <x v="0"/>
    <d v="2022-08-12T00:00:00"/>
    <m/>
    <x v="0"/>
    <s v="NO CUMPLE"/>
    <n v="0"/>
    <n v="1"/>
    <n v="-1"/>
    <n v="1"/>
    <s v="H"/>
    <n v="0"/>
  </r>
  <r>
    <s v="105808042"/>
    <x v="5"/>
    <x v="5"/>
    <s v="FORMADO"/>
    <x v="3"/>
    <x v="14"/>
    <s v="MECANINT"/>
    <s v="COORTU01"/>
    <s v="B"/>
    <s v="10FORM01"/>
    <x v="0"/>
    <d v="2022-08-12T00:00:00"/>
    <m/>
    <x v="0"/>
    <s v="NO CUMPLE"/>
    <n v="0"/>
    <n v="3"/>
    <n v="-3"/>
    <n v="3"/>
    <s v="H"/>
    <n v="0"/>
  </r>
  <r>
    <s v="105808042"/>
    <x v="5"/>
    <x v="5"/>
    <s v="FORMADO"/>
    <x v="6"/>
    <x v="14"/>
    <s v="ELECTI04"/>
    <s v="COORTU01"/>
    <s v="B"/>
    <s v="10FORM01"/>
    <x v="0"/>
    <d v="2022-08-12T00:00:00"/>
    <d v="2022-08-12T00:00:00"/>
    <x v="1"/>
    <s v="CUMPLE"/>
    <n v="1.5"/>
    <n v="2"/>
    <n v="-0.5"/>
    <n v="2"/>
    <s v="H"/>
    <n v="0.75"/>
  </r>
  <r>
    <s v="105645891"/>
    <x v="7"/>
    <x v="7"/>
    <s v="LINEA DE LARGA VIDA"/>
    <x v="1"/>
    <x v="85"/>
    <s v="MECANI21"/>
    <s v="COORTU02"/>
    <s v="B"/>
    <s v="10FORM02"/>
    <x v="0"/>
    <d v="2022-08-11T00:00:00"/>
    <d v="2022-08-06T00:00:00"/>
    <x v="1"/>
    <s v="CUMPLE"/>
    <n v="1"/>
    <n v="1"/>
    <n v="0"/>
    <n v="1"/>
    <s v="H"/>
    <n v="1"/>
  </r>
  <r>
    <s v="105646439"/>
    <x v="8"/>
    <x v="8"/>
    <s v="FORMADO"/>
    <x v="1"/>
    <x v="85"/>
    <s v="MECANI21"/>
    <s v="COORTU02"/>
    <s v="B"/>
    <s v="10FORM01"/>
    <x v="0"/>
    <d v="2022-08-11T00:00:00"/>
    <d v="2022-08-03T00:00:00"/>
    <x v="1"/>
    <s v="CUMPLE"/>
    <n v="1"/>
    <n v="1"/>
    <n v="0"/>
    <n v="1"/>
    <s v="H"/>
    <n v="1"/>
  </r>
  <r>
    <s v="105666366"/>
    <x v="7"/>
    <x v="7"/>
    <s v="LINEA DE LARGA VIDA"/>
    <x v="1"/>
    <x v="85"/>
    <s v="MECANI21"/>
    <s v="COORTU02"/>
    <s v="B"/>
    <s v="10FORM02"/>
    <x v="0"/>
    <d v="2022-08-10T00:00:00"/>
    <d v="2022-08-10T00:00:00"/>
    <x v="1"/>
    <s v="CUMPLE"/>
    <n v="1"/>
    <n v="1"/>
    <n v="0"/>
    <n v="1"/>
    <s v="H"/>
    <n v="1"/>
  </r>
  <r>
    <s v="105798107"/>
    <x v="5"/>
    <x v="5"/>
    <s v="FORMADO"/>
    <x v="1"/>
    <x v="59"/>
    <s v="MECANINT"/>
    <s v="COORTU01"/>
    <s v="B"/>
    <s v="10FORM01"/>
    <x v="0"/>
    <d v="2022-08-05T00:00:00"/>
    <m/>
    <x v="0"/>
    <s v="NO CUMPLE"/>
    <n v="0"/>
    <n v="1"/>
    <n v="-1"/>
    <n v="1"/>
    <s v="H"/>
    <n v="0"/>
  </r>
  <r>
    <s v="105798107"/>
    <x v="5"/>
    <x v="5"/>
    <s v="FORMADO"/>
    <x v="3"/>
    <x v="14"/>
    <s v="MECANINT"/>
    <s v="COORTU01"/>
    <s v="B"/>
    <s v="10FORM01"/>
    <x v="0"/>
    <d v="2022-08-05T00:00:00"/>
    <m/>
    <x v="0"/>
    <s v="NO CUMPLE"/>
    <n v="0"/>
    <n v="3"/>
    <n v="-3"/>
    <n v="3"/>
    <s v="H"/>
    <n v="0"/>
  </r>
  <r>
    <s v="105646440"/>
    <x v="9"/>
    <x v="9"/>
    <s v="FORMADO"/>
    <x v="1"/>
    <x v="85"/>
    <s v="MECANI21"/>
    <s v="COORTU02"/>
    <s v="B"/>
    <s v="10FORM01"/>
    <x v="0"/>
    <d v="2022-08-02T00:00:00"/>
    <d v="2022-08-02T00:00:00"/>
    <x v="1"/>
    <s v="CUMPLE"/>
    <n v="0.5"/>
    <n v="1"/>
    <n v="-0.5"/>
    <n v="1"/>
    <s v="H"/>
    <n v="0.5"/>
  </r>
  <r>
    <s v="105614884"/>
    <x v="9"/>
    <x v="9"/>
    <s v="FORMADO"/>
    <x v="1"/>
    <x v="14"/>
    <s v="MECANINT"/>
    <s v="COORTU02"/>
    <s v="B"/>
    <s v="10FORM01"/>
    <x v="0"/>
    <d v="2022-07-29T00:00:00"/>
    <m/>
    <x v="0"/>
    <s v="NO CUMPLE"/>
    <n v="0"/>
    <n v="8"/>
    <n v="-8"/>
    <n v="8"/>
    <s v="H"/>
    <n v="0"/>
  </r>
  <r>
    <s v="105614884"/>
    <x v="9"/>
    <x v="9"/>
    <s v="FORMADO"/>
    <x v="2"/>
    <x v="36"/>
    <s v="MECANINT"/>
    <s v="COORTU02"/>
    <s v="B"/>
    <s v="10FORM01"/>
    <x v="0"/>
    <d v="2022-07-29T00:00:00"/>
    <m/>
    <x v="0"/>
    <s v="NO CUMPLE"/>
    <n v="0"/>
    <n v="0.5"/>
    <n v="-0.5"/>
    <n v="0.5"/>
    <s v="H"/>
    <n v="0"/>
  </r>
  <r>
    <s v="105614884"/>
    <x v="9"/>
    <x v="9"/>
    <s v="FORMADO"/>
    <x v="7"/>
    <x v="37"/>
    <s v="MECANINT"/>
    <s v="COORTU02"/>
    <s v="B"/>
    <s v="10FORM01"/>
    <x v="0"/>
    <d v="2022-07-29T00:00:00"/>
    <m/>
    <x v="0"/>
    <s v="NO CUMPLE"/>
    <n v="0"/>
    <n v="2"/>
    <n v="-2"/>
    <n v="2"/>
    <s v="H"/>
    <n v="0"/>
  </r>
  <r>
    <s v="105614884"/>
    <x v="9"/>
    <x v="9"/>
    <s v="FORMADO"/>
    <x v="5"/>
    <x v="36"/>
    <s v="INSTRI08"/>
    <s v="COORTU02"/>
    <s v="B"/>
    <s v="10FORM01"/>
    <x v="0"/>
    <d v="2022-07-29T00:00:00"/>
    <d v="2022-06-25T00:00:00"/>
    <x v="1"/>
    <s v="CUMPLE"/>
    <n v="2"/>
    <n v="4"/>
    <n v="-2"/>
    <n v="4"/>
    <s v="H"/>
    <n v="0.5"/>
  </r>
  <r>
    <s v="105614884"/>
    <x v="9"/>
    <x v="9"/>
    <s v="FORMADO"/>
    <x v="4"/>
    <x v="13"/>
    <s v="ELTROINT"/>
    <s v="COORTU02"/>
    <s v="B"/>
    <s v="10FORM01"/>
    <x v="0"/>
    <d v="2022-07-29T00:00:00"/>
    <d v="2022-06-20T00:00:00"/>
    <x v="1"/>
    <s v="CUMPLE"/>
    <n v="0.5"/>
    <n v="3.4"/>
    <n v="-2.9"/>
    <n v="205"/>
    <s v="MIN"/>
    <n v="0.14705882352941177"/>
  </r>
  <r>
    <s v="105614884"/>
    <x v="9"/>
    <x v="9"/>
    <s v="FORMADO"/>
    <x v="3"/>
    <x v="14"/>
    <s v="ELECTINT"/>
    <s v="COORTU02"/>
    <s v="B"/>
    <s v="10FORM01"/>
    <x v="0"/>
    <d v="2022-07-29T00:00:00"/>
    <m/>
    <x v="0"/>
    <s v="NO CUMPLE"/>
    <n v="0"/>
    <n v="2"/>
    <n v="-2"/>
    <n v="2"/>
    <s v="H"/>
    <n v="0"/>
  </r>
  <r>
    <s v="105614884"/>
    <x v="9"/>
    <x v="9"/>
    <s v="FORMADO"/>
    <x v="6"/>
    <x v="36"/>
    <s v="ELECTINT"/>
    <s v="COORTU02"/>
    <s v="B"/>
    <s v="10FORM01"/>
    <x v="0"/>
    <d v="2022-07-29T00:00:00"/>
    <m/>
    <x v="0"/>
    <s v="NO CUMPLE"/>
    <n v="0"/>
    <n v="4"/>
    <n v="-4"/>
    <n v="4"/>
    <s v="H"/>
    <n v="0"/>
  </r>
  <r>
    <s v="105614884"/>
    <x v="9"/>
    <x v="9"/>
    <s v="FORMADO"/>
    <x v="11"/>
    <x v="37"/>
    <s v="ELECTINT"/>
    <s v="COORTU02"/>
    <s v="B"/>
    <s v="10FORM01"/>
    <x v="0"/>
    <d v="2022-07-29T00:00:00"/>
    <m/>
    <x v="0"/>
    <s v="NO CUMPLE"/>
    <n v="0"/>
    <n v="4"/>
    <n v="-4"/>
    <n v="4"/>
    <s v="H"/>
    <n v="0"/>
  </r>
  <r>
    <s v="105614884"/>
    <x v="9"/>
    <x v="9"/>
    <s v="FORMADO"/>
    <x v="0"/>
    <x v="42"/>
    <s v="ELECTINT"/>
    <s v="COORTU02"/>
    <s v="B"/>
    <s v="10FORM01"/>
    <x v="0"/>
    <d v="2022-07-29T00:00:00"/>
    <m/>
    <x v="0"/>
    <s v="NO CUMPLE"/>
    <n v="0"/>
    <n v="6"/>
    <n v="-6"/>
    <n v="6"/>
    <s v="H"/>
    <n v="0"/>
  </r>
  <r>
    <s v="105615168"/>
    <x v="1"/>
    <x v="1"/>
    <s v="EMPAQUE RIGIDO"/>
    <x v="1"/>
    <x v="1"/>
    <s v="MECANI17"/>
    <s v="COORTU03"/>
    <s v="A"/>
    <s v="10EMPA17"/>
    <x v="0"/>
    <d v="2022-07-28T00:00:00"/>
    <m/>
    <x v="0"/>
    <s v="NO CUMPLE"/>
    <n v="0"/>
    <n v="3"/>
    <n v="-3"/>
    <n v="3"/>
    <s v="H"/>
    <n v="0"/>
  </r>
  <r>
    <s v="105615168"/>
    <x v="1"/>
    <x v="1"/>
    <s v="EMPAQUE RIGIDO"/>
    <x v="2"/>
    <x v="2"/>
    <s v="INSTRI02"/>
    <s v="COORTU03"/>
    <s v="A"/>
    <s v="10EMPA17"/>
    <x v="0"/>
    <d v="2022-07-28T00:00:00"/>
    <d v="2022-06-18T00:00:00"/>
    <x v="1"/>
    <s v="CUMPLE"/>
    <n v="1"/>
    <n v="1"/>
    <n v="0"/>
    <n v="1"/>
    <s v="H"/>
    <n v="1"/>
  </r>
  <r>
    <s v="105677572"/>
    <x v="7"/>
    <x v="7"/>
    <s v="LINEA DE LARGA VIDA"/>
    <x v="1"/>
    <x v="14"/>
    <s v="MECANINT"/>
    <s v="COORTU02"/>
    <s v="B"/>
    <s v="10FORM02"/>
    <x v="0"/>
    <d v="2022-07-27T00:00:00"/>
    <m/>
    <x v="0"/>
    <s v="NO CUMPLE"/>
    <n v="0"/>
    <n v="8"/>
    <n v="-8"/>
    <n v="8"/>
    <s v="H"/>
    <n v="0"/>
  </r>
  <r>
    <s v="105635352"/>
    <x v="2"/>
    <x v="2"/>
    <s v="EMPAQUE"/>
    <x v="2"/>
    <x v="6"/>
    <s v="ELECTINT"/>
    <s v="COORTU01"/>
    <s v="B"/>
    <s v="10EMPA15"/>
    <x v="0"/>
    <d v="2022-07-27T00:00:00"/>
    <m/>
    <x v="0"/>
    <s v="NO CUMPLE"/>
    <n v="0"/>
    <n v="2"/>
    <n v="-2"/>
    <n v="2"/>
    <s v="H"/>
    <n v="0"/>
  </r>
  <r>
    <s v="105677572"/>
    <x v="7"/>
    <x v="7"/>
    <s v="LINEA DE LARGA VIDA"/>
    <x v="3"/>
    <x v="14"/>
    <s v="ELECTINT"/>
    <s v="COORTU02"/>
    <s v="B"/>
    <s v="10FORM02"/>
    <x v="0"/>
    <d v="2022-07-27T00:00:00"/>
    <m/>
    <x v="0"/>
    <s v="NO CUMPLE"/>
    <n v="0"/>
    <n v="2"/>
    <n v="-2"/>
    <n v="2"/>
    <s v="H"/>
    <n v="0"/>
  </r>
  <r>
    <s v="105677576"/>
    <x v="2"/>
    <x v="2"/>
    <s v="EMPAQUE"/>
    <x v="3"/>
    <x v="7"/>
    <s v="ELECTINT"/>
    <s v="COORTU01"/>
    <s v="B"/>
    <s v="10EMPA15"/>
    <x v="0"/>
    <d v="2022-07-27T00:00:00"/>
    <m/>
    <x v="0"/>
    <s v="NO CUMPLE"/>
    <n v="0"/>
    <n v="1"/>
    <n v="-1"/>
    <n v="1"/>
    <s v="H"/>
    <n v="0"/>
  </r>
  <r>
    <s v="105677576"/>
    <x v="2"/>
    <x v="2"/>
    <s v="EMPAQUE"/>
    <x v="2"/>
    <x v="8"/>
    <s v="ELECTINT"/>
    <s v="COORTU01"/>
    <s v="B"/>
    <s v="10EMPA15"/>
    <x v="0"/>
    <d v="2022-07-27T00:00:00"/>
    <m/>
    <x v="0"/>
    <s v="NO CUMPLE"/>
    <n v="0"/>
    <n v="1"/>
    <n v="-1"/>
    <n v="1"/>
    <s v="H"/>
    <n v="0"/>
  </r>
  <r>
    <s v="105675096"/>
    <x v="3"/>
    <x v="3"/>
    <s v="EMPAQUE"/>
    <x v="3"/>
    <x v="7"/>
    <s v="ELECTI03"/>
    <s v="COORTU01"/>
    <s v="B"/>
    <s v="10EMPA03"/>
    <x v="0"/>
    <d v="2022-07-26T00:00:00"/>
    <d v="2022-07-10T00:00:00"/>
    <x v="1"/>
    <s v="CUMPLE"/>
    <n v="1"/>
    <n v="1"/>
    <n v="0"/>
    <n v="1"/>
    <s v="H"/>
    <n v="1"/>
  </r>
  <r>
    <s v="105675096"/>
    <x v="3"/>
    <x v="3"/>
    <s v="EMPAQUE"/>
    <x v="2"/>
    <x v="8"/>
    <s v="ELECTI03"/>
    <s v="COORTU01"/>
    <s v="B"/>
    <s v="10EMPA03"/>
    <x v="0"/>
    <d v="2022-07-26T00:00:00"/>
    <d v="2022-07-26T00:00:00"/>
    <x v="1"/>
    <s v="CUMPLE"/>
    <n v="1"/>
    <n v="1"/>
    <n v="0"/>
    <n v="1"/>
    <s v="H"/>
    <n v="1"/>
  </r>
  <r>
    <s v="105668772"/>
    <x v="8"/>
    <x v="8"/>
    <s v="FORMADO"/>
    <x v="1"/>
    <x v="14"/>
    <s v="MECANINT"/>
    <s v="COORTU02"/>
    <s v="B"/>
    <s v="10FORM01"/>
    <x v="0"/>
    <d v="2022-07-23T00:00:00"/>
    <m/>
    <x v="0"/>
    <s v="NO CUMPLE"/>
    <n v="0"/>
    <n v="8"/>
    <n v="-8"/>
    <n v="8"/>
    <s v="H"/>
    <n v="0"/>
  </r>
  <r>
    <s v="105668772"/>
    <x v="8"/>
    <x v="8"/>
    <s v="FORMADO"/>
    <x v="3"/>
    <x v="14"/>
    <s v="ELECTINT"/>
    <s v="COORTU02"/>
    <s v="B"/>
    <s v="10FORM01"/>
    <x v="0"/>
    <d v="2022-07-23T00:00:00"/>
    <m/>
    <x v="0"/>
    <s v="NO CUMPLE"/>
    <n v="0"/>
    <n v="2"/>
    <n v="-2"/>
    <n v="2"/>
    <s v="H"/>
    <n v="0"/>
  </r>
  <r>
    <s v="105798106"/>
    <x v="5"/>
    <x v="5"/>
    <s v="FORMADO"/>
    <x v="1"/>
    <x v="59"/>
    <s v="MECANI21"/>
    <s v="COORTU01"/>
    <s v="B"/>
    <s v="10FORM01"/>
    <x v="0"/>
    <d v="2022-07-22T00:00:00"/>
    <d v="2022-07-22T00:00:00"/>
    <x v="1"/>
    <s v="CUMPLE"/>
    <n v="1"/>
    <n v="1"/>
    <n v="0"/>
    <n v="1"/>
    <s v="H"/>
    <n v="1"/>
  </r>
  <r>
    <s v="105621464"/>
    <x v="1"/>
    <x v="1"/>
    <s v="EMPAQUE RIGIDO"/>
    <x v="1"/>
    <x v="1"/>
    <s v="MECANI04"/>
    <s v="COORTU03"/>
    <s v="A"/>
    <s v="10EMPA17"/>
    <x v="0"/>
    <d v="2022-07-21T00:00:00"/>
    <d v="2022-07-17T00:00:00"/>
    <x v="1"/>
    <s v="CUMPLE"/>
    <n v="1.5"/>
    <n v="3"/>
    <n v="-1.5"/>
    <n v="3"/>
    <s v="H"/>
    <n v="0.5"/>
  </r>
  <r>
    <s v="105621464"/>
    <x v="1"/>
    <x v="1"/>
    <s v="EMPAQUE RIGIDO"/>
    <x v="5"/>
    <x v="17"/>
    <s v="MECANI04"/>
    <s v="COORTU03"/>
    <s v="A"/>
    <s v="10EMPA17"/>
    <x v="0"/>
    <d v="2022-07-21T00:00:00"/>
    <d v="2022-07-17T00:00:00"/>
    <x v="1"/>
    <s v="CUMPLE"/>
    <n v="3"/>
    <n v="5"/>
    <n v="-2"/>
    <n v="5"/>
    <s v="H"/>
    <n v="0.6"/>
  </r>
  <r>
    <s v="105621464"/>
    <x v="1"/>
    <x v="1"/>
    <s v="EMPAQUE RIGIDO"/>
    <x v="0"/>
    <x v="77"/>
    <s v="MECANI04"/>
    <s v="COORTU03"/>
    <s v="A"/>
    <s v="10EMPA17"/>
    <x v="0"/>
    <d v="2022-07-21T00:00:00"/>
    <d v="2022-07-17T00:00:00"/>
    <x v="1"/>
    <s v="CUMPLE"/>
    <n v="1.5"/>
    <n v="3"/>
    <n v="-1.5"/>
    <n v="3"/>
    <s v="H"/>
    <n v="0.5"/>
  </r>
  <r>
    <s v="105621464"/>
    <x v="1"/>
    <x v="1"/>
    <s v="EMPAQUE RIGIDO"/>
    <x v="2"/>
    <x v="2"/>
    <s v="INSTRI02"/>
    <s v="COORTU03"/>
    <s v="A"/>
    <s v="10EMPA17"/>
    <x v="0"/>
    <d v="2022-07-21T00:00:00"/>
    <d v="2022-07-21T00:00:00"/>
    <x v="1"/>
    <s v="CUMPLE"/>
    <n v="1"/>
    <n v="1"/>
    <n v="0"/>
    <n v="1"/>
    <s v="H"/>
    <n v="1"/>
  </r>
  <r>
    <s v="105621464"/>
    <x v="1"/>
    <x v="1"/>
    <s v="EMPAQUE RIGIDO"/>
    <x v="9"/>
    <x v="78"/>
    <s v="INSTRI02"/>
    <s v="COORTU03"/>
    <s v="A"/>
    <s v="10EMPA17"/>
    <x v="0"/>
    <d v="2022-07-21T00:00:00"/>
    <d v="2022-07-21T00:00:00"/>
    <x v="1"/>
    <s v="CUMPLE"/>
    <n v="7"/>
    <n v="5"/>
    <n v="2"/>
    <n v="5"/>
    <s v="H"/>
    <n v="1.4"/>
  </r>
  <r>
    <s v="105621464"/>
    <x v="1"/>
    <x v="1"/>
    <s v="EMPAQUE RIGIDO"/>
    <x v="10"/>
    <x v="24"/>
    <s v="INSTRI02"/>
    <s v="COORTU03"/>
    <s v="A"/>
    <s v="10EMPA17"/>
    <x v="0"/>
    <d v="2022-07-21T00:00:00"/>
    <d v="2022-07-22T00:00:00"/>
    <x v="1"/>
    <s v="NO CUMPLE"/>
    <n v="5"/>
    <n v="5"/>
    <n v="0"/>
    <n v="5"/>
    <s v="H"/>
    <n v="1"/>
  </r>
  <r>
    <s v="105621464"/>
    <x v="1"/>
    <x v="1"/>
    <s v="EMPAQUE RIGIDO"/>
    <x v="11"/>
    <x v="18"/>
    <s v="ELTROI04"/>
    <s v="COORTU03"/>
    <s v="A"/>
    <s v="10EMPA17"/>
    <x v="0"/>
    <d v="2022-07-21T00:00:00"/>
    <d v="2022-07-19T00:00:00"/>
    <x v="1"/>
    <s v="CUMPLE"/>
    <n v="3"/>
    <n v="8"/>
    <n v="-5"/>
    <n v="8"/>
    <s v="H"/>
    <n v="0.375"/>
  </r>
  <r>
    <s v="105621464"/>
    <x v="1"/>
    <x v="1"/>
    <s v="EMPAQUE RIGIDO"/>
    <x v="6"/>
    <x v="16"/>
    <s v="ELECTI04"/>
    <s v="COORTU03"/>
    <s v="A"/>
    <s v="10EMPA17"/>
    <x v="0"/>
    <d v="2022-07-21T00:00:00"/>
    <m/>
    <x v="0"/>
    <s v="NO CUMPLE"/>
    <n v="0"/>
    <n v="3"/>
    <n v="-3"/>
    <n v="3"/>
    <s v="H"/>
    <n v="0"/>
  </r>
  <r>
    <s v="105621464"/>
    <x v="1"/>
    <x v="1"/>
    <s v="EMPAQUE RIGIDO"/>
    <x v="4"/>
    <x v="25"/>
    <s v="ELECTI04"/>
    <s v="COORTU03"/>
    <s v="A"/>
    <s v="10EMPA17"/>
    <x v="0"/>
    <d v="2022-07-21T00:00:00"/>
    <d v="2022-10-04T00:00:00"/>
    <x v="1"/>
    <s v="NO CUMPLE"/>
    <n v="2"/>
    <n v="2"/>
    <n v="0"/>
    <n v="2"/>
    <s v="H"/>
    <n v="1"/>
  </r>
  <r>
    <s v="105622120"/>
    <x v="3"/>
    <x v="3"/>
    <s v="EMPAQUE"/>
    <x v="1"/>
    <x v="13"/>
    <s v="MECANI05"/>
    <s v="COORTU01"/>
    <s v="B"/>
    <s v="10EMPA03"/>
    <x v="0"/>
    <d v="2022-07-20T00:00:00"/>
    <d v="2022-07-20T00:00:00"/>
    <x v="1"/>
    <s v="CUMPLE"/>
    <n v="4"/>
    <n v="8"/>
    <n v="-4"/>
    <n v="8"/>
    <s v="H"/>
    <n v="0.5"/>
  </r>
  <r>
    <s v="105622120"/>
    <x v="3"/>
    <x v="3"/>
    <s v="EMPAQUE"/>
    <x v="2"/>
    <x v="13"/>
    <s v="INSTRINT"/>
    <s v="COORTU01"/>
    <s v="B"/>
    <s v="10EMPA03"/>
    <x v="0"/>
    <d v="2022-07-20T00:00:00"/>
    <m/>
    <x v="0"/>
    <s v="NO CUMPLE"/>
    <n v="0"/>
    <n v="13.5"/>
    <n v="-13.5"/>
    <n v="13.5"/>
    <s v="H"/>
    <n v="0"/>
  </r>
  <r>
    <s v="105622120"/>
    <x v="3"/>
    <x v="3"/>
    <s v="EMPAQUE"/>
    <x v="6"/>
    <x v="13"/>
    <s v="ELTROI05"/>
    <s v="COORTU01"/>
    <s v="B"/>
    <s v="10EMPA03"/>
    <x v="0"/>
    <d v="2022-07-20T00:00:00"/>
    <d v="2022-07-24T00:00:00"/>
    <x v="1"/>
    <s v="NO CUMPLE"/>
    <n v="2"/>
    <n v="1"/>
    <n v="1"/>
    <n v="1"/>
    <s v="H"/>
    <n v="2"/>
  </r>
  <r>
    <s v="105622120"/>
    <x v="3"/>
    <x v="3"/>
    <s v="EMPAQUE"/>
    <x v="3"/>
    <x v="13"/>
    <s v="ELECTI03"/>
    <s v="COORTU01"/>
    <s v="B"/>
    <s v="10EMPA03"/>
    <x v="0"/>
    <d v="2022-07-20T00:00:00"/>
    <d v="2022-07-20T00:00:00"/>
    <x v="1"/>
    <s v="CUMPLE"/>
    <n v="2"/>
    <n v="10"/>
    <n v="-8"/>
    <n v="5"/>
    <s v="H"/>
    <n v="0.2"/>
  </r>
  <r>
    <s v="105621460"/>
    <x v="8"/>
    <x v="8"/>
    <s v="FORMADO"/>
    <x v="1"/>
    <x v="85"/>
    <s v="MECANINT"/>
    <s v="COORTU02"/>
    <s v="B"/>
    <s v="10FORM01"/>
    <x v="0"/>
    <d v="2022-07-19T00:00:00"/>
    <m/>
    <x v="0"/>
    <s v="NO CUMPLE"/>
    <n v="0"/>
    <n v="1"/>
    <n v="-1"/>
    <n v="1"/>
    <s v="H"/>
    <n v="0"/>
  </r>
  <r>
    <s v="105621461"/>
    <x v="9"/>
    <x v="9"/>
    <s v="FORMADO"/>
    <x v="1"/>
    <x v="85"/>
    <s v="MECANINT"/>
    <s v="COORTU02"/>
    <s v="B"/>
    <s v="10FORM01"/>
    <x v="0"/>
    <d v="2022-07-19T00:00:00"/>
    <m/>
    <x v="0"/>
    <s v="NO CUMPLE"/>
    <n v="0"/>
    <n v="1"/>
    <n v="-1"/>
    <n v="1"/>
    <s v="H"/>
    <n v="0"/>
  </r>
  <r>
    <s v="105620831"/>
    <x v="7"/>
    <x v="7"/>
    <s v="LINEA DE LARGA VIDA"/>
    <x v="1"/>
    <x v="85"/>
    <s v="MECANINT"/>
    <s v="COORTU02"/>
    <s v="B"/>
    <s v="10FORM02"/>
    <x v="0"/>
    <d v="2022-07-18T00:00:00"/>
    <m/>
    <x v="0"/>
    <s v="NO CUMPLE"/>
    <n v="0"/>
    <n v="1"/>
    <n v="-1"/>
    <n v="1"/>
    <s v="H"/>
    <n v="0"/>
  </r>
  <r>
    <s v="105614885"/>
    <x v="9"/>
    <x v="9"/>
    <s v="FORMADO"/>
    <x v="1"/>
    <x v="14"/>
    <s v="MECANINT"/>
    <s v="COORTU02"/>
    <s v="B"/>
    <s v="10FORM01"/>
    <x v="0"/>
    <d v="2022-07-17T00:00:00"/>
    <m/>
    <x v="0"/>
    <s v="NO CUMPLE"/>
    <n v="0"/>
    <n v="8"/>
    <n v="-8"/>
    <n v="8"/>
    <s v="H"/>
    <n v="0"/>
  </r>
  <r>
    <s v="105614885"/>
    <x v="9"/>
    <x v="9"/>
    <s v="FORMADO"/>
    <x v="3"/>
    <x v="14"/>
    <s v="ELECTINT"/>
    <s v="COORTU02"/>
    <s v="B"/>
    <s v="10FORM01"/>
    <x v="0"/>
    <d v="2022-07-17T00:00:00"/>
    <m/>
    <x v="0"/>
    <s v="NO CUMPLE"/>
    <n v="0"/>
    <n v="2"/>
    <n v="-2"/>
    <n v="2"/>
    <s v="H"/>
    <n v="0"/>
  </r>
  <r>
    <s v="105614901"/>
    <x v="3"/>
    <x v="3"/>
    <s v="EMPAQUE"/>
    <x v="7"/>
    <x v="19"/>
    <s v="ELECTI03"/>
    <s v="COORTU01"/>
    <s v="B"/>
    <s v="10EMPA03"/>
    <x v="0"/>
    <d v="2022-07-13T00:00:00"/>
    <d v="2022-07-10T00:00:00"/>
    <x v="1"/>
    <s v="CUMPLE"/>
    <n v="2"/>
    <n v="2"/>
    <n v="0"/>
    <n v="2"/>
    <s v="H"/>
    <n v="1"/>
  </r>
  <r>
    <s v="105798105"/>
    <x v="5"/>
    <x v="5"/>
    <s v="FORMADO"/>
    <x v="3"/>
    <x v="14"/>
    <s v="MECANI21"/>
    <s v="COORTU01"/>
    <s v="B"/>
    <s v="10FORM01"/>
    <x v="0"/>
    <d v="2022-07-11T00:00:00"/>
    <d v="2022-07-09T00:00:00"/>
    <x v="1"/>
    <s v="CUMPLE"/>
    <n v="2"/>
    <n v="3"/>
    <n v="-1"/>
    <n v="3"/>
    <s v="H"/>
    <n v="0.66666666666666663"/>
  </r>
  <r>
    <s v="105798105"/>
    <x v="5"/>
    <x v="5"/>
    <s v="FORMADO"/>
    <x v="1"/>
    <x v="59"/>
    <s v="MECANI18"/>
    <s v="COORTU01"/>
    <s v="B"/>
    <s v="10FORM01"/>
    <x v="0"/>
    <d v="2022-07-11T00:00:00"/>
    <d v="2022-07-09T00:00:00"/>
    <x v="1"/>
    <s v="CUMPLE"/>
    <n v="1"/>
    <n v="1"/>
    <n v="0"/>
    <n v="1"/>
    <s v="H"/>
    <n v="1"/>
  </r>
  <r>
    <s v="105615169"/>
    <x v="1"/>
    <x v="1"/>
    <s v="EMPAQUE RIGIDO"/>
    <x v="16"/>
    <x v="82"/>
    <s v="MECANI04"/>
    <s v="COORTU03"/>
    <s v="A"/>
    <s v="10EMPA17"/>
    <x v="0"/>
    <d v="2022-07-07T00:00:00"/>
    <m/>
    <x v="0"/>
    <s v="NO CUMPLE"/>
    <n v="0"/>
    <n v="5"/>
    <n v="-5"/>
    <n v="5"/>
    <s v="H"/>
    <n v="0"/>
  </r>
  <r>
    <s v="105615169"/>
    <x v="1"/>
    <x v="1"/>
    <s v="EMPAQUE RIGIDO"/>
    <x v="3"/>
    <x v="6"/>
    <s v="ELECTI04"/>
    <s v="COORTU03"/>
    <s v="A"/>
    <s v="10EMPA17"/>
    <x v="0"/>
    <d v="2022-07-07T00:00:00"/>
    <d v="2022-07-07T00:00:00"/>
    <x v="1"/>
    <s v="CUMPLE"/>
    <n v="1"/>
    <n v="1"/>
    <n v="0"/>
    <n v="1"/>
    <s v="H"/>
    <n v="1"/>
  </r>
  <r>
    <s v="105614883"/>
    <x v="8"/>
    <x v="8"/>
    <s v="FORMADO"/>
    <x v="1"/>
    <x v="85"/>
    <s v="MECANINT"/>
    <s v="COORTU02"/>
    <s v="B"/>
    <s v="10FORM01"/>
    <x v="0"/>
    <d v="2022-07-05T00:00:00"/>
    <m/>
    <x v="0"/>
    <s v="NO CUMPLE"/>
    <n v="0"/>
    <n v="1"/>
    <n v="-1"/>
    <n v="1"/>
    <s v="H"/>
    <n v="0"/>
  </r>
  <r>
    <s v="105614889"/>
    <x v="9"/>
    <x v="9"/>
    <s v="FORMADO"/>
    <x v="1"/>
    <x v="85"/>
    <s v="MECANINT"/>
    <s v="COORTU02"/>
    <s v="B"/>
    <s v="10FORM01"/>
    <x v="0"/>
    <d v="2022-07-05T00:00:00"/>
    <m/>
    <x v="0"/>
    <s v="NO CUMPLE"/>
    <n v="0"/>
    <n v="1"/>
    <n v="-1"/>
    <n v="1"/>
    <s v="H"/>
    <n v="0"/>
  </r>
  <r>
    <s v="105615070"/>
    <x v="7"/>
    <x v="7"/>
    <s v="LINEA DE LARGA VIDA"/>
    <x v="1"/>
    <x v="85"/>
    <s v="MECANINT"/>
    <s v="COORTU02"/>
    <s v="B"/>
    <s v="10FORM02"/>
    <x v="0"/>
    <d v="2022-07-04T00:00:00"/>
    <m/>
    <x v="0"/>
    <s v="NO CUMPLE"/>
    <n v="0"/>
    <n v="1"/>
    <n v="-1"/>
    <n v="1"/>
    <s v="H"/>
    <n v="0"/>
  </r>
  <r>
    <s v="105614881"/>
    <x v="8"/>
    <x v="8"/>
    <s v="FORMADO"/>
    <x v="1"/>
    <x v="85"/>
    <s v="MECANI02"/>
    <s v="COORTU02"/>
    <s v="B"/>
    <s v="10FORM01"/>
    <x v="0"/>
    <d v="2022-07-03T00:00:00"/>
    <d v="2022-06-07T00:00:00"/>
    <x v="1"/>
    <s v="CUMPLE"/>
    <n v="1"/>
    <n v="1"/>
    <n v="0"/>
    <n v="1"/>
    <s v="H"/>
    <n v="1"/>
  </r>
  <r>
    <s v="105614882"/>
    <x v="8"/>
    <x v="8"/>
    <s v="FORMADO"/>
    <x v="1"/>
    <x v="85"/>
    <s v="MECANI02"/>
    <s v="COORTU02"/>
    <s v="B"/>
    <s v="10FORM01"/>
    <x v="0"/>
    <d v="2022-07-03T00:00:00"/>
    <d v="2022-06-21T00:00:00"/>
    <x v="1"/>
    <s v="CUMPLE"/>
    <n v="1"/>
    <n v="1"/>
    <n v="0"/>
    <n v="1"/>
    <s v="H"/>
    <n v="1"/>
  </r>
  <r>
    <s v="105620818"/>
    <x v="8"/>
    <x v="8"/>
    <s v="FORMADO"/>
    <x v="2"/>
    <x v="36"/>
    <s v="MECANINT"/>
    <s v="COORTU02"/>
    <s v="B"/>
    <s v="10FORM01"/>
    <x v="0"/>
    <d v="2022-07-02T00:00:00"/>
    <m/>
    <x v="0"/>
    <s v="NO CUMPLE"/>
    <n v="0"/>
    <n v="0.5"/>
    <n v="-0.5"/>
    <n v="0.5"/>
    <s v="H"/>
    <n v="0"/>
  </r>
  <r>
    <s v="105620818"/>
    <x v="8"/>
    <x v="8"/>
    <s v="FORMADO"/>
    <x v="1"/>
    <x v="14"/>
    <s v="MECANI02"/>
    <s v="COORTU02"/>
    <s v="B"/>
    <s v="10FORM01"/>
    <x v="0"/>
    <d v="2022-07-02T00:00:00"/>
    <d v="2022-06-23T00:00:00"/>
    <x v="1"/>
    <s v="CUMPLE"/>
    <n v="1"/>
    <n v="8"/>
    <n v="-7"/>
    <n v="8"/>
    <s v="H"/>
    <n v="0.125"/>
  </r>
  <r>
    <s v="105620818"/>
    <x v="8"/>
    <x v="8"/>
    <s v="FORMADO"/>
    <x v="5"/>
    <x v="36"/>
    <s v="INSTRI08"/>
    <s v="COORTU02"/>
    <s v="B"/>
    <s v="10FORM01"/>
    <x v="0"/>
    <d v="2022-07-02T00:00:00"/>
    <d v="2022-06-25T00:00:00"/>
    <x v="1"/>
    <s v="CUMPLE"/>
    <n v="2"/>
    <n v="4"/>
    <n v="-2"/>
    <n v="4"/>
    <s v="H"/>
    <n v="0.5"/>
  </r>
  <r>
    <s v="105620818"/>
    <x v="8"/>
    <x v="8"/>
    <s v="FORMADO"/>
    <x v="4"/>
    <x v="13"/>
    <s v="ELTROINT"/>
    <s v="COORTU02"/>
    <s v="B"/>
    <s v="10FORM01"/>
    <x v="0"/>
    <d v="2022-07-02T00:00:00"/>
    <d v="2022-06-23T00:00:00"/>
    <x v="1"/>
    <s v="CUMPLE"/>
    <n v="6"/>
    <n v="3.8"/>
    <n v="2.2000000000000002"/>
    <n v="3.8"/>
    <s v="H"/>
    <n v="1.5789473684210527"/>
  </r>
  <r>
    <s v="105620818"/>
    <x v="8"/>
    <x v="8"/>
    <s v="FORMADO"/>
    <x v="3"/>
    <x v="14"/>
    <s v="ELECTINT"/>
    <s v="COORTU02"/>
    <s v="B"/>
    <s v="10FORM01"/>
    <x v="0"/>
    <d v="2022-07-02T00:00:00"/>
    <m/>
    <x v="0"/>
    <s v="NO CUMPLE"/>
    <n v="0"/>
    <n v="2"/>
    <n v="-2"/>
    <n v="2"/>
    <s v="H"/>
    <n v="0"/>
  </r>
  <r>
    <s v="105620818"/>
    <x v="8"/>
    <x v="8"/>
    <s v="FORMADO"/>
    <x v="6"/>
    <x v="36"/>
    <s v="ELECTINT"/>
    <s v="COORTU02"/>
    <s v="B"/>
    <s v="10FORM01"/>
    <x v="0"/>
    <d v="2022-07-02T00:00:00"/>
    <m/>
    <x v="0"/>
    <s v="NO CUMPLE"/>
    <n v="0"/>
    <n v="4"/>
    <n v="-4"/>
    <n v="4"/>
    <s v="H"/>
    <n v="0"/>
  </r>
  <r>
    <s v="105631590"/>
    <x v="2"/>
    <x v="2"/>
    <s v="EMPAQUE"/>
    <x v="3"/>
    <x v="7"/>
    <s v="ELECTI09"/>
    <s v="COORTU01"/>
    <s v="B"/>
    <s v="10EMPA15"/>
    <x v="0"/>
    <d v="2022-06-29T00:00:00"/>
    <m/>
    <x v="0"/>
    <s v="NO CUMPLE"/>
    <n v="0"/>
    <n v="1"/>
    <n v="-1"/>
    <n v="1"/>
    <s v="H"/>
    <n v="0"/>
  </r>
  <r>
    <s v="105627751"/>
    <x v="3"/>
    <x v="3"/>
    <s v="EMPAQUE"/>
    <x v="3"/>
    <x v="7"/>
    <s v="ELECTI03"/>
    <s v="COORTU01"/>
    <s v="B"/>
    <s v="10EMPA03"/>
    <x v="0"/>
    <d v="2022-06-28T00:00:00"/>
    <d v="2022-06-09T00:00:00"/>
    <x v="1"/>
    <s v="CUMPLE"/>
    <n v="1"/>
    <n v="1"/>
    <n v="0"/>
    <n v="1"/>
    <s v="H"/>
    <n v="1"/>
  </r>
  <r>
    <s v="105626020"/>
    <x v="7"/>
    <x v="7"/>
    <s v="LINEA DE LARGA VIDA"/>
    <x v="1"/>
    <x v="14"/>
    <s v="MECANINT"/>
    <s v="COORTU02"/>
    <s v="B"/>
    <s v="10FORM02"/>
    <x v="0"/>
    <d v="2022-06-27T00:00:00"/>
    <m/>
    <x v="0"/>
    <s v="NO CUMPLE"/>
    <n v="0"/>
    <n v="8"/>
    <n v="-8"/>
    <n v="8"/>
    <s v="H"/>
    <n v="0"/>
  </r>
  <r>
    <s v="105626020"/>
    <x v="7"/>
    <x v="7"/>
    <s v="LINEA DE LARGA VIDA"/>
    <x v="2"/>
    <x v="36"/>
    <s v="MECANINT"/>
    <s v="COORTU02"/>
    <s v="B"/>
    <s v="10FORM02"/>
    <x v="0"/>
    <d v="2022-06-27T00:00:00"/>
    <m/>
    <x v="0"/>
    <s v="NO CUMPLE"/>
    <n v="0"/>
    <n v="0.5"/>
    <n v="-0.5"/>
    <n v="0.5"/>
    <s v="H"/>
    <n v="0"/>
  </r>
  <r>
    <s v="105626020"/>
    <x v="7"/>
    <x v="7"/>
    <s v="LINEA DE LARGA VIDA"/>
    <x v="5"/>
    <x v="36"/>
    <s v="INSTRI08"/>
    <s v="COORTU02"/>
    <s v="B"/>
    <s v="10FORM02"/>
    <x v="0"/>
    <d v="2022-06-27T00:00:00"/>
    <d v="2022-06-05T00:00:00"/>
    <x v="1"/>
    <s v="CUMPLE"/>
    <n v="4"/>
    <n v="4"/>
    <n v="0"/>
    <n v="4"/>
    <s v="H"/>
    <n v="1"/>
  </r>
  <r>
    <s v="105626020"/>
    <x v="7"/>
    <x v="7"/>
    <s v="LINEA DE LARGA VIDA"/>
    <x v="4"/>
    <x v="13"/>
    <s v="ELTROINT"/>
    <s v="COORTU02"/>
    <s v="B"/>
    <s v="10FORM02"/>
    <x v="0"/>
    <d v="2022-06-27T00:00:00"/>
    <d v="2022-06-27T00:00:00"/>
    <x v="1"/>
    <s v="CUMPLE"/>
    <n v="1.5"/>
    <n v="3.4"/>
    <n v="-1.9"/>
    <n v="205"/>
    <s v="MIN"/>
    <n v="0.44117647058823528"/>
  </r>
  <r>
    <s v="105626020"/>
    <x v="7"/>
    <x v="7"/>
    <s v="LINEA DE LARGA VIDA"/>
    <x v="3"/>
    <x v="14"/>
    <s v="ELECTINT"/>
    <s v="COORTU02"/>
    <s v="B"/>
    <s v="10FORM02"/>
    <x v="0"/>
    <d v="2022-06-27T00:00:00"/>
    <m/>
    <x v="0"/>
    <s v="NO CUMPLE"/>
    <n v="0"/>
    <n v="2"/>
    <n v="-2"/>
    <n v="2"/>
    <s v="H"/>
    <n v="0"/>
  </r>
  <r>
    <s v="105626020"/>
    <x v="7"/>
    <x v="7"/>
    <s v="LINEA DE LARGA VIDA"/>
    <x v="6"/>
    <x v="36"/>
    <s v="ELECTINT"/>
    <s v="COORTU02"/>
    <s v="B"/>
    <s v="10FORM02"/>
    <x v="0"/>
    <d v="2022-06-27T00:00:00"/>
    <m/>
    <x v="0"/>
    <s v="NO CUMPLE"/>
    <n v="0"/>
    <n v="4"/>
    <n v="-4"/>
    <n v="4"/>
    <s v="H"/>
    <n v="0"/>
  </r>
  <r>
    <s v="105614888"/>
    <x v="9"/>
    <x v="9"/>
    <s v="FORMADO"/>
    <x v="1"/>
    <x v="85"/>
    <s v="MECANINT"/>
    <s v="COORTU02"/>
    <s v="B"/>
    <s v="10FORM01"/>
    <x v="0"/>
    <d v="2022-06-21T00:00:00"/>
    <m/>
    <x v="0"/>
    <s v="NO CUMPLE"/>
    <n v="0"/>
    <n v="1"/>
    <n v="-1"/>
    <n v="1"/>
    <s v="H"/>
    <n v="0"/>
  </r>
  <r>
    <s v="105615069"/>
    <x v="7"/>
    <x v="7"/>
    <s v="LINEA DE LARGA VIDA"/>
    <x v="1"/>
    <x v="85"/>
    <s v="MECANINT"/>
    <s v="COORTU02"/>
    <s v="B"/>
    <s v="10FORM02"/>
    <x v="0"/>
    <d v="2022-06-20T00:00:00"/>
    <d v="2022-06-25T00:00:00"/>
    <x v="1"/>
    <s v="NO CUMPLE"/>
    <n v="1"/>
    <n v="1"/>
    <n v="0"/>
    <n v="1"/>
    <s v="H"/>
    <n v="1"/>
  </r>
  <r>
    <s v="105614932"/>
    <x v="2"/>
    <x v="2"/>
    <s v="EMPAQUE"/>
    <x v="1"/>
    <x v="1"/>
    <s v="MECANI19"/>
    <s v="COORTU01"/>
    <s v="B"/>
    <s v="10EMPA15"/>
    <x v="0"/>
    <d v="2022-06-15T00:00:00"/>
    <m/>
    <x v="0"/>
    <s v="NO CUMPLE"/>
    <n v="0"/>
    <n v="2"/>
    <n v="-2"/>
    <n v="2"/>
    <s v="H"/>
    <n v="0"/>
  </r>
  <r>
    <s v="105615068"/>
    <x v="7"/>
    <x v="7"/>
    <s v="LINEA DE LARGA VIDA"/>
    <x v="1"/>
    <x v="85"/>
    <s v="MECANI20"/>
    <s v="COORTU02"/>
    <s v="B"/>
    <s v="10FORM02"/>
    <x v="0"/>
    <d v="2022-06-09T00:00:00"/>
    <d v="2022-06-08T00:00:00"/>
    <x v="1"/>
    <s v="CUMPLE"/>
    <n v="1"/>
    <n v="1"/>
    <n v="0"/>
    <n v="1"/>
    <s v="H"/>
    <n v="1"/>
  </r>
  <r>
    <s v="105615170"/>
    <x v="1"/>
    <x v="1"/>
    <s v="EMPAQUE RIGIDO"/>
    <x v="1"/>
    <x v="3"/>
    <s v="MECANI19"/>
    <s v="COORTU01"/>
    <s v="A"/>
    <s v="10EMPA17"/>
    <x v="0"/>
    <d v="2022-06-09T00:00:00"/>
    <m/>
    <x v="0"/>
    <s v="NO CUMPLE"/>
    <n v="0"/>
    <n v="1"/>
    <n v="-1"/>
    <n v="1"/>
    <s v="H"/>
    <n v="0"/>
  </r>
  <r>
    <s v="105615170"/>
    <x v="1"/>
    <x v="1"/>
    <s v="EMPAQUE RIGIDO"/>
    <x v="2"/>
    <x v="4"/>
    <s v="INSTRI04"/>
    <s v="COORTU01"/>
    <s v="A"/>
    <s v="10EMPA17"/>
    <x v="0"/>
    <d v="2022-06-09T00:00:00"/>
    <m/>
    <x v="0"/>
    <s v="NO CUMPLE"/>
    <n v="0"/>
    <n v="1"/>
    <n v="-1"/>
    <n v="1"/>
    <s v="H"/>
    <n v="0"/>
  </r>
  <r>
    <s v="105615170"/>
    <x v="1"/>
    <x v="1"/>
    <s v="EMPAQUE RIGIDO"/>
    <x v="3"/>
    <x v="5"/>
    <s v="ELECTI03"/>
    <s v="COORTU01"/>
    <s v="A"/>
    <s v="10EMPA17"/>
    <x v="0"/>
    <d v="2022-06-09T00:00:00"/>
    <d v="2022-06-09T00:00:00"/>
    <x v="1"/>
    <s v="CUMPLE"/>
    <n v="1"/>
    <n v="1"/>
    <n v="0"/>
    <n v="1"/>
    <s v="H"/>
    <n v="1"/>
  </r>
  <r>
    <s v="105614887"/>
    <x v="9"/>
    <x v="9"/>
    <s v="FORMADO"/>
    <x v="1"/>
    <x v="85"/>
    <s v="MECANINT"/>
    <s v="COORTU02"/>
    <s v="B"/>
    <s v="10FORM01"/>
    <x v="0"/>
    <d v="2022-06-07T00:00:00"/>
    <m/>
    <x v="0"/>
    <s v="NO CUMPLE"/>
    <n v="0"/>
    <n v="1"/>
    <n v="-1"/>
    <n v="1"/>
    <s v="H"/>
    <n v="0"/>
  </r>
  <r>
    <s v="105614880"/>
    <x v="8"/>
    <x v="8"/>
    <s v="FORMADO"/>
    <x v="1"/>
    <x v="85"/>
    <s v="MECANINT"/>
    <s v="COORTU02"/>
    <s v="B"/>
    <s v="10FORM01"/>
    <x v="0"/>
    <d v="2022-06-04T00:00:00"/>
    <d v="2022-06-04T00:00:00"/>
    <x v="1"/>
    <s v="CUMPLE"/>
    <n v="8.3000000000000004E-2"/>
    <n v="1"/>
    <n v="-0.91700000000000004"/>
    <n v="1"/>
    <s v="H"/>
    <n v="8.3000000000000004E-2"/>
  </r>
  <r>
    <s v="105562910"/>
    <x v="8"/>
    <x v="8"/>
    <s v="FORMADO"/>
    <x v="1"/>
    <x v="14"/>
    <s v="MECANI21"/>
    <s v="COORTU02"/>
    <s v="C"/>
    <s v="10FORM01"/>
    <x v="0"/>
    <d v="2022-06-04T00:00:00"/>
    <d v="2022-06-04T00:00:00"/>
    <x v="1"/>
    <s v="CUMPLE"/>
    <n v="6"/>
    <n v="8"/>
    <n v="-2"/>
    <n v="8"/>
    <s v="H"/>
    <n v="0.75"/>
  </r>
  <r>
    <s v="105569981"/>
    <x v="7"/>
    <x v="7"/>
    <s v="LINEA DE LARGA VIDA"/>
    <x v="1"/>
    <x v="14"/>
    <s v="MECANI21"/>
    <s v="COORTU02"/>
    <s v="C"/>
    <s v="10FORM02"/>
    <x v="0"/>
    <d v="2022-06-04T00:00:00"/>
    <d v="2022-06-04T00:00:00"/>
    <x v="1"/>
    <s v="CUMPLE"/>
    <n v="6"/>
    <n v="8"/>
    <n v="-2"/>
    <n v="8"/>
    <s v="H"/>
    <n v="0.75"/>
  </r>
  <r>
    <s v="105562910"/>
    <x v="8"/>
    <x v="8"/>
    <s v="FORMADO"/>
    <x v="3"/>
    <x v="14"/>
    <s v="ELECTINT"/>
    <s v="COORTU02"/>
    <s v="C"/>
    <s v="10FORM01"/>
    <x v="0"/>
    <d v="2022-06-04T00:00:00"/>
    <d v="2022-06-04T00:00:00"/>
    <x v="1"/>
    <s v="CUMPLE"/>
    <n v="8.3000000000000004E-2"/>
    <n v="2"/>
    <n v="-1.917"/>
    <n v="2"/>
    <s v="H"/>
    <n v="4.1500000000000002E-2"/>
  </r>
  <r>
    <s v="105569981"/>
    <x v="7"/>
    <x v="7"/>
    <s v="LINEA DE LARGA VIDA"/>
    <x v="3"/>
    <x v="14"/>
    <s v="ELECTI01"/>
    <s v="COORTU02"/>
    <s v="C"/>
    <s v="10FORM02"/>
    <x v="0"/>
    <d v="2022-06-04T00:00:00"/>
    <d v="2022-05-17T00:00:00"/>
    <x v="1"/>
    <s v="CUMPLE"/>
    <n v="1"/>
    <n v="2"/>
    <n v="-1"/>
    <n v="2"/>
    <s v="H"/>
    <n v="0.5"/>
  </r>
  <r>
    <s v="105577905"/>
    <x v="2"/>
    <x v="2"/>
    <s v="EMPAQUE"/>
    <x v="3"/>
    <x v="7"/>
    <s v="ELECTI03"/>
    <s v="COORTU01"/>
    <s v="B"/>
    <s v="10EMPA15"/>
    <x v="0"/>
    <d v="2022-06-01T00:00:00"/>
    <d v="2022-06-09T00:00:00"/>
    <x v="1"/>
    <s v="NO CUMPLE"/>
    <n v="1"/>
    <n v="1"/>
    <n v="0"/>
    <n v="1"/>
    <s v="H"/>
    <n v="1"/>
  </r>
  <r>
    <s v="105576011"/>
    <x v="3"/>
    <x v="3"/>
    <s v="EMPAQUE"/>
    <x v="3"/>
    <x v="7"/>
    <s v="ELECTI03"/>
    <s v="COORTU01"/>
    <s v="B"/>
    <s v="10EMPA03"/>
    <x v="0"/>
    <d v="2022-05-31T00:00:00"/>
    <d v="2022-05-08T00:00:00"/>
    <x v="1"/>
    <s v="CUMPLE"/>
    <n v="1"/>
    <n v="1"/>
    <n v="0"/>
    <n v="1"/>
    <s v="H"/>
    <n v="1"/>
  </r>
  <r>
    <s v="105614931"/>
    <x v="2"/>
    <x v="2"/>
    <s v="EMPAQUE"/>
    <x v="9"/>
    <x v="27"/>
    <s v="MECANINT"/>
    <s v="COORTU01"/>
    <s v="B"/>
    <s v="10EMPA15"/>
    <x v="0"/>
    <d v="2022-05-25T00:00:00"/>
    <m/>
    <x v="0"/>
    <s v="NO CUMPLE"/>
    <n v="0"/>
    <n v="1"/>
    <n v="-1"/>
    <n v="1"/>
    <s v="H"/>
    <n v="0"/>
  </r>
  <r>
    <s v="105614931"/>
    <x v="2"/>
    <x v="2"/>
    <s v="EMPAQUE"/>
    <x v="2"/>
    <x v="6"/>
    <s v="ELECTINT"/>
    <s v="COORTU01"/>
    <s v="B"/>
    <s v="10EMPA15"/>
    <x v="0"/>
    <d v="2022-05-25T00:00:00"/>
    <m/>
    <x v="0"/>
    <s v="NO CUMPLE"/>
    <n v="0"/>
    <n v="2"/>
    <n v="-2"/>
    <n v="2"/>
    <s v="H"/>
    <n v="0"/>
  </r>
  <r>
    <s v="105614886"/>
    <x v="9"/>
    <x v="9"/>
    <s v="FORMADO"/>
    <x v="1"/>
    <x v="85"/>
    <s v="MECANINT"/>
    <s v="COORTU02"/>
    <s v="B"/>
    <s v="10FORM01"/>
    <x v="0"/>
    <d v="2022-05-24T00:00:00"/>
    <d v="2022-05-24T00:00:00"/>
    <x v="1"/>
    <s v="CUMPLE"/>
    <n v="2"/>
    <n v="1"/>
    <n v="1"/>
    <n v="1"/>
    <s v="H"/>
    <n v="2"/>
  </r>
  <r>
    <s v="105615067"/>
    <x v="7"/>
    <x v="7"/>
    <s v="LINEA DE LARGA VIDA"/>
    <x v="1"/>
    <x v="85"/>
    <s v="MECANINT"/>
    <s v="COORTU02"/>
    <s v="B"/>
    <s v="10FORM02"/>
    <x v="0"/>
    <d v="2022-05-23T00:00:00"/>
    <d v="2022-05-23T00:00:00"/>
    <x v="1"/>
    <s v="CUMPLE"/>
    <n v="1"/>
    <n v="1"/>
    <n v="0"/>
    <n v="1"/>
    <s v="H"/>
    <n v="1"/>
  </r>
  <r>
    <s v="105605948"/>
    <x v="9"/>
    <x v="9"/>
    <s v="FORMADO"/>
    <x v="1"/>
    <x v="14"/>
    <s v="MECANI21"/>
    <s v="COORTU02"/>
    <s v="C"/>
    <s v="10FORM01"/>
    <x v="0"/>
    <d v="2022-05-18T00:00:00"/>
    <d v="2022-05-18T00:00:00"/>
    <x v="1"/>
    <s v="CUMPLE"/>
    <n v="6"/>
    <n v="8"/>
    <n v="-2"/>
    <n v="8"/>
    <s v="H"/>
    <n v="0.75"/>
  </r>
  <r>
    <s v="105564829"/>
    <x v="3"/>
    <x v="3"/>
    <s v="EMPAQUE"/>
    <x v="1"/>
    <x v="13"/>
    <s v="MECANI20"/>
    <s v="COORTU01"/>
    <s v="B"/>
    <s v="10EMPA03"/>
    <x v="0"/>
    <d v="2022-05-18T00:00:00"/>
    <d v="2022-05-10T00:00:00"/>
    <x v="1"/>
    <s v="CUMPLE"/>
    <n v="4"/>
    <n v="8"/>
    <n v="-4"/>
    <n v="8"/>
    <s v="H"/>
    <n v="0.5"/>
  </r>
  <r>
    <s v="105564829"/>
    <x v="3"/>
    <x v="3"/>
    <s v="EMPAQUE"/>
    <x v="5"/>
    <x v="37"/>
    <s v="MECANI17"/>
    <s v="COORTU01"/>
    <s v="B"/>
    <s v="10EMPA03"/>
    <x v="0"/>
    <d v="2022-05-18T00:00:00"/>
    <d v="2022-05-12T00:00:00"/>
    <x v="1"/>
    <s v="CUMPLE"/>
    <n v="4"/>
    <n v="8"/>
    <n v="-4"/>
    <n v="8"/>
    <s v="H"/>
    <n v="0.5"/>
  </r>
  <r>
    <s v="105564829"/>
    <x v="3"/>
    <x v="3"/>
    <s v="EMPAQUE"/>
    <x v="2"/>
    <x v="13"/>
    <s v="INSTRI04"/>
    <s v="COORTU01"/>
    <s v="B"/>
    <s v="10EMPA03"/>
    <x v="0"/>
    <d v="2022-05-18T00:00:00"/>
    <m/>
    <x v="0"/>
    <s v="NO CUMPLE"/>
    <n v="0"/>
    <n v="13.5"/>
    <n v="-13.5"/>
    <n v="13.5"/>
    <s v="H"/>
    <n v="0"/>
  </r>
  <r>
    <s v="105564829"/>
    <x v="3"/>
    <x v="3"/>
    <s v="EMPAQUE"/>
    <x v="6"/>
    <x v="13"/>
    <s v="ELTROI04"/>
    <s v="COORTU01"/>
    <s v="B"/>
    <s v="10EMPA03"/>
    <x v="0"/>
    <d v="2022-05-18T00:00:00"/>
    <m/>
    <x v="0"/>
    <s v="NO CUMPLE"/>
    <n v="0"/>
    <n v="1"/>
    <n v="-1"/>
    <n v="1"/>
    <s v="H"/>
    <n v="0"/>
  </r>
  <r>
    <s v="105564829"/>
    <x v="3"/>
    <x v="3"/>
    <s v="EMPAQUE"/>
    <x v="4"/>
    <x v="37"/>
    <s v="ELTROI04"/>
    <s v="COORTU01"/>
    <s v="B"/>
    <s v="10EMPA03"/>
    <x v="0"/>
    <d v="2022-05-18T00:00:00"/>
    <m/>
    <x v="0"/>
    <s v="NO CUMPLE"/>
    <n v="0"/>
    <n v="3"/>
    <n v="-3"/>
    <n v="3"/>
    <s v="H"/>
    <n v="0"/>
  </r>
  <r>
    <s v="105605948"/>
    <x v="9"/>
    <x v="9"/>
    <s v="FORMADO"/>
    <x v="3"/>
    <x v="14"/>
    <s v="ELECTINT"/>
    <s v="COORTU02"/>
    <s v="C"/>
    <s v="10FORM01"/>
    <x v="0"/>
    <d v="2022-05-18T00:00:00"/>
    <d v="2022-06-04T00:00:00"/>
    <x v="1"/>
    <s v="NO CUMPLE"/>
    <n v="8.3000000000000004E-2"/>
    <n v="2"/>
    <n v="-1.917"/>
    <n v="2"/>
    <s v="H"/>
    <n v="4.1500000000000002E-2"/>
  </r>
  <r>
    <s v="105564829"/>
    <x v="3"/>
    <x v="3"/>
    <s v="EMPAQUE"/>
    <x v="3"/>
    <x v="13"/>
    <s v="ELECTI03"/>
    <s v="COORTU01"/>
    <s v="B"/>
    <s v="10EMPA03"/>
    <x v="0"/>
    <d v="2022-05-18T00:00:00"/>
    <m/>
    <x v="0"/>
    <s v="NO CUMPLE"/>
    <n v="0"/>
    <n v="10"/>
    <n v="-10"/>
    <n v="5"/>
    <s v="H"/>
    <n v="0"/>
  </r>
  <r>
    <s v="105564829"/>
    <x v="3"/>
    <x v="3"/>
    <s v="EMPAQUE"/>
    <x v="11"/>
    <x v="87"/>
    <s v="ELECTI03"/>
    <s v="COORTU01"/>
    <s v="B"/>
    <s v="10EMPA03"/>
    <x v="0"/>
    <d v="2022-05-18T00:00:00"/>
    <d v="2022-04-20T00:00:00"/>
    <x v="1"/>
    <s v="CUMPLE"/>
    <n v="3"/>
    <n v="16"/>
    <n v="-13"/>
    <n v="8"/>
    <s v="H"/>
    <n v="0.1875"/>
  </r>
  <r>
    <s v="105594676"/>
    <x v="2"/>
    <x v="2"/>
    <s v="EMPAQUE"/>
    <x v="1"/>
    <x v="1"/>
    <s v="MECANINT"/>
    <s v="COORTU01"/>
    <s v="B"/>
    <s v="10EMPA15"/>
    <x v="0"/>
    <d v="2022-05-12T00:00:00"/>
    <m/>
    <x v="0"/>
    <s v="NO CUMPLE"/>
    <n v="0"/>
    <n v="2"/>
    <n v="-2"/>
    <n v="2"/>
    <s v="H"/>
    <n v="0"/>
  </r>
  <r>
    <s v="105594676"/>
    <x v="2"/>
    <x v="2"/>
    <s v="EMPAQUE"/>
    <x v="3"/>
    <x v="17"/>
    <s v="MECANINT"/>
    <s v="COORTU01"/>
    <s v="B"/>
    <s v="10EMPA15"/>
    <x v="0"/>
    <d v="2022-05-12T00:00:00"/>
    <m/>
    <x v="0"/>
    <s v="NO CUMPLE"/>
    <n v="0"/>
    <n v="3"/>
    <n v="-3"/>
    <n v="3"/>
    <s v="H"/>
    <n v="0"/>
  </r>
  <r>
    <s v="105594676"/>
    <x v="2"/>
    <x v="2"/>
    <s v="EMPAQUE"/>
    <x v="0"/>
    <x v="47"/>
    <s v="MECANINT"/>
    <s v="COORTU01"/>
    <s v="B"/>
    <s v="10EMPA15"/>
    <x v="0"/>
    <d v="2022-05-12T00:00:00"/>
    <m/>
    <x v="0"/>
    <s v="NO CUMPLE"/>
    <n v="0"/>
    <n v="16"/>
    <n v="-16"/>
    <n v="8"/>
    <s v="H"/>
    <n v="0"/>
  </r>
  <r>
    <s v="105605589"/>
    <x v="1"/>
    <x v="1"/>
    <s v="EMPAQUE RIGIDO"/>
    <x v="1"/>
    <x v="1"/>
    <s v="MECANINT"/>
    <s v="COORTU03"/>
    <s v="A"/>
    <s v="10EMPA17"/>
    <x v="0"/>
    <d v="2022-05-12T00:00:00"/>
    <d v="2022-05-10T00:00:00"/>
    <x v="1"/>
    <s v="CUMPLE"/>
    <n v="2.5"/>
    <n v="3"/>
    <n v="-0.5"/>
    <n v="3"/>
    <s v="H"/>
    <n v="0.83333333333333337"/>
  </r>
  <r>
    <s v="105594676"/>
    <x v="2"/>
    <x v="2"/>
    <s v="EMPAQUE"/>
    <x v="5"/>
    <x v="48"/>
    <s v="INSTRINT"/>
    <s v="COORTU01"/>
    <s v="B"/>
    <s v="10EMPA15"/>
    <x v="0"/>
    <d v="2022-05-12T00:00:00"/>
    <m/>
    <x v="0"/>
    <s v="NO CUMPLE"/>
    <n v="0"/>
    <n v="6"/>
    <n v="-6"/>
    <n v="6"/>
    <s v="H"/>
    <n v="0"/>
  </r>
  <r>
    <s v="105605589"/>
    <x v="1"/>
    <x v="1"/>
    <s v="EMPAQUE RIGIDO"/>
    <x v="2"/>
    <x v="2"/>
    <s v="INSTRINT"/>
    <s v="COORTU03"/>
    <s v="A"/>
    <s v="10EMPA17"/>
    <x v="0"/>
    <d v="2022-05-12T00:00:00"/>
    <d v="2022-05-12T00:00:00"/>
    <x v="1"/>
    <s v="CUMPLE"/>
    <n v="1"/>
    <n v="1"/>
    <n v="0"/>
    <n v="1"/>
    <s v="H"/>
    <n v="1"/>
  </r>
  <r>
    <s v="105594676"/>
    <x v="2"/>
    <x v="2"/>
    <s v="EMPAQUE"/>
    <x v="6"/>
    <x v="18"/>
    <s v="ELTROI04"/>
    <s v="COORTU01"/>
    <s v="B"/>
    <s v="10EMPA15"/>
    <x v="0"/>
    <d v="2022-05-12T00:00:00"/>
    <d v="2022-05-08T00:00:00"/>
    <x v="1"/>
    <s v="CUMPLE"/>
    <n v="2"/>
    <n v="2"/>
    <n v="0"/>
    <n v="2"/>
    <s v="H"/>
    <n v="1"/>
  </r>
  <r>
    <s v="105594676"/>
    <x v="2"/>
    <x v="2"/>
    <s v="EMPAQUE"/>
    <x v="4"/>
    <x v="49"/>
    <s v="ELTROI04"/>
    <s v="COORTU01"/>
    <s v="B"/>
    <s v="10EMPA15"/>
    <x v="0"/>
    <d v="2022-05-12T00:00:00"/>
    <d v="2022-05-08T00:00:00"/>
    <x v="1"/>
    <s v="CUMPLE"/>
    <n v="4"/>
    <n v="6"/>
    <n v="-2"/>
    <n v="6"/>
    <s v="H"/>
    <n v="0.66666666666666663"/>
  </r>
  <r>
    <s v="105594676"/>
    <x v="2"/>
    <x v="2"/>
    <s v="EMPAQUE"/>
    <x v="7"/>
    <x v="50"/>
    <s v="ELTROI04"/>
    <s v="COORTU01"/>
    <s v="B"/>
    <s v="10EMPA15"/>
    <x v="0"/>
    <d v="2022-05-12T00:00:00"/>
    <d v="2022-05-08T00:00:00"/>
    <x v="1"/>
    <s v="CUMPLE"/>
    <n v="0.5"/>
    <n v="1"/>
    <n v="-0.5"/>
    <n v="1"/>
    <s v="H"/>
    <n v="0.5"/>
  </r>
  <r>
    <s v="105594676"/>
    <x v="2"/>
    <x v="2"/>
    <s v="EMPAQUE"/>
    <x v="11"/>
    <x v="46"/>
    <s v="ELECTINT"/>
    <s v="COORTU01"/>
    <s v="B"/>
    <s v="10EMPA15"/>
    <x v="0"/>
    <d v="2022-05-12T00:00:00"/>
    <m/>
    <x v="0"/>
    <s v="NO CUMPLE"/>
    <n v="0"/>
    <n v="6"/>
    <n v="-6"/>
    <n v="6"/>
    <s v="H"/>
    <n v="0"/>
  </r>
  <r>
    <s v="105594676"/>
    <x v="2"/>
    <x v="2"/>
    <s v="EMPAQUE"/>
    <x v="8"/>
    <x v="16"/>
    <s v="ELECTINT"/>
    <s v="COORTU01"/>
    <s v="B"/>
    <s v="10EMPA15"/>
    <x v="0"/>
    <d v="2022-05-12T00:00:00"/>
    <m/>
    <x v="0"/>
    <s v="NO CUMPLE"/>
    <n v="0"/>
    <n v="4"/>
    <n v="-4"/>
    <n v="4"/>
    <s v="H"/>
    <n v="0"/>
  </r>
  <r>
    <s v="105594676"/>
    <x v="2"/>
    <x v="2"/>
    <s v="EMPAQUE"/>
    <x v="12"/>
    <x v="51"/>
    <s v="ELECTINT"/>
    <s v="COORTU01"/>
    <s v="B"/>
    <s v="10EMPA15"/>
    <x v="0"/>
    <d v="2022-05-12T00:00:00"/>
    <m/>
    <x v="0"/>
    <s v="NO CUMPLE"/>
    <n v="0"/>
    <n v="8"/>
    <n v="-8"/>
    <n v="8"/>
    <s v="H"/>
    <n v="0"/>
  </r>
  <r>
    <s v="105598461"/>
    <x v="3"/>
    <x v="3"/>
    <s v="EMPAQUE"/>
    <x v="7"/>
    <x v="19"/>
    <s v="ELECTI04"/>
    <s v="COORTU01"/>
    <s v="B"/>
    <s v="10EMPA03"/>
    <x v="0"/>
    <d v="2022-05-12T00:00:00"/>
    <d v="2022-05-08T00:00:00"/>
    <x v="1"/>
    <s v="CUMPLE"/>
    <n v="2"/>
    <n v="2"/>
    <n v="0"/>
    <n v="2"/>
    <s v="H"/>
    <n v="1"/>
  </r>
  <r>
    <s v="105602334"/>
    <x v="8"/>
    <x v="8"/>
    <s v="FORMADO"/>
    <x v="1"/>
    <x v="85"/>
    <s v="MECANINT"/>
    <s v="COORTU02"/>
    <s v="C"/>
    <s v="10FORM01"/>
    <x v="0"/>
    <d v="2022-05-10T00:00:00"/>
    <m/>
    <x v="0"/>
    <s v="NO CUMPLE"/>
    <n v="0"/>
    <n v="1"/>
    <n v="-1"/>
    <n v="1"/>
    <s v="H"/>
    <n v="0"/>
  </r>
  <r>
    <s v="105602335"/>
    <x v="9"/>
    <x v="9"/>
    <s v="FORMADO"/>
    <x v="1"/>
    <x v="85"/>
    <s v="MECANINT"/>
    <s v="COORTU02"/>
    <s v="C"/>
    <s v="10FORM01"/>
    <x v="0"/>
    <d v="2022-05-10T00:00:00"/>
    <m/>
    <x v="0"/>
    <s v="NO CUMPLE"/>
    <n v="0"/>
    <n v="1"/>
    <n v="-1"/>
    <n v="1"/>
    <s v="H"/>
    <n v="0"/>
  </r>
  <r>
    <s v="105600147"/>
    <x v="7"/>
    <x v="7"/>
    <s v="LINEA DE LARGA VIDA"/>
    <x v="1"/>
    <x v="85"/>
    <s v="MECANINT"/>
    <s v="COORTU02"/>
    <s v="C"/>
    <s v="10FORM02"/>
    <x v="0"/>
    <d v="2022-05-09T00:00:00"/>
    <d v="2022-05-09T00:00:00"/>
    <x v="1"/>
    <s v="CUMPLE"/>
    <n v="1"/>
    <n v="1"/>
    <n v="0"/>
    <n v="1"/>
    <s v="H"/>
    <n v="1"/>
  </r>
  <r>
    <s v="105588073"/>
    <x v="1"/>
    <x v="1"/>
    <s v="EMPAQUE RIGIDO"/>
    <x v="1"/>
    <x v="3"/>
    <s v="MECANI09"/>
    <s v="COORTU01"/>
    <s v="B"/>
    <s v="10EMPA17"/>
    <x v="0"/>
    <d v="2022-05-05T00:00:00"/>
    <d v="2022-05-27T00:00:00"/>
    <x v="1"/>
    <s v="NO CUMPLE"/>
    <n v="1"/>
    <n v="1"/>
    <n v="0"/>
    <n v="1"/>
    <s v="H"/>
    <n v="1"/>
  </r>
  <r>
    <s v="105588073"/>
    <x v="1"/>
    <x v="1"/>
    <s v="EMPAQUE RIGIDO"/>
    <x v="2"/>
    <x v="4"/>
    <s v="INSTRI08"/>
    <s v="COORTU01"/>
    <s v="B"/>
    <s v="10EMPA17"/>
    <x v="0"/>
    <d v="2022-05-05T00:00:00"/>
    <d v="2022-05-31T00:00:00"/>
    <x v="1"/>
    <s v="NO CUMPLE"/>
    <n v="1"/>
    <n v="1"/>
    <n v="0"/>
    <n v="1"/>
    <s v="H"/>
    <n v="1"/>
  </r>
  <r>
    <s v="105590529"/>
    <x v="1"/>
    <x v="1"/>
    <s v="EMPAQUE RIGIDO"/>
    <x v="3"/>
    <x v="6"/>
    <s v="ELECTI11"/>
    <s v="COORTU03"/>
    <s v="B"/>
    <s v="10EMPA17"/>
    <x v="0"/>
    <d v="2022-05-05T00:00:00"/>
    <d v="2022-05-03T00:00:00"/>
    <x v="1"/>
    <s v="CUMPLE"/>
    <n v="2"/>
    <n v="1"/>
    <n v="1"/>
    <n v="1"/>
    <s v="H"/>
    <n v="2"/>
  </r>
  <r>
    <s v="105588073"/>
    <x v="1"/>
    <x v="1"/>
    <s v="EMPAQUE RIGIDO"/>
    <x v="3"/>
    <x v="5"/>
    <s v="ELECTI09"/>
    <s v="COORTU01"/>
    <s v="B"/>
    <s v="10EMPA17"/>
    <x v="0"/>
    <d v="2022-05-05T00:00:00"/>
    <d v="2022-05-04T00:00:00"/>
    <x v="1"/>
    <s v="CUMPLE"/>
    <n v="1"/>
    <n v="1"/>
    <n v="0"/>
    <n v="1"/>
    <s v="H"/>
    <n v="1"/>
  </r>
  <r>
    <s v="105525893"/>
    <x v="3"/>
    <x v="3"/>
    <s v="EMPAQUE"/>
    <x v="3"/>
    <x v="7"/>
    <s v="ELECTI03"/>
    <s v="COORTU01"/>
    <s v="B"/>
    <s v="10EMPA03"/>
    <x v="0"/>
    <d v="2022-05-05T00:00:00"/>
    <d v="2022-05-03T00:00:00"/>
    <x v="1"/>
    <s v="CUMPLE"/>
    <n v="1"/>
    <n v="1"/>
    <n v="0"/>
    <n v="1"/>
    <s v="H"/>
    <n v="1"/>
  </r>
  <r>
    <s v="105525893"/>
    <x v="3"/>
    <x v="3"/>
    <s v="EMPAQUE"/>
    <x v="2"/>
    <x v="8"/>
    <s v="ELECTI03"/>
    <s v="COORTU01"/>
    <s v="B"/>
    <s v="10EMPA03"/>
    <x v="0"/>
    <d v="2022-05-05T00:00:00"/>
    <d v="2022-05-03T00:00:00"/>
    <x v="1"/>
    <s v="CUMPLE"/>
    <n v="1"/>
    <n v="1"/>
    <n v="0"/>
    <n v="1"/>
    <s v="H"/>
    <n v="1"/>
  </r>
  <r>
    <s v="105563023"/>
    <x v="1"/>
    <x v="1"/>
    <s v="EMPAQUE RIGIDO"/>
    <x v="5"/>
    <x v="17"/>
    <s v="MECANI19"/>
    <s v="COORTU03"/>
    <s v="B"/>
    <s v="10EMPA17"/>
    <x v="0"/>
    <d v="2022-05-04T00:00:00"/>
    <d v="2022-04-15T00:00:00"/>
    <x v="1"/>
    <s v="CUMPLE"/>
    <n v="5"/>
    <n v="5"/>
    <n v="0"/>
    <n v="5"/>
    <s v="H"/>
    <n v="1"/>
  </r>
  <r>
    <s v="105563023"/>
    <x v="1"/>
    <x v="1"/>
    <s v="EMPAQUE RIGIDO"/>
    <x v="9"/>
    <x v="78"/>
    <s v="INSTRI02"/>
    <s v="COORTU03"/>
    <s v="B"/>
    <s v="10EMPA17"/>
    <x v="0"/>
    <d v="2022-05-04T00:00:00"/>
    <m/>
    <x v="0"/>
    <s v="NO CUMPLE"/>
    <n v="0"/>
    <n v="5"/>
    <n v="-5"/>
    <n v="5"/>
    <s v="H"/>
    <n v="0"/>
  </r>
  <r>
    <s v="105563023"/>
    <x v="1"/>
    <x v="1"/>
    <s v="EMPAQUE RIGIDO"/>
    <x v="10"/>
    <x v="24"/>
    <s v="INSTRI02"/>
    <s v="COORTU03"/>
    <s v="B"/>
    <s v="10EMPA17"/>
    <x v="0"/>
    <d v="2022-05-04T00:00:00"/>
    <m/>
    <x v="0"/>
    <s v="NO CUMPLE"/>
    <n v="0"/>
    <n v="5"/>
    <n v="-5"/>
    <n v="5"/>
    <s v="H"/>
    <n v="0"/>
  </r>
  <r>
    <s v="105563023"/>
    <x v="1"/>
    <x v="1"/>
    <s v="EMPAQUE RIGIDO"/>
    <x v="11"/>
    <x v="18"/>
    <s v="ELTROINT"/>
    <s v="COORTU03"/>
    <s v="B"/>
    <s v="10EMPA17"/>
    <x v="0"/>
    <d v="2022-05-04T00:00:00"/>
    <d v="2022-04-14T00:00:00"/>
    <x v="1"/>
    <s v="CUMPLE"/>
    <n v="8"/>
    <n v="8"/>
    <n v="0"/>
    <n v="8"/>
    <s v="H"/>
    <n v="1"/>
  </r>
  <r>
    <s v="105529065"/>
    <x v="2"/>
    <x v="2"/>
    <s v="EMPAQUE"/>
    <x v="3"/>
    <x v="7"/>
    <s v="ELECTI09"/>
    <s v="COORTU01"/>
    <s v="B"/>
    <s v="10EMPA15"/>
    <x v="0"/>
    <d v="2022-05-04T00:00:00"/>
    <d v="2022-05-04T00:00:00"/>
    <x v="1"/>
    <s v="CUMPLE"/>
    <n v="1"/>
    <n v="1"/>
    <n v="0"/>
    <n v="1"/>
    <s v="H"/>
    <n v="1"/>
  </r>
  <r>
    <s v="105529065"/>
    <x v="2"/>
    <x v="2"/>
    <s v="EMPAQUE"/>
    <x v="2"/>
    <x v="8"/>
    <s v="ELECTI09"/>
    <s v="COORTU01"/>
    <s v="B"/>
    <s v="10EMPA15"/>
    <x v="0"/>
    <d v="2022-05-04T00:00:00"/>
    <m/>
    <x v="0"/>
    <s v="NO CUMPLE"/>
    <n v="0"/>
    <n v="1"/>
    <n v="-1"/>
    <n v="1"/>
    <s v="H"/>
    <n v="0"/>
  </r>
  <r>
    <s v="105563023"/>
    <x v="1"/>
    <x v="1"/>
    <s v="EMPAQUE RIGIDO"/>
    <x v="6"/>
    <x v="16"/>
    <s v="ELECTI04"/>
    <s v="COORTU03"/>
    <s v="B"/>
    <s v="10EMPA17"/>
    <x v="0"/>
    <d v="2022-05-04T00:00:00"/>
    <d v="2022-05-03T00:00:00"/>
    <x v="1"/>
    <s v="CUMPLE"/>
    <n v="2"/>
    <n v="3"/>
    <n v="-1"/>
    <n v="3"/>
    <s v="H"/>
    <n v="0.66666666666666663"/>
  </r>
  <r>
    <s v="105515470"/>
    <x v="7"/>
    <x v="7"/>
    <s v="LINEA DE LARGA VIDA"/>
    <x v="1"/>
    <x v="14"/>
    <s v="MECANINT"/>
    <s v="COORTU02"/>
    <s v="C"/>
    <s v="10FORM02"/>
    <x v="0"/>
    <d v="2022-05-02T00:00:00"/>
    <d v="2022-04-28T00:00:00"/>
    <x v="1"/>
    <s v="CUMPLE"/>
    <n v="6"/>
    <n v="8"/>
    <n v="-2"/>
    <n v="8"/>
    <s v="H"/>
    <n v="0.75"/>
  </r>
  <r>
    <s v="105515470"/>
    <x v="7"/>
    <x v="7"/>
    <s v="LINEA DE LARGA VIDA"/>
    <x v="3"/>
    <x v="14"/>
    <s v="ELECTI10"/>
    <s v="COORTU02"/>
    <s v="C"/>
    <s v="10FORM02"/>
    <x v="0"/>
    <d v="2022-05-02T00:00:00"/>
    <d v="2022-05-01T00:00:00"/>
    <x v="1"/>
    <s v="CUMPLE"/>
    <n v="1"/>
    <n v="2"/>
    <n v="-1"/>
    <n v="2"/>
    <s v="H"/>
    <n v="0.5"/>
  </r>
  <r>
    <s v="105576095"/>
    <x v="8"/>
    <x v="8"/>
    <s v="FORMADO"/>
    <x v="1"/>
    <x v="85"/>
    <s v="MECANINT"/>
    <s v="COORTU02"/>
    <s v="C"/>
    <s v="10FORM01"/>
    <x v="0"/>
    <d v="2022-04-26T00:00:00"/>
    <m/>
    <x v="0"/>
    <s v="NO CUMPLE"/>
    <n v="0"/>
    <n v="1"/>
    <n v="-1"/>
    <n v="1"/>
    <s v="H"/>
    <n v="0"/>
  </r>
  <r>
    <s v="105576096"/>
    <x v="9"/>
    <x v="9"/>
    <s v="FORMADO"/>
    <x v="1"/>
    <x v="85"/>
    <s v="MECANINT"/>
    <s v="COORTU02"/>
    <s v="C"/>
    <s v="10FORM01"/>
    <x v="0"/>
    <d v="2022-04-26T00:00:00"/>
    <d v="2022-04-26T00:00:00"/>
    <x v="1"/>
    <s v="CUMPLE"/>
    <n v="1"/>
    <n v="1"/>
    <n v="0"/>
    <n v="1"/>
    <s v="H"/>
    <n v="1"/>
  </r>
  <r>
    <s v="105573832"/>
    <x v="7"/>
    <x v="7"/>
    <s v="LINEA DE LARGA VIDA"/>
    <x v="1"/>
    <x v="85"/>
    <s v="MECANINT"/>
    <s v="COORTU02"/>
    <s v="C"/>
    <s v="10FORM02"/>
    <x v="0"/>
    <d v="2022-04-25T00:00:00"/>
    <d v="2022-04-25T00:00:00"/>
    <x v="1"/>
    <s v="CUMPLE"/>
    <n v="1"/>
    <n v="1"/>
    <n v="0"/>
    <n v="1"/>
    <s v="H"/>
    <n v="1"/>
  </r>
  <r>
    <s v="105508691"/>
    <x v="8"/>
    <x v="8"/>
    <s v="FORMADO"/>
    <x v="1"/>
    <x v="14"/>
    <s v="MECANINT"/>
    <s v="COORTU02"/>
    <s v="C"/>
    <s v="10FORM01"/>
    <x v="0"/>
    <d v="2022-04-24T00:00:00"/>
    <m/>
    <x v="0"/>
    <s v="NO CUMPLE"/>
    <n v="0"/>
    <n v="8"/>
    <n v="-8"/>
    <n v="8"/>
    <s v="H"/>
    <n v="0"/>
  </r>
  <r>
    <s v="105508691"/>
    <x v="8"/>
    <x v="8"/>
    <s v="FORMADO"/>
    <x v="3"/>
    <x v="14"/>
    <s v="ELECTINT"/>
    <s v="COORTU02"/>
    <s v="C"/>
    <s v="10FORM01"/>
    <x v="0"/>
    <d v="2022-04-24T00:00:00"/>
    <m/>
    <x v="0"/>
    <s v="NO CUMPLE"/>
    <n v="0"/>
    <n v="2"/>
    <n v="-2"/>
    <n v="2"/>
    <s v="H"/>
    <n v="0"/>
  </r>
  <r>
    <s v="105464638"/>
    <x v="8"/>
    <x v="8"/>
    <s v="FORMADO"/>
    <x v="1"/>
    <x v="14"/>
    <s v="MECANINT"/>
    <s v="COORTU02"/>
    <s v="C"/>
    <s v="10FORM01"/>
    <x v="0"/>
    <d v="2022-04-22T00:00:00"/>
    <d v="2022-04-22T00:00:00"/>
    <x v="1"/>
    <s v="CUMPLE"/>
    <n v="7"/>
    <n v="8"/>
    <n v="-1"/>
    <n v="8"/>
    <s v="H"/>
    <n v="0.875"/>
  </r>
  <r>
    <s v="105464638"/>
    <x v="8"/>
    <x v="8"/>
    <s v="FORMADO"/>
    <x v="2"/>
    <x v="36"/>
    <s v="MECANINT"/>
    <s v="COORTU02"/>
    <s v="C"/>
    <s v="10FORM01"/>
    <x v="0"/>
    <d v="2022-04-22T00:00:00"/>
    <d v="2022-04-22T00:00:00"/>
    <x v="1"/>
    <s v="CUMPLE"/>
    <n v="1"/>
    <n v="0.5"/>
    <n v="0.5"/>
    <n v="0.5"/>
    <s v="H"/>
    <n v="2"/>
  </r>
  <r>
    <s v="105464638"/>
    <x v="8"/>
    <x v="8"/>
    <s v="FORMADO"/>
    <x v="7"/>
    <x v="87"/>
    <s v="MECANINT"/>
    <s v="COORTU02"/>
    <s v="C"/>
    <s v="10FORM01"/>
    <x v="0"/>
    <d v="2022-04-22T00:00:00"/>
    <d v="2022-04-22T00:00:00"/>
    <x v="1"/>
    <s v="CUMPLE"/>
    <n v="3"/>
    <n v="2"/>
    <n v="1"/>
    <n v="2"/>
    <s v="H"/>
    <n v="1.5"/>
  </r>
  <r>
    <s v="105464638"/>
    <x v="8"/>
    <x v="8"/>
    <s v="FORMADO"/>
    <x v="5"/>
    <x v="36"/>
    <s v="INSTRI08"/>
    <s v="COORTU02"/>
    <s v="C"/>
    <s v="10FORM01"/>
    <x v="0"/>
    <d v="2022-04-22T00:00:00"/>
    <d v="2022-03-31T00:00:00"/>
    <x v="1"/>
    <s v="CUMPLE"/>
    <n v="1"/>
    <n v="4"/>
    <n v="-3"/>
    <n v="4"/>
    <s v="H"/>
    <n v="0.25"/>
  </r>
  <r>
    <s v="105464638"/>
    <x v="8"/>
    <x v="8"/>
    <s v="FORMADO"/>
    <x v="4"/>
    <x v="13"/>
    <s v="ELTROINT"/>
    <s v="COORTU02"/>
    <s v="C"/>
    <s v="10FORM01"/>
    <x v="0"/>
    <d v="2022-04-22T00:00:00"/>
    <m/>
    <x v="0"/>
    <s v="NO CUMPLE"/>
    <n v="0"/>
    <n v="3.8"/>
    <n v="-3.8"/>
    <n v="3.8"/>
    <s v="H"/>
    <n v="0"/>
  </r>
  <r>
    <s v="105464638"/>
    <x v="8"/>
    <x v="8"/>
    <s v="FORMADO"/>
    <x v="3"/>
    <x v="14"/>
    <s v="ELECTINT"/>
    <s v="COORTU02"/>
    <s v="C"/>
    <s v="10FORM01"/>
    <x v="0"/>
    <d v="2022-04-22T00:00:00"/>
    <m/>
    <x v="0"/>
    <s v="NO CUMPLE"/>
    <n v="0"/>
    <n v="2"/>
    <n v="-2"/>
    <n v="2"/>
    <s v="H"/>
    <n v="0"/>
  </r>
  <r>
    <s v="105464638"/>
    <x v="8"/>
    <x v="8"/>
    <s v="FORMADO"/>
    <x v="6"/>
    <x v="36"/>
    <s v="ELECTINT"/>
    <s v="COORTU02"/>
    <s v="C"/>
    <s v="10FORM01"/>
    <x v="0"/>
    <d v="2022-04-22T00:00:00"/>
    <m/>
    <x v="0"/>
    <s v="NO CUMPLE"/>
    <n v="0"/>
    <n v="4"/>
    <n v="-4"/>
    <n v="4"/>
    <s v="H"/>
    <n v="0"/>
  </r>
  <r>
    <s v="105464638"/>
    <x v="8"/>
    <x v="8"/>
    <s v="FORMADO"/>
    <x v="11"/>
    <x v="37"/>
    <s v="ELECTINT"/>
    <s v="COORTU02"/>
    <s v="C"/>
    <s v="10FORM01"/>
    <x v="0"/>
    <d v="2022-04-22T00:00:00"/>
    <m/>
    <x v="0"/>
    <s v="NO CUMPLE"/>
    <n v="0"/>
    <n v="4"/>
    <n v="-4"/>
    <n v="4"/>
    <s v="H"/>
    <n v="0"/>
  </r>
  <r>
    <s v="105552051"/>
    <x v="9"/>
    <x v="9"/>
    <s v="FORMADO"/>
    <x v="1"/>
    <x v="14"/>
    <s v="MECANINT"/>
    <s v="COORTU02"/>
    <s v="C"/>
    <s v="10FORM01"/>
    <x v="0"/>
    <d v="2022-04-18T00:00:00"/>
    <d v="2022-04-18T00:00:00"/>
    <x v="1"/>
    <s v="CUMPLE"/>
    <n v="2"/>
    <n v="8"/>
    <n v="-6"/>
    <n v="8"/>
    <s v="H"/>
    <n v="0.25"/>
  </r>
  <r>
    <s v="105521149"/>
    <x v="7"/>
    <x v="7"/>
    <s v="LINEA DE LARGA VIDA"/>
    <x v="1"/>
    <x v="85"/>
    <s v="MECANI21"/>
    <s v="COORTU02"/>
    <s v="C"/>
    <s v="10FORM02"/>
    <x v="0"/>
    <d v="2022-04-18T00:00:00"/>
    <d v="2022-04-18T00:00:00"/>
    <x v="1"/>
    <s v="CUMPLE"/>
    <n v="1"/>
    <n v="1"/>
    <n v="0"/>
    <n v="1"/>
    <s v="H"/>
    <n v="1"/>
  </r>
  <r>
    <s v="105552051"/>
    <x v="9"/>
    <x v="9"/>
    <s v="FORMADO"/>
    <x v="3"/>
    <x v="14"/>
    <s v="ELECTINT"/>
    <s v="COORTU02"/>
    <s v="C"/>
    <s v="10FORM01"/>
    <x v="0"/>
    <d v="2022-04-18T00:00:00"/>
    <m/>
    <x v="0"/>
    <s v="NO CUMPLE"/>
    <n v="0"/>
    <n v="2"/>
    <n v="-2"/>
    <n v="2"/>
    <s v="H"/>
    <n v="0"/>
  </r>
  <r>
    <s v="105422349"/>
    <x v="7"/>
    <x v="7"/>
    <s v="LINEA DE LARGA VIDA"/>
    <x v="1"/>
    <x v="14"/>
    <s v="MECANINT"/>
    <s v="COORTU02"/>
    <s v="C"/>
    <s v="10FORM02"/>
    <x v="0"/>
    <d v="2022-04-15T00:00:00"/>
    <d v="2022-02-27T00:00:00"/>
    <x v="1"/>
    <s v="CUMPLE"/>
    <n v="8"/>
    <n v="8"/>
    <n v="0"/>
    <n v="8"/>
    <s v="H"/>
    <n v="1"/>
  </r>
  <r>
    <s v="105455825"/>
    <x v="9"/>
    <x v="9"/>
    <s v="FORMADO"/>
    <x v="1"/>
    <x v="14"/>
    <s v="MECANINT"/>
    <s v="COORTU02"/>
    <s v="C"/>
    <s v="10FORM01"/>
    <x v="0"/>
    <d v="2022-04-15T00:00:00"/>
    <m/>
    <x v="0"/>
    <s v="NO CUMPLE"/>
    <n v="0"/>
    <n v="8"/>
    <n v="-8"/>
    <n v="8"/>
    <s v="H"/>
    <n v="0"/>
  </r>
  <r>
    <s v="105422349"/>
    <x v="7"/>
    <x v="7"/>
    <s v="LINEA DE LARGA VIDA"/>
    <x v="3"/>
    <x v="14"/>
    <s v="ELECTINT"/>
    <s v="COORTU02"/>
    <s v="C"/>
    <s v="10FORM02"/>
    <x v="0"/>
    <d v="2022-04-15T00:00:00"/>
    <m/>
    <x v="0"/>
    <s v="NO CUMPLE"/>
    <n v="0"/>
    <n v="2"/>
    <n v="-2"/>
    <n v="2"/>
    <s v="H"/>
    <n v="0"/>
  </r>
  <r>
    <s v="105455825"/>
    <x v="9"/>
    <x v="9"/>
    <s v="FORMADO"/>
    <x v="3"/>
    <x v="14"/>
    <s v="ELECTI03"/>
    <s v="COORTU02"/>
    <s v="C"/>
    <s v="10FORM01"/>
    <x v="0"/>
    <d v="2022-04-15T00:00:00"/>
    <d v="2022-03-01T00:00:00"/>
    <x v="1"/>
    <s v="CUMPLE"/>
    <n v="2"/>
    <n v="2"/>
    <n v="0"/>
    <n v="2"/>
    <s v="H"/>
    <n v="1"/>
  </r>
  <r>
    <s v="105404981"/>
    <x v="7"/>
    <x v="7"/>
    <s v="LINEA DE LARGA VIDA"/>
    <x v="1"/>
    <x v="14"/>
    <s v="MECANINT"/>
    <s v="COORTU02"/>
    <s v="C"/>
    <s v="10FORM02"/>
    <x v="0"/>
    <d v="2022-04-14T00:00:00"/>
    <m/>
    <x v="0"/>
    <s v="NO CUMPLE"/>
    <n v="0"/>
    <n v="8"/>
    <n v="-8"/>
    <n v="8"/>
    <s v="H"/>
    <n v="0"/>
  </r>
  <r>
    <s v="105550279"/>
    <x v="1"/>
    <x v="1"/>
    <s v="EMPAQUE RIGIDO"/>
    <x v="11"/>
    <x v="31"/>
    <s v="INSTRI04"/>
    <s v="COORTU01"/>
    <s v="B"/>
    <s v="10EMPA17"/>
    <x v="0"/>
    <d v="2022-04-14T00:00:00"/>
    <m/>
    <x v="0"/>
    <s v="NO CUMPLE"/>
    <n v="0"/>
    <n v="3"/>
    <n v="-3"/>
    <n v="3"/>
    <s v="H"/>
    <n v="0"/>
  </r>
  <r>
    <s v="105404981"/>
    <x v="7"/>
    <x v="7"/>
    <s v="LINEA DE LARGA VIDA"/>
    <x v="3"/>
    <x v="14"/>
    <s v="ELECTINT"/>
    <s v="COORTU02"/>
    <s v="C"/>
    <s v="10FORM02"/>
    <x v="0"/>
    <d v="2022-04-14T00:00:00"/>
    <m/>
    <x v="0"/>
    <s v="NO CUMPLE"/>
    <n v="0"/>
    <n v="2"/>
    <n v="-2"/>
    <n v="2"/>
    <s v="H"/>
    <n v="0"/>
  </r>
  <r>
    <s v="105404848"/>
    <x v="8"/>
    <x v="8"/>
    <s v="FORMADO"/>
    <x v="1"/>
    <x v="14"/>
    <s v="MECANINT"/>
    <s v="COORTU02"/>
    <s v="C"/>
    <s v="10FORM01"/>
    <x v="0"/>
    <d v="2022-04-13T00:00:00"/>
    <m/>
    <x v="0"/>
    <s v="NO CUMPLE"/>
    <n v="0"/>
    <n v="8"/>
    <n v="-8"/>
    <n v="8"/>
    <s v="H"/>
    <n v="0"/>
  </r>
  <r>
    <s v="105416836"/>
    <x v="8"/>
    <x v="8"/>
    <s v="FORMADO"/>
    <x v="1"/>
    <x v="14"/>
    <s v="MECANINT"/>
    <s v="COORTU02"/>
    <s v="C"/>
    <s v="10FORM01"/>
    <x v="0"/>
    <d v="2022-04-13T00:00:00"/>
    <m/>
    <x v="0"/>
    <s v="NO CUMPLE"/>
    <n v="0"/>
    <n v="8"/>
    <n v="-8"/>
    <n v="8"/>
    <s v="H"/>
    <n v="0"/>
  </r>
  <r>
    <s v="105404848"/>
    <x v="8"/>
    <x v="8"/>
    <s v="FORMADO"/>
    <x v="3"/>
    <x v="14"/>
    <s v="ELECTI10"/>
    <s v="COORTU02"/>
    <s v="C"/>
    <s v="10FORM01"/>
    <x v="0"/>
    <d v="2022-04-13T00:00:00"/>
    <d v="2022-01-31T00:00:00"/>
    <x v="1"/>
    <s v="CUMPLE"/>
    <n v="1"/>
    <n v="2"/>
    <n v="-1"/>
    <n v="2"/>
    <s v="H"/>
    <n v="0.5"/>
  </r>
  <r>
    <s v="105416836"/>
    <x v="8"/>
    <x v="8"/>
    <s v="FORMADO"/>
    <x v="3"/>
    <x v="14"/>
    <s v="ELECTI01"/>
    <s v="COORTU02"/>
    <s v="C"/>
    <s v="10FORM01"/>
    <x v="0"/>
    <d v="2022-04-13T00:00:00"/>
    <d v="2022-02-28T00:00:00"/>
    <x v="1"/>
    <s v="CUMPLE"/>
    <n v="2"/>
    <n v="2"/>
    <n v="0"/>
    <n v="2"/>
    <s v="H"/>
    <n v="1"/>
  </r>
  <r>
    <s v="105537439"/>
    <x v="2"/>
    <x v="2"/>
    <s v="EMPAQUE"/>
    <x v="1"/>
    <x v="1"/>
    <s v="MECANINT"/>
    <s v="COORTU01"/>
    <s v="B"/>
    <s v="10EMPA15"/>
    <x v="0"/>
    <d v="2022-04-12T00:00:00"/>
    <m/>
    <x v="0"/>
    <s v="NO CUMPLE"/>
    <n v="0"/>
    <n v="2"/>
    <n v="-2"/>
    <n v="2"/>
    <s v="H"/>
    <n v="0"/>
  </r>
  <r>
    <s v="105550265"/>
    <x v="8"/>
    <x v="8"/>
    <s v="FORMADO"/>
    <x v="1"/>
    <x v="85"/>
    <s v="MECANI21"/>
    <s v="COORTU02"/>
    <s v="C"/>
    <s v="10FORM01"/>
    <x v="0"/>
    <d v="2022-04-12T00:00:00"/>
    <d v="2022-04-12T00:00:00"/>
    <x v="1"/>
    <s v="CUMPLE"/>
    <n v="1"/>
    <n v="1"/>
    <n v="0"/>
    <n v="1"/>
    <s v="H"/>
    <n v="1"/>
  </r>
  <r>
    <s v="105550267"/>
    <x v="9"/>
    <x v="9"/>
    <s v="FORMADO"/>
    <x v="1"/>
    <x v="85"/>
    <s v="MECANI21"/>
    <s v="COORTU02"/>
    <s v="C"/>
    <s v="10FORM01"/>
    <x v="0"/>
    <d v="2022-04-12T00:00:00"/>
    <d v="2022-04-12T00:00:00"/>
    <x v="1"/>
    <s v="CUMPLE"/>
    <n v="1"/>
    <n v="1"/>
    <n v="0"/>
    <n v="1"/>
    <s v="H"/>
    <n v="1"/>
  </r>
  <r>
    <s v="105537439"/>
    <x v="2"/>
    <x v="2"/>
    <s v="EMPAQUE"/>
    <x v="3"/>
    <x v="89"/>
    <s v="INSTRI08"/>
    <s v="COORTU01"/>
    <s v="B"/>
    <s v="10EMPA15"/>
    <x v="0"/>
    <d v="2022-04-12T00:00:00"/>
    <m/>
    <x v="0"/>
    <s v="NO CUMPLE"/>
    <n v="0"/>
    <n v="0"/>
    <n v="0"/>
    <n v="0"/>
    <s v="H"/>
    <e v="#DIV/0!"/>
  </r>
  <r>
    <s v="105548231"/>
    <x v="7"/>
    <x v="7"/>
    <s v="LINEA DE LARGA VIDA"/>
    <x v="1"/>
    <x v="85"/>
    <s v="MECANINT"/>
    <s v="COORTU02"/>
    <s v="C"/>
    <s v="10FORM02"/>
    <x v="0"/>
    <d v="2022-04-11T00:00:00"/>
    <d v="2022-04-11T00:00:00"/>
    <x v="1"/>
    <s v="CUMPLE"/>
    <n v="1"/>
    <n v="1"/>
    <n v="0"/>
    <n v="1"/>
    <s v="H"/>
    <n v="1"/>
  </r>
  <r>
    <s v="105530971"/>
    <x v="1"/>
    <x v="1"/>
    <s v="EMPAQUE RIGIDO"/>
    <x v="1"/>
    <x v="1"/>
    <s v="MECANINT"/>
    <s v="COORTU03"/>
    <s v="B"/>
    <s v="10EMPA17"/>
    <x v="0"/>
    <d v="2022-04-07T00:00:00"/>
    <d v="2022-04-07T00:00:00"/>
    <x v="1"/>
    <s v="CUMPLE"/>
    <n v="3"/>
    <n v="3"/>
    <n v="0"/>
    <n v="3"/>
    <s v="H"/>
    <n v="1"/>
  </r>
  <r>
    <s v="105530971"/>
    <x v="1"/>
    <x v="1"/>
    <s v="EMPAQUE RIGIDO"/>
    <x v="2"/>
    <x v="2"/>
    <s v="INSTRI02"/>
    <s v="COORTU03"/>
    <s v="B"/>
    <s v="10EMPA17"/>
    <x v="0"/>
    <d v="2022-04-07T00:00:00"/>
    <d v="2022-04-04T00:00:00"/>
    <x v="1"/>
    <s v="CUMPLE"/>
    <n v="1"/>
    <n v="1"/>
    <n v="0"/>
    <n v="1"/>
    <s v="H"/>
    <n v="1"/>
  </r>
  <r>
    <s v="105482840"/>
    <x v="2"/>
    <x v="2"/>
    <s v="EMPAQUE"/>
    <x v="3"/>
    <x v="7"/>
    <s v="ELECTI03"/>
    <s v="COORTU01"/>
    <s v="B"/>
    <s v="10EMPA15"/>
    <x v="0"/>
    <d v="2022-04-06T00:00:00"/>
    <d v="2022-04-06T00:00:00"/>
    <x v="1"/>
    <s v="CUMPLE"/>
    <n v="1"/>
    <n v="1"/>
    <n v="0"/>
    <n v="1"/>
    <s v="H"/>
    <n v="1"/>
  </r>
  <r>
    <s v="105481583"/>
    <x v="3"/>
    <x v="3"/>
    <s v="EMPAQUE"/>
    <x v="3"/>
    <x v="7"/>
    <s v="ELECTI03"/>
    <s v="COORTU01"/>
    <s v="B"/>
    <s v="10EMPA03"/>
    <x v="0"/>
    <d v="2022-04-05T00:00:00"/>
    <d v="2022-04-05T00:00:00"/>
    <x v="1"/>
    <s v="CUMPLE"/>
    <n v="1"/>
    <n v="1"/>
    <n v="0"/>
    <n v="1"/>
    <s v="H"/>
    <n v="1"/>
  </r>
  <r>
    <s v="105471388"/>
    <x v="7"/>
    <x v="7"/>
    <s v="LINEA DE LARGA VIDA"/>
    <x v="2"/>
    <x v="36"/>
    <s v="MECANINT"/>
    <s v="COORTU02"/>
    <s v="C"/>
    <s v="10FORM02"/>
    <x v="0"/>
    <d v="2022-04-03T00:00:00"/>
    <d v="2022-04-03T00:00:00"/>
    <x v="1"/>
    <s v="CUMPLE"/>
    <n v="3"/>
    <n v="0.5"/>
    <n v="2.5"/>
    <n v="0.5"/>
    <s v="H"/>
    <n v="6"/>
  </r>
  <r>
    <s v="105471388"/>
    <x v="7"/>
    <x v="7"/>
    <s v="LINEA DE LARGA VIDA"/>
    <x v="7"/>
    <x v="37"/>
    <s v="MECANINT"/>
    <s v="COORTU02"/>
    <s v="C"/>
    <s v="10FORM02"/>
    <x v="0"/>
    <d v="2022-04-03T00:00:00"/>
    <d v="2022-04-03T00:00:00"/>
    <x v="1"/>
    <s v="CUMPLE"/>
    <n v="5"/>
    <n v="5"/>
    <n v="0"/>
    <n v="5"/>
    <s v="H"/>
    <n v="1"/>
  </r>
  <r>
    <s v="105500219"/>
    <x v="9"/>
    <x v="9"/>
    <s v="FORMADO"/>
    <x v="1"/>
    <x v="14"/>
    <s v="MECANINT"/>
    <s v="COORTU02"/>
    <s v="C"/>
    <s v="10FORM01"/>
    <x v="0"/>
    <d v="2022-04-03T00:00:00"/>
    <d v="2022-04-03T00:00:00"/>
    <x v="1"/>
    <s v="CUMPLE"/>
    <n v="1"/>
    <n v="8"/>
    <n v="-7"/>
    <n v="8"/>
    <s v="H"/>
    <n v="0.125"/>
  </r>
  <r>
    <s v="105500219"/>
    <x v="9"/>
    <x v="9"/>
    <s v="FORMADO"/>
    <x v="2"/>
    <x v="36"/>
    <s v="MECANINT"/>
    <s v="COORTU02"/>
    <s v="C"/>
    <s v="10FORM01"/>
    <x v="0"/>
    <d v="2022-04-03T00:00:00"/>
    <d v="2022-04-03T00:00:00"/>
    <x v="1"/>
    <s v="CUMPLE"/>
    <n v="1"/>
    <n v="0.5"/>
    <n v="0.5"/>
    <n v="0.5"/>
    <s v="H"/>
    <n v="2"/>
  </r>
  <r>
    <s v="105471388"/>
    <x v="7"/>
    <x v="7"/>
    <s v="LINEA DE LARGA VIDA"/>
    <x v="1"/>
    <x v="14"/>
    <s v="MECANI21"/>
    <s v="COORTU02"/>
    <s v="C"/>
    <s v="10FORM02"/>
    <x v="0"/>
    <d v="2022-04-03T00:00:00"/>
    <d v="2022-03-29T00:00:00"/>
    <x v="1"/>
    <s v="CUMPLE"/>
    <n v="4"/>
    <n v="8"/>
    <n v="-4"/>
    <n v="8"/>
    <s v="H"/>
    <n v="0.5"/>
  </r>
  <r>
    <s v="105471388"/>
    <x v="7"/>
    <x v="7"/>
    <s v="LINEA DE LARGA VIDA"/>
    <x v="5"/>
    <x v="36"/>
    <s v="INSTRI08"/>
    <s v="COORTU02"/>
    <s v="C"/>
    <s v="10FORM02"/>
    <x v="0"/>
    <d v="2022-04-03T00:00:00"/>
    <d v="2022-03-31T00:00:00"/>
    <x v="1"/>
    <s v="CUMPLE"/>
    <n v="0.5"/>
    <n v="4"/>
    <n v="-3.5"/>
    <n v="4"/>
    <s v="H"/>
    <n v="0.125"/>
  </r>
  <r>
    <s v="105500219"/>
    <x v="9"/>
    <x v="9"/>
    <s v="FORMADO"/>
    <x v="5"/>
    <x v="36"/>
    <s v="INSTRI08"/>
    <s v="COORTU02"/>
    <s v="C"/>
    <s v="10FORM01"/>
    <x v="0"/>
    <d v="2022-04-03T00:00:00"/>
    <d v="2022-03-30T00:00:00"/>
    <x v="1"/>
    <s v="CUMPLE"/>
    <n v="0.5"/>
    <n v="4"/>
    <n v="-3.5"/>
    <n v="4"/>
    <s v="H"/>
    <n v="0.125"/>
  </r>
  <r>
    <s v="105471388"/>
    <x v="7"/>
    <x v="7"/>
    <s v="LINEA DE LARGA VIDA"/>
    <x v="4"/>
    <x v="13"/>
    <s v="ELTROINT"/>
    <s v="COORTU02"/>
    <s v="C"/>
    <s v="10FORM02"/>
    <x v="0"/>
    <d v="2022-04-03T00:00:00"/>
    <d v="2022-04-03T00:00:00"/>
    <x v="1"/>
    <s v="CUMPLE"/>
    <n v="2"/>
    <n v="3.4"/>
    <n v="-1.4"/>
    <n v="205"/>
    <s v="MIN"/>
    <n v="0.58823529411764708"/>
  </r>
  <r>
    <s v="105500219"/>
    <x v="9"/>
    <x v="9"/>
    <s v="FORMADO"/>
    <x v="4"/>
    <x v="13"/>
    <s v="ELTROINT"/>
    <s v="COORTU02"/>
    <s v="C"/>
    <s v="10FORM01"/>
    <x v="0"/>
    <d v="2022-04-03T00:00:00"/>
    <m/>
    <x v="0"/>
    <s v="NO CUMPLE"/>
    <n v="0"/>
    <n v="3.4"/>
    <n v="-3.4"/>
    <n v="205"/>
    <s v="MIN"/>
    <n v="0"/>
  </r>
  <r>
    <s v="105471388"/>
    <x v="7"/>
    <x v="7"/>
    <s v="LINEA DE LARGA VIDA"/>
    <x v="3"/>
    <x v="14"/>
    <s v="ELECTINT"/>
    <s v="COORTU02"/>
    <s v="C"/>
    <s v="10FORM02"/>
    <x v="0"/>
    <d v="2022-04-03T00:00:00"/>
    <d v="2022-04-03T00:00:00"/>
    <x v="1"/>
    <s v="CUMPLE"/>
    <n v="2"/>
    <n v="2"/>
    <n v="0"/>
    <n v="2"/>
    <s v="H"/>
    <n v="1"/>
  </r>
  <r>
    <s v="105471388"/>
    <x v="7"/>
    <x v="7"/>
    <s v="LINEA DE LARGA VIDA"/>
    <x v="6"/>
    <x v="36"/>
    <s v="ELECTINT"/>
    <s v="COORTU02"/>
    <s v="C"/>
    <s v="10FORM02"/>
    <x v="0"/>
    <d v="2022-04-03T00:00:00"/>
    <d v="2022-04-03T00:00:00"/>
    <x v="1"/>
    <s v="CUMPLE"/>
    <n v="4"/>
    <n v="4"/>
    <n v="0"/>
    <n v="4"/>
    <s v="H"/>
    <n v="1"/>
  </r>
  <r>
    <s v="105471388"/>
    <x v="7"/>
    <x v="7"/>
    <s v="LINEA DE LARGA VIDA"/>
    <x v="11"/>
    <x v="37"/>
    <s v="ELECTINT"/>
    <s v="COORTU02"/>
    <s v="C"/>
    <s v="10FORM02"/>
    <x v="0"/>
    <d v="2022-04-03T00:00:00"/>
    <d v="2022-03-29T00:00:00"/>
    <x v="1"/>
    <s v="CUMPLE"/>
    <n v="4"/>
    <n v="4"/>
    <n v="0"/>
    <n v="4"/>
    <s v="H"/>
    <n v="1"/>
  </r>
  <r>
    <s v="105471388"/>
    <x v="7"/>
    <x v="7"/>
    <s v="LINEA DE LARGA VIDA"/>
    <x v="0"/>
    <x v="42"/>
    <s v="ELECTINT"/>
    <s v="COORTU02"/>
    <s v="C"/>
    <s v="10FORM02"/>
    <x v="0"/>
    <d v="2022-04-03T00:00:00"/>
    <d v="2022-04-03T00:00:00"/>
    <x v="1"/>
    <s v="CUMPLE"/>
    <n v="6"/>
    <n v="6"/>
    <n v="0"/>
    <n v="6"/>
    <s v="H"/>
    <n v="1"/>
  </r>
  <r>
    <s v="105500219"/>
    <x v="9"/>
    <x v="9"/>
    <s v="FORMADO"/>
    <x v="6"/>
    <x v="36"/>
    <s v="ELECTI03"/>
    <s v="COORTU02"/>
    <s v="C"/>
    <s v="10FORM01"/>
    <x v="0"/>
    <d v="2022-04-03T00:00:00"/>
    <d v="2022-03-02T00:00:00"/>
    <x v="1"/>
    <s v="CUMPLE"/>
    <n v="4"/>
    <n v="4"/>
    <n v="0"/>
    <n v="4"/>
    <s v="H"/>
    <n v="1"/>
  </r>
  <r>
    <s v="105500219"/>
    <x v="9"/>
    <x v="9"/>
    <s v="FORMADO"/>
    <x v="3"/>
    <x v="14"/>
    <s v="ELECTI01"/>
    <s v="COORTU02"/>
    <s v="C"/>
    <s v="10FORM01"/>
    <x v="0"/>
    <d v="2022-04-03T00:00:00"/>
    <d v="2022-03-11T00:00:00"/>
    <x v="1"/>
    <s v="CUMPLE"/>
    <n v="2"/>
    <n v="2"/>
    <n v="0"/>
    <n v="2"/>
    <s v="H"/>
    <n v="1"/>
  </r>
  <r>
    <s v="105515900"/>
    <x v="1"/>
    <x v="1"/>
    <s v="EMPAQUE RIGIDO"/>
    <x v="1"/>
    <x v="3"/>
    <s v="MECANI19"/>
    <s v="COORTU01"/>
    <s v="B"/>
    <s v="10EMPA17"/>
    <x v="0"/>
    <d v="2022-03-31T00:00:00"/>
    <m/>
    <x v="0"/>
    <s v="NO CUMPLE"/>
    <n v="0"/>
    <n v="1"/>
    <n v="-1"/>
    <n v="1"/>
    <s v="H"/>
    <n v="0"/>
  </r>
  <r>
    <s v="105515900"/>
    <x v="1"/>
    <x v="1"/>
    <s v="EMPAQUE RIGIDO"/>
    <x v="2"/>
    <x v="4"/>
    <s v="INSTRI04"/>
    <s v="COORTU01"/>
    <s v="B"/>
    <s v="10EMPA17"/>
    <x v="0"/>
    <d v="2022-03-31T00:00:00"/>
    <d v="2022-03-19T00:00:00"/>
    <x v="1"/>
    <s v="CUMPLE"/>
    <n v="1"/>
    <n v="1"/>
    <n v="0"/>
    <n v="1"/>
    <s v="H"/>
    <n v="1"/>
  </r>
  <r>
    <s v="105515900"/>
    <x v="1"/>
    <x v="1"/>
    <s v="EMPAQUE RIGIDO"/>
    <x v="3"/>
    <x v="5"/>
    <s v="ELECTI03"/>
    <s v="COORTU01"/>
    <s v="B"/>
    <s v="10EMPA17"/>
    <x v="0"/>
    <d v="2022-03-31T00:00:00"/>
    <d v="2022-03-11T00:00:00"/>
    <x v="1"/>
    <s v="CUMPLE"/>
    <n v="1"/>
    <n v="1"/>
    <n v="0"/>
    <n v="1"/>
    <s v="H"/>
    <n v="1"/>
  </r>
  <r>
    <s v="105525991"/>
    <x v="8"/>
    <x v="8"/>
    <s v="FORMADO"/>
    <x v="1"/>
    <x v="85"/>
    <s v="MECANINT"/>
    <s v="COORTU02"/>
    <s v="C"/>
    <s v="10FORM01"/>
    <x v="0"/>
    <d v="2022-03-29T00:00:00"/>
    <m/>
    <x v="0"/>
    <s v="NO CUMPLE"/>
    <n v="0"/>
    <n v="1"/>
    <n v="-1"/>
    <n v="1"/>
    <s v="H"/>
    <n v="0"/>
  </r>
  <r>
    <s v="105525992"/>
    <x v="9"/>
    <x v="9"/>
    <s v="FORMADO"/>
    <x v="1"/>
    <x v="85"/>
    <s v="MECANINT"/>
    <s v="COORTU02"/>
    <s v="C"/>
    <s v="10FORM01"/>
    <x v="0"/>
    <d v="2022-03-29T00:00:00"/>
    <m/>
    <x v="0"/>
    <s v="NO CUMPLE"/>
    <n v="0"/>
    <n v="1"/>
    <n v="-1"/>
    <n v="1"/>
    <s v="H"/>
    <n v="0"/>
  </r>
  <r>
    <s v="105440154"/>
    <x v="3"/>
    <x v="3"/>
    <s v="EMPAQUE"/>
    <x v="3"/>
    <x v="7"/>
    <s v="ELECTI09"/>
    <s v="COORTU01"/>
    <s v="B"/>
    <s v="10EMPA03"/>
    <x v="0"/>
    <d v="2022-03-16T00:00:00"/>
    <d v="2022-03-11T00:00:00"/>
    <x v="1"/>
    <s v="CUMPLE"/>
    <n v="1"/>
    <n v="1"/>
    <n v="0"/>
    <n v="1"/>
    <s v="H"/>
    <n v="1"/>
  </r>
  <r>
    <s v="105501914"/>
    <x v="8"/>
    <x v="8"/>
    <s v="FORMADO"/>
    <x v="1"/>
    <x v="85"/>
    <s v="MECANINT"/>
    <s v="COORTU02"/>
    <s v="C"/>
    <s v="10FORM01"/>
    <x v="0"/>
    <d v="2022-03-15T00:00:00"/>
    <m/>
    <x v="0"/>
    <s v="NO CUMPLE"/>
    <n v="0"/>
    <n v="1"/>
    <n v="-1"/>
    <n v="1"/>
    <s v="H"/>
    <n v="0"/>
  </r>
  <r>
    <s v="105501915"/>
    <x v="9"/>
    <x v="9"/>
    <s v="FORMADO"/>
    <x v="1"/>
    <x v="85"/>
    <s v="MECANINT"/>
    <s v="COORTU02"/>
    <s v="C"/>
    <s v="10FORM01"/>
    <x v="0"/>
    <d v="2022-03-15T00:00:00"/>
    <m/>
    <x v="0"/>
    <s v="NO CUMPLE"/>
    <n v="0"/>
    <n v="1"/>
    <n v="-1"/>
    <n v="1"/>
    <s v="H"/>
    <n v="0"/>
  </r>
  <r>
    <s v="105500224"/>
    <x v="7"/>
    <x v="7"/>
    <s v="LINEA DE LARGA VIDA"/>
    <x v="1"/>
    <x v="85"/>
    <s v="MECANINT"/>
    <s v="COORTU02"/>
    <s v="C"/>
    <s v="10FORM02"/>
    <x v="0"/>
    <d v="2022-03-14T00:00:00"/>
    <m/>
    <x v="0"/>
    <s v="NO CUMPLE"/>
    <n v="0"/>
    <n v="1"/>
    <n v="-1"/>
    <n v="1"/>
    <s v="H"/>
    <n v="0"/>
  </r>
  <r>
    <s v="105508792"/>
    <x v="2"/>
    <x v="2"/>
    <s v="EMPAQUE"/>
    <x v="2"/>
    <x v="6"/>
    <s v="ELECTI03"/>
    <s v="COORTU01"/>
    <s v="B"/>
    <s v="10EMPA15"/>
    <x v="0"/>
    <d v="2022-03-13T00:00:00"/>
    <d v="2022-03-13T00:00:00"/>
    <x v="1"/>
    <s v="CUMPLE"/>
    <n v="1"/>
    <n v="2"/>
    <n v="-1"/>
    <n v="2"/>
    <s v="H"/>
    <n v="0.5"/>
  </r>
  <r>
    <s v="105474937"/>
    <x v="1"/>
    <x v="1"/>
    <s v="EMPAQUE RIGIDO"/>
    <x v="1"/>
    <x v="1"/>
    <s v="MECANINT"/>
    <s v="COORTU03"/>
    <s v="B"/>
    <s v="10EMPA17"/>
    <x v="0"/>
    <d v="2022-03-12T00:00:00"/>
    <m/>
    <x v="0"/>
    <s v="NO CUMPLE"/>
    <n v="0"/>
    <n v="3"/>
    <n v="-3"/>
    <n v="3"/>
    <s v="H"/>
    <n v="0"/>
  </r>
  <r>
    <s v="105474937"/>
    <x v="1"/>
    <x v="1"/>
    <s v="EMPAQUE RIGIDO"/>
    <x v="16"/>
    <x v="82"/>
    <s v="MECANI15"/>
    <s v="COORTU03"/>
    <s v="B"/>
    <s v="10EMPA17"/>
    <x v="0"/>
    <d v="2022-03-12T00:00:00"/>
    <d v="2022-03-03T00:00:00"/>
    <x v="1"/>
    <s v="CUMPLE"/>
    <n v="8"/>
    <n v="5"/>
    <n v="3"/>
    <n v="5"/>
    <s v="H"/>
    <n v="1.6"/>
  </r>
  <r>
    <s v="105474937"/>
    <x v="1"/>
    <x v="1"/>
    <s v="EMPAQUE RIGIDO"/>
    <x v="2"/>
    <x v="2"/>
    <s v="INSTRINT"/>
    <s v="COORTU03"/>
    <s v="B"/>
    <s v="10EMPA17"/>
    <x v="0"/>
    <d v="2022-03-12T00:00:00"/>
    <d v="2022-03-08T00:00:00"/>
    <x v="1"/>
    <s v="CUMPLE"/>
    <n v="1"/>
    <n v="1"/>
    <n v="0"/>
    <n v="1"/>
    <s v="H"/>
    <n v="1"/>
  </r>
  <r>
    <s v="105474937"/>
    <x v="1"/>
    <x v="1"/>
    <s v="EMPAQUE RIGIDO"/>
    <x v="3"/>
    <x v="6"/>
    <s v="ELECTI03"/>
    <s v="COORTU03"/>
    <s v="B"/>
    <s v="10EMPA17"/>
    <x v="0"/>
    <d v="2022-03-12T00:00:00"/>
    <d v="2022-03-08T00:00:00"/>
    <x v="1"/>
    <s v="CUMPLE"/>
    <n v="1"/>
    <n v="1"/>
    <n v="0"/>
    <n v="1"/>
    <s v="H"/>
    <n v="1"/>
  </r>
  <r>
    <s v="105442920"/>
    <x v="2"/>
    <x v="2"/>
    <s v="EMPAQUE"/>
    <x v="3"/>
    <x v="7"/>
    <s v="ELECTI03"/>
    <s v="COORTU01"/>
    <s v="B"/>
    <s v="10EMPA15"/>
    <x v="0"/>
    <d v="2022-03-10T00:00:00"/>
    <d v="2022-03-10T00:00:00"/>
    <x v="1"/>
    <s v="CUMPLE"/>
    <n v="1"/>
    <n v="1"/>
    <n v="0"/>
    <n v="1"/>
    <s v="H"/>
    <n v="1"/>
  </r>
  <r>
    <s v="105483239"/>
    <x v="3"/>
    <x v="3"/>
    <s v="EMPAQUE"/>
    <x v="16"/>
    <x v="90"/>
    <s v="INSTRI08"/>
    <s v="COORTU01"/>
    <s v="B"/>
    <s v="10EMPA03"/>
    <x v="0"/>
    <d v="2022-03-09T00:00:00"/>
    <m/>
    <x v="0"/>
    <s v="NO CUMPLE"/>
    <n v="0"/>
    <n v="0"/>
    <n v="0"/>
    <n v="0"/>
    <s v="H"/>
    <e v="#DIV/0!"/>
  </r>
  <r>
    <s v="105483239"/>
    <x v="3"/>
    <x v="3"/>
    <s v="EMPAQUE"/>
    <x v="10"/>
    <x v="19"/>
    <s v="ELECTI03"/>
    <s v="COORTU01"/>
    <s v="B"/>
    <s v="10EMPA03"/>
    <x v="0"/>
    <d v="2022-03-09T00:00:00"/>
    <d v="2022-03-13T00:00:00"/>
    <x v="1"/>
    <s v="NO CUMPLE"/>
    <n v="1"/>
    <n v="2"/>
    <n v="-1"/>
    <n v="2"/>
    <s v="H"/>
    <n v="0.5"/>
  </r>
  <r>
    <s v="105412903"/>
    <x v="3"/>
    <x v="3"/>
    <s v="EMPAQUE"/>
    <x v="5"/>
    <x v="13"/>
    <s v="MECANI17"/>
    <s v="COORTU01"/>
    <s v="B"/>
    <s v="10EMPA03"/>
    <x v="0"/>
    <d v="2022-03-08T00:00:00"/>
    <d v="2022-03-01T00:00:00"/>
    <x v="1"/>
    <s v="CUMPLE"/>
    <n v="3"/>
    <n v="8"/>
    <n v="-5"/>
    <n v="8"/>
    <s v="H"/>
    <n v="0.375"/>
  </r>
  <r>
    <s v="105412903"/>
    <x v="3"/>
    <x v="3"/>
    <s v="EMPAQUE"/>
    <x v="0"/>
    <x v="13"/>
    <s v="INSTRINT"/>
    <s v="COORTU01"/>
    <s v="B"/>
    <s v="10EMPA03"/>
    <x v="0"/>
    <d v="2022-03-08T00:00:00"/>
    <m/>
    <x v="0"/>
    <s v="NO CUMPLE"/>
    <n v="0"/>
    <n v="13.5"/>
    <n v="-13.5"/>
    <n v="13.5"/>
    <s v="H"/>
    <n v="0"/>
  </r>
  <r>
    <s v="105412903"/>
    <x v="3"/>
    <x v="3"/>
    <s v="EMPAQUE"/>
    <x v="4"/>
    <x v="13"/>
    <s v="ELTROI03"/>
    <s v="COORTU01"/>
    <s v="B"/>
    <s v="10EMPA03"/>
    <x v="0"/>
    <d v="2022-03-08T00:00:00"/>
    <d v="2022-02-10T00:00:00"/>
    <x v="1"/>
    <s v="CUMPLE"/>
    <n v="1"/>
    <n v="1"/>
    <n v="0"/>
    <n v="1"/>
    <s v="H"/>
    <n v="1"/>
  </r>
  <r>
    <s v="105412903"/>
    <x v="3"/>
    <x v="3"/>
    <s v="EMPAQUE"/>
    <x v="11"/>
    <x v="13"/>
    <s v="ELECTI03"/>
    <s v="COORTU01"/>
    <s v="B"/>
    <s v="10EMPA03"/>
    <x v="0"/>
    <d v="2022-03-08T00:00:00"/>
    <d v="2022-01-31T00:00:00"/>
    <x v="1"/>
    <s v="CUMPLE"/>
    <n v="2"/>
    <n v="10"/>
    <n v="-8"/>
    <n v="5"/>
    <s v="H"/>
    <n v="0.2"/>
  </r>
  <r>
    <s v="105408540"/>
    <x v="9"/>
    <x v="9"/>
    <s v="FORMADO"/>
    <x v="1"/>
    <x v="14"/>
    <s v="MECANINT"/>
    <s v="COORTU02"/>
    <s v="C"/>
    <s v="10FORM01"/>
    <x v="0"/>
    <d v="2022-03-06T00:00:00"/>
    <m/>
    <x v="0"/>
    <s v="NO CUMPLE"/>
    <n v="0"/>
    <n v="8"/>
    <n v="-8"/>
    <n v="8"/>
    <s v="H"/>
    <n v="0"/>
  </r>
  <r>
    <s v="105408540"/>
    <x v="9"/>
    <x v="9"/>
    <s v="FORMADO"/>
    <x v="3"/>
    <x v="14"/>
    <s v="ELECTINT"/>
    <s v="COORTU02"/>
    <s v="C"/>
    <s v="10FORM01"/>
    <x v="0"/>
    <d v="2022-03-06T00:00:00"/>
    <m/>
    <x v="0"/>
    <s v="NO CUMPLE"/>
    <n v="0"/>
    <n v="2"/>
    <n v="-2"/>
    <n v="2"/>
    <s v="H"/>
    <n v="0"/>
  </r>
  <r>
    <s v="105477871"/>
    <x v="2"/>
    <x v="2"/>
    <s v="EMPAQUE"/>
    <x v="1"/>
    <x v="1"/>
    <s v="MECANI02"/>
    <s v="COORTU01"/>
    <s v="B"/>
    <s v="10EMPA15"/>
    <x v="0"/>
    <d v="2022-03-02T00:00:00"/>
    <d v="2022-02-09T00:00:00"/>
    <x v="1"/>
    <s v="CUMPLE"/>
    <n v="1"/>
    <n v="2"/>
    <n v="-1"/>
    <n v="2"/>
    <s v="H"/>
    <n v="0.5"/>
  </r>
  <r>
    <s v="105481686"/>
    <x v="8"/>
    <x v="8"/>
    <s v="FORMADO"/>
    <x v="1"/>
    <x v="85"/>
    <s v="MECANINT"/>
    <s v="COORTU02"/>
    <s v="C"/>
    <s v="10FORM01"/>
    <x v="0"/>
    <d v="2022-03-01T00:00:00"/>
    <m/>
    <x v="0"/>
    <s v="NO CUMPLE"/>
    <n v="0"/>
    <n v="1"/>
    <n v="-1"/>
    <n v="1"/>
    <s v="H"/>
    <n v="0"/>
  </r>
  <r>
    <s v="105481687"/>
    <x v="9"/>
    <x v="9"/>
    <s v="FORMADO"/>
    <x v="1"/>
    <x v="85"/>
    <s v="MECANINT"/>
    <s v="COORTU02"/>
    <s v="C"/>
    <s v="10FORM01"/>
    <x v="0"/>
    <d v="2022-03-01T00:00:00"/>
    <m/>
    <x v="0"/>
    <s v="NO CUMPLE"/>
    <n v="0"/>
    <n v="1"/>
    <n v="-1"/>
    <n v="1"/>
    <s v="H"/>
    <n v="0"/>
  </r>
  <r>
    <s v="105479503"/>
    <x v="7"/>
    <x v="7"/>
    <s v="LINEA DE LARGA VIDA"/>
    <x v="1"/>
    <x v="85"/>
    <s v="MECANINT"/>
    <s v="COORTU02"/>
    <s v="C"/>
    <s v="10FORM02"/>
    <x v="0"/>
    <d v="2022-02-28T00:00:00"/>
    <m/>
    <x v="0"/>
    <s v="NO CUMPLE"/>
    <n v="0"/>
    <n v="1"/>
    <n v="-1"/>
    <n v="1"/>
    <s v="H"/>
    <n v="0"/>
  </r>
  <r>
    <s v="105464655"/>
    <x v="1"/>
    <x v="1"/>
    <s v="EMPAQUE RIGIDO"/>
    <x v="1"/>
    <x v="3"/>
    <s v="MECANI17"/>
    <s v="COORTU01"/>
    <s v="B"/>
    <s v="10EMPA17"/>
    <x v="0"/>
    <d v="2022-02-24T00:00:00"/>
    <d v="2022-02-06T00:00:00"/>
    <x v="1"/>
    <s v="CUMPLE"/>
    <n v="0.5"/>
    <n v="1"/>
    <n v="-0.5"/>
    <n v="1"/>
    <s v="H"/>
    <n v="0.5"/>
  </r>
  <r>
    <s v="105464655"/>
    <x v="1"/>
    <x v="1"/>
    <s v="EMPAQUE RIGIDO"/>
    <x v="2"/>
    <x v="4"/>
    <s v="INSTRINT"/>
    <s v="COORTU01"/>
    <s v="B"/>
    <s v="10EMPA17"/>
    <x v="0"/>
    <d v="2022-02-24T00:00:00"/>
    <m/>
    <x v="0"/>
    <s v="NO CUMPLE"/>
    <n v="0"/>
    <n v="1"/>
    <n v="-1"/>
    <n v="1"/>
    <s v="H"/>
    <n v="0"/>
  </r>
  <r>
    <s v="105464655"/>
    <x v="1"/>
    <x v="1"/>
    <s v="EMPAQUE RIGIDO"/>
    <x v="3"/>
    <x v="5"/>
    <s v="ELECTI03"/>
    <s v="COORTU01"/>
    <s v="B"/>
    <s v="10EMPA17"/>
    <x v="0"/>
    <d v="2022-02-24T00:00:00"/>
    <d v="2022-02-24T00:00:00"/>
    <x v="1"/>
    <s v="CUMPLE"/>
    <n v="1"/>
    <n v="1"/>
    <n v="0"/>
    <n v="1"/>
    <s v="H"/>
    <n v="1"/>
  </r>
  <r>
    <s v="105405146"/>
    <x v="2"/>
    <x v="2"/>
    <s v="EMPAQUE"/>
    <x v="3"/>
    <x v="7"/>
    <s v="ELECTI03"/>
    <s v="COORTU01"/>
    <s v="B"/>
    <s v="10EMPA15"/>
    <x v="0"/>
    <d v="2022-02-16T00:00:00"/>
    <d v="2022-02-15T00:00:00"/>
    <x v="1"/>
    <s v="CUMPLE"/>
    <n v="1"/>
    <n v="1"/>
    <n v="0"/>
    <n v="1"/>
    <s v="H"/>
    <n v="1"/>
  </r>
  <r>
    <s v="105405146"/>
    <x v="2"/>
    <x v="2"/>
    <s v="EMPAQUE"/>
    <x v="2"/>
    <x v="8"/>
    <s v="ELECTI03"/>
    <s v="COORTU01"/>
    <s v="B"/>
    <s v="10EMPA15"/>
    <x v="0"/>
    <d v="2022-02-16T00:00:00"/>
    <d v="2022-02-15T00:00:00"/>
    <x v="1"/>
    <s v="CUMPLE"/>
    <n v="1"/>
    <n v="1"/>
    <n v="0"/>
    <n v="1"/>
    <s v="H"/>
    <n v="1"/>
  </r>
  <r>
    <s v="105460768"/>
    <x v="8"/>
    <x v="8"/>
    <s v="FORMADO"/>
    <x v="1"/>
    <x v="85"/>
    <s v="MECANINT"/>
    <s v="COORTU02"/>
    <s v="C"/>
    <s v="10FORM01"/>
    <x v="0"/>
    <d v="2022-02-15T00:00:00"/>
    <m/>
    <x v="0"/>
    <s v="NO CUMPLE"/>
    <n v="0"/>
    <n v="1"/>
    <n v="-1"/>
    <n v="1"/>
    <s v="H"/>
    <n v="0"/>
  </r>
  <r>
    <s v="105460769"/>
    <x v="9"/>
    <x v="9"/>
    <s v="FORMADO"/>
    <x v="1"/>
    <x v="85"/>
    <s v="MECANINT"/>
    <s v="COORTU02"/>
    <s v="C"/>
    <s v="10FORM01"/>
    <x v="0"/>
    <d v="2022-02-15T00:00:00"/>
    <m/>
    <x v="0"/>
    <s v="NO CUMPLE"/>
    <n v="0"/>
    <n v="1"/>
    <n v="-1"/>
    <n v="1"/>
    <s v="H"/>
    <n v="0"/>
  </r>
  <r>
    <s v="105458959"/>
    <x v="7"/>
    <x v="7"/>
    <s v="LINEA DE LARGA VIDA"/>
    <x v="1"/>
    <x v="85"/>
    <s v="MECANINT"/>
    <s v="COORTU02"/>
    <s v="C"/>
    <s v="10FORM02"/>
    <x v="0"/>
    <d v="2022-02-14T00:00:00"/>
    <m/>
    <x v="0"/>
    <s v="NO CUMPLE"/>
    <n v="0"/>
    <n v="1"/>
    <n v="-1"/>
    <n v="1"/>
    <s v="H"/>
    <n v="0"/>
  </r>
  <r>
    <s v="105412908"/>
    <x v="1"/>
    <x v="1"/>
    <s v="EMPAQUE RIGIDO"/>
    <x v="5"/>
    <x v="17"/>
    <s v="MECANI17"/>
    <s v="COORTU03"/>
    <s v="B"/>
    <s v="10EMPA17"/>
    <x v="0"/>
    <d v="2022-02-14T00:00:00"/>
    <d v="2022-02-06T00:00:00"/>
    <x v="1"/>
    <s v="CUMPLE"/>
    <n v="3"/>
    <n v="5"/>
    <n v="-2"/>
    <n v="5"/>
    <s v="H"/>
    <n v="0.6"/>
  </r>
  <r>
    <s v="105412908"/>
    <x v="1"/>
    <x v="1"/>
    <s v="EMPAQUE RIGIDO"/>
    <x v="0"/>
    <x v="77"/>
    <s v="MECANI17"/>
    <s v="COORTU03"/>
    <s v="B"/>
    <s v="10EMPA17"/>
    <x v="0"/>
    <d v="2022-02-14T00:00:00"/>
    <d v="2022-02-06T00:00:00"/>
    <x v="1"/>
    <s v="CUMPLE"/>
    <n v="3"/>
    <n v="3"/>
    <n v="0"/>
    <n v="3"/>
    <s v="H"/>
    <n v="1"/>
  </r>
  <r>
    <s v="105412908"/>
    <x v="1"/>
    <x v="1"/>
    <s v="EMPAQUE RIGIDO"/>
    <x v="8"/>
    <x v="47"/>
    <s v="MECANI17"/>
    <s v="COORTU03"/>
    <s v="B"/>
    <s v="10EMPA17"/>
    <x v="0"/>
    <d v="2022-02-14T00:00:00"/>
    <d v="2022-02-06T00:00:00"/>
    <x v="1"/>
    <s v="CUMPLE"/>
    <n v="6"/>
    <n v="16"/>
    <n v="-10"/>
    <n v="16"/>
    <s v="H"/>
    <n v="0.375"/>
  </r>
  <r>
    <s v="105412908"/>
    <x v="1"/>
    <x v="1"/>
    <s v="EMPAQUE RIGIDO"/>
    <x v="12"/>
    <x v="79"/>
    <s v="INSTRINT"/>
    <s v="COORTU03"/>
    <s v="B"/>
    <s v="10EMPA17"/>
    <x v="0"/>
    <d v="2022-02-14T00:00:00"/>
    <m/>
    <x v="0"/>
    <s v="NO CUMPLE"/>
    <n v="0"/>
    <n v="2"/>
    <n v="-2"/>
    <n v="2"/>
    <s v="H"/>
    <n v="0"/>
  </r>
  <r>
    <s v="105412908"/>
    <x v="1"/>
    <x v="1"/>
    <s v="EMPAQUE RIGIDO"/>
    <x v="9"/>
    <x v="78"/>
    <s v="INSTRINT"/>
    <s v="COORTU03"/>
    <s v="B"/>
    <s v="10EMPA17"/>
    <x v="0"/>
    <d v="2022-02-14T00:00:00"/>
    <m/>
    <x v="0"/>
    <s v="NO CUMPLE"/>
    <n v="0"/>
    <n v="5"/>
    <n v="-5"/>
    <n v="5"/>
    <s v="H"/>
    <n v="0"/>
  </r>
  <r>
    <s v="105412908"/>
    <x v="1"/>
    <x v="1"/>
    <s v="EMPAQUE RIGIDO"/>
    <x v="10"/>
    <x v="24"/>
    <s v="INSTRINT"/>
    <s v="COORTU03"/>
    <s v="B"/>
    <s v="10EMPA17"/>
    <x v="0"/>
    <d v="2022-02-14T00:00:00"/>
    <m/>
    <x v="0"/>
    <s v="NO CUMPLE"/>
    <n v="0"/>
    <n v="5"/>
    <n v="-5"/>
    <n v="5"/>
    <s v="H"/>
    <n v="0"/>
  </r>
  <r>
    <s v="105412908"/>
    <x v="1"/>
    <x v="1"/>
    <s v="EMPAQUE RIGIDO"/>
    <x v="11"/>
    <x v="18"/>
    <s v="ELTROINT"/>
    <s v="COORTU03"/>
    <s v="B"/>
    <s v="10EMPA17"/>
    <x v="0"/>
    <d v="2022-02-14T00:00:00"/>
    <m/>
    <x v="0"/>
    <s v="NO CUMPLE"/>
    <n v="0"/>
    <n v="8"/>
    <n v="-8"/>
    <n v="8"/>
    <s v="H"/>
    <n v="0"/>
  </r>
  <r>
    <s v="105412908"/>
    <x v="1"/>
    <x v="1"/>
    <s v="EMPAQUE RIGIDO"/>
    <x v="6"/>
    <x v="16"/>
    <s v="ELECTINT"/>
    <s v="COORTU03"/>
    <s v="B"/>
    <s v="10EMPA17"/>
    <x v="0"/>
    <d v="2022-02-14T00:00:00"/>
    <m/>
    <x v="0"/>
    <s v="NO CUMPLE"/>
    <n v="0"/>
    <n v="3"/>
    <n v="-3"/>
    <n v="3"/>
    <s v="H"/>
    <n v="0"/>
  </r>
  <r>
    <s v="105412908"/>
    <x v="1"/>
    <x v="1"/>
    <s v="EMPAQUE RIGIDO"/>
    <x v="4"/>
    <x v="25"/>
    <s v="ELECTINT"/>
    <s v="COORTU03"/>
    <s v="B"/>
    <s v="10EMPA17"/>
    <x v="0"/>
    <d v="2022-02-14T00:00:00"/>
    <m/>
    <x v="0"/>
    <s v="NO CUMPLE"/>
    <n v="0"/>
    <n v="2"/>
    <n v="-2"/>
    <n v="2"/>
    <s v="H"/>
    <n v="0"/>
  </r>
  <r>
    <s v="105412908"/>
    <x v="1"/>
    <x v="1"/>
    <s v="EMPAQUE RIGIDO"/>
    <x v="7"/>
    <x v="51"/>
    <s v="ELECTINT"/>
    <s v="COORTU03"/>
    <s v="B"/>
    <s v="10EMPA17"/>
    <x v="0"/>
    <d v="2022-02-14T00:00:00"/>
    <m/>
    <x v="0"/>
    <s v="NO CUMPLE"/>
    <n v="0"/>
    <n v="1.5"/>
    <n v="-1.5"/>
    <n v="1.5"/>
    <s v="H"/>
    <n v="0"/>
  </r>
  <r>
    <s v="105418280"/>
    <x v="1"/>
    <x v="1"/>
    <s v="EMPAQUE RIGIDO"/>
    <x v="1"/>
    <x v="3"/>
    <s v="MECANI17"/>
    <s v="COORTU01"/>
    <s v="B"/>
    <s v="10EMPA17"/>
    <x v="0"/>
    <d v="2022-02-13T00:00:00"/>
    <d v="2022-02-06T00:00:00"/>
    <x v="1"/>
    <s v="CUMPLE"/>
    <n v="0.5"/>
    <n v="1"/>
    <n v="-0.5"/>
    <n v="1"/>
    <s v="H"/>
    <n v="0.5"/>
  </r>
  <r>
    <s v="105418280"/>
    <x v="1"/>
    <x v="1"/>
    <s v="EMPAQUE RIGIDO"/>
    <x v="2"/>
    <x v="4"/>
    <s v="INSTRINT"/>
    <s v="COORTU01"/>
    <s v="B"/>
    <s v="10EMPA17"/>
    <x v="0"/>
    <d v="2022-02-13T00:00:00"/>
    <m/>
    <x v="0"/>
    <s v="NO CUMPLE"/>
    <n v="0"/>
    <n v="1"/>
    <n v="-1"/>
    <n v="1"/>
    <s v="H"/>
    <n v="0"/>
  </r>
  <r>
    <s v="105418280"/>
    <x v="1"/>
    <x v="1"/>
    <s v="EMPAQUE RIGIDO"/>
    <x v="3"/>
    <x v="5"/>
    <s v="ELECTINT"/>
    <s v="COORTU01"/>
    <s v="B"/>
    <s v="10EMPA17"/>
    <x v="0"/>
    <d v="2022-02-13T00:00:00"/>
    <m/>
    <x v="0"/>
    <s v="NO CUMPLE"/>
    <n v="0"/>
    <n v="1"/>
    <n v="-1"/>
    <n v="1"/>
    <s v="H"/>
    <n v="0"/>
  </r>
  <r>
    <s v="105449559"/>
    <x v="2"/>
    <x v="2"/>
    <s v="EMPAQUE"/>
    <x v="3"/>
    <x v="17"/>
    <s v="MECANINT"/>
    <s v="COORTU01"/>
    <s v="B"/>
    <s v="10EMPA15"/>
    <x v="0"/>
    <d v="2022-02-09T00:00:00"/>
    <m/>
    <x v="0"/>
    <s v="NO CUMPLE"/>
    <n v="0"/>
    <n v="3"/>
    <n v="-3"/>
    <n v="3"/>
    <s v="H"/>
    <n v="0"/>
  </r>
  <r>
    <s v="105449559"/>
    <x v="2"/>
    <x v="2"/>
    <s v="EMPAQUE"/>
    <x v="6"/>
    <x v="18"/>
    <s v="ELTROINT"/>
    <s v="COORTU01"/>
    <s v="B"/>
    <s v="10EMPA15"/>
    <x v="0"/>
    <d v="2022-02-09T00:00:00"/>
    <m/>
    <x v="0"/>
    <s v="NO CUMPLE"/>
    <n v="0"/>
    <n v="2"/>
    <n v="-2"/>
    <n v="2"/>
    <s v="H"/>
    <n v="0"/>
  </r>
  <r>
    <s v="105449559"/>
    <x v="2"/>
    <x v="2"/>
    <s v="EMPAQUE"/>
    <x v="8"/>
    <x v="16"/>
    <s v="ELECTINT"/>
    <s v="COORTU01"/>
    <s v="B"/>
    <s v="10EMPA15"/>
    <x v="0"/>
    <d v="2022-02-09T00:00:00"/>
    <m/>
    <x v="0"/>
    <s v="NO CUMPLE"/>
    <n v="0"/>
    <n v="4"/>
    <n v="-4"/>
    <n v="4"/>
    <s v="H"/>
    <n v="0"/>
  </r>
  <r>
    <s v="105440235"/>
    <x v="8"/>
    <x v="8"/>
    <s v="FORMADO"/>
    <x v="1"/>
    <x v="85"/>
    <s v="MECANINT"/>
    <s v="COORTU02"/>
    <s v="C"/>
    <s v="10FORM01"/>
    <x v="0"/>
    <d v="2022-02-01T00:00:00"/>
    <m/>
    <x v="0"/>
    <s v="NO CUMPLE"/>
    <n v="0"/>
    <n v="1"/>
    <n v="-1"/>
    <n v="1"/>
    <s v="H"/>
    <n v="0"/>
  </r>
  <r>
    <s v="105440237"/>
    <x v="9"/>
    <x v="9"/>
    <s v="FORMADO"/>
    <x v="1"/>
    <x v="85"/>
    <s v="MECANINT"/>
    <s v="COORTU02"/>
    <s v="C"/>
    <s v="10FORM01"/>
    <x v="0"/>
    <d v="2022-02-01T00:00:00"/>
    <m/>
    <x v="0"/>
    <s v="NO CUMPLE"/>
    <n v="0"/>
    <n v="1"/>
    <n v="-1"/>
    <n v="1"/>
    <s v="H"/>
    <n v="0"/>
  </r>
  <r>
    <s v="105438498"/>
    <x v="7"/>
    <x v="7"/>
    <s v="LINEA DE LARGA VIDA"/>
    <x v="1"/>
    <x v="85"/>
    <s v="MECANINT"/>
    <s v="COORTU02"/>
    <s v="C"/>
    <s v="10FORM02"/>
    <x v="0"/>
    <d v="2022-01-31T00:00:00"/>
    <m/>
    <x v="0"/>
    <s v="NO CUMPLE"/>
    <n v="0"/>
    <n v="1"/>
    <n v="-1"/>
    <n v="1"/>
    <s v="H"/>
    <n v="0"/>
  </r>
  <r>
    <s v="105405141"/>
    <x v="3"/>
    <x v="3"/>
    <s v="EMPAQUE"/>
    <x v="3"/>
    <x v="7"/>
    <s v="ELECTI09"/>
    <s v="COORTU01"/>
    <s v="B"/>
    <s v="10EMPA03"/>
    <x v="0"/>
    <d v="2022-01-29T00:00:00"/>
    <d v="2022-01-29T00:00:00"/>
    <x v="1"/>
    <s v="CUMPLE"/>
    <n v="1"/>
    <n v="1"/>
    <n v="0"/>
    <n v="1"/>
    <s v="H"/>
    <n v="1"/>
  </r>
  <r>
    <s v="105405141"/>
    <x v="3"/>
    <x v="3"/>
    <s v="EMPAQUE"/>
    <x v="2"/>
    <x v="8"/>
    <s v="ELECTI09"/>
    <s v="COORTU01"/>
    <s v="B"/>
    <s v="10EMPA03"/>
    <x v="0"/>
    <d v="2022-01-29T00:00:00"/>
    <d v="2022-02-08T00:00:00"/>
    <x v="1"/>
    <s v="NO CUMPLE"/>
    <n v="1"/>
    <n v="1"/>
    <n v="0"/>
    <n v="1"/>
    <s v="H"/>
    <n v="1"/>
  </r>
  <r>
    <s v="105432562"/>
    <x v="1"/>
    <x v="1"/>
    <s v="EMPAQUE RIGIDO"/>
    <x v="1"/>
    <x v="1"/>
    <s v="MECANI19"/>
    <s v="COORTU03"/>
    <s v="B"/>
    <s v="10EMPA17"/>
    <x v="0"/>
    <d v="2022-01-27T00:00:00"/>
    <d v="2022-01-23T00:00:00"/>
    <x v="1"/>
    <s v="CUMPLE"/>
    <n v="1"/>
    <n v="3"/>
    <n v="-2"/>
    <n v="3"/>
    <s v="H"/>
    <n v="0.33333333333333331"/>
  </r>
  <r>
    <s v="105432562"/>
    <x v="1"/>
    <x v="1"/>
    <s v="EMPAQUE RIGIDO"/>
    <x v="2"/>
    <x v="2"/>
    <s v="INSTRINT"/>
    <s v="COORTU03"/>
    <s v="B"/>
    <s v="10EMPA17"/>
    <x v="0"/>
    <d v="2022-01-27T00:00:00"/>
    <m/>
    <x v="0"/>
    <s v="NO CUMPLE"/>
    <n v="0"/>
    <n v="1"/>
    <n v="-1"/>
    <n v="1"/>
    <s v="H"/>
    <n v="0"/>
  </r>
  <r>
    <s v="105431337"/>
    <x v="2"/>
    <x v="2"/>
    <s v="EMPAQUE"/>
    <x v="1"/>
    <x v="1"/>
    <s v="MECANI02"/>
    <s v="COORTU01"/>
    <s v="B"/>
    <s v="10EMPA15"/>
    <x v="0"/>
    <d v="2022-01-26T00:00:00"/>
    <d v="2022-02-09T00:00:00"/>
    <x v="1"/>
    <s v="NO CUMPLE"/>
    <n v="1"/>
    <n v="2"/>
    <n v="-1"/>
    <n v="2"/>
    <s v="H"/>
    <n v="0.5"/>
  </r>
  <r>
    <s v="105408936"/>
    <x v="2"/>
    <x v="2"/>
    <s v="EMPAQUE"/>
    <x v="9"/>
    <x v="27"/>
    <s v="MECANINT"/>
    <s v="COORTU01"/>
    <s v="B"/>
    <s v="10EMPA15"/>
    <x v="0"/>
    <d v="2022-01-19T00:00:00"/>
    <m/>
    <x v="0"/>
    <s v="NO CUMPLE"/>
    <n v="0"/>
    <n v="1"/>
    <n v="-1"/>
    <n v="1"/>
    <s v="H"/>
    <n v="0"/>
  </r>
  <r>
    <s v="105408936"/>
    <x v="2"/>
    <x v="2"/>
    <s v="EMPAQUE"/>
    <x v="2"/>
    <x v="6"/>
    <s v="ELECTINT"/>
    <s v="COORTU01"/>
    <s v="B"/>
    <s v="10EMPA15"/>
    <x v="0"/>
    <d v="2022-01-19T00:00:00"/>
    <m/>
    <x v="0"/>
    <s v="NO CUMPLE"/>
    <n v="0"/>
    <n v="2"/>
    <n v="-2"/>
    <n v="2"/>
    <s v="H"/>
    <n v="0"/>
  </r>
  <r>
    <s v="105415027"/>
    <x v="8"/>
    <x v="8"/>
    <s v="FORMADO"/>
    <x v="1"/>
    <x v="85"/>
    <s v="MECANINT"/>
    <s v="COORTU02"/>
    <s v="C"/>
    <s v="10FORM01"/>
    <x v="0"/>
    <d v="2022-01-18T00:00:00"/>
    <m/>
    <x v="0"/>
    <s v="NO CUMPLE"/>
    <n v="0"/>
    <n v="1"/>
    <n v="-1"/>
    <n v="1"/>
    <s v="H"/>
    <n v="0"/>
  </r>
  <r>
    <s v="105415028"/>
    <x v="9"/>
    <x v="9"/>
    <s v="FORMADO"/>
    <x v="1"/>
    <x v="85"/>
    <s v="MECANINT"/>
    <s v="COORTU02"/>
    <s v="C"/>
    <s v="10FORM01"/>
    <x v="0"/>
    <d v="2022-01-18T00:00:00"/>
    <m/>
    <x v="0"/>
    <s v="NO CUMPLE"/>
    <n v="0"/>
    <n v="1"/>
    <n v="-1"/>
    <n v="1"/>
    <s v="H"/>
    <n v="0"/>
  </r>
  <r>
    <s v="105412906"/>
    <x v="7"/>
    <x v="7"/>
    <s v="LINEA DE LARGA VIDA"/>
    <x v="1"/>
    <x v="85"/>
    <s v="MECANINT"/>
    <s v="COORTU02"/>
    <s v="C"/>
    <s v="10FORM02"/>
    <x v="0"/>
    <d v="2022-01-17T00:00:00"/>
    <m/>
    <x v="0"/>
    <s v="NO CUMPLE"/>
    <n v="0"/>
    <n v="1"/>
    <n v="-1"/>
    <n v="1"/>
    <s v="H"/>
    <n v="0"/>
  </r>
  <r>
    <s v="105398420"/>
    <x v="1"/>
    <x v="1"/>
    <s v="EMPAQUE RIGIDO"/>
    <x v="6"/>
    <x v="30"/>
    <s v="INSTRINT"/>
    <s v="COORTU01"/>
    <s v="B"/>
    <s v="10EMPA17"/>
    <x v="0"/>
    <d v="2022-01-13T00:00:00"/>
    <m/>
    <x v="0"/>
    <s v="NO CUMPLE"/>
    <n v="0"/>
    <n v="2"/>
    <n v="-2"/>
    <n v="2"/>
    <s v="H"/>
    <n v="0"/>
  </r>
  <r>
    <s v="105398420"/>
    <x v="1"/>
    <x v="1"/>
    <s v="EMPAQUE RIGIDO"/>
    <x v="11"/>
    <x v="31"/>
    <s v="INSTRINT"/>
    <s v="COORTU01"/>
    <s v="B"/>
    <s v="10EMPA17"/>
    <x v="0"/>
    <d v="2022-01-13T00:00:00"/>
    <m/>
    <x v="0"/>
    <s v="NO CUMPLE"/>
    <n v="0"/>
    <n v="3"/>
    <n v="-3"/>
    <n v="3"/>
    <s v="H"/>
    <n v="0"/>
  </r>
  <r>
    <s v="105398420"/>
    <x v="1"/>
    <x v="1"/>
    <s v="EMPAQUE RIGIDO"/>
    <x v="5"/>
    <x v="32"/>
    <s v="ELECTI03"/>
    <s v="COORTU01"/>
    <s v="B"/>
    <s v="10EMPA17"/>
    <x v="0"/>
    <d v="2022-01-13T00:00:00"/>
    <d v="2022-01-13T00:00:00"/>
    <x v="1"/>
    <s v="CUMPLE"/>
    <n v="1"/>
    <n v="1"/>
    <n v="0"/>
    <n v="1"/>
    <s v="H"/>
    <n v="1"/>
  </r>
  <r>
    <s v="105395537"/>
    <x v="3"/>
    <x v="3"/>
    <s v="EMPAQUE"/>
    <x v="3"/>
    <x v="7"/>
    <s v="ELECTI03"/>
    <s v="COORTU01"/>
    <s v="B"/>
    <s v="10EMPA03"/>
    <x v="0"/>
    <d v="2022-01-10T00:00:00"/>
    <d v="2022-01-10T00:00:00"/>
    <x v="1"/>
    <s v="CUMPLE"/>
    <n v="1"/>
    <n v="1"/>
    <n v="0"/>
    <n v="1"/>
    <s v="H"/>
    <n v="1"/>
  </r>
  <r>
    <s v="105395983"/>
    <x v="2"/>
    <x v="2"/>
    <s v="EMPAQUE"/>
    <x v="3"/>
    <x v="7"/>
    <s v="ELECTI03"/>
    <s v="COORTU01"/>
    <s v="B"/>
    <s v="10EMPA15"/>
    <x v="0"/>
    <d v="2022-01-10T00:00:00"/>
    <d v="2022-01-10T00:00:00"/>
    <x v="1"/>
    <s v="CUMPLE"/>
    <n v="1"/>
    <n v="1"/>
    <n v="0"/>
    <n v="1"/>
    <s v="H"/>
    <n v="1"/>
  </r>
  <r>
    <s v="105394031"/>
    <x v="3"/>
    <x v="3"/>
    <s v="EMPAQUE"/>
    <x v="10"/>
    <x v="19"/>
    <s v="ELECTI03"/>
    <s v="COORTU01"/>
    <s v="B"/>
    <s v="10EMPA03"/>
    <x v="0"/>
    <d v="2022-01-05T00:00:00"/>
    <d v="2022-01-05T00:00:00"/>
    <x v="1"/>
    <s v="CUMPLE"/>
    <n v="1"/>
    <n v="2"/>
    <n v="-1"/>
    <n v="2"/>
    <s v="H"/>
    <n v="0.5"/>
  </r>
  <r>
    <s v="105391356"/>
    <x v="8"/>
    <x v="8"/>
    <s v="FORMADO"/>
    <x v="1"/>
    <x v="85"/>
    <s v="MECANINT"/>
    <s v="COORTU02"/>
    <s v="C"/>
    <s v="10FORM01"/>
    <x v="0"/>
    <d v="2022-01-04T00:00:00"/>
    <m/>
    <x v="0"/>
    <s v="NO CUMPLE"/>
    <n v="0"/>
    <n v="1"/>
    <n v="-1"/>
    <n v="1"/>
    <s v="H"/>
    <n v="0"/>
  </r>
  <r>
    <s v="105391357"/>
    <x v="9"/>
    <x v="9"/>
    <s v="FORMADO"/>
    <x v="1"/>
    <x v="85"/>
    <s v="MECANINT"/>
    <s v="COORTU02"/>
    <s v="C"/>
    <s v="10FORM01"/>
    <x v="0"/>
    <d v="2022-01-04T00:00:00"/>
    <m/>
    <x v="0"/>
    <s v="NO CUMPLE"/>
    <n v="0"/>
    <n v="1"/>
    <n v="-1"/>
    <n v="1"/>
    <s v="H"/>
    <n v="0"/>
  </r>
  <r>
    <s v="105388933"/>
    <x v="7"/>
    <x v="7"/>
    <s v="LINEA DE LARGA VIDA"/>
    <x v="1"/>
    <x v="85"/>
    <s v="MECANINT"/>
    <s v="COORTU02"/>
    <s v="C"/>
    <s v="10FORM02"/>
    <x v="0"/>
    <d v="2022-01-03T00:00:00"/>
    <m/>
    <x v="0"/>
    <s v="NO CUMPLE"/>
    <n v="0"/>
    <n v="1"/>
    <n v="-1"/>
    <n v="1"/>
    <s v="H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7">
  <r>
    <s v="107190609"/>
    <s v="20388176"/>
    <x v="0"/>
    <s v="EMBUTIDO SALCHICHON"/>
    <s v="0070"/>
    <s v="PRV SEMANAL SISTEMA GENERAL"/>
    <s v="MECANI17"/>
    <s v="COORTU01"/>
    <s v="B"/>
    <s v="10EMBU16"/>
    <x v="0"/>
    <d v="2024-08-30T00:00:00"/>
    <m/>
    <x v="0"/>
    <s v="NO CUMPLE"/>
    <n v="0"/>
    <n v="1"/>
    <n v="-1"/>
    <n v="1"/>
    <s v="H"/>
  </r>
  <r>
    <s v="107173859"/>
    <s v="20183406"/>
    <x v="1"/>
    <s v="EMPAQUE RIGIDO"/>
    <s v="0010"/>
    <s v="PRV MENSUAL MECANICO"/>
    <s v="MECANI19"/>
    <s v="COORTU03"/>
    <s v="B"/>
    <s v="10EMPA17"/>
    <x v="0"/>
    <d v="2024-08-29T00:00:00"/>
    <m/>
    <x v="0"/>
    <s v="NO CUMPLE"/>
    <n v="0"/>
    <n v="3"/>
    <n v="-3"/>
    <n v="3"/>
    <s v="H"/>
  </r>
  <r>
    <s v="107173859"/>
    <s v="20183406"/>
    <x v="1"/>
    <s v="EMPAQUE RIGIDO"/>
    <s v="0030"/>
    <s v="PRV MENSUAL INSTRUMENTACIÓN"/>
    <s v="INSTRINT"/>
    <s v="COORTU03"/>
    <s v="B"/>
    <s v="10EMPA17"/>
    <x v="0"/>
    <d v="2024-08-29T00:00:00"/>
    <m/>
    <x v="0"/>
    <s v="NO CUMPLE"/>
    <n v="0"/>
    <n v="2"/>
    <n v="-2"/>
    <n v="1"/>
    <s v="H"/>
  </r>
  <r>
    <s v="107184868"/>
    <s v="EMPA00039"/>
    <x v="2"/>
    <s v="EMPAQUE"/>
    <s v="0010"/>
    <s v="PRV MENSUAL MECANICO"/>
    <s v="MECANI14"/>
    <s v="COORTU01"/>
    <s v="A"/>
    <s v="10EMPA15"/>
    <x v="0"/>
    <d v="2024-08-28T00:00:00"/>
    <m/>
    <x v="0"/>
    <s v="NO CUMPLE"/>
    <n v="0"/>
    <n v="2"/>
    <n v="-2"/>
    <n v="2"/>
    <s v="H"/>
  </r>
  <r>
    <s v="107171459"/>
    <s v="20388176"/>
    <x v="0"/>
    <s v="EMBUTIDO SALCHICHON"/>
    <s v="0070"/>
    <s v="PRV SEMANAL SISTEMA GENERAL"/>
    <s v="MECANI17"/>
    <s v="COORTU01"/>
    <s v="B"/>
    <s v="10EMBU16"/>
    <x v="0"/>
    <d v="2024-08-23T00:00:00"/>
    <m/>
    <x v="0"/>
    <s v="NO CUMPLE"/>
    <n v="0"/>
    <n v="1"/>
    <n v="-1"/>
    <n v="1"/>
    <s v="H"/>
  </r>
  <r>
    <s v="107149960"/>
    <s v="20183406"/>
    <x v="1"/>
    <s v="EMPAQUE RIGIDO"/>
    <s v="0010"/>
    <s v="ITC MENSUAL MECANICO"/>
    <s v="MECANI19"/>
    <s v="COORTU01"/>
    <s v="B"/>
    <s v="10EMPA17"/>
    <x v="0"/>
    <d v="2024-08-22T00:00:00"/>
    <m/>
    <x v="0"/>
    <s v="NO CUMPLE"/>
    <n v="0"/>
    <n v="1"/>
    <n v="-1"/>
    <n v="1"/>
    <s v="H"/>
  </r>
  <r>
    <s v="107149960"/>
    <s v="20183406"/>
    <x v="1"/>
    <s v="EMPAQUE RIGIDO"/>
    <s v="0030"/>
    <s v="ITC MENSUAL INSTRUMENTACION"/>
    <s v="INSTRINT"/>
    <s v="COORTU01"/>
    <s v="B"/>
    <s v="10EMPA17"/>
    <x v="0"/>
    <d v="2024-08-22T00:00:00"/>
    <m/>
    <x v="0"/>
    <s v="NO CUMPLE"/>
    <n v="0"/>
    <n v="0"/>
    <n v="0"/>
    <n v="1"/>
    <s v="H"/>
  </r>
  <r>
    <s v="107149960"/>
    <s v="20183406"/>
    <x v="1"/>
    <s v="EMPAQUE RIGIDO"/>
    <s v="0020"/>
    <s v="ITC MENSUAL ELECTRICO"/>
    <s v="ELECTI01"/>
    <s v="COORTU01"/>
    <s v="B"/>
    <s v="10EMPA17"/>
    <x v="0"/>
    <d v="2024-08-22T00:00:00"/>
    <m/>
    <x v="0"/>
    <s v="NO CUMPLE"/>
    <n v="0"/>
    <n v="1"/>
    <n v="-1"/>
    <n v="1"/>
    <s v="H"/>
  </r>
  <r>
    <s v="107156673"/>
    <s v="EMPA00039"/>
    <x v="2"/>
    <s v="EMPAQUE"/>
    <s v="0030"/>
    <s v="PRV BIMENSUAL ELECTRICO"/>
    <s v="ELECTINT"/>
    <s v="COORTU01"/>
    <s v="A"/>
    <s v="10EMPA15"/>
    <x v="0"/>
    <d v="2024-08-21T00:00:00"/>
    <m/>
    <x v="0"/>
    <s v="NO CUMPLE"/>
    <n v="0"/>
    <n v="2"/>
    <n v="-2"/>
    <n v="2"/>
    <s v="H"/>
  </r>
  <r>
    <s v="107149965"/>
    <s v="EMPA00039"/>
    <x v="2"/>
    <s v="EMPAQUE"/>
    <s v="0020"/>
    <s v="ITC MENSUAL"/>
    <s v="ELECTI01"/>
    <s v="COORTU01"/>
    <s v="A"/>
    <s v="10EMPA15"/>
    <x v="0"/>
    <d v="2024-08-21T00:00:00"/>
    <m/>
    <x v="0"/>
    <s v="NO CUMPLE"/>
    <n v="0"/>
    <n v="1"/>
    <n v="-1"/>
    <n v="1"/>
    <s v="H"/>
  </r>
  <r>
    <s v="107149965"/>
    <s v="EMPA00039"/>
    <x v="2"/>
    <s v="EMPAQUE"/>
    <s v="0030"/>
    <s v="ITC TRIMESTRAL"/>
    <s v="ELECTI01"/>
    <s v="COORTU01"/>
    <s v="A"/>
    <s v="10EMPA15"/>
    <x v="0"/>
    <d v="2024-08-21T00:00:00"/>
    <m/>
    <x v="0"/>
    <s v="NO CUMPLE"/>
    <n v="0"/>
    <n v="1"/>
    <n v="-1"/>
    <n v="1"/>
    <s v="H"/>
  </r>
  <r>
    <s v="107147323"/>
    <s v="EMPA00005"/>
    <x v="3"/>
    <s v="EMPAQUE"/>
    <s v="0020"/>
    <s v="ITC MENSUAL"/>
    <s v="ELECTI01"/>
    <s v="COORTU01"/>
    <s v="B"/>
    <s v="10EMPA03"/>
    <x v="0"/>
    <d v="2024-08-20T00:00:00"/>
    <m/>
    <x v="0"/>
    <s v="NO CUMPLE"/>
    <n v="0"/>
    <n v="1"/>
    <n v="-1"/>
    <n v="1"/>
    <s v="H"/>
  </r>
  <r>
    <s v="107147323"/>
    <s v="EMPA00005"/>
    <x v="3"/>
    <s v="EMPAQUE"/>
    <s v="0030"/>
    <s v="ITC TRIMESTRAL"/>
    <s v="ELECTI01"/>
    <s v="COORTU01"/>
    <s v="B"/>
    <s v="10EMPA03"/>
    <x v="0"/>
    <d v="2024-08-20T00:00:00"/>
    <m/>
    <x v="0"/>
    <s v="NO CUMPLE"/>
    <n v="0"/>
    <n v="1"/>
    <n v="-1"/>
    <n v="1"/>
    <s v="H"/>
  </r>
  <r>
    <s v="107139126"/>
    <s v="GRAP00017"/>
    <x v="4"/>
    <s v="EMBUTIDO SALCHICHON"/>
    <s v="0010"/>
    <s v="PRV MECÁNICO SEMANAL"/>
    <s v="MECANI17"/>
    <s v="COORTU02"/>
    <s v="B"/>
    <s v="10EMBU16"/>
    <x v="0"/>
    <d v="2024-08-17T00:00:00"/>
    <m/>
    <x v="0"/>
    <s v="NO CUMPLE"/>
    <n v="0"/>
    <n v="0.9"/>
    <n v="-0.9"/>
    <n v="0.9"/>
    <s v="H"/>
  </r>
  <r>
    <s v="107139126"/>
    <s v="GRAP00017"/>
    <x v="4"/>
    <s v="EMBUTIDO SALCHICHON"/>
    <s v="0020"/>
    <s v="PRV ELECTRONICO MENSUAL"/>
    <s v="ELTROINT"/>
    <s v="COORTU02"/>
    <s v="B"/>
    <s v="10EMBU16"/>
    <x v="0"/>
    <d v="2024-08-17T00:00:00"/>
    <m/>
    <x v="0"/>
    <s v="NO CUMPLE"/>
    <n v="0"/>
    <n v="2"/>
    <n v="-2"/>
    <n v="2"/>
    <s v="H"/>
  </r>
  <r>
    <s v="107139126"/>
    <s v="GRAP00017"/>
    <x v="4"/>
    <s v="EMBUTIDO SALCHICHON"/>
    <s v="0070"/>
    <s v="PRV MENSUAL ELECTRICO"/>
    <s v="ELECTINT"/>
    <s v="COORTU02"/>
    <s v="B"/>
    <s v="10EMBU16"/>
    <x v="0"/>
    <d v="2024-08-17T00:00:00"/>
    <m/>
    <x v="0"/>
    <s v="NO CUMPLE"/>
    <n v="0"/>
    <n v="2"/>
    <n v="-2"/>
    <n v="0.3"/>
    <s v="H"/>
  </r>
  <r>
    <s v="107150004"/>
    <s v="20388176"/>
    <x v="0"/>
    <s v="EMBUTIDO SALCHICHON"/>
    <s v="0010"/>
    <s v="PRV MENSUAL SISTEMA GENERAL"/>
    <s v="MECANI17"/>
    <s v="COORTU01"/>
    <s v="B"/>
    <s v="10EMBU16"/>
    <x v="0"/>
    <d v="2024-08-16T00:00:00"/>
    <m/>
    <x v="0"/>
    <s v="NO CUMPLE"/>
    <n v="0"/>
    <n v="4.7"/>
    <n v="-4.7"/>
    <n v="4.7"/>
    <s v="H"/>
  </r>
  <r>
    <s v="107150004"/>
    <s v="20388176"/>
    <x v="0"/>
    <s v="EMBUTIDO SALCHICHON"/>
    <s v="0070"/>
    <s v="PRV SEMANAL SISTEMA GENERAL"/>
    <s v="MECANI17"/>
    <s v="COORTU01"/>
    <s v="B"/>
    <s v="10EMBU16"/>
    <x v="0"/>
    <d v="2024-08-16T00:00:00"/>
    <m/>
    <x v="0"/>
    <s v="NO CUMPLE"/>
    <n v="0"/>
    <n v="1"/>
    <n v="-1"/>
    <n v="1"/>
    <s v="H"/>
  </r>
  <r>
    <s v="107150002"/>
    <s v="20388054"/>
    <x v="5"/>
    <s v="FORMADO"/>
    <s v="0030"/>
    <s v="PRV TRIMESTRAL"/>
    <s v="MECANI12"/>
    <s v="COORTU01"/>
    <s v="A"/>
    <s v="10FORM01"/>
    <x v="0"/>
    <d v="2024-08-16T00:00:00"/>
    <m/>
    <x v="0"/>
    <s v="NO CUMPLE"/>
    <n v="0"/>
    <n v="3"/>
    <n v="-3"/>
    <n v="3"/>
    <s v="H"/>
  </r>
  <r>
    <s v="107150003"/>
    <s v="20425542"/>
    <x v="6"/>
    <s v="FORMADO"/>
    <s v="0030"/>
    <s v="PRV TRIMESTRAL"/>
    <s v="MECANI12"/>
    <s v="COORTU02"/>
    <s v="B"/>
    <s v="10FORM01"/>
    <x v="0"/>
    <d v="2024-08-16T00:00:00"/>
    <m/>
    <x v="0"/>
    <s v="NO CUMPLE"/>
    <n v="0"/>
    <n v="3"/>
    <n v="-3"/>
    <n v="3"/>
    <s v="H"/>
  </r>
  <r>
    <s v="107150002"/>
    <s v="20388054"/>
    <x v="5"/>
    <s v="FORMADO"/>
    <s v="0080"/>
    <s v="PRV TRIMESTRAL"/>
    <s v="ELTROINT"/>
    <s v="COORTU01"/>
    <s v="A"/>
    <s v="10FORM01"/>
    <x v="0"/>
    <d v="2024-08-16T00:00:00"/>
    <m/>
    <x v="0"/>
    <s v="NO CUMPLE"/>
    <n v="0"/>
    <n v="3"/>
    <n v="-3"/>
    <n v="3"/>
    <s v="H"/>
  </r>
  <r>
    <s v="107150003"/>
    <s v="20425542"/>
    <x v="6"/>
    <s v="FORMADO"/>
    <s v="0080"/>
    <s v="PRV TRIMESTRAL"/>
    <s v="ELTROINT"/>
    <s v="COORTU02"/>
    <s v="B"/>
    <s v="10FORM01"/>
    <x v="0"/>
    <d v="2024-08-16T00:00:00"/>
    <m/>
    <x v="0"/>
    <s v="NO CUMPLE"/>
    <n v="0"/>
    <n v="3"/>
    <n v="-3"/>
    <n v="3"/>
    <s v="H"/>
  </r>
  <r>
    <s v="107150002"/>
    <s v="20388054"/>
    <x v="5"/>
    <s v="FORMADO"/>
    <s v="0050"/>
    <s v="PRV TRIMESTRAL"/>
    <s v="ELECTINT"/>
    <s v="COORTU01"/>
    <s v="A"/>
    <s v="10FORM01"/>
    <x v="0"/>
    <d v="2024-08-16T00:00:00"/>
    <m/>
    <x v="0"/>
    <s v="NO CUMPLE"/>
    <n v="0"/>
    <n v="2"/>
    <n v="-2"/>
    <n v="2"/>
    <s v="H"/>
  </r>
  <r>
    <s v="107150003"/>
    <s v="20425542"/>
    <x v="6"/>
    <s v="FORMADO"/>
    <s v="0050"/>
    <s v="PRV TRIMESTRAL"/>
    <s v="ELECTINT"/>
    <s v="COORTU02"/>
    <s v="B"/>
    <s v="10FORM01"/>
    <x v="0"/>
    <d v="2024-08-16T00:00:00"/>
    <m/>
    <x v="0"/>
    <s v="NO CUMPLE"/>
    <n v="0"/>
    <n v="2"/>
    <n v="-2"/>
    <n v="2"/>
    <s v="H"/>
  </r>
  <r>
    <s v="107150004"/>
    <s v="20388176"/>
    <x v="0"/>
    <s v="EMBUTIDO SALCHICHON"/>
    <s v="0080"/>
    <s v="PRV MENSUAL ELECTRICO"/>
    <s v="ELECTINT"/>
    <s v="COORTU01"/>
    <s v="B"/>
    <s v="10EMBU16"/>
    <x v="0"/>
    <d v="2024-08-16T00:00:00"/>
    <m/>
    <x v="0"/>
    <s v="NO CUMPLE"/>
    <n v="0"/>
    <n v="2"/>
    <n v="-2"/>
    <n v="1"/>
    <s v="H"/>
  </r>
  <r>
    <s v="107136721"/>
    <s v="20091108"/>
    <x v="7"/>
    <s v="LINEA DE LARGA VIDA"/>
    <s v="0010"/>
    <s v="PRV MENSUAL"/>
    <s v="MECANI21"/>
    <s v="COORTU02"/>
    <s v="B"/>
    <s v="10FORM02"/>
    <x v="0"/>
    <d v="2024-08-15T00:00:00"/>
    <m/>
    <x v="0"/>
    <s v="NO CUMPLE"/>
    <n v="0"/>
    <n v="8"/>
    <n v="-8"/>
    <n v="8"/>
    <s v="H"/>
  </r>
  <r>
    <s v="107136721"/>
    <s v="20091108"/>
    <x v="7"/>
    <s v="LINEA DE LARGA VIDA"/>
    <s v="0020"/>
    <s v="PRV MENSUAL"/>
    <s v="ELECTINT"/>
    <s v="COORTU02"/>
    <s v="B"/>
    <s v="10FORM02"/>
    <x v="0"/>
    <d v="2024-08-15T00:00:00"/>
    <m/>
    <x v="0"/>
    <s v="NO CUMPLE"/>
    <n v="0"/>
    <n v="6"/>
    <n v="-6"/>
    <n v="2"/>
    <s v="H"/>
  </r>
  <r>
    <s v="107126857"/>
    <s v="FORM00001"/>
    <x v="8"/>
    <s v="FORMADO"/>
    <s v="0010"/>
    <s v="PRV MENSUAL"/>
    <s v="MECANI12"/>
    <s v="COORTU02"/>
    <s v="A"/>
    <s v="10FORM01"/>
    <x v="0"/>
    <d v="2024-08-11T00:00:00"/>
    <m/>
    <x v="0"/>
    <s v="NO CUMPLE"/>
    <n v="0"/>
    <n v="8"/>
    <n v="-8"/>
    <n v="8"/>
    <s v="H"/>
  </r>
  <r>
    <s v="107126857"/>
    <s v="FORM00001"/>
    <x v="8"/>
    <s v="FORMADO"/>
    <s v="0020"/>
    <s v="PRV MENSUAL"/>
    <s v="ELECTINT"/>
    <s v="COORTU02"/>
    <s v="A"/>
    <s v="10FORM01"/>
    <x v="0"/>
    <d v="2024-08-11T00:00:00"/>
    <m/>
    <x v="0"/>
    <s v="NO CUMPLE"/>
    <n v="0"/>
    <n v="2"/>
    <n v="-2"/>
    <n v="2"/>
    <s v="H"/>
  </r>
  <r>
    <s v="107121897"/>
    <s v="20388054"/>
    <x v="5"/>
    <s v="FORMADO"/>
    <s v="0020"/>
    <s v="PRV MENSUAL"/>
    <s v="MECANI21"/>
    <s v="COORTU01"/>
    <s v="A"/>
    <s v="10FORM01"/>
    <x v="0"/>
    <d v="2024-08-09T00:00:00"/>
    <m/>
    <x v="0"/>
    <s v="NO CUMPLE"/>
    <n v="0"/>
    <n v="4"/>
    <n v="-4"/>
    <n v="4"/>
    <s v="H"/>
  </r>
  <r>
    <s v="107121898"/>
    <s v="20425542"/>
    <x v="6"/>
    <s v="FORMADO"/>
    <s v="0020"/>
    <s v="PRV MENSUAL"/>
    <s v="MECANI21"/>
    <s v="COORTU02"/>
    <s v="B"/>
    <s v="10FORM01"/>
    <x v="0"/>
    <d v="2024-08-09T00:00:00"/>
    <m/>
    <x v="0"/>
    <s v="NO CUMPLE"/>
    <n v="0"/>
    <n v="4"/>
    <n v="-4"/>
    <n v="4"/>
    <s v="H"/>
  </r>
  <r>
    <s v="107134829"/>
    <s v="20388176"/>
    <x v="0"/>
    <s v="EMBUTIDO SALCHICHON"/>
    <s v="0050"/>
    <s v="PRV TRIMESTRAL SISTEMA GENERAL"/>
    <s v="MECANI17"/>
    <s v="COORTU01"/>
    <s v="B"/>
    <s v="10EMBU16"/>
    <x v="0"/>
    <d v="2024-08-09T00:00:00"/>
    <m/>
    <x v="0"/>
    <s v="NO CUMPLE"/>
    <n v="0"/>
    <n v="2"/>
    <n v="-2"/>
    <n v="2"/>
    <s v="H"/>
  </r>
  <r>
    <s v="107134829"/>
    <s v="20388176"/>
    <x v="0"/>
    <s v="EMBUTIDO SALCHICHON"/>
    <s v="0070"/>
    <s v="PRV SEMANAL SISTEMA GENERAL"/>
    <s v="MECANI17"/>
    <s v="COORTU01"/>
    <s v="B"/>
    <s v="10EMBU16"/>
    <x v="0"/>
    <d v="2024-08-09T00:00:00"/>
    <m/>
    <x v="0"/>
    <s v="NO CUMPLE"/>
    <n v="0"/>
    <n v="1"/>
    <n v="-1"/>
    <n v="1"/>
    <s v="H"/>
  </r>
  <r>
    <s v="107121897"/>
    <s v="20388054"/>
    <x v="5"/>
    <s v="FORMADO"/>
    <s v="0040"/>
    <s v="PRV MENSUAL"/>
    <s v="ELECTINT"/>
    <s v="COORTU01"/>
    <s v="A"/>
    <s v="10FORM01"/>
    <x v="0"/>
    <d v="2024-08-09T00:00:00"/>
    <m/>
    <x v="0"/>
    <s v="NO CUMPLE"/>
    <n v="0"/>
    <n v="2"/>
    <n v="-2"/>
    <n v="2"/>
    <s v="H"/>
  </r>
  <r>
    <s v="107121898"/>
    <s v="20425542"/>
    <x v="6"/>
    <s v="FORMADO"/>
    <s v="0040"/>
    <s v="PRV MENSUAL"/>
    <s v="ELECTINT"/>
    <s v="COORTU02"/>
    <s v="B"/>
    <s v="10FORM01"/>
    <x v="0"/>
    <d v="2024-08-09T00:00:00"/>
    <m/>
    <x v="0"/>
    <s v="NO CUMPLE"/>
    <n v="0"/>
    <n v="2"/>
    <n v="-2"/>
    <n v="2"/>
    <s v="H"/>
  </r>
  <r>
    <s v="107134829"/>
    <s v="20388176"/>
    <x v="0"/>
    <s v="EMBUTIDO SALCHICHON"/>
    <s v="0090"/>
    <s v="PRV TRIMESTRAL ELECTRICO"/>
    <s v="ELECTINT"/>
    <s v="COORTU01"/>
    <s v="B"/>
    <s v="10EMBU16"/>
    <x v="0"/>
    <d v="2024-08-09T00:00:00"/>
    <m/>
    <x v="0"/>
    <s v="NO CUMPLE"/>
    <n v="0"/>
    <n v="4"/>
    <n v="-4"/>
    <n v="2"/>
    <s v="H"/>
  </r>
  <r>
    <s v="107124378"/>
    <s v="EMPA00039"/>
    <x v="2"/>
    <s v="EMPAQUE"/>
    <s v="0020"/>
    <s v="PRV TRIMESTRAL MECANICO"/>
    <s v="MECANI14"/>
    <s v="COORTU01"/>
    <s v="A"/>
    <s v="10EMPA15"/>
    <x v="0"/>
    <d v="2024-08-07T00:00:00"/>
    <m/>
    <x v="0"/>
    <s v="NO CUMPLE"/>
    <n v="0"/>
    <n v="3"/>
    <n v="-3"/>
    <n v="3"/>
    <s v="H"/>
  </r>
  <r>
    <s v="107124378"/>
    <s v="EMPA00039"/>
    <x v="2"/>
    <s v="EMPAQUE"/>
    <s v="0040"/>
    <s v="PRV TRIMESTRAL ELECTRONICO"/>
    <s v="ELTROINT"/>
    <s v="COORTU01"/>
    <s v="A"/>
    <s v="10EMPA15"/>
    <x v="0"/>
    <d v="2024-08-07T00:00:00"/>
    <m/>
    <x v="0"/>
    <s v="NO CUMPLE"/>
    <n v="0"/>
    <n v="2"/>
    <n v="-2"/>
    <n v="2"/>
    <s v="H"/>
  </r>
  <r>
    <s v="107124378"/>
    <s v="EMPA00039"/>
    <x v="2"/>
    <s v="EMPAQUE"/>
    <s v="0100"/>
    <s v="PRV TRIMESTRAL ELECTRICO"/>
    <s v="ELECTINT"/>
    <s v="COORTU01"/>
    <s v="A"/>
    <s v="10EMPA15"/>
    <x v="0"/>
    <d v="2024-08-07T00:00:00"/>
    <m/>
    <x v="0"/>
    <s v="NO CUMPLE"/>
    <n v="0"/>
    <n v="1"/>
    <n v="-1"/>
    <n v="4"/>
    <s v="H"/>
  </r>
  <r>
    <s v="107129541"/>
    <s v="EMPA00005"/>
    <x v="3"/>
    <s v="EMPAQUE"/>
    <s v="0010"/>
    <s v="PRV BIMENSUAL"/>
    <s v="ELECTINT"/>
    <s v="COORTU01"/>
    <s v="B"/>
    <s v="10EMPA03"/>
    <x v="0"/>
    <d v="2024-08-07T00:00:00"/>
    <m/>
    <x v="0"/>
    <s v="NO CUMPLE"/>
    <n v="0"/>
    <n v="4"/>
    <n v="-4"/>
    <n v="1.5"/>
    <s v="H"/>
  </r>
  <r>
    <s v="107113439"/>
    <s v="FORM00002"/>
    <x v="9"/>
    <s v="FORMADO"/>
    <s v="0010"/>
    <s v="PRV MENSUAL"/>
    <s v="MECANI12"/>
    <s v="COORTU02"/>
    <s v="A"/>
    <s v="10FORM01"/>
    <x v="0"/>
    <d v="2024-08-06T00:00:00"/>
    <m/>
    <x v="0"/>
    <s v="NO CUMPLE"/>
    <n v="0"/>
    <n v="8"/>
    <n v="-8"/>
    <n v="8"/>
    <s v="H"/>
  </r>
  <r>
    <s v="107113439"/>
    <s v="FORM00002"/>
    <x v="9"/>
    <s v="FORMADO"/>
    <s v="0020"/>
    <s v="PRV MENSUAL"/>
    <s v="ELECTINT"/>
    <s v="COORTU02"/>
    <s v="A"/>
    <s v="10FORM01"/>
    <x v="0"/>
    <d v="2024-08-06T00:00:00"/>
    <m/>
    <x v="0"/>
    <s v="NO CUMPLE"/>
    <n v="0"/>
    <n v="4"/>
    <n v="-4"/>
    <n v="2"/>
    <s v="H"/>
  </r>
  <r>
    <s v="107116272"/>
    <s v="20183406"/>
    <x v="1"/>
    <s v="EMPAQUE RIGIDO"/>
    <s v="0010"/>
    <s v="PRV 4 MESES CUCHILLAS LONGITUDINALES"/>
    <s v="MECANI19"/>
    <s v="COORMTTO"/>
    <s v="B"/>
    <s v="10EMPA17"/>
    <x v="0"/>
    <d v="2024-08-05T00:00:00"/>
    <m/>
    <x v="0"/>
    <s v="NO CUMPLE"/>
    <n v="0"/>
    <n v="1"/>
    <n v="-1"/>
    <n v="1"/>
    <s v="H"/>
  </r>
  <r>
    <s v="107118988"/>
    <s v="20388176"/>
    <x v="0"/>
    <s v="EMBUTIDO SALCHICHON"/>
    <s v="0070"/>
    <s v="PRV SEMANAL SISTEMA GENERAL"/>
    <s v="MECANI17"/>
    <s v="COORTU01"/>
    <s v="B"/>
    <s v="10EMBU16"/>
    <x v="0"/>
    <d v="2024-08-05T00:00:00"/>
    <m/>
    <x v="0"/>
    <s v="NO CUMPLE"/>
    <n v="0"/>
    <n v="1"/>
    <n v="-1"/>
    <n v="1"/>
    <s v="H"/>
  </r>
  <r>
    <s v="107116271"/>
    <s v="20183406"/>
    <x v="1"/>
    <s v="EMPAQUE RIGIDO"/>
    <s v="0020"/>
    <s v="PRV BIMENSUAL ELECTRICO"/>
    <s v="ELECTINT"/>
    <s v="COORTU03"/>
    <s v="B"/>
    <s v="10EMPA17"/>
    <x v="0"/>
    <d v="2024-08-01T00:00:00"/>
    <m/>
    <x v="0"/>
    <s v="NO CUMPLE"/>
    <n v="0"/>
    <n v="2"/>
    <n v="-2"/>
    <n v="1"/>
    <s v="H"/>
  </r>
  <r>
    <s v="107016387"/>
    <s v="20183406"/>
    <x v="1"/>
    <s v="EMPAQUE RIGIDO"/>
    <s v="0040"/>
    <s v="PRV MENSUAL MECANICO - APOYO DOMINICAL"/>
    <s v="OPERJMES"/>
    <s v="COORTU03"/>
    <s v="A"/>
    <s v="10EMPA17"/>
    <x v="0"/>
    <d v="2024-07-30T00:00:00"/>
    <m/>
    <x v="0"/>
    <s v="NO CUMPLE"/>
    <n v="0"/>
    <n v="15"/>
    <n v="-15"/>
    <n v="3"/>
    <s v="H"/>
  </r>
  <r>
    <s v="107016387"/>
    <s v="20183406"/>
    <x v="1"/>
    <s v="EMPAQUE RIGIDO"/>
    <s v="0010"/>
    <s v="PRV MENSUAL MECANICO"/>
    <s v="MECANI15"/>
    <s v="COORTU03"/>
    <s v="A"/>
    <s v="10EMPA17"/>
    <x v="0"/>
    <d v="2024-07-30T00:00:00"/>
    <d v="2024-06-02T00:00:00"/>
    <x v="1"/>
    <s v="CUMPLE"/>
    <n v="3"/>
    <n v="3"/>
    <n v="0"/>
    <n v="3"/>
    <s v="H"/>
  </r>
  <r>
    <s v="107070817"/>
    <s v="20183406"/>
    <x v="1"/>
    <s v="EMPAQUE RIGIDO"/>
    <s v="0050"/>
    <s v="PRV TRIMESTRAL MECANICO"/>
    <s v="MECANI14"/>
    <s v="COORTU03"/>
    <s v="B"/>
    <s v="10EMPA17"/>
    <x v="0"/>
    <d v="2024-07-30T00:00:00"/>
    <m/>
    <x v="0"/>
    <s v="NO CUMPLE"/>
    <n v="0"/>
    <n v="5"/>
    <n v="-5"/>
    <n v="5"/>
    <s v="H"/>
  </r>
  <r>
    <s v="107070817"/>
    <s v="20183406"/>
    <x v="1"/>
    <s v="EMPAQUE RIGIDO"/>
    <s v="0070"/>
    <s v="PRV SEMESTRAL MECANICO"/>
    <s v="MECANI14"/>
    <s v="COORTU03"/>
    <s v="B"/>
    <s v="10EMPA17"/>
    <x v="0"/>
    <d v="2024-07-30T00:00:00"/>
    <m/>
    <x v="0"/>
    <s v="NO CUMPLE"/>
    <n v="0"/>
    <n v="3"/>
    <n v="-3"/>
    <n v="3"/>
    <s v="H"/>
  </r>
  <r>
    <s v="107016387"/>
    <s v="20183406"/>
    <x v="1"/>
    <s v="EMPAQUE RIGIDO"/>
    <s v="0030"/>
    <s v="PRV MENSUAL INSTRUMENTACIÓN"/>
    <s v="INSTRI04"/>
    <s v="COORTU03"/>
    <s v="A"/>
    <s v="10EMPA17"/>
    <x v="0"/>
    <d v="2024-07-30T00:00:00"/>
    <d v="2024-06-18T00:00:00"/>
    <x v="1"/>
    <s v="CUMPLE"/>
    <n v="1"/>
    <n v="2"/>
    <n v="-1"/>
    <n v="1"/>
    <s v="H"/>
  </r>
  <r>
    <s v="107070817"/>
    <s v="20183406"/>
    <x v="1"/>
    <s v="EMPAQUE RIGIDO"/>
    <s v="0120"/>
    <s v="PRV TRIMESTRAL SISTEMA DE FORMADO"/>
    <s v="INSTRI04"/>
    <s v="COORTU03"/>
    <s v="B"/>
    <s v="10EMPA17"/>
    <x v="0"/>
    <d v="2024-07-30T00:00:00"/>
    <d v="2024-07-06T00:00:00"/>
    <x v="1"/>
    <s v="CUMPLE"/>
    <n v="3"/>
    <n v="1"/>
    <n v="2"/>
    <n v="5"/>
    <s v="H"/>
  </r>
  <r>
    <s v="107070817"/>
    <s v="20183406"/>
    <x v="1"/>
    <s v="EMPAQUE RIGIDO"/>
    <s v="0130"/>
    <s v="PRV TRIMESTRAL SISTEMA DE SELLADO"/>
    <s v="INSTRI04"/>
    <s v="COORTU03"/>
    <s v="B"/>
    <s v="10EMPA17"/>
    <x v="0"/>
    <d v="2024-07-30T00:00:00"/>
    <d v="2024-07-27T00:00:00"/>
    <x v="1"/>
    <s v="CUMPLE"/>
    <n v="2"/>
    <n v="1"/>
    <n v="1"/>
    <n v="5"/>
    <s v="H"/>
  </r>
  <r>
    <s v="107070817"/>
    <s v="20183406"/>
    <x v="1"/>
    <s v="EMPAQUE RIGIDO"/>
    <s v="0060"/>
    <s v="PRV TRIMESTRAL ELECTRONICO"/>
    <s v="ELTROI05"/>
    <s v="COORTU03"/>
    <s v="B"/>
    <s v="10EMPA17"/>
    <x v="0"/>
    <d v="2024-07-30T00:00:00"/>
    <d v="2024-07-21T00:00:00"/>
    <x v="1"/>
    <s v="CUMPLE"/>
    <n v="4"/>
    <n v="8"/>
    <n v="-4"/>
    <n v="8"/>
    <s v="H"/>
  </r>
  <r>
    <s v="107070817"/>
    <s v="20183406"/>
    <x v="1"/>
    <s v="EMPAQUE RIGIDO"/>
    <s v="0040"/>
    <s v="PRV TRIMESTRAL ELECTRICO"/>
    <s v="ELECTI10"/>
    <s v="COORTU03"/>
    <s v="B"/>
    <s v="10EMPA17"/>
    <x v="0"/>
    <d v="2024-07-30T00:00:00"/>
    <d v="2024-07-29T00:00:00"/>
    <x v="1"/>
    <s v="CUMPLE"/>
    <n v="1"/>
    <n v="1"/>
    <n v="0"/>
    <n v="3"/>
    <s v="H"/>
  </r>
  <r>
    <s v="107070817"/>
    <s v="20183406"/>
    <x v="1"/>
    <s v="EMPAQUE RIGIDO"/>
    <s v="0080"/>
    <s v="PRV SEMESTRAL  ELECTRICO"/>
    <s v="ELECTI10"/>
    <s v="COORTU03"/>
    <s v="B"/>
    <s v="10EMPA17"/>
    <x v="0"/>
    <d v="2024-07-30T00:00:00"/>
    <m/>
    <x v="0"/>
    <s v="NO CUMPLE"/>
    <n v="0"/>
    <n v="2"/>
    <n v="-2"/>
    <n v="2"/>
    <s v="H"/>
  </r>
  <r>
    <s v="107104351"/>
    <s v="20388176"/>
    <x v="0"/>
    <s v="EMBUTIDO SALCHICHON"/>
    <s v="0070"/>
    <s v="PRV SEMANAL SISTEMA GENERAL"/>
    <s v="MECANI17"/>
    <s v="COORTU01"/>
    <s v="B"/>
    <s v="10EMBU16"/>
    <x v="0"/>
    <d v="2024-07-26T00:00:00"/>
    <m/>
    <x v="0"/>
    <s v="NO CUMPLE"/>
    <n v="0"/>
    <n v="1"/>
    <n v="-1"/>
    <n v="1"/>
    <s v="H"/>
  </r>
  <r>
    <s v="107101702"/>
    <s v="20183406"/>
    <x v="1"/>
    <s v="EMPAQUE RIGIDO"/>
    <s v="0010"/>
    <s v="PRV MENSUAL MECANICO"/>
    <s v="MECANI13"/>
    <s v="COORTU03"/>
    <s v="B"/>
    <s v="10EMPA17"/>
    <x v="0"/>
    <d v="2024-07-25T00:00:00"/>
    <m/>
    <x v="0"/>
    <s v="NO CUMPLE"/>
    <n v="0"/>
    <n v="3"/>
    <n v="-3"/>
    <n v="3"/>
    <s v="H"/>
  </r>
  <r>
    <s v="107101702"/>
    <s v="20183406"/>
    <x v="1"/>
    <s v="EMPAQUE RIGIDO"/>
    <s v="0030"/>
    <s v="PRV MENSUAL INSTRUMENTACIÓN"/>
    <s v="INSTRI04"/>
    <s v="COORTU03"/>
    <s v="B"/>
    <s v="10EMPA17"/>
    <x v="0"/>
    <d v="2024-07-25T00:00:00"/>
    <d v="2024-07-06T00:00:00"/>
    <x v="1"/>
    <s v="CUMPLE"/>
    <n v="0.5"/>
    <n v="1"/>
    <n v="-0.5"/>
    <n v="1"/>
    <s v="H"/>
  </r>
  <r>
    <s v="107083787"/>
    <s v="EMPA00039"/>
    <x v="2"/>
    <s v="EMPAQUE"/>
    <s v="0010"/>
    <s v="PRV MENSUAL MECANICO"/>
    <s v="MECANI14"/>
    <s v="COORTU01"/>
    <s v="A"/>
    <s v="10EMPA15"/>
    <x v="0"/>
    <d v="2024-07-24T00:00:00"/>
    <m/>
    <x v="0"/>
    <s v="NO CUMPLE"/>
    <n v="0"/>
    <n v="2"/>
    <n v="-2"/>
    <n v="2"/>
    <s v="H"/>
  </r>
  <r>
    <s v="107086277"/>
    <s v="EMPA00039"/>
    <x v="2"/>
    <s v="EMPAQUE"/>
    <s v="0020"/>
    <s v="ITC MENSUAL"/>
    <s v="ELECTI01"/>
    <s v="COORTU01"/>
    <s v="A"/>
    <s v="10EMPA15"/>
    <x v="0"/>
    <d v="2024-07-24T00:00:00"/>
    <d v="2024-07-24T00:00:00"/>
    <x v="1"/>
    <s v="CUMPLE"/>
    <n v="1"/>
    <n v="1"/>
    <n v="0"/>
    <n v="1"/>
    <s v="H"/>
  </r>
  <r>
    <s v="107083805"/>
    <s v="EMPA00005"/>
    <x v="3"/>
    <s v="EMPAQUE"/>
    <s v="0020"/>
    <s v="ITC MENSUAL"/>
    <s v="ELECTI01"/>
    <s v="COORTU01"/>
    <s v="B"/>
    <s v="10EMPA03"/>
    <x v="0"/>
    <d v="2024-07-23T00:00:00"/>
    <d v="2024-07-23T00:00:00"/>
    <x v="1"/>
    <s v="CUMPLE"/>
    <n v="1"/>
    <n v="1"/>
    <n v="0"/>
    <n v="1"/>
    <s v="H"/>
  </r>
  <r>
    <s v="107071491"/>
    <s v="EMPA00005"/>
    <x v="3"/>
    <s v="EMPAQUE"/>
    <s v="0070"/>
    <s v="PRV TRIMESTRAL"/>
    <s v="MECANI13"/>
    <s v="COORTU01"/>
    <s v="B"/>
    <s v="10EMPA03"/>
    <x v="0"/>
    <d v="2024-07-22T00:00:00"/>
    <d v="2024-07-20T00:00:00"/>
    <x v="1"/>
    <s v="CUMPLE"/>
    <n v="2"/>
    <n v="5"/>
    <n v="-3"/>
    <n v="5"/>
    <s v="H"/>
  </r>
  <r>
    <s v="107071491"/>
    <s v="EMPA00005"/>
    <x v="3"/>
    <s v="EMPAQUE"/>
    <s v="0050"/>
    <s v="PRV TRIMESTRAL"/>
    <s v="ELTROI06"/>
    <s v="COORTU01"/>
    <s v="B"/>
    <s v="10EMPA03"/>
    <x v="0"/>
    <d v="2024-07-22T00:00:00"/>
    <d v="2024-07-21T00:00:00"/>
    <x v="1"/>
    <s v="CUMPLE"/>
    <n v="2"/>
    <n v="2"/>
    <n v="0"/>
    <n v="2"/>
    <s v="H"/>
  </r>
  <r>
    <s v="107071491"/>
    <s v="EMPA00005"/>
    <x v="3"/>
    <s v="EMPAQUE"/>
    <s v="0020"/>
    <s v="PRV TRIMESTRAL"/>
    <s v="ELECTI03"/>
    <s v="COORTU01"/>
    <s v="B"/>
    <s v="10EMPA03"/>
    <x v="0"/>
    <d v="2024-07-22T00:00:00"/>
    <d v="2024-07-28T00:00:00"/>
    <x v="1"/>
    <s v="NO CUMPLE"/>
    <n v="2"/>
    <n v="2"/>
    <n v="0"/>
    <n v="2"/>
    <s v="H"/>
  </r>
  <r>
    <s v="107087954"/>
    <s v="GRAP00017"/>
    <x v="4"/>
    <s v="EMBUTIDO SALCHICHON"/>
    <s v="0010"/>
    <s v="PRV MECÁNICO SEMANAL"/>
    <s v="MECANI20"/>
    <s v="COORTU02"/>
    <s v="B"/>
    <s v="10EMBU16"/>
    <x v="0"/>
    <d v="2024-07-20T00:00:00"/>
    <d v="2024-07-20T00:00:00"/>
    <x v="1"/>
    <s v="CUMPLE"/>
    <n v="0.5"/>
    <n v="0.9"/>
    <n v="-0.4"/>
    <n v="0.9"/>
    <s v="H"/>
  </r>
  <r>
    <s v="107087954"/>
    <s v="GRAP00017"/>
    <x v="4"/>
    <s v="EMBUTIDO SALCHICHON"/>
    <s v="0020"/>
    <s v="PRV ELECTRONICO MENSUAL"/>
    <s v="ELECTI11"/>
    <s v="COORTU02"/>
    <s v="B"/>
    <s v="10EMBU16"/>
    <x v="0"/>
    <d v="2024-07-20T00:00:00"/>
    <m/>
    <x v="0"/>
    <s v="NO CUMPLE"/>
    <n v="0"/>
    <n v="2"/>
    <n v="-2"/>
    <n v="2"/>
    <s v="H"/>
  </r>
  <r>
    <s v="107087954"/>
    <s v="GRAP00017"/>
    <x v="4"/>
    <s v="EMBUTIDO SALCHICHON"/>
    <s v="0070"/>
    <s v="PRV MENSUAL ELECTRICO"/>
    <s v="ELECTI04"/>
    <s v="COORTU02"/>
    <s v="B"/>
    <s v="10EMBU16"/>
    <x v="0"/>
    <d v="2024-07-20T00:00:00"/>
    <d v="2024-07-19T00:00:00"/>
    <x v="1"/>
    <s v="CUMPLE"/>
    <n v="0.5"/>
    <n v="2"/>
    <n v="-1.5"/>
    <n v="0.3"/>
    <s v="H"/>
  </r>
  <r>
    <s v="107086316"/>
    <s v="20388176"/>
    <x v="0"/>
    <s v="EMBUTIDO SALCHICHON"/>
    <s v="0010"/>
    <s v="PRV MENSUAL SISTEMA GENERAL"/>
    <s v="MECANI17"/>
    <s v="COORTU01"/>
    <s v="B"/>
    <s v="10EMBU16"/>
    <x v="0"/>
    <d v="2024-07-19T00:00:00"/>
    <m/>
    <x v="0"/>
    <s v="NO CUMPLE"/>
    <n v="0"/>
    <n v="4.7"/>
    <n v="-4.7"/>
    <n v="4.7"/>
    <s v="H"/>
  </r>
  <r>
    <s v="107086316"/>
    <s v="20388176"/>
    <x v="0"/>
    <s v="EMBUTIDO SALCHICHON"/>
    <s v="0070"/>
    <s v="PRV SEMANAL SISTEMA GENERAL"/>
    <s v="MECANI17"/>
    <s v="COORTU01"/>
    <s v="B"/>
    <s v="10EMBU16"/>
    <x v="0"/>
    <d v="2024-07-19T00:00:00"/>
    <m/>
    <x v="0"/>
    <s v="NO CUMPLE"/>
    <n v="0"/>
    <n v="1"/>
    <n v="-1"/>
    <n v="1"/>
    <s v="H"/>
  </r>
  <r>
    <s v="107086316"/>
    <s v="20388176"/>
    <x v="0"/>
    <s v="EMBUTIDO SALCHICHON"/>
    <s v="0080"/>
    <s v="PRV MENSUAL ELECTRICO"/>
    <s v="ELECTI04"/>
    <s v="COORTU01"/>
    <s v="B"/>
    <s v="10EMBU16"/>
    <x v="0"/>
    <d v="2024-07-19T00:00:00"/>
    <d v="2024-07-16T00:00:00"/>
    <x v="1"/>
    <s v="CUMPLE"/>
    <n v="1.5"/>
    <n v="2"/>
    <n v="-0.5"/>
    <n v="1"/>
    <s v="H"/>
  </r>
  <r>
    <s v="107070818"/>
    <s v="20183406"/>
    <x v="1"/>
    <s v="EMPAQUE RIGIDO"/>
    <s v="0010"/>
    <s v="PRV TRIMESTRAL CAMBIO ANTEOJO 4X4"/>
    <s v="MECANI20"/>
    <s v="COORTU01"/>
    <s v="B"/>
    <s v="10EMPA17"/>
    <x v="0"/>
    <d v="2024-07-18T00:00:00"/>
    <d v="2024-07-16T00:00:00"/>
    <x v="1"/>
    <s v="CUMPLE"/>
    <n v="1.5"/>
    <n v="1.5"/>
    <n v="0"/>
    <n v="1.5"/>
    <s v="H"/>
  </r>
  <r>
    <s v="107083801"/>
    <s v="20183406"/>
    <x v="1"/>
    <s v="EMPAQUE RIGIDO"/>
    <s v="0010"/>
    <s v="ITC MENSUAL MECANICO"/>
    <s v="MECANI13"/>
    <s v="COORTU01"/>
    <s v="B"/>
    <s v="10EMPA17"/>
    <x v="0"/>
    <d v="2024-07-18T00:00:00"/>
    <m/>
    <x v="0"/>
    <s v="NO CUMPLE"/>
    <n v="0"/>
    <n v="1"/>
    <n v="-1"/>
    <n v="1"/>
    <s v="H"/>
  </r>
  <r>
    <s v="107083801"/>
    <s v="20183406"/>
    <x v="1"/>
    <s v="EMPAQUE RIGIDO"/>
    <s v="0030"/>
    <s v="ITC MENSUAL INSTRUMENTACION"/>
    <s v="INSTRI04"/>
    <s v="COORTU01"/>
    <s v="B"/>
    <s v="10EMPA17"/>
    <x v="0"/>
    <d v="2024-07-18T00:00:00"/>
    <d v="2024-07-06T00:00:00"/>
    <x v="1"/>
    <s v="CUMPLE"/>
    <n v="0.5"/>
    <n v="1"/>
    <n v="-0.5"/>
    <n v="1"/>
    <s v="H"/>
  </r>
  <r>
    <s v="107083801"/>
    <s v="20183406"/>
    <x v="1"/>
    <s v="EMPAQUE RIGIDO"/>
    <s v="0020"/>
    <s v="ITC MENSUAL ELECTRICO"/>
    <s v="ELECTI01"/>
    <s v="COORTU01"/>
    <s v="B"/>
    <s v="10EMPA17"/>
    <x v="0"/>
    <d v="2024-07-18T00:00:00"/>
    <d v="2024-07-19T00:00:00"/>
    <x v="1"/>
    <s v="NO CUMPLE"/>
    <n v="1"/>
    <n v="1"/>
    <n v="0"/>
    <n v="1"/>
    <s v="H"/>
  </r>
  <r>
    <s v="107066772"/>
    <s v="20091108"/>
    <x v="7"/>
    <s v="LINEA DE LARGA VIDA"/>
    <s v="0010"/>
    <s v="PRV MENSUAL"/>
    <s v="MECANI21"/>
    <s v="COORTU02"/>
    <s v="B"/>
    <s v="10FORM02"/>
    <x v="0"/>
    <d v="2024-07-16T00:00:00"/>
    <d v="2024-07-16T00:00:00"/>
    <x v="1"/>
    <s v="CUMPLE"/>
    <n v="6"/>
    <n v="8"/>
    <n v="-2"/>
    <n v="8"/>
    <s v="H"/>
  </r>
  <r>
    <s v="107066772"/>
    <s v="20091108"/>
    <x v="7"/>
    <s v="LINEA DE LARGA VIDA"/>
    <s v="0020"/>
    <s v="PRV MENSUAL"/>
    <s v="ELECTI10"/>
    <s v="COORTU02"/>
    <s v="B"/>
    <s v="10FORM02"/>
    <x v="0"/>
    <d v="2024-07-16T00:00:00"/>
    <d v="2023-07-19T00:00:00"/>
    <x v="1"/>
    <s v="CUMPLE"/>
    <n v="0.5"/>
    <n v="2"/>
    <n v="-1.5"/>
    <n v="2"/>
    <s v="H"/>
  </r>
  <r>
    <s v="107009679"/>
    <s v="EMPA00039"/>
    <x v="2"/>
    <s v="EMPAQUE"/>
    <s v="0120"/>
    <s v="PRV CADA 4 MESES MECANICO"/>
    <s v="MECANI14"/>
    <s v="COORTU01"/>
    <s v="A"/>
    <s v="10EMPA15"/>
    <x v="0"/>
    <d v="2024-07-14T00:00:00"/>
    <d v="2024-07-20T00:00:00"/>
    <x v="1"/>
    <s v="NO CUMPLE"/>
    <n v="2"/>
    <n v="1"/>
    <n v="1"/>
    <n v="1"/>
    <s v="H"/>
  </r>
  <r>
    <s v="107009679"/>
    <s v="EMPA00039"/>
    <x v="2"/>
    <s v="EMPAQUE"/>
    <s v="0010"/>
    <s v="PRV MENSUAL MECANICO"/>
    <s v="MECANI02"/>
    <s v="COORTU01"/>
    <s v="A"/>
    <s v="10EMPA15"/>
    <x v="0"/>
    <d v="2024-07-14T00:00:00"/>
    <m/>
    <x v="0"/>
    <s v="NO CUMPLE"/>
    <n v="0"/>
    <n v="2"/>
    <n v="-2"/>
    <n v="2"/>
    <s v="H"/>
  </r>
  <r>
    <s v="107009679"/>
    <s v="EMPA00039"/>
    <x v="2"/>
    <s v="EMPAQUE"/>
    <s v="0030"/>
    <s v="PRV BIMENSUAL ELECTRICO"/>
    <s v="ELECTI03"/>
    <s v="COORTU01"/>
    <s v="A"/>
    <s v="10EMPA15"/>
    <x v="0"/>
    <d v="2024-07-14T00:00:00"/>
    <d v="2024-06-19T00:00:00"/>
    <x v="1"/>
    <s v="CUMPLE"/>
    <n v="1"/>
    <n v="2"/>
    <n v="-1"/>
    <n v="2"/>
    <s v="H"/>
  </r>
  <r>
    <s v="107063830"/>
    <s v="GRAP00017"/>
    <x v="4"/>
    <s v="EMBUTIDO SALCHICHON"/>
    <s v="0030"/>
    <s v="PRV MECANICO TRIMESTRAL"/>
    <s v="MECANI20"/>
    <s v="COORTU02"/>
    <s v="B"/>
    <s v="10EMBU16"/>
    <x v="0"/>
    <d v="2024-07-13T00:00:00"/>
    <d v="2024-07-20T00:00:00"/>
    <x v="1"/>
    <s v="NO CUMPLE"/>
    <n v="8"/>
    <n v="72"/>
    <n v="-64"/>
    <n v="72"/>
    <s v="H"/>
  </r>
  <r>
    <s v="107063830"/>
    <s v="GRAP00017"/>
    <x v="4"/>
    <s v="EMBUTIDO SALCHICHON"/>
    <s v="0040"/>
    <s v="PRV ELECTRONICO TRIMESTRAL"/>
    <s v="ELTROI06"/>
    <s v="COORTU02"/>
    <s v="B"/>
    <s v="10EMBU16"/>
    <x v="0"/>
    <d v="2024-07-13T00:00:00"/>
    <d v="2024-07-13T00:00:00"/>
    <x v="1"/>
    <s v="CUMPLE"/>
    <n v="6"/>
    <n v="48"/>
    <n v="-42"/>
    <n v="48"/>
    <s v="H"/>
  </r>
  <r>
    <s v="107057100"/>
    <s v="20425542"/>
    <x v="6"/>
    <s v="FORMADO"/>
    <s v="0020"/>
    <s v="PRV MENSUAL"/>
    <s v="MECANI21"/>
    <s v="COORTU02"/>
    <s v="B"/>
    <s v="10FORM01"/>
    <x v="0"/>
    <d v="2024-07-12T00:00:00"/>
    <d v="2024-07-12T00:00:00"/>
    <x v="1"/>
    <s v="CUMPLE"/>
    <n v="4"/>
    <n v="4"/>
    <n v="0"/>
    <n v="4"/>
    <s v="H"/>
  </r>
  <r>
    <s v="107069274"/>
    <s v="20388176"/>
    <x v="0"/>
    <s v="EMBUTIDO SALCHICHON"/>
    <s v="0070"/>
    <s v="PRV SEMANAL SISTEMA GENERAL"/>
    <s v="MECANI17"/>
    <s v="COORTU01"/>
    <s v="B"/>
    <s v="10EMBU16"/>
    <x v="0"/>
    <d v="2024-07-12T00:00:00"/>
    <m/>
    <x v="0"/>
    <s v="NO CUMPLE"/>
    <n v="0"/>
    <n v="1"/>
    <n v="-1"/>
    <n v="1"/>
    <s v="H"/>
  </r>
  <r>
    <s v="107057056"/>
    <s v="FORM00001"/>
    <x v="8"/>
    <s v="FORMADO"/>
    <s v="0010"/>
    <s v="PRV MENSUAL"/>
    <s v="MECANI12"/>
    <s v="COORTU02"/>
    <s v="B"/>
    <s v="10FORM01"/>
    <x v="0"/>
    <d v="2024-07-12T00:00:00"/>
    <m/>
    <x v="0"/>
    <s v="NO CUMPLE"/>
    <n v="0"/>
    <n v="8"/>
    <n v="-8"/>
    <n v="8"/>
    <s v="H"/>
  </r>
  <r>
    <s v="107057099"/>
    <s v="20388054"/>
    <x v="5"/>
    <s v="FORMADO"/>
    <s v="0020"/>
    <s v="PRV MENSUAL"/>
    <s v="MECANI12"/>
    <s v="COORTU01"/>
    <s v="A"/>
    <s v="10FORM01"/>
    <x v="0"/>
    <d v="2024-07-12T00:00:00"/>
    <d v="2024-07-21T00:00:00"/>
    <x v="1"/>
    <s v="NO CUMPLE"/>
    <n v="4"/>
    <n v="4"/>
    <n v="0"/>
    <n v="4"/>
    <s v="H"/>
  </r>
  <r>
    <s v="107057056"/>
    <s v="FORM00001"/>
    <x v="8"/>
    <s v="FORMADO"/>
    <s v="0020"/>
    <s v="PRV MENSUAL"/>
    <s v="ELECTI09"/>
    <s v="COORTU02"/>
    <s v="B"/>
    <s v="10FORM01"/>
    <x v="0"/>
    <d v="2024-07-12T00:00:00"/>
    <d v="2024-07-01T00:00:00"/>
    <x v="1"/>
    <s v="CUMPLE"/>
    <n v="2"/>
    <n v="0.3"/>
    <n v="1.7"/>
    <n v="2"/>
    <s v="H"/>
  </r>
  <r>
    <s v="107057099"/>
    <s v="20388054"/>
    <x v="5"/>
    <s v="FORMADO"/>
    <s v="0040"/>
    <s v="PRV MENSUAL"/>
    <s v="ELECTI03"/>
    <s v="COORTU01"/>
    <s v="A"/>
    <s v="10FORM01"/>
    <x v="0"/>
    <d v="2024-07-12T00:00:00"/>
    <d v="2024-07-19T00:00:00"/>
    <x v="1"/>
    <s v="NO CUMPLE"/>
    <n v="2"/>
    <n v="2"/>
    <n v="0"/>
    <n v="2"/>
    <s v="H"/>
  </r>
  <r>
    <s v="107057100"/>
    <s v="20425542"/>
    <x v="6"/>
    <s v="FORMADO"/>
    <s v="0040"/>
    <s v="PRV MENSUAL"/>
    <s v="ELECTI03"/>
    <s v="COORTU02"/>
    <s v="B"/>
    <s v="10FORM01"/>
    <x v="0"/>
    <d v="2024-07-12T00:00:00"/>
    <d v="2024-07-19T00:00:00"/>
    <x v="1"/>
    <s v="NO CUMPLE"/>
    <n v="2"/>
    <n v="1.5"/>
    <n v="0.5"/>
    <n v="2"/>
    <s v="H"/>
  </r>
  <r>
    <s v="107056337"/>
    <s v="20183406"/>
    <x v="1"/>
    <s v="EMPAQUE RIGIDO"/>
    <s v="0040"/>
    <s v="ITC SEMESTRAL INSTRUMENTACION"/>
    <s v="INSTRI04"/>
    <s v="COORTU01"/>
    <s v="B"/>
    <s v="10EMPA17"/>
    <x v="0"/>
    <d v="2024-07-11T00:00:00"/>
    <d v="2024-07-11T00:00:00"/>
    <x v="1"/>
    <s v="CUMPLE"/>
    <n v="1"/>
    <n v="5"/>
    <n v="-4"/>
    <n v="2"/>
    <s v="H"/>
  </r>
  <r>
    <s v="107056337"/>
    <s v="20183406"/>
    <x v="1"/>
    <s v="EMPAQUE RIGIDO"/>
    <s v="0060"/>
    <s v="ITC TRIMESTRAL  INSTRUMENTACION"/>
    <s v="INSTRI04"/>
    <s v="COORTU01"/>
    <s v="B"/>
    <s v="10EMPA17"/>
    <x v="0"/>
    <d v="2024-07-11T00:00:00"/>
    <d v="2024-07-06T00:00:00"/>
    <x v="1"/>
    <s v="CUMPLE"/>
    <n v="2"/>
    <n v="5"/>
    <n v="-3"/>
    <n v="3"/>
    <s v="H"/>
  </r>
  <r>
    <s v="107056337"/>
    <s v="20183406"/>
    <x v="1"/>
    <s v="EMPAQUE RIGIDO"/>
    <s v="0050"/>
    <s v="ITC SEMESTRAL ELECTRICO"/>
    <s v="ELECTI01"/>
    <s v="COORTU01"/>
    <s v="B"/>
    <s v="10EMPA17"/>
    <x v="0"/>
    <d v="2024-07-11T00:00:00"/>
    <d v="2024-07-11T00:00:00"/>
    <x v="1"/>
    <s v="CUMPLE"/>
    <n v="0.5"/>
    <n v="1"/>
    <n v="-0.5"/>
    <n v="1"/>
    <s v="H"/>
  </r>
  <r>
    <s v="107029936"/>
    <s v="20183406"/>
    <x v="1"/>
    <s v="EMPAQUE RIGIDO"/>
    <s v="0010"/>
    <s v="PRV CADA 3 MESES CAMBIO MEMBRANAS"/>
    <s v="MECANI20"/>
    <s v="COORMTTO"/>
    <s v="A"/>
    <s v="10EMPA17"/>
    <x v="0"/>
    <d v="2024-07-10T00:00:00"/>
    <d v="2024-06-26T00:00:00"/>
    <x v="1"/>
    <s v="CUMPLE"/>
    <n v="4"/>
    <n v="5"/>
    <n v="-1"/>
    <n v="5"/>
    <s v="H"/>
  </r>
  <r>
    <s v="107016444"/>
    <s v="GRAP00017"/>
    <x v="4"/>
    <s v="EMBUTIDO SALCHICHON"/>
    <s v="0010"/>
    <s v="PRV MECANICO MENSUAL"/>
    <s v="MECANI17"/>
    <s v="COORTU02"/>
    <s v="B"/>
    <s v="10EMBU16"/>
    <x v="0"/>
    <d v="2024-07-08T00:00:00"/>
    <m/>
    <x v="0"/>
    <s v="NO CUMPLE"/>
    <n v="0"/>
    <n v="2"/>
    <n v="-2"/>
    <n v="2"/>
    <s v="H"/>
  </r>
  <r>
    <s v="107016444"/>
    <s v="GRAP00017"/>
    <x v="4"/>
    <s v="EMBUTIDO SALCHICHON"/>
    <s v="0020"/>
    <s v="PRV ELECTRONICO MENSUAL"/>
    <s v="ELTROI05"/>
    <s v="COORTU02"/>
    <s v="B"/>
    <s v="10EMBU16"/>
    <x v="0"/>
    <d v="2024-07-08T00:00:00"/>
    <d v="2024-06-22T00:00:00"/>
    <x v="1"/>
    <s v="CUMPLE"/>
    <n v="1"/>
    <n v="2"/>
    <n v="-1"/>
    <n v="2"/>
    <s v="H"/>
  </r>
  <r>
    <s v="107016444"/>
    <s v="GRAP00017"/>
    <x v="4"/>
    <s v="EMBUTIDO SALCHICHON"/>
    <s v="0070"/>
    <s v="PRV MENSUAL ELECTRICO"/>
    <s v="ELECTI07"/>
    <s v="COORTU02"/>
    <s v="B"/>
    <s v="10EMBU16"/>
    <x v="0"/>
    <d v="2024-07-08T00:00:00"/>
    <d v="2024-07-03T00:00:00"/>
    <x v="1"/>
    <s v="CUMPLE"/>
    <n v="0.5"/>
    <n v="1"/>
    <n v="-0.5"/>
    <n v="0.3"/>
    <s v="H"/>
  </r>
  <r>
    <s v="107044477"/>
    <s v="FORM00002"/>
    <x v="9"/>
    <s v="FORMADO"/>
    <s v="0010"/>
    <s v="PRV MENSUAL"/>
    <s v="MECANI21"/>
    <s v="COORTU02"/>
    <s v="B"/>
    <s v="10FORM01"/>
    <x v="0"/>
    <d v="2024-07-07T00:00:00"/>
    <d v="2024-07-06T00:00:00"/>
    <x v="1"/>
    <s v="CUMPLE"/>
    <n v="8"/>
    <n v="8"/>
    <n v="0"/>
    <n v="8"/>
    <s v="H"/>
  </r>
  <r>
    <s v="107054729"/>
    <s v="20388176"/>
    <x v="0"/>
    <s v="EMBUTIDO SALCHICHON"/>
    <s v="0070"/>
    <s v="PRV SEMANAL SISTEMA GENERAL"/>
    <s v="MECANI17"/>
    <s v="COORTU01"/>
    <s v="B"/>
    <s v="10EMBU16"/>
    <x v="0"/>
    <d v="2024-07-07T00:00:00"/>
    <d v="2024-07-05T00:00:00"/>
    <x v="1"/>
    <s v="CUMPLE"/>
    <n v="1"/>
    <n v="1"/>
    <n v="0"/>
    <n v="1"/>
    <s v="H"/>
  </r>
  <r>
    <s v="107044477"/>
    <s v="FORM00002"/>
    <x v="9"/>
    <s v="FORMADO"/>
    <s v="0020"/>
    <s v="PRV MENSUAL"/>
    <s v="ELECTI09"/>
    <s v="COORTU02"/>
    <s v="B"/>
    <s v="10FORM01"/>
    <x v="0"/>
    <d v="2024-07-07T00:00:00"/>
    <d v="2024-07-01T00:00:00"/>
    <x v="1"/>
    <s v="CUMPLE"/>
    <n v="2"/>
    <n v="0.3"/>
    <n v="1.7"/>
    <n v="2"/>
    <s v="H"/>
  </r>
  <r>
    <s v="106790528"/>
    <s v="20388054"/>
    <x v="5"/>
    <s v="FORMADO"/>
    <s v="0020"/>
    <s v="PRV MENSUAL"/>
    <s v="MECANI21"/>
    <s v="COORTU01"/>
    <s v="B"/>
    <s v="10FORM01"/>
    <x v="0"/>
    <d v="2024-06-30T00:00:00"/>
    <d v="2024-03-17T00:00:00"/>
    <x v="1"/>
    <s v="CUMPLE"/>
    <n v="4"/>
    <n v="4"/>
    <n v="0"/>
    <n v="4"/>
    <s v="H"/>
  </r>
  <r>
    <s v="106790528"/>
    <s v="20388054"/>
    <x v="5"/>
    <s v="FORMADO"/>
    <s v="0040"/>
    <s v="PRV MENSUAL"/>
    <s v="ELECTI11"/>
    <s v="COORTU01"/>
    <s v="B"/>
    <s v="10FORM01"/>
    <x v="0"/>
    <d v="2024-06-30T00:00:00"/>
    <m/>
    <x v="0"/>
    <s v="NO CUMPLE"/>
    <n v="0"/>
    <n v="2"/>
    <n v="-2"/>
    <n v="2"/>
    <s v="H"/>
  </r>
  <r>
    <s v="107040370"/>
    <s v="20388176"/>
    <x v="0"/>
    <s v="EMBUTIDO SALCHICHON"/>
    <s v="0070"/>
    <s v="PRV SEMANAL SISTEMA GENERAL"/>
    <s v="MECANI17"/>
    <s v="COORTU01"/>
    <s v="B"/>
    <s v="10EMBU16"/>
    <x v="0"/>
    <d v="2024-06-28T00:00:00"/>
    <d v="2024-06-28T00:00:00"/>
    <x v="1"/>
    <s v="CUMPLE"/>
    <n v="1"/>
    <n v="1"/>
    <n v="0"/>
    <n v="1"/>
    <s v="H"/>
  </r>
  <r>
    <s v="107029895"/>
    <s v="EMPA00005"/>
    <x v="3"/>
    <s v="EMPAQUE"/>
    <s v="0130"/>
    <s v="PRV SEMESTRAL CORTE Y FRENO"/>
    <s v="INSTRI04"/>
    <s v="COORTU01"/>
    <s v="B"/>
    <s v="10EMPA03"/>
    <x v="0"/>
    <d v="2024-06-26T00:00:00"/>
    <d v="2024-06-23T00:00:00"/>
    <x v="1"/>
    <s v="CUMPLE"/>
    <n v="2.5"/>
    <n v="3"/>
    <n v="-0.5"/>
    <n v="3"/>
    <s v="H"/>
  </r>
  <r>
    <s v="107027685"/>
    <s v="EMPA00039"/>
    <x v="2"/>
    <s v="EMPAQUE"/>
    <s v="0020"/>
    <s v="ITC MENSUAL"/>
    <s v="ELECTI01"/>
    <s v="COORTU01"/>
    <s v="A"/>
    <s v="10EMPA15"/>
    <x v="0"/>
    <d v="2024-06-26T00:00:00"/>
    <d v="2024-06-28T00:00:00"/>
    <x v="1"/>
    <s v="NO CUMPLE"/>
    <n v="1"/>
    <n v="1"/>
    <n v="0"/>
    <n v="1"/>
    <s v="H"/>
  </r>
  <r>
    <s v="107025379"/>
    <s v="EMPA00005"/>
    <x v="3"/>
    <s v="EMPAQUE"/>
    <s v="0020"/>
    <s v="ITC MENSUAL"/>
    <s v="ELECTI01"/>
    <s v="COORTU01"/>
    <s v="B"/>
    <s v="10EMPA03"/>
    <x v="0"/>
    <d v="2024-06-25T00:00:00"/>
    <d v="2024-06-28T00:00:00"/>
    <x v="1"/>
    <s v="NO CUMPLE"/>
    <n v="1"/>
    <n v="1"/>
    <n v="0"/>
    <n v="1"/>
    <s v="H"/>
  </r>
  <r>
    <s v="107027725"/>
    <s v="20388176"/>
    <x v="0"/>
    <s v="EMBUTIDO SALCHICHON"/>
    <s v="0010"/>
    <s v="PRV MENSUAL SISTEMA GENERAL"/>
    <s v="MECANI17"/>
    <s v="COORTU01"/>
    <s v="B"/>
    <s v="10EMBU16"/>
    <x v="0"/>
    <d v="2024-06-21T00:00:00"/>
    <d v="2024-06-21T00:00:00"/>
    <x v="1"/>
    <s v="CUMPLE"/>
    <n v="4"/>
    <n v="4.7"/>
    <n v="-0.70000000000000018"/>
    <n v="4.7"/>
    <s v="H"/>
  </r>
  <r>
    <s v="107027725"/>
    <s v="20388176"/>
    <x v="0"/>
    <s v="EMBUTIDO SALCHICHON"/>
    <s v="0070"/>
    <s v="PRV SEMANAL SISTEMA GENERAL"/>
    <s v="MECANI17"/>
    <s v="COORTU01"/>
    <s v="B"/>
    <s v="10EMBU16"/>
    <x v="0"/>
    <d v="2024-06-21T00:00:00"/>
    <d v="2024-06-21T00:00:00"/>
    <x v="1"/>
    <s v="CUMPLE"/>
    <n v="1"/>
    <n v="1"/>
    <n v="0"/>
    <n v="1"/>
    <s v="H"/>
  </r>
  <r>
    <s v="107027725"/>
    <s v="20388176"/>
    <x v="0"/>
    <s v="EMBUTIDO SALCHICHON"/>
    <s v="0080"/>
    <s v="PRV MENSUAL ELECTRICO"/>
    <s v="ELECTI09"/>
    <s v="COORTU01"/>
    <s v="B"/>
    <s v="10EMBU16"/>
    <x v="0"/>
    <d v="2024-06-21T00:00:00"/>
    <d v="2024-06-15T00:00:00"/>
    <x v="1"/>
    <s v="CUMPLE"/>
    <n v="1"/>
    <n v="0.3"/>
    <n v="0.7"/>
    <n v="1"/>
    <s v="H"/>
  </r>
  <r>
    <s v="107005107"/>
    <s v="20091108"/>
    <x v="7"/>
    <s v="LINEA DE LARGA VIDA"/>
    <s v="0010"/>
    <s v="PRV MENSUAL"/>
    <s v="MECANI21"/>
    <s v="COORTU02"/>
    <s v="B"/>
    <s v="10FORM02"/>
    <x v="0"/>
    <d v="2024-06-16T00:00:00"/>
    <d v="2024-06-16T00:00:00"/>
    <x v="1"/>
    <s v="CUMPLE"/>
    <n v="8"/>
    <n v="8"/>
    <n v="0"/>
    <n v="8"/>
    <s v="H"/>
  </r>
  <r>
    <s v="107005107"/>
    <s v="20091108"/>
    <x v="7"/>
    <s v="LINEA DE LARGA VIDA"/>
    <s v="0030"/>
    <s v="PRV TRIMESTRAL"/>
    <s v="MECANI21"/>
    <s v="COORTU02"/>
    <s v="B"/>
    <s v="10FORM02"/>
    <x v="0"/>
    <d v="2024-06-16T00:00:00"/>
    <d v="2024-06-16T00:00:00"/>
    <x v="1"/>
    <s v="CUMPLE"/>
    <n v="2"/>
    <n v="0.5"/>
    <n v="1.5"/>
    <n v="0.5"/>
    <s v="H"/>
  </r>
  <r>
    <s v="107005107"/>
    <s v="20091108"/>
    <x v="7"/>
    <s v="LINEA DE LARGA VIDA"/>
    <s v="0050"/>
    <s v="PRV  TRIMESTRAL"/>
    <s v="INSTRI02"/>
    <s v="COORTU02"/>
    <s v="B"/>
    <s v="10FORM02"/>
    <x v="0"/>
    <d v="2024-06-16T00:00:00"/>
    <d v="2024-07-01T00:00:00"/>
    <x v="1"/>
    <s v="NO CUMPLE"/>
    <n v="3.5"/>
    <n v="4"/>
    <n v="-0.5"/>
    <n v="4"/>
    <s v="H"/>
  </r>
  <r>
    <s v="107005107"/>
    <s v="20091108"/>
    <x v="7"/>
    <s v="LINEA DE LARGA VIDA"/>
    <s v="0080"/>
    <s v="PRV TRIMESTRAL"/>
    <s v="ELTROI05"/>
    <s v="COORTU02"/>
    <s v="B"/>
    <s v="10FORM02"/>
    <x v="0"/>
    <d v="2024-06-16T00:00:00"/>
    <d v="2024-06-16T00:00:00"/>
    <x v="1"/>
    <s v="CUMPLE"/>
    <n v="3"/>
    <n v="3.4"/>
    <n v="-0.39999999999999991"/>
    <n v="3.4"/>
    <s v="H"/>
  </r>
  <r>
    <s v="107005107"/>
    <s v="20091108"/>
    <x v="7"/>
    <s v="LINEA DE LARGA VIDA"/>
    <s v="0020"/>
    <s v="PRV MENSUAL"/>
    <s v="ELECTI03"/>
    <s v="COORTU02"/>
    <s v="B"/>
    <s v="10FORM02"/>
    <x v="0"/>
    <d v="2024-06-16T00:00:00"/>
    <d v="2024-06-16T00:00:00"/>
    <x v="1"/>
    <s v="CUMPLE"/>
    <n v="2"/>
    <n v="2"/>
    <n v="0"/>
    <n v="2"/>
    <s v="H"/>
  </r>
  <r>
    <s v="107005107"/>
    <s v="20091108"/>
    <x v="7"/>
    <s v="LINEA DE LARGA VIDA"/>
    <s v="0040"/>
    <s v="PRV  TRIMESTRAL"/>
    <s v="ELECTI03"/>
    <s v="COORTU02"/>
    <s v="B"/>
    <s v="10FORM02"/>
    <x v="0"/>
    <d v="2024-06-16T00:00:00"/>
    <d v="2024-06-16T00:00:00"/>
    <x v="1"/>
    <s v="CUMPLE"/>
    <n v="1"/>
    <n v="2"/>
    <n v="-1"/>
    <n v="4"/>
    <s v="H"/>
  </r>
  <r>
    <s v="107000243"/>
    <s v="20425542"/>
    <x v="6"/>
    <s v="FORMADO"/>
    <s v="0020"/>
    <s v="PRV MENSUAL"/>
    <s v="MECANI21"/>
    <s v="COORMTTO"/>
    <s v="B"/>
    <s v="10FORM01"/>
    <x v="0"/>
    <d v="2024-06-14T00:00:00"/>
    <d v="2024-06-14T00:00:00"/>
    <x v="1"/>
    <s v="CUMPLE"/>
    <n v="2"/>
    <n v="4"/>
    <n v="-2"/>
    <n v="4"/>
    <s v="H"/>
  </r>
  <r>
    <s v="107011867"/>
    <s v="20388176"/>
    <x v="0"/>
    <s v="EMBUTIDO SALCHICHON"/>
    <s v="0070"/>
    <s v="PRV SEMANAL SISTEMA GENERAL"/>
    <s v="MECANI17"/>
    <s v="COORTU01"/>
    <s v="B"/>
    <s v="10EMBU16"/>
    <x v="0"/>
    <d v="2024-06-14T00:00:00"/>
    <d v="2024-06-14T00:00:00"/>
    <x v="1"/>
    <s v="CUMPLE"/>
    <n v="1"/>
    <n v="1"/>
    <n v="0"/>
    <n v="1"/>
    <s v="H"/>
  </r>
  <r>
    <s v="107000242"/>
    <s v="20388054"/>
    <x v="5"/>
    <s v="FORMADO"/>
    <s v="0020"/>
    <s v="PRV MENSUAL"/>
    <s v="MECANI12"/>
    <s v="COORTU01"/>
    <s v="B"/>
    <s v="10FORM01"/>
    <x v="0"/>
    <d v="2024-06-14T00:00:00"/>
    <d v="2024-06-02T00:00:00"/>
    <x v="1"/>
    <s v="CUMPLE"/>
    <n v="4"/>
    <n v="4"/>
    <n v="0"/>
    <n v="4"/>
    <s v="H"/>
  </r>
  <r>
    <s v="107000243"/>
    <s v="20425542"/>
    <x v="6"/>
    <s v="FORMADO"/>
    <s v="0040"/>
    <s v="PRV MENSUAL"/>
    <s v="ELECTI13"/>
    <s v="COORMTTO"/>
    <s v="B"/>
    <s v="10FORM01"/>
    <x v="0"/>
    <d v="2024-06-14T00:00:00"/>
    <d v="2024-06-14T00:00:00"/>
    <x v="1"/>
    <s v="CUMPLE"/>
    <n v="2"/>
    <n v="2"/>
    <n v="0"/>
    <n v="2"/>
    <s v="H"/>
  </r>
  <r>
    <s v="107000242"/>
    <s v="20388054"/>
    <x v="5"/>
    <s v="FORMADO"/>
    <s v="0040"/>
    <s v="PRV MENSUAL"/>
    <s v="ELECTI09"/>
    <s v="COORTU01"/>
    <s v="B"/>
    <s v="10FORM01"/>
    <x v="0"/>
    <d v="2024-06-14T00:00:00"/>
    <d v="2024-06-30T00:00:00"/>
    <x v="1"/>
    <s v="NO CUMPLE"/>
    <n v="1"/>
    <n v="0.3"/>
    <n v="0.7"/>
    <n v="2"/>
    <s v="H"/>
  </r>
  <r>
    <s v="106998118"/>
    <s v="20183406"/>
    <x v="1"/>
    <s v="EMPAQUE RIGIDO"/>
    <s v="0010"/>
    <s v="ITC MENSUAL MECANICO"/>
    <s v="MECANI15"/>
    <s v="COORTU01"/>
    <s v="A"/>
    <s v="10EMPA17"/>
    <x v="0"/>
    <d v="2024-06-13T00:00:00"/>
    <m/>
    <x v="0"/>
    <s v="NO CUMPLE"/>
    <n v="0"/>
    <n v="1"/>
    <n v="-1"/>
    <n v="1"/>
    <s v="H"/>
  </r>
  <r>
    <s v="106998118"/>
    <s v="20183406"/>
    <x v="1"/>
    <s v="EMPAQUE RIGIDO"/>
    <s v="0030"/>
    <s v="ITC MENSUAL INSTRUMENTACION"/>
    <s v="INSTRI04"/>
    <s v="COORTU01"/>
    <s v="A"/>
    <s v="10EMPA17"/>
    <x v="0"/>
    <d v="2024-06-13T00:00:00"/>
    <d v="2024-06-18T00:00:00"/>
    <x v="1"/>
    <s v="NO CUMPLE"/>
    <n v="1"/>
    <n v="3"/>
    <n v="-2"/>
    <n v="1"/>
    <s v="H"/>
  </r>
  <r>
    <s v="106998118"/>
    <s v="20183406"/>
    <x v="1"/>
    <s v="EMPAQUE RIGIDO"/>
    <s v="0020"/>
    <s v="ITC MENSUAL ELECTRICO"/>
    <s v="ELECTI01"/>
    <s v="COORTU01"/>
    <s v="A"/>
    <s v="10EMPA17"/>
    <x v="0"/>
    <d v="2024-06-13T00:00:00"/>
    <d v="2024-06-08T00:00:00"/>
    <x v="1"/>
    <s v="CUMPLE"/>
    <n v="1"/>
    <n v="1"/>
    <n v="0"/>
    <n v="1"/>
    <s v="H"/>
  </r>
  <r>
    <s v="106998110"/>
    <s v="FORM00001"/>
    <x v="8"/>
    <s v="FORMADO"/>
    <s v="0010"/>
    <s v="PRV MENSUAL"/>
    <s v="MECANI12"/>
    <s v="COORTU02"/>
    <s v="B"/>
    <s v="10FORM01"/>
    <x v="0"/>
    <d v="2024-06-12T00:00:00"/>
    <d v="2024-06-02T00:00:00"/>
    <x v="1"/>
    <s v="CUMPLE"/>
    <n v="4"/>
    <n v="8"/>
    <n v="-4"/>
    <n v="8"/>
    <s v="H"/>
  </r>
  <r>
    <s v="106998110"/>
    <s v="FORM00001"/>
    <x v="8"/>
    <s v="FORMADO"/>
    <s v="0030"/>
    <s v="PRV TRIMESTRAL"/>
    <s v="MECANI12"/>
    <s v="COORTU02"/>
    <s v="B"/>
    <s v="10FORM01"/>
    <x v="0"/>
    <d v="2024-06-12T00:00:00"/>
    <d v="2024-06-02T00:00:00"/>
    <x v="1"/>
    <s v="CUMPLE"/>
    <n v="2"/>
    <n v="0.5"/>
    <n v="1.5"/>
    <n v="0.5"/>
    <s v="H"/>
  </r>
  <r>
    <s v="106998110"/>
    <s v="FORM00001"/>
    <x v="8"/>
    <s v="FORMADO"/>
    <s v="0050"/>
    <s v="PRV  TRIMESTRAL"/>
    <s v="INSTRI02"/>
    <s v="COORTU02"/>
    <s v="B"/>
    <s v="10FORM01"/>
    <x v="0"/>
    <d v="2024-06-12T00:00:00"/>
    <d v="2024-06-30T00:00:00"/>
    <x v="1"/>
    <s v="NO CUMPLE"/>
    <n v="3.5"/>
    <n v="4"/>
    <n v="-0.5"/>
    <n v="4"/>
    <s v="H"/>
  </r>
  <r>
    <s v="106998110"/>
    <s v="FORM00001"/>
    <x v="8"/>
    <s v="FORMADO"/>
    <s v="0080"/>
    <s v="PRV TRIMESTRAL"/>
    <s v="ELTROI05"/>
    <s v="COORTU02"/>
    <s v="B"/>
    <s v="10FORM01"/>
    <x v="0"/>
    <d v="2024-06-12T00:00:00"/>
    <d v="2024-06-23T00:00:00"/>
    <x v="1"/>
    <s v="NO CUMPLE"/>
    <n v="1"/>
    <n v="3.8"/>
    <n v="-2.8"/>
    <n v="3.8"/>
    <s v="H"/>
  </r>
  <r>
    <s v="106998110"/>
    <s v="FORM00001"/>
    <x v="8"/>
    <s v="FORMADO"/>
    <s v="0020"/>
    <s v="PRV MENSUAL"/>
    <s v="ELECTI09"/>
    <s v="COORTU02"/>
    <s v="B"/>
    <s v="10FORM01"/>
    <x v="0"/>
    <d v="2024-06-12T00:00:00"/>
    <d v="2024-06-12T00:00:00"/>
    <x v="1"/>
    <s v="CUMPLE"/>
    <n v="1"/>
    <n v="0.3"/>
    <n v="0.7"/>
    <n v="2"/>
    <s v="H"/>
  </r>
  <r>
    <s v="106998110"/>
    <s v="FORM00001"/>
    <x v="8"/>
    <s v="FORMADO"/>
    <s v="0040"/>
    <s v="PRV  TRIMESTRAL"/>
    <s v="ELECTI09"/>
    <s v="COORTU02"/>
    <s v="B"/>
    <s v="10FORM01"/>
    <x v="0"/>
    <d v="2024-06-12T00:00:00"/>
    <d v="2024-06-12T00:00:00"/>
    <x v="1"/>
    <s v="CUMPLE"/>
    <n v="1"/>
    <n v="0.3"/>
    <n v="0.7"/>
    <n v="4"/>
    <s v="H"/>
  </r>
  <r>
    <s v="107002610"/>
    <s v="20388176"/>
    <x v="0"/>
    <s v="EMBUTIDO SALCHICHON"/>
    <s v="0070"/>
    <s v="PRV SEMANAL SISTEMA GENERAL"/>
    <s v="MECANI17"/>
    <s v="COORTU01"/>
    <s v="B"/>
    <s v="10EMBU16"/>
    <x v="0"/>
    <d v="2024-06-07T00:00:00"/>
    <d v="2024-06-07T00:00:00"/>
    <x v="1"/>
    <s v="CUMPLE"/>
    <n v="1"/>
    <n v="1"/>
    <n v="0"/>
    <n v="1"/>
    <s v="H"/>
  </r>
  <r>
    <s v="106986223"/>
    <s v="FORM00002"/>
    <x v="9"/>
    <s v="FORMADO"/>
    <s v="0090"/>
    <s v="PRV SEMESTRAL"/>
    <s v="MECANINT"/>
    <s v="COORTU02"/>
    <s v="B"/>
    <s v="10FORM01"/>
    <x v="0"/>
    <d v="2024-06-06T00:00:00"/>
    <d v="2024-06-06T00:00:00"/>
    <x v="1"/>
    <s v="CUMPLE"/>
    <n v="3"/>
    <n v="2.5"/>
    <n v="0.5"/>
    <n v="2.5"/>
    <s v="H"/>
  </r>
  <r>
    <s v="106986223"/>
    <s v="FORM00002"/>
    <x v="9"/>
    <s v="FORMADO"/>
    <s v="0010"/>
    <s v="PRV MENSUAL"/>
    <s v="MECANI21"/>
    <s v="COORTU02"/>
    <s v="B"/>
    <s v="10FORM01"/>
    <x v="0"/>
    <d v="2024-06-06T00:00:00"/>
    <d v="2024-06-06T00:00:00"/>
    <x v="1"/>
    <s v="CUMPLE"/>
    <n v="7"/>
    <n v="8"/>
    <n v="-1"/>
    <n v="8"/>
    <s v="H"/>
  </r>
  <r>
    <s v="106986223"/>
    <s v="FORM00002"/>
    <x v="9"/>
    <s v="FORMADO"/>
    <s v="0030"/>
    <s v="PRV TRIMESTRAL"/>
    <s v="MECANI21"/>
    <s v="COORTU02"/>
    <s v="B"/>
    <s v="10FORM01"/>
    <x v="0"/>
    <d v="2024-06-06T00:00:00"/>
    <d v="2024-06-06T00:00:00"/>
    <x v="1"/>
    <s v="CUMPLE"/>
    <n v="1"/>
    <n v="1.5"/>
    <n v="-0.5"/>
    <n v="1.5"/>
    <s v="H"/>
  </r>
  <r>
    <s v="106986223"/>
    <s v="FORM00002"/>
    <x v="9"/>
    <s v="FORMADO"/>
    <s v="0050"/>
    <s v="PRV  TRIMESTRAL"/>
    <s v="INSTRI02"/>
    <s v="COORTU02"/>
    <s v="B"/>
    <s v="10FORM01"/>
    <x v="0"/>
    <d v="2024-06-06T00:00:00"/>
    <d v="2024-06-06T00:00:00"/>
    <x v="1"/>
    <s v="CUMPLE"/>
    <n v="3"/>
    <n v="4"/>
    <n v="-1"/>
    <n v="4"/>
    <s v="H"/>
  </r>
  <r>
    <s v="106986223"/>
    <s v="FORM00002"/>
    <x v="9"/>
    <s v="FORMADO"/>
    <s v="0080"/>
    <s v="PRV TRIMESTRAL"/>
    <s v="ELTROI05"/>
    <s v="COORTU02"/>
    <s v="B"/>
    <s v="10FORM01"/>
    <x v="0"/>
    <d v="2024-06-06T00:00:00"/>
    <d v="2024-06-23T00:00:00"/>
    <x v="1"/>
    <s v="NO CUMPLE"/>
    <n v="1"/>
    <n v="2"/>
    <n v="-1"/>
    <n v="2"/>
    <s v="H"/>
  </r>
  <r>
    <s v="106986223"/>
    <s v="FORM00002"/>
    <x v="9"/>
    <s v="FORMADO"/>
    <s v="0020"/>
    <s v="PRV MENSUAL"/>
    <s v="ELECTI13"/>
    <s v="COORTU02"/>
    <s v="B"/>
    <s v="10FORM01"/>
    <x v="0"/>
    <d v="2024-06-06T00:00:00"/>
    <d v="2024-06-25T00:00:00"/>
    <x v="1"/>
    <s v="NO CUMPLE"/>
    <n v="1.5"/>
    <n v="2"/>
    <n v="-0.5"/>
    <n v="2"/>
    <s v="H"/>
  </r>
  <r>
    <s v="106986223"/>
    <s v="FORM00002"/>
    <x v="9"/>
    <s v="FORMADO"/>
    <s v="0040"/>
    <s v="PRV  TRIMESTRAL"/>
    <s v="ELECTI13"/>
    <s v="COORTU02"/>
    <s v="B"/>
    <s v="10FORM01"/>
    <x v="0"/>
    <d v="2024-06-06T00:00:00"/>
    <d v="2024-06-24T00:00:00"/>
    <x v="1"/>
    <s v="NO CUMPLE"/>
    <n v="2.5"/>
    <n v="2"/>
    <n v="0.5"/>
    <n v="4"/>
    <s v="H"/>
  </r>
  <r>
    <s v="106709660"/>
    <s v="FORM00001"/>
    <x v="8"/>
    <s v="FORMADO"/>
    <s v="0010"/>
    <s v="LTC QUINCENAL"/>
    <s v="LUBRIEXT"/>
    <s v="CORLUBEX"/>
    <s v="B"/>
    <s v="10FORM01"/>
    <x v="1"/>
    <d v="2024-02-03T00:00:00"/>
    <d v="2024-02-03T00:00:00"/>
    <x v="1"/>
    <s v="CUMPLE"/>
    <n v="0.3"/>
    <n v="0.3"/>
    <n v="0"/>
    <n v="0.3"/>
    <s v="H"/>
  </r>
  <r>
    <s v="106709660"/>
    <s v="FORM00001"/>
    <x v="8"/>
    <s v="FORMADO"/>
    <s v="0020"/>
    <s v="LTC MENSUAL"/>
    <s v="LUBRIEXT"/>
    <s v="CORLUBEX"/>
    <s v="B"/>
    <s v="10FORM01"/>
    <x v="1"/>
    <d v="2024-02-03T00:00:00"/>
    <d v="2024-02-03T00:00:00"/>
    <x v="1"/>
    <s v="CUMPLE"/>
    <n v="0.4"/>
    <n v="0.4"/>
    <n v="0"/>
    <n v="0.4"/>
    <s v="H"/>
  </r>
  <r>
    <s v="106709661"/>
    <s v="FORM00002"/>
    <x v="9"/>
    <s v="FORMADO"/>
    <s v="0010"/>
    <s v="LTC QUINCENAL"/>
    <s v="LUBRIEXT"/>
    <s v="CORLUBEX"/>
    <s v="B"/>
    <s v="10FORM01"/>
    <x v="1"/>
    <d v="2024-02-03T00:00:00"/>
    <d v="2024-02-03T00:00:00"/>
    <x v="1"/>
    <s v="CUMPLE"/>
    <n v="0.3"/>
    <n v="0.3"/>
    <n v="0"/>
    <n v="0.3"/>
    <s v="H"/>
  </r>
  <r>
    <s v="106709661"/>
    <s v="FORM00002"/>
    <x v="9"/>
    <s v="FORMADO"/>
    <s v="0020"/>
    <s v="LTC MENSUAL"/>
    <s v="LUBRIEXT"/>
    <s v="CORLUBEX"/>
    <s v="B"/>
    <s v="10FORM01"/>
    <x v="1"/>
    <d v="2024-02-03T00:00:00"/>
    <d v="2024-02-03T00:00:00"/>
    <x v="1"/>
    <s v="CUMPLE"/>
    <n v="0.4"/>
    <n v="0.4"/>
    <n v="0"/>
    <n v="0.4"/>
    <s v="H"/>
  </r>
  <r>
    <s v="106709662"/>
    <s v="20091108"/>
    <x v="7"/>
    <s v="LINEA DE LARGA VIDA"/>
    <s v="0010"/>
    <s v="LTC QUINCENAL"/>
    <s v="LUBRIEXT"/>
    <s v="CORLUBEX"/>
    <s v="B"/>
    <s v="10FORM02"/>
    <x v="1"/>
    <d v="2024-02-03T00:00:00"/>
    <d v="2024-02-03T00:00:00"/>
    <x v="1"/>
    <s v="CUMPLE"/>
    <n v="0.3"/>
    <n v="0.3"/>
    <n v="0"/>
    <n v="0.3"/>
    <s v="H"/>
  </r>
  <r>
    <s v="106709662"/>
    <s v="20091108"/>
    <x v="7"/>
    <s v="LINEA DE LARGA VIDA"/>
    <s v="0020"/>
    <s v="LTC MENSUAL"/>
    <s v="LUBRIEXT"/>
    <s v="CORLUBEX"/>
    <s v="B"/>
    <s v="10FORM02"/>
    <x v="1"/>
    <d v="2024-02-03T00:00:00"/>
    <d v="2024-02-03T00:00:00"/>
    <x v="1"/>
    <s v="CUMPLE"/>
    <n v="0.4"/>
    <n v="0.4"/>
    <n v="0"/>
    <n v="0.4"/>
    <s v="H"/>
  </r>
  <r>
    <s v="106716137"/>
    <s v="20183406"/>
    <x v="1"/>
    <s v="EMPAQUE RIGIDO"/>
    <s v="0010"/>
    <s v="LTC QUINCENAL"/>
    <s v="LUBRIEXT"/>
    <s v="CORLUBEX"/>
    <s v="B"/>
    <s v="10EMPA17"/>
    <x v="1"/>
    <d v="2024-02-05T00:00:00"/>
    <d v="2024-02-05T00:00:00"/>
    <x v="1"/>
    <s v="CUMPLE"/>
    <n v="0.3"/>
    <n v="0.3"/>
    <n v="0"/>
    <n v="0.3"/>
    <s v="H"/>
  </r>
  <r>
    <s v="106720171"/>
    <s v="EMPA00039"/>
    <x v="2"/>
    <s v="EMPAQUE"/>
    <s v="0010"/>
    <s v="LTC SEMANAL"/>
    <s v="LUBRIEXT"/>
    <s v="CORLUBEX"/>
    <s v="A"/>
    <s v="10EMPA15"/>
    <x v="1"/>
    <d v="2024-02-07T00:00:00"/>
    <d v="2024-02-07T00:00:00"/>
    <x v="1"/>
    <s v="CUMPLE"/>
    <n v="0.3"/>
    <n v="0.3"/>
    <n v="0"/>
    <n v="0.3"/>
    <s v="H"/>
  </r>
  <r>
    <s v="106730597"/>
    <s v="EMPA00039"/>
    <x v="2"/>
    <s v="EMPAQUE"/>
    <s v="0010"/>
    <s v="LTC SEMANAL"/>
    <s v="LUBRIEXT"/>
    <s v="CORLUBEX"/>
    <s v="A"/>
    <s v="10EMPA15"/>
    <x v="1"/>
    <d v="2024-02-14T00:00:00"/>
    <d v="2024-02-14T00:00:00"/>
    <x v="1"/>
    <s v="CUMPLE"/>
    <n v="0.3"/>
    <n v="0.3"/>
    <n v="0"/>
    <n v="0.3"/>
    <s v="H"/>
  </r>
  <r>
    <s v="106730599"/>
    <s v="EMPA00005"/>
    <x v="3"/>
    <s v="EMPAQUE"/>
    <s v="0010"/>
    <s v="LTC QUINCENAL"/>
    <s v="LUBRIEXT"/>
    <s v="CORLUBEX"/>
    <s v="B"/>
    <s v="10EMPA03"/>
    <x v="1"/>
    <d v="2024-02-14T00:00:00"/>
    <d v="2024-02-14T00:00:00"/>
    <x v="1"/>
    <s v="CUMPLE"/>
    <n v="0.3"/>
    <n v="0.3"/>
    <n v="0"/>
    <n v="0.3"/>
    <s v="H"/>
  </r>
  <r>
    <s v="106732861"/>
    <s v="FORM00001"/>
    <x v="8"/>
    <s v="FORMADO"/>
    <s v="0010"/>
    <s v="LTC QUINCENAL"/>
    <s v="LUBRIEXT"/>
    <s v="CORLUBEX"/>
    <s v="B"/>
    <s v="10FORM01"/>
    <x v="1"/>
    <d v="2024-02-17T00:00:00"/>
    <d v="2024-02-17T00:00:00"/>
    <x v="1"/>
    <s v="CUMPLE"/>
    <n v="0.3"/>
    <n v="0.3"/>
    <n v="0"/>
    <n v="0.3"/>
    <s v="H"/>
  </r>
  <r>
    <s v="106732862"/>
    <s v="FORM00002"/>
    <x v="9"/>
    <s v="FORMADO"/>
    <s v="0010"/>
    <s v="LTC QUINCENAL"/>
    <s v="LUBRIEXT"/>
    <s v="CORLUBEX"/>
    <s v="B"/>
    <s v="10FORM01"/>
    <x v="1"/>
    <d v="2024-02-17T00:00:00"/>
    <d v="2024-02-17T00:00:00"/>
    <x v="1"/>
    <s v="CUMPLE"/>
    <n v="0.3"/>
    <n v="0.3"/>
    <n v="0"/>
    <n v="0.3"/>
    <s v="H"/>
  </r>
  <r>
    <s v="106732863"/>
    <s v="20091108"/>
    <x v="7"/>
    <s v="LINEA DE LARGA VIDA"/>
    <s v="0010"/>
    <s v="LTC QUINCENAL"/>
    <s v="LUBRIEXT"/>
    <s v="CORLUBEX"/>
    <s v="B"/>
    <s v="10FORM02"/>
    <x v="1"/>
    <d v="2024-02-17T00:00:00"/>
    <d v="2024-02-17T00:00:00"/>
    <x v="1"/>
    <s v="CUMPLE"/>
    <n v="0.3"/>
    <n v="0.3"/>
    <n v="0"/>
    <n v="0.3"/>
    <s v="H"/>
  </r>
  <r>
    <s v="106738949"/>
    <s v="20183406"/>
    <x v="1"/>
    <s v="EMPAQUE RIGIDO"/>
    <s v="0010"/>
    <s v="LTC QUINCENAL"/>
    <s v="LUBRIEXT"/>
    <s v="CORLUBEX"/>
    <s v="B"/>
    <s v="10EMPA17"/>
    <x v="1"/>
    <d v="2024-02-19T00:00:00"/>
    <d v="2024-02-19T00:00:00"/>
    <x v="1"/>
    <s v="CUMPLE"/>
    <n v="0.3"/>
    <n v="0.3"/>
    <n v="0"/>
    <n v="0.3"/>
    <s v="H"/>
  </r>
  <r>
    <s v="106745764"/>
    <s v="EMPA00039"/>
    <x v="2"/>
    <s v="EMPAQUE"/>
    <s v="0010"/>
    <s v="LTC SEMANAL"/>
    <s v="LUBRIEXT"/>
    <s v="CORLUBEX"/>
    <s v="A"/>
    <s v="10EMPA15"/>
    <x v="1"/>
    <d v="2024-02-21T00:00:00"/>
    <d v="2024-02-21T00:00:00"/>
    <x v="1"/>
    <s v="CUMPLE"/>
    <n v="0.3"/>
    <n v="0.3"/>
    <n v="0"/>
    <n v="0.3"/>
    <s v="H"/>
  </r>
  <r>
    <s v="106759462"/>
    <s v="EMPA00039"/>
    <x v="2"/>
    <s v="EMPAQUE"/>
    <s v="0010"/>
    <s v="LTC SEMANAL"/>
    <s v="LUBRIEXT"/>
    <s v="CORLUBEX"/>
    <s v="A"/>
    <s v="10EMPA15"/>
    <x v="1"/>
    <d v="2024-02-28T00:00:00"/>
    <d v="2024-02-28T00:00:00"/>
    <x v="1"/>
    <s v="CUMPLE"/>
    <n v="0.3"/>
    <n v="0.3"/>
    <n v="0"/>
    <n v="0.3"/>
    <s v="H"/>
  </r>
  <r>
    <s v="106759462"/>
    <s v="EMPA00039"/>
    <x v="2"/>
    <s v="EMPAQUE"/>
    <s v="0020"/>
    <s v="LTC MENSUAL"/>
    <s v="LUBRIEXT"/>
    <s v="CORLUBEX"/>
    <s v="A"/>
    <s v="10EMPA15"/>
    <x v="1"/>
    <d v="2024-02-28T00:00:00"/>
    <d v="2024-02-28T00:00:00"/>
    <x v="1"/>
    <s v="CUMPLE"/>
    <n v="0.4"/>
    <n v="0.4"/>
    <n v="0"/>
    <n v="0.4"/>
    <s v="H"/>
  </r>
  <r>
    <s v="106759464"/>
    <s v="EMPA00005"/>
    <x v="3"/>
    <s v="EMPAQUE"/>
    <s v="0010"/>
    <s v="LTC QUINCENAL"/>
    <s v="LUBRIEXT"/>
    <s v="CORLUBEX"/>
    <s v="B"/>
    <s v="10EMPA03"/>
    <x v="1"/>
    <d v="2024-02-28T00:00:00"/>
    <d v="2024-02-28T00:00:00"/>
    <x v="1"/>
    <s v="CUMPLE"/>
    <n v="0.3"/>
    <n v="0.3"/>
    <n v="0"/>
    <n v="0.3"/>
    <s v="H"/>
  </r>
  <r>
    <s v="106759464"/>
    <s v="EMPA00005"/>
    <x v="3"/>
    <s v="EMPAQUE"/>
    <s v="0020"/>
    <s v="LTC MENSUAL"/>
    <s v="LUBRIEXT"/>
    <s v="CORLUBEX"/>
    <s v="B"/>
    <s v="10EMPA03"/>
    <x v="1"/>
    <d v="2024-02-28T00:00:00"/>
    <d v="2024-02-28T00:00:00"/>
    <x v="1"/>
    <s v="CUMPLE"/>
    <n v="0.5"/>
    <n v="0.5"/>
    <n v="0"/>
    <n v="0.5"/>
    <s v="H"/>
  </r>
  <r>
    <s v="106761916"/>
    <s v="FORM00001"/>
    <x v="8"/>
    <s v="FORMADO"/>
    <s v="0010"/>
    <s v="LTC QUINCENAL"/>
    <s v="LUBRIEXT"/>
    <s v="CORLUBEX"/>
    <s v="B"/>
    <s v="10FORM01"/>
    <x v="1"/>
    <d v="2024-03-02T00:00:00"/>
    <d v="2024-03-02T00:00:00"/>
    <x v="1"/>
    <s v="CUMPLE"/>
    <n v="0.3"/>
    <n v="0.3"/>
    <n v="0"/>
    <n v="0.3"/>
    <s v="H"/>
  </r>
  <r>
    <s v="106761916"/>
    <s v="FORM00001"/>
    <x v="8"/>
    <s v="FORMADO"/>
    <s v="0020"/>
    <s v="LTC MENSUAL"/>
    <s v="LUBRIEXT"/>
    <s v="CORLUBEX"/>
    <s v="B"/>
    <s v="10FORM01"/>
    <x v="1"/>
    <d v="2024-03-02T00:00:00"/>
    <d v="2024-03-02T00:00:00"/>
    <x v="1"/>
    <s v="CUMPLE"/>
    <n v="0.4"/>
    <n v="0.4"/>
    <n v="0"/>
    <n v="0.4"/>
    <s v="H"/>
  </r>
  <r>
    <s v="106761917"/>
    <s v="FORM00002"/>
    <x v="9"/>
    <s v="FORMADO"/>
    <s v="0010"/>
    <s v="LTC QUINCENAL"/>
    <s v="LUBRIEXT"/>
    <s v="CORLUBEX"/>
    <s v="B"/>
    <s v="10FORM01"/>
    <x v="1"/>
    <d v="2024-03-02T00:00:00"/>
    <d v="2024-03-02T00:00:00"/>
    <x v="1"/>
    <s v="CUMPLE"/>
    <n v="0.3"/>
    <n v="0.3"/>
    <n v="0"/>
    <n v="0.3"/>
    <s v="H"/>
  </r>
  <r>
    <s v="106761917"/>
    <s v="FORM00002"/>
    <x v="9"/>
    <s v="FORMADO"/>
    <s v="0020"/>
    <s v="LTC MENSUAL"/>
    <s v="LUBRIEXT"/>
    <s v="CORLUBEX"/>
    <s v="B"/>
    <s v="10FORM01"/>
    <x v="1"/>
    <d v="2024-03-02T00:00:00"/>
    <d v="2024-03-02T00:00:00"/>
    <x v="1"/>
    <s v="CUMPLE"/>
    <n v="0.4"/>
    <n v="0.4"/>
    <n v="0"/>
    <n v="0.4"/>
    <s v="H"/>
  </r>
  <r>
    <s v="106761918"/>
    <s v="20091108"/>
    <x v="7"/>
    <s v="LINEA DE LARGA VIDA"/>
    <s v="0010"/>
    <s v="LTC QUINCENAL"/>
    <s v="LUBRIEXT"/>
    <s v="CORLUBEX"/>
    <s v="B"/>
    <s v="10FORM02"/>
    <x v="1"/>
    <d v="2024-03-02T00:00:00"/>
    <d v="2024-03-02T00:00:00"/>
    <x v="1"/>
    <s v="CUMPLE"/>
    <n v="0.3"/>
    <n v="0.3"/>
    <n v="0"/>
    <n v="0.3"/>
    <s v="H"/>
  </r>
  <r>
    <s v="106761918"/>
    <s v="20091108"/>
    <x v="7"/>
    <s v="LINEA DE LARGA VIDA"/>
    <s v="0020"/>
    <s v="LTC MENSUAL"/>
    <s v="LUBRIEXT"/>
    <s v="CORLUBEX"/>
    <s v="B"/>
    <s v="10FORM02"/>
    <x v="1"/>
    <d v="2024-03-02T00:00:00"/>
    <d v="2024-03-02T00:00:00"/>
    <x v="1"/>
    <s v="CUMPLE"/>
    <n v="0.4"/>
    <n v="0.4"/>
    <n v="0"/>
    <n v="0.4"/>
    <s v="H"/>
  </r>
  <r>
    <s v="106767777"/>
    <s v="20183406"/>
    <x v="1"/>
    <s v="EMPAQUE RIGIDO"/>
    <s v="0010"/>
    <s v="LTC QUINCENAL"/>
    <s v="LUBRIEXT"/>
    <s v="CORLUBEX"/>
    <s v="B"/>
    <s v="10EMPA17"/>
    <x v="1"/>
    <d v="2024-03-04T00:00:00"/>
    <d v="2024-03-04T00:00:00"/>
    <x v="1"/>
    <s v="CUMPLE"/>
    <n v="0.3"/>
    <n v="0.3"/>
    <n v="0"/>
    <n v="0.3"/>
    <s v="H"/>
  </r>
  <r>
    <s v="106772305"/>
    <s v="EMPA00039"/>
    <x v="2"/>
    <s v="EMPAQUE"/>
    <s v="0010"/>
    <s v="LTC SEMANAL"/>
    <s v="LUBRIEXT"/>
    <s v="CORLUBEX"/>
    <s v="A"/>
    <s v="10EMPA15"/>
    <x v="1"/>
    <d v="2024-03-06T00:00:00"/>
    <d v="2024-03-06T00:00:00"/>
    <x v="1"/>
    <s v="CUMPLE"/>
    <n v="0.3"/>
    <n v="0.3"/>
    <n v="0"/>
    <n v="0.3"/>
    <s v="H"/>
  </r>
  <r>
    <s v="106783555"/>
    <s v="EMPA00039"/>
    <x v="2"/>
    <s v="EMPAQUE"/>
    <s v="0010"/>
    <s v="LTC SEMANAL"/>
    <s v="LUBRIEXT"/>
    <s v="CORLUBEX"/>
    <s v="A"/>
    <s v="10EMPA15"/>
    <x v="1"/>
    <d v="2024-03-13T00:00:00"/>
    <d v="2024-03-13T00:00:00"/>
    <x v="1"/>
    <s v="CUMPLE"/>
    <n v="0.3"/>
    <n v="0.3"/>
    <n v="0"/>
    <n v="0.3"/>
    <s v="H"/>
  </r>
  <r>
    <s v="106783558"/>
    <s v="EMPA00005"/>
    <x v="3"/>
    <s v="EMPAQUE"/>
    <s v="0010"/>
    <s v="LTC QUINCENAL"/>
    <s v="LUBRIEXT"/>
    <s v="CORLUBEX"/>
    <s v="B"/>
    <s v="10EMPA03"/>
    <x v="1"/>
    <d v="2024-03-13T00:00:00"/>
    <d v="2024-03-13T00:00:00"/>
    <x v="1"/>
    <s v="CUMPLE"/>
    <n v="0.3"/>
    <n v="0.3"/>
    <n v="0"/>
    <n v="0.3"/>
    <s v="H"/>
  </r>
  <r>
    <s v="106785846"/>
    <s v="FORM00001"/>
    <x v="8"/>
    <s v="FORMADO"/>
    <s v="0010"/>
    <s v="LTC QUINCENAL"/>
    <s v="LUBRIEXT"/>
    <s v="CORLUBEX"/>
    <s v="B"/>
    <s v="10FORM01"/>
    <x v="1"/>
    <d v="2024-03-16T00:00:00"/>
    <d v="2024-03-16T00:00:00"/>
    <x v="1"/>
    <s v="CUMPLE"/>
    <n v="0.3"/>
    <n v="0.3"/>
    <n v="0"/>
    <n v="0.3"/>
    <s v="H"/>
  </r>
  <r>
    <s v="106785847"/>
    <s v="FORM00002"/>
    <x v="9"/>
    <s v="FORMADO"/>
    <s v="0010"/>
    <s v="LTC QUINCENAL"/>
    <s v="LUBRIEXT"/>
    <s v="CORLUBEX"/>
    <s v="B"/>
    <s v="10FORM01"/>
    <x v="1"/>
    <d v="2024-03-16T00:00:00"/>
    <d v="2024-03-16T00:00:00"/>
    <x v="1"/>
    <s v="CUMPLE"/>
    <n v="0.3"/>
    <n v="0.3"/>
    <n v="0"/>
    <n v="0.3"/>
    <s v="H"/>
  </r>
  <r>
    <s v="106785848"/>
    <s v="20091108"/>
    <x v="7"/>
    <s v="LINEA DE LARGA VIDA"/>
    <s v="0010"/>
    <s v="LTC QUINCENAL"/>
    <s v="LUBRIEXT"/>
    <s v="CORLUBEX"/>
    <s v="B"/>
    <s v="10FORM02"/>
    <x v="1"/>
    <d v="2024-03-16T00:00:00"/>
    <d v="2024-03-16T00:00:00"/>
    <x v="1"/>
    <s v="CUMPLE"/>
    <n v="0.3"/>
    <n v="0.3"/>
    <n v="0"/>
    <n v="0.3"/>
    <s v="H"/>
  </r>
  <r>
    <s v="106792287"/>
    <s v="20183406"/>
    <x v="1"/>
    <s v="EMPAQUE RIGIDO"/>
    <s v="0010"/>
    <s v="LTC QUINCENAL"/>
    <s v="LUBRIEXT"/>
    <s v="CORLUBEX"/>
    <s v="B"/>
    <s v="10EMPA17"/>
    <x v="1"/>
    <d v="2024-03-18T00:00:00"/>
    <d v="2024-03-18T00:00:00"/>
    <x v="1"/>
    <s v="CUMPLE"/>
    <n v="0.3"/>
    <n v="0.3"/>
    <n v="0"/>
    <n v="0.3"/>
    <s v="H"/>
  </r>
  <r>
    <s v="106797812"/>
    <s v="EMPA00039"/>
    <x v="2"/>
    <s v="EMPAQUE"/>
    <s v="0010"/>
    <s v="LTC SEMANAL"/>
    <s v="LUBRIEXT"/>
    <s v="CORLUBEX"/>
    <s v="A"/>
    <s v="10EMPA15"/>
    <x v="1"/>
    <d v="2024-03-20T00:00:00"/>
    <d v="2024-03-20T00:00:00"/>
    <x v="1"/>
    <s v="CUMPLE"/>
    <n v="0.3"/>
    <n v="0.3"/>
    <n v="0"/>
    <n v="0.3"/>
    <s v="H"/>
  </r>
  <r>
    <s v="106814725"/>
    <s v="EMPA00039"/>
    <x v="2"/>
    <s v="EMPAQUE"/>
    <s v="0010"/>
    <s v="LTC SEMANAL"/>
    <s v="LUBRIEXT"/>
    <s v="CORLUBEX"/>
    <s v="A"/>
    <s v="10EMPA15"/>
    <x v="1"/>
    <d v="2024-03-27T00:00:00"/>
    <d v="2024-03-27T00:00:00"/>
    <x v="1"/>
    <s v="CUMPLE"/>
    <n v="0.3"/>
    <n v="0.3"/>
    <n v="0"/>
    <n v="0.3"/>
    <s v="H"/>
  </r>
  <r>
    <s v="106814725"/>
    <s v="EMPA00039"/>
    <x v="2"/>
    <s v="EMPAQUE"/>
    <s v="0020"/>
    <s v="LTC MENSUAL"/>
    <s v="LUBRIEXT"/>
    <s v="CORLUBEX"/>
    <s v="A"/>
    <s v="10EMPA15"/>
    <x v="1"/>
    <d v="2024-03-27T00:00:00"/>
    <d v="2024-03-27T00:00:00"/>
    <x v="1"/>
    <s v="CUMPLE"/>
    <n v="0.4"/>
    <n v="0.4"/>
    <n v="0"/>
    <n v="0.4"/>
    <s v="H"/>
  </r>
  <r>
    <s v="106814727"/>
    <s v="EMPA00005"/>
    <x v="3"/>
    <s v="EMPAQUE"/>
    <s v="0010"/>
    <s v="LTC QUINCENAL"/>
    <s v="LUBRIEXT"/>
    <s v="CORLUBEX"/>
    <s v="B"/>
    <s v="10EMPA03"/>
    <x v="1"/>
    <d v="2024-03-27T00:00:00"/>
    <d v="2024-03-27T00:00:00"/>
    <x v="1"/>
    <s v="CUMPLE"/>
    <n v="0.3"/>
    <n v="0.3"/>
    <n v="0"/>
    <n v="0.3"/>
    <s v="H"/>
  </r>
  <r>
    <s v="106814727"/>
    <s v="EMPA00005"/>
    <x v="3"/>
    <s v="EMPAQUE"/>
    <s v="0020"/>
    <s v="LTC MENSUAL"/>
    <s v="LUBRIEXT"/>
    <s v="CORLUBEX"/>
    <s v="B"/>
    <s v="10EMPA03"/>
    <x v="1"/>
    <d v="2024-03-27T00:00:00"/>
    <d v="2024-03-27T00:00:00"/>
    <x v="1"/>
    <s v="CUMPLE"/>
    <n v="0.5"/>
    <n v="0.5"/>
    <n v="0"/>
    <n v="0.5"/>
    <s v="H"/>
  </r>
  <r>
    <s v="106817302"/>
    <s v="FORM00001"/>
    <x v="8"/>
    <s v="FORMADO"/>
    <s v="0010"/>
    <s v="LTC QUINCENAL"/>
    <s v="LUBRIEXT"/>
    <s v="CORLUBEX"/>
    <s v="B"/>
    <s v="10FORM01"/>
    <x v="1"/>
    <d v="2024-03-30T00:00:00"/>
    <d v="2024-03-30T00:00:00"/>
    <x v="1"/>
    <s v="CUMPLE"/>
    <n v="0.3"/>
    <n v="0.3"/>
    <n v="0"/>
    <n v="0.3"/>
    <s v="H"/>
  </r>
  <r>
    <s v="106817302"/>
    <s v="FORM00001"/>
    <x v="8"/>
    <s v="FORMADO"/>
    <s v="0020"/>
    <s v="LTC MENSUAL"/>
    <s v="LUBRIEXT"/>
    <s v="CORLUBEX"/>
    <s v="B"/>
    <s v="10FORM01"/>
    <x v="1"/>
    <d v="2024-03-30T00:00:00"/>
    <d v="2024-03-30T00:00:00"/>
    <x v="1"/>
    <s v="CUMPLE"/>
    <n v="0.4"/>
    <n v="0.4"/>
    <n v="0"/>
    <n v="0.4"/>
    <s v="H"/>
  </r>
  <r>
    <s v="106817303"/>
    <s v="FORM00002"/>
    <x v="9"/>
    <s v="FORMADO"/>
    <s v="0010"/>
    <s v="LTC QUINCENAL"/>
    <s v="LUBRIEXT"/>
    <s v="CORLUBEX"/>
    <s v="B"/>
    <s v="10FORM01"/>
    <x v="1"/>
    <d v="2024-03-30T00:00:00"/>
    <d v="2024-03-30T00:00:00"/>
    <x v="1"/>
    <s v="CUMPLE"/>
    <n v="0.3"/>
    <n v="0.3"/>
    <n v="0"/>
    <n v="0.3"/>
    <s v="H"/>
  </r>
  <r>
    <s v="106817303"/>
    <s v="FORM00002"/>
    <x v="9"/>
    <s v="FORMADO"/>
    <s v="0020"/>
    <s v="LTC MENSUAL"/>
    <s v="LUBRIEXT"/>
    <s v="CORLUBEX"/>
    <s v="B"/>
    <s v="10FORM01"/>
    <x v="1"/>
    <d v="2024-03-30T00:00:00"/>
    <d v="2024-03-30T00:00:00"/>
    <x v="1"/>
    <s v="CUMPLE"/>
    <n v="0.4"/>
    <n v="0.4"/>
    <n v="0"/>
    <n v="0.4"/>
    <s v="H"/>
  </r>
  <r>
    <s v="106817304"/>
    <s v="20091108"/>
    <x v="7"/>
    <s v="LINEA DE LARGA VIDA"/>
    <s v="0010"/>
    <s v="LTC QUINCENAL"/>
    <s v="LUBRIEXT"/>
    <s v="CORLUBEX"/>
    <s v="B"/>
    <s v="10FORM02"/>
    <x v="1"/>
    <d v="2024-03-30T00:00:00"/>
    <d v="2024-03-30T00:00:00"/>
    <x v="1"/>
    <s v="CUMPLE"/>
    <n v="0.3"/>
    <n v="0.3"/>
    <n v="0"/>
    <n v="0.3"/>
    <s v="H"/>
  </r>
  <r>
    <s v="106817304"/>
    <s v="20091108"/>
    <x v="7"/>
    <s v="LINEA DE LARGA VIDA"/>
    <s v="0020"/>
    <s v="LTC MENSUAL"/>
    <s v="LUBRIEXT"/>
    <s v="CORLUBEX"/>
    <s v="B"/>
    <s v="10FORM02"/>
    <x v="1"/>
    <d v="2024-03-30T00:00:00"/>
    <d v="2024-03-30T00:00:00"/>
    <x v="1"/>
    <s v="CUMPLE"/>
    <n v="0.4"/>
    <n v="0.4"/>
    <n v="0"/>
    <n v="0.4"/>
    <s v="H"/>
  </r>
  <r>
    <s v="106822629"/>
    <s v="20183406"/>
    <x v="1"/>
    <s v="EMPAQUE RIGIDO"/>
    <s v="0010"/>
    <s v="LTC QUINCENAL"/>
    <s v="LUBRIEXT"/>
    <s v="CORLUBEX"/>
    <s v="B"/>
    <s v="10EMPA17"/>
    <x v="1"/>
    <d v="2024-04-01T00:00:00"/>
    <d v="2024-04-01T00:00:00"/>
    <x v="1"/>
    <s v="CUMPLE"/>
    <n v="0.3"/>
    <n v="0.3"/>
    <n v="0"/>
    <n v="0.3"/>
    <s v="H"/>
  </r>
  <r>
    <s v="106827347"/>
    <s v="EMPA00039"/>
    <x v="2"/>
    <s v="EMPAQUE"/>
    <s v="0010"/>
    <s v="LTC SEMANAL"/>
    <s v="LUBRIEXT"/>
    <s v="CORLUBEX"/>
    <s v="A"/>
    <s v="10EMPA15"/>
    <x v="1"/>
    <d v="2024-04-03T00:00:00"/>
    <d v="2024-04-03T00:00:00"/>
    <x v="1"/>
    <s v="CUMPLE"/>
    <n v="0.3"/>
    <n v="0.3"/>
    <n v="0"/>
    <n v="0.3"/>
    <s v="H"/>
  </r>
  <r>
    <s v="106855344"/>
    <s v="EMPA00039"/>
    <x v="2"/>
    <s v="EMPAQUE"/>
    <s v="0010"/>
    <s v="LTC SEMANAL"/>
    <s v="LUBRIEXT"/>
    <s v="CORLUBEX"/>
    <s v="A"/>
    <s v="10EMPA15"/>
    <x v="1"/>
    <d v="2024-04-10T00:00:00"/>
    <d v="2024-04-10T00:00:00"/>
    <x v="1"/>
    <s v="CUMPLE"/>
    <n v="0.3"/>
    <n v="0.3"/>
    <n v="0"/>
    <n v="0.3"/>
    <s v="H"/>
  </r>
  <r>
    <s v="106855346"/>
    <s v="EMPA00005"/>
    <x v="3"/>
    <s v="EMPAQUE"/>
    <s v="0010"/>
    <s v="LTC QUINCENAL"/>
    <s v="LUBRIEXT"/>
    <s v="CORLUBEX"/>
    <s v="B"/>
    <s v="10EMPA03"/>
    <x v="1"/>
    <d v="2024-04-10T00:00:00"/>
    <d v="2024-04-10T00:00:00"/>
    <x v="1"/>
    <s v="CUMPLE"/>
    <n v="0.3"/>
    <n v="0.3"/>
    <n v="0"/>
    <n v="0.3"/>
    <s v="H"/>
  </r>
  <r>
    <s v="106858045"/>
    <s v="FORM00001"/>
    <x v="8"/>
    <s v="FORMADO"/>
    <s v="0010"/>
    <s v="LTC QUINCENAL"/>
    <s v="LUBRIEXT"/>
    <s v="CORLUBEX"/>
    <s v="B"/>
    <s v="10FORM01"/>
    <x v="1"/>
    <d v="2024-04-13T00:00:00"/>
    <d v="2024-04-13T00:00:00"/>
    <x v="1"/>
    <s v="CUMPLE"/>
    <n v="0.3"/>
    <n v="0.3"/>
    <n v="0"/>
    <n v="0.3"/>
    <s v="H"/>
  </r>
  <r>
    <s v="106858046"/>
    <s v="FORM00002"/>
    <x v="9"/>
    <s v="FORMADO"/>
    <s v="0010"/>
    <s v="LTC QUINCENAL"/>
    <s v="LUBRIEXT"/>
    <s v="CORLUBEX"/>
    <s v="B"/>
    <s v="10FORM01"/>
    <x v="1"/>
    <d v="2024-04-13T00:00:00"/>
    <d v="2024-04-13T00:00:00"/>
    <x v="1"/>
    <s v="CUMPLE"/>
    <n v="0.3"/>
    <n v="0.3"/>
    <n v="0"/>
    <n v="0.3"/>
    <s v="H"/>
  </r>
  <r>
    <s v="106858047"/>
    <s v="20091108"/>
    <x v="7"/>
    <s v="LINEA DE LARGA VIDA"/>
    <s v="0010"/>
    <s v="LTC QUINCENAL"/>
    <s v="LUBRIEXT"/>
    <s v="CORLUBEX"/>
    <s v="B"/>
    <s v="10FORM02"/>
    <x v="1"/>
    <d v="2024-04-13T00:00:00"/>
    <d v="2024-04-13T00:00:00"/>
    <x v="1"/>
    <s v="CUMPLE"/>
    <n v="0.3"/>
    <n v="0.3"/>
    <n v="0"/>
    <n v="0.3"/>
    <s v="H"/>
  </r>
  <r>
    <s v="106865320"/>
    <s v="20183406"/>
    <x v="1"/>
    <s v="EMPAQUE RIGIDO"/>
    <s v="0010"/>
    <s v="LTC QUINCENAL"/>
    <s v="LUBRIEXT"/>
    <s v="CORLUBEX"/>
    <s v="B"/>
    <s v="10EMPA17"/>
    <x v="1"/>
    <d v="2024-04-15T00:00:00"/>
    <d v="2024-04-15T00:00:00"/>
    <x v="1"/>
    <s v="CUMPLE"/>
    <n v="0.3"/>
    <n v="0.3"/>
    <n v="0"/>
    <n v="0.3"/>
    <s v="H"/>
  </r>
  <r>
    <s v="106872201"/>
    <s v="EMPA00039"/>
    <x v="2"/>
    <s v="EMPAQUE"/>
    <s v="0010"/>
    <s v="LTC SEMANAL"/>
    <s v="LUBRIEXT"/>
    <s v="CORLUBEX"/>
    <s v="A"/>
    <s v="10EMPA15"/>
    <x v="1"/>
    <d v="2024-04-17T00:00:00"/>
    <d v="2024-04-17T00:00:00"/>
    <x v="1"/>
    <s v="CUMPLE"/>
    <n v="0.3"/>
    <n v="0.3"/>
    <n v="0"/>
    <n v="0.3"/>
    <s v="H"/>
  </r>
  <r>
    <s v="106889335"/>
    <s v="EMPA00039"/>
    <x v="2"/>
    <s v="EMPAQUE"/>
    <s v="0010"/>
    <s v="LTC SEMANAL"/>
    <s v="LUBRIEXT"/>
    <s v="CORLUBEX"/>
    <s v="A"/>
    <s v="10EMPA15"/>
    <x v="1"/>
    <d v="2024-04-24T00:00:00"/>
    <d v="2024-04-24T00:00:00"/>
    <x v="1"/>
    <s v="CUMPLE"/>
    <n v="0.3"/>
    <n v="0.3"/>
    <n v="0"/>
    <n v="0.3"/>
    <s v="H"/>
  </r>
  <r>
    <s v="106889335"/>
    <s v="EMPA00039"/>
    <x v="2"/>
    <s v="EMPAQUE"/>
    <s v="0020"/>
    <s v="LTC MENSUAL"/>
    <s v="LUBRIEXT"/>
    <s v="CORLUBEX"/>
    <s v="A"/>
    <s v="10EMPA15"/>
    <x v="1"/>
    <d v="2024-04-24T00:00:00"/>
    <d v="2024-04-24T00:00:00"/>
    <x v="1"/>
    <s v="CUMPLE"/>
    <n v="0.4"/>
    <n v="0.4"/>
    <n v="0"/>
    <n v="0.4"/>
    <s v="H"/>
  </r>
  <r>
    <s v="106889335"/>
    <s v="EMPA00039"/>
    <x v="2"/>
    <s v="EMPAQUE"/>
    <s v="0030"/>
    <s v="LTC CADA 2 AÑOS"/>
    <s v="LUBRIEXT"/>
    <s v="CORLUBEX"/>
    <s v="A"/>
    <s v="10EMPA15"/>
    <x v="1"/>
    <d v="2024-04-24T00:00:00"/>
    <d v="2024-04-24T00:00:00"/>
    <x v="1"/>
    <s v="CUMPLE"/>
    <n v="1"/>
    <n v="2"/>
    <n v="-1"/>
    <n v="1"/>
    <s v="H"/>
  </r>
  <r>
    <s v="106889339"/>
    <s v="EMPA00005"/>
    <x v="3"/>
    <s v="EMPAQUE"/>
    <s v="0010"/>
    <s v="LTC QUINCENAL"/>
    <s v="LUBRIEXT"/>
    <s v="CORLUBEX"/>
    <s v="B"/>
    <s v="10EMPA03"/>
    <x v="1"/>
    <d v="2024-04-24T00:00:00"/>
    <d v="2024-04-24T00:00:00"/>
    <x v="1"/>
    <s v="CUMPLE"/>
    <n v="0.3"/>
    <n v="0.3"/>
    <n v="0"/>
    <n v="0.3"/>
    <s v="H"/>
  </r>
  <r>
    <s v="106889339"/>
    <s v="EMPA00005"/>
    <x v="3"/>
    <s v="EMPAQUE"/>
    <s v="0020"/>
    <s v="LTC MENSUAL"/>
    <s v="LUBRIEXT"/>
    <s v="CORLUBEX"/>
    <s v="B"/>
    <s v="10EMPA03"/>
    <x v="1"/>
    <d v="2024-04-24T00:00:00"/>
    <d v="2024-04-24T00:00:00"/>
    <x v="1"/>
    <s v="CUMPLE"/>
    <n v="0.5"/>
    <n v="0.5"/>
    <n v="0"/>
    <n v="0.5"/>
    <s v="H"/>
  </r>
  <r>
    <s v="106889339"/>
    <s v="EMPA00005"/>
    <x v="3"/>
    <s v="EMPAQUE"/>
    <s v="0030"/>
    <s v="LTC CADA 2 AÑOS"/>
    <s v="LUBRIEXT"/>
    <s v="CORLUBEX"/>
    <s v="B"/>
    <s v="10EMPA03"/>
    <x v="1"/>
    <d v="2024-04-24T00:00:00"/>
    <d v="2024-04-24T00:00:00"/>
    <x v="1"/>
    <s v="CUMPLE"/>
    <n v="0.6"/>
    <n v="1.2"/>
    <n v="-0.6"/>
    <n v="0.6"/>
    <s v="H"/>
  </r>
  <r>
    <s v="106892261"/>
    <s v="FORM00001"/>
    <x v="8"/>
    <s v="FORMADO"/>
    <s v="0010"/>
    <s v="LTC QUINCENAL"/>
    <s v="LUBRIEXT"/>
    <s v="CORLUBEX"/>
    <s v="B"/>
    <s v="10FORM01"/>
    <x v="1"/>
    <d v="2024-04-27T00:00:00"/>
    <d v="2024-04-27T00:00:00"/>
    <x v="1"/>
    <s v="CUMPLE"/>
    <n v="0.3"/>
    <n v="0.3"/>
    <n v="0"/>
    <n v="0.3"/>
    <s v="H"/>
  </r>
  <r>
    <s v="106892261"/>
    <s v="FORM00001"/>
    <x v="8"/>
    <s v="FORMADO"/>
    <s v="0020"/>
    <s v="LTC MENSUAL"/>
    <s v="LUBRIEXT"/>
    <s v="CORLUBEX"/>
    <s v="B"/>
    <s v="10FORM01"/>
    <x v="1"/>
    <d v="2024-04-27T00:00:00"/>
    <d v="2024-04-27T00:00:00"/>
    <x v="1"/>
    <s v="CUMPLE"/>
    <n v="0.4"/>
    <n v="0.4"/>
    <n v="0"/>
    <n v="0.4"/>
    <s v="H"/>
  </r>
  <r>
    <s v="106892262"/>
    <s v="FORM00002"/>
    <x v="9"/>
    <s v="FORMADO"/>
    <s v="0010"/>
    <s v="LTC QUINCENAL"/>
    <s v="LUBRIEXT"/>
    <s v="CORLUBEX"/>
    <s v="B"/>
    <s v="10FORM01"/>
    <x v="1"/>
    <d v="2024-04-27T00:00:00"/>
    <d v="2024-04-27T00:00:00"/>
    <x v="1"/>
    <s v="CUMPLE"/>
    <n v="0.3"/>
    <n v="0.3"/>
    <n v="0"/>
    <n v="0.3"/>
    <s v="H"/>
  </r>
  <r>
    <s v="106892262"/>
    <s v="FORM00002"/>
    <x v="9"/>
    <s v="FORMADO"/>
    <s v="0020"/>
    <s v="LTC MENSUAL"/>
    <s v="LUBRIEXT"/>
    <s v="CORLUBEX"/>
    <s v="B"/>
    <s v="10FORM01"/>
    <x v="1"/>
    <d v="2024-04-27T00:00:00"/>
    <d v="2024-04-27T00:00:00"/>
    <x v="1"/>
    <s v="CUMPLE"/>
    <n v="0.4"/>
    <n v="0.4"/>
    <n v="0"/>
    <n v="0.4"/>
    <s v="H"/>
  </r>
  <r>
    <s v="106892263"/>
    <s v="20091108"/>
    <x v="7"/>
    <s v="LINEA DE LARGA VIDA"/>
    <s v="0010"/>
    <s v="LTC QUINCENAL"/>
    <s v="LUBRIEXT"/>
    <s v="CORLUBEX"/>
    <s v="B"/>
    <s v="10FORM02"/>
    <x v="1"/>
    <d v="2024-04-27T00:00:00"/>
    <d v="2024-04-27T00:00:00"/>
    <x v="1"/>
    <s v="CUMPLE"/>
    <n v="0.3"/>
    <n v="0.3"/>
    <n v="0"/>
    <n v="0.3"/>
    <s v="H"/>
  </r>
  <r>
    <s v="106892263"/>
    <s v="20091108"/>
    <x v="7"/>
    <s v="LINEA DE LARGA VIDA"/>
    <s v="0020"/>
    <s v="LTC MENSUAL"/>
    <s v="LUBRIEXT"/>
    <s v="CORLUBEX"/>
    <s v="B"/>
    <s v="10FORM02"/>
    <x v="1"/>
    <d v="2024-04-27T00:00:00"/>
    <d v="2024-04-27T00:00:00"/>
    <x v="1"/>
    <s v="CUMPLE"/>
    <n v="0.4"/>
    <n v="0.4"/>
    <n v="0"/>
    <n v="0.4"/>
    <s v="H"/>
  </r>
  <r>
    <s v="106902926"/>
    <s v="20183406"/>
    <x v="1"/>
    <s v="EMPAQUE RIGIDO"/>
    <s v="0010"/>
    <s v="LTC QUINCENAL"/>
    <s v="LUBRIEXT"/>
    <s v="CORLUBEX"/>
    <s v="B"/>
    <s v="10EMPA17"/>
    <x v="1"/>
    <d v="2024-04-29T00:00:00"/>
    <d v="2024-04-29T00:00:00"/>
    <x v="1"/>
    <s v="CUMPLE"/>
    <n v="0.3"/>
    <n v="0.3"/>
    <n v="0"/>
    <n v="0.3"/>
    <s v="H"/>
  </r>
  <r>
    <s v="106908395"/>
    <s v="EMPA00039"/>
    <x v="2"/>
    <s v="EMPAQUE"/>
    <s v="0010"/>
    <s v="LTC SEMANAL"/>
    <s v="LUBRIEXT"/>
    <s v="CORLUBEX"/>
    <s v="A"/>
    <s v="10EMPA15"/>
    <x v="1"/>
    <d v="2024-05-01T00:00:00"/>
    <d v="2024-05-01T00:00:00"/>
    <x v="1"/>
    <s v="CUMPLE"/>
    <n v="0.3"/>
    <n v="0.3"/>
    <n v="0"/>
    <n v="0.3"/>
    <s v="H"/>
  </r>
  <r>
    <s v="106925141"/>
    <s v="EMPA00039"/>
    <x v="2"/>
    <s v="EMPAQUE"/>
    <s v="0010"/>
    <s v="LTC SEMANAL"/>
    <s v="LUBRIEXT"/>
    <s v="CORLUBEX"/>
    <s v="A"/>
    <s v="10EMPA15"/>
    <x v="1"/>
    <d v="2024-05-08T00:00:00"/>
    <d v="2024-05-08T00:00:00"/>
    <x v="1"/>
    <s v="CUMPLE"/>
    <n v="0.3"/>
    <n v="0.3"/>
    <n v="0"/>
    <n v="0.3"/>
    <s v="H"/>
  </r>
  <r>
    <s v="106925143"/>
    <s v="EMPA00005"/>
    <x v="3"/>
    <s v="EMPAQUE"/>
    <s v="0010"/>
    <s v="LTC QUINCENAL"/>
    <s v="LUBRIEXT"/>
    <s v="CORLUBEX"/>
    <s v="B"/>
    <s v="10EMPA03"/>
    <x v="1"/>
    <d v="2024-05-08T00:00:00"/>
    <d v="2024-05-08T00:00:00"/>
    <x v="1"/>
    <s v="CUMPLE"/>
    <n v="0.3"/>
    <n v="0.3"/>
    <n v="0"/>
    <n v="0.3"/>
    <s v="H"/>
  </r>
  <r>
    <s v="106927742"/>
    <s v="FORM00001"/>
    <x v="8"/>
    <s v="FORMADO"/>
    <s v="0010"/>
    <s v="LTC QUINCENAL"/>
    <s v="LUBRIEXT"/>
    <s v="CORLUBEX"/>
    <s v="B"/>
    <s v="10FORM01"/>
    <x v="1"/>
    <d v="2024-05-11T00:00:00"/>
    <d v="2024-05-11T00:00:00"/>
    <x v="1"/>
    <s v="CUMPLE"/>
    <n v="0.3"/>
    <n v="0.3"/>
    <n v="0"/>
    <n v="0.3"/>
    <s v="H"/>
  </r>
  <r>
    <s v="106927743"/>
    <s v="FORM00002"/>
    <x v="9"/>
    <s v="FORMADO"/>
    <s v="0010"/>
    <s v="LTC QUINCENAL"/>
    <s v="LUBRIEXT"/>
    <s v="CORLUBEX"/>
    <s v="B"/>
    <s v="10FORM01"/>
    <x v="1"/>
    <d v="2024-05-11T00:00:00"/>
    <d v="2024-05-11T00:00:00"/>
    <x v="1"/>
    <s v="CUMPLE"/>
    <n v="0.3"/>
    <n v="0.3"/>
    <n v="0"/>
    <n v="0.3"/>
    <s v="H"/>
  </r>
  <r>
    <s v="106927744"/>
    <s v="20091108"/>
    <x v="7"/>
    <s v="LINEA DE LARGA VIDA"/>
    <s v="0010"/>
    <s v="LTC QUINCENAL"/>
    <s v="LUBRIEXT"/>
    <s v="CORLUBEX"/>
    <s v="B"/>
    <s v="10FORM02"/>
    <x v="1"/>
    <d v="2024-05-11T00:00:00"/>
    <d v="2024-05-11T00:00:00"/>
    <x v="1"/>
    <s v="CUMPLE"/>
    <n v="0.3"/>
    <n v="0.3"/>
    <n v="0"/>
    <n v="0.3"/>
    <s v="H"/>
  </r>
  <r>
    <s v="106935823"/>
    <s v="20183406"/>
    <x v="1"/>
    <s v="EMPAQUE RIGIDO"/>
    <s v="0010"/>
    <s v="LTC QUINCENAL"/>
    <s v="LUBRIEXT"/>
    <s v="CORLUBEX"/>
    <s v="B"/>
    <s v="10EMPA17"/>
    <x v="1"/>
    <d v="2024-05-13T00:00:00"/>
    <d v="2024-05-13T00:00:00"/>
    <x v="1"/>
    <s v="CUMPLE"/>
    <n v="0.3"/>
    <n v="0.3"/>
    <n v="0"/>
    <n v="0.3"/>
    <s v="H"/>
  </r>
  <r>
    <s v="106940734"/>
    <s v="EMPA00039"/>
    <x v="2"/>
    <s v="EMPAQUE"/>
    <s v="0010"/>
    <s v="LTC SEMANAL"/>
    <s v="LUBRIEXT"/>
    <s v="CORLUBEX"/>
    <s v="A"/>
    <s v="10EMPA15"/>
    <x v="1"/>
    <d v="2024-05-15T00:00:00"/>
    <d v="2024-05-15T00:00:00"/>
    <x v="1"/>
    <s v="CUMPLE"/>
    <n v="0.3"/>
    <n v="0.3"/>
    <n v="0"/>
    <n v="0.3"/>
    <s v="H"/>
  </r>
  <r>
    <s v="106958596"/>
    <s v="EMPA00039"/>
    <x v="2"/>
    <s v="EMPAQUE"/>
    <s v="0010"/>
    <s v="LTC SEMANAL"/>
    <s v="LUBRIEXT"/>
    <s v="CORLUBEX"/>
    <s v="A"/>
    <s v="10EMPA15"/>
    <x v="1"/>
    <d v="2024-05-22T00:00:00"/>
    <d v="2024-05-22T00:00:00"/>
    <x v="1"/>
    <s v="CUMPLE"/>
    <n v="0.3"/>
    <n v="0.3"/>
    <n v="0"/>
    <n v="0.3"/>
    <s v="H"/>
  </r>
  <r>
    <s v="106958596"/>
    <s v="EMPA00039"/>
    <x v="2"/>
    <s v="EMPAQUE"/>
    <s v="0020"/>
    <s v="LTC MENSUAL"/>
    <s v="LUBRIEXT"/>
    <s v="CORLUBEX"/>
    <s v="A"/>
    <s v="10EMPA15"/>
    <x v="1"/>
    <d v="2024-05-22T00:00:00"/>
    <d v="2024-05-22T00:00:00"/>
    <x v="1"/>
    <s v="CUMPLE"/>
    <n v="0.4"/>
    <n v="0.4"/>
    <n v="0"/>
    <n v="0.4"/>
    <s v="H"/>
  </r>
  <r>
    <s v="106958598"/>
    <s v="EMPA00005"/>
    <x v="3"/>
    <s v="EMPAQUE"/>
    <s v="0010"/>
    <s v="LTC QUINCENAL"/>
    <s v="LUBRIEXT"/>
    <s v="CORLUBEX"/>
    <s v="B"/>
    <s v="10EMPA03"/>
    <x v="1"/>
    <d v="2024-05-22T00:00:00"/>
    <d v="2024-05-22T00:00:00"/>
    <x v="1"/>
    <s v="CUMPLE"/>
    <n v="0.3"/>
    <n v="0.3"/>
    <n v="0"/>
    <n v="0.3"/>
    <s v="H"/>
  </r>
  <r>
    <s v="106958598"/>
    <s v="EMPA00005"/>
    <x v="3"/>
    <s v="EMPAQUE"/>
    <s v="0020"/>
    <s v="LTC MENSUAL"/>
    <s v="LUBRIEXT"/>
    <s v="CORLUBEX"/>
    <s v="B"/>
    <s v="10EMPA03"/>
    <x v="1"/>
    <d v="2024-05-22T00:00:00"/>
    <d v="2024-05-22T00:00:00"/>
    <x v="1"/>
    <s v="CUMPLE"/>
    <n v="0.5"/>
    <n v="0.5"/>
    <n v="0"/>
    <n v="0.5"/>
    <s v="H"/>
  </r>
  <r>
    <s v="106962875"/>
    <s v="FORM00001"/>
    <x v="8"/>
    <s v="FORMADO"/>
    <s v="0010"/>
    <s v="LTC QUINCENAL"/>
    <s v="LUBRIEXT"/>
    <s v="CORLUBEX"/>
    <s v="B"/>
    <s v="10FORM01"/>
    <x v="1"/>
    <d v="2024-05-25T00:00:00"/>
    <d v="2024-05-25T00:00:00"/>
    <x v="1"/>
    <s v="CUMPLE"/>
    <n v="0.3"/>
    <n v="0.3"/>
    <n v="0"/>
    <n v="0.3"/>
    <s v="H"/>
  </r>
  <r>
    <s v="106962875"/>
    <s v="FORM00001"/>
    <x v="8"/>
    <s v="FORMADO"/>
    <s v="0020"/>
    <s v="LTC MENSUAL"/>
    <s v="LUBRIEXT"/>
    <s v="CORLUBEX"/>
    <s v="B"/>
    <s v="10FORM01"/>
    <x v="1"/>
    <d v="2024-05-25T00:00:00"/>
    <d v="2024-05-25T00:00:00"/>
    <x v="1"/>
    <s v="CUMPLE"/>
    <n v="0.4"/>
    <n v="0.4"/>
    <n v="0"/>
    <n v="0.4"/>
    <s v="H"/>
  </r>
  <r>
    <s v="106962876"/>
    <s v="FORM00002"/>
    <x v="9"/>
    <s v="FORMADO"/>
    <s v="0010"/>
    <s v="LTC QUINCENAL"/>
    <s v="LUBRIEXT"/>
    <s v="CORLUBEX"/>
    <s v="B"/>
    <s v="10FORM01"/>
    <x v="1"/>
    <d v="2024-05-25T00:00:00"/>
    <d v="2024-05-25T00:00:00"/>
    <x v="1"/>
    <s v="CUMPLE"/>
    <n v="0.3"/>
    <n v="0.3"/>
    <n v="0"/>
    <n v="0.3"/>
    <s v="H"/>
  </r>
  <r>
    <s v="106962876"/>
    <s v="FORM00002"/>
    <x v="9"/>
    <s v="FORMADO"/>
    <s v="0020"/>
    <s v="LTC MENSUAL"/>
    <s v="LUBRIEXT"/>
    <s v="CORLUBEX"/>
    <s v="B"/>
    <s v="10FORM01"/>
    <x v="1"/>
    <d v="2024-05-25T00:00:00"/>
    <d v="2024-05-25T00:00:00"/>
    <x v="1"/>
    <s v="CUMPLE"/>
    <n v="0.4"/>
    <n v="0.4"/>
    <n v="0"/>
    <n v="0.4"/>
    <s v="H"/>
  </r>
  <r>
    <s v="106962877"/>
    <s v="20091108"/>
    <x v="7"/>
    <s v="LINEA DE LARGA VIDA"/>
    <s v="0010"/>
    <s v="LTC QUINCENAL"/>
    <s v="LUBRIEXT"/>
    <s v="CORLUBEX"/>
    <s v="B"/>
    <s v="10FORM02"/>
    <x v="1"/>
    <d v="2024-05-25T00:00:00"/>
    <d v="2024-05-25T00:00:00"/>
    <x v="1"/>
    <s v="CUMPLE"/>
    <n v="0.3"/>
    <n v="0.3"/>
    <n v="0"/>
    <n v="0.3"/>
    <s v="H"/>
  </r>
  <r>
    <s v="106962877"/>
    <s v="20091108"/>
    <x v="7"/>
    <s v="LINEA DE LARGA VIDA"/>
    <s v="0020"/>
    <s v="LTC MENSUAL"/>
    <s v="LUBRIEXT"/>
    <s v="CORLUBEX"/>
    <s v="B"/>
    <s v="10FORM02"/>
    <x v="1"/>
    <d v="2024-05-25T00:00:00"/>
    <d v="2024-05-25T00:00:00"/>
    <x v="1"/>
    <s v="CUMPLE"/>
    <n v="0.4"/>
    <n v="0.4"/>
    <n v="0"/>
    <n v="0.4"/>
    <s v="H"/>
  </r>
  <r>
    <s v="106973892"/>
    <s v="20183406"/>
    <x v="1"/>
    <s v="EMPAQUE RIGIDO"/>
    <s v="0010"/>
    <s v="LTC QUINCENAL"/>
    <s v="LUBRIEXT"/>
    <s v="CORLUBEX"/>
    <s v="B"/>
    <s v="10EMPA17"/>
    <x v="1"/>
    <d v="2024-05-27T00:00:00"/>
    <d v="2024-05-27T00:00:00"/>
    <x v="1"/>
    <s v="CUMPLE"/>
    <n v="0.3"/>
    <n v="0.3"/>
    <n v="0"/>
    <n v="0.3"/>
    <s v="H"/>
  </r>
  <r>
    <s v="106979658"/>
    <s v="EMPA00039"/>
    <x v="2"/>
    <s v="EMPAQUE"/>
    <s v="0010"/>
    <s v="LTC SEMANAL"/>
    <s v="LUBRIEXT"/>
    <s v="CORLUBEX"/>
    <s v="A"/>
    <s v="10EMPA15"/>
    <x v="1"/>
    <d v="2024-05-29T00:00:00"/>
    <d v="2024-05-29T00:00:00"/>
    <x v="1"/>
    <s v="CUMPLE"/>
    <n v="0.3"/>
    <n v="0.3"/>
    <n v="0"/>
    <n v="0.3"/>
    <s v="H"/>
  </r>
  <r>
    <s v="106993570"/>
    <s v="EMPA00039"/>
    <x v="2"/>
    <s v="EMPAQUE"/>
    <s v="0010"/>
    <s v="LTC SEMANAL"/>
    <s v="LUBRIEXT"/>
    <s v="CORLUBEX"/>
    <s v="A"/>
    <s v="10EMPA15"/>
    <x v="1"/>
    <d v="2024-06-05T00:00:00"/>
    <d v="2024-06-05T00:00:00"/>
    <x v="1"/>
    <s v="CUMPLE"/>
    <n v="0.3"/>
    <n v="0.3"/>
    <n v="0"/>
    <n v="0.3"/>
    <s v="H"/>
  </r>
  <r>
    <s v="106993572"/>
    <s v="EMPA00005"/>
    <x v="3"/>
    <s v="EMPAQUE"/>
    <s v="0010"/>
    <s v="LTC QUINCENAL"/>
    <s v="LUBRIEXT"/>
    <s v="CORLUBEX"/>
    <s v="B"/>
    <s v="10EMPA03"/>
    <x v="1"/>
    <d v="2024-06-05T00:00:00"/>
    <d v="2024-06-05T00:00:00"/>
    <x v="1"/>
    <s v="CUMPLE"/>
    <n v="0.3"/>
    <n v="0.3"/>
    <n v="0"/>
    <n v="0.3"/>
    <s v="H"/>
  </r>
  <r>
    <s v="106995859"/>
    <s v="FORM00001"/>
    <x v="8"/>
    <s v="FORMADO"/>
    <s v="0010"/>
    <s v="LTC QUINCENAL"/>
    <s v="LUBRIEXT"/>
    <s v="CORLUBEX"/>
    <s v="B"/>
    <s v="10FORM01"/>
    <x v="1"/>
    <d v="2024-06-08T00:00:00"/>
    <d v="2024-06-08T00:00:00"/>
    <x v="1"/>
    <s v="CUMPLE"/>
    <n v="0.3"/>
    <n v="0.3"/>
    <n v="0"/>
    <n v="0.3"/>
    <s v="H"/>
  </r>
  <r>
    <s v="106995860"/>
    <s v="FORM00002"/>
    <x v="9"/>
    <s v="FORMADO"/>
    <s v="0010"/>
    <s v="LTC QUINCENAL"/>
    <s v="LUBRIEXT"/>
    <s v="CORLUBEX"/>
    <s v="B"/>
    <s v="10FORM01"/>
    <x v="1"/>
    <d v="2024-06-08T00:00:00"/>
    <d v="2024-06-08T00:00:00"/>
    <x v="1"/>
    <s v="CUMPLE"/>
    <n v="0.3"/>
    <n v="0.3"/>
    <n v="0"/>
    <n v="0.3"/>
    <s v="H"/>
  </r>
  <r>
    <s v="106995861"/>
    <s v="20091108"/>
    <x v="7"/>
    <s v="LINEA DE LARGA VIDA"/>
    <s v="0010"/>
    <s v="LTC QUINCENAL"/>
    <s v="LUBRIEXT"/>
    <s v="CORLUBEX"/>
    <s v="B"/>
    <s v="10FORM02"/>
    <x v="1"/>
    <d v="2024-06-08T00:00:00"/>
    <d v="2024-06-08T00:00:00"/>
    <x v="1"/>
    <s v="CUMPLE"/>
    <n v="0.3"/>
    <n v="0.3"/>
    <n v="0"/>
    <n v="0.3"/>
    <s v="H"/>
  </r>
  <r>
    <s v="107002577"/>
    <s v="20183406"/>
    <x v="1"/>
    <s v="EMPAQUE RIGIDO"/>
    <s v="0010"/>
    <s v="LTC QUINCENAL"/>
    <s v="LUBRIEXT"/>
    <s v="CORLUBEX"/>
    <s v="A"/>
    <s v="10EMPA17"/>
    <x v="1"/>
    <d v="2024-06-10T00:00:00"/>
    <d v="2024-06-10T00:00:00"/>
    <x v="1"/>
    <s v="CUMPLE"/>
    <n v="0.3"/>
    <n v="0.3"/>
    <n v="0"/>
    <n v="0.3"/>
    <s v="H"/>
  </r>
  <r>
    <s v="107007139"/>
    <s v="EMPA00039"/>
    <x v="2"/>
    <s v="EMPAQUE"/>
    <s v="0010"/>
    <s v="LTC SEMANAL"/>
    <s v="LUBRIEXT"/>
    <s v="CORLUBEX"/>
    <s v="A"/>
    <s v="10EMPA15"/>
    <x v="1"/>
    <d v="2024-06-12T00:00:00"/>
    <d v="2024-06-12T00:00:00"/>
    <x v="1"/>
    <s v="CUMPLE"/>
    <n v="0.3"/>
    <n v="0.3"/>
    <n v="0"/>
    <n v="0.3"/>
    <s v="H"/>
  </r>
  <r>
    <s v="107021266"/>
    <s v="EMPA00039"/>
    <x v="2"/>
    <s v="EMPAQUE"/>
    <s v="0010"/>
    <s v="LTC SEMANAL"/>
    <s v="LUBRIEXT"/>
    <s v="CORLUBEX"/>
    <s v="A"/>
    <s v="10EMPA15"/>
    <x v="1"/>
    <d v="2024-06-19T00:00:00"/>
    <d v="2024-06-19T00:00:00"/>
    <x v="1"/>
    <s v="CUMPLE"/>
    <n v="0.3"/>
    <n v="0.3"/>
    <n v="0"/>
    <n v="0.3"/>
    <s v="H"/>
  </r>
  <r>
    <s v="107021266"/>
    <s v="EMPA00039"/>
    <x v="2"/>
    <s v="EMPAQUE"/>
    <s v="0020"/>
    <s v="LTC MENSUAL"/>
    <s v="LUBRIEXT"/>
    <s v="CORLUBEX"/>
    <s v="A"/>
    <s v="10EMPA15"/>
    <x v="1"/>
    <d v="2024-06-19T00:00:00"/>
    <d v="2024-06-19T00:00:00"/>
    <x v="1"/>
    <s v="CUMPLE"/>
    <n v="0.4"/>
    <n v="0.4"/>
    <n v="0"/>
    <n v="0.4"/>
    <s v="H"/>
  </r>
  <r>
    <s v="107021268"/>
    <s v="EMPA00005"/>
    <x v="3"/>
    <s v="EMPAQUE"/>
    <s v="0010"/>
    <s v="LTC QUINCENAL"/>
    <s v="LUBRIEXT"/>
    <s v="CORLUBEX"/>
    <s v="B"/>
    <s v="10EMPA03"/>
    <x v="1"/>
    <d v="2024-06-19T00:00:00"/>
    <d v="2024-06-19T00:00:00"/>
    <x v="1"/>
    <s v="CUMPLE"/>
    <n v="0.3"/>
    <n v="0.3"/>
    <n v="0"/>
    <n v="0.3"/>
    <s v="H"/>
  </r>
  <r>
    <s v="107021268"/>
    <s v="EMPA00005"/>
    <x v="3"/>
    <s v="EMPAQUE"/>
    <s v="0020"/>
    <s v="LTC MENSUAL"/>
    <s v="LUBRIEXT"/>
    <s v="CORLUBEX"/>
    <s v="B"/>
    <s v="10EMPA03"/>
    <x v="1"/>
    <d v="2024-06-19T00:00:00"/>
    <d v="2024-06-19T00:00:00"/>
    <x v="1"/>
    <s v="CUMPLE"/>
    <n v="0.5"/>
    <n v="0.5"/>
    <n v="0"/>
    <n v="0.5"/>
    <s v="H"/>
  </r>
  <r>
    <s v="107025380"/>
    <s v="FORM00001"/>
    <x v="8"/>
    <s v="FORMADO"/>
    <s v="0010"/>
    <s v="LTC QUINCENAL"/>
    <s v="LUBRIEXT"/>
    <s v="CORLUBEX"/>
    <s v="B"/>
    <s v="10FORM01"/>
    <x v="1"/>
    <d v="2024-06-22T00:00:00"/>
    <d v="2024-06-22T00:00:00"/>
    <x v="1"/>
    <s v="CUMPLE"/>
    <n v="0.3"/>
    <n v="0.3"/>
    <n v="0"/>
    <n v="0.3"/>
    <s v="H"/>
  </r>
  <r>
    <s v="107025380"/>
    <s v="FORM00001"/>
    <x v="8"/>
    <s v="FORMADO"/>
    <s v="0020"/>
    <s v="LTC MENSUAL"/>
    <s v="LUBRIEXT"/>
    <s v="CORLUBEX"/>
    <s v="B"/>
    <s v="10FORM01"/>
    <x v="1"/>
    <d v="2024-06-22T00:00:00"/>
    <d v="2024-06-22T00:00:00"/>
    <x v="1"/>
    <s v="CUMPLE"/>
    <n v="0.4"/>
    <n v="0.4"/>
    <n v="0"/>
    <n v="0.4"/>
    <s v="H"/>
  </r>
  <r>
    <s v="107025381"/>
    <s v="FORM00002"/>
    <x v="9"/>
    <s v="FORMADO"/>
    <s v="0010"/>
    <s v="LTC QUINCENAL"/>
    <s v="LUBRIEXT"/>
    <s v="CORLUBEX"/>
    <s v="B"/>
    <s v="10FORM01"/>
    <x v="1"/>
    <d v="2024-06-22T00:00:00"/>
    <d v="2024-06-22T00:00:00"/>
    <x v="1"/>
    <s v="CUMPLE"/>
    <n v="0.3"/>
    <n v="0.3"/>
    <n v="0"/>
    <n v="0.3"/>
    <s v="H"/>
  </r>
  <r>
    <s v="107025381"/>
    <s v="FORM00002"/>
    <x v="9"/>
    <s v="FORMADO"/>
    <s v="0020"/>
    <s v="LTC MENSUAL"/>
    <s v="LUBRIEXT"/>
    <s v="CORLUBEX"/>
    <s v="B"/>
    <s v="10FORM01"/>
    <x v="1"/>
    <d v="2024-06-22T00:00:00"/>
    <d v="2024-06-22T00:00:00"/>
    <x v="1"/>
    <s v="CUMPLE"/>
    <n v="0.4"/>
    <n v="0.4"/>
    <n v="0"/>
    <n v="0.4"/>
    <s v="H"/>
  </r>
  <r>
    <s v="107025382"/>
    <s v="20091108"/>
    <x v="7"/>
    <s v="LINEA DE LARGA VIDA"/>
    <s v="0010"/>
    <s v="LTC QUINCENAL"/>
    <s v="LUBRIEXT"/>
    <s v="CORLUBEX"/>
    <s v="B"/>
    <s v="10FORM02"/>
    <x v="1"/>
    <d v="2024-06-22T00:00:00"/>
    <d v="2024-06-22T00:00:00"/>
    <x v="1"/>
    <s v="CUMPLE"/>
    <n v="0.3"/>
    <n v="0.3"/>
    <n v="0"/>
    <n v="0.3"/>
    <s v="H"/>
  </r>
  <r>
    <s v="107025382"/>
    <s v="20091108"/>
    <x v="7"/>
    <s v="LINEA DE LARGA VIDA"/>
    <s v="0020"/>
    <s v="LTC MENSUAL"/>
    <s v="LUBRIEXT"/>
    <s v="CORLUBEX"/>
    <s v="B"/>
    <s v="10FORM02"/>
    <x v="1"/>
    <d v="2024-06-22T00:00:00"/>
    <d v="2024-06-22T00:00:00"/>
    <x v="1"/>
    <s v="CUMPLE"/>
    <n v="0.4"/>
    <n v="0.4"/>
    <n v="0"/>
    <n v="0.4"/>
    <s v="H"/>
  </r>
  <r>
    <s v="107031020"/>
    <s v="20183406"/>
    <x v="1"/>
    <s v="EMPAQUE RIGIDO"/>
    <s v="0010"/>
    <s v="LTC QUINCENAL"/>
    <s v="LUBRIEXT"/>
    <s v="CORLUBEX"/>
    <s v="A"/>
    <s v="10EMPA17"/>
    <x v="1"/>
    <d v="2024-06-24T00:00:00"/>
    <d v="2024-06-24T00:00:00"/>
    <x v="1"/>
    <s v="CUMPLE"/>
    <n v="0.3"/>
    <n v="0.3"/>
    <n v="0"/>
    <n v="0.3"/>
    <s v="H"/>
  </r>
  <r>
    <s v="107038656"/>
    <s v="EMPA00039"/>
    <x v="2"/>
    <s v="EMPAQUE"/>
    <s v="0010"/>
    <s v="LTC SEMANAL"/>
    <s v="LUBRIEXT"/>
    <s v="CORLUBEX"/>
    <s v="A"/>
    <s v="10EMPA15"/>
    <x v="1"/>
    <d v="2024-06-26T00:00:00"/>
    <d v="2024-06-26T00:00:00"/>
    <x v="1"/>
    <s v="CUMPLE"/>
    <n v="0.3"/>
    <n v="0.3"/>
    <n v="0"/>
    <n v="0.3"/>
    <s v="H"/>
  </r>
  <r>
    <s v="107049627"/>
    <s v="EMPA00039"/>
    <x v="2"/>
    <s v="EMPAQUE"/>
    <s v="0010"/>
    <s v="LTC SEMANAL"/>
    <s v="LUBRIEXT"/>
    <s v="CORLUBEX"/>
    <s v="A"/>
    <s v="10EMPA15"/>
    <x v="1"/>
    <d v="2024-07-03T00:00:00"/>
    <d v="2024-07-03T00:00:00"/>
    <x v="1"/>
    <s v="CUMPLE"/>
    <n v="0.3"/>
    <n v="0.3"/>
    <n v="0"/>
    <n v="0.3"/>
    <s v="H"/>
  </r>
  <r>
    <s v="107049629"/>
    <s v="EMPA00005"/>
    <x v="3"/>
    <s v="EMPAQUE"/>
    <s v="0010"/>
    <s v="LTC QUINCENAL"/>
    <s v="LUBRIEXT"/>
    <s v="CORLUBEX"/>
    <s v="B"/>
    <s v="10EMPA03"/>
    <x v="1"/>
    <d v="2024-07-03T00:00:00"/>
    <d v="2024-07-03T00:00:00"/>
    <x v="1"/>
    <s v="CUMPLE"/>
    <n v="0.3"/>
    <n v="0.3"/>
    <n v="0"/>
    <n v="0.3"/>
    <s v="H"/>
  </r>
  <r>
    <s v="107052352"/>
    <s v="FORM00001"/>
    <x v="8"/>
    <s v="FORMADO"/>
    <s v="0010"/>
    <s v="LTC QUINCENAL"/>
    <s v="LUBRIEXT"/>
    <s v="CORLUBEX"/>
    <s v="B"/>
    <s v="10FORM01"/>
    <x v="1"/>
    <d v="2024-07-06T00:00:00"/>
    <d v="2024-07-06T00:00:00"/>
    <x v="1"/>
    <s v="CUMPLE"/>
    <n v="0.3"/>
    <n v="0.3"/>
    <n v="0"/>
    <n v="0.3"/>
    <s v="H"/>
  </r>
  <r>
    <s v="107052353"/>
    <s v="FORM00002"/>
    <x v="9"/>
    <s v="FORMADO"/>
    <s v="0010"/>
    <s v="LTC QUINCENAL"/>
    <s v="LUBRIEXT"/>
    <s v="CORLUBEX"/>
    <s v="A"/>
    <s v="10FORM01"/>
    <x v="1"/>
    <d v="2024-07-06T00:00:00"/>
    <d v="2024-07-06T00:00:00"/>
    <x v="1"/>
    <s v="CUMPLE"/>
    <n v="0.3"/>
    <n v="0.3"/>
    <n v="0"/>
    <n v="0.3"/>
    <s v="H"/>
  </r>
  <r>
    <s v="107052354"/>
    <s v="20091108"/>
    <x v="7"/>
    <s v="LINEA DE LARGA VIDA"/>
    <s v="0010"/>
    <s v="LTC QUINCENAL"/>
    <s v="LUBRIEXT"/>
    <s v="CORLUBEX"/>
    <s v="B"/>
    <s v="10FORM02"/>
    <x v="1"/>
    <d v="2024-07-06T00:00:00"/>
    <d v="2024-07-06T00:00:00"/>
    <x v="1"/>
    <s v="CUMPLE"/>
    <n v="0.3"/>
    <n v="0.3"/>
    <n v="0"/>
    <n v="0.3"/>
    <s v="H"/>
  </r>
  <r>
    <s v="107059368"/>
    <s v="20183406"/>
    <x v="1"/>
    <s v="EMPAQUE RIGIDO"/>
    <s v="0010"/>
    <s v="LTC QUINCENAL"/>
    <s v="LUBRIEXT"/>
    <s v="CORLUBEX"/>
    <s v="B"/>
    <s v="10EMPA17"/>
    <x v="1"/>
    <d v="2024-07-08T00:00:00"/>
    <d v="2024-07-08T00:00:00"/>
    <x v="1"/>
    <s v="CUMPLE"/>
    <n v="0.3"/>
    <n v="0.3"/>
    <n v="0"/>
    <n v="0.3"/>
    <s v="H"/>
  </r>
  <r>
    <s v="107063786"/>
    <s v="EMPA00039"/>
    <x v="2"/>
    <s v="EMPAQUE"/>
    <s v="0010"/>
    <s v="LTC SEMANAL"/>
    <s v="LUBRIEXT"/>
    <s v="CORLUBEX"/>
    <s v="A"/>
    <s v="10EMPA15"/>
    <x v="1"/>
    <d v="2024-07-10T00:00:00"/>
    <d v="2024-07-10T00:00:00"/>
    <x v="1"/>
    <s v="CUMPLE"/>
    <n v="0.3"/>
    <n v="0.3"/>
    <n v="0"/>
    <n v="0.3"/>
    <s v="H"/>
  </r>
  <r>
    <s v="107080108"/>
    <s v="EMPA00039"/>
    <x v="2"/>
    <s v="EMPAQUE"/>
    <s v="0010"/>
    <s v="LTC SEMANAL"/>
    <s v="LUBRIEXT"/>
    <s v="CORLUBEX"/>
    <s v="A"/>
    <s v="10EMPA15"/>
    <x v="1"/>
    <d v="2024-07-17T00:00:00"/>
    <d v="2024-07-17T00:00:00"/>
    <x v="1"/>
    <s v="CUMPLE"/>
    <n v="0.3"/>
    <n v="0.3"/>
    <n v="0"/>
    <n v="0.3"/>
    <s v="H"/>
  </r>
  <r>
    <s v="107080108"/>
    <s v="EMPA00039"/>
    <x v="2"/>
    <s v="EMPAQUE"/>
    <s v="0020"/>
    <s v="LTC MENSUAL"/>
    <s v="LUBRIEXT"/>
    <s v="CORLUBEX"/>
    <s v="A"/>
    <s v="10EMPA15"/>
    <x v="1"/>
    <d v="2024-07-17T00:00:00"/>
    <d v="2024-07-17T00:00:00"/>
    <x v="1"/>
    <s v="CUMPLE"/>
    <n v="0.4"/>
    <n v="0.4"/>
    <n v="0"/>
    <n v="0.4"/>
    <s v="H"/>
  </r>
  <r>
    <s v="107080110"/>
    <s v="EMPA00005"/>
    <x v="3"/>
    <s v="EMPAQUE"/>
    <s v="0010"/>
    <s v="LTC QUINCENAL"/>
    <s v="LUBRIEXT"/>
    <s v="CORLUBEX"/>
    <s v="B"/>
    <s v="10EMPA03"/>
    <x v="1"/>
    <d v="2024-07-17T00:00:00"/>
    <d v="2024-07-17T00:00:00"/>
    <x v="1"/>
    <s v="CUMPLE"/>
    <n v="0.3"/>
    <n v="0.3"/>
    <n v="0"/>
    <n v="0.3"/>
    <s v="H"/>
  </r>
  <r>
    <s v="107080110"/>
    <s v="EMPA00005"/>
    <x v="3"/>
    <s v="EMPAQUE"/>
    <s v="0020"/>
    <s v="LTC MENSUAL"/>
    <s v="LUBRIEXT"/>
    <s v="CORLUBEX"/>
    <s v="B"/>
    <s v="10EMPA03"/>
    <x v="1"/>
    <d v="2024-07-17T00:00:00"/>
    <d v="2024-07-17T00:00:00"/>
    <x v="1"/>
    <s v="CUMPLE"/>
    <n v="0.5"/>
    <n v="0.5"/>
    <n v="0"/>
    <n v="0.5"/>
    <s v="H"/>
  </r>
  <r>
    <s v="107083806"/>
    <s v="FORM00001"/>
    <x v="8"/>
    <s v="FORMADO"/>
    <s v="0010"/>
    <s v="LTC QUINCENAL"/>
    <s v="LUBRIEXT"/>
    <s v="CORLUBEX"/>
    <s v="B"/>
    <s v="10FORM01"/>
    <x v="1"/>
    <d v="2024-07-20T00:00:00"/>
    <d v="2024-07-20T00:00:00"/>
    <x v="1"/>
    <s v="CUMPLE"/>
    <n v="0.3"/>
    <n v="0.3"/>
    <n v="0"/>
    <n v="0.3"/>
    <s v="H"/>
  </r>
  <r>
    <s v="107083806"/>
    <s v="FORM00001"/>
    <x v="8"/>
    <s v="FORMADO"/>
    <s v="0020"/>
    <s v="LTC MENSUAL"/>
    <s v="LUBRIEXT"/>
    <s v="CORLUBEX"/>
    <s v="B"/>
    <s v="10FORM01"/>
    <x v="1"/>
    <d v="2024-07-20T00:00:00"/>
    <d v="2024-07-20T00:00:00"/>
    <x v="1"/>
    <s v="CUMPLE"/>
    <n v="0.4"/>
    <n v="0.4"/>
    <n v="0"/>
    <n v="0.4"/>
    <s v="H"/>
  </r>
  <r>
    <s v="107083807"/>
    <s v="FORM00002"/>
    <x v="9"/>
    <s v="FORMADO"/>
    <s v="0010"/>
    <s v="LTC QUINCENAL"/>
    <s v="LUBRIEXT"/>
    <s v="CORLUBEX"/>
    <s v="A"/>
    <s v="10FORM01"/>
    <x v="1"/>
    <d v="2024-07-20T00:00:00"/>
    <d v="2024-07-20T00:00:00"/>
    <x v="1"/>
    <s v="CUMPLE"/>
    <n v="0.3"/>
    <n v="0.3"/>
    <n v="0"/>
    <n v="0.3"/>
    <s v="H"/>
  </r>
  <r>
    <s v="107083807"/>
    <s v="FORM00002"/>
    <x v="9"/>
    <s v="FORMADO"/>
    <s v="0020"/>
    <s v="LTC MENSUAL"/>
    <s v="LUBRIEXT"/>
    <s v="CORLUBEX"/>
    <s v="A"/>
    <s v="10FORM01"/>
    <x v="1"/>
    <d v="2024-07-20T00:00:00"/>
    <d v="2024-07-20T00:00:00"/>
    <x v="1"/>
    <s v="CUMPLE"/>
    <n v="0.4"/>
    <n v="0.4"/>
    <n v="0"/>
    <n v="0.4"/>
    <s v="H"/>
  </r>
  <r>
    <s v="107083808"/>
    <s v="20091108"/>
    <x v="7"/>
    <s v="LINEA DE LARGA VIDA"/>
    <s v="0010"/>
    <s v="LTC QUINCENAL"/>
    <s v="LUBRIEXT"/>
    <s v="CORLUBEX"/>
    <s v="B"/>
    <s v="10FORM02"/>
    <x v="1"/>
    <d v="2024-07-20T00:00:00"/>
    <d v="2024-07-20T00:00:00"/>
    <x v="1"/>
    <s v="CUMPLE"/>
    <n v="0.3"/>
    <n v="0.3"/>
    <n v="0"/>
    <n v="0.3"/>
    <s v="H"/>
  </r>
  <r>
    <s v="107083808"/>
    <s v="20091108"/>
    <x v="7"/>
    <s v="LINEA DE LARGA VIDA"/>
    <s v="0020"/>
    <s v="LTC MENSUAL"/>
    <s v="LUBRIEXT"/>
    <s v="CORLUBEX"/>
    <s v="B"/>
    <s v="10FORM02"/>
    <x v="1"/>
    <d v="2024-07-20T00:00:00"/>
    <d v="2024-07-20T00:00:00"/>
    <x v="1"/>
    <s v="CUMPLE"/>
    <n v="0.4"/>
    <n v="0.4"/>
    <n v="0"/>
    <n v="0.4"/>
    <s v="H"/>
  </r>
  <r>
    <s v="107091166"/>
    <s v="20183406"/>
    <x v="1"/>
    <s v="EMPAQUE RIGIDO"/>
    <s v="0010"/>
    <s v="LTC QUINCENAL"/>
    <s v="LUBRIEXT"/>
    <s v="CORLUBEX"/>
    <s v="B"/>
    <s v="10EMPA17"/>
    <x v="1"/>
    <d v="2024-07-22T00:00:00"/>
    <d v="2024-07-22T00:00:00"/>
    <x v="1"/>
    <s v="CUMPLE"/>
    <n v="0.3"/>
    <n v="0.3"/>
    <n v="0"/>
    <n v="0.3"/>
    <s v="H"/>
  </r>
  <r>
    <s v="107098832"/>
    <s v="EMPA00039"/>
    <x v="2"/>
    <s v="EMPAQUE"/>
    <s v="0010"/>
    <s v="LTC SEMANAL"/>
    <s v="LUBRIEXT"/>
    <s v="CORLUBEX"/>
    <s v="A"/>
    <s v="10EMPA15"/>
    <x v="1"/>
    <d v="2024-07-24T00:00:00"/>
    <d v="2024-07-24T00:00:00"/>
    <x v="1"/>
    <s v="CUMPLE"/>
    <n v="0.3"/>
    <n v="0.3"/>
    <n v="0"/>
    <n v="0.3"/>
    <s v="H"/>
  </r>
  <r>
    <s v="107113459"/>
    <s v="EMPA00039"/>
    <x v="2"/>
    <s v="EMPAQUE"/>
    <s v="0010"/>
    <s v="LTC SEMANAL"/>
    <s v="LUBRIEXT"/>
    <s v="CORLUBEX"/>
    <s v="A"/>
    <s v="10EMPA15"/>
    <x v="1"/>
    <d v="2024-07-31T00:00:00"/>
    <d v="2024-07-31T00:00:00"/>
    <x v="1"/>
    <s v="CUMPLE"/>
    <n v="0.3"/>
    <n v="0.3"/>
    <n v="0"/>
    <n v="0.3"/>
    <s v="H"/>
  </r>
  <r>
    <s v="107113461"/>
    <s v="EMPA00005"/>
    <x v="3"/>
    <s v="EMPAQUE"/>
    <s v="0010"/>
    <s v="LTC QUINCENAL"/>
    <s v="LUBRIEXT"/>
    <s v="CORLUBEX"/>
    <s v="B"/>
    <s v="10EMPA03"/>
    <x v="1"/>
    <d v="2024-07-31T00:00:00"/>
    <d v="2024-07-31T00:00:00"/>
    <x v="1"/>
    <s v="CUMPLE"/>
    <n v="0.3"/>
    <n v="0.3"/>
    <n v="0"/>
    <n v="0.3"/>
    <s v="H"/>
  </r>
  <r>
    <s v="107116276"/>
    <s v="FORM00001"/>
    <x v="8"/>
    <s v="FORMADO"/>
    <s v="0010"/>
    <s v="LTC QUINCENAL"/>
    <s v="LUBRIEXT"/>
    <s v="CORLUBEX"/>
    <s v="A"/>
    <s v="10FORM01"/>
    <x v="1"/>
    <d v="2024-08-03T00:00:00"/>
    <m/>
    <x v="0"/>
    <s v="NO CUMPLE"/>
    <n v="0"/>
    <n v="0.3"/>
    <n v="-0.3"/>
    <n v="0.3"/>
    <s v="H"/>
  </r>
  <r>
    <s v="107116277"/>
    <s v="FORM00002"/>
    <x v="9"/>
    <s v="FORMADO"/>
    <s v="0010"/>
    <s v="LTC QUINCENAL"/>
    <s v="LUBRIEXT"/>
    <s v="CORLUBEX"/>
    <s v="A"/>
    <s v="10FORM01"/>
    <x v="1"/>
    <d v="2024-08-03T00:00:00"/>
    <m/>
    <x v="0"/>
    <s v="NO CUMPLE"/>
    <n v="0"/>
    <n v="0.3"/>
    <n v="-0.3"/>
    <n v="0.3"/>
    <s v="H"/>
  </r>
  <r>
    <s v="107116278"/>
    <s v="20091108"/>
    <x v="7"/>
    <s v="LINEA DE LARGA VIDA"/>
    <s v="0010"/>
    <s v="LTC QUINCENAL"/>
    <s v="LUBRIEXT"/>
    <s v="CORLUBEX"/>
    <s v="B"/>
    <s v="10FORM02"/>
    <x v="1"/>
    <d v="2024-08-03T00:00:00"/>
    <m/>
    <x v="0"/>
    <s v="NO CUMPLE"/>
    <n v="0"/>
    <n v="0.3"/>
    <n v="-0.3"/>
    <n v="0.3"/>
    <s v="H"/>
  </r>
  <r>
    <s v="107124449"/>
    <s v="20183406"/>
    <x v="1"/>
    <s v="EMPAQUE RIGIDO"/>
    <s v="0010"/>
    <s v="LTC QUINCENAL"/>
    <s v="LUBRIEXT"/>
    <s v="CORLUBEX"/>
    <s v="B"/>
    <s v="10EMPA17"/>
    <x v="1"/>
    <d v="2024-08-05T00:00:00"/>
    <m/>
    <x v="0"/>
    <s v="NO CUMPLE"/>
    <n v="0"/>
    <n v="0.3"/>
    <n v="-0.3"/>
    <n v="0.3"/>
    <s v="H"/>
  </r>
  <r>
    <s v="107129567"/>
    <s v="EMPA00039"/>
    <x v="2"/>
    <s v="EMPAQUE"/>
    <s v="0010"/>
    <s v="LTC SEMANAL"/>
    <s v="LUBRIEXT"/>
    <s v="CORLUBEX"/>
    <s v="A"/>
    <s v="10EMPA15"/>
    <x v="1"/>
    <d v="2024-08-07T00:00:00"/>
    <m/>
    <x v="0"/>
    <s v="NO CUMPLE"/>
    <n v="0"/>
    <n v="0.3"/>
    <n v="-0.3"/>
    <n v="0.3"/>
    <s v="H"/>
  </r>
  <r>
    <s v="107144316"/>
    <s v="EMPA00039"/>
    <x v="2"/>
    <s v="EMPAQUE"/>
    <s v="0010"/>
    <s v="LTC SEMANAL"/>
    <s v="LUBRIEXT"/>
    <s v="CORLUBEX"/>
    <s v="A"/>
    <s v="10EMPA15"/>
    <x v="1"/>
    <d v="2024-08-14T00:00:00"/>
    <m/>
    <x v="0"/>
    <s v="NO CUMPLE"/>
    <n v="0"/>
    <n v="0.3"/>
    <n v="-0.3"/>
    <n v="0.3"/>
    <s v="H"/>
  </r>
  <r>
    <s v="107144316"/>
    <s v="EMPA00039"/>
    <x v="2"/>
    <s v="EMPAQUE"/>
    <s v="0020"/>
    <s v="LTC MENSUAL"/>
    <s v="LUBRIEXT"/>
    <s v="CORLUBEX"/>
    <s v="A"/>
    <s v="10EMPA15"/>
    <x v="1"/>
    <d v="2024-08-14T00:00:00"/>
    <m/>
    <x v="0"/>
    <s v="NO CUMPLE"/>
    <n v="0"/>
    <n v="0.4"/>
    <n v="-0.4"/>
    <n v="0.4"/>
    <s v="H"/>
  </r>
  <r>
    <s v="107144318"/>
    <s v="EMPA00005"/>
    <x v="3"/>
    <s v="EMPAQUE"/>
    <s v="0010"/>
    <s v="LTC QUINCENAL"/>
    <s v="LUBRIEXT"/>
    <s v="CORLUBEX"/>
    <s v="B"/>
    <s v="10EMPA03"/>
    <x v="1"/>
    <d v="2024-08-14T00:00:00"/>
    <m/>
    <x v="0"/>
    <s v="NO CUMPLE"/>
    <n v="0"/>
    <n v="0.3"/>
    <n v="-0.3"/>
    <n v="0.3"/>
    <s v="H"/>
  </r>
  <r>
    <s v="107144318"/>
    <s v="EMPA00005"/>
    <x v="3"/>
    <s v="EMPAQUE"/>
    <s v="0020"/>
    <s v="LTC MENSUAL"/>
    <s v="LUBRIEXT"/>
    <s v="CORLUBEX"/>
    <s v="B"/>
    <s v="10EMPA03"/>
    <x v="1"/>
    <d v="2024-08-14T00:00:00"/>
    <m/>
    <x v="0"/>
    <s v="NO CUMPLE"/>
    <n v="0"/>
    <n v="0.5"/>
    <n v="-0.5"/>
    <n v="0.5"/>
    <s v="H"/>
  </r>
  <r>
    <s v="107147328"/>
    <s v="FORM00001"/>
    <x v="8"/>
    <s v="FORMADO"/>
    <s v="0010"/>
    <s v="LTC QUINCENAL"/>
    <s v="LUBRIEXT"/>
    <s v="CORLUBEX"/>
    <s v="A"/>
    <s v="10FORM01"/>
    <x v="1"/>
    <d v="2024-08-17T00:00:00"/>
    <m/>
    <x v="0"/>
    <s v="NO CUMPLE"/>
    <n v="0"/>
    <n v="0.3"/>
    <n v="-0.3"/>
    <n v="0.3"/>
    <s v="H"/>
  </r>
  <r>
    <s v="107147328"/>
    <s v="FORM00001"/>
    <x v="8"/>
    <s v="FORMADO"/>
    <s v="0020"/>
    <s v="LTC MENSUAL"/>
    <s v="LUBRIEXT"/>
    <s v="CORLUBEX"/>
    <s v="A"/>
    <s v="10FORM01"/>
    <x v="1"/>
    <d v="2024-08-17T00:00:00"/>
    <m/>
    <x v="0"/>
    <s v="NO CUMPLE"/>
    <n v="0"/>
    <n v="0.4"/>
    <n v="-0.4"/>
    <n v="0.4"/>
    <s v="H"/>
  </r>
  <r>
    <s v="107147329"/>
    <s v="FORM00002"/>
    <x v="9"/>
    <s v="FORMADO"/>
    <s v="0010"/>
    <s v="LTC QUINCENAL"/>
    <s v="LUBRIEXT"/>
    <s v="CORLUBEX"/>
    <s v="A"/>
    <s v="10FORM01"/>
    <x v="1"/>
    <d v="2024-08-17T00:00:00"/>
    <m/>
    <x v="0"/>
    <s v="NO CUMPLE"/>
    <n v="0"/>
    <n v="0.3"/>
    <n v="-0.3"/>
    <n v="0.3"/>
    <s v="H"/>
  </r>
  <r>
    <s v="107147329"/>
    <s v="FORM00002"/>
    <x v="9"/>
    <s v="FORMADO"/>
    <s v="0020"/>
    <s v="LTC MENSUAL"/>
    <s v="LUBRIEXT"/>
    <s v="CORLUBEX"/>
    <s v="A"/>
    <s v="10FORM01"/>
    <x v="1"/>
    <d v="2024-08-17T00:00:00"/>
    <m/>
    <x v="0"/>
    <s v="NO CUMPLE"/>
    <n v="0"/>
    <n v="0.4"/>
    <n v="-0.4"/>
    <n v="0.4"/>
    <s v="H"/>
  </r>
  <r>
    <s v="107147330"/>
    <s v="20091108"/>
    <x v="7"/>
    <s v="LINEA DE LARGA VIDA"/>
    <s v="0010"/>
    <s v="LTC QUINCENAL"/>
    <s v="LUBRIEXT"/>
    <s v="CORLUBEX"/>
    <s v="B"/>
    <s v="10FORM02"/>
    <x v="1"/>
    <d v="2024-08-17T00:00:00"/>
    <m/>
    <x v="0"/>
    <s v="NO CUMPLE"/>
    <n v="0"/>
    <n v="0.3"/>
    <n v="-0.3"/>
    <n v="0.3"/>
    <s v="H"/>
  </r>
  <r>
    <s v="107147330"/>
    <s v="20091108"/>
    <x v="7"/>
    <s v="LINEA DE LARGA VIDA"/>
    <s v="0020"/>
    <s v="LTC MENSUAL"/>
    <s v="LUBRIEXT"/>
    <s v="CORLUBEX"/>
    <s v="B"/>
    <s v="10FORM02"/>
    <x v="1"/>
    <d v="2024-08-17T00:00:00"/>
    <m/>
    <x v="0"/>
    <s v="NO CUMPLE"/>
    <n v="0"/>
    <n v="0.4"/>
    <n v="-0.4"/>
    <n v="0.4"/>
    <s v="H"/>
  </r>
  <r>
    <s v="107156725"/>
    <s v="20183406"/>
    <x v="1"/>
    <s v="EMPAQUE RIGIDO"/>
    <s v="0010"/>
    <s v="LTC QUINCENAL"/>
    <s v="LUBRIEXT"/>
    <s v="CORLUBEX"/>
    <s v="B"/>
    <s v="10EMPA17"/>
    <x v="1"/>
    <d v="2024-08-19T00:00:00"/>
    <m/>
    <x v="0"/>
    <s v="NO CUMPLE"/>
    <n v="0"/>
    <n v="0.3"/>
    <n v="-0.3"/>
    <n v="0.3"/>
    <s v="H"/>
  </r>
  <r>
    <s v="107162282"/>
    <s v="EMPA00039"/>
    <x v="2"/>
    <s v="EMPAQUE"/>
    <s v="0010"/>
    <s v="LTC SEMANAL"/>
    <s v="LUBRIEXT"/>
    <s v="CORLUBEX"/>
    <s v="A"/>
    <s v="10EMPA15"/>
    <x v="1"/>
    <d v="2024-08-21T00:00:00"/>
    <m/>
    <x v="0"/>
    <s v="NO CUMPLE"/>
    <n v="0"/>
    <n v="0.3"/>
    <n v="-0.3"/>
    <n v="0.3"/>
    <s v="H"/>
  </r>
  <r>
    <s v="107184895"/>
    <s v="EMPA00039"/>
    <x v="2"/>
    <s v="EMPAQUE"/>
    <s v="0010"/>
    <s v="LTC SEMANAL"/>
    <s v="LUBRIEXT"/>
    <s v="CORLUBEX"/>
    <s v="A"/>
    <s v="10EMPA15"/>
    <x v="1"/>
    <d v="2024-08-28T00:00:00"/>
    <m/>
    <x v="0"/>
    <s v="NO CUMPLE"/>
    <n v="0"/>
    <n v="0.3"/>
    <n v="-0.3"/>
    <n v="0.3"/>
    <s v="H"/>
  </r>
  <r>
    <s v="107184897"/>
    <s v="EMPA00005"/>
    <x v="3"/>
    <s v="EMPAQUE"/>
    <s v="0010"/>
    <s v="LTC QUINCENAL"/>
    <s v="LUBRIEXT"/>
    <s v="CORLUBEX"/>
    <s v="B"/>
    <s v="10EMPA03"/>
    <x v="1"/>
    <d v="2024-08-28T00:00:00"/>
    <m/>
    <x v="0"/>
    <s v="NO CUMPLE"/>
    <n v="0"/>
    <n v="0.3"/>
    <n v="-0.3"/>
    <n v="0.3"/>
    <s v="H"/>
  </r>
  <r>
    <s v="107187936"/>
    <s v="FORM00001"/>
    <x v="8"/>
    <s v="FORMADO"/>
    <s v="0010"/>
    <s v="LTC QUINCENAL"/>
    <s v="LUBRIEXT"/>
    <s v="CORLUBEX"/>
    <s v="A"/>
    <s v="10FORM01"/>
    <x v="1"/>
    <d v="2024-08-31T00:00:00"/>
    <m/>
    <x v="0"/>
    <s v="NO CUMPLE"/>
    <n v="0"/>
    <n v="0.3"/>
    <n v="-0.3"/>
    <n v="0.3"/>
    <s v="H"/>
  </r>
  <r>
    <s v="107187937"/>
    <s v="FORM00002"/>
    <x v="9"/>
    <s v="FORMADO"/>
    <s v="0010"/>
    <s v="LTC QUINCENAL"/>
    <s v="LUBRIEXT"/>
    <s v="CORLUBEX"/>
    <s v="A"/>
    <s v="10FORM01"/>
    <x v="1"/>
    <d v="2024-08-31T00:00:00"/>
    <m/>
    <x v="0"/>
    <s v="NO CUMPLE"/>
    <n v="0"/>
    <n v="0.3"/>
    <n v="-0.3"/>
    <n v="0.3"/>
    <s v="H"/>
  </r>
  <r>
    <s v="107187938"/>
    <s v="20091108"/>
    <x v="7"/>
    <s v="LINEA DE LARGA VIDA"/>
    <s v="0010"/>
    <s v="LTC QUINCENAL"/>
    <s v="LUBRIEXT"/>
    <s v="CORLUBEX"/>
    <s v="B"/>
    <s v="10FORM02"/>
    <x v="1"/>
    <d v="2024-08-31T00:00:00"/>
    <m/>
    <x v="0"/>
    <s v="NO CUMPLE"/>
    <n v="0"/>
    <n v="0.3"/>
    <n v="-0.3"/>
    <n v="0.3"/>
    <s v="H"/>
  </r>
  <r>
    <s v="106986223"/>
    <s v="FORM00002"/>
    <x v="9"/>
    <s v="FORMADO"/>
    <s v="0060"/>
    <s v="PRV SEMESTRAL"/>
    <s v="ELECTI13"/>
    <s v="COORTU02"/>
    <s v="B"/>
    <s v="10FORM01"/>
    <x v="0"/>
    <d v="2024-06-06T00:00:00"/>
    <d v="2024-06-24T00:00:00"/>
    <x v="1"/>
    <s v="NO CUMPLE"/>
    <n v="1.5"/>
    <n v="4"/>
    <n v="-2.5"/>
    <n v="4"/>
    <s v="H"/>
  </r>
  <r>
    <s v="106986223"/>
    <s v="FORM00002"/>
    <x v="9"/>
    <s v="FORMADO"/>
    <s v="0070"/>
    <s v="PRV ANUAL"/>
    <s v="ELECTI13"/>
    <s v="COORTU02"/>
    <s v="B"/>
    <s v="10FORM01"/>
    <x v="0"/>
    <d v="2024-06-06T00:00:00"/>
    <d v="2024-06-25T00:00:00"/>
    <x v="1"/>
    <s v="NO CUMPLE"/>
    <n v="3"/>
    <n v="2"/>
    <n v="1"/>
    <n v="6"/>
    <s v="H"/>
  </r>
  <r>
    <s v="106989071"/>
    <s v="EMPA00005"/>
    <x v="3"/>
    <s v="EMPAQUE"/>
    <s v="0010"/>
    <s v="PRV BIMENSUAL"/>
    <s v="ELECTI03"/>
    <s v="COORTU01"/>
    <s v="B"/>
    <s v="10EMPA03"/>
    <x v="0"/>
    <d v="2024-06-05T00:00:00"/>
    <d v="2024-06-05T00:00:00"/>
    <x v="1"/>
    <s v="CUMPLE"/>
    <n v="1.5"/>
    <n v="2"/>
    <n v="-0.5"/>
    <n v="1.5"/>
    <s v="H"/>
  </r>
  <r>
    <s v="107002609"/>
    <s v="20388176"/>
    <x v="0"/>
    <s v="EMBUTIDO SALCHICHON"/>
    <s v="0070"/>
    <s v="PRV SEMANAL SISTEMA GENERAL"/>
    <s v="MECANI17"/>
    <s v="COORTU01"/>
    <s v="B"/>
    <s v="10EMBU16"/>
    <x v="0"/>
    <d v="2024-05-31T00:00:00"/>
    <d v="2024-05-31T00:00:00"/>
    <x v="1"/>
    <s v="CUMPLE"/>
    <n v="1"/>
    <n v="1"/>
    <n v="0"/>
    <n v="1"/>
    <s v="H"/>
  </r>
  <r>
    <s v="106976435"/>
    <s v="20183406"/>
    <x v="1"/>
    <s v="EMPAQUE RIGIDO"/>
    <s v="0020"/>
    <s v="PRV BIMENSUAL ELECTRICO"/>
    <s v="ELECTI03"/>
    <s v="COORTU03"/>
    <s v="B"/>
    <s v="10EMPA17"/>
    <x v="0"/>
    <d v="2024-05-30T00:00:00"/>
    <d v="2024-05-19T00:00:00"/>
    <x v="1"/>
    <s v="CUMPLE"/>
    <n v="1"/>
    <n v="4"/>
    <n v="-3"/>
    <n v="1"/>
    <s v="H"/>
  </r>
  <r>
    <s v="106965665"/>
    <s v="EMPA00039"/>
    <x v="2"/>
    <s v="EMPAQUE"/>
    <s v="0020"/>
    <s v="ITC MENSUAL"/>
    <s v="ELECTI01"/>
    <s v="COORTU01"/>
    <s v="A"/>
    <s v="10EMPA15"/>
    <x v="0"/>
    <d v="2024-05-29T00:00:00"/>
    <d v="2024-05-29T00:00:00"/>
    <x v="1"/>
    <s v="CUMPLE"/>
    <n v="1"/>
    <n v="1"/>
    <n v="0"/>
    <n v="1"/>
    <s v="H"/>
  </r>
  <r>
    <s v="106965665"/>
    <s v="EMPA00039"/>
    <x v="2"/>
    <s v="EMPAQUE"/>
    <s v="0030"/>
    <s v="ITC TRIMESTRAL"/>
    <s v="ELECTI01"/>
    <s v="COORTU01"/>
    <s v="A"/>
    <s v="10EMPA15"/>
    <x v="0"/>
    <d v="2024-05-29T00:00:00"/>
    <d v="2024-06-01T00:00:00"/>
    <x v="1"/>
    <s v="NO CUMPLE"/>
    <n v="1"/>
    <n v="1"/>
    <n v="0"/>
    <n v="1"/>
    <s v="H"/>
  </r>
  <r>
    <s v="106962867"/>
    <s v="EMPA00005"/>
    <x v="3"/>
    <s v="EMPAQUE"/>
    <s v="0020"/>
    <s v="ITC MENSUAL"/>
    <s v="ELECTI01"/>
    <s v="COORTU01"/>
    <s v="B"/>
    <s v="10EMPA03"/>
    <x v="0"/>
    <d v="2024-05-28T00:00:00"/>
    <d v="2024-05-23T00:00:00"/>
    <x v="1"/>
    <s v="CUMPLE"/>
    <n v="1"/>
    <n v="1"/>
    <n v="0"/>
    <n v="1"/>
    <s v="H"/>
  </r>
  <r>
    <s v="106962867"/>
    <s v="EMPA00005"/>
    <x v="3"/>
    <s v="EMPAQUE"/>
    <s v="0030"/>
    <s v="ITC TRIMESTRAL"/>
    <s v="ELECTI01"/>
    <s v="COORTU01"/>
    <s v="B"/>
    <s v="10EMPA03"/>
    <x v="0"/>
    <d v="2024-05-28T00:00:00"/>
    <d v="2024-05-23T00:00:00"/>
    <x v="1"/>
    <s v="CUMPLE"/>
    <n v="1"/>
    <n v="1"/>
    <n v="0"/>
    <n v="1"/>
    <s v="H"/>
  </r>
  <r>
    <s v="106953209"/>
    <s v="GRAP00017"/>
    <x v="4"/>
    <s v="EMBUTIDO SALCHICHON"/>
    <s v="0010"/>
    <s v="PRV MECANICO MENSUAL"/>
    <s v="MECANI17"/>
    <s v="COORTU02"/>
    <s v="B"/>
    <s v="10EMBU16"/>
    <x v="0"/>
    <d v="2024-05-25T00:00:00"/>
    <d v="2024-05-31T00:00:00"/>
    <x v="1"/>
    <s v="NO CUMPLE"/>
    <n v="2"/>
    <n v="2"/>
    <n v="0"/>
    <n v="2"/>
    <s v="H"/>
  </r>
  <r>
    <s v="106953209"/>
    <s v="GRAP00017"/>
    <x v="4"/>
    <s v="EMBUTIDO SALCHICHON"/>
    <s v="0020"/>
    <s v="PRV ELECTRONICO MENSUAL"/>
    <s v="ELTROINT"/>
    <s v="COORTU02"/>
    <s v="B"/>
    <s v="10EMBU16"/>
    <x v="0"/>
    <d v="2024-05-25T00:00:00"/>
    <d v="2024-05-21T00:00:00"/>
    <x v="1"/>
    <s v="CUMPLE"/>
    <n v="2"/>
    <n v="2"/>
    <n v="0"/>
    <n v="2"/>
    <s v="H"/>
  </r>
  <r>
    <s v="106953209"/>
    <s v="GRAP00017"/>
    <x v="4"/>
    <s v="EMBUTIDO SALCHICHON"/>
    <s v="0070"/>
    <s v="PRV MENSUAL ELECTRICO"/>
    <s v="ELECTI04"/>
    <s v="COORTU02"/>
    <s v="B"/>
    <s v="10EMBU16"/>
    <x v="0"/>
    <d v="2024-05-25T00:00:00"/>
    <d v="2024-05-28T00:00:00"/>
    <x v="1"/>
    <s v="NO CUMPLE"/>
    <n v="1.5"/>
    <n v="1"/>
    <n v="0.5"/>
    <n v="0.3"/>
    <s v="H"/>
  </r>
  <r>
    <s v="106943561"/>
    <s v="EMPA00005"/>
    <x v="3"/>
    <s v="EMPAQUE"/>
    <s v="0120"/>
    <s v="PRV SEMESTRAL FORMADO"/>
    <s v="INSTRINT"/>
    <s v="COORTU01"/>
    <s v="B"/>
    <s v="10EMPA03"/>
    <x v="0"/>
    <d v="2024-05-22T00:00:00"/>
    <d v="2024-05-24T00:00:00"/>
    <x v="1"/>
    <s v="NO CUMPLE"/>
    <n v="1"/>
    <n v="2"/>
    <n v="-1"/>
    <n v="2"/>
    <s v="H"/>
  </r>
  <r>
    <s v="106958634"/>
    <s v="20388176"/>
    <x v="0"/>
    <s v="EMBUTIDO SALCHICHON"/>
    <s v="0010"/>
    <s v="PRV MENSUAL SISTEMA GENERAL"/>
    <s v="MECANIOP"/>
    <s v="COORTU01"/>
    <s v="B"/>
    <s v="10EMBU16"/>
    <x v="0"/>
    <d v="2024-05-19T00:00:00"/>
    <d v="2024-05-19T00:00:00"/>
    <x v="1"/>
    <s v="CUMPLE"/>
    <n v="1"/>
    <n v="4"/>
    <n v="-3"/>
    <n v="4"/>
    <s v="H"/>
  </r>
  <r>
    <s v="106958634"/>
    <s v="20388176"/>
    <x v="0"/>
    <s v="EMBUTIDO SALCHICHON"/>
    <s v="0080"/>
    <s v="PRV MENSUAL ELECTRICO"/>
    <s v="ELECTI04"/>
    <s v="COORTU01"/>
    <s v="B"/>
    <s v="10EMBU16"/>
    <x v="0"/>
    <d v="2024-05-19T00:00:00"/>
    <d v="2024-05-24T00:00:00"/>
    <x v="1"/>
    <s v="NO CUMPLE"/>
    <n v="1"/>
    <n v="2"/>
    <n v="-1"/>
    <n v="1"/>
    <s v="H"/>
  </r>
  <r>
    <s v="106933248"/>
    <s v="20091108"/>
    <x v="7"/>
    <s v="LINEA DE LARGA VIDA"/>
    <s v="0010"/>
    <s v="PRV MENSUAL"/>
    <s v="MECANI21"/>
    <s v="COORTU02"/>
    <s v="B"/>
    <s v="10FORM02"/>
    <x v="0"/>
    <d v="2024-05-17T00:00:00"/>
    <d v="2024-05-29T00:00:00"/>
    <x v="1"/>
    <s v="NO CUMPLE"/>
    <n v="4"/>
    <n v="8"/>
    <n v="-4"/>
    <n v="8"/>
    <s v="H"/>
  </r>
  <r>
    <s v="106933279"/>
    <s v="20425542"/>
    <x v="6"/>
    <s v="FORMADO"/>
    <s v="0020"/>
    <s v="PRV MENSUAL"/>
    <s v="MECANI21"/>
    <s v="COORMTTO"/>
    <s v="B"/>
    <s v="10FORM01"/>
    <x v="0"/>
    <d v="2024-05-17T00:00:00"/>
    <d v="2024-05-17T00:00:00"/>
    <x v="1"/>
    <s v="CUMPLE"/>
    <n v="4"/>
    <n v="4"/>
    <n v="0"/>
    <n v="4"/>
    <s v="H"/>
  </r>
  <r>
    <s v="106933279"/>
    <s v="20425542"/>
    <x v="6"/>
    <s v="FORMADO"/>
    <s v="0030"/>
    <s v="PRV TRIMESTRAL"/>
    <s v="MECANI21"/>
    <s v="COORMTTO"/>
    <s v="B"/>
    <s v="10FORM01"/>
    <x v="0"/>
    <d v="2024-05-17T00:00:00"/>
    <d v="2024-05-28T00:00:00"/>
    <x v="1"/>
    <s v="NO CUMPLE"/>
    <n v="6"/>
    <n v="3"/>
    <n v="3"/>
    <n v="3"/>
    <s v="H"/>
  </r>
  <r>
    <s v="106933278"/>
    <s v="20388054"/>
    <x v="5"/>
    <s v="FORMADO"/>
    <s v="0020"/>
    <s v="PRV MENSUAL"/>
    <s v="MECANI12"/>
    <s v="COORTU01"/>
    <s v="B"/>
    <s v="10FORM01"/>
    <x v="0"/>
    <d v="2024-05-17T00:00:00"/>
    <d v="2024-05-29T00:00:00"/>
    <x v="1"/>
    <s v="NO CUMPLE"/>
    <n v="4"/>
    <n v="4"/>
    <n v="0"/>
    <n v="4"/>
    <s v="H"/>
  </r>
  <r>
    <s v="106933278"/>
    <s v="20388054"/>
    <x v="5"/>
    <s v="FORMADO"/>
    <s v="0030"/>
    <s v="PRV TRIMESTRAL"/>
    <s v="MECANI12"/>
    <s v="COORTU01"/>
    <s v="B"/>
    <s v="10FORM01"/>
    <x v="0"/>
    <d v="2024-05-17T00:00:00"/>
    <d v="2024-05-29T00:00:00"/>
    <x v="1"/>
    <s v="NO CUMPLE"/>
    <n v="3"/>
    <n v="3"/>
    <n v="0"/>
    <n v="3"/>
    <s v="H"/>
  </r>
  <r>
    <s v="106933278"/>
    <s v="20388054"/>
    <x v="5"/>
    <s v="FORMADO"/>
    <s v="0080"/>
    <s v="PRV TRIMESTRAL"/>
    <s v="ELTROINT"/>
    <s v="COORTU01"/>
    <s v="B"/>
    <s v="10FORM01"/>
    <x v="0"/>
    <d v="2024-05-17T00:00:00"/>
    <d v="2024-05-19T00:00:00"/>
    <x v="1"/>
    <s v="NO CUMPLE"/>
    <n v="3"/>
    <n v="3"/>
    <n v="0"/>
    <n v="3"/>
    <s v="H"/>
  </r>
  <r>
    <s v="106933278"/>
    <s v="20388054"/>
    <x v="5"/>
    <s v="FORMADO"/>
    <s v="0090"/>
    <s v="PRV SEMESTRAL"/>
    <s v="ELTROINT"/>
    <s v="COORTU01"/>
    <s v="B"/>
    <s v="10FORM01"/>
    <x v="0"/>
    <d v="2024-05-17T00:00:00"/>
    <d v="2024-05-19T00:00:00"/>
    <x v="1"/>
    <s v="NO CUMPLE"/>
    <n v="3"/>
    <n v="4"/>
    <n v="-1"/>
    <n v="4"/>
    <s v="H"/>
  </r>
  <r>
    <s v="106933279"/>
    <s v="20425542"/>
    <x v="6"/>
    <s v="FORMADO"/>
    <s v="0080"/>
    <s v="PRV TRIMESTRAL"/>
    <s v="ELTROINT"/>
    <s v="COORMTTO"/>
    <s v="B"/>
    <s v="10FORM01"/>
    <x v="0"/>
    <d v="2024-05-17T00:00:00"/>
    <d v="2024-05-25T00:00:00"/>
    <x v="1"/>
    <s v="NO CUMPLE"/>
    <n v="2.5"/>
    <n v="3"/>
    <n v="-0.5"/>
    <n v="3"/>
    <s v="H"/>
  </r>
  <r>
    <s v="106933279"/>
    <s v="20425542"/>
    <x v="6"/>
    <s v="FORMADO"/>
    <s v="0090"/>
    <s v="PRV SEMESTRAL"/>
    <s v="ELTROINT"/>
    <s v="COORMTTO"/>
    <s v="B"/>
    <s v="10FORM01"/>
    <x v="0"/>
    <d v="2024-05-17T00:00:00"/>
    <d v="2024-05-25T00:00:00"/>
    <x v="1"/>
    <s v="NO CUMPLE"/>
    <n v="3"/>
    <n v="4"/>
    <n v="-1"/>
    <n v="4"/>
    <s v="H"/>
  </r>
  <r>
    <s v="106933248"/>
    <s v="20091108"/>
    <x v="7"/>
    <s v="LINEA DE LARGA VIDA"/>
    <s v="0020"/>
    <s v="PRV MENSUAL"/>
    <s v="ELECTI13"/>
    <s v="COORTU02"/>
    <s v="B"/>
    <s v="10FORM02"/>
    <x v="0"/>
    <d v="2024-05-17T00:00:00"/>
    <d v="2024-05-19T00:00:00"/>
    <x v="1"/>
    <s v="NO CUMPLE"/>
    <n v="2"/>
    <n v="2"/>
    <n v="0"/>
    <n v="2"/>
    <s v="H"/>
  </r>
  <r>
    <s v="106933278"/>
    <s v="20388054"/>
    <x v="5"/>
    <s v="FORMADO"/>
    <s v="0040"/>
    <s v="PRV MENSUAL"/>
    <s v="ELECTI13"/>
    <s v="COORTU01"/>
    <s v="B"/>
    <s v="10FORM01"/>
    <x v="0"/>
    <d v="2024-05-17T00:00:00"/>
    <d v="2024-05-26T00:00:00"/>
    <x v="1"/>
    <s v="NO CUMPLE"/>
    <n v="1.5"/>
    <n v="2"/>
    <n v="-0.5"/>
    <n v="2"/>
    <s v="H"/>
  </r>
  <r>
    <s v="106933278"/>
    <s v="20388054"/>
    <x v="5"/>
    <s v="FORMADO"/>
    <s v="0050"/>
    <s v="PRV TRIMESTRAL"/>
    <s v="ELECTI13"/>
    <s v="COORTU01"/>
    <s v="B"/>
    <s v="10FORM01"/>
    <x v="0"/>
    <d v="2024-05-17T00:00:00"/>
    <d v="2004-05-26T00:00:00"/>
    <x v="1"/>
    <s v="CUMPLE"/>
    <n v="1"/>
    <n v="2"/>
    <n v="-1"/>
    <n v="2"/>
    <s v="H"/>
  </r>
  <r>
    <s v="106933278"/>
    <s v="20388054"/>
    <x v="5"/>
    <s v="FORMADO"/>
    <s v="0060"/>
    <s v="PRV SEMESTRAL"/>
    <s v="ELECTI13"/>
    <s v="COORTU01"/>
    <s v="B"/>
    <s v="10FORM01"/>
    <x v="0"/>
    <d v="2024-05-17T00:00:00"/>
    <d v="2024-05-26T00:00:00"/>
    <x v="1"/>
    <s v="NO CUMPLE"/>
    <n v="1"/>
    <n v="1"/>
    <n v="0"/>
    <n v="4"/>
    <s v="H"/>
  </r>
  <r>
    <s v="106933278"/>
    <s v="20388054"/>
    <x v="5"/>
    <s v="FORMADO"/>
    <s v="0070"/>
    <s v="PRV ANUAL"/>
    <s v="ELECTI13"/>
    <s v="COORTU01"/>
    <s v="B"/>
    <s v="10FORM01"/>
    <x v="0"/>
    <d v="2024-05-17T00:00:00"/>
    <d v="2024-05-26T00:00:00"/>
    <x v="1"/>
    <s v="NO CUMPLE"/>
    <n v="1.5"/>
    <n v="2"/>
    <n v="-0.5"/>
    <n v="4"/>
    <s v="H"/>
  </r>
  <r>
    <s v="106933279"/>
    <s v="20425542"/>
    <x v="6"/>
    <s v="FORMADO"/>
    <s v="0040"/>
    <s v="PRV MENSUAL"/>
    <s v="ELECTI13"/>
    <s v="COORMTTO"/>
    <s v="B"/>
    <s v="10FORM01"/>
    <x v="0"/>
    <d v="2024-05-17T00:00:00"/>
    <d v="2024-05-22T00:00:00"/>
    <x v="1"/>
    <s v="NO CUMPLE"/>
    <n v="2"/>
    <n v="4"/>
    <n v="-2"/>
    <n v="2"/>
    <s v="H"/>
  </r>
  <r>
    <s v="106933279"/>
    <s v="20425542"/>
    <x v="6"/>
    <s v="FORMADO"/>
    <s v="0050"/>
    <s v="PRV TRIMESTRAL"/>
    <s v="ELECTI13"/>
    <s v="COORMTTO"/>
    <s v="B"/>
    <s v="10FORM01"/>
    <x v="0"/>
    <d v="2024-05-17T00:00:00"/>
    <d v="2024-05-22T00:00:00"/>
    <x v="1"/>
    <s v="NO CUMPLE"/>
    <n v="1"/>
    <n v="4"/>
    <n v="-3"/>
    <n v="2"/>
    <s v="H"/>
  </r>
  <r>
    <s v="106933279"/>
    <s v="20425542"/>
    <x v="6"/>
    <s v="FORMADO"/>
    <s v="0060"/>
    <s v="PRV SEMESTRAL"/>
    <s v="ELECTI13"/>
    <s v="COORMTTO"/>
    <s v="B"/>
    <s v="10FORM01"/>
    <x v="0"/>
    <d v="2024-05-17T00:00:00"/>
    <d v="2024-05-22T00:00:00"/>
    <x v="1"/>
    <s v="NO CUMPLE"/>
    <n v="1"/>
    <n v="2"/>
    <n v="-1"/>
    <n v="4"/>
    <s v="H"/>
  </r>
  <r>
    <s v="106933279"/>
    <s v="20425542"/>
    <x v="6"/>
    <s v="FORMADO"/>
    <s v="0070"/>
    <s v="PRV ANUAL"/>
    <s v="ELECTI13"/>
    <s v="COORMTTO"/>
    <s v="B"/>
    <s v="10FORM01"/>
    <x v="0"/>
    <d v="2024-05-17T00:00:00"/>
    <d v="2024-05-22T00:00:00"/>
    <x v="1"/>
    <s v="NO CUMPLE"/>
    <n v="2"/>
    <n v="3"/>
    <n v="-1"/>
    <n v="4"/>
    <s v="H"/>
  </r>
  <r>
    <s v="106932264"/>
    <s v="20183406"/>
    <x v="1"/>
    <s v="EMPAQUE RIGIDO"/>
    <s v="0010"/>
    <s v="PRV MENSUAL MECANICO"/>
    <s v="MECANI20"/>
    <s v="COORTU03"/>
    <s v="B"/>
    <s v="10EMPA17"/>
    <x v="0"/>
    <d v="2024-05-16T00:00:00"/>
    <d v="2024-05-19T00:00:00"/>
    <x v="1"/>
    <s v="NO CUMPLE"/>
    <n v="3"/>
    <n v="3"/>
    <n v="0"/>
    <n v="3"/>
    <s v="H"/>
  </r>
  <r>
    <s v="106932264"/>
    <s v="20183406"/>
    <x v="1"/>
    <s v="EMPAQUE RIGIDO"/>
    <s v="0030"/>
    <s v="PRV MENSUAL INSTRUMENTACIÓN"/>
    <s v="INSTRI04"/>
    <s v="COORTU03"/>
    <s v="B"/>
    <s v="10EMPA17"/>
    <x v="0"/>
    <d v="2024-05-16T00:00:00"/>
    <d v="2024-05-16T00:00:00"/>
    <x v="1"/>
    <s v="CUMPLE"/>
    <n v="1"/>
    <n v="1"/>
    <n v="0"/>
    <n v="1"/>
    <s v="H"/>
  </r>
  <r>
    <s v="106940726"/>
    <s v="EMPA00039"/>
    <x v="2"/>
    <s v="EMPAQUE"/>
    <s v="0010"/>
    <s v="PRV MENSUAL MECANICO"/>
    <s v="MECANI13"/>
    <s v="COORTU01"/>
    <s v="A"/>
    <s v="10EMPA15"/>
    <x v="0"/>
    <d v="2024-05-15T00:00:00"/>
    <d v="2024-05-19T00:00:00"/>
    <x v="1"/>
    <s v="NO CUMPLE"/>
    <n v="2"/>
    <n v="2"/>
    <n v="0"/>
    <n v="2"/>
    <s v="H"/>
  </r>
  <r>
    <s v="106925095"/>
    <s v="FORM00001"/>
    <x v="8"/>
    <s v="FORMADO"/>
    <s v="0010"/>
    <s v="PRV MENSUAL"/>
    <s v="MECANI12"/>
    <s v="COORTU02"/>
    <s v="B"/>
    <s v="10FORM01"/>
    <x v="0"/>
    <d v="2024-05-13T00:00:00"/>
    <m/>
    <x v="0"/>
    <s v="NO CUMPLE"/>
    <n v="0"/>
    <n v="8"/>
    <n v="-8"/>
    <n v="8"/>
    <s v="H"/>
  </r>
  <r>
    <s v="106925095"/>
    <s v="FORM00001"/>
    <x v="8"/>
    <s v="FORMADO"/>
    <s v="0020"/>
    <s v="PRV MENSUAL"/>
    <s v="ELECTI13"/>
    <s v="COORTU02"/>
    <s v="B"/>
    <s v="10FORM01"/>
    <x v="0"/>
    <d v="2024-05-13T00:00:00"/>
    <d v="2024-05-13T00:00:00"/>
    <x v="1"/>
    <s v="CUMPLE"/>
    <n v="1"/>
    <n v="2"/>
    <n v="-1"/>
    <n v="2"/>
    <s v="H"/>
  </r>
  <r>
    <s v="107126536"/>
    <s v="EMPA00005"/>
    <x v="3"/>
    <s v="EMPAQUE"/>
    <s v="0010"/>
    <s v="ITC MECANICO SEMESTRAL"/>
    <s v="MECANI14"/>
    <s v="COORMTTO"/>
    <s v="B"/>
    <s v="10EMPA03"/>
    <x v="0"/>
    <d v="2024-05-12T00:00:00"/>
    <d v="2024-05-12T00:00:00"/>
    <x v="1"/>
    <s v="CUMPLE"/>
    <n v="2.75"/>
    <n v="4"/>
    <n v="-1.25"/>
    <n v="4"/>
    <s v="H"/>
  </r>
  <r>
    <s v="106930515"/>
    <s v="20388176"/>
    <x v="0"/>
    <s v="EMBUTIDO SALCHICHON"/>
    <s v="0050"/>
    <s v="PRV TRIMESTRAL INSTRUCTIVO"/>
    <s v="MECANI17"/>
    <s v="COORTU01"/>
    <s v="B"/>
    <s v="10EMBU16"/>
    <x v="0"/>
    <d v="2024-05-10T00:00:00"/>
    <d v="2024-05-31T00:00:00"/>
    <x v="1"/>
    <s v="NO CUMPLE"/>
    <n v="5"/>
    <n v="5"/>
    <n v="0"/>
    <n v="5"/>
    <s v="H"/>
  </r>
  <r>
    <s v="106930515"/>
    <s v="20388176"/>
    <x v="0"/>
    <s v="EMBUTIDO SALCHICHON"/>
    <s v="0090"/>
    <s v="PRV TRIMESTRAL ELECTRICO"/>
    <s v="ELECTI04"/>
    <s v="COORTU01"/>
    <s v="B"/>
    <s v="10EMBU16"/>
    <x v="0"/>
    <d v="2024-05-10T00:00:00"/>
    <d v="2024-05-10T00:00:00"/>
    <x v="1"/>
    <s v="CUMPLE"/>
    <n v="2"/>
    <n v="0.3"/>
    <n v="1.7"/>
    <n v="2"/>
    <s v="H"/>
  </r>
  <r>
    <s v="106930515"/>
    <s v="20388176"/>
    <x v="0"/>
    <s v="EMBUTIDO SALCHICHON"/>
    <s v="0100"/>
    <s v="PRV SEMESTRAL ELECTRICO"/>
    <s v="ELECTI04"/>
    <s v="COORTU01"/>
    <s v="B"/>
    <s v="10EMBU16"/>
    <x v="0"/>
    <d v="2024-05-10T00:00:00"/>
    <d v="2024-05-10T00:00:00"/>
    <x v="1"/>
    <s v="CUMPLE"/>
    <n v="2"/>
    <n v="2"/>
    <n v="0"/>
    <n v="3"/>
    <s v="H"/>
  </r>
  <r>
    <s v="106915894"/>
    <s v="20183406"/>
    <x v="1"/>
    <s v="EMPAQUE RIGIDO"/>
    <s v="0010"/>
    <s v="ITC MENSUAL MECANICO"/>
    <s v="MECANI20"/>
    <s v="COORTU01"/>
    <s v="B"/>
    <s v="10EMPA17"/>
    <x v="0"/>
    <d v="2024-05-09T00:00:00"/>
    <d v="2024-05-05T00:00:00"/>
    <x v="1"/>
    <s v="CUMPLE"/>
    <n v="1"/>
    <n v="1"/>
    <n v="0"/>
    <n v="1"/>
    <s v="H"/>
  </r>
  <r>
    <s v="106915894"/>
    <s v="20183406"/>
    <x v="1"/>
    <s v="EMPAQUE RIGIDO"/>
    <s v="0030"/>
    <s v="ITC MENSUAL INSTRUMENTACION"/>
    <s v="INSTRI04"/>
    <s v="COORTU01"/>
    <s v="B"/>
    <s v="10EMPA17"/>
    <x v="0"/>
    <d v="2024-05-09T00:00:00"/>
    <d v="2024-05-09T00:00:00"/>
    <x v="1"/>
    <s v="CUMPLE"/>
    <n v="0.5"/>
    <n v="1"/>
    <n v="-0.5"/>
    <n v="1"/>
    <s v="H"/>
  </r>
  <r>
    <s v="106915894"/>
    <s v="20183406"/>
    <x v="1"/>
    <s v="EMPAQUE RIGIDO"/>
    <s v="0020"/>
    <s v="ITC MENSUAL ELECTRICO"/>
    <s v="ELECTI01"/>
    <s v="COORTU01"/>
    <s v="B"/>
    <s v="10EMPA17"/>
    <x v="0"/>
    <d v="2024-05-09T00:00:00"/>
    <d v="2024-05-09T00:00:00"/>
    <x v="1"/>
    <s v="CUMPLE"/>
    <n v="1.25"/>
    <n v="1"/>
    <n v="0.25"/>
    <n v="1"/>
    <s v="H"/>
  </r>
  <r>
    <s v="106917059"/>
    <s v="EMPA00039"/>
    <x v="2"/>
    <s v="EMPAQUE"/>
    <s v="0020"/>
    <s v="PRV TRIMESTRAL MECANICO"/>
    <s v="MECANI14"/>
    <s v="COORTU01"/>
    <s v="A"/>
    <s v="10EMPA15"/>
    <x v="0"/>
    <d v="2024-05-08T00:00:00"/>
    <d v="2024-05-24T00:00:00"/>
    <x v="1"/>
    <s v="NO CUMPLE"/>
    <n v="3"/>
    <n v="3"/>
    <n v="0"/>
    <n v="3"/>
    <s v="H"/>
  </r>
  <r>
    <s v="106917059"/>
    <s v="EMPA00039"/>
    <x v="2"/>
    <s v="EMPAQUE"/>
    <s v="0070"/>
    <s v="PRV ANUAL MECANICO"/>
    <s v="MECANI14"/>
    <s v="COORTU01"/>
    <s v="A"/>
    <s v="10EMPA15"/>
    <x v="0"/>
    <d v="2024-05-08T00:00:00"/>
    <d v="2024-05-24T00:00:00"/>
    <x v="1"/>
    <s v="NO CUMPLE"/>
    <n v="4"/>
    <n v="16"/>
    <n v="-12"/>
    <n v="8"/>
    <s v="H"/>
  </r>
  <r>
    <s v="106917059"/>
    <s v="EMPA00039"/>
    <x v="2"/>
    <s v="EMPAQUE"/>
    <s v="0050"/>
    <s v="PRV SEMESTRAL INSTRUMENTACION"/>
    <s v="INSTRI04"/>
    <s v="COORTU01"/>
    <s v="A"/>
    <s v="10EMPA15"/>
    <x v="0"/>
    <d v="2024-05-08T00:00:00"/>
    <d v="2024-05-26T00:00:00"/>
    <x v="1"/>
    <s v="NO CUMPLE"/>
    <n v="3"/>
    <n v="1"/>
    <n v="2"/>
    <n v="6"/>
    <s v="H"/>
  </r>
  <r>
    <s v="106917059"/>
    <s v="EMPA00039"/>
    <x v="2"/>
    <s v="EMPAQUE"/>
    <s v="0040"/>
    <s v="PRV TRIMESTRAL ELECTRONICO"/>
    <s v="ELTROINT"/>
    <s v="COORTU01"/>
    <s v="A"/>
    <s v="10EMPA15"/>
    <x v="0"/>
    <d v="2024-05-08T00:00:00"/>
    <d v="2024-05-08T00:00:00"/>
    <x v="1"/>
    <s v="CUMPLE"/>
    <n v="2"/>
    <n v="2"/>
    <n v="0"/>
    <n v="2"/>
    <s v="H"/>
  </r>
  <r>
    <s v="106917059"/>
    <s v="EMPA00039"/>
    <x v="2"/>
    <s v="EMPAQUE"/>
    <s v="0080"/>
    <s v="PRV SEMESTRAL ELECTRONICO"/>
    <s v="ELTROINT"/>
    <s v="COORTU01"/>
    <s v="A"/>
    <s v="10EMPA15"/>
    <x v="0"/>
    <d v="2024-05-08T00:00:00"/>
    <d v="2024-05-08T00:00:00"/>
    <x v="1"/>
    <s v="CUMPLE"/>
    <n v="4"/>
    <n v="6"/>
    <n v="-2"/>
    <n v="6"/>
    <s v="H"/>
  </r>
  <r>
    <s v="106917059"/>
    <s v="EMPA00039"/>
    <x v="2"/>
    <s v="EMPAQUE"/>
    <s v="0090"/>
    <s v="PRV ANUAL ELECTRONICO"/>
    <s v="ELTROINT"/>
    <s v="COORTU01"/>
    <s v="A"/>
    <s v="10EMPA15"/>
    <x v="0"/>
    <d v="2024-05-08T00:00:00"/>
    <d v="2024-05-08T00:00:00"/>
    <x v="1"/>
    <s v="CUMPLE"/>
    <n v="1"/>
    <n v="1"/>
    <n v="0"/>
    <n v="1"/>
    <s v="H"/>
  </r>
  <r>
    <s v="106917059"/>
    <s v="EMPA00039"/>
    <x v="2"/>
    <s v="EMPAQUE"/>
    <s v="0060"/>
    <s v="PRV SEMESTRAL ELECTRICO"/>
    <s v="ELECTI03"/>
    <s v="COORTU01"/>
    <s v="A"/>
    <s v="10EMPA15"/>
    <x v="0"/>
    <d v="2024-05-08T00:00:00"/>
    <d v="2024-05-25T00:00:00"/>
    <x v="1"/>
    <s v="NO CUMPLE"/>
    <n v="3"/>
    <n v="1"/>
    <n v="2"/>
    <n v="6"/>
    <s v="H"/>
  </r>
  <r>
    <s v="106917059"/>
    <s v="EMPA00039"/>
    <x v="2"/>
    <s v="EMPAQUE"/>
    <s v="0100"/>
    <s v="PRV TRIMESTRAL ELECTRICO"/>
    <s v="ELECTI03"/>
    <s v="COORTU01"/>
    <s v="A"/>
    <s v="10EMPA15"/>
    <x v="0"/>
    <d v="2024-05-08T00:00:00"/>
    <d v="2024-06-03T00:00:00"/>
    <x v="1"/>
    <s v="NO CUMPLE"/>
    <n v="2"/>
    <n v="1"/>
    <n v="1"/>
    <n v="4"/>
    <s v="H"/>
  </r>
  <r>
    <s v="106917059"/>
    <s v="EMPA00039"/>
    <x v="2"/>
    <s v="EMPAQUE"/>
    <s v="0110"/>
    <s v="PRV ANUAL ELECTRICO"/>
    <s v="ELECTI03"/>
    <s v="COORTU01"/>
    <s v="A"/>
    <s v="10EMPA15"/>
    <x v="0"/>
    <d v="2024-05-08T00:00:00"/>
    <d v="2024-05-19T00:00:00"/>
    <x v="1"/>
    <s v="NO CUMPLE"/>
    <n v="4"/>
    <n v="1.5"/>
    <n v="2.5"/>
    <n v="8"/>
    <s v="H"/>
  </r>
  <r>
    <s v="106911267"/>
    <s v="FORM00002"/>
    <x v="9"/>
    <s v="FORMADO"/>
    <s v="0010"/>
    <s v="PRV MENSUAL"/>
    <s v="MECANI21"/>
    <s v="COORTU02"/>
    <s v="B"/>
    <s v="10FORM01"/>
    <x v="0"/>
    <d v="2024-05-07T00:00:00"/>
    <d v="2024-05-07T00:00:00"/>
    <x v="1"/>
    <s v="CUMPLE"/>
    <n v="5"/>
    <n v="8"/>
    <n v="-3"/>
    <n v="8"/>
    <s v="H"/>
  </r>
  <r>
    <s v="106911267"/>
    <s v="FORM00002"/>
    <x v="9"/>
    <s v="FORMADO"/>
    <s v="0020"/>
    <s v="PRV MENSUAL"/>
    <s v="ELECTI13"/>
    <s v="COORTU02"/>
    <s v="B"/>
    <s v="10FORM01"/>
    <x v="0"/>
    <d v="2024-05-07T00:00:00"/>
    <d v="2024-05-07T00:00:00"/>
    <x v="1"/>
    <s v="CUMPLE"/>
    <n v="1.5"/>
    <n v="6"/>
    <n v="-4.5"/>
    <n v="2"/>
    <s v="H"/>
  </r>
  <r>
    <s v="106473273"/>
    <s v="GRAP00017"/>
    <x v="4"/>
    <s v="EMBUTIDO SALCHICHON"/>
    <s v="0010"/>
    <s v="PRV MECANICO MENSUAL"/>
    <s v="MECANI17"/>
    <s v="COORTU02"/>
    <s v="B"/>
    <s v="10EMBU16"/>
    <x v="0"/>
    <d v="2024-05-03T00:00:00"/>
    <d v="2023-10-14T00:00:00"/>
    <x v="1"/>
    <s v="CUMPLE"/>
    <n v="0.08"/>
    <n v="2"/>
    <n v="-1.92"/>
    <n v="2"/>
    <s v="H"/>
  </r>
  <r>
    <s v="106473273"/>
    <s v="GRAP00017"/>
    <x v="4"/>
    <s v="EMBUTIDO SALCHICHON"/>
    <s v="0030"/>
    <s v="PRV MECANICO TRIMESTRAL"/>
    <s v="MECANI17"/>
    <s v="COORTU02"/>
    <s v="B"/>
    <s v="10EMBU16"/>
    <x v="0"/>
    <d v="2024-05-03T00:00:00"/>
    <d v="2023-10-14T00:00:00"/>
    <x v="1"/>
    <s v="CUMPLE"/>
    <n v="0.08"/>
    <n v="72"/>
    <n v="-71.92"/>
    <n v="72"/>
    <s v="H"/>
  </r>
  <r>
    <s v="106473273"/>
    <s v="GRAP00017"/>
    <x v="4"/>
    <s v="EMBUTIDO SALCHICHON"/>
    <s v="0050"/>
    <s v="PRV MECANICO ANUAL"/>
    <s v="MECANI17"/>
    <s v="COORTU02"/>
    <s v="B"/>
    <s v="10EMBU16"/>
    <x v="0"/>
    <d v="2024-05-03T00:00:00"/>
    <m/>
    <x v="0"/>
    <s v="NO CUMPLE"/>
    <n v="0"/>
    <n v="96"/>
    <n v="-96"/>
    <n v="96"/>
    <s v="H"/>
  </r>
  <r>
    <s v="106473273"/>
    <s v="GRAP00017"/>
    <x v="4"/>
    <s v="EMBUTIDO SALCHICHON"/>
    <s v="0020"/>
    <s v="PRV ELECTRONICO MENSUAL"/>
    <s v="ELTROINT"/>
    <s v="COORTU02"/>
    <s v="B"/>
    <s v="10EMBU16"/>
    <x v="0"/>
    <d v="2024-05-03T00:00:00"/>
    <d v="2023-10-14T00:00:00"/>
    <x v="1"/>
    <s v="CUMPLE"/>
    <n v="0.08"/>
    <n v="2"/>
    <n v="-1.92"/>
    <n v="2"/>
    <s v="H"/>
  </r>
  <r>
    <s v="106473273"/>
    <s v="GRAP00017"/>
    <x v="4"/>
    <s v="EMBUTIDO SALCHICHON"/>
    <s v="0040"/>
    <s v="PRV ELECTRONICO TRIMESTRAL"/>
    <s v="ELTROINT"/>
    <s v="COORTU02"/>
    <s v="B"/>
    <s v="10EMBU16"/>
    <x v="0"/>
    <d v="2024-05-03T00:00:00"/>
    <d v="2023-10-17T00:00:00"/>
    <x v="1"/>
    <s v="CUMPLE"/>
    <n v="0.08"/>
    <n v="48"/>
    <n v="-47.92"/>
    <n v="48"/>
    <s v="H"/>
  </r>
  <r>
    <s v="106473273"/>
    <s v="GRAP00017"/>
    <x v="4"/>
    <s v="EMBUTIDO SALCHICHON"/>
    <s v="0060"/>
    <s v="PRV ELECTRONICO ANUAL"/>
    <s v="ELTROI05"/>
    <s v="COORTU02"/>
    <s v="B"/>
    <s v="10EMBU16"/>
    <x v="0"/>
    <d v="2024-05-03T00:00:00"/>
    <d v="2024-04-05T00:00:00"/>
    <x v="1"/>
    <s v="CUMPLE"/>
    <n v="0.5"/>
    <n v="72"/>
    <n v="-71.5"/>
    <n v="72"/>
    <s v="H"/>
  </r>
  <r>
    <s v="106473273"/>
    <s v="GRAP00017"/>
    <x v="4"/>
    <s v="EMBUTIDO SALCHICHON"/>
    <s v="0070"/>
    <s v="PRV MENSUAL ELECTRICO"/>
    <s v="ELECTI01"/>
    <s v="COORTU02"/>
    <s v="B"/>
    <s v="10EMBU16"/>
    <x v="0"/>
    <d v="2024-05-03T00:00:00"/>
    <d v="2023-10-14T00:00:00"/>
    <x v="1"/>
    <s v="CUMPLE"/>
    <n v="0.75"/>
    <n v="0.3"/>
    <n v="0.45"/>
    <n v="0.3"/>
    <s v="H"/>
  </r>
  <r>
    <s v="106473273"/>
    <s v="GRAP00017"/>
    <x v="4"/>
    <s v="EMBUTIDO SALCHICHON"/>
    <s v="0010"/>
    <s v="PRV MECANICO MENSUAL"/>
    <s v="MECANI17"/>
    <s v="COORTU02"/>
    <s v="B"/>
    <s v="10EMBU16"/>
    <x v="0"/>
    <d v="2024-05-03T00:00:00"/>
    <d v="2023-10-14T00:00:00"/>
    <x v="1"/>
    <s v="CUMPLE"/>
    <n v="0.08"/>
    <n v="2"/>
    <n v="-1.92"/>
    <n v="2"/>
    <s v="H"/>
  </r>
  <r>
    <s v="106473273"/>
    <s v="GRAP00017"/>
    <x v="4"/>
    <s v="EMBUTIDO SALCHICHON"/>
    <s v="0030"/>
    <s v="PRV MECANICO TRIMESTRAL"/>
    <s v="MECANI17"/>
    <s v="COORTU02"/>
    <s v="B"/>
    <s v="10EMBU16"/>
    <x v="0"/>
    <d v="2024-05-03T00:00:00"/>
    <d v="2023-10-14T00:00:00"/>
    <x v="1"/>
    <s v="CUMPLE"/>
    <n v="0.08"/>
    <n v="72"/>
    <n v="-71.92"/>
    <n v="72"/>
    <s v="H"/>
  </r>
  <r>
    <s v="106473273"/>
    <s v="GRAP00017"/>
    <x v="4"/>
    <s v="EMBUTIDO SALCHICHON"/>
    <s v="0050"/>
    <s v="PRV MECANICO ANUAL"/>
    <s v="MECANI17"/>
    <s v="COORTU02"/>
    <s v="B"/>
    <s v="10EMBU16"/>
    <x v="0"/>
    <d v="2024-05-03T00:00:00"/>
    <m/>
    <x v="0"/>
    <s v="NO CUMPLE"/>
    <n v="0"/>
    <n v="96"/>
    <n v="-96"/>
    <n v="96"/>
    <s v="H"/>
  </r>
  <r>
    <s v="106473273"/>
    <s v="GRAP00017"/>
    <x v="4"/>
    <s v="EMBUTIDO SALCHICHON"/>
    <s v="0020"/>
    <s v="PRV ELECTRONICO MENSUAL"/>
    <s v="ELTROINT"/>
    <s v="COORTU02"/>
    <s v="B"/>
    <s v="10EMBU16"/>
    <x v="0"/>
    <d v="2024-05-03T00:00:00"/>
    <d v="2023-10-14T00:00:00"/>
    <x v="1"/>
    <s v="CUMPLE"/>
    <n v="0.08"/>
    <n v="2"/>
    <n v="-1.92"/>
    <n v="2"/>
    <s v="H"/>
  </r>
  <r>
    <s v="106473273"/>
    <s v="GRAP00017"/>
    <x v="4"/>
    <s v="EMBUTIDO SALCHICHON"/>
    <s v="0040"/>
    <s v="PRV ELECTRONICO TRIMESTRAL"/>
    <s v="ELTROINT"/>
    <s v="COORTU02"/>
    <s v="B"/>
    <s v="10EMBU16"/>
    <x v="0"/>
    <d v="2024-05-03T00:00:00"/>
    <d v="2023-10-17T00:00:00"/>
    <x v="1"/>
    <s v="CUMPLE"/>
    <n v="0.08"/>
    <n v="48"/>
    <n v="-47.92"/>
    <n v="48"/>
    <s v="H"/>
  </r>
  <r>
    <s v="106473273"/>
    <s v="GRAP00017"/>
    <x v="4"/>
    <s v="EMBUTIDO SALCHICHON"/>
    <s v="0060"/>
    <s v="PRV ELECTRONICO ANUAL"/>
    <s v="ELTROI05"/>
    <s v="COORTU02"/>
    <s v="B"/>
    <s v="10EMBU16"/>
    <x v="0"/>
    <d v="2024-05-03T00:00:00"/>
    <d v="2024-04-05T00:00:00"/>
    <x v="1"/>
    <s v="CUMPLE"/>
    <n v="0.5"/>
    <n v="72"/>
    <n v="-71.5"/>
    <n v="72"/>
    <s v="H"/>
  </r>
  <r>
    <s v="106473273"/>
    <s v="GRAP00017"/>
    <x v="4"/>
    <s v="EMBUTIDO SALCHICHON"/>
    <s v="0070"/>
    <s v="PRV MENSUAL ELECTRICO"/>
    <s v="ELECTI01"/>
    <s v="COORTU02"/>
    <s v="B"/>
    <s v="10EMBU16"/>
    <x v="0"/>
    <d v="2024-05-03T00:00:00"/>
    <d v="2023-10-14T00:00:00"/>
    <x v="1"/>
    <s v="CUMPLE"/>
    <n v="0.75"/>
    <n v="0.3"/>
    <n v="0.45"/>
    <n v="0.3"/>
    <s v="H"/>
  </r>
  <r>
    <s v="106897511"/>
    <s v="EMPA00039"/>
    <x v="2"/>
    <s v="EMPAQUE"/>
    <s v="0020"/>
    <s v="ITC MENSUAL"/>
    <s v="ELECTI01"/>
    <s v="COORTU01"/>
    <s v="A"/>
    <s v="10EMPA15"/>
    <x v="0"/>
    <d v="2024-05-01T00:00:00"/>
    <d v="2024-05-09T00:00:00"/>
    <x v="1"/>
    <s v="NO CUMPLE"/>
    <n v="1"/>
    <n v="1"/>
    <n v="0"/>
    <n v="1"/>
    <s v="H"/>
  </r>
  <r>
    <s v="106892258"/>
    <s v="EMPA00005"/>
    <x v="3"/>
    <s v="EMPAQUE"/>
    <s v="0020"/>
    <s v="ITC MENSUAL"/>
    <s v="ELECTI01"/>
    <s v="COORTU01"/>
    <s v="B"/>
    <s v="10EMPA03"/>
    <x v="0"/>
    <d v="2024-04-30T00:00:00"/>
    <d v="2024-04-24T00:00:00"/>
    <x v="1"/>
    <s v="CUMPLE"/>
    <n v="0.75"/>
    <n v="1"/>
    <n v="-0.25"/>
    <n v="1"/>
    <s v="H"/>
  </r>
  <r>
    <s v="106874786"/>
    <s v="20183406"/>
    <x v="1"/>
    <s v="EMPAQUE RIGIDO"/>
    <s v="0050"/>
    <s v="PRV TRIMESTRAL MECANICO"/>
    <s v="MECANI17"/>
    <s v="COORTU03"/>
    <s v="B"/>
    <s v="10EMPA17"/>
    <x v="0"/>
    <d v="2024-04-27T00:00:00"/>
    <d v="2024-04-27T00:00:00"/>
    <x v="1"/>
    <s v="CUMPLE"/>
    <n v="3.5"/>
    <n v="5"/>
    <n v="-1.5"/>
    <n v="5"/>
    <s v="H"/>
  </r>
  <r>
    <s v="106892295"/>
    <s v="GRAP00017"/>
    <x v="4"/>
    <s v="EMBUTIDO SALCHICHON"/>
    <s v="0010"/>
    <s v="PRV MECANICO MENSUAL"/>
    <s v="MECANI17"/>
    <s v="COORTU02"/>
    <s v="B"/>
    <s v="10EMBU16"/>
    <x v="0"/>
    <d v="2024-04-27T00:00:00"/>
    <m/>
    <x v="0"/>
    <s v="NO CUMPLE"/>
    <n v="0"/>
    <n v="2"/>
    <n v="-2"/>
    <n v="2"/>
    <s v="H"/>
  </r>
  <r>
    <s v="106874786"/>
    <s v="20183406"/>
    <x v="1"/>
    <s v="EMPAQUE RIGIDO"/>
    <s v="0120"/>
    <s v="PRV TRIMESTRAL SISTEMA DE FORMADO"/>
    <s v="INSTRI04"/>
    <s v="COORTU03"/>
    <s v="B"/>
    <s v="10EMPA17"/>
    <x v="0"/>
    <d v="2024-04-27T00:00:00"/>
    <d v="2024-04-18T00:00:00"/>
    <x v="1"/>
    <s v="CUMPLE"/>
    <n v="2"/>
    <n v="1"/>
    <n v="1"/>
    <n v="5"/>
    <s v="H"/>
  </r>
  <r>
    <s v="106874786"/>
    <s v="20183406"/>
    <x v="1"/>
    <s v="EMPAQUE RIGIDO"/>
    <s v="0130"/>
    <s v="PRV TRIMESTRAL SISTEMA DE SELLADO"/>
    <s v="INSTRI04"/>
    <s v="COORTU03"/>
    <s v="B"/>
    <s v="10EMPA17"/>
    <x v="0"/>
    <d v="2024-04-27T00:00:00"/>
    <d v="2024-04-28T00:00:00"/>
    <x v="1"/>
    <s v="NO CUMPLE"/>
    <n v="1"/>
    <n v="6"/>
    <n v="-5"/>
    <n v="5"/>
    <s v="H"/>
  </r>
  <r>
    <s v="106874786"/>
    <s v="20183406"/>
    <x v="1"/>
    <s v="EMPAQUE RIGIDO"/>
    <s v="0060"/>
    <s v="PRV TRIMESTRAL ELECTRONICO"/>
    <s v="ELTROINT"/>
    <s v="COORTU03"/>
    <s v="B"/>
    <s v="10EMPA17"/>
    <x v="0"/>
    <d v="2024-04-27T00:00:00"/>
    <d v="2024-04-18T00:00:00"/>
    <x v="1"/>
    <s v="CUMPLE"/>
    <n v="1"/>
    <n v="8"/>
    <n v="-7"/>
    <n v="8"/>
    <s v="H"/>
  </r>
  <r>
    <s v="106892295"/>
    <s v="GRAP00017"/>
    <x v="4"/>
    <s v="EMBUTIDO SALCHICHON"/>
    <s v="0020"/>
    <s v="PRV ELECTRONICO MENSUAL"/>
    <s v="ELTROINT"/>
    <s v="COORTU02"/>
    <s v="B"/>
    <s v="10EMBU16"/>
    <x v="0"/>
    <d v="2024-04-27T00:00:00"/>
    <d v="2024-04-27T00:00:00"/>
    <x v="1"/>
    <s v="CUMPLE"/>
    <n v="1"/>
    <n v="2"/>
    <n v="-1"/>
    <n v="2"/>
    <s v="H"/>
  </r>
  <r>
    <s v="106892295"/>
    <s v="GRAP00017"/>
    <x v="4"/>
    <s v="EMBUTIDO SALCHICHON"/>
    <s v="0070"/>
    <s v="PRV MENSUAL ELECTRICO"/>
    <s v="ELECTI04"/>
    <s v="COORTU02"/>
    <s v="B"/>
    <s v="10EMBU16"/>
    <x v="0"/>
    <d v="2024-04-27T00:00:00"/>
    <d v="2024-04-26T00:00:00"/>
    <x v="1"/>
    <s v="CUMPLE"/>
    <n v="0.5"/>
    <n v="3"/>
    <n v="-2.5"/>
    <n v="0.3"/>
    <s v="H"/>
  </r>
  <r>
    <s v="106874786"/>
    <s v="20183406"/>
    <x v="1"/>
    <s v="EMPAQUE RIGIDO"/>
    <s v="0040"/>
    <s v="PRV TRIMESTRAL ELECTRICO"/>
    <s v="ELECTI03"/>
    <s v="COORTU03"/>
    <s v="B"/>
    <s v="10EMPA17"/>
    <x v="0"/>
    <d v="2024-04-27T00:00:00"/>
    <d v="2024-04-23T00:00:00"/>
    <x v="1"/>
    <s v="CUMPLE"/>
    <n v="2"/>
    <n v="8"/>
    <n v="-6"/>
    <n v="3"/>
    <s v="H"/>
  </r>
  <r>
    <s v="106930514"/>
    <s v="20388176"/>
    <x v="0"/>
    <s v="EMBUTIDO SALCHICHON"/>
    <s v="0010"/>
    <s v="PRV MENSUAL SISTEMA GENERAL"/>
    <s v="MECANI17"/>
    <s v="COORTU01"/>
    <s v="B"/>
    <s v="10EMBU16"/>
    <x v="0"/>
    <d v="2024-04-26T00:00:00"/>
    <m/>
    <x v="0"/>
    <s v="NO CUMPLE"/>
    <n v="0"/>
    <n v="4"/>
    <n v="-4"/>
    <n v="4"/>
    <s v="H"/>
  </r>
  <r>
    <s v="106930514"/>
    <s v="20388176"/>
    <x v="0"/>
    <s v="EMBUTIDO SALCHICHON"/>
    <s v="0080"/>
    <s v="PRV MENSUAL ELECTRICO"/>
    <s v="ELECTI04"/>
    <s v="COORTU01"/>
    <s v="B"/>
    <s v="10EMBU16"/>
    <x v="0"/>
    <d v="2024-04-26T00:00:00"/>
    <d v="2024-04-26T00:00:00"/>
    <x v="1"/>
    <s v="CUMPLE"/>
    <n v="1"/>
    <n v="1"/>
    <n v="0"/>
    <n v="1"/>
    <s v="H"/>
  </r>
  <r>
    <s v="106877565"/>
    <s v="20388176"/>
    <x v="0"/>
    <s v="EMBUTIDO SALCHICHON"/>
    <s v="0010"/>
    <s v="PRV MENSUAL SISTEMA GENERAL"/>
    <s v="MECANI17"/>
    <s v="COORTU01"/>
    <s v="B"/>
    <s v="10EMBU16"/>
    <x v="0"/>
    <d v="2024-04-21T00:00:00"/>
    <m/>
    <x v="0"/>
    <s v="NO CUMPLE"/>
    <n v="0"/>
    <n v="4"/>
    <n v="-4"/>
    <n v="4"/>
    <s v="H"/>
  </r>
  <r>
    <s v="106852727"/>
    <s v="20183406"/>
    <x v="1"/>
    <s v="EMPAQUE RIGIDO"/>
    <s v="0010"/>
    <s v="PRV MENSUAL MECANICO"/>
    <s v="MECANI15"/>
    <s v="COORTU03"/>
    <s v="B"/>
    <s v="10EMPA17"/>
    <x v="0"/>
    <d v="2024-04-21T00:00:00"/>
    <d v="2024-04-11T00:00:00"/>
    <x v="1"/>
    <s v="CUMPLE"/>
    <n v="2.5"/>
    <n v="3"/>
    <n v="-0.5"/>
    <n v="3"/>
    <s v="H"/>
  </r>
  <r>
    <s v="106852727"/>
    <s v="20183406"/>
    <x v="1"/>
    <s v="EMPAQUE RIGIDO"/>
    <s v="0030"/>
    <s v="PRV MENSUAL INSTRUMENTACIÓN"/>
    <s v="INSTRI04"/>
    <s v="COORTU03"/>
    <s v="B"/>
    <s v="10EMPA17"/>
    <x v="0"/>
    <d v="2024-04-21T00:00:00"/>
    <d v="2024-04-11T00:00:00"/>
    <x v="1"/>
    <s v="CUMPLE"/>
    <n v="1"/>
    <n v="5"/>
    <n v="-4"/>
    <n v="1"/>
    <s v="H"/>
  </r>
  <r>
    <s v="106863145"/>
    <s v="20388054"/>
    <x v="5"/>
    <s v="FORMADO"/>
    <s v="0020"/>
    <s v="PRV MENSUAL"/>
    <s v="MECANI21"/>
    <s v="COORTU01"/>
    <s v="B"/>
    <s v="10FORM01"/>
    <x v="0"/>
    <d v="2024-04-19T00:00:00"/>
    <d v="2024-04-19T00:00:00"/>
    <x v="1"/>
    <s v="CUMPLE"/>
    <n v="8"/>
    <n v="4"/>
    <n v="4"/>
    <n v="4"/>
    <s v="H"/>
  </r>
  <r>
    <s v="106863146"/>
    <s v="20425542"/>
    <x v="6"/>
    <s v="FORMADO"/>
    <s v="0020"/>
    <s v="PRV MENSUAL"/>
    <s v="MECANI21"/>
    <s v="COORMTTO"/>
    <s v="B"/>
    <s v="10FORM01"/>
    <x v="0"/>
    <d v="2024-04-19T00:00:00"/>
    <d v="2024-04-19T00:00:00"/>
    <x v="1"/>
    <s v="CUMPLE"/>
    <n v="4"/>
    <n v="4"/>
    <n v="0"/>
    <n v="4"/>
    <s v="H"/>
  </r>
  <r>
    <s v="106863145"/>
    <s v="20388054"/>
    <x v="5"/>
    <s v="FORMADO"/>
    <s v="0040"/>
    <s v="PRV MENSUAL"/>
    <s v="ELECTI13"/>
    <s v="COORTU01"/>
    <s v="B"/>
    <s v="10FORM01"/>
    <x v="0"/>
    <d v="2024-04-19T00:00:00"/>
    <d v="2024-04-19T00:00:00"/>
    <x v="1"/>
    <s v="CUMPLE"/>
    <n v="2.5"/>
    <n v="4"/>
    <n v="-1.5"/>
    <n v="2"/>
    <s v="H"/>
  </r>
  <r>
    <s v="106863146"/>
    <s v="20425542"/>
    <x v="6"/>
    <s v="FORMADO"/>
    <s v="0040"/>
    <s v="PRV MENSUAL"/>
    <s v="ELECTI13"/>
    <s v="COORMTTO"/>
    <s v="B"/>
    <s v="10FORM01"/>
    <x v="0"/>
    <d v="2024-04-19T00:00:00"/>
    <d v="2024-04-19T00:00:00"/>
    <x v="1"/>
    <s v="CUMPLE"/>
    <n v="2.5"/>
    <n v="4"/>
    <n v="-1.5"/>
    <n v="2"/>
    <s v="H"/>
  </r>
  <r>
    <s v="106860640"/>
    <s v="20091108"/>
    <x v="7"/>
    <s v="LINEA DE LARGA VIDA"/>
    <s v="0010"/>
    <s v="PRV MENSUAL"/>
    <s v="MECANI22"/>
    <s v="COORTU02"/>
    <s v="B"/>
    <s v="10FORM02"/>
    <x v="0"/>
    <d v="2024-04-17T00:00:00"/>
    <d v="2024-04-17T00:00:00"/>
    <x v="1"/>
    <s v="CUMPLE"/>
    <n v="3"/>
    <n v="8"/>
    <n v="-5"/>
    <n v="8"/>
    <s v="H"/>
  </r>
  <r>
    <s v="106865259"/>
    <s v="EMPA00005"/>
    <x v="3"/>
    <s v="EMPAQUE"/>
    <s v="0070"/>
    <s v="PRV TRIMESTRAL"/>
    <s v="MECANI11"/>
    <s v="COORTU01"/>
    <s v="B"/>
    <s v="10EMPA03"/>
    <x v="0"/>
    <d v="2024-04-17T00:00:00"/>
    <d v="2024-04-17T00:00:00"/>
    <x v="1"/>
    <s v="CUMPLE"/>
    <n v="5"/>
    <n v="5"/>
    <n v="0"/>
    <n v="5"/>
    <s v="H"/>
  </r>
  <r>
    <s v="106865259"/>
    <s v="EMPA00005"/>
    <x v="3"/>
    <s v="EMPAQUE"/>
    <s v="0080"/>
    <s v="PRV SEMESTRAL"/>
    <s v="MECANI11"/>
    <s v="COORTU01"/>
    <s v="B"/>
    <s v="10EMPA03"/>
    <x v="0"/>
    <d v="2024-04-17T00:00:00"/>
    <d v="2024-04-17T00:00:00"/>
    <x v="1"/>
    <s v="CUMPLE"/>
    <n v="2"/>
    <n v="3"/>
    <n v="-1"/>
    <n v="3"/>
    <s v="H"/>
  </r>
  <r>
    <s v="106865259"/>
    <s v="EMPA00005"/>
    <x v="3"/>
    <s v="EMPAQUE"/>
    <s v="0110"/>
    <s v="PRV SEMESTRAL SELLADO"/>
    <s v="INSTRI08"/>
    <s v="COORTU01"/>
    <s v="B"/>
    <s v="10EMPA03"/>
    <x v="0"/>
    <d v="2024-04-17T00:00:00"/>
    <d v="2024-04-14T00:00:00"/>
    <x v="1"/>
    <s v="CUMPLE"/>
    <n v="2"/>
    <n v="1"/>
    <n v="1"/>
    <n v="2"/>
    <s v="H"/>
  </r>
  <r>
    <s v="106865259"/>
    <s v="EMPA00005"/>
    <x v="3"/>
    <s v="EMPAQUE"/>
    <s v="0050"/>
    <s v="PRV TRIMESTRAL"/>
    <s v="ELTROINT"/>
    <s v="COORTU01"/>
    <s v="B"/>
    <s v="10EMPA03"/>
    <x v="0"/>
    <d v="2024-04-17T00:00:00"/>
    <d v="2024-04-17T00:00:00"/>
    <x v="1"/>
    <s v="CUMPLE"/>
    <n v="2"/>
    <n v="2"/>
    <n v="0"/>
    <n v="2"/>
    <s v="H"/>
  </r>
  <r>
    <s v="106865259"/>
    <s v="EMPA00005"/>
    <x v="3"/>
    <s v="EMPAQUE"/>
    <s v="0060"/>
    <s v="PRV SEMESTRAL"/>
    <s v="ELTROINT"/>
    <s v="COORTU01"/>
    <s v="B"/>
    <s v="10EMPA03"/>
    <x v="0"/>
    <d v="2024-04-17T00:00:00"/>
    <d v="2024-04-17T00:00:00"/>
    <x v="1"/>
    <s v="CUMPLE"/>
    <n v="2"/>
    <n v="4"/>
    <n v="-2"/>
    <n v="4"/>
    <s v="H"/>
  </r>
  <r>
    <s v="106860640"/>
    <s v="20091108"/>
    <x v="7"/>
    <s v="LINEA DE LARGA VIDA"/>
    <s v="0020"/>
    <s v="PRV MENSUAL"/>
    <s v="ELECTI13"/>
    <s v="COORTU02"/>
    <s v="B"/>
    <s v="10FORM02"/>
    <x v="0"/>
    <d v="2024-04-17T00:00:00"/>
    <d v="2024-04-17T00:00:00"/>
    <x v="1"/>
    <s v="CUMPLE"/>
    <n v="1.5"/>
    <n v="2"/>
    <n v="-0.5"/>
    <n v="2"/>
    <s v="H"/>
  </r>
  <r>
    <s v="106865259"/>
    <s v="EMPA00005"/>
    <x v="3"/>
    <s v="EMPAQUE"/>
    <s v="0020"/>
    <s v="PRV TRIMESTRAL"/>
    <s v="ELECTI03"/>
    <s v="COORTU01"/>
    <s v="B"/>
    <s v="10EMPA03"/>
    <x v="0"/>
    <d v="2024-04-17T00:00:00"/>
    <d v="2024-04-17T00:00:00"/>
    <x v="1"/>
    <s v="CUMPLE"/>
    <n v="2"/>
    <n v="3"/>
    <n v="-1"/>
    <n v="2"/>
    <s v="H"/>
  </r>
  <r>
    <s v="106865259"/>
    <s v="EMPA00005"/>
    <x v="3"/>
    <s v="EMPAQUE"/>
    <s v="0030"/>
    <s v="PRV SEMESTRAL"/>
    <s v="ELECTI03"/>
    <s v="COORTU01"/>
    <s v="B"/>
    <s v="10EMPA03"/>
    <x v="0"/>
    <d v="2024-04-17T00:00:00"/>
    <d v="2024-04-14T00:00:00"/>
    <x v="1"/>
    <s v="CUMPLE"/>
    <n v="2"/>
    <n v="6"/>
    <n v="-4"/>
    <n v="3"/>
    <s v="H"/>
  </r>
  <r>
    <s v="106872191"/>
    <s v="EMPA00039"/>
    <x v="2"/>
    <s v="EMPAQUE"/>
    <s v="0030"/>
    <s v="PRV BIMENSUAL ELECTRICO"/>
    <s v="ELECTI03"/>
    <s v="COORTU01"/>
    <s v="A"/>
    <s v="10EMPA15"/>
    <x v="0"/>
    <d v="2024-04-17T00:00:00"/>
    <d v="2024-04-17T00:00:00"/>
    <x v="1"/>
    <s v="CUMPLE"/>
    <n v="1"/>
    <n v="4"/>
    <n v="-3"/>
    <n v="2"/>
    <s v="H"/>
  </r>
  <r>
    <s v="106850531"/>
    <s v="FORM00001"/>
    <x v="8"/>
    <s v="FORMADO"/>
    <s v="0010"/>
    <s v="PRV MENSUAL"/>
    <s v="MECANI21"/>
    <s v="COORTU02"/>
    <s v="B"/>
    <s v="10FORM01"/>
    <x v="0"/>
    <d v="2024-04-13T00:00:00"/>
    <d v="2024-04-13T00:00:00"/>
    <x v="1"/>
    <s v="CUMPLE"/>
    <n v="6.5"/>
    <n v="8"/>
    <n v="-1.5"/>
    <n v="8"/>
    <s v="H"/>
  </r>
  <r>
    <s v="106858084"/>
    <s v="GRAP00017"/>
    <x v="4"/>
    <s v="EMBUTIDO SALCHICHON"/>
    <s v="0030"/>
    <s v="PRV MECANICO TRIMESTRAL"/>
    <s v="MECANI17"/>
    <s v="COORTU02"/>
    <s v="B"/>
    <s v="10EMBU16"/>
    <x v="0"/>
    <d v="2024-04-13T00:00:00"/>
    <m/>
    <x v="0"/>
    <s v="NO CUMPLE"/>
    <n v="0"/>
    <n v="72"/>
    <n v="-72"/>
    <n v="72"/>
    <s v="H"/>
  </r>
  <r>
    <s v="106937589"/>
    <s v="20183406"/>
    <x v="1"/>
    <s v="EMPAQUE RIGIDO"/>
    <s v="0040"/>
    <s v="PRV ANUAL CAMBIO DE TROQUEL # 4"/>
    <s v="MECANI15"/>
    <s v="COORTU02"/>
    <s v="B"/>
    <s v="10EMPA17"/>
    <x v="0"/>
    <d v="2024-04-13T00:00:00"/>
    <d v="2024-03-24T00:00:00"/>
    <x v="1"/>
    <s v="CUMPLE"/>
    <n v="4"/>
    <n v="4"/>
    <n v="0"/>
    <n v="4"/>
    <s v="H"/>
  </r>
  <r>
    <s v="106937589"/>
    <s v="20183406"/>
    <x v="1"/>
    <s v="EMPAQUE RIGIDO"/>
    <s v="0050"/>
    <s v="MANTENIMIENTO Y AFILADO TROQUEL NT 700"/>
    <s v="MECANI15"/>
    <s v="COORTU02"/>
    <s v="B"/>
    <s v="10EMPA17"/>
    <x v="0"/>
    <d v="2024-04-13T00:00:00"/>
    <m/>
    <x v="0"/>
    <s v="NO CUMPLE"/>
    <n v="0"/>
    <n v="0"/>
    <n v="0"/>
    <n v="0"/>
    <s v="H"/>
  </r>
  <r>
    <s v="106858084"/>
    <s v="GRAP00017"/>
    <x v="4"/>
    <s v="EMBUTIDO SALCHICHON"/>
    <s v="0040"/>
    <s v="PRV ELECTRONICO TRIMESTRAL"/>
    <s v="ELTROI05"/>
    <s v="COORTU02"/>
    <s v="B"/>
    <s v="10EMBU16"/>
    <x v="0"/>
    <d v="2024-04-13T00:00:00"/>
    <d v="2024-04-13T00:00:00"/>
    <x v="1"/>
    <s v="CUMPLE"/>
    <n v="1"/>
    <n v="48"/>
    <n v="-47"/>
    <n v="48"/>
    <s v="H"/>
  </r>
  <r>
    <s v="106850531"/>
    <s v="FORM00001"/>
    <x v="8"/>
    <s v="FORMADO"/>
    <s v="0020"/>
    <s v="PRV MENSUAL"/>
    <s v="ELECTI13"/>
    <s v="COORTU02"/>
    <s v="B"/>
    <s v="10FORM01"/>
    <x v="0"/>
    <d v="2024-04-13T00:00:00"/>
    <d v="2024-04-13T00:00:00"/>
    <x v="1"/>
    <s v="CUMPLE"/>
    <n v="1.5"/>
    <n v="4"/>
    <n v="-2.5"/>
    <n v="2"/>
    <s v="H"/>
  </r>
  <r>
    <s v="106858036"/>
    <s v="20183406"/>
    <x v="1"/>
    <s v="EMPAQUE RIGIDO"/>
    <s v="0060"/>
    <s v="ITC TRIMESTRAL  INSTRUMENTACION"/>
    <s v="INSTRI04"/>
    <s v="COORTU01"/>
    <s v="B"/>
    <s v="10EMPA17"/>
    <x v="0"/>
    <d v="2024-04-11T00:00:00"/>
    <d v="2024-04-11T00:00:00"/>
    <x v="1"/>
    <s v="CUMPLE"/>
    <n v="1"/>
    <n v="5"/>
    <n v="-4"/>
    <n v="3"/>
    <s v="H"/>
  </r>
  <r>
    <s v="106844931"/>
    <s v="EMPA00039"/>
    <x v="2"/>
    <s v="EMPAQUE"/>
    <s v="0010"/>
    <s v="PRV MENSUAL MECANICO"/>
    <s v="MECANI17"/>
    <s v="COORTU01"/>
    <s v="A"/>
    <s v="10EMPA15"/>
    <x v="0"/>
    <d v="2024-04-10T00:00:00"/>
    <m/>
    <x v="0"/>
    <s v="NO CUMPLE"/>
    <n v="0"/>
    <n v="2"/>
    <n v="-2"/>
    <n v="2"/>
    <s v="H"/>
  </r>
  <r>
    <s v="106807401"/>
    <s v="20183406"/>
    <x v="1"/>
    <s v="EMPAQUE RIGIDO"/>
    <s v="0010"/>
    <s v="PRV CADA 3 MESES CAMBIO MEMBRANAS"/>
    <s v="MECANI15"/>
    <s v="COORMTTO"/>
    <s v="B"/>
    <s v="10EMPA17"/>
    <x v="0"/>
    <d v="2024-04-10T00:00:00"/>
    <d v="2024-03-22T00:00:00"/>
    <x v="1"/>
    <s v="CUMPLE"/>
    <n v="5"/>
    <n v="5"/>
    <n v="0"/>
    <n v="5"/>
    <s v="H"/>
  </r>
  <r>
    <s v="106844931"/>
    <s v="EMPA00039"/>
    <x v="2"/>
    <s v="EMPAQUE"/>
    <s v="0020"/>
    <s v="CAMBIO SENSOR VACIO SELLADO"/>
    <s v="INSTRI08"/>
    <s v="COORTU01"/>
    <s v="A"/>
    <s v="10EMPA15"/>
    <x v="0"/>
    <d v="2024-04-10T00:00:00"/>
    <d v="2024-04-10T00:00:00"/>
    <x v="1"/>
    <s v="CUMPLE"/>
    <n v="2"/>
    <n v="1"/>
    <n v="1"/>
    <n v="0"/>
    <s v="H"/>
  </r>
  <r>
    <s v="106824867"/>
    <s v="FORM00002"/>
    <x v="9"/>
    <s v="FORMADO"/>
    <s v="0010"/>
    <s v="PRV MENSUAL"/>
    <s v="MECANI21"/>
    <s v="COORTU02"/>
    <s v="B"/>
    <s v="10FORM01"/>
    <x v="0"/>
    <d v="2024-04-07T00:00:00"/>
    <d v="2024-04-04T00:00:00"/>
    <x v="1"/>
    <s v="CUMPLE"/>
    <n v="7"/>
    <n v="8"/>
    <n v="-1"/>
    <n v="8"/>
    <s v="H"/>
  </r>
  <r>
    <s v="106847371"/>
    <s v="20388176"/>
    <x v="0"/>
    <s v="EMBUTIDO SALCHICHON"/>
    <s v="0050"/>
    <s v="PRV TRIMESTRAL INSTRUCTIVO"/>
    <s v="MECANI17"/>
    <s v="COORTU01"/>
    <s v="B"/>
    <s v="10EMBU16"/>
    <x v="0"/>
    <d v="2024-04-07T00:00:00"/>
    <m/>
    <x v="0"/>
    <s v="NO CUMPLE"/>
    <n v="0"/>
    <n v="5"/>
    <n v="-5"/>
    <n v="5"/>
    <s v="H"/>
  </r>
  <r>
    <s v="106824867"/>
    <s v="FORM00002"/>
    <x v="9"/>
    <s v="FORMADO"/>
    <s v="0020"/>
    <s v="PRV MENSUAL"/>
    <s v="ELECTI13"/>
    <s v="COORTU02"/>
    <s v="B"/>
    <s v="10FORM01"/>
    <x v="0"/>
    <d v="2024-04-07T00:00:00"/>
    <d v="2024-04-07T00:00:00"/>
    <x v="1"/>
    <s v="CUMPLE"/>
    <n v="1"/>
    <n v="4"/>
    <n v="-3"/>
    <n v="2"/>
    <s v="H"/>
  </r>
  <r>
    <s v="106819904"/>
    <s v="20183406"/>
    <x v="1"/>
    <s v="EMPAQUE RIGIDO"/>
    <s v="0010"/>
    <s v="ITC MENSUAL MECANICO"/>
    <s v="MECANI19"/>
    <s v="COORTU01"/>
    <s v="B"/>
    <s v="10EMPA17"/>
    <x v="0"/>
    <d v="2024-04-04T00:00:00"/>
    <d v="2024-03-30T00:00:00"/>
    <x v="1"/>
    <s v="CUMPLE"/>
    <n v="1"/>
    <n v="1"/>
    <n v="0"/>
    <n v="1"/>
    <s v="H"/>
  </r>
  <r>
    <s v="106819904"/>
    <s v="20183406"/>
    <x v="1"/>
    <s v="EMPAQUE RIGIDO"/>
    <s v="0030"/>
    <s v="ITC MENSUAL INSTRUMENTACION"/>
    <s v="INSTRI04"/>
    <s v="COORTU01"/>
    <s v="B"/>
    <s v="10EMPA17"/>
    <x v="0"/>
    <d v="2024-04-04T00:00:00"/>
    <d v="2024-04-04T00:00:00"/>
    <x v="1"/>
    <s v="CUMPLE"/>
    <n v="0.5"/>
    <n v="3"/>
    <n v="-2.5"/>
    <n v="1"/>
    <s v="H"/>
  </r>
  <r>
    <s v="106819904"/>
    <s v="20183406"/>
    <x v="1"/>
    <s v="EMPAQUE RIGIDO"/>
    <s v="0020"/>
    <s v="ITC MENSUAL ELECTRICO"/>
    <s v="ELECTI01"/>
    <s v="COORTU01"/>
    <s v="B"/>
    <s v="10EMPA17"/>
    <x v="0"/>
    <d v="2024-04-04T00:00:00"/>
    <d v="2024-04-24T00:00:00"/>
    <x v="1"/>
    <s v="NO CUMPLE"/>
    <n v="1"/>
    <n v="1"/>
    <n v="0"/>
    <n v="1"/>
    <s v="H"/>
  </r>
  <r>
    <s v="106821759"/>
    <s v="EMPA00005"/>
    <x v="3"/>
    <s v="EMPAQUE"/>
    <s v="0010"/>
    <s v="PRV BIMENSUAL"/>
    <s v="ELECTI03"/>
    <s v="COORTU01"/>
    <s v="B"/>
    <s v="10EMPA03"/>
    <x v="0"/>
    <d v="2024-04-03T00:00:00"/>
    <d v="2024-04-14T00:00:00"/>
    <x v="1"/>
    <s v="NO CUMPLE"/>
    <n v="1.5"/>
    <n v="2"/>
    <n v="-0.5"/>
    <n v="1.5"/>
    <s v="H"/>
  </r>
  <r>
    <s v="106819922"/>
    <s v="EMPA00039"/>
    <x v="2"/>
    <s v="EMPAQUE"/>
    <s v="0020"/>
    <s v="ITC MENSUAL"/>
    <s v="ELECTI01"/>
    <s v="COORTU01"/>
    <s v="A"/>
    <s v="10EMPA15"/>
    <x v="0"/>
    <d v="2024-04-03T00:00:00"/>
    <d v="2024-04-24T00:00:00"/>
    <x v="1"/>
    <s v="NO CUMPLE"/>
    <n v="0.75"/>
    <n v="1"/>
    <n v="-0.25"/>
    <n v="1"/>
    <s v="H"/>
  </r>
  <r>
    <s v="106817293"/>
    <s v="EMPA00005"/>
    <x v="3"/>
    <s v="EMPAQUE"/>
    <s v="0020"/>
    <s v="ITC MENSUAL"/>
    <s v="ELECTI01"/>
    <s v="COORTU01"/>
    <s v="B"/>
    <s v="10EMPA03"/>
    <x v="0"/>
    <d v="2024-04-02T00:00:00"/>
    <d v="2024-04-24T00:00:00"/>
    <x v="1"/>
    <s v="NO CUMPLE"/>
    <n v="0.75"/>
    <n v="1"/>
    <n v="-0.25"/>
    <n v="1"/>
    <s v="H"/>
  </r>
  <r>
    <s v="106930513"/>
    <s v="20388176"/>
    <x v="0"/>
    <s v="EMBUTIDO SALCHICHON"/>
    <s v="0010"/>
    <s v="PRV MENSUAL SISTEMA GENERAL"/>
    <s v="MECANI18"/>
    <s v="COORTU01"/>
    <s v="B"/>
    <s v="10EMBU16"/>
    <x v="0"/>
    <d v="2024-03-29T00:00:00"/>
    <m/>
    <x v="0"/>
    <s v="NO CUMPLE"/>
    <n v="0"/>
    <n v="4"/>
    <n v="-4"/>
    <n v="4"/>
    <s v="H"/>
  </r>
  <r>
    <s v="106930513"/>
    <s v="20388176"/>
    <x v="0"/>
    <s v="EMBUTIDO SALCHICHON"/>
    <s v="0080"/>
    <s v="PRV MENSUAL ELECTRICO"/>
    <s v="ELECTI04"/>
    <s v="COORTU01"/>
    <s v="B"/>
    <s v="10EMBU16"/>
    <x v="0"/>
    <d v="2024-03-29T00:00:00"/>
    <d v="2024-03-29T00:00:00"/>
    <x v="1"/>
    <s v="CUMPLE"/>
    <n v="1"/>
    <n v="1"/>
    <n v="0"/>
    <n v="1"/>
    <s v="H"/>
  </r>
  <r>
    <s v="106808047"/>
    <s v="20183406"/>
    <x v="1"/>
    <s v="EMPAQUE RIGIDO"/>
    <s v="0020"/>
    <s v="PRV BIMENSUAL ELECTRICO"/>
    <s v="ELECTI03"/>
    <s v="COORTU03"/>
    <s v="B"/>
    <s v="10EMPA17"/>
    <x v="0"/>
    <d v="2024-03-28T00:00:00"/>
    <d v="2024-03-12T00:00:00"/>
    <x v="1"/>
    <s v="CUMPLE"/>
    <n v="1"/>
    <n v="3"/>
    <n v="-2"/>
    <n v="1"/>
    <s v="H"/>
  </r>
  <r>
    <s v="106808091"/>
    <s v="GRAP00017"/>
    <x v="4"/>
    <s v="EMBUTIDO SALCHICHON"/>
    <s v="0010"/>
    <s v="PRV MECANICO MENSUAL"/>
    <s v="MECANI18"/>
    <s v="COORTU02"/>
    <s v="B"/>
    <s v="10EMBU16"/>
    <x v="0"/>
    <d v="2024-03-24T00:00:00"/>
    <d v="2024-03-30T00:00:00"/>
    <x v="1"/>
    <s v="NO CUMPLE"/>
    <n v="2"/>
    <n v="2"/>
    <n v="0"/>
    <n v="2"/>
    <s v="H"/>
  </r>
  <r>
    <s v="106795259"/>
    <s v="20388176"/>
    <x v="0"/>
    <s v="EMBUTIDO SALCHICHON"/>
    <s v="0010"/>
    <s v="PRV MENSUAL SISTEMA GENERAL"/>
    <s v="MECANI17"/>
    <s v="COORTU01"/>
    <s v="B"/>
    <s v="10EMBU16"/>
    <x v="0"/>
    <d v="2024-03-24T00:00:00"/>
    <m/>
    <x v="0"/>
    <s v="NO CUMPLE"/>
    <n v="0"/>
    <n v="4"/>
    <n v="-4"/>
    <n v="4"/>
    <s v="H"/>
  </r>
  <r>
    <s v="106808091"/>
    <s v="GRAP00017"/>
    <x v="4"/>
    <s v="EMBUTIDO SALCHICHON"/>
    <s v="0020"/>
    <s v="PRV ELECTRONICO MENSUAL"/>
    <s v="ELTROI06"/>
    <s v="COORTU02"/>
    <s v="B"/>
    <s v="10EMBU16"/>
    <x v="0"/>
    <d v="2024-03-24T00:00:00"/>
    <d v="2024-03-24T00:00:00"/>
    <x v="1"/>
    <s v="CUMPLE"/>
    <n v="2"/>
    <n v="2"/>
    <n v="0"/>
    <n v="2"/>
    <s v="H"/>
  </r>
  <r>
    <s v="106808091"/>
    <s v="GRAP00017"/>
    <x v="4"/>
    <s v="EMBUTIDO SALCHICHON"/>
    <s v="0070"/>
    <s v="PRV MENSUAL ELECTRICO"/>
    <s v="ELECTI04"/>
    <s v="COORTU02"/>
    <s v="B"/>
    <s v="10EMBU16"/>
    <x v="0"/>
    <d v="2024-03-24T00:00:00"/>
    <d v="2024-03-27T00:00:00"/>
    <x v="1"/>
    <s v="NO CUMPLE"/>
    <n v="0.3"/>
    <n v="2"/>
    <n v="-1.7"/>
    <n v="0.3"/>
    <s v="H"/>
  </r>
  <r>
    <s v="106937590"/>
    <s v="20183406"/>
    <x v="1"/>
    <s v="EMPAQUE RIGIDO"/>
    <s v="0010"/>
    <s v="PRV CAMBIO DE SENSORES ADAM Y EVA"/>
    <s v="ELECTI03"/>
    <s v="COORTU02"/>
    <s v="B"/>
    <s v="10EMPA17"/>
    <x v="0"/>
    <d v="2024-03-24T00:00:00"/>
    <d v="2024-03-24T00:00:00"/>
    <x v="1"/>
    <s v="CUMPLE"/>
    <n v="1"/>
    <n v="2"/>
    <n v="-1"/>
    <n v="1"/>
    <s v="H"/>
  </r>
  <r>
    <s v="106790529"/>
    <s v="20425542"/>
    <x v="6"/>
    <s v="FORMADO"/>
    <s v="0020"/>
    <s v="PRV MENSUAL"/>
    <s v="MECANI21"/>
    <s v="COORMTTO"/>
    <s v="B"/>
    <s v="10FORM01"/>
    <x v="0"/>
    <d v="2024-03-22T00:00:00"/>
    <d v="2024-03-17T00:00:00"/>
    <x v="1"/>
    <s v="CUMPLE"/>
    <n v="2"/>
    <n v="4"/>
    <n v="-2"/>
    <n v="4"/>
    <s v="H"/>
  </r>
  <r>
    <s v="106790529"/>
    <s v="20425542"/>
    <x v="6"/>
    <s v="FORMADO"/>
    <s v="0040"/>
    <s v="PRV MENSUAL"/>
    <s v="ELECTI11"/>
    <s v="COORMTTO"/>
    <s v="B"/>
    <s v="10FORM01"/>
    <x v="0"/>
    <d v="2024-03-22T00:00:00"/>
    <m/>
    <x v="0"/>
    <s v="NO CUMPLE"/>
    <n v="0"/>
    <n v="2"/>
    <n v="-2"/>
    <n v="2"/>
    <s v="H"/>
  </r>
  <r>
    <s v="106776621"/>
    <s v="FORM00001"/>
    <x v="8"/>
    <s v="FORMADO"/>
    <s v="0010"/>
    <s v="PRV MENSUAL"/>
    <s v="MECANI21"/>
    <s v="COORTU02"/>
    <s v="B"/>
    <s v="10FORM01"/>
    <x v="0"/>
    <d v="2024-03-14T00:00:00"/>
    <d v="2024-04-24T00:00:00"/>
    <x v="1"/>
    <s v="NO CUMPLE"/>
    <n v="6"/>
    <n v="8"/>
    <n v="-2"/>
    <n v="8"/>
    <s v="H"/>
  </r>
  <r>
    <s v="106776621"/>
    <s v="FORM00001"/>
    <x v="8"/>
    <s v="FORMADO"/>
    <s v="0030"/>
    <s v="PRV TRIMESTRAL"/>
    <s v="MECANI21"/>
    <s v="COORTU02"/>
    <s v="B"/>
    <s v="10FORM01"/>
    <x v="0"/>
    <d v="2024-03-14T00:00:00"/>
    <d v="2024-04-23T00:00:00"/>
    <x v="1"/>
    <s v="NO CUMPLE"/>
    <n v="0.5"/>
    <n v="0.5"/>
    <n v="0"/>
    <n v="0.5"/>
    <s v="H"/>
  </r>
  <r>
    <s v="106776621"/>
    <s v="FORM00001"/>
    <x v="8"/>
    <s v="FORMADO"/>
    <s v="0090"/>
    <s v="PRV SEMESTRAL"/>
    <s v="MECANI21"/>
    <s v="COORTU02"/>
    <s v="B"/>
    <s v="10FORM01"/>
    <x v="0"/>
    <d v="2024-03-14T00:00:00"/>
    <d v="2024-04-23T00:00:00"/>
    <x v="1"/>
    <s v="NO CUMPLE"/>
    <n v="4"/>
    <n v="2"/>
    <n v="2"/>
    <n v="2"/>
    <s v="H"/>
  </r>
  <r>
    <s v="106776621"/>
    <s v="FORM00001"/>
    <x v="8"/>
    <s v="FORMADO"/>
    <s v="0080"/>
    <s v="PRV TRIMESTRAL"/>
    <s v="ELTROINT"/>
    <s v="COORTU02"/>
    <s v="B"/>
    <s v="10FORM01"/>
    <x v="0"/>
    <d v="2024-03-14T00:00:00"/>
    <d v="2024-03-14T00:00:00"/>
    <x v="1"/>
    <s v="CUMPLE"/>
    <n v="2"/>
    <n v="3.8"/>
    <n v="-1.7999999999999998"/>
    <n v="3.8"/>
    <s v="H"/>
  </r>
  <r>
    <s v="106776621"/>
    <s v="FORM00001"/>
    <x v="8"/>
    <s v="FORMADO"/>
    <s v="0050"/>
    <s v="PRV  TRIMESTRAL"/>
    <s v="ELTROI04"/>
    <s v="COORTU02"/>
    <s v="B"/>
    <s v="10FORM01"/>
    <x v="0"/>
    <d v="2024-03-14T00:00:00"/>
    <d v="2024-03-14T00:00:00"/>
    <x v="1"/>
    <s v="CUMPLE"/>
    <n v="4"/>
    <n v="4"/>
    <n v="0"/>
    <n v="4"/>
    <s v="H"/>
  </r>
  <r>
    <s v="106776621"/>
    <s v="FORM00001"/>
    <x v="8"/>
    <s v="FORMADO"/>
    <s v="0020"/>
    <s v="PRV MENSUAL"/>
    <s v="ELECTI10"/>
    <s v="COORTU02"/>
    <s v="B"/>
    <s v="10FORM01"/>
    <x v="0"/>
    <d v="2024-03-14T00:00:00"/>
    <d v="2024-06-10T00:00:00"/>
    <x v="1"/>
    <s v="NO CUMPLE"/>
    <n v="0.5"/>
    <n v="4"/>
    <n v="-3.5"/>
    <n v="2"/>
    <s v="H"/>
  </r>
  <r>
    <s v="106776621"/>
    <s v="FORM00001"/>
    <x v="8"/>
    <s v="FORMADO"/>
    <s v="0040"/>
    <s v="PRV  TRIMESTRAL"/>
    <s v="ELECTI10"/>
    <s v="COORTU02"/>
    <s v="B"/>
    <s v="10FORM01"/>
    <x v="0"/>
    <d v="2024-03-14T00:00:00"/>
    <d v="2024-06-10T00:00:00"/>
    <x v="1"/>
    <s v="NO CUMPLE"/>
    <n v="0.5"/>
    <n v="2"/>
    <n v="-1.5"/>
    <n v="4"/>
    <s v="H"/>
  </r>
  <r>
    <s v="106776621"/>
    <s v="FORM00001"/>
    <x v="8"/>
    <s v="FORMADO"/>
    <s v="0060"/>
    <s v="PRV SEMESTRAL"/>
    <s v="ELECTI10"/>
    <s v="COORTU02"/>
    <s v="B"/>
    <s v="10FORM01"/>
    <x v="0"/>
    <d v="2024-03-14T00:00:00"/>
    <d v="2024-08-04T00:00:00"/>
    <x v="1"/>
    <s v="NO CUMPLE"/>
    <n v="4"/>
    <n v="4"/>
    <n v="0"/>
    <n v="4"/>
    <s v="H"/>
  </r>
  <r>
    <s v="106783537"/>
    <s v="20091108"/>
    <x v="7"/>
    <s v="LINEA DE LARGA VIDA"/>
    <s v="0010"/>
    <s v="PRV MENSUAL"/>
    <s v="MECANI21"/>
    <s v="COORTU02"/>
    <s v="B"/>
    <s v="10FORM02"/>
    <x v="0"/>
    <d v="2024-03-12T00:00:00"/>
    <d v="2024-03-18T00:00:00"/>
    <x v="1"/>
    <s v="NO CUMPLE"/>
    <n v="8"/>
    <n v="8"/>
    <n v="0"/>
    <n v="8"/>
    <s v="H"/>
  </r>
  <r>
    <s v="106783537"/>
    <s v="20091108"/>
    <x v="7"/>
    <s v="LINEA DE LARGA VIDA"/>
    <s v="0030"/>
    <s v="PRV TRIMESTRAL"/>
    <s v="MECANI21"/>
    <s v="COORTU02"/>
    <s v="B"/>
    <s v="10FORM02"/>
    <x v="0"/>
    <d v="2024-03-12T00:00:00"/>
    <d v="2024-03-18T00:00:00"/>
    <x v="1"/>
    <s v="NO CUMPLE"/>
    <n v="1"/>
    <n v="0.5"/>
    <n v="0.5"/>
    <n v="0.5"/>
    <s v="H"/>
  </r>
  <r>
    <s v="106783537"/>
    <s v="20091108"/>
    <x v="7"/>
    <s v="LINEA DE LARGA VIDA"/>
    <s v="0090"/>
    <s v="PRV SEMESTRAL"/>
    <s v="MECANI21"/>
    <s v="COORTU02"/>
    <s v="B"/>
    <s v="10FORM02"/>
    <x v="0"/>
    <d v="2024-03-12T00:00:00"/>
    <d v="2024-03-18T00:00:00"/>
    <x v="1"/>
    <s v="NO CUMPLE"/>
    <n v="2"/>
    <n v="2.5"/>
    <n v="-0.5"/>
    <n v="2.5"/>
    <s v="H"/>
  </r>
  <r>
    <s v="106783537"/>
    <s v="20091108"/>
    <x v="7"/>
    <s v="LINEA DE LARGA VIDA"/>
    <s v="0080"/>
    <s v="PRV TRIMESTRAL"/>
    <s v="ELTROI08"/>
    <s v="COORTU02"/>
    <s v="B"/>
    <s v="10FORM02"/>
    <x v="0"/>
    <d v="2024-03-12T00:00:00"/>
    <d v="2024-03-18T00:00:00"/>
    <x v="1"/>
    <s v="NO CUMPLE"/>
    <n v="4"/>
    <n v="3.4"/>
    <n v="0.60000000000000009"/>
    <n v="3.4"/>
    <s v="H"/>
  </r>
  <r>
    <s v="106783537"/>
    <s v="20091108"/>
    <x v="7"/>
    <s v="LINEA DE LARGA VIDA"/>
    <s v="0050"/>
    <s v="PRV  TRIMESTRAL"/>
    <s v="ELTROI04"/>
    <s v="COORTU02"/>
    <s v="B"/>
    <s v="10FORM02"/>
    <x v="0"/>
    <d v="2024-03-12T00:00:00"/>
    <d v="2024-03-12T00:00:00"/>
    <x v="1"/>
    <s v="CUMPLE"/>
    <n v="3"/>
    <n v="4"/>
    <n v="-1"/>
    <n v="4"/>
    <s v="H"/>
  </r>
  <r>
    <s v="106783537"/>
    <s v="20091108"/>
    <x v="7"/>
    <s v="LINEA DE LARGA VIDA"/>
    <s v="0020"/>
    <s v="PRV MENSUAL"/>
    <s v="ELECTI13"/>
    <s v="COORTU02"/>
    <s v="B"/>
    <s v="10FORM02"/>
    <x v="0"/>
    <d v="2024-03-12T00:00:00"/>
    <d v="2024-03-17T00:00:00"/>
    <x v="1"/>
    <s v="NO CUMPLE"/>
    <n v="1"/>
    <n v="4"/>
    <n v="-3"/>
    <n v="2"/>
    <s v="H"/>
  </r>
  <r>
    <s v="106783537"/>
    <s v="20091108"/>
    <x v="7"/>
    <s v="LINEA DE LARGA VIDA"/>
    <s v="0040"/>
    <s v="PRV  TRIMESTRAL"/>
    <s v="ELECTI13"/>
    <s v="COORTU02"/>
    <s v="B"/>
    <s v="10FORM02"/>
    <x v="0"/>
    <d v="2024-03-12T00:00:00"/>
    <d v="2024-03-17T00:00:00"/>
    <x v="1"/>
    <s v="NO CUMPLE"/>
    <n v="2"/>
    <n v="4"/>
    <n v="-2"/>
    <n v="4"/>
    <s v="H"/>
  </r>
  <r>
    <s v="106783537"/>
    <s v="20091108"/>
    <x v="7"/>
    <s v="LINEA DE LARGA VIDA"/>
    <s v="0060"/>
    <s v="PRV SEMESTRAL"/>
    <s v="ELECTI13"/>
    <s v="COORTU02"/>
    <s v="B"/>
    <s v="10FORM02"/>
    <x v="0"/>
    <d v="2024-03-12T00:00:00"/>
    <d v="2024-03-17T00:00:00"/>
    <x v="1"/>
    <s v="NO CUMPLE"/>
    <n v="1"/>
    <n v="2"/>
    <n v="-1"/>
    <n v="4"/>
    <s v="H"/>
  </r>
  <r>
    <s v="106783537"/>
    <s v="20091108"/>
    <x v="7"/>
    <s v="LINEA DE LARGA VIDA"/>
    <s v="0070"/>
    <s v="PRV ANUAL"/>
    <s v="ELECTI13"/>
    <s v="COORTU02"/>
    <s v="B"/>
    <s v="10FORM02"/>
    <x v="0"/>
    <d v="2024-03-12T00:00:00"/>
    <d v="2024-03-17T00:00:00"/>
    <x v="1"/>
    <s v="NO CUMPLE"/>
    <n v="2"/>
    <n v="2"/>
    <n v="0"/>
    <n v="6"/>
    <s v="H"/>
  </r>
  <r>
    <s v="106766056"/>
    <s v="FORM00002"/>
    <x v="9"/>
    <s v="FORMADO"/>
    <s v="0010"/>
    <s v="PRV MENSUAL"/>
    <s v="MECANI21"/>
    <s v="COORTU02"/>
    <s v="B"/>
    <s v="10FORM01"/>
    <x v="0"/>
    <d v="2024-03-08T00:00:00"/>
    <d v="2024-03-11T00:00:00"/>
    <x v="1"/>
    <s v="NO CUMPLE"/>
    <n v="8"/>
    <n v="8"/>
    <n v="0"/>
    <n v="8"/>
    <s v="H"/>
  </r>
  <r>
    <s v="106766056"/>
    <s v="FORM00002"/>
    <x v="9"/>
    <s v="FORMADO"/>
    <s v="0030"/>
    <s v="PRV TRIMESTRAL"/>
    <s v="MECANI21"/>
    <s v="COORTU02"/>
    <s v="B"/>
    <s v="10FORM01"/>
    <x v="0"/>
    <d v="2024-03-08T00:00:00"/>
    <d v="2024-03-13T00:00:00"/>
    <x v="1"/>
    <s v="NO CUMPLE"/>
    <n v="2"/>
    <n v="1.5"/>
    <n v="0.5"/>
    <n v="1.5"/>
    <s v="H"/>
  </r>
  <r>
    <s v="106766056"/>
    <s v="FORM00002"/>
    <x v="9"/>
    <s v="FORMADO"/>
    <s v="0050"/>
    <s v="PRV  TRIMESTRAL"/>
    <s v="INSTRIOP"/>
    <s v="COORTU02"/>
    <s v="B"/>
    <s v="10FORM01"/>
    <x v="0"/>
    <d v="2024-03-08T00:00:00"/>
    <d v="2024-03-16T00:00:00"/>
    <x v="1"/>
    <s v="NO CUMPLE"/>
    <n v="4"/>
    <n v="4"/>
    <n v="0"/>
    <n v="4"/>
    <s v="H"/>
  </r>
  <r>
    <s v="106766056"/>
    <s v="FORM00002"/>
    <x v="9"/>
    <s v="FORMADO"/>
    <s v="0080"/>
    <s v="PRV TRIMESTRAL"/>
    <s v="ELTROI08"/>
    <s v="COORTU02"/>
    <s v="B"/>
    <s v="10FORM01"/>
    <x v="0"/>
    <d v="2024-03-08T00:00:00"/>
    <d v="2024-03-08T00:00:00"/>
    <x v="1"/>
    <s v="CUMPLE"/>
    <n v="2"/>
    <n v="2"/>
    <n v="0"/>
    <n v="2"/>
    <s v="H"/>
  </r>
  <r>
    <s v="106766056"/>
    <s v="FORM00002"/>
    <x v="9"/>
    <s v="FORMADO"/>
    <s v="0020"/>
    <s v="PRV MENSUAL"/>
    <s v="ELECTI09"/>
    <s v="COORTU02"/>
    <s v="B"/>
    <s v="10FORM01"/>
    <x v="0"/>
    <d v="2024-03-08T00:00:00"/>
    <d v="2024-03-08T00:00:00"/>
    <x v="1"/>
    <s v="CUMPLE"/>
    <n v="1"/>
    <n v="2"/>
    <n v="-1"/>
    <n v="2"/>
    <s v="H"/>
  </r>
  <r>
    <s v="106766056"/>
    <s v="FORM00002"/>
    <x v="9"/>
    <s v="FORMADO"/>
    <s v="0040"/>
    <s v="PRV  TRIMESTRAL"/>
    <s v="ELECTI09"/>
    <s v="COORTU02"/>
    <s v="B"/>
    <s v="10FORM01"/>
    <x v="0"/>
    <d v="2024-03-08T00:00:00"/>
    <d v="2024-03-08T00:00:00"/>
    <x v="1"/>
    <s v="CUMPLE"/>
    <n v="3"/>
    <n v="2"/>
    <n v="1"/>
    <n v="4"/>
    <s v="H"/>
  </r>
  <r>
    <s v="106764268"/>
    <s v="20183406"/>
    <x v="1"/>
    <s v="EMPAQUE RIGIDO"/>
    <s v="0010"/>
    <s v="PRV MENSUAL MECANICO"/>
    <s v="MECANI19"/>
    <s v="COORTU03"/>
    <s v="B"/>
    <s v="10EMPA17"/>
    <x v="0"/>
    <d v="2024-03-07T00:00:00"/>
    <d v="2024-03-07T00:00:00"/>
    <x v="1"/>
    <s v="CUMPLE"/>
    <n v="1.5"/>
    <n v="3"/>
    <n v="-1.5"/>
    <n v="3"/>
    <s v="H"/>
  </r>
  <r>
    <s v="106764268"/>
    <s v="20183406"/>
    <x v="1"/>
    <s v="EMPAQUE RIGIDO"/>
    <s v="0030"/>
    <s v="PRV MENSUAL INSTRUMENTACIÓN"/>
    <s v="ELTROI04"/>
    <s v="COORTU03"/>
    <s v="B"/>
    <s v="10EMPA17"/>
    <x v="0"/>
    <d v="2024-03-07T00:00:00"/>
    <d v="2024-03-07T00:00:00"/>
    <x v="1"/>
    <s v="CUMPLE"/>
    <n v="0.5"/>
    <n v="1"/>
    <n v="-0.5"/>
    <n v="1"/>
    <s v="H"/>
  </r>
  <r>
    <s v="106766059"/>
    <s v="EMPA00039"/>
    <x v="2"/>
    <s v="EMPAQUE"/>
    <s v="0010"/>
    <s v="PRV MENSUAL MECANICO"/>
    <s v="MECANI14"/>
    <s v="COORTU01"/>
    <s v="A"/>
    <s v="10EMPA15"/>
    <x v="0"/>
    <d v="2024-03-06T00:00:00"/>
    <d v="2024-03-10T00:00:00"/>
    <x v="1"/>
    <s v="NO CUMPLE"/>
    <n v="1.5"/>
    <n v="2"/>
    <n v="-0.5"/>
    <n v="2"/>
    <s v="H"/>
  </r>
  <r>
    <s v="106764276"/>
    <s v="EMPA00039"/>
    <x v="2"/>
    <s v="EMPAQUE"/>
    <s v="0020"/>
    <s v="ITC MENSUAL"/>
    <s v="ELECTI01"/>
    <s v="COORTU01"/>
    <s v="A"/>
    <s v="10EMPA15"/>
    <x v="0"/>
    <d v="2024-03-06T00:00:00"/>
    <d v="2024-03-06T00:00:00"/>
    <x v="1"/>
    <s v="CUMPLE"/>
    <n v="1"/>
    <n v="1"/>
    <n v="0"/>
    <n v="1"/>
    <s v="H"/>
  </r>
  <r>
    <s v="106764276"/>
    <s v="EMPA00039"/>
    <x v="2"/>
    <s v="EMPAQUE"/>
    <s v="0030"/>
    <s v="ITC TRIMESTRAL"/>
    <s v="ELECTI01"/>
    <s v="COORTU01"/>
    <s v="A"/>
    <s v="10EMPA15"/>
    <x v="0"/>
    <d v="2024-03-06T00:00:00"/>
    <d v="2024-03-06T00:00:00"/>
    <x v="1"/>
    <s v="CUMPLE"/>
    <n v="0.5"/>
    <n v="1"/>
    <n v="-0.5"/>
    <n v="1"/>
    <s v="H"/>
  </r>
  <r>
    <s v="106761913"/>
    <s v="EMPA00005"/>
    <x v="3"/>
    <s v="EMPAQUE"/>
    <s v="0020"/>
    <s v="ITC MENSUAL"/>
    <s v="ELECTI01"/>
    <s v="COORTU01"/>
    <s v="B"/>
    <s v="10EMPA03"/>
    <x v="0"/>
    <d v="2024-03-05T00:00:00"/>
    <d v="2024-03-05T00:00:00"/>
    <x v="1"/>
    <s v="CUMPLE"/>
    <n v="1"/>
    <n v="1"/>
    <n v="0"/>
    <n v="1"/>
    <s v="H"/>
  </r>
  <r>
    <s v="106761913"/>
    <s v="EMPA00005"/>
    <x v="3"/>
    <s v="EMPAQUE"/>
    <s v="0030"/>
    <s v="ITC TRIMESTRAL"/>
    <s v="ELECTI01"/>
    <s v="COORTU01"/>
    <s v="B"/>
    <s v="10EMPA03"/>
    <x v="0"/>
    <d v="2024-03-05T00:00:00"/>
    <d v="2024-03-05T00:00:00"/>
    <x v="1"/>
    <s v="CUMPLE"/>
    <n v="0.5"/>
    <n v="1"/>
    <n v="-0.5"/>
    <n v="1"/>
    <s v="H"/>
  </r>
  <r>
    <s v="106755460"/>
    <s v="GRAP00017"/>
    <x v="4"/>
    <s v="EMBUTIDO SALCHICHON"/>
    <s v="0010"/>
    <s v="PRV MECANICO MENSUAL"/>
    <s v="MECANI18"/>
    <s v="COORTU02"/>
    <s v="B"/>
    <s v="10EMBU16"/>
    <x v="0"/>
    <d v="2024-03-04T00:00:00"/>
    <d v="2024-03-02T00:00:00"/>
    <x v="1"/>
    <s v="CUMPLE"/>
    <n v="2"/>
    <n v="2"/>
    <n v="0"/>
    <n v="2"/>
    <s v="H"/>
  </r>
  <r>
    <s v="106930512"/>
    <s v="20388176"/>
    <x v="0"/>
    <s v="EMBUTIDO SALCHICHON"/>
    <s v="0010"/>
    <s v="PRV MENSUAL SISTEMA GENERAL"/>
    <s v="MECANI17"/>
    <s v="COORTU01"/>
    <s v="B"/>
    <s v="10EMBU16"/>
    <x v="0"/>
    <d v="2024-03-04T00:00:00"/>
    <m/>
    <x v="0"/>
    <s v="NO CUMPLE"/>
    <n v="0"/>
    <n v="4"/>
    <n v="-4"/>
    <n v="4"/>
    <s v="H"/>
  </r>
  <r>
    <s v="106755460"/>
    <s v="GRAP00017"/>
    <x v="4"/>
    <s v="EMBUTIDO SALCHICHON"/>
    <s v="0020"/>
    <s v="PRV ELECTRONICO MENSUAL"/>
    <s v="ELTROINT"/>
    <s v="COORTU02"/>
    <s v="B"/>
    <s v="10EMBU16"/>
    <x v="0"/>
    <d v="2024-03-04T00:00:00"/>
    <d v="2024-03-02T00:00:00"/>
    <x v="1"/>
    <s v="CUMPLE"/>
    <n v="4"/>
    <n v="2"/>
    <n v="2"/>
    <n v="2"/>
    <s v="H"/>
  </r>
  <r>
    <s v="106755460"/>
    <s v="GRAP00017"/>
    <x v="4"/>
    <s v="EMBUTIDO SALCHICHON"/>
    <s v="0070"/>
    <s v="PRV MENSUAL ELECTRICO"/>
    <s v="ELECTI04"/>
    <s v="COORTU02"/>
    <s v="B"/>
    <s v="10EMBU16"/>
    <x v="0"/>
    <d v="2024-03-04T00:00:00"/>
    <d v="2024-03-02T00:00:00"/>
    <x v="1"/>
    <s v="CUMPLE"/>
    <n v="1"/>
    <n v="1"/>
    <n v="0"/>
    <n v="0.3"/>
    <s v="H"/>
  </r>
  <r>
    <s v="106930512"/>
    <s v="20388176"/>
    <x v="0"/>
    <s v="EMBUTIDO SALCHICHON"/>
    <s v="0080"/>
    <s v="PRV MENSUAL ELECTRICO"/>
    <s v="ELECTI04"/>
    <s v="COORTU01"/>
    <s v="B"/>
    <s v="10EMBU16"/>
    <x v="0"/>
    <d v="2024-03-04T00:00:00"/>
    <d v="2024-03-01T00:00:00"/>
    <x v="1"/>
    <s v="CUMPLE"/>
    <n v="1"/>
    <n v="0.3"/>
    <n v="0.7"/>
    <n v="1"/>
    <s v="H"/>
  </r>
  <r>
    <s v="106735066"/>
    <s v="20388054"/>
    <x v="5"/>
    <s v="FORMADO"/>
    <s v="0030"/>
    <s v="PRV TRIMESTRAL"/>
    <s v="MECANI23"/>
    <s v="COORTU01"/>
    <s v="B"/>
    <s v="10FORM01"/>
    <x v="0"/>
    <d v="2024-03-03T00:00:00"/>
    <d v="2024-02-16T00:00:00"/>
    <x v="1"/>
    <s v="CUMPLE"/>
    <n v="2"/>
    <n v="3"/>
    <n v="-1"/>
    <n v="3"/>
    <s v="H"/>
  </r>
  <r>
    <s v="106735066"/>
    <s v="20388054"/>
    <x v="5"/>
    <s v="FORMADO"/>
    <s v="0080"/>
    <s v="PRV TRIMESTRAL"/>
    <s v="ELTROI05"/>
    <s v="COORTU01"/>
    <s v="B"/>
    <s v="10FORM01"/>
    <x v="0"/>
    <d v="2024-03-03T00:00:00"/>
    <d v="2024-02-21T00:00:00"/>
    <x v="1"/>
    <s v="CUMPLE"/>
    <n v="1"/>
    <n v="3"/>
    <n v="-2"/>
    <n v="3"/>
    <s v="H"/>
  </r>
  <r>
    <s v="106735066"/>
    <s v="20388054"/>
    <x v="5"/>
    <s v="FORMADO"/>
    <s v="0050"/>
    <s v="PRV TRIMESTRAL"/>
    <s v="ELECTI03"/>
    <s v="COORTU01"/>
    <s v="B"/>
    <s v="10FORM01"/>
    <x v="0"/>
    <d v="2024-03-03T00:00:00"/>
    <d v="2024-02-16T00:00:00"/>
    <x v="1"/>
    <s v="CUMPLE"/>
    <n v="1"/>
    <n v="2"/>
    <n v="-1"/>
    <n v="2"/>
    <s v="H"/>
  </r>
  <r>
    <s v="106750304"/>
    <s v="20183406"/>
    <x v="1"/>
    <s v="EMPAQUE RIGIDO"/>
    <s v="0010"/>
    <s v="ITC MENSUAL MECANICO"/>
    <s v="MECANI15"/>
    <s v="COORTU01"/>
    <s v="B"/>
    <s v="10EMPA17"/>
    <x v="0"/>
    <d v="2024-02-29T00:00:00"/>
    <m/>
    <x v="0"/>
    <s v="NO CUMPLE"/>
    <n v="0"/>
    <n v="1"/>
    <n v="-1"/>
    <n v="1"/>
    <s v="H"/>
  </r>
  <r>
    <s v="106750304"/>
    <s v="20183406"/>
    <x v="1"/>
    <s v="EMPAQUE RIGIDO"/>
    <s v="0030"/>
    <s v="ITC MENSUAL INSTRUMENTACION"/>
    <s v="ELTROI04"/>
    <s v="COORTU01"/>
    <s v="B"/>
    <s v="10EMPA17"/>
    <x v="0"/>
    <d v="2024-02-29T00:00:00"/>
    <d v="2024-02-29T00:00:00"/>
    <x v="1"/>
    <s v="CUMPLE"/>
    <n v="1"/>
    <n v="1"/>
    <n v="0"/>
    <n v="1"/>
    <s v="H"/>
  </r>
  <r>
    <s v="106750304"/>
    <s v="20183406"/>
    <x v="1"/>
    <s v="EMPAQUE RIGIDO"/>
    <s v="0020"/>
    <s v="ITC MENSUAL ELECTRICO"/>
    <s v="ELECTI13"/>
    <s v="COORTU01"/>
    <s v="B"/>
    <s v="10EMPA17"/>
    <x v="0"/>
    <d v="2024-02-29T00:00:00"/>
    <d v="2024-02-07T00:00:00"/>
    <x v="1"/>
    <s v="CUMPLE"/>
    <n v="1"/>
    <n v="2"/>
    <n v="-1"/>
    <n v="1"/>
    <s v="H"/>
  </r>
  <r>
    <s v="106742761"/>
    <s v="20388176"/>
    <x v="0"/>
    <s v="EMBUTIDO SALCHICHON"/>
    <s v="0010"/>
    <s v="PRV MENSUAL SISTEMA GENERAL"/>
    <s v="MECANI17"/>
    <s v="COORTU01"/>
    <s v="B"/>
    <s v="10EMBU16"/>
    <x v="0"/>
    <d v="2024-02-25T00:00:00"/>
    <m/>
    <x v="0"/>
    <s v="NO CUMPLE"/>
    <n v="0"/>
    <n v="4"/>
    <n v="-4"/>
    <n v="4"/>
    <s v="H"/>
  </r>
  <r>
    <s v="106750338"/>
    <s v="20388054"/>
    <x v="5"/>
    <s v="FORMADO"/>
    <s v="0010"/>
    <s v="PRV QUINCENAL"/>
    <s v="MECANINT"/>
    <s v="COORTU01"/>
    <s v="B"/>
    <s v="10FORM01"/>
    <x v="0"/>
    <d v="2024-02-23T00:00:00"/>
    <m/>
    <x v="0"/>
    <s v="NO CUMPLE"/>
    <n v="0"/>
    <n v="1"/>
    <n v="-1"/>
    <n v="1"/>
    <s v="H"/>
  </r>
  <r>
    <s v="106750339"/>
    <s v="20425542"/>
    <x v="6"/>
    <s v="FORMADO"/>
    <s v="0010"/>
    <s v="PRV QUINCENAL"/>
    <s v="MECANINT"/>
    <s v="COORMTTO"/>
    <s v="B"/>
    <s v="10FORM01"/>
    <x v="0"/>
    <d v="2024-02-23T00:00:00"/>
    <m/>
    <x v="0"/>
    <s v="NO CUMPLE"/>
    <n v="0"/>
    <n v="1"/>
    <n v="-1"/>
    <n v="1"/>
    <s v="H"/>
  </r>
  <r>
    <s v="106750338"/>
    <s v="20388054"/>
    <x v="5"/>
    <s v="FORMADO"/>
    <s v="0020"/>
    <s v="PRV MENSUAL"/>
    <s v="MECANI21"/>
    <s v="COORTU01"/>
    <s v="B"/>
    <s v="10FORM01"/>
    <x v="0"/>
    <d v="2024-02-23T00:00:00"/>
    <d v="2024-02-23T00:00:00"/>
    <x v="1"/>
    <s v="CUMPLE"/>
    <n v="6"/>
    <n v="3"/>
    <n v="3"/>
    <n v="3"/>
    <s v="H"/>
  </r>
  <r>
    <s v="106750339"/>
    <s v="20425542"/>
    <x v="6"/>
    <s v="FORMADO"/>
    <s v="0020"/>
    <s v="PRV MENSUAL"/>
    <s v="MECANI21"/>
    <s v="COORMTTO"/>
    <s v="B"/>
    <s v="10FORM01"/>
    <x v="0"/>
    <d v="2024-02-23T00:00:00"/>
    <d v="2024-02-23T00:00:00"/>
    <x v="1"/>
    <s v="CUMPLE"/>
    <n v="3"/>
    <n v="3"/>
    <n v="0"/>
    <n v="3"/>
    <s v="H"/>
  </r>
  <r>
    <s v="106750338"/>
    <s v="20388054"/>
    <x v="5"/>
    <s v="FORMADO"/>
    <s v="0040"/>
    <s v="PRV MENSUAL"/>
    <s v="ELECTI03"/>
    <s v="COORTU01"/>
    <s v="B"/>
    <s v="10FORM01"/>
    <x v="0"/>
    <d v="2024-02-23T00:00:00"/>
    <d v="2024-02-23T00:00:00"/>
    <x v="1"/>
    <s v="CUMPLE"/>
    <n v="1"/>
    <n v="1.5"/>
    <n v="-0.5"/>
    <n v="2"/>
    <s v="H"/>
  </r>
  <r>
    <s v="106750339"/>
    <s v="20425542"/>
    <x v="6"/>
    <s v="FORMADO"/>
    <s v="0040"/>
    <s v="PRV MENSUAL"/>
    <s v="ELECTI03"/>
    <s v="COORMTTO"/>
    <s v="B"/>
    <s v="10FORM01"/>
    <x v="0"/>
    <d v="2024-02-23T00:00:00"/>
    <d v="2024-02-23T00:00:00"/>
    <x v="1"/>
    <s v="CUMPLE"/>
    <n v="1"/>
    <n v="2"/>
    <n v="-1"/>
    <n v="2"/>
    <s v="H"/>
  </r>
  <r>
    <s v="106726690"/>
    <s v="20091108"/>
    <x v="7"/>
    <s v="LINEA DE LARGA VIDA"/>
    <s v="0010"/>
    <s v="PRV MENSUAL"/>
    <s v="MECANI21"/>
    <s v="COORTU02"/>
    <s v="B"/>
    <s v="10FORM02"/>
    <x v="0"/>
    <d v="2024-02-17T00:00:00"/>
    <d v="2024-02-17T00:00:00"/>
    <x v="1"/>
    <s v="CUMPLE"/>
    <n v="4"/>
    <n v="8"/>
    <n v="-4"/>
    <n v="8"/>
    <s v="H"/>
  </r>
  <r>
    <s v="106726690"/>
    <s v="20091108"/>
    <x v="7"/>
    <s v="LINEA DE LARGA VIDA"/>
    <s v="0020"/>
    <s v="PRV MENSUAL"/>
    <s v="ELECTI13"/>
    <s v="COORTU02"/>
    <s v="B"/>
    <s v="10FORM02"/>
    <x v="0"/>
    <d v="2024-02-17T00:00:00"/>
    <d v="2024-02-17T00:00:00"/>
    <x v="1"/>
    <s v="CUMPLE"/>
    <n v="5"/>
    <n v="2"/>
    <n v="3"/>
    <n v="2"/>
    <s v="H"/>
  </r>
  <r>
    <s v="106735067"/>
    <s v="20425542"/>
    <x v="6"/>
    <s v="FORMADO"/>
    <s v="0100"/>
    <s v="Cambio rodamientos cabezal emb. Rete"/>
    <s v="MECANI23"/>
    <s v="COORMTTO"/>
    <s v="B"/>
    <s v="10FORM01"/>
    <x v="0"/>
    <d v="2024-02-16T00:00:00"/>
    <d v="2024-03-17T00:00:00"/>
    <x v="1"/>
    <s v="NO CUMPLE"/>
    <n v="3"/>
    <n v="0"/>
    <n v="3"/>
    <n v="0"/>
    <s v="H"/>
  </r>
  <r>
    <s v="106735067"/>
    <s v="20425542"/>
    <x v="6"/>
    <s v="FORMADO"/>
    <s v="0030"/>
    <s v="PRV TRIMESTRAL"/>
    <s v="MECANI21"/>
    <s v="COORMTTO"/>
    <s v="B"/>
    <s v="10FORM01"/>
    <x v="0"/>
    <d v="2024-02-16T00:00:00"/>
    <d v="2024-02-16T00:00:00"/>
    <x v="1"/>
    <s v="CUMPLE"/>
    <n v="2"/>
    <n v="3"/>
    <n v="-1"/>
    <n v="3"/>
    <s v="H"/>
  </r>
  <r>
    <s v="106735067"/>
    <s v="20425542"/>
    <x v="6"/>
    <s v="FORMADO"/>
    <s v="0090"/>
    <s v="Cambio rodamientos cabezal emb. Rete"/>
    <s v="MECANI21"/>
    <s v="COORMTTO"/>
    <s v="B"/>
    <s v="10FORM01"/>
    <x v="0"/>
    <d v="2024-02-16T00:00:00"/>
    <d v="2024-03-17T00:00:00"/>
    <x v="1"/>
    <s v="NO CUMPLE"/>
    <n v="3"/>
    <n v="0"/>
    <n v="3"/>
    <n v="0"/>
    <s v="H"/>
  </r>
  <r>
    <s v="106735067"/>
    <s v="20425542"/>
    <x v="6"/>
    <s v="FORMADO"/>
    <s v="0080"/>
    <s v="PRV TRIMESTRAL"/>
    <s v="ELTROI05"/>
    <s v="COORMTTO"/>
    <s v="B"/>
    <s v="10FORM01"/>
    <x v="0"/>
    <d v="2024-02-16T00:00:00"/>
    <d v="2024-02-21T00:00:00"/>
    <x v="1"/>
    <s v="NO CUMPLE"/>
    <n v="1"/>
    <n v="3"/>
    <n v="-2"/>
    <n v="3"/>
    <s v="H"/>
  </r>
  <r>
    <s v="106735067"/>
    <s v="20425542"/>
    <x v="6"/>
    <s v="FORMADO"/>
    <s v="0050"/>
    <s v="PRV TRIMESTRAL"/>
    <s v="ELECTI03"/>
    <s v="COORMTTO"/>
    <s v="B"/>
    <s v="10FORM01"/>
    <x v="0"/>
    <d v="2024-02-16T00:00:00"/>
    <d v="2024-02-16T00:00:00"/>
    <x v="1"/>
    <s v="CUMPLE"/>
    <n v="1"/>
    <n v="1"/>
    <n v="0"/>
    <n v="2"/>
    <s v="H"/>
  </r>
  <r>
    <s v="106730584"/>
    <s v="EMPA00039"/>
    <x v="2"/>
    <s v="EMPAQUE"/>
    <s v="0120"/>
    <s v="PRV CADA 4 MESES MECANICO"/>
    <s v="MECANI14"/>
    <s v="COORTU01"/>
    <s v="A"/>
    <s v="10EMPA15"/>
    <x v="0"/>
    <d v="2024-02-14T00:00:00"/>
    <d v="2024-02-14T00:00:00"/>
    <x v="1"/>
    <s v="CUMPLE"/>
    <n v="1"/>
    <n v="1"/>
    <n v="0"/>
    <n v="1"/>
    <s v="H"/>
  </r>
  <r>
    <s v="106730584"/>
    <s v="EMPA00039"/>
    <x v="2"/>
    <s v="EMPAQUE"/>
    <s v="0030"/>
    <s v="PRV BIMENSUAL ELECTRICO"/>
    <s v="ELECTI13"/>
    <s v="COORTU01"/>
    <s v="A"/>
    <s v="10EMPA15"/>
    <x v="0"/>
    <d v="2024-02-14T00:00:00"/>
    <d v="2024-02-14T00:00:00"/>
    <x v="1"/>
    <s v="CUMPLE"/>
    <n v="1"/>
    <n v="2"/>
    <n v="-1"/>
    <n v="2"/>
    <s v="H"/>
  </r>
  <r>
    <s v="106721972"/>
    <s v="FORM00001"/>
    <x v="8"/>
    <s v="FORMADO"/>
    <s v="0010"/>
    <s v="PRV MENSUAL"/>
    <s v="MECANI21"/>
    <s v="COORTU02"/>
    <s v="B"/>
    <s v="10FORM01"/>
    <x v="0"/>
    <d v="2024-02-13T00:00:00"/>
    <d v="2024-02-13T00:00:00"/>
    <x v="1"/>
    <s v="CUMPLE"/>
    <n v="2"/>
    <n v="8"/>
    <n v="-6"/>
    <n v="8"/>
    <s v="H"/>
  </r>
  <r>
    <s v="106721972"/>
    <s v="FORM00001"/>
    <x v="8"/>
    <s v="FORMADO"/>
    <s v="0020"/>
    <s v="PRV MENSUAL"/>
    <s v="ELECTI13"/>
    <s v="COORTU02"/>
    <s v="B"/>
    <s v="10FORM01"/>
    <x v="0"/>
    <d v="2024-02-13T00:00:00"/>
    <d v="2024-02-14T00:00:00"/>
    <x v="1"/>
    <s v="NO CUMPLE"/>
    <n v="3"/>
    <n v="2"/>
    <n v="1"/>
    <n v="2"/>
    <s v="H"/>
  </r>
  <r>
    <s v="106720247"/>
    <s v="20388054"/>
    <x v="5"/>
    <s v="FORMADO"/>
    <s v="0010"/>
    <s v="PRV QUINCENAL"/>
    <s v="MECANINT"/>
    <s v="COORTU01"/>
    <s v="B"/>
    <s v="10FORM01"/>
    <x v="0"/>
    <d v="2024-02-09T00:00:00"/>
    <m/>
    <x v="0"/>
    <s v="NO CUMPLE"/>
    <n v="0"/>
    <n v="1"/>
    <n v="-1"/>
    <n v="1"/>
    <s v="H"/>
  </r>
  <r>
    <s v="106720248"/>
    <s v="20425542"/>
    <x v="6"/>
    <s v="FORMADO"/>
    <s v="0010"/>
    <s v="PRV QUINCENAL"/>
    <s v="MECANINT"/>
    <s v="COORMTTO"/>
    <s v="B"/>
    <s v="10FORM01"/>
    <x v="0"/>
    <d v="2024-02-09T00:00:00"/>
    <m/>
    <x v="0"/>
    <s v="NO CUMPLE"/>
    <n v="0"/>
    <n v="1"/>
    <n v="-1"/>
    <n v="1"/>
    <s v="H"/>
  </r>
  <r>
    <s v="106720137"/>
    <s v="EMPA00039"/>
    <x v="2"/>
    <s v="EMPAQUE"/>
    <s v="0020"/>
    <s v="PRV TRIMESTRAL MECANICO"/>
    <s v="MECANI14"/>
    <s v="COORTU01"/>
    <s v="A"/>
    <s v="10EMPA15"/>
    <x v="0"/>
    <d v="2024-02-09T00:00:00"/>
    <d v="2024-02-07T00:00:00"/>
    <x v="1"/>
    <s v="CUMPLE"/>
    <n v="2"/>
    <n v="3"/>
    <n v="-1"/>
    <n v="3"/>
    <s v="H"/>
  </r>
  <r>
    <s v="106720137"/>
    <s v="EMPA00039"/>
    <x v="2"/>
    <s v="EMPAQUE"/>
    <s v="0040"/>
    <s v="PRV TRIMESTRAL ELECTRONICO"/>
    <s v="ELTROI05"/>
    <s v="COORTU01"/>
    <s v="A"/>
    <s v="10EMPA15"/>
    <x v="0"/>
    <d v="2024-02-09T00:00:00"/>
    <d v="2024-02-20T00:00:00"/>
    <x v="1"/>
    <s v="NO CUMPLE"/>
    <n v="2"/>
    <n v="2"/>
    <n v="0"/>
    <n v="2"/>
    <s v="H"/>
  </r>
  <r>
    <s v="106720137"/>
    <s v="EMPA00039"/>
    <x v="2"/>
    <s v="EMPAQUE"/>
    <s v="0100"/>
    <s v="PRV TRIMESTRAL ELECTRICO"/>
    <s v="ELECTI13"/>
    <s v="COORTU01"/>
    <s v="A"/>
    <s v="10EMPA15"/>
    <x v="0"/>
    <d v="2024-02-09T00:00:00"/>
    <d v="2024-02-07T00:00:00"/>
    <x v="1"/>
    <s v="CUMPLE"/>
    <n v="4"/>
    <n v="2"/>
    <n v="2"/>
    <n v="4"/>
    <s v="H"/>
  </r>
  <r>
    <s v="106712761"/>
    <s v="FORM00002"/>
    <x v="9"/>
    <s v="FORMADO"/>
    <s v="0010"/>
    <s v="PRV MENSUAL"/>
    <s v="MECANI21"/>
    <s v="COORTU02"/>
    <s v="B"/>
    <s v="10FORM01"/>
    <x v="0"/>
    <d v="2024-02-07T00:00:00"/>
    <d v="2024-02-07T00:00:00"/>
    <x v="1"/>
    <s v="CUMPLE"/>
    <n v="8"/>
    <n v="8"/>
    <n v="0"/>
    <n v="8"/>
    <s v="H"/>
  </r>
  <r>
    <s v="106712761"/>
    <s v="FORM00002"/>
    <x v="9"/>
    <s v="FORMADO"/>
    <s v="0020"/>
    <s v="PRV MENSUAL"/>
    <s v="ELECTI09"/>
    <s v="COORTU02"/>
    <s v="B"/>
    <s v="10FORM01"/>
    <x v="0"/>
    <d v="2024-02-07T00:00:00"/>
    <d v="2024-02-21T00:00:00"/>
    <x v="1"/>
    <s v="NO CUMPLE"/>
    <n v="1"/>
    <n v="2"/>
    <n v="-1"/>
    <n v="2"/>
    <s v="H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1">
  <r>
    <s v="107190609"/>
    <s v="20388176"/>
    <x v="0"/>
    <s v="EMBUTIDO SALCHICHON"/>
    <x v="0"/>
    <x v="0"/>
    <s v="MECANI17"/>
    <s v="COORTU01"/>
    <s v="B"/>
    <s v="10EMBU16"/>
    <x v="0"/>
    <d v="2024-08-30T00:00:00"/>
    <x v="0"/>
    <x v="0"/>
    <s v="NO CUMPLE"/>
    <n v="0"/>
    <n v="1"/>
    <n v="-1"/>
    <n v="1"/>
    <s v="H"/>
    <n v="0"/>
  </r>
  <r>
    <s v="107173859"/>
    <s v="20183406"/>
    <x v="1"/>
    <s v="EMPAQUE RIGIDO"/>
    <x v="1"/>
    <x v="1"/>
    <s v="MECANI19"/>
    <s v="COORTU03"/>
    <s v="B"/>
    <s v="10EMPA17"/>
    <x v="0"/>
    <d v="2024-08-29T00:00:00"/>
    <x v="0"/>
    <x v="0"/>
    <s v="NO CUMPLE"/>
    <n v="0"/>
    <n v="3"/>
    <n v="-3"/>
    <n v="3"/>
    <s v="H"/>
    <n v="0"/>
  </r>
  <r>
    <s v="107173859"/>
    <s v="20183406"/>
    <x v="1"/>
    <s v="EMPAQUE RIGIDO"/>
    <x v="2"/>
    <x v="2"/>
    <s v="INSTRINT"/>
    <s v="COORTU03"/>
    <s v="B"/>
    <s v="10EMPA17"/>
    <x v="0"/>
    <d v="2024-08-29T00:00:00"/>
    <x v="0"/>
    <x v="0"/>
    <s v="NO CUMPLE"/>
    <n v="0"/>
    <n v="2"/>
    <n v="-2"/>
    <n v="1"/>
    <s v="H"/>
    <n v="0"/>
  </r>
  <r>
    <s v="107184868"/>
    <s v="EMPA00039"/>
    <x v="2"/>
    <s v="EMPAQUE"/>
    <x v="1"/>
    <x v="1"/>
    <s v="MECANI14"/>
    <s v="COORTU01"/>
    <s v="A"/>
    <s v="10EMPA15"/>
    <x v="0"/>
    <d v="2024-08-28T00:00:00"/>
    <x v="0"/>
    <x v="0"/>
    <s v="NO CUMPLE"/>
    <n v="0"/>
    <n v="2"/>
    <n v="-2"/>
    <n v="2"/>
    <s v="H"/>
    <n v="0"/>
  </r>
  <r>
    <s v="107171459"/>
    <s v="20388176"/>
    <x v="0"/>
    <s v="EMBUTIDO SALCHICHON"/>
    <x v="0"/>
    <x v="0"/>
    <s v="MECANI17"/>
    <s v="COORTU01"/>
    <s v="B"/>
    <s v="10EMBU16"/>
    <x v="0"/>
    <d v="2024-08-23T00:00:00"/>
    <x v="0"/>
    <x v="0"/>
    <s v="NO CUMPLE"/>
    <n v="0"/>
    <n v="1"/>
    <n v="-1"/>
    <n v="1"/>
    <s v="H"/>
    <n v="0"/>
  </r>
  <r>
    <s v="107149960"/>
    <s v="20183406"/>
    <x v="1"/>
    <s v="EMPAQUE RIGIDO"/>
    <x v="1"/>
    <x v="3"/>
    <s v="MECANI19"/>
    <s v="COORTU01"/>
    <s v="B"/>
    <s v="10EMPA17"/>
    <x v="0"/>
    <d v="2024-08-22T00:00:00"/>
    <x v="0"/>
    <x v="0"/>
    <s v="NO CUMPLE"/>
    <n v="0"/>
    <n v="1"/>
    <n v="-1"/>
    <n v="1"/>
    <s v="H"/>
    <n v="0"/>
  </r>
  <r>
    <s v="107149960"/>
    <s v="20183406"/>
    <x v="1"/>
    <s v="EMPAQUE RIGIDO"/>
    <x v="2"/>
    <x v="4"/>
    <s v="INSTRINT"/>
    <s v="COORTU01"/>
    <s v="B"/>
    <s v="10EMPA17"/>
    <x v="0"/>
    <d v="2024-08-22T00:00:00"/>
    <x v="0"/>
    <x v="0"/>
    <s v="NO CUMPLE"/>
    <n v="0"/>
    <n v="0"/>
    <n v="0"/>
    <n v="1"/>
    <s v="H"/>
    <e v="#DIV/0!"/>
  </r>
  <r>
    <s v="107149960"/>
    <s v="20183406"/>
    <x v="1"/>
    <s v="EMPAQUE RIGIDO"/>
    <x v="3"/>
    <x v="5"/>
    <s v="ELECTI01"/>
    <s v="COORTU01"/>
    <s v="B"/>
    <s v="10EMPA17"/>
    <x v="0"/>
    <d v="2024-08-22T00:00:00"/>
    <x v="0"/>
    <x v="0"/>
    <s v="NO CUMPLE"/>
    <n v="0"/>
    <n v="1"/>
    <n v="-1"/>
    <n v="1"/>
    <s v="H"/>
    <n v="0"/>
  </r>
  <r>
    <s v="107156673"/>
    <s v="EMPA00039"/>
    <x v="2"/>
    <s v="EMPAQUE"/>
    <x v="2"/>
    <x v="6"/>
    <s v="ELECTINT"/>
    <s v="COORTU01"/>
    <s v="A"/>
    <s v="10EMPA15"/>
    <x v="0"/>
    <d v="2024-08-21T00:00:00"/>
    <x v="0"/>
    <x v="0"/>
    <s v="NO CUMPLE"/>
    <n v="0"/>
    <n v="2"/>
    <n v="-2"/>
    <n v="2"/>
    <s v="H"/>
    <n v="0"/>
  </r>
  <r>
    <s v="107149965"/>
    <s v="EMPA00039"/>
    <x v="2"/>
    <s v="EMPAQUE"/>
    <x v="3"/>
    <x v="7"/>
    <s v="ELECTI01"/>
    <s v="COORTU01"/>
    <s v="A"/>
    <s v="10EMPA15"/>
    <x v="0"/>
    <d v="2024-08-21T00:00:00"/>
    <x v="0"/>
    <x v="0"/>
    <s v="NO CUMPLE"/>
    <n v="0"/>
    <n v="1"/>
    <n v="-1"/>
    <n v="1"/>
    <s v="H"/>
    <n v="0"/>
  </r>
  <r>
    <s v="107149965"/>
    <s v="EMPA00039"/>
    <x v="2"/>
    <s v="EMPAQUE"/>
    <x v="2"/>
    <x v="8"/>
    <s v="ELECTI01"/>
    <s v="COORTU01"/>
    <s v="A"/>
    <s v="10EMPA15"/>
    <x v="0"/>
    <d v="2024-08-21T00:00:00"/>
    <x v="0"/>
    <x v="0"/>
    <s v="NO CUMPLE"/>
    <n v="0"/>
    <n v="1"/>
    <n v="-1"/>
    <n v="1"/>
    <s v="H"/>
    <n v="0"/>
  </r>
  <r>
    <s v="107147323"/>
    <s v="EMPA00005"/>
    <x v="3"/>
    <s v="EMPAQUE"/>
    <x v="3"/>
    <x v="7"/>
    <s v="ELECTI01"/>
    <s v="COORTU01"/>
    <s v="B"/>
    <s v="10EMPA03"/>
    <x v="0"/>
    <d v="2024-08-20T00:00:00"/>
    <x v="0"/>
    <x v="0"/>
    <s v="NO CUMPLE"/>
    <n v="0"/>
    <n v="1"/>
    <n v="-1"/>
    <n v="1"/>
    <s v="H"/>
    <n v="0"/>
  </r>
  <r>
    <s v="107147323"/>
    <s v="EMPA00005"/>
    <x v="3"/>
    <s v="EMPAQUE"/>
    <x v="2"/>
    <x v="8"/>
    <s v="ELECTI01"/>
    <s v="COORTU01"/>
    <s v="B"/>
    <s v="10EMPA03"/>
    <x v="0"/>
    <d v="2024-08-20T00:00:00"/>
    <x v="0"/>
    <x v="0"/>
    <s v="NO CUMPLE"/>
    <n v="0"/>
    <n v="1"/>
    <n v="-1"/>
    <n v="1"/>
    <s v="H"/>
    <n v="0"/>
  </r>
  <r>
    <s v="107139126"/>
    <s v="GRAP00017"/>
    <x v="4"/>
    <s v="EMBUTIDO SALCHICHON"/>
    <x v="1"/>
    <x v="9"/>
    <s v="MECANI17"/>
    <s v="COORTU02"/>
    <s v="B"/>
    <s v="10EMBU16"/>
    <x v="0"/>
    <d v="2024-08-17T00:00:00"/>
    <x v="0"/>
    <x v="0"/>
    <s v="NO CUMPLE"/>
    <n v="0"/>
    <n v="0.9"/>
    <n v="-0.9"/>
    <n v="0.9"/>
    <s v="H"/>
    <n v="0"/>
  </r>
  <r>
    <s v="107139126"/>
    <s v="GRAP00017"/>
    <x v="4"/>
    <s v="EMBUTIDO SALCHICHON"/>
    <x v="3"/>
    <x v="10"/>
    <s v="ELTROINT"/>
    <s v="COORTU02"/>
    <s v="B"/>
    <s v="10EMBU16"/>
    <x v="0"/>
    <d v="2024-08-17T00:00:00"/>
    <x v="0"/>
    <x v="0"/>
    <s v="NO CUMPLE"/>
    <n v="0"/>
    <n v="2"/>
    <n v="-2"/>
    <n v="2"/>
    <s v="H"/>
    <n v="0"/>
  </r>
  <r>
    <s v="107139126"/>
    <s v="GRAP00017"/>
    <x v="4"/>
    <s v="EMBUTIDO SALCHICHON"/>
    <x v="0"/>
    <x v="11"/>
    <s v="ELECTINT"/>
    <s v="COORTU02"/>
    <s v="B"/>
    <s v="10EMBU16"/>
    <x v="0"/>
    <d v="2024-08-17T00:00:00"/>
    <x v="0"/>
    <x v="0"/>
    <s v="NO CUMPLE"/>
    <n v="0"/>
    <n v="2"/>
    <n v="-2"/>
    <n v="0.3"/>
    <s v="H"/>
    <n v="0"/>
  </r>
  <r>
    <s v="107150004"/>
    <s v="20388176"/>
    <x v="0"/>
    <s v="EMBUTIDO SALCHICHON"/>
    <x v="1"/>
    <x v="12"/>
    <s v="MECANI17"/>
    <s v="COORTU01"/>
    <s v="B"/>
    <s v="10EMBU16"/>
    <x v="0"/>
    <d v="2024-08-16T00:00:00"/>
    <x v="0"/>
    <x v="0"/>
    <s v="NO CUMPLE"/>
    <n v="0"/>
    <n v="4.7"/>
    <n v="-4.7"/>
    <n v="4.7"/>
    <s v="H"/>
    <n v="0"/>
  </r>
  <r>
    <s v="107150004"/>
    <s v="20388176"/>
    <x v="0"/>
    <s v="EMBUTIDO SALCHICHON"/>
    <x v="0"/>
    <x v="0"/>
    <s v="MECANI17"/>
    <s v="COORTU01"/>
    <s v="B"/>
    <s v="10EMBU16"/>
    <x v="0"/>
    <d v="2024-08-16T00:00:00"/>
    <x v="0"/>
    <x v="0"/>
    <s v="NO CUMPLE"/>
    <n v="0"/>
    <n v="1"/>
    <n v="-1"/>
    <n v="1"/>
    <s v="H"/>
    <n v="0"/>
  </r>
  <r>
    <s v="107150002"/>
    <s v="20388054"/>
    <x v="5"/>
    <s v="FORMADO"/>
    <x v="2"/>
    <x v="13"/>
    <s v="MECANI12"/>
    <s v="COORTU01"/>
    <s v="A"/>
    <s v="10FORM01"/>
    <x v="0"/>
    <d v="2024-08-16T00:00:00"/>
    <x v="0"/>
    <x v="0"/>
    <s v="NO CUMPLE"/>
    <n v="0"/>
    <n v="3"/>
    <n v="-3"/>
    <n v="3"/>
    <s v="H"/>
    <n v="0"/>
  </r>
  <r>
    <s v="107150003"/>
    <s v="20425542"/>
    <x v="6"/>
    <s v="FORMADO"/>
    <x v="2"/>
    <x v="13"/>
    <s v="MECANI12"/>
    <s v="COORTU02"/>
    <s v="B"/>
    <s v="10FORM01"/>
    <x v="0"/>
    <d v="2024-08-16T00:00:00"/>
    <x v="0"/>
    <x v="0"/>
    <s v="NO CUMPLE"/>
    <n v="0"/>
    <n v="3"/>
    <n v="-3"/>
    <n v="3"/>
    <s v="H"/>
    <n v="0"/>
  </r>
  <r>
    <s v="107150002"/>
    <s v="20388054"/>
    <x v="5"/>
    <s v="FORMADO"/>
    <x v="4"/>
    <x v="13"/>
    <s v="ELTROINT"/>
    <s v="COORTU01"/>
    <s v="A"/>
    <s v="10FORM01"/>
    <x v="0"/>
    <d v="2024-08-16T00:00:00"/>
    <x v="0"/>
    <x v="0"/>
    <s v="NO CUMPLE"/>
    <n v="0"/>
    <n v="3"/>
    <n v="-3"/>
    <n v="3"/>
    <s v="H"/>
    <n v="0"/>
  </r>
  <r>
    <s v="107150003"/>
    <s v="20425542"/>
    <x v="6"/>
    <s v="FORMADO"/>
    <x v="4"/>
    <x v="13"/>
    <s v="ELTROINT"/>
    <s v="COORTU02"/>
    <s v="B"/>
    <s v="10FORM01"/>
    <x v="0"/>
    <d v="2024-08-16T00:00:00"/>
    <x v="0"/>
    <x v="0"/>
    <s v="NO CUMPLE"/>
    <n v="0"/>
    <n v="3"/>
    <n v="-3"/>
    <n v="3"/>
    <s v="H"/>
    <n v="0"/>
  </r>
  <r>
    <s v="107150002"/>
    <s v="20388054"/>
    <x v="5"/>
    <s v="FORMADO"/>
    <x v="5"/>
    <x v="13"/>
    <s v="ELECTINT"/>
    <s v="COORTU01"/>
    <s v="A"/>
    <s v="10FORM01"/>
    <x v="0"/>
    <d v="2024-08-16T00:00:00"/>
    <x v="0"/>
    <x v="0"/>
    <s v="NO CUMPLE"/>
    <n v="0"/>
    <n v="2"/>
    <n v="-2"/>
    <n v="2"/>
    <s v="H"/>
    <n v="0"/>
  </r>
  <r>
    <s v="107150003"/>
    <s v="20425542"/>
    <x v="6"/>
    <s v="FORMADO"/>
    <x v="5"/>
    <x v="13"/>
    <s v="ELECTINT"/>
    <s v="COORTU02"/>
    <s v="B"/>
    <s v="10FORM01"/>
    <x v="0"/>
    <d v="2024-08-16T00:00:00"/>
    <x v="0"/>
    <x v="0"/>
    <s v="NO CUMPLE"/>
    <n v="0"/>
    <n v="2"/>
    <n v="-2"/>
    <n v="2"/>
    <s v="H"/>
    <n v="0"/>
  </r>
  <r>
    <s v="107150004"/>
    <s v="20388176"/>
    <x v="0"/>
    <s v="EMBUTIDO SALCHICHON"/>
    <x v="4"/>
    <x v="11"/>
    <s v="ELECTINT"/>
    <s v="COORTU01"/>
    <s v="B"/>
    <s v="10EMBU16"/>
    <x v="0"/>
    <d v="2024-08-16T00:00:00"/>
    <x v="0"/>
    <x v="0"/>
    <s v="NO CUMPLE"/>
    <n v="0"/>
    <n v="2"/>
    <n v="-2"/>
    <n v="1"/>
    <s v="H"/>
    <n v="0"/>
  </r>
  <r>
    <s v="107136721"/>
    <s v="20091108"/>
    <x v="7"/>
    <s v="LINEA DE LARGA VIDA"/>
    <x v="1"/>
    <x v="14"/>
    <s v="MECANI21"/>
    <s v="COORTU02"/>
    <s v="B"/>
    <s v="10FORM02"/>
    <x v="0"/>
    <d v="2024-08-15T00:00:00"/>
    <x v="0"/>
    <x v="0"/>
    <s v="NO CUMPLE"/>
    <n v="0"/>
    <n v="8"/>
    <n v="-8"/>
    <n v="8"/>
    <s v="H"/>
    <n v="0"/>
  </r>
  <r>
    <s v="107136721"/>
    <s v="20091108"/>
    <x v="7"/>
    <s v="LINEA DE LARGA VIDA"/>
    <x v="3"/>
    <x v="14"/>
    <s v="ELECTINT"/>
    <s v="COORTU02"/>
    <s v="B"/>
    <s v="10FORM02"/>
    <x v="0"/>
    <d v="2024-08-15T00:00:00"/>
    <x v="0"/>
    <x v="0"/>
    <s v="NO CUMPLE"/>
    <n v="0"/>
    <n v="6"/>
    <n v="-6"/>
    <n v="2"/>
    <s v="H"/>
    <n v="0"/>
  </r>
  <r>
    <s v="107126857"/>
    <s v="FORM00001"/>
    <x v="8"/>
    <s v="FORMADO"/>
    <x v="1"/>
    <x v="14"/>
    <s v="MECANI12"/>
    <s v="COORTU02"/>
    <s v="A"/>
    <s v="10FORM01"/>
    <x v="0"/>
    <d v="2024-08-11T00:00:00"/>
    <x v="0"/>
    <x v="0"/>
    <s v="NO CUMPLE"/>
    <n v="0"/>
    <n v="8"/>
    <n v="-8"/>
    <n v="8"/>
    <s v="H"/>
    <n v="0"/>
  </r>
  <r>
    <s v="107126857"/>
    <s v="FORM00001"/>
    <x v="8"/>
    <s v="FORMADO"/>
    <x v="3"/>
    <x v="14"/>
    <s v="ELECTINT"/>
    <s v="COORTU02"/>
    <s v="A"/>
    <s v="10FORM01"/>
    <x v="0"/>
    <d v="2024-08-11T00:00:00"/>
    <x v="0"/>
    <x v="0"/>
    <s v="NO CUMPLE"/>
    <n v="0"/>
    <n v="2"/>
    <n v="-2"/>
    <n v="2"/>
    <s v="H"/>
    <n v="0"/>
  </r>
  <r>
    <s v="107121897"/>
    <s v="20388054"/>
    <x v="5"/>
    <s v="FORMADO"/>
    <x v="3"/>
    <x v="14"/>
    <s v="MECANI21"/>
    <s v="COORTU01"/>
    <s v="A"/>
    <s v="10FORM01"/>
    <x v="0"/>
    <d v="2024-08-09T00:00:00"/>
    <x v="0"/>
    <x v="0"/>
    <s v="NO CUMPLE"/>
    <n v="0"/>
    <n v="4"/>
    <n v="-4"/>
    <n v="4"/>
    <s v="H"/>
    <n v="0"/>
  </r>
  <r>
    <s v="107121898"/>
    <s v="20425542"/>
    <x v="6"/>
    <s v="FORMADO"/>
    <x v="3"/>
    <x v="14"/>
    <s v="MECANI21"/>
    <s v="COORTU02"/>
    <s v="B"/>
    <s v="10FORM01"/>
    <x v="0"/>
    <d v="2024-08-09T00:00:00"/>
    <x v="0"/>
    <x v="0"/>
    <s v="NO CUMPLE"/>
    <n v="0"/>
    <n v="4"/>
    <n v="-4"/>
    <n v="4"/>
    <s v="H"/>
    <n v="0"/>
  </r>
  <r>
    <s v="107134829"/>
    <s v="20388176"/>
    <x v="0"/>
    <s v="EMBUTIDO SALCHICHON"/>
    <x v="5"/>
    <x v="15"/>
    <s v="MECANI17"/>
    <s v="COORTU01"/>
    <s v="B"/>
    <s v="10EMBU16"/>
    <x v="0"/>
    <d v="2024-08-09T00:00:00"/>
    <x v="0"/>
    <x v="0"/>
    <s v="NO CUMPLE"/>
    <n v="0"/>
    <n v="2"/>
    <n v="-2"/>
    <n v="2"/>
    <s v="H"/>
    <n v="0"/>
  </r>
  <r>
    <s v="107134829"/>
    <s v="20388176"/>
    <x v="0"/>
    <s v="EMBUTIDO SALCHICHON"/>
    <x v="0"/>
    <x v="0"/>
    <s v="MECANI17"/>
    <s v="COORTU01"/>
    <s v="B"/>
    <s v="10EMBU16"/>
    <x v="0"/>
    <d v="2024-08-09T00:00:00"/>
    <x v="0"/>
    <x v="0"/>
    <s v="NO CUMPLE"/>
    <n v="0"/>
    <n v="1"/>
    <n v="-1"/>
    <n v="1"/>
    <s v="H"/>
    <n v="0"/>
  </r>
  <r>
    <s v="107121897"/>
    <s v="20388054"/>
    <x v="5"/>
    <s v="FORMADO"/>
    <x v="6"/>
    <x v="14"/>
    <s v="ELECTINT"/>
    <s v="COORTU01"/>
    <s v="A"/>
    <s v="10FORM01"/>
    <x v="0"/>
    <d v="2024-08-09T00:00:00"/>
    <x v="0"/>
    <x v="0"/>
    <s v="NO CUMPLE"/>
    <n v="0"/>
    <n v="2"/>
    <n v="-2"/>
    <n v="2"/>
    <s v="H"/>
    <n v="0"/>
  </r>
  <r>
    <s v="107121898"/>
    <s v="20425542"/>
    <x v="6"/>
    <s v="FORMADO"/>
    <x v="6"/>
    <x v="14"/>
    <s v="ELECTINT"/>
    <s v="COORTU02"/>
    <s v="B"/>
    <s v="10FORM01"/>
    <x v="0"/>
    <d v="2024-08-09T00:00:00"/>
    <x v="0"/>
    <x v="0"/>
    <s v="NO CUMPLE"/>
    <n v="0"/>
    <n v="2"/>
    <n v="-2"/>
    <n v="2"/>
    <s v="H"/>
    <n v="0"/>
  </r>
  <r>
    <s v="107134829"/>
    <s v="20388176"/>
    <x v="0"/>
    <s v="EMBUTIDO SALCHICHON"/>
    <x v="7"/>
    <x v="16"/>
    <s v="ELECTINT"/>
    <s v="COORTU01"/>
    <s v="B"/>
    <s v="10EMBU16"/>
    <x v="0"/>
    <d v="2024-08-09T00:00:00"/>
    <x v="0"/>
    <x v="0"/>
    <s v="NO CUMPLE"/>
    <n v="0"/>
    <n v="4"/>
    <n v="-4"/>
    <n v="2"/>
    <s v="H"/>
    <n v="0"/>
  </r>
  <r>
    <s v="107124378"/>
    <s v="EMPA00039"/>
    <x v="2"/>
    <s v="EMPAQUE"/>
    <x v="3"/>
    <x v="17"/>
    <s v="MECANI14"/>
    <s v="COORTU01"/>
    <s v="A"/>
    <s v="10EMPA15"/>
    <x v="0"/>
    <d v="2024-08-07T00:00:00"/>
    <x v="0"/>
    <x v="0"/>
    <s v="NO CUMPLE"/>
    <n v="0"/>
    <n v="3"/>
    <n v="-3"/>
    <n v="3"/>
    <s v="H"/>
    <n v="0"/>
  </r>
  <r>
    <s v="107124378"/>
    <s v="EMPA00039"/>
    <x v="2"/>
    <s v="EMPAQUE"/>
    <x v="6"/>
    <x v="18"/>
    <s v="ELTROINT"/>
    <s v="COORTU01"/>
    <s v="A"/>
    <s v="10EMPA15"/>
    <x v="0"/>
    <d v="2024-08-07T00:00:00"/>
    <x v="0"/>
    <x v="0"/>
    <s v="NO CUMPLE"/>
    <n v="0"/>
    <n v="2"/>
    <n v="-2"/>
    <n v="2"/>
    <s v="H"/>
    <n v="0"/>
  </r>
  <r>
    <s v="107124378"/>
    <s v="EMPA00039"/>
    <x v="2"/>
    <s v="EMPAQUE"/>
    <x v="8"/>
    <x v="16"/>
    <s v="ELECTINT"/>
    <s v="COORTU01"/>
    <s v="A"/>
    <s v="10EMPA15"/>
    <x v="0"/>
    <d v="2024-08-07T00:00:00"/>
    <x v="0"/>
    <x v="0"/>
    <s v="NO CUMPLE"/>
    <n v="0"/>
    <n v="1"/>
    <n v="-1"/>
    <n v="4"/>
    <s v="H"/>
    <n v="0"/>
  </r>
  <r>
    <s v="107129541"/>
    <s v="EMPA00005"/>
    <x v="3"/>
    <s v="EMPAQUE"/>
    <x v="1"/>
    <x v="19"/>
    <s v="ELECTINT"/>
    <s v="COORTU01"/>
    <s v="B"/>
    <s v="10EMPA03"/>
    <x v="0"/>
    <d v="2024-08-07T00:00:00"/>
    <x v="0"/>
    <x v="0"/>
    <s v="NO CUMPLE"/>
    <n v="0"/>
    <n v="4"/>
    <n v="-4"/>
    <n v="1.5"/>
    <s v="H"/>
    <n v="0"/>
  </r>
  <r>
    <s v="107113439"/>
    <s v="FORM00002"/>
    <x v="9"/>
    <s v="FORMADO"/>
    <x v="1"/>
    <x v="14"/>
    <s v="MECANI12"/>
    <s v="COORTU02"/>
    <s v="A"/>
    <s v="10FORM01"/>
    <x v="0"/>
    <d v="2024-08-06T00:00:00"/>
    <x v="0"/>
    <x v="0"/>
    <s v="NO CUMPLE"/>
    <n v="0"/>
    <n v="8"/>
    <n v="-8"/>
    <n v="8"/>
    <s v="H"/>
    <n v="0"/>
  </r>
  <r>
    <s v="107113439"/>
    <s v="FORM00002"/>
    <x v="9"/>
    <s v="FORMADO"/>
    <x v="3"/>
    <x v="14"/>
    <s v="ELECTINT"/>
    <s v="COORTU02"/>
    <s v="A"/>
    <s v="10FORM01"/>
    <x v="0"/>
    <d v="2024-08-06T00:00:00"/>
    <x v="0"/>
    <x v="0"/>
    <s v="NO CUMPLE"/>
    <n v="0"/>
    <n v="4"/>
    <n v="-4"/>
    <n v="2"/>
    <s v="H"/>
    <n v="0"/>
  </r>
  <r>
    <s v="107116272"/>
    <s v="20183406"/>
    <x v="1"/>
    <s v="EMPAQUE RIGIDO"/>
    <x v="1"/>
    <x v="20"/>
    <s v="MECANI19"/>
    <s v="COORMTTO"/>
    <s v="B"/>
    <s v="10EMPA17"/>
    <x v="0"/>
    <d v="2024-08-05T00:00:00"/>
    <x v="0"/>
    <x v="0"/>
    <s v="NO CUMPLE"/>
    <n v="0"/>
    <n v="1"/>
    <n v="-1"/>
    <n v="1"/>
    <s v="H"/>
    <n v="0"/>
  </r>
  <r>
    <s v="107118988"/>
    <s v="20388176"/>
    <x v="0"/>
    <s v="EMBUTIDO SALCHICHON"/>
    <x v="0"/>
    <x v="0"/>
    <s v="MECANI17"/>
    <s v="COORTU01"/>
    <s v="B"/>
    <s v="10EMBU16"/>
    <x v="0"/>
    <d v="2024-08-05T00:00:00"/>
    <x v="0"/>
    <x v="0"/>
    <s v="NO CUMPLE"/>
    <n v="0"/>
    <n v="1"/>
    <n v="-1"/>
    <n v="1"/>
    <s v="H"/>
    <n v="0"/>
  </r>
  <r>
    <s v="107116271"/>
    <s v="20183406"/>
    <x v="1"/>
    <s v="EMPAQUE RIGIDO"/>
    <x v="3"/>
    <x v="6"/>
    <s v="ELECTINT"/>
    <s v="COORTU03"/>
    <s v="B"/>
    <s v="10EMPA17"/>
    <x v="0"/>
    <d v="2024-08-01T00:00:00"/>
    <x v="0"/>
    <x v="0"/>
    <s v="NO CUMPLE"/>
    <n v="0"/>
    <n v="2"/>
    <n v="-2"/>
    <n v="1"/>
    <s v="H"/>
    <n v="0"/>
  </r>
  <r>
    <s v="107016387"/>
    <s v="20183406"/>
    <x v="1"/>
    <s v="EMPAQUE RIGIDO"/>
    <x v="6"/>
    <x v="21"/>
    <s v="OPERJMES"/>
    <s v="COORTU03"/>
    <s v="A"/>
    <s v="10EMPA17"/>
    <x v="0"/>
    <d v="2024-07-30T00:00:00"/>
    <x v="0"/>
    <x v="0"/>
    <s v="NO CUMPLE"/>
    <n v="0"/>
    <n v="15"/>
    <n v="-15"/>
    <n v="3"/>
    <s v="H"/>
    <n v="0"/>
  </r>
  <r>
    <s v="107016387"/>
    <s v="20183406"/>
    <x v="1"/>
    <s v="EMPAQUE RIGIDO"/>
    <x v="1"/>
    <x v="1"/>
    <s v="MECANI15"/>
    <s v="COORTU03"/>
    <s v="A"/>
    <s v="10EMPA17"/>
    <x v="0"/>
    <d v="2024-07-30T00:00:00"/>
    <x v="1"/>
    <x v="1"/>
    <s v="CUMPLE"/>
    <n v="3"/>
    <n v="3"/>
    <n v="0"/>
    <n v="3"/>
    <s v="H"/>
    <n v="1"/>
  </r>
  <r>
    <s v="107070817"/>
    <s v="20183406"/>
    <x v="1"/>
    <s v="EMPAQUE RIGIDO"/>
    <x v="5"/>
    <x v="17"/>
    <s v="MECANI14"/>
    <s v="COORTU03"/>
    <s v="B"/>
    <s v="10EMPA17"/>
    <x v="0"/>
    <d v="2024-07-30T00:00:00"/>
    <x v="0"/>
    <x v="0"/>
    <s v="NO CUMPLE"/>
    <n v="0"/>
    <n v="5"/>
    <n v="-5"/>
    <n v="5"/>
    <s v="H"/>
    <n v="0"/>
  </r>
  <r>
    <s v="107070817"/>
    <s v="20183406"/>
    <x v="1"/>
    <s v="EMPAQUE RIGIDO"/>
    <x v="0"/>
    <x v="22"/>
    <s v="MECANI14"/>
    <s v="COORTU03"/>
    <s v="B"/>
    <s v="10EMPA17"/>
    <x v="0"/>
    <d v="2024-07-30T00:00:00"/>
    <x v="0"/>
    <x v="0"/>
    <s v="NO CUMPLE"/>
    <n v="0"/>
    <n v="3"/>
    <n v="-3"/>
    <n v="3"/>
    <s v="H"/>
    <n v="0"/>
  </r>
  <r>
    <s v="107016387"/>
    <s v="20183406"/>
    <x v="1"/>
    <s v="EMPAQUE RIGIDO"/>
    <x v="2"/>
    <x v="2"/>
    <s v="INSTRI04"/>
    <s v="COORTU03"/>
    <s v="A"/>
    <s v="10EMPA17"/>
    <x v="0"/>
    <d v="2024-07-30T00:00:00"/>
    <x v="2"/>
    <x v="1"/>
    <s v="CUMPLE"/>
    <n v="1"/>
    <n v="2"/>
    <n v="-1"/>
    <n v="1"/>
    <s v="H"/>
    <n v="0.5"/>
  </r>
  <r>
    <s v="107070817"/>
    <s v="20183406"/>
    <x v="1"/>
    <s v="EMPAQUE RIGIDO"/>
    <x v="9"/>
    <x v="23"/>
    <s v="INSTRI04"/>
    <s v="COORTU03"/>
    <s v="B"/>
    <s v="10EMPA17"/>
    <x v="0"/>
    <d v="2024-07-30T00:00:00"/>
    <x v="3"/>
    <x v="1"/>
    <s v="CUMPLE"/>
    <n v="3"/>
    <n v="1"/>
    <n v="2"/>
    <n v="5"/>
    <s v="H"/>
    <n v="3"/>
  </r>
  <r>
    <s v="107070817"/>
    <s v="20183406"/>
    <x v="1"/>
    <s v="EMPAQUE RIGIDO"/>
    <x v="10"/>
    <x v="24"/>
    <s v="INSTRI04"/>
    <s v="COORTU03"/>
    <s v="B"/>
    <s v="10EMPA17"/>
    <x v="0"/>
    <d v="2024-07-30T00:00:00"/>
    <x v="4"/>
    <x v="1"/>
    <s v="CUMPLE"/>
    <n v="2"/>
    <n v="1"/>
    <n v="1"/>
    <n v="5"/>
    <s v="H"/>
    <n v="2"/>
  </r>
  <r>
    <s v="107070817"/>
    <s v="20183406"/>
    <x v="1"/>
    <s v="EMPAQUE RIGIDO"/>
    <x v="11"/>
    <x v="18"/>
    <s v="ELTROI05"/>
    <s v="COORTU03"/>
    <s v="B"/>
    <s v="10EMPA17"/>
    <x v="0"/>
    <d v="2024-07-30T00:00:00"/>
    <x v="5"/>
    <x v="1"/>
    <s v="CUMPLE"/>
    <n v="4"/>
    <n v="8"/>
    <n v="-4"/>
    <n v="8"/>
    <s v="H"/>
    <n v="0.5"/>
  </r>
  <r>
    <s v="107070817"/>
    <s v="20183406"/>
    <x v="1"/>
    <s v="EMPAQUE RIGIDO"/>
    <x v="6"/>
    <x v="16"/>
    <s v="ELECTI10"/>
    <s v="COORTU03"/>
    <s v="B"/>
    <s v="10EMPA17"/>
    <x v="0"/>
    <d v="2024-07-30T00:00:00"/>
    <x v="6"/>
    <x v="1"/>
    <s v="CUMPLE"/>
    <n v="1"/>
    <n v="1"/>
    <n v="0"/>
    <n v="3"/>
    <s v="H"/>
    <n v="1"/>
  </r>
  <r>
    <s v="107070817"/>
    <s v="20183406"/>
    <x v="1"/>
    <s v="EMPAQUE RIGIDO"/>
    <x v="4"/>
    <x v="25"/>
    <s v="ELECTI10"/>
    <s v="COORTU03"/>
    <s v="B"/>
    <s v="10EMPA17"/>
    <x v="0"/>
    <d v="2024-07-30T00:00:00"/>
    <x v="0"/>
    <x v="0"/>
    <s v="NO CUMPLE"/>
    <n v="0"/>
    <n v="2"/>
    <n v="-2"/>
    <n v="2"/>
    <s v="H"/>
    <n v="0"/>
  </r>
  <r>
    <s v="107104351"/>
    <s v="20388176"/>
    <x v="0"/>
    <s v="EMBUTIDO SALCHICHON"/>
    <x v="0"/>
    <x v="0"/>
    <s v="MECANI17"/>
    <s v="COORTU01"/>
    <s v="B"/>
    <s v="10EMBU16"/>
    <x v="0"/>
    <d v="2024-07-26T00:00:00"/>
    <x v="0"/>
    <x v="0"/>
    <s v="NO CUMPLE"/>
    <n v="0"/>
    <n v="1"/>
    <n v="-1"/>
    <n v="1"/>
    <s v="H"/>
    <n v="0"/>
  </r>
  <r>
    <s v="107101702"/>
    <s v="20183406"/>
    <x v="1"/>
    <s v="EMPAQUE RIGIDO"/>
    <x v="1"/>
    <x v="1"/>
    <s v="MECANI13"/>
    <s v="COORTU03"/>
    <s v="B"/>
    <s v="10EMPA17"/>
    <x v="0"/>
    <d v="2024-07-25T00:00:00"/>
    <x v="0"/>
    <x v="0"/>
    <s v="NO CUMPLE"/>
    <n v="0"/>
    <n v="3"/>
    <n v="-3"/>
    <n v="3"/>
    <s v="H"/>
    <n v="0"/>
  </r>
  <r>
    <s v="107101702"/>
    <s v="20183406"/>
    <x v="1"/>
    <s v="EMPAQUE RIGIDO"/>
    <x v="2"/>
    <x v="2"/>
    <s v="INSTRI04"/>
    <s v="COORTU03"/>
    <s v="B"/>
    <s v="10EMPA17"/>
    <x v="0"/>
    <d v="2024-07-25T00:00:00"/>
    <x v="3"/>
    <x v="1"/>
    <s v="CUMPLE"/>
    <n v="0.5"/>
    <n v="1"/>
    <n v="-0.5"/>
    <n v="1"/>
    <s v="H"/>
    <n v="0.5"/>
  </r>
  <r>
    <s v="107083787"/>
    <s v="EMPA00039"/>
    <x v="2"/>
    <s v="EMPAQUE"/>
    <x v="1"/>
    <x v="1"/>
    <s v="MECANI14"/>
    <s v="COORTU01"/>
    <s v="A"/>
    <s v="10EMPA15"/>
    <x v="0"/>
    <d v="2024-07-24T00:00:00"/>
    <x v="0"/>
    <x v="0"/>
    <s v="NO CUMPLE"/>
    <n v="0"/>
    <n v="2"/>
    <n v="-2"/>
    <n v="2"/>
    <s v="H"/>
    <n v="0"/>
  </r>
  <r>
    <s v="107086277"/>
    <s v="EMPA00039"/>
    <x v="2"/>
    <s v="EMPAQUE"/>
    <x v="3"/>
    <x v="7"/>
    <s v="ELECTI01"/>
    <s v="COORTU01"/>
    <s v="A"/>
    <s v="10EMPA15"/>
    <x v="0"/>
    <d v="2024-07-24T00:00:00"/>
    <x v="7"/>
    <x v="1"/>
    <s v="CUMPLE"/>
    <n v="1"/>
    <n v="1"/>
    <n v="0"/>
    <n v="1"/>
    <s v="H"/>
    <n v="1"/>
  </r>
  <r>
    <s v="107083805"/>
    <s v="EMPA00005"/>
    <x v="3"/>
    <s v="EMPAQUE"/>
    <x v="3"/>
    <x v="7"/>
    <s v="ELECTI01"/>
    <s v="COORTU01"/>
    <s v="B"/>
    <s v="10EMPA03"/>
    <x v="0"/>
    <d v="2024-07-23T00:00:00"/>
    <x v="8"/>
    <x v="1"/>
    <s v="CUMPLE"/>
    <n v="1"/>
    <n v="1"/>
    <n v="0"/>
    <n v="1"/>
    <s v="H"/>
    <n v="1"/>
  </r>
  <r>
    <s v="107071491"/>
    <s v="EMPA00005"/>
    <x v="3"/>
    <s v="EMPAQUE"/>
    <x v="0"/>
    <x v="13"/>
    <s v="MECANI13"/>
    <s v="COORTU01"/>
    <s v="B"/>
    <s v="10EMPA03"/>
    <x v="0"/>
    <d v="2024-07-22T00:00:00"/>
    <x v="9"/>
    <x v="1"/>
    <s v="CUMPLE"/>
    <n v="2"/>
    <n v="5"/>
    <n v="-3"/>
    <n v="5"/>
    <s v="H"/>
    <n v="0.4"/>
  </r>
  <r>
    <s v="107071491"/>
    <s v="EMPA00005"/>
    <x v="3"/>
    <s v="EMPAQUE"/>
    <x v="5"/>
    <x v="13"/>
    <s v="ELTROI06"/>
    <s v="COORTU01"/>
    <s v="B"/>
    <s v="10EMPA03"/>
    <x v="0"/>
    <d v="2024-07-22T00:00:00"/>
    <x v="5"/>
    <x v="1"/>
    <s v="CUMPLE"/>
    <n v="2"/>
    <n v="2"/>
    <n v="0"/>
    <n v="2"/>
    <s v="H"/>
    <n v="1"/>
  </r>
  <r>
    <s v="107071491"/>
    <s v="EMPA00005"/>
    <x v="3"/>
    <s v="EMPAQUE"/>
    <x v="3"/>
    <x v="13"/>
    <s v="ELECTI03"/>
    <s v="COORTU01"/>
    <s v="B"/>
    <s v="10EMPA03"/>
    <x v="0"/>
    <d v="2024-07-22T00:00:00"/>
    <x v="10"/>
    <x v="1"/>
    <s v="NO CUMPLE"/>
    <n v="2"/>
    <n v="2"/>
    <n v="0"/>
    <n v="2"/>
    <s v="H"/>
    <n v="1"/>
  </r>
  <r>
    <s v="107087954"/>
    <s v="GRAP00017"/>
    <x v="4"/>
    <s v="EMBUTIDO SALCHICHON"/>
    <x v="1"/>
    <x v="9"/>
    <s v="MECANI20"/>
    <s v="COORTU02"/>
    <s v="B"/>
    <s v="10EMBU16"/>
    <x v="0"/>
    <d v="2024-07-20T00:00:00"/>
    <x v="9"/>
    <x v="1"/>
    <s v="CUMPLE"/>
    <n v="0.5"/>
    <n v="0.9"/>
    <n v="-0.4"/>
    <n v="0.9"/>
    <s v="H"/>
    <n v="0.55555555555555558"/>
  </r>
  <r>
    <s v="107087954"/>
    <s v="GRAP00017"/>
    <x v="4"/>
    <s v="EMBUTIDO SALCHICHON"/>
    <x v="3"/>
    <x v="10"/>
    <s v="ELECTI11"/>
    <s v="COORTU02"/>
    <s v="B"/>
    <s v="10EMBU16"/>
    <x v="0"/>
    <d v="2024-07-20T00:00:00"/>
    <x v="0"/>
    <x v="0"/>
    <s v="NO CUMPLE"/>
    <n v="0"/>
    <n v="2"/>
    <n v="-2"/>
    <n v="2"/>
    <s v="H"/>
    <n v="0"/>
  </r>
  <r>
    <s v="107087954"/>
    <s v="GRAP00017"/>
    <x v="4"/>
    <s v="EMBUTIDO SALCHICHON"/>
    <x v="0"/>
    <x v="11"/>
    <s v="ELECTI04"/>
    <s v="COORTU02"/>
    <s v="B"/>
    <s v="10EMBU16"/>
    <x v="0"/>
    <d v="2024-07-20T00:00:00"/>
    <x v="11"/>
    <x v="1"/>
    <s v="CUMPLE"/>
    <n v="0.5"/>
    <n v="2"/>
    <n v="-1.5"/>
    <n v="0.3"/>
    <s v="H"/>
    <n v="0.25"/>
  </r>
  <r>
    <s v="107086316"/>
    <s v="20388176"/>
    <x v="0"/>
    <s v="EMBUTIDO SALCHICHON"/>
    <x v="1"/>
    <x v="12"/>
    <s v="MECANI17"/>
    <s v="COORTU01"/>
    <s v="B"/>
    <s v="10EMBU16"/>
    <x v="0"/>
    <d v="2024-07-19T00:00:00"/>
    <x v="0"/>
    <x v="0"/>
    <s v="NO CUMPLE"/>
    <n v="0"/>
    <n v="4.7"/>
    <n v="-4.7"/>
    <n v="4.7"/>
    <s v="H"/>
    <n v="0"/>
  </r>
  <r>
    <s v="107086316"/>
    <s v="20388176"/>
    <x v="0"/>
    <s v="EMBUTIDO SALCHICHON"/>
    <x v="0"/>
    <x v="0"/>
    <s v="MECANI17"/>
    <s v="COORTU01"/>
    <s v="B"/>
    <s v="10EMBU16"/>
    <x v="0"/>
    <d v="2024-07-19T00:00:00"/>
    <x v="0"/>
    <x v="0"/>
    <s v="NO CUMPLE"/>
    <n v="0"/>
    <n v="1"/>
    <n v="-1"/>
    <n v="1"/>
    <s v="H"/>
    <n v="0"/>
  </r>
  <r>
    <s v="107086316"/>
    <s v="20388176"/>
    <x v="0"/>
    <s v="EMBUTIDO SALCHICHON"/>
    <x v="4"/>
    <x v="11"/>
    <s v="ELECTI04"/>
    <s v="COORTU01"/>
    <s v="B"/>
    <s v="10EMBU16"/>
    <x v="0"/>
    <d v="2024-07-19T00:00:00"/>
    <x v="12"/>
    <x v="1"/>
    <s v="CUMPLE"/>
    <n v="1.5"/>
    <n v="2"/>
    <n v="-0.5"/>
    <n v="1"/>
    <s v="H"/>
    <n v="0.75"/>
  </r>
  <r>
    <s v="107070818"/>
    <s v="20183406"/>
    <x v="1"/>
    <s v="EMPAQUE RIGIDO"/>
    <x v="1"/>
    <x v="26"/>
    <s v="MECANI20"/>
    <s v="COORTU01"/>
    <s v="B"/>
    <s v="10EMPA17"/>
    <x v="0"/>
    <d v="2024-07-18T00:00:00"/>
    <x v="12"/>
    <x v="1"/>
    <s v="CUMPLE"/>
    <n v="1.5"/>
    <n v="1.5"/>
    <n v="0"/>
    <n v="1.5"/>
    <s v="H"/>
    <n v="1"/>
  </r>
  <r>
    <s v="107083801"/>
    <s v="20183406"/>
    <x v="1"/>
    <s v="EMPAQUE RIGIDO"/>
    <x v="1"/>
    <x v="3"/>
    <s v="MECANI13"/>
    <s v="COORTU01"/>
    <s v="B"/>
    <s v="10EMPA17"/>
    <x v="0"/>
    <d v="2024-07-18T00:00:00"/>
    <x v="0"/>
    <x v="0"/>
    <s v="NO CUMPLE"/>
    <n v="0"/>
    <n v="1"/>
    <n v="-1"/>
    <n v="1"/>
    <s v="H"/>
    <n v="0"/>
  </r>
  <r>
    <s v="107083801"/>
    <s v="20183406"/>
    <x v="1"/>
    <s v="EMPAQUE RIGIDO"/>
    <x v="2"/>
    <x v="4"/>
    <s v="INSTRI04"/>
    <s v="COORTU01"/>
    <s v="B"/>
    <s v="10EMPA17"/>
    <x v="0"/>
    <d v="2024-07-18T00:00:00"/>
    <x v="3"/>
    <x v="1"/>
    <s v="CUMPLE"/>
    <n v="0.5"/>
    <n v="1"/>
    <n v="-0.5"/>
    <n v="1"/>
    <s v="H"/>
    <n v="0.5"/>
  </r>
  <r>
    <s v="107083801"/>
    <s v="20183406"/>
    <x v="1"/>
    <s v="EMPAQUE RIGIDO"/>
    <x v="3"/>
    <x v="5"/>
    <s v="ELECTI01"/>
    <s v="COORTU01"/>
    <s v="B"/>
    <s v="10EMPA17"/>
    <x v="0"/>
    <d v="2024-07-18T00:00:00"/>
    <x v="11"/>
    <x v="1"/>
    <s v="NO CUMPLE"/>
    <n v="1"/>
    <n v="1"/>
    <n v="0"/>
    <n v="1"/>
    <s v="H"/>
    <n v="1"/>
  </r>
  <r>
    <s v="107066772"/>
    <s v="20091108"/>
    <x v="7"/>
    <s v="LINEA DE LARGA VIDA"/>
    <x v="1"/>
    <x v="14"/>
    <s v="MECANI21"/>
    <s v="COORTU02"/>
    <s v="B"/>
    <s v="10FORM02"/>
    <x v="0"/>
    <d v="2024-07-16T00:00:00"/>
    <x v="12"/>
    <x v="1"/>
    <s v="CUMPLE"/>
    <n v="6"/>
    <n v="8"/>
    <n v="-2"/>
    <n v="8"/>
    <s v="H"/>
    <n v="0.75"/>
  </r>
  <r>
    <s v="107066772"/>
    <s v="20091108"/>
    <x v="7"/>
    <s v="LINEA DE LARGA VIDA"/>
    <x v="3"/>
    <x v="14"/>
    <s v="ELECTI10"/>
    <s v="COORTU02"/>
    <s v="B"/>
    <s v="10FORM02"/>
    <x v="0"/>
    <d v="2024-07-16T00:00:00"/>
    <x v="13"/>
    <x v="1"/>
    <s v="CUMPLE"/>
    <n v="0.5"/>
    <n v="2"/>
    <n v="-1.5"/>
    <n v="2"/>
    <s v="H"/>
    <n v="0.25"/>
  </r>
  <r>
    <s v="107009679"/>
    <s v="EMPA00039"/>
    <x v="2"/>
    <s v="EMPAQUE"/>
    <x v="9"/>
    <x v="27"/>
    <s v="MECANI14"/>
    <s v="COORTU01"/>
    <s v="A"/>
    <s v="10EMPA15"/>
    <x v="0"/>
    <d v="2024-07-14T00:00:00"/>
    <x v="9"/>
    <x v="1"/>
    <s v="NO CUMPLE"/>
    <n v="2"/>
    <n v="1"/>
    <n v="1"/>
    <n v="1"/>
    <s v="H"/>
    <n v="2"/>
  </r>
  <r>
    <s v="107009679"/>
    <s v="EMPA00039"/>
    <x v="2"/>
    <s v="EMPAQUE"/>
    <x v="1"/>
    <x v="1"/>
    <s v="MECANI02"/>
    <s v="COORTU01"/>
    <s v="A"/>
    <s v="10EMPA15"/>
    <x v="0"/>
    <d v="2024-07-14T00:00:00"/>
    <x v="0"/>
    <x v="0"/>
    <s v="NO CUMPLE"/>
    <n v="0"/>
    <n v="2"/>
    <n v="-2"/>
    <n v="2"/>
    <s v="H"/>
    <n v="0"/>
  </r>
  <r>
    <s v="107009679"/>
    <s v="EMPA00039"/>
    <x v="2"/>
    <s v="EMPAQUE"/>
    <x v="2"/>
    <x v="6"/>
    <s v="ELECTI03"/>
    <s v="COORTU01"/>
    <s v="A"/>
    <s v="10EMPA15"/>
    <x v="0"/>
    <d v="2024-07-14T00:00:00"/>
    <x v="14"/>
    <x v="1"/>
    <s v="CUMPLE"/>
    <n v="1"/>
    <n v="2"/>
    <n v="-1"/>
    <n v="2"/>
    <s v="H"/>
    <n v="0.5"/>
  </r>
  <r>
    <s v="107063830"/>
    <s v="GRAP00017"/>
    <x v="4"/>
    <s v="EMBUTIDO SALCHICHON"/>
    <x v="2"/>
    <x v="28"/>
    <s v="MECANI20"/>
    <s v="COORTU02"/>
    <s v="B"/>
    <s v="10EMBU16"/>
    <x v="0"/>
    <d v="2024-07-13T00:00:00"/>
    <x v="9"/>
    <x v="1"/>
    <s v="NO CUMPLE"/>
    <n v="8"/>
    <n v="72"/>
    <n v="-64"/>
    <n v="72"/>
    <s v="H"/>
    <n v="0.1111111111111111"/>
  </r>
  <r>
    <s v="107063830"/>
    <s v="GRAP00017"/>
    <x v="4"/>
    <s v="EMBUTIDO SALCHICHON"/>
    <x v="6"/>
    <x v="29"/>
    <s v="ELTROI06"/>
    <s v="COORTU02"/>
    <s v="B"/>
    <s v="10EMBU16"/>
    <x v="0"/>
    <d v="2024-07-13T00:00:00"/>
    <x v="15"/>
    <x v="1"/>
    <s v="CUMPLE"/>
    <n v="6"/>
    <n v="48"/>
    <n v="-42"/>
    <n v="48"/>
    <s v="H"/>
    <n v="0.125"/>
  </r>
  <r>
    <s v="107057100"/>
    <s v="20425542"/>
    <x v="6"/>
    <s v="FORMADO"/>
    <x v="3"/>
    <x v="14"/>
    <s v="MECANI21"/>
    <s v="COORTU02"/>
    <s v="B"/>
    <s v="10FORM01"/>
    <x v="0"/>
    <d v="2024-07-12T00:00:00"/>
    <x v="16"/>
    <x v="1"/>
    <s v="CUMPLE"/>
    <n v="4"/>
    <n v="4"/>
    <n v="0"/>
    <n v="4"/>
    <s v="H"/>
    <n v="1"/>
  </r>
  <r>
    <s v="107069274"/>
    <s v="20388176"/>
    <x v="0"/>
    <s v="EMBUTIDO SALCHICHON"/>
    <x v="0"/>
    <x v="0"/>
    <s v="MECANI17"/>
    <s v="COORTU01"/>
    <s v="B"/>
    <s v="10EMBU16"/>
    <x v="0"/>
    <d v="2024-07-12T00:00:00"/>
    <x v="0"/>
    <x v="0"/>
    <s v="NO CUMPLE"/>
    <n v="0"/>
    <n v="1"/>
    <n v="-1"/>
    <n v="1"/>
    <s v="H"/>
    <n v="0"/>
  </r>
  <r>
    <s v="107057056"/>
    <s v="FORM00001"/>
    <x v="8"/>
    <s v="FORMADO"/>
    <x v="1"/>
    <x v="14"/>
    <s v="MECANI12"/>
    <s v="COORTU02"/>
    <s v="B"/>
    <s v="10FORM01"/>
    <x v="0"/>
    <d v="2024-07-12T00:00:00"/>
    <x v="0"/>
    <x v="0"/>
    <s v="NO CUMPLE"/>
    <n v="0"/>
    <n v="8"/>
    <n v="-8"/>
    <n v="8"/>
    <s v="H"/>
    <n v="0"/>
  </r>
  <r>
    <s v="107057099"/>
    <s v="20388054"/>
    <x v="5"/>
    <s v="FORMADO"/>
    <x v="3"/>
    <x v="14"/>
    <s v="MECANI12"/>
    <s v="COORTU01"/>
    <s v="A"/>
    <s v="10FORM01"/>
    <x v="0"/>
    <d v="2024-07-12T00:00:00"/>
    <x v="5"/>
    <x v="1"/>
    <s v="NO CUMPLE"/>
    <n v="4"/>
    <n v="4"/>
    <n v="0"/>
    <n v="4"/>
    <s v="H"/>
    <n v="1"/>
  </r>
  <r>
    <s v="107057056"/>
    <s v="FORM00001"/>
    <x v="8"/>
    <s v="FORMADO"/>
    <x v="3"/>
    <x v="14"/>
    <s v="ELECTI09"/>
    <s v="COORTU02"/>
    <s v="B"/>
    <s v="10FORM01"/>
    <x v="0"/>
    <d v="2024-07-12T00:00:00"/>
    <x v="17"/>
    <x v="1"/>
    <s v="CUMPLE"/>
    <n v="2"/>
    <n v="0.3"/>
    <n v="1.7"/>
    <n v="2"/>
    <s v="H"/>
    <n v="6.666666666666667"/>
  </r>
  <r>
    <s v="107057099"/>
    <s v="20388054"/>
    <x v="5"/>
    <s v="FORMADO"/>
    <x v="6"/>
    <x v="14"/>
    <s v="ELECTI03"/>
    <s v="COORTU01"/>
    <s v="A"/>
    <s v="10FORM01"/>
    <x v="0"/>
    <d v="2024-07-12T00:00:00"/>
    <x v="11"/>
    <x v="1"/>
    <s v="NO CUMPLE"/>
    <n v="2"/>
    <n v="2"/>
    <n v="0"/>
    <n v="2"/>
    <s v="H"/>
    <n v="1"/>
  </r>
  <r>
    <s v="107057100"/>
    <s v="20425542"/>
    <x v="6"/>
    <s v="FORMADO"/>
    <x v="6"/>
    <x v="14"/>
    <s v="ELECTI03"/>
    <s v="COORTU02"/>
    <s v="B"/>
    <s v="10FORM01"/>
    <x v="0"/>
    <d v="2024-07-12T00:00:00"/>
    <x v="11"/>
    <x v="1"/>
    <s v="NO CUMPLE"/>
    <n v="2"/>
    <n v="1.5"/>
    <n v="0.5"/>
    <n v="2"/>
    <s v="H"/>
    <n v="1.3333333333333333"/>
  </r>
  <r>
    <s v="107056337"/>
    <s v="20183406"/>
    <x v="1"/>
    <s v="EMPAQUE RIGIDO"/>
    <x v="6"/>
    <x v="30"/>
    <s v="INSTRI04"/>
    <s v="COORTU01"/>
    <s v="B"/>
    <s v="10EMPA17"/>
    <x v="0"/>
    <d v="2024-07-11T00:00:00"/>
    <x v="18"/>
    <x v="1"/>
    <s v="CUMPLE"/>
    <n v="1"/>
    <n v="5"/>
    <n v="-4"/>
    <n v="2"/>
    <s v="H"/>
    <n v="0.2"/>
  </r>
  <r>
    <s v="107056337"/>
    <s v="20183406"/>
    <x v="1"/>
    <s v="EMPAQUE RIGIDO"/>
    <x v="11"/>
    <x v="31"/>
    <s v="INSTRI04"/>
    <s v="COORTU01"/>
    <s v="B"/>
    <s v="10EMPA17"/>
    <x v="0"/>
    <d v="2024-07-11T00:00:00"/>
    <x v="3"/>
    <x v="1"/>
    <s v="CUMPLE"/>
    <n v="2"/>
    <n v="5"/>
    <n v="-3"/>
    <n v="3"/>
    <s v="H"/>
    <n v="0.4"/>
  </r>
  <r>
    <s v="107056337"/>
    <s v="20183406"/>
    <x v="1"/>
    <s v="EMPAQUE RIGIDO"/>
    <x v="5"/>
    <x v="32"/>
    <s v="ELECTI01"/>
    <s v="COORTU01"/>
    <s v="B"/>
    <s v="10EMPA17"/>
    <x v="0"/>
    <d v="2024-07-11T00:00:00"/>
    <x v="18"/>
    <x v="1"/>
    <s v="CUMPLE"/>
    <n v="0.5"/>
    <n v="1"/>
    <n v="-0.5"/>
    <n v="1"/>
    <s v="H"/>
    <n v="0.5"/>
  </r>
  <r>
    <s v="107029936"/>
    <s v="20183406"/>
    <x v="1"/>
    <s v="EMPAQUE RIGIDO"/>
    <x v="1"/>
    <x v="33"/>
    <s v="MECANI20"/>
    <s v="COORMTTO"/>
    <s v="A"/>
    <s v="10EMPA17"/>
    <x v="0"/>
    <d v="2024-07-10T00:00:00"/>
    <x v="19"/>
    <x v="1"/>
    <s v="CUMPLE"/>
    <n v="4"/>
    <n v="5"/>
    <n v="-1"/>
    <n v="5"/>
    <s v="H"/>
    <n v="0.8"/>
  </r>
  <r>
    <s v="107016444"/>
    <s v="GRAP00017"/>
    <x v="4"/>
    <s v="EMBUTIDO SALCHICHON"/>
    <x v="1"/>
    <x v="34"/>
    <s v="MECANI17"/>
    <s v="COORTU02"/>
    <s v="B"/>
    <s v="10EMBU16"/>
    <x v="0"/>
    <d v="2024-07-08T00:00:00"/>
    <x v="0"/>
    <x v="0"/>
    <s v="NO CUMPLE"/>
    <n v="0"/>
    <n v="2"/>
    <n v="-2"/>
    <n v="2"/>
    <s v="H"/>
    <n v="0"/>
  </r>
  <r>
    <s v="107016444"/>
    <s v="GRAP00017"/>
    <x v="4"/>
    <s v="EMBUTIDO SALCHICHON"/>
    <x v="3"/>
    <x v="10"/>
    <s v="ELTROI05"/>
    <s v="COORTU02"/>
    <s v="B"/>
    <s v="10EMBU16"/>
    <x v="0"/>
    <d v="2024-07-08T00:00:00"/>
    <x v="20"/>
    <x v="1"/>
    <s v="CUMPLE"/>
    <n v="1"/>
    <n v="2"/>
    <n v="-1"/>
    <n v="2"/>
    <s v="H"/>
    <n v="0.5"/>
  </r>
  <r>
    <s v="107016444"/>
    <s v="GRAP00017"/>
    <x v="4"/>
    <s v="EMBUTIDO SALCHICHON"/>
    <x v="0"/>
    <x v="11"/>
    <s v="ELECTI07"/>
    <s v="COORTU02"/>
    <s v="B"/>
    <s v="10EMBU16"/>
    <x v="0"/>
    <d v="2024-07-08T00:00:00"/>
    <x v="21"/>
    <x v="1"/>
    <s v="CUMPLE"/>
    <n v="0.5"/>
    <n v="1"/>
    <n v="-0.5"/>
    <n v="0.3"/>
    <s v="H"/>
    <n v="0.5"/>
  </r>
  <r>
    <s v="107044477"/>
    <s v="FORM00002"/>
    <x v="9"/>
    <s v="FORMADO"/>
    <x v="1"/>
    <x v="14"/>
    <s v="MECANI21"/>
    <s v="COORTU02"/>
    <s v="B"/>
    <s v="10FORM01"/>
    <x v="0"/>
    <d v="2024-07-07T00:00:00"/>
    <x v="3"/>
    <x v="1"/>
    <s v="CUMPLE"/>
    <n v="8"/>
    <n v="8"/>
    <n v="0"/>
    <n v="8"/>
    <s v="H"/>
    <n v="1"/>
  </r>
  <r>
    <s v="107054729"/>
    <s v="20388176"/>
    <x v="0"/>
    <s v="EMBUTIDO SALCHICHON"/>
    <x v="0"/>
    <x v="0"/>
    <s v="MECANI17"/>
    <s v="COORTU01"/>
    <s v="B"/>
    <s v="10EMBU16"/>
    <x v="0"/>
    <d v="2024-07-07T00:00:00"/>
    <x v="22"/>
    <x v="1"/>
    <s v="CUMPLE"/>
    <n v="1"/>
    <n v="1"/>
    <n v="0"/>
    <n v="1"/>
    <s v="H"/>
    <n v="1"/>
  </r>
  <r>
    <s v="107044477"/>
    <s v="FORM00002"/>
    <x v="9"/>
    <s v="FORMADO"/>
    <x v="3"/>
    <x v="14"/>
    <s v="ELECTI09"/>
    <s v="COORTU02"/>
    <s v="B"/>
    <s v="10FORM01"/>
    <x v="0"/>
    <d v="2024-07-07T00:00:00"/>
    <x v="17"/>
    <x v="1"/>
    <s v="CUMPLE"/>
    <n v="2"/>
    <n v="0.3"/>
    <n v="1.7"/>
    <n v="2"/>
    <s v="H"/>
    <n v="6.666666666666667"/>
  </r>
  <r>
    <s v="106790528"/>
    <s v="20388054"/>
    <x v="5"/>
    <s v="FORMADO"/>
    <x v="3"/>
    <x v="14"/>
    <s v="MECANI21"/>
    <s v="COORTU01"/>
    <s v="B"/>
    <s v="10FORM01"/>
    <x v="0"/>
    <d v="2024-06-30T00:00:00"/>
    <x v="23"/>
    <x v="1"/>
    <s v="CUMPLE"/>
    <n v="4"/>
    <n v="4"/>
    <n v="0"/>
    <n v="4"/>
    <s v="H"/>
    <n v="1"/>
  </r>
  <r>
    <s v="106790528"/>
    <s v="20388054"/>
    <x v="5"/>
    <s v="FORMADO"/>
    <x v="6"/>
    <x v="14"/>
    <s v="ELECTI11"/>
    <s v="COORTU01"/>
    <s v="B"/>
    <s v="10FORM01"/>
    <x v="0"/>
    <d v="2024-06-30T00:00:00"/>
    <x v="0"/>
    <x v="0"/>
    <s v="NO CUMPLE"/>
    <n v="0"/>
    <n v="2"/>
    <n v="-2"/>
    <n v="2"/>
    <s v="H"/>
    <n v="0"/>
  </r>
  <r>
    <s v="107040370"/>
    <s v="20388176"/>
    <x v="0"/>
    <s v="EMBUTIDO SALCHICHON"/>
    <x v="0"/>
    <x v="0"/>
    <s v="MECANI17"/>
    <s v="COORTU01"/>
    <s v="B"/>
    <s v="10EMBU16"/>
    <x v="0"/>
    <d v="2024-06-28T00:00:00"/>
    <x v="24"/>
    <x v="1"/>
    <s v="CUMPLE"/>
    <n v="1"/>
    <n v="1"/>
    <n v="0"/>
    <n v="1"/>
    <s v="H"/>
    <n v="1"/>
  </r>
  <r>
    <s v="107029895"/>
    <s v="EMPA00005"/>
    <x v="3"/>
    <s v="EMPAQUE"/>
    <x v="10"/>
    <x v="35"/>
    <s v="INSTRI04"/>
    <s v="COORTU01"/>
    <s v="B"/>
    <s v="10EMPA03"/>
    <x v="0"/>
    <d v="2024-06-26T00:00:00"/>
    <x v="25"/>
    <x v="1"/>
    <s v="CUMPLE"/>
    <n v="2.5"/>
    <n v="3"/>
    <n v="-0.5"/>
    <n v="3"/>
    <s v="H"/>
    <n v="0.83333333333333337"/>
  </r>
  <r>
    <s v="107027685"/>
    <s v="EMPA00039"/>
    <x v="2"/>
    <s v="EMPAQUE"/>
    <x v="3"/>
    <x v="7"/>
    <s v="ELECTI01"/>
    <s v="COORTU01"/>
    <s v="A"/>
    <s v="10EMPA15"/>
    <x v="0"/>
    <d v="2024-06-26T00:00:00"/>
    <x v="24"/>
    <x v="1"/>
    <s v="NO CUMPLE"/>
    <n v="1"/>
    <n v="1"/>
    <n v="0"/>
    <n v="1"/>
    <s v="H"/>
    <n v="1"/>
  </r>
  <r>
    <s v="107025379"/>
    <s v="EMPA00005"/>
    <x v="3"/>
    <s v="EMPAQUE"/>
    <x v="3"/>
    <x v="7"/>
    <s v="ELECTI01"/>
    <s v="COORTU01"/>
    <s v="B"/>
    <s v="10EMPA03"/>
    <x v="0"/>
    <d v="2024-06-25T00:00:00"/>
    <x v="24"/>
    <x v="1"/>
    <s v="NO CUMPLE"/>
    <n v="1"/>
    <n v="1"/>
    <n v="0"/>
    <n v="1"/>
    <s v="H"/>
    <n v="1"/>
  </r>
  <r>
    <s v="107027725"/>
    <s v="20388176"/>
    <x v="0"/>
    <s v="EMBUTIDO SALCHICHON"/>
    <x v="1"/>
    <x v="12"/>
    <s v="MECANI17"/>
    <s v="COORTU01"/>
    <s v="B"/>
    <s v="10EMBU16"/>
    <x v="0"/>
    <d v="2024-06-21T00:00:00"/>
    <x v="26"/>
    <x v="1"/>
    <s v="CUMPLE"/>
    <n v="4"/>
    <n v="4.7"/>
    <n v="-0.70000000000000018"/>
    <n v="4.7"/>
    <s v="H"/>
    <n v="0.85106382978723405"/>
  </r>
  <r>
    <s v="107027725"/>
    <s v="20388176"/>
    <x v="0"/>
    <s v="EMBUTIDO SALCHICHON"/>
    <x v="0"/>
    <x v="0"/>
    <s v="MECANI17"/>
    <s v="COORTU01"/>
    <s v="B"/>
    <s v="10EMBU16"/>
    <x v="0"/>
    <d v="2024-06-21T00:00:00"/>
    <x v="26"/>
    <x v="1"/>
    <s v="CUMPLE"/>
    <n v="1"/>
    <n v="1"/>
    <n v="0"/>
    <n v="1"/>
    <s v="H"/>
    <n v="1"/>
  </r>
  <r>
    <s v="107027725"/>
    <s v="20388176"/>
    <x v="0"/>
    <s v="EMBUTIDO SALCHICHON"/>
    <x v="4"/>
    <x v="11"/>
    <s v="ELECTI09"/>
    <s v="COORTU01"/>
    <s v="B"/>
    <s v="10EMBU16"/>
    <x v="0"/>
    <d v="2024-06-21T00:00:00"/>
    <x v="27"/>
    <x v="1"/>
    <s v="CUMPLE"/>
    <n v="1"/>
    <n v="0.3"/>
    <n v="0.7"/>
    <n v="1"/>
    <s v="H"/>
    <n v="3.3333333333333335"/>
  </r>
  <r>
    <s v="107005107"/>
    <s v="20091108"/>
    <x v="7"/>
    <s v="LINEA DE LARGA VIDA"/>
    <x v="1"/>
    <x v="14"/>
    <s v="MECANI21"/>
    <s v="COORTU02"/>
    <s v="B"/>
    <s v="10FORM02"/>
    <x v="0"/>
    <d v="2024-06-16T00:00:00"/>
    <x v="28"/>
    <x v="1"/>
    <s v="CUMPLE"/>
    <n v="8"/>
    <n v="8"/>
    <n v="0"/>
    <n v="8"/>
    <s v="H"/>
    <n v="1"/>
  </r>
  <r>
    <s v="107005107"/>
    <s v="20091108"/>
    <x v="7"/>
    <s v="LINEA DE LARGA VIDA"/>
    <x v="2"/>
    <x v="13"/>
    <s v="MECANI21"/>
    <s v="COORTU02"/>
    <s v="B"/>
    <s v="10FORM02"/>
    <x v="0"/>
    <d v="2024-06-16T00:00:00"/>
    <x v="28"/>
    <x v="1"/>
    <s v="CUMPLE"/>
    <n v="2"/>
    <n v="0.5"/>
    <n v="1.5"/>
    <n v="0.5"/>
    <s v="H"/>
    <n v="4"/>
  </r>
  <r>
    <s v="107005107"/>
    <s v="20091108"/>
    <x v="7"/>
    <s v="LINEA DE LARGA VIDA"/>
    <x v="5"/>
    <x v="36"/>
    <s v="INSTRI02"/>
    <s v="COORTU02"/>
    <s v="B"/>
    <s v="10FORM02"/>
    <x v="0"/>
    <d v="2024-06-16T00:00:00"/>
    <x v="17"/>
    <x v="1"/>
    <s v="NO CUMPLE"/>
    <n v="3.5"/>
    <n v="4"/>
    <n v="-0.5"/>
    <n v="4"/>
    <s v="H"/>
    <n v="0.875"/>
  </r>
  <r>
    <s v="107005107"/>
    <s v="20091108"/>
    <x v="7"/>
    <s v="LINEA DE LARGA VIDA"/>
    <x v="4"/>
    <x v="13"/>
    <s v="ELTROI05"/>
    <s v="COORTU02"/>
    <s v="B"/>
    <s v="10FORM02"/>
    <x v="0"/>
    <d v="2024-06-16T00:00:00"/>
    <x v="28"/>
    <x v="1"/>
    <s v="CUMPLE"/>
    <n v="3"/>
    <n v="3.4"/>
    <n v="-0.39999999999999991"/>
    <n v="3.4"/>
    <s v="H"/>
    <n v="0.88235294117647056"/>
  </r>
  <r>
    <s v="107005107"/>
    <s v="20091108"/>
    <x v="7"/>
    <s v="LINEA DE LARGA VIDA"/>
    <x v="3"/>
    <x v="14"/>
    <s v="ELECTI03"/>
    <s v="COORTU02"/>
    <s v="B"/>
    <s v="10FORM02"/>
    <x v="0"/>
    <d v="2024-06-16T00:00:00"/>
    <x v="28"/>
    <x v="1"/>
    <s v="CUMPLE"/>
    <n v="2"/>
    <n v="2"/>
    <n v="0"/>
    <n v="2"/>
    <s v="H"/>
    <n v="1"/>
  </r>
  <r>
    <s v="107005107"/>
    <s v="20091108"/>
    <x v="7"/>
    <s v="LINEA DE LARGA VIDA"/>
    <x v="6"/>
    <x v="36"/>
    <s v="ELECTI03"/>
    <s v="COORTU02"/>
    <s v="B"/>
    <s v="10FORM02"/>
    <x v="0"/>
    <d v="2024-06-16T00:00:00"/>
    <x v="28"/>
    <x v="1"/>
    <s v="CUMPLE"/>
    <n v="1"/>
    <n v="2"/>
    <n v="-1"/>
    <n v="4"/>
    <s v="H"/>
    <n v="0.5"/>
  </r>
  <r>
    <s v="107000243"/>
    <s v="20425542"/>
    <x v="6"/>
    <s v="FORMADO"/>
    <x v="3"/>
    <x v="14"/>
    <s v="MECANI21"/>
    <s v="COORMTTO"/>
    <s v="B"/>
    <s v="10FORM01"/>
    <x v="0"/>
    <d v="2024-06-14T00:00:00"/>
    <x v="29"/>
    <x v="1"/>
    <s v="CUMPLE"/>
    <n v="2"/>
    <n v="4"/>
    <n v="-2"/>
    <n v="4"/>
    <s v="H"/>
    <n v="0.5"/>
  </r>
  <r>
    <s v="107011867"/>
    <s v="20388176"/>
    <x v="0"/>
    <s v="EMBUTIDO SALCHICHON"/>
    <x v="0"/>
    <x v="0"/>
    <s v="MECANI17"/>
    <s v="COORTU01"/>
    <s v="B"/>
    <s v="10EMBU16"/>
    <x v="0"/>
    <d v="2024-06-14T00:00:00"/>
    <x v="29"/>
    <x v="1"/>
    <s v="CUMPLE"/>
    <n v="1"/>
    <n v="1"/>
    <n v="0"/>
    <n v="1"/>
    <s v="H"/>
    <n v="1"/>
  </r>
  <r>
    <s v="107000242"/>
    <s v="20388054"/>
    <x v="5"/>
    <s v="FORMADO"/>
    <x v="3"/>
    <x v="14"/>
    <s v="MECANI12"/>
    <s v="COORTU01"/>
    <s v="B"/>
    <s v="10FORM01"/>
    <x v="0"/>
    <d v="2024-06-14T00:00:00"/>
    <x v="1"/>
    <x v="1"/>
    <s v="CUMPLE"/>
    <n v="4"/>
    <n v="4"/>
    <n v="0"/>
    <n v="4"/>
    <s v="H"/>
    <n v="1"/>
  </r>
  <r>
    <s v="107000243"/>
    <s v="20425542"/>
    <x v="6"/>
    <s v="FORMADO"/>
    <x v="6"/>
    <x v="14"/>
    <s v="ELECTI13"/>
    <s v="COORMTTO"/>
    <s v="B"/>
    <s v="10FORM01"/>
    <x v="0"/>
    <d v="2024-06-14T00:00:00"/>
    <x v="29"/>
    <x v="1"/>
    <s v="CUMPLE"/>
    <n v="2"/>
    <n v="2"/>
    <n v="0"/>
    <n v="2"/>
    <s v="H"/>
    <n v="1"/>
  </r>
  <r>
    <s v="107000242"/>
    <s v="20388054"/>
    <x v="5"/>
    <s v="FORMADO"/>
    <x v="6"/>
    <x v="14"/>
    <s v="ELECTI09"/>
    <s v="COORTU01"/>
    <s v="B"/>
    <s v="10FORM01"/>
    <x v="0"/>
    <d v="2024-06-14T00:00:00"/>
    <x v="30"/>
    <x v="1"/>
    <s v="NO CUMPLE"/>
    <n v="1"/>
    <n v="0.3"/>
    <n v="0.7"/>
    <n v="2"/>
    <s v="H"/>
    <n v="3.3333333333333335"/>
  </r>
  <r>
    <s v="106998118"/>
    <s v="20183406"/>
    <x v="1"/>
    <s v="EMPAQUE RIGIDO"/>
    <x v="1"/>
    <x v="3"/>
    <s v="MECANI15"/>
    <s v="COORTU01"/>
    <s v="A"/>
    <s v="10EMPA17"/>
    <x v="0"/>
    <d v="2024-06-13T00:00:00"/>
    <x v="0"/>
    <x v="0"/>
    <s v="NO CUMPLE"/>
    <n v="0"/>
    <n v="1"/>
    <n v="-1"/>
    <n v="1"/>
    <s v="H"/>
    <n v="0"/>
  </r>
  <r>
    <s v="106998118"/>
    <s v="20183406"/>
    <x v="1"/>
    <s v="EMPAQUE RIGIDO"/>
    <x v="2"/>
    <x v="4"/>
    <s v="INSTRI04"/>
    <s v="COORTU01"/>
    <s v="A"/>
    <s v="10EMPA17"/>
    <x v="0"/>
    <d v="2024-06-13T00:00:00"/>
    <x v="2"/>
    <x v="1"/>
    <s v="NO CUMPLE"/>
    <n v="1"/>
    <n v="3"/>
    <n v="-2"/>
    <n v="1"/>
    <s v="H"/>
    <n v="0.33333333333333331"/>
  </r>
  <r>
    <s v="106998118"/>
    <s v="20183406"/>
    <x v="1"/>
    <s v="EMPAQUE RIGIDO"/>
    <x v="3"/>
    <x v="5"/>
    <s v="ELECTI01"/>
    <s v="COORTU01"/>
    <s v="A"/>
    <s v="10EMPA17"/>
    <x v="0"/>
    <d v="2024-06-13T00:00:00"/>
    <x v="31"/>
    <x v="1"/>
    <s v="CUMPLE"/>
    <n v="1"/>
    <n v="1"/>
    <n v="0"/>
    <n v="1"/>
    <s v="H"/>
    <n v="1"/>
  </r>
  <r>
    <s v="106998110"/>
    <s v="FORM00001"/>
    <x v="8"/>
    <s v="FORMADO"/>
    <x v="1"/>
    <x v="14"/>
    <s v="MECANI12"/>
    <s v="COORTU02"/>
    <s v="B"/>
    <s v="10FORM01"/>
    <x v="0"/>
    <d v="2024-06-12T00:00:00"/>
    <x v="1"/>
    <x v="1"/>
    <s v="CUMPLE"/>
    <n v="4"/>
    <n v="8"/>
    <n v="-4"/>
    <n v="8"/>
    <s v="H"/>
    <n v="0.5"/>
  </r>
  <r>
    <s v="106998110"/>
    <s v="FORM00001"/>
    <x v="8"/>
    <s v="FORMADO"/>
    <x v="2"/>
    <x v="13"/>
    <s v="MECANI12"/>
    <s v="COORTU02"/>
    <s v="B"/>
    <s v="10FORM01"/>
    <x v="0"/>
    <d v="2024-06-12T00:00:00"/>
    <x v="1"/>
    <x v="1"/>
    <s v="CUMPLE"/>
    <n v="2"/>
    <n v="0.5"/>
    <n v="1.5"/>
    <n v="0.5"/>
    <s v="H"/>
    <n v="4"/>
  </r>
  <r>
    <s v="106998110"/>
    <s v="FORM00001"/>
    <x v="8"/>
    <s v="FORMADO"/>
    <x v="5"/>
    <x v="36"/>
    <s v="INSTRI02"/>
    <s v="COORTU02"/>
    <s v="B"/>
    <s v="10FORM01"/>
    <x v="0"/>
    <d v="2024-06-12T00:00:00"/>
    <x v="30"/>
    <x v="1"/>
    <s v="NO CUMPLE"/>
    <n v="3.5"/>
    <n v="4"/>
    <n v="-0.5"/>
    <n v="4"/>
    <s v="H"/>
    <n v="0.875"/>
  </r>
  <r>
    <s v="106998110"/>
    <s v="FORM00001"/>
    <x v="8"/>
    <s v="FORMADO"/>
    <x v="4"/>
    <x v="13"/>
    <s v="ELTROI05"/>
    <s v="COORTU02"/>
    <s v="B"/>
    <s v="10FORM01"/>
    <x v="0"/>
    <d v="2024-06-12T00:00:00"/>
    <x v="25"/>
    <x v="1"/>
    <s v="NO CUMPLE"/>
    <n v="1"/>
    <n v="3.8"/>
    <n v="-2.8"/>
    <n v="3.8"/>
    <s v="H"/>
    <n v="0.26315789473684209"/>
  </r>
  <r>
    <s v="106998110"/>
    <s v="FORM00001"/>
    <x v="8"/>
    <s v="FORMADO"/>
    <x v="3"/>
    <x v="14"/>
    <s v="ELECTI09"/>
    <s v="COORTU02"/>
    <s v="B"/>
    <s v="10FORM01"/>
    <x v="0"/>
    <d v="2024-06-12T00:00:00"/>
    <x v="32"/>
    <x v="1"/>
    <s v="CUMPLE"/>
    <n v="1"/>
    <n v="0.3"/>
    <n v="0.7"/>
    <n v="2"/>
    <s v="H"/>
    <n v="3.3333333333333335"/>
  </r>
  <r>
    <s v="106998110"/>
    <s v="FORM00001"/>
    <x v="8"/>
    <s v="FORMADO"/>
    <x v="6"/>
    <x v="36"/>
    <s v="ELECTI09"/>
    <s v="COORTU02"/>
    <s v="B"/>
    <s v="10FORM01"/>
    <x v="0"/>
    <d v="2024-06-12T00:00:00"/>
    <x v="32"/>
    <x v="1"/>
    <s v="CUMPLE"/>
    <n v="1"/>
    <n v="0.3"/>
    <n v="0.7"/>
    <n v="4"/>
    <s v="H"/>
    <n v="3.3333333333333335"/>
  </r>
  <r>
    <s v="107002610"/>
    <s v="20388176"/>
    <x v="0"/>
    <s v="EMBUTIDO SALCHICHON"/>
    <x v="0"/>
    <x v="0"/>
    <s v="MECANI17"/>
    <s v="COORTU01"/>
    <s v="B"/>
    <s v="10EMBU16"/>
    <x v="0"/>
    <d v="2024-06-07T00:00:00"/>
    <x v="33"/>
    <x v="1"/>
    <s v="CUMPLE"/>
    <n v="1"/>
    <n v="1"/>
    <n v="0"/>
    <n v="1"/>
    <s v="H"/>
    <n v="1"/>
  </r>
  <r>
    <s v="106986223"/>
    <s v="FORM00002"/>
    <x v="9"/>
    <s v="FORMADO"/>
    <x v="7"/>
    <x v="37"/>
    <s v="MECANINT"/>
    <s v="COORTU02"/>
    <s v="B"/>
    <s v="10FORM01"/>
    <x v="0"/>
    <d v="2024-06-06T00:00:00"/>
    <x v="34"/>
    <x v="1"/>
    <s v="CUMPLE"/>
    <n v="3"/>
    <n v="2.5"/>
    <n v="0.5"/>
    <n v="2.5"/>
    <s v="H"/>
    <n v="1.2"/>
  </r>
  <r>
    <s v="106986223"/>
    <s v="FORM00002"/>
    <x v="9"/>
    <s v="FORMADO"/>
    <x v="1"/>
    <x v="14"/>
    <s v="MECANI21"/>
    <s v="COORTU02"/>
    <s v="B"/>
    <s v="10FORM01"/>
    <x v="0"/>
    <d v="2024-06-06T00:00:00"/>
    <x v="34"/>
    <x v="1"/>
    <s v="CUMPLE"/>
    <n v="7"/>
    <n v="8"/>
    <n v="-1"/>
    <n v="8"/>
    <s v="H"/>
    <n v="0.875"/>
  </r>
  <r>
    <s v="106986223"/>
    <s v="FORM00002"/>
    <x v="9"/>
    <s v="FORMADO"/>
    <x v="2"/>
    <x v="13"/>
    <s v="MECANI21"/>
    <s v="COORTU02"/>
    <s v="B"/>
    <s v="10FORM01"/>
    <x v="0"/>
    <d v="2024-06-06T00:00:00"/>
    <x v="34"/>
    <x v="1"/>
    <s v="CUMPLE"/>
    <n v="1"/>
    <n v="1.5"/>
    <n v="-0.5"/>
    <n v="1.5"/>
    <s v="H"/>
    <n v="0.66666666666666663"/>
  </r>
  <r>
    <s v="106986223"/>
    <s v="FORM00002"/>
    <x v="9"/>
    <s v="FORMADO"/>
    <x v="5"/>
    <x v="36"/>
    <s v="INSTRI02"/>
    <s v="COORTU02"/>
    <s v="B"/>
    <s v="10FORM01"/>
    <x v="0"/>
    <d v="2024-06-06T00:00:00"/>
    <x v="34"/>
    <x v="1"/>
    <s v="CUMPLE"/>
    <n v="3"/>
    <n v="4"/>
    <n v="-1"/>
    <n v="4"/>
    <s v="H"/>
    <n v="0.75"/>
  </r>
  <r>
    <s v="106986223"/>
    <s v="FORM00002"/>
    <x v="9"/>
    <s v="FORMADO"/>
    <x v="4"/>
    <x v="13"/>
    <s v="ELTROI05"/>
    <s v="COORTU02"/>
    <s v="B"/>
    <s v="10FORM01"/>
    <x v="0"/>
    <d v="2024-06-06T00:00:00"/>
    <x v="25"/>
    <x v="1"/>
    <s v="NO CUMPLE"/>
    <n v="1"/>
    <n v="2"/>
    <n v="-1"/>
    <n v="2"/>
    <s v="H"/>
    <n v="0.5"/>
  </r>
  <r>
    <s v="106986223"/>
    <s v="FORM00002"/>
    <x v="9"/>
    <s v="FORMADO"/>
    <x v="3"/>
    <x v="14"/>
    <s v="ELECTI13"/>
    <s v="COORTU02"/>
    <s v="B"/>
    <s v="10FORM01"/>
    <x v="0"/>
    <d v="2024-06-06T00:00:00"/>
    <x v="35"/>
    <x v="1"/>
    <s v="NO CUMPLE"/>
    <n v="1.5"/>
    <n v="2"/>
    <n v="-0.5"/>
    <n v="2"/>
    <s v="H"/>
    <n v="0.75"/>
  </r>
  <r>
    <s v="106986223"/>
    <s v="FORM00002"/>
    <x v="9"/>
    <s v="FORMADO"/>
    <x v="6"/>
    <x v="36"/>
    <s v="ELECTI13"/>
    <s v="COORTU02"/>
    <s v="B"/>
    <s v="10FORM01"/>
    <x v="0"/>
    <d v="2024-06-06T00:00:00"/>
    <x v="36"/>
    <x v="1"/>
    <s v="NO CUMPLE"/>
    <n v="2.5"/>
    <n v="2"/>
    <n v="0.5"/>
    <n v="4"/>
    <s v="H"/>
    <n v="1.25"/>
  </r>
  <r>
    <s v="106709660"/>
    <s v="FORM00001"/>
    <x v="8"/>
    <s v="FORMADO"/>
    <x v="1"/>
    <x v="38"/>
    <s v="LUBRIEXT"/>
    <s v="CORLUBEX"/>
    <s v="B"/>
    <s v="10FORM01"/>
    <x v="1"/>
    <d v="2024-02-03T00:00:00"/>
    <x v="37"/>
    <x v="1"/>
    <s v="CUMPLE"/>
    <n v="0.3"/>
    <n v="0.3"/>
    <n v="0"/>
    <n v="0.3"/>
    <s v="H"/>
    <n v="1"/>
  </r>
  <r>
    <s v="106709660"/>
    <s v="FORM00001"/>
    <x v="8"/>
    <s v="FORMADO"/>
    <x v="3"/>
    <x v="39"/>
    <s v="LUBRIEXT"/>
    <s v="CORLUBEX"/>
    <s v="B"/>
    <s v="10FORM01"/>
    <x v="1"/>
    <d v="2024-02-03T00:00:00"/>
    <x v="37"/>
    <x v="1"/>
    <s v="CUMPLE"/>
    <n v="0.4"/>
    <n v="0.4"/>
    <n v="0"/>
    <n v="0.4"/>
    <s v="H"/>
    <n v="1"/>
  </r>
  <r>
    <s v="106709661"/>
    <s v="FORM00002"/>
    <x v="9"/>
    <s v="FORMADO"/>
    <x v="1"/>
    <x v="38"/>
    <s v="LUBRIEXT"/>
    <s v="CORLUBEX"/>
    <s v="B"/>
    <s v="10FORM01"/>
    <x v="1"/>
    <d v="2024-02-03T00:00:00"/>
    <x v="37"/>
    <x v="1"/>
    <s v="CUMPLE"/>
    <n v="0.3"/>
    <n v="0.3"/>
    <n v="0"/>
    <n v="0.3"/>
    <s v="H"/>
    <n v="1"/>
  </r>
  <r>
    <s v="106709661"/>
    <s v="FORM00002"/>
    <x v="9"/>
    <s v="FORMADO"/>
    <x v="3"/>
    <x v="39"/>
    <s v="LUBRIEXT"/>
    <s v="CORLUBEX"/>
    <s v="B"/>
    <s v="10FORM01"/>
    <x v="1"/>
    <d v="2024-02-03T00:00:00"/>
    <x v="37"/>
    <x v="1"/>
    <s v="CUMPLE"/>
    <n v="0.4"/>
    <n v="0.4"/>
    <n v="0"/>
    <n v="0.4"/>
    <s v="H"/>
    <n v="1"/>
  </r>
  <r>
    <s v="106709662"/>
    <s v="20091108"/>
    <x v="7"/>
    <s v="LINEA DE LARGA VIDA"/>
    <x v="1"/>
    <x v="38"/>
    <s v="LUBRIEXT"/>
    <s v="CORLUBEX"/>
    <s v="B"/>
    <s v="10FORM02"/>
    <x v="1"/>
    <d v="2024-02-03T00:00:00"/>
    <x v="37"/>
    <x v="1"/>
    <s v="CUMPLE"/>
    <n v="0.3"/>
    <n v="0.3"/>
    <n v="0"/>
    <n v="0.3"/>
    <s v="H"/>
    <n v="1"/>
  </r>
  <r>
    <s v="106709662"/>
    <s v="20091108"/>
    <x v="7"/>
    <s v="LINEA DE LARGA VIDA"/>
    <x v="3"/>
    <x v="39"/>
    <s v="LUBRIEXT"/>
    <s v="CORLUBEX"/>
    <s v="B"/>
    <s v="10FORM02"/>
    <x v="1"/>
    <d v="2024-02-03T00:00:00"/>
    <x v="37"/>
    <x v="1"/>
    <s v="CUMPLE"/>
    <n v="0.4"/>
    <n v="0.4"/>
    <n v="0"/>
    <n v="0.4"/>
    <s v="H"/>
    <n v="1"/>
  </r>
  <r>
    <s v="106716137"/>
    <s v="20183406"/>
    <x v="1"/>
    <s v="EMPAQUE RIGIDO"/>
    <x v="1"/>
    <x v="38"/>
    <s v="LUBRIEXT"/>
    <s v="CORLUBEX"/>
    <s v="B"/>
    <s v="10EMPA17"/>
    <x v="1"/>
    <d v="2024-02-05T00:00:00"/>
    <x v="38"/>
    <x v="1"/>
    <s v="CUMPLE"/>
    <n v="0.3"/>
    <n v="0.3"/>
    <n v="0"/>
    <n v="0.3"/>
    <s v="H"/>
    <n v="1"/>
  </r>
  <r>
    <s v="106720171"/>
    <s v="EMPA00039"/>
    <x v="2"/>
    <s v="EMPAQUE"/>
    <x v="1"/>
    <x v="40"/>
    <s v="LUBRIEXT"/>
    <s v="CORLUBEX"/>
    <s v="A"/>
    <s v="10EMPA15"/>
    <x v="1"/>
    <d v="2024-02-07T00:00:00"/>
    <x v="39"/>
    <x v="1"/>
    <s v="CUMPLE"/>
    <n v="0.3"/>
    <n v="0.3"/>
    <n v="0"/>
    <n v="0.3"/>
    <s v="H"/>
    <n v="1"/>
  </r>
  <r>
    <s v="106730597"/>
    <s v="EMPA00039"/>
    <x v="2"/>
    <s v="EMPAQUE"/>
    <x v="1"/>
    <x v="40"/>
    <s v="LUBRIEXT"/>
    <s v="CORLUBEX"/>
    <s v="A"/>
    <s v="10EMPA15"/>
    <x v="1"/>
    <d v="2024-02-14T00:00:00"/>
    <x v="40"/>
    <x v="1"/>
    <s v="CUMPLE"/>
    <n v="0.3"/>
    <n v="0.3"/>
    <n v="0"/>
    <n v="0.3"/>
    <s v="H"/>
    <n v="1"/>
  </r>
  <r>
    <s v="106730599"/>
    <s v="EMPA00005"/>
    <x v="3"/>
    <s v="EMPAQUE"/>
    <x v="1"/>
    <x v="38"/>
    <s v="LUBRIEXT"/>
    <s v="CORLUBEX"/>
    <s v="B"/>
    <s v="10EMPA03"/>
    <x v="1"/>
    <d v="2024-02-14T00:00:00"/>
    <x v="40"/>
    <x v="1"/>
    <s v="CUMPLE"/>
    <n v="0.3"/>
    <n v="0.3"/>
    <n v="0"/>
    <n v="0.3"/>
    <s v="H"/>
    <n v="1"/>
  </r>
  <r>
    <s v="106732861"/>
    <s v="FORM00001"/>
    <x v="8"/>
    <s v="FORMADO"/>
    <x v="1"/>
    <x v="38"/>
    <s v="LUBRIEXT"/>
    <s v="CORLUBEX"/>
    <s v="B"/>
    <s v="10FORM01"/>
    <x v="1"/>
    <d v="2024-02-17T00:00:00"/>
    <x v="41"/>
    <x v="1"/>
    <s v="CUMPLE"/>
    <n v="0.3"/>
    <n v="0.3"/>
    <n v="0"/>
    <n v="0.3"/>
    <s v="H"/>
    <n v="1"/>
  </r>
  <r>
    <s v="106732862"/>
    <s v="FORM00002"/>
    <x v="9"/>
    <s v="FORMADO"/>
    <x v="1"/>
    <x v="38"/>
    <s v="LUBRIEXT"/>
    <s v="CORLUBEX"/>
    <s v="B"/>
    <s v="10FORM01"/>
    <x v="1"/>
    <d v="2024-02-17T00:00:00"/>
    <x v="41"/>
    <x v="1"/>
    <s v="CUMPLE"/>
    <n v="0.3"/>
    <n v="0.3"/>
    <n v="0"/>
    <n v="0.3"/>
    <s v="H"/>
    <n v="1"/>
  </r>
  <r>
    <s v="106732863"/>
    <s v="20091108"/>
    <x v="7"/>
    <s v="LINEA DE LARGA VIDA"/>
    <x v="1"/>
    <x v="38"/>
    <s v="LUBRIEXT"/>
    <s v="CORLUBEX"/>
    <s v="B"/>
    <s v="10FORM02"/>
    <x v="1"/>
    <d v="2024-02-17T00:00:00"/>
    <x v="41"/>
    <x v="1"/>
    <s v="CUMPLE"/>
    <n v="0.3"/>
    <n v="0.3"/>
    <n v="0"/>
    <n v="0.3"/>
    <s v="H"/>
    <n v="1"/>
  </r>
  <r>
    <s v="106738949"/>
    <s v="20183406"/>
    <x v="1"/>
    <s v="EMPAQUE RIGIDO"/>
    <x v="1"/>
    <x v="38"/>
    <s v="LUBRIEXT"/>
    <s v="CORLUBEX"/>
    <s v="B"/>
    <s v="10EMPA17"/>
    <x v="1"/>
    <d v="2024-02-19T00:00:00"/>
    <x v="42"/>
    <x v="1"/>
    <s v="CUMPLE"/>
    <n v="0.3"/>
    <n v="0.3"/>
    <n v="0"/>
    <n v="0.3"/>
    <s v="H"/>
    <n v="1"/>
  </r>
  <r>
    <s v="106745764"/>
    <s v="EMPA00039"/>
    <x v="2"/>
    <s v="EMPAQUE"/>
    <x v="1"/>
    <x v="40"/>
    <s v="LUBRIEXT"/>
    <s v="CORLUBEX"/>
    <s v="A"/>
    <s v="10EMPA15"/>
    <x v="1"/>
    <d v="2024-02-21T00:00:00"/>
    <x v="43"/>
    <x v="1"/>
    <s v="CUMPLE"/>
    <n v="0.3"/>
    <n v="0.3"/>
    <n v="0"/>
    <n v="0.3"/>
    <s v="H"/>
    <n v="1"/>
  </r>
  <r>
    <s v="106759462"/>
    <s v="EMPA00039"/>
    <x v="2"/>
    <s v="EMPAQUE"/>
    <x v="1"/>
    <x v="40"/>
    <s v="LUBRIEXT"/>
    <s v="CORLUBEX"/>
    <s v="A"/>
    <s v="10EMPA15"/>
    <x v="1"/>
    <d v="2024-02-28T00:00:00"/>
    <x v="44"/>
    <x v="1"/>
    <s v="CUMPLE"/>
    <n v="0.3"/>
    <n v="0.3"/>
    <n v="0"/>
    <n v="0.3"/>
    <s v="H"/>
    <n v="1"/>
  </r>
  <r>
    <s v="106759462"/>
    <s v="EMPA00039"/>
    <x v="2"/>
    <s v="EMPAQUE"/>
    <x v="3"/>
    <x v="39"/>
    <s v="LUBRIEXT"/>
    <s v="CORLUBEX"/>
    <s v="A"/>
    <s v="10EMPA15"/>
    <x v="1"/>
    <d v="2024-02-28T00:00:00"/>
    <x v="44"/>
    <x v="1"/>
    <s v="CUMPLE"/>
    <n v="0.4"/>
    <n v="0.4"/>
    <n v="0"/>
    <n v="0.4"/>
    <s v="H"/>
    <n v="1"/>
  </r>
  <r>
    <s v="106759464"/>
    <s v="EMPA00005"/>
    <x v="3"/>
    <s v="EMPAQUE"/>
    <x v="1"/>
    <x v="38"/>
    <s v="LUBRIEXT"/>
    <s v="CORLUBEX"/>
    <s v="B"/>
    <s v="10EMPA03"/>
    <x v="1"/>
    <d v="2024-02-28T00:00:00"/>
    <x v="44"/>
    <x v="1"/>
    <s v="CUMPLE"/>
    <n v="0.3"/>
    <n v="0.3"/>
    <n v="0"/>
    <n v="0.3"/>
    <s v="H"/>
    <n v="1"/>
  </r>
  <r>
    <s v="106759464"/>
    <s v="EMPA00005"/>
    <x v="3"/>
    <s v="EMPAQUE"/>
    <x v="3"/>
    <x v="39"/>
    <s v="LUBRIEXT"/>
    <s v="CORLUBEX"/>
    <s v="B"/>
    <s v="10EMPA03"/>
    <x v="1"/>
    <d v="2024-02-28T00:00:00"/>
    <x v="44"/>
    <x v="1"/>
    <s v="CUMPLE"/>
    <n v="0.5"/>
    <n v="0.5"/>
    <n v="0"/>
    <n v="0.5"/>
    <s v="H"/>
    <n v="1"/>
  </r>
  <r>
    <s v="106761916"/>
    <s v="FORM00001"/>
    <x v="8"/>
    <s v="FORMADO"/>
    <x v="1"/>
    <x v="38"/>
    <s v="LUBRIEXT"/>
    <s v="CORLUBEX"/>
    <s v="B"/>
    <s v="10FORM01"/>
    <x v="1"/>
    <d v="2024-03-02T00:00:00"/>
    <x v="45"/>
    <x v="1"/>
    <s v="CUMPLE"/>
    <n v="0.3"/>
    <n v="0.3"/>
    <n v="0"/>
    <n v="0.3"/>
    <s v="H"/>
    <n v="1"/>
  </r>
  <r>
    <s v="106761916"/>
    <s v="FORM00001"/>
    <x v="8"/>
    <s v="FORMADO"/>
    <x v="3"/>
    <x v="39"/>
    <s v="LUBRIEXT"/>
    <s v="CORLUBEX"/>
    <s v="B"/>
    <s v="10FORM01"/>
    <x v="1"/>
    <d v="2024-03-02T00:00:00"/>
    <x v="45"/>
    <x v="1"/>
    <s v="CUMPLE"/>
    <n v="0.4"/>
    <n v="0.4"/>
    <n v="0"/>
    <n v="0.4"/>
    <s v="H"/>
    <n v="1"/>
  </r>
  <r>
    <s v="106761917"/>
    <s v="FORM00002"/>
    <x v="9"/>
    <s v="FORMADO"/>
    <x v="1"/>
    <x v="38"/>
    <s v="LUBRIEXT"/>
    <s v="CORLUBEX"/>
    <s v="B"/>
    <s v="10FORM01"/>
    <x v="1"/>
    <d v="2024-03-02T00:00:00"/>
    <x v="45"/>
    <x v="1"/>
    <s v="CUMPLE"/>
    <n v="0.3"/>
    <n v="0.3"/>
    <n v="0"/>
    <n v="0.3"/>
    <s v="H"/>
    <n v="1"/>
  </r>
  <r>
    <s v="106761917"/>
    <s v="FORM00002"/>
    <x v="9"/>
    <s v="FORMADO"/>
    <x v="3"/>
    <x v="39"/>
    <s v="LUBRIEXT"/>
    <s v="CORLUBEX"/>
    <s v="B"/>
    <s v="10FORM01"/>
    <x v="1"/>
    <d v="2024-03-02T00:00:00"/>
    <x v="45"/>
    <x v="1"/>
    <s v="CUMPLE"/>
    <n v="0.4"/>
    <n v="0.4"/>
    <n v="0"/>
    <n v="0.4"/>
    <s v="H"/>
    <n v="1"/>
  </r>
  <r>
    <s v="106761918"/>
    <s v="20091108"/>
    <x v="7"/>
    <s v="LINEA DE LARGA VIDA"/>
    <x v="1"/>
    <x v="38"/>
    <s v="LUBRIEXT"/>
    <s v="CORLUBEX"/>
    <s v="B"/>
    <s v="10FORM02"/>
    <x v="1"/>
    <d v="2024-03-02T00:00:00"/>
    <x v="45"/>
    <x v="1"/>
    <s v="CUMPLE"/>
    <n v="0.3"/>
    <n v="0.3"/>
    <n v="0"/>
    <n v="0.3"/>
    <s v="H"/>
    <n v="1"/>
  </r>
  <r>
    <s v="106761918"/>
    <s v="20091108"/>
    <x v="7"/>
    <s v="LINEA DE LARGA VIDA"/>
    <x v="3"/>
    <x v="39"/>
    <s v="LUBRIEXT"/>
    <s v="CORLUBEX"/>
    <s v="B"/>
    <s v="10FORM02"/>
    <x v="1"/>
    <d v="2024-03-02T00:00:00"/>
    <x v="45"/>
    <x v="1"/>
    <s v="CUMPLE"/>
    <n v="0.4"/>
    <n v="0.4"/>
    <n v="0"/>
    <n v="0.4"/>
    <s v="H"/>
    <n v="1"/>
  </r>
  <r>
    <s v="106767777"/>
    <s v="20183406"/>
    <x v="1"/>
    <s v="EMPAQUE RIGIDO"/>
    <x v="1"/>
    <x v="38"/>
    <s v="LUBRIEXT"/>
    <s v="CORLUBEX"/>
    <s v="B"/>
    <s v="10EMPA17"/>
    <x v="1"/>
    <d v="2024-03-04T00:00:00"/>
    <x v="46"/>
    <x v="1"/>
    <s v="CUMPLE"/>
    <n v="0.3"/>
    <n v="0.3"/>
    <n v="0"/>
    <n v="0.3"/>
    <s v="H"/>
    <n v="1"/>
  </r>
  <r>
    <s v="106772305"/>
    <s v="EMPA00039"/>
    <x v="2"/>
    <s v="EMPAQUE"/>
    <x v="1"/>
    <x v="40"/>
    <s v="LUBRIEXT"/>
    <s v="CORLUBEX"/>
    <s v="A"/>
    <s v="10EMPA15"/>
    <x v="1"/>
    <d v="2024-03-06T00:00:00"/>
    <x v="47"/>
    <x v="1"/>
    <s v="CUMPLE"/>
    <n v="0.3"/>
    <n v="0.3"/>
    <n v="0"/>
    <n v="0.3"/>
    <s v="H"/>
    <n v="1"/>
  </r>
  <r>
    <s v="106783555"/>
    <s v="EMPA00039"/>
    <x v="2"/>
    <s v="EMPAQUE"/>
    <x v="1"/>
    <x v="40"/>
    <s v="LUBRIEXT"/>
    <s v="CORLUBEX"/>
    <s v="A"/>
    <s v="10EMPA15"/>
    <x v="1"/>
    <d v="2024-03-13T00:00:00"/>
    <x v="48"/>
    <x v="1"/>
    <s v="CUMPLE"/>
    <n v="0.3"/>
    <n v="0.3"/>
    <n v="0"/>
    <n v="0.3"/>
    <s v="H"/>
    <n v="1"/>
  </r>
  <r>
    <s v="106783558"/>
    <s v="EMPA00005"/>
    <x v="3"/>
    <s v="EMPAQUE"/>
    <x v="1"/>
    <x v="38"/>
    <s v="LUBRIEXT"/>
    <s v="CORLUBEX"/>
    <s v="B"/>
    <s v="10EMPA03"/>
    <x v="1"/>
    <d v="2024-03-13T00:00:00"/>
    <x v="48"/>
    <x v="1"/>
    <s v="CUMPLE"/>
    <n v="0.3"/>
    <n v="0.3"/>
    <n v="0"/>
    <n v="0.3"/>
    <s v="H"/>
    <n v="1"/>
  </r>
  <r>
    <s v="106785846"/>
    <s v="FORM00001"/>
    <x v="8"/>
    <s v="FORMADO"/>
    <x v="1"/>
    <x v="38"/>
    <s v="LUBRIEXT"/>
    <s v="CORLUBEX"/>
    <s v="B"/>
    <s v="10FORM01"/>
    <x v="1"/>
    <d v="2024-03-16T00:00:00"/>
    <x v="49"/>
    <x v="1"/>
    <s v="CUMPLE"/>
    <n v="0.3"/>
    <n v="0.3"/>
    <n v="0"/>
    <n v="0.3"/>
    <s v="H"/>
    <n v="1"/>
  </r>
  <r>
    <s v="106785847"/>
    <s v="FORM00002"/>
    <x v="9"/>
    <s v="FORMADO"/>
    <x v="1"/>
    <x v="38"/>
    <s v="LUBRIEXT"/>
    <s v="CORLUBEX"/>
    <s v="B"/>
    <s v="10FORM01"/>
    <x v="1"/>
    <d v="2024-03-16T00:00:00"/>
    <x v="49"/>
    <x v="1"/>
    <s v="CUMPLE"/>
    <n v="0.3"/>
    <n v="0.3"/>
    <n v="0"/>
    <n v="0.3"/>
    <s v="H"/>
    <n v="1"/>
  </r>
  <r>
    <s v="106785848"/>
    <s v="20091108"/>
    <x v="7"/>
    <s v="LINEA DE LARGA VIDA"/>
    <x v="1"/>
    <x v="38"/>
    <s v="LUBRIEXT"/>
    <s v="CORLUBEX"/>
    <s v="B"/>
    <s v="10FORM02"/>
    <x v="1"/>
    <d v="2024-03-16T00:00:00"/>
    <x v="49"/>
    <x v="1"/>
    <s v="CUMPLE"/>
    <n v="0.3"/>
    <n v="0.3"/>
    <n v="0"/>
    <n v="0.3"/>
    <s v="H"/>
    <n v="1"/>
  </r>
  <r>
    <s v="106792287"/>
    <s v="20183406"/>
    <x v="1"/>
    <s v="EMPAQUE RIGIDO"/>
    <x v="1"/>
    <x v="38"/>
    <s v="LUBRIEXT"/>
    <s v="CORLUBEX"/>
    <s v="B"/>
    <s v="10EMPA17"/>
    <x v="1"/>
    <d v="2024-03-18T00:00:00"/>
    <x v="50"/>
    <x v="1"/>
    <s v="CUMPLE"/>
    <n v="0.3"/>
    <n v="0.3"/>
    <n v="0"/>
    <n v="0.3"/>
    <s v="H"/>
    <n v="1"/>
  </r>
  <r>
    <s v="106797812"/>
    <s v="EMPA00039"/>
    <x v="2"/>
    <s v="EMPAQUE"/>
    <x v="1"/>
    <x v="40"/>
    <s v="LUBRIEXT"/>
    <s v="CORLUBEX"/>
    <s v="A"/>
    <s v="10EMPA15"/>
    <x v="1"/>
    <d v="2024-03-20T00:00:00"/>
    <x v="51"/>
    <x v="1"/>
    <s v="CUMPLE"/>
    <n v="0.3"/>
    <n v="0.3"/>
    <n v="0"/>
    <n v="0.3"/>
    <s v="H"/>
    <n v="1"/>
  </r>
  <r>
    <s v="106814725"/>
    <s v="EMPA00039"/>
    <x v="2"/>
    <s v="EMPAQUE"/>
    <x v="1"/>
    <x v="40"/>
    <s v="LUBRIEXT"/>
    <s v="CORLUBEX"/>
    <s v="A"/>
    <s v="10EMPA15"/>
    <x v="1"/>
    <d v="2024-03-27T00:00:00"/>
    <x v="52"/>
    <x v="1"/>
    <s v="CUMPLE"/>
    <n v="0.3"/>
    <n v="0.3"/>
    <n v="0"/>
    <n v="0.3"/>
    <s v="H"/>
    <n v="1"/>
  </r>
  <r>
    <s v="106814725"/>
    <s v="EMPA00039"/>
    <x v="2"/>
    <s v="EMPAQUE"/>
    <x v="3"/>
    <x v="39"/>
    <s v="LUBRIEXT"/>
    <s v="CORLUBEX"/>
    <s v="A"/>
    <s v="10EMPA15"/>
    <x v="1"/>
    <d v="2024-03-27T00:00:00"/>
    <x v="52"/>
    <x v="1"/>
    <s v="CUMPLE"/>
    <n v="0.4"/>
    <n v="0.4"/>
    <n v="0"/>
    <n v="0.4"/>
    <s v="H"/>
    <n v="1"/>
  </r>
  <r>
    <s v="106814727"/>
    <s v="EMPA00005"/>
    <x v="3"/>
    <s v="EMPAQUE"/>
    <x v="1"/>
    <x v="38"/>
    <s v="LUBRIEXT"/>
    <s v="CORLUBEX"/>
    <s v="B"/>
    <s v="10EMPA03"/>
    <x v="1"/>
    <d v="2024-03-27T00:00:00"/>
    <x v="52"/>
    <x v="1"/>
    <s v="CUMPLE"/>
    <n v="0.3"/>
    <n v="0.3"/>
    <n v="0"/>
    <n v="0.3"/>
    <s v="H"/>
    <n v="1"/>
  </r>
  <r>
    <s v="106814727"/>
    <s v="EMPA00005"/>
    <x v="3"/>
    <s v="EMPAQUE"/>
    <x v="3"/>
    <x v="39"/>
    <s v="LUBRIEXT"/>
    <s v="CORLUBEX"/>
    <s v="B"/>
    <s v="10EMPA03"/>
    <x v="1"/>
    <d v="2024-03-27T00:00:00"/>
    <x v="52"/>
    <x v="1"/>
    <s v="CUMPLE"/>
    <n v="0.5"/>
    <n v="0.5"/>
    <n v="0"/>
    <n v="0.5"/>
    <s v="H"/>
    <n v="1"/>
  </r>
  <r>
    <s v="106817302"/>
    <s v="FORM00001"/>
    <x v="8"/>
    <s v="FORMADO"/>
    <x v="1"/>
    <x v="38"/>
    <s v="LUBRIEXT"/>
    <s v="CORLUBEX"/>
    <s v="B"/>
    <s v="10FORM01"/>
    <x v="1"/>
    <d v="2024-03-30T00:00:00"/>
    <x v="53"/>
    <x v="1"/>
    <s v="CUMPLE"/>
    <n v="0.3"/>
    <n v="0.3"/>
    <n v="0"/>
    <n v="0.3"/>
    <s v="H"/>
    <n v="1"/>
  </r>
  <r>
    <s v="106817302"/>
    <s v="FORM00001"/>
    <x v="8"/>
    <s v="FORMADO"/>
    <x v="3"/>
    <x v="39"/>
    <s v="LUBRIEXT"/>
    <s v="CORLUBEX"/>
    <s v="B"/>
    <s v="10FORM01"/>
    <x v="1"/>
    <d v="2024-03-30T00:00:00"/>
    <x v="53"/>
    <x v="1"/>
    <s v="CUMPLE"/>
    <n v="0.4"/>
    <n v="0.4"/>
    <n v="0"/>
    <n v="0.4"/>
    <s v="H"/>
    <n v="1"/>
  </r>
  <r>
    <s v="106817303"/>
    <s v="FORM00002"/>
    <x v="9"/>
    <s v="FORMADO"/>
    <x v="1"/>
    <x v="38"/>
    <s v="LUBRIEXT"/>
    <s v="CORLUBEX"/>
    <s v="B"/>
    <s v="10FORM01"/>
    <x v="1"/>
    <d v="2024-03-30T00:00:00"/>
    <x v="53"/>
    <x v="1"/>
    <s v="CUMPLE"/>
    <n v="0.3"/>
    <n v="0.3"/>
    <n v="0"/>
    <n v="0.3"/>
    <s v="H"/>
    <n v="1"/>
  </r>
  <r>
    <s v="106817303"/>
    <s v="FORM00002"/>
    <x v="9"/>
    <s v="FORMADO"/>
    <x v="3"/>
    <x v="39"/>
    <s v="LUBRIEXT"/>
    <s v="CORLUBEX"/>
    <s v="B"/>
    <s v="10FORM01"/>
    <x v="1"/>
    <d v="2024-03-30T00:00:00"/>
    <x v="53"/>
    <x v="1"/>
    <s v="CUMPLE"/>
    <n v="0.4"/>
    <n v="0.4"/>
    <n v="0"/>
    <n v="0.4"/>
    <s v="H"/>
    <n v="1"/>
  </r>
  <r>
    <s v="106817304"/>
    <s v="20091108"/>
    <x v="7"/>
    <s v="LINEA DE LARGA VIDA"/>
    <x v="1"/>
    <x v="38"/>
    <s v="LUBRIEXT"/>
    <s v="CORLUBEX"/>
    <s v="B"/>
    <s v="10FORM02"/>
    <x v="1"/>
    <d v="2024-03-30T00:00:00"/>
    <x v="53"/>
    <x v="1"/>
    <s v="CUMPLE"/>
    <n v="0.3"/>
    <n v="0.3"/>
    <n v="0"/>
    <n v="0.3"/>
    <s v="H"/>
    <n v="1"/>
  </r>
  <r>
    <s v="106817304"/>
    <s v="20091108"/>
    <x v="7"/>
    <s v="LINEA DE LARGA VIDA"/>
    <x v="3"/>
    <x v="39"/>
    <s v="LUBRIEXT"/>
    <s v="CORLUBEX"/>
    <s v="B"/>
    <s v="10FORM02"/>
    <x v="1"/>
    <d v="2024-03-30T00:00:00"/>
    <x v="53"/>
    <x v="1"/>
    <s v="CUMPLE"/>
    <n v="0.4"/>
    <n v="0.4"/>
    <n v="0"/>
    <n v="0.4"/>
    <s v="H"/>
    <n v="1"/>
  </r>
  <r>
    <s v="106822629"/>
    <s v="20183406"/>
    <x v="1"/>
    <s v="EMPAQUE RIGIDO"/>
    <x v="1"/>
    <x v="38"/>
    <s v="LUBRIEXT"/>
    <s v="CORLUBEX"/>
    <s v="B"/>
    <s v="10EMPA17"/>
    <x v="1"/>
    <d v="2024-04-01T00:00:00"/>
    <x v="54"/>
    <x v="1"/>
    <s v="CUMPLE"/>
    <n v="0.3"/>
    <n v="0.3"/>
    <n v="0"/>
    <n v="0.3"/>
    <s v="H"/>
    <n v="1"/>
  </r>
  <r>
    <s v="106827347"/>
    <s v="EMPA00039"/>
    <x v="2"/>
    <s v="EMPAQUE"/>
    <x v="1"/>
    <x v="40"/>
    <s v="LUBRIEXT"/>
    <s v="CORLUBEX"/>
    <s v="A"/>
    <s v="10EMPA15"/>
    <x v="1"/>
    <d v="2024-04-03T00:00:00"/>
    <x v="55"/>
    <x v="1"/>
    <s v="CUMPLE"/>
    <n v="0.3"/>
    <n v="0.3"/>
    <n v="0"/>
    <n v="0.3"/>
    <s v="H"/>
    <n v="1"/>
  </r>
  <r>
    <s v="106855344"/>
    <s v="EMPA00039"/>
    <x v="2"/>
    <s v="EMPAQUE"/>
    <x v="1"/>
    <x v="40"/>
    <s v="LUBRIEXT"/>
    <s v="CORLUBEX"/>
    <s v="A"/>
    <s v="10EMPA15"/>
    <x v="1"/>
    <d v="2024-04-10T00:00:00"/>
    <x v="56"/>
    <x v="1"/>
    <s v="CUMPLE"/>
    <n v="0.3"/>
    <n v="0.3"/>
    <n v="0"/>
    <n v="0.3"/>
    <s v="H"/>
    <n v="1"/>
  </r>
  <r>
    <s v="106855346"/>
    <s v="EMPA00005"/>
    <x v="3"/>
    <s v="EMPAQUE"/>
    <x v="1"/>
    <x v="38"/>
    <s v="LUBRIEXT"/>
    <s v="CORLUBEX"/>
    <s v="B"/>
    <s v="10EMPA03"/>
    <x v="1"/>
    <d v="2024-04-10T00:00:00"/>
    <x v="56"/>
    <x v="1"/>
    <s v="CUMPLE"/>
    <n v="0.3"/>
    <n v="0.3"/>
    <n v="0"/>
    <n v="0.3"/>
    <s v="H"/>
    <n v="1"/>
  </r>
  <r>
    <s v="106858045"/>
    <s v="FORM00001"/>
    <x v="8"/>
    <s v="FORMADO"/>
    <x v="1"/>
    <x v="38"/>
    <s v="LUBRIEXT"/>
    <s v="CORLUBEX"/>
    <s v="B"/>
    <s v="10FORM01"/>
    <x v="1"/>
    <d v="2024-04-13T00:00:00"/>
    <x v="57"/>
    <x v="1"/>
    <s v="CUMPLE"/>
    <n v="0.3"/>
    <n v="0.3"/>
    <n v="0"/>
    <n v="0.3"/>
    <s v="H"/>
    <n v="1"/>
  </r>
  <r>
    <s v="106858046"/>
    <s v="FORM00002"/>
    <x v="9"/>
    <s v="FORMADO"/>
    <x v="1"/>
    <x v="38"/>
    <s v="LUBRIEXT"/>
    <s v="CORLUBEX"/>
    <s v="B"/>
    <s v="10FORM01"/>
    <x v="1"/>
    <d v="2024-04-13T00:00:00"/>
    <x v="57"/>
    <x v="1"/>
    <s v="CUMPLE"/>
    <n v="0.3"/>
    <n v="0.3"/>
    <n v="0"/>
    <n v="0.3"/>
    <s v="H"/>
    <n v="1"/>
  </r>
  <r>
    <s v="106858047"/>
    <s v="20091108"/>
    <x v="7"/>
    <s v="LINEA DE LARGA VIDA"/>
    <x v="1"/>
    <x v="38"/>
    <s v="LUBRIEXT"/>
    <s v="CORLUBEX"/>
    <s v="B"/>
    <s v="10FORM02"/>
    <x v="1"/>
    <d v="2024-04-13T00:00:00"/>
    <x v="57"/>
    <x v="1"/>
    <s v="CUMPLE"/>
    <n v="0.3"/>
    <n v="0.3"/>
    <n v="0"/>
    <n v="0.3"/>
    <s v="H"/>
    <n v="1"/>
  </r>
  <r>
    <s v="106865320"/>
    <s v="20183406"/>
    <x v="1"/>
    <s v="EMPAQUE RIGIDO"/>
    <x v="1"/>
    <x v="38"/>
    <s v="LUBRIEXT"/>
    <s v="CORLUBEX"/>
    <s v="B"/>
    <s v="10EMPA17"/>
    <x v="1"/>
    <d v="2024-04-15T00:00:00"/>
    <x v="58"/>
    <x v="1"/>
    <s v="CUMPLE"/>
    <n v="0.3"/>
    <n v="0.3"/>
    <n v="0"/>
    <n v="0.3"/>
    <s v="H"/>
    <n v="1"/>
  </r>
  <r>
    <s v="106872201"/>
    <s v="EMPA00039"/>
    <x v="2"/>
    <s v="EMPAQUE"/>
    <x v="1"/>
    <x v="40"/>
    <s v="LUBRIEXT"/>
    <s v="CORLUBEX"/>
    <s v="A"/>
    <s v="10EMPA15"/>
    <x v="1"/>
    <d v="2024-04-17T00:00:00"/>
    <x v="59"/>
    <x v="1"/>
    <s v="CUMPLE"/>
    <n v="0.3"/>
    <n v="0.3"/>
    <n v="0"/>
    <n v="0.3"/>
    <s v="H"/>
    <n v="1"/>
  </r>
  <r>
    <s v="106889335"/>
    <s v="EMPA00039"/>
    <x v="2"/>
    <s v="EMPAQUE"/>
    <x v="1"/>
    <x v="40"/>
    <s v="LUBRIEXT"/>
    <s v="CORLUBEX"/>
    <s v="A"/>
    <s v="10EMPA15"/>
    <x v="1"/>
    <d v="2024-04-24T00:00:00"/>
    <x v="60"/>
    <x v="1"/>
    <s v="CUMPLE"/>
    <n v="0.3"/>
    <n v="0.3"/>
    <n v="0"/>
    <n v="0.3"/>
    <s v="H"/>
    <n v="1"/>
  </r>
  <r>
    <s v="106889335"/>
    <s v="EMPA00039"/>
    <x v="2"/>
    <s v="EMPAQUE"/>
    <x v="3"/>
    <x v="39"/>
    <s v="LUBRIEXT"/>
    <s v="CORLUBEX"/>
    <s v="A"/>
    <s v="10EMPA15"/>
    <x v="1"/>
    <d v="2024-04-24T00:00:00"/>
    <x v="60"/>
    <x v="1"/>
    <s v="CUMPLE"/>
    <n v="0.4"/>
    <n v="0.4"/>
    <n v="0"/>
    <n v="0.4"/>
    <s v="H"/>
    <n v="1"/>
  </r>
  <r>
    <s v="106889335"/>
    <s v="EMPA00039"/>
    <x v="2"/>
    <s v="EMPAQUE"/>
    <x v="2"/>
    <x v="41"/>
    <s v="LUBRIEXT"/>
    <s v="CORLUBEX"/>
    <s v="A"/>
    <s v="10EMPA15"/>
    <x v="1"/>
    <d v="2024-04-24T00:00:00"/>
    <x v="60"/>
    <x v="1"/>
    <s v="CUMPLE"/>
    <n v="1"/>
    <n v="2"/>
    <n v="-1"/>
    <n v="1"/>
    <s v="H"/>
    <n v="0.5"/>
  </r>
  <r>
    <s v="106889339"/>
    <s v="EMPA00005"/>
    <x v="3"/>
    <s v="EMPAQUE"/>
    <x v="1"/>
    <x v="38"/>
    <s v="LUBRIEXT"/>
    <s v="CORLUBEX"/>
    <s v="B"/>
    <s v="10EMPA03"/>
    <x v="1"/>
    <d v="2024-04-24T00:00:00"/>
    <x v="60"/>
    <x v="1"/>
    <s v="CUMPLE"/>
    <n v="0.3"/>
    <n v="0.3"/>
    <n v="0"/>
    <n v="0.3"/>
    <s v="H"/>
    <n v="1"/>
  </r>
  <r>
    <s v="106889339"/>
    <s v="EMPA00005"/>
    <x v="3"/>
    <s v="EMPAQUE"/>
    <x v="3"/>
    <x v="39"/>
    <s v="LUBRIEXT"/>
    <s v="CORLUBEX"/>
    <s v="B"/>
    <s v="10EMPA03"/>
    <x v="1"/>
    <d v="2024-04-24T00:00:00"/>
    <x v="60"/>
    <x v="1"/>
    <s v="CUMPLE"/>
    <n v="0.5"/>
    <n v="0.5"/>
    <n v="0"/>
    <n v="0.5"/>
    <s v="H"/>
    <n v="1"/>
  </r>
  <r>
    <s v="106889339"/>
    <s v="EMPA00005"/>
    <x v="3"/>
    <s v="EMPAQUE"/>
    <x v="2"/>
    <x v="41"/>
    <s v="LUBRIEXT"/>
    <s v="CORLUBEX"/>
    <s v="B"/>
    <s v="10EMPA03"/>
    <x v="1"/>
    <d v="2024-04-24T00:00:00"/>
    <x v="60"/>
    <x v="1"/>
    <s v="CUMPLE"/>
    <n v="0.6"/>
    <n v="1.2"/>
    <n v="-0.6"/>
    <n v="0.6"/>
    <s v="H"/>
    <n v="0.5"/>
  </r>
  <r>
    <s v="106892261"/>
    <s v="FORM00001"/>
    <x v="8"/>
    <s v="FORMADO"/>
    <x v="1"/>
    <x v="38"/>
    <s v="LUBRIEXT"/>
    <s v="CORLUBEX"/>
    <s v="B"/>
    <s v="10FORM01"/>
    <x v="1"/>
    <d v="2024-04-27T00:00:00"/>
    <x v="61"/>
    <x v="1"/>
    <s v="CUMPLE"/>
    <n v="0.3"/>
    <n v="0.3"/>
    <n v="0"/>
    <n v="0.3"/>
    <s v="H"/>
    <n v="1"/>
  </r>
  <r>
    <s v="106892261"/>
    <s v="FORM00001"/>
    <x v="8"/>
    <s v="FORMADO"/>
    <x v="3"/>
    <x v="39"/>
    <s v="LUBRIEXT"/>
    <s v="CORLUBEX"/>
    <s v="B"/>
    <s v="10FORM01"/>
    <x v="1"/>
    <d v="2024-04-27T00:00:00"/>
    <x v="61"/>
    <x v="1"/>
    <s v="CUMPLE"/>
    <n v="0.4"/>
    <n v="0.4"/>
    <n v="0"/>
    <n v="0.4"/>
    <s v="H"/>
    <n v="1"/>
  </r>
  <r>
    <s v="106892262"/>
    <s v="FORM00002"/>
    <x v="9"/>
    <s v="FORMADO"/>
    <x v="1"/>
    <x v="38"/>
    <s v="LUBRIEXT"/>
    <s v="CORLUBEX"/>
    <s v="B"/>
    <s v="10FORM01"/>
    <x v="1"/>
    <d v="2024-04-27T00:00:00"/>
    <x v="61"/>
    <x v="1"/>
    <s v="CUMPLE"/>
    <n v="0.3"/>
    <n v="0.3"/>
    <n v="0"/>
    <n v="0.3"/>
    <s v="H"/>
    <n v="1"/>
  </r>
  <r>
    <s v="106892262"/>
    <s v="FORM00002"/>
    <x v="9"/>
    <s v="FORMADO"/>
    <x v="3"/>
    <x v="39"/>
    <s v="LUBRIEXT"/>
    <s v="CORLUBEX"/>
    <s v="B"/>
    <s v="10FORM01"/>
    <x v="1"/>
    <d v="2024-04-27T00:00:00"/>
    <x v="61"/>
    <x v="1"/>
    <s v="CUMPLE"/>
    <n v="0.4"/>
    <n v="0.4"/>
    <n v="0"/>
    <n v="0.4"/>
    <s v="H"/>
    <n v="1"/>
  </r>
  <r>
    <s v="106892263"/>
    <s v="20091108"/>
    <x v="7"/>
    <s v="LINEA DE LARGA VIDA"/>
    <x v="1"/>
    <x v="38"/>
    <s v="LUBRIEXT"/>
    <s v="CORLUBEX"/>
    <s v="B"/>
    <s v="10FORM02"/>
    <x v="1"/>
    <d v="2024-04-27T00:00:00"/>
    <x v="61"/>
    <x v="1"/>
    <s v="CUMPLE"/>
    <n v="0.3"/>
    <n v="0.3"/>
    <n v="0"/>
    <n v="0.3"/>
    <s v="H"/>
    <n v="1"/>
  </r>
  <r>
    <s v="106892263"/>
    <s v="20091108"/>
    <x v="7"/>
    <s v="LINEA DE LARGA VIDA"/>
    <x v="3"/>
    <x v="39"/>
    <s v="LUBRIEXT"/>
    <s v="CORLUBEX"/>
    <s v="B"/>
    <s v="10FORM02"/>
    <x v="1"/>
    <d v="2024-04-27T00:00:00"/>
    <x v="61"/>
    <x v="1"/>
    <s v="CUMPLE"/>
    <n v="0.4"/>
    <n v="0.4"/>
    <n v="0"/>
    <n v="0.4"/>
    <s v="H"/>
    <n v="1"/>
  </r>
  <r>
    <s v="106902926"/>
    <s v="20183406"/>
    <x v="1"/>
    <s v="EMPAQUE RIGIDO"/>
    <x v="1"/>
    <x v="38"/>
    <s v="LUBRIEXT"/>
    <s v="CORLUBEX"/>
    <s v="B"/>
    <s v="10EMPA17"/>
    <x v="1"/>
    <d v="2024-04-29T00:00:00"/>
    <x v="62"/>
    <x v="1"/>
    <s v="CUMPLE"/>
    <n v="0.3"/>
    <n v="0.3"/>
    <n v="0"/>
    <n v="0.3"/>
    <s v="H"/>
    <n v="1"/>
  </r>
  <r>
    <s v="106908395"/>
    <s v="EMPA00039"/>
    <x v="2"/>
    <s v="EMPAQUE"/>
    <x v="1"/>
    <x v="40"/>
    <s v="LUBRIEXT"/>
    <s v="CORLUBEX"/>
    <s v="A"/>
    <s v="10EMPA15"/>
    <x v="1"/>
    <d v="2024-05-01T00:00:00"/>
    <x v="63"/>
    <x v="1"/>
    <s v="CUMPLE"/>
    <n v="0.3"/>
    <n v="0.3"/>
    <n v="0"/>
    <n v="0.3"/>
    <s v="H"/>
    <n v="1"/>
  </r>
  <r>
    <s v="106925141"/>
    <s v="EMPA00039"/>
    <x v="2"/>
    <s v="EMPAQUE"/>
    <x v="1"/>
    <x v="40"/>
    <s v="LUBRIEXT"/>
    <s v="CORLUBEX"/>
    <s v="A"/>
    <s v="10EMPA15"/>
    <x v="1"/>
    <d v="2024-05-08T00:00:00"/>
    <x v="64"/>
    <x v="1"/>
    <s v="CUMPLE"/>
    <n v="0.3"/>
    <n v="0.3"/>
    <n v="0"/>
    <n v="0.3"/>
    <s v="H"/>
    <n v="1"/>
  </r>
  <r>
    <s v="106925143"/>
    <s v="EMPA00005"/>
    <x v="3"/>
    <s v="EMPAQUE"/>
    <x v="1"/>
    <x v="38"/>
    <s v="LUBRIEXT"/>
    <s v="CORLUBEX"/>
    <s v="B"/>
    <s v="10EMPA03"/>
    <x v="1"/>
    <d v="2024-05-08T00:00:00"/>
    <x v="64"/>
    <x v="1"/>
    <s v="CUMPLE"/>
    <n v="0.3"/>
    <n v="0.3"/>
    <n v="0"/>
    <n v="0.3"/>
    <s v="H"/>
    <n v="1"/>
  </r>
  <r>
    <s v="106927742"/>
    <s v="FORM00001"/>
    <x v="8"/>
    <s v="FORMADO"/>
    <x v="1"/>
    <x v="38"/>
    <s v="LUBRIEXT"/>
    <s v="CORLUBEX"/>
    <s v="B"/>
    <s v="10FORM01"/>
    <x v="1"/>
    <d v="2024-05-11T00:00:00"/>
    <x v="65"/>
    <x v="1"/>
    <s v="CUMPLE"/>
    <n v="0.3"/>
    <n v="0.3"/>
    <n v="0"/>
    <n v="0.3"/>
    <s v="H"/>
    <n v="1"/>
  </r>
  <r>
    <s v="106927743"/>
    <s v="FORM00002"/>
    <x v="9"/>
    <s v="FORMADO"/>
    <x v="1"/>
    <x v="38"/>
    <s v="LUBRIEXT"/>
    <s v="CORLUBEX"/>
    <s v="B"/>
    <s v="10FORM01"/>
    <x v="1"/>
    <d v="2024-05-11T00:00:00"/>
    <x v="65"/>
    <x v="1"/>
    <s v="CUMPLE"/>
    <n v="0.3"/>
    <n v="0.3"/>
    <n v="0"/>
    <n v="0.3"/>
    <s v="H"/>
    <n v="1"/>
  </r>
  <r>
    <s v="106927744"/>
    <s v="20091108"/>
    <x v="7"/>
    <s v="LINEA DE LARGA VIDA"/>
    <x v="1"/>
    <x v="38"/>
    <s v="LUBRIEXT"/>
    <s v="CORLUBEX"/>
    <s v="B"/>
    <s v="10FORM02"/>
    <x v="1"/>
    <d v="2024-05-11T00:00:00"/>
    <x v="65"/>
    <x v="1"/>
    <s v="CUMPLE"/>
    <n v="0.3"/>
    <n v="0.3"/>
    <n v="0"/>
    <n v="0.3"/>
    <s v="H"/>
    <n v="1"/>
  </r>
  <r>
    <s v="106935823"/>
    <s v="20183406"/>
    <x v="1"/>
    <s v="EMPAQUE RIGIDO"/>
    <x v="1"/>
    <x v="38"/>
    <s v="LUBRIEXT"/>
    <s v="CORLUBEX"/>
    <s v="B"/>
    <s v="10EMPA17"/>
    <x v="1"/>
    <d v="2024-05-13T00:00:00"/>
    <x v="66"/>
    <x v="1"/>
    <s v="CUMPLE"/>
    <n v="0.3"/>
    <n v="0.3"/>
    <n v="0"/>
    <n v="0.3"/>
    <s v="H"/>
    <n v="1"/>
  </r>
  <r>
    <s v="106940734"/>
    <s v="EMPA00039"/>
    <x v="2"/>
    <s v="EMPAQUE"/>
    <x v="1"/>
    <x v="40"/>
    <s v="LUBRIEXT"/>
    <s v="CORLUBEX"/>
    <s v="A"/>
    <s v="10EMPA15"/>
    <x v="1"/>
    <d v="2024-05-15T00:00:00"/>
    <x v="67"/>
    <x v="1"/>
    <s v="CUMPLE"/>
    <n v="0.3"/>
    <n v="0.3"/>
    <n v="0"/>
    <n v="0.3"/>
    <s v="H"/>
    <n v="1"/>
  </r>
  <r>
    <s v="106958596"/>
    <s v="EMPA00039"/>
    <x v="2"/>
    <s v="EMPAQUE"/>
    <x v="1"/>
    <x v="40"/>
    <s v="LUBRIEXT"/>
    <s v="CORLUBEX"/>
    <s v="A"/>
    <s v="10EMPA15"/>
    <x v="1"/>
    <d v="2024-05-22T00:00:00"/>
    <x v="68"/>
    <x v="1"/>
    <s v="CUMPLE"/>
    <n v="0.3"/>
    <n v="0.3"/>
    <n v="0"/>
    <n v="0.3"/>
    <s v="H"/>
    <n v="1"/>
  </r>
  <r>
    <s v="106958596"/>
    <s v="EMPA00039"/>
    <x v="2"/>
    <s v="EMPAQUE"/>
    <x v="3"/>
    <x v="39"/>
    <s v="LUBRIEXT"/>
    <s v="CORLUBEX"/>
    <s v="A"/>
    <s v="10EMPA15"/>
    <x v="1"/>
    <d v="2024-05-22T00:00:00"/>
    <x v="68"/>
    <x v="1"/>
    <s v="CUMPLE"/>
    <n v="0.4"/>
    <n v="0.4"/>
    <n v="0"/>
    <n v="0.4"/>
    <s v="H"/>
    <n v="1"/>
  </r>
  <r>
    <s v="106958598"/>
    <s v="EMPA00005"/>
    <x v="3"/>
    <s v="EMPAQUE"/>
    <x v="1"/>
    <x v="38"/>
    <s v="LUBRIEXT"/>
    <s v="CORLUBEX"/>
    <s v="B"/>
    <s v="10EMPA03"/>
    <x v="1"/>
    <d v="2024-05-22T00:00:00"/>
    <x v="68"/>
    <x v="1"/>
    <s v="CUMPLE"/>
    <n v="0.3"/>
    <n v="0.3"/>
    <n v="0"/>
    <n v="0.3"/>
    <s v="H"/>
    <n v="1"/>
  </r>
  <r>
    <s v="106958598"/>
    <s v="EMPA00005"/>
    <x v="3"/>
    <s v="EMPAQUE"/>
    <x v="3"/>
    <x v="39"/>
    <s v="LUBRIEXT"/>
    <s v="CORLUBEX"/>
    <s v="B"/>
    <s v="10EMPA03"/>
    <x v="1"/>
    <d v="2024-05-22T00:00:00"/>
    <x v="68"/>
    <x v="1"/>
    <s v="CUMPLE"/>
    <n v="0.5"/>
    <n v="0.5"/>
    <n v="0"/>
    <n v="0.5"/>
    <s v="H"/>
    <n v="1"/>
  </r>
  <r>
    <s v="106962875"/>
    <s v="FORM00001"/>
    <x v="8"/>
    <s v="FORMADO"/>
    <x v="1"/>
    <x v="38"/>
    <s v="LUBRIEXT"/>
    <s v="CORLUBEX"/>
    <s v="B"/>
    <s v="10FORM01"/>
    <x v="1"/>
    <d v="2024-05-25T00:00:00"/>
    <x v="69"/>
    <x v="1"/>
    <s v="CUMPLE"/>
    <n v="0.3"/>
    <n v="0.3"/>
    <n v="0"/>
    <n v="0.3"/>
    <s v="H"/>
    <n v="1"/>
  </r>
  <r>
    <s v="106962875"/>
    <s v="FORM00001"/>
    <x v="8"/>
    <s v="FORMADO"/>
    <x v="3"/>
    <x v="39"/>
    <s v="LUBRIEXT"/>
    <s v="CORLUBEX"/>
    <s v="B"/>
    <s v="10FORM01"/>
    <x v="1"/>
    <d v="2024-05-25T00:00:00"/>
    <x v="69"/>
    <x v="1"/>
    <s v="CUMPLE"/>
    <n v="0.4"/>
    <n v="0.4"/>
    <n v="0"/>
    <n v="0.4"/>
    <s v="H"/>
    <n v="1"/>
  </r>
  <r>
    <s v="106962876"/>
    <s v="FORM00002"/>
    <x v="9"/>
    <s v="FORMADO"/>
    <x v="1"/>
    <x v="38"/>
    <s v="LUBRIEXT"/>
    <s v="CORLUBEX"/>
    <s v="B"/>
    <s v="10FORM01"/>
    <x v="1"/>
    <d v="2024-05-25T00:00:00"/>
    <x v="69"/>
    <x v="1"/>
    <s v="CUMPLE"/>
    <n v="0.3"/>
    <n v="0.3"/>
    <n v="0"/>
    <n v="0.3"/>
    <s v="H"/>
    <n v="1"/>
  </r>
  <r>
    <s v="106962876"/>
    <s v="FORM00002"/>
    <x v="9"/>
    <s v="FORMADO"/>
    <x v="3"/>
    <x v="39"/>
    <s v="LUBRIEXT"/>
    <s v="CORLUBEX"/>
    <s v="B"/>
    <s v="10FORM01"/>
    <x v="1"/>
    <d v="2024-05-25T00:00:00"/>
    <x v="69"/>
    <x v="1"/>
    <s v="CUMPLE"/>
    <n v="0.4"/>
    <n v="0.4"/>
    <n v="0"/>
    <n v="0.4"/>
    <s v="H"/>
    <n v="1"/>
  </r>
  <r>
    <s v="106962877"/>
    <s v="20091108"/>
    <x v="7"/>
    <s v="LINEA DE LARGA VIDA"/>
    <x v="1"/>
    <x v="38"/>
    <s v="LUBRIEXT"/>
    <s v="CORLUBEX"/>
    <s v="B"/>
    <s v="10FORM02"/>
    <x v="1"/>
    <d v="2024-05-25T00:00:00"/>
    <x v="69"/>
    <x v="1"/>
    <s v="CUMPLE"/>
    <n v="0.3"/>
    <n v="0.3"/>
    <n v="0"/>
    <n v="0.3"/>
    <s v="H"/>
    <n v="1"/>
  </r>
  <r>
    <s v="106962877"/>
    <s v="20091108"/>
    <x v="7"/>
    <s v="LINEA DE LARGA VIDA"/>
    <x v="3"/>
    <x v="39"/>
    <s v="LUBRIEXT"/>
    <s v="CORLUBEX"/>
    <s v="B"/>
    <s v="10FORM02"/>
    <x v="1"/>
    <d v="2024-05-25T00:00:00"/>
    <x v="69"/>
    <x v="1"/>
    <s v="CUMPLE"/>
    <n v="0.4"/>
    <n v="0.4"/>
    <n v="0"/>
    <n v="0.4"/>
    <s v="H"/>
    <n v="1"/>
  </r>
  <r>
    <s v="106973892"/>
    <s v="20183406"/>
    <x v="1"/>
    <s v="EMPAQUE RIGIDO"/>
    <x v="1"/>
    <x v="38"/>
    <s v="LUBRIEXT"/>
    <s v="CORLUBEX"/>
    <s v="B"/>
    <s v="10EMPA17"/>
    <x v="1"/>
    <d v="2024-05-27T00:00:00"/>
    <x v="70"/>
    <x v="1"/>
    <s v="CUMPLE"/>
    <n v="0.3"/>
    <n v="0.3"/>
    <n v="0"/>
    <n v="0.3"/>
    <s v="H"/>
    <n v="1"/>
  </r>
  <r>
    <s v="106979658"/>
    <s v="EMPA00039"/>
    <x v="2"/>
    <s v="EMPAQUE"/>
    <x v="1"/>
    <x v="40"/>
    <s v="LUBRIEXT"/>
    <s v="CORLUBEX"/>
    <s v="A"/>
    <s v="10EMPA15"/>
    <x v="1"/>
    <d v="2024-05-29T00:00:00"/>
    <x v="71"/>
    <x v="1"/>
    <s v="CUMPLE"/>
    <n v="0.3"/>
    <n v="0.3"/>
    <n v="0"/>
    <n v="0.3"/>
    <s v="H"/>
    <n v="1"/>
  </r>
  <r>
    <s v="106993570"/>
    <s v="EMPA00039"/>
    <x v="2"/>
    <s v="EMPAQUE"/>
    <x v="1"/>
    <x v="40"/>
    <s v="LUBRIEXT"/>
    <s v="CORLUBEX"/>
    <s v="A"/>
    <s v="10EMPA15"/>
    <x v="1"/>
    <d v="2024-06-05T00:00:00"/>
    <x v="72"/>
    <x v="1"/>
    <s v="CUMPLE"/>
    <n v="0.3"/>
    <n v="0.3"/>
    <n v="0"/>
    <n v="0.3"/>
    <s v="H"/>
    <n v="1"/>
  </r>
  <r>
    <s v="106993572"/>
    <s v="EMPA00005"/>
    <x v="3"/>
    <s v="EMPAQUE"/>
    <x v="1"/>
    <x v="38"/>
    <s v="LUBRIEXT"/>
    <s v="CORLUBEX"/>
    <s v="B"/>
    <s v="10EMPA03"/>
    <x v="1"/>
    <d v="2024-06-05T00:00:00"/>
    <x v="72"/>
    <x v="1"/>
    <s v="CUMPLE"/>
    <n v="0.3"/>
    <n v="0.3"/>
    <n v="0"/>
    <n v="0.3"/>
    <s v="H"/>
    <n v="1"/>
  </r>
  <r>
    <s v="106995859"/>
    <s v="FORM00001"/>
    <x v="8"/>
    <s v="FORMADO"/>
    <x v="1"/>
    <x v="38"/>
    <s v="LUBRIEXT"/>
    <s v="CORLUBEX"/>
    <s v="B"/>
    <s v="10FORM01"/>
    <x v="1"/>
    <d v="2024-06-08T00:00:00"/>
    <x v="31"/>
    <x v="1"/>
    <s v="CUMPLE"/>
    <n v="0.3"/>
    <n v="0.3"/>
    <n v="0"/>
    <n v="0.3"/>
    <s v="H"/>
    <n v="1"/>
  </r>
  <r>
    <s v="106995860"/>
    <s v="FORM00002"/>
    <x v="9"/>
    <s v="FORMADO"/>
    <x v="1"/>
    <x v="38"/>
    <s v="LUBRIEXT"/>
    <s v="CORLUBEX"/>
    <s v="B"/>
    <s v="10FORM01"/>
    <x v="1"/>
    <d v="2024-06-08T00:00:00"/>
    <x v="31"/>
    <x v="1"/>
    <s v="CUMPLE"/>
    <n v="0.3"/>
    <n v="0.3"/>
    <n v="0"/>
    <n v="0.3"/>
    <s v="H"/>
    <n v="1"/>
  </r>
  <r>
    <s v="106995861"/>
    <s v="20091108"/>
    <x v="7"/>
    <s v="LINEA DE LARGA VIDA"/>
    <x v="1"/>
    <x v="38"/>
    <s v="LUBRIEXT"/>
    <s v="CORLUBEX"/>
    <s v="B"/>
    <s v="10FORM02"/>
    <x v="1"/>
    <d v="2024-06-08T00:00:00"/>
    <x v="31"/>
    <x v="1"/>
    <s v="CUMPLE"/>
    <n v="0.3"/>
    <n v="0.3"/>
    <n v="0"/>
    <n v="0.3"/>
    <s v="H"/>
    <n v="1"/>
  </r>
  <r>
    <s v="107002577"/>
    <s v="20183406"/>
    <x v="1"/>
    <s v="EMPAQUE RIGIDO"/>
    <x v="1"/>
    <x v="38"/>
    <s v="LUBRIEXT"/>
    <s v="CORLUBEX"/>
    <s v="A"/>
    <s v="10EMPA17"/>
    <x v="1"/>
    <d v="2024-06-10T00:00:00"/>
    <x v="73"/>
    <x v="1"/>
    <s v="CUMPLE"/>
    <n v="0.3"/>
    <n v="0.3"/>
    <n v="0"/>
    <n v="0.3"/>
    <s v="H"/>
    <n v="1"/>
  </r>
  <r>
    <s v="107007139"/>
    <s v="EMPA00039"/>
    <x v="2"/>
    <s v="EMPAQUE"/>
    <x v="1"/>
    <x v="40"/>
    <s v="LUBRIEXT"/>
    <s v="CORLUBEX"/>
    <s v="A"/>
    <s v="10EMPA15"/>
    <x v="1"/>
    <d v="2024-06-12T00:00:00"/>
    <x v="32"/>
    <x v="1"/>
    <s v="CUMPLE"/>
    <n v="0.3"/>
    <n v="0.3"/>
    <n v="0"/>
    <n v="0.3"/>
    <s v="H"/>
    <n v="1"/>
  </r>
  <r>
    <s v="107021266"/>
    <s v="EMPA00039"/>
    <x v="2"/>
    <s v="EMPAQUE"/>
    <x v="1"/>
    <x v="40"/>
    <s v="LUBRIEXT"/>
    <s v="CORLUBEX"/>
    <s v="A"/>
    <s v="10EMPA15"/>
    <x v="1"/>
    <d v="2024-06-19T00:00:00"/>
    <x v="14"/>
    <x v="1"/>
    <s v="CUMPLE"/>
    <n v="0.3"/>
    <n v="0.3"/>
    <n v="0"/>
    <n v="0.3"/>
    <s v="H"/>
    <n v="1"/>
  </r>
  <r>
    <s v="107021266"/>
    <s v="EMPA00039"/>
    <x v="2"/>
    <s v="EMPAQUE"/>
    <x v="3"/>
    <x v="39"/>
    <s v="LUBRIEXT"/>
    <s v="CORLUBEX"/>
    <s v="A"/>
    <s v="10EMPA15"/>
    <x v="1"/>
    <d v="2024-06-19T00:00:00"/>
    <x v="14"/>
    <x v="1"/>
    <s v="CUMPLE"/>
    <n v="0.4"/>
    <n v="0.4"/>
    <n v="0"/>
    <n v="0.4"/>
    <s v="H"/>
    <n v="1"/>
  </r>
  <r>
    <s v="107021268"/>
    <s v="EMPA00005"/>
    <x v="3"/>
    <s v="EMPAQUE"/>
    <x v="1"/>
    <x v="38"/>
    <s v="LUBRIEXT"/>
    <s v="CORLUBEX"/>
    <s v="B"/>
    <s v="10EMPA03"/>
    <x v="1"/>
    <d v="2024-06-19T00:00:00"/>
    <x v="14"/>
    <x v="1"/>
    <s v="CUMPLE"/>
    <n v="0.3"/>
    <n v="0.3"/>
    <n v="0"/>
    <n v="0.3"/>
    <s v="H"/>
    <n v="1"/>
  </r>
  <r>
    <s v="107021268"/>
    <s v="EMPA00005"/>
    <x v="3"/>
    <s v="EMPAQUE"/>
    <x v="3"/>
    <x v="39"/>
    <s v="LUBRIEXT"/>
    <s v="CORLUBEX"/>
    <s v="B"/>
    <s v="10EMPA03"/>
    <x v="1"/>
    <d v="2024-06-19T00:00:00"/>
    <x v="14"/>
    <x v="1"/>
    <s v="CUMPLE"/>
    <n v="0.5"/>
    <n v="0.5"/>
    <n v="0"/>
    <n v="0.5"/>
    <s v="H"/>
    <n v="1"/>
  </r>
  <r>
    <s v="107025380"/>
    <s v="FORM00001"/>
    <x v="8"/>
    <s v="FORMADO"/>
    <x v="1"/>
    <x v="38"/>
    <s v="LUBRIEXT"/>
    <s v="CORLUBEX"/>
    <s v="B"/>
    <s v="10FORM01"/>
    <x v="1"/>
    <d v="2024-06-22T00:00:00"/>
    <x v="20"/>
    <x v="1"/>
    <s v="CUMPLE"/>
    <n v="0.3"/>
    <n v="0.3"/>
    <n v="0"/>
    <n v="0.3"/>
    <s v="H"/>
    <n v="1"/>
  </r>
  <r>
    <s v="107025380"/>
    <s v="FORM00001"/>
    <x v="8"/>
    <s v="FORMADO"/>
    <x v="3"/>
    <x v="39"/>
    <s v="LUBRIEXT"/>
    <s v="CORLUBEX"/>
    <s v="B"/>
    <s v="10FORM01"/>
    <x v="1"/>
    <d v="2024-06-22T00:00:00"/>
    <x v="20"/>
    <x v="1"/>
    <s v="CUMPLE"/>
    <n v="0.4"/>
    <n v="0.4"/>
    <n v="0"/>
    <n v="0.4"/>
    <s v="H"/>
    <n v="1"/>
  </r>
  <r>
    <s v="107025381"/>
    <s v="FORM00002"/>
    <x v="9"/>
    <s v="FORMADO"/>
    <x v="1"/>
    <x v="38"/>
    <s v="LUBRIEXT"/>
    <s v="CORLUBEX"/>
    <s v="B"/>
    <s v="10FORM01"/>
    <x v="1"/>
    <d v="2024-06-22T00:00:00"/>
    <x v="20"/>
    <x v="1"/>
    <s v="CUMPLE"/>
    <n v="0.3"/>
    <n v="0.3"/>
    <n v="0"/>
    <n v="0.3"/>
    <s v="H"/>
    <n v="1"/>
  </r>
  <r>
    <s v="107025381"/>
    <s v="FORM00002"/>
    <x v="9"/>
    <s v="FORMADO"/>
    <x v="3"/>
    <x v="39"/>
    <s v="LUBRIEXT"/>
    <s v="CORLUBEX"/>
    <s v="B"/>
    <s v="10FORM01"/>
    <x v="1"/>
    <d v="2024-06-22T00:00:00"/>
    <x v="20"/>
    <x v="1"/>
    <s v="CUMPLE"/>
    <n v="0.4"/>
    <n v="0.4"/>
    <n v="0"/>
    <n v="0.4"/>
    <s v="H"/>
    <n v="1"/>
  </r>
  <r>
    <s v="107025382"/>
    <s v="20091108"/>
    <x v="7"/>
    <s v="LINEA DE LARGA VIDA"/>
    <x v="1"/>
    <x v="38"/>
    <s v="LUBRIEXT"/>
    <s v="CORLUBEX"/>
    <s v="B"/>
    <s v="10FORM02"/>
    <x v="1"/>
    <d v="2024-06-22T00:00:00"/>
    <x v="20"/>
    <x v="1"/>
    <s v="CUMPLE"/>
    <n v="0.3"/>
    <n v="0.3"/>
    <n v="0"/>
    <n v="0.3"/>
    <s v="H"/>
    <n v="1"/>
  </r>
  <r>
    <s v="107025382"/>
    <s v="20091108"/>
    <x v="7"/>
    <s v="LINEA DE LARGA VIDA"/>
    <x v="3"/>
    <x v="39"/>
    <s v="LUBRIEXT"/>
    <s v="CORLUBEX"/>
    <s v="B"/>
    <s v="10FORM02"/>
    <x v="1"/>
    <d v="2024-06-22T00:00:00"/>
    <x v="20"/>
    <x v="1"/>
    <s v="CUMPLE"/>
    <n v="0.4"/>
    <n v="0.4"/>
    <n v="0"/>
    <n v="0.4"/>
    <s v="H"/>
    <n v="1"/>
  </r>
  <r>
    <s v="107031020"/>
    <s v="20183406"/>
    <x v="1"/>
    <s v="EMPAQUE RIGIDO"/>
    <x v="1"/>
    <x v="38"/>
    <s v="LUBRIEXT"/>
    <s v="CORLUBEX"/>
    <s v="A"/>
    <s v="10EMPA17"/>
    <x v="1"/>
    <d v="2024-06-24T00:00:00"/>
    <x v="36"/>
    <x v="1"/>
    <s v="CUMPLE"/>
    <n v="0.3"/>
    <n v="0.3"/>
    <n v="0"/>
    <n v="0.3"/>
    <s v="H"/>
    <n v="1"/>
  </r>
  <r>
    <s v="107038656"/>
    <s v="EMPA00039"/>
    <x v="2"/>
    <s v="EMPAQUE"/>
    <x v="1"/>
    <x v="40"/>
    <s v="LUBRIEXT"/>
    <s v="CORLUBEX"/>
    <s v="A"/>
    <s v="10EMPA15"/>
    <x v="1"/>
    <d v="2024-06-26T00:00:00"/>
    <x v="19"/>
    <x v="1"/>
    <s v="CUMPLE"/>
    <n v="0.3"/>
    <n v="0.3"/>
    <n v="0"/>
    <n v="0.3"/>
    <s v="H"/>
    <n v="1"/>
  </r>
  <r>
    <s v="107049627"/>
    <s v="EMPA00039"/>
    <x v="2"/>
    <s v="EMPAQUE"/>
    <x v="1"/>
    <x v="40"/>
    <s v="LUBRIEXT"/>
    <s v="CORLUBEX"/>
    <s v="A"/>
    <s v="10EMPA15"/>
    <x v="1"/>
    <d v="2024-07-03T00:00:00"/>
    <x v="21"/>
    <x v="1"/>
    <s v="CUMPLE"/>
    <n v="0.3"/>
    <n v="0.3"/>
    <n v="0"/>
    <n v="0.3"/>
    <s v="H"/>
    <n v="1"/>
  </r>
  <r>
    <s v="107049629"/>
    <s v="EMPA00005"/>
    <x v="3"/>
    <s v="EMPAQUE"/>
    <x v="1"/>
    <x v="38"/>
    <s v="LUBRIEXT"/>
    <s v="CORLUBEX"/>
    <s v="B"/>
    <s v="10EMPA03"/>
    <x v="1"/>
    <d v="2024-07-03T00:00:00"/>
    <x v="21"/>
    <x v="1"/>
    <s v="CUMPLE"/>
    <n v="0.3"/>
    <n v="0.3"/>
    <n v="0"/>
    <n v="0.3"/>
    <s v="H"/>
    <n v="1"/>
  </r>
  <r>
    <s v="107052352"/>
    <s v="FORM00001"/>
    <x v="8"/>
    <s v="FORMADO"/>
    <x v="1"/>
    <x v="38"/>
    <s v="LUBRIEXT"/>
    <s v="CORLUBEX"/>
    <s v="B"/>
    <s v="10FORM01"/>
    <x v="1"/>
    <d v="2024-07-06T00:00:00"/>
    <x v="3"/>
    <x v="1"/>
    <s v="CUMPLE"/>
    <n v="0.3"/>
    <n v="0.3"/>
    <n v="0"/>
    <n v="0.3"/>
    <s v="H"/>
    <n v="1"/>
  </r>
  <r>
    <s v="107052353"/>
    <s v="FORM00002"/>
    <x v="9"/>
    <s v="FORMADO"/>
    <x v="1"/>
    <x v="38"/>
    <s v="LUBRIEXT"/>
    <s v="CORLUBEX"/>
    <s v="A"/>
    <s v="10FORM01"/>
    <x v="1"/>
    <d v="2024-07-06T00:00:00"/>
    <x v="3"/>
    <x v="1"/>
    <s v="CUMPLE"/>
    <n v="0.3"/>
    <n v="0.3"/>
    <n v="0"/>
    <n v="0.3"/>
    <s v="H"/>
    <n v="1"/>
  </r>
  <r>
    <s v="107052354"/>
    <s v="20091108"/>
    <x v="7"/>
    <s v="LINEA DE LARGA VIDA"/>
    <x v="1"/>
    <x v="38"/>
    <s v="LUBRIEXT"/>
    <s v="CORLUBEX"/>
    <s v="B"/>
    <s v="10FORM02"/>
    <x v="1"/>
    <d v="2024-07-06T00:00:00"/>
    <x v="3"/>
    <x v="1"/>
    <s v="CUMPLE"/>
    <n v="0.3"/>
    <n v="0.3"/>
    <n v="0"/>
    <n v="0.3"/>
    <s v="H"/>
    <n v="1"/>
  </r>
  <r>
    <s v="107059368"/>
    <s v="20183406"/>
    <x v="1"/>
    <s v="EMPAQUE RIGIDO"/>
    <x v="1"/>
    <x v="38"/>
    <s v="LUBRIEXT"/>
    <s v="CORLUBEX"/>
    <s v="B"/>
    <s v="10EMPA17"/>
    <x v="1"/>
    <d v="2024-07-08T00:00:00"/>
    <x v="74"/>
    <x v="1"/>
    <s v="CUMPLE"/>
    <n v="0.3"/>
    <n v="0.3"/>
    <n v="0"/>
    <n v="0.3"/>
    <s v="H"/>
    <n v="1"/>
  </r>
  <r>
    <s v="107063786"/>
    <s v="EMPA00039"/>
    <x v="2"/>
    <s v="EMPAQUE"/>
    <x v="1"/>
    <x v="40"/>
    <s v="LUBRIEXT"/>
    <s v="CORLUBEX"/>
    <s v="A"/>
    <s v="10EMPA15"/>
    <x v="1"/>
    <d v="2024-07-10T00:00:00"/>
    <x v="75"/>
    <x v="1"/>
    <s v="CUMPLE"/>
    <n v="0.3"/>
    <n v="0.3"/>
    <n v="0"/>
    <n v="0.3"/>
    <s v="H"/>
    <n v="1"/>
  </r>
  <r>
    <s v="107080108"/>
    <s v="EMPA00039"/>
    <x v="2"/>
    <s v="EMPAQUE"/>
    <x v="1"/>
    <x v="40"/>
    <s v="LUBRIEXT"/>
    <s v="CORLUBEX"/>
    <s v="A"/>
    <s v="10EMPA15"/>
    <x v="1"/>
    <d v="2024-07-17T00:00:00"/>
    <x v="76"/>
    <x v="1"/>
    <s v="CUMPLE"/>
    <n v="0.3"/>
    <n v="0.3"/>
    <n v="0"/>
    <n v="0.3"/>
    <s v="H"/>
    <n v="1"/>
  </r>
  <r>
    <s v="107080108"/>
    <s v="EMPA00039"/>
    <x v="2"/>
    <s v="EMPAQUE"/>
    <x v="3"/>
    <x v="39"/>
    <s v="LUBRIEXT"/>
    <s v="CORLUBEX"/>
    <s v="A"/>
    <s v="10EMPA15"/>
    <x v="1"/>
    <d v="2024-07-17T00:00:00"/>
    <x v="76"/>
    <x v="1"/>
    <s v="CUMPLE"/>
    <n v="0.4"/>
    <n v="0.4"/>
    <n v="0"/>
    <n v="0.4"/>
    <s v="H"/>
    <n v="1"/>
  </r>
  <r>
    <s v="107080110"/>
    <s v="EMPA00005"/>
    <x v="3"/>
    <s v="EMPAQUE"/>
    <x v="1"/>
    <x v="38"/>
    <s v="LUBRIEXT"/>
    <s v="CORLUBEX"/>
    <s v="B"/>
    <s v="10EMPA03"/>
    <x v="1"/>
    <d v="2024-07-17T00:00:00"/>
    <x v="76"/>
    <x v="1"/>
    <s v="CUMPLE"/>
    <n v="0.3"/>
    <n v="0.3"/>
    <n v="0"/>
    <n v="0.3"/>
    <s v="H"/>
    <n v="1"/>
  </r>
  <r>
    <s v="107080110"/>
    <s v="EMPA00005"/>
    <x v="3"/>
    <s v="EMPAQUE"/>
    <x v="3"/>
    <x v="39"/>
    <s v="LUBRIEXT"/>
    <s v="CORLUBEX"/>
    <s v="B"/>
    <s v="10EMPA03"/>
    <x v="1"/>
    <d v="2024-07-17T00:00:00"/>
    <x v="76"/>
    <x v="1"/>
    <s v="CUMPLE"/>
    <n v="0.5"/>
    <n v="0.5"/>
    <n v="0"/>
    <n v="0.5"/>
    <s v="H"/>
    <n v="1"/>
  </r>
  <r>
    <s v="107083806"/>
    <s v="FORM00001"/>
    <x v="8"/>
    <s v="FORMADO"/>
    <x v="1"/>
    <x v="38"/>
    <s v="LUBRIEXT"/>
    <s v="CORLUBEX"/>
    <s v="B"/>
    <s v="10FORM01"/>
    <x v="1"/>
    <d v="2024-07-20T00:00:00"/>
    <x v="9"/>
    <x v="1"/>
    <s v="CUMPLE"/>
    <n v="0.3"/>
    <n v="0.3"/>
    <n v="0"/>
    <n v="0.3"/>
    <s v="H"/>
    <n v="1"/>
  </r>
  <r>
    <s v="107083806"/>
    <s v="FORM00001"/>
    <x v="8"/>
    <s v="FORMADO"/>
    <x v="3"/>
    <x v="39"/>
    <s v="LUBRIEXT"/>
    <s v="CORLUBEX"/>
    <s v="B"/>
    <s v="10FORM01"/>
    <x v="1"/>
    <d v="2024-07-20T00:00:00"/>
    <x v="9"/>
    <x v="1"/>
    <s v="CUMPLE"/>
    <n v="0.4"/>
    <n v="0.4"/>
    <n v="0"/>
    <n v="0.4"/>
    <s v="H"/>
    <n v="1"/>
  </r>
  <r>
    <s v="107083807"/>
    <s v="FORM00002"/>
    <x v="9"/>
    <s v="FORMADO"/>
    <x v="1"/>
    <x v="38"/>
    <s v="LUBRIEXT"/>
    <s v="CORLUBEX"/>
    <s v="A"/>
    <s v="10FORM01"/>
    <x v="1"/>
    <d v="2024-07-20T00:00:00"/>
    <x v="9"/>
    <x v="1"/>
    <s v="CUMPLE"/>
    <n v="0.3"/>
    <n v="0.3"/>
    <n v="0"/>
    <n v="0.3"/>
    <s v="H"/>
    <n v="1"/>
  </r>
  <r>
    <s v="107083807"/>
    <s v="FORM00002"/>
    <x v="9"/>
    <s v="FORMADO"/>
    <x v="3"/>
    <x v="39"/>
    <s v="LUBRIEXT"/>
    <s v="CORLUBEX"/>
    <s v="A"/>
    <s v="10FORM01"/>
    <x v="1"/>
    <d v="2024-07-20T00:00:00"/>
    <x v="9"/>
    <x v="1"/>
    <s v="CUMPLE"/>
    <n v="0.4"/>
    <n v="0.4"/>
    <n v="0"/>
    <n v="0.4"/>
    <s v="H"/>
    <n v="1"/>
  </r>
  <r>
    <s v="107083808"/>
    <s v="20091108"/>
    <x v="7"/>
    <s v="LINEA DE LARGA VIDA"/>
    <x v="1"/>
    <x v="38"/>
    <s v="LUBRIEXT"/>
    <s v="CORLUBEX"/>
    <s v="B"/>
    <s v="10FORM02"/>
    <x v="1"/>
    <d v="2024-07-20T00:00:00"/>
    <x v="9"/>
    <x v="1"/>
    <s v="CUMPLE"/>
    <n v="0.3"/>
    <n v="0.3"/>
    <n v="0"/>
    <n v="0.3"/>
    <s v="H"/>
    <n v="1"/>
  </r>
  <r>
    <s v="107083808"/>
    <s v="20091108"/>
    <x v="7"/>
    <s v="LINEA DE LARGA VIDA"/>
    <x v="3"/>
    <x v="39"/>
    <s v="LUBRIEXT"/>
    <s v="CORLUBEX"/>
    <s v="B"/>
    <s v="10FORM02"/>
    <x v="1"/>
    <d v="2024-07-20T00:00:00"/>
    <x v="9"/>
    <x v="1"/>
    <s v="CUMPLE"/>
    <n v="0.4"/>
    <n v="0.4"/>
    <n v="0"/>
    <n v="0.4"/>
    <s v="H"/>
    <n v="1"/>
  </r>
  <r>
    <s v="107091166"/>
    <s v="20183406"/>
    <x v="1"/>
    <s v="EMPAQUE RIGIDO"/>
    <x v="1"/>
    <x v="38"/>
    <s v="LUBRIEXT"/>
    <s v="CORLUBEX"/>
    <s v="B"/>
    <s v="10EMPA17"/>
    <x v="1"/>
    <d v="2024-07-22T00:00:00"/>
    <x v="77"/>
    <x v="1"/>
    <s v="CUMPLE"/>
    <n v="0.3"/>
    <n v="0.3"/>
    <n v="0"/>
    <n v="0.3"/>
    <s v="H"/>
    <n v="1"/>
  </r>
  <r>
    <s v="107098832"/>
    <s v="EMPA00039"/>
    <x v="2"/>
    <s v="EMPAQUE"/>
    <x v="1"/>
    <x v="40"/>
    <s v="LUBRIEXT"/>
    <s v="CORLUBEX"/>
    <s v="A"/>
    <s v="10EMPA15"/>
    <x v="1"/>
    <d v="2024-07-24T00:00:00"/>
    <x v="7"/>
    <x v="1"/>
    <s v="CUMPLE"/>
    <n v="0.3"/>
    <n v="0.3"/>
    <n v="0"/>
    <n v="0.3"/>
    <s v="H"/>
    <n v="1"/>
  </r>
  <r>
    <s v="107113459"/>
    <s v="EMPA00039"/>
    <x v="2"/>
    <s v="EMPAQUE"/>
    <x v="1"/>
    <x v="40"/>
    <s v="LUBRIEXT"/>
    <s v="CORLUBEX"/>
    <s v="A"/>
    <s v="10EMPA15"/>
    <x v="1"/>
    <d v="2024-07-31T00:00:00"/>
    <x v="78"/>
    <x v="1"/>
    <s v="CUMPLE"/>
    <n v="0.3"/>
    <n v="0.3"/>
    <n v="0"/>
    <n v="0.3"/>
    <s v="H"/>
    <n v="1"/>
  </r>
  <r>
    <s v="107113461"/>
    <s v="EMPA00005"/>
    <x v="3"/>
    <s v="EMPAQUE"/>
    <x v="1"/>
    <x v="38"/>
    <s v="LUBRIEXT"/>
    <s v="CORLUBEX"/>
    <s v="B"/>
    <s v="10EMPA03"/>
    <x v="1"/>
    <d v="2024-07-31T00:00:00"/>
    <x v="78"/>
    <x v="1"/>
    <s v="CUMPLE"/>
    <n v="0.3"/>
    <n v="0.3"/>
    <n v="0"/>
    <n v="0.3"/>
    <s v="H"/>
    <n v="1"/>
  </r>
  <r>
    <s v="107116276"/>
    <s v="FORM00001"/>
    <x v="8"/>
    <s v="FORMADO"/>
    <x v="1"/>
    <x v="38"/>
    <s v="LUBRIEXT"/>
    <s v="CORLUBEX"/>
    <s v="A"/>
    <s v="10FORM01"/>
    <x v="1"/>
    <d v="2024-08-03T00:00:00"/>
    <x v="0"/>
    <x v="0"/>
    <s v="NO CUMPLE"/>
    <n v="0"/>
    <n v="0.3"/>
    <n v="-0.3"/>
    <n v="0.3"/>
    <s v="H"/>
    <n v="0"/>
  </r>
  <r>
    <s v="107116277"/>
    <s v="FORM00002"/>
    <x v="9"/>
    <s v="FORMADO"/>
    <x v="1"/>
    <x v="38"/>
    <s v="LUBRIEXT"/>
    <s v="CORLUBEX"/>
    <s v="A"/>
    <s v="10FORM01"/>
    <x v="1"/>
    <d v="2024-08-03T00:00:00"/>
    <x v="0"/>
    <x v="0"/>
    <s v="NO CUMPLE"/>
    <n v="0"/>
    <n v="0.3"/>
    <n v="-0.3"/>
    <n v="0.3"/>
    <s v="H"/>
    <n v="0"/>
  </r>
  <r>
    <s v="107116278"/>
    <s v="20091108"/>
    <x v="7"/>
    <s v="LINEA DE LARGA VIDA"/>
    <x v="1"/>
    <x v="38"/>
    <s v="LUBRIEXT"/>
    <s v="CORLUBEX"/>
    <s v="B"/>
    <s v="10FORM02"/>
    <x v="1"/>
    <d v="2024-08-03T00:00:00"/>
    <x v="0"/>
    <x v="0"/>
    <s v="NO CUMPLE"/>
    <n v="0"/>
    <n v="0.3"/>
    <n v="-0.3"/>
    <n v="0.3"/>
    <s v="H"/>
    <n v="0"/>
  </r>
  <r>
    <s v="107124449"/>
    <s v="20183406"/>
    <x v="1"/>
    <s v="EMPAQUE RIGIDO"/>
    <x v="1"/>
    <x v="38"/>
    <s v="LUBRIEXT"/>
    <s v="CORLUBEX"/>
    <s v="B"/>
    <s v="10EMPA17"/>
    <x v="1"/>
    <d v="2024-08-05T00:00:00"/>
    <x v="0"/>
    <x v="0"/>
    <s v="NO CUMPLE"/>
    <n v="0"/>
    <n v="0.3"/>
    <n v="-0.3"/>
    <n v="0.3"/>
    <s v="H"/>
    <n v="0"/>
  </r>
  <r>
    <s v="107129567"/>
    <s v="EMPA00039"/>
    <x v="2"/>
    <s v="EMPAQUE"/>
    <x v="1"/>
    <x v="40"/>
    <s v="LUBRIEXT"/>
    <s v="CORLUBEX"/>
    <s v="A"/>
    <s v="10EMPA15"/>
    <x v="1"/>
    <d v="2024-08-07T00:00:00"/>
    <x v="0"/>
    <x v="0"/>
    <s v="NO CUMPLE"/>
    <n v="0"/>
    <n v="0.3"/>
    <n v="-0.3"/>
    <n v="0.3"/>
    <s v="H"/>
    <n v="0"/>
  </r>
  <r>
    <s v="107144316"/>
    <s v="EMPA00039"/>
    <x v="2"/>
    <s v="EMPAQUE"/>
    <x v="1"/>
    <x v="40"/>
    <s v="LUBRIEXT"/>
    <s v="CORLUBEX"/>
    <s v="A"/>
    <s v="10EMPA15"/>
    <x v="1"/>
    <d v="2024-08-14T00:00:00"/>
    <x v="0"/>
    <x v="0"/>
    <s v="NO CUMPLE"/>
    <n v="0"/>
    <n v="0.3"/>
    <n v="-0.3"/>
    <n v="0.3"/>
    <s v="H"/>
    <n v="0"/>
  </r>
  <r>
    <s v="107144316"/>
    <s v="EMPA00039"/>
    <x v="2"/>
    <s v="EMPAQUE"/>
    <x v="3"/>
    <x v="39"/>
    <s v="LUBRIEXT"/>
    <s v="CORLUBEX"/>
    <s v="A"/>
    <s v="10EMPA15"/>
    <x v="1"/>
    <d v="2024-08-14T00:00:00"/>
    <x v="0"/>
    <x v="0"/>
    <s v="NO CUMPLE"/>
    <n v="0"/>
    <n v="0.4"/>
    <n v="-0.4"/>
    <n v="0.4"/>
    <s v="H"/>
    <n v="0"/>
  </r>
  <r>
    <s v="107144318"/>
    <s v="EMPA00005"/>
    <x v="3"/>
    <s v="EMPAQUE"/>
    <x v="1"/>
    <x v="38"/>
    <s v="LUBRIEXT"/>
    <s v="CORLUBEX"/>
    <s v="B"/>
    <s v="10EMPA03"/>
    <x v="1"/>
    <d v="2024-08-14T00:00:00"/>
    <x v="0"/>
    <x v="0"/>
    <s v="NO CUMPLE"/>
    <n v="0"/>
    <n v="0.3"/>
    <n v="-0.3"/>
    <n v="0.3"/>
    <s v="H"/>
    <n v="0"/>
  </r>
  <r>
    <s v="107144318"/>
    <s v="EMPA00005"/>
    <x v="3"/>
    <s v="EMPAQUE"/>
    <x v="3"/>
    <x v="39"/>
    <s v="LUBRIEXT"/>
    <s v="CORLUBEX"/>
    <s v="B"/>
    <s v="10EMPA03"/>
    <x v="1"/>
    <d v="2024-08-14T00:00:00"/>
    <x v="0"/>
    <x v="0"/>
    <s v="NO CUMPLE"/>
    <n v="0"/>
    <n v="0.5"/>
    <n v="-0.5"/>
    <n v="0.5"/>
    <s v="H"/>
    <n v="0"/>
  </r>
  <r>
    <s v="107147328"/>
    <s v="FORM00001"/>
    <x v="8"/>
    <s v="FORMADO"/>
    <x v="1"/>
    <x v="38"/>
    <s v="LUBRIEXT"/>
    <s v="CORLUBEX"/>
    <s v="A"/>
    <s v="10FORM01"/>
    <x v="1"/>
    <d v="2024-08-17T00:00:00"/>
    <x v="0"/>
    <x v="0"/>
    <s v="NO CUMPLE"/>
    <n v="0"/>
    <n v="0.3"/>
    <n v="-0.3"/>
    <n v="0.3"/>
    <s v="H"/>
    <n v="0"/>
  </r>
  <r>
    <s v="107147328"/>
    <s v="FORM00001"/>
    <x v="8"/>
    <s v="FORMADO"/>
    <x v="3"/>
    <x v="39"/>
    <s v="LUBRIEXT"/>
    <s v="CORLUBEX"/>
    <s v="A"/>
    <s v="10FORM01"/>
    <x v="1"/>
    <d v="2024-08-17T00:00:00"/>
    <x v="0"/>
    <x v="0"/>
    <s v="NO CUMPLE"/>
    <n v="0"/>
    <n v="0.4"/>
    <n v="-0.4"/>
    <n v="0.4"/>
    <s v="H"/>
    <n v="0"/>
  </r>
  <r>
    <s v="107147329"/>
    <s v="FORM00002"/>
    <x v="9"/>
    <s v="FORMADO"/>
    <x v="1"/>
    <x v="38"/>
    <s v="LUBRIEXT"/>
    <s v="CORLUBEX"/>
    <s v="A"/>
    <s v="10FORM01"/>
    <x v="1"/>
    <d v="2024-08-17T00:00:00"/>
    <x v="0"/>
    <x v="0"/>
    <s v="NO CUMPLE"/>
    <n v="0"/>
    <n v="0.3"/>
    <n v="-0.3"/>
    <n v="0.3"/>
    <s v="H"/>
    <n v="0"/>
  </r>
  <r>
    <s v="107147329"/>
    <s v="FORM00002"/>
    <x v="9"/>
    <s v="FORMADO"/>
    <x v="3"/>
    <x v="39"/>
    <s v="LUBRIEXT"/>
    <s v="CORLUBEX"/>
    <s v="A"/>
    <s v="10FORM01"/>
    <x v="1"/>
    <d v="2024-08-17T00:00:00"/>
    <x v="0"/>
    <x v="0"/>
    <s v="NO CUMPLE"/>
    <n v="0"/>
    <n v="0.4"/>
    <n v="-0.4"/>
    <n v="0.4"/>
    <s v="H"/>
    <n v="0"/>
  </r>
  <r>
    <s v="107147330"/>
    <s v="20091108"/>
    <x v="7"/>
    <s v="LINEA DE LARGA VIDA"/>
    <x v="1"/>
    <x v="38"/>
    <s v="LUBRIEXT"/>
    <s v="CORLUBEX"/>
    <s v="B"/>
    <s v="10FORM02"/>
    <x v="1"/>
    <d v="2024-08-17T00:00:00"/>
    <x v="0"/>
    <x v="0"/>
    <s v="NO CUMPLE"/>
    <n v="0"/>
    <n v="0.3"/>
    <n v="-0.3"/>
    <n v="0.3"/>
    <s v="H"/>
    <n v="0"/>
  </r>
  <r>
    <s v="107147330"/>
    <s v="20091108"/>
    <x v="7"/>
    <s v="LINEA DE LARGA VIDA"/>
    <x v="3"/>
    <x v="39"/>
    <s v="LUBRIEXT"/>
    <s v="CORLUBEX"/>
    <s v="B"/>
    <s v="10FORM02"/>
    <x v="1"/>
    <d v="2024-08-17T00:00:00"/>
    <x v="0"/>
    <x v="0"/>
    <s v="NO CUMPLE"/>
    <n v="0"/>
    <n v="0.4"/>
    <n v="-0.4"/>
    <n v="0.4"/>
    <s v="H"/>
    <n v="0"/>
  </r>
  <r>
    <s v="107156725"/>
    <s v="20183406"/>
    <x v="1"/>
    <s v="EMPAQUE RIGIDO"/>
    <x v="1"/>
    <x v="38"/>
    <s v="LUBRIEXT"/>
    <s v="CORLUBEX"/>
    <s v="B"/>
    <s v="10EMPA17"/>
    <x v="1"/>
    <d v="2024-08-19T00:00:00"/>
    <x v="0"/>
    <x v="0"/>
    <s v="NO CUMPLE"/>
    <n v="0"/>
    <n v="0.3"/>
    <n v="-0.3"/>
    <n v="0.3"/>
    <s v="H"/>
    <n v="0"/>
  </r>
  <r>
    <s v="107162282"/>
    <s v="EMPA00039"/>
    <x v="2"/>
    <s v="EMPAQUE"/>
    <x v="1"/>
    <x v="40"/>
    <s v="LUBRIEXT"/>
    <s v="CORLUBEX"/>
    <s v="A"/>
    <s v="10EMPA15"/>
    <x v="1"/>
    <d v="2024-08-21T00:00:00"/>
    <x v="0"/>
    <x v="0"/>
    <s v="NO CUMPLE"/>
    <n v="0"/>
    <n v="0.3"/>
    <n v="-0.3"/>
    <n v="0.3"/>
    <s v="H"/>
    <n v="0"/>
  </r>
  <r>
    <s v="107184895"/>
    <s v="EMPA00039"/>
    <x v="2"/>
    <s v="EMPAQUE"/>
    <x v="1"/>
    <x v="40"/>
    <s v="LUBRIEXT"/>
    <s v="CORLUBEX"/>
    <s v="A"/>
    <s v="10EMPA15"/>
    <x v="1"/>
    <d v="2024-08-28T00:00:00"/>
    <x v="0"/>
    <x v="0"/>
    <s v="NO CUMPLE"/>
    <n v="0"/>
    <n v="0.3"/>
    <n v="-0.3"/>
    <n v="0.3"/>
    <s v="H"/>
    <n v="0"/>
  </r>
  <r>
    <s v="107184897"/>
    <s v="EMPA00005"/>
    <x v="3"/>
    <s v="EMPAQUE"/>
    <x v="1"/>
    <x v="38"/>
    <s v="LUBRIEXT"/>
    <s v="CORLUBEX"/>
    <s v="B"/>
    <s v="10EMPA03"/>
    <x v="1"/>
    <d v="2024-08-28T00:00:00"/>
    <x v="0"/>
    <x v="0"/>
    <s v="NO CUMPLE"/>
    <n v="0"/>
    <n v="0.3"/>
    <n v="-0.3"/>
    <n v="0.3"/>
    <s v="H"/>
    <n v="0"/>
  </r>
  <r>
    <s v="107187936"/>
    <s v="FORM00001"/>
    <x v="8"/>
    <s v="FORMADO"/>
    <x v="1"/>
    <x v="38"/>
    <s v="LUBRIEXT"/>
    <s v="CORLUBEX"/>
    <s v="A"/>
    <s v="10FORM01"/>
    <x v="1"/>
    <d v="2024-08-31T00:00:00"/>
    <x v="0"/>
    <x v="0"/>
    <s v="NO CUMPLE"/>
    <n v="0"/>
    <n v="0.3"/>
    <n v="-0.3"/>
    <n v="0.3"/>
    <s v="H"/>
    <n v="0"/>
  </r>
  <r>
    <s v="107187937"/>
    <s v="FORM00002"/>
    <x v="9"/>
    <s v="FORMADO"/>
    <x v="1"/>
    <x v="38"/>
    <s v="LUBRIEXT"/>
    <s v="CORLUBEX"/>
    <s v="A"/>
    <s v="10FORM01"/>
    <x v="1"/>
    <d v="2024-08-31T00:00:00"/>
    <x v="0"/>
    <x v="0"/>
    <s v="NO CUMPLE"/>
    <n v="0"/>
    <n v="0.3"/>
    <n v="-0.3"/>
    <n v="0.3"/>
    <s v="H"/>
    <n v="0"/>
  </r>
  <r>
    <s v="107187938"/>
    <s v="20091108"/>
    <x v="7"/>
    <s v="LINEA DE LARGA VIDA"/>
    <x v="1"/>
    <x v="38"/>
    <s v="LUBRIEXT"/>
    <s v="CORLUBEX"/>
    <s v="B"/>
    <s v="10FORM02"/>
    <x v="1"/>
    <d v="2024-08-31T00:00:00"/>
    <x v="0"/>
    <x v="0"/>
    <s v="NO CUMPLE"/>
    <n v="0"/>
    <n v="0.3"/>
    <n v="-0.3"/>
    <n v="0.3"/>
    <s v="H"/>
    <n v="0"/>
  </r>
  <r>
    <s v="106986223"/>
    <s v="FORM00002"/>
    <x v="9"/>
    <s v="FORMADO"/>
    <x v="11"/>
    <x v="37"/>
    <s v="ELECTI13"/>
    <s v="COORTU02"/>
    <s v="B"/>
    <s v="10FORM01"/>
    <x v="0"/>
    <d v="2024-06-06T00:00:00"/>
    <x v="36"/>
    <x v="1"/>
    <s v="NO CUMPLE"/>
    <n v="1.5"/>
    <n v="4"/>
    <n v="-2.5"/>
    <n v="4"/>
    <s v="H"/>
    <n v="0.375"/>
  </r>
  <r>
    <s v="106986223"/>
    <s v="FORM00002"/>
    <x v="9"/>
    <s v="FORMADO"/>
    <x v="0"/>
    <x v="42"/>
    <s v="ELECTI13"/>
    <s v="COORTU02"/>
    <s v="B"/>
    <s v="10FORM01"/>
    <x v="0"/>
    <d v="2024-06-06T00:00:00"/>
    <x v="35"/>
    <x v="1"/>
    <s v="NO CUMPLE"/>
    <n v="3"/>
    <n v="2"/>
    <n v="1"/>
    <n v="6"/>
    <s v="H"/>
    <n v="1.5"/>
  </r>
  <r>
    <s v="106989071"/>
    <s v="EMPA00005"/>
    <x v="3"/>
    <s v="EMPAQUE"/>
    <x v="1"/>
    <x v="19"/>
    <s v="ELECTI03"/>
    <s v="COORTU01"/>
    <s v="B"/>
    <s v="10EMPA03"/>
    <x v="0"/>
    <d v="2024-06-05T00:00:00"/>
    <x v="72"/>
    <x v="1"/>
    <s v="CUMPLE"/>
    <n v="1.5"/>
    <n v="2"/>
    <n v="-0.5"/>
    <n v="1.5"/>
    <s v="H"/>
    <n v="0.75"/>
  </r>
  <r>
    <s v="107002609"/>
    <s v="20388176"/>
    <x v="0"/>
    <s v="EMBUTIDO SALCHICHON"/>
    <x v="0"/>
    <x v="0"/>
    <s v="MECANI17"/>
    <s v="COORTU01"/>
    <s v="B"/>
    <s v="10EMBU16"/>
    <x v="0"/>
    <d v="2024-05-31T00:00:00"/>
    <x v="79"/>
    <x v="1"/>
    <s v="CUMPLE"/>
    <n v="1"/>
    <n v="1"/>
    <n v="0"/>
    <n v="1"/>
    <s v="H"/>
    <n v="1"/>
  </r>
  <r>
    <s v="106976435"/>
    <s v="20183406"/>
    <x v="1"/>
    <s v="EMPAQUE RIGIDO"/>
    <x v="3"/>
    <x v="6"/>
    <s v="ELECTI03"/>
    <s v="COORTU03"/>
    <s v="B"/>
    <s v="10EMPA17"/>
    <x v="0"/>
    <d v="2024-05-30T00:00:00"/>
    <x v="80"/>
    <x v="1"/>
    <s v="CUMPLE"/>
    <n v="1"/>
    <n v="4"/>
    <n v="-3"/>
    <n v="1"/>
    <s v="H"/>
    <n v="0.25"/>
  </r>
  <r>
    <s v="106965665"/>
    <s v="EMPA00039"/>
    <x v="2"/>
    <s v="EMPAQUE"/>
    <x v="3"/>
    <x v="7"/>
    <s v="ELECTI01"/>
    <s v="COORTU01"/>
    <s v="A"/>
    <s v="10EMPA15"/>
    <x v="0"/>
    <d v="2024-05-29T00:00:00"/>
    <x v="71"/>
    <x v="1"/>
    <s v="CUMPLE"/>
    <n v="1"/>
    <n v="1"/>
    <n v="0"/>
    <n v="1"/>
    <s v="H"/>
    <n v="1"/>
  </r>
  <r>
    <s v="106965665"/>
    <s v="EMPA00039"/>
    <x v="2"/>
    <s v="EMPAQUE"/>
    <x v="2"/>
    <x v="8"/>
    <s v="ELECTI01"/>
    <s v="COORTU01"/>
    <s v="A"/>
    <s v="10EMPA15"/>
    <x v="0"/>
    <d v="2024-05-29T00:00:00"/>
    <x v="81"/>
    <x v="1"/>
    <s v="NO CUMPLE"/>
    <n v="1"/>
    <n v="1"/>
    <n v="0"/>
    <n v="1"/>
    <s v="H"/>
    <n v="1"/>
  </r>
  <r>
    <s v="106962867"/>
    <s v="EMPA00005"/>
    <x v="3"/>
    <s v="EMPAQUE"/>
    <x v="3"/>
    <x v="7"/>
    <s v="ELECTI01"/>
    <s v="COORTU01"/>
    <s v="B"/>
    <s v="10EMPA03"/>
    <x v="0"/>
    <d v="2024-05-28T00:00:00"/>
    <x v="82"/>
    <x v="1"/>
    <s v="CUMPLE"/>
    <n v="1"/>
    <n v="1"/>
    <n v="0"/>
    <n v="1"/>
    <s v="H"/>
    <n v="1"/>
  </r>
  <r>
    <s v="106962867"/>
    <s v="EMPA00005"/>
    <x v="3"/>
    <s v="EMPAQUE"/>
    <x v="2"/>
    <x v="8"/>
    <s v="ELECTI01"/>
    <s v="COORTU01"/>
    <s v="B"/>
    <s v="10EMPA03"/>
    <x v="0"/>
    <d v="2024-05-28T00:00:00"/>
    <x v="82"/>
    <x v="1"/>
    <s v="CUMPLE"/>
    <n v="1"/>
    <n v="1"/>
    <n v="0"/>
    <n v="1"/>
    <s v="H"/>
    <n v="1"/>
  </r>
  <r>
    <s v="106953209"/>
    <s v="GRAP00017"/>
    <x v="4"/>
    <s v="EMBUTIDO SALCHICHON"/>
    <x v="1"/>
    <x v="34"/>
    <s v="MECANI17"/>
    <s v="COORTU02"/>
    <s v="B"/>
    <s v="10EMBU16"/>
    <x v="0"/>
    <d v="2024-05-25T00:00:00"/>
    <x v="79"/>
    <x v="1"/>
    <s v="NO CUMPLE"/>
    <n v="2"/>
    <n v="2"/>
    <n v="0"/>
    <n v="2"/>
    <s v="H"/>
    <n v="1"/>
  </r>
  <r>
    <s v="106953209"/>
    <s v="GRAP00017"/>
    <x v="4"/>
    <s v="EMBUTIDO SALCHICHON"/>
    <x v="3"/>
    <x v="10"/>
    <s v="ELTROINT"/>
    <s v="COORTU02"/>
    <s v="B"/>
    <s v="10EMBU16"/>
    <x v="0"/>
    <d v="2024-05-25T00:00:00"/>
    <x v="83"/>
    <x v="1"/>
    <s v="CUMPLE"/>
    <n v="2"/>
    <n v="2"/>
    <n v="0"/>
    <n v="2"/>
    <s v="H"/>
    <n v="1"/>
  </r>
  <r>
    <s v="106953209"/>
    <s v="GRAP00017"/>
    <x v="4"/>
    <s v="EMBUTIDO SALCHICHON"/>
    <x v="0"/>
    <x v="11"/>
    <s v="ELECTI04"/>
    <s v="COORTU02"/>
    <s v="B"/>
    <s v="10EMBU16"/>
    <x v="0"/>
    <d v="2024-05-25T00:00:00"/>
    <x v="84"/>
    <x v="1"/>
    <s v="NO CUMPLE"/>
    <n v="1.5"/>
    <n v="1"/>
    <n v="0.5"/>
    <n v="0.3"/>
    <s v="H"/>
    <n v="1.5"/>
  </r>
  <r>
    <s v="106943561"/>
    <s v="EMPA00005"/>
    <x v="3"/>
    <s v="EMPAQUE"/>
    <x v="9"/>
    <x v="43"/>
    <s v="INSTRINT"/>
    <s v="COORTU01"/>
    <s v="B"/>
    <s v="10EMPA03"/>
    <x v="0"/>
    <d v="2024-05-22T00:00:00"/>
    <x v="85"/>
    <x v="1"/>
    <s v="NO CUMPLE"/>
    <n v="1"/>
    <n v="2"/>
    <n v="-1"/>
    <n v="2"/>
    <s v="H"/>
    <n v="0.5"/>
  </r>
  <r>
    <s v="106958634"/>
    <s v="20388176"/>
    <x v="0"/>
    <s v="EMBUTIDO SALCHICHON"/>
    <x v="1"/>
    <x v="12"/>
    <s v="MECANIOP"/>
    <s v="COORTU01"/>
    <s v="B"/>
    <s v="10EMBU16"/>
    <x v="0"/>
    <d v="2024-05-19T00:00:00"/>
    <x v="80"/>
    <x v="1"/>
    <s v="CUMPLE"/>
    <n v="1"/>
    <n v="4"/>
    <n v="-3"/>
    <n v="4"/>
    <s v="H"/>
    <n v="0.25"/>
  </r>
  <r>
    <s v="106958634"/>
    <s v="20388176"/>
    <x v="0"/>
    <s v="EMBUTIDO SALCHICHON"/>
    <x v="4"/>
    <x v="11"/>
    <s v="ELECTI04"/>
    <s v="COORTU01"/>
    <s v="B"/>
    <s v="10EMBU16"/>
    <x v="0"/>
    <d v="2024-05-19T00:00:00"/>
    <x v="85"/>
    <x v="1"/>
    <s v="NO CUMPLE"/>
    <n v="1"/>
    <n v="2"/>
    <n v="-1"/>
    <n v="1"/>
    <s v="H"/>
    <n v="0.5"/>
  </r>
  <r>
    <s v="106933248"/>
    <s v="20091108"/>
    <x v="7"/>
    <s v="LINEA DE LARGA VIDA"/>
    <x v="1"/>
    <x v="14"/>
    <s v="MECANI21"/>
    <s v="COORTU02"/>
    <s v="B"/>
    <s v="10FORM02"/>
    <x v="0"/>
    <d v="2024-05-17T00:00:00"/>
    <x v="71"/>
    <x v="1"/>
    <s v="NO CUMPLE"/>
    <n v="4"/>
    <n v="8"/>
    <n v="-4"/>
    <n v="8"/>
    <s v="H"/>
    <n v="0.5"/>
  </r>
  <r>
    <s v="106933279"/>
    <s v="20425542"/>
    <x v="6"/>
    <s v="FORMADO"/>
    <x v="3"/>
    <x v="14"/>
    <s v="MECANI21"/>
    <s v="COORMTTO"/>
    <s v="B"/>
    <s v="10FORM01"/>
    <x v="0"/>
    <d v="2024-05-17T00:00:00"/>
    <x v="86"/>
    <x v="1"/>
    <s v="CUMPLE"/>
    <n v="4"/>
    <n v="4"/>
    <n v="0"/>
    <n v="4"/>
    <s v="H"/>
    <n v="1"/>
  </r>
  <r>
    <s v="106933279"/>
    <s v="20425542"/>
    <x v="6"/>
    <s v="FORMADO"/>
    <x v="2"/>
    <x v="13"/>
    <s v="MECANI21"/>
    <s v="COORMTTO"/>
    <s v="B"/>
    <s v="10FORM01"/>
    <x v="0"/>
    <d v="2024-05-17T00:00:00"/>
    <x v="84"/>
    <x v="1"/>
    <s v="NO CUMPLE"/>
    <n v="6"/>
    <n v="3"/>
    <n v="3"/>
    <n v="3"/>
    <s v="H"/>
    <n v="2"/>
  </r>
  <r>
    <s v="106933278"/>
    <s v="20388054"/>
    <x v="5"/>
    <s v="FORMADO"/>
    <x v="3"/>
    <x v="14"/>
    <s v="MECANI12"/>
    <s v="COORTU01"/>
    <s v="B"/>
    <s v="10FORM01"/>
    <x v="0"/>
    <d v="2024-05-17T00:00:00"/>
    <x v="71"/>
    <x v="1"/>
    <s v="NO CUMPLE"/>
    <n v="4"/>
    <n v="4"/>
    <n v="0"/>
    <n v="4"/>
    <s v="H"/>
    <n v="1"/>
  </r>
  <r>
    <s v="106933278"/>
    <s v="20388054"/>
    <x v="5"/>
    <s v="FORMADO"/>
    <x v="2"/>
    <x v="13"/>
    <s v="MECANI12"/>
    <s v="COORTU01"/>
    <s v="B"/>
    <s v="10FORM01"/>
    <x v="0"/>
    <d v="2024-05-17T00:00:00"/>
    <x v="71"/>
    <x v="1"/>
    <s v="NO CUMPLE"/>
    <n v="3"/>
    <n v="3"/>
    <n v="0"/>
    <n v="3"/>
    <s v="H"/>
    <n v="1"/>
  </r>
  <r>
    <s v="106933278"/>
    <s v="20388054"/>
    <x v="5"/>
    <s v="FORMADO"/>
    <x v="4"/>
    <x v="13"/>
    <s v="ELTROINT"/>
    <s v="COORTU01"/>
    <s v="B"/>
    <s v="10FORM01"/>
    <x v="0"/>
    <d v="2024-05-17T00:00:00"/>
    <x v="80"/>
    <x v="1"/>
    <s v="NO CUMPLE"/>
    <n v="3"/>
    <n v="3"/>
    <n v="0"/>
    <n v="3"/>
    <s v="H"/>
    <n v="1"/>
  </r>
  <r>
    <s v="106933278"/>
    <s v="20388054"/>
    <x v="5"/>
    <s v="FORMADO"/>
    <x v="7"/>
    <x v="37"/>
    <s v="ELTROINT"/>
    <s v="COORTU01"/>
    <s v="B"/>
    <s v="10FORM01"/>
    <x v="0"/>
    <d v="2024-05-17T00:00:00"/>
    <x v="80"/>
    <x v="1"/>
    <s v="NO CUMPLE"/>
    <n v="3"/>
    <n v="4"/>
    <n v="-1"/>
    <n v="4"/>
    <s v="H"/>
    <n v="0.75"/>
  </r>
  <r>
    <s v="106933279"/>
    <s v="20425542"/>
    <x v="6"/>
    <s v="FORMADO"/>
    <x v="4"/>
    <x v="13"/>
    <s v="ELTROINT"/>
    <s v="COORMTTO"/>
    <s v="B"/>
    <s v="10FORM01"/>
    <x v="0"/>
    <d v="2024-05-17T00:00:00"/>
    <x v="69"/>
    <x v="1"/>
    <s v="NO CUMPLE"/>
    <n v="2.5"/>
    <n v="3"/>
    <n v="-0.5"/>
    <n v="3"/>
    <s v="H"/>
    <n v="0.83333333333333337"/>
  </r>
  <r>
    <s v="106933279"/>
    <s v="20425542"/>
    <x v="6"/>
    <s v="FORMADO"/>
    <x v="7"/>
    <x v="37"/>
    <s v="ELTROINT"/>
    <s v="COORMTTO"/>
    <s v="B"/>
    <s v="10FORM01"/>
    <x v="0"/>
    <d v="2024-05-17T00:00:00"/>
    <x v="69"/>
    <x v="1"/>
    <s v="NO CUMPLE"/>
    <n v="3"/>
    <n v="4"/>
    <n v="-1"/>
    <n v="4"/>
    <s v="H"/>
    <n v="0.75"/>
  </r>
  <r>
    <s v="106933248"/>
    <s v="20091108"/>
    <x v="7"/>
    <s v="LINEA DE LARGA VIDA"/>
    <x v="3"/>
    <x v="14"/>
    <s v="ELECTI13"/>
    <s v="COORTU02"/>
    <s v="B"/>
    <s v="10FORM02"/>
    <x v="0"/>
    <d v="2024-05-17T00:00:00"/>
    <x v="80"/>
    <x v="1"/>
    <s v="NO CUMPLE"/>
    <n v="2"/>
    <n v="2"/>
    <n v="0"/>
    <n v="2"/>
    <s v="H"/>
    <n v="1"/>
  </r>
  <r>
    <s v="106933278"/>
    <s v="20388054"/>
    <x v="5"/>
    <s v="FORMADO"/>
    <x v="6"/>
    <x v="14"/>
    <s v="ELECTI13"/>
    <s v="COORTU01"/>
    <s v="B"/>
    <s v="10FORM01"/>
    <x v="0"/>
    <d v="2024-05-17T00:00:00"/>
    <x v="87"/>
    <x v="1"/>
    <s v="NO CUMPLE"/>
    <n v="1.5"/>
    <n v="2"/>
    <n v="-0.5"/>
    <n v="2"/>
    <s v="H"/>
    <n v="0.75"/>
  </r>
  <r>
    <s v="106933278"/>
    <s v="20388054"/>
    <x v="5"/>
    <s v="FORMADO"/>
    <x v="5"/>
    <x v="13"/>
    <s v="ELECTI13"/>
    <s v="COORTU01"/>
    <s v="B"/>
    <s v="10FORM01"/>
    <x v="0"/>
    <d v="2024-05-17T00:00:00"/>
    <x v="88"/>
    <x v="1"/>
    <s v="CUMPLE"/>
    <n v="1"/>
    <n v="2"/>
    <n v="-1"/>
    <n v="2"/>
    <s v="H"/>
    <n v="0.5"/>
  </r>
  <r>
    <s v="106933278"/>
    <s v="20388054"/>
    <x v="5"/>
    <s v="FORMADO"/>
    <x v="11"/>
    <x v="37"/>
    <s v="ELECTI13"/>
    <s v="COORTU01"/>
    <s v="B"/>
    <s v="10FORM01"/>
    <x v="0"/>
    <d v="2024-05-17T00:00:00"/>
    <x v="87"/>
    <x v="1"/>
    <s v="NO CUMPLE"/>
    <n v="1"/>
    <n v="1"/>
    <n v="0"/>
    <n v="4"/>
    <s v="H"/>
    <n v="1"/>
  </r>
  <r>
    <s v="106933278"/>
    <s v="20388054"/>
    <x v="5"/>
    <s v="FORMADO"/>
    <x v="0"/>
    <x v="42"/>
    <s v="ELECTI13"/>
    <s v="COORTU01"/>
    <s v="B"/>
    <s v="10FORM01"/>
    <x v="0"/>
    <d v="2024-05-17T00:00:00"/>
    <x v="87"/>
    <x v="1"/>
    <s v="NO CUMPLE"/>
    <n v="1.5"/>
    <n v="2"/>
    <n v="-0.5"/>
    <n v="4"/>
    <s v="H"/>
    <n v="0.75"/>
  </r>
  <r>
    <s v="106933279"/>
    <s v="20425542"/>
    <x v="6"/>
    <s v="FORMADO"/>
    <x v="6"/>
    <x v="14"/>
    <s v="ELECTI13"/>
    <s v="COORMTTO"/>
    <s v="B"/>
    <s v="10FORM01"/>
    <x v="0"/>
    <d v="2024-05-17T00:00:00"/>
    <x v="68"/>
    <x v="1"/>
    <s v="NO CUMPLE"/>
    <n v="2"/>
    <n v="4"/>
    <n v="-2"/>
    <n v="2"/>
    <s v="H"/>
    <n v="0.5"/>
  </r>
  <r>
    <s v="106933279"/>
    <s v="20425542"/>
    <x v="6"/>
    <s v="FORMADO"/>
    <x v="5"/>
    <x v="13"/>
    <s v="ELECTI13"/>
    <s v="COORMTTO"/>
    <s v="B"/>
    <s v="10FORM01"/>
    <x v="0"/>
    <d v="2024-05-17T00:00:00"/>
    <x v="68"/>
    <x v="1"/>
    <s v="NO CUMPLE"/>
    <n v="1"/>
    <n v="4"/>
    <n v="-3"/>
    <n v="2"/>
    <s v="H"/>
    <n v="0.25"/>
  </r>
  <r>
    <s v="106933279"/>
    <s v="20425542"/>
    <x v="6"/>
    <s v="FORMADO"/>
    <x v="11"/>
    <x v="37"/>
    <s v="ELECTI13"/>
    <s v="COORMTTO"/>
    <s v="B"/>
    <s v="10FORM01"/>
    <x v="0"/>
    <d v="2024-05-17T00:00:00"/>
    <x v="68"/>
    <x v="1"/>
    <s v="NO CUMPLE"/>
    <n v="1"/>
    <n v="2"/>
    <n v="-1"/>
    <n v="4"/>
    <s v="H"/>
    <n v="0.5"/>
  </r>
  <r>
    <s v="106933279"/>
    <s v="20425542"/>
    <x v="6"/>
    <s v="FORMADO"/>
    <x v="0"/>
    <x v="42"/>
    <s v="ELECTI13"/>
    <s v="COORMTTO"/>
    <s v="B"/>
    <s v="10FORM01"/>
    <x v="0"/>
    <d v="2024-05-17T00:00:00"/>
    <x v="68"/>
    <x v="1"/>
    <s v="NO CUMPLE"/>
    <n v="2"/>
    <n v="3"/>
    <n v="-1"/>
    <n v="4"/>
    <s v="H"/>
    <n v="0.66666666666666663"/>
  </r>
  <r>
    <s v="106932264"/>
    <s v="20183406"/>
    <x v="1"/>
    <s v="EMPAQUE RIGIDO"/>
    <x v="1"/>
    <x v="1"/>
    <s v="MECANI20"/>
    <s v="COORTU03"/>
    <s v="B"/>
    <s v="10EMPA17"/>
    <x v="0"/>
    <d v="2024-05-16T00:00:00"/>
    <x v="80"/>
    <x v="1"/>
    <s v="NO CUMPLE"/>
    <n v="3"/>
    <n v="3"/>
    <n v="0"/>
    <n v="3"/>
    <s v="H"/>
    <n v="1"/>
  </r>
  <r>
    <s v="106932264"/>
    <s v="20183406"/>
    <x v="1"/>
    <s v="EMPAQUE RIGIDO"/>
    <x v="2"/>
    <x v="2"/>
    <s v="INSTRI04"/>
    <s v="COORTU03"/>
    <s v="B"/>
    <s v="10EMPA17"/>
    <x v="0"/>
    <d v="2024-05-16T00:00:00"/>
    <x v="89"/>
    <x v="1"/>
    <s v="CUMPLE"/>
    <n v="1"/>
    <n v="1"/>
    <n v="0"/>
    <n v="1"/>
    <s v="H"/>
    <n v="1"/>
  </r>
  <r>
    <s v="106940726"/>
    <s v="EMPA00039"/>
    <x v="2"/>
    <s v="EMPAQUE"/>
    <x v="1"/>
    <x v="1"/>
    <s v="MECANI13"/>
    <s v="COORTU01"/>
    <s v="A"/>
    <s v="10EMPA15"/>
    <x v="0"/>
    <d v="2024-05-15T00:00:00"/>
    <x v="80"/>
    <x v="1"/>
    <s v="NO CUMPLE"/>
    <n v="2"/>
    <n v="2"/>
    <n v="0"/>
    <n v="2"/>
    <s v="H"/>
    <n v="1"/>
  </r>
  <r>
    <s v="106925095"/>
    <s v="FORM00001"/>
    <x v="8"/>
    <s v="FORMADO"/>
    <x v="1"/>
    <x v="14"/>
    <s v="MECANI12"/>
    <s v="COORTU02"/>
    <s v="B"/>
    <s v="10FORM01"/>
    <x v="0"/>
    <d v="2024-05-13T00:00:00"/>
    <x v="0"/>
    <x v="0"/>
    <s v="NO CUMPLE"/>
    <n v="0"/>
    <n v="8"/>
    <n v="-8"/>
    <n v="8"/>
    <s v="H"/>
    <n v="0"/>
  </r>
  <r>
    <s v="106925095"/>
    <s v="FORM00001"/>
    <x v="8"/>
    <s v="FORMADO"/>
    <x v="3"/>
    <x v="14"/>
    <s v="ELECTI13"/>
    <s v="COORTU02"/>
    <s v="B"/>
    <s v="10FORM01"/>
    <x v="0"/>
    <d v="2024-05-13T00:00:00"/>
    <x v="66"/>
    <x v="1"/>
    <s v="CUMPLE"/>
    <n v="1"/>
    <n v="2"/>
    <n v="-1"/>
    <n v="2"/>
    <s v="H"/>
    <n v="0.5"/>
  </r>
  <r>
    <s v="107126536"/>
    <s v="EMPA00005"/>
    <x v="3"/>
    <s v="EMPAQUE"/>
    <x v="1"/>
    <x v="44"/>
    <s v="MECANI14"/>
    <s v="COORMTTO"/>
    <s v="B"/>
    <s v="10EMPA03"/>
    <x v="0"/>
    <d v="2024-05-12T00:00:00"/>
    <x v="90"/>
    <x v="1"/>
    <s v="CUMPLE"/>
    <n v="2.75"/>
    <n v="4"/>
    <n v="-1.25"/>
    <n v="4"/>
    <s v="H"/>
    <n v="0.6875"/>
  </r>
  <r>
    <s v="106930515"/>
    <s v="20388176"/>
    <x v="0"/>
    <s v="EMBUTIDO SALCHICHON"/>
    <x v="5"/>
    <x v="45"/>
    <s v="MECANI17"/>
    <s v="COORTU01"/>
    <s v="B"/>
    <s v="10EMBU16"/>
    <x v="0"/>
    <d v="2024-05-10T00:00:00"/>
    <x v="79"/>
    <x v="1"/>
    <s v="NO CUMPLE"/>
    <n v="5"/>
    <n v="5"/>
    <n v="0"/>
    <n v="5"/>
    <s v="H"/>
    <n v="1"/>
  </r>
  <r>
    <s v="106930515"/>
    <s v="20388176"/>
    <x v="0"/>
    <s v="EMBUTIDO SALCHICHON"/>
    <x v="7"/>
    <x v="16"/>
    <s v="ELECTI04"/>
    <s v="COORTU01"/>
    <s v="B"/>
    <s v="10EMBU16"/>
    <x v="0"/>
    <d v="2024-05-10T00:00:00"/>
    <x v="91"/>
    <x v="1"/>
    <s v="CUMPLE"/>
    <n v="2"/>
    <n v="0.3"/>
    <n v="1.7"/>
    <n v="2"/>
    <s v="H"/>
    <n v="6.666666666666667"/>
  </r>
  <r>
    <s v="106930515"/>
    <s v="20388176"/>
    <x v="0"/>
    <s v="EMBUTIDO SALCHICHON"/>
    <x v="8"/>
    <x v="46"/>
    <s v="ELECTI04"/>
    <s v="COORTU01"/>
    <s v="B"/>
    <s v="10EMBU16"/>
    <x v="0"/>
    <d v="2024-05-10T00:00:00"/>
    <x v="91"/>
    <x v="1"/>
    <s v="CUMPLE"/>
    <n v="2"/>
    <n v="2"/>
    <n v="0"/>
    <n v="3"/>
    <s v="H"/>
    <n v="1"/>
  </r>
  <r>
    <s v="106915894"/>
    <s v="20183406"/>
    <x v="1"/>
    <s v="EMPAQUE RIGIDO"/>
    <x v="1"/>
    <x v="3"/>
    <s v="MECANI20"/>
    <s v="COORTU01"/>
    <s v="B"/>
    <s v="10EMPA17"/>
    <x v="0"/>
    <d v="2024-05-09T00:00:00"/>
    <x v="92"/>
    <x v="1"/>
    <s v="CUMPLE"/>
    <n v="1"/>
    <n v="1"/>
    <n v="0"/>
    <n v="1"/>
    <s v="H"/>
    <n v="1"/>
  </r>
  <r>
    <s v="106915894"/>
    <s v="20183406"/>
    <x v="1"/>
    <s v="EMPAQUE RIGIDO"/>
    <x v="2"/>
    <x v="4"/>
    <s v="INSTRI04"/>
    <s v="COORTU01"/>
    <s v="B"/>
    <s v="10EMPA17"/>
    <x v="0"/>
    <d v="2024-05-09T00:00:00"/>
    <x v="93"/>
    <x v="1"/>
    <s v="CUMPLE"/>
    <n v="0.5"/>
    <n v="1"/>
    <n v="-0.5"/>
    <n v="1"/>
    <s v="H"/>
    <n v="0.5"/>
  </r>
  <r>
    <s v="106915894"/>
    <s v="20183406"/>
    <x v="1"/>
    <s v="EMPAQUE RIGIDO"/>
    <x v="3"/>
    <x v="5"/>
    <s v="ELECTI01"/>
    <s v="COORTU01"/>
    <s v="B"/>
    <s v="10EMPA17"/>
    <x v="0"/>
    <d v="2024-05-09T00:00:00"/>
    <x v="93"/>
    <x v="1"/>
    <s v="CUMPLE"/>
    <n v="1.25"/>
    <n v="1"/>
    <n v="0.25"/>
    <n v="1"/>
    <s v="H"/>
    <n v="1.25"/>
  </r>
  <r>
    <s v="106917059"/>
    <s v="EMPA00039"/>
    <x v="2"/>
    <s v="EMPAQUE"/>
    <x v="3"/>
    <x v="17"/>
    <s v="MECANI14"/>
    <s v="COORTU01"/>
    <s v="A"/>
    <s v="10EMPA15"/>
    <x v="0"/>
    <d v="2024-05-08T00:00:00"/>
    <x v="85"/>
    <x v="1"/>
    <s v="NO CUMPLE"/>
    <n v="3"/>
    <n v="3"/>
    <n v="0"/>
    <n v="3"/>
    <s v="H"/>
    <n v="1"/>
  </r>
  <r>
    <s v="106917059"/>
    <s v="EMPA00039"/>
    <x v="2"/>
    <s v="EMPAQUE"/>
    <x v="0"/>
    <x v="47"/>
    <s v="MECANI14"/>
    <s v="COORTU01"/>
    <s v="A"/>
    <s v="10EMPA15"/>
    <x v="0"/>
    <d v="2024-05-08T00:00:00"/>
    <x v="85"/>
    <x v="1"/>
    <s v="NO CUMPLE"/>
    <n v="4"/>
    <n v="16"/>
    <n v="-12"/>
    <n v="8"/>
    <s v="H"/>
    <n v="0.25"/>
  </r>
  <r>
    <s v="106917059"/>
    <s v="EMPA00039"/>
    <x v="2"/>
    <s v="EMPAQUE"/>
    <x v="5"/>
    <x v="48"/>
    <s v="INSTRI04"/>
    <s v="COORTU01"/>
    <s v="A"/>
    <s v="10EMPA15"/>
    <x v="0"/>
    <d v="2024-05-08T00:00:00"/>
    <x v="87"/>
    <x v="1"/>
    <s v="NO CUMPLE"/>
    <n v="3"/>
    <n v="1"/>
    <n v="2"/>
    <n v="6"/>
    <s v="H"/>
    <n v="3"/>
  </r>
  <r>
    <s v="106917059"/>
    <s v="EMPA00039"/>
    <x v="2"/>
    <s v="EMPAQUE"/>
    <x v="6"/>
    <x v="18"/>
    <s v="ELTROINT"/>
    <s v="COORTU01"/>
    <s v="A"/>
    <s v="10EMPA15"/>
    <x v="0"/>
    <d v="2024-05-08T00:00:00"/>
    <x v="64"/>
    <x v="1"/>
    <s v="CUMPLE"/>
    <n v="2"/>
    <n v="2"/>
    <n v="0"/>
    <n v="2"/>
    <s v="H"/>
    <n v="1"/>
  </r>
  <r>
    <s v="106917059"/>
    <s v="EMPA00039"/>
    <x v="2"/>
    <s v="EMPAQUE"/>
    <x v="4"/>
    <x v="49"/>
    <s v="ELTROINT"/>
    <s v="COORTU01"/>
    <s v="A"/>
    <s v="10EMPA15"/>
    <x v="0"/>
    <d v="2024-05-08T00:00:00"/>
    <x v="64"/>
    <x v="1"/>
    <s v="CUMPLE"/>
    <n v="4"/>
    <n v="6"/>
    <n v="-2"/>
    <n v="6"/>
    <s v="H"/>
    <n v="0.66666666666666663"/>
  </r>
  <r>
    <s v="106917059"/>
    <s v="EMPA00039"/>
    <x v="2"/>
    <s v="EMPAQUE"/>
    <x v="7"/>
    <x v="50"/>
    <s v="ELTROINT"/>
    <s v="COORTU01"/>
    <s v="A"/>
    <s v="10EMPA15"/>
    <x v="0"/>
    <d v="2024-05-08T00:00:00"/>
    <x v="64"/>
    <x v="1"/>
    <s v="CUMPLE"/>
    <n v="1"/>
    <n v="1"/>
    <n v="0"/>
    <n v="1"/>
    <s v="H"/>
    <n v="1"/>
  </r>
  <r>
    <s v="106917059"/>
    <s v="EMPA00039"/>
    <x v="2"/>
    <s v="EMPAQUE"/>
    <x v="11"/>
    <x v="46"/>
    <s v="ELECTI03"/>
    <s v="COORTU01"/>
    <s v="A"/>
    <s v="10EMPA15"/>
    <x v="0"/>
    <d v="2024-05-08T00:00:00"/>
    <x v="69"/>
    <x v="1"/>
    <s v="NO CUMPLE"/>
    <n v="3"/>
    <n v="1"/>
    <n v="2"/>
    <n v="6"/>
    <s v="H"/>
    <n v="3"/>
  </r>
  <r>
    <s v="106917059"/>
    <s v="EMPA00039"/>
    <x v="2"/>
    <s v="EMPAQUE"/>
    <x v="8"/>
    <x v="16"/>
    <s v="ELECTI03"/>
    <s v="COORTU01"/>
    <s v="A"/>
    <s v="10EMPA15"/>
    <x v="0"/>
    <d v="2024-05-08T00:00:00"/>
    <x v="94"/>
    <x v="1"/>
    <s v="NO CUMPLE"/>
    <n v="2"/>
    <n v="1"/>
    <n v="1"/>
    <n v="4"/>
    <s v="H"/>
    <n v="2"/>
  </r>
  <r>
    <s v="106917059"/>
    <s v="EMPA00039"/>
    <x v="2"/>
    <s v="EMPAQUE"/>
    <x v="12"/>
    <x v="51"/>
    <s v="ELECTI03"/>
    <s v="COORTU01"/>
    <s v="A"/>
    <s v="10EMPA15"/>
    <x v="0"/>
    <d v="2024-05-08T00:00:00"/>
    <x v="80"/>
    <x v="1"/>
    <s v="NO CUMPLE"/>
    <n v="4"/>
    <n v="1.5"/>
    <n v="2.5"/>
    <n v="8"/>
    <s v="H"/>
    <n v="2.6666666666666665"/>
  </r>
  <r>
    <s v="106911267"/>
    <s v="FORM00002"/>
    <x v="9"/>
    <s v="FORMADO"/>
    <x v="1"/>
    <x v="14"/>
    <s v="MECANI21"/>
    <s v="COORTU02"/>
    <s v="B"/>
    <s v="10FORM01"/>
    <x v="0"/>
    <d v="2024-05-07T00:00:00"/>
    <x v="95"/>
    <x v="1"/>
    <s v="CUMPLE"/>
    <n v="5"/>
    <n v="8"/>
    <n v="-3"/>
    <n v="8"/>
    <s v="H"/>
    <n v="0.625"/>
  </r>
  <r>
    <s v="106911267"/>
    <s v="FORM00002"/>
    <x v="9"/>
    <s v="FORMADO"/>
    <x v="3"/>
    <x v="14"/>
    <s v="ELECTI13"/>
    <s v="COORTU02"/>
    <s v="B"/>
    <s v="10FORM01"/>
    <x v="0"/>
    <d v="2024-05-07T00:00:00"/>
    <x v="95"/>
    <x v="1"/>
    <s v="CUMPLE"/>
    <n v="1.5"/>
    <n v="6"/>
    <n v="-4.5"/>
    <n v="2"/>
    <s v="H"/>
    <n v="0.25"/>
  </r>
  <r>
    <s v="106473273"/>
    <s v="GRAP00017"/>
    <x v="4"/>
    <s v="EMBUTIDO SALCHICHON"/>
    <x v="1"/>
    <x v="34"/>
    <s v="MECANI17"/>
    <s v="COORTU02"/>
    <s v="B"/>
    <s v="10EMBU16"/>
    <x v="0"/>
    <d v="2024-05-03T00:00:00"/>
    <x v="96"/>
    <x v="1"/>
    <s v="CUMPLE"/>
    <n v="0.08"/>
    <n v="2"/>
    <n v="-1.92"/>
    <n v="2"/>
    <s v="H"/>
    <n v="0.04"/>
  </r>
  <r>
    <s v="106473273"/>
    <s v="GRAP00017"/>
    <x v="4"/>
    <s v="EMBUTIDO SALCHICHON"/>
    <x v="2"/>
    <x v="28"/>
    <s v="MECANI17"/>
    <s v="COORTU02"/>
    <s v="B"/>
    <s v="10EMBU16"/>
    <x v="0"/>
    <d v="2024-05-03T00:00:00"/>
    <x v="96"/>
    <x v="1"/>
    <s v="CUMPLE"/>
    <n v="0.08"/>
    <n v="72"/>
    <n v="-71.92"/>
    <n v="72"/>
    <s v="H"/>
    <n v="1.1111111111111111E-3"/>
  </r>
  <r>
    <s v="106473273"/>
    <s v="GRAP00017"/>
    <x v="4"/>
    <s v="EMBUTIDO SALCHICHON"/>
    <x v="5"/>
    <x v="52"/>
    <s v="MECANI17"/>
    <s v="COORTU02"/>
    <s v="B"/>
    <s v="10EMBU16"/>
    <x v="0"/>
    <d v="2024-05-03T00:00:00"/>
    <x v="0"/>
    <x v="0"/>
    <s v="NO CUMPLE"/>
    <n v="0"/>
    <n v="96"/>
    <n v="-96"/>
    <n v="96"/>
    <s v="H"/>
    <n v="0"/>
  </r>
  <r>
    <s v="106473273"/>
    <s v="GRAP00017"/>
    <x v="4"/>
    <s v="EMBUTIDO SALCHICHON"/>
    <x v="3"/>
    <x v="10"/>
    <s v="ELTROINT"/>
    <s v="COORTU02"/>
    <s v="B"/>
    <s v="10EMBU16"/>
    <x v="0"/>
    <d v="2024-05-03T00:00:00"/>
    <x v="96"/>
    <x v="1"/>
    <s v="CUMPLE"/>
    <n v="0.08"/>
    <n v="2"/>
    <n v="-1.92"/>
    <n v="2"/>
    <s v="H"/>
    <n v="0.04"/>
  </r>
  <r>
    <s v="106473273"/>
    <s v="GRAP00017"/>
    <x v="4"/>
    <s v="EMBUTIDO SALCHICHON"/>
    <x v="6"/>
    <x v="29"/>
    <s v="ELTROINT"/>
    <s v="COORTU02"/>
    <s v="B"/>
    <s v="10EMBU16"/>
    <x v="0"/>
    <d v="2024-05-03T00:00:00"/>
    <x v="97"/>
    <x v="1"/>
    <s v="CUMPLE"/>
    <n v="0.08"/>
    <n v="48"/>
    <n v="-47.92"/>
    <n v="48"/>
    <s v="H"/>
    <n v="1.6666666666666668E-3"/>
  </r>
  <r>
    <s v="106473273"/>
    <s v="GRAP00017"/>
    <x v="4"/>
    <s v="EMBUTIDO SALCHICHON"/>
    <x v="11"/>
    <x v="53"/>
    <s v="ELTROI05"/>
    <s v="COORTU02"/>
    <s v="B"/>
    <s v="10EMBU16"/>
    <x v="0"/>
    <d v="2024-05-03T00:00:00"/>
    <x v="98"/>
    <x v="1"/>
    <s v="CUMPLE"/>
    <n v="0.5"/>
    <n v="72"/>
    <n v="-71.5"/>
    <n v="72"/>
    <s v="H"/>
    <n v="6.9444444444444441E-3"/>
  </r>
  <r>
    <s v="106473273"/>
    <s v="GRAP00017"/>
    <x v="4"/>
    <s v="EMBUTIDO SALCHICHON"/>
    <x v="0"/>
    <x v="11"/>
    <s v="ELECTI01"/>
    <s v="COORTU02"/>
    <s v="B"/>
    <s v="10EMBU16"/>
    <x v="0"/>
    <d v="2024-05-03T00:00:00"/>
    <x v="96"/>
    <x v="1"/>
    <s v="CUMPLE"/>
    <n v="0.75"/>
    <n v="0.3"/>
    <n v="0.45"/>
    <n v="0.3"/>
    <s v="H"/>
    <n v="2.5"/>
  </r>
  <r>
    <s v="106473273"/>
    <s v="GRAP00017"/>
    <x v="4"/>
    <s v="EMBUTIDO SALCHICHON"/>
    <x v="1"/>
    <x v="34"/>
    <s v="MECANI17"/>
    <s v="COORTU02"/>
    <s v="B"/>
    <s v="10EMBU16"/>
    <x v="0"/>
    <d v="2024-05-03T00:00:00"/>
    <x v="96"/>
    <x v="1"/>
    <s v="CUMPLE"/>
    <n v="0.08"/>
    <n v="2"/>
    <n v="-1.92"/>
    <n v="2"/>
    <s v="H"/>
    <n v="0.04"/>
  </r>
  <r>
    <s v="106473273"/>
    <s v="GRAP00017"/>
    <x v="4"/>
    <s v="EMBUTIDO SALCHICHON"/>
    <x v="2"/>
    <x v="28"/>
    <s v="MECANI17"/>
    <s v="COORTU02"/>
    <s v="B"/>
    <s v="10EMBU16"/>
    <x v="0"/>
    <d v="2024-05-03T00:00:00"/>
    <x v="96"/>
    <x v="1"/>
    <s v="CUMPLE"/>
    <n v="0.08"/>
    <n v="72"/>
    <n v="-71.92"/>
    <n v="72"/>
    <s v="H"/>
    <n v="1.1111111111111111E-3"/>
  </r>
  <r>
    <s v="106473273"/>
    <s v="GRAP00017"/>
    <x v="4"/>
    <s v="EMBUTIDO SALCHICHON"/>
    <x v="5"/>
    <x v="52"/>
    <s v="MECANI17"/>
    <s v="COORTU02"/>
    <s v="B"/>
    <s v="10EMBU16"/>
    <x v="0"/>
    <d v="2024-05-03T00:00:00"/>
    <x v="0"/>
    <x v="0"/>
    <s v="NO CUMPLE"/>
    <n v="0"/>
    <n v="96"/>
    <n v="-96"/>
    <n v="96"/>
    <s v="H"/>
    <n v="0"/>
  </r>
  <r>
    <s v="106473273"/>
    <s v="GRAP00017"/>
    <x v="4"/>
    <s v="EMBUTIDO SALCHICHON"/>
    <x v="3"/>
    <x v="10"/>
    <s v="ELTROINT"/>
    <s v="COORTU02"/>
    <s v="B"/>
    <s v="10EMBU16"/>
    <x v="0"/>
    <d v="2024-05-03T00:00:00"/>
    <x v="96"/>
    <x v="1"/>
    <s v="CUMPLE"/>
    <n v="0.08"/>
    <n v="2"/>
    <n v="-1.92"/>
    <n v="2"/>
    <s v="H"/>
    <n v="0.04"/>
  </r>
  <r>
    <s v="106473273"/>
    <s v="GRAP00017"/>
    <x v="4"/>
    <s v="EMBUTIDO SALCHICHON"/>
    <x v="6"/>
    <x v="29"/>
    <s v="ELTROINT"/>
    <s v="COORTU02"/>
    <s v="B"/>
    <s v="10EMBU16"/>
    <x v="0"/>
    <d v="2024-05-03T00:00:00"/>
    <x v="97"/>
    <x v="1"/>
    <s v="CUMPLE"/>
    <n v="0.08"/>
    <n v="48"/>
    <n v="-47.92"/>
    <n v="48"/>
    <s v="H"/>
    <n v="1.6666666666666668E-3"/>
  </r>
  <r>
    <s v="106473273"/>
    <s v="GRAP00017"/>
    <x v="4"/>
    <s v="EMBUTIDO SALCHICHON"/>
    <x v="11"/>
    <x v="53"/>
    <s v="ELTROI05"/>
    <s v="COORTU02"/>
    <s v="B"/>
    <s v="10EMBU16"/>
    <x v="0"/>
    <d v="2024-05-03T00:00:00"/>
    <x v="98"/>
    <x v="1"/>
    <s v="CUMPLE"/>
    <n v="0.5"/>
    <n v="72"/>
    <n v="-71.5"/>
    <n v="72"/>
    <s v="H"/>
    <n v="6.9444444444444441E-3"/>
  </r>
  <r>
    <s v="106473273"/>
    <s v="GRAP00017"/>
    <x v="4"/>
    <s v="EMBUTIDO SALCHICHON"/>
    <x v="0"/>
    <x v="11"/>
    <s v="ELECTI01"/>
    <s v="COORTU02"/>
    <s v="B"/>
    <s v="10EMBU16"/>
    <x v="0"/>
    <d v="2024-05-03T00:00:00"/>
    <x v="96"/>
    <x v="1"/>
    <s v="CUMPLE"/>
    <n v="0.75"/>
    <n v="0.3"/>
    <n v="0.45"/>
    <n v="0.3"/>
    <s v="H"/>
    <n v="2.5"/>
  </r>
  <r>
    <s v="106897511"/>
    <s v="EMPA00039"/>
    <x v="2"/>
    <s v="EMPAQUE"/>
    <x v="3"/>
    <x v="7"/>
    <s v="ELECTI01"/>
    <s v="COORTU01"/>
    <s v="A"/>
    <s v="10EMPA15"/>
    <x v="0"/>
    <d v="2024-05-01T00:00:00"/>
    <x v="93"/>
    <x v="1"/>
    <s v="NO CUMPLE"/>
    <n v="1"/>
    <n v="1"/>
    <n v="0"/>
    <n v="1"/>
    <s v="H"/>
    <n v="1"/>
  </r>
  <r>
    <s v="106892258"/>
    <s v="EMPA00005"/>
    <x v="3"/>
    <s v="EMPAQUE"/>
    <x v="3"/>
    <x v="7"/>
    <s v="ELECTI01"/>
    <s v="COORTU01"/>
    <s v="B"/>
    <s v="10EMPA03"/>
    <x v="0"/>
    <d v="2024-04-30T00:00:00"/>
    <x v="60"/>
    <x v="1"/>
    <s v="CUMPLE"/>
    <n v="0.75"/>
    <n v="1"/>
    <n v="-0.25"/>
    <n v="1"/>
    <s v="H"/>
    <n v="0.75"/>
  </r>
  <r>
    <s v="106874786"/>
    <s v="20183406"/>
    <x v="1"/>
    <s v="EMPAQUE RIGIDO"/>
    <x v="5"/>
    <x v="17"/>
    <s v="MECANI17"/>
    <s v="COORTU03"/>
    <s v="B"/>
    <s v="10EMPA17"/>
    <x v="0"/>
    <d v="2024-04-27T00:00:00"/>
    <x v="61"/>
    <x v="1"/>
    <s v="CUMPLE"/>
    <n v="3.5"/>
    <n v="5"/>
    <n v="-1.5"/>
    <n v="5"/>
    <s v="H"/>
    <n v="0.7"/>
  </r>
  <r>
    <s v="106892295"/>
    <s v="GRAP00017"/>
    <x v="4"/>
    <s v="EMBUTIDO SALCHICHON"/>
    <x v="1"/>
    <x v="34"/>
    <s v="MECANI17"/>
    <s v="COORTU02"/>
    <s v="B"/>
    <s v="10EMBU16"/>
    <x v="0"/>
    <d v="2024-04-27T00:00:00"/>
    <x v="0"/>
    <x v="0"/>
    <s v="NO CUMPLE"/>
    <n v="0"/>
    <n v="2"/>
    <n v="-2"/>
    <n v="2"/>
    <s v="H"/>
    <n v="0"/>
  </r>
  <r>
    <s v="106874786"/>
    <s v="20183406"/>
    <x v="1"/>
    <s v="EMPAQUE RIGIDO"/>
    <x v="9"/>
    <x v="23"/>
    <s v="INSTRI04"/>
    <s v="COORTU03"/>
    <s v="B"/>
    <s v="10EMPA17"/>
    <x v="0"/>
    <d v="2024-04-27T00:00:00"/>
    <x v="99"/>
    <x v="1"/>
    <s v="CUMPLE"/>
    <n v="2"/>
    <n v="1"/>
    <n v="1"/>
    <n v="5"/>
    <s v="H"/>
    <n v="2"/>
  </r>
  <r>
    <s v="106874786"/>
    <s v="20183406"/>
    <x v="1"/>
    <s v="EMPAQUE RIGIDO"/>
    <x v="10"/>
    <x v="24"/>
    <s v="INSTRI04"/>
    <s v="COORTU03"/>
    <s v="B"/>
    <s v="10EMPA17"/>
    <x v="0"/>
    <d v="2024-04-27T00:00:00"/>
    <x v="100"/>
    <x v="1"/>
    <s v="NO CUMPLE"/>
    <n v="1"/>
    <n v="6"/>
    <n v="-5"/>
    <n v="5"/>
    <s v="H"/>
    <n v="0.16666666666666666"/>
  </r>
  <r>
    <s v="106874786"/>
    <s v="20183406"/>
    <x v="1"/>
    <s v="EMPAQUE RIGIDO"/>
    <x v="11"/>
    <x v="18"/>
    <s v="ELTROINT"/>
    <s v="COORTU03"/>
    <s v="B"/>
    <s v="10EMPA17"/>
    <x v="0"/>
    <d v="2024-04-27T00:00:00"/>
    <x v="99"/>
    <x v="1"/>
    <s v="CUMPLE"/>
    <n v="1"/>
    <n v="8"/>
    <n v="-7"/>
    <n v="8"/>
    <s v="H"/>
    <n v="0.125"/>
  </r>
  <r>
    <s v="106892295"/>
    <s v="GRAP00017"/>
    <x v="4"/>
    <s v="EMBUTIDO SALCHICHON"/>
    <x v="3"/>
    <x v="10"/>
    <s v="ELTROINT"/>
    <s v="COORTU02"/>
    <s v="B"/>
    <s v="10EMBU16"/>
    <x v="0"/>
    <d v="2024-04-27T00:00:00"/>
    <x v="61"/>
    <x v="1"/>
    <s v="CUMPLE"/>
    <n v="1"/>
    <n v="2"/>
    <n v="-1"/>
    <n v="2"/>
    <s v="H"/>
    <n v="0.5"/>
  </r>
  <r>
    <s v="106892295"/>
    <s v="GRAP00017"/>
    <x v="4"/>
    <s v="EMBUTIDO SALCHICHON"/>
    <x v="0"/>
    <x v="11"/>
    <s v="ELECTI04"/>
    <s v="COORTU02"/>
    <s v="B"/>
    <s v="10EMBU16"/>
    <x v="0"/>
    <d v="2024-04-27T00:00:00"/>
    <x v="101"/>
    <x v="1"/>
    <s v="CUMPLE"/>
    <n v="0.5"/>
    <n v="3"/>
    <n v="-2.5"/>
    <n v="0.3"/>
    <s v="H"/>
    <n v="0.16666666666666666"/>
  </r>
  <r>
    <s v="106874786"/>
    <s v="20183406"/>
    <x v="1"/>
    <s v="EMPAQUE RIGIDO"/>
    <x v="6"/>
    <x v="16"/>
    <s v="ELECTI03"/>
    <s v="COORTU03"/>
    <s v="B"/>
    <s v="10EMPA17"/>
    <x v="0"/>
    <d v="2024-04-27T00:00:00"/>
    <x v="102"/>
    <x v="1"/>
    <s v="CUMPLE"/>
    <n v="2"/>
    <n v="8"/>
    <n v="-6"/>
    <n v="3"/>
    <s v="H"/>
    <n v="0.25"/>
  </r>
  <r>
    <s v="106930514"/>
    <s v="20388176"/>
    <x v="0"/>
    <s v="EMBUTIDO SALCHICHON"/>
    <x v="1"/>
    <x v="12"/>
    <s v="MECANI17"/>
    <s v="COORTU01"/>
    <s v="B"/>
    <s v="10EMBU16"/>
    <x v="0"/>
    <d v="2024-04-26T00:00:00"/>
    <x v="0"/>
    <x v="0"/>
    <s v="NO CUMPLE"/>
    <n v="0"/>
    <n v="4"/>
    <n v="-4"/>
    <n v="4"/>
    <s v="H"/>
    <n v="0"/>
  </r>
  <r>
    <s v="106930514"/>
    <s v="20388176"/>
    <x v="0"/>
    <s v="EMBUTIDO SALCHICHON"/>
    <x v="4"/>
    <x v="11"/>
    <s v="ELECTI04"/>
    <s v="COORTU01"/>
    <s v="B"/>
    <s v="10EMBU16"/>
    <x v="0"/>
    <d v="2024-04-26T00:00:00"/>
    <x v="101"/>
    <x v="1"/>
    <s v="CUMPLE"/>
    <n v="1"/>
    <n v="1"/>
    <n v="0"/>
    <n v="1"/>
    <s v="H"/>
    <n v="1"/>
  </r>
  <r>
    <s v="106877565"/>
    <s v="20388176"/>
    <x v="0"/>
    <s v="EMBUTIDO SALCHICHON"/>
    <x v="1"/>
    <x v="12"/>
    <s v="MECANI17"/>
    <s v="COORTU01"/>
    <s v="B"/>
    <s v="10EMBU16"/>
    <x v="0"/>
    <d v="2024-04-21T00:00:00"/>
    <x v="0"/>
    <x v="0"/>
    <s v="NO CUMPLE"/>
    <n v="0"/>
    <n v="4"/>
    <n v="-4"/>
    <n v="4"/>
    <s v="H"/>
    <n v="0"/>
  </r>
  <r>
    <s v="106852727"/>
    <s v="20183406"/>
    <x v="1"/>
    <s v="EMPAQUE RIGIDO"/>
    <x v="1"/>
    <x v="1"/>
    <s v="MECANI15"/>
    <s v="COORTU03"/>
    <s v="B"/>
    <s v="10EMPA17"/>
    <x v="0"/>
    <d v="2024-04-21T00:00:00"/>
    <x v="103"/>
    <x v="1"/>
    <s v="CUMPLE"/>
    <n v="2.5"/>
    <n v="3"/>
    <n v="-0.5"/>
    <n v="3"/>
    <s v="H"/>
    <n v="0.83333333333333337"/>
  </r>
  <r>
    <s v="106852727"/>
    <s v="20183406"/>
    <x v="1"/>
    <s v="EMPAQUE RIGIDO"/>
    <x v="2"/>
    <x v="2"/>
    <s v="INSTRI04"/>
    <s v="COORTU03"/>
    <s v="B"/>
    <s v="10EMPA17"/>
    <x v="0"/>
    <d v="2024-04-21T00:00:00"/>
    <x v="103"/>
    <x v="1"/>
    <s v="CUMPLE"/>
    <n v="1"/>
    <n v="5"/>
    <n v="-4"/>
    <n v="1"/>
    <s v="H"/>
    <n v="0.2"/>
  </r>
  <r>
    <s v="106863145"/>
    <s v="20388054"/>
    <x v="5"/>
    <s v="FORMADO"/>
    <x v="3"/>
    <x v="14"/>
    <s v="MECANI21"/>
    <s v="COORTU01"/>
    <s v="B"/>
    <s v="10FORM01"/>
    <x v="0"/>
    <d v="2024-04-19T00:00:00"/>
    <x v="104"/>
    <x v="1"/>
    <s v="CUMPLE"/>
    <n v="8"/>
    <n v="4"/>
    <n v="4"/>
    <n v="4"/>
    <s v="H"/>
    <n v="2"/>
  </r>
  <r>
    <s v="106863146"/>
    <s v="20425542"/>
    <x v="6"/>
    <s v="FORMADO"/>
    <x v="3"/>
    <x v="14"/>
    <s v="MECANI21"/>
    <s v="COORMTTO"/>
    <s v="B"/>
    <s v="10FORM01"/>
    <x v="0"/>
    <d v="2024-04-19T00:00:00"/>
    <x v="104"/>
    <x v="1"/>
    <s v="CUMPLE"/>
    <n v="4"/>
    <n v="4"/>
    <n v="0"/>
    <n v="4"/>
    <s v="H"/>
    <n v="1"/>
  </r>
  <r>
    <s v="106863145"/>
    <s v="20388054"/>
    <x v="5"/>
    <s v="FORMADO"/>
    <x v="6"/>
    <x v="14"/>
    <s v="ELECTI13"/>
    <s v="COORTU01"/>
    <s v="B"/>
    <s v="10FORM01"/>
    <x v="0"/>
    <d v="2024-04-19T00:00:00"/>
    <x v="104"/>
    <x v="1"/>
    <s v="CUMPLE"/>
    <n v="2.5"/>
    <n v="4"/>
    <n v="-1.5"/>
    <n v="2"/>
    <s v="H"/>
    <n v="0.625"/>
  </r>
  <r>
    <s v="106863146"/>
    <s v="20425542"/>
    <x v="6"/>
    <s v="FORMADO"/>
    <x v="6"/>
    <x v="14"/>
    <s v="ELECTI13"/>
    <s v="COORMTTO"/>
    <s v="B"/>
    <s v="10FORM01"/>
    <x v="0"/>
    <d v="2024-04-19T00:00:00"/>
    <x v="104"/>
    <x v="1"/>
    <s v="CUMPLE"/>
    <n v="2.5"/>
    <n v="4"/>
    <n v="-1.5"/>
    <n v="2"/>
    <s v="H"/>
    <n v="0.625"/>
  </r>
  <r>
    <s v="106860640"/>
    <s v="20091108"/>
    <x v="7"/>
    <s v="LINEA DE LARGA VIDA"/>
    <x v="1"/>
    <x v="14"/>
    <s v="MECANI22"/>
    <s v="COORTU02"/>
    <s v="B"/>
    <s v="10FORM02"/>
    <x v="0"/>
    <d v="2024-04-17T00:00:00"/>
    <x v="59"/>
    <x v="1"/>
    <s v="CUMPLE"/>
    <n v="3"/>
    <n v="8"/>
    <n v="-5"/>
    <n v="8"/>
    <s v="H"/>
    <n v="0.375"/>
  </r>
  <r>
    <s v="106865259"/>
    <s v="EMPA00005"/>
    <x v="3"/>
    <s v="EMPAQUE"/>
    <x v="0"/>
    <x v="13"/>
    <s v="MECANI11"/>
    <s v="COORTU01"/>
    <s v="B"/>
    <s v="10EMPA03"/>
    <x v="0"/>
    <d v="2024-04-17T00:00:00"/>
    <x v="59"/>
    <x v="1"/>
    <s v="CUMPLE"/>
    <n v="5"/>
    <n v="5"/>
    <n v="0"/>
    <n v="5"/>
    <s v="H"/>
    <n v="1"/>
  </r>
  <r>
    <s v="106865259"/>
    <s v="EMPA00005"/>
    <x v="3"/>
    <s v="EMPAQUE"/>
    <x v="4"/>
    <x v="37"/>
    <s v="MECANI11"/>
    <s v="COORTU01"/>
    <s v="B"/>
    <s v="10EMPA03"/>
    <x v="0"/>
    <d v="2024-04-17T00:00:00"/>
    <x v="59"/>
    <x v="1"/>
    <s v="CUMPLE"/>
    <n v="2"/>
    <n v="3"/>
    <n v="-1"/>
    <n v="3"/>
    <s v="H"/>
    <n v="0.66666666666666663"/>
  </r>
  <r>
    <s v="106865259"/>
    <s v="EMPA00005"/>
    <x v="3"/>
    <s v="EMPAQUE"/>
    <x v="12"/>
    <x v="54"/>
    <s v="INSTRI08"/>
    <s v="COORTU01"/>
    <s v="B"/>
    <s v="10EMPA03"/>
    <x v="0"/>
    <d v="2024-04-17T00:00:00"/>
    <x v="105"/>
    <x v="1"/>
    <s v="CUMPLE"/>
    <n v="2"/>
    <n v="1"/>
    <n v="1"/>
    <n v="2"/>
    <s v="H"/>
    <n v="2"/>
  </r>
  <r>
    <s v="106865259"/>
    <s v="EMPA00005"/>
    <x v="3"/>
    <s v="EMPAQUE"/>
    <x v="5"/>
    <x v="13"/>
    <s v="ELTROINT"/>
    <s v="COORTU01"/>
    <s v="B"/>
    <s v="10EMPA03"/>
    <x v="0"/>
    <d v="2024-04-17T00:00:00"/>
    <x v="59"/>
    <x v="1"/>
    <s v="CUMPLE"/>
    <n v="2"/>
    <n v="2"/>
    <n v="0"/>
    <n v="2"/>
    <s v="H"/>
    <n v="1"/>
  </r>
  <r>
    <s v="106865259"/>
    <s v="EMPA00005"/>
    <x v="3"/>
    <s v="EMPAQUE"/>
    <x v="11"/>
    <x v="37"/>
    <s v="ELTROINT"/>
    <s v="COORTU01"/>
    <s v="B"/>
    <s v="10EMPA03"/>
    <x v="0"/>
    <d v="2024-04-17T00:00:00"/>
    <x v="59"/>
    <x v="1"/>
    <s v="CUMPLE"/>
    <n v="2"/>
    <n v="4"/>
    <n v="-2"/>
    <n v="4"/>
    <s v="H"/>
    <n v="0.5"/>
  </r>
  <r>
    <s v="106860640"/>
    <s v="20091108"/>
    <x v="7"/>
    <s v="LINEA DE LARGA VIDA"/>
    <x v="3"/>
    <x v="14"/>
    <s v="ELECTI13"/>
    <s v="COORTU02"/>
    <s v="B"/>
    <s v="10FORM02"/>
    <x v="0"/>
    <d v="2024-04-17T00:00:00"/>
    <x v="59"/>
    <x v="1"/>
    <s v="CUMPLE"/>
    <n v="1.5"/>
    <n v="2"/>
    <n v="-0.5"/>
    <n v="2"/>
    <s v="H"/>
    <n v="0.75"/>
  </r>
  <r>
    <s v="106865259"/>
    <s v="EMPA00005"/>
    <x v="3"/>
    <s v="EMPAQUE"/>
    <x v="3"/>
    <x v="13"/>
    <s v="ELECTI03"/>
    <s v="COORTU01"/>
    <s v="B"/>
    <s v="10EMPA03"/>
    <x v="0"/>
    <d v="2024-04-17T00:00:00"/>
    <x v="59"/>
    <x v="1"/>
    <s v="CUMPLE"/>
    <n v="2"/>
    <n v="3"/>
    <n v="-1"/>
    <n v="2"/>
    <s v="H"/>
    <n v="0.66666666666666663"/>
  </r>
  <r>
    <s v="106865259"/>
    <s v="EMPA00005"/>
    <x v="3"/>
    <s v="EMPAQUE"/>
    <x v="2"/>
    <x v="37"/>
    <s v="ELECTI03"/>
    <s v="COORTU01"/>
    <s v="B"/>
    <s v="10EMPA03"/>
    <x v="0"/>
    <d v="2024-04-17T00:00:00"/>
    <x v="105"/>
    <x v="1"/>
    <s v="CUMPLE"/>
    <n v="2"/>
    <n v="6"/>
    <n v="-4"/>
    <n v="3"/>
    <s v="H"/>
    <n v="0.33333333333333331"/>
  </r>
  <r>
    <s v="106872191"/>
    <s v="EMPA00039"/>
    <x v="2"/>
    <s v="EMPAQUE"/>
    <x v="2"/>
    <x v="6"/>
    <s v="ELECTI03"/>
    <s v="COORTU01"/>
    <s v="A"/>
    <s v="10EMPA15"/>
    <x v="0"/>
    <d v="2024-04-17T00:00:00"/>
    <x v="59"/>
    <x v="1"/>
    <s v="CUMPLE"/>
    <n v="1"/>
    <n v="4"/>
    <n v="-3"/>
    <n v="2"/>
    <s v="H"/>
    <n v="0.25"/>
  </r>
  <r>
    <s v="106850531"/>
    <s v="FORM00001"/>
    <x v="8"/>
    <s v="FORMADO"/>
    <x v="1"/>
    <x v="14"/>
    <s v="MECANI21"/>
    <s v="COORTU02"/>
    <s v="B"/>
    <s v="10FORM01"/>
    <x v="0"/>
    <d v="2024-04-13T00:00:00"/>
    <x v="57"/>
    <x v="1"/>
    <s v="CUMPLE"/>
    <n v="6.5"/>
    <n v="8"/>
    <n v="-1.5"/>
    <n v="8"/>
    <s v="H"/>
    <n v="0.8125"/>
  </r>
  <r>
    <s v="106858084"/>
    <s v="GRAP00017"/>
    <x v="4"/>
    <s v="EMBUTIDO SALCHICHON"/>
    <x v="2"/>
    <x v="28"/>
    <s v="MECANI17"/>
    <s v="COORTU02"/>
    <s v="B"/>
    <s v="10EMBU16"/>
    <x v="0"/>
    <d v="2024-04-13T00:00:00"/>
    <x v="0"/>
    <x v="0"/>
    <s v="NO CUMPLE"/>
    <n v="0"/>
    <n v="72"/>
    <n v="-72"/>
    <n v="72"/>
    <s v="H"/>
    <n v="0"/>
  </r>
  <r>
    <s v="106937589"/>
    <s v="20183406"/>
    <x v="1"/>
    <s v="EMPAQUE RIGIDO"/>
    <x v="6"/>
    <x v="55"/>
    <s v="MECANI15"/>
    <s v="COORTU02"/>
    <s v="B"/>
    <s v="10EMPA17"/>
    <x v="0"/>
    <d v="2024-04-13T00:00:00"/>
    <x v="106"/>
    <x v="1"/>
    <s v="CUMPLE"/>
    <n v="4"/>
    <n v="4"/>
    <n v="0"/>
    <n v="4"/>
    <s v="H"/>
    <n v="1"/>
  </r>
  <r>
    <s v="106937589"/>
    <s v="20183406"/>
    <x v="1"/>
    <s v="EMPAQUE RIGIDO"/>
    <x v="5"/>
    <x v="56"/>
    <s v="MECANI15"/>
    <s v="COORTU02"/>
    <s v="B"/>
    <s v="10EMPA17"/>
    <x v="0"/>
    <d v="2024-04-13T00:00:00"/>
    <x v="0"/>
    <x v="0"/>
    <s v="NO CUMPLE"/>
    <n v="0"/>
    <n v="0"/>
    <n v="0"/>
    <n v="0"/>
    <s v="H"/>
    <e v="#DIV/0!"/>
  </r>
  <r>
    <s v="106858084"/>
    <s v="GRAP00017"/>
    <x v="4"/>
    <s v="EMBUTIDO SALCHICHON"/>
    <x v="6"/>
    <x v="29"/>
    <s v="ELTROI05"/>
    <s v="COORTU02"/>
    <s v="B"/>
    <s v="10EMBU16"/>
    <x v="0"/>
    <d v="2024-04-13T00:00:00"/>
    <x v="57"/>
    <x v="1"/>
    <s v="CUMPLE"/>
    <n v="1"/>
    <n v="48"/>
    <n v="-47"/>
    <n v="48"/>
    <s v="H"/>
    <n v="2.0833333333333332E-2"/>
  </r>
  <r>
    <s v="106850531"/>
    <s v="FORM00001"/>
    <x v="8"/>
    <s v="FORMADO"/>
    <x v="3"/>
    <x v="14"/>
    <s v="ELECTI13"/>
    <s v="COORTU02"/>
    <s v="B"/>
    <s v="10FORM01"/>
    <x v="0"/>
    <d v="2024-04-13T00:00:00"/>
    <x v="57"/>
    <x v="1"/>
    <s v="CUMPLE"/>
    <n v="1.5"/>
    <n v="4"/>
    <n v="-2.5"/>
    <n v="2"/>
    <s v="H"/>
    <n v="0.375"/>
  </r>
  <r>
    <s v="106858036"/>
    <s v="20183406"/>
    <x v="1"/>
    <s v="EMPAQUE RIGIDO"/>
    <x v="11"/>
    <x v="31"/>
    <s v="INSTRI04"/>
    <s v="COORTU01"/>
    <s v="B"/>
    <s v="10EMPA17"/>
    <x v="0"/>
    <d v="2024-04-11T00:00:00"/>
    <x v="103"/>
    <x v="1"/>
    <s v="CUMPLE"/>
    <n v="1"/>
    <n v="5"/>
    <n v="-4"/>
    <n v="3"/>
    <s v="H"/>
    <n v="0.2"/>
  </r>
  <r>
    <s v="106844931"/>
    <s v="EMPA00039"/>
    <x v="2"/>
    <s v="EMPAQUE"/>
    <x v="1"/>
    <x v="1"/>
    <s v="MECANI17"/>
    <s v="COORTU01"/>
    <s v="A"/>
    <s v="10EMPA15"/>
    <x v="0"/>
    <d v="2024-04-10T00:00:00"/>
    <x v="0"/>
    <x v="0"/>
    <s v="NO CUMPLE"/>
    <n v="0"/>
    <n v="2"/>
    <n v="-2"/>
    <n v="2"/>
    <s v="H"/>
    <n v="0"/>
  </r>
  <r>
    <s v="106807401"/>
    <s v="20183406"/>
    <x v="1"/>
    <s v="EMPAQUE RIGIDO"/>
    <x v="1"/>
    <x v="33"/>
    <s v="MECANI15"/>
    <s v="COORMTTO"/>
    <s v="B"/>
    <s v="10EMPA17"/>
    <x v="0"/>
    <d v="2024-04-10T00:00:00"/>
    <x v="107"/>
    <x v="1"/>
    <s v="CUMPLE"/>
    <n v="5"/>
    <n v="5"/>
    <n v="0"/>
    <n v="5"/>
    <s v="H"/>
    <n v="1"/>
  </r>
  <r>
    <s v="106844931"/>
    <s v="EMPA00039"/>
    <x v="2"/>
    <s v="EMPAQUE"/>
    <x v="3"/>
    <x v="57"/>
    <s v="INSTRI08"/>
    <s v="COORTU01"/>
    <s v="A"/>
    <s v="10EMPA15"/>
    <x v="0"/>
    <d v="2024-04-10T00:00:00"/>
    <x v="56"/>
    <x v="1"/>
    <s v="CUMPLE"/>
    <n v="2"/>
    <n v="1"/>
    <n v="1"/>
    <n v="0"/>
    <s v="H"/>
    <n v="2"/>
  </r>
  <r>
    <s v="106824867"/>
    <s v="FORM00002"/>
    <x v="9"/>
    <s v="FORMADO"/>
    <x v="1"/>
    <x v="14"/>
    <s v="MECANI21"/>
    <s v="COORTU02"/>
    <s v="B"/>
    <s v="10FORM01"/>
    <x v="0"/>
    <d v="2024-04-07T00:00:00"/>
    <x v="108"/>
    <x v="1"/>
    <s v="CUMPLE"/>
    <n v="7"/>
    <n v="8"/>
    <n v="-1"/>
    <n v="8"/>
    <s v="H"/>
    <n v="0.875"/>
  </r>
  <r>
    <s v="106847371"/>
    <s v="20388176"/>
    <x v="0"/>
    <s v="EMBUTIDO SALCHICHON"/>
    <x v="5"/>
    <x v="45"/>
    <s v="MECANI17"/>
    <s v="COORTU01"/>
    <s v="B"/>
    <s v="10EMBU16"/>
    <x v="0"/>
    <d v="2024-04-07T00:00:00"/>
    <x v="0"/>
    <x v="0"/>
    <s v="NO CUMPLE"/>
    <n v="0"/>
    <n v="5"/>
    <n v="-5"/>
    <n v="5"/>
    <s v="H"/>
    <n v="0"/>
  </r>
  <r>
    <s v="106824867"/>
    <s v="FORM00002"/>
    <x v="9"/>
    <s v="FORMADO"/>
    <x v="3"/>
    <x v="14"/>
    <s v="ELECTI13"/>
    <s v="COORTU02"/>
    <s v="B"/>
    <s v="10FORM01"/>
    <x v="0"/>
    <d v="2024-04-07T00:00:00"/>
    <x v="109"/>
    <x v="1"/>
    <s v="CUMPLE"/>
    <n v="1"/>
    <n v="4"/>
    <n v="-3"/>
    <n v="2"/>
    <s v="H"/>
    <n v="0.25"/>
  </r>
  <r>
    <s v="106819904"/>
    <s v="20183406"/>
    <x v="1"/>
    <s v="EMPAQUE RIGIDO"/>
    <x v="1"/>
    <x v="3"/>
    <s v="MECANI19"/>
    <s v="COORTU01"/>
    <s v="B"/>
    <s v="10EMPA17"/>
    <x v="0"/>
    <d v="2024-04-04T00:00:00"/>
    <x v="53"/>
    <x v="1"/>
    <s v="CUMPLE"/>
    <n v="1"/>
    <n v="1"/>
    <n v="0"/>
    <n v="1"/>
    <s v="H"/>
    <n v="1"/>
  </r>
  <r>
    <s v="106819904"/>
    <s v="20183406"/>
    <x v="1"/>
    <s v="EMPAQUE RIGIDO"/>
    <x v="2"/>
    <x v="4"/>
    <s v="INSTRI04"/>
    <s v="COORTU01"/>
    <s v="B"/>
    <s v="10EMPA17"/>
    <x v="0"/>
    <d v="2024-04-04T00:00:00"/>
    <x v="108"/>
    <x v="1"/>
    <s v="CUMPLE"/>
    <n v="0.5"/>
    <n v="3"/>
    <n v="-2.5"/>
    <n v="1"/>
    <s v="H"/>
    <n v="0.16666666666666666"/>
  </r>
  <r>
    <s v="106819904"/>
    <s v="20183406"/>
    <x v="1"/>
    <s v="EMPAQUE RIGIDO"/>
    <x v="3"/>
    <x v="5"/>
    <s v="ELECTI01"/>
    <s v="COORTU01"/>
    <s v="B"/>
    <s v="10EMPA17"/>
    <x v="0"/>
    <d v="2024-04-04T00:00:00"/>
    <x v="60"/>
    <x v="1"/>
    <s v="NO CUMPLE"/>
    <n v="1"/>
    <n v="1"/>
    <n v="0"/>
    <n v="1"/>
    <s v="H"/>
    <n v="1"/>
  </r>
  <r>
    <s v="106821759"/>
    <s v="EMPA00005"/>
    <x v="3"/>
    <s v="EMPAQUE"/>
    <x v="1"/>
    <x v="19"/>
    <s v="ELECTI03"/>
    <s v="COORTU01"/>
    <s v="B"/>
    <s v="10EMPA03"/>
    <x v="0"/>
    <d v="2024-04-03T00:00:00"/>
    <x v="105"/>
    <x v="1"/>
    <s v="NO CUMPLE"/>
    <n v="1.5"/>
    <n v="2"/>
    <n v="-0.5"/>
    <n v="1.5"/>
    <s v="H"/>
    <n v="0.75"/>
  </r>
  <r>
    <s v="106819922"/>
    <s v="EMPA00039"/>
    <x v="2"/>
    <s v="EMPAQUE"/>
    <x v="3"/>
    <x v="7"/>
    <s v="ELECTI01"/>
    <s v="COORTU01"/>
    <s v="A"/>
    <s v="10EMPA15"/>
    <x v="0"/>
    <d v="2024-04-03T00:00:00"/>
    <x v="60"/>
    <x v="1"/>
    <s v="NO CUMPLE"/>
    <n v="0.75"/>
    <n v="1"/>
    <n v="-0.25"/>
    <n v="1"/>
    <s v="H"/>
    <n v="0.75"/>
  </r>
  <r>
    <s v="106817293"/>
    <s v="EMPA00005"/>
    <x v="3"/>
    <s v="EMPAQUE"/>
    <x v="3"/>
    <x v="7"/>
    <s v="ELECTI01"/>
    <s v="COORTU01"/>
    <s v="B"/>
    <s v="10EMPA03"/>
    <x v="0"/>
    <d v="2024-04-02T00:00:00"/>
    <x v="60"/>
    <x v="1"/>
    <s v="NO CUMPLE"/>
    <n v="0.75"/>
    <n v="1"/>
    <n v="-0.25"/>
    <n v="1"/>
    <s v="H"/>
    <n v="0.75"/>
  </r>
  <r>
    <s v="106930513"/>
    <s v="20388176"/>
    <x v="0"/>
    <s v="EMBUTIDO SALCHICHON"/>
    <x v="1"/>
    <x v="12"/>
    <s v="MECANI18"/>
    <s v="COORTU01"/>
    <s v="B"/>
    <s v="10EMBU16"/>
    <x v="0"/>
    <d v="2024-03-29T00:00:00"/>
    <x v="0"/>
    <x v="0"/>
    <s v="NO CUMPLE"/>
    <n v="0"/>
    <n v="4"/>
    <n v="-4"/>
    <n v="4"/>
    <s v="H"/>
    <n v="0"/>
  </r>
  <r>
    <s v="106930513"/>
    <s v="20388176"/>
    <x v="0"/>
    <s v="EMBUTIDO SALCHICHON"/>
    <x v="4"/>
    <x v="11"/>
    <s v="ELECTI04"/>
    <s v="COORTU01"/>
    <s v="B"/>
    <s v="10EMBU16"/>
    <x v="0"/>
    <d v="2024-03-29T00:00:00"/>
    <x v="110"/>
    <x v="1"/>
    <s v="CUMPLE"/>
    <n v="1"/>
    <n v="1"/>
    <n v="0"/>
    <n v="1"/>
    <s v="H"/>
    <n v="1"/>
  </r>
  <r>
    <s v="106808047"/>
    <s v="20183406"/>
    <x v="1"/>
    <s v="EMPAQUE RIGIDO"/>
    <x v="3"/>
    <x v="6"/>
    <s v="ELECTI03"/>
    <s v="COORTU03"/>
    <s v="B"/>
    <s v="10EMPA17"/>
    <x v="0"/>
    <d v="2024-03-28T00:00:00"/>
    <x v="111"/>
    <x v="1"/>
    <s v="CUMPLE"/>
    <n v="1"/>
    <n v="3"/>
    <n v="-2"/>
    <n v="1"/>
    <s v="H"/>
    <n v="0.33333333333333331"/>
  </r>
  <r>
    <s v="106808091"/>
    <s v="GRAP00017"/>
    <x v="4"/>
    <s v="EMBUTIDO SALCHICHON"/>
    <x v="1"/>
    <x v="34"/>
    <s v="MECANI18"/>
    <s v="COORTU02"/>
    <s v="B"/>
    <s v="10EMBU16"/>
    <x v="0"/>
    <d v="2024-03-24T00:00:00"/>
    <x v="53"/>
    <x v="1"/>
    <s v="NO CUMPLE"/>
    <n v="2"/>
    <n v="2"/>
    <n v="0"/>
    <n v="2"/>
    <s v="H"/>
    <n v="1"/>
  </r>
  <r>
    <s v="106795259"/>
    <s v="20388176"/>
    <x v="0"/>
    <s v="EMBUTIDO SALCHICHON"/>
    <x v="1"/>
    <x v="12"/>
    <s v="MECANI17"/>
    <s v="COORTU01"/>
    <s v="B"/>
    <s v="10EMBU16"/>
    <x v="0"/>
    <d v="2024-03-24T00:00:00"/>
    <x v="0"/>
    <x v="0"/>
    <s v="NO CUMPLE"/>
    <n v="0"/>
    <n v="4"/>
    <n v="-4"/>
    <n v="4"/>
    <s v="H"/>
    <n v="0"/>
  </r>
  <r>
    <s v="106808091"/>
    <s v="GRAP00017"/>
    <x v="4"/>
    <s v="EMBUTIDO SALCHICHON"/>
    <x v="3"/>
    <x v="10"/>
    <s v="ELTROI06"/>
    <s v="COORTU02"/>
    <s v="B"/>
    <s v="10EMBU16"/>
    <x v="0"/>
    <d v="2024-03-24T00:00:00"/>
    <x v="106"/>
    <x v="1"/>
    <s v="CUMPLE"/>
    <n v="2"/>
    <n v="2"/>
    <n v="0"/>
    <n v="2"/>
    <s v="H"/>
    <n v="1"/>
  </r>
  <r>
    <s v="106808091"/>
    <s v="GRAP00017"/>
    <x v="4"/>
    <s v="EMBUTIDO SALCHICHON"/>
    <x v="0"/>
    <x v="11"/>
    <s v="ELECTI04"/>
    <s v="COORTU02"/>
    <s v="B"/>
    <s v="10EMBU16"/>
    <x v="0"/>
    <d v="2024-03-24T00:00:00"/>
    <x v="52"/>
    <x v="1"/>
    <s v="NO CUMPLE"/>
    <n v="0.3"/>
    <n v="2"/>
    <n v="-1.7"/>
    <n v="0.3"/>
    <s v="H"/>
    <n v="0.15"/>
  </r>
  <r>
    <s v="106937590"/>
    <s v="20183406"/>
    <x v="1"/>
    <s v="EMPAQUE RIGIDO"/>
    <x v="1"/>
    <x v="58"/>
    <s v="ELECTI03"/>
    <s v="COORTU02"/>
    <s v="B"/>
    <s v="10EMPA17"/>
    <x v="0"/>
    <d v="2024-03-24T00:00:00"/>
    <x v="106"/>
    <x v="1"/>
    <s v="CUMPLE"/>
    <n v="1"/>
    <n v="2"/>
    <n v="-1"/>
    <n v="1"/>
    <s v="H"/>
    <n v="0.5"/>
  </r>
  <r>
    <s v="106790529"/>
    <s v="20425542"/>
    <x v="6"/>
    <s v="FORMADO"/>
    <x v="3"/>
    <x v="14"/>
    <s v="MECANI21"/>
    <s v="COORMTTO"/>
    <s v="B"/>
    <s v="10FORM01"/>
    <x v="0"/>
    <d v="2024-03-22T00:00:00"/>
    <x v="23"/>
    <x v="1"/>
    <s v="CUMPLE"/>
    <n v="2"/>
    <n v="4"/>
    <n v="-2"/>
    <n v="4"/>
    <s v="H"/>
    <n v="0.5"/>
  </r>
  <r>
    <s v="106790529"/>
    <s v="20425542"/>
    <x v="6"/>
    <s v="FORMADO"/>
    <x v="6"/>
    <x v="14"/>
    <s v="ELECTI11"/>
    <s v="COORMTTO"/>
    <s v="B"/>
    <s v="10FORM01"/>
    <x v="0"/>
    <d v="2024-03-22T00:00:00"/>
    <x v="0"/>
    <x v="0"/>
    <s v="NO CUMPLE"/>
    <n v="0"/>
    <n v="2"/>
    <n v="-2"/>
    <n v="2"/>
    <s v="H"/>
    <n v="0"/>
  </r>
  <r>
    <s v="106776621"/>
    <s v="FORM00001"/>
    <x v="8"/>
    <s v="FORMADO"/>
    <x v="1"/>
    <x v="14"/>
    <s v="MECANI21"/>
    <s v="COORTU02"/>
    <s v="B"/>
    <s v="10FORM01"/>
    <x v="0"/>
    <d v="2024-03-14T00:00:00"/>
    <x v="60"/>
    <x v="1"/>
    <s v="NO CUMPLE"/>
    <n v="6"/>
    <n v="8"/>
    <n v="-2"/>
    <n v="8"/>
    <s v="H"/>
    <n v="0.75"/>
  </r>
  <r>
    <s v="106776621"/>
    <s v="FORM00001"/>
    <x v="8"/>
    <s v="FORMADO"/>
    <x v="2"/>
    <x v="13"/>
    <s v="MECANI21"/>
    <s v="COORTU02"/>
    <s v="B"/>
    <s v="10FORM01"/>
    <x v="0"/>
    <d v="2024-03-14T00:00:00"/>
    <x v="102"/>
    <x v="1"/>
    <s v="NO CUMPLE"/>
    <n v="0.5"/>
    <n v="0.5"/>
    <n v="0"/>
    <n v="0.5"/>
    <s v="H"/>
    <n v="1"/>
  </r>
  <r>
    <s v="106776621"/>
    <s v="FORM00001"/>
    <x v="8"/>
    <s v="FORMADO"/>
    <x v="7"/>
    <x v="37"/>
    <s v="MECANI21"/>
    <s v="COORTU02"/>
    <s v="B"/>
    <s v="10FORM01"/>
    <x v="0"/>
    <d v="2024-03-14T00:00:00"/>
    <x v="102"/>
    <x v="1"/>
    <s v="NO CUMPLE"/>
    <n v="4"/>
    <n v="2"/>
    <n v="2"/>
    <n v="2"/>
    <s v="H"/>
    <n v="2"/>
  </r>
  <r>
    <s v="106776621"/>
    <s v="FORM00001"/>
    <x v="8"/>
    <s v="FORMADO"/>
    <x v="4"/>
    <x v="13"/>
    <s v="ELTROINT"/>
    <s v="COORTU02"/>
    <s v="B"/>
    <s v="10FORM01"/>
    <x v="0"/>
    <d v="2024-03-14T00:00:00"/>
    <x v="112"/>
    <x v="1"/>
    <s v="CUMPLE"/>
    <n v="2"/>
    <n v="3.8"/>
    <n v="-1.7999999999999998"/>
    <n v="3.8"/>
    <s v="H"/>
    <n v="0.52631578947368418"/>
  </r>
  <r>
    <s v="106776621"/>
    <s v="FORM00001"/>
    <x v="8"/>
    <s v="FORMADO"/>
    <x v="5"/>
    <x v="36"/>
    <s v="ELTROI04"/>
    <s v="COORTU02"/>
    <s v="B"/>
    <s v="10FORM01"/>
    <x v="0"/>
    <d v="2024-03-14T00:00:00"/>
    <x v="112"/>
    <x v="1"/>
    <s v="CUMPLE"/>
    <n v="4"/>
    <n v="4"/>
    <n v="0"/>
    <n v="4"/>
    <s v="H"/>
    <n v="1"/>
  </r>
  <r>
    <s v="106776621"/>
    <s v="FORM00001"/>
    <x v="8"/>
    <s v="FORMADO"/>
    <x v="3"/>
    <x v="14"/>
    <s v="ELECTI10"/>
    <s v="COORTU02"/>
    <s v="B"/>
    <s v="10FORM01"/>
    <x v="0"/>
    <d v="2024-03-14T00:00:00"/>
    <x v="73"/>
    <x v="1"/>
    <s v="NO CUMPLE"/>
    <n v="0.5"/>
    <n v="4"/>
    <n v="-3.5"/>
    <n v="2"/>
    <s v="H"/>
    <n v="0.125"/>
  </r>
  <r>
    <s v="106776621"/>
    <s v="FORM00001"/>
    <x v="8"/>
    <s v="FORMADO"/>
    <x v="6"/>
    <x v="36"/>
    <s v="ELECTI10"/>
    <s v="COORTU02"/>
    <s v="B"/>
    <s v="10FORM01"/>
    <x v="0"/>
    <d v="2024-03-14T00:00:00"/>
    <x v="73"/>
    <x v="1"/>
    <s v="NO CUMPLE"/>
    <n v="0.5"/>
    <n v="2"/>
    <n v="-1.5"/>
    <n v="4"/>
    <s v="H"/>
    <n v="0.25"/>
  </r>
  <r>
    <s v="106776621"/>
    <s v="FORM00001"/>
    <x v="8"/>
    <s v="FORMADO"/>
    <x v="11"/>
    <x v="37"/>
    <s v="ELECTI10"/>
    <s v="COORTU02"/>
    <s v="B"/>
    <s v="10FORM01"/>
    <x v="0"/>
    <d v="2024-03-14T00:00:00"/>
    <x v="113"/>
    <x v="1"/>
    <s v="NO CUMPLE"/>
    <n v="4"/>
    <n v="4"/>
    <n v="0"/>
    <n v="4"/>
    <s v="H"/>
    <n v="1"/>
  </r>
  <r>
    <s v="106783537"/>
    <s v="20091108"/>
    <x v="7"/>
    <s v="LINEA DE LARGA VIDA"/>
    <x v="1"/>
    <x v="14"/>
    <s v="MECANI21"/>
    <s v="COORTU02"/>
    <s v="B"/>
    <s v="10FORM02"/>
    <x v="0"/>
    <d v="2024-03-12T00:00:00"/>
    <x v="50"/>
    <x v="1"/>
    <s v="NO CUMPLE"/>
    <n v="8"/>
    <n v="8"/>
    <n v="0"/>
    <n v="8"/>
    <s v="H"/>
    <n v="1"/>
  </r>
  <r>
    <s v="106783537"/>
    <s v="20091108"/>
    <x v="7"/>
    <s v="LINEA DE LARGA VIDA"/>
    <x v="2"/>
    <x v="13"/>
    <s v="MECANI21"/>
    <s v="COORTU02"/>
    <s v="B"/>
    <s v="10FORM02"/>
    <x v="0"/>
    <d v="2024-03-12T00:00:00"/>
    <x v="50"/>
    <x v="1"/>
    <s v="NO CUMPLE"/>
    <n v="1"/>
    <n v="0.5"/>
    <n v="0.5"/>
    <n v="0.5"/>
    <s v="H"/>
    <n v="2"/>
  </r>
  <r>
    <s v="106783537"/>
    <s v="20091108"/>
    <x v="7"/>
    <s v="LINEA DE LARGA VIDA"/>
    <x v="7"/>
    <x v="37"/>
    <s v="MECANI21"/>
    <s v="COORTU02"/>
    <s v="B"/>
    <s v="10FORM02"/>
    <x v="0"/>
    <d v="2024-03-12T00:00:00"/>
    <x v="50"/>
    <x v="1"/>
    <s v="NO CUMPLE"/>
    <n v="2"/>
    <n v="2.5"/>
    <n v="-0.5"/>
    <n v="2.5"/>
    <s v="H"/>
    <n v="0.8"/>
  </r>
  <r>
    <s v="106783537"/>
    <s v="20091108"/>
    <x v="7"/>
    <s v="LINEA DE LARGA VIDA"/>
    <x v="4"/>
    <x v="13"/>
    <s v="ELTROI08"/>
    <s v="COORTU02"/>
    <s v="B"/>
    <s v="10FORM02"/>
    <x v="0"/>
    <d v="2024-03-12T00:00:00"/>
    <x v="50"/>
    <x v="1"/>
    <s v="NO CUMPLE"/>
    <n v="4"/>
    <n v="3.4"/>
    <n v="0.60000000000000009"/>
    <n v="3.4"/>
    <s v="H"/>
    <n v="1.1764705882352942"/>
  </r>
  <r>
    <s v="106783537"/>
    <s v="20091108"/>
    <x v="7"/>
    <s v="LINEA DE LARGA VIDA"/>
    <x v="5"/>
    <x v="36"/>
    <s v="ELTROI04"/>
    <s v="COORTU02"/>
    <s v="B"/>
    <s v="10FORM02"/>
    <x v="0"/>
    <d v="2024-03-12T00:00:00"/>
    <x v="111"/>
    <x v="1"/>
    <s v="CUMPLE"/>
    <n v="3"/>
    <n v="4"/>
    <n v="-1"/>
    <n v="4"/>
    <s v="H"/>
    <n v="0.75"/>
  </r>
  <r>
    <s v="106783537"/>
    <s v="20091108"/>
    <x v="7"/>
    <s v="LINEA DE LARGA VIDA"/>
    <x v="3"/>
    <x v="14"/>
    <s v="ELECTI13"/>
    <s v="COORTU02"/>
    <s v="B"/>
    <s v="10FORM02"/>
    <x v="0"/>
    <d v="2024-03-12T00:00:00"/>
    <x v="23"/>
    <x v="1"/>
    <s v="NO CUMPLE"/>
    <n v="1"/>
    <n v="4"/>
    <n v="-3"/>
    <n v="2"/>
    <s v="H"/>
    <n v="0.25"/>
  </r>
  <r>
    <s v="106783537"/>
    <s v="20091108"/>
    <x v="7"/>
    <s v="LINEA DE LARGA VIDA"/>
    <x v="6"/>
    <x v="36"/>
    <s v="ELECTI13"/>
    <s v="COORTU02"/>
    <s v="B"/>
    <s v="10FORM02"/>
    <x v="0"/>
    <d v="2024-03-12T00:00:00"/>
    <x v="23"/>
    <x v="1"/>
    <s v="NO CUMPLE"/>
    <n v="2"/>
    <n v="4"/>
    <n v="-2"/>
    <n v="4"/>
    <s v="H"/>
    <n v="0.5"/>
  </r>
  <r>
    <s v="106783537"/>
    <s v="20091108"/>
    <x v="7"/>
    <s v="LINEA DE LARGA VIDA"/>
    <x v="11"/>
    <x v="37"/>
    <s v="ELECTI13"/>
    <s v="COORTU02"/>
    <s v="B"/>
    <s v="10FORM02"/>
    <x v="0"/>
    <d v="2024-03-12T00:00:00"/>
    <x v="23"/>
    <x v="1"/>
    <s v="NO CUMPLE"/>
    <n v="1"/>
    <n v="2"/>
    <n v="-1"/>
    <n v="4"/>
    <s v="H"/>
    <n v="0.5"/>
  </r>
  <r>
    <s v="106783537"/>
    <s v="20091108"/>
    <x v="7"/>
    <s v="LINEA DE LARGA VIDA"/>
    <x v="0"/>
    <x v="42"/>
    <s v="ELECTI13"/>
    <s v="COORTU02"/>
    <s v="B"/>
    <s v="10FORM02"/>
    <x v="0"/>
    <d v="2024-03-12T00:00:00"/>
    <x v="23"/>
    <x v="1"/>
    <s v="NO CUMPLE"/>
    <n v="2"/>
    <n v="2"/>
    <n v="0"/>
    <n v="6"/>
    <s v="H"/>
    <n v="1"/>
  </r>
  <r>
    <s v="106766056"/>
    <s v="FORM00002"/>
    <x v="9"/>
    <s v="FORMADO"/>
    <x v="1"/>
    <x v="14"/>
    <s v="MECANI21"/>
    <s v="COORTU02"/>
    <s v="B"/>
    <s v="10FORM01"/>
    <x v="0"/>
    <d v="2024-03-08T00:00:00"/>
    <x v="114"/>
    <x v="1"/>
    <s v="NO CUMPLE"/>
    <n v="8"/>
    <n v="8"/>
    <n v="0"/>
    <n v="8"/>
    <s v="H"/>
    <n v="1"/>
  </r>
  <r>
    <s v="106766056"/>
    <s v="FORM00002"/>
    <x v="9"/>
    <s v="FORMADO"/>
    <x v="2"/>
    <x v="13"/>
    <s v="MECANI21"/>
    <s v="COORTU02"/>
    <s v="B"/>
    <s v="10FORM01"/>
    <x v="0"/>
    <d v="2024-03-08T00:00:00"/>
    <x v="48"/>
    <x v="1"/>
    <s v="NO CUMPLE"/>
    <n v="2"/>
    <n v="1.5"/>
    <n v="0.5"/>
    <n v="1.5"/>
    <s v="H"/>
    <n v="1.3333333333333333"/>
  </r>
  <r>
    <s v="106766056"/>
    <s v="FORM00002"/>
    <x v="9"/>
    <s v="FORMADO"/>
    <x v="5"/>
    <x v="36"/>
    <s v="INSTRIOP"/>
    <s v="COORTU02"/>
    <s v="B"/>
    <s v="10FORM01"/>
    <x v="0"/>
    <d v="2024-03-08T00:00:00"/>
    <x v="49"/>
    <x v="1"/>
    <s v="NO CUMPLE"/>
    <n v="4"/>
    <n v="4"/>
    <n v="0"/>
    <n v="4"/>
    <s v="H"/>
    <n v="1"/>
  </r>
  <r>
    <s v="106766056"/>
    <s v="FORM00002"/>
    <x v="9"/>
    <s v="FORMADO"/>
    <x v="4"/>
    <x v="13"/>
    <s v="ELTROI08"/>
    <s v="COORTU02"/>
    <s v="B"/>
    <s v="10FORM01"/>
    <x v="0"/>
    <d v="2024-03-08T00:00:00"/>
    <x v="115"/>
    <x v="1"/>
    <s v="CUMPLE"/>
    <n v="2"/>
    <n v="2"/>
    <n v="0"/>
    <n v="2"/>
    <s v="H"/>
    <n v="1"/>
  </r>
  <r>
    <s v="106766056"/>
    <s v="FORM00002"/>
    <x v="9"/>
    <s v="FORMADO"/>
    <x v="3"/>
    <x v="14"/>
    <s v="ELECTI09"/>
    <s v="COORTU02"/>
    <s v="B"/>
    <s v="10FORM01"/>
    <x v="0"/>
    <d v="2024-03-08T00:00:00"/>
    <x v="115"/>
    <x v="1"/>
    <s v="CUMPLE"/>
    <n v="1"/>
    <n v="2"/>
    <n v="-1"/>
    <n v="2"/>
    <s v="H"/>
    <n v="0.5"/>
  </r>
  <r>
    <s v="106766056"/>
    <s v="FORM00002"/>
    <x v="9"/>
    <s v="FORMADO"/>
    <x v="6"/>
    <x v="36"/>
    <s v="ELECTI09"/>
    <s v="COORTU02"/>
    <s v="B"/>
    <s v="10FORM01"/>
    <x v="0"/>
    <d v="2024-03-08T00:00:00"/>
    <x v="115"/>
    <x v="1"/>
    <s v="CUMPLE"/>
    <n v="3"/>
    <n v="2"/>
    <n v="1"/>
    <n v="4"/>
    <s v="H"/>
    <n v="1.5"/>
  </r>
  <r>
    <s v="106764268"/>
    <s v="20183406"/>
    <x v="1"/>
    <s v="EMPAQUE RIGIDO"/>
    <x v="1"/>
    <x v="1"/>
    <s v="MECANI19"/>
    <s v="COORTU03"/>
    <s v="B"/>
    <s v="10EMPA17"/>
    <x v="0"/>
    <d v="2024-03-07T00:00:00"/>
    <x v="116"/>
    <x v="1"/>
    <s v="CUMPLE"/>
    <n v="1.5"/>
    <n v="3"/>
    <n v="-1.5"/>
    <n v="3"/>
    <s v="H"/>
    <n v="0.5"/>
  </r>
  <r>
    <s v="106764268"/>
    <s v="20183406"/>
    <x v="1"/>
    <s v="EMPAQUE RIGIDO"/>
    <x v="2"/>
    <x v="2"/>
    <s v="ELTROI04"/>
    <s v="COORTU03"/>
    <s v="B"/>
    <s v="10EMPA17"/>
    <x v="0"/>
    <d v="2024-03-07T00:00:00"/>
    <x v="116"/>
    <x v="1"/>
    <s v="CUMPLE"/>
    <n v="0.5"/>
    <n v="1"/>
    <n v="-0.5"/>
    <n v="1"/>
    <s v="H"/>
    <n v="0.5"/>
  </r>
  <r>
    <s v="106766059"/>
    <s v="EMPA00039"/>
    <x v="2"/>
    <s v="EMPAQUE"/>
    <x v="1"/>
    <x v="1"/>
    <s v="MECANI14"/>
    <s v="COORTU01"/>
    <s v="A"/>
    <s v="10EMPA15"/>
    <x v="0"/>
    <d v="2024-03-06T00:00:00"/>
    <x v="117"/>
    <x v="1"/>
    <s v="NO CUMPLE"/>
    <n v="1.5"/>
    <n v="2"/>
    <n v="-0.5"/>
    <n v="2"/>
    <s v="H"/>
    <n v="0.75"/>
  </r>
  <r>
    <s v="106764276"/>
    <s v="EMPA00039"/>
    <x v="2"/>
    <s v="EMPAQUE"/>
    <x v="3"/>
    <x v="7"/>
    <s v="ELECTI01"/>
    <s v="COORTU01"/>
    <s v="A"/>
    <s v="10EMPA15"/>
    <x v="0"/>
    <d v="2024-03-06T00:00:00"/>
    <x v="47"/>
    <x v="1"/>
    <s v="CUMPLE"/>
    <n v="1"/>
    <n v="1"/>
    <n v="0"/>
    <n v="1"/>
    <s v="H"/>
    <n v="1"/>
  </r>
  <r>
    <s v="106764276"/>
    <s v="EMPA00039"/>
    <x v="2"/>
    <s v="EMPAQUE"/>
    <x v="2"/>
    <x v="8"/>
    <s v="ELECTI01"/>
    <s v="COORTU01"/>
    <s v="A"/>
    <s v="10EMPA15"/>
    <x v="0"/>
    <d v="2024-03-06T00:00:00"/>
    <x v="47"/>
    <x v="1"/>
    <s v="CUMPLE"/>
    <n v="0.5"/>
    <n v="1"/>
    <n v="-0.5"/>
    <n v="1"/>
    <s v="H"/>
    <n v="0.5"/>
  </r>
  <r>
    <s v="106761913"/>
    <s v="EMPA00005"/>
    <x v="3"/>
    <s v="EMPAQUE"/>
    <x v="3"/>
    <x v="7"/>
    <s v="ELECTI01"/>
    <s v="COORTU01"/>
    <s v="B"/>
    <s v="10EMPA03"/>
    <x v="0"/>
    <d v="2024-03-05T00:00:00"/>
    <x v="118"/>
    <x v="1"/>
    <s v="CUMPLE"/>
    <n v="1"/>
    <n v="1"/>
    <n v="0"/>
    <n v="1"/>
    <s v="H"/>
    <n v="1"/>
  </r>
  <r>
    <s v="106761913"/>
    <s v="EMPA00005"/>
    <x v="3"/>
    <s v="EMPAQUE"/>
    <x v="2"/>
    <x v="8"/>
    <s v="ELECTI01"/>
    <s v="COORTU01"/>
    <s v="B"/>
    <s v="10EMPA03"/>
    <x v="0"/>
    <d v="2024-03-05T00:00:00"/>
    <x v="118"/>
    <x v="1"/>
    <s v="CUMPLE"/>
    <n v="0.5"/>
    <n v="1"/>
    <n v="-0.5"/>
    <n v="1"/>
    <s v="H"/>
    <n v="0.5"/>
  </r>
  <r>
    <s v="106755460"/>
    <s v="GRAP00017"/>
    <x v="4"/>
    <s v="EMBUTIDO SALCHICHON"/>
    <x v="1"/>
    <x v="34"/>
    <s v="MECANI18"/>
    <s v="COORTU02"/>
    <s v="B"/>
    <s v="10EMBU16"/>
    <x v="0"/>
    <d v="2024-03-04T00:00:00"/>
    <x v="45"/>
    <x v="1"/>
    <s v="CUMPLE"/>
    <n v="2"/>
    <n v="2"/>
    <n v="0"/>
    <n v="2"/>
    <s v="H"/>
    <n v="1"/>
  </r>
  <r>
    <s v="106930512"/>
    <s v="20388176"/>
    <x v="0"/>
    <s v="EMBUTIDO SALCHICHON"/>
    <x v="1"/>
    <x v="12"/>
    <s v="MECANI17"/>
    <s v="COORTU01"/>
    <s v="B"/>
    <s v="10EMBU16"/>
    <x v="0"/>
    <d v="2024-03-04T00:00:00"/>
    <x v="0"/>
    <x v="0"/>
    <s v="NO CUMPLE"/>
    <n v="0"/>
    <n v="4"/>
    <n v="-4"/>
    <n v="4"/>
    <s v="H"/>
    <n v="0"/>
  </r>
  <r>
    <s v="106755460"/>
    <s v="GRAP00017"/>
    <x v="4"/>
    <s v="EMBUTIDO SALCHICHON"/>
    <x v="3"/>
    <x v="10"/>
    <s v="ELTROINT"/>
    <s v="COORTU02"/>
    <s v="B"/>
    <s v="10EMBU16"/>
    <x v="0"/>
    <d v="2024-03-04T00:00:00"/>
    <x v="45"/>
    <x v="1"/>
    <s v="CUMPLE"/>
    <n v="4"/>
    <n v="2"/>
    <n v="2"/>
    <n v="2"/>
    <s v="H"/>
    <n v="2"/>
  </r>
  <r>
    <s v="106755460"/>
    <s v="GRAP00017"/>
    <x v="4"/>
    <s v="EMBUTIDO SALCHICHON"/>
    <x v="0"/>
    <x v="11"/>
    <s v="ELECTI04"/>
    <s v="COORTU02"/>
    <s v="B"/>
    <s v="10EMBU16"/>
    <x v="0"/>
    <d v="2024-03-04T00:00:00"/>
    <x v="45"/>
    <x v="1"/>
    <s v="CUMPLE"/>
    <n v="1"/>
    <n v="1"/>
    <n v="0"/>
    <n v="0.3"/>
    <s v="H"/>
    <n v="1"/>
  </r>
  <r>
    <s v="106930512"/>
    <s v="20388176"/>
    <x v="0"/>
    <s v="EMBUTIDO SALCHICHON"/>
    <x v="4"/>
    <x v="11"/>
    <s v="ELECTI04"/>
    <s v="COORTU01"/>
    <s v="B"/>
    <s v="10EMBU16"/>
    <x v="0"/>
    <d v="2024-03-04T00:00:00"/>
    <x v="119"/>
    <x v="1"/>
    <s v="CUMPLE"/>
    <n v="1"/>
    <n v="0.3"/>
    <n v="0.7"/>
    <n v="1"/>
    <s v="H"/>
    <n v="3.3333333333333335"/>
  </r>
  <r>
    <s v="106735066"/>
    <s v="20388054"/>
    <x v="5"/>
    <s v="FORMADO"/>
    <x v="2"/>
    <x v="13"/>
    <s v="MECANI23"/>
    <s v="COORTU01"/>
    <s v="B"/>
    <s v="10FORM01"/>
    <x v="0"/>
    <d v="2024-03-03T00:00:00"/>
    <x v="120"/>
    <x v="1"/>
    <s v="CUMPLE"/>
    <n v="2"/>
    <n v="3"/>
    <n v="-1"/>
    <n v="3"/>
    <s v="H"/>
    <n v="0.66666666666666663"/>
  </r>
  <r>
    <s v="106735066"/>
    <s v="20388054"/>
    <x v="5"/>
    <s v="FORMADO"/>
    <x v="4"/>
    <x v="13"/>
    <s v="ELTROI05"/>
    <s v="COORTU01"/>
    <s v="B"/>
    <s v="10FORM01"/>
    <x v="0"/>
    <d v="2024-03-03T00:00:00"/>
    <x v="43"/>
    <x v="1"/>
    <s v="CUMPLE"/>
    <n v="1"/>
    <n v="3"/>
    <n v="-2"/>
    <n v="3"/>
    <s v="H"/>
    <n v="0.33333333333333331"/>
  </r>
  <r>
    <s v="106735066"/>
    <s v="20388054"/>
    <x v="5"/>
    <s v="FORMADO"/>
    <x v="5"/>
    <x v="13"/>
    <s v="ELECTI03"/>
    <s v="COORTU01"/>
    <s v="B"/>
    <s v="10FORM01"/>
    <x v="0"/>
    <d v="2024-03-03T00:00:00"/>
    <x v="120"/>
    <x v="1"/>
    <s v="CUMPLE"/>
    <n v="1"/>
    <n v="2"/>
    <n v="-1"/>
    <n v="2"/>
    <s v="H"/>
    <n v="0.5"/>
  </r>
  <r>
    <s v="106750304"/>
    <s v="20183406"/>
    <x v="1"/>
    <s v="EMPAQUE RIGIDO"/>
    <x v="1"/>
    <x v="3"/>
    <s v="MECANI15"/>
    <s v="COORTU01"/>
    <s v="B"/>
    <s v="10EMPA17"/>
    <x v="0"/>
    <d v="2024-02-29T00:00:00"/>
    <x v="0"/>
    <x v="0"/>
    <s v="NO CUMPLE"/>
    <n v="0"/>
    <n v="1"/>
    <n v="-1"/>
    <n v="1"/>
    <s v="H"/>
    <n v="0"/>
  </r>
  <r>
    <s v="106750304"/>
    <s v="20183406"/>
    <x v="1"/>
    <s v="EMPAQUE RIGIDO"/>
    <x v="2"/>
    <x v="4"/>
    <s v="ELTROI04"/>
    <s v="COORTU01"/>
    <s v="B"/>
    <s v="10EMPA17"/>
    <x v="0"/>
    <d v="2024-02-29T00:00:00"/>
    <x v="121"/>
    <x v="1"/>
    <s v="CUMPLE"/>
    <n v="1"/>
    <n v="1"/>
    <n v="0"/>
    <n v="1"/>
    <s v="H"/>
    <n v="1"/>
  </r>
  <r>
    <s v="106750304"/>
    <s v="20183406"/>
    <x v="1"/>
    <s v="EMPAQUE RIGIDO"/>
    <x v="3"/>
    <x v="5"/>
    <s v="ELECTI13"/>
    <s v="COORTU01"/>
    <s v="B"/>
    <s v="10EMPA17"/>
    <x v="0"/>
    <d v="2024-02-29T00:00:00"/>
    <x v="39"/>
    <x v="1"/>
    <s v="CUMPLE"/>
    <n v="1"/>
    <n v="2"/>
    <n v="-1"/>
    <n v="1"/>
    <s v="H"/>
    <n v="0.5"/>
  </r>
  <r>
    <s v="106742761"/>
    <s v="20388176"/>
    <x v="0"/>
    <s v="EMBUTIDO SALCHICHON"/>
    <x v="1"/>
    <x v="12"/>
    <s v="MECANI17"/>
    <s v="COORTU01"/>
    <s v="B"/>
    <s v="10EMBU16"/>
    <x v="0"/>
    <d v="2024-02-25T00:00:00"/>
    <x v="0"/>
    <x v="0"/>
    <s v="NO CUMPLE"/>
    <n v="0"/>
    <n v="4"/>
    <n v="-4"/>
    <n v="4"/>
    <s v="H"/>
    <n v="0"/>
  </r>
  <r>
    <s v="106750338"/>
    <s v="20388054"/>
    <x v="5"/>
    <s v="FORMADO"/>
    <x v="1"/>
    <x v="59"/>
    <s v="MECANINT"/>
    <s v="COORTU01"/>
    <s v="B"/>
    <s v="10FORM01"/>
    <x v="0"/>
    <d v="2024-02-23T00:00:00"/>
    <x v="0"/>
    <x v="0"/>
    <s v="NO CUMPLE"/>
    <n v="0"/>
    <n v="1"/>
    <n v="-1"/>
    <n v="1"/>
    <s v="H"/>
    <n v="0"/>
  </r>
  <r>
    <s v="106750339"/>
    <s v="20425542"/>
    <x v="6"/>
    <s v="FORMADO"/>
    <x v="1"/>
    <x v="59"/>
    <s v="MECANINT"/>
    <s v="COORMTTO"/>
    <s v="B"/>
    <s v="10FORM01"/>
    <x v="0"/>
    <d v="2024-02-23T00:00:00"/>
    <x v="0"/>
    <x v="0"/>
    <s v="NO CUMPLE"/>
    <n v="0"/>
    <n v="1"/>
    <n v="-1"/>
    <n v="1"/>
    <s v="H"/>
    <n v="0"/>
  </r>
  <r>
    <s v="106750338"/>
    <s v="20388054"/>
    <x v="5"/>
    <s v="FORMADO"/>
    <x v="3"/>
    <x v="14"/>
    <s v="MECANI21"/>
    <s v="COORTU01"/>
    <s v="B"/>
    <s v="10FORM01"/>
    <x v="0"/>
    <d v="2024-02-23T00:00:00"/>
    <x v="122"/>
    <x v="1"/>
    <s v="CUMPLE"/>
    <n v="6"/>
    <n v="3"/>
    <n v="3"/>
    <n v="3"/>
    <s v="H"/>
    <n v="2"/>
  </r>
  <r>
    <s v="106750339"/>
    <s v="20425542"/>
    <x v="6"/>
    <s v="FORMADO"/>
    <x v="3"/>
    <x v="14"/>
    <s v="MECANI21"/>
    <s v="COORMTTO"/>
    <s v="B"/>
    <s v="10FORM01"/>
    <x v="0"/>
    <d v="2024-02-23T00:00:00"/>
    <x v="122"/>
    <x v="1"/>
    <s v="CUMPLE"/>
    <n v="3"/>
    <n v="3"/>
    <n v="0"/>
    <n v="3"/>
    <s v="H"/>
    <n v="1"/>
  </r>
  <r>
    <s v="106750338"/>
    <s v="20388054"/>
    <x v="5"/>
    <s v="FORMADO"/>
    <x v="6"/>
    <x v="14"/>
    <s v="ELECTI03"/>
    <s v="COORTU01"/>
    <s v="B"/>
    <s v="10FORM01"/>
    <x v="0"/>
    <d v="2024-02-23T00:00:00"/>
    <x v="122"/>
    <x v="1"/>
    <s v="CUMPLE"/>
    <n v="1"/>
    <n v="1.5"/>
    <n v="-0.5"/>
    <n v="2"/>
    <s v="H"/>
    <n v="0.66666666666666663"/>
  </r>
  <r>
    <s v="106750339"/>
    <s v="20425542"/>
    <x v="6"/>
    <s v="FORMADO"/>
    <x v="6"/>
    <x v="14"/>
    <s v="ELECTI03"/>
    <s v="COORMTTO"/>
    <s v="B"/>
    <s v="10FORM01"/>
    <x v="0"/>
    <d v="2024-02-23T00:00:00"/>
    <x v="122"/>
    <x v="1"/>
    <s v="CUMPLE"/>
    <n v="1"/>
    <n v="2"/>
    <n v="-1"/>
    <n v="2"/>
    <s v="H"/>
    <n v="0.5"/>
  </r>
  <r>
    <s v="106726690"/>
    <s v="20091108"/>
    <x v="7"/>
    <s v="LINEA DE LARGA VIDA"/>
    <x v="1"/>
    <x v="14"/>
    <s v="MECANI21"/>
    <s v="COORTU02"/>
    <s v="B"/>
    <s v="10FORM02"/>
    <x v="0"/>
    <d v="2024-02-17T00:00:00"/>
    <x v="41"/>
    <x v="1"/>
    <s v="CUMPLE"/>
    <n v="4"/>
    <n v="8"/>
    <n v="-4"/>
    <n v="8"/>
    <s v="H"/>
    <n v="0.5"/>
  </r>
  <r>
    <s v="106726690"/>
    <s v="20091108"/>
    <x v="7"/>
    <s v="LINEA DE LARGA VIDA"/>
    <x v="3"/>
    <x v="14"/>
    <s v="ELECTI13"/>
    <s v="COORTU02"/>
    <s v="B"/>
    <s v="10FORM02"/>
    <x v="0"/>
    <d v="2024-02-17T00:00:00"/>
    <x v="41"/>
    <x v="1"/>
    <s v="CUMPLE"/>
    <n v="5"/>
    <n v="2"/>
    <n v="3"/>
    <n v="2"/>
    <s v="H"/>
    <n v="2.5"/>
  </r>
  <r>
    <s v="106735067"/>
    <s v="20425542"/>
    <x v="6"/>
    <s v="FORMADO"/>
    <x v="8"/>
    <x v="60"/>
    <s v="MECANI23"/>
    <s v="COORMTTO"/>
    <s v="B"/>
    <s v="10FORM01"/>
    <x v="0"/>
    <d v="2024-02-16T00:00:00"/>
    <x v="23"/>
    <x v="1"/>
    <s v="NO CUMPLE"/>
    <n v="3"/>
    <n v="0"/>
    <n v="3"/>
    <n v="0"/>
    <s v="H"/>
    <e v="#DIV/0!"/>
  </r>
  <r>
    <s v="106735067"/>
    <s v="20425542"/>
    <x v="6"/>
    <s v="FORMADO"/>
    <x v="2"/>
    <x v="13"/>
    <s v="MECANI21"/>
    <s v="COORMTTO"/>
    <s v="B"/>
    <s v="10FORM01"/>
    <x v="0"/>
    <d v="2024-02-16T00:00:00"/>
    <x v="120"/>
    <x v="1"/>
    <s v="CUMPLE"/>
    <n v="2"/>
    <n v="3"/>
    <n v="-1"/>
    <n v="3"/>
    <s v="H"/>
    <n v="0.66666666666666663"/>
  </r>
  <r>
    <s v="106735067"/>
    <s v="20425542"/>
    <x v="6"/>
    <s v="FORMADO"/>
    <x v="7"/>
    <x v="60"/>
    <s v="MECANI21"/>
    <s v="COORMTTO"/>
    <s v="B"/>
    <s v="10FORM01"/>
    <x v="0"/>
    <d v="2024-02-16T00:00:00"/>
    <x v="23"/>
    <x v="1"/>
    <s v="NO CUMPLE"/>
    <n v="3"/>
    <n v="0"/>
    <n v="3"/>
    <n v="0"/>
    <s v="H"/>
    <e v="#DIV/0!"/>
  </r>
  <r>
    <s v="106735067"/>
    <s v="20425542"/>
    <x v="6"/>
    <s v="FORMADO"/>
    <x v="4"/>
    <x v="13"/>
    <s v="ELTROI05"/>
    <s v="COORMTTO"/>
    <s v="B"/>
    <s v="10FORM01"/>
    <x v="0"/>
    <d v="2024-02-16T00:00:00"/>
    <x v="43"/>
    <x v="1"/>
    <s v="NO CUMPLE"/>
    <n v="1"/>
    <n v="3"/>
    <n v="-2"/>
    <n v="3"/>
    <s v="H"/>
    <n v="0.33333333333333331"/>
  </r>
  <r>
    <s v="106735067"/>
    <s v="20425542"/>
    <x v="6"/>
    <s v="FORMADO"/>
    <x v="5"/>
    <x v="13"/>
    <s v="ELECTI03"/>
    <s v="COORMTTO"/>
    <s v="B"/>
    <s v="10FORM01"/>
    <x v="0"/>
    <d v="2024-02-16T00:00:00"/>
    <x v="120"/>
    <x v="1"/>
    <s v="CUMPLE"/>
    <n v="1"/>
    <n v="1"/>
    <n v="0"/>
    <n v="2"/>
    <s v="H"/>
    <n v="1"/>
  </r>
  <r>
    <s v="106730584"/>
    <s v="EMPA00039"/>
    <x v="2"/>
    <s v="EMPAQUE"/>
    <x v="9"/>
    <x v="27"/>
    <s v="MECANI14"/>
    <s v="COORTU01"/>
    <s v="A"/>
    <s v="10EMPA15"/>
    <x v="0"/>
    <d v="2024-02-14T00:00:00"/>
    <x v="40"/>
    <x v="1"/>
    <s v="CUMPLE"/>
    <n v="1"/>
    <n v="1"/>
    <n v="0"/>
    <n v="1"/>
    <s v="H"/>
    <n v="1"/>
  </r>
  <r>
    <s v="106730584"/>
    <s v="EMPA00039"/>
    <x v="2"/>
    <s v="EMPAQUE"/>
    <x v="2"/>
    <x v="6"/>
    <s v="ELECTI13"/>
    <s v="COORTU01"/>
    <s v="A"/>
    <s v="10EMPA15"/>
    <x v="0"/>
    <d v="2024-02-14T00:00:00"/>
    <x v="40"/>
    <x v="1"/>
    <s v="CUMPLE"/>
    <n v="1"/>
    <n v="2"/>
    <n v="-1"/>
    <n v="2"/>
    <s v="H"/>
    <n v="0.5"/>
  </r>
  <r>
    <s v="106721972"/>
    <s v="FORM00001"/>
    <x v="8"/>
    <s v="FORMADO"/>
    <x v="1"/>
    <x v="14"/>
    <s v="MECANI21"/>
    <s v="COORTU02"/>
    <s v="B"/>
    <s v="10FORM01"/>
    <x v="0"/>
    <d v="2024-02-13T00:00:00"/>
    <x v="123"/>
    <x v="1"/>
    <s v="CUMPLE"/>
    <n v="2"/>
    <n v="8"/>
    <n v="-6"/>
    <n v="8"/>
    <s v="H"/>
    <n v="0.25"/>
  </r>
  <r>
    <s v="106721972"/>
    <s v="FORM00001"/>
    <x v="8"/>
    <s v="FORMADO"/>
    <x v="3"/>
    <x v="14"/>
    <s v="ELECTI13"/>
    <s v="COORTU02"/>
    <s v="B"/>
    <s v="10FORM01"/>
    <x v="0"/>
    <d v="2024-02-13T00:00:00"/>
    <x v="40"/>
    <x v="1"/>
    <s v="NO CUMPLE"/>
    <n v="3"/>
    <n v="2"/>
    <n v="1"/>
    <n v="2"/>
    <s v="H"/>
    <n v="1.5"/>
  </r>
  <r>
    <s v="106720247"/>
    <s v="20388054"/>
    <x v="5"/>
    <s v="FORMADO"/>
    <x v="1"/>
    <x v="59"/>
    <s v="MECANINT"/>
    <s v="COORTU01"/>
    <s v="B"/>
    <s v="10FORM01"/>
    <x v="0"/>
    <d v="2024-02-09T00:00:00"/>
    <x v="0"/>
    <x v="0"/>
    <s v="NO CUMPLE"/>
    <n v="0"/>
    <n v="1"/>
    <n v="-1"/>
    <n v="1"/>
    <s v="H"/>
    <n v="0"/>
  </r>
  <r>
    <s v="106720248"/>
    <s v="20425542"/>
    <x v="6"/>
    <s v="FORMADO"/>
    <x v="1"/>
    <x v="59"/>
    <s v="MECANINT"/>
    <s v="COORMTTO"/>
    <s v="B"/>
    <s v="10FORM01"/>
    <x v="0"/>
    <d v="2024-02-09T00:00:00"/>
    <x v="0"/>
    <x v="0"/>
    <s v="NO CUMPLE"/>
    <n v="0"/>
    <n v="1"/>
    <n v="-1"/>
    <n v="1"/>
    <s v="H"/>
    <n v="0"/>
  </r>
  <r>
    <s v="106720137"/>
    <s v="EMPA00039"/>
    <x v="2"/>
    <s v="EMPAQUE"/>
    <x v="3"/>
    <x v="17"/>
    <s v="MECANI14"/>
    <s v="COORTU01"/>
    <s v="A"/>
    <s v="10EMPA15"/>
    <x v="0"/>
    <d v="2024-02-09T00:00:00"/>
    <x v="39"/>
    <x v="1"/>
    <s v="CUMPLE"/>
    <n v="2"/>
    <n v="3"/>
    <n v="-1"/>
    <n v="3"/>
    <s v="H"/>
    <n v="0.66666666666666663"/>
  </r>
  <r>
    <s v="106720137"/>
    <s v="EMPA00039"/>
    <x v="2"/>
    <s v="EMPAQUE"/>
    <x v="6"/>
    <x v="18"/>
    <s v="ELTROI05"/>
    <s v="COORTU01"/>
    <s v="A"/>
    <s v="10EMPA15"/>
    <x v="0"/>
    <d v="2024-02-09T00:00:00"/>
    <x v="124"/>
    <x v="1"/>
    <s v="NO CUMPLE"/>
    <n v="2"/>
    <n v="2"/>
    <n v="0"/>
    <n v="2"/>
    <s v="H"/>
    <n v="1"/>
  </r>
  <r>
    <s v="106720137"/>
    <s v="EMPA00039"/>
    <x v="2"/>
    <s v="EMPAQUE"/>
    <x v="8"/>
    <x v="16"/>
    <s v="ELECTI13"/>
    <s v="COORTU01"/>
    <s v="A"/>
    <s v="10EMPA15"/>
    <x v="0"/>
    <d v="2024-02-09T00:00:00"/>
    <x v="39"/>
    <x v="1"/>
    <s v="CUMPLE"/>
    <n v="4"/>
    <n v="2"/>
    <n v="2"/>
    <n v="4"/>
    <s v="H"/>
    <n v="2"/>
  </r>
  <r>
    <s v="106712761"/>
    <s v="FORM00002"/>
    <x v="9"/>
    <s v="FORMADO"/>
    <x v="1"/>
    <x v="14"/>
    <s v="MECANI21"/>
    <s v="COORTU02"/>
    <s v="B"/>
    <s v="10FORM01"/>
    <x v="0"/>
    <d v="2024-02-07T00:00:00"/>
    <x v="39"/>
    <x v="1"/>
    <s v="CUMPLE"/>
    <n v="8"/>
    <n v="8"/>
    <n v="0"/>
    <n v="8"/>
    <s v="H"/>
    <n v="1"/>
  </r>
  <r>
    <s v="106712761"/>
    <s v="FORM00002"/>
    <x v="9"/>
    <s v="FORMADO"/>
    <x v="3"/>
    <x v="14"/>
    <s v="ELECTI09"/>
    <s v="COORTU02"/>
    <s v="B"/>
    <s v="10FORM01"/>
    <x v="0"/>
    <d v="2024-02-07T00:00:00"/>
    <x v="43"/>
    <x v="1"/>
    <s v="NO CUMPLE"/>
    <n v="1"/>
    <n v="2"/>
    <n v="-1"/>
    <n v="2"/>
    <s v="H"/>
    <n v="0.5"/>
  </r>
  <r>
    <s v="106709646"/>
    <s v="EMPA00005"/>
    <x v="3"/>
    <s v="EMPAQUE"/>
    <x v="3"/>
    <x v="7"/>
    <s v="ELECTI01"/>
    <s v="COORTU01"/>
    <s v="B"/>
    <s v="10EMPA03"/>
    <x v="0"/>
    <d v="2024-02-06T00:00:00"/>
    <x v="125"/>
    <x v="1"/>
    <s v="CUMPLE"/>
    <n v="1"/>
    <n v="1"/>
    <n v="0"/>
    <n v="1"/>
    <s v="H"/>
    <n v="1"/>
  </r>
  <r>
    <s v="106712783"/>
    <s v="EMPA00039"/>
    <x v="2"/>
    <s v="EMPAQUE"/>
    <x v="3"/>
    <x v="7"/>
    <s v="ELECTI01"/>
    <s v="COORTU01"/>
    <s v="A"/>
    <s v="10EMPA15"/>
    <x v="0"/>
    <d v="2024-02-06T00:00:00"/>
    <x v="125"/>
    <x v="1"/>
    <s v="CUMPLE"/>
    <n v="1"/>
    <n v="1"/>
    <n v="0"/>
    <n v="1"/>
    <s v="H"/>
    <n v="1"/>
  </r>
  <r>
    <s v="106707559"/>
    <s v="GRAP00017"/>
    <x v="4"/>
    <s v="EMBUTIDO SALCHICHON"/>
    <x v="1"/>
    <x v="34"/>
    <s v="MECANI18"/>
    <s v="COORTU02"/>
    <s v="B"/>
    <s v="10EMBU16"/>
    <x v="0"/>
    <d v="2024-02-03T00:00:00"/>
    <x v="0"/>
    <x v="0"/>
    <s v="NO CUMPLE"/>
    <n v="0"/>
    <n v="2"/>
    <n v="-2"/>
    <n v="2"/>
    <s v="H"/>
    <n v="0"/>
  </r>
  <r>
    <s v="106707559"/>
    <s v="GRAP00017"/>
    <x v="4"/>
    <s v="EMBUTIDO SALCHICHON"/>
    <x v="3"/>
    <x v="10"/>
    <s v="ELTROINT"/>
    <s v="COORTU02"/>
    <s v="B"/>
    <s v="10EMBU16"/>
    <x v="0"/>
    <d v="2024-02-03T00:00:00"/>
    <x v="126"/>
    <x v="1"/>
    <s v="NO CUMPLE"/>
    <n v="8"/>
    <n v="2"/>
    <n v="6"/>
    <n v="2"/>
    <s v="H"/>
    <n v="4"/>
  </r>
  <r>
    <s v="106707559"/>
    <s v="GRAP00017"/>
    <x v="4"/>
    <s v="EMBUTIDO SALCHICHON"/>
    <x v="0"/>
    <x v="11"/>
    <s v="ELECTI04"/>
    <s v="COORTU02"/>
    <s v="B"/>
    <s v="10EMBU16"/>
    <x v="0"/>
    <d v="2024-02-03T00:00:00"/>
    <x v="125"/>
    <x v="1"/>
    <s v="NO CUMPLE"/>
    <n v="0.5"/>
    <n v="1"/>
    <n v="-0.5"/>
    <n v="0.3"/>
    <s v="H"/>
    <n v="0.5"/>
  </r>
  <r>
    <s v="106191815"/>
    <s v="EMPA00039"/>
    <x v="2"/>
    <s v="EMPAQUE"/>
    <x v="3"/>
    <x v="17"/>
    <s v="MECANINT"/>
    <s v="COORTU01"/>
    <s v="A"/>
    <s v="10EMPA15"/>
    <x v="0"/>
    <d v="2024-02-03T00:00:00"/>
    <x v="127"/>
    <x v="1"/>
    <s v="CUMPLE"/>
    <n v="2"/>
    <n v="3"/>
    <n v="-1"/>
    <n v="3"/>
    <s v="H"/>
    <n v="0.66666666666666663"/>
  </r>
  <r>
    <s v="106191815"/>
    <s v="EMPA00039"/>
    <x v="2"/>
    <s v="EMPAQUE"/>
    <x v="0"/>
    <x v="47"/>
    <s v="MECANI14"/>
    <s v="COORTU01"/>
    <s v="A"/>
    <s v="10EMPA15"/>
    <x v="0"/>
    <d v="2024-02-03T00:00:00"/>
    <x v="128"/>
    <x v="1"/>
    <s v="NO CUMPLE"/>
    <n v="3"/>
    <n v="16"/>
    <n v="-13"/>
    <n v="8"/>
    <s v="H"/>
    <n v="0.1875"/>
  </r>
  <r>
    <s v="106191815"/>
    <s v="EMPA00039"/>
    <x v="2"/>
    <s v="EMPAQUE"/>
    <x v="5"/>
    <x v="48"/>
    <s v="INSTRINT"/>
    <s v="COORTU01"/>
    <s v="A"/>
    <s v="10EMPA15"/>
    <x v="0"/>
    <d v="2024-02-03T00:00:00"/>
    <x v="129"/>
    <x v="1"/>
    <s v="CUMPLE"/>
    <n v="6"/>
    <n v="6"/>
    <n v="0"/>
    <n v="6"/>
    <s v="H"/>
    <n v="1"/>
  </r>
  <r>
    <s v="106191815"/>
    <s v="EMPA00039"/>
    <x v="2"/>
    <s v="EMPAQUE"/>
    <x v="6"/>
    <x v="18"/>
    <s v="ELTROI04"/>
    <s v="COORTU01"/>
    <s v="A"/>
    <s v="10EMPA15"/>
    <x v="0"/>
    <d v="2024-02-03T00:00:00"/>
    <x v="129"/>
    <x v="1"/>
    <s v="CUMPLE"/>
    <n v="1"/>
    <n v="2"/>
    <n v="-1"/>
    <n v="2"/>
    <s v="H"/>
    <n v="0.5"/>
  </r>
  <r>
    <s v="106191815"/>
    <s v="EMPA00039"/>
    <x v="2"/>
    <s v="EMPAQUE"/>
    <x v="4"/>
    <x v="49"/>
    <s v="ELTROI04"/>
    <s v="COORTU01"/>
    <s v="A"/>
    <s v="10EMPA15"/>
    <x v="0"/>
    <d v="2024-02-03T00:00:00"/>
    <x v="129"/>
    <x v="1"/>
    <s v="CUMPLE"/>
    <n v="3"/>
    <n v="6"/>
    <n v="-3"/>
    <n v="6"/>
    <s v="H"/>
    <n v="0.5"/>
  </r>
  <r>
    <s v="106191815"/>
    <s v="EMPA00039"/>
    <x v="2"/>
    <s v="EMPAQUE"/>
    <x v="7"/>
    <x v="50"/>
    <s v="ELTROI04"/>
    <s v="COORTU01"/>
    <s v="A"/>
    <s v="10EMPA15"/>
    <x v="0"/>
    <d v="2024-02-03T00:00:00"/>
    <x v="129"/>
    <x v="1"/>
    <s v="CUMPLE"/>
    <n v="0.5"/>
    <n v="1"/>
    <n v="-0.5"/>
    <n v="1"/>
    <s v="H"/>
    <n v="0.5"/>
  </r>
  <r>
    <s v="106191815"/>
    <s v="EMPA00039"/>
    <x v="2"/>
    <s v="EMPAQUE"/>
    <x v="11"/>
    <x v="46"/>
    <s v="ELECTI13"/>
    <s v="COORTU01"/>
    <s v="A"/>
    <s v="10EMPA15"/>
    <x v="0"/>
    <d v="2024-02-03T00:00:00"/>
    <x v="130"/>
    <x v="1"/>
    <s v="NO CUMPLE"/>
    <n v="2"/>
    <n v="6"/>
    <n v="-4"/>
    <n v="6"/>
    <s v="H"/>
    <n v="0.33333333333333331"/>
  </r>
  <r>
    <s v="106191815"/>
    <s v="EMPA00039"/>
    <x v="2"/>
    <s v="EMPAQUE"/>
    <x v="8"/>
    <x v="16"/>
    <s v="ELECTI13"/>
    <s v="COORTU01"/>
    <s v="A"/>
    <s v="10EMPA15"/>
    <x v="0"/>
    <d v="2024-02-03T00:00:00"/>
    <x v="130"/>
    <x v="1"/>
    <s v="NO CUMPLE"/>
    <n v="2"/>
    <n v="4"/>
    <n v="-2"/>
    <n v="4"/>
    <s v="H"/>
    <n v="0.5"/>
  </r>
  <r>
    <s v="106191815"/>
    <s v="EMPA00039"/>
    <x v="2"/>
    <s v="EMPAQUE"/>
    <x v="12"/>
    <x v="51"/>
    <s v="ELECTI07"/>
    <s v="COORTU01"/>
    <s v="A"/>
    <s v="10EMPA15"/>
    <x v="0"/>
    <d v="2024-02-03T00:00:00"/>
    <x v="0"/>
    <x v="0"/>
    <s v="NO CUMPLE"/>
    <n v="0"/>
    <n v="8"/>
    <n v="-8"/>
    <n v="8"/>
    <s v="H"/>
    <n v="0"/>
  </r>
  <r>
    <s v="106709643"/>
    <s v="20183406"/>
    <x v="1"/>
    <s v="EMPAQUE RIGIDO"/>
    <x v="1"/>
    <x v="1"/>
    <s v="MECANI15"/>
    <s v="COORTU03"/>
    <s v="B"/>
    <s v="10EMPA17"/>
    <x v="0"/>
    <d v="2024-02-01T00:00:00"/>
    <x v="131"/>
    <x v="1"/>
    <s v="CUMPLE"/>
    <n v="4"/>
    <n v="3"/>
    <n v="1"/>
    <n v="3"/>
    <s v="H"/>
    <n v="1.3333333333333333"/>
  </r>
  <r>
    <s v="106709643"/>
    <s v="20183406"/>
    <x v="1"/>
    <s v="EMPAQUE RIGIDO"/>
    <x v="2"/>
    <x v="2"/>
    <s v="ELTROI04"/>
    <s v="COORTU03"/>
    <s v="B"/>
    <s v="10EMPA17"/>
    <x v="0"/>
    <d v="2024-02-01T00:00:00"/>
    <x v="132"/>
    <x v="1"/>
    <s v="NO CUMPLE"/>
    <n v="0.75"/>
    <n v="1"/>
    <n v="-0.25"/>
    <n v="1"/>
    <s v="H"/>
    <n v="0.75"/>
  </r>
  <r>
    <s v="106638081"/>
    <s v="20388176"/>
    <x v="0"/>
    <s v="EMBUTIDO SALCHICHON"/>
    <x v="1"/>
    <x v="12"/>
    <s v="MECANI18"/>
    <s v="COORTU01"/>
    <s v="B"/>
    <s v="10EMBU16"/>
    <x v="0"/>
    <d v="2023-12-31T00:00:00"/>
    <x v="0"/>
    <x v="0"/>
    <s v="NO CUMPLE"/>
    <n v="0"/>
    <n v="4"/>
    <n v="-4"/>
    <n v="4"/>
    <s v="H"/>
    <n v="0"/>
  </r>
  <r>
    <s v="106640379"/>
    <s v="20388054"/>
    <x v="5"/>
    <s v="FORMADO"/>
    <x v="1"/>
    <x v="59"/>
    <s v="MECANI21"/>
    <s v="COORTU01"/>
    <s v="B"/>
    <s v="10FORM01"/>
    <x v="0"/>
    <d v="2023-12-29T00:00:00"/>
    <x v="0"/>
    <x v="0"/>
    <s v="NO CUMPLE"/>
    <n v="0"/>
    <n v="1"/>
    <n v="-1"/>
    <n v="1"/>
    <s v="H"/>
    <n v="0"/>
  </r>
  <r>
    <s v="106640379"/>
    <s v="20388054"/>
    <x v="5"/>
    <s v="FORMADO"/>
    <x v="3"/>
    <x v="14"/>
    <s v="MECANI21"/>
    <s v="COORTU01"/>
    <s v="B"/>
    <s v="10FORM01"/>
    <x v="0"/>
    <d v="2023-12-29T00:00:00"/>
    <x v="0"/>
    <x v="0"/>
    <s v="NO CUMPLE"/>
    <n v="0"/>
    <n v="3"/>
    <n v="-3"/>
    <n v="3"/>
    <s v="H"/>
    <n v="0"/>
  </r>
  <r>
    <s v="106640380"/>
    <s v="20425542"/>
    <x v="6"/>
    <s v="FORMADO"/>
    <x v="1"/>
    <x v="59"/>
    <s v="MECANI21"/>
    <s v="COORMTTO"/>
    <s v="B"/>
    <s v="10FORM01"/>
    <x v="0"/>
    <d v="2023-12-29T00:00:00"/>
    <x v="0"/>
    <x v="0"/>
    <s v="NO CUMPLE"/>
    <n v="0"/>
    <n v="1"/>
    <n v="-1"/>
    <n v="1"/>
    <s v="H"/>
    <n v="0"/>
  </r>
  <r>
    <s v="106640380"/>
    <s v="20425542"/>
    <x v="6"/>
    <s v="FORMADO"/>
    <x v="3"/>
    <x v="14"/>
    <s v="MECANI21"/>
    <s v="COORMTTO"/>
    <s v="B"/>
    <s v="10FORM01"/>
    <x v="0"/>
    <d v="2023-12-29T00:00:00"/>
    <x v="0"/>
    <x v="0"/>
    <s v="NO CUMPLE"/>
    <n v="0"/>
    <n v="3"/>
    <n v="-3"/>
    <n v="3"/>
    <s v="H"/>
    <n v="0"/>
  </r>
  <r>
    <s v="106640379"/>
    <s v="20388054"/>
    <x v="5"/>
    <s v="FORMADO"/>
    <x v="6"/>
    <x v="14"/>
    <s v="ELECTI04"/>
    <s v="COORTU01"/>
    <s v="B"/>
    <s v="10FORM01"/>
    <x v="0"/>
    <d v="2023-12-29T00:00:00"/>
    <x v="133"/>
    <x v="1"/>
    <s v="CUMPLE"/>
    <n v="1"/>
    <n v="2"/>
    <n v="-1"/>
    <n v="2"/>
    <s v="H"/>
    <n v="0.5"/>
  </r>
  <r>
    <s v="106640380"/>
    <s v="20425542"/>
    <x v="6"/>
    <s v="FORMADO"/>
    <x v="6"/>
    <x v="14"/>
    <s v="ELECTI04"/>
    <s v="COORMTTO"/>
    <s v="B"/>
    <s v="10FORM01"/>
    <x v="0"/>
    <d v="2023-12-29T00:00:00"/>
    <x v="133"/>
    <x v="1"/>
    <s v="CUMPLE"/>
    <n v="1"/>
    <n v="2"/>
    <n v="-1"/>
    <n v="2"/>
    <s v="H"/>
    <n v="0.5"/>
  </r>
  <r>
    <s v="106628404"/>
    <s v="20183406"/>
    <x v="1"/>
    <s v="EMPAQUE RIGIDO"/>
    <x v="1"/>
    <x v="1"/>
    <s v="MECANI15"/>
    <s v="COORTU03"/>
    <s v="B"/>
    <s v="10EMPA17"/>
    <x v="0"/>
    <d v="2023-12-28T00:00:00"/>
    <x v="0"/>
    <x v="0"/>
    <s v="NO CUMPLE"/>
    <n v="0"/>
    <n v="3"/>
    <n v="-3"/>
    <n v="3"/>
    <s v="H"/>
    <n v="0"/>
  </r>
  <r>
    <s v="106628404"/>
    <s v="20183406"/>
    <x v="1"/>
    <s v="EMPAQUE RIGIDO"/>
    <x v="2"/>
    <x v="2"/>
    <s v="INSTRI02"/>
    <s v="COORTU03"/>
    <s v="B"/>
    <s v="10EMPA17"/>
    <x v="0"/>
    <d v="2023-12-28T00:00:00"/>
    <x v="0"/>
    <x v="0"/>
    <s v="NO CUMPLE"/>
    <n v="0"/>
    <n v="1"/>
    <n v="-1"/>
    <n v="1"/>
    <s v="H"/>
    <n v="0"/>
  </r>
  <r>
    <s v="106634282"/>
    <s v="EMPA00039"/>
    <x v="2"/>
    <s v="EMPAQUE"/>
    <x v="1"/>
    <x v="1"/>
    <s v="MECANI04"/>
    <s v="COORTU01"/>
    <s v="A"/>
    <s v="10EMPA15"/>
    <x v="0"/>
    <d v="2023-12-27T00:00:00"/>
    <x v="134"/>
    <x v="1"/>
    <s v="NO CUMPLE"/>
    <n v="2"/>
    <n v="2"/>
    <n v="0"/>
    <n v="2"/>
    <s v="H"/>
    <n v="1"/>
  </r>
  <r>
    <s v="106628395"/>
    <s v="EMPA00005"/>
    <x v="3"/>
    <s v="EMPAQUE"/>
    <x v="10"/>
    <x v="35"/>
    <s v="INSTRI08"/>
    <s v="COORTU01"/>
    <s v="B"/>
    <s v="10EMPA03"/>
    <x v="0"/>
    <d v="2023-12-27T00:00:00"/>
    <x v="0"/>
    <x v="0"/>
    <s v="NO CUMPLE"/>
    <n v="0"/>
    <n v="3"/>
    <n v="-3"/>
    <n v="3"/>
    <s v="H"/>
    <n v="0"/>
  </r>
  <r>
    <s v="106628395"/>
    <s v="EMPA00005"/>
    <x v="3"/>
    <s v="EMPAQUE"/>
    <x v="13"/>
    <x v="61"/>
    <s v="INSTRI08"/>
    <s v="COORTU01"/>
    <s v="B"/>
    <s v="10EMPA03"/>
    <x v="0"/>
    <d v="2023-12-27T00:00:00"/>
    <x v="0"/>
    <x v="0"/>
    <s v="NO CUMPLE"/>
    <n v="0"/>
    <n v="6"/>
    <n v="-6"/>
    <n v="6"/>
    <s v="H"/>
    <n v="0"/>
  </r>
  <r>
    <s v="106612057"/>
    <s v="20183406"/>
    <x v="1"/>
    <s v="EMPAQUE RIGIDO"/>
    <x v="1"/>
    <x v="3"/>
    <s v="MECANI15"/>
    <s v="COORTU01"/>
    <s v="B"/>
    <s v="10EMPA17"/>
    <x v="0"/>
    <d v="2023-12-21T00:00:00"/>
    <x v="0"/>
    <x v="0"/>
    <s v="NO CUMPLE"/>
    <n v="0"/>
    <n v="1"/>
    <n v="-1"/>
    <n v="1"/>
    <s v="H"/>
    <n v="0"/>
  </r>
  <r>
    <s v="106612057"/>
    <s v="20183406"/>
    <x v="1"/>
    <s v="EMPAQUE RIGIDO"/>
    <x v="2"/>
    <x v="4"/>
    <s v="INSTRI02"/>
    <s v="COORTU01"/>
    <s v="B"/>
    <s v="10EMPA17"/>
    <x v="0"/>
    <d v="2023-12-21T00:00:00"/>
    <x v="0"/>
    <x v="0"/>
    <s v="NO CUMPLE"/>
    <n v="0"/>
    <n v="1"/>
    <n v="-1"/>
    <n v="1"/>
    <s v="H"/>
    <n v="0"/>
  </r>
  <r>
    <s v="106612057"/>
    <s v="20183406"/>
    <x v="1"/>
    <s v="EMPAQUE RIGIDO"/>
    <x v="3"/>
    <x v="5"/>
    <s v="ELECTI09"/>
    <s v="COORTU01"/>
    <s v="B"/>
    <s v="10EMPA17"/>
    <x v="0"/>
    <d v="2023-12-21T00:00:00"/>
    <x v="135"/>
    <x v="1"/>
    <s v="CUMPLE"/>
    <n v="2"/>
    <n v="1"/>
    <n v="1"/>
    <n v="1"/>
    <s v="H"/>
    <n v="2"/>
  </r>
  <r>
    <s v="106594901"/>
    <s v="EMPA00005"/>
    <x v="3"/>
    <s v="EMPAQUE"/>
    <x v="3"/>
    <x v="7"/>
    <s v="ELECTI01"/>
    <s v="COORTU01"/>
    <s v="B"/>
    <s v="10EMPA03"/>
    <x v="0"/>
    <d v="2023-12-21T00:00:00"/>
    <x v="135"/>
    <x v="1"/>
    <s v="CUMPLE"/>
    <n v="1"/>
    <n v="1"/>
    <n v="0"/>
    <n v="1"/>
    <s v="H"/>
    <n v="1"/>
  </r>
  <r>
    <s v="106594901"/>
    <s v="EMPA00005"/>
    <x v="3"/>
    <s v="EMPAQUE"/>
    <x v="2"/>
    <x v="8"/>
    <s v="ELECTI01"/>
    <s v="COORTU01"/>
    <s v="B"/>
    <s v="10EMPA03"/>
    <x v="0"/>
    <d v="2023-12-21T00:00:00"/>
    <x v="135"/>
    <x v="1"/>
    <s v="CUMPLE"/>
    <n v="0.5"/>
    <n v="1"/>
    <n v="-0.5"/>
    <n v="1"/>
    <s v="H"/>
    <n v="0.5"/>
  </r>
  <r>
    <s v="106597022"/>
    <s v="EMPA00039"/>
    <x v="2"/>
    <s v="EMPAQUE"/>
    <x v="3"/>
    <x v="7"/>
    <s v="ELECTI01"/>
    <s v="COORTU01"/>
    <s v="A"/>
    <s v="10EMPA15"/>
    <x v="0"/>
    <d v="2023-12-21T00:00:00"/>
    <x v="135"/>
    <x v="1"/>
    <s v="CUMPLE"/>
    <n v="1"/>
    <n v="1"/>
    <n v="0"/>
    <n v="1"/>
    <s v="H"/>
    <n v="1"/>
  </r>
  <r>
    <s v="106597022"/>
    <s v="EMPA00039"/>
    <x v="2"/>
    <s v="EMPAQUE"/>
    <x v="2"/>
    <x v="8"/>
    <s v="ELECTI01"/>
    <s v="COORTU01"/>
    <s v="A"/>
    <s v="10EMPA15"/>
    <x v="0"/>
    <d v="2023-12-21T00:00:00"/>
    <x v="135"/>
    <x v="1"/>
    <s v="CUMPLE"/>
    <n v="1"/>
    <n v="1"/>
    <n v="0"/>
    <n v="1"/>
    <s v="H"/>
    <n v="1"/>
  </r>
  <r>
    <s v="106608052"/>
    <s v="20091108"/>
    <x v="7"/>
    <s v="LINEA DE LARGA VIDA"/>
    <x v="1"/>
    <x v="14"/>
    <s v="MECANI11"/>
    <s v="COORTU02"/>
    <s v="B"/>
    <s v="10FORM02"/>
    <x v="0"/>
    <d v="2023-12-19T00:00:00"/>
    <x v="136"/>
    <x v="1"/>
    <s v="CUMPLE"/>
    <n v="8"/>
    <n v="8"/>
    <n v="0"/>
    <n v="8"/>
    <s v="H"/>
    <n v="1"/>
  </r>
  <r>
    <s v="106608052"/>
    <s v="20091108"/>
    <x v="7"/>
    <s v="LINEA DE LARGA VIDA"/>
    <x v="2"/>
    <x v="13"/>
    <s v="MECANI11"/>
    <s v="COORTU02"/>
    <s v="B"/>
    <s v="10FORM02"/>
    <x v="0"/>
    <d v="2023-12-19T00:00:00"/>
    <x v="136"/>
    <x v="1"/>
    <s v="CUMPLE"/>
    <n v="1.5"/>
    <n v="0.5"/>
    <n v="1"/>
    <n v="0.5"/>
    <s v="H"/>
    <n v="3"/>
  </r>
  <r>
    <s v="106608052"/>
    <s v="20091108"/>
    <x v="7"/>
    <s v="LINEA DE LARGA VIDA"/>
    <x v="5"/>
    <x v="36"/>
    <s v="INSTRI08"/>
    <s v="COORTU02"/>
    <s v="B"/>
    <s v="10FORM02"/>
    <x v="0"/>
    <d v="2023-12-19T00:00:00"/>
    <x v="0"/>
    <x v="0"/>
    <s v="NO CUMPLE"/>
    <n v="0"/>
    <n v="4"/>
    <n v="-4"/>
    <n v="4"/>
    <s v="H"/>
    <n v="0"/>
  </r>
  <r>
    <s v="106608052"/>
    <s v="20091108"/>
    <x v="7"/>
    <s v="LINEA DE LARGA VIDA"/>
    <x v="4"/>
    <x v="13"/>
    <s v="ELTROINT"/>
    <s v="COORTU02"/>
    <s v="B"/>
    <s v="10FORM02"/>
    <x v="0"/>
    <d v="2023-12-19T00:00:00"/>
    <x v="0"/>
    <x v="0"/>
    <s v="NO CUMPLE"/>
    <n v="0"/>
    <n v="3.4"/>
    <n v="-3.4"/>
    <n v="3.4"/>
    <s v="H"/>
    <n v="0"/>
  </r>
  <r>
    <s v="106608052"/>
    <s v="20091108"/>
    <x v="7"/>
    <s v="LINEA DE LARGA VIDA"/>
    <x v="3"/>
    <x v="14"/>
    <s v="ELECTI13"/>
    <s v="COORTU02"/>
    <s v="B"/>
    <s v="10FORM02"/>
    <x v="0"/>
    <d v="2023-12-19T00:00:00"/>
    <x v="0"/>
    <x v="0"/>
    <s v="NO CUMPLE"/>
    <n v="0"/>
    <n v="2"/>
    <n v="-2"/>
    <n v="2"/>
    <s v="H"/>
    <n v="0"/>
  </r>
  <r>
    <s v="106608052"/>
    <s v="20091108"/>
    <x v="7"/>
    <s v="LINEA DE LARGA VIDA"/>
    <x v="6"/>
    <x v="36"/>
    <s v="ELECTI13"/>
    <s v="COORTU02"/>
    <s v="B"/>
    <s v="10FORM02"/>
    <x v="0"/>
    <d v="2023-12-19T00:00:00"/>
    <x v="136"/>
    <x v="1"/>
    <s v="CUMPLE"/>
    <n v="3"/>
    <n v="4"/>
    <n v="-1"/>
    <n v="4"/>
    <s v="H"/>
    <n v="0.75"/>
  </r>
  <r>
    <s v="106599420"/>
    <s v="FORM00001"/>
    <x v="8"/>
    <s v="FORMADO"/>
    <x v="1"/>
    <x v="14"/>
    <s v="MECANI21"/>
    <s v="COORTU02"/>
    <s v="B"/>
    <s v="10FORM01"/>
    <x v="0"/>
    <d v="2023-12-15T00:00:00"/>
    <x v="137"/>
    <x v="1"/>
    <s v="CUMPLE"/>
    <n v="3"/>
    <n v="8"/>
    <n v="-5"/>
    <n v="8"/>
    <s v="H"/>
    <n v="0.375"/>
  </r>
  <r>
    <s v="106599420"/>
    <s v="FORM00001"/>
    <x v="8"/>
    <s v="FORMADO"/>
    <x v="2"/>
    <x v="13"/>
    <s v="MECANI21"/>
    <s v="COORTU02"/>
    <s v="B"/>
    <s v="10FORM01"/>
    <x v="0"/>
    <d v="2023-12-15T00:00:00"/>
    <x v="138"/>
    <x v="1"/>
    <s v="NO CUMPLE"/>
    <n v="0.5"/>
    <n v="0.5"/>
    <n v="0"/>
    <n v="0.5"/>
    <s v="H"/>
    <n v="1"/>
  </r>
  <r>
    <s v="106606096"/>
    <s v="20388054"/>
    <x v="5"/>
    <s v="FORMADO"/>
    <x v="1"/>
    <x v="59"/>
    <s v="MECANI21"/>
    <s v="COORTU01"/>
    <s v="B"/>
    <s v="10FORM01"/>
    <x v="0"/>
    <d v="2023-12-15T00:00:00"/>
    <x v="0"/>
    <x v="0"/>
    <s v="NO CUMPLE"/>
    <n v="0"/>
    <n v="1"/>
    <n v="-1"/>
    <n v="1"/>
    <s v="H"/>
    <n v="0"/>
  </r>
  <r>
    <s v="106606097"/>
    <s v="20425542"/>
    <x v="6"/>
    <s v="FORMADO"/>
    <x v="1"/>
    <x v="59"/>
    <s v="MECANI21"/>
    <s v="COORMTTO"/>
    <s v="B"/>
    <s v="10FORM01"/>
    <x v="0"/>
    <d v="2023-12-15T00:00:00"/>
    <x v="139"/>
    <x v="1"/>
    <s v="CUMPLE"/>
    <n v="0.8"/>
    <n v="1"/>
    <n v="-0.19999999999999996"/>
    <n v="1"/>
    <s v="H"/>
    <n v="0.8"/>
  </r>
  <r>
    <s v="106599420"/>
    <s v="FORM00001"/>
    <x v="8"/>
    <s v="FORMADO"/>
    <x v="5"/>
    <x v="36"/>
    <s v="INSTRI02"/>
    <s v="COORTU02"/>
    <s v="B"/>
    <s v="10FORM01"/>
    <x v="0"/>
    <d v="2023-12-15T00:00:00"/>
    <x v="0"/>
    <x v="0"/>
    <s v="NO CUMPLE"/>
    <n v="0"/>
    <n v="4"/>
    <n v="-4"/>
    <n v="4"/>
    <s v="H"/>
    <n v="0"/>
  </r>
  <r>
    <s v="106599420"/>
    <s v="FORM00001"/>
    <x v="8"/>
    <s v="FORMADO"/>
    <x v="4"/>
    <x v="13"/>
    <s v="ELTROINT"/>
    <s v="COORTU02"/>
    <s v="B"/>
    <s v="10FORM01"/>
    <x v="0"/>
    <d v="2023-12-15T00:00:00"/>
    <x v="0"/>
    <x v="0"/>
    <s v="NO CUMPLE"/>
    <n v="0"/>
    <n v="3.8"/>
    <n v="-3.8"/>
    <n v="3.8"/>
    <s v="H"/>
    <n v="0"/>
  </r>
  <r>
    <s v="106599420"/>
    <s v="FORM00001"/>
    <x v="8"/>
    <s v="FORMADO"/>
    <x v="3"/>
    <x v="14"/>
    <s v="ELECTI12"/>
    <s v="COORTU02"/>
    <s v="B"/>
    <s v="10FORM01"/>
    <x v="0"/>
    <d v="2023-12-15T00:00:00"/>
    <x v="0"/>
    <x v="0"/>
    <s v="NO CUMPLE"/>
    <n v="0"/>
    <n v="2"/>
    <n v="-2"/>
    <n v="2"/>
    <s v="H"/>
    <n v="0"/>
  </r>
  <r>
    <s v="106599420"/>
    <s v="FORM00001"/>
    <x v="8"/>
    <s v="FORMADO"/>
    <x v="6"/>
    <x v="36"/>
    <s v="ELECTI12"/>
    <s v="COORTU02"/>
    <s v="B"/>
    <s v="10FORM01"/>
    <x v="0"/>
    <d v="2023-12-15T00:00:00"/>
    <x v="0"/>
    <x v="0"/>
    <s v="NO CUMPLE"/>
    <n v="0"/>
    <n v="4"/>
    <n v="-4"/>
    <n v="4"/>
    <s v="H"/>
    <n v="0"/>
  </r>
  <r>
    <s v="106599422"/>
    <s v="EMPA00039"/>
    <x v="2"/>
    <s v="EMPAQUE"/>
    <x v="2"/>
    <x v="6"/>
    <s v="ELECTI01"/>
    <s v="COORTU01"/>
    <s v="A"/>
    <s v="10EMPA15"/>
    <x v="0"/>
    <d v="2023-12-13T00:00:00"/>
    <x v="0"/>
    <x v="0"/>
    <s v="NO CUMPLE"/>
    <n v="0"/>
    <n v="2"/>
    <n v="-2"/>
    <n v="2"/>
    <s v="H"/>
    <n v="0"/>
  </r>
  <r>
    <s v="106588487"/>
    <s v="FORM00002"/>
    <x v="9"/>
    <s v="FORMADO"/>
    <x v="1"/>
    <x v="14"/>
    <s v="MECANI21"/>
    <s v="COORTU02"/>
    <s v="B"/>
    <s v="10FORM01"/>
    <x v="0"/>
    <d v="2023-12-09T00:00:00"/>
    <x v="138"/>
    <x v="1"/>
    <s v="NO CUMPLE"/>
    <n v="7"/>
    <n v="8"/>
    <n v="-1"/>
    <n v="8"/>
    <s v="H"/>
    <n v="0.875"/>
  </r>
  <r>
    <s v="106588487"/>
    <s v="FORM00002"/>
    <x v="9"/>
    <s v="FORMADO"/>
    <x v="2"/>
    <x v="13"/>
    <s v="MECANI21"/>
    <s v="COORTU02"/>
    <s v="B"/>
    <s v="10FORM01"/>
    <x v="0"/>
    <d v="2023-12-09T00:00:00"/>
    <x v="138"/>
    <x v="1"/>
    <s v="NO CUMPLE"/>
    <n v="2"/>
    <n v="1.5"/>
    <n v="0.5"/>
    <n v="1.5"/>
    <s v="H"/>
    <n v="1.3333333333333333"/>
  </r>
  <r>
    <s v="106588487"/>
    <s v="FORM00002"/>
    <x v="9"/>
    <s v="FORMADO"/>
    <x v="7"/>
    <x v="37"/>
    <s v="MECANI21"/>
    <s v="COORTU02"/>
    <s v="B"/>
    <s v="10FORM01"/>
    <x v="0"/>
    <d v="2023-12-09T00:00:00"/>
    <x v="138"/>
    <x v="1"/>
    <s v="NO CUMPLE"/>
    <n v="2"/>
    <n v="2.5"/>
    <n v="-0.5"/>
    <n v="2.5"/>
    <s v="H"/>
    <n v="0.8"/>
  </r>
  <r>
    <s v="106588487"/>
    <s v="FORM00002"/>
    <x v="9"/>
    <s v="FORMADO"/>
    <x v="5"/>
    <x v="36"/>
    <s v="INSTRI02"/>
    <s v="COORTU02"/>
    <s v="B"/>
    <s v="10FORM01"/>
    <x v="0"/>
    <d v="2023-12-09T00:00:00"/>
    <x v="140"/>
    <x v="1"/>
    <s v="CUMPLE"/>
    <n v="3"/>
    <n v="4"/>
    <n v="-1"/>
    <n v="4"/>
    <s v="H"/>
    <n v="0.75"/>
  </r>
  <r>
    <s v="106588487"/>
    <s v="FORM00002"/>
    <x v="9"/>
    <s v="FORMADO"/>
    <x v="4"/>
    <x v="13"/>
    <s v="ELTROINT"/>
    <s v="COORTU02"/>
    <s v="B"/>
    <s v="10FORM01"/>
    <x v="0"/>
    <d v="2023-12-09T00:00:00"/>
    <x v="0"/>
    <x v="0"/>
    <s v="NO CUMPLE"/>
    <n v="0"/>
    <n v="2"/>
    <n v="-2"/>
    <n v="2"/>
    <s v="H"/>
    <n v="0"/>
  </r>
  <r>
    <s v="106588487"/>
    <s v="FORM00002"/>
    <x v="9"/>
    <s v="FORMADO"/>
    <x v="3"/>
    <x v="14"/>
    <s v="ELECTI04"/>
    <s v="COORTU02"/>
    <s v="B"/>
    <s v="10FORM01"/>
    <x v="0"/>
    <d v="2023-12-09T00:00:00"/>
    <x v="141"/>
    <x v="1"/>
    <s v="NO CUMPLE"/>
    <n v="1"/>
    <n v="2"/>
    <n v="-1"/>
    <n v="2"/>
    <s v="H"/>
    <n v="0.5"/>
  </r>
  <r>
    <s v="106588487"/>
    <s v="FORM00002"/>
    <x v="9"/>
    <s v="FORMADO"/>
    <x v="6"/>
    <x v="36"/>
    <s v="ELECTI04"/>
    <s v="COORTU02"/>
    <s v="B"/>
    <s v="10FORM01"/>
    <x v="0"/>
    <d v="2023-12-09T00:00:00"/>
    <x v="141"/>
    <x v="1"/>
    <s v="NO CUMPLE"/>
    <n v="1.5"/>
    <n v="4"/>
    <n v="-2.5"/>
    <n v="4"/>
    <s v="H"/>
    <n v="0.375"/>
  </r>
  <r>
    <s v="106588487"/>
    <s v="FORM00002"/>
    <x v="9"/>
    <s v="FORMADO"/>
    <x v="11"/>
    <x v="37"/>
    <s v="ELECTI04"/>
    <s v="COORTU02"/>
    <s v="B"/>
    <s v="10FORM01"/>
    <x v="0"/>
    <d v="2023-12-09T00:00:00"/>
    <x v="141"/>
    <x v="1"/>
    <s v="NO CUMPLE"/>
    <n v="2"/>
    <n v="4"/>
    <n v="-2"/>
    <n v="4"/>
    <s v="H"/>
    <n v="0.5"/>
  </r>
  <r>
    <s v="106588613"/>
    <s v="GRAP00017"/>
    <x v="4"/>
    <s v="EMBUTIDO SALCHICHON"/>
    <x v="3"/>
    <x v="10"/>
    <s v="PRACMANT"/>
    <s v="COORTU02"/>
    <s v="B"/>
    <s v="10EMBU16"/>
    <x v="0"/>
    <d v="2023-12-06T00:00:00"/>
    <x v="142"/>
    <x v="1"/>
    <s v="CUMPLE"/>
    <n v="4"/>
    <n v="4"/>
    <n v="0"/>
    <n v="2"/>
    <s v="H"/>
    <n v="1"/>
  </r>
  <r>
    <s v="106588613"/>
    <s v="GRAP00017"/>
    <x v="4"/>
    <s v="EMBUTIDO SALCHICHON"/>
    <x v="0"/>
    <x v="11"/>
    <s v="PRACMANT"/>
    <s v="COORTU02"/>
    <s v="B"/>
    <s v="10EMBU16"/>
    <x v="0"/>
    <d v="2023-12-06T00:00:00"/>
    <x v="142"/>
    <x v="1"/>
    <s v="CUMPLE"/>
    <n v="0.5"/>
    <n v="0.3"/>
    <n v="0.2"/>
    <n v="0.3"/>
    <s v="H"/>
    <n v="1.6666666666666667"/>
  </r>
  <r>
    <s v="106588613"/>
    <s v="GRAP00017"/>
    <x v="4"/>
    <s v="EMBUTIDO SALCHICHON"/>
    <x v="1"/>
    <x v="34"/>
    <s v="MECANI17"/>
    <s v="COORTU02"/>
    <s v="B"/>
    <s v="10EMBU16"/>
    <x v="0"/>
    <d v="2023-12-06T00:00:00"/>
    <x v="142"/>
    <x v="1"/>
    <s v="CUMPLE"/>
    <n v="2"/>
    <n v="2"/>
    <n v="0"/>
    <n v="2"/>
    <s v="H"/>
    <n v="1"/>
  </r>
  <r>
    <s v="106577898"/>
    <s v="20425542"/>
    <x v="6"/>
    <s v="FORMADO"/>
    <x v="1"/>
    <x v="59"/>
    <s v="MECANI21"/>
    <s v="COORMTTO"/>
    <s v="B"/>
    <s v="10FORM01"/>
    <x v="0"/>
    <d v="2023-12-05T00:00:00"/>
    <x v="0"/>
    <x v="0"/>
    <s v="NO CUMPLE"/>
    <n v="0"/>
    <n v="1"/>
    <n v="-1"/>
    <n v="1"/>
    <s v="H"/>
    <n v="0"/>
  </r>
  <r>
    <s v="106577898"/>
    <s v="20425542"/>
    <x v="6"/>
    <s v="FORMADO"/>
    <x v="3"/>
    <x v="14"/>
    <s v="MECANI21"/>
    <s v="COORMTTO"/>
    <s v="B"/>
    <s v="10FORM01"/>
    <x v="0"/>
    <d v="2023-12-05T00:00:00"/>
    <x v="0"/>
    <x v="0"/>
    <s v="NO CUMPLE"/>
    <n v="0"/>
    <n v="3"/>
    <n v="-3"/>
    <n v="3"/>
    <s v="H"/>
    <n v="0"/>
  </r>
  <r>
    <s v="106577898"/>
    <s v="20425542"/>
    <x v="6"/>
    <s v="FORMADO"/>
    <x v="6"/>
    <x v="14"/>
    <s v="ELECTI10"/>
    <s v="COORMTTO"/>
    <s v="B"/>
    <s v="10FORM01"/>
    <x v="0"/>
    <d v="2023-12-05T00:00:00"/>
    <x v="0"/>
    <x v="0"/>
    <s v="NO CUMPLE"/>
    <n v="0"/>
    <n v="2"/>
    <n v="-2"/>
    <n v="2"/>
    <s v="H"/>
    <n v="0"/>
  </r>
  <r>
    <s v="106575625"/>
    <s v="20388176"/>
    <x v="0"/>
    <s v="EMBUTIDO SALCHICHON"/>
    <x v="1"/>
    <x v="12"/>
    <s v="MECANI18"/>
    <s v="COORTU01"/>
    <s v="B"/>
    <s v="10EMBU16"/>
    <x v="0"/>
    <d v="2023-12-03T00:00:00"/>
    <x v="0"/>
    <x v="0"/>
    <s v="NO CUMPLE"/>
    <n v="0"/>
    <n v="4"/>
    <n v="-4"/>
    <n v="4"/>
    <s v="H"/>
    <n v="0"/>
  </r>
  <r>
    <s v="106577897"/>
    <s v="20388054"/>
    <x v="5"/>
    <s v="FORMADO"/>
    <x v="1"/>
    <x v="59"/>
    <s v="MECANI21"/>
    <s v="COORTU01"/>
    <s v="B"/>
    <s v="10FORM01"/>
    <x v="0"/>
    <d v="2023-12-01T00:00:00"/>
    <x v="0"/>
    <x v="0"/>
    <s v="NO CUMPLE"/>
    <n v="0"/>
    <n v="1"/>
    <n v="-1"/>
    <n v="1"/>
    <s v="H"/>
    <n v="0"/>
  </r>
  <r>
    <s v="106577897"/>
    <s v="20388054"/>
    <x v="5"/>
    <s v="FORMADO"/>
    <x v="3"/>
    <x v="14"/>
    <s v="MECANI21"/>
    <s v="COORTU01"/>
    <s v="B"/>
    <s v="10FORM01"/>
    <x v="0"/>
    <d v="2023-12-01T00:00:00"/>
    <x v="0"/>
    <x v="0"/>
    <s v="NO CUMPLE"/>
    <n v="0"/>
    <n v="3"/>
    <n v="-3"/>
    <n v="3"/>
    <s v="H"/>
    <n v="0"/>
  </r>
  <r>
    <s v="106577897"/>
    <s v="20388054"/>
    <x v="5"/>
    <s v="FORMADO"/>
    <x v="6"/>
    <x v="14"/>
    <s v="ELECTI10"/>
    <s v="COORTU01"/>
    <s v="B"/>
    <s v="10FORM01"/>
    <x v="0"/>
    <d v="2023-12-01T00:00:00"/>
    <x v="0"/>
    <x v="0"/>
    <s v="NO CUMPLE"/>
    <n v="0"/>
    <n v="2"/>
    <n v="-2"/>
    <n v="2"/>
    <s v="H"/>
    <n v="0"/>
  </r>
  <r>
    <s v="106577807"/>
    <s v="EMPA00005"/>
    <x v="3"/>
    <s v="EMPAQUE"/>
    <x v="1"/>
    <x v="19"/>
    <s v="ELECTI07"/>
    <s v="COORTU01"/>
    <s v="B"/>
    <s v="10EMPA03"/>
    <x v="0"/>
    <d v="2023-11-29T00:00:00"/>
    <x v="0"/>
    <x v="0"/>
    <s v="NO CUMPLE"/>
    <n v="0"/>
    <n v="1.5"/>
    <n v="-1.5"/>
    <n v="1.5"/>
    <s v="H"/>
    <n v="0"/>
  </r>
  <r>
    <s v="106557217"/>
    <s v="EMPA00039"/>
    <x v="2"/>
    <s v="EMPAQUE"/>
    <x v="1"/>
    <x v="1"/>
    <s v="MECANI14"/>
    <s v="COORTU01"/>
    <s v="A"/>
    <s v="10EMPA15"/>
    <x v="0"/>
    <d v="2023-11-27T00:00:00"/>
    <x v="143"/>
    <x v="1"/>
    <s v="CUMPLE"/>
    <n v="2"/>
    <n v="2"/>
    <n v="0"/>
    <n v="2"/>
    <s v="H"/>
    <n v="1"/>
  </r>
  <r>
    <s v="106554115"/>
    <s v="20183406"/>
    <x v="1"/>
    <s v="EMPAQUE RIGIDO"/>
    <x v="1"/>
    <x v="1"/>
    <s v="MECANI15"/>
    <s v="COORTU03"/>
    <s v="B"/>
    <s v="10EMPA17"/>
    <x v="0"/>
    <d v="2023-11-23T00:00:00"/>
    <x v="0"/>
    <x v="0"/>
    <s v="NO CUMPLE"/>
    <n v="0"/>
    <n v="3"/>
    <n v="-3"/>
    <n v="3"/>
    <s v="H"/>
    <n v="0"/>
  </r>
  <r>
    <s v="106554115"/>
    <s v="20183406"/>
    <x v="1"/>
    <s v="EMPAQUE RIGIDO"/>
    <x v="2"/>
    <x v="2"/>
    <s v="INSTRI08"/>
    <s v="COORTU03"/>
    <s v="B"/>
    <s v="10EMPA17"/>
    <x v="0"/>
    <d v="2023-11-23T00:00:00"/>
    <x v="0"/>
    <x v="0"/>
    <s v="NO CUMPLE"/>
    <n v="0"/>
    <n v="1"/>
    <n v="-1"/>
    <n v="1"/>
    <s v="H"/>
    <n v="0"/>
  </r>
  <r>
    <s v="106554115"/>
    <s v="20183406"/>
    <x v="1"/>
    <s v="EMPAQUE RIGIDO"/>
    <x v="3"/>
    <x v="6"/>
    <s v="ELECTI09"/>
    <s v="COORTU03"/>
    <s v="B"/>
    <s v="10EMPA17"/>
    <x v="0"/>
    <d v="2023-11-23T00:00:00"/>
    <x v="144"/>
    <x v="1"/>
    <s v="CUMPLE"/>
    <n v="1"/>
    <n v="1"/>
    <n v="0"/>
    <n v="1"/>
    <s v="H"/>
    <n v="1"/>
  </r>
  <r>
    <s v="106554104"/>
    <s v="EMPA00005"/>
    <x v="3"/>
    <s v="EMPAQUE"/>
    <x v="9"/>
    <x v="43"/>
    <s v="INSTRI08"/>
    <s v="COORTU01"/>
    <s v="B"/>
    <s v="10EMPA03"/>
    <x v="0"/>
    <d v="2023-11-22T00:00:00"/>
    <x v="0"/>
    <x v="0"/>
    <s v="NO CUMPLE"/>
    <n v="0"/>
    <n v="2"/>
    <n v="-2"/>
    <n v="2"/>
    <s v="H"/>
    <n v="0"/>
  </r>
  <r>
    <s v="106554104"/>
    <s v="EMPA00005"/>
    <x v="3"/>
    <s v="EMPAQUE"/>
    <x v="14"/>
    <x v="62"/>
    <s v="INSTRI08"/>
    <s v="COORTU01"/>
    <s v="B"/>
    <s v="10EMPA03"/>
    <x v="0"/>
    <d v="2023-11-22T00:00:00"/>
    <x v="0"/>
    <x v="0"/>
    <s v="NO CUMPLE"/>
    <n v="0"/>
    <n v="2"/>
    <n v="-2"/>
    <n v="2"/>
    <s v="H"/>
    <n v="0"/>
  </r>
  <r>
    <s v="106554104"/>
    <s v="EMPA00005"/>
    <x v="3"/>
    <s v="EMPAQUE"/>
    <x v="15"/>
    <x v="63"/>
    <s v="INSTRI08"/>
    <s v="COORTU01"/>
    <s v="B"/>
    <s v="10EMPA03"/>
    <x v="0"/>
    <d v="2023-11-22T00:00:00"/>
    <x v="0"/>
    <x v="0"/>
    <s v="NO CUMPLE"/>
    <n v="0"/>
    <n v="4"/>
    <n v="-4"/>
    <n v="4"/>
    <s v="H"/>
    <n v="0"/>
  </r>
  <r>
    <s v="106411712"/>
    <s v="FORM00002"/>
    <x v="9"/>
    <s v="FORMADO"/>
    <x v="1"/>
    <x v="14"/>
    <s v="MECANINT"/>
    <s v="COORTU02"/>
    <s v="B"/>
    <s v="10FORM01"/>
    <x v="0"/>
    <d v="2023-11-20T00:00:00"/>
    <x v="0"/>
    <x v="0"/>
    <s v="NO CUMPLE"/>
    <n v="0"/>
    <n v="8"/>
    <n v="-8"/>
    <n v="8"/>
    <s v="H"/>
    <n v="0"/>
  </r>
  <r>
    <s v="106411712"/>
    <s v="FORM00002"/>
    <x v="9"/>
    <s v="FORMADO"/>
    <x v="2"/>
    <x v="13"/>
    <s v="MECANINT"/>
    <s v="COORTU02"/>
    <s v="B"/>
    <s v="10FORM01"/>
    <x v="0"/>
    <d v="2023-11-20T00:00:00"/>
    <x v="145"/>
    <x v="1"/>
    <s v="CUMPLE"/>
    <n v="1"/>
    <n v="1.5"/>
    <n v="-0.5"/>
    <n v="1.5"/>
    <s v="H"/>
    <n v="0.66666666666666663"/>
  </r>
  <r>
    <s v="106411712"/>
    <s v="FORM00002"/>
    <x v="9"/>
    <s v="FORMADO"/>
    <x v="5"/>
    <x v="36"/>
    <s v="INSTRI08"/>
    <s v="COORTU02"/>
    <s v="B"/>
    <s v="10FORM01"/>
    <x v="0"/>
    <d v="2023-11-20T00:00:00"/>
    <x v="146"/>
    <x v="1"/>
    <s v="CUMPLE"/>
    <n v="4"/>
    <n v="4"/>
    <n v="0"/>
    <n v="4"/>
    <s v="H"/>
    <n v="1"/>
  </r>
  <r>
    <s v="106411712"/>
    <s v="FORM00002"/>
    <x v="9"/>
    <s v="FORMADO"/>
    <x v="4"/>
    <x v="13"/>
    <s v="ELTROINT"/>
    <s v="COORTU02"/>
    <s v="B"/>
    <s v="10FORM01"/>
    <x v="0"/>
    <d v="2023-11-20T00:00:00"/>
    <x v="0"/>
    <x v="0"/>
    <s v="NO CUMPLE"/>
    <n v="0"/>
    <n v="2"/>
    <n v="-2"/>
    <n v="2"/>
    <s v="H"/>
    <n v="0"/>
  </r>
  <r>
    <s v="106411712"/>
    <s v="FORM00002"/>
    <x v="9"/>
    <s v="FORMADO"/>
    <x v="3"/>
    <x v="14"/>
    <s v="ELECTI09"/>
    <s v="COORTU02"/>
    <s v="B"/>
    <s v="10FORM01"/>
    <x v="0"/>
    <d v="2023-11-20T00:00:00"/>
    <x v="145"/>
    <x v="1"/>
    <s v="CUMPLE"/>
    <n v="1"/>
    <n v="2"/>
    <n v="-1"/>
    <n v="2"/>
    <s v="H"/>
    <n v="0.5"/>
  </r>
  <r>
    <s v="106411712"/>
    <s v="FORM00002"/>
    <x v="9"/>
    <s v="FORMADO"/>
    <x v="6"/>
    <x v="36"/>
    <s v="ELECTI09"/>
    <s v="COORTU02"/>
    <s v="B"/>
    <s v="10FORM01"/>
    <x v="0"/>
    <d v="2023-11-20T00:00:00"/>
    <x v="145"/>
    <x v="1"/>
    <s v="CUMPLE"/>
    <n v="3"/>
    <n v="4"/>
    <n v="-1"/>
    <n v="4"/>
    <s v="H"/>
    <n v="0.75"/>
  </r>
  <r>
    <s v="106548185"/>
    <s v="20388054"/>
    <x v="5"/>
    <s v="FORMADO"/>
    <x v="1"/>
    <x v="59"/>
    <s v="MECANI21"/>
    <s v="COORTU01"/>
    <s v="B"/>
    <s v="10FORM01"/>
    <x v="0"/>
    <d v="2023-11-19T00:00:00"/>
    <x v="147"/>
    <x v="1"/>
    <s v="NO CUMPLE"/>
    <n v="1"/>
    <n v="1"/>
    <n v="0"/>
    <n v="1"/>
    <s v="H"/>
    <n v="1"/>
  </r>
  <r>
    <s v="106548185"/>
    <s v="20388054"/>
    <x v="5"/>
    <s v="FORMADO"/>
    <x v="2"/>
    <x v="13"/>
    <s v="MECANI21"/>
    <s v="COORTU01"/>
    <s v="B"/>
    <s v="10FORM01"/>
    <x v="0"/>
    <d v="2023-11-19T00:00:00"/>
    <x v="148"/>
    <x v="1"/>
    <s v="NO CUMPLE"/>
    <n v="3"/>
    <n v="3"/>
    <n v="0"/>
    <n v="3"/>
    <s v="H"/>
    <n v="1"/>
  </r>
  <r>
    <s v="106548186"/>
    <s v="20425542"/>
    <x v="6"/>
    <s v="FORMADO"/>
    <x v="1"/>
    <x v="59"/>
    <s v="MECANI21"/>
    <s v="COORMTTO"/>
    <s v="B"/>
    <s v="10FORM01"/>
    <x v="0"/>
    <d v="2023-11-19T00:00:00"/>
    <x v="147"/>
    <x v="1"/>
    <s v="NO CUMPLE"/>
    <n v="1"/>
    <n v="1"/>
    <n v="0"/>
    <n v="1"/>
    <s v="H"/>
    <n v="1"/>
  </r>
  <r>
    <s v="106548186"/>
    <s v="20425542"/>
    <x v="6"/>
    <s v="FORMADO"/>
    <x v="2"/>
    <x v="13"/>
    <s v="MECANI21"/>
    <s v="COORMTTO"/>
    <s v="B"/>
    <s v="10FORM01"/>
    <x v="0"/>
    <d v="2023-11-19T00:00:00"/>
    <x v="149"/>
    <x v="1"/>
    <s v="NO CUMPLE"/>
    <n v="4"/>
    <n v="3"/>
    <n v="1"/>
    <n v="3"/>
    <s v="H"/>
    <n v="1.3333333333333333"/>
  </r>
  <r>
    <s v="106546165"/>
    <s v="20091108"/>
    <x v="7"/>
    <s v="LINEA DE LARGA VIDA"/>
    <x v="1"/>
    <x v="14"/>
    <s v="MECANI11"/>
    <s v="COORTU02"/>
    <s v="B"/>
    <s v="10FORM02"/>
    <x v="0"/>
    <d v="2023-11-19T00:00:00"/>
    <x v="150"/>
    <x v="1"/>
    <s v="CUMPLE"/>
    <n v="7"/>
    <n v="8"/>
    <n v="-1"/>
    <n v="8"/>
    <s v="H"/>
    <n v="0.875"/>
  </r>
  <r>
    <s v="106548185"/>
    <s v="20388054"/>
    <x v="5"/>
    <s v="FORMADO"/>
    <x v="4"/>
    <x v="13"/>
    <s v="ELTROINT"/>
    <s v="COORTU01"/>
    <s v="B"/>
    <s v="10FORM01"/>
    <x v="0"/>
    <d v="2023-11-19T00:00:00"/>
    <x v="151"/>
    <x v="1"/>
    <s v="CUMPLE"/>
    <n v="3"/>
    <n v="3"/>
    <n v="0"/>
    <n v="3"/>
    <s v="H"/>
    <n v="1"/>
  </r>
  <r>
    <s v="106548185"/>
    <s v="20388054"/>
    <x v="5"/>
    <s v="FORMADO"/>
    <x v="7"/>
    <x v="37"/>
    <s v="ELTROINT"/>
    <s v="COORTU01"/>
    <s v="B"/>
    <s v="10FORM01"/>
    <x v="0"/>
    <d v="2023-11-19T00:00:00"/>
    <x v="151"/>
    <x v="1"/>
    <s v="CUMPLE"/>
    <n v="4"/>
    <n v="4"/>
    <n v="0"/>
    <n v="4"/>
    <s v="H"/>
    <n v="1"/>
  </r>
  <r>
    <s v="106548186"/>
    <s v="20425542"/>
    <x v="6"/>
    <s v="FORMADO"/>
    <x v="4"/>
    <x v="13"/>
    <s v="ELTROINT"/>
    <s v="COORMTTO"/>
    <s v="B"/>
    <s v="10FORM01"/>
    <x v="0"/>
    <d v="2023-11-19T00:00:00"/>
    <x v="151"/>
    <x v="1"/>
    <s v="CUMPLE"/>
    <n v="3"/>
    <n v="3"/>
    <n v="0"/>
    <n v="3"/>
    <s v="H"/>
    <n v="1"/>
  </r>
  <r>
    <s v="106548186"/>
    <s v="20425542"/>
    <x v="6"/>
    <s v="FORMADO"/>
    <x v="7"/>
    <x v="37"/>
    <s v="ELTROINT"/>
    <s v="COORMTTO"/>
    <s v="B"/>
    <s v="10FORM01"/>
    <x v="0"/>
    <d v="2023-11-19T00:00:00"/>
    <x v="151"/>
    <x v="1"/>
    <s v="CUMPLE"/>
    <n v="4"/>
    <n v="4"/>
    <n v="0"/>
    <n v="4"/>
    <s v="H"/>
    <n v="1"/>
  </r>
  <r>
    <s v="106546165"/>
    <s v="20091108"/>
    <x v="7"/>
    <s v="LINEA DE LARGA VIDA"/>
    <x v="3"/>
    <x v="14"/>
    <s v="ELECTI13"/>
    <s v="COORTU02"/>
    <s v="B"/>
    <s v="10FORM02"/>
    <x v="0"/>
    <d v="2023-11-19T00:00:00"/>
    <x v="0"/>
    <x v="0"/>
    <s v="NO CUMPLE"/>
    <n v="0"/>
    <n v="2"/>
    <n v="-2"/>
    <n v="2"/>
    <s v="H"/>
    <n v="0"/>
  </r>
  <r>
    <s v="106548185"/>
    <s v="20388054"/>
    <x v="5"/>
    <s v="FORMADO"/>
    <x v="5"/>
    <x v="13"/>
    <s v="ELECTI09"/>
    <s v="COORTU01"/>
    <s v="B"/>
    <s v="10FORM01"/>
    <x v="0"/>
    <d v="2023-11-19T00:00:00"/>
    <x v="141"/>
    <x v="1"/>
    <s v="NO CUMPLE"/>
    <n v="2"/>
    <n v="2"/>
    <n v="0"/>
    <n v="2"/>
    <s v="H"/>
    <n v="1"/>
  </r>
  <r>
    <s v="106548185"/>
    <s v="20388054"/>
    <x v="5"/>
    <s v="FORMADO"/>
    <x v="11"/>
    <x v="37"/>
    <s v="ELECTI09"/>
    <s v="COORTU01"/>
    <s v="B"/>
    <s v="10FORM01"/>
    <x v="0"/>
    <d v="2023-11-19T00:00:00"/>
    <x v="141"/>
    <x v="1"/>
    <s v="NO CUMPLE"/>
    <n v="2"/>
    <n v="4"/>
    <n v="-2"/>
    <n v="4"/>
    <s v="H"/>
    <n v="0.5"/>
  </r>
  <r>
    <s v="106548186"/>
    <s v="20425542"/>
    <x v="6"/>
    <s v="FORMADO"/>
    <x v="5"/>
    <x v="13"/>
    <s v="ELECTI09"/>
    <s v="COORMTTO"/>
    <s v="B"/>
    <s v="10FORM01"/>
    <x v="0"/>
    <d v="2023-11-19T00:00:00"/>
    <x v="141"/>
    <x v="1"/>
    <s v="NO CUMPLE"/>
    <n v="1"/>
    <n v="2"/>
    <n v="-1"/>
    <n v="2"/>
    <s v="H"/>
    <n v="0.5"/>
  </r>
  <r>
    <s v="106548186"/>
    <s v="20425542"/>
    <x v="6"/>
    <s v="FORMADO"/>
    <x v="11"/>
    <x v="37"/>
    <s v="ELECTI09"/>
    <s v="COORMTTO"/>
    <s v="B"/>
    <s v="10FORM01"/>
    <x v="0"/>
    <d v="2023-11-19T00:00:00"/>
    <x v="141"/>
    <x v="1"/>
    <s v="NO CUMPLE"/>
    <n v="2"/>
    <n v="4"/>
    <n v="-2"/>
    <n v="4"/>
    <s v="H"/>
    <n v="0.5"/>
  </r>
  <r>
    <s v="106540368"/>
    <s v="FORM00001"/>
    <x v="8"/>
    <s v="FORMADO"/>
    <x v="2"/>
    <x v="1"/>
    <s v="MECANI21"/>
    <s v="COORTU02"/>
    <s v="B"/>
    <s v="10FORM01"/>
    <x v="0"/>
    <d v="2023-11-18T00:00:00"/>
    <x v="152"/>
    <x v="1"/>
    <s v="CUMPLE"/>
    <n v="14"/>
    <n v="14"/>
    <n v="0"/>
    <n v="14"/>
    <s v="H"/>
    <n v="1"/>
  </r>
  <r>
    <s v="106540368"/>
    <s v="FORM00001"/>
    <x v="8"/>
    <s v="FORMADO"/>
    <x v="1"/>
    <x v="1"/>
    <s v="MECANI11"/>
    <s v="COORTU02"/>
    <s v="B"/>
    <s v="10FORM01"/>
    <x v="0"/>
    <d v="2023-11-18T00:00:00"/>
    <x v="152"/>
    <x v="1"/>
    <s v="CUMPLE"/>
    <n v="7"/>
    <n v="8"/>
    <n v="-1"/>
    <n v="8"/>
    <s v="H"/>
    <n v="0.875"/>
  </r>
  <r>
    <s v="106540368"/>
    <s v="FORM00001"/>
    <x v="8"/>
    <s v="FORMADO"/>
    <x v="6"/>
    <x v="1"/>
    <s v="MECANI01"/>
    <s v="COORTU02"/>
    <s v="B"/>
    <s v="10FORM01"/>
    <x v="0"/>
    <d v="2023-11-18T00:00:00"/>
    <x v="153"/>
    <x v="1"/>
    <s v="CUMPLE"/>
    <n v="4"/>
    <n v="4"/>
    <n v="0"/>
    <n v="4"/>
    <s v="H"/>
    <n v="1"/>
  </r>
  <r>
    <s v="106540368"/>
    <s v="FORM00001"/>
    <x v="8"/>
    <s v="FORMADO"/>
    <x v="3"/>
    <x v="11"/>
    <s v="ELECTI13"/>
    <s v="COORTU02"/>
    <s v="B"/>
    <s v="10FORM01"/>
    <x v="0"/>
    <d v="2023-11-18T00:00:00"/>
    <x v="150"/>
    <x v="1"/>
    <s v="CUMPLE"/>
    <n v="1.5"/>
    <n v="2"/>
    <n v="-0.5"/>
    <n v="2"/>
    <s v="H"/>
    <n v="0.75"/>
  </r>
  <r>
    <s v="106540368"/>
    <s v="FORM00001"/>
    <x v="8"/>
    <s v="FORMADO"/>
    <x v="5"/>
    <x v="64"/>
    <s v="ELECTI13"/>
    <s v="COORTU02"/>
    <s v="B"/>
    <s v="10FORM01"/>
    <x v="0"/>
    <d v="2023-11-18T00:00:00"/>
    <x v="152"/>
    <x v="1"/>
    <s v="CUMPLE"/>
    <n v="4"/>
    <n v="4"/>
    <n v="0"/>
    <n v="4"/>
    <s v="H"/>
    <n v="1"/>
  </r>
  <r>
    <s v="106532625"/>
    <s v="GRAP00017"/>
    <x v="4"/>
    <s v="EMBUTIDO SALCHICHON"/>
    <x v="4"/>
    <x v="10"/>
    <s v="PRACMANT"/>
    <s v="COORTU02"/>
    <s v="B"/>
    <s v="10EMBU16"/>
    <x v="0"/>
    <d v="2023-11-16T00:00:00"/>
    <x v="154"/>
    <x v="1"/>
    <s v="CUMPLE"/>
    <n v="4"/>
    <n v="4"/>
    <n v="0"/>
    <n v="2"/>
    <s v="H"/>
    <n v="1"/>
  </r>
  <r>
    <s v="106532625"/>
    <s v="GRAP00017"/>
    <x v="4"/>
    <s v="EMBUTIDO SALCHICHON"/>
    <x v="1"/>
    <x v="34"/>
    <s v="MECANI18"/>
    <s v="COORTU02"/>
    <s v="B"/>
    <s v="10EMBU16"/>
    <x v="0"/>
    <d v="2023-11-16T00:00:00"/>
    <x v="0"/>
    <x v="0"/>
    <s v="NO CUMPLE"/>
    <n v="0"/>
    <n v="2"/>
    <n v="-2"/>
    <n v="2"/>
    <s v="H"/>
    <n v="0"/>
  </r>
  <r>
    <s v="106540382"/>
    <s v="20183406"/>
    <x v="1"/>
    <s v="EMPAQUE RIGIDO"/>
    <x v="1"/>
    <x v="3"/>
    <s v="MECANI15"/>
    <s v="COORTU01"/>
    <s v="B"/>
    <s v="10EMPA17"/>
    <x v="0"/>
    <d v="2023-11-16T00:00:00"/>
    <x v="0"/>
    <x v="0"/>
    <s v="NO CUMPLE"/>
    <n v="0"/>
    <n v="1"/>
    <n v="-1"/>
    <n v="1"/>
    <s v="H"/>
    <n v="0"/>
  </r>
  <r>
    <s v="106540382"/>
    <s v="20183406"/>
    <x v="1"/>
    <s v="EMPAQUE RIGIDO"/>
    <x v="2"/>
    <x v="4"/>
    <s v="INSTRI08"/>
    <s v="COORTU01"/>
    <s v="B"/>
    <s v="10EMPA17"/>
    <x v="0"/>
    <d v="2023-11-16T00:00:00"/>
    <x v="0"/>
    <x v="0"/>
    <s v="NO CUMPLE"/>
    <n v="0"/>
    <n v="1"/>
    <n v="-1"/>
    <n v="1"/>
    <s v="H"/>
    <n v="0"/>
  </r>
  <r>
    <s v="106532625"/>
    <s v="GRAP00017"/>
    <x v="4"/>
    <s v="EMBUTIDO SALCHICHON"/>
    <x v="3"/>
    <x v="10"/>
    <s v="ELTROI07"/>
    <s v="COORTU02"/>
    <s v="B"/>
    <s v="10EMBU16"/>
    <x v="0"/>
    <d v="2023-11-16T00:00:00"/>
    <x v="154"/>
    <x v="1"/>
    <s v="CUMPLE"/>
    <n v="2"/>
    <n v="2"/>
    <n v="0"/>
    <n v="2"/>
    <s v="H"/>
    <n v="1"/>
  </r>
  <r>
    <s v="106532625"/>
    <s v="GRAP00017"/>
    <x v="4"/>
    <s v="EMBUTIDO SALCHICHON"/>
    <x v="0"/>
    <x v="11"/>
    <s v="ELECTI01"/>
    <s v="COORTU02"/>
    <s v="B"/>
    <s v="10EMBU16"/>
    <x v="0"/>
    <d v="2023-11-16T00:00:00"/>
    <x v="155"/>
    <x v="1"/>
    <s v="CUMPLE"/>
    <n v="0.75"/>
    <n v="0.3"/>
    <n v="0.45"/>
    <n v="0.3"/>
    <s v="H"/>
    <n v="2.5"/>
  </r>
  <r>
    <s v="106540382"/>
    <s v="20183406"/>
    <x v="1"/>
    <s v="EMPAQUE RIGIDO"/>
    <x v="3"/>
    <x v="5"/>
    <s v="ELECTI01"/>
    <s v="COORTU01"/>
    <s v="B"/>
    <s v="10EMPA17"/>
    <x v="0"/>
    <d v="2023-11-16T00:00:00"/>
    <x v="156"/>
    <x v="1"/>
    <s v="CUMPLE"/>
    <n v="1"/>
    <n v="1"/>
    <n v="0"/>
    <n v="1"/>
    <s v="H"/>
    <n v="1"/>
  </r>
  <r>
    <s v="106540386"/>
    <s v="EMPA00039"/>
    <x v="2"/>
    <s v="EMPAQUE"/>
    <x v="3"/>
    <x v="7"/>
    <s v="ELECTI04"/>
    <s v="COORTU01"/>
    <s v="A"/>
    <s v="10EMPA15"/>
    <x v="0"/>
    <d v="2023-11-15T00:00:00"/>
    <x v="157"/>
    <x v="1"/>
    <s v="CUMPLE"/>
    <n v="1"/>
    <n v="1"/>
    <n v="0"/>
    <n v="1"/>
    <s v="H"/>
    <n v="1"/>
  </r>
  <r>
    <s v="106483864"/>
    <s v="EMPA00005"/>
    <x v="3"/>
    <s v="EMPAQUE"/>
    <x v="8"/>
    <x v="65"/>
    <s v="MECANINT"/>
    <s v="COORTU01"/>
    <s v="B"/>
    <s v="10EMPA03"/>
    <x v="0"/>
    <d v="2023-11-14T00:00:00"/>
    <x v="158"/>
    <x v="1"/>
    <s v="CUMPLE"/>
    <n v="1"/>
    <n v="16"/>
    <n v="-15"/>
    <n v="16"/>
    <s v="H"/>
    <n v="6.25E-2"/>
  </r>
  <r>
    <s v="106483864"/>
    <s v="EMPA00005"/>
    <x v="3"/>
    <s v="EMPAQUE"/>
    <x v="0"/>
    <x v="13"/>
    <s v="MECANI14"/>
    <s v="COORTU01"/>
    <s v="B"/>
    <s v="10EMPA03"/>
    <x v="0"/>
    <d v="2023-11-14T00:00:00"/>
    <x v="159"/>
    <x v="1"/>
    <s v="CUMPLE"/>
    <n v="2"/>
    <n v="5"/>
    <n v="-3"/>
    <n v="5"/>
    <s v="H"/>
    <n v="0.4"/>
  </r>
  <r>
    <s v="106483864"/>
    <s v="EMPA00005"/>
    <x v="3"/>
    <s v="EMPAQUE"/>
    <x v="4"/>
    <x v="37"/>
    <s v="MECANI14"/>
    <s v="COORTU01"/>
    <s v="B"/>
    <s v="10EMPA03"/>
    <x v="0"/>
    <d v="2023-11-14T00:00:00"/>
    <x v="159"/>
    <x v="1"/>
    <s v="CUMPLE"/>
    <n v="1"/>
    <n v="3"/>
    <n v="-2"/>
    <n v="3"/>
    <s v="H"/>
    <n v="0.33333333333333331"/>
  </r>
  <r>
    <s v="106483864"/>
    <s v="EMPA00005"/>
    <x v="3"/>
    <s v="EMPAQUE"/>
    <x v="7"/>
    <x v="47"/>
    <s v="MECANI14"/>
    <s v="COORTU01"/>
    <s v="B"/>
    <s v="10EMPA03"/>
    <x v="0"/>
    <d v="2023-11-14T00:00:00"/>
    <x v="159"/>
    <x v="1"/>
    <s v="CUMPLE"/>
    <n v="1"/>
    <n v="10"/>
    <n v="-9"/>
    <n v="10"/>
    <s v="H"/>
    <n v="0.1"/>
  </r>
  <r>
    <s v="106483864"/>
    <s v="EMPA00005"/>
    <x v="3"/>
    <s v="EMPAQUE"/>
    <x v="12"/>
    <x v="54"/>
    <s v="INSTRINT"/>
    <s v="COORTU01"/>
    <s v="B"/>
    <s v="10EMPA03"/>
    <x v="0"/>
    <d v="2023-11-14T00:00:00"/>
    <x v="0"/>
    <x v="0"/>
    <s v="NO CUMPLE"/>
    <n v="0"/>
    <n v="2"/>
    <n v="-2"/>
    <n v="2"/>
    <s v="H"/>
    <n v="0"/>
  </r>
  <r>
    <s v="106483864"/>
    <s v="EMPA00005"/>
    <x v="3"/>
    <s v="EMPAQUE"/>
    <x v="16"/>
    <x v="66"/>
    <s v="INSTRINT"/>
    <s v="COORTU01"/>
    <s v="B"/>
    <s v="10EMPA03"/>
    <x v="0"/>
    <d v="2023-11-14T00:00:00"/>
    <x v="0"/>
    <x v="0"/>
    <s v="NO CUMPLE"/>
    <n v="0"/>
    <n v="4"/>
    <n v="-4"/>
    <n v="4"/>
    <s v="H"/>
    <n v="0"/>
  </r>
  <r>
    <s v="106483864"/>
    <s v="EMPA00005"/>
    <x v="3"/>
    <s v="EMPAQUE"/>
    <x v="17"/>
    <x v="67"/>
    <s v="INSTRINT"/>
    <s v="COORTU01"/>
    <s v="B"/>
    <s v="10EMPA03"/>
    <x v="0"/>
    <d v="2023-11-14T00:00:00"/>
    <x v="0"/>
    <x v="0"/>
    <s v="NO CUMPLE"/>
    <n v="0"/>
    <n v="2"/>
    <n v="-2"/>
    <n v="2"/>
    <s v="H"/>
    <n v="0"/>
  </r>
  <r>
    <s v="106483864"/>
    <s v="EMPA00005"/>
    <x v="3"/>
    <s v="EMPAQUE"/>
    <x v="5"/>
    <x v="13"/>
    <s v="ELTROINT"/>
    <s v="COORTU01"/>
    <s v="B"/>
    <s v="10EMPA03"/>
    <x v="0"/>
    <d v="2023-11-14T00:00:00"/>
    <x v="158"/>
    <x v="1"/>
    <s v="CUMPLE"/>
    <n v="1"/>
    <n v="2"/>
    <n v="-1"/>
    <n v="2"/>
    <s v="H"/>
    <n v="0.5"/>
  </r>
  <r>
    <s v="106483864"/>
    <s v="EMPA00005"/>
    <x v="3"/>
    <s v="EMPAQUE"/>
    <x v="11"/>
    <x v="37"/>
    <s v="ELTROINT"/>
    <s v="COORTU01"/>
    <s v="B"/>
    <s v="10EMPA03"/>
    <x v="0"/>
    <d v="2023-11-14T00:00:00"/>
    <x v="158"/>
    <x v="1"/>
    <s v="CUMPLE"/>
    <n v="2"/>
    <n v="4"/>
    <n v="-2"/>
    <n v="4"/>
    <s v="H"/>
    <n v="0.5"/>
  </r>
  <r>
    <s v="106483864"/>
    <s v="EMPA00005"/>
    <x v="3"/>
    <s v="EMPAQUE"/>
    <x v="3"/>
    <x v="13"/>
    <s v="ELECTINT"/>
    <s v="COORTU01"/>
    <s v="B"/>
    <s v="10EMPA03"/>
    <x v="0"/>
    <d v="2023-11-14T00:00:00"/>
    <x v="158"/>
    <x v="1"/>
    <s v="CUMPLE"/>
    <n v="1.25"/>
    <n v="2"/>
    <n v="-0.75"/>
    <n v="2"/>
    <s v="H"/>
    <n v="0.625"/>
  </r>
  <r>
    <s v="106483864"/>
    <s v="EMPA00005"/>
    <x v="3"/>
    <s v="EMPAQUE"/>
    <x v="2"/>
    <x v="37"/>
    <s v="ELECTINT"/>
    <s v="COORTU01"/>
    <s v="B"/>
    <s v="10EMPA03"/>
    <x v="0"/>
    <d v="2023-11-14T00:00:00"/>
    <x v="158"/>
    <x v="1"/>
    <s v="CUMPLE"/>
    <n v="1.5"/>
    <n v="3"/>
    <n v="-1.5"/>
    <n v="3"/>
    <s v="H"/>
    <n v="0.5"/>
  </r>
  <r>
    <s v="106483864"/>
    <s v="EMPA00005"/>
    <x v="3"/>
    <s v="EMPAQUE"/>
    <x v="6"/>
    <x v="42"/>
    <s v="ELECTINT"/>
    <s v="COORTU01"/>
    <s v="B"/>
    <s v="10EMPA03"/>
    <x v="0"/>
    <d v="2023-11-14T00:00:00"/>
    <x v="158"/>
    <x v="1"/>
    <s v="CUMPLE"/>
    <n v="2"/>
    <n v="4"/>
    <n v="-2"/>
    <n v="4"/>
    <s v="H"/>
    <n v="0.5"/>
  </r>
  <r>
    <s v="106538358"/>
    <s v="EMPA00005"/>
    <x v="3"/>
    <s v="EMPAQUE"/>
    <x v="3"/>
    <x v="7"/>
    <s v="ELECTI07"/>
    <s v="COORTU01"/>
    <s v="B"/>
    <s v="10EMPA03"/>
    <x v="0"/>
    <d v="2023-11-14T00:00:00"/>
    <x v="0"/>
    <x v="0"/>
    <s v="NO CUMPLE"/>
    <n v="0"/>
    <n v="1"/>
    <n v="-1"/>
    <n v="1"/>
    <s v="H"/>
    <n v="0"/>
  </r>
  <r>
    <s v="106443711"/>
    <s v="20183406"/>
    <x v="1"/>
    <s v="EMPAQUE RIGIDO"/>
    <x v="1"/>
    <x v="33"/>
    <s v="MECANI15"/>
    <s v="COORTU02"/>
    <s v="B"/>
    <s v="10EMPA17"/>
    <x v="0"/>
    <d v="2023-11-11T00:00:00"/>
    <x v="160"/>
    <x v="1"/>
    <s v="CUMPLE"/>
    <n v="2"/>
    <n v="5"/>
    <n v="-3"/>
    <n v="5"/>
    <s v="H"/>
    <n v="0.4"/>
  </r>
  <r>
    <s v="106531897"/>
    <s v="EMPA00039"/>
    <x v="2"/>
    <s v="EMPAQUE"/>
    <x v="3"/>
    <x v="17"/>
    <s v="MECANI14"/>
    <s v="COORTU01"/>
    <s v="A"/>
    <s v="10EMPA15"/>
    <x v="0"/>
    <d v="2023-11-08T00:00:00"/>
    <x v="161"/>
    <x v="1"/>
    <s v="CUMPLE"/>
    <n v="2"/>
    <n v="3"/>
    <n v="-1"/>
    <n v="3"/>
    <s v="H"/>
    <n v="0.66666666666666663"/>
  </r>
  <r>
    <s v="106531897"/>
    <s v="EMPA00039"/>
    <x v="2"/>
    <s v="EMPAQUE"/>
    <x v="5"/>
    <x v="48"/>
    <s v="INSTRI08"/>
    <s v="COORTU01"/>
    <s v="A"/>
    <s v="10EMPA15"/>
    <x v="0"/>
    <d v="2023-11-08T00:00:00"/>
    <x v="161"/>
    <x v="1"/>
    <s v="CUMPLE"/>
    <n v="7"/>
    <n v="6"/>
    <n v="1"/>
    <n v="6"/>
    <s v="H"/>
    <n v="1.1666666666666667"/>
  </r>
  <r>
    <s v="106531897"/>
    <s v="EMPA00039"/>
    <x v="2"/>
    <s v="EMPAQUE"/>
    <x v="6"/>
    <x v="18"/>
    <s v="ELTROINT"/>
    <s v="COORTU01"/>
    <s v="A"/>
    <s v="10EMPA15"/>
    <x v="0"/>
    <d v="2023-11-08T00:00:00"/>
    <x v="148"/>
    <x v="1"/>
    <s v="NO CUMPLE"/>
    <n v="2"/>
    <n v="2"/>
    <n v="0"/>
    <n v="2"/>
    <s v="H"/>
    <n v="1"/>
  </r>
  <r>
    <s v="106531897"/>
    <s v="EMPA00039"/>
    <x v="2"/>
    <s v="EMPAQUE"/>
    <x v="4"/>
    <x v="49"/>
    <s v="ELTROINT"/>
    <s v="COORTU01"/>
    <s v="A"/>
    <s v="10EMPA15"/>
    <x v="0"/>
    <d v="2023-11-08T00:00:00"/>
    <x v="162"/>
    <x v="1"/>
    <s v="NO CUMPLE"/>
    <n v="2"/>
    <n v="6"/>
    <n v="-4"/>
    <n v="6"/>
    <s v="H"/>
    <n v="0.33333333333333331"/>
  </r>
  <r>
    <s v="106531897"/>
    <s v="EMPA00039"/>
    <x v="2"/>
    <s v="EMPAQUE"/>
    <x v="11"/>
    <x v="46"/>
    <s v="ELECTI04"/>
    <s v="COORTU01"/>
    <s v="A"/>
    <s v="10EMPA15"/>
    <x v="0"/>
    <d v="2023-11-08T00:00:00"/>
    <x v="163"/>
    <x v="1"/>
    <s v="CUMPLE"/>
    <n v="0.1"/>
    <n v="6"/>
    <n v="-5.9"/>
    <n v="6"/>
    <s v="H"/>
    <n v="1.6666666666666666E-2"/>
  </r>
  <r>
    <s v="106531897"/>
    <s v="EMPA00039"/>
    <x v="2"/>
    <s v="EMPAQUE"/>
    <x v="8"/>
    <x v="16"/>
    <s v="ELECTI04"/>
    <s v="COORTU01"/>
    <s v="A"/>
    <s v="10EMPA15"/>
    <x v="0"/>
    <d v="2023-11-08T00:00:00"/>
    <x v="163"/>
    <x v="1"/>
    <s v="CUMPLE"/>
    <n v="0.1"/>
    <n v="4"/>
    <n v="-3.9"/>
    <n v="4"/>
    <s v="H"/>
    <n v="2.5000000000000001E-2"/>
  </r>
  <r>
    <s v="106531299"/>
    <s v="FORM00002"/>
    <x v="9"/>
    <s v="FORMADO"/>
    <x v="1"/>
    <x v="14"/>
    <s v="MECANI01"/>
    <s v="COORTU02"/>
    <s v="B"/>
    <s v="10FORM01"/>
    <x v="0"/>
    <d v="2023-11-07T00:00:00"/>
    <x v="164"/>
    <x v="1"/>
    <s v="CUMPLE"/>
    <n v="2"/>
    <n v="8"/>
    <n v="-6"/>
    <n v="8"/>
    <s v="H"/>
    <n v="0.25"/>
  </r>
  <r>
    <s v="106531299"/>
    <s v="FORM00002"/>
    <x v="9"/>
    <s v="FORMADO"/>
    <x v="3"/>
    <x v="14"/>
    <s v="ELECTI13"/>
    <s v="COORTU02"/>
    <s v="B"/>
    <s v="10FORM01"/>
    <x v="0"/>
    <d v="2023-11-07T00:00:00"/>
    <x v="160"/>
    <x v="1"/>
    <s v="NO CUMPLE"/>
    <n v="1.5"/>
    <n v="2"/>
    <n v="-0.5"/>
    <n v="2"/>
    <s v="H"/>
    <n v="0.75"/>
  </r>
  <r>
    <s v="106521981"/>
    <s v="20388176"/>
    <x v="0"/>
    <s v="EMBUTIDO SALCHICHON"/>
    <x v="1"/>
    <x v="68"/>
    <s v="MECANI18"/>
    <s v="COORTU01"/>
    <s v="B"/>
    <s v="10EMBU16"/>
    <x v="0"/>
    <d v="2023-11-05T00:00:00"/>
    <x v="0"/>
    <x v="0"/>
    <s v="NO CUMPLE"/>
    <n v="0"/>
    <n v="1"/>
    <n v="-1"/>
    <n v="1"/>
    <s v="H"/>
    <n v="0"/>
  </r>
  <r>
    <s v="106521981"/>
    <s v="20388176"/>
    <x v="0"/>
    <s v="EMBUTIDO SALCHICHON"/>
    <x v="3"/>
    <x v="69"/>
    <s v="MECANI18"/>
    <s v="COORTU01"/>
    <s v="B"/>
    <s v="10EMBU16"/>
    <x v="0"/>
    <d v="2023-11-05T00:00:00"/>
    <x v="165"/>
    <x v="1"/>
    <s v="NO CUMPLE"/>
    <n v="1"/>
    <n v="1"/>
    <n v="0"/>
    <n v="1"/>
    <s v="H"/>
    <n v="1"/>
  </r>
  <r>
    <s v="106521981"/>
    <s v="20388176"/>
    <x v="0"/>
    <s v="EMBUTIDO SALCHICHON"/>
    <x v="2"/>
    <x v="70"/>
    <s v="MECANI18"/>
    <s v="COORTU01"/>
    <s v="B"/>
    <s v="10EMBU16"/>
    <x v="0"/>
    <d v="2023-11-05T00:00:00"/>
    <x v="0"/>
    <x v="0"/>
    <s v="NO CUMPLE"/>
    <n v="0"/>
    <n v="1"/>
    <n v="-1"/>
    <n v="1"/>
    <s v="H"/>
    <n v="0"/>
  </r>
  <r>
    <s v="106521981"/>
    <s v="20388176"/>
    <x v="0"/>
    <s v="EMBUTIDO SALCHICHON"/>
    <x v="6"/>
    <x v="71"/>
    <s v="MECANI18"/>
    <s v="COORTU01"/>
    <s v="B"/>
    <s v="10EMBU16"/>
    <x v="0"/>
    <d v="2023-11-05T00:00:00"/>
    <x v="0"/>
    <x v="0"/>
    <s v="NO CUMPLE"/>
    <n v="0"/>
    <n v="1"/>
    <n v="-1"/>
    <n v="1"/>
    <s v="H"/>
    <n v="0"/>
  </r>
  <r>
    <s v="106524326"/>
    <s v="20388054"/>
    <x v="5"/>
    <s v="FORMADO"/>
    <x v="1"/>
    <x v="59"/>
    <s v="MECANI21"/>
    <s v="COORTU01"/>
    <s v="B"/>
    <s v="10FORM01"/>
    <x v="0"/>
    <d v="2023-11-03T00:00:00"/>
    <x v="166"/>
    <x v="1"/>
    <s v="NO CUMPLE"/>
    <n v="1"/>
    <n v="1"/>
    <n v="0"/>
    <n v="1"/>
    <s v="H"/>
    <n v="1"/>
  </r>
  <r>
    <s v="106524326"/>
    <s v="20388054"/>
    <x v="5"/>
    <s v="FORMADO"/>
    <x v="3"/>
    <x v="14"/>
    <s v="MECANI21"/>
    <s v="COORTU01"/>
    <s v="B"/>
    <s v="10FORM01"/>
    <x v="0"/>
    <d v="2023-11-03T00:00:00"/>
    <x v="166"/>
    <x v="1"/>
    <s v="NO CUMPLE"/>
    <n v="3"/>
    <n v="3"/>
    <n v="0"/>
    <n v="3"/>
    <s v="H"/>
    <n v="1"/>
  </r>
  <r>
    <s v="106524327"/>
    <s v="20425542"/>
    <x v="6"/>
    <s v="FORMADO"/>
    <x v="1"/>
    <x v="59"/>
    <s v="MECANI21"/>
    <s v="COORMTTO"/>
    <s v="B"/>
    <s v="10FORM01"/>
    <x v="0"/>
    <d v="2023-11-03T00:00:00"/>
    <x v="166"/>
    <x v="1"/>
    <s v="NO CUMPLE"/>
    <n v="3"/>
    <n v="1"/>
    <n v="2"/>
    <n v="1"/>
    <s v="H"/>
    <n v="3"/>
  </r>
  <r>
    <s v="106524327"/>
    <s v="20425542"/>
    <x v="6"/>
    <s v="FORMADO"/>
    <x v="3"/>
    <x v="14"/>
    <s v="MECANI21"/>
    <s v="COORMTTO"/>
    <s v="B"/>
    <s v="10FORM01"/>
    <x v="0"/>
    <d v="2023-11-03T00:00:00"/>
    <x v="166"/>
    <x v="1"/>
    <s v="NO CUMPLE"/>
    <n v="3"/>
    <n v="3"/>
    <n v="0"/>
    <n v="3"/>
    <s v="H"/>
    <n v="1"/>
  </r>
  <r>
    <s v="106524326"/>
    <s v="20388054"/>
    <x v="5"/>
    <s v="FORMADO"/>
    <x v="6"/>
    <x v="14"/>
    <s v="ELECTI09"/>
    <s v="COORTU01"/>
    <s v="B"/>
    <s v="10FORM01"/>
    <x v="0"/>
    <d v="2023-11-03T00:00:00"/>
    <x v="142"/>
    <x v="1"/>
    <s v="NO CUMPLE"/>
    <n v="8.3000000000000004E-2"/>
    <n v="2"/>
    <n v="-1.917"/>
    <n v="2"/>
    <s v="H"/>
    <n v="4.1500000000000002E-2"/>
  </r>
  <r>
    <s v="106524327"/>
    <s v="20425542"/>
    <x v="6"/>
    <s v="FORMADO"/>
    <x v="6"/>
    <x v="14"/>
    <s v="ELECTI09"/>
    <s v="COORMTTO"/>
    <s v="B"/>
    <s v="10FORM01"/>
    <x v="0"/>
    <d v="2023-11-03T00:00:00"/>
    <x v="142"/>
    <x v="1"/>
    <s v="NO CUMPLE"/>
    <n v="8.3000000000000004E-2"/>
    <n v="2"/>
    <n v="-1.917"/>
    <n v="2"/>
    <s v="H"/>
    <n v="4.1500000000000002E-2"/>
  </r>
  <r>
    <s v="106483428"/>
    <s v="20183406"/>
    <x v="1"/>
    <s v="EMPAQUE RIGIDO"/>
    <x v="1"/>
    <x v="1"/>
    <s v="MECANI19"/>
    <s v="COORTU03"/>
    <s v="B"/>
    <s v="10EMPA17"/>
    <x v="0"/>
    <d v="2023-10-24T00:00:00"/>
    <x v="167"/>
    <x v="1"/>
    <s v="CUMPLE"/>
    <n v="1.5"/>
    <n v="3"/>
    <n v="-1.5"/>
    <n v="3"/>
    <s v="H"/>
    <n v="0.5"/>
  </r>
  <r>
    <s v="106483428"/>
    <s v="20183406"/>
    <x v="1"/>
    <s v="EMPAQUE RIGIDO"/>
    <x v="5"/>
    <x v="17"/>
    <s v="MECANI19"/>
    <s v="COORTU03"/>
    <s v="B"/>
    <s v="10EMPA17"/>
    <x v="0"/>
    <d v="2023-10-24T00:00:00"/>
    <x v="0"/>
    <x v="0"/>
    <s v="NO CUMPLE"/>
    <n v="0"/>
    <n v="5"/>
    <n v="-5"/>
    <n v="5"/>
    <s v="H"/>
    <n v="0"/>
  </r>
  <r>
    <s v="106483428"/>
    <s v="20183406"/>
    <x v="1"/>
    <s v="EMPAQUE RIGIDO"/>
    <x v="2"/>
    <x v="2"/>
    <s v="INSTRI08"/>
    <s v="COORTU03"/>
    <s v="B"/>
    <s v="10EMPA17"/>
    <x v="0"/>
    <d v="2023-10-24T00:00:00"/>
    <x v="0"/>
    <x v="0"/>
    <s v="NO CUMPLE"/>
    <n v="0"/>
    <n v="1"/>
    <n v="-1"/>
    <n v="1"/>
    <s v="H"/>
    <n v="0"/>
  </r>
  <r>
    <s v="106483428"/>
    <s v="20183406"/>
    <x v="1"/>
    <s v="EMPAQUE RIGIDO"/>
    <x v="9"/>
    <x v="23"/>
    <s v="INSTRI08"/>
    <s v="COORTU03"/>
    <s v="B"/>
    <s v="10EMPA17"/>
    <x v="0"/>
    <d v="2023-10-24T00:00:00"/>
    <x v="0"/>
    <x v="0"/>
    <s v="NO CUMPLE"/>
    <n v="0"/>
    <n v="5"/>
    <n v="-5"/>
    <n v="5"/>
    <s v="H"/>
    <n v="0"/>
  </r>
  <r>
    <s v="106483428"/>
    <s v="20183406"/>
    <x v="1"/>
    <s v="EMPAQUE RIGIDO"/>
    <x v="10"/>
    <x v="24"/>
    <s v="INSTRI08"/>
    <s v="COORTU03"/>
    <s v="B"/>
    <s v="10EMPA17"/>
    <x v="0"/>
    <d v="2023-10-24T00:00:00"/>
    <x v="0"/>
    <x v="0"/>
    <s v="NO CUMPLE"/>
    <n v="0"/>
    <n v="5"/>
    <n v="-5"/>
    <n v="5"/>
    <s v="H"/>
    <n v="0"/>
  </r>
  <r>
    <s v="106483428"/>
    <s v="20183406"/>
    <x v="1"/>
    <s v="EMPAQUE RIGIDO"/>
    <x v="11"/>
    <x v="18"/>
    <s v="ELTROI07"/>
    <s v="COORTU03"/>
    <s v="B"/>
    <s v="10EMPA17"/>
    <x v="0"/>
    <d v="2023-10-24T00:00:00"/>
    <x v="161"/>
    <x v="1"/>
    <s v="NO CUMPLE"/>
    <n v="3"/>
    <n v="8"/>
    <n v="-5"/>
    <n v="8"/>
    <s v="H"/>
    <n v="0.375"/>
  </r>
  <r>
    <s v="106483428"/>
    <s v="20183406"/>
    <x v="1"/>
    <s v="EMPAQUE RIGIDO"/>
    <x v="6"/>
    <x v="16"/>
    <s v="ELECTI09"/>
    <s v="COORTU03"/>
    <s v="B"/>
    <s v="10EMPA17"/>
    <x v="0"/>
    <d v="2023-10-24T00:00:00"/>
    <x v="168"/>
    <x v="1"/>
    <s v="CUMPLE"/>
    <n v="2"/>
    <n v="3"/>
    <n v="-1"/>
    <n v="3"/>
    <s v="H"/>
    <n v="0.66666666666666663"/>
  </r>
  <r>
    <s v="106483869"/>
    <s v="20091108"/>
    <x v="7"/>
    <s v="LINEA DE LARGA VIDA"/>
    <x v="2"/>
    <x v="11"/>
    <s v="PRACMANT"/>
    <s v="COORTU02"/>
    <s v="B"/>
    <s v="10FORM02"/>
    <x v="0"/>
    <d v="2023-10-22T00:00:00"/>
    <x v="169"/>
    <x v="1"/>
    <s v="CUMPLE"/>
    <n v="4"/>
    <n v="4"/>
    <n v="0"/>
    <n v="2"/>
    <s v="H"/>
    <n v="1"/>
  </r>
  <r>
    <s v="106483869"/>
    <s v="20091108"/>
    <x v="7"/>
    <s v="LINEA DE LARGA VIDA"/>
    <x v="1"/>
    <x v="14"/>
    <s v="MECANI11"/>
    <s v="COORTU02"/>
    <s v="B"/>
    <s v="10FORM02"/>
    <x v="0"/>
    <d v="2023-10-22T00:00:00"/>
    <x v="159"/>
    <x v="1"/>
    <s v="CUMPLE"/>
    <n v="2.5"/>
    <n v="8"/>
    <n v="-5.5"/>
    <n v="8"/>
    <s v="H"/>
    <n v="0.3125"/>
  </r>
  <r>
    <s v="106483869"/>
    <s v="20091108"/>
    <x v="7"/>
    <s v="LINEA DE LARGA VIDA"/>
    <x v="3"/>
    <x v="11"/>
    <s v="ELECTI07"/>
    <s v="COORTU02"/>
    <s v="B"/>
    <s v="10FORM02"/>
    <x v="0"/>
    <d v="2023-10-22T00:00:00"/>
    <x v="169"/>
    <x v="1"/>
    <s v="CUMPLE"/>
    <n v="2"/>
    <n v="2"/>
    <n v="0"/>
    <n v="2"/>
    <s v="H"/>
    <n v="1"/>
  </r>
  <r>
    <s v="106491287"/>
    <s v="20388054"/>
    <x v="5"/>
    <s v="FORMADO"/>
    <x v="1"/>
    <x v="59"/>
    <s v="MECANI21"/>
    <s v="COORTU01"/>
    <s v="B"/>
    <s v="10FORM01"/>
    <x v="0"/>
    <d v="2023-10-20T00:00:00"/>
    <x v="170"/>
    <x v="1"/>
    <s v="NO CUMPLE"/>
    <n v="1"/>
    <n v="1"/>
    <n v="0"/>
    <n v="1"/>
    <s v="H"/>
    <n v="1"/>
  </r>
  <r>
    <s v="106491288"/>
    <s v="20425542"/>
    <x v="6"/>
    <s v="FORMADO"/>
    <x v="1"/>
    <x v="59"/>
    <s v="MECANI21"/>
    <s v="COORMTTO"/>
    <s v="B"/>
    <s v="10FORM01"/>
    <x v="0"/>
    <d v="2023-10-20T00:00:00"/>
    <x v="170"/>
    <x v="1"/>
    <s v="NO CUMPLE"/>
    <n v="1"/>
    <n v="1"/>
    <n v="0"/>
    <n v="1"/>
    <s v="H"/>
    <n v="1"/>
  </r>
  <r>
    <s v="106491047"/>
    <s v="EMPA00039"/>
    <x v="2"/>
    <s v="EMPAQUE"/>
    <x v="1"/>
    <x v="1"/>
    <s v="MECANI14"/>
    <s v="COORTU01"/>
    <s v="A"/>
    <s v="10EMPA15"/>
    <x v="0"/>
    <d v="2023-10-18T00:00:00"/>
    <x v="171"/>
    <x v="1"/>
    <s v="CUMPLE"/>
    <n v="2"/>
    <n v="2"/>
    <n v="0"/>
    <n v="2"/>
    <s v="H"/>
    <n v="1"/>
  </r>
  <r>
    <s v="106481831"/>
    <s v="EMPA00039"/>
    <x v="2"/>
    <s v="EMPAQUE"/>
    <x v="3"/>
    <x v="7"/>
    <s v="ELECTI01"/>
    <s v="COORTU01"/>
    <s v="A"/>
    <s v="10EMPA15"/>
    <x v="0"/>
    <d v="2023-10-18T00:00:00"/>
    <x v="158"/>
    <x v="1"/>
    <s v="CUMPLE"/>
    <n v="1"/>
    <n v="1"/>
    <n v="0"/>
    <n v="1"/>
    <s v="H"/>
    <n v="1"/>
  </r>
  <r>
    <s v="106479906"/>
    <s v="EMPA00005"/>
    <x v="3"/>
    <s v="EMPAQUE"/>
    <x v="3"/>
    <x v="7"/>
    <s v="ELECTI01"/>
    <s v="COORTU01"/>
    <s v="B"/>
    <s v="10EMPA03"/>
    <x v="0"/>
    <d v="2023-10-17T00:00:00"/>
    <x v="97"/>
    <x v="1"/>
    <s v="CUMPLE"/>
    <n v="1"/>
    <n v="1"/>
    <n v="0"/>
    <n v="1"/>
    <s v="H"/>
    <n v="1"/>
  </r>
  <r>
    <s v="106477651"/>
    <s v="FORM00001"/>
    <x v="8"/>
    <s v="FORMADO"/>
    <x v="1"/>
    <x v="14"/>
    <s v="MECANI21"/>
    <s v="COORTU02"/>
    <s v="B"/>
    <s v="10FORM01"/>
    <x v="0"/>
    <d v="2023-10-15T00:00:00"/>
    <x v="159"/>
    <x v="1"/>
    <s v="NO CUMPLE"/>
    <n v="8"/>
    <n v="8"/>
    <n v="0"/>
    <n v="8"/>
    <s v="H"/>
    <n v="1"/>
  </r>
  <r>
    <s v="106477651"/>
    <s v="FORM00001"/>
    <x v="8"/>
    <s v="FORMADO"/>
    <x v="3"/>
    <x v="14"/>
    <s v="ELECTI09"/>
    <s v="COORTU02"/>
    <s v="B"/>
    <s v="10FORM01"/>
    <x v="0"/>
    <d v="2023-10-15T00:00:00"/>
    <x v="171"/>
    <x v="1"/>
    <s v="CUMPLE"/>
    <n v="1"/>
    <n v="2"/>
    <n v="-1"/>
    <n v="2"/>
    <s v="H"/>
    <n v="0.5"/>
  </r>
  <r>
    <s v="106469142"/>
    <s v="20183406"/>
    <x v="1"/>
    <s v="EMPAQUE RIGIDO"/>
    <x v="1"/>
    <x v="3"/>
    <s v="MECANI19"/>
    <s v="COORTU01"/>
    <s v="B"/>
    <s v="10EMPA17"/>
    <x v="0"/>
    <d v="2023-10-11T00:00:00"/>
    <x v="172"/>
    <x v="1"/>
    <s v="CUMPLE"/>
    <n v="0.5"/>
    <n v="1"/>
    <n v="-0.5"/>
    <n v="1"/>
    <s v="H"/>
    <n v="0.5"/>
  </r>
  <r>
    <s v="106469142"/>
    <s v="20183406"/>
    <x v="1"/>
    <s v="EMPAQUE RIGIDO"/>
    <x v="2"/>
    <x v="4"/>
    <s v="MECANI19"/>
    <s v="COORTU01"/>
    <s v="B"/>
    <s v="10EMPA17"/>
    <x v="0"/>
    <d v="2023-10-11T00:00:00"/>
    <x v="173"/>
    <x v="1"/>
    <s v="NO CUMPLE"/>
    <n v="1.5"/>
    <n v="1"/>
    <n v="0.5"/>
    <n v="1"/>
    <s v="H"/>
    <n v="1.5"/>
  </r>
  <r>
    <s v="106469142"/>
    <s v="20183406"/>
    <x v="1"/>
    <s v="EMPAQUE RIGIDO"/>
    <x v="11"/>
    <x v="31"/>
    <s v="MECANI19"/>
    <s v="COORTU01"/>
    <s v="B"/>
    <s v="10EMPA17"/>
    <x v="0"/>
    <d v="2023-10-11T00:00:00"/>
    <x v="173"/>
    <x v="1"/>
    <s v="NO CUMPLE"/>
    <n v="1.5"/>
    <n v="3"/>
    <n v="-1.5"/>
    <n v="3"/>
    <s v="H"/>
    <n v="0.5"/>
  </r>
  <r>
    <s v="106469128"/>
    <s v="EMPA00039"/>
    <x v="2"/>
    <s v="EMPAQUE"/>
    <x v="9"/>
    <x v="27"/>
    <s v="MECANI14"/>
    <s v="COORTU01"/>
    <s v="A"/>
    <s v="10EMPA15"/>
    <x v="0"/>
    <d v="2023-10-11T00:00:00"/>
    <x v="171"/>
    <x v="1"/>
    <s v="NO CUMPLE"/>
    <n v="1"/>
    <n v="1"/>
    <n v="0"/>
    <n v="1"/>
    <s v="H"/>
    <n v="1"/>
  </r>
  <r>
    <s v="106469128"/>
    <s v="EMPA00039"/>
    <x v="2"/>
    <s v="EMPAQUE"/>
    <x v="2"/>
    <x v="6"/>
    <s v="ELECTI03"/>
    <s v="COORTU01"/>
    <s v="A"/>
    <s v="10EMPA15"/>
    <x v="0"/>
    <d v="2023-10-11T00:00:00"/>
    <x v="172"/>
    <x v="1"/>
    <s v="CUMPLE"/>
    <n v="1"/>
    <n v="2"/>
    <n v="-1"/>
    <n v="2"/>
    <s v="H"/>
    <n v="0.5"/>
  </r>
  <r>
    <s v="106469142"/>
    <s v="20183406"/>
    <x v="1"/>
    <s v="EMPAQUE RIGIDO"/>
    <x v="3"/>
    <x v="5"/>
    <s v="ELECTI01"/>
    <s v="COORTU01"/>
    <s v="B"/>
    <s v="10EMPA17"/>
    <x v="0"/>
    <d v="2023-10-11T00:00:00"/>
    <x v="174"/>
    <x v="1"/>
    <s v="NO CUMPLE"/>
    <n v="1"/>
    <n v="1"/>
    <n v="0"/>
    <n v="1"/>
    <s v="H"/>
    <n v="1"/>
  </r>
  <r>
    <s v="106467067"/>
    <s v="FORM00002"/>
    <x v="9"/>
    <s v="FORMADO"/>
    <x v="1"/>
    <x v="14"/>
    <s v="MECANI21"/>
    <s v="COORTU02"/>
    <s v="B"/>
    <s v="10FORM01"/>
    <x v="0"/>
    <d v="2023-10-10T00:00:00"/>
    <x v="172"/>
    <x v="1"/>
    <s v="NO CUMPLE"/>
    <n v="7"/>
    <n v="8"/>
    <n v="-1"/>
    <n v="8"/>
    <s v="H"/>
    <n v="0.875"/>
  </r>
  <r>
    <s v="106467067"/>
    <s v="FORM00002"/>
    <x v="9"/>
    <s v="FORMADO"/>
    <x v="3"/>
    <x v="14"/>
    <s v="ELECTI09"/>
    <s v="COORTU02"/>
    <s v="B"/>
    <s v="10FORM01"/>
    <x v="0"/>
    <d v="2023-10-10T00:00:00"/>
    <x v="167"/>
    <x v="1"/>
    <s v="CUMPLE"/>
    <n v="2"/>
    <n v="2"/>
    <n v="0"/>
    <n v="2"/>
    <s v="H"/>
    <n v="1"/>
  </r>
  <r>
    <s v="106462783"/>
    <s v="20388176"/>
    <x v="0"/>
    <s v="EMBUTIDO SALCHICHON"/>
    <x v="1"/>
    <x v="68"/>
    <s v="MECANI18"/>
    <s v="COORTU01"/>
    <s v="B"/>
    <s v="10EMBU16"/>
    <x v="0"/>
    <d v="2023-10-08T00:00:00"/>
    <x v="0"/>
    <x v="0"/>
    <s v="NO CUMPLE"/>
    <n v="0"/>
    <n v="1"/>
    <n v="-1"/>
    <n v="1"/>
    <s v="H"/>
    <n v="0"/>
  </r>
  <r>
    <s v="106462783"/>
    <s v="20388176"/>
    <x v="0"/>
    <s v="EMBUTIDO SALCHICHON"/>
    <x v="3"/>
    <x v="69"/>
    <s v="MECANI18"/>
    <s v="COORTU01"/>
    <s v="B"/>
    <s v="10EMBU16"/>
    <x v="0"/>
    <d v="2023-10-08T00:00:00"/>
    <x v="175"/>
    <x v="1"/>
    <s v="CUMPLE"/>
    <n v="1"/>
    <n v="1"/>
    <n v="0"/>
    <n v="1"/>
    <s v="H"/>
    <n v="1"/>
  </r>
  <r>
    <s v="106462783"/>
    <s v="20388176"/>
    <x v="0"/>
    <s v="EMBUTIDO SALCHICHON"/>
    <x v="2"/>
    <x v="70"/>
    <s v="MECANI18"/>
    <s v="COORTU01"/>
    <s v="B"/>
    <s v="10EMBU16"/>
    <x v="0"/>
    <d v="2023-10-08T00:00:00"/>
    <x v="176"/>
    <x v="1"/>
    <s v="NO CUMPLE"/>
    <n v="1"/>
    <n v="1"/>
    <n v="0"/>
    <n v="1"/>
    <s v="H"/>
    <n v="1"/>
  </r>
  <r>
    <s v="106462783"/>
    <s v="20388176"/>
    <x v="0"/>
    <s v="EMBUTIDO SALCHICHON"/>
    <x v="6"/>
    <x v="71"/>
    <s v="MECANI18"/>
    <s v="COORTU01"/>
    <s v="B"/>
    <s v="10EMBU16"/>
    <x v="0"/>
    <d v="2023-10-08T00:00:00"/>
    <x v="175"/>
    <x v="1"/>
    <s v="CUMPLE"/>
    <n v="1"/>
    <n v="1"/>
    <n v="0"/>
    <n v="1"/>
    <s v="H"/>
    <n v="1"/>
  </r>
  <r>
    <s v="106462783"/>
    <s v="20388176"/>
    <x v="0"/>
    <s v="EMBUTIDO SALCHICHON"/>
    <x v="5"/>
    <x v="45"/>
    <s v="MECANI18"/>
    <s v="COORTU01"/>
    <s v="B"/>
    <s v="10EMBU16"/>
    <x v="0"/>
    <d v="2023-10-08T00:00:00"/>
    <x v="0"/>
    <x v="0"/>
    <s v="NO CUMPLE"/>
    <n v="0"/>
    <n v="3"/>
    <n v="-3"/>
    <n v="3"/>
    <s v="H"/>
    <n v="0"/>
  </r>
  <r>
    <s v="106462783"/>
    <s v="20388176"/>
    <x v="0"/>
    <s v="EMBUTIDO SALCHICHON"/>
    <x v="11"/>
    <x v="72"/>
    <s v="MECANI18"/>
    <s v="COORTU01"/>
    <s v="B"/>
    <s v="10EMBU16"/>
    <x v="0"/>
    <d v="2023-10-08T00:00:00"/>
    <x v="0"/>
    <x v="0"/>
    <s v="NO CUMPLE"/>
    <n v="0"/>
    <n v="3"/>
    <n v="-3"/>
    <n v="3"/>
    <s v="H"/>
    <n v="0"/>
  </r>
  <r>
    <s v="106462783"/>
    <s v="20388176"/>
    <x v="0"/>
    <s v="EMBUTIDO SALCHICHON"/>
    <x v="0"/>
    <x v="73"/>
    <s v="MECANI18"/>
    <s v="COORTU01"/>
    <s v="B"/>
    <s v="10EMBU16"/>
    <x v="0"/>
    <d v="2023-10-08T00:00:00"/>
    <x v="167"/>
    <x v="1"/>
    <s v="NO CUMPLE"/>
    <n v="0.5"/>
    <n v="12"/>
    <n v="-11.5"/>
    <n v="12"/>
    <s v="H"/>
    <n v="4.1666666666666664E-2"/>
  </r>
  <r>
    <s v="106464779"/>
    <s v="20388054"/>
    <x v="5"/>
    <s v="FORMADO"/>
    <x v="1"/>
    <x v="59"/>
    <s v="MECANI21"/>
    <s v="COORTU01"/>
    <s v="B"/>
    <s v="10FORM01"/>
    <x v="0"/>
    <d v="2023-10-06T00:00:00"/>
    <x v="171"/>
    <x v="1"/>
    <s v="NO CUMPLE"/>
    <n v="1"/>
    <n v="1"/>
    <n v="0"/>
    <n v="1"/>
    <s v="H"/>
    <n v="1"/>
  </r>
  <r>
    <s v="106464779"/>
    <s v="20388054"/>
    <x v="5"/>
    <s v="FORMADO"/>
    <x v="3"/>
    <x v="14"/>
    <s v="MECANI21"/>
    <s v="COORTU01"/>
    <s v="B"/>
    <s v="10FORM01"/>
    <x v="0"/>
    <d v="2023-10-06T00:00:00"/>
    <x v="171"/>
    <x v="1"/>
    <s v="NO CUMPLE"/>
    <n v="3.5"/>
    <n v="3"/>
    <n v="0.5"/>
    <n v="3"/>
    <s v="H"/>
    <n v="1.1666666666666667"/>
  </r>
  <r>
    <s v="106464780"/>
    <s v="20425542"/>
    <x v="6"/>
    <s v="FORMADO"/>
    <x v="1"/>
    <x v="59"/>
    <s v="MECANI21"/>
    <s v="COORMTTO"/>
    <s v="B"/>
    <s v="10FORM01"/>
    <x v="0"/>
    <d v="2023-10-06T00:00:00"/>
    <x v="171"/>
    <x v="1"/>
    <s v="NO CUMPLE"/>
    <n v="1"/>
    <n v="1"/>
    <n v="0"/>
    <n v="1"/>
    <s v="H"/>
    <n v="1"/>
  </r>
  <r>
    <s v="106464780"/>
    <s v="20425542"/>
    <x v="6"/>
    <s v="FORMADO"/>
    <x v="3"/>
    <x v="14"/>
    <s v="MECANI21"/>
    <s v="COORMTTO"/>
    <s v="B"/>
    <s v="10FORM01"/>
    <x v="0"/>
    <d v="2023-10-06T00:00:00"/>
    <x v="171"/>
    <x v="1"/>
    <s v="NO CUMPLE"/>
    <n v="3"/>
    <n v="3"/>
    <n v="0"/>
    <n v="3"/>
    <s v="H"/>
    <n v="1"/>
  </r>
  <r>
    <s v="106464779"/>
    <s v="20388054"/>
    <x v="5"/>
    <s v="FORMADO"/>
    <x v="6"/>
    <x v="14"/>
    <s v="ELECTI04"/>
    <s v="COORTU01"/>
    <s v="B"/>
    <s v="10FORM01"/>
    <x v="0"/>
    <d v="2023-10-06T00:00:00"/>
    <x v="177"/>
    <x v="1"/>
    <s v="CUMPLE"/>
    <n v="1.5"/>
    <n v="2"/>
    <n v="-0.5"/>
    <n v="2"/>
    <s v="H"/>
    <n v="0.75"/>
  </r>
  <r>
    <s v="106464780"/>
    <s v="20425542"/>
    <x v="6"/>
    <s v="FORMADO"/>
    <x v="6"/>
    <x v="14"/>
    <s v="ELECTI04"/>
    <s v="COORMTTO"/>
    <s v="B"/>
    <s v="10FORM01"/>
    <x v="0"/>
    <d v="2023-10-06T00:00:00"/>
    <x v="177"/>
    <x v="1"/>
    <s v="CUMPLE"/>
    <n v="1.5"/>
    <n v="2"/>
    <n v="-0.5"/>
    <n v="2"/>
    <s v="H"/>
    <n v="0.75"/>
  </r>
  <r>
    <s v="106032249"/>
    <s v="20388176"/>
    <x v="0"/>
    <s v="EMBUTIDO SALCHICHON"/>
    <x v="5"/>
    <x v="45"/>
    <s v="MECANI19"/>
    <s v="COORTU01"/>
    <s v="B"/>
    <s v="10EMBU16"/>
    <x v="0"/>
    <d v="2023-09-30T00:00:00"/>
    <x v="0"/>
    <x v="0"/>
    <s v="NO CUMPLE"/>
    <n v="0"/>
    <n v="3"/>
    <n v="-3"/>
    <n v="3"/>
    <s v="H"/>
    <n v="0"/>
  </r>
  <r>
    <s v="106032249"/>
    <s v="20388176"/>
    <x v="0"/>
    <s v="EMBUTIDO SALCHICHON"/>
    <x v="11"/>
    <x v="72"/>
    <s v="MECANI19"/>
    <s v="COORTU01"/>
    <s v="B"/>
    <s v="10EMBU16"/>
    <x v="0"/>
    <d v="2023-09-30T00:00:00"/>
    <x v="0"/>
    <x v="0"/>
    <s v="NO CUMPLE"/>
    <n v="0"/>
    <n v="3"/>
    <n v="-3"/>
    <n v="3"/>
    <s v="H"/>
    <n v="0"/>
  </r>
  <r>
    <s v="106032250"/>
    <s v="20388176"/>
    <x v="0"/>
    <s v="EMBUTIDO SALCHICHON"/>
    <x v="1"/>
    <x v="68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3"/>
    <x v="69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2"/>
    <x v="70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6"/>
    <x v="71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49"/>
    <s v="20388176"/>
    <x v="0"/>
    <s v="EMBUTIDO SALCHICHON"/>
    <x v="5"/>
    <x v="45"/>
    <s v="MECANI19"/>
    <s v="COORTU01"/>
    <s v="B"/>
    <s v="10EMBU16"/>
    <x v="0"/>
    <d v="2023-09-30T00:00:00"/>
    <x v="0"/>
    <x v="0"/>
    <s v="NO CUMPLE"/>
    <n v="0"/>
    <n v="3"/>
    <n v="-3"/>
    <n v="3"/>
    <s v="H"/>
    <n v="0"/>
  </r>
  <r>
    <s v="106032249"/>
    <s v="20388176"/>
    <x v="0"/>
    <s v="EMBUTIDO SALCHICHON"/>
    <x v="11"/>
    <x v="72"/>
    <s v="MECANI19"/>
    <s v="COORTU01"/>
    <s v="B"/>
    <s v="10EMBU16"/>
    <x v="0"/>
    <d v="2023-09-30T00:00:00"/>
    <x v="0"/>
    <x v="0"/>
    <s v="NO CUMPLE"/>
    <n v="0"/>
    <n v="3"/>
    <n v="-3"/>
    <n v="3"/>
    <s v="H"/>
    <n v="0"/>
  </r>
  <r>
    <s v="106032250"/>
    <s v="20388176"/>
    <x v="0"/>
    <s v="EMBUTIDO SALCHICHON"/>
    <x v="1"/>
    <x v="68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3"/>
    <x v="69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2"/>
    <x v="70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032250"/>
    <s v="20388176"/>
    <x v="0"/>
    <s v="EMBUTIDO SALCHICHON"/>
    <x v="6"/>
    <x v="71"/>
    <s v="MECANI19"/>
    <s v="COORTU01"/>
    <s v="B"/>
    <s v="10EMBU16"/>
    <x v="0"/>
    <d v="2023-09-30T00:00:00"/>
    <x v="0"/>
    <x v="0"/>
    <s v="NO CUMPLE"/>
    <n v="0"/>
    <n v="1"/>
    <n v="-1"/>
    <n v="1"/>
    <s v="H"/>
    <n v="0"/>
  </r>
  <r>
    <s v="106450345"/>
    <s v="EMPA00005"/>
    <x v="3"/>
    <s v="EMPAQUE"/>
    <x v="1"/>
    <x v="19"/>
    <s v="ELECTI01"/>
    <s v="COORTU01"/>
    <s v="B"/>
    <s v="10EMPA03"/>
    <x v="0"/>
    <d v="2023-09-27T00:00:00"/>
    <x v="178"/>
    <x v="1"/>
    <s v="NO CUMPLE"/>
    <n v="1.5"/>
    <n v="1.5"/>
    <n v="0"/>
    <n v="1.5"/>
    <s v="H"/>
    <n v="1"/>
  </r>
  <r>
    <s v="106437519"/>
    <s v="20388054"/>
    <x v="5"/>
    <s v="FORMADO"/>
    <x v="1"/>
    <x v="59"/>
    <s v="MECANI21"/>
    <s v="COORTU01"/>
    <s v="B"/>
    <s v="10FORM01"/>
    <x v="0"/>
    <d v="2023-09-22T00:00:00"/>
    <x v="179"/>
    <x v="1"/>
    <s v="NO CUMPLE"/>
    <n v="0.5"/>
    <n v="1"/>
    <n v="-0.5"/>
    <n v="1"/>
    <s v="H"/>
    <n v="0.5"/>
  </r>
  <r>
    <s v="106437520"/>
    <s v="20425542"/>
    <x v="6"/>
    <s v="FORMADO"/>
    <x v="1"/>
    <x v="59"/>
    <s v="MECANI21"/>
    <s v="COORMTTO"/>
    <s v="B"/>
    <s v="10FORM01"/>
    <x v="0"/>
    <d v="2023-09-22T00:00:00"/>
    <x v="179"/>
    <x v="1"/>
    <s v="NO CUMPLE"/>
    <n v="1"/>
    <n v="1"/>
    <n v="0"/>
    <n v="1"/>
    <s v="H"/>
    <n v="1"/>
  </r>
  <r>
    <s v="106439651"/>
    <s v="20183406"/>
    <x v="1"/>
    <s v="EMPAQUE RIGIDO"/>
    <x v="3"/>
    <x v="6"/>
    <s v="ELECTI07"/>
    <s v="COORTU03"/>
    <s v="B"/>
    <s v="10EMPA17"/>
    <x v="0"/>
    <d v="2023-09-21T00:00:00"/>
    <x v="180"/>
    <x v="1"/>
    <s v="CUMPLE"/>
    <n v="1"/>
    <n v="1"/>
    <n v="0"/>
    <n v="1"/>
    <s v="H"/>
    <n v="1"/>
  </r>
  <r>
    <s v="106421947"/>
    <s v="FORM00001"/>
    <x v="8"/>
    <s v="FORMADO"/>
    <x v="1"/>
    <x v="14"/>
    <s v="MECANI21"/>
    <s v="COORTU02"/>
    <s v="B"/>
    <s v="10FORM01"/>
    <x v="0"/>
    <d v="2023-09-17T00:00:00"/>
    <x v="181"/>
    <x v="1"/>
    <s v="NO CUMPLE"/>
    <n v="7"/>
    <n v="8"/>
    <n v="-1"/>
    <n v="8"/>
    <s v="H"/>
    <n v="0.875"/>
  </r>
  <r>
    <s v="106421947"/>
    <s v="FORM00001"/>
    <x v="8"/>
    <s v="FORMADO"/>
    <x v="2"/>
    <x v="13"/>
    <s v="MECANI21"/>
    <s v="COORTU02"/>
    <s v="B"/>
    <s v="10FORM01"/>
    <x v="0"/>
    <d v="2023-09-17T00:00:00"/>
    <x v="181"/>
    <x v="1"/>
    <s v="NO CUMPLE"/>
    <n v="0.5"/>
    <n v="0.5"/>
    <n v="0"/>
    <n v="0.5"/>
    <s v="H"/>
    <n v="1"/>
  </r>
  <r>
    <s v="106421947"/>
    <s v="FORM00001"/>
    <x v="8"/>
    <s v="FORMADO"/>
    <x v="7"/>
    <x v="37"/>
    <s v="MECANI21"/>
    <s v="COORTU02"/>
    <s v="B"/>
    <s v="10FORM01"/>
    <x v="0"/>
    <d v="2023-09-17T00:00:00"/>
    <x v="181"/>
    <x v="1"/>
    <s v="NO CUMPLE"/>
    <n v="1"/>
    <n v="2"/>
    <n v="-1"/>
    <n v="2"/>
    <s v="H"/>
    <n v="0.5"/>
  </r>
  <r>
    <s v="106421947"/>
    <s v="FORM00001"/>
    <x v="8"/>
    <s v="FORMADO"/>
    <x v="5"/>
    <x v="36"/>
    <s v="INSTRI08"/>
    <s v="COORTU02"/>
    <s v="B"/>
    <s v="10FORM01"/>
    <x v="0"/>
    <d v="2023-09-17T00:00:00"/>
    <x v="146"/>
    <x v="1"/>
    <s v="CUMPLE"/>
    <n v="4"/>
    <n v="4"/>
    <n v="0"/>
    <n v="4"/>
    <s v="H"/>
    <n v="1"/>
  </r>
  <r>
    <s v="106421947"/>
    <s v="FORM00001"/>
    <x v="8"/>
    <s v="FORMADO"/>
    <x v="4"/>
    <x v="13"/>
    <s v="ELTROI07"/>
    <s v="COORTU02"/>
    <s v="B"/>
    <s v="10FORM01"/>
    <x v="0"/>
    <d v="2023-09-17T00:00:00"/>
    <x v="182"/>
    <x v="1"/>
    <s v="NO CUMPLE"/>
    <n v="3"/>
    <n v="3.8"/>
    <n v="-0.79999999999999982"/>
    <n v="3.8"/>
    <s v="H"/>
    <n v="0.78947368421052633"/>
  </r>
  <r>
    <s v="106421947"/>
    <s v="FORM00001"/>
    <x v="8"/>
    <s v="FORMADO"/>
    <x v="3"/>
    <x v="14"/>
    <s v="ELECTI13"/>
    <s v="COORTU02"/>
    <s v="B"/>
    <s v="10FORM01"/>
    <x v="0"/>
    <d v="2023-09-17T00:00:00"/>
    <x v="179"/>
    <x v="1"/>
    <s v="NO CUMPLE"/>
    <n v="1.5"/>
    <n v="2"/>
    <n v="-0.5"/>
    <n v="2"/>
    <s v="H"/>
    <n v="0.75"/>
  </r>
  <r>
    <s v="106421947"/>
    <s v="FORM00001"/>
    <x v="8"/>
    <s v="FORMADO"/>
    <x v="6"/>
    <x v="36"/>
    <s v="ELECTI13"/>
    <s v="COORTU02"/>
    <s v="B"/>
    <s v="10FORM01"/>
    <x v="0"/>
    <d v="2023-09-17T00:00:00"/>
    <x v="179"/>
    <x v="1"/>
    <s v="NO CUMPLE"/>
    <n v="3"/>
    <n v="4"/>
    <n v="-1"/>
    <n v="4"/>
    <s v="H"/>
    <n v="0.75"/>
  </r>
  <r>
    <s v="106421947"/>
    <s v="FORM00001"/>
    <x v="8"/>
    <s v="FORMADO"/>
    <x v="11"/>
    <x v="37"/>
    <s v="ELECTI13"/>
    <s v="COORTU02"/>
    <s v="B"/>
    <s v="10FORM01"/>
    <x v="0"/>
    <d v="2023-09-17T00:00:00"/>
    <x v="179"/>
    <x v="1"/>
    <s v="NO CUMPLE"/>
    <n v="3"/>
    <n v="4"/>
    <n v="-1"/>
    <n v="4"/>
    <s v="H"/>
    <n v="0.75"/>
  </r>
  <r>
    <s v="106421947"/>
    <s v="FORM00001"/>
    <x v="8"/>
    <s v="FORMADO"/>
    <x v="0"/>
    <x v="42"/>
    <s v="ELECTI13"/>
    <s v="COORTU02"/>
    <s v="B"/>
    <s v="10FORM01"/>
    <x v="0"/>
    <d v="2023-09-17T00:00:00"/>
    <x v="179"/>
    <x v="1"/>
    <s v="NO CUMPLE"/>
    <n v="4"/>
    <n v="6"/>
    <n v="-2"/>
    <n v="6"/>
    <s v="H"/>
    <n v="0.66666666666666663"/>
  </r>
  <r>
    <s v="106421947"/>
    <s v="FORM00001"/>
    <x v="8"/>
    <s v="FORMADO"/>
    <x v="8"/>
    <x v="11"/>
    <s v="ELECTI09"/>
    <s v="COORTU02"/>
    <s v="B"/>
    <s v="10FORM01"/>
    <x v="0"/>
    <d v="2023-09-17T00:00:00"/>
    <x v="179"/>
    <x v="1"/>
    <s v="NO CUMPLE"/>
    <n v="1.5"/>
    <n v="1.5"/>
    <n v="0"/>
    <n v="1.5"/>
    <s v="H"/>
    <n v="1"/>
  </r>
  <r>
    <s v="106421947"/>
    <s v="FORM00001"/>
    <x v="8"/>
    <s v="FORMADO"/>
    <x v="12"/>
    <x v="74"/>
    <s v="ELECTI09"/>
    <s v="COORTU02"/>
    <s v="B"/>
    <s v="10FORM01"/>
    <x v="0"/>
    <d v="2023-09-17T00:00:00"/>
    <x v="179"/>
    <x v="1"/>
    <s v="NO CUMPLE"/>
    <n v="3"/>
    <n v="3"/>
    <n v="0"/>
    <n v="3"/>
    <s v="H"/>
    <n v="1"/>
  </r>
  <r>
    <s v="106421947"/>
    <s v="FORM00001"/>
    <x v="8"/>
    <s v="FORMADO"/>
    <x v="9"/>
    <x v="46"/>
    <s v="ELECTI09"/>
    <s v="COORTU02"/>
    <s v="B"/>
    <s v="10FORM01"/>
    <x v="0"/>
    <d v="2023-09-17T00:00:00"/>
    <x v="179"/>
    <x v="1"/>
    <s v="NO CUMPLE"/>
    <n v="3"/>
    <n v="3"/>
    <n v="0"/>
    <n v="3"/>
    <s v="H"/>
    <n v="1"/>
  </r>
  <r>
    <s v="106421947"/>
    <s v="FORM00001"/>
    <x v="8"/>
    <s v="FORMADO"/>
    <x v="10"/>
    <x v="51"/>
    <s v="ELECTI09"/>
    <s v="COORTU02"/>
    <s v="B"/>
    <s v="10FORM01"/>
    <x v="0"/>
    <d v="2023-09-17T00:00:00"/>
    <x v="179"/>
    <x v="1"/>
    <s v="NO CUMPLE"/>
    <n v="4"/>
    <n v="4"/>
    <n v="0"/>
    <n v="4"/>
    <s v="H"/>
    <n v="1"/>
  </r>
  <r>
    <s v="106422009"/>
    <s v="GRAP00017"/>
    <x v="4"/>
    <s v="EMBUTIDO SALCHICHON"/>
    <x v="1"/>
    <x v="34"/>
    <s v="MECANI18"/>
    <s v="COORTU02"/>
    <s v="B"/>
    <s v="10EMBU16"/>
    <x v="0"/>
    <d v="2023-09-16T00:00:00"/>
    <x v="183"/>
    <x v="1"/>
    <s v="CUMPLE"/>
    <n v="1"/>
    <n v="2"/>
    <n v="-1"/>
    <n v="2"/>
    <s v="H"/>
    <n v="0.5"/>
  </r>
  <r>
    <s v="106422009"/>
    <s v="GRAP00017"/>
    <x v="4"/>
    <s v="EMBUTIDO SALCHICHON"/>
    <x v="3"/>
    <x v="10"/>
    <s v="ELTROI03"/>
    <s v="COORTU02"/>
    <s v="B"/>
    <s v="10EMBU16"/>
    <x v="0"/>
    <d v="2023-09-16T00:00:00"/>
    <x v="0"/>
    <x v="0"/>
    <s v="NO CUMPLE"/>
    <n v="0"/>
    <n v="2"/>
    <n v="-2"/>
    <n v="2"/>
    <s v="H"/>
    <n v="0"/>
  </r>
  <r>
    <s v="106422009"/>
    <s v="GRAP00017"/>
    <x v="4"/>
    <s v="EMBUTIDO SALCHICHON"/>
    <x v="0"/>
    <x v="11"/>
    <s v="ELECTI10"/>
    <s v="COORTU02"/>
    <s v="B"/>
    <s v="10EMBU16"/>
    <x v="0"/>
    <d v="2023-09-16T00:00:00"/>
    <x v="184"/>
    <x v="1"/>
    <s v="CUMPLE"/>
    <n v="0.3"/>
    <n v="0.3"/>
    <n v="0"/>
    <n v="0.3"/>
    <s v="H"/>
    <n v="1"/>
  </r>
  <r>
    <s v="106429416"/>
    <s v="EMPA00039"/>
    <x v="2"/>
    <s v="EMPAQUE"/>
    <x v="3"/>
    <x v="7"/>
    <s v="ELECTI01"/>
    <s v="COORTU01"/>
    <s v="A"/>
    <s v="10EMPA15"/>
    <x v="0"/>
    <d v="2023-09-15T00:00:00"/>
    <x v="185"/>
    <x v="1"/>
    <s v="CUMPLE"/>
    <n v="1"/>
    <n v="1"/>
    <n v="0"/>
    <n v="1"/>
    <s v="H"/>
    <n v="1"/>
  </r>
  <r>
    <s v="106429416"/>
    <s v="EMPA00039"/>
    <x v="2"/>
    <s v="EMPAQUE"/>
    <x v="2"/>
    <x v="8"/>
    <s v="ELECTI01"/>
    <s v="COORTU01"/>
    <s v="A"/>
    <s v="10EMPA15"/>
    <x v="0"/>
    <d v="2023-09-15T00:00:00"/>
    <x v="185"/>
    <x v="1"/>
    <s v="CUMPLE"/>
    <n v="1"/>
    <n v="1"/>
    <n v="0"/>
    <n v="1"/>
    <s v="H"/>
    <n v="1"/>
  </r>
  <r>
    <s v="106419188"/>
    <s v="20183406"/>
    <x v="1"/>
    <s v="EMPAQUE RIGIDO"/>
    <x v="1"/>
    <x v="1"/>
    <s v="MECANI19"/>
    <s v="COORTU03"/>
    <s v="B"/>
    <s v="10EMPA17"/>
    <x v="0"/>
    <d v="2023-09-14T00:00:00"/>
    <x v="186"/>
    <x v="1"/>
    <s v="CUMPLE"/>
    <n v="2"/>
    <n v="3"/>
    <n v="-1"/>
    <n v="3"/>
    <s v="H"/>
    <n v="0.66666666666666663"/>
  </r>
  <r>
    <s v="106419188"/>
    <s v="20183406"/>
    <x v="1"/>
    <s v="EMPAQUE RIGIDO"/>
    <x v="2"/>
    <x v="2"/>
    <s v="INSTRI08"/>
    <s v="COORTU03"/>
    <s v="B"/>
    <s v="10EMPA17"/>
    <x v="0"/>
    <d v="2023-09-14T00:00:00"/>
    <x v="187"/>
    <x v="1"/>
    <s v="CUMPLE"/>
    <n v="1"/>
    <n v="1"/>
    <n v="0"/>
    <n v="1"/>
    <s v="H"/>
    <n v="1"/>
  </r>
  <r>
    <s v="106429408"/>
    <s v="20091108"/>
    <x v="7"/>
    <s v="LINEA DE LARGA VIDA"/>
    <x v="8"/>
    <x v="18"/>
    <s v="PRACMANT"/>
    <s v="COORTU02"/>
    <s v="B"/>
    <s v="10FORM02"/>
    <x v="0"/>
    <d v="2023-09-13T00:00:00"/>
    <x v="187"/>
    <x v="1"/>
    <s v="CUMPLE"/>
    <n v="2"/>
    <n v="2"/>
    <n v="0"/>
    <n v="2"/>
    <s v="H"/>
    <n v="1"/>
  </r>
  <r>
    <s v="106429408"/>
    <s v="20091108"/>
    <x v="7"/>
    <s v="LINEA DE LARGA VIDA"/>
    <x v="1"/>
    <x v="14"/>
    <s v="MECANI21"/>
    <s v="COORTU02"/>
    <s v="B"/>
    <s v="10FORM02"/>
    <x v="0"/>
    <d v="2023-09-13T00:00:00"/>
    <x v="181"/>
    <x v="1"/>
    <s v="NO CUMPLE"/>
    <n v="5.5"/>
    <n v="8"/>
    <n v="-2.5"/>
    <n v="8"/>
    <s v="H"/>
    <n v="0.6875"/>
  </r>
  <r>
    <s v="106429408"/>
    <s v="20091108"/>
    <x v="7"/>
    <s v="LINEA DE LARGA VIDA"/>
    <x v="2"/>
    <x v="13"/>
    <s v="MECANI21"/>
    <s v="COORTU02"/>
    <s v="B"/>
    <s v="10FORM02"/>
    <x v="0"/>
    <d v="2023-09-13T00:00:00"/>
    <x v="188"/>
    <x v="1"/>
    <s v="NO CUMPLE"/>
    <n v="0.5"/>
    <n v="0.5"/>
    <n v="0"/>
    <n v="0.5"/>
    <s v="H"/>
    <n v="1"/>
  </r>
  <r>
    <s v="106429408"/>
    <s v="20091108"/>
    <x v="7"/>
    <s v="LINEA DE LARGA VIDA"/>
    <x v="7"/>
    <x v="37"/>
    <s v="MECANI21"/>
    <s v="COORTU02"/>
    <s v="B"/>
    <s v="10FORM02"/>
    <x v="0"/>
    <d v="2023-09-13T00:00:00"/>
    <x v="188"/>
    <x v="1"/>
    <s v="NO CUMPLE"/>
    <n v="1"/>
    <n v="2.5"/>
    <n v="-1.5"/>
    <n v="2.5"/>
    <s v="H"/>
    <n v="0.4"/>
  </r>
  <r>
    <s v="106417270"/>
    <s v="EMPA00039"/>
    <x v="2"/>
    <s v="EMPAQUE"/>
    <x v="1"/>
    <x v="1"/>
    <s v="MECANI14"/>
    <s v="COORTU01"/>
    <s v="A"/>
    <s v="10EMPA15"/>
    <x v="0"/>
    <d v="2023-09-13T00:00:00"/>
    <x v="187"/>
    <x v="1"/>
    <s v="CUMPLE"/>
    <n v="2"/>
    <n v="2"/>
    <n v="0"/>
    <n v="2"/>
    <s v="H"/>
    <n v="1"/>
  </r>
  <r>
    <s v="106429408"/>
    <s v="20091108"/>
    <x v="7"/>
    <s v="LINEA DE LARGA VIDA"/>
    <x v="5"/>
    <x v="36"/>
    <s v="INSTRI02"/>
    <s v="COORTU02"/>
    <s v="B"/>
    <s v="10FORM02"/>
    <x v="0"/>
    <d v="2023-09-13T00:00:00"/>
    <x v="178"/>
    <x v="1"/>
    <s v="NO CUMPLE"/>
    <n v="2"/>
    <n v="4"/>
    <n v="-2"/>
    <n v="4"/>
    <s v="H"/>
    <n v="0.5"/>
  </r>
  <r>
    <s v="106429408"/>
    <s v="20091108"/>
    <x v="7"/>
    <s v="LINEA DE LARGA VIDA"/>
    <x v="4"/>
    <x v="18"/>
    <s v="ELTROINT"/>
    <s v="COORTU02"/>
    <s v="B"/>
    <s v="10FORM02"/>
    <x v="0"/>
    <d v="2023-09-13T00:00:00"/>
    <x v="187"/>
    <x v="1"/>
    <s v="CUMPLE"/>
    <n v="2"/>
    <n v="3.4"/>
    <n v="-1.4"/>
    <n v="3.4"/>
    <s v="H"/>
    <n v="0.58823529411764708"/>
  </r>
  <r>
    <s v="106429408"/>
    <s v="20091108"/>
    <x v="7"/>
    <s v="LINEA DE LARGA VIDA"/>
    <x v="3"/>
    <x v="14"/>
    <s v="ELECTI13"/>
    <s v="COORTU02"/>
    <s v="B"/>
    <s v="10FORM02"/>
    <x v="0"/>
    <d v="2023-09-13T00:00:00"/>
    <x v="187"/>
    <x v="1"/>
    <s v="CUMPLE"/>
    <n v="1"/>
    <n v="2"/>
    <n v="-1"/>
    <n v="2"/>
    <s v="H"/>
    <n v="0.5"/>
  </r>
  <r>
    <s v="106429408"/>
    <s v="20091108"/>
    <x v="7"/>
    <s v="LINEA DE LARGA VIDA"/>
    <x v="6"/>
    <x v="36"/>
    <s v="ELECTI13"/>
    <s v="COORTU02"/>
    <s v="B"/>
    <s v="10FORM02"/>
    <x v="0"/>
    <d v="2023-09-13T00:00:00"/>
    <x v="187"/>
    <x v="1"/>
    <s v="CUMPLE"/>
    <n v="2"/>
    <n v="4"/>
    <n v="-2"/>
    <n v="4"/>
    <s v="H"/>
    <n v="0.5"/>
  </r>
  <r>
    <s v="106429408"/>
    <s v="20091108"/>
    <x v="7"/>
    <s v="LINEA DE LARGA VIDA"/>
    <x v="11"/>
    <x v="37"/>
    <s v="ELECTI13"/>
    <s v="COORTU02"/>
    <s v="B"/>
    <s v="10FORM02"/>
    <x v="0"/>
    <d v="2023-09-13T00:00:00"/>
    <x v="187"/>
    <x v="1"/>
    <s v="CUMPLE"/>
    <n v="2"/>
    <n v="4"/>
    <n v="-2"/>
    <n v="4"/>
    <s v="H"/>
    <n v="0.5"/>
  </r>
  <r>
    <s v="106427416"/>
    <s v="EMPA00005"/>
    <x v="3"/>
    <s v="EMPAQUE"/>
    <x v="3"/>
    <x v="7"/>
    <s v="ELECTI01"/>
    <s v="COORTU01"/>
    <s v="B"/>
    <s v="10EMPA03"/>
    <x v="0"/>
    <d v="2023-09-13T00:00:00"/>
    <x v="187"/>
    <x v="1"/>
    <s v="CUMPLE"/>
    <n v="1"/>
    <n v="1"/>
    <n v="0"/>
    <n v="1"/>
    <s v="H"/>
    <n v="1"/>
  </r>
  <r>
    <s v="106427416"/>
    <s v="EMPA00005"/>
    <x v="3"/>
    <s v="EMPAQUE"/>
    <x v="2"/>
    <x v="8"/>
    <s v="ELECTI01"/>
    <s v="COORTU01"/>
    <s v="B"/>
    <s v="10EMPA03"/>
    <x v="0"/>
    <d v="2023-09-13T00:00:00"/>
    <x v="187"/>
    <x v="1"/>
    <s v="CUMPLE"/>
    <n v="1"/>
    <n v="1"/>
    <n v="0"/>
    <n v="1"/>
    <s v="H"/>
    <n v="1"/>
  </r>
  <r>
    <s v="106411812"/>
    <s v="20388176"/>
    <x v="0"/>
    <s v="EMBUTIDO SALCHICHON"/>
    <x v="1"/>
    <x v="68"/>
    <s v="MECANI18"/>
    <s v="COORTU01"/>
    <s v="B"/>
    <s v="10EMBU16"/>
    <x v="0"/>
    <d v="2023-09-10T00:00:00"/>
    <x v="189"/>
    <x v="1"/>
    <s v="CUMPLE"/>
    <n v="1"/>
    <n v="1"/>
    <n v="0"/>
    <n v="1"/>
    <s v="H"/>
    <n v="1"/>
  </r>
  <r>
    <s v="106411812"/>
    <s v="20388176"/>
    <x v="0"/>
    <s v="EMBUTIDO SALCHICHON"/>
    <x v="3"/>
    <x v="69"/>
    <s v="MECANI18"/>
    <s v="COORTU01"/>
    <s v="B"/>
    <s v="10EMBU16"/>
    <x v="0"/>
    <d v="2023-09-10T00:00:00"/>
    <x v="189"/>
    <x v="1"/>
    <s v="CUMPLE"/>
    <n v="1"/>
    <n v="1"/>
    <n v="0"/>
    <n v="1"/>
    <s v="H"/>
    <n v="1"/>
  </r>
  <r>
    <s v="106411812"/>
    <s v="20388176"/>
    <x v="0"/>
    <s v="EMBUTIDO SALCHICHON"/>
    <x v="2"/>
    <x v="70"/>
    <s v="MECANI18"/>
    <s v="COORTU01"/>
    <s v="B"/>
    <s v="10EMBU16"/>
    <x v="0"/>
    <d v="2023-09-10T00:00:00"/>
    <x v="189"/>
    <x v="1"/>
    <s v="CUMPLE"/>
    <n v="1"/>
    <n v="1"/>
    <n v="0"/>
    <n v="1"/>
    <s v="H"/>
    <n v="1"/>
  </r>
  <r>
    <s v="106411812"/>
    <s v="20388176"/>
    <x v="0"/>
    <s v="EMBUTIDO SALCHICHON"/>
    <x v="6"/>
    <x v="71"/>
    <s v="MECANI18"/>
    <s v="COORTU01"/>
    <s v="B"/>
    <s v="10EMBU16"/>
    <x v="0"/>
    <d v="2023-09-10T00:00:00"/>
    <x v="189"/>
    <x v="1"/>
    <s v="CUMPLE"/>
    <n v="1"/>
    <n v="1"/>
    <n v="0"/>
    <n v="1"/>
    <s v="H"/>
    <n v="1"/>
  </r>
  <r>
    <s v="106414853"/>
    <s v="20388054"/>
    <x v="5"/>
    <s v="FORMADO"/>
    <x v="1"/>
    <x v="59"/>
    <s v="MECANI21"/>
    <s v="COORTU01"/>
    <s v="B"/>
    <s v="10FORM01"/>
    <x v="0"/>
    <d v="2023-09-08T00:00:00"/>
    <x v="190"/>
    <x v="1"/>
    <s v="CUMPLE"/>
    <n v="1"/>
    <n v="1"/>
    <n v="0"/>
    <n v="1"/>
    <s v="H"/>
    <n v="1"/>
  </r>
  <r>
    <s v="106414853"/>
    <s v="20388054"/>
    <x v="5"/>
    <s v="FORMADO"/>
    <x v="3"/>
    <x v="14"/>
    <s v="MECANI21"/>
    <s v="COORTU01"/>
    <s v="B"/>
    <s v="10FORM01"/>
    <x v="0"/>
    <d v="2023-09-08T00:00:00"/>
    <x v="190"/>
    <x v="1"/>
    <s v="CUMPLE"/>
    <n v="1.5"/>
    <n v="3"/>
    <n v="-1.5"/>
    <n v="3"/>
    <s v="H"/>
    <n v="0.5"/>
  </r>
  <r>
    <s v="106414854"/>
    <s v="20425542"/>
    <x v="6"/>
    <s v="FORMADO"/>
    <x v="1"/>
    <x v="59"/>
    <s v="MECANI21"/>
    <s v="COORMTTO"/>
    <s v="B"/>
    <s v="10FORM01"/>
    <x v="0"/>
    <d v="2023-09-08T00:00:00"/>
    <x v="190"/>
    <x v="1"/>
    <s v="CUMPLE"/>
    <n v="0.8"/>
    <n v="1"/>
    <n v="-0.19999999999999996"/>
    <n v="1"/>
    <s v="H"/>
    <n v="0.8"/>
  </r>
  <r>
    <s v="106414854"/>
    <s v="20425542"/>
    <x v="6"/>
    <s v="FORMADO"/>
    <x v="3"/>
    <x v="14"/>
    <s v="MECANI21"/>
    <s v="COORMTTO"/>
    <s v="B"/>
    <s v="10FORM01"/>
    <x v="0"/>
    <d v="2023-09-08T00:00:00"/>
    <x v="190"/>
    <x v="1"/>
    <s v="CUMPLE"/>
    <n v="1.5"/>
    <n v="3"/>
    <n v="-1.5"/>
    <n v="3"/>
    <s v="H"/>
    <n v="0.5"/>
  </r>
  <r>
    <s v="106414853"/>
    <s v="20388054"/>
    <x v="5"/>
    <s v="FORMADO"/>
    <x v="6"/>
    <x v="14"/>
    <s v="ELECTI01"/>
    <s v="COORTU01"/>
    <s v="B"/>
    <s v="10FORM01"/>
    <x v="0"/>
    <d v="2023-09-08T00:00:00"/>
    <x v="0"/>
    <x v="0"/>
    <s v="NO CUMPLE"/>
    <n v="0"/>
    <n v="2"/>
    <n v="-2"/>
    <n v="2"/>
    <s v="H"/>
    <n v="0"/>
  </r>
  <r>
    <s v="106414854"/>
    <s v="20425542"/>
    <x v="6"/>
    <s v="FORMADO"/>
    <x v="6"/>
    <x v="14"/>
    <s v="ELECTI01"/>
    <s v="COORMTTO"/>
    <s v="B"/>
    <s v="10FORM01"/>
    <x v="0"/>
    <d v="2023-09-08T00:00:00"/>
    <x v="0"/>
    <x v="0"/>
    <s v="NO CUMPLE"/>
    <n v="0"/>
    <n v="2"/>
    <n v="-2"/>
    <n v="2"/>
    <s v="H"/>
    <n v="0"/>
  </r>
  <r>
    <s v="106405812"/>
    <s v="20183406"/>
    <x v="1"/>
    <s v="EMPAQUE RIGIDO"/>
    <x v="1"/>
    <x v="3"/>
    <s v="MECANI19"/>
    <s v="COORTU01"/>
    <s v="B"/>
    <s v="10EMPA17"/>
    <x v="0"/>
    <d v="2023-09-07T00:00:00"/>
    <x v="189"/>
    <x v="1"/>
    <s v="CUMPLE"/>
    <n v="1"/>
    <n v="1"/>
    <n v="0"/>
    <n v="1"/>
    <s v="H"/>
    <n v="1"/>
  </r>
  <r>
    <s v="106405812"/>
    <s v="20183406"/>
    <x v="1"/>
    <s v="EMPAQUE RIGIDO"/>
    <x v="2"/>
    <x v="4"/>
    <s v="INSTRI08"/>
    <s v="COORTU01"/>
    <s v="B"/>
    <s v="10EMPA17"/>
    <x v="0"/>
    <d v="2023-09-07T00:00:00"/>
    <x v="189"/>
    <x v="1"/>
    <s v="CUMPLE"/>
    <n v="1"/>
    <n v="1"/>
    <n v="0"/>
    <n v="1"/>
    <s v="H"/>
    <n v="1"/>
  </r>
  <r>
    <s v="106405812"/>
    <s v="20183406"/>
    <x v="1"/>
    <s v="EMPAQUE RIGIDO"/>
    <x v="3"/>
    <x v="5"/>
    <s v="ELECTI07"/>
    <s v="COORTU01"/>
    <s v="B"/>
    <s v="10EMPA17"/>
    <x v="0"/>
    <d v="2023-09-07T00:00:00"/>
    <x v="189"/>
    <x v="1"/>
    <s v="CUMPLE"/>
    <n v="1"/>
    <n v="1"/>
    <n v="0"/>
    <n v="1"/>
    <s v="H"/>
    <n v="1"/>
  </r>
  <r>
    <s v="106368056"/>
    <s v="GRAP00017"/>
    <x v="4"/>
    <s v="EMBUTIDO SALCHICHON"/>
    <x v="4"/>
    <x v="75"/>
    <s v="PRACMANT"/>
    <s v="COORTU02"/>
    <s v="B"/>
    <s v="10EMBU16"/>
    <x v="0"/>
    <d v="2023-09-01T00:00:00"/>
    <x v="191"/>
    <x v="1"/>
    <s v="CUMPLE"/>
    <n v="2"/>
    <n v="2"/>
    <n v="0"/>
    <n v="2"/>
    <s v="H"/>
    <n v="1"/>
  </r>
  <r>
    <s v="106368056"/>
    <s v="GRAP00017"/>
    <x v="4"/>
    <s v="EMBUTIDO SALCHICHON"/>
    <x v="1"/>
    <x v="34"/>
    <s v="MECANI18"/>
    <s v="COORTU02"/>
    <s v="B"/>
    <s v="10EMBU16"/>
    <x v="0"/>
    <d v="2023-09-01T00:00:00"/>
    <x v="183"/>
    <x v="1"/>
    <s v="NO CUMPLE"/>
    <n v="3"/>
    <n v="2"/>
    <n v="1"/>
    <n v="2"/>
    <s v="H"/>
    <n v="1.5"/>
  </r>
  <r>
    <s v="106368056"/>
    <s v="GRAP00017"/>
    <x v="4"/>
    <s v="EMBUTIDO SALCHICHON"/>
    <x v="3"/>
    <x v="10"/>
    <s v="ELTROINT"/>
    <s v="COORTU02"/>
    <s v="B"/>
    <s v="10EMBU16"/>
    <x v="0"/>
    <d v="2023-09-01T00:00:00"/>
    <x v="191"/>
    <x v="1"/>
    <s v="CUMPLE"/>
    <n v="2"/>
    <n v="2"/>
    <n v="0"/>
    <n v="2"/>
    <s v="H"/>
    <n v="1"/>
  </r>
  <r>
    <s v="106368056"/>
    <s v="GRAP00017"/>
    <x v="4"/>
    <s v="EMBUTIDO SALCHICHON"/>
    <x v="7"/>
    <x v="11"/>
    <s v="ELECTI12"/>
    <s v="COORTU02"/>
    <s v="B"/>
    <s v="10EMBU16"/>
    <x v="0"/>
    <d v="2023-09-01T00:00:00"/>
    <x v="192"/>
    <x v="1"/>
    <s v="CUMPLE"/>
    <n v="2"/>
    <n v="0.3"/>
    <n v="1.7"/>
    <n v="0.3"/>
    <s v="H"/>
    <n v="6.666666666666667"/>
  </r>
  <r>
    <s v="106368056"/>
    <s v="GRAP00017"/>
    <x v="4"/>
    <s v="EMBUTIDO SALCHICHON"/>
    <x v="0"/>
    <x v="11"/>
    <s v="ELECTI10"/>
    <s v="COORTU02"/>
    <s v="B"/>
    <s v="10EMBU16"/>
    <x v="0"/>
    <d v="2023-09-01T00:00:00"/>
    <x v="192"/>
    <x v="1"/>
    <s v="CUMPLE"/>
    <n v="2"/>
    <n v="0.3"/>
    <n v="1.7"/>
    <n v="0.3"/>
    <s v="H"/>
    <n v="6.666666666666667"/>
  </r>
  <r>
    <s v="106348119"/>
    <s v="EMPA00039"/>
    <x v="2"/>
    <s v="EMPAQUE"/>
    <x v="1"/>
    <x v="1"/>
    <s v="MECANI14"/>
    <s v="COORTU01"/>
    <s v="A"/>
    <s v="10EMPA15"/>
    <x v="0"/>
    <d v="2023-08-29T00:00:00"/>
    <x v="193"/>
    <x v="1"/>
    <s v="CUMPLE"/>
    <n v="2"/>
    <n v="2"/>
    <n v="0"/>
    <n v="2"/>
    <s v="H"/>
    <n v="1"/>
  </r>
  <r>
    <s v="106348119"/>
    <s v="EMPA00039"/>
    <x v="2"/>
    <s v="EMPAQUE"/>
    <x v="3"/>
    <x v="17"/>
    <s v="MECANI14"/>
    <s v="COORTU01"/>
    <s v="A"/>
    <s v="10EMPA15"/>
    <x v="0"/>
    <d v="2023-08-29T00:00:00"/>
    <x v="193"/>
    <x v="1"/>
    <s v="CUMPLE"/>
    <n v="2"/>
    <n v="3"/>
    <n v="-1"/>
    <n v="3"/>
    <s v="H"/>
    <n v="0.66666666666666663"/>
  </r>
  <r>
    <s v="106348119"/>
    <s v="EMPA00039"/>
    <x v="2"/>
    <s v="EMPAQUE"/>
    <x v="6"/>
    <x v="18"/>
    <s v="ELTROIOP"/>
    <s v="COORTU01"/>
    <s v="A"/>
    <s v="10EMPA15"/>
    <x v="0"/>
    <d v="2023-08-29T00:00:00"/>
    <x v="194"/>
    <x v="1"/>
    <s v="CUMPLE"/>
    <n v="2"/>
    <n v="2"/>
    <n v="0"/>
    <n v="2"/>
    <s v="H"/>
    <n v="1"/>
  </r>
  <r>
    <s v="106348119"/>
    <s v="EMPA00039"/>
    <x v="2"/>
    <s v="EMPAQUE"/>
    <x v="2"/>
    <x v="6"/>
    <s v="ELECTI04"/>
    <s v="COORTU01"/>
    <s v="A"/>
    <s v="10EMPA15"/>
    <x v="0"/>
    <d v="2023-08-29T00:00:00"/>
    <x v="192"/>
    <x v="1"/>
    <s v="NO CUMPLE"/>
    <n v="2"/>
    <n v="2"/>
    <n v="0"/>
    <n v="2"/>
    <s v="H"/>
    <n v="1"/>
  </r>
  <r>
    <s v="106348119"/>
    <s v="EMPA00039"/>
    <x v="2"/>
    <s v="EMPAQUE"/>
    <x v="8"/>
    <x v="16"/>
    <s v="ELECTI04"/>
    <s v="COORTU01"/>
    <s v="A"/>
    <s v="10EMPA15"/>
    <x v="0"/>
    <d v="2023-08-29T00:00:00"/>
    <x v="0"/>
    <x v="0"/>
    <s v="NO CUMPLE"/>
    <n v="0"/>
    <n v="4"/>
    <n v="-4"/>
    <n v="4"/>
    <s v="H"/>
    <n v="0"/>
  </r>
  <r>
    <s v="106392958"/>
    <s v="20388054"/>
    <x v="5"/>
    <s v="FORMADO"/>
    <x v="1"/>
    <x v="59"/>
    <s v="MECANI21"/>
    <s v="COORTU01"/>
    <s v="B"/>
    <s v="10FORM01"/>
    <x v="0"/>
    <d v="2023-08-25T00:00:00"/>
    <x v="195"/>
    <x v="1"/>
    <s v="CUMPLE"/>
    <n v="1"/>
    <n v="1"/>
    <n v="0"/>
    <n v="1"/>
    <s v="H"/>
    <n v="1"/>
  </r>
  <r>
    <s v="106378140"/>
    <s v="EMPA00039"/>
    <x v="2"/>
    <s v="EMPAQUE"/>
    <x v="3"/>
    <x v="7"/>
    <s v="ELECTI04"/>
    <s v="COORTU01"/>
    <s v="A"/>
    <s v="10EMPA15"/>
    <x v="0"/>
    <d v="2023-08-23T00:00:00"/>
    <x v="0"/>
    <x v="0"/>
    <s v="NO CUMPLE"/>
    <n v="0"/>
    <n v="1"/>
    <n v="-1"/>
    <n v="1"/>
    <s v="H"/>
    <n v="0"/>
  </r>
  <r>
    <s v="106375879"/>
    <s v="EMPA00005"/>
    <x v="3"/>
    <s v="EMPAQUE"/>
    <x v="3"/>
    <x v="7"/>
    <s v="ELECTI01"/>
    <s v="COORTU01"/>
    <s v="B"/>
    <s v="10EMPA03"/>
    <x v="0"/>
    <d v="2023-08-22T00:00:00"/>
    <x v="196"/>
    <x v="1"/>
    <s v="CUMPLE"/>
    <n v="1"/>
    <n v="1"/>
    <n v="0"/>
    <n v="1"/>
    <s v="H"/>
    <n v="1"/>
  </r>
  <r>
    <s v="106373504"/>
    <s v="20091108"/>
    <x v="7"/>
    <s v="LINEA DE LARGA VIDA"/>
    <x v="2"/>
    <x v="76"/>
    <s v="PRACMANT"/>
    <s v="COORTU02"/>
    <s v="B"/>
    <s v="10FORM02"/>
    <x v="0"/>
    <d v="2023-08-21T00:00:00"/>
    <x v="192"/>
    <x v="1"/>
    <s v="NO CUMPLE"/>
    <n v="1"/>
    <n v="2"/>
    <n v="-1"/>
    <n v="2"/>
    <s v="H"/>
    <n v="0.5"/>
  </r>
  <r>
    <s v="106373504"/>
    <s v="20091108"/>
    <x v="7"/>
    <s v="LINEA DE LARGA VIDA"/>
    <x v="1"/>
    <x v="14"/>
    <s v="MECANI21"/>
    <s v="COORTU02"/>
    <s v="B"/>
    <s v="10FORM02"/>
    <x v="0"/>
    <d v="2023-08-21T00:00:00"/>
    <x v="197"/>
    <x v="1"/>
    <s v="CUMPLE"/>
    <n v="1"/>
    <n v="8"/>
    <n v="-7"/>
    <n v="8"/>
    <s v="H"/>
    <n v="0.125"/>
  </r>
  <r>
    <s v="105966993"/>
    <s v="EMPA00039"/>
    <x v="2"/>
    <s v="EMPAQUE"/>
    <x v="9"/>
    <x v="27"/>
    <s v="MECANI17"/>
    <s v="COORTU01"/>
    <s v="B"/>
    <s v="10EMPA15"/>
    <x v="0"/>
    <d v="2023-08-21T00:00:00"/>
    <x v="0"/>
    <x v="0"/>
    <s v="NO CUMPLE"/>
    <n v="0"/>
    <n v="1"/>
    <n v="-1"/>
    <n v="1"/>
    <s v="H"/>
    <n v="0"/>
  </r>
  <r>
    <s v="105966993"/>
    <s v="EMPA00039"/>
    <x v="2"/>
    <s v="EMPAQUE"/>
    <x v="2"/>
    <x v="6"/>
    <s v="ELECTI11"/>
    <s v="COORTU01"/>
    <s v="B"/>
    <s v="10EMPA15"/>
    <x v="0"/>
    <d v="2023-08-21T00:00:00"/>
    <x v="198"/>
    <x v="1"/>
    <s v="CUMPLE"/>
    <n v="2"/>
    <n v="2"/>
    <n v="0"/>
    <n v="2"/>
    <s v="H"/>
    <n v="1"/>
  </r>
  <r>
    <s v="106373504"/>
    <s v="20091108"/>
    <x v="7"/>
    <s v="LINEA DE LARGA VIDA"/>
    <x v="3"/>
    <x v="14"/>
    <s v="ELECTI04"/>
    <s v="COORTU02"/>
    <s v="B"/>
    <s v="10FORM02"/>
    <x v="0"/>
    <d v="2023-08-21T00:00:00"/>
    <x v="192"/>
    <x v="1"/>
    <s v="NO CUMPLE"/>
    <n v="1"/>
    <n v="2"/>
    <n v="-1"/>
    <n v="2"/>
    <s v="H"/>
    <n v="0.5"/>
  </r>
  <r>
    <s v="106477541"/>
    <s v="20388054"/>
    <x v="5"/>
    <s v="FORMADO"/>
    <x v="3"/>
    <x v="14"/>
    <s v="MECANI21"/>
    <s v="COORTU01"/>
    <s v="B"/>
    <s v="10FORM01"/>
    <x v="0"/>
    <d v="2023-08-20T00:00:00"/>
    <x v="199"/>
    <x v="1"/>
    <s v="CUMPLE"/>
    <n v="3"/>
    <n v="3"/>
    <n v="0"/>
    <n v="3"/>
    <s v="H"/>
    <n v="1"/>
  </r>
  <r>
    <s v="106477541"/>
    <s v="20388054"/>
    <x v="5"/>
    <s v="FORMADO"/>
    <x v="6"/>
    <x v="14"/>
    <s v="ELECTIOP"/>
    <s v="COORTU01"/>
    <s v="B"/>
    <s v="10FORM01"/>
    <x v="0"/>
    <d v="2023-08-20T00:00:00"/>
    <x v="194"/>
    <x v="1"/>
    <s v="CUMPLE"/>
    <n v="2"/>
    <n v="2"/>
    <n v="0"/>
    <n v="2"/>
    <s v="H"/>
    <n v="1"/>
  </r>
  <r>
    <s v="106354770"/>
    <s v="FORM00002"/>
    <x v="9"/>
    <s v="FORMADO"/>
    <x v="1"/>
    <x v="14"/>
    <s v="MECANI21"/>
    <s v="COORTU02"/>
    <s v="B"/>
    <s v="10FORM01"/>
    <x v="0"/>
    <d v="2023-08-18T00:00:00"/>
    <x v="199"/>
    <x v="1"/>
    <s v="CUMPLE"/>
    <n v="2"/>
    <n v="8"/>
    <n v="-6"/>
    <n v="8"/>
    <s v="H"/>
    <n v="0.25"/>
  </r>
  <r>
    <s v="106378194"/>
    <s v="20388054"/>
    <x v="5"/>
    <s v="FORMADO"/>
    <x v="2"/>
    <x v="13"/>
    <s v="MECANI21"/>
    <s v="COORTU01"/>
    <s v="B"/>
    <s v="10FORM01"/>
    <x v="0"/>
    <d v="2023-08-18T00:00:00"/>
    <x v="200"/>
    <x v="1"/>
    <s v="CUMPLE"/>
    <n v="3"/>
    <n v="3"/>
    <n v="0"/>
    <n v="3"/>
    <s v="H"/>
    <n v="1"/>
  </r>
  <r>
    <s v="106378194"/>
    <s v="20388054"/>
    <x v="5"/>
    <s v="FORMADO"/>
    <x v="4"/>
    <x v="13"/>
    <s v="ELTROIOP"/>
    <s v="COORTU01"/>
    <s v="B"/>
    <s v="10FORM01"/>
    <x v="0"/>
    <d v="2023-08-18T00:00:00"/>
    <x v="197"/>
    <x v="1"/>
    <s v="NO CUMPLE"/>
    <n v="2"/>
    <n v="3"/>
    <n v="-1"/>
    <n v="3"/>
    <s v="H"/>
    <n v="0.66666666666666663"/>
  </r>
  <r>
    <s v="106354770"/>
    <s v="FORM00002"/>
    <x v="9"/>
    <s v="FORMADO"/>
    <x v="3"/>
    <x v="14"/>
    <s v="ELECTI07"/>
    <s v="COORTU02"/>
    <s v="B"/>
    <s v="10FORM01"/>
    <x v="0"/>
    <d v="2023-08-18T00:00:00"/>
    <x v="0"/>
    <x v="0"/>
    <s v="NO CUMPLE"/>
    <n v="0"/>
    <n v="2"/>
    <n v="-2"/>
    <n v="2"/>
    <s v="H"/>
    <n v="0"/>
  </r>
  <r>
    <s v="106378194"/>
    <s v="20388054"/>
    <x v="5"/>
    <s v="FORMADO"/>
    <x v="5"/>
    <x v="13"/>
    <s v="ELECTI04"/>
    <s v="COORTU01"/>
    <s v="B"/>
    <s v="10FORM01"/>
    <x v="0"/>
    <d v="2023-08-18T00:00:00"/>
    <x v="0"/>
    <x v="0"/>
    <s v="NO CUMPLE"/>
    <n v="0"/>
    <n v="2"/>
    <n v="-2"/>
    <n v="2"/>
    <s v="H"/>
    <n v="0"/>
  </r>
  <r>
    <s v="106366022"/>
    <s v="FORM00001"/>
    <x v="8"/>
    <s v="FORMADO"/>
    <x v="1"/>
    <x v="14"/>
    <s v="MECANI21"/>
    <s v="COORTU02"/>
    <s v="B"/>
    <s v="10FORM01"/>
    <x v="0"/>
    <d v="2023-08-17T00:00:00"/>
    <x v="195"/>
    <x v="1"/>
    <s v="NO CUMPLE"/>
    <n v="2"/>
    <n v="8"/>
    <n v="-6"/>
    <n v="8"/>
    <s v="H"/>
    <n v="0.25"/>
  </r>
  <r>
    <s v="106366022"/>
    <s v="FORM00001"/>
    <x v="8"/>
    <s v="FORMADO"/>
    <x v="3"/>
    <x v="14"/>
    <s v="ELECTI12"/>
    <s v="COORTU02"/>
    <s v="B"/>
    <s v="10FORM01"/>
    <x v="0"/>
    <d v="2023-08-17T00:00:00"/>
    <x v="201"/>
    <x v="1"/>
    <s v="NO CUMPLE"/>
    <n v="2"/>
    <n v="2"/>
    <n v="0"/>
    <n v="2"/>
    <s v="H"/>
    <n v="1"/>
  </r>
  <r>
    <s v="106358387"/>
    <s v="20388176"/>
    <x v="0"/>
    <s v="EMBUTIDO SALCHICHON"/>
    <x v="1"/>
    <x v="68"/>
    <s v="MECANI18"/>
    <s v="COORTU01"/>
    <s v="B"/>
    <s v="10EMBU16"/>
    <x v="0"/>
    <d v="2023-08-13T00:00:00"/>
    <x v="189"/>
    <x v="1"/>
    <s v="NO CUMPLE"/>
    <n v="1"/>
    <n v="1"/>
    <n v="0"/>
    <n v="1"/>
    <s v="H"/>
    <n v="1"/>
  </r>
  <r>
    <s v="106358387"/>
    <s v="20388176"/>
    <x v="0"/>
    <s v="EMBUTIDO SALCHICHON"/>
    <x v="3"/>
    <x v="69"/>
    <s v="MECANI18"/>
    <s v="COORTU01"/>
    <s v="B"/>
    <s v="10EMBU16"/>
    <x v="0"/>
    <d v="2023-08-13T00:00:00"/>
    <x v="189"/>
    <x v="1"/>
    <s v="NO CUMPLE"/>
    <n v="1"/>
    <n v="1"/>
    <n v="0"/>
    <n v="1"/>
    <s v="H"/>
    <n v="1"/>
  </r>
  <r>
    <s v="105920938"/>
    <s v="EMPA00039"/>
    <x v="2"/>
    <s v="EMPAQUE"/>
    <x v="1"/>
    <x v="40"/>
    <s v="LUBRIEXT"/>
    <s v="CORLUBEX"/>
    <s v="B"/>
    <s v="10EMPA15"/>
    <x v="1"/>
    <d v="2023-01-04T00:00:00"/>
    <x v="202"/>
    <x v="1"/>
    <s v="CUMPLE"/>
    <n v="0.3"/>
    <n v="0.3"/>
    <n v="0"/>
    <n v="0.3"/>
    <s v="H"/>
    <n v="1"/>
  </r>
  <r>
    <s v="105920938"/>
    <s v="EMPA00039"/>
    <x v="2"/>
    <s v="EMPAQUE"/>
    <x v="3"/>
    <x v="39"/>
    <s v="LUBRIEXT"/>
    <s v="CORLUBEX"/>
    <s v="B"/>
    <s v="10EMPA15"/>
    <x v="1"/>
    <d v="2023-01-04T00:00:00"/>
    <x v="202"/>
    <x v="1"/>
    <s v="CUMPLE"/>
    <n v="0.4"/>
    <n v="0.4"/>
    <n v="0"/>
    <n v="0.4"/>
    <s v="H"/>
    <n v="1"/>
  </r>
  <r>
    <s v="105920940"/>
    <s v="EMPA00005"/>
    <x v="3"/>
    <s v="EMPAQUE"/>
    <x v="1"/>
    <x v="38"/>
    <s v="LUBRIEXT"/>
    <s v="CORLUBEX"/>
    <s v="B"/>
    <s v="10EMPA03"/>
    <x v="1"/>
    <d v="2023-01-04T00:00:00"/>
    <x v="202"/>
    <x v="1"/>
    <s v="CUMPLE"/>
    <n v="0.3"/>
    <n v="0.3"/>
    <n v="0"/>
    <n v="0.3"/>
    <s v="H"/>
    <n v="1"/>
  </r>
  <r>
    <s v="105920940"/>
    <s v="EMPA00005"/>
    <x v="3"/>
    <s v="EMPAQUE"/>
    <x v="3"/>
    <x v="39"/>
    <s v="LUBRIEXT"/>
    <s v="CORLUBEX"/>
    <s v="B"/>
    <s v="10EMPA03"/>
    <x v="1"/>
    <d v="2023-01-04T00:00:00"/>
    <x v="202"/>
    <x v="1"/>
    <s v="CUMPLE"/>
    <n v="0.5"/>
    <n v="0.5"/>
    <n v="0"/>
    <n v="0.5"/>
    <s v="H"/>
    <n v="1"/>
  </r>
  <r>
    <s v="105923064"/>
    <s v="FORM00001"/>
    <x v="8"/>
    <s v="FORMADO"/>
    <x v="1"/>
    <x v="38"/>
    <s v="LUBRIEXT"/>
    <s v="CORLUBEX"/>
    <s v="B"/>
    <s v="10FORM01"/>
    <x v="1"/>
    <d v="2023-01-07T00:00:00"/>
    <x v="203"/>
    <x v="1"/>
    <s v="CUMPLE"/>
    <n v="0.3"/>
    <n v="0.3"/>
    <n v="0"/>
    <n v="0.3"/>
    <s v="H"/>
    <n v="1"/>
  </r>
  <r>
    <s v="105923064"/>
    <s v="FORM00001"/>
    <x v="8"/>
    <s v="FORMADO"/>
    <x v="3"/>
    <x v="39"/>
    <s v="LUBRIEXT"/>
    <s v="CORLUBEX"/>
    <s v="B"/>
    <s v="10FORM01"/>
    <x v="1"/>
    <d v="2023-01-07T00:00:00"/>
    <x v="203"/>
    <x v="1"/>
    <s v="CUMPLE"/>
    <n v="0.4"/>
    <n v="0.4"/>
    <n v="0"/>
    <n v="0.4"/>
    <s v="H"/>
    <n v="1"/>
  </r>
  <r>
    <s v="105923065"/>
    <s v="FORM00002"/>
    <x v="9"/>
    <s v="FORMADO"/>
    <x v="1"/>
    <x v="38"/>
    <s v="LUBRIEXT"/>
    <s v="CORLUBEX"/>
    <s v="A"/>
    <s v="10FORM01"/>
    <x v="1"/>
    <d v="2023-01-07T00:00:00"/>
    <x v="203"/>
    <x v="1"/>
    <s v="CUMPLE"/>
    <n v="0.3"/>
    <n v="0.3"/>
    <n v="0"/>
    <n v="0.3"/>
    <s v="H"/>
    <n v="1"/>
  </r>
  <r>
    <s v="105923065"/>
    <s v="FORM00002"/>
    <x v="9"/>
    <s v="FORMADO"/>
    <x v="3"/>
    <x v="39"/>
    <s v="LUBRIEXT"/>
    <s v="CORLUBEX"/>
    <s v="A"/>
    <s v="10FORM01"/>
    <x v="1"/>
    <d v="2023-01-07T00:00:00"/>
    <x v="203"/>
    <x v="1"/>
    <s v="CUMPLE"/>
    <n v="0.5"/>
    <n v="0.4"/>
    <n v="9.9999999999999978E-2"/>
    <n v="0.4"/>
    <s v="H"/>
    <n v="1.25"/>
  </r>
  <r>
    <s v="105923066"/>
    <s v="20091108"/>
    <x v="7"/>
    <s v="LINEA DE LARGA VIDA"/>
    <x v="1"/>
    <x v="38"/>
    <s v="LUBRIEXT"/>
    <s v="CORLUBEX"/>
    <s v="B"/>
    <s v="10FORM02"/>
    <x v="1"/>
    <d v="2023-01-07T00:00:00"/>
    <x v="203"/>
    <x v="1"/>
    <s v="CUMPLE"/>
    <n v="0.3"/>
    <n v="0.3"/>
    <n v="0"/>
    <n v="0.3"/>
    <s v="H"/>
    <n v="1"/>
  </r>
  <r>
    <s v="105923066"/>
    <s v="20091108"/>
    <x v="7"/>
    <s v="LINEA DE LARGA VIDA"/>
    <x v="3"/>
    <x v="39"/>
    <s v="LUBRIEXT"/>
    <s v="CORLUBEX"/>
    <s v="B"/>
    <s v="10FORM02"/>
    <x v="1"/>
    <d v="2023-01-07T00:00:00"/>
    <x v="203"/>
    <x v="1"/>
    <s v="CUMPLE"/>
    <n v="0.4"/>
    <n v="0.4"/>
    <n v="0"/>
    <n v="0.4"/>
    <s v="H"/>
    <n v="1"/>
  </r>
  <r>
    <s v="105930894"/>
    <s v="20183406"/>
    <x v="1"/>
    <s v="EMPAQUE RIGIDO"/>
    <x v="1"/>
    <x v="38"/>
    <s v="LUBRIEXT"/>
    <s v="CORLUBEX"/>
    <s v="A"/>
    <s v="10EMPA17"/>
    <x v="1"/>
    <d v="2023-01-09T00:00:00"/>
    <x v="204"/>
    <x v="1"/>
    <s v="CUMPLE"/>
    <n v="0.3"/>
    <n v="0.3"/>
    <n v="0"/>
    <n v="0.3"/>
    <s v="H"/>
    <n v="1"/>
  </r>
  <r>
    <s v="105932872"/>
    <s v="EMPA00039"/>
    <x v="2"/>
    <s v="EMPAQUE"/>
    <x v="1"/>
    <x v="40"/>
    <s v="LUBRIEXT"/>
    <s v="CORLUBEX"/>
    <s v="B"/>
    <s v="10EMPA15"/>
    <x v="1"/>
    <d v="2023-01-11T00:00:00"/>
    <x v="205"/>
    <x v="1"/>
    <s v="CUMPLE"/>
    <n v="0.3"/>
    <n v="0.3"/>
    <n v="0"/>
    <n v="0.3"/>
    <s v="H"/>
    <n v="1"/>
  </r>
  <r>
    <s v="105945221"/>
    <s v="EMPA00039"/>
    <x v="2"/>
    <s v="EMPAQUE"/>
    <x v="1"/>
    <x v="40"/>
    <s v="LUBRIEXT"/>
    <s v="CORLUBEX"/>
    <s v="B"/>
    <s v="10EMPA15"/>
    <x v="1"/>
    <d v="2023-01-18T00:00:00"/>
    <x v="206"/>
    <x v="1"/>
    <s v="CUMPLE"/>
    <n v="0.3"/>
    <n v="0.3"/>
    <n v="0"/>
    <n v="0.3"/>
    <s v="H"/>
    <n v="1"/>
  </r>
  <r>
    <s v="105945223"/>
    <s v="EMPA00005"/>
    <x v="3"/>
    <s v="EMPAQUE"/>
    <x v="1"/>
    <x v="38"/>
    <s v="LUBRIEXT"/>
    <s v="CORLUBEX"/>
    <s v="B"/>
    <s v="10EMPA03"/>
    <x v="1"/>
    <d v="2023-01-18T00:00:00"/>
    <x v="206"/>
    <x v="1"/>
    <s v="CUMPLE"/>
    <n v="0.3"/>
    <n v="0.3"/>
    <n v="0"/>
    <n v="0.3"/>
    <s v="H"/>
    <n v="1"/>
  </r>
  <r>
    <s v="105947369"/>
    <s v="FORM00001"/>
    <x v="8"/>
    <s v="FORMADO"/>
    <x v="1"/>
    <x v="38"/>
    <s v="LUBRIEXT"/>
    <s v="CORLUBEX"/>
    <s v="B"/>
    <s v="10FORM01"/>
    <x v="1"/>
    <d v="2023-01-21T00:00:00"/>
    <x v="207"/>
    <x v="1"/>
    <s v="CUMPLE"/>
    <n v="0.3"/>
    <n v="0.3"/>
    <n v="0"/>
    <n v="0.3"/>
    <s v="H"/>
    <n v="1"/>
  </r>
  <r>
    <s v="105947370"/>
    <s v="FORM00002"/>
    <x v="9"/>
    <s v="FORMADO"/>
    <x v="1"/>
    <x v="38"/>
    <s v="LUBRIEXT"/>
    <s v="CORLUBEX"/>
    <s v="A"/>
    <s v="10FORM01"/>
    <x v="1"/>
    <d v="2023-01-21T00:00:00"/>
    <x v="207"/>
    <x v="1"/>
    <s v="CUMPLE"/>
    <n v="0.3"/>
    <n v="0.3"/>
    <n v="0"/>
    <n v="0.3"/>
    <s v="H"/>
    <n v="1"/>
  </r>
  <r>
    <s v="105947371"/>
    <s v="20091108"/>
    <x v="7"/>
    <s v="LINEA DE LARGA VIDA"/>
    <x v="1"/>
    <x v="38"/>
    <s v="LUBRIEXT"/>
    <s v="CORLUBEX"/>
    <s v="B"/>
    <s v="10FORM02"/>
    <x v="1"/>
    <d v="2023-01-21T00:00:00"/>
    <x v="207"/>
    <x v="1"/>
    <s v="CUMPLE"/>
    <n v="0.3"/>
    <n v="0.3"/>
    <n v="0"/>
    <n v="0.3"/>
    <s v="H"/>
    <n v="1"/>
  </r>
  <r>
    <s v="105954577"/>
    <s v="20183406"/>
    <x v="1"/>
    <s v="EMPAQUE RIGIDO"/>
    <x v="1"/>
    <x v="38"/>
    <s v="LUBRIEXT"/>
    <s v="CORLUBEX"/>
    <s v="A"/>
    <s v="10EMPA17"/>
    <x v="1"/>
    <d v="2023-01-23T00:00:00"/>
    <x v="208"/>
    <x v="1"/>
    <s v="CUMPLE"/>
    <n v="0.3"/>
    <n v="0.3"/>
    <n v="0"/>
    <n v="0.3"/>
    <s v="H"/>
    <n v="1"/>
  </r>
  <r>
    <s v="105956773"/>
    <s v="EMPA00039"/>
    <x v="2"/>
    <s v="EMPAQUE"/>
    <x v="1"/>
    <x v="40"/>
    <s v="LUBRIEXT"/>
    <s v="CORLUBEX"/>
    <s v="B"/>
    <s v="10EMPA15"/>
    <x v="1"/>
    <d v="2023-01-25T00:00:00"/>
    <x v="209"/>
    <x v="1"/>
    <s v="CUMPLE"/>
    <n v="0.3"/>
    <n v="0.3"/>
    <n v="0"/>
    <n v="0.3"/>
    <s v="H"/>
    <n v="1"/>
  </r>
  <r>
    <s v="105971013"/>
    <s v="EMPA00039"/>
    <x v="2"/>
    <s v="EMPAQUE"/>
    <x v="1"/>
    <x v="40"/>
    <s v="LUBRIEXT"/>
    <s v="CORLUBEX"/>
    <s v="B"/>
    <s v="10EMPA15"/>
    <x v="1"/>
    <d v="2023-02-01T00:00:00"/>
    <x v="198"/>
    <x v="1"/>
    <s v="CUMPLE"/>
    <n v="0.3"/>
    <n v="0.3"/>
    <n v="0"/>
    <n v="0.3"/>
    <s v="H"/>
    <n v="1"/>
  </r>
  <r>
    <s v="105971013"/>
    <s v="EMPA00039"/>
    <x v="2"/>
    <s v="EMPAQUE"/>
    <x v="3"/>
    <x v="39"/>
    <s v="LUBRIEXT"/>
    <s v="CORLUBEX"/>
    <s v="B"/>
    <s v="10EMPA15"/>
    <x v="1"/>
    <d v="2023-02-01T00:00:00"/>
    <x v="198"/>
    <x v="1"/>
    <s v="CUMPLE"/>
    <n v="0.4"/>
    <n v="0.4"/>
    <n v="0"/>
    <n v="0.4"/>
    <s v="H"/>
    <n v="1"/>
  </r>
  <r>
    <s v="105971015"/>
    <s v="EMPA00005"/>
    <x v="3"/>
    <s v="EMPAQUE"/>
    <x v="1"/>
    <x v="38"/>
    <s v="LUBRIEXT"/>
    <s v="CORLUBEX"/>
    <s v="B"/>
    <s v="10EMPA03"/>
    <x v="1"/>
    <d v="2023-02-01T00:00:00"/>
    <x v="198"/>
    <x v="1"/>
    <s v="CUMPLE"/>
    <n v="0.3"/>
    <n v="0.3"/>
    <n v="0"/>
    <n v="0.3"/>
    <s v="H"/>
    <n v="1"/>
  </r>
  <r>
    <s v="105971015"/>
    <s v="EMPA00005"/>
    <x v="3"/>
    <s v="EMPAQUE"/>
    <x v="3"/>
    <x v="39"/>
    <s v="LUBRIEXT"/>
    <s v="CORLUBEX"/>
    <s v="B"/>
    <s v="10EMPA03"/>
    <x v="1"/>
    <d v="2023-02-01T00:00:00"/>
    <x v="198"/>
    <x v="1"/>
    <s v="CUMPLE"/>
    <n v="0.5"/>
    <n v="0.5"/>
    <n v="0"/>
    <n v="0.5"/>
    <s v="H"/>
    <n v="1"/>
  </r>
  <r>
    <s v="105973582"/>
    <s v="FORM00001"/>
    <x v="8"/>
    <s v="FORMADO"/>
    <x v="1"/>
    <x v="38"/>
    <s v="LUBRIEXT"/>
    <s v="CORLUBEX"/>
    <s v="B"/>
    <s v="10FORM01"/>
    <x v="1"/>
    <d v="2023-02-04T00:00:00"/>
    <x v="210"/>
    <x v="1"/>
    <s v="CUMPLE"/>
    <n v="0.3"/>
    <n v="0.3"/>
    <n v="0"/>
    <n v="0.3"/>
    <s v="H"/>
    <n v="1"/>
  </r>
  <r>
    <s v="105973582"/>
    <s v="FORM00001"/>
    <x v="8"/>
    <s v="FORMADO"/>
    <x v="3"/>
    <x v="39"/>
    <s v="LUBRIEXT"/>
    <s v="CORLUBEX"/>
    <s v="B"/>
    <s v="10FORM01"/>
    <x v="1"/>
    <d v="2023-02-04T00:00:00"/>
    <x v="210"/>
    <x v="1"/>
    <s v="CUMPLE"/>
    <n v="0.4"/>
    <n v="0.4"/>
    <n v="0"/>
    <n v="0.4"/>
    <s v="H"/>
    <n v="1"/>
  </r>
  <r>
    <s v="105973583"/>
    <s v="FORM00002"/>
    <x v="9"/>
    <s v="FORMADO"/>
    <x v="1"/>
    <x v="38"/>
    <s v="LUBRIEXT"/>
    <s v="CORLUBEX"/>
    <s v="A"/>
    <s v="10FORM01"/>
    <x v="1"/>
    <d v="2023-02-04T00:00:00"/>
    <x v="210"/>
    <x v="1"/>
    <s v="CUMPLE"/>
    <n v="0.3"/>
    <n v="0.3"/>
    <n v="0"/>
    <n v="0.3"/>
    <s v="H"/>
    <n v="1"/>
  </r>
  <r>
    <s v="105973583"/>
    <s v="FORM00002"/>
    <x v="9"/>
    <s v="FORMADO"/>
    <x v="3"/>
    <x v="39"/>
    <s v="LUBRIEXT"/>
    <s v="CORLUBEX"/>
    <s v="A"/>
    <s v="10FORM01"/>
    <x v="1"/>
    <d v="2023-02-04T00:00:00"/>
    <x v="210"/>
    <x v="1"/>
    <s v="CUMPLE"/>
    <n v="0.4"/>
    <n v="0.4"/>
    <n v="0"/>
    <n v="0.4"/>
    <s v="H"/>
    <n v="1"/>
  </r>
  <r>
    <s v="105973584"/>
    <s v="20091108"/>
    <x v="7"/>
    <s v="LINEA DE LARGA VIDA"/>
    <x v="1"/>
    <x v="38"/>
    <s v="LUBRIEXT"/>
    <s v="CORLUBEX"/>
    <s v="B"/>
    <s v="10FORM02"/>
    <x v="1"/>
    <d v="2023-02-04T00:00:00"/>
    <x v="210"/>
    <x v="1"/>
    <s v="CUMPLE"/>
    <n v="0.3"/>
    <n v="0.3"/>
    <n v="0"/>
    <n v="0.3"/>
    <s v="H"/>
    <n v="1"/>
  </r>
  <r>
    <s v="105973584"/>
    <s v="20091108"/>
    <x v="7"/>
    <s v="LINEA DE LARGA VIDA"/>
    <x v="3"/>
    <x v="39"/>
    <s v="LUBRIEXT"/>
    <s v="CORLUBEX"/>
    <s v="B"/>
    <s v="10FORM02"/>
    <x v="1"/>
    <d v="2023-02-04T00:00:00"/>
    <x v="210"/>
    <x v="1"/>
    <s v="CUMPLE"/>
    <n v="0.4"/>
    <n v="0.4"/>
    <n v="0"/>
    <n v="0.4"/>
    <s v="H"/>
    <n v="1"/>
  </r>
  <r>
    <s v="105981983"/>
    <s v="20183406"/>
    <x v="1"/>
    <s v="EMPAQUE RIGIDO"/>
    <x v="1"/>
    <x v="38"/>
    <s v="LUBRIEXT"/>
    <s v="CORLUBEX"/>
    <s v="B"/>
    <s v="10EMPA17"/>
    <x v="1"/>
    <d v="2023-02-06T00:00:00"/>
    <x v="211"/>
    <x v="1"/>
    <s v="CUMPLE"/>
    <n v="0.3"/>
    <n v="0.3"/>
    <n v="0"/>
    <n v="0.3"/>
    <s v="H"/>
    <n v="1"/>
  </r>
  <r>
    <s v="105983862"/>
    <s v="EMPA00039"/>
    <x v="2"/>
    <s v="EMPAQUE"/>
    <x v="1"/>
    <x v="40"/>
    <s v="LUBRIEXT"/>
    <s v="CORLUBEX"/>
    <s v="A"/>
    <s v="10EMPA15"/>
    <x v="1"/>
    <d v="2023-02-08T00:00:00"/>
    <x v="212"/>
    <x v="1"/>
    <s v="CUMPLE"/>
    <n v="0.3"/>
    <n v="0.3"/>
    <n v="0"/>
    <n v="0.3"/>
    <s v="H"/>
    <n v="1"/>
  </r>
  <r>
    <s v="105993884"/>
    <s v="EMPA00039"/>
    <x v="2"/>
    <s v="EMPAQUE"/>
    <x v="1"/>
    <x v="40"/>
    <s v="LUBRIEXT"/>
    <s v="CORLUBEX"/>
    <s v="A"/>
    <s v="10EMPA15"/>
    <x v="1"/>
    <d v="2023-02-15T00:00:00"/>
    <x v="213"/>
    <x v="1"/>
    <s v="CUMPLE"/>
    <n v="0.3"/>
    <n v="0.3"/>
    <n v="0"/>
    <n v="0.3"/>
    <s v="H"/>
    <n v="1"/>
  </r>
  <r>
    <s v="105993886"/>
    <s v="EMPA00005"/>
    <x v="3"/>
    <s v="EMPAQUE"/>
    <x v="1"/>
    <x v="38"/>
    <s v="LUBRIEXT"/>
    <s v="CORLUBEX"/>
    <s v="B"/>
    <s v="10EMPA03"/>
    <x v="1"/>
    <d v="2023-02-15T00:00:00"/>
    <x v="213"/>
    <x v="1"/>
    <s v="CUMPLE"/>
    <n v="0.3"/>
    <n v="0.3"/>
    <n v="0"/>
    <n v="0.3"/>
    <s v="H"/>
    <n v="1"/>
  </r>
  <r>
    <s v="105995542"/>
    <s v="FORM00001"/>
    <x v="8"/>
    <s v="FORMADO"/>
    <x v="1"/>
    <x v="38"/>
    <s v="LUBRIEXT"/>
    <s v="CORLUBEX"/>
    <s v="B"/>
    <s v="10FORM01"/>
    <x v="1"/>
    <d v="2023-02-18T00:00:00"/>
    <x v="214"/>
    <x v="1"/>
    <s v="CUMPLE"/>
    <n v="0.3"/>
    <n v="0.3"/>
    <n v="0"/>
    <n v="0.3"/>
    <s v="H"/>
    <n v="1"/>
  </r>
  <r>
    <s v="105995543"/>
    <s v="FORM00002"/>
    <x v="9"/>
    <s v="FORMADO"/>
    <x v="1"/>
    <x v="38"/>
    <s v="LUBRIEXT"/>
    <s v="CORLUBEX"/>
    <s v="A"/>
    <s v="10FORM01"/>
    <x v="1"/>
    <d v="2023-02-18T00:00:00"/>
    <x v="214"/>
    <x v="1"/>
    <s v="CUMPLE"/>
    <n v="0.3"/>
    <n v="0.3"/>
    <n v="0"/>
    <n v="0.3"/>
    <s v="H"/>
    <n v="1"/>
  </r>
  <r>
    <s v="105995544"/>
    <s v="20091108"/>
    <x v="7"/>
    <s v="LINEA DE LARGA VIDA"/>
    <x v="1"/>
    <x v="38"/>
    <s v="LUBRIEXT"/>
    <s v="CORLUBEX"/>
    <s v="B"/>
    <s v="10FORM02"/>
    <x v="1"/>
    <d v="2023-02-18T00:00:00"/>
    <x v="214"/>
    <x v="1"/>
    <s v="CUMPLE"/>
    <n v="0.3"/>
    <n v="0.3"/>
    <n v="0"/>
    <n v="0.3"/>
    <s v="H"/>
    <n v="1"/>
  </r>
  <r>
    <s v="106003377"/>
    <s v="20183406"/>
    <x v="1"/>
    <s v="EMPAQUE RIGIDO"/>
    <x v="1"/>
    <x v="38"/>
    <s v="LUBRIEXT"/>
    <s v="CORLUBEX"/>
    <s v="B"/>
    <s v="10EMPA17"/>
    <x v="1"/>
    <d v="2023-02-20T00:00:00"/>
    <x v="215"/>
    <x v="1"/>
    <s v="CUMPLE"/>
    <n v="0.3"/>
    <n v="0.3"/>
    <n v="0"/>
    <n v="0.3"/>
    <s v="H"/>
    <n v="1"/>
  </r>
  <r>
    <s v="106006856"/>
    <s v="EMPA00039"/>
    <x v="2"/>
    <s v="EMPAQUE"/>
    <x v="1"/>
    <x v="40"/>
    <s v="LUBRIEXT"/>
    <s v="CORLUBEX"/>
    <s v="A"/>
    <s v="10EMPA15"/>
    <x v="1"/>
    <d v="2023-02-22T00:00:00"/>
    <x v="216"/>
    <x v="1"/>
    <s v="CUMPLE"/>
    <n v="0.3"/>
    <n v="0.3"/>
    <n v="0"/>
    <n v="0.3"/>
    <s v="H"/>
    <n v="1"/>
  </r>
  <r>
    <s v="106020191"/>
    <s v="EMPA00039"/>
    <x v="2"/>
    <s v="EMPAQUE"/>
    <x v="1"/>
    <x v="40"/>
    <s v="LUBRIEXT"/>
    <s v="CORLUBEX"/>
    <s v="A"/>
    <s v="10EMPA15"/>
    <x v="1"/>
    <d v="2023-03-01T00:00:00"/>
    <x v="217"/>
    <x v="1"/>
    <s v="CUMPLE"/>
    <n v="0.3"/>
    <n v="0.3"/>
    <n v="0"/>
    <n v="0.3"/>
    <s v="H"/>
    <n v="1"/>
  </r>
  <r>
    <s v="106020191"/>
    <s v="EMPA00039"/>
    <x v="2"/>
    <s v="EMPAQUE"/>
    <x v="3"/>
    <x v="39"/>
    <s v="LUBRIEXT"/>
    <s v="CORLUBEX"/>
    <s v="A"/>
    <s v="10EMPA15"/>
    <x v="1"/>
    <d v="2023-03-01T00:00:00"/>
    <x v="217"/>
    <x v="1"/>
    <s v="CUMPLE"/>
    <n v="0.4"/>
    <n v="0.4"/>
    <n v="0"/>
    <n v="0.4"/>
    <s v="H"/>
    <n v="1"/>
  </r>
  <r>
    <s v="106020193"/>
    <s v="EMPA00005"/>
    <x v="3"/>
    <s v="EMPAQUE"/>
    <x v="1"/>
    <x v="38"/>
    <s v="LUBRIEXT"/>
    <s v="CORLUBEX"/>
    <s v="B"/>
    <s v="10EMPA03"/>
    <x v="1"/>
    <d v="2023-03-01T00:00:00"/>
    <x v="217"/>
    <x v="1"/>
    <s v="CUMPLE"/>
    <n v="0.3"/>
    <n v="0.3"/>
    <n v="0"/>
    <n v="0.3"/>
    <s v="H"/>
    <n v="1"/>
  </r>
  <r>
    <s v="106020193"/>
    <s v="EMPA00005"/>
    <x v="3"/>
    <s v="EMPAQUE"/>
    <x v="3"/>
    <x v="39"/>
    <s v="LUBRIEXT"/>
    <s v="CORLUBEX"/>
    <s v="B"/>
    <s v="10EMPA03"/>
    <x v="1"/>
    <d v="2023-03-01T00:00:00"/>
    <x v="217"/>
    <x v="1"/>
    <s v="CUMPLE"/>
    <n v="0.5"/>
    <n v="0.5"/>
    <n v="0"/>
    <n v="0.5"/>
    <s v="H"/>
    <n v="1"/>
  </r>
  <r>
    <s v="106022387"/>
    <s v="FORM00001"/>
    <x v="8"/>
    <s v="FORMADO"/>
    <x v="1"/>
    <x v="38"/>
    <s v="LUBRIEXT"/>
    <s v="CORLUBEX"/>
    <s v="B"/>
    <s v="10FORM01"/>
    <x v="1"/>
    <d v="2023-03-04T00:00:00"/>
    <x v="218"/>
    <x v="1"/>
    <s v="CUMPLE"/>
    <n v="0.3"/>
    <n v="0.3"/>
    <n v="0"/>
    <n v="0.3"/>
    <s v="H"/>
    <n v="1"/>
  </r>
  <r>
    <s v="106022387"/>
    <s v="FORM00001"/>
    <x v="8"/>
    <s v="FORMADO"/>
    <x v="3"/>
    <x v="39"/>
    <s v="LUBRIEXT"/>
    <s v="CORLUBEX"/>
    <s v="B"/>
    <s v="10FORM01"/>
    <x v="1"/>
    <d v="2023-03-04T00:00:00"/>
    <x v="218"/>
    <x v="1"/>
    <s v="CUMPLE"/>
    <n v="0.4"/>
    <n v="0.4"/>
    <n v="0"/>
    <n v="0.4"/>
    <s v="H"/>
    <n v="1"/>
  </r>
  <r>
    <s v="106022388"/>
    <s v="FORM00002"/>
    <x v="9"/>
    <s v="FORMADO"/>
    <x v="1"/>
    <x v="38"/>
    <s v="LUBRIEXT"/>
    <s v="CORLUBEX"/>
    <s v="A"/>
    <s v="10FORM01"/>
    <x v="1"/>
    <d v="2023-03-04T00:00:00"/>
    <x v="218"/>
    <x v="1"/>
    <s v="CUMPLE"/>
    <n v="0.3"/>
    <n v="0.3"/>
    <n v="0"/>
    <n v="0.3"/>
    <s v="H"/>
    <n v="1"/>
  </r>
  <r>
    <s v="106022388"/>
    <s v="FORM00002"/>
    <x v="9"/>
    <s v="FORMADO"/>
    <x v="3"/>
    <x v="39"/>
    <s v="LUBRIEXT"/>
    <s v="CORLUBEX"/>
    <s v="A"/>
    <s v="10FORM01"/>
    <x v="1"/>
    <d v="2023-03-04T00:00:00"/>
    <x v="218"/>
    <x v="1"/>
    <s v="CUMPLE"/>
    <n v="0.4"/>
    <n v="0.4"/>
    <n v="0"/>
    <n v="0.4"/>
    <s v="H"/>
    <n v="1"/>
  </r>
  <r>
    <s v="106022389"/>
    <s v="20091108"/>
    <x v="7"/>
    <s v="LINEA DE LARGA VIDA"/>
    <x v="1"/>
    <x v="38"/>
    <s v="LUBRIEXT"/>
    <s v="CORLUBEX"/>
    <s v="B"/>
    <s v="10FORM02"/>
    <x v="1"/>
    <d v="2023-03-04T00:00:00"/>
    <x v="218"/>
    <x v="1"/>
    <s v="CUMPLE"/>
    <n v="0.3"/>
    <n v="0.3"/>
    <n v="0"/>
    <n v="0.3"/>
    <s v="H"/>
    <n v="1"/>
  </r>
  <r>
    <s v="106022389"/>
    <s v="20091108"/>
    <x v="7"/>
    <s v="LINEA DE LARGA VIDA"/>
    <x v="3"/>
    <x v="39"/>
    <s v="LUBRIEXT"/>
    <s v="CORLUBEX"/>
    <s v="B"/>
    <s v="10FORM02"/>
    <x v="1"/>
    <d v="2023-03-04T00:00:00"/>
    <x v="218"/>
    <x v="1"/>
    <s v="CUMPLE"/>
    <n v="0.4"/>
    <n v="0.4"/>
    <n v="0"/>
    <n v="0.4"/>
    <s v="H"/>
    <n v="1"/>
  </r>
  <r>
    <s v="106031569"/>
    <s v="20183406"/>
    <x v="1"/>
    <s v="EMPAQUE RIGIDO"/>
    <x v="1"/>
    <x v="38"/>
    <s v="LUBRIEXT"/>
    <s v="CORLUBEX"/>
    <s v="B"/>
    <s v="10EMPA17"/>
    <x v="1"/>
    <d v="2023-03-06T00:00:00"/>
    <x v="219"/>
    <x v="1"/>
    <s v="CUMPLE"/>
    <n v="0.3"/>
    <n v="0.3"/>
    <n v="0"/>
    <n v="0.3"/>
    <s v="H"/>
    <n v="1"/>
  </r>
  <r>
    <s v="106033313"/>
    <s v="EMPA00039"/>
    <x v="2"/>
    <s v="EMPAQUE"/>
    <x v="1"/>
    <x v="40"/>
    <s v="LUBRIEXT"/>
    <s v="CORLUBEX"/>
    <s v="A"/>
    <s v="10EMPA15"/>
    <x v="1"/>
    <d v="2023-03-08T00:00:00"/>
    <x v="220"/>
    <x v="1"/>
    <s v="CUMPLE"/>
    <n v="0.3"/>
    <n v="0.3"/>
    <n v="0"/>
    <n v="0.3"/>
    <s v="H"/>
    <n v="1"/>
  </r>
  <r>
    <s v="106043256"/>
    <s v="EMPA00039"/>
    <x v="2"/>
    <s v="EMPAQUE"/>
    <x v="1"/>
    <x v="40"/>
    <s v="LUBRIEXT"/>
    <s v="CORLUBEX"/>
    <s v="A"/>
    <s v="10EMPA15"/>
    <x v="1"/>
    <d v="2023-03-15T00:00:00"/>
    <x v="221"/>
    <x v="1"/>
    <s v="CUMPLE"/>
    <n v="0.3"/>
    <n v="0.3"/>
    <n v="0"/>
    <n v="0.3"/>
    <s v="H"/>
    <n v="1"/>
  </r>
  <r>
    <s v="106043258"/>
    <s v="EMPA00005"/>
    <x v="3"/>
    <s v="EMPAQUE"/>
    <x v="1"/>
    <x v="38"/>
    <s v="LUBRIEXT"/>
    <s v="CORLUBEX"/>
    <s v="B"/>
    <s v="10EMPA03"/>
    <x v="1"/>
    <d v="2023-03-15T00:00:00"/>
    <x v="221"/>
    <x v="1"/>
    <s v="CUMPLE"/>
    <n v="0.3"/>
    <n v="0.3"/>
    <n v="0"/>
    <n v="0.3"/>
    <s v="H"/>
    <n v="1"/>
  </r>
  <r>
    <s v="106044844"/>
    <s v="FORM00001"/>
    <x v="8"/>
    <s v="FORMADO"/>
    <x v="1"/>
    <x v="38"/>
    <s v="LUBRIEXT"/>
    <s v="CORLUBEX"/>
    <s v="B"/>
    <s v="10FORM01"/>
    <x v="1"/>
    <d v="2023-03-18T00:00:00"/>
    <x v="222"/>
    <x v="1"/>
    <s v="CUMPLE"/>
    <n v="0.3"/>
    <n v="0.3"/>
    <n v="0"/>
    <n v="0.3"/>
    <s v="H"/>
    <n v="1"/>
  </r>
  <r>
    <s v="106044845"/>
    <s v="FORM00002"/>
    <x v="9"/>
    <s v="FORMADO"/>
    <x v="1"/>
    <x v="38"/>
    <s v="LUBRIEXT"/>
    <s v="CORLUBEX"/>
    <s v="A"/>
    <s v="10FORM01"/>
    <x v="1"/>
    <d v="2023-03-18T00:00:00"/>
    <x v="222"/>
    <x v="1"/>
    <s v="CUMPLE"/>
    <n v="0.3"/>
    <n v="0.3"/>
    <n v="0"/>
    <n v="0.3"/>
    <s v="H"/>
    <n v="1"/>
  </r>
  <r>
    <s v="106044846"/>
    <s v="20091108"/>
    <x v="7"/>
    <s v="LINEA DE LARGA VIDA"/>
    <x v="1"/>
    <x v="38"/>
    <s v="LUBRIEXT"/>
    <s v="CORLUBEX"/>
    <s v="B"/>
    <s v="10FORM02"/>
    <x v="1"/>
    <d v="2023-03-18T00:00:00"/>
    <x v="222"/>
    <x v="1"/>
    <s v="CUMPLE"/>
    <n v="0.3"/>
    <n v="0.3"/>
    <n v="0"/>
    <n v="0.3"/>
    <s v="H"/>
    <n v="1"/>
  </r>
  <r>
    <s v="106055261"/>
    <s v="20183406"/>
    <x v="1"/>
    <s v="EMPAQUE RIGIDO"/>
    <x v="1"/>
    <x v="38"/>
    <s v="LUBRIEXT"/>
    <s v="CORLUBEX"/>
    <s v="B"/>
    <s v="10EMPA17"/>
    <x v="1"/>
    <d v="2023-03-20T00:00:00"/>
    <x v="223"/>
    <x v="1"/>
    <s v="CUMPLE"/>
    <n v="0.3"/>
    <n v="0.3"/>
    <n v="0"/>
    <n v="0.3"/>
    <s v="H"/>
    <n v="1"/>
  </r>
  <r>
    <s v="106055261"/>
    <s v="20183406"/>
    <x v="1"/>
    <s v="EMPAQUE RIGIDO"/>
    <x v="3"/>
    <x v="41"/>
    <s v="LUBRIEXT"/>
    <s v="CORLUBEX"/>
    <s v="B"/>
    <s v="10EMPA17"/>
    <x v="1"/>
    <d v="2023-03-20T00:00:00"/>
    <x v="223"/>
    <x v="1"/>
    <s v="CUMPLE"/>
    <n v="1"/>
    <n v="2"/>
    <n v="-1"/>
    <n v="1"/>
    <s v="H"/>
    <n v="0.5"/>
  </r>
  <r>
    <s v="106058740"/>
    <s v="EMPA00039"/>
    <x v="2"/>
    <s v="EMPAQUE"/>
    <x v="1"/>
    <x v="40"/>
    <s v="LUBRIEXT"/>
    <s v="CORLUBEX"/>
    <s v="A"/>
    <s v="10EMPA15"/>
    <x v="1"/>
    <d v="2023-03-22T00:00:00"/>
    <x v="224"/>
    <x v="1"/>
    <s v="CUMPLE"/>
    <n v="0.3"/>
    <n v="0.3"/>
    <n v="0"/>
    <n v="0.3"/>
    <s v="H"/>
    <n v="1"/>
  </r>
  <r>
    <s v="106070459"/>
    <s v="EMPA00039"/>
    <x v="2"/>
    <s v="EMPAQUE"/>
    <x v="1"/>
    <x v="40"/>
    <s v="LUBRIEXT"/>
    <s v="CORLUBEX"/>
    <s v="A"/>
    <s v="10EMPA15"/>
    <x v="1"/>
    <d v="2023-03-29T00:00:00"/>
    <x v="225"/>
    <x v="1"/>
    <s v="CUMPLE"/>
    <n v="0.3"/>
    <n v="0.3"/>
    <n v="0"/>
    <n v="0.3"/>
    <s v="H"/>
    <n v="1"/>
  </r>
  <r>
    <s v="106070459"/>
    <s v="EMPA00039"/>
    <x v="2"/>
    <s v="EMPAQUE"/>
    <x v="3"/>
    <x v="39"/>
    <s v="LUBRIEXT"/>
    <s v="CORLUBEX"/>
    <s v="A"/>
    <s v="10EMPA15"/>
    <x v="1"/>
    <d v="2023-03-29T00:00:00"/>
    <x v="225"/>
    <x v="1"/>
    <s v="CUMPLE"/>
    <n v="0.4"/>
    <n v="0.4"/>
    <n v="0"/>
    <n v="0.4"/>
    <s v="H"/>
    <n v="1"/>
  </r>
  <r>
    <s v="106070461"/>
    <s v="EMPA00005"/>
    <x v="3"/>
    <s v="EMPAQUE"/>
    <x v="1"/>
    <x v="38"/>
    <s v="LUBRIEXT"/>
    <s v="CORLUBEX"/>
    <s v="B"/>
    <s v="10EMPA03"/>
    <x v="1"/>
    <d v="2023-03-29T00:00:00"/>
    <x v="225"/>
    <x v="1"/>
    <s v="CUMPLE"/>
    <n v="0.3"/>
    <n v="0.3"/>
    <n v="0"/>
    <n v="0.3"/>
    <s v="H"/>
    <n v="1"/>
  </r>
  <r>
    <s v="106070461"/>
    <s v="EMPA00005"/>
    <x v="3"/>
    <s v="EMPAQUE"/>
    <x v="3"/>
    <x v="39"/>
    <s v="LUBRIEXT"/>
    <s v="CORLUBEX"/>
    <s v="B"/>
    <s v="10EMPA03"/>
    <x v="1"/>
    <d v="2023-03-29T00:00:00"/>
    <x v="225"/>
    <x v="1"/>
    <s v="CUMPLE"/>
    <n v="0.5"/>
    <n v="0.5"/>
    <n v="0"/>
    <n v="0.5"/>
    <s v="H"/>
    <n v="1"/>
  </r>
  <r>
    <s v="106126245"/>
    <s v="FORM00001"/>
    <x v="8"/>
    <s v="FORMADO"/>
    <x v="1"/>
    <x v="38"/>
    <s v="LUBRIEXT"/>
    <s v="CORLUBEX"/>
    <s v="B"/>
    <s v="10FORM01"/>
    <x v="1"/>
    <d v="2023-04-01T00:00:00"/>
    <x v="226"/>
    <x v="1"/>
    <s v="CUMPLE"/>
    <n v="0.3"/>
    <n v="0.3"/>
    <n v="0"/>
    <n v="0.3"/>
    <s v="H"/>
    <n v="1"/>
  </r>
  <r>
    <s v="106126245"/>
    <s v="FORM00001"/>
    <x v="8"/>
    <s v="FORMADO"/>
    <x v="3"/>
    <x v="39"/>
    <s v="LUBRIEXT"/>
    <s v="CORLUBEX"/>
    <s v="B"/>
    <s v="10FORM01"/>
    <x v="1"/>
    <d v="2023-04-01T00:00:00"/>
    <x v="226"/>
    <x v="1"/>
    <s v="CUMPLE"/>
    <n v="0.4"/>
    <n v="0.4"/>
    <n v="0"/>
    <n v="0.4"/>
    <s v="H"/>
    <n v="1"/>
  </r>
  <r>
    <s v="106126246"/>
    <s v="FORM00002"/>
    <x v="9"/>
    <s v="FORMADO"/>
    <x v="1"/>
    <x v="38"/>
    <s v="LUBRIEXT"/>
    <s v="CORLUBEX"/>
    <s v="A"/>
    <s v="10FORM01"/>
    <x v="1"/>
    <d v="2023-04-01T00:00:00"/>
    <x v="226"/>
    <x v="1"/>
    <s v="CUMPLE"/>
    <n v="0.3"/>
    <n v="0.3"/>
    <n v="0"/>
    <n v="0.3"/>
    <s v="H"/>
    <n v="1"/>
  </r>
  <r>
    <s v="106126246"/>
    <s v="FORM00002"/>
    <x v="9"/>
    <s v="FORMADO"/>
    <x v="3"/>
    <x v="39"/>
    <s v="LUBRIEXT"/>
    <s v="CORLUBEX"/>
    <s v="A"/>
    <s v="10FORM01"/>
    <x v="1"/>
    <d v="2023-04-01T00:00:00"/>
    <x v="226"/>
    <x v="1"/>
    <s v="CUMPLE"/>
    <n v="0.4"/>
    <n v="0.4"/>
    <n v="0"/>
    <n v="0.4"/>
    <s v="H"/>
    <n v="1"/>
  </r>
  <r>
    <s v="106126247"/>
    <s v="20091108"/>
    <x v="7"/>
    <s v="LINEA DE LARGA VIDA"/>
    <x v="1"/>
    <x v="38"/>
    <s v="LUBRIEXT"/>
    <s v="CORLUBEX"/>
    <s v="B"/>
    <s v="10FORM02"/>
    <x v="1"/>
    <d v="2023-04-01T00:00:00"/>
    <x v="226"/>
    <x v="1"/>
    <s v="CUMPLE"/>
    <n v="0.3"/>
    <n v="0.3"/>
    <n v="0"/>
    <n v="0.3"/>
    <s v="H"/>
    <n v="1"/>
  </r>
  <r>
    <s v="106126247"/>
    <s v="20091108"/>
    <x v="7"/>
    <s v="LINEA DE LARGA VIDA"/>
    <x v="3"/>
    <x v="39"/>
    <s v="LUBRIEXT"/>
    <s v="CORLUBEX"/>
    <s v="B"/>
    <s v="10FORM02"/>
    <x v="1"/>
    <d v="2023-04-01T00:00:00"/>
    <x v="226"/>
    <x v="1"/>
    <s v="CUMPLE"/>
    <n v="0.4"/>
    <n v="0.4"/>
    <n v="0"/>
    <n v="0.4"/>
    <s v="H"/>
    <n v="1"/>
  </r>
  <r>
    <s v="106130675"/>
    <s v="20183406"/>
    <x v="1"/>
    <s v="EMPAQUE RIGIDO"/>
    <x v="1"/>
    <x v="38"/>
    <s v="LUBRIEXT"/>
    <s v="CORLUBEX"/>
    <s v="B"/>
    <s v="10EMPA17"/>
    <x v="1"/>
    <d v="2023-04-03T00:00:00"/>
    <x v="227"/>
    <x v="1"/>
    <s v="CUMPLE"/>
    <n v="0.3"/>
    <n v="0.3"/>
    <n v="0"/>
    <n v="0.3"/>
    <s v="H"/>
    <n v="1"/>
  </r>
  <r>
    <s v="106134563"/>
    <s v="EMPA00039"/>
    <x v="2"/>
    <s v="EMPAQUE"/>
    <x v="1"/>
    <x v="40"/>
    <s v="LUBRIEXT"/>
    <s v="CORLUBEX"/>
    <s v="A"/>
    <s v="10EMPA15"/>
    <x v="1"/>
    <d v="2023-04-05T00:00:00"/>
    <x v="228"/>
    <x v="1"/>
    <s v="CUMPLE"/>
    <n v="0.3"/>
    <n v="0.3"/>
    <n v="0"/>
    <n v="0.3"/>
    <s v="H"/>
    <n v="1"/>
  </r>
  <r>
    <s v="106145838"/>
    <s v="EMPA00039"/>
    <x v="2"/>
    <s v="EMPAQUE"/>
    <x v="1"/>
    <x v="40"/>
    <s v="LUBRIEXT"/>
    <s v="CORLUBEX"/>
    <s v="A"/>
    <s v="10EMPA15"/>
    <x v="1"/>
    <d v="2023-04-12T00:00:00"/>
    <x v="229"/>
    <x v="1"/>
    <s v="CUMPLE"/>
    <n v="0.3"/>
    <n v="0.3"/>
    <n v="0"/>
    <n v="0.3"/>
    <s v="H"/>
    <n v="1"/>
  </r>
  <r>
    <s v="106145840"/>
    <s v="EMPA00005"/>
    <x v="3"/>
    <s v="EMPAQUE"/>
    <x v="1"/>
    <x v="38"/>
    <s v="LUBRIEXT"/>
    <s v="CORLUBEX"/>
    <s v="B"/>
    <s v="10EMPA03"/>
    <x v="1"/>
    <d v="2023-04-12T00:00:00"/>
    <x v="229"/>
    <x v="1"/>
    <s v="CUMPLE"/>
    <n v="0.3"/>
    <n v="0.3"/>
    <n v="0"/>
    <n v="0.3"/>
    <s v="H"/>
    <n v="1"/>
  </r>
  <r>
    <s v="106147706"/>
    <s v="FORM00001"/>
    <x v="8"/>
    <s v="FORMADO"/>
    <x v="1"/>
    <x v="38"/>
    <s v="LUBRIEXT"/>
    <s v="CORLUBEX"/>
    <s v="B"/>
    <s v="10FORM01"/>
    <x v="1"/>
    <d v="2023-04-15T00:00:00"/>
    <x v="230"/>
    <x v="1"/>
    <s v="CUMPLE"/>
    <n v="0.3"/>
    <n v="0.3"/>
    <n v="0"/>
    <n v="0.3"/>
    <s v="H"/>
    <n v="1"/>
  </r>
  <r>
    <s v="106147707"/>
    <s v="FORM00002"/>
    <x v="9"/>
    <s v="FORMADO"/>
    <x v="1"/>
    <x v="38"/>
    <s v="LUBRIEXT"/>
    <s v="CORLUBEX"/>
    <s v="A"/>
    <s v="10FORM01"/>
    <x v="1"/>
    <d v="2023-04-15T00:00:00"/>
    <x v="230"/>
    <x v="1"/>
    <s v="CUMPLE"/>
    <n v="0.3"/>
    <n v="0.3"/>
    <n v="0"/>
    <n v="0.3"/>
    <s v="H"/>
    <n v="1"/>
  </r>
  <r>
    <s v="106147708"/>
    <s v="20091108"/>
    <x v="7"/>
    <s v="LINEA DE LARGA VIDA"/>
    <x v="1"/>
    <x v="38"/>
    <s v="LUBRIEXT"/>
    <s v="CORLUBEX"/>
    <s v="B"/>
    <s v="10FORM02"/>
    <x v="1"/>
    <d v="2023-04-15T00:00:00"/>
    <x v="230"/>
    <x v="1"/>
    <s v="CUMPLE"/>
    <n v="0.3"/>
    <n v="0.3"/>
    <n v="0"/>
    <n v="0.3"/>
    <s v="H"/>
    <n v="1"/>
  </r>
  <r>
    <s v="106152822"/>
    <s v="20183406"/>
    <x v="1"/>
    <s v="EMPAQUE RIGIDO"/>
    <x v="1"/>
    <x v="38"/>
    <s v="LUBRIEXT"/>
    <s v="CORLUBEX"/>
    <s v="B"/>
    <s v="10EMPA17"/>
    <x v="1"/>
    <d v="2023-04-17T00:00:00"/>
    <x v="231"/>
    <x v="1"/>
    <s v="CUMPLE"/>
    <n v="0.3"/>
    <n v="0.3"/>
    <n v="0"/>
    <n v="0.3"/>
    <s v="H"/>
    <n v="1"/>
  </r>
  <r>
    <s v="106157119"/>
    <s v="EMPA00039"/>
    <x v="2"/>
    <s v="EMPAQUE"/>
    <x v="1"/>
    <x v="40"/>
    <s v="LUBRIEXT"/>
    <s v="CORLUBEX"/>
    <s v="A"/>
    <s v="10EMPA15"/>
    <x v="1"/>
    <d v="2023-04-19T00:00:00"/>
    <x v="232"/>
    <x v="1"/>
    <s v="CUMPLE"/>
    <n v="0.3"/>
    <n v="0.3"/>
    <n v="0"/>
    <n v="0.3"/>
    <s v="H"/>
    <n v="1"/>
  </r>
  <r>
    <s v="106168806"/>
    <s v="EMPA00039"/>
    <x v="2"/>
    <s v="EMPAQUE"/>
    <x v="1"/>
    <x v="40"/>
    <s v="LUBRIEXT"/>
    <s v="CORLUBEX"/>
    <s v="A"/>
    <s v="10EMPA15"/>
    <x v="1"/>
    <d v="2023-04-26T00:00:00"/>
    <x v="233"/>
    <x v="1"/>
    <s v="CUMPLE"/>
    <n v="0.3"/>
    <n v="0.3"/>
    <n v="0"/>
    <n v="0.3"/>
    <s v="H"/>
    <n v="1"/>
  </r>
  <r>
    <s v="106168806"/>
    <s v="EMPA00039"/>
    <x v="2"/>
    <s v="EMPAQUE"/>
    <x v="3"/>
    <x v="39"/>
    <s v="LUBRIEXT"/>
    <s v="CORLUBEX"/>
    <s v="A"/>
    <s v="10EMPA15"/>
    <x v="1"/>
    <d v="2023-04-26T00:00:00"/>
    <x v="233"/>
    <x v="1"/>
    <s v="CUMPLE"/>
    <n v="0.4"/>
    <n v="0.4"/>
    <n v="0"/>
    <n v="0.4"/>
    <s v="H"/>
    <n v="1"/>
  </r>
  <r>
    <s v="106168809"/>
    <s v="EMPA00005"/>
    <x v="3"/>
    <s v="EMPAQUE"/>
    <x v="1"/>
    <x v="38"/>
    <s v="LUBRIEXT"/>
    <s v="CORLUBEX"/>
    <s v="B"/>
    <s v="10EMPA03"/>
    <x v="1"/>
    <d v="2023-04-26T00:00:00"/>
    <x v="233"/>
    <x v="1"/>
    <s v="CUMPLE"/>
    <n v="0.3"/>
    <n v="0.3"/>
    <n v="0"/>
    <n v="0.3"/>
    <s v="H"/>
    <n v="1"/>
  </r>
  <r>
    <s v="106168809"/>
    <s v="EMPA00005"/>
    <x v="3"/>
    <s v="EMPAQUE"/>
    <x v="3"/>
    <x v="39"/>
    <s v="LUBRIEXT"/>
    <s v="CORLUBEX"/>
    <s v="B"/>
    <s v="10EMPA03"/>
    <x v="1"/>
    <d v="2023-04-26T00:00:00"/>
    <x v="233"/>
    <x v="1"/>
    <s v="CUMPLE"/>
    <n v="0.5"/>
    <n v="0.5"/>
    <n v="0"/>
    <n v="0.5"/>
    <s v="H"/>
    <n v="1"/>
  </r>
  <r>
    <s v="106172506"/>
    <s v="FORM00001"/>
    <x v="8"/>
    <s v="FORMADO"/>
    <x v="1"/>
    <x v="38"/>
    <s v="LUBRIEXT"/>
    <s v="CORLUBEX"/>
    <s v="B"/>
    <s v="10FORM01"/>
    <x v="1"/>
    <d v="2023-04-29T00:00:00"/>
    <x v="234"/>
    <x v="1"/>
    <s v="CUMPLE"/>
    <n v="0.3"/>
    <n v="0.3"/>
    <n v="0"/>
    <n v="0.3"/>
    <s v="H"/>
    <n v="1"/>
  </r>
  <r>
    <s v="106172506"/>
    <s v="FORM00001"/>
    <x v="8"/>
    <s v="FORMADO"/>
    <x v="3"/>
    <x v="39"/>
    <s v="LUBRIEXT"/>
    <s v="CORLUBEX"/>
    <s v="B"/>
    <s v="10FORM01"/>
    <x v="1"/>
    <d v="2023-04-29T00:00:00"/>
    <x v="235"/>
    <x v="1"/>
    <s v="CUMPLE"/>
    <n v="0.4"/>
    <n v="0.4"/>
    <n v="0"/>
    <n v="0.4"/>
    <s v="H"/>
    <n v="1"/>
  </r>
  <r>
    <s v="106172507"/>
    <s v="FORM00002"/>
    <x v="9"/>
    <s v="FORMADO"/>
    <x v="1"/>
    <x v="38"/>
    <s v="LUBRIEXT"/>
    <s v="CORLUBEX"/>
    <s v="A"/>
    <s v="10FORM01"/>
    <x v="1"/>
    <d v="2023-04-29T00:00:00"/>
    <x v="235"/>
    <x v="1"/>
    <s v="CUMPLE"/>
    <n v="0.3"/>
    <n v="0.3"/>
    <n v="0"/>
    <n v="0.3"/>
    <s v="H"/>
    <n v="1"/>
  </r>
  <r>
    <s v="106172507"/>
    <s v="FORM00002"/>
    <x v="9"/>
    <s v="FORMADO"/>
    <x v="3"/>
    <x v="39"/>
    <s v="LUBRIEXT"/>
    <s v="CORLUBEX"/>
    <s v="A"/>
    <s v="10FORM01"/>
    <x v="1"/>
    <d v="2023-04-29T00:00:00"/>
    <x v="235"/>
    <x v="1"/>
    <s v="CUMPLE"/>
    <n v="0.4"/>
    <n v="0.4"/>
    <n v="0"/>
    <n v="0.4"/>
    <s v="H"/>
    <n v="1"/>
  </r>
  <r>
    <s v="106172508"/>
    <s v="20091108"/>
    <x v="7"/>
    <s v="LINEA DE LARGA VIDA"/>
    <x v="1"/>
    <x v="38"/>
    <s v="LUBRIEXT"/>
    <s v="CORLUBEX"/>
    <s v="B"/>
    <s v="10FORM02"/>
    <x v="1"/>
    <d v="2023-04-29T00:00:00"/>
    <x v="235"/>
    <x v="1"/>
    <s v="CUMPLE"/>
    <n v="0.3"/>
    <n v="0.3"/>
    <n v="0"/>
    <n v="0.3"/>
    <s v="H"/>
    <n v="1"/>
  </r>
  <r>
    <s v="106172508"/>
    <s v="20091108"/>
    <x v="7"/>
    <s v="LINEA DE LARGA VIDA"/>
    <x v="3"/>
    <x v="39"/>
    <s v="LUBRIEXT"/>
    <s v="CORLUBEX"/>
    <s v="B"/>
    <s v="10FORM02"/>
    <x v="1"/>
    <d v="2023-04-29T00:00:00"/>
    <x v="235"/>
    <x v="1"/>
    <s v="CUMPLE"/>
    <n v="0.4"/>
    <n v="0.4"/>
    <n v="0"/>
    <n v="0.4"/>
    <s v="H"/>
    <n v="1"/>
  </r>
  <r>
    <s v="106179516"/>
    <s v="20183406"/>
    <x v="1"/>
    <s v="EMPAQUE RIGIDO"/>
    <x v="1"/>
    <x v="38"/>
    <s v="LUBRIEXT"/>
    <s v="CORLUBEX"/>
    <s v="B"/>
    <s v="10EMPA17"/>
    <x v="1"/>
    <d v="2023-05-01T00:00:00"/>
    <x v="236"/>
    <x v="1"/>
    <s v="CUMPLE"/>
    <n v="0.3"/>
    <n v="0.3"/>
    <n v="0"/>
    <n v="0.3"/>
    <s v="H"/>
    <n v="1"/>
  </r>
  <r>
    <s v="106183956"/>
    <s v="EMPA00039"/>
    <x v="2"/>
    <s v="EMPAQUE"/>
    <x v="1"/>
    <x v="40"/>
    <s v="LUBRIEXT"/>
    <s v="CORLUBEX"/>
    <s v="A"/>
    <s v="10EMPA15"/>
    <x v="1"/>
    <d v="2023-05-03T00:00:00"/>
    <x v="237"/>
    <x v="1"/>
    <s v="CUMPLE"/>
    <n v="0.3"/>
    <n v="0.3"/>
    <n v="0"/>
    <n v="0.3"/>
    <s v="H"/>
    <n v="1"/>
  </r>
  <r>
    <s v="106196701"/>
    <s v="EMPA00039"/>
    <x v="2"/>
    <s v="EMPAQUE"/>
    <x v="1"/>
    <x v="40"/>
    <s v="LUBRIEXT"/>
    <s v="CORLUBEX"/>
    <s v="A"/>
    <s v="10EMPA15"/>
    <x v="1"/>
    <d v="2023-05-10T00:00:00"/>
    <x v="129"/>
    <x v="1"/>
    <s v="CUMPLE"/>
    <n v="0.3"/>
    <n v="0.3"/>
    <n v="0"/>
    <n v="0.3"/>
    <s v="H"/>
    <n v="1"/>
  </r>
  <r>
    <s v="106196703"/>
    <s v="EMPA00005"/>
    <x v="3"/>
    <s v="EMPAQUE"/>
    <x v="1"/>
    <x v="38"/>
    <s v="LUBRIEXT"/>
    <s v="CORLUBEX"/>
    <s v="B"/>
    <s v="10EMPA03"/>
    <x v="1"/>
    <d v="2023-05-10T00:00:00"/>
    <x v="129"/>
    <x v="1"/>
    <s v="CUMPLE"/>
    <n v="0.3"/>
    <n v="0.3"/>
    <n v="0"/>
    <n v="0.3"/>
    <s v="H"/>
    <n v="1"/>
  </r>
  <r>
    <s v="106198857"/>
    <s v="FORM00001"/>
    <x v="8"/>
    <s v="FORMADO"/>
    <x v="1"/>
    <x v="38"/>
    <s v="LUBRIEXT"/>
    <s v="CORLUBEX"/>
    <s v="B"/>
    <s v="10FORM01"/>
    <x v="1"/>
    <d v="2023-05-13T00:00:00"/>
    <x v="238"/>
    <x v="1"/>
    <s v="CUMPLE"/>
    <n v="0.3"/>
    <n v="0.3"/>
    <n v="0"/>
    <n v="0.3"/>
    <s v="H"/>
    <n v="1"/>
  </r>
  <r>
    <s v="106198858"/>
    <s v="FORM00002"/>
    <x v="9"/>
    <s v="FORMADO"/>
    <x v="1"/>
    <x v="38"/>
    <s v="LUBRIEXT"/>
    <s v="CORLUBEX"/>
    <s v="B"/>
    <s v="10FORM01"/>
    <x v="1"/>
    <d v="2023-05-13T00:00:00"/>
    <x v="238"/>
    <x v="1"/>
    <s v="CUMPLE"/>
    <n v="0.3"/>
    <n v="0.3"/>
    <n v="0"/>
    <n v="0.3"/>
    <s v="H"/>
    <n v="1"/>
  </r>
  <r>
    <s v="106198859"/>
    <s v="20091108"/>
    <x v="7"/>
    <s v="LINEA DE LARGA VIDA"/>
    <x v="1"/>
    <x v="38"/>
    <s v="LUBRIEXT"/>
    <s v="CORLUBEX"/>
    <s v="B"/>
    <s v="10FORM02"/>
    <x v="1"/>
    <d v="2023-05-13T00:00:00"/>
    <x v="238"/>
    <x v="1"/>
    <s v="CUMPLE"/>
    <n v="0.3"/>
    <n v="0.3"/>
    <n v="0"/>
    <n v="0.3"/>
    <s v="H"/>
    <n v="1"/>
  </r>
  <r>
    <s v="106204657"/>
    <s v="20183406"/>
    <x v="1"/>
    <s v="EMPAQUE RIGIDO"/>
    <x v="1"/>
    <x v="38"/>
    <s v="LUBRIEXT"/>
    <s v="CORLUBEX"/>
    <s v="B"/>
    <s v="10EMPA17"/>
    <x v="1"/>
    <d v="2023-05-15T00:00:00"/>
    <x v="239"/>
    <x v="1"/>
    <s v="CUMPLE"/>
    <n v="0.3"/>
    <n v="0.3"/>
    <n v="0"/>
    <n v="0.3"/>
    <s v="H"/>
    <n v="1"/>
  </r>
  <r>
    <s v="106208400"/>
    <s v="EMPA00039"/>
    <x v="2"/>
    <s v="EMPAQUE"/>
    <x v="1"/>
    <x v="40"/>
    <s v="LUBRIEXT"/>
    <s v="CORLUBEX"/>
    <s v="A"/>
    <s v="10EMPA15"/>
    <x v="1"/>
    <d v="2023-05-17T00:00:00"/>
    <x v="240"/>
    <x v="1"/>
    <s v="CUMPLE"/>
    <n v="0.3"/>
    <n v="0.3"/>
    <n v="0"/>
    <n v="0.3"/>
    <s v="H"/>
    <n v="1"/>
  </r>
  <r>
    <s v="106225078"/>
    <s v="EMPA00039"/>
    <x v="2"/>
    <s v="EMPAQUE"/>
    <x v="1"/>
    <x v="40"/>
    <s v="LUBRIEXT"/>
    <s v="CORLUBEX"/>
    <s v="A"/>
    <s v="10EMPA15"/>
    <x v="1"/>
    <d v="2023-05-24T00:00:00"/>
    <x v="241"/>
    <x v="1"/>
    <s v="CUMPLE"/>
    <n v="0.3"/>
    <n v="0.3"/>
    <n v="0"/>
    <n v="0.3"/>
    <s v="H"/>
    <n v="1"/>
  </r>
  <r>
    <s v="106225078"/>
    <s v="EMPA00039"/>
    <x v="2"/>
    <s v="EMPAQUE"/>
    <x v="3"/>
    <x v="39"/>
    <s v="LUBRIEXT"/>
    <s v="CORLUBEX"/>
    <s v="A"/>
    <s v="10EMPA15"/>
    <x v="1"/>
    <d v="2023-05-24T00:00:00"/>
    <x v="241"/>
    <x v="1"/>
    <s v="CUMPLE"/>
    <n v="0.4"/>
    <n v="0.4"/>
    <n v="0"/>
    <n v="0.4"/>
    <s v="H"/>
    <n v="1"/>
  </r>
  <r>
    <s v="106225080"/>
    <s v="EMPA00005"/>
    <x v="3"/>
    <s v="EMPAQUE"/>
    <x v="1"/>
    <x v="38"/>
    <s v="LUBRIEXT"/>
    <s v="CORLUBEX"/>
    <s v="B"/>
    <s v="10EMPA03"/>
    <x v="1"/>
    <d v="2023-05-24T00:00:00"/>
    <x v="241"/>
    <x v="1"/>
    <s v="CUMPLE"/>
    <n v="0.3"/>
    <n v="0.3"/>
    <n v="0"/>
    <n v="0.3"/>
    <s v="H"/>
    <n v="1"/>
  </r>
  <r>
    <s v="106225080"/>
    <s v="EMPA00005"/>
    <x v="3"/>
    <s v="EMPAQUE"/>
    <x v="3"/>
    <x v="39"/>
    <s v="LUBRIEXT"/>
    <s v="CORLUBEX"/>
    <s v="B"/>
    <s v="10EMPA03"/>
    <x v="1"/>
    <d v="2023-05-24T00:00:00"/>
    <x v="241"/>
    <x v="1"/>
    <s v="CUMPLE"/>
    <n v="0.5"/>
    <n v="0.5"/>
    <n v="0"/>
    <n v="0.5"/>
    <s v="H"/>
    <n v="1"/>
  </r>
  <r>
    <s v="106227329"/>
    <s v="FORM00001"/>
    <x v="8"/>
    <s v="FORMADO"/>
    <x v="1"/>
    <x v="38"/>
    <s v="LUBRIEXT"/>
    <s v="CORLUBEX"/>
    <s v="B"/>
    <s v="10FORM01"/>
    <x v="1"/>
    <d v="2023-05-27T00:00:00"/>
    <x v="242"/>
    <x v="1"/>
    <s v="CUMPLE"/>
    <n v="0.3"/>
    <n v="0.3"/>
    <n v="0"/>
    <n v="0.3"/>
    <s v="H"/>
    <n v="1"/>
  </r>
  <r>
    <s v="106227329"/>
    <s v="FORM00001"/>
    <x v="8"/>
    <s v="FORMADO"/>
    <x v="3"/>
    <x v="39"/>
    <s v="LUBRIEXT"/>
    <s v="CORLUBEX"/>
    <s v="B"/>
    <s v="10FORM01"/>
    <x v="1"/>
    <d v="2023-05-27T00:00:00"/>
    <x v="127"/>
    <x v="1"/>
    <s v="CUMPLE"/>
    <n v="0.4"/>
    <n v="0.4"/>
    <n v="0"/>
    <n v="0.4"/>
    <s v="H"/>
    <n v="1"/>
  </r>
  <r>
    <s v="106227330"/>
    <s v="FORM00002"/>
    <x v="9"/>
    <s v="FORMADO"/>
    <x v="1"/>
    <x v="38"/>
    <s v="LUBRIEXT"/>
    <s v="CORLUBEX"/>
    <s v="B"/>
    <s v="10FORM01"/>
    <x v="1"/>
    <d v="2023-05-27T00:00:00"/>
    <x v="242"/>
    <x v="1"/>
    <s v="CUMPLE"/>
    <n v="0.3"/>
    <n v="0.3"/>
    <n v="0"/>
    <n v="0.3"/>
    <s v="H"/>
    <n v="1"/>
  </r>
  <r>
    <s v="106227330"/>
    <s v="FORM00002"/>
    <x v="9"/>
    <s v="FORMADO"/>
    <x v="3"/>
    <x v="39"/>
    <s v="LUBRIEXT"/>
    <s v="CORLUBEX"/>
    <s v="B"/>
    <s v="10FORM01"/>
    <x v="1"/>
    <d v="2023-05-27T00:00:00"/>
    <x v="242"/>
    <x v="1"/>
    <s v="CUMPLE"/>
    <n v="0.4"/>
    <n v="0.4"/>
    <n v="0"/>
    <n v="0.4"/>
    <s v="H"/>
    <n v="1"/>
  </r>
  <r>
    <s v="106227331"/>
    <s v="20091108"/>
    <x v="7"/>
    <s v="LINEA DE LARGA VIDA"/>
    <x v="1"/>
    <x v="38"/>
    <s v="LUBRIEXT"/>
    <s v="CORLUBEX"/>
    <s v="B"/>
    <s v="10FORM02"/>
    <x v="1"/>
    <d v="2023-05-27T00:00:00"/>
    <x v="242"/>
    <x v="1"/>
    <s v="CUMPLE"/>
    <n v="0.3"/>
    <n v="0.3"/>
    <n v="0"/>
    <n v="0.3"/>
    <s v="H"/>
    <n v="1"/>
  </r>
  <r>
    <s v="106227331"/>
    <s v="20091108"/>
    <x v="7"/>
    <s v="LINEA DE LARGA VIDA"/>
    <x v="3"/>
    <x v="39"/>
    <s v="LUBRIEXT"/>
    <s v="CORLUBEX"/>
    <s v="B"/>
    <s v="10FORM02"/>
    <x v="1"/>
    <d v="2023-05-27T00:00:00"/>
    <x v="242"/>
    <x v="1"/>
    <s v="CUMPLE"/>
    <n v="0.4"/>
    <n v="0.4"/>
    <n v="0"/>
    <n v="0.4"/>
    <s v="H"/>
    <n v="1"/>
  </r>
  <r>
    <s v="106233507"/>
    <s v="20183406"/>
    <x v="1"/>
    <s v="EMPAQUE RIGIDO"/>
    <x v="1"/>
    <x v="38"/>
    <s v="LUBRIEXT"/>
    <s v="CORLUBEX"/>
    <s v="B"/>
    <s v="10EMPA17"/>
    <x v="1"/>
    <d v="2023-05-29T00:00:00"/>
    <x v="240"/>
    <x v="1"/>
    <s v="CUMPLE"/>
    <n v="0.3"/>
    <n v="0.3"/>
    <n v="0"/>
    <n v="0.3"/>
    <s v="H"/>
    <n v="1"/>
  </r>
  <r>
    <s v="106239507"/>
    <s v="EMPA00039"/>
    <x v="2"/>
    <s v="EMPAQUE"/>
    <x v="1"/>
    <x v="40"/>
    <s v="LUBRIEXT"/>
    <s v="CORLUBEX"/>
    <s v="A"/>
    <s v="10EMPA15"/>
    <x v="1"/>
    <d v="2023-05-31T00:00:00"/>
    <x v="243"/>
    <x v="1"/>
    <s v="CUMPLE"/>
    <n v="0.3"/>
    <n v="0.3"/>
    <n v="0"/>
    <n v="0.3"/>
    <s v="H"/>
    <n v="1"/>
  </r>
  <r>
    <s v="106253275"/>
    <s v="EMPA00039"/>
    <x v="2"/>
    <s v="EMPAQUE"/>
    <x v="1"/>
    <x v="40"/>
    <s v="LUBRIEXT"/>
    <s v="CORLUBEX"/>
    <s v="A"/>
    <s v="10EMPA15"/>
    <x v="1"/>
    <d v="2023-06-07T00:00:00"/>
    <x v="244"/>
    <x v="1"/>
    <s v="CUMPLE"/>
    <n v="0.3"/>
    <n v="0.3"/>
    <n v="0"/>
    <n v="0.3"/>
    <s v="H"/>
    <n v="1"/>
  </r>
  <r>
    <s v="106253277"/>
    <s v="EMPA00005"/>
    <x v="3"/>
    <s v="EMPAQUE"/>
    <x v="1"/>
    <x v="38"/>
    <s v="LUBRIEXT"/>
    <s v="CORLUBEX"/>
    <s v="B"/>
    <s v="10EMPA03"/>
    <x v="1"/>
    <d v="2023-06-07T00:00:00"/>
    <x v="244"/>
    <x v="1"/>
    <s v="CUMPLE"/>
    <n v="0.3"/>
    <n v="0.3"/>
    <n v="0"/>
    <n v="0.3"/>
    <s v="H"/>
    <n v="1"/>
  </r>
  <r>
    <s v="106255135"/>
    <s v="FORM00001"/>
    <x v="8"/>
    <s v="FORMADO"/>
    <x v="1"/>
    <x v="38"/>
    <s v="LUBRIEXT"/>
    <s v="CORLUBEX"/>
    <s v="B"/>
    <s v="10FORM01"/>
    <x v="1"/>
    <d v="2023-06-10T00:00:00"/>
    <x v="245"/>
    <x v="1"/>
    <s v="CUMPLE"/>
    <n v="0.3"/>
    <n v="0.3"/>
    <n v="0"/>
    <n v="0.3"/>
    <s v="H"/>
    <n v="1"/>
  </r>
  <r>
    <s v="106255136"/>
    <s v="FORM00002"/>
    <x v="9"/>
    <s v="FORMADO"/>
    <x v="1"/>
    <x v="38"/>
    <s v="LUBRIEXT"/>
    <s v="CORLUBEX"/>
    <s v="B"/>
    <s v="10FORM01"/>
    <x v="1"/>
    <d v="2023-06-10T00:00:00"/>
    <x v="245"/>
    <x v="1"/>
    <s v="CUMPLE"/>
    <n v="0.3"/>
    <n v="0.3"/>
    <n v="0"/>
    <n v="0.3"/>
    <s v="H"/>
    <n v="1"/>
  </r>
  <r>
    <s v="106255137"/>
    <s v="20091108"/>
    <x v="7"/>
    <s v="LINEA DE LARGA VIDA"/>
    <x v="1"/>
    <x v="38"/>
    <s v="LUBRIEXT"/>
    <s v="CORLUBEX"/>
    <s v="B"/>
    <s v="10FORM02"/>
    <x v="1"/>
    <d v="2023-06-10T00:00:00"/>
    <x v="245"/>
    <x v="1"/>
    <s v="CUMPLE"/>
    <n v="0.3"/>
    <n v="0.3"/>
    <n v="0"/>
    <n v="0.3"/>
    <s v="H"/>
    <n v="1"/>
  </r>
  <r>
    <s v="106261106"/>
    <s v="20183406"/>
    <x v="1"/>
    <s v="EMPAQUE RIGIDO"/>
    <x v="1"/>
    <x v="38"/>
    <s v="LUBRIEXT"/>
    <s v="CORLUBEX"/>
    <s v="B"/>
    <s v="10EMPA17"/>
    <x v="1"/>
    <d v="2023-06-12T00:00:00"/>
    <x v="246"/>
    <x v="1"/>
    <s v="CUMPLE"/>
    <n v="0.3"/>
    <n v="0.3"/>
    <n v="0"/>
    <n v="0.3"/>
    <s v="H"/>
    <n v="1"/>
  </r>
  <r>
    <s v="106265401"/>
    <s v="EMPA00039"/>
    <x v="2"/>
    <s v="EMPAQUE"/>
    <x v="1"/>
    <x v="40"/>
    <s v="LUBRIEXT"/>
    <s v="CORLUBEX"/>
    <s v="A"/>
    <s v="10EMPA15"/>
    <x v="1"/>
    <d v="2023-06-14T00:00:00"/>
    <x v="247"/>
    <x v="1"/>
    <s v="CUMPLE"/>
    <n v="0.3"/>
    <n v="0.3"/>
    <n v="0"/>
    <n v="0.3"/>
    <s v="H"/>
    <n v="1"/>
  </r>
  <r>
    <s v="106278403"/>
    <s v="EMPA00039"/>
    <x v="2"/>
    <s v="EMPAQUE"/>
    <x v="1"/>
    <x v="40"/>
    <s v="LUBRIEXT"/>
    <s v="CORLUBEX"/>
    <s v="A"/>
    <s v="10EMPA15"/>
    <x v="1"/>
    <d v="2023-06-21T00:00:00"/>
    <x v="248"/>
    <x v="1"/>
    <s v="CUMPLE"/>
    <n v="0.3"/>
    <n v="0.3"/>
    <n v="0"/>
    <n v="0.3"/>
    <s v="H"/>
    <n v="1"/>
  </r>
  <r>
    <s v="106278403"/>
    <s v="EMPA00039"/>
    <x v="2"/>
    <s v="EMPAQUE"/>
    <x v="3"/>
    <x v="39"/>
    <s v="LUBRIEXT"/>
    <s v="CORLUBEX"/>
    <s v="A"/>
    <s v="10EMPA15"/>
    <x v="1"/>
    <d v="2023-06-21T00:00:00"/>
    <x v="248"/>
    <x v="1"/>
    <s v="CUMPLE"/>
    <n v="0.4"/>
    <n v="0.4"/>
    <n v="0"/>
    <n v="0.4"/>
    <s v="H"/>
    <n v="1"/>
  </r>
  <r>
    <s v="106278405"/>
    <s v="EMPA00005"/>
    <x v="3"/>
    <s v="EMPAQUE"/>
    <x v="1"/>
    <x v="38"/>
    <s v="LUBRIEXT"/>
    <s v="CORLUBEX"/>
    <s v="B"/>
    <s v="10EMPA03"/>
    <x v="1"/>
    <d v="2023-06-21T00:00:00"/>
    <x v="248"/>
    <x v="1"/>
    <s v="CUMPLE"/>
    <n v="0.3"/>
    <n v="0.3"/>
    <n v="0"/>
    <n v="0.3"/>
    <s v="H"/>
    <n v="1"/>
  </r>
  <r>
    <s v="106278405"/>
    <s v="EMPA00005"/>
    <x v="3"/>
    <s v="EMPAQUE"/>
    <x v="3"/>
    <x v="39"/>
    <s v="LUBRIEXT"/>
    <s v="CORLUBEX"/>
    <s v="B"/>
    <s v="10EMPA03"/>
    <x v="1"/>
    <d v="2023-06-21T00:00:00"/>
    <x v="248"/>
    <x v="1"/>
    <s v="CUMPLE"/>
    <n v="0.5"/>
    <n v="0.5"/>
    <n v="0"/>
    <n v="0.5"/>
    <s v="H"/>
    <n v="1"/>
  </r>
  <r>
    <s v="106280553"/>
    <s v="FORM00001"/>
    <x v="8"/>
    <s v="FORMADO"/>
    <x v="1"/>
    <x v="38"/>
    <s v="LUBRIEXT"/>
    <s v="CORLUBEX"/>
    <s v="B"/>
    <s v="10FORM01"/>
    <x v="1"/>
    <d v="2023-06-24T00:00:00"/>
    <x v="249"/>
    <x v="1"/>
    <s v="CUMPLE"/>
    <n v="0.3"/>
    <n v="0.3"/>
    <n v="0"/>
    <n v="0.3"/>
    <s v="H"/>
    <n v="1"/>
  </r>
  <r>
    <s v="106280553"/>
    <s v="FORM00001"/>
    <x v="8"/>
    <s v="FORMADO"/>
    <x v="3"/>
    <x v="39"/>
    <s v="LUBRIEXT"/>
    <s v="CORLUBEX"/>
    <s v="B"/>
    <s v="10FORM01"/>
    <x v="1"/>
    <d v="2023-06-24T00:00:00"/>
    <x v="249"/>
    <x v="1"/>
    <s v="CUMPLE"/>
    <n v="0.4"/>
    <n v="0.4"/>
    <n v="0"/>
    <n v="0.4"/>
    <s v="H"/>
    <n v="1"/>
  </r>
  <r>
    <s v="106280554"/>
    <s v="FORM00002"/>
    <x v="9"/>
    <s v="FORMADO"/>
    <x v="1"/>
    <x v="38"/>
    <s v="LUBRIEXT"/>
    <s v="CORLUBEX"/>
    <s v="B"/>
    <s v="10FORM01"/>
    <x v="1"/>
    <d v="2023-06-24T00:00:00"/>
    <x v="249"/>
    <x v="1"/>
    <s v="CUMPLE"/>
    <n v="0.3"/>
    <n v="0.3"/>
    <n v="0"/>
    <n v="0.3"/>
    <s v="H"/>
    <n v="1"/>
  </r>
  <r>
    <s v="106280554"/>
    <s v="FORM00002"/>
    <x v="9"/>
    <s v="FORMADO"/>
    <x v="3"/>
    <x v="39"/>
    <s v="LUBRIEXT"/>
    <s v="CORLUBEX"/>
    <s v="B"/>
    <s v="10FORM01"/>
    <x v="1"/>
    <d v="2023-06-24T00:00:00"/>
    <x v="249"/>
    <x v="1"/>
    <s v="CUMPLE"/>
    <n v="0.4"/>
    <n v="0.4"/>
    <n v="0"/>
    <n v="0.4"/>
    <s v="H"/>
    <n v="1"/>
  </r>
  <r>
    <s v="106280555"/>
    <s v="20091108"/>
    <x v="7"/>
    <s v="LINEA DE LARGA VIDA"/>
    <x v="1"/>
    <x v="38"/>
    <s v="LUBRIEXT"/>
    <s v="CORLUBEX"/>
    <s v="B"/>
    <s v="10FORM02"/>
    <x v="1"/>
    <d v="2023-06-24T00:00:00"/>
    <x v="249"/>
    <x v="1"/>
    <s v="CUMPLE"/>
    <n v="0.3"/>
    <n v="0.3"/>
    <n v="0"/>
    <n v="0.3"/>
    <s v="H"/>
    <n v="1"/>
  </r>
  <r>
    <s v="106280555"/>
    <s v="20091108"/>
    <x v="7"/>
    <s v="LINEA DE LARGA VIDA"/>
    <x v="3"/>
    <x v="39"/>
    <s v="LUBRIEXT"/>
    <s v="CORLUBEX"/>
    <s v="B"/>
    <s v="10FORM02"/>
    <x v="1"/>
    <d v="2023-06-24T00:00:00"/>
    <x v="249"/>
    <x v="1"/>
    <s v="CUMPLE"/>
    <n v="0.4"/>
    <n v="0.4"/>
    <n v="0"/>
    <n v="0.4"/>
    <s v="H"/>
    <n v="1"/>
  </r>
  <r>
    <s v="106286345"/>
    <s v="20183406"/>
    <x v="1"/>
    <s v="EMPAQUE RIGIDO"/>
    <x v="1"/>
    <x v="38"/>
    <s v="LUBRIEXT"/>
    <s v="CORLUBEX"/>
    <s v="B"/>
    <s v="10EMPA17"/>
    <x v="1"/>
    <d v="2023-06-26T00:00:00"/>
    <x v="250"/>
    <x v="1"/>
    <s v="CUMPLE"/>
    <n v="0.3"/>
    <n v="0.3"/>
    <n v="0"/>
    <n v="0.3"/>
    <s v="H"/>
    <n v="1"/>
  </r>
  <r>
    <s v="106292805"/>
    <s v="EMPA00039"/>
    <x v="2"/>
    <s v="EMPAQUE"/>
    <x v="1"/>
    <x v="40"/>
    <s v="LUBRIEXT"/>
    <s v="CORLUBEX"/>
    <s v="A"/>
    <s v="10EMPA15"/>
    <x v="1"/>
    <d v="2023-06-28T00:00:00"/>
    <x v="251"/>
    <x v="1"/>
    <s v="CUMPLE"/>
    <n v="0.3"/>
    <n v="0.3"/>
    <n v="0"/>
    <n v="0.3"/>
    <s v="H"/>
    <n v="1"/>
  </r>
  <r>
    <s v="106305544"/>
    <s v="EMPA00039"/>
    <x v="2"/>
    <s v="EMPAQUE"/>
    <x v="1"/>
    <x v="40"/>
    <s v="LUBRIEXT"/>
    <s v="CORLUBEX"/>
    <s v="A"/>
    <s v="10EMPA15"/>
    <x v="1"/>
    <d v="2023-07-05T00:00:00"/>
    <x v="252"/>
    <x v="1"/>
    <s v="CUMPLE"/>
    <n v="0.3"/>
    <n v="0.3"/>
    <n v="0"/>
    <n v="0.3"/>
    <s v="H"/>
    <n v="1"/>
  </r>
  <r>
    <s v="106305546"/>
    <s v="EMPA00005"/>
    <x v="3"/>
    <s v="EMPAQUE"/>
    <x v="1"/>
    <x v="38"/>
    <s v="LUBRIEXT"/>
    <s v="CORLUBEX"/>
    <s v="B"/>
    <s v="10EMPA03"/>
    <x v="1"/>
    <d v="2023-07-05T00:00:00"/>
    <x v="252"/>
    <x v="1"/>
    <s v="CUMPLE"/>
    <n v="0.3"/>
    <n v="0.3"/>
    <n v="0"/>
    <n v="0.3"/>
    <s v="H"/>
    <n v="1"/>
  </r>
  <r>
    <s v="106306507"/>
    <s v="FORM00001"/>
    <x v="8"/>
    <s v="FORMADO"/>
    <x v="1"/>
    <x v="38"/>
    <s v="LUBRIEXT"/>
    <s v="CORLUBEX"/>
    <s v="B"/>
    <s v="10FORM01"/>
    <x v="1"/>
    <d v="2023-07-08T00:00:00"/>
    <x v="253"/>
    <x v="1"/>
    <s v="CUMPLE"/>
    <n v="0.3"/>
    <n v="0.3"/>
    <n v="0"/>
    <n v="0.3"/>
    <s v="H"/>
    <n v="1"/>
  </r>
  <r>
    <s v="106306508"/>
    <s v="FORM00002"/>
    <x v="9"/>
    <s v="FORMADO"/>
    <x v="1"/>
    <x v="38"/>
    <s v="LUBRIEXT"/>
    <s v="CORLUBEX"/>
    <s v="B"/>
    <s v="10FORM01"/>
    <x v="1"/>
    <d v="2023-07-08T00:00:00"/>
    <x v="253"/>
    <x v="1"/>
    <s v="CUMPLE"/>
    <n v="0.3"/>
    <n v="0.3"/>
    <n v="0"/>
    <n v="0.3"/>
    <s v="H"/>
    <n v="1"/>
  </r>
  <r>
    <s v="106306509"/>
    <s v="20091108"/>
    <x v="7"/>
    <s v="LINEA DE LARGA VIDA"/>
    <x v="1"/>
    <x v="38"/>
    <s v="LUBRIEXT"/>
    <s v="CORLUBEX"/>
    <s v="B"/>
    <s v="10FORM02"/>
    <x v="1"/>
    <d v="2023-07-08T00:00:00"/>
    <x v="253"/>
    <x v="1"/>
    <s v="CUMPLE"/>
    <n v="0.3"/>
    <n v="0.3"/>
    <n v="0"/>
    <n v="0.3"/>
    <s v="H"/>
    <n v="1"/>
  </r>
  <r>
    <s v="106309195"/>
    <s v="20183406"/>
    <x v="1"/>
    <s v="EMPAQUE RIGIDO"/>
    <x v="1"/>
    <x v="38"/>
    <s v="LUBRIEXT"/>
    <s v="CORLUBEX"/>
    <s v="B"/>
    <s v="10EMPA17"/>
    <x v="1"/>
    <d v="2023-07-10T00:00:00"/>
    <x v="254"/>
    <x v="1"/>
    <s v="CUMPLE"/>
    <n v="0.3"/>
    <n v="0.3"/>
    <n v="0"/>
    <n v="0.3"/>
    <s v="H"/>
    <n v="1"/>
  </r>
  <r>
    <s v="106311461"/>
    <s v="EMPA00039"/>
    <x v="2"/>
    <s v="EMPAQUE"/>
    <x v="1"/>
    <x v="40"/>
    <s v="LUBRIEXT"/>
    <s v="CORLUBEX"/>
    <s v="A"/>
    <s v="10EMPA15"/>
    <x v="1"/>
    <d v="2023-07-12T00:00:00"/>
    <x v="255"/>
    <x v="1"/>
    <s v="CUMPLE"/>
    <n v="0.3"/>
    <n v="0.3"/>
    <n v="0"/>
    <n v="0.3"/>
    <s v="H"/>
    <n v="1"/>
  </r>
  <r>
    <s v="106326683"/>
    <s v="EMPA00039"/>
    <x v="2"/>
    <s v="EMPAQUE"/>
    <x v="1"/>
    <x v="40"/>
    <s v="LUBRIEXT"/>
    <s v="CORLUBEX"/>
    <s v="A"/>
    <s v="10EMPA15"/>
    <x v="1"/>
    <d v="2023-07-19T00:00:00"/>
    <x v="13"/>
    <x v="1"/>
    <s v="CUMPLE"/>
    <n v="0.3"/>
    <n v="0.3"/>
    <n v="0"/>
    <n v="0.3"/>
    <s v="H"/>
    <n v="1"/>
  </r>
  <r>
    <s v="106326683"/>
    <s v="EMPA00039"/>
    <x v="2"/>
    <s v="EMPAQUE"/>
    <x v="3"/>
    <x v="39"/>
    <s v="LUBRIEXT"/>
    <s v="CORLUBEX"/>
    <s v="A"/>
    <s v="10EMPA15"/>
    <x v="1"/>
    <d v="2023-07-19T00:00:00"/>
    <x v="13"/>
    <x v="1"/>
    <s v="CUMPLE"/>
    <n v="0.4"/>
    <n v="0.4"/>
    <n v="0"/>
    <n v="0.4"/>
    <s v="H"/>
    <n v="1"/>
  </r>
  <r>
    <s v="106326686"/>
    <s v="EMPA00005"/>
    <x v="3"/>
    <s v="EMPAQUE"/>
    <x v="1"/>
    <x v="38"/>
    <s v="LUBRIEXT"/>
    <s v="CORLUBEX"/>
    <s v="B"/>
    <s v="10EMPA03"/>
    <x v="1"/>
    <d v="2023-07-19T00:00:00"/>
    <x v="13"/>
    <x v="1"/>
    <s v="CUMPLE"/>
    <n v="0.3"/>
    <n v="0.3"/>
    <n v="0"/>
    <n v="0.3"/>
    <s v="H"/>
    <n v="1"/>
  </r>
  <r>
    <s v="106326686"/>
    <s v="EMPA00005"/>
    <x v="3"/>
    <s v="EMPAQUE"/>
    <x v="3"/>
    <x v="39"/>
    <s v="LUBRIEXT"/>
    <s v="CORLUBEX"/>
    <s v="B"/>
    <s v="10EMPA03"/>
    <x v="1"/>
    <d v="2023-07-19T00:00:00"/>
    <x v="13"/>
    <x v="1"/>
    <s v="CUMPLE"/>
    <n v="0.5"/>
    <n v="0.5"/>
    <n v="0"/>
    <n v="0.5"/>
    <s v="H"/>
    <n v="1"/>
  </r>
  <r>
    <s v="106328742"/>
    <s v="FORM00001"/>
    <x v="8"/>
    <s v="FORMADO"/>
    <x v="1"/>
    <x v="38"/>
    <s v="LUBRIEXT"/>
    <s v="CORLUBEX"/>
    <s v="B"/>
    <s v="10FORM01"/>
    <x v="1"/>
    <d v="2023-07-22T00:00:00"/>
    <x v="256"/>
    <x v="1"/>
    <s v="CUMPLE"/>
    <n v="0.3"/>
    <n v="0.3"/>
    <n v="0"/>
    <n v="0.3"/>
    <s v="H"/>
    <n v="1"/>
  </r>
  <r>
    <s v="106328742"/>
    <s v="FORM00001"/>
    <x v="8"/>
    <s v="FORMADO"/>
    <x v="3"/>
    <x v="39"/>
    <s v="LUBRIEXT"/>
    <s v="CORLUBEX"/>
    <s v="B"/>
    <s v="10FORM01"/>
    <x v="1"/>
    <d v="2023-07-22T00:00:00"/>
    <x v="256"/>
    <x v="1"/>
    <s v="CUMPLE"/>
    <n v="0.4"/>
    <n v="0.4"/>
    <n v="0"/>
    <n v="0.4"/>
    <s v="H"/>
    <n v="1"/>
  </r>
  <r>
    <s v="106328742"/>
    <s v="FORM00001"/>
    <x v="8"/>
    <s v="FORMADO"/>
    <x v="2"/>
    <x v="41"/>
    <s v="LUBRIEXT"/>
    <s v="CORLUBEX"/>
    <s v="B"/>
    <s v="10FORM01"/>
    <x v="1"/>
    <d v="2023-07-22T00:00:00"/>
    <x v="256"/>
    <x v="1"/>
    <s v="CUMPLE"/>
    <n v="1"/>
    <n v="1"/>
    <n v="0"/>
    <n v="1"/>
    <s v="H"/>
    <n v="1"/>
  </r>
  <r>
    <s v="106328743"/>
    <s v="FORM00002"/>
    <x v="9"/>
    <s v="FORMADO"/>
    <x v="1"/>
    <x v="38"/>
    <s v="LUBRIEXT"/>
    <s v="CORLUBEX"/>
    <s v="B"/>
    <s v="10FORM01"/>
    <x v="1"/>
    <d v="2023-07-22T00:00:00"/>
    <x v="256"/>
    <x v="1"/>
    <s v="CUMPLE"/>
    <n v="0.3"/>
    <n v="0.3"/>
    <n v="0"/>
    <n v="0.3"/>
    <s v="H"/>
    <n v="1"/>
  </r>
  <r>
    <s v="106328743"/>
    <s v="FORM00002"/>
    <x v="9"/>
    <s v="FORMADO"/>
    <x v="3"/>
    <x v="39"/>
    <s v="LUBRIEXT"/>
    <s v="CORLUBEX"/>
    <s v="B"/>
    <s v="10FORM01"/>
    <x v="1"/>
    <d v="2023-07-22T00:00:00"/>
    <x v="256"/>
    <x v="1"/>
    <s v="CUMPLE"/>
    <n v="0.4"/>
    <n v="0.4"/>
    <n v="0"/>
    <n v="0.4"/>
    <s v="H"/>
    <n v="1"/>
  </r>
  <r>
    <s v="106328743"/>
    <s v="FORM00002"/>
    <x v="9"/>
    <s v="FORMADO"/>
    <x v="2"/>
    <x v="41"/>
    <s v="LUBRIEXT"/>
    <s v="CORLUBEX"/>
    <s v="B"/>
    <s v="10FORM01"/>
    <x v="1"/>
    <d v="2023-07-22T00:00:00"/>
    <x v="256"/>
    <x v="1"/>
    <s v="CUMPLE"/>
    <n v="1"/>
    <n v="1"/>
    <n v="0"/>
    <n v="1"/>
    <s v="H"/>
    <n v="1"/>
  </r>
  <r>
    <s v="106328744"/>
    <s v="20091108"/>
    <x v="7"/>
    <s v="LINEA DE LARGA VIDA"/>
    <x v="1"/>
    <x v="38"/>
    <s v="LUBRIEXT"/>
    <s v="CORLUBEX"/>
    <s v="B"/>
    <s v="10FORM02"/>
    <x v="1"/>
    <d v="2023-07-22T00:00:00"/>
    <x v="256"/>
    <x v="1"/>
    <s v="CUMPLE"/>
    <n v="0.3"/>
    <n v="0.3"/>
    <n v="0"/>
    <n v="0.3"/>
    <s v="H"/>
    <n v="1"/>
  </r>
  <r>
    <s v="106328744"/>
    <s v="20091108"/>
    <x v="7"/>
    <s v="LINEA DE LARGA VIDA"/>
    <x v="3"/>
    <x v="39"/>
    <s v="LUBRIEXT"/>
    <s v="CORLUBEX"/>
    <s v="B"/>
    <s v="10FORM02"/>
    <x v="1"/>
    <d v="2023-07-22T00:00:00"/>
    <x v="257"/>
    <x v="1"/>
    <s v="CUMPLE"/>
    <n v="0.4"/>
    <n v="0.4"/>
    <n v="0"/>
    <n v="0.4"/>
    <s v="H"/>
    <n v="1"/>
  </r>
  <r>
    <s v="106328744"/>
    <s v="20091108"/>
    <x v="7"/>
    <s v="LINEA DE LARGA VIDA"/>
    <x v="2"/>
    <x v="41"/>
    <s v="LUBRIEXT"/>
    <s v="CORLUBEX"/>
    <s v="B"/>
    <s v="10FORM02"/>
    <x v="1"/>
    <d v="2023-07-22T00:00:00"/>
    <x v="256"/>
    <x v="1"/>
    <s v="CUMPLE"/>
    <n v="1"/>
    <n v="1"/>
    <n v="0"/>
    <n v="1"/>
    <s v="H"/>
    <n v="1"/>
  </r>
  <r>
    <s v="106334352"/>
    <s v="20183406"/>
    <x v="1"/>
    <s v="EMPAQUE RIGIDO"/>
    <x v="1"/>
    <x v="38"/>
    <s v="LUBRIEXT"/>
    <s v="CORLUBEX"/>
    <s v="B"/>
    <s v="10EMPA17"/>
    <x v="1"/>
    <d v="2023-07-24T00:00:00"/>
    <x v="258"/>
    <x v="1"/>
    <s v="CUMPLE"/>
    <n v="0.3"/>
    <n v="0.3"/>
    <n v="0"/>
    <n v="0.3"/>
    <s v="H"/>
    <n v="1"/>
  </r>
  <r>
    <s v="106337317"/>
    <s v="EMPA00039"/>
    <x v="2"/>
    <s v="EMPAQUE"/>
    <x v="1"/>
    <x v="40"/>
    <s v="LUBRIEXT"/>
    <s v="CORLUBEX"/>
    <s v="A"/>
    <s v="10EMPA15"/>
    <x v="1"/>
    <d v="2023-07-26T00:00:00"/>
    <x v="259"/>
    <x v="1"/>
    <s v="CUMPLE"/>
    <n v="0.3"/>
    <n v="0.3"/>
    <n v="0"/>
    <n v="0.3"/>
    <s v="H"/>
    <n v="1"/>
  </r>
  <r>
    <s v="106346423"/>
    <s v="EMPA00039"/>
    <x v="2"/>
    <s v="EMPAQUE"/>
    <x v="1"/>
    <x v="40"/>
    <s v="LUBRIEXT"/>
    <s v="CORLUBEX"/>
    <s v="A"/>
    <s v="10EMPA15"/>
    <x v="1"/>
    <d v="2023-08-02T00:00:00"/>
    <x v="260"/>
    <x v="1"/>
    <s v="CUMPLE"/>
    <n v="0.3"/>
    <n v="0.3"/>
    <n v="0"/>
    <n v="0.3"/>
    <s v="H"/>
    <n v="1"/>
  </r>
  <r>
    <s v="106346425"/>
    <s v="EMPA00005"/>
    <x v="3"/>
    <s v="EMPAQUE"/>
    <x v="1"/>
    <x v="38"/>
    <s v="LUBRIEXT"/>
    <s v="CORLUBEX"/>
    <s v="B"/>
    <s v="10EMPA03"/>
    <x v="1"/>
    <d v="2023-08-02T00:00:00"/>
    <x v="260"/>
    <x v="1"/>
    <s v="CUMPLE"/>
    <n v="0.3"/>
    <n v="0.3"/>
    <n v="0"/>
    <n v="0.3"/>
    <s v="H"/>
    <n v="1"/>
  </r>
  <r>
    <s v="106348159"/>
    <s v="FORM00001"/>
    <x v="8"/>
    <s v="FORMADO"/>
    <x v="1"/>
    <x v="38"/>
    <s v="LUBRIEXT"/>
    <s v="CORLUBEX"/>
    <s v="B"/>
    <s v="10FORM01"/>
    <x v="1"/>
    <d v="2023-08-05T00:00:00"/>
    <x v="261"/>
    <x v="1"/>
    <s v="CUMPLE"/>
    <n v="0.3"/>
    <n v="0.3"/>
    <n v="0"/>
    <n v="0.3"/>
    <s v="H"/>
    <n v="1"/>
  </r>
  <r>
    <s v="106348160"/>
    <s v="FORM00002"/>
    <x v="9"/>
    <s v="FORMADO"/>
    <x v="1"/>
    <x v="38"/>
    <s v="LUBRIEXT"/>
    <s v="CORLUBEX"/>
    <s v="B"/>
    <s v="10FORM01"/>
    <x v="1"/>
    <d v="2023-08-05T00:00:00"/>
    <x v="261"/>
    <x v="1"/>
    <s v="CUMPLE"/>
    <n v="0.3"/>
    <n v="0.3"/>
    <n v="0"/>
    <n v="0.3"/>
    <s v="H"/>
    <n v="1"/>
  </r>
  <r>
    <s v="106348161"/>
    <s v="20091108"/>
    <x v="7"/>
    <s v="LINEA DE LARGA VIDA"/>
    <x v="1"/>
    <x v="38"/>
    <s v="LUBRIEXT"/>
    <s v="CORLUBEX"/>
    <s v="B"/>
    <s v="10FORM02"/>
    <x v="1"/>
    <d v="2023-08-05T00:00:00"/>
    <x v="261"/>
    <x v="1"/>
    <s v="CUMPLE"/>
    <n v="0.3"/>
    <n v="0.3"/>
    <n v="0"/>
    <n v="0.3"/>
    <s v="H"/>
    <n v="1"/>
  </r>
  <r>
    <s v="106356295"/>
    <s v="20183406"/>
    <x v="1"/>
    <s v="EMPAQUE RIGIDO"/>
    <x v="1"/>
    <x v="38"/>
    <s v="LUBRIEXT"/>
    <s v="CORLUBEX"/>
    <s v="B"/>
    <s v="10EMPA17"/>
    <x v="1"/>
    <d v="2023-08-07T00:00:00"/>
    <x v="262"/>
    <x v="1"/>
    <s v="CUMPLE"/>
    <n v="0.5"/>
    <n v="0.3"/>
    <n v="0.2"/>
    <n v="0.3"/>
    <s v="H"/>
    <n v="1.6666666666666667"/>
  </r>
  <r>
    <s v="106360340"/>
    <s v="EMPA00039"/>
    <x v="2"/>
    <s v="EMPAQUE"/>
    <x v="1"/>
    <x v="40"/>
    <s v="LUBRIEXT"/>
    <s v="CORLUBEX"/>
    <s v="A"/>
    <s v="10EMPA15"/>
    <x v="1"/>
    <d v="2023-08-09T00:00:00"/>
    <x v="193"/>
    <x v="1"/>
    <s v="CUMPLE"/>
    <n v="0.3"/>
    <n v="0.3"/>
    <n v="0"/>
    <n v="0.3"/>
    <s v="H"/>
    <n v="1"/>
  </r>
  <r>
    <s v="106373529"/>
    <s v="EMPA00039"/>
    <x v="2"/>
    <s v="EMPAQUE"/>
    <x v="1"/>
    <x v="40"/>
    <s v="LUBRIEXT"/>
    <s v="CORLUBEX"/>
    <s v="A"/>
    <s v="10EMPA15"/>
    <x v="1"/>
    <d v="2023-08-16T00:00:00"/>
    <x v="263"/>
    <x v="1"/>
    <s v="CUMPLE"/>
    <n v="0.3"/>
    <n v="0.3"/>
    <n v="0"/>
    <n v="0.3"/>
    <s v="H"/>
    <n v="1"/>
  </r>
  <r>
    <s v="106373529"/>
    <s v="EMPA00039"/>
    <x v="2"/>
    <s v="EMPAQUE"/>
    <x v="3"/>
    <x v="39"/>
    <s v="LUBRIEXT"/>
    <s v="CORLUBEX"/>
    <s v="A"/>
    <s v="10EMPA15"/>
    <x v="1"/>
    <d v="2023-08-16T00:00:00"/>
    <x v="263"/>
    <x v="1"/>
    <s v="CUMPLE"/>
    <n v="0.4"/>
    <n v="0.4"/>
    <n v="0"/>
    <n v="0.4"/>
    <s v="H"/>
    <n v="1"/>
  </r>
  <r>
    <s v="106373531"/>
    <s v="EMPA00005"/>
    <x v="3"/>
    <s v="EMPAQUE"/>
    <x v="1"/>
    <x v="38"/>
    <s v="LUBRIEXT"/>
    <s v="CORLUBEX"/>
    <s v="B"/>
    <s v="10EMPA03"/>
    <x v="1"/>
    <d v="2023-08-16T00:00:00"/>
    <x v="263"/>
    <x v="1"/>
    <s v="CUMPLE"/>
    <n v="0.3"/>
    <n v="0.3"/>
    <n v="0"/>
    <n v="0.3"/>
    <s v="H"/>
    <n v="1"/>
  </r>
  <r>
    <s v="106373531"/>
    <s v="EMPA00005"/>
    <x v="3"/>
    <s v="EMPAQUE"/>
    <x v="3"/>
    <x v="39"/>
    <s v="LUBRIEXT"/>
    <s v="CORLUBEX"/>
    <s v="B"/>
    <s v="10EMPA03"/>
    <x v="1"/>
    <d v="2023-08-16T00:00:00"/>
    <x v="263"/>
    <x v="1"/>
    <s v="CUMPLE"/>
    <n v="0.5"/>
    <n v="0.5"/>
    <n v="0"/>
    <n v="0.5"/>
    <s v="H"/>
    <n v="1"/>
  </r>
  <r>
    <s v="106375883"/>
    <s v="FORM00001"/>
    <x v="8"/>
    <s v="FORMADO"/>
    <x v="1"/>
    <x v="38"/>
    <s v="LUBRIEXT"/>
    <s v="CORLUBEX"/>
    <s v="B"/>
    <s v="10FORM01"/>
    <x v="1"/>
    <d v="2023-08-19T00:00:00"/>
    <x v="201"/>
    <x v="1"/>
    <s v="CUMPLE"/>
    <n v="0.3"/>
    <n v="0.3"/>
    <n v="0"/>
    <n v="0.3"/>
    <s v="H"/>
    <n v="1"/>
  </r>
  <r>
    <s v="106375883"/>
    <s v="FORM00001"/>
    <x v="8"/>
    <s v="FORMADO"/>
    <x v="3"/>
    <x v="39"/>
    <s v="LUBRIEXT"/>
    <s v="CORLUBEX"/>
    <s v="B"/>
    <s v="10FORM01"/>
    <x v="1"/>
    <d v="2023-08-19T00:00:00"/>
    <x v="201"/>
    <x v="1"/>
    <s v="CUMPLE"/>
    <n v="0.4"/>
    <n v="0.4"/>
    <n v="0"/>
    <n v="0.4"/>
    <s v="H"/>
    <n v="1"/>
  </r>
  <r>
    <s v="106375884"/>
    <s v="FORM00002"/>
    <x v="9"/>
    <s v="FORMADO"/>
    <x v="1"/>
    <x v="38"/>
    <s v="LUBRIEXT"/>
    <s v="CORLUBEX"/>
    <s v="B"/>
    <s v="10FORM01"/>
    <x v="1"/>
    <d v="2023-08-19T00:00:00"/>
    <x v="201"/>
    <x v="1"/>
    <s v="CUMPLE"/>
    <n v="0.3"/>
    <n v="0.3"/>
    <n v="0"/>
    <n v="0.3"/>
    <s v="H"/>
    <n v="1"/>
  </r>
  <r>
    <s v="106375884"/>
    <s v="FORM00002"/>
    <x v="9"/>
    <s v="FORMADO"/>
    <x v="3"/>
    <x v="39"/>
    <s v="LUBRIEXT"/>
    <s v="CORLUBEX"/>
    <s v="B"/>
    <s v="10FORM01"/>
    <x v="1"/>
    <d v="2023-08-19T00:00:00"/>
    <x v="201"/>
    <x v="1"/>
    <s v="CUMPLE"/>
    <n v="0.4"/>
    <n v="0.4"/>
    <n v="0"/>
    <n v="0.4"/>
    <s v="H"/>
    <n v="1"/>
  </r>
  <r>
    <s v="106375885"/>
    <s v="20091108"/>
    <x v="7"/>
    <s v="LINEA DE LARGA VIDA"/>
    <x v="1"/>
    <x v="38"/>
    <s v="LUBRIEXT"/>
    <s v="CORLUBEX"/>
    <s v="B"/>
    <s v="10FORM02"/>
    <x v="1"/>
    <d v="2023-08-19T00:00:00"/>
    <x v="201"/>
    <x v="1"/>
    <s v="CUMPLE"/>
    <n v="0.3"/>
    <n v="0.3"/>
    <n v="0"/>
    <n v="0.3"/>
    <s v="H"/>
    <n v="1"/>
  </r>
  <r>
    <s v="106375885"/>
    <s v="20091108"/>
    <x v="7"/>
    <s v="LINEA DE LARGA VIDA"/>
    <x v="3"/>
    <x v="39"/>
    <s v="LUBRIEXT"/>
    <s v="CORLUBEX"/>
    <s v="B"/>
    <s v="10FORM02"/>
    <x v="1"/>
    <d v="2023-08-19T00:00:00"/>
    <x v="201"/>
    <x v="1"/>
    <s v="CUMPLE"/>
    <n v="0.4"/>
    <n v="0.4"/>
    <n v="0"/>
    <n v="0.4"/>
    <s v="H"/>
    <n v="1"/>
  </r>
  <r>
    <s v="106381794"/>
    <s v="20183406"/>
    <x v="1"/>
    <s v="EMPAQUE RIGIDO"/>
    <x v="1"/>
    <x v="38"/>
    <s v="LUBRIEXT"/>
    <s v="CORLUBEX"/>
    <s v="B"/>
    <s v="10EMPA17"/>
    <x v="1"/>
    <d v="2023-08-21T00:00:00"/>
    <x v="197"/>
    <x v="1"/>
    <s v="CUMPLE"/>
    <n v="0.3"/>
    <n v="0.3"/>
    <n v="0"/>
    <n v="0.3"/>
    <s v="H"/>
    <n v="1"/>
  </r>
  <r>
    <s v="106385444"/>
    <s v="EMPA00039"/>
    <x v="2"/>
    <s v="EMPAQUE"/>
    <x v="1"/>
    <x v="40"/>
    <s v="LUBRIEXT"/>
    <s v="CORLUBEX"/>
    <s v="A"/>
    <s v="10EMPA15"/>
    <x v="1"/>
    <d v="2023-08-23T00:00:00"/>
    <x v="195"/>
    <x v="1"/>
    <s v="CUMPLE"/>
    <n v="0.3"/>
    <n v="0.3"/>
    <n v="0"/>
    <n v="0.3"/>
    <s v="H"/>
    <n v="1"/>
  </r>
  <r>
    <s v="106400380"/>
    <s v="EMPA00039"/>
    <x v="2"/>
    <s v="EMPAQUE"/>
    <x v="1"/>
    <x v="40"/>
    <s v="LUBRIEXT"/>
    <s v="CORLUBEX"/>
    <s v="A"/>
    <s v="10EMPA15"/>
    <x v="1"/>
    <d v="2023-08-30T00:00:00"/>
    <x v="264"/>
    <x v="1"/>
    <s v="CUMPLE"/>
    <n v="0.3"/>
    <n v="0.3"/>
    <n v="0"/>
    <n v="0.3"/>
    <s v="H"/>
    <n v="1"/>
  </r>
  <r>
    <s v="106400382"/>
    <s v="EMPA00005"/>
    <x v="3"/>
    <s v="EMPAQUE"/>
    <x v="1"/>
    <x v="38"/>
    <s v="LUBRIEXT"/>
    <s v="CORLUBEX"/>
    <s v="B"/>
    <s v="10EMPA03"/>
    <x v="1"/>
    <d v="2023-08-30T00:00:00"/>
    <x v="264"/>
    <x v="1"/>
    <s v="CUMPLE"/>
    <n v="0.3"/>
    <n v="0.3"/>
    <n v="0"/>
    <n v="0.3"/>
    <s v="H"/>
    <n v="1"/>
  </r>
  <r>
    <s v="106402780"/>
    <s v="FORM00001"/>
    <x v="8"/>
    <s v="FORMADO"/>
    <x v="1"/>
    <x v="38"/>
    <s v="LUBRIEXT"/>
    <s v="CORLUBEX"/>
    <s v="B"/>
    <s v="10FORM01"/>
    <x v="1"/>
    <d v="2023-09-02T00:00:00"/>
    <x v="265"/>
    <x v="1"/>
    <s v="CUMPLE"/>
    <n v="0.3"/>
    <n v="0.3"/>
    <n v="0"/>
    <n v="0.3"/>
    <s v="H"/>
    <n v="1"/>
  </r>
  <r>
    <s v="106402781"/>
    <s v="FORM00002"/>
    <x v="9"/>
    <s v="FORMADO"/>
    <x v="1"/>
    <x v="38"/>
    <s v="LUBRIEXT"/>
    <s v="CORLUBEX"/>
    <s v="B"/>
    <s v="10FORM01"/>
    <x v="1"/>
    <d v="2023-09-02T00:00:00"/>
    <x v="265"/>
    <x v="1"/>
    <s v="CUMPLE"/>
    <n v="0.3"/>
    <n v="0.3"/>
    <n v="0"/>
    <n v="0.3"/>
    <s v="H"/>
    <n v="1"/>
  </r>
  <r>
    <s v="106402782"/>
    <s v="20091108"/>
    <x v="7"/>
    <s v="LINEA DE LARGA VIDA"/>
    <x v="1"/>
    <x v="38"/>
    <s v="LUBRIEXT"/>
    <s v="CORLUBEX"/>
    <s v="B"/>
    <s v="10FORM02"/>
    <x v="1"/>
    <d v="2023-09-02T00:00:00"/>
    <x v="265"/>
    <x v="1"/>
    <s v="CUMPLE"/>
    <n v="1"/>
    <n v="0.3"/>
    <n v="0.7"/>
    <n v="0.3"/>
    <s v="H"/>
    <n v="3.3333333333333335"/>
  </r>
  <r>
    <s v="106409683"/>
    <s v="20183406"/>
    <x v="1"/>
    <s v="EMPAQUE RIGIDO"/>
    <x v="1"/>
    <x v="38"/>
    <s v="LUBRIEXT"/>
    <s v="CORLUBEX"/>
    <s v="B"/>
    <s v="10EMPA17"/>
    <x v="1"/>
    <d v="2023-09-04T00:00:00"/>
    <x v="266"/>
    <x v="1"/>
    <s v="CUMPLE"/>
    <n v="0.3"/>
    <n v="0.3"/>
    <n v="0"/>
    <n v="0.3"/>
    <s v="H"/>
    <n v="1"/>
  </r>
  <r>
    <s v="106414780"/>
    <s v="EMPA00039"/>
    <x v="2"/>
    <s v="EMPAQUE"/>
    <x v="1"/>
    <x v="40"/>
    <s v="LUBRIEXT"/>
    <s v="CORLUBEX"/>
    <s v="A"/>
    <s v="10EMPA15"/>
    <x v="1"/>
    <d v="2023-09-06T00:00:00"/>
    <x v="267"/>
    <x v="1"/>
    <s v="CUMPLE"/>
    <n v="0.5"/>
    <n v="0.3"/>
    <n v="0.2"/>
    <n v="0.3"/>
    <s v="H"/>
    <n v="1.6666666666666667"/>
  </r>
  <r>
    <s v="106425471"/>
    <s v="EMPA00039"/>
    <x v="2"/>
    <s v="EMPAQUE"/>
    <x v="1"/>
    <x v="40"/>
    <s v="LUBRIEXT"/>
    <s v="CORLUBEX"/>
    <s v="A"/>
    <s v="10EMPA15"/>
    <x v="1"/>
    <d v="2023-09-13T00:00:00"/>
    <x v="187"/>
    <x v="1"/>
    <s v="CUMPLE"/>
    <n v="0.3"/>
    <n v="0.3"/>
    <n v="0"/>
    <n v="0.3"/>
    <s v="H"/>
    <n v="1"/>
  </r>
  <r>
    <s v="106425471"/>
    <s v="EMPA00039"/>
    <x v="2"/>
    <s v="EMPAQUE"/>
    <x v="3"/>
    <x v="39"/>
    <s v="LUBRIEXT"/>
    <s v="CORLUBEX"/>
    <s v="A"/>
    <s v="10EMPA15"/>
    <x v="1"/>
    <d v="2023-09-13T00:00:00"/>
    <x v="187"/>
    <x v="1"/>
    <s v="CUMPLE"/>
    <n v="0.3"/>
    <n v="0.4"/>
    <n v="-0.10000000000000003"/>
    <n v="0.4"/>
    <s v="H"/>
    <n v="0.74999999999999989"/>
  </r>
  <r>
    <s v="106425473"/>
    <s v="EMPA00005"/>
    <x v="3"/>
    <s v="EMPAQUE"/>
    <x v="1"/>
    <x v="38"/>
    <s v="LUBRIEXT"/>
    <s v="CORLUBEX"/>
    <s v="B"/>
    <s v="10EMPA03"/>
    <x v="1"/>
    <d v="2023-09-13T00:00:00"/>
    <x v="187"/>
    <x v="1"/>
    <s v="CUMPLE"/>
    <n v="0.3"/>
    <n v="0.3"/>
    <n v="0"/>
    <n v="0.3"/>
    <s v="H"/>
    <n v="1"/>
  </r>
  <r>
    <s v="106425473"/>
    <s v="EMPA00005"/>
    <x v="3"/>
    <s v="EMPAQUE"/>
    <x v="3"/>
    <x v="39"/>
    <s v="LUBRIEXT"/>
    <s v="CORLUBEX"/>
    <s v="B"/>
    <s v="10EMPA03"/>
    <x v="1"/>
    <d v="2023-09-13T00:00:00"/>
    <x v="187"/>
    <x v="1"/>
    <s v="CUMPLE"/>
    <n v="0.3"/>
    <n v="0.5"/>
    <n v="-0.2"/>
    <n v="0.5"/>
    <s v="H"/>
    <n v="0.6"/>
  </r>
  <r>
    <s v="106427421"/>
    <s v="FORM00001"/>
    <x v="8"/>
    <s v="FORMADO"/>
    <x v="1"/>
    <x v="38"/>
    <s v="LUBRIEXT"/>
    <s v="CORLUBEX"/>
    <s v="B"/>
    <s v="10FORM01"/>
    <x v="1"/>
    <d v="2023-09-16T00:00:00"/>
    <x v="184"/>
    <x v="1"/>
    <s v="CUMPLE"/>
    <n v="1"/>
    <n v="0.3"/>
    <n v="0.7"/>
    <n v="0.3"/>
    <s v="H"/>
    <n v="3.3333333333333335"/>
  </r>
  <r>
    <s v="106427421"/>
    <s v="FORM00001"/>
    <x v="8"/>
    <s v="FORMADO"/>
    <x v="3"/>
    <x v="39"/>
    <s v="LUBRIEXT"/>
    <s v="CORLUBEX"/>
    <s v="B"/>
    <s v="10FORM01"/>
    <x v="1"/>
    <d v="2023-09-16T00:00:00"/>
    <x v="184"/>
    <x v="1"/>
    <s v="CUMPLE"/>
    <n v="1.3"/>
    <n v="0.4"/>
    <n v="0.9"/>
    <n v="0.4"/>
    <s v="H"/>
    <n v="3.25"/>
  </r>
  <r>
    <s v="106427422"/>
    <s v="FORM00002"/>
    <x v="9"/>
    <s v="FORMADO"/>
    <x v="1"/>
    <x v="38"/>
    <s v="LUBRIEXT"/>
    <s v="CORLUBEX"/>
    <s v="B"/>
    <s v="10FORM01"/>
    <x v="1"/>
    <d v="2023-09-16T00:00:00"/>
    <x v="184"/>
    <x v="1"/>
    <s v="CUMPLE"/>
    <n v="0.3"/>
    <n v="0.3"/>
    <n v="0"/>
    <n v="0.3"/>
    <s v="H"/>
    <n v="1"/>
  </r>
  <r>
    <s v="106427422"/>
    <s v="FORM00002"/>
    <x v="9"/>
    <s v="FORMADO"/>
    <x v="3"/>
    <x v="39"/>
    <s v="LUBRIEXT"/>
    <s v="CORLUBEX"/>
    <s v="B"/>
    <s v="10FORM01"/>
    <x v="1"/>
    <d v="2023-09-16T00:00:00"/>
    <x v="184"/>
    <x v="1"/>
    <s v="CUMPLE"/>
    <n v="0.5"/>
    <n v="0.4"/>
    <n v="9.9999999999999978E-2"/>
    <n v="0.4"/>
    <s v="H"/>
    <n v="1.25"/>
  </r>
  <r>
    <s v="106427423"/>
    <s v="20091108"/>
    <x v="7"/>
    <s v="LINEA DE LARGA VIDA"/>
    <x v="1"/>
    <x v="38"/>
    <s v="LUBRIEXT"/>
    <s v="CORLUBEX"/>
    <s v="B"/>
    <s v="10FORM02"/>
    <x v="1"/>
    <d v="2023-09-16T00:00:00"/>
    <x v="184"/>
    <x v="1"/>
    <s v="CUMPLE"/>
    <n v="1"/>
    <n v="0.3"/>
    <n v="0.7"/>
    <n v="0.3"/>
    <s v="H"/>
    <n v="3.3333333333333335"/>
  </r>
  <r>
    <s v="106427423"/>
    <s v="20091108"/>
    <x v="7"/>
    <s v="LINEA DE LARGA VIDA"/>
    <x v="3"/>
    <x v="39"/>
    <s v="LUBRIEXT"/>
    <s v="CORLUBEX"/>
    <s v="B"/>
    <s v="10FORM02"/>
    <x v="1"/>
    <d v="2023-09-16T00:00:00"/>
    <x v="184"/>
    <x v="1"/>
    <s v="CUMPLE"/>
    <n v="0.6"/>
    <n v="0.4"/>
    <n v="0.19999999999999996"/>
    <n v="0.4"/>
    <s v="H"/>
    <n v="1.4999999999999998"/>
  </r>
  <r>
    <s v="106432846"/>
    <s v="20183406"/>
    <x v="1"/>
    <s v="EMPAQUE RIGIDO"/>
    <x v="1"/>
    <x v="38"/>
    <s v="LUBRIEXT"/>
    <s v="CORLUBEX"/>
    <s v="B"/>
    <s v="10EMPA17"/>
    <x v="1"/>
    <d v="2023-09-18T00:00:00"/>
    <x v="268"/>
    <x v="1"/>
    <s v="CUMPLE"/>
    <n v="0.4"/>
    <n v="0.3"/>
    <n v="0.10000000000000003"/>
    <n v="0.3"/>
    <s v="H"/>
    <n v="1.3333333333333335"/>
  </r>
  <r>
    <s v="106437472"/>
    <s v="EMPA00039"/>
    <x v="2"/>
    <s v="EMPAQUE"/>
    <x v="1"/>
    <x v="40"/>
    <s v="LUBRIEXT"/>
    <s v="CORLUBEX"/>
    <s v="A"/>
    <s v="10EMPA15"/>
    <x v="1"/>
    <d v="2023-09-20T00:00:00"/>
    <x v="269"/>
    <x v="1"/>
    <s v="CUMPLE"/>
    <n v="0.1"/>
    <n v="0.3"/>
    <n v="-0.19999999999999998"/>
    <n v="0.3"/>
    <s v="H"/>
    <n v="0.33333333333333337"/>
  </r>
  <r>
    <s v="106450375"/>
    <s v="EMPA00039"/>
    <x v="2"/>
    <s v="EMPAQUE"/>
    <x v="1"/>
    <x v="40"/>
    <s v="LUBRIEXT"/>
    <s v="CORLUBEX"/>
    <s v="A"/>
    <s v="10EMPA15"/>
    <x v="1"/>
    <d v="2023-09-27T00:00:00"/>
    <x v="181"/>
    <x v="1"/>
    <s v="CUMPLE"/>
    <n v="0.5"/>
    <n v="0.3"/>
    <n v="0.2"/>
    <n v="0.3"/>
    <s v="H"/>
    <n v="1.6666666666666667"/>
  </r>
  <r>
    <s v="106450377"/>
    <s v="EMPA00005"/>
    <x v="3"/>
    <s v="EMPAQUE"/>
    <x v="1"/>
    <x v="38"/>
    <s v="LUBRIEXT"/>
    <s v="CORLUBEX"/>
    <s v="B"/>
    <s v="10EMPA03"/>
    <x v="1"/>
    <d v="2023-09-27T00:00:00"/>
    <x v="181"/>
    <x v="1"/>
    <s v="CUMPLE"/>
    <n v="0.2"/>
    <n v="0.3"/>
    <n v="-9.9999999999999978E-2"/>
    <n v="0.3"/>
    <s v="H"/>
    <n v="0.66666666666666674"/>
  </r>
  <r>
    <s v="106452593"/>
    <s v="FORM00001"/>
    <x v="8"/>
    <s v="FORMADO"/>
    <x v="1"/>
    <x v="38"/>
    <s v="LUBRIEXT"/>
    <s v="CORLUBEX"/>
    <s v="B"/>
    <s v="10FORM01"/>
    <x v="1"/>
    <d v="2023-09-30T00:00:00"/>
    <x v="178"/>
    <x v="1"/>
    <s v="CUMPLE"/>
    <n v="0.3"/>
    <n v="0.3"/>
    <n v="0"/>
    <n v="0.3"/>
    <s v="H"/>
    <n v="1"/>
  </r>
  <r>
    <s v="106452594"/>
    <s v="FORM00002"/>
    <x v="9"/>
    <s v="FORMADO"/>
    <x v="1"/>
    <x v="38"/>
    <s v="LUBRIEXT"/>
    <s v="CORLUBEX"/>
    <s v="B"/>
    <s v="10FORM01"/>
    <x v="1"/>
    <d v="2023-09-30T00:00:00"/>
    <x v="178"/>
    <x v="1"/>
    <s v="CUMPLE"/>
    <n v="0.7"/>
    <n v="0.3"/>
    <n v="0.39999999999999997"/>
    <n v="0.3"/>
    <s v="H"/>
    <n v="2.3333333333333335"/>
  </r>
  <r>
    <s v="106452595"/>
    <s v="20091108"/>
    <x v="7"/>
    <s v="LINEA DE LARGA VIDA"/>
    <x v="1"/>
    <x v="38"/>
    <s v="LUBRIEXT"/>
    <s v="CORLUBEX"/>
    <s v="B"/>
    <s v="10FORM02"/>
    <x v="1"/>
    <d v="2023-09-30T00:00:00"/>
    <x v="178"/>
    <x v="1"/>
    <s v="CUMPLE"/>
    <n v="0.3"/>
    <n v="0.3"/>
    <n v="0"/>
    <n v="0.3"/>
    <s v="H"/>
    <n v="1"/>
  </r>
  <r>
    <s v="106460801"/>
    <s v="20183406"/>
    <x v="1"/>
    <s v="EMPAQUE RIGIDO"/>
    <x v="1"/>
    <x v="38"/>
    <s v="LUBRIEXT"/>
    <s v="CORLUBEX"/>
    <s v="B"/>
    <s v="10EMPA17"/>
    <x v="1"/>
    <d v="2023-10-02T00:00:00"/>
    <x v="270"/>
    <x v="1"/>
    <s v="CUMPLE"/>
    <n v="0.3"/>
    <n v="0.3"/>
    <n v="0"/>
    <n v="0.3"/>
    <s v="H"/>
    <n v="1"/>
  </r>
  <r>
    <s v="106464737"/>
    <s v="EMPA00039"/>
    <x v="2"/>
    <s v="EMPAQUE"/>
    <x v="1"/>
    <x v="40"/>
    <s v="LUBRIEXT"/>
    <s v="CORLUBEX"/>
    <s v="A"/>
    <s v="10EMPA15"/>
    <x v="1"/>
    <d v="2023-10-04T00:00:00"/>
    <x v="271"/>
    <x v="1"/>
    <s v="CUMPLE"/>
    <n v="0.3"/>
    <n v="0.3"/>
    <n v="0"/>
    <n v="0.3"/>
    <s v="H"/>
    <n v="1"/>
  </r>
  <r>
    <s v="106477678"/>
    <s v="EMPA00039"/>
    <x v="2"/>
    <s v="EMPAQUE"/>
    <x v="1"/>
    <x v="40"/>
    <s v="LUBRIEXT"/>
    <s v="CORLUBEX"/>
    <s v="A"/>
    <s v="10EMPA15"/>
    <x v="1"/>
    <d v="2023-10-11T00:00:00"/>
    <x v="172"/>
    <x v="1"/>
    <s v="CUMPLE"/>
    <n v="0.3"/>
    <n v="0.3"/>
    <n v="0"/>
    <n v="0.3"/>
    <s v="H"/>
    <n v="1"/>
  </r>
  <r>
    <s v="106477678"/>
    <s v="EMPA00039"/>
    <x v="2"/>
    <s v="EMPAQUE"/>
    <x v="3"/>
    <x v="39"/>
    <s v="LUBRIEXT"/>
    <s v="CORLUBEX"/>
    <s v="A"/>
    <s v="10EMPA15"/>
    <x v="1"/>
    <d v="2023-10-11T00:00:00"/>
    <x v="172"/>
    <x v="1"/>
    <s v="CUMPLE"/>
    <n v="0.4"/>
    <n v="0.4"/>
    <n v="0"/>
    <n v="0.4"/>
    <s v="H"/>
    <n v="1"/>
  </r>
  <r>
    <s v="106477680"/>
    <s v="EMPA00005"/>
    <x v="3"/>
    <s v="EMPAQUE"/>
    <x v="1"/>
    <x v="38"/>
    <s v="LUBRIEXT"/>
    <s v="CORLUBEX"/>
    <s v="B"/>
    <s v="10EMPA03"/>
    <x v="1"/>
    <d v="2023-10-11T00:00:00"/>
    <x v="172"/>
    <x v="1"/>
    <s v="CUMPLE"/>
    <n v="0.3"/>
    <n v="0.3"/>
    <n v="0"/>
    <n v="0.3"/>
    <s v="H"/>
    <n v="1"/>
  </r>
  <r>
    <s v="106477680"/>
    <s v="EMPA00005"/>
    <x v="3"/>
    <s v="EMPAQUE"/>
    <x v="3"/>
    <x v="39"/>
    <s v="LUBRIEXT"/>
    <s v="CORLUBEX"/>
    <s v="B"/>
    <s v="10EMPA03"/>
    <x v="1"/>
    <d v="2023-10-11T00:00:00"/>
    <x v="172"/>
    <x v="1"/>
    <s v="CUMPLE"/>
    <n v="0.5"/>
    <n v="0.5"/>
    <n v="0"/>
    <n v="0.5"/>
    <s v="H"/>
    <n v="1"/>
  </r>
  <r>
    <s v="106479909"/>
    <s v="FORM00001"/>
    <x v="8"/>
    <s v="FORMADO"/>
    <x v="1"/>
    <x v="38"/>
    <s v="LUBRIEXT"/>
    <s v="CORLUBEX"/>
    <s v="B"/>
    <s v="10FORM01"/>
    <x v="1"/>
    <d v="2023-10-14T00:00:00"/>
    <x v="96"/>
    <x v="1"/>
    <s v="CUMPLE"/>
    <n v="0.3"/>
    <n v="0.3"/>
    <n v="0"/>
    <n v="0.3"/>
    <s v="H"/>
    <n v="1"/>
  </r>
  <r>
    <s v="106479909"/>
    <s v="FORM00001"/>
    <x v="8"/>
    <s v="FORMADO"/>
    <x v="3"/>
    <x v="39"/>
    <s v="LUBRIEXT"/>
    <s v="CORLUBEX"/>
    <s v="B"/>
    <s v="10FORM01"/>
    <x v="1"/>
    <d v="2023-10-14T00:00:00"/>
    <x v="96"/>
    <x v="1"/>
    <s v="CUMPLE"/>
    <n v="0.4"/>
    <n v="0.4"/>
    <n v="0"/>
    <n v="0.4"/>
    <s v="H"/>
    <n v="1"/>
  </r>
  <r>
    <s v="106479910"/>
    <s v="FORM00002"/>
    <x v="9"/>
    <s v="FORMADO"/>
    <x v="1"/>
    <x v="38"/>
    <s v="LUBRIEXT"/>
    <s v="CORLUBEX"/>
    <s v="B"/>
    <s v="10FORM01"/>
    <x v="1"/>
    <d v="2023-10-14T00:00:00"/>
    <x v="96"/>
    <x v="1"/>
    <s v="CUMPLE"/>
    <n v="0.3"/>
    <n v="0.3"/>
    <n v="0"/>
    <n v="0.3"/>
    <s v="H"/>
    <n v="1"/>
  </r>
  <r>
    <s v="106479910"/>
    <s v="FORM00002"/>
    <x v="9"/>
    <s v="FORMADO"/>
    <x v="3"/>
    <x v="39"/>
    <s v="LUBRIEXT"/>
    <s v="CORLUBEX"/>
    <s v="B"/>
    <s v="10FORM01"/>
    <x v="1"/>
    <d v="2023-10-14T00:00:00"/>
    <x v="96"/>
    <x v="1"/>
    <s v="CUMPLE"/>
    <n v="0.4"/>
    <n v="0.4"/>
    <n v="0"/>
    <n v="0.4"/>
    <s v="H"/>
    <n v="1"/>
  </r>
  <r>
    <s v="106479911"/>
    <s v="20091108"/>
    <x v="7"/>
    <s v="LINEA DE LARGA VIDA"/>
    <x v="1"/>
    <x v="38"/>
    <s v="LUBRIEXT"/>
    <s v="CORLUBEX"/>
    <s v="B"/>
    <s v="10FORM02"/>
    <x v="1"/>
    <d v="2023-10-14T00:00:00"/>
    <x v="96"/>
    <x v="1"/>
    <s v="CUMPLE"/>
    <n v="0.3"/>
    <n v="0.3"/>
    <n v="0"/>
    <n v="0.3"/>
    <s v="H"/>
    <n v="1"/>
  </r>
  <r>
    <s v="106479911"/>
    <s v="20091108"/>
    <x v="7"/>
    <s v="LINEA DE LARGA VIDA"/>
    <x v="3"/>
    <x v="39"/>
    <s v="LUBRIEXT"/>
    <s v="CORLUBEX"/>
    <s v="B"/>
    <s v="10FORM02"/>
    <x v="1"/>
    <d v="2023-10-14T00:00:00"/>
    <x v="96"/>
    <x v="1"/>
    <s v="CUMPLE"/>
    <n v="0.4"/>
    <n v="0.4"/>
    <n v="0"/>
    <n v="0.4"/>
    <s v="H"/>
    <n v="1"/>
  </r>
  <r>
    <s v="106485626"/>
    <s v="20183406"/>
    <x v="1"/>
    <s v="EMPAQUE RIGIDO"/>
    <x v="1"/>
    <x v="38"/>
    <s v="LUBRIEXT"/>
    <s v="CORLUBEX"/>
    <s v="B"/>
    <s v="10EMPA17"/>
    <x v="1"/>
    <d v="2023-10-16T00:00:00"/>
    <x v="159"/>
    <x v="1"/>
    <s v="CUMPLE"/>
    <n v="0.3"/>
    <n v="0.3"/>
    <n v="0"/>
    <n v="0.3"/>
    <s v="H"/>
    <n v="1"/>
  </r>
  <r>
    <s v="106491121"/>
    <s v="EMPA00039"/>
    <x v="2"/>
    <s v="EMPAQUE"/>
    <x v="1"/>
    <x v="40"/>
    <s v="LUBRIEXT"/>
    <s v="CORLUBEX"/>
    <s v="A"/>
    <s v="10EMPA15"/>
    <x v="1"/>
    <d v="2023-10-18T00:00:00"/>
    <x v="158"/>
    <x v="1"/>
    <s v="CUMPLE"/>
    <n v="0.3"/>
    <n v="0.3"/>
    <n v="0"/>
    <n v="0.3"/>
    <s v="H"/>
    <n v="1"/>
  </r>
  <r>
    <s v="106511369"/>
    <s v="EMPA00039"/>
    <x v="2"/>
    <s v="EMPAQUE"/>
    <x v="1"/>
    <x v="40"/>
    <s v="LUBRIEXT"/>
    <s v="CORLUBEX"/>
    <s v="A"/>
    <s v="10EMPA15"/>
    <x v="1"/>
    <d v="2023-10-25T00:00:00"/>
    <x v="173"/>
    <x v="1"/>
    <s v="CUMPLE"/>
    <n v="0.3"/>
    <n v="0.3"/>
    <n v="0"/>
    <n v="0.3"/>
    <s v="H"/>
    <n v="1"/>
  </r>
  <r>
    <s v="106511372"/>
    <s v="EMPA00005"/>
    <x v="3"/>
    <s v="EMPAQUE"/>
    <x v="1"/>
    <x v="38"/>
    <s v="LUBRIEXT"/>
    <s v="CORLUBEX"/>
    <s v="B"/>
    <s v="10EMPA03"/>
    <x v="1"/>
    <d v="2023-10-25T00:00:00"/>
    <x v="173"/>
    <x v="1"/>
    <s v="CUMPLE"/>
    <n v="0.3"/>
    <n v="0.3"/>
    <n v="0"/>
    <n v="0.3"/>
    <s v="H"/>
    <n v="1"/>
  </r>
  <r>
    <s v="106513511"/>
    <s v="FORM00001"/>
    <x v="8"/>
    <s v="FORMADO"/>
    <x v="1"/>
    <x v="38"/>
    <s v="LUBRIEXT"/>
    <s v="CORLUBEX"/>
    <s v="B"/>
    <s v="10FORM01"/>
    <x v="1"/>
    <d v="2023-10-28T00:00:00"/>
    <x v="170"/>
    <x v="1"/>
    <s v="CUMPLE"/>
    <n v="0.3"/>
    <n v="0.3"/>
    <n v="0"/>
    <n v="0.3"/>
    <s v="H"/>
    <n v="1"/>
  </r>
  <r>
    <s v="106513512"/>
    <s v="FORM00002"/>
    <x v="9"/>
    <s v="FORMADO"/>
    <x v="1"/>
    <x v="38"/>
    <s v="LUBRIEXT"/>
    <s v="CORLUBEX"/>
    <s v="B"/>
    <s v="10FORM01"/>
    <x v="1"/>
    <d v="2023-10-28T00:00:00"/>
    <x v="170"/>
    <x v="1"/>
    <s v="CUMPLE"/>
    <n v="0.3"/>
    <n v="0.3"/>
    <n v="0"/>
    <n v="0.3"/>
    <s v="H"/>
    <n v="1"/>
  </r>
  <r>
    <s v="106513513"/>
    <s v="20091108"/>
    <x v="7"/>
    <s v="LINEA DE LARGA VIDA"/>
    <x v="1"/>
    <x v="38"/>
    <s v="LUBRIEXT"/>
    <s v="CORLUBEX"/>
    <s v="B"/>
    <s v="10FORM02"/>
    <x v="1"/>
    <d v="2023-10-28T00:00:00"/>
    <x v="170"/>
    <x v="1"/>
    <s v="CUMPLE"/>
    <n v="0.3"/>
    <n v="0.3"/>
    <n v="0"/>
    <n v="0.3"/>
    <s v="H"/>
    <n v="1"/>
  </r>
  <r>
    <s v="106519519"/>
    <s v="20183406"/>
    <x v="1"/>
    <s v="EMPAQUE RIGIDO"/>
    <x v="1"/>
    <x v="38"/>
    <s v="LUBRIEXT"/>
    <s v="CORLUBEX"/>
    <s v="B"/>
    <s v="10EMPA17"/>
    <x v="1"/>
    <d v="2023-10-30T00:00:00"/>
    <x v="272"/>
    <x v="1"/>
    <s v="CUMPLE"/>
    <n v="0.3"/>
    <n v="0.3"/>
    <n v="0"/>
    <n v="0.3"/>
    <s v="H"/>
    <n v="1"/>
  </r>
  <r>
    <s v="106524271"/>
    <s v="EMPA00039"/>
    <x v="2"/>
    <s v="EMPAQUE"/>
    <x v="1"/>
    <x v="40"/>
    <s v="LUBRIEXT"/>
    <s v="CORLUBEX"/>
    <s v="A"/>
    <s v="10EMPA15"/>
    <x v="1"/>
    <d v="2023-11-01T00:00:00"/>
    <x v="273"/>
    <x v="1"/>
    <s v="CUMPLE"/>
    <n v="0.3"/>
    <n v="0.3"/>
    <n v="0"/>
    <n v="0.3"/>
    <s v="H"/>
    <n v="1"/>
  </r>
  <r>
    <s v="106536262"/>
    <s v="EMPA00039"/>
    <x v="2"/>
    <s v="EMPAQUE"/>
    <x v="1"/>
    <x v="40"/>
    <s v="LUBRIEXT"/>
    <s v="CORLUBEX"/>
    <s v="A"/>
    <s v="10EMPA15"/>
    <x v="1"/>
    <d v="2023-11-08T00:00:00"/>
    <x v="163"/>
    <x v="1"/>
    <s v="CUMPLE"/>
    <n v="0.3"/>
    <n v="0.3"/>
    <n v="0"/>
    <n v="0.3"/>
    <s v="H"/>
    <n v="1"/>
  </r>
  <r>
    <s v="106536262"/>
    <s v="EMPA00039"/>
    <x v="2"/>
    <s v="EMPAQUE"/>
    <x v="3"/>
    <x v="39"/>
    <s v="LUBRIEXT"/>
    <s v="CORLUBEX"/>
    <s v="A"/>
    <s v="10EMPA15"/>
    <x v="1"/>
    <d v="2023-11-08T00:00:00"/>
    <x v="163"/>
    <x v="1"/>
    <s v="CUMPLE"/>
    <n v="0.4"/>
    <n v="0.4"/>
    <n v="0"/>
    <n v="0.4"/>
    <s v="H"/>
    <n v="1"/>
  </r>
  <r>
    <s v="106536264"/>
    <s v="EMPA00005"/>
    <x v="3"/>
    <s v="EMPAQUE"/>
    <x v="1"/>
    <x v="38"/>
    <s v="LUBRIEXT"/>
    <s v="CORLUBEX"/>
    <s v="B"/>
    <s v="10EMPA03"/>
    <x v="1"/>
    <d v="2023-11-08T00:00:00"/>
    <x v="163"/>
    <x v="1"/>
    <s v="CUMPLE"/>
    <n v="0.3"/>
    <n v="0.3"/>
    <n v="0"/>
    <n v="0.3"/>
    <s v="H"/>
    <n v="1"/>
  </r>
  <r>
    <s v="106536264"/>
    <s v="EMPA00005"/>
    <x v="3"/>
    <s v="EMPAQUE"/>
    <x v="3"/>
    <x v="39"/>
    <s v="LUBRIEXT"/>
    <s v="CORLUBEX"/>
    <s v="B"/>
    <s v="10EMPA03"/>
    <x v="1"/>
    <d v="2023-11-08T00:00:00"/>
    <x v="163"/>
    <x v="1"/>
    <s v="CUMPLE"/>
    <n v="0.5"/>
    <n v="0.5"/>
    <n v="0"/>
    <n v="0.5"/>
    <s v="H"/>
    <n v="1"/>
  </r>
  <r>
    <s v="106538366"/>
    <s v="FORM00001"/>
    <x v="8"/>
    <s v="FORMADO"/>
    <x v="1"/>
    <x v="38"/>
    <s v="LUBRIEXT"/>
    <s v="CORLUBEX"/>
    <s v="B"/>
    <s v="10FORM01"/>
    <x v="1"/>
    <d v="2023-11-11T00:00:00"/>
    <x v="155"/>
    <x v="1"/>
    <s v="CUMPLE"/>
    <n v="0.3"/>
    <n v="0.3"/>
    <n v="0"/>
    <n v="0.3"/>
    <s v="H"/>
    <n v="1"/>
  </r>
  <r>
    <s v="106538366"/>
    <s v="FORM00001"/>
    <x v="8"/>
    <s v="FORMADO"/>
    <x v="3"/>
    <x v="39"/>
    <s v="LUBRIEXT"/>
    <s v="CORLUBEX"/>
    <s v="B"/>
    <s v="10FORM01"/>
    <x v="1"/>
    <d v="2023-11-11T00:00:00"/>
    <x v="155"/>
    <x v="1"/>
    <s v="CUMPLE"/>
    <n v="0.4"/>
    <n v="0.4"/>
    <n v="0"/>
    <n v="0.4"/>
    <s v="H"/>
    <n v="1"/>
  </r>
  <r>
    <s v="106538367"/>
    <s v="FORM00002"/>
    <x v="9"/>
    <s v="FORMADO"/>
    <x v="1"/>
    <x v="38"/>
    <s v="LUBRIEXT"/>
    <s v="CORLUBEX"/>
    <s v="B"/>
    <s v="10FORM01"/>
    <x v="1"/>
    <d v="2023-11-11T00:00:00"/>
    <x v="155"/>
    <x v="1"/>
    <s v="CUMPLE"/>
    <n v="0.3"/>
    <n v="0.3"/>
    <n v="0"/>
    <n v="0.3"/>
    <s v="H"/>
    <n v="1"/>
  </r>
  <r>
    <s v="106538367"/>
    <s v="FORM00002"/>
    <x v="9"/>
    <s v="FORMADO"/>
    <x v="3"/>
    <x v="39"/>
    <s v="LUBRIEXT"/>
    <s v="CORLUBEX"/>
    <s v="B"/>
    <s v="10FORM01"/>
    <x v="1"/>
    <d v="2023-11-11T00:00:00"/>
    <x v="155"/>
    <x v="1"/>
    <s v="CUMPLE"/>
    <n v="0.4"/>
    <n v="0.4"/>
    <n v="0"/>
    <n v="0.4"/>
    <s v="H"/>
    <n v="1"/>
  </r>
  <r>
    <s v="106538368"/>
    <s v="20091108"/>
    <x v="7"/>
    <s v="LINEA DE LARGA VIDA"/>
    <x v="1"/>
    <x v="38"/>
    <s v="LUBRIEXT"/>
    <s v="CORLUBEX"/>
    <s v="B"/>
    <s v="10FORM02"/>
    <x v="1"/>
    <d v="2023-11-11T00:00:00"/>
    <x v="155"/>
    <x v="1"/>
    <s v="CUMPLE"/>
    <n v="0.3"/>
    <n v="0.3"/>
    <n v="0"/>
    <n v="0.3"/>
    <s v="H"/>
    <n v="1"/>
  </r>
  <r>
    <s v="106538368"/>
    <s v="20091108"/>
    <x v="7"/>
    <s v="LINEA DE LARGA VIDA"/>
    <x v="3"/>
    <x v="39"/>
    <s v="LUBRIEXT"/>
    <s v="CORLUBEX"/>
    <s v="B"/>
    <s v="10FORM02"/>
    <x v="1"/>
    <d v="2023-11-11T00:00:00"/>
    <x v="155"/>
    <x v="1"/>
    <s v="CUMPLE"/>
    <n v="0.4"/>
    <n v="0.4"/>
    <n v="0"/>
    <n v="0.4"/>
    <s v="H"/>
    <n v="1"/>
  </r>
  <r>
    <s v="106544082"/>
    <s v="20183406"/>
    <x v="1"/>
    <s v="EMPAQUE RIGIDO"/>
    <x v="1"/>
    <x v="38"/>
    <s v="LUBRIEXT"/>
    <s v="CORLUBEX"/>
    <s v="B"/>
    <s v="10EMPA17"/>
    <x v="1"/>
    <d v="2023-11-13T00:00:00"/>
    <x v="166"/>
    <x v="1"/>
    <s v="CUMPLE"/>
    <n v="0.3"/>
    <n v="0.3"/>
    <n v="0"/>
    <n v="0.3"/>
    <s v="H"/>
    <n v="1"/>
  </r>
  <r>
    <s v="106548139"/>
    <s v="EMPA00039"/>
    <x v="2"/>
    <s v="EMPAQUE"/>
    <x v="1"/>
    <x v="40"/>
    <s v="LUBRIEXT"/>
    <s v="CORLUBEX"/>
    <s v="A"/>
    <s v="10EMPA15"/>
    <x v="1"/>
    <d v="2023-11-15T00:00:00"/>
    <x v="153"/>
    <x v="1"/>
    <s v="CUMPLE"/>
    <n v="0.3"/>
    <n v="0.3"/>
    <n v="0"/>
    <n v="0.3"/>
    <s v="H"/>
    <n v="1"/>
  </r>
  <r>
    <s v="106561236"/>
    <s v="EMPA00039"/>
    <x v="2"/>
    <s v="EMPAQUE"/>
    <x v="1"/>
    <x v="40"/>
    <s v="LUBRIEXT"/>
    <s v="CORLUBEX"/>
    <s v="A"/>
    <s v="10EMPA15"/>
    <x v="1"/>
    <d v="2023-11-22T00:00:00"/>
    <x v="147"/>
    <x v="1"/>
    <s v="CUMPLE"/>
    <n v="0.3"/>
    <n v="0.3"/>
    <n v="0"/>
    <n v="0.3"/>
    <s v="H"/>
    <n v="1"/>
  </r>
  <r>
    <s v="106561238"/>
    <s v="EMPA00005"/>
    <x v="3"/>
    <s v="EMPAQUE"/>
    <x v="1"/>
    <x v="38"/>
    <s v="LUBRIEXT"/>
    <s v="CORLUBEX"/>
    <s v="B"/>
    <s v="10EMPA03"/>
    <x v="1"/>
    <d v="2023-11-22T00:00:00"/>
    <x v="147"/>
    <x v="1"/>
    <s v="CUMPLE"/>
    <n v="0.3"/>
    <n v="0.3"/>
    <n v="0"/>
    <n v="0.3"/>
    <s v="H"/>
    <n v="1"/>
  </r>
  <r>
    <s v="106565196"/>
    <s v="FORM00001"/>
    <x v="8"/>
    <s v="FORMADO"/>
    <x v="1"/>
    <x v="38"/>
    <s v="LUBRIEXT"/>
    <s v="CORLUBEX"/>
    <s v="B"/>
    <s v="10FORM01"/>
    <x v="1"/>
    <d v="2023-11-25T00:00:00"/>
    <x v="274"/>
    <x v="1"/>
    <s v="CUMPLE"/>
    <n v="0.3"/>
    <n v="0.3"/>
    <n v="0"/>
    <n v="0.3"/>
    <s v="H"/>
    <n v="1"/>
  </r>
  <r>
    <s v="106565197"/>
    <s v="FORM00002"/>
    <x v="9"/>
    <s v="FORMADO"/>
    <x v="1"/>
    <x v="38"/>
    <s v="LUBRIEXT"/>
    <s v="CORLUBEX"/>
    <s v="B"/>
    <s v="10FORM01"/>
    <x v="1"/>
    <d v="2023-11-25T00:00:00"/>
    <x v="274"/>
    <x v="1"/>
    <s v="CUMPLE"/>
    <n v="0.3"/>
    <n v="0.3"/>
    <n v="0"/>
    <n v="0.3"/>
    <s v="H"/>
    <n v="1"/>
  </r>
  <r>
    <s v="106565198"/>
    <s v="20091108"/>
    <x v="7"/>
    <s v="LINEA DE LARGA VIDA"/>
    <x v="1"/>
    <x v="38"/>
    <s v="LUBRIEXT"/>
    <s v="CORLUBEX"/>
    <s v="B"/>
    <s v="10FORM02"/>
    <x v="1"/>
    <d v="2023-11-25T00:00:00"/>
    <x v="274"/>
    <x v="1"/>
    <s v="CUMPLE"/>
    <n v="0.3"/>
    <n v="0.3"/>
    <n v="0"/>
    <n v="0.3"/>
    <s v="H"/>
    <n v="1"/>
  </r>
  <r>
    <s v="106573247"/>
    <s v="20183406"/>
    <x v="1"/>
    <s v="EMPAQUE RIGIDO"/>
    <x v="1"/>
    <x v="38"/>
    <s v="LUBRIEXT"/>
    <s v="CORLUBEX"/>
    <s v="B"/>
    <s v="10EMPA17"/>
    <x v="1"/>
    <d v="2023-11-27T00:00:00"/>
    <x v="143"/>
    <x v="1"/>
    <s v="CUMPLE"/>
    <n v="0.3"/>
    <n v="0.3"/>
    <n v="0"/>
    <n v="0.3"/>
    <s v="H"/>
    <n v="1"/>
  </r>
  <r>
    <s v="106577840"/>
    <s v="EMPA00039"/>
    <x v="2"/>
    <s v="EMPAQUE"/>
    <x v="1"/>
    <x v="40"/>
    <s v="LUBRIEXT"/>
    <s v="CORLUBEX"/>
    <s v="A"/>
    <s v="10EMPA15"/>
    <x v="1"/>
    <d v="2023-11-29T00:00:00"/>
    <x v="275"/>
    <x v="1"/>
    <s v="CUMPLE"/>
    <n v="0.3"/>
    <n v="0.3"/>
    <n v="0"/>
    <n v="0.3"/>
    <s v="H"/>
    <n v="1"/>
  </r>
  <r>
    <s v="106592710"/>
    <s v="EMPA00039"/>
    <x v="2"/>
    <s v="EMPAQUE"/>
    <x v="1"/>
    <x v="40"/>
    <s v="LUBRIEXT"/>
    <s v="CORLUBEX"/>
    <s v="A"/>
    <s v="10EMPA15"/>
    <x v="1"/>
    <d v="2023-12-06T00:00:00"/>
    <x v="142"/>
    <x v="1"/>
    <s v="CUMPLE"/>
    <n v="0.3"/>
    <n v="0.3"/>
    <n v="0"/>
    <n v="0.3"/>
    <s v="H"/>
    <n v="1"/>
  </r>
  <r>
    <s v="106592710"/>
    <s v="EMPA00039"/>
    <x v="2"/>
    <s v="EMPAQUE"/>
    <x v="3"/>
    <x v="39"/>
    <s v="LUBRIEXT"/>
    <s v="CORLUBEX"/>
    <s v="A"/>
    <s v="10EMPA15"/>
    <x v="1"/>
    <d v="2023-12-06T00:00:00"/>
    <x v="142"/>
    <x v="1"/>
    <s v="CUMPLE"/>
    <n v="0.4"/>
    <n v="0.4"/>
    <n v="0"/>
    <n v="0.4"/>
    <s v="H"/>
    <n v="1"/>
  </r>
  <r>
    <s v="106592712"/>
    <s v="EMPA00005"/>
    <x v="3"/>
    <s v="EMPAQUE"/>
    <x v="1"/>
    <x v="38"/>
    <s v="LUBRIEXT"/>
    <s v="CORLUBEX"/>
    <s v="B"/>
    <s v="10EMPA03"/>
    <x v="1"/>
    <d v="2023-12-06T00:00:00"/>
    <x v="142"/>
    <x v="1"/>
    <s v="CUMPLE"/>
    <n v="0.3"/>
    <n v="0.3"/>
    <n v="0"/>
    <n v="0.3"/>
    <s v="H"/>
    <n v="1"/>
  </r>
  <r>
    <s v="106592712"/>
    <s v="EMPA00005"/>
    <x v="3"/>
    <s v="EMPAQUE"/>
    <x v="3"/>
    <x v="39"/>
    <s v="LUBRIEXT"/>
    <s v="CORLUBEX"/>
    <s v="B"/>
    <s v="10EMPA03"/>
    <x v="1"/>
    <d v="2023-12-06T00:00:00"/>
    <x v="142"/>
    <x v="1"/>
    <s v="CUMPLE"/>
    <n v="0.5"/>
    <n v="0.5"/>
    <n v="0"/>
    <n v="0.5"/>
    <s v="H"/>
    <n v="1"/>
  </r>
  <r>
    <s v="106594904"/>
    <s v="FORM00001"/>
    <x v="8"/>
    <s v="FORMADO"/>
    <x v="1"/>
    <x v="38"/>
    <s v="LUBRIEXT"/>
    <s v="CORLUBEX"/>
    <s v="B"/>
    <s v="10FORM01"/>
    <x v="1"/>
    <d v="2023-12-09T00:00:00"/>
    <x v="140"/>
    <x v="1"/>
    <s v="CUMPLE"/>
    <n v="0.3"/>
    <n v="0.3"/>
    <n v="0"/>
    <n v="0.3"/>
    <s v="H"/>
    <n v="1"/>
  </r>
  <r>
    <s v="106594904"/>
    <s v="FORM00001"/>
    <x v="8"/>
    <s v="FORMADO"/>
    <x v="3"/>
    <x v="39"/>
    <s v="LUBRIEXT"/>
    <s v="CORLUBEX"/>
    <s v="B"/>
    <s v="10FORM01"/>
    <x v="1"/>
    <d v="2023-12-09T00:00:00"/>
    <x v="140"/>
    <x v="1"/>
    <s v="CUMPLE"/>
    <n v="0.4"/>
    <n v="0.4"/>
    <n v="0"/>
    <n v="0.4"/>
    <s v="H"/>
    <n v="1"/>
  </r>
  <r>
    <s v="106594905"/>
    <s v="FORM00002"/>
    <x v="9"/>
    <s v="FORMADO"/>
    <x v="1"/>
    <x v="38"/>
    <s v="LUBRIEXT"/>
    <s v="CORLUBEX"/>
    <s v="B"/>
    <s v="10FORM01"/>
    <x v="1"/>
    <d v="2023-12-09T00:00:00"/>
    <x v="140"/>
    <x v="1"/>
    <s v="CUMPLE"/>
    <n v="0.3"/>
    <n v="0.3"/>
    <n v="0"/>
    <n v="0.3"/>
    <s v="H"/>
    <n v="1"/>
  </r>
  <r>
    <s v="106594905"/>
    <s v="FORM00002"/>
    <x v="9"/>
    <s v="FORMADO"/>
    <x v="3"/>
    <x v="39"/>
    <s v="LUBRIEXT"/>
    <s v="CORLUBEX"/>
    <s v="B"/>
    <s v="10FORM01"/>
    <x v="1"/>
    <d v="2023-12-09T00:00:00"/>
    <x v="140"/>
    <x v="1"/>
    <s v="CUMPLE"/>
    <n v="0.4"/>
    <n v="0.4"/>
    <n v="0"/>
    <n v="0.4"/>
    <s v="H"/>
    <n v="1"/>
  </r>
  <r>
    <s v="106594906"/>
    <s v="20091108"/>
    <x v="7"/>
    <s v="LINEA DE LARGA VIDA"/>
    <x v="1"/>
    <x v="38"/>
    <s v="LUBRIEXT"/>
    <s v="CORLUBEX"/>
    <s v="B"/>
    <s v="10FORM02"/>
    <x v="1"/>
    <d v="2023-12-09T00:00:00"/>
    <x v="140"/>
    <x v="1"/>
    <s v="CUMPLE"/>
    <n v="0.3"/>
    <n v="0.3"/>
    <n v="0"/>
    <n v="0.3"/>
    <s v="H"/>
    <n v="1"/>
  </r>
  <r>
    <s v="106594906"/>
    <s v="20091108"/>
    <x v="7"/>
    <s v="LINEA DE LARGA VIDA"/>
    <x v="3"/>
    <x v="39"/>
    <s v="LUBRIEXT"/>
    <s v="CORLUBEX"/>
    <s v="B"/>
    <s v="10FORM02"/>
    <x v="1"/>
    <d v="2023-12-09T00:00:00"/>
    <x v="140"/>
    <x v="1"/>
    <s v="CUMPLE"/>
    <n v="0.4"/>
    <n v="0.4"/>
    <n v="0"/>
    <n v="0.4"/>
    <s v="H"/>
    <n v="1"/>
  </r>
  <r>
    <s v="106601434"/>
    <s v="20183406"/>
    <x v="1"/>
    <s v="EMPAQUE RIGIDO"/>
    <x v="1"/>
    <x v="38"/>
    <s v="LUBRIEXT"/>
    <s v="CORLUBEX"/>
    <s v="B"/>
    <s v="10EMPA17"/>
    <x v="1"/>
    <d v="2023-12-11T00:00:00"/>
    <x v="276"/>
    <x v="1"/>
    <s v="CUMPLE"/>
    <n v="0.3"/>
    <n v="0.3"/>
    <n v="0"/>
    <n v="0.3"/>
    <s v="H"/>
    <n v="1"/>
  </r>
  <r>
    <s v="106606065"/>
    <s v="EMPA00039"/>
    <x v="2"/>
    <s v="EMPAQUE"/>
    <x v="1"/>
    <x v="40"/>
    <s v="LUBRIEXT"/>
    <s v="CORLUBEX"/>
    <s v="A"/>
    <s v="10EMPA15"/>
    <x v="1"/>
    <d v="2023-12-13T00:00:00"/>
    <x v="277"/>
    <x v="1"/>
    <s v="CUMPLE"/>
    <n v="0.3"/>
    <n v="0.3"/>
    <n v="0"/>
    <n v="0.3"/>
    <s v="H"/>
    <n v="1"/>
  </r>
  <r>
    <s v="106621319"/>
    <s v="EMPA00039"/>
    <x v="2"/>
    <s v="EMPAQUE"/>
    <x v="1"/>
    <x v="40"/>
    <s v="LUBRIEXT"/>
    <s v="CORLUBEX"/>
    <s v="A"/>
    <s v="10EMPA15"/>
    <x v="1"/>
    <d v="2023-12-20T00:00:00"/>
    <x v="278"/>
    <x v="1"/>
    <s v="CUMPLE"/>
    <n v="0.3"/>
    <n v="0.3"/>
    <n v="0"/>
    <n v="0.3"/>
    <s v="H"/>
    <n v="1"/>
  </r>
  <r>
    <s v="106621321"/>
    <s v="EMPA00005"/>
    <x v="3"/>
    <s v="EMPAQUE"/>
    <x v="1"/>
    <x v="38"/>
    <s v="LUBRIEXT"/>
    <s v="CORLUBEX"/>
    <s v="B"/>
    <s v="10EMPA03"/>
    <x v="1"/>
    <d v="2023-12-20T00:00:00"/>
    <x v="278"/>
    <x v="1"/>
    <s v="CUMPLE"/>
    <n v="0.3"/>
    <n v="0.3"/>
    <n v="0"/>
    <n v="0.3"/>
    <s v="H"/>
    <n v="1"/>
  </r>
  <r>
    <s v="106625213"/>
    <s v="FORM00001"/>
    <x v="8"/>
    <s v="FORMADO"/>
    <x v="1"/>
    <x v="38"/>
    <s v="LUBRIEXT"/>
    <s v="CORLUBEX"/>
    <s v="B"/>
    <s v="10FORM01"/>
    <x v="1"/>
    <d v="2023-12-23T00:00:00"/>
    <x v="279"/>
    <x v="1"/>
    <s v="CUMPLE"/>
    <n v="0.3"/>
    <n v="0.3"/>
    <n v="0"/>
    <n v="0.3"/>
    <s v="H"/>
    <n v="1"/>
  </r>
  <r>
    <s v="106625214"/>
    <s v="FORM00002"/>
    <x v="9"/>
    <s v="FORMADO"/>
    <x v="1"/>
    <x v="38"/>
    <s v="LUBRIEXT"/>
    <s v="CORLUBEX"/>
    <s v="B"/>
    <s v="10FORM01"/>
    <x v="1"/>
    <d v="2023-12-23T00:00:00"/>
    <x v="279"/>
    <x v="1"/>
    <s v="CUMPLE"/>
    <n v="0.3"/>
    <n v="0.3"/>
    <n v="0"/>
    <n v="0.3"/>
    <s v="H"/>
    <n v="1"/>
  </r>
  <r>
    <s v="106625215"/>
    <s v="20091108"/>
    <x v="7"/>
    <s v="LINEA DE LARGA VIDA"/>
    <x v="1"/>
    <x v="38"/>
    <s v="LUBRIEXT"/>
    <s v="CORLUBEX"/>
    <s v="B"/>
    <s v="10FORM02"/>
    <x v="1"/>
    <d v="2023-12-23T00:00:00"/>
    <x v="279"/>
    <x v="1"/>
    <s v="CUMPLE"/>
    <n v="0.6"/>
    <n v="0.3"/>
    <n v="0.3"/>
    <n v="0.3"/>
    <s v="H"/>
    <n v="2"/>
  </r>
  <r>
    <s v="106634344"/>
    <s v="20183406"/>
    <x v="1"/>
    <s v="EMPAQUE RIGIDO"/>
    <x v="1"/>
    <x v="38"/>
    <s v="LUBRIEXT"/>
    <s v="CORLUBEX"/>
    <s v="B"/>
    <s v="10EMPA17"/>
    <x v="1"/>
    <d v="2023-12-25T00:00:00"/>
    <x v="280"/>
    <x v="1"/>
    <s v="CUMPLE"/>
    <n v="0.3"/>
    <n v="0.3"/>
    <n v="0"/>
    <n v="0.3"/>
    <s v="H"/>
    <n v="1"/>
  </r>
  <r>
    <s v="106640273"/>
    <s v="EMPA00039"/>
    <x v="2"/>
    <s v="EMPAQUE"/>
    <x v="1"/>
    <x v="40"/>
    <s v="LUBRIEXT"/>
    <s v="CORLUBEX"/>
    <s v="A"/>
    <s v="10EMPA15"/>
    <x v="1"/>
    <d v="2023-12-27T00:00:00"/>
    <x v="281"/>
    <x v="1"/>
    <s v="CUMPLE"/>
    <n v="0.3"/>
    <n v="0.3"/>
    <n v="0"/>
    <n v="0.3"/>
    <s v="H"/>
    <n v="1"/>
  </r>
  <r>
    <s v="106358387"/>
    <s v="20388176"/>
    <x v="0"/>
    <s v="EMBUTIDO SALCHICHON"/>
    <x v="2"/>
    <x v="70"/>
    <s v="MECANI18"/>
    <s v="COORTU01"/>
    <s v="B"/>
    <s v="10EMBU16"/>
    <x v="0"/>
    <d v="2023-08-13T00:00:00"/>
    <x v="189"/>
    <x v="1"/>
    <s v="NO CUMPLE"/>
    <n v="1"/>
    <n v="1"/>
    <n v="0"/>
    <n v="1"/>
    <s v="H"/>
    <n v="1"/>
  </r>
  <r>
    <s v="106358387"/>
    <s v="20388176"/>
    <x v="0"/>
    <s v="EMBUTIDO SALCHICHON"/>
    <x v="6"/>
    <x v="71"/>
    <s v="MECANI18"/>
    <s v="COORTU01"/>
    <s v="B"/>
    <s v="10EMBU16"/>
    <x v="0"/>
    <d v="2023-08-13T00:00:00"/>
    <x v="189"/>
    <x v="1"/>
    <s v="NO CUMPLE"/>
    <n v="1"/>
    <n v="1"/>
    <n v="0"/>
    <n v="1"/>
    <s v="H"/>
    <n v="1"/>
  </r>
  <r>
    <s v="106360424"/>
    <s v="20388054"/>
    <x v="5"/>
    <s v="FORMADO"/>
    <x v="1"/>
    <x v="59"/>
    <s v="MECANI21"/>
    <s v="COORTU01"/>
    <s v="B"/>
    <s v="10FORM01"/>
    <x v="0"/>
    <d v="2023-08-11T00:00:00"/>
    <x v="282"/>
    <x v="1"/>
    <s v="CUMPLE"/>
    <n v="0.5"/>
    <n v="1"/>
    <n v="-0.5"/>
    <n v="1"/>
    <s v="H"/>
    <n v="0.5"/>
  </r>
  <r>
    <s v="106360424"/>
    <s v="20388054"/>
    <x v="5"/>
    <s v="FORMADO"/>
    <x v="3"/>
    <x v="14"/>
    <s v="MECANI21"/>
    <s v="COORTU01"/>
    <s v="B"/>
    <s v="10FORM01"/>
    <x v="0"/>
    <d v="2023-08-11T00:00:00"/>
    <x v="282"/>
    <x v="1"/>
    <s v="CUMPLE"/>
    <n v="8"/>
    <n v="3"/>
    <n v="5"/>
    <n v="3"/>
    <s v="H"/>
    <n v="2.6666666666666665"/>
  </r>
  <r>
    <s v="106360424"/>
    <s v="20388054"/>
    <x v="5"/>
    <s v="FORMADO"/>
    <x v="6"/>
    <x v="14"/>
    <s v="ELECTI10"/>
    <s v="COORTU01"/>
    <s v="B"/>
    <s v="10FORM01"/>
    <x v="0"/>
    <d v="2023-08-11T00:00:00"/>
    <x v="0"/>
    <x v="0"/>
    <s v="NO CUMPLE"/>
    <n v="0"/>
    <n v="2"/>
    <n v="-2"/>
    <n v="2"/>
    <s v="H"/>
    <n v="0"/>
  </r>
  <r>
    <s v="106343150"/>
    <s v="20183406"/>
    <x v="1"/>
    <s v="EMPAQUE RIGIDO"/>
    <x v="1"/>
    <x v="3"/>
    <s v="MECANI19"/>
    <s v="COORTU01"/>
    <s v="B"/>
    <s v="10EMPA17"/>
    <x v="0"/>
    <d v="2023-08-10T00:00:00"/>
    <x v="199"/>
    <x v="1"/>
    <s v="CUMPLE"/>
    <n v="1"/>
    <n v="1"/>
    <n v="0"/>
    <n v="1"/>
    <s v="H"/>
    <n v="1"/>
  </r>
  <r>
    <s v="106356231"/>
    <s v="20183406"/>
    <x v="1"/>
    <s v="EMPAQUE RIGIDO"/>
    <x v="1"/>
    <x v="1"/>
    <s v="MECANI15"/>
    <s v="COORTU03"/>
    <s v="B"/>
    <s v="10EMPA17"/>
    <x v="0"/>
    <d v="2023-08-10T00:00:00"/>
    <x v="283"/>
    <x v="1"/>
    <s v="CUMPLE"/>
    <n v="2"/>
    <n v="3"/>
    <n v="-1"/>
    <n v="3"/>
    <s v="H"/>
    <n v="0.66666666666666663"/>
  </r>
  <r>
    <s v="106343150"/>
    <s v="20183406"/>
    <x v="1"/>
    <s v="EMPAQUE RIGIDO"/>
    <x v="2"/>
    <x v="4"/>
    <s v="INSTRINT"/>
    <s v="COORTU01"/>
    <s v="B"/>
    <s v="10EMPA17"/>
    <x v="0"/>
    <d v="2023-08-10T00:00:00"/>
    <x v="283"/>
    <x v="1"/>
    <s v="CUMPLE"/>
    <n v="1"/>
    <n v="1"/>
    <n v="0"/>
    <n v="1"/>
    <s v="H"/>
    <n v="1"/>
  </r>
  <r>
    <s v="106356231"/>
    <s v="20183406"/>
    <x v="1"/>
    <s v="EMPAQUE RIGIDO"/>
    <x v="2"/>
    <x v="2"/>
    <s v="INSTRINT"/>
    <s v="COORTU03"/>
    <s v="B"/>
    <s v="10EMPA17"/>
    <x v="0"/>
    <d v="2023-08-10T00:00:00"/>
    <x v="283"/>
    <x v="1"/>
    <s v="CUMPLE"/>
    <n v="1"/>
    <n v="1"/>
    <n v="0"/>
    <n v="1"/>
    <s v="H"/>
    <n v="1"/>
  </r>
  <r>
    <s v="106343150"/>
    <s v="20183406"/>
    <x v="1"/>
    <s v="EMPAQUE RIGIDO"/>
    <x v="3"/>
    <x v="5"/>
    <s v="ELECTI10"/>
    <s v="COORTU01"/>
    <s v="B"/>
    <s v="10EMPA17"/>
    <x v="0"/>
    <d v="2023-08-10T00:00:00"/>
    <x v="283"/>
    <x v="1"/>
    <s v="CUMPLE"/>
    <n v="1"/>
    <n v="1"/>
    <n v="0"/>
    <n v="1"/>
    <s v="H"/>
    <n v="1"/>
  </r>
  <r>
    <s v="106263206"/>
    <s v="FORM00001"/>
    <x v="8"/>
    <s v="FORMADO"/>
    <x v="1"/>
    <x v="14"/>
    <s v="MECANI21"/>
    <s v="COORTU02"/>
    <s v="B"/>
    <s v="10FORM01"/>
    <x v="0"/>
    <d v="2023-08-08T00:00:00"/>
    <x v="284"/>
    <x v="1"/>
    <s v="CUMPLE"/>
    <n v="5"/>
    <n v="8"/>
    <n v="-3"/>
    <n v="8"/>
    <s v="H"/>
    <n v="0.625"/>
  </r>
  <r>
    <s v="106263206"/>
    <s v="FORM00001"/>
    <x v="8"/>
    <s v="FORMADO"/>
    <x v="2"/>
    <x v="13"/>
    <s v="MECANI21"/>
    <s v="COORTU02"/>
    <s v="B"/>
    <s v="10FORM01"/>
    <x v="0"/>
    <d v="2023-08-08T00:00:00"/>
    <x v="248"/>
    <x v="1"/>
    <s v="CUMPLE"/>
    <n v="0.5"/>
    <n v="0.5"/>
    <n v="0"/>
    <n v="0.5"/>
    <s v="H"/>
    <n v="1"/>
  </r>
  <r>
    <s v="106477542"/>
    <s v="20425542"/>
    <x v="6"/>
    <s v="FORMADO"/>
    <x v="3"/>
    <x v="14"/>
    <s v="MECANI21"/>
    <s v="COORMTTO"/>
    <s v="B"/>
    <s v="10FORM01"/>
    <x v="0"/>
    <d v="2023-08-08T00:00:00"/>
    <x v="199"/>
    <x v="1"/>
    <s v="CUMPLE"/>
    <n v="3"/>
    <n v="3"/>
    <n v="0"/>
    <n v="3"/>
    <s v="H"/>
    <n v="1"/>
  </r>
  <r>
    <s v="106477543"/>
    <s v="20388054"/>
    <x v="5"/>
    <s v="FORMADO"/>
    <x v="1"/>
    <x v="59"/>
    <s v="MECANI11"/>
    <s v="COORTU01"/>
    <s v="B"/>
    <s v="10FORM01"/>
    <x v="0"/>
    <d v="2023-08-08T00:00:00"/>
    <x v="0"/>
    <x v="0"/>
    <s v="NO CUMPLE"/>
    <n v="0"/>
    <n v="1"/>
    <n v="-1"/>
    <n v="1"/>
    <s v="H"/>
    <n v="0"/>
  </r>
  <r>
    <s v="106477544"/>
    <s v="20425542"/>
    <x v="6"/>
    <s v="FORMADO"/>
    <x v="1"/>
    <x v="59"/>
    <s v="MECANI11"/>
    <s v="COORMTTO"/>
    <s v="B"/>
    <s v="10FORM01"/>
    <x v="0"/>
    <d v="2023-08-08T00:00:00"/>
    <x v="0"/>
    <x v="0"/>
    <s v="NO CUMPLE"/>
    <n v="0"/>
    <n v="1"/>
    <n v="-1"/>
    <n v="1"/>
    <s v="H"/>
    <n v="0"/>
  </r>
  <r>
    <s v="106263206"/>
    <s v="FORM00001"/>
    <x v="8"/>
    <s v="FORMADO"/>
    <x v="5"/>
    <x v="36"/>
    <s v="INSTRI08"/>
    <s v="COORTU02"/>
    <s v="B"/>
    <s v="10FORM01"/>
    <x v="0"/>
    <d v="2023-08-08T00:00:00"/>
    <x v="285"/>
    <x v="1"/>
    <s v="CUMPLE"/>
    <n v="0.5"/>
    <n v="4"/>
    <n v="-3.5"/>
    <n v="4"/>
    <s v="H"/>
    <n v="0.125"/>
  </r>
  <r>
    <s v="106263206"/>
    <s v="FORM00001"/>
    <x v="8"/>
    <s v="FORMADO"/>
    <x v="4"/>
    <x v="13"/>
    <s v="ELTROINT"/>
    <s v="COORTU02"/>
    <s v="B"/>
    <s v="10FORM01"/>
    <x v="0"/>
    <d v="2023-08-08T00:00:00"/>
    <x v="0"/>
    <x v="0"/>
    <s v="NO CUMPLE"/>
    <n v="0"/>
    <n v="3.8"/>
    <n v="-3.8"/>
    <n v="3.8"/>
    <s v="H"/>
    <n v="0"/>
  </r>
  <r>
    <s v="106263206"/>
    <s v="FORM00001"/>
    <x v="8"/>
    <s v="FORMADO"/>
    <x v="3"/>
    <x v="14"/>
    <s v="ELECTI09"/>
    <s v="COORTU02"/>
    <s v="B"/>
    <s v="10FORM01"/>
    <x v="0"/>
    <d v="2023-08-08T00:00:00"/>
    <x v="248"/>
    <x v="1"/>
    <s v="CUMPLE"/>
    <n v="1"/>
    <n v="2"/>
    <n v="-1"/>
    <n v="2"/>
    <s v="H"/>
    <n v="0.5"/>
  </r>
  <r>
    <s v="106263206"/>
    <s v="FORM00001"/>
    <x v="8"/>
    <s v="FORMADO"/>
    <x v="6"/>
    <x v="36"/>
    <s v="ELECTI09"/>
    <s v="COORTU02"/>
    <s v="B"/>
    <s v="10FORM01"/>
    <x v="0"/>
    <d v="2023-08-08T00:00:00"/>
    <x v="248"/>
    <x v="1"/>
    <s v="CUMPLE"/>
    <n v="2"/>
    <n v="4"/>
    <n v="-2"/>
    <n v="4"/>
    <s v="H"/>
    <n v="0.5"/>
  </r>
  <r>
    <s v="106477542"/>
    <s v="20425542"/>
    <x v="6"/>
    <s v="FORMADO"/>
    <x v="6"/>
    <x v="14"/>
    <s v="ELECTI04"/>
    <s v="COORMTTO"/>
    <s v="B"/>
    <s v="10FORM01"/>
    <x v="0"/>
    <d v="2023-08-08T00:00:00"/>
    <x v="0"/>
    <x v="0"/>
    <s v="NO CUMPLE"/>
    <n v="0"/>
    <n v="2"/>
    <n v="-2"/>
    <n v="2"/>
    <s v="H"/>
    <n v="0"/>
  </r>
  <r>
    <s v="106337427"/>
    <s v="20388054"/>
    <x v="5"/>
    <s v="FORMADO"/>
    <x v="1"/>
    <x v="59"/>
    <s v="MECANI21"/>
    <s v="COORTU01"/>
    <s v="B"/>
    <s v="10FORM01"/>
    <x v="0"/>
    <d v="2023-07-28T00:00:00"/>
    <x v="0"/>
    <x v="0"/>
    <s v="NO CUMPLE"/>
    <n v="0"/>
    <n v="1"/>
    <n v="-1"/>
    <n v="1"/>
    <s v="H"/>
    <n v="0"/>
  </r>
  <r>
    <s v="106337246"/>
    <s v="EMPA00005"/>
    <x v="3"/>
    <s v="EMPAQUE"/>
    <x v="1"/>
    <x v="19"/>
    <s v="ELECTI10"/>
    <s v="COORTU01"/>
    <s v="B"/>
    <s v="10EMPA03"/>
    <x v="0"/>
    <d v="2023-07-26T00:00:00"/>
    <x v="259"/>
    <x v="1"/>
    <s v="CUMPLE"/>
    <n v="0.5"/>
    <n v="1.5"/>
    <n v="-1"/>
    <n v="1.5"/>
    <s v="H"/>
    <n v="0.33333333333333331"/>
  </r>
  <r>
    <s v="106328704"/>
    <s v="EMPA00005"/>
    <x v="3"/>
    <s v="EMPAQUE"/>
    <x v="3"/>
    <x v="7"/>
    <s v="ELECTI01"/>
    <s v="COORTU01"/>
    <s v="B"/>
    <s v="10EMPA03"/>
    <x v="0"/>
    <d v="2023-07-25T00:00:00"/>
    <x v="286"/>
    <x v="1"/>
    <s v="CUMPLE"/>
    <n v="1"/>
    <n v="1"/>
    <n v="0"/>
    <n v="1"/>
    <s v="H"/>
    <n v="1"/>
  </r>
  <r>
    <s v="106328705"/>
    <s v="EMPA00039"/>
    <x v="2"/>
    <s v="EMPAQUE"/>
    <x v="3"/>
    <x v="7"/>
    <s v="ELECTI01"/>
    <s v="COORTU01"/>
    <s v="A"/>
    <s v="10EMPA15"/>
    <x v="0"/>
    <d v="2023-07-25T00:00:00"/>
    <x v="286"/>
    <x v="1"/>
    <s v="CUMPLE"/>
    <n v="1"/>
    <n v="1"/>
    <n v="0"/>
    <n v="1"/>
    <s v="H"/>
    <n v="1"/>
  </r>
  <r>
    <s v="106324488"/>
    <s v="20183406"/>
    <x v="1"/>
    <s v="EMPAQUE RIGIDO"/>
    <x v="5"/>
    <x v="17"/>
    <s v="MECANI19"/>
    <s v="COORTU03"/>
    <s v="B"/>
    <s v="10EMPA17"/>
    <x v="0"/>
    <d v="2023-07-23T00:00:00"/>
    <x v="287"/>
    <x v="1"/>
    <s v="NO CUMPLE"/>
    <n v="3.5"/>
    <n v="5"/>
    <n v="-1.5"/>
    <n v="5"/>
    <s v="H"/>
    <n v="0.7"/>
  </r>
  <r>
    <s v="106324488"/>
    <s v="20183406"/>
    <x v="1"/>
    <s v="EMPAQUE RIGIDO"/>
    <x v="0"/>
    <x v="77"/>
    <s v="MECANI19"/>
    <s v="COORTU03"/>
    <s v="B"/>
    <s v="10EMPA17"/>
    <x v="0"/>
    <d v="2023-07-23T00:00:00"/>
    <x v="200"/>
    <x v="1"/>
    <s v="NO CUMPLE"/>
    <n v="0.5"/>
    <n v="3"/>
    <n v="-2.5"/>
    <n v="3"/>
    <s v="H"/>
    <n v="0.16666666666666666"/>
  </r>
  <r>
    <s v="106324488"/>
    <s v="20183406"/>
    <x v="1"/>
    <s v="EMPAQUE RIGIDO"/>
    <x v="9"/>
    <x v="78"/>
    <s v="INSTRI08"/>
    <s v="COORTU03"/>
    <s v="B"/>
    <s v="10EMPA17"/>
    <x v="0"/>
    <d v="2023-07-23T00:00:00"/>
    <x v="288"/>
    <x v="1"/>
    <s v="CUMPLE"/>
    <n v="4"/>
    <n v="5"/>
    <n v="-1"/>
    <n v="5"/>
    <s v="H"/>
    <n v="0.8"/>
  </r>
  <r>
    <s v="106324488"/>
    <s v="20183406"/>
    <x v="1"/>
    <s v="EMPAQUE RIGIDO"/>
    <x v="10"/>
    <x v="24"/>
    <s v="INSTRI08"/>
    <s v="COORTU03"/>
    <s v="B"/>
    <s v="10EMPA17"/>
    <x v="0"/>
    <d v="2023-07-23T00:00:00"/>
    <x v="288"/>
    <x v="1"/>
    <s v="CUMPLE"/>
    <n v="4"/>
    <n v="5"/>
    <n v="-1"/>
    <n v="5"/>
    <s v="H"/>
    <n v="0.8"/>
  </r>
  <r>
    <s v="106324488"/>
    <s v="20183406"/>
    <x v="1"/>
    <s v="EMPAQUE RIGIDO"/>
    <x v="11"/>
    <x v="18"/>
    <s v="ELTROIOP"/>
    <s v="COORTU03"/>
    <s v="B"/>
    <s v="10EMPA17"/>
    <x v="0"/>
    <d v="2023-07-23T00:00:00"/>
    <x v="289"/>
    <x v="1"/>
    <s v="CUMPLE"/>
    <n v="5"/>
    <n v="8"/>
    <n v="-3"/>
    <n v="8"/>
    <s v="H"/>
    <n v="0.625"/>
  </r>
  <r>
    <s v="106324488"/>
    <s v="20183406"/>
    <x v="1"/>
    <s v="EMPAQUE RIGIDO"/>
    <x v="3"/>
    <x v="6"/>
    <s v="ELECTI09"/>
    <s v="COORTU03"/>
    <s v="B"/>
    <s v="10EMPA17"/>
    <x v="0"/>
    <d v="2023-07-23T00:00:00"/>
    <x v="288"/>
    <x v="1"/>
    <s v="CUMPLE"/>
    <n v="1"/>
    <n v="1"/>
    <n v="0"/>
    <n v="1"/>
    <s v="H"/>
    <n v="1"/>
  </r>
  <r>
    <s v="106324488"/>
    <s v="20183406"/>
    <x v="1"/>
    <s v="EMPAQUE RIGIDO"/>
    <x v="6"/>
    <x v="16"/>
    <s v="ELECTI09"/>
    <s v="COORTU03"/>
    <s v="B"/>
    <s v="10EMPA17"/>
    <x v="0"/>
    <d v="2023-07-23T00:00:00"/>
    <x v="288"/>
    <x v="1"/>
    <s v="CUMPLE"/>
    <n v="1"/>
    <n v="3"/>
    <n v="-2"/>
    <n v="3"/>
    <s v="H"/>
    <n v="0.33333333333333331"/>
  </r>
  <r>
    <s v="106324488"/>
    <s v="20183406"/>
    <x v="1"/>
    <s v="EMPAQUE RIGIDO"/>
    <x v="4"/>
    <x v="25"/>
    <s v="ELECTI09"/>
    <s v="COORTU03"/>
    <s v="B"/>
    <s v="10EMPA17"/>
    <x v="0"/>
    <d v="2023-07-23T00:00:00"/>
    <x v="288"/>
    <x v="1"/>
    <s v="CUMPLE"/>
    <n v="3"/>
    <n v="2"/>
    <n v="1"/>
    <n v="2"/>
    <s v="H"/>
    <n v="1.5"/>
  </r>
  <r>
    <s v="106321818"/>
    <s v="20091108"/>
    <x v="7"/>
    <s v="LINEA DE LARGA VIDA"/>
    <x v="1"/>
    <x v="14"/>
    <s v="MECANI21"/>
    <s v="COORTU02"/>
    <s v="B"/>
    <s v="10FORM02"/>
    <x v="0"/>
    <d v="2023-07-22T00:00:00"/>
    <x v="0"/>
    <x v="0"/>
    <s v="NO CUMPLE"/>
    <n v="0"/>
    <n v="8"/>
    <n v="-8"/>
    <n v="8"/>
    <s v="H"/>
    <n v="0"/>
  </r>
  <r>
    <s v="106320189"/>
    <s v="20388176"/>
    <x v="0"/>
    <s v="EMBUTIDO SALCHICHON"/>
    <x v="1"/>
    <x v="68"/>
    <s v="MECANI20"/>
    <s v="COORTU01"/>
    <s v="B"/>
    <s v="10EMBU16"/>
    <x v="0"/>
    <d v="2023-07-22T00:00:00"/>
    <x v="289"/>
    <x v="1"/>
    <s v="CUMPLE"/>
    <n v="1"/>
    <n v="1"/>
    <n v="0"/>
    <n v="1"/>
    <s v="H"/>
    <n v="1"/>
  </r>
  <r>
    <s v="106320189"/>
    <s v="20388176"/>
    <x v="0"/>
    <s v="EMBUTIDO SALCHICHON"/>
    <x v="3"/>
    <x v="69"/>
    <s v="MECANI20"/>
    <s v="COORTU01"/>
    <s v="B"/>
    <s v="10EMBU16"/>
    <x v="0"/>
    <d v="2023-07-22T00:00:00"/>
    <x v="289"/>
    <x v="1"/>
    <s v="CUMPLE"/>
    <n v="1"/>
    <n v="1"/>
    <n v="0"/>
    <n v="1"/>
    <s v="H"/>
    <n v="1"/>
  </r>
  <r>
    <s v="106320189"/>
    <s v="20388176"/>
    <x v="0"/>
    <s v="EMBUTIDO SALCHICHON"/>
    <x v="2"/>
    <x v="70"/>
    <s v="MECANI20"/>
    <s v="COORTU01"/>
    <s v="B"/>
    <s v="10EMBU16"/>
    <x v="0"/>
    <d v="2023-07-22T00:00:00"/>
    <x v="289"/>
    <x v="1"/>
    <s v="CUMPLE"/>
    <n v="1"/>
    <n v="1"/>
    <n v="0"/>
    <n v="1"/>
    <s v="H"/>
    <n v="1"/>
  </r>
  <r>
    <s v="106320189"/>
    <s v="20388176"/>
    <x v="0"/>
    <s v="EMBUTIDO SALCHICHON"/>
    <x v="6"/>
    <x v="71"/>
    <s v="MECANI20"/>
    <s v="COORTU01"/>
    <s v="B"/>
    <s v="10EMBU16"/>
    <x v="0"/>
    <d v="2023-07-22T00:00:00"/>
    <x v="289"/>
    <x v="1"/>
    <s v="CUMPLE"/>
    <n v="1"/>
    <n v="1"/>
    <n v="0"/>
    <n v="1"/>
    <s v="H"/>
    <n v="1"/>
  </r>
  <r>
    <s v="106329748"/>
    <s v="GRAP00017"/>
    <x v="4"/>
    <s v="EMBUTIDO SALCHICHON"/>
    <x v="1"/>
    <x v="34"/>
    <s v="MECANI11"/>
    <s v="COORTU02"/>
    <s v="B"/>
    <s v="10EMBU16"/>
    <x v="0"/>
    <d v="2023-07-22T00:00:00"/>
    <x v="290"/>
    <x v="1"/>
    <s v="NO CUMPLE"/>
    <n v="2"/>
    <n v="2"/>
    <n v="0"/>
    <n v="2"/>
    <s v="H"/>
    <n v="1"/>
  </r>
  <r>
    <s v="106329748"/>
    <s v="GRAP00017"/>
    <x v="4"/>
    <s v="EMBUTIDO SALCHICHON"/>
    <x v="3"/>
    <x v="10"/>
    <s v="ELTROI04"/>
    <s v="COORTU02"/>
    <s v="B"/>
    <s v="10EMBU16"/>
    <x v="0"/>
    <d v="2023-07-22T00:00:00"/>
    <x v="256"/>
    <x v="1"/>
    <s v="CUMPLE"/>
    <n v="1"/>
    <n v="2"/>
    <n v="-1"/>
    <n v="2"/>
    <s v="H"/>
    <n v="0.5"/>
  </r>
  <r>
    <s v="106321818"/>
    <s v="20091108"/>
    <x v="7"/>
    <s v="LINEA DE LARGA VIDA"/>
    <x v="3"/>
    <x v="14"/>
    <s v="ELECTI01"/>
    <s v="COORTU02"/>
    <s v="B"/>
    <s v="10FORM02"/>
    <x v="0"/>
    <d v="2023-07-22T00:00:00"/>
    <x v="291"/>
    <x v="1"/>
    <s v="CUMPLE"/>
    <n v="1.5"/>
    <n v="2"/>
    <n v="-0.5"/>
    <n v="2"/>
    <s v="H"/>
    <n v="0.75"/>
  </r>
  <r>
    <s v="106329748"/>
    <s v="GRAP00017"/>
    <x v="4"/>
    <s v="EMBUTIDO SALCHICHON"/>
    <x v="0"/>
    <x v="11"/>
    <s v="ELECTI01"/>
    <s v="COORTU02"/>
    <s v="B"/>
    <s v="10EMBU16"/>
    <x v="0"/>
    <d v="2023-07-22T00:00:00"/>
    <x v="0"/>
    <x v="0"/>
    <s v="NO CUMPLE"/>
    <n v="0"/>
    <n v="0.3"/>
    <n v="-0.3"/>
    <n v="0.3"/>
    <s v="H"/>
    <n v="0"/>
  </r>
  <r>
    <s v="106326645"/>
    <s v="EMPA00005"/>
    <x v="3"/>
    <s v="EMPAQUE"/>
    <x v="0"/>
    <x v="13"/>
    <s v="MECANI14"/>
    <s v="COORTU01"/>
    <s v="B"/>
    <s v="10EMPA03"/>
    <x v="0"/>
    <d v="2023-07-19T00:00:00"/>
    <x v="292"/>
    <x v="1"/>
    <s v="NO CUMPLE"/>
    <n v="2"/>
    <n v="5"/>
    <n v="-3"/>
    <n v="5"/>
    <s v="H"/>
    <n v="0.4"/>
  </r>
  <r>
    <s v="106326645"/>
    <s v="EMPA00005"/>
    <x v="3"/>
    <s v="EMPAQUE"/>
    <x v="5"/>
    <x v="13"/>
    <s v="ELTROINT"/>
    <s v="COORTU01"/>
    <s v="B"/>
    <s v="10EMPA03"/>
    <x v="0"/>
    <d v="2023-07-19T00:00:00"/>
    <x v="13"/>
    <x v="1"/>
    <s v="CUMPLE"/>
    <n v="1"/>
    <n v="2"/>
    <n v="-1"/>
    <n v="2"/>
    <s v="H"/>
    <n v="0.5"/>
  </r>
  <r>
    <s v="106326645"/>
    <s v="EMPA00005"/>
    <x v="3"/>
    <s v="EMPAQUE"/>
    <x v="3"/>
    <x v="13"/>
    <s v="ELECTI04"/>
    <s v="COORTU01"/>
    <s v="B"/>
    <s v="10EMPA03"/>
    <x v="0"/>
    <d v="2023-07-19T00:00:00"/>
    <x v="0"/>
    <x v="0"/>
    <s v="NO CUMPLE"/>
    <n v="0"/>
    <n v="2"/>
    <n v="-2"/>
    <n v="2"/>
    <s v="H"/>
    <n v="0"/>
  </r>
  <r>
    <s v="106315770"/>
    <s v="FORM00001"/>
    <x v="8"/>
    <s v="FORMADO"/>
    <x v="1"/>
    <x v="14"/>
    <s v="MECANI21"/>
    <s v="COORTU02"/>
    <s v="B"/>
    <s v="10FORM01"/>
    <x v="0"/>
    <d v="2023-07-18T00:00:00"/>
    <x v="288"/>
    <x v="1"/>
    <s v="NO CUMPLE"/>
    <n v="2"/>
    <n v="8"/>
    <n v="-6"/>
    <n v="8"/>
    <s v="H"/>
    <n v="0.25"/>
  </r>
  <r>
    <s v="106315770"/>
    <s v="FORM00001"/>
    <x v="8"/>
    <s v="FORMADO"/>
    <x v="3"/>
    <x v="14"/>
    <s v="ELECTI01"/>
    <s v="COORTU02"/>
    <s v="B"/>
    <s v="10FORM01"/>
    <x v="0"/>
    <d v="2023-07-18T00:00:00"/>
    <x v="255"/>
    <x v="1"/>
    <s v="CUMPLE"/>
    <n v="1.5"/>
    <n v="2"/>
    <n v="-0.5"/>
    <n v="2"/>
    <s v="H"/>
    <n v="0.75"/>
  </r>
  <r>
    <s v="106202853"/>
    <s v="FORM00001"/>
    <x v="8"/>
    <s v="FORMADO"/>
    <x v="1"/>
    <x v="14"/>
    <s v="MECANIOP"/>
    <s v="COORTU02"/>
    <s v="B"/>
    <s v="10FORM01"/>
    <x v="0"/>
    <d v="2023-07-15T00:00:00"/>
    <x v="293"/>
    <x v="1"/>
    <s v="CUMPLE"/>
    <n v="4"/>
    <n v="8"/>
    <n v="-4"/>
    <n v="8"/>
    <s v="H"/>
    <n v="0.5"/>
  </r>
  <r>
    <s v="106311560"/>
    <s v="GRAP00017"/>
    <x v="4"/>
    <s v="EMBUTIDO SALCHICHON"/>
    <x v="2"/>
    <x v="28"/>
    <s v="MECANI11"/>
    <s v="COORTU02"/>
    <s v="B"/>
    <s v="10EMBU16"/>
    <x v="0"/>
    <d v="2023-07-15T00:00:00"/>
    <x v="294"/>
    <x v="1"/>
    <s v="NO CUMPLE"/>
    <n v="2"/>
    <n v="72"/>
    <n v="-70"/>
    <n v="72"/>
    <s v="H"/>
    <n v="2.7777777777777776E-2"/>
  </r>
  <r>
    <s v="106311560"/>
    <s v="GRAP00017"/>
    <x v="4"/>
    <s v="EMBUTIDO SALCHICHON"/>
    <x v="6"/>
    <x v="29"/>
    <s v="ELTROI04"/>
    <s v="COORTU02"/>
    <s v="B"/>
    <s v="10EMBU16"/>
    <x v="0"/>
    <d v="2023-07-15T00:00:00"/>
    <x v="295"/>
    <x v="1"/>
    <s v="CUMPLE"/>
    <n v="2"/>
    <n v="48"/>
    <n v="-46"/>
    <n v="48"/>
    <s v="H"/>
    <n v="4.1666666666666664E-2"/>
  </r>
  <r>
    <s v="106202853"/>
    <s v="FORM00001"/>
    <x v="8"/>
    <s v="FORMADO"/>
    <x v="3"/>
    <x v="14"/>
    <s v="ELECTINT"/>
    <s v="COORTU02"/>
    <s v="B"/>
    <s v="10FORM01"/>
    <x v="0"/>
    <d v="2023-07-15T00:00:00"/>
    <x v="0"/>
    <x v="0"/>
    <s v="NO CUMPLE"/>
    <n v="0"/>
    <n v="2"/>
    <n v="-2"/>
    <n v="2"/>
    <s v="H"/>
    <n v="0"/>
  </r>
  <r>
    <s v="106311559"/>
    <s v="20388054"/>
    <x v="5"/>
    <s v="FORMADO"/>
    <x v="1"/>
    <x v="59"/>
    <s v="MECANI21"/>
    <s v="COORTU01"/>
    <s v="B"/>
    <s v="10FORM01"/>
    <x v="0"/>
    <d v="2023-07-14T00:00:00"/>
    <x v="292"/>
    <x v="1"/>
    <s v="NO CUMPLE"/>
    <n v="1"/>
    <n v="1"/>
    <n v="0"/>
    <n v="1"/>
    <s v="H"/>
    <n v="1"/>
  </r>
  <r>
    <s v="106311559"/>
    <s v="20388054"/>
    <x v="5"/>
    <s v="FORMADO"/>
    <x v="3"/>
    <x v="14"/>
    <s v="MECANI21"/>
    <s v="COORTU01"/>
    <s v="B"/>
    <s v="10FORM01"/>
    <x v="0"/>
    <d v="2023-07-14T00:00:00"/>
    <x v="292"/>
    <x v="1"/>
    <s v="NO CUMPLE"/>
    <n v="4"/>
    <n v="3"/>
    <n v="1"/>
    <n v="3"/>
    <s v="H"/>
    <n v="1.3333333333333333"/>
  </r>
  <r>
    <s v="106311559"/>
    <s v="20388054"/>
    <x v="5"/>
    <s v="FORMADO"/>
    <x v="6"/>
    <x v="14"/>
    <s v="ELECTI09"/>
    <s v="COORTU01"/>
    <s v="B"/>
    <s v="10FORM01"/>
    <x v="0"/>
    <d v="2023-07-14T00:00:00"/>
    <x v="0"/>
    <x v="0"/>
    <s v="NO CUMPLE"/>
    <n v="0"/>
    <n v="2"/>
    <n v="-2"/>
    <n v="2"/>
    <s v="H"/>
    <n v="0"/>
  </r>
  <r>
    <s v="106311427"/>
    <s v="20183406"/>
    <x v="1"/>
    <s v="EMPAQUE RIGIDO"/>
    <x v="6"/>
    <x v="30"/>
    <s v="INSTRI08"/>
    <s v="COORTU01"/>
    <s v="B"/>
    <s v="10EMPA17"/>
    <x v="0"/>
    <d v="2023-07-13T00:00:00"/>
    <x v="296"/>
    <x v="1"/>
    <s v="CUMPLE"/>
    <n v="1"/>
    <n v="2"/>
    <n v="-1"/>
    <n v="2"/>
    <s v="H"/>
    <n v="0.5"/>
  </r>
  <r>
    <s v="106311427"/>
    <s v="20183406"/>
    <x v="1"/>
    <s v="EMPAQUE RIGIDO"/>
    <x v="11"/>
    <x v="31"/>
    <s v="INSTRI08"/>
    <s v="COORTU01"/>
    <s v="B"/>
    <s v="10EMPA17"/>
    <x v="0"/>
    <d v="2023-07-13T00:00:00"/>
    <x v="296"/>
    <x v="1"/>
    <s v="CUMPLE"/>
    <n v="1"/>
    <n v="3"/>
    <n v="-2"/>
    <n v="3"/>
    <s v="H"/>
    <n v="0.33333333333333331"/>
  </r>
  <r>
    <s v="106311427"/>
    <s v="20183406"/>
    <x v="1"/>
    <s v="EMPAQUE RIGIDO"/>
    <x v="5"/>
    <x v="32"/>
    <s v="ELECTI01"/>
    <s v="COORTU01"/>
    <s v="B"/>
    <s v="10EMPA17"/>
    <x v="0"/>
    <d v="2023-07-13T00:00:00"/>
    <x v="296"/>
    <x v="1"/>
    <s v="CUMPLE"/>
    <n v="0.75"/>
    <n v="1"/>
    <n v="-0.25"/>
    <n v="1"/>
    <s v="H"/>
    <n v="0.75"/>
  </r>
  <r>
    <s v="106306786"/>
    <s v="FORM00002"/>
    <x v="9"/>
    <s v="FORMADO"/>
    <x v="1"/>
    <x v="14"/>
    <s v="MECANI21"/>
    <s v="COORTU02"/>
    <s v="B"/>
    <s v="10FORM01"/>
    <x v="0"/>
    <d v="2023-07-12T00:00:00"/>
    <x v="289"/>
    <x v="1"/>
    <s v="NO CUMPLE"/>
    <n v="8"/>
    <n v="8"/>
    <n v="0"/>
    <n v="8"/>
    <s v="H"/>
    <n v="1"/>
  </r>
  <r>
    <s v="106284435"/>
    <s v="20183406"/>
    <x v="1"/>
    <s v="EMPAQUE RIGIDO"/>
    <x v="1"/>
    <x v="33"/>
    <s v="MECANI19"/>
    <s v="COORMTTO"/>
    <s v="B"/>
    <s v="10EMPA17"/>
    <x v="0"/>
    <d v="2023-07-12T00:00:00"/>
    <x v="297"/>
    <x v="1"/>
    <s v="NO CUMPLE"/>
    <n v="2"/>
    <n v="5"/>
    <n v="-3"/>
    <n v="5"/>
    <s v="H"/>
    <n v="0.4"/>
  </r>
  <r>
    <s v="106306786"/>
    <s v="FORM00002"/>
    <x v="9"/>
    <s v="FORMADO"/>
    <x v="3"/>
    <x v="14"/>
    <s v="ELECTI01"/>
    <s v="COORTU02"/>
    <s v="B"/>
    <s v="10FORM01"/>
    <x v="0"/>
    <d v="2023-07-12T00:00:00"/>
    <x v="0"/>
    <x v="0"/>
    <s v="NO CUMPLE"/>
    <n v="0"/>
    <n v="2"/>
    <n v="-2"/>
    <n v="2"/>
    <s v="H"/>
    <n v="0"/>
  </r>
  <r>
    <s v="106263274"/>
    <s v="20388176"/>
    <x v="0"/>
    <s v="EMBUTIDO SALCHICHON"/>
    <x v="1"/>
    <x v="68"/>
    <s v="MECANI17"/>
    <s v="COORTU01"/>
    <s v="B"/>
    <s v="10EMBU16"/>
    <x v="0"/>
    <d v="2023-07-09T00:00:00"/>
    <x v="298"/>
    <x v="1"/>
    <s v="CUMPLE"/>
    <n v="1"/>
    <n v="1"/>
    <n v="0"/>
    <n v="1"/>
    <s v="H"/>
    <n v="1"/>
  </r>
  <r>
    <s v="106263274"/>
    <s v="20388176"/>
    <x v="0"/>
    <s v="EMBUTIDO SALCHICHON"/>
    <x v="3"/>
    <x v="69"/>
    <s v="MECANI17"/>
    <s v="COORTU01"/>
    <s v="B"/>
    <s v="10EMBU16"/>
    <x v="0"/>
    <d v="2023-07-09T00:00:00"/>
    <x v="298"/>
    <x v="1"/>
    <s v="CUMPLE"/>
    <n v="1"/>
    <n v="1"/>
    <n v="0"/>
    <n v="1"/>
    <s v="H"/>
    <n v="1"/>
  </r>
  <r>
    <s v="106263274"/>
    <s v="20388176"/>
    <x v="0"/>
    <s v="EMBUTIDO SALCHICHON"/>
    <x v="2"/>
    <x v="70"/>
    <s v="MECANI17"/>
    <s v="COORTU01"/>
    <s v="B"/>
    <s v="10EMBU16"/>
    <x v="0"/>
    <d v="2023-07-09T00:00:00"/>
    <x v="298"/>
    <x v="1"/>
    <s v="CUMPLE"/>
    <n v="1"/>
    <n v="1"/>
    <n v="0"/>
    <n v="1"/>
    <s v="H"/>
    <n v="1"/>
  </r>
  <r>
    <s v="106263274"/>
    <s v="20388176"/>
    <x v="0"/>
    <s v="EMBUTIDO SALCHICHON"/>
    <x v="6"/>
    <x v="71"/>
    <s v="MECANI17"/>
    <s v="COORTU01"/>
    <s v="B"/>
    <s v="10EMBU16"/>
    <x v="0"/>
    <d v="2023-07-09T00:00:00"/>
    <x v="298"/>
    <x v="1"/>
    <s v="CUMPLE"/>
    <n v="1"/>
    <n v="1"/>
    <n v="0"/>
    <n v="1"/>
    <s v="H"/>
    <n v="1"/>
  </r>
  <r>
    <s v="106306535"/>
    <s v="20388176"/>
    <x v="0"/>
    <s v="EMBUTIDO SALCHICHON"/>
    <x v="5"/>
    <x v="45"/>
    <s v="MECANI17"/>
    <s v="COORTU01"/>
    <s v="B"/>
    <s v="10EMBU16"/>
    <x v="0"/>
    <d v="2023-07-09T00:00:00"/>
    <x v="299"/>
    <x v="1"/>
    <s v="CUMPLE"/>
    <n v="2"/>
    <n v="3"/>
    <n v="-1"/>
    <n v="3"/>
    <s v="H"/>
    <n v="0.66666666666666663"/>
  </r>
  <r>
    <s v="106306535"/>
    <s v="20388176"/>
    <x v="0"/>
    <s v="EMBUTIDO SALCHICHON"/>
    <x v="11"/>
    <x v="72"/>
    <s v="MECANI17"/>
    <s v="COORTU01"/>
    <s v="B"/>
    <s v="10EMBU16"/>
    <x v="0"/>
    <d v="2023-07-09T00:00:00"/>
    <x v="255"/>
    <x v="1"/>
    <s v="NO CUMPLE"/>
    <n v="1"/>
    <n v="3"/>
    <n v="-2"/>
    <n v="3"/>
    <s v="H"/>
    <n v="0.33333333333333331"/>
  </r>
  <r>
    <s v="106297424"/>
    <s v="20183406"/>
    <x v="1"/>
    <s v="EMPAQUE RIGIDO"/>
    <x v="1"/>
    <x v="1"/>
    <s v="MECANI19"/>
    <s v="COORTU03"/>
    <s v="B"/>
    <s v="10EMPA17"/>
    <x v="0"/>
    <d v="2023-07-06T00:00:00"/>
    <x v="300"/>
    <x v="1"/>
    <s v="CUMPLE"/>
    <n v="3"/>
    <n v="3"/>
    <n v="0"/>
    <n v="3"/>
    <s v="H"/>
    <n v="1"/>
  </r>
  <r>
    <s v="106297424"/>
    <s v="20183406"/>
    <x v="1"/>
    <s v="EMPAQUE RIGIDO"/>
    <x v="2"/>
    <x v="2"/>
    <s v="INSTRI02"/>
    <s v="COORTU03"/>
    <s v="B"/>
    <s v="10EMPA17"/>
    <x v="0"/>
    <d v="2023-07-06T00:00:00"/>
    <x v="300"/>
    <x v="1"/>
    <s v="CUMPLE"/>
    <n v="1"/>
    <n v="1"/>
    <n v="0"/>
    <n v="1"/>
    <s v="H"/>
    <n v="1"/>
  </r>
  <r>
    <s v="106297410"/>
    <s v="EMPA00039"/>
    <x v="2"/>
    <s v="EMPAQUE"/>
    <x v="1"/>
    <x v="1"/>
    <s v="MECANI14"/>
    <s v="COORTU01"/>
    <s v="A"/>
    <s v="10EMPA15"/>
    <x v="0"/>
    <d v="2023-07-05T00:00:00"/>
    <x v="301"/>
    <x v="1"/>
    <s v="NO CUMPLE"/>
    <n v="2"/>
    <n v="2"/>
    <n v="0"/>
    <n v="2"/>
    <s v="H"/>
    <n v="1"/>
  </r>
  <r>
    <s v="106292837"/>
    <s v="20388054"/>
    <x v="5"/>
    <s v="FORMADO"/>
    <x v="1"/>
    <x v="59"/>
    <s v="MECANI21"/>
    <s v="COORTU01"/>
    <s v="B"/>
    <s v="10FORM01"/>
    <x v="0"/>
    <d v="2023-06-30T00:00:00"/>
    <x v="298"/>
    <x v="1"/>
    <s v="CUMPLE"/>
    <n v="1"/>
    <n v="1"/>
    <n v="0"/>
    <n v="1"/>
    <s v="H"/>
    <n v="1"/>
  </r>
  <r>
    <s v="106282339"/>
    <s v="20183406"/>
    <x v="1"/>
    <s v="EMPAQUE RIGIDO"/>
    <x v="1"/>
    <x v="3"/>
    <s v="MECANI17"/>
    <s v="COORTU01"/>
    <s v="B"/>
    <s v="10EMPA17"/>
    <x v="0"/>
    <d v="2023-06-29T00:00:00"/>
    <x v="302"/>
    <x v="1"/>
    <s v="CUMPLE"/>
    <n v="0.5"/>
    <n v="1"/>
    <n v="-0.5"/>
    <n v="1"/>
    <s v="H"/>
    <n v="0.5"/>
  </r>
  <r>
    <s v="106282339"/>
    <s v="20183406"/>
    <x v="1"/>
    <s v="EMPAQUE RIGIDO"/>
    <x v="2"/>
    <x v="4"/>
    <s v="INSTRI08"/>
    <s v="COORTU01"/>
    <s v="B"/>
    <s v="10EMPA17"/>
    <x v="0"/>
    <d v="2023-06-29T00:00:00"/>
    <x v="303"/>
    <x v="1"/>
    <s v="CUMPLE"/>
    <n v="0.5"/>
    <n v="1"/>
    <n v="-0.5"/>
    <n v="1"/>
    <s v="H"/>
    <n v="0.5"/>
  </r>
  <r>
    <s v="106282339"/>
    <s v="20183406"/>
    <x v="1"/>
    <s v="EMPAQUE RIGIDO"/>
    <x v="3"/>
    <x v="5"/>
    <s v="ELECTI01"/>
    <s v="COORTU01"/>
    <s v="B"/>
    <s v="10EMPA17"/>
    <x v="0"/>
    <d v="2023-06-29T00:00:00"/>
    <x v="304"/>
    <x v="1"/>
    <s v="CUMPLE"/>
    <n v="1"/>
    <n v="1"/>
    <n v="0"/>
    <n v="1"/>
    <s v="H"/>
    <n v="1"/>
  </r>
  <r>
    <s v="106253256"/>
    <s v="EMPA00039"/>
    <x v="2"/>
    <s v="EMPAQUE"/>
    <x v="9"/>
    <x v="27"/>
    <s v="MECANI14"/>
    <s v="COORTU01"/>
    <s v="A"/>
    <s v="10EMPA15"/>
    <x v="0"/>
    <d v="2023-06-28T00:00:00"/>
    <x v="251"/>
    <x v="1"/>
    <s v="CUMPLE"/>
    <n v="1"/>
    <n v="1"/>
    <n v="0"/>
    <n v="1"/>
    <s v="H"/>
    <n v="1"/>
  </r>
  <r>
    <s v="106284388"/>
    <s v="EMPA00005"/>
    <x v="3"/>
    <s v="EMPAQUE"/>
    <x v="10"/>
    <x v="35"/>
    <s v="INSTRI08"/>
    <s v="COORTU01"/>
    <s v="B"/>
    <s v="10EMPA03"/>
    <x v="0"/>
    <d v="2023-06-28T00:00:00"/>
    <x v="251"/>
    <x v="1"/>
    <s v="CUMPLE"/>
    <n v="6"/>
    <n v="3"/>
    <n v="3"/>
    <n v="3"/>
    <s v="H"/>
    <n v="2"/>
  </r>
  <r>
    <s v="106253256"/>
    <s v="EMPA00039"/>
    <x v="2"/>
    <s v="EMPAQUE"/>
    <x v="2"/>
    <x v="6"/>
    <s v="ELECTI11"/>
    <s v="COORTU01"/>
    <s v="A"/>
    <s v="10EMPA15"/>
    <x v="0"/>
    <d v="2023-06-28T00:00:00"/>
    <x v="298"/>
    <x v="1"/>
    <s v="NO CUMPLE"/>
    <n v="2"/>
    <n v="2"/>
    <n v="0"/>
    <n v="2"/>
    <s v="H"/>
    <n v="1"/>
  </r>
  <r>
    <s v="106253256"/>
    <s v="EMPA00039"/>
    <x v="2"/>
    <s v="EMPAQUE"/>
    <x v="10"/>
    <x v="6"/>
    <s v="ELECTI02"/>
    <s v="COORTU01"/>
    <s v="A"/>
    <s v="10EMPA15"/>
    <x v="0"/>
    <d v="2023-06-28T00:00:00"/>
    <x v="298"/>
    <x v="1"/>
    <s v="NO CUMPLE"/>
    <n v="1.5"/>
    <n v="0"/>
    <n v="1.5"/>
    <n v="0"/>
    <s v="H"/>
    <e v="#DIV/0!"/>
  </r>
  <r>
    <s v="106282340"/>
    <s v="EMPA00039"/>
    <x v="2"/>
    <s v="EMPAQUE"/>
    <x v="3"/>
    <x v="7"/>
    <s v="ELECTI01"/>
    <s v="COORTU01"/>
    <s v="A"/>
    <s v="10EMPA15"/>
    <x v="0"/>
    <d v="2023-06-28T00:00:00"/>
    <x v="251"/>
    <x v="1"/>
    <s v="CUMPLE"/>
    <n v="0.75"/>
    <n v="1"/>
    <n v="-0.25"/>
    <n v="1"/>
    <s v="H"/>
    <n v="0.75"/>
  </r>
  <r>
    <s v="106282340"/>
    <s v="EMPA00039"/>
    <x v="2"/>
    <s v="EMPAQUE"/>
    <x v="2"/>
    <x v="8"/>
    <s v="ELECTI01"/>
    <s v="COORTU01"/>
    <s v="A"/>
    <s v="10EMPA15"/>
    <x v="0"/>
    <d v="2023-06-28T00:00:00"/>
    <x v="251"/>
    <x v="1"/>
    <s v="CUMPLE"/>
    <n v="0.75"/>
    <n v="1"/>
    <n v="-0.25"/>
    <n v="1"/>
    <s v="H"/>
    <n v="0.75"/>
  </r>
  <r>
    <s v="106280551"/>
    <s v="EMPA00005"/>
    <x v="3"/>
    <s v="EMPAQUE"/>
    <x v="3"/>
    <x v="7"/>
    <s v="ELECTI01"/>
    <s v="COORTU01"/>
    <s v="B"/>
    <s v="10EMPA03"/>
    <x v="0"/>
    <d v="2023-06-27T00:00:00"/>
    <x v="246"/>
    <x v="1"/>
    <s v="CUMPLE"/>
    <n v="1"/>
    <n v="1"/>
    <n v="0"/>
    <n v="1"/>
    <s v="H"/>
    <n v="1"/>
  </r>
  <r>
    <s v="106280551"/>
    <s v="EMPA00005"/>
    <x v="3"/>
    <s v="EMPAQUE"/>
    <x v="2"/>
    <x v="8"/>
    <s v="ELECTI01"/>
    <s v="COORTU01"/>
    <s v="B"/>
    <s v="10EMPA03"/>
    <x v="0"/>
    <d v="2023-06-27T00:00:00"/>
    <x v="305"/>
    <x v="1"/>
    <s v="CUMPLE"/>
    <n v="0.75"/>
    <n v="1"/>
    <n v="-0.25"/>
    <n v="1"/>
    <s v="H"/>
    <n v="0.75"/>
  </r>
  <r>
    <s v="106214752"/>
    <s v="EMPA00005"/>
    <x v="3"/>
    <s v="EMPAQUE"/>
    <x v="9"/>
    <x v="43"/>
    <s v="INSTRINT"/>
    <s v="COORTU01"/>
    <s v="B"/>
    <s v="10EMPA03"/>
    <x v="0"/>
    <d v="2023-06-25T00:00:00"/>
    <x v="0"/>
    <x v="0"/>
    <s v="NO CUMPLE"/>
    <n v="0"/>
    <n v="2"/>
    <n v="-2"/>
    <n v="2"/>
    <s v="H"/>
    <n v="0"/>
  </r>
  <r>
    <s v="106214752"/>
    <s v="EMPA00005"/>
    <x v="3"/>
    <s v="EMPAQUE"/>
    <x v="1"/>
    <x v="19"/>
    <s v="ELECTI09"/>
    <s v="COORTU01"/>
    <s v="B"/>
    <s v="10EMPA03"/>
    <x v="0"/>
    <d v="2023-06-25T00:00:00"/>
    <x v="241"/>
    <x v="1"/>
    <s v="CUMPLE"/>
    <n v="1.5"/>
    <n v="1.5"/>
    <n v="0"/>
    <n v="1.5"/>
    <s v="H"/>
    <n v="1"/>
  </r>
  <r>
    <s v="106274344"/>
    <s v="GRAP00017"/>
    <x v="4"/>
    <s v="EMBUTIDO SALCHICHON"/>
    <x v="1"/>
    <x v="34"/>
    <s v="MECANI18"/>
    <s v="COORTU02"/>
    <s v="B"/>
    <s v="10EMBU16"/>
    <x v="0"/>
    <d v="2023-06-24T00:00:00"/>
    <x v="249"/>
    <x v="1"/>
    <s v="CUMPLE"/>
    <n v="1"/>
    <n v="2"/>
    <n v="-1"/>
    <n v="2"/>
    <s v="H"/>
    <n v="0.5"/>
  </r>
  <r>
    <s v="106274344"/>
    <s v="GRAP00017"/>
    <x v="4"/>
    <s v="EMBUTIDO SALCHICHON"/>
    <x v="0"/>
    <x v="11"/>
    <s v="INSTRI03"/>
    <s v="COORTU02"/>
    <s v="B"/>
    <s v="10EMBU16"/>
    <x v="0"/>
    <d v="2023-06-24T00:00:00"/>
    <x v="0"/>
    <x v="0"/>
    <s v="NO CUMPLE"/>
    <n v="0"/>
    <n v="0.3"/>
    <n v="-0.3"/>
    <n v="0.3"/>
    <s v="H"/>
    <n v="0"/>
  </r>
  <r>
    <s v="106274344"/>
    <s v="GRAP00017"/>
    <x v="4"/>
    <s v="EMBUTIDO SALCHICHON"/>
    <x v="3"/>
    <x v="10"/>
    <s v="ELTROINT"/>
    <s v="COORTU02"/>
    <s v="B"/>
    <s v="10EMBU16"/>
    <x v="0"/>
    <d v="2023-06-24T00:00:00"/>
    <x v="0"/>
    <x v="0"/>
    <s v="NO CUMPLE"/>
    <n v="0"/>
    <n v="2"/>
    <n v="-2"/>
    <n v="2"/>
    <s v="H"/>
    <n v="0"/>
  </r>
  <r>
    <s v="106273015"/>
    <s v="20091108"/>
    <x v="7"/>
    <s v="LINEA DE LARGA VIDA"/>
    <x v="1"/>
    <x v="14"/>
    <s v="MECANI21"/>
    <s v="COORTU02"/>
    <s v="B"/>
    <s v="10FORM02"/>
    <x v="0"/>
    <d v="2023-06-22T00:00:00"/>
    <x v="306"/>
    <x v="1"/>
    <s v="CUMPLE"/>
    <n v="5"/>
    <n v="8"/>
    <n v="-3"/>
    <n v="8"/>
    <s v="H"/>
    <n v="0.625"/>
  </r>
  <r>
    <s v="106273015"/>
    <s v="20091108"/>
    <x v="7"/>
    <s v="LINEA DE LARGA VIDA"/>
    <x v="2"/>
    <x v="13"/>
    <s v="MECANI21"/>
    <s v="COORTU02"/>
    <s v="B"/>
    <s v="10FORM02"/>
    <x v="0"/>
    <d v="2023-06-22T00:00:00"/>
    <x v="306"/>
    <x v="1"/>
    <s v="CUMPLE"/>
    <n v="0.5"/>
    <n v="0.5"/>
    <n v="0"/>
    <n v="0.5"/>
    <s v="H"/>
    <n v="1"/>
  </r>
  <r>
    <s v="106273015"/>
    <s v="20091108"/>
    <x v="7"/>
    <s v="LINEA DE LARGA VIDA"/>
    <x v="5"/>
    <x v="36"/>
    <s v="INSTRI08"/>
    <s v="COORTU02"/>
    <s v="B"/>
    <s v="10FORM02"/>
    <x v="0"/>
    <d v="2023-06-22T00:00:00"/>
    <x v="285"/>
    <x v="1"/>
    <s v="CUMPLE"/>
    <n v="2.5"/>
    <n v="4"/>
    <n v="-1.5"/>
    <n v="4"/>
    <s v="H"/>
    <n v="0.625"/>
  </r>
  <r>
    <s v="106273015"/>
    <s v="20091108"/>
    <x v="7"/>
    <s v="LINEA DE LARGA VIDA"/>
    <x v="3"/>
    <x v="14"/>
    <s v="INSTRI03"/>
    <s v="COORTU02"/>
    <s v="B"/>
    <s v="10FORM02"/>
    <x v="0"/>
    <d v="2023-06-22T00:00:00"/>
    <x v="0"/>
    <x v="0"/>
    <s v="NO CUMPLE"/>
    <n v="0"/>
    <n v="2"/>
    <n v="-2"/>
    <n v="2"/>
    <s v="H"/>
    <n v="0"/>
  </r>
  <r>
    <s v="106273015"/>
    <s v="20091108"/>
    <x v="7"/>
    <s v="LINEA DE LARGA VIDA"/>
    <x v="6"/>
    <x v="36"/>
    <s v="INSTRI03"/>
    <s v="COORTU02"/>
    <s v="B"/>
    <s v="10FORM02"/>
    <x v="0"/>
    <d v="2023-06-22T00:00:00"/>
    <x v="0"/>
    <x v="0"/>
    <s v="NO CUMPLE"/>
    <n v="0"/>
    <n v="4"/>
    <n v="-4"/>
    <n v="4"/>
    <s v="H"/>
    <n v="0"/>
  </r>
  <r>
    <s v="106273015"/>
    <s v="20091108"/>
    <x v="7"/>
    <s v="LINEA DE LARGA VIDA"/>
    <x v="4"/>
    <x v="13"/>
    <s v="ELTROINT"/>
    <s v="COORTU02"/>
    <s v="B"/>
    <s v="10FORM02"/>
    <x v="0"/>
    <d v="2023-06-22T00:00:00"/>
    <x v="306"/>
    <x v="1"/>
    <s v="CUMPLE"/>
    <n v="3"/>
    <n v="3.4"/>
    <n v="-0.39999999999999991"/>
    <n v="3.4"/>
    <s v="H"/>
    <n v="0.88235294117647056"/>
  </r>
  <r>
    <s v="106253252"/>
    <s v="FORM00002"/>
    <x v="9"/>
    <s v="FORMADO"/>
    <x v="1"/>
    <x v="14"/>
    <s v="MECANI21"/>
    <s v="COORTU02"/>
    <s v="B"/>
    <s v="10FORM01"/>
    <x v="0"/>
    <d v="2023-06-16T00:00:00"/>
    <x v="305"/>
    <x v="1"/>
    <s v="CUMPLE"/>
    <n v="8"/>
    <n v="8"/>
    <n v="0"/>
    <n v="8"/>
    <s v="H"/>
    <n v="1"/>
  </r>
  <r>
    <s v="106253252"/>
    <s v="FORM00002"/>
    <x v="9"/>
    <s v="FORMADO"/>
    <x v="2"/>
    <x v="13"/>
    <s v="MECANI21"/>
    <s v="COORTU02"/>
    <s v="B"/>
    <s v="10FORM01"/>
    <x v="0"/>
    <d v="2023-06-16T00:00:00"/>
    <x v="284"/>
    <x v="1"/>
    <s v="NO CUMPLE"/>
    <n v="1.5"/>
    <n v="1.5"/>
    <n v="0"/>
    <n v="1.5"/>
    <s v="H"/>
    <n v="1"/>
  </r>
  <r>
    <s v="106253252"/>
    <s v="FORM00002"/>
    <x v="9"/>
    <s v="FORMADO"/>
    <x v="7"/>
    <x v="37"/>
    <s v="MECANI21"/>
    <s v="COORTU02"/>
    <s v="B"/>
    <s v="10FORM01"/>
    <x v="0"/>
    <d v="2023-06-16T00:00:00"/>
    <x v="284"/>
    <x v="1"/>
    <s v="NO CUMPLE"/>
    <n v="4"/>
    <n v="2.5"/>
    <n v="1.5"/>
    <n v="2.5"/>
    <s v="H"/>
    <n v="1.6"/>
  </r>
  <r>
    <s v="106265434"/>
    <s v="20388054"/>
    <x v="5"/>
    <s v="FORMADO"/>
    <x v="1"/>
    <x v="59"/>
    <s v="MECANI21"/>
    <s v="COORTU01"/>
    <s v="B"/>
    <s v="10FORM01"/>
    <x v="0"/>
    <d v="2023-06-16T00:00:00"/>
    <x v="285"/>
    <x v="1"/>
    <s v="NO CUMPLE"/>
    <n v="4"/>
    <n v="1"/>
    <n v="3"/>
    <n v="1"/>
    <s v="H"/>
    <n v="4"/>
  </r>
  <r>
    <s v="106265434"/>
    <s v="20388054"/>
    <x v="5"/>
    <s v="FORMADO"/>
    <x v="3"/>
    <x v="14"/>
    <s v="MECANI21"/>
    <s v="COORTU01"/>
    <s v="B"/>
    <s v="10FORM01"/>
    <x v="0"/>
    <d v="2023-06-16T00:00:00"/>
    <x v="285"/>
    <x v="1"/>
    <s v="NO CUMPLE"/>
    <n v="4"/>
    <n v="3"/>
    <n v="1"/>
    <n v="3"/>
    <s v="H"/>
    <n v="1.3333333333333333"/>
  </r>
  <r>
    <s v="106253252"/>
    <s v="FORM00002"/>
    <x v="9"/>
    <s v="FORMADO"/>
    <x v="5"/>
    <x v="36"/>
    <s v="INSTRI08"/>
    <s v="COORTU02"/>
    <s v="B"/>
    <s v="10FORM01"/>
    <x v="0"/>
    <d v="2023-06-16T00:00:00"/>
    <x v="285"/>
    <x v="1"/>
    <s v="NO CUMPLE"/>
    <n v="3"/>
    <n v="4"/>
    <n v="-1"/>
    <n v="4"/>
    <s v="H"/>
    <n v="0.75"/>
  </r>
  <r>
    <s v="106253252"/>
    <s v="FORM00002"/>
    <x v="9"/>
    <s v="FORMADO"/>
    <x v="4"/>
    <x v="13"/>
    <s v="ELTROINT"/>
    <s v="COORTU02"/>
    <s v="B"/>
    <s v="10FORM01"/>
    <x v="0"/>
    <d v="2023-06-16T00:00:00"/>
    <x v="0"/>
    <x v="0"/>
    <s v="NO CUMPLE"/>
    <n v="0"/>
    <n v="2"/>
    <n v="-2"/>
    <n v="2"/>
    <s v="H"/>
    <n v="0"/>
  </r>
  <r>
    <s v="106253252"/>
    <s v="FORM00002"/>
    <x v="9"/>
    <s v="FORMADO"/>
    <x v="3"/>
    <x v="14"/>
    <s v="ELECTI10"/>
    <s v="COORTU02"/>
    <s v="B"/>
    <s v="10FORM01"/>
    <x v="0"/>
    <d v="2023-06-16T00:00:00"/>
    <x v="0"/>
    <x v="0"/>
    <s v="NO CUMPLE"/>
    <n v="0"/>
    <n v="2"/>
    <n v="-2"/>
    <n v="2"/>
    <s v="H"/>
    <n v="0"/>
  </r>
  <r>
    <s v="106253252"/>
    <s v="FORM00002"/>
    <x v="9"/>
    <s v="FORMADO"/>
    <x v="6"/>
    <x v="36"/>
    <s v="ELECTI10"/>
    <s v="COORTU02"/>
    <s v="B"/>
    <s v="10FORM01"/>
    <x v="0"/>
    <d v="2023-06-16T00:00:00"/>
    <x v="0"/>
    <x v="0"/>
    <s v="NO CUMPLE"/>
    <n v="0"/>
    <n v="4"/>
    <n v="-4"/>
    <n v="4"/>
    <s v="H"/>
    <n v="0"/>
  </r>
  <r>
    <s v="106253252"/>
    <s v="FORM00002"/>
    <x v="9"/>
    <s v="FORMADO"/>
    <x v="11"/>
    <x v="37"/>
    <s v="ELECTI10"/>
    <s v="COORTU02"/>
    <s v="B"/>
    <s v="10FORM01"/>
    <x v="0"/>
    <d v="2023-06-16T00:00:00"/>
    <x v="0"/>
    <x v="0"/>
    <s v="NO CUMPLE"/>
    <n v="0"/>
    <n v="4"/>
    <n v="-4"/>
    <n v="4"/>
    <s v="H"/>
    <n v="0"/>
  </r>
  <r>
    <s v="106253252"/>
    <s v="FORM00002"/>
    <x v="9"/>
    <s v="FORMADO"/>
    <x v="0"/>
    <x v="42"/>
    <s v="ELECTI10"/>
    <s v="COORTU02"/>
    <s v="B"/>
    <s v="10FORM01"/>
    <x v="0"/>
    <d v="2023-06-16T00:00:00"/>
    <x v="0"/>
    <x v="0"/>
    <s v="NO CUMPLE"/>
    <n v="0"/>
    <n v="6"/>
    <n v="-6"/>
    <n v="6"/>
    <s v="H"/>
    <n v="0"/>
  </r>
  <r>
    <s v="106265434"/>
    <s v="20388054"/>
    <x v="5"/>
    <s v="FORMADO"/>
    <x v="6"/>
    <x v="14"/>
    <s v="ELECTI10"/>
    <s v="COORTU01"/>
    <s v="B"/>
    <s v="10FORM01"/>
    <x v="0"/>
    <d v="2023-06-16T00:00:00"/>
    <x v="0"/>
    <x v="0"/>
    <s v="NO CUMPLE"/>
    <n v="0"/>
    <n v="2"/>
    <n v="-2"/>
    <n v="2"/>
    <s v="H"/>
    <n v="0"/>
  </r>
  <r>
    <s v="105947364"/>
    <s v="20183406"/>
    <x v="1"/>
    <s v="EMPAQUE RIGIDO"/>
    <x v="5"/>
    <x v="17"/>
    <s v="MECANI19"/>
    <s v="COORTU03"/>
    <s v="A"/>
    <s v="10EMPA17"/>
    <x v="0"/>
    <d v="2023-06-05T00:00:00"/>
    <x v="307"/>
    <x v="1"/>
    <s v="CUMPLE"/>
    <n v="5"/>
    <n v="5"/>
    <n v="0"/>
    <n v="5"/>
    <s v="H"/>
    <n v="1"/>
  </r>
  <r>
    <s v="105947364"/>
    <s v="20183406"/>
    <x v="1"/>
    <s v="EMPAQUE RIGIDO"/>
    <x v="0"/>
    <x v="77"/>
    <s v="MECANI17"/>
    <s v="COORTU03"/>
    <s v="A"/>
    <s v="10EMPA17"/>
    <x v="0"/>
    <d v="2023-06-05T00:00:00"/>
    <x v="216"/>
    <x v="1"/>
    <s v="CUMPLE"/>
    <n v="0.25"/>
    <n v="3"/>
    <n v="-2.75"/>
    <n v="3"/>
    <s v="H"/>
    <n v="8.3333333333333329E-2"/>
  </r>
  <r>
    <s v="105947364"/>
    <s v="20183406"/>
    <x v="1"/>
    <s v="EMPAQUE RIGIDO"/>
    <x v="8"/>
    <x v="47"/>
    <s v="MECANI17"/>
    <s v="COORTU03"/>
    <s v="A"/>
    <s v="10EMPA17"/>
    <x v="0"/>
    <d v="2023-06-05T00:00:00"/>
    <x v="216"/>
    <x v="1"/>
    <s v="CUMPLE"/>
    <n v="0.25"/>
    <n v="16"/>
    <n v="-15.75"/>
    <n v="16"/>
    <s v="H"/>
    <n v="1.5625E-2"/>
  </r>
  <r>
    <s v="105947364"/>
    <s v="20183406"/>
    <x v="1"/>
    <s v="EMPAQUE RIGIDO"/>
    <x v="12"/>
    <x v="79"/>
    <s v="INSTRI02"/>
    <s v="COORTU03"/>
    <s v="A"/>
    <s v="10EMPA17"/>
    <x v="0"/>
    <d v="2023-06-05T00:00:00"/>
    <x v="228"/>
    <x v="1"/>
    <s v="CUMPLE"/>
    <n v="1"/>
    <n v="2"/>
    <n v="-1"/>
    <n v="2"/>
    <s v="H"/>
    <n v="0.5"/>
  </r>
  <r>
    <s v="105947364"/>
    <s v="20183406"/>
    <x v="1"/>
    <s v="EMPAQUE RIGIDO"/>
    <x v="9"/>
    <x v="23"/>
    <s v="INSTRI02"/>
    <s v="COORTU03"/>
    <s v="A"/>
    <s v="10EMPA17"/>
    <x v="0"/>
    <d v="2023-06-05T00:00:00"/>
    <x v="308"/>
    <x v="1"/>
    <s v="CUMPLE"/>
    <n v="2"/>
    <n v="5"/>
    <n v="-3"/>
    <n v="5"/>
    <s v="H"/>
    <n v="0.4"/>
  </r>
  <r>
    <s v="105947364"/>
    <s v="20183406"/>
    <x v="1"/>
    <s v="EMPAQUE RIGIDO"/>
    <x v="10"/>
    <x v="24"/>
    <s v="INSTRI02"/>
    <s v="COORTU03"/>
    <s v="A"/>
    <s v="10EMPA17"/>
    <x v="0"/>
    <d v="2023-06-05T00:00:00"/>
    <x v="308"/>
    <x v="1"/>
    <s v="CUMPLE"/>
    <n v="2"/>
    <n v="5"/>
    <n v="-3"/>
    <n v="5"/>
    <s v="H"/>
    <n v="0.4"/>
  </r>
  <r>
    <s v="105947364"/>
    <s v="20183406"/>
    <x v="1"/>
    <s v="EMPAQUE RIGIDO"/>
    <x v="11"/>
    <x v="18"/>
    <s v="ELTROIOP"/>
    <s v="COORTU03"/>
    <s v="A"/>
    <s v="10EMPA17"/>
    <x v="0"/>
    <d v="2023-06-05T00:00:00"/>
    <x v="309"/>
    <x v="1"/>
    <s v="CUMPLE"/>
    <n v="3"/>
    <n v="8"/>
    <n v="-5"/>
    <n v="8"/>
    <s v="H"/>
    <n v="0.375"/>
  </r>
  <r>
    <s v="105947364"/>
    <s v="20183406"/>
    <x v="1"/>
    <s v="EMPAQUE RIGIDO"/>
    <x v="6"/>
    <x v="16"/>
    <s v="ELECTINT"/>
    <s v="COORTU03"/>
    <s v="A"/>
    <s v="10EMPA17"/>
    <x v="0"/>
    <d v="2023-06-05T00:00:00"/>
    <x v="302"/>
    <x v="1"/>
    <s v="NO CUMPLE"/>
    <n v="2.5"/>
    <n v="3"/>
    <n v="-0.5"/>
    <n v="3"/>
    <s v="H"/>
    <n v="0.83333333333333337"/>
  </r>
  <r>
    <s v="105947364"/>
    <s v="20183406"/>
    <x v="1"/>
    <s v="EMPAQUE RIGIDO"/>
    <x v="7"/>
    <x v="51"/>
    <s v="ELECTINT"/>
    <s v="COORTU03"/>
    <s v="A"/>
    <s v="10EMPA17"/>
    <x v="0"/>
    <d v="2023-06-05T00:00:00"/>
    <x v="302"/>
    <x v="1"/>
    <s v="NO CUMPLE"/>
    <n v="1.5"/>
    <n v="1.5"/>
    <n v="0"/>
    <n v="1.5"/>
    <s v="H"/>
    <n v="1"/>
  </r>
  <r>
    <s v="105947364"/>
    <s v="20183406"/>
    <x v="1"/>
    <s v="EMPAQUE RIGIDO"/>
    <x v="4"/>
    <x v="25"/>
    <s v="ELECTI07"/>
    <s v="COORTU03"/>
    <s v="A"/>
    <s v="10EMPA17"/>
    <x v="0"/>
    <d v="2023-06-05T00:00:00"/>
    <x v="310"/>
    <x v="1"/>
    <s v="CUMPLE"/>
    <n v="2"/>
    <n v="2"/>
    <n v="0"/>
    <n v="2"/>
    <s v="H"/>
    <n v="1"/>
  </r>
  <r>
    <s v="105947364"/>
    <s v="20183406"/>
    <x v="1"/>
    <s v="EMPAQUE RIGIDO"/>
    <x v="5"/>
    <x v="17"/>
    <s v="MECANI19"/>
    <s v="COORTU03"/>
    <s v="A"/>
    <s v="10EMPA17"/>
    <x v="0"/>
    <d v="2023-06-05T00:00:00"/>
    <x v="307"/>
    <x v="1"/>
    <s v="CUMPLE"/>
    <n v="5"/>
    <n v="5"/>
    <n v="0"/>
    <n v="5"/>
    <s v="H"/>
    <n v="1"/>
  </r>
  <r>
    <s v="105947364"/>
    <s v="20183406"/>
    <x v="1"/>
    <s v="EMPAQUE RIGIDO"/>
    <x v="0"/>
    <x v="77"/>
    <s v="MECANI17"/>
    <s v="COORTU03"/>
    <s v="A"/>
    <s v="10EMPA17"/>
    <x v="0"/>
    <d v="2023-06-05T00:00:00"/>
    <x v="216"/>
    <x v="1"/>
    <s v="CUMPLE"/>
    <n v="0.25"/>
    <n v="3"/>
    <n v="-2.75"/>
    <n v="3"/>
    <s v="H"/>
    <n v="8.3333333333333329E-2"/>
  </r>
  <r>
    <s v="105947364"/>
    <s v="20183406"/>
    <x v="1"/>
    <s v="EMPAQUE RIGIDO"/>
    <x v="8"/>
    <x v="47"/>
    <s v="MECANI17"/>
    <s v="COORTU03"/>
    <s v="A"/>
    <s v="10EMPA17"/>
    <x v="0"/>
    <d v="2023-06-05T00:00:00"/>
    <x v="216"/>
    <x v="1"/>
    <s v="CUMPLE"/>
    <n v="0.25"/>
    <n v="16"/>
    <n v="-15.75"/>
    <n v="16"/>
    <s v="H"/>
    <n v="1.5625E-2"/>
  </r>
  <r>
    <s v="105947364"/>
    <s v="20183406"/>
    <x v="1"/>
    <s v="EMPAQUE RIGIDO"/>
    <x v="12"/>
    <x v="79"/>
    <s v="INSTRI02"/>
    <s v="COORTU03"/>
    <s v="A"/>
    <s v="10EMPA17"/>
    <x v="0"/>
    <d v="2023-06-05T00:00:00"/>
    <x v="228"/>
    <x v="1"/>
    <s v="CUMPLE"/>
    <n v="1"/>
    <n v="2"/>
    <n v="-1"/>
    <n v="2"/>
    <s v="H"/>
    <n v="0.5"/>
  </r>
  <r>
    <s v="105947364"/>
    <s v="20183406"/>
    <x v="1"/>
    <s v="EMPAQUE RIGIDO"/>
    <x v="9"/>
    <x v="23"/>
    <s v="INSTRI02"/>
    <s v="COORTU03"/>
    <s v="A"/>
    <s v="10EMPA17"/>
    <x v="0"/>
    <d v="2023-06-05T00:00:00"/>
    <x v="308"/>
    <x v="1"/>
    <s v="CUMPLE"/>
    <n v="2"/>
    <n v="5"/>
    <n v="-3"/>
    <n v="5"/>
    <s v="H"/>
    <n v="0.4"/>
  </r>
  <r>
    <s v="105947364"/>
    <s v="20183406"/>
    <x v="1"/>
    <s v="EMPAQUE RIGIDO"/>
    <x v="10"/>
    <x v="24"/>
    <s v="INSTRI02"/>
    <s v="COORTU03"/>
    <s v="A"/>
    <s v="10EMPA17"/>
    <x v="0"/>
    <d v="2023-06-05T00:00:00"/>
    <x v="308"/>
    <x v="1"/>
    <s v="CUMPLE"/>
    <n v="2"/>
    <n v="5"/>
    <n v="-3"/>
    <n v="5"/>
    <s v="H"/>
    <n v="0.4"/>
  </r>
  <r>
    <s v="105947364"/>
    <s v="20183406"/>
    <x v="1"/>
    <s v="EMPAQUE RIGIDO"/>
    <x v="11"/>
    <x v="18"/>
    <s v="ELTROIOP"/>
    <s v="COORTU03"/>
    <s v="A"/>
    <s v="10EMPA17"/>
    <x v="0"/>
    <d v="2023-06-05T00:00:00"/>
    <x v="309"/>
    <x v="1"/>
    <s v="CUMPLE"/>
    <n v="3"/>
    <n v="8"/>
    <n v="-5"/>
    <n v="8"/>
    <s v="H"/>
    <n v="0.375"/>
  </r>
  <r>
    <s v="105947364"/>
    <s v="20183406"/>
    <x v="1"/>
    <s v="EMPAQUE RIGIDO"/>
    <x v="6"/>
    <x v="16"/>
    <s v="ELECTINT"/>
    <s v="COORTU03"/>
    <s v="A"/>
    <s v="10EMPA17"/>
    <x v="0"/>
    <d v="2023-06-05T00:00:00"/>
    <x v="302"/>
    <x v="1"/>
    <s v="NO CUMPLE"/>
    <n v="2.5"/>
    <n v="3"/>
    <n v="-0.5"/>
    <n v="3"/>
    <s v="H"/>
    <n v="0.83333333333333337"/>
  </r>
  <r>
    <s v="105947364"/>
    <s v="20183406"/>
    <x v="1"/>
    <s v="EMPAQUE RIGIDO"/>
    <x v="7"/>
    <x v="51"/>
    <s v="ELECTINT"/>
    <s v="COORTU03"/>
    <s v="A"/>
    <s v="10EMPA17"/>
    <x v="0"/>
    <d v="2023-06-05T00:00:00"/>
    <x v="302"/>
    <x v="1"/>
    <s v="NO CUMPLE"/>
    <n v="1.5"/>
    <n v="1.5"/>
    <n v="0"/>
    <n v="1.5"/>
    <s v="H"/>
    <n v="1"/>
  </r>
  <r>
    <s v="105947364"/>
    <s v="20183406"/>
    <x v="1"/>
    <s v="EMPAQUE RIGIDO"/>
    <x v="4"/>
    <x v="25"/>
    <s v="ELECTI07"/>
    <s v="COORTU03"/>
    <s v="A"/>
    <s v="10EMPA17"/>
    <x v="0"/>
    <d v="2023-06-05T00:00:00"/>
    <x v="310"/>
    <x v="1"/>
    <s v="CUMPLE"/>
    <n v="2"/>
    <n v="2"/>
    <n v="0"/>
    <n v="2"/>
    <s v="H"/>
    <n v="1"/>
  </r>
  <r>
    <s v="106235762"/>
    <s v="20183406"/>
    <x v="1"/>
    <s v="EMPAQUE RIGIDO"/>
    <x v="1"/>
    <x v="1"/>
    <s v="MECANINT"/>
    <s v="COORTU03"/>
    <s v="B"/>
    <s v="10EMPA17"/>
    <x v="0"/>
    <d v="2023-06-04T00:00:00"/>
    <x v="302"/>
    <x v="1"/>
    <s v="NO CUMPLE"/>
    <n v="2"/>
    <n v="3"/>
    <n v="-1"/>
    <n v="3"/>
    <s v="H"/>
    <n v="0.66666666666666663"/>
  </r>
  <r>
    <s v="106235762"/>
    <s v="20183406"/>
    <x v="1"/>
    <s v="EMPAQUE RIGIDO"/>
    <x v="2"/>
    <x v="2"/>
    <s v="INSTRI03"/>
    <s v="COORTU03"/>
    <s v="B"/>
    <s v="10EMPA17"/>
    <x v="0"/>
    <d v="2023-06-04T00:00:00"/>
    <x v="311"/>
    <x v="1"/>
    <s v="CUMPLE"/>
    <n v="1"/>
    <n v="1"/>
    <n v="0"/>
    <n v="1"/>
    <s v="H"/>
    <n v="1"/>
  </r>
  <r>
    <s v="106231801"/>
    <s v="EMPA00039"/>
    <x v="2"/>
    <s v="EMPAQUE"/>
    <x v="1"/>
    <x v="1"/>
    <s v="MECANI14"/>
    <s v="COORTU01"/>
    <s v="A"/>
    <s v="10EMPA15"/>
    <x v="0"/>
    <d v="2023-06-03T00:00:00"/>
    <x v="312"/>
    <x v="1"/>
    <s v="CUMPLE"/>
    <n v="3"/>
    <n v="2"/>
    <n v="1"/>
    <n v="2"/>
    <s v="H"/>
    <n v="1.5"/>
  </r>
  <r>
    <s v="106239567"/>
    <s v="20388054"/>
    <x v="5"/>
    <s v="FORMADO"/>
    <x v="1"/>
    <x v="59"/>
    <s v="MECANI21"/>
    <s v="COORTU01"/>
    <s v="B"/>
    <s v="10FORM01"/>
    <x v="0"/>
    <d v="2023-06-02T00:00:00"/>
    <x v="311"/>
    <x v="1"/>
    <s v="NO CUMPLE"/>
    <n v="0.5"/>
    <n v="1"/>
    <n v="-0.5"/>
    <n v="1"/>
    <s v="H"/>
    <n v="0.5"/>
  </r>
  <r>
    <s v="106204597"/>
    <s v="20183406"/>
    <x v="1"/>
    <s v="EMPAQUE RIGIDO"/>
    <x v="2"/>
    <x v="80"/>
    <s v="MECANI19"/>
    <s v="COORTU03"/>
    <s v="B"/>
    <s v="10EMPA17"/>
    <x v="0"/>
    <d v="2023-05-31T00:00:00"/>
    <x v="313"/>
    <x v="1"/>
    <s v="CUMPLE"/>
    <n v="4"/>
    <n v="0"/>
    <n v="4"/>
    <n v="0"/>
    <s v="H"/>
    <e v="#DIV/0!"/>
  </r>
  <r>
    <s v="106204597"/>
    <s v="20183406"/>
    <x v="1"/>
    <s v="EMPAQUE RIGIDO"/>
    <x v="3"/>
    <x v="6"/>
    <s v="ELECTINT"/>
    <s v="COORTU03"/>
    <s v="B"/>
    <s v="10EMPA17"/>
    <x v="0"/>
    <d v="2023-05-31T00:00:00"/>
    <x v="302"/>
    <x v="1"/>
    <s v="NO CUMPLE"/>
    <n v="1"/>
    <n v="1"/>
    <n v="0"/>
    <n v="1"/>
    <s v="H"/>
    <n v="1"/>
  </r>
  <r>
    <s v="106229430"/>
    <s v="EMPA00039"/>
    <x v="2"/>
    <s v="EMPAQUE"/>
    <x v="3"/>
    <x v="7"/>
    <s v="ELECTINT"/>
    <s v="COORTU01"/>
    <s v="A"/>
    <s v="10EMPA15"/>
    <x v="0"/>
    <d v="2023-05-31T00:00:00"/>
    <x v="314"/>
    <x v="1"/>
    <s v="NO CUMPLE"/>
    <n v="1"/>
    <n v="1"/>
    <n v="0"/>
    <n v="1"/>
    <s v="H"/>
    <n v="1"/>
  </r>
  <r>
    <s v="106227323"/>
    <s v="EMPA00005"/>
    <x v="3"/>
    <s v="EMPAQUE"/>
    <x v="3"/>
    <x v="7"/>
    <s v="ELECTI10"/>
    <s v="COORTU01"/>
    <s v="B"/>
    <s v="10EMPA03"/>
    <x v="0"/>
    <d v="2023-05-30T00:00:00"/>
    <x v="313"/>
    <x v="1"/>
    <s v="CUMPLE"/>
    <n v="1"/>
    <n v="1"/>
    <n v="0"/>
    <n v="1"/>
    <s v="H"/>
    <n v="1"/>
  </r>
  <r>
    <s v="106218366"/>
    <s v="GRAP00017"/>
    <x v="4"/>
    <s v="EMBUTIDO SALCHICHON"/>
    <x v="1"/>
    <x v="34"/>
    <s v="MECANI11"/>
    <s v="COORTU02"/>
    <s v="B"/>
    <s v="10EMBU16"/>
    <x v="0"/>
    <d v="2023-05-27T00:00:00"/>
    <x v="242"/>
    <x v="1"/>
    <s v="CUMPLE"/>
    <n v="2"/>
    <n v="2"/>
    <n v="0"/>
    <n v="2"/>
    <s v="H"/>
    <n v="1"/>
  </r>
  <r>
    <s v="106218366"/>
    <s v="GRAP00017"/>
    <x v="4"/>
    <s v="EMBUTIDO SALCHICHON"/>
    <x v="3"/>
    <x v="10"/>
    <s v="ELTROINT"/>
    <s v="COORTU02"/>
    <s v="B"/>
    <s v="10EMBU16"/>
    <x v="0"/>
    <d v="2023-05-27T00:00:00"/>
    <x v="0"/>
    <x v="0"/>
    <s v="NO CUMPLE"/>
    <n v="0"/>
    <n v="2"/>
    <n v="-2"/>
    <n v="2"/>
    <s v="H"/>
    <n v="0"/>
  </r>
  <r>
    <s v="106218366"/>
    <s v="GRAP00017"/>
    <x v="4"/>
    <s v="EMBUTIDO SALCHICHON"/>
    <x v="0"/>
    <x v="11"/>
    <s v="ELECTINT"/>
    <s v="COORTU02"/>
    <s v="B"/>
    <s v="10EMBU16"/>
    <x v="0"/>
    <d v="2023-05-27T00:00:00"/>
    <x v="0"/>
    <x v="0"/>
    <s v="NO CUMPLE"/>
    <n v="0"/>
    <n v="0.3"/>
    <n v="-0.3"/>
    <n v="0.3"/>
    <s v="H"/>
    <n v="0"/>
  </r>
  <r>
    <s v="106212894"/>
    <s v="20183406"/>
    <x v="1"/>
    <s v="EMPAQUE RIGIDO"/>
    <x v="1"/>
    <x v="3"/>
    <s v="MECANI19"/>
    <s v="COORTU01"/>
    <s v="B"/>
    <s v="10EMPA17"/>
    <x v="0"/>
    <d v="2023-05-25T00:00:00"/>
    <x v="315"/>
    <x v="1"/>
    <s v="CUMPLE"/>
    <n v="1"/>
    <n v="1"/>
    <n v="0"/>
    <n v="1"/>
    <s v="H"/>
    <n v="1"/>
  </r>
  <r>
    <s v="106212894"/>
    <s v="20183406"/>
    <x v="1"/>
    <s v="EMPAQUE RIGIDO"/>
    <x v="2"/>
    <x v="4"/>
    <s v="INSTRI08"/>
    <s v="COORTU01"/>
    <s v="B"/>
    <s v="10EMPA17"/>
    <x v="0"/>
    <d v="2023-05-25T00:00:00"/>
    <x v="315"/>
    <x v="1"/>
    <s v="CUMPLE"/>
    <n v="1"/>
    <n v="1"/>
    <n v="0"/>
    <n v="1"/>
    <s v="H"/>
    <n v="1"/>
  </r>
  <r>
    <s v="106212894"/>
    <s v="20183406"/>
    <x v="1"/>
    <s v="EMPAQUE RIGIDO"/>
    <x v="3"/>
    <x v="5"/>
    <s v="ELECTI09"/>
    <s v="COORTU01"/>
    <s v="B"/>
    <s v="10EMPA17"/>
    <x v="0"/>
    <d v="2023-05-25T00:00:00"/>
    <x v="315"/>
    <x v="1"/>
    <s v="CUMPLE"/>
    <n v="1"/>
    <n v="1"/>
    <n v="0"/>
    <n v="1"/>
    <s v="H"/>
    <n v="1"/>
  </r>
  <r>
    <s v="106191814"/>
    <s v="FORM00002"/>
    <x v="9"/>
    <s v="FORMADO"/>
    <x v="1"/>
    <x v="14"/>
    <s v="MECANIOP"/>
    <s v="COORTU02"/>
    <s v="B"/>
    <s v="10FORM01"/>
    <x v="0"/>
    <d v="2023-05-23T00:00:00"/>
    <x v="238"/>
    <x v="1"/>
    <s v="CUMPLE"/>
    <n v="8"/>
    <n v="8"/>
    <n v="0"/>
    <n v="8"/>
    <s v="H"/>
    <n v="1"/>
  </r>
  <r>
    <s v="106191814"/>
    <s v="FORM00002"/>
    <x v="9"/>
    <s v="FORMADO"/>
    <x v="6"/>
    <x v="81"/>
    <s v="MECANIOP"/>
    <s v="COORTU02"/>
    <s v="B"/>
    <s v="10FORM01"/>
    <x v="0"/>
    <d v="2023-05-23T00:00:00"/>
    <x v="238"/>
    <x v="1"/>
    <s v="CUMPLE"/>
    <n v="8"/>
    <n v="0"/>
    <n v="8"/>
    <n v="0"/>
    <s v="H"/>
    <e v="#DIV/0!"/>
  </r>
  <r>
    <s v="106210755"/>
    <s v="20091108"/>
    <x v="7"/>
    <s v="LINEA DE LARGA VIDA"/>
    <x v="1"/>
    <x v="14"/>
    <s v="MECANINT"/>
    <s v="COORTU02"/>
    <s v="B"/>
    <s v="10FORM02"/>
    <x v="0"/>
    <d v="2023-05-23T00:00:00"/>
    <x v="0"/>
    <x v="0"/>
    <s v="NO CUMPLE"/>
    <n v="0"/>
    <n v="8"/>
    <n v="-8"/>
    <n v="8"/>
    <s v="H"/>
    <n v="0"/>
  </r>
  <r>
    <s v="106191814"/>
    <s v="FORM00002"/>
    <x v="9"/>
    <s v="FORMADO"/>
    <x v="2"/>
    <x v="81"/>
    <s v="MECANI21"/>
    <s v="COORTU02"/>
    <s v="B"/>
    <s v="10FORM01"/>
    <x v="0"/>
    <d v="2023-05-23T00:00:00"/>
    <x v="238"/>
    <x v="1"/>
    <s v="CUMPLE"/>
    <n v="8"/>
    <n v="0"/>
    <n v="8"/>
    <n v="0"/>
    <s v="H"/>
    <e v="#DIV/0!"/>
  </r>
  <r>
    <s v="106191814"/>
    <s v="FORM00002"/>
    <x v="9"/>
    <s v="FORMADO"/>
    <x v="3"/>
    <x v="14"/>
    <s v="ELECTINT"/>
    <s v="COORTU02"/>
    <s v="B"/>
    <s v="10FORM01"/>
    <x v="0"/>
    <d v="2023-05-23T00:00:00"/>
    <x v="0"/>
    <x v="0"/>
    <s v="NO CUMPLE"/>
    <n v="0"/>
    <n v="2"/>
    <n v="-2"/>
    <n v="2"/>
    <s v="H"/>
    <n v="0"/>
  </r>
  <r>
    <s v="106210755"/>
    <s v="20091108"/>
    <x v="7"/>
    <s v="LINEA DE LARGA VIDA"/>
    <x v="3"/>
    <x v="14"/>
    <s v="ELECTINT"/>
    <s v="COORTU02"/>
    <s v="B"/>
    <s v="10FORM02"/>
    <x v="0"/>
    <d v="2023-05-23T00:00:00"/>
    <x v="316"/>
    <x v="1"/>
    <s v="CUMPLE"/>
    <n v="3"/>
    <n v="2"/>
    <n v="1"/>
    <n v="2"/>
    <s v="H"/>
    <n v="1.5"/>
  </r>
  <r>
    <s v="106208444"/>
    <s v="20388054"/>
    <x v="5"/>
    <s v="FORMADO"/>
    <x v="1"/>
    <x v="59"/>
    <s v="MECANI21"/>
    <s v="COORTU01"/>
    <s v="B"/>
    <s v="10FORM01"/>
    <x v="0"/>
    <d v="2023-05-22T00:00:00"/>
    <x v="293"/>
    <x v="1"/>
    <s v="CUMPLE"/>
    <n v="1"/>
    <n v="1"/>
    <n v="0"/>
    <n v="1"/>
    <s v="H"/>
    <n v="1"/>
  </r>
  <r>
    <s v="106208444"/>
    <s v="20388054"/>
    <x v="5"/>
    <s v="FORMADO"/>
    <x v="3"/>
    <x v="14"/>
    <s v="MECANI21"/>
    <s v="COORTU01"/>
    <s v="B"/>
    <s v="10FORM01"/>
    <x v="0"/>
    <d v="2023-05-22T00:00:00"/>
    <x v="293"/>
    <x v="1"/>
    <s v="CUMPLE"/>
    <n v="3"/>
    <n v="3"/>
    <n v="0"/>
    <n v="3"/>
    <s v="H"/>
    <n v="1"/>
  </r>
  <r>
    <s v="106208444"/>
    <s v="20388054"/>
    <x v="5"/>
    <s v="FORMADO"/>
    <x v="2"/>
    <x v="13"/>
    <s v="MECANI21"/>
    <s v="COORTU01"/>
    <s v="B"/>
    <s v="10FORM01"/>
    <x v="0"/>
    <d v="2023-05-22T00:00:00"/>
    <x v="293"/>
    <x v="1"/>
    <s v="CUMPLE"/>
    <n v="3"/>
    <n v="3"/>
    <n v="0"/>
    <n v="3"/>
    <s v="H"/>
    <n v="1"/>
  </r>
  <r>
    <s v="106208444"/>
    <s v="20388054"/>
    <x v="5"/>
    <s v="FORMADO"/>
    <x v="4"/>
    <x v="13"/>
    <s v="ELTROINT"/>
    <s v="COORTU01"/>
    <s v="B"/>
    <s v="10FORM01"/>
    <x v="0"/>
    <d v="2023-05-22T00:00:00"/>
    <x v="0"/>
    <x v="0"/>
    <s v="NO CUMPLE"/>
    <n v="0"/>
    <n v="3"/>
    <n v="-3"/>
    <n v="3"/>
    <s v="H"/>
    <n v="0"/>
  </r>
  <r>
    <s v="106208444"/>
    <s v="20388054"/>
    <x v="5"/>
    <s v="FORMADO"/>
    <x v="7"/>
    <x v="37"/>
    <s v="ELTROINT"/>
    <s v="COORTU01"/>
    <s v="B"/>
    <s v="10FORM01"/>
    <x v="0"/>
    <d v="2023-05-22T00:00:00"/>
    <x v="0"/>
    <x v="0"/>
    <s v="NO CUMPLE"/>
    <n v="0"/>
    <n v="4"/>
    <n v="-4"/>
    <n v="4"/>
    <s v="H"/>
    <n v="0"/>
  </r>
  <r>
    <s v="106208444"/>
    <s v="20388054"/>
    <x v="5"/>
    <s v="FORMADO"/>
    <x v="6"/>
    <x v="14"/>
    <s v="ELECTINT"/>
    <s v="COORTU01"/>
    <s v="B"/>
    <s v="10FORM01"/>
    <x v="0"/>
    <d v="2023-05-22T00:00:00"/>
    <x v="0"/>
    <x v="0"/>
    <s v="NO CUMPLE"/>
    <n v="0"/>
    <n v="2"/>
    <n v="-2"/>
    <n v="2"/>
    <s v="H"/>
    <n v="0"/>
  </r>
  <r>
    <s v="106208444"/>
    <s v="20388054"/>
    <x v="5"/>
    <s v="FORMADO"/>
    <x v="5"/>
    <x v="13"/>
    <s v="ELECTINT"/>
    <s v="COORTU01"/>
    <s v="B"/>
    <s v="10FORM01"/>
    <x v="0"/>
    <d v="2023-05-22T00:00:00"/>
    <x v="0"/>
    <x v="0"/>
    <s v="NO CUMPLE"/>
    <n v="0"/>
    <n v="2"/>
    <n v="-2"/>
    <n v="2"/>
    <s v="H"/>
    <n v="0"/>
  </r>
  <r>
    <s v="106208444"/>
    <s v="20388054"/>
    <x v="5"/>
    <s v="FORMADO"/>
    <x v="11"/>
    <x v="37"/>
    <s v="ELECTINT"/>
    <s v="COORTU01"/>
    <s v="B"/>
    <s v="10FORM01"/>
    <x v="0"/>
    <d v="2023-05-22T00:00:00"/>
    <x v="0"/>
    <x v="0"/>
    <s v="NO CUMPLE"/>
    <n v="0"/>
    <n v="4"/>
    <n v="-4"/>
    <n v="4"/>
    <s v="H"/>
    <n v="0"/>
  </r>
  <r>
    <s v="106208444"/>
    <s v="20388054"/>
    <x v="5"/>
    <s v="FORMADO"/>
    <x v="0"/>
    <x v="42"/>
    <s v="ELECTINT"/>
    <s v="COORTU01"/>
    <s v="B"/>
    <s v="10FORM01"/>
    <x v="0"/>
    <d v="2023-05-22T00:00:00"/>
    <x v="0"/>
    <x v="0"/>
    <s v="NO CUMPLE"/>
    <n v="0"/>
    <n v="4"/>
    <n v="-4"/>
    <n v="4"/>
    <s v="H"/>
    <n v="0"/>
  </r>
  <r>
    <s v="106206460"/>
    <s v="20388176"/>
    <x v="0"/>
    <s v="EMBUTIDO SALCHICHON"/>
    <x v="1"/>
    <x v="68"/>
    <s v="MECANI11"/>
    <s v="COORTU01"/>
    <s v="B"/>
    <s v="10EMBU16"/>
    <x v="0"/>
    <d v="2023-05-21T00:00:00"/>
    <x v="317"/>
    <x v="1"/>
    <s v="CUMPLE"/>
    <n v="1"/>
    <n v="1"/>
    <n v="0"/>
    <n v="1"/>
    <s v="H"/>
    <n v="1"/>
  </r>
  <r>
    <s v="106206460"/>
    <s v="20388176"/>
    <x v="0"/>
    <s v="EMBUTIDO SALCHICHON"/>
    <x v="3"/>
    <x v="69"/>
    <s v="MECANI11"/>
    <s v="COORTU01"/>
    <s v="B"/>
    <s v="10EMBU16"/>
    <x v="0"/>
    <d v="2023-05-21T00:00:00"/>
    <x v="317"/>
    <x v="1"/>
    <s v="CUMPLE"/>
    <n v="1"/>
    <n v="1"/>
    <n v="0"/>
    <n v="1"/>
    <s v="H"/>
    <n v="1"/>
  </r>
  <r>
    <s v="106206460"/>
    <s v="20388176"/>
    <x v="0"/>
    <s v="EMBUTIDO SALCHICHON"/>
    <x v="2"/>
    <x v="70"/>
    <s v="MECANI11"/>
    <s v="COORTU01"/>
    <s v="B"/>
    <s v="10EMBU16"/>
    <x v="0"/>
    <d v="2023-05-21T00:00:00"/>
    <x v="317"/>
    <x v="1"/>
    <s v="CUMPLE"/>
    <n v="1"/>
    <n v="1"/>
    <n v="0"/>
    <n v="1"/>
    <s v="H"/>
    <n v="1"/>
  </r>
  <r>
    <s v="106206460"/>
    <s v="20388176"/>
    <x v="0"/>
    <s v="EMBUTIDO SALCHICHON"/>
    <x v="6"/>
    <x v="71"/>
    <s v="MECANI11"/>
    <s v="COORTU01"/>
    <s v="B"/>
    <s v="10EMBU16"/>
    <x v="0"/>
    <d v="2023-05-21T00:00:00"/>
    <x v="317"/>
    <x v="1"/>
    <s v="CUMPLE"/>
    <n v="0.5"/>
    <n v="1"/>
    <n v="-0.5"/>
    <n v="1"/>
    <s v="H"/>
    <n v="0.5"/>
  </r>
  <r>
    <s v="106184011"/>
    <s v="20388054"/>
    <x v="5"/>
    <s v="FORMADO"/>
    <x v="1"/>
    <x v="59"/>
    <s v="MECANI21"/>
    <s v="COORTU01"/>
    <s v="B"/>
    <s v="10FORM01"/>
    <x v="0"/>
    <d v="2023-05-05T00:00:00"/>
    <x v="318"/>
    <x v="1"/>
    <s v="CUMPLE"/>
    <n v="1"/>
    <n v="1"/>
    <n v="0"/>
    <n v="1"/>
    <s v="H"/>
    <n v="1"/>
  </r>
  <r>
    <s v="106175758"/>
    <s v="EMPA00039"/>
    <x v="2"/>
    <s v="EMPAQUE"/>
    <x v="3"/>
    <x v="7"/>
    <s v="ELECTI10"/>
    <s v="COORTU01"/>
    <s v="A"/>
    <s v="10EMPA15"/>
    <x v="0"/>
    <d v="2023-05-03T00:00:00"/>
    <x v="237"/>
    <x v="1"/>
    <s v="CUMPLE"/>
    <n v="1"/>
    <n v="1"/>
    <n v="0"/>
    <n v="1"/>
    <s v="H"/>
    <n v="1"/>
  </r>
  <r>
    <s v="106172500"/>
    <s v="EMPA00005"/>
    <x v="3"/>
    <s v="EMPAQUE"/>
    <x v="3"/>
    <x v="7"/>
    <s v="ELECTI10"/>
    <s v="COORTU01"/>
    <s v="B"/>
    <s v="10EMPA03"/>
    <x v="0"/>
    <d v="2023-05-02T00:00:00"/>
    <x v="319"/>
    <x v="1"/>
    <s v="CUMPLE"/>
    <n v="1"/>
    <n v="1"/>
    <n v="0"/>
    <n v="1"/>
    <s v="H"/>
    <n v="1"/>
  </r>
  <r>
    <s v="106151127"/>
    <s v="EMPA00005"/>
    <x v="3"/>
    <s v="EMPAQUE"/>
    <x v="0"/>
    <x v="13"/>
    <s v="MECANINT"/>
    <s v="COORTU02"/>
    <s v="B"/>
    <s v="10EMPA03"/>
    <x v="0"/>
    <d v="2023-05-01T00:00:00"/>
    <x v="0"/>
    <x v="0"/>
    <s v="NO CUMPLE"/>
    <n v="0"/>
    <n v="5"/>
    <n v="-5"/>
    <n v="5"/>
    <s v="H"/>
    <n v="0"/>
  </r>
  <r>
    <s v="106151127"/>
    <s v="EMPA00005"/>
    <x v="3"/>
    <s v="EMPAQUE"/>
    <x v="4"/>
    <x v="37"/>
    <s v="MECANINT"/>
    <s v="COORTU02"/>
    <s v="B"/>
    <s v="10EMPA03"/>
    <x v="0"/>
    <d v="2023-05-01T00:00:00"/>
    <x v="0"/>
    <x v="0"/>
    <s v="NO CUMPLE"/>
    <n v="0"/>
    <n v="3"/>
    <n v="-3"/>
    <n v="3"/>
    <s v="H"/>
    <n v="0"/>
  </r>
  <r>
    <s v="106151127"/>
    <s v="EMPA00005"/>
    <x v="3"/>
    <s v="EMPAQUE"/>
    <x v="12"/>
    <x v="54"/>
    <s v="INSTRINT"/>
    <s v="COORTU02"/>
    <s v="B"/>
    <s v="10EMPA03"/>
    <x v="0"/>
    <d v="2023-05-01T00:00:00"/>
    <x v="0"/>
    <x v="0"/>
    <s v="NO CUMPLE"/>
    <n v="0"/>
    <n v="2"/>
    <n v="-2"/>
    <n v="2"/>
    <s v="H"/>
    <n v="0"/>
  </r>
  <r>
    <s v="106151127"/>
    <s v="EMPA00005"/>
    <x v="3"/>
    <s v="EMPAQUE"/>
    <x v="5"/>
    <x v="13"/>
    <s v="ELTROI04"/>
    <s v="COORTU02"/>
    <s v="B"/>
    <s v="10EMPA03"/>
    <x v="0"/>
    <d v="2023-05-01T00:00:00"/>
    <x v="232"/>
    <x v="1"/>
    <s v="CUMPLE"/>
    <n v="2"/>
    <n v="2"/>
    <n v="0"/>
    <n v="2"/>
    <s v="H"/>
    <n v="1"/>
  </r>
  <r>
    <s v="106151127"/>
    <s v="EMPA00005"/>
    <x v="3"/>
    <s v="EMPAQUE"/>
    <x v="11"/>
    <x v="37"/>
    <s v="ELTROI04"/>
    <s v="COORTU02"/>
    <s v="B"/>
    <s v="10EMPA03"/>
    <x v="0"/>
    <d v="2023-05-01T00:00:00"/>
    <x v="232"/>
    <x v="1"/>
    <s v="CUMPLE"/>
    <n v="2"/>
    <n v="4"/>
    <n v="-2"/>
    <n v="4"/>
    <s v="H"/>
    <n v="0.5"/>
  </r>
  <r>
    <s v="106151127"/>
    <s v="EMPA00005"/>
    <x v="3"/>
    <s v="EMPAQUE"/>
    <x v="3"/>
    <x v="13"/>
    <s v="ELECTINT"/>
    <s v="COORTU02"/>
    <s v="B"/>
    <s v="10EMPA03"/>
    <x v="0"/>
    <d v="2023-05-01T00:00:00"/>
    <x v="320"/>
    <x v="1"/>
    <s v="CUMPLE"/>
    <n v="2"/>
    <n v="2"/>
    <n v="0"/>
    <n v="2"/>
    <s v="H"/>
    <n v="1"/>
  </r>
  <r>
    <s v="106151127"/>
    <s v="EMPA00005"/>
    <x v="3"/>
    <s v="EMPAQUE"/>
    <x v="2"/>
    <x v="37"/>
    <s v="ELECTINT"/>
    <s v="COORTU02"/>
    <s v="B"/>
    <s v="10EMPA03"/>
    <x v="0"/>
    <d v="2023-05-01T00:00:00"/>
    <x v="232"/>
    <x v="1"/>
    <s v="CUMPLE"/>
    <n v="3"/>
    <n v="3"/>
    <n v="0"/>
    <n v="3"/>
    <s v="H"/>
    <n v="1"/>
  </r>
  <r>
    <s v="106172563"/>
    <s v="GRAP00017"/>
    <x v="4"/>
    <s v="EMBUTIDO SALCHICHON"/>
    <x v="1"/>
    <x v="34"/>
    <s v="MECANINT"/>
    <s v="COORTU02"/>
    <s v="B"/>
    <s v="10EMBU16"/>
    <x v="0"/>
    <d v="2023-04-29T00:00:00"/>
    <x v="0"/>
    <x v="0"/>
    <s v="NO CUMPLE"/>
    <n v="0"/>
    <n v="2"/>
    <n v="-2"/>
    <n v="2"/>
    <s v="H"/>
    <n v="0"/>
  </r>
  <r>
    <s v="106172563"/>
    <s v="GRAP00017"/>
    <x v="4"/>
    <s v="EMBUTIDO SALCHICHON"/>
    <x v="3"/>
    <x v="10"/>
    <s v="ELTROINT"/>
    <s v="COORTU02"/>
    <s v="B"/>
    <s v="10EMBU16"/>
    <x v="0"/>
    <d v="2023-04-29T00:00:00"/>
    <x v="0"/>
    <x v="0"/>
    <s v="NO CUMPLE"/>
    <n v="0"/>
    <n v="2"/>
    <n v="-2"/>
    <n v="2"/>
    <s v="H"/>
    <n v="0"/>
  </r>
  <r>
    <s v="106172563"/>
    <s v="GRAP00017"/>
    <x v="4"/>
    <s v="EMBUTIDO SALCHICHON"/>
    <x v="0"/>
    <x v="11"/>
    <s v="ELECTI04"/>
    <s v="COORTU02"/>
    <s v="B"/>
    <s v="10EMBU16"/>
    <x v="0"/>
    <d v="2023-04-29T00:00:00"/>
    <x v="0"/>
    <x v="0"/>
    <s v="NO CUMPLE"/>
    <n v="0"/>
    <n v="0.3"/>
    <n v="-0.3"/>
    <n v="0.3"/>
    <s v="H"/>
    <n v="0"/>
  </r>
  <r>
    <s v="106172497"/>
    <s v="20183406"/>
    <x v="1"/>
    <s v="EMPAQUE RIGIDO"/>
    <x v="1"/>
    <x v="1"/>
    <s v="MECANI19"/>
    <s v="COORTU03"/>
    <s v="B"/>
    <s v="10EMPA17"/>
    <x v="0"/>
    <d v="2023-04-27T00:00:00"/>
    <x v="321"/>
    <x v="1"/>
    <s v="CUMPLE"/>
    <n v="3"/>
    <n v="3"/>
    <n v="0"/>
    <n v="3"/>
    <s v="H"/>
    <n v="1"/>
  </r>
  <r>
    <s v="106172497"/>
    <s v="20183406"/>
    <x v="1"/>
    <s v="EMPAQUE RIGIDO"/>
    <x v="2"/>
    <x v="2"/>
    <s v="INSTRI02"/>
    <s v="COORTU03"/>
    <s v="B"/>
    <s v="10EMPA17"/>
    <x v="0"/>
    <d v="2023-04-27T00:00:00"/>
    <x v="322"/>
    <x v="1"/>
    <s v="CUMPLE"/>
    <n v="1"/>
    <n v="1"/>
    <n v="0"/>
    <n v="1"/>
    <s v="H"/>
    <n v="1"/>
  </r>
  <r>
    <s v="106162805"/>
    <s v="EMPA00039"/>
    <x v="2"/>
    <s v="EMPAQUE"/>
    <x v="1"/>
    <x v="1"/>
    <s v="MECANINT"/>
    <s v="COORTU02"/>
    <s v="A"/>
    <s v="10EMPA15"/>
    <x v="0"/>
    <d v="2023-04-26T00:00:00"/>
    <x v="0"/>
    <x v="0"/>
    <s v="NO CUMPLE"/>
    <n v="0"/>
    <n v="2"/>
    <n v="-2"/>
    <n v="2"/>
    <s v="H"/>
    <n v="0"/>
  </r>
  <r>
    <s v="106160960"/>
    <s v="20388176"/>
    <x v="0"/>
    <s v="EMBUTIDO SALCHICHON"/>
    <x v="1"/>
    <x v="68"/>
    <s v="MECANINT"/>
    <s v="COORTU02"/>
    <s v="B"/>
    <s v="10EMBU16"/>
    <x v="0"/>
    <d v="2023-04-23T00:00:00"/>
    <x v="0"/>
    <x v="0"/>
    <s v="NO CUMPLE"/>
    <n v="0"/>
    <n v="1"/>
    <n v="-1"/>
    <n v="1"/>
    <s v="H"/>
    <n v="0"/>
  </r>
  <r>
    <s v="106160960"/>
    <s v="20388176"/>
    <x v="0"/>
    <s v="EMBUTIDO SALCHICHON"/>
    <x v="3"/>
    <x v="69"/>
    <s v="MECANINT"/>
    <s v="COORTU02"/>
    <s v="B"/>
    <s v="10EMBU16"/>
    <x v="0"/>
    <d v="2023-04-23T00:00:00"/>
    <x v="0"/>
    <x v="0"/>
    <s v="NO CUMPLE"/>
    <n v="0"/>
    <n v="1"/>
    <n v="-1"/>
    <n v="1"/>
    <s v="H"/>
    <n v="0"/>
  </r>
  <r>
    <s v="106160960"/>
    <s v="20388176"/>
    <x v="0"/>
    <s v="EMBUTIDO SALCHICHON"/>
    <x v="2"/>
    <x v="70"/>
    <s v="MECANINT"/>
    <s v="COORTU02"/>
    <s v="B"/>
    <s v="10EMBU16"/>
    <x v="0"/>
    <d v="2023-04-23T00:00:00"/>
    <x v="0"/>
    <x v="0"/>
    <s v="NO CUMPLE"/>
    <n v="0"/>
    <n v="1"/>
    <n v="-1"/>
    <n v="1"/>
    <s v="H"/>
    <n v="0"/>
  </r>
  <r>
    <s v="106160960"/>
    <s v="20388176"/>
    <x v="0"/>
    <s v="EMBUTIDO SALCHICHON"/>
    <x v="6"/>
    <x v="71"/>
    <s v="MECANINT"/>
    <s v="COORTU02"/>
    <s v="B"/>
    <s v="10EMBU16"/>
    <x v="0"/>
    <d v="2023-04-23T00:00:00"/>
    <x v="0"/>
    <x v="0"/>
    <s v="NO CUMPLE"/>
    <n v="0"/>
    <n v="1"/>
    <n v="-1"/>
    <n v="1"/>
    <s v="H"/>
    <n v="0"/>
  </r>
  <r>
    <s v="106155021"/>
    <s v="20091108"/>
    <x v="7"/>
    <s v="LINEA DE LARGA VIDA"/>
    <x v="1"/>
    <x v="14"/>
    <s v="MECANI21"/>
    <s v="COORTU02"/>
    <s v="B"/>
    <s v="10FORM02"/>
    <x v="0"/>
    <d v="2023-04-23T00:00:00"/>
    <x v="233"/>
    <x v="1"/>
    <s v="NO CUMPLE"/>
    <n v="4"/>
    <n v="8"/>
    <n v="-4"/>
    <n v="8"/>
    <s v="H"/>
    <n v="0.5"/>
  </r>
  <r>
    <s v="106155021"/>
    <s v="20091108"/>
    <x v="7"/>
    <s v="LINEA DE LARGA VIDA"/>
    <x v="3"/>
    <x v="14"/>
    <s v="ELECTI09"/>
    <s v="COORTU02"/>
    <s v="B"/>
    <s v="10FORM02"/>
    <x v="0"/>
    <d v="2023-04-23T00:00:00"/>
    <x v="233"/>
    <x v="1"/>
    <s v="NO CUMPLE"/>
    <n v="4"/>
    <n v="2"/>
    <n v="2"/>
    <n v="2"/>
    <s v="H"/>
    <n v="2"/>
  </r>
  <r>
    <s v="106157185"/>
    <s v="20388054"/>
    <x v="5"/>
    <s v="FORMADO"/>
    <x v="1"/>
    <x v="59"/>
    <s v="MECANI21"/>
    <s v="COORTU01"/>
    <s v="B"/>
    <s v="10FORM01"/>
    <x v="0"/>
    <d v="2023-04-21T00:00:00"/>
    <x v="323"/>
    <x v="1"/>
    <s v="NO CUMPLE"/>
    <n v="1"/>
    <n v="1"/>
    <n v="0"/>
    <n v="1"/>
    <s v="H"/>
    <n v="1"/>
  </r>
  <r>
    <s v="106157185"/>
    <s v="20388054"/>
    <x v="5"/>
    <s v="FORMADO"/>
    <x v="3"/>
    <x v="14"/>
    <s v="MECANI21"/>
    <s v="COORTU01"/>
    <s v="B"/>
    <s v="10FORM01"/>
    <x v="0"/>
    <d v="2023-04-21T00:00:00"/>
    <x v="323"/>
    <x v="1"/>
    <s v="NO CUMPLE"/>
    <n v="1"/>
    <n v="3"/>
    <n v="-2"/>
    <n v="3"/>
    <s v="H"/>
    <n v="0.33333333333333331"/>
  </r>
  <r>
    <s v="106157185"/>
    <s v="20388054"/>
    <x v="5"/>
    <s v="FORMADO"/>
    <x v="6"/>
    <x v="14"/>
    <s v="ELECTI10"/>
    <s v="COORTU01"/>
    <s v="B"/>
    <s v="10FORM01"/>
    <x v="0"/>
    <d v="2023-04-21T00:00:00"/>
    <x v="323"/>
    <x v="1"/>
    <s v="NO CUMPLE"/>
    <n v="1"/>
    <n v="2"/>
    <n v="-1"/>
    <n v="2"/>
    <s v="H"/>
    <n v="0.5"/>
  </r>
  <r>
    <s v="106150719"/>
    <s v="20183406"/>
    <x v="1"/>
    <s v="EMPAQUE RIGIDO"/>
    <x v="16"/>
    <x v="82"/>
    <s v="MECANINT"/>
    <s v="COORTU03"/>
    <s v="B"/>
    <s v="10EMPA17"/>
    <x v="0"/>
    <d v="2023-04-20T00:00:00"/>
    <x v="0"/>
    <x v="0"/>
    <s v="NO CUMPLE"/>
    <n v="0"/>
    <n v="5"/>
    <n v="-5"/>
    <n v="5"/>
    <s v="H"/>
    <n v="0"/>
  </r>
  <r>
    <s v="106158967"/>
    <s v="20183406"/>
    <x v="1"/>
    <s v="EMPAQUE RIGIDO"/>
    <x v="1"/>
    <x v="3"/>
    <s v="MECANI19"/>
    <s v="COORTU02"/>
    <s v="B"/>
    <s v="10EMPA17"/>
    <x v="0"/>
    <d v="2023-04-20T00:00:00"/>
    <x v="324"/>
    <x v="1"/>
    <s v="CUMPLE"/>
    <n v="2"/>
    <n v="1"/>
    <n v="1"/>
    <n v="1"/>
    <s v="H"/>
    <n v="2"/>
  </r>
  <r>
    <s v="106150719"/>
    <s v="20183406"/>
    <x v="1"/>
    <s v="EMPAQUE RIGIDO"/>
    <x v="5"/>
    <x v="17"/>
    <s v="MECANI17"/>
    <s v="COORTU03"/>
    <s v="B"/>
    <s v="10EMPA17"/>
    <x v="0"/>
    <d v="2023-04-20T00:00:00"/>
    <x v="325"/>
    <x v="1"/>
    <s v="CUMPLE"/>
    <n v="9"/>
    <n v="5"/>
    <n v="4"/>
    <n v="5"/>
    <s v="H"/>
    <n v="1.8"/>
  </r>
  <r>
    <s v="106150719"/>
    <s v="20183406"/>
    <x v="1"/>
    <s v="EMPAQUE RIGIDO"/>
    <x v="9"/>
    <x v="78"/>
    <s v="INSTRI02"/>
    <s v="COORTU03"/>
    <s v="B"/>
    <s v="10EMPA17"/>
    <x v="0"/>
    <d v="2023-04-20T00:00:00"/>
    <x v="311"/>
    <x v="1"/>
    <s v="NO CUMPLE"/>
    <n v="4"/>
    <n v="5"/>
    <n v="-1"/>
    <n v="5"/>
    <s v="H"/>
    <n v="0.8"/>
  </r>
  <r>
    <s v="106150719"/>
    <s v="20183406"/>
    <x v="1"/>
    <s v="EMPAQUE RIGIDO"/>
    <x v="10"/>
    <x v="24"/>
    <s v="INSTRI02"/>
    <s v="COORTU03"/>
    <s v="B"/>
    <s v="10EMPA17"/>
    <x v="0"/>
    <d v="2023-04-20T00:00:00"/>
    <x v="311"/>
    <x v="1"/>
    <s v="NO CUMPLE"/>
    <n v="4"/>
    <n v="5"/>
    <n v="-1"/>
    <n v="5"/>
    <s v="H"/>
    <n v="0.8"/>
  </r>
  <r>
    <s v="106158967"/>
    <s v="20183406"/>
    <x v="1"/>
    <s v="EMPAQUE RIGIDO"/>
    <x v="2"/>
    <x v="4"/>
    <s v="INSTRI02"/>
    <s v="COORTU02"/>
    <s v="B"/>
    <s v="10EMPA17"/>
    <x v="0"/>
    <d v="2023-04-20T00:00:00"/>
    <x v="232"/>
    <x v="1"/>
    <s v="CUMPLE"/>
    <n v="1"/>
    <n v="1"/>
    <n v="0"/>
    <n v="1"/>
    <s v="H"/>
    <n v="1"/>
  </r>
  <r>
    <s v="106150719"/>
    <s v="20183406"/>
    <x v="1"/>
    <s v="EMPAQUE RIGIDO"/>
    <x v="11"/>
    <x v="18"/>
    <s v="ELTROINT"/>
    <s v="COORTU03"/>
    <s v="B"/>
    <s v="10EMPA17"/>
    <x v="0"/>
    <d v="2023-04-20T00:00:00"/>
    <x v="311"/>
    <x v="1"/>
    <s v="NO CUMPLE"/>
    <n v="4"/>
    <n v="8"/>
    <n v="-4"/>
    <n v="8"/>
    <s v="H"/>
    <n v="0.5"/>
  </r>
  <r>
    <s v="106150719"/>
    <s v="20183406"/>
    <x v="1"/>
    <s v="EMPAQUE RIGIDO"/>
    <x v="6"/>
    <x v="16"/>
    <s v="ELECTI04"/>
    <s v="COORTU03"/>
    <s v="B"/>
    <s v="10EMPA17"/>
    <x v="0"/>
    <d v="2023-04-20T00:00:00"/>
    <x v="311"/>
    <x v="1"/>
    <s v="NO CUMPLE"/>
    <n v="4"/>
    <n v="3"/>
    <n v="1"/>
    <n v="3"/>
    <s v="H"/>
    <n v="1.3333333333333333"/>
  </r>
  <r>
    <s v="106158967"/>
    <s v="20183406"/>
    <x v="1"/>
    <s v="EMPAQUE RIGIDO"/>
    <x v="3"/>
    <x v="5"/>
    <s v="ELECTI01"/>
    <s v="COORTU02"/>
    <s v="B"/>
    <s v="10EMPA17"/>
    <x v="0"/>
    <d v="2023-04-20T00:00:00"/>
    <x v="232"/>
    <x v="1"/>
    <s v="CUMPLE"/>
    <n v="1"/>
    <n v="1"/>
    <n v="0"/>
    <n v="1"/>
    <s v="H"/>
    <n v="1"/>
  </r>
  <r>
    <s v="106104570"/>
    <s v="20091108"/>
    <x v="7"/>
    <s v="LINEA DE LARGA VIDA"/>
    <x v="1"/>
    <x v="14"/>
    <s v="MECANI21"/>
    <s v="COORTU02"/>
    <s v="B"/>
    <s v="10FORM02"/>
    <x v="0"/>
    <d v="2023-04-19T00:00:00"/>
    <x v="326"/>
    <x v="1"/>
    <s v="CUMPLE"/>
    <n v="8"/>
    <n v="8"/>
    <n v="0"/>
    <n v="8"/>
    <s v="H"/>
    <n v="1"/>
  </r>
  <r>
    <s v="106104570"/>
    <s v="20091108"/>
    <x v="7"/>
    <s v="LINEA DE LARGA VIDA"/>
    <x v="2"/>
    <x v="13"/>
    <s v="MECANI21"/>
    <s v="COORTU02"/>
    <s v="B"/>
    <s v="10FORM02"/>
    <x v="0"/>
    <d v="2023-04-19T00:00:00"/>
    <x v="326"/>
    <x v="1"/>
    <s v="CUMPLE"/>
    <n v="0.5"/>
    <n v="0.5"/>
    <n v="0"/>
    <n v="0.5"/>
    <s v="H"/>
    <n v="1"/>
  </r>
  <r>
    <s v="106104570"/>
    <s v="20091108"/>
    <x v="7"/>
    <s v="LINEA DE LARGA VIDA"/>
    <x v="7"/>
    <x v="37"/>
    <s v="MECANI21"/>
    <s v="COORTU02"/>
    <s v="B"/>
    <s v="10FORM02"/>
    <x v="0"/>
    <d v="2023-04-19T00:00:00"/>
    <x v="326"/>
    <x v="1"/>
    <s v="CUMPLE"/>
    <n v="5"/>
    <n v="5"/>
    <n v="0"/>
    <n v="5"/>
    <s v="H"/>
    <n v="1"/>
  </r>
  <r>
    <s v="106149265"/>
    <s v="FORM00001"/>
    <x v="8"/>
    <s v="FORMADO"/>
    <x v="1"/>
    <x v="14"/>
    <s v="MECANI21"/>
    <s v="COORTU02"/>
    <s v="B"/>
    <s v="10FORM01"/>
    <x v="0"/>
    <d v="2023-04-19T00:00:00"/>
    <x v="232"/>
    <x v="1"/>
    <s v="CUMPLE"/>
    <n v="4"/>
    <n v="8"/>
    <n v="-4"/>
    <n v="8"/>
    <s v="H"/>
    <n v="0.5"/>
  </r>
  <r>
    <s v="106104570"/>
    <s v="20091108"/>
    <x v="7"/>
    <s v="LINEA DE LARGA VIDA"/>
    <x v="5"/>
    <x v="36"/>
    <s v="INSTRI03"/>
    <s v="COORTU02"/>
    <s v="B"/>
    <s v="10FORM02"/>
    <x v="0"/>
    <d v="2023-04-19T00:00:00"/>
    <x v="0"/>
    <x v="0"/>
    <s v="NO CUMPLE"/>
    <n v="0"/>
    <n v="4"/>
    <n v="-4"/>
    <n v="4"/>
    <s v="H"/>
    <n v="0"/>
  </r>
  <r>
    <s v="106104570"/>
    <s v="20091108"/>
    <x v="7"/>
    <s v="LINEA DE LARGA VIDA"/>
    <x v="4"/>
    <x v="13"/>
    <s v="ELTROI05"/>
    <s v="COORTU02"/>
    <s v="B"/>
    <s v="10FORM02"/>
    <x v="0"/>
    <d v="2023-04-19T00:00:00"/>
    <x v="326"/>
    <x v="1"/>
    <s v="CUMPLE"/>
    <n v="3"/>
    <n v="3.4"/>
    <n v="-0.39999999999999991"/>
    <n v="205"/>
    <s v="MIN"/>
    <n v="0.88235294117647056"/>
  </r>
  <r>
    <s v="106149265"/>
    <s v="FORM00001"/>
    <x v="8"/>
    <s v="FORMADO"/>
    <x v="3"/>
    <x v="14"/>
    <s v="ELECTI10"/>
    <s v="COORTU02"/>
    <s v="B"/>
    <s v="10FORM01"/>
    <x v="0"/>
    <d v="2023-04-19T00:00:00"/>
    <x v="232"/>
    <x v="1"/>
    <s v="CUMPLE"/>
    <n v="4"/>
    <n v="2"/>
    <n v="2"/>
    <n v="2"/>
    <s v="H"/>
    <n v="2"/>
  </r>
  <r>
    <s v="106104570"/>
    <s v="20091108"/>
    <x v="7"/>
    <s v="LINEA DE LARGA VIDA"/>
    <x v="3"/>
    <x v="14"/>
    <s v="ELECTI09"/>
    <s v="COORTU02"/>
    <s v="B"/>
    <s v="10FORM02"/>
    <x v="0"/>
    <d v="2023-04-19T00:00:00"/>
    <x v="326"/>
    <x v="1"/>
    <s v="CUMPLE"/>
    <n v="0.5"/>
    <n v="2"/>
    <n v="-1.5"/>
    <n v="2"/>
    <s v="H"/>
    <n v="0.25"/>
  </r>
  <r>
    <s v="106104570"/>
    <s v="20091108"/>
    <x v="7"/>
    <s v="LINEA DE LARGA VIDA"/>
    <x v="6"/>
    <x v="36"/>
    <s v="ELECTI09"/>
    <s v="COORTU02"/>
    <s v="B"/>
    <s v="10FORM02"/>
    <x v="0"/>
    <d v="2023-04-19T00:00:00"/>
    <x v="326"/>
    <x v="1"/>
    <s v="CUMPLE"/>
    <n v="2"/>
    <n v="4"/>
    <n v="-2"/>
    <n v="4"/>
    <s v="H"/>
    <n v="0.5"/>
  </r>
  <r>
    <s v="106104570"/>
    <s v="20091108"/>
    <x v="7"/>
    <s v="LINEA DE LARGA VIDA"/>
    <x v="11"/>
    <x v="37"/>
    <s v="ELECTI09"/>
    <s v="COORTU02"/>
    <s v="B"/>
    <s v="10FORM02"/>
    <x v="0"/>
    <d v="2023-04-19T00:00:00"/>
    <x v="326"/>
    <x v="1"/>
    <s v="CUMPLE"/>
    <n v="2"/>
    <n v="4"/>
    <n v="-2"/>
    <n v="4"/>
    <s v="H"/>
    <n v="0.5"/>
  </r>
  <r>
    <s v="106104570"/>
    <s v="20091108"/>
    <x v="7"/>
    <s v="LINEA DE LARGA VIDA"/>
    <x v="0"/>
    <x v="42"/>
    <s v="ELECTI09"/>
    <s v="COORTU02"/>
    <s v="B"/>
    <s v="10FORM02"/>
    <x v="0"/>
    <d v="2023-04-19T00:00:00"/>
    <x v="326"/>
    <x v="1"/>
    <s v="CUMPLE"/>
    <n v="3"/>
    <n v="6"/>
    <n v="-3"/>
    <n v="6"/>
    <s v="H"/>
    <n v="0.5"/>
  </r>
  <r>
    <s v="106119332"/>
    <s v="GRAP00017"/>
    <x v="4"/>
    <s v="EMBUTIDO SALCHICHON"/>
    <x v="1"/>
    <x v="34"/>
    <s v="MECANINT"/>
    <s v="COORTU02"/>
    <s v="B"/>
    <s v="10EMBU16"/>
    <x v="0"/>
    <d v="2023-04-18T00:00:00"/>
    <x v="224"/>
    <x v="1"/>
    <s v="CUMPLE"/>
    <n v="2"/>
    <n v="2"/>
    <n v="0"/>
    <n v="2"/>
    <s v="H"/>
    <n v="1"/>
  </r>
  <r>
    <s v="106119332"/>
    <s v="GRAP00017"/>
    <x v="4"/>
    <s v="EMBUTIDO SALCHICHON"/>
    <x v="3"/>
    <x v="83"/>
    <s v="ELTROIOP"/>
    <s v="COORTU02"/>
    <s v="B"/>
    <s v="10EMBU16"/>
    <x v="0"/>
    <d v="2023-04-18T00:00:00"/>
    <x v="224"/>
    <x v="1"/>
    <s v="CUMPLE"/>
    <n v="3"/>
    <n v="2"/>
    <n v="1"/>
    <n v="2"/>
    <s v="H"/>
    <n v="1.5"/>
  </r>
  <r>
    <s v="106119332"/>
    <s v="GRAP00017"/>
    <x v="4"/>
    <s v="EMBUTIDO SALCHICHON"/>
    <x v="0"/>
    <x v="11"/>
    <s v="ELECTI04"/>
    <s v="COORTU02"/>
    <s v="B"/>
    <s v="10EMBU16"/>
    <x v="0"/>
    <d v="2023-04-18T00:00:00"/>
    <x v="224"/>
    <x v="1"/>
    <s v="CUMPLE"/>
    <n v="2"/>
    <n v="0.3"/>
    <n v="1.7"/>
    <n v="0.3"/>
    <s v="H"/>
    <n v="6.666666666666667"/>
  </r>
  <r>
    <s v="106147746"/>
    <s v="GRAP00017"/>
    <x v="4"/>
    <s v="EMBUTIDO SALCHICHON"/>
    <x v="2"/>
    <x v="28"/>
    <s v="MECANINT"/>
    <s v="COORTU02"/>
    <s v="B"/>
    <s v="10EMBU16"/>
    <x v="0"/>
    <d v="2023-04-17T00:00:00"/>
    <x v="0"/>
    <x v="0"/>
    <s v="NO CUMPLE"/>
    <n v="0"/>
    <n v="72"/>
    <n v="-72"/>
    <n v="72"/>
    <s v="H"/>
    <n v="0"/>
  </r>
  <r>
    <s v="106147746"/>
    <s v="GRAP00017"/>
    <x v="4"/>
    <s v="EMBUTIDO SALCHICHON"/>
    <x v="6"/>
    <x v="29"/>
    <s v="ELTROI04"/>
    <s v="COORTU02"/>
    <s v="B"/>
    <s v="10EMBU16"/>
    <x v="0"/>
    <d v="2023-04-17T00:00:00"/>
    <x v="327"/>
    <x v="1"/>
    <s v="CUMPLE"/>
    <n v="7"/>
    <n v="48"/>
    <n v="-41"/>
    <n v="48"/>
    <s v="H"/>
    <n v="0.14583333333333334"/>
  </r>
  <r>
    <s v="106126240"/>
    <s v="EMPA00005"/>
    <x v="3"/>
    <s v="EMPAQUE"/>
    <x v="2"/>
    <x v="8"/>
    <s v="ELECTINT"/>
    <s v="COORTU02"/>
    <s v="B"/>
    <s v="10EMPA03"/>
    <x v="0"/>
    <d v="2023-04-16T00:00:00"/>
    <x v="328"/>
    <x v="1"/>
    <s v="CUMPLE"/>
    <n v="1"/>
    <n v="1"/>
    <n v="0"/>
    <n v="1"/>
    <s v="H"/>
    <n v="1"/>
  </r>
  <r>
    <s v="106126240"/>
    <s v="EMPA00005"/>
    <x v="3"/>
    <s v="EMPAQUE"/>
    <x v="3"/>
    <x v="7"/>
    <s v="ELECTI02"/>
    <s v="COORTU02"/>
    <s v="B"/>
    <s v="10EMPA03"/>
    <x v="0"/>
    <d v="2023-04-16T00:00:00"/>
    <x v="328"/>
    <x v="1"/>
    <s v="CUMPLE"/>
    <n v="1"/>
    <n v="1"/>
    <n v="0"/>
    <n v="1"/>
    <s v="H"/>
    <n v="1"/>
  </r>
  <r>
    <s v="106126240"/>
    <s v="EMPA00005"/>
    <x v="3"/>
    <s v="EMPAQUE"/>
    <x v="6"/>
    <x v="7"/>
    <s v="ELECTI01"/>
    <s v="COORTU02"/>
    <s v="B"/>
    <s v="10EMPA03"/>
    <x v="0"/>
    <d v="2023-04-16T00:00:00"/>
    <x v="328"/>
    <x v="1"/>
    <s v="CUMPLE"/>
    <n v="1"/>
    <n v="0"/>
    <n v="1"/>
    <n v="0"/>
    <s v="H"/>
    <e v="#DIV/0!"/>
  </r>
  <r>
    <s v="106141188"/>
    <s v="FORM00002"/>
    <x v="9"/>
    <s v="FORMADO"/>
    <x v="1"/>
    <x v="14"/>
    <s v="MECANI21"/>
    <s v="COORTU02"/>
    <s v="A"/>
    <s v="10FORM01"/>
    <x v="0"/>
    <d v="2023-04-13T00:00:00"/>
    <x v="0"/>
    <x v="0"/>
    <s v="NO CUMPLE"/>
    <n v="0"/>
    <n v="8"/>
    <n v="-8"/>
    <n v="8"/>
    <s v="H"/>
    <n v="0"/>
  </r>
  <r>
    <s v="106141201"/>
    <s v="20183406"/>
    <x v="1"/>
    <s v="EMPAQUE RIGIDO"/>
    <x v="11"/>
    <x v="31"/>
    <s v="INSTRI02"/>
    <s v="COORTU03"/>
    <s v="B"/>
    <s v="10EMPA17"/>
    <x v="0"/>
    <d v="2023-04-13T00:00:00"/>
    <x v="231"/>
    <x v="1"/>
    <s v="NO CUMPLE"/>
    <n v="2"/>
    <n v="3"/>
    <n v="-1"/>
    <n v="3"/>
    <s v="H"/>
    <n v="0.66666666666666663"/>
  </r>
  <r>
    <s v="106141188"/>
    <s v="FORM00002"/>
    <x v="9"/>
    <s v="FORMADO"/>
    <x v="3"/>
    <x v="14"/>
    <s v="ELECTI09"/>
    <s v="COORTU02"/>
    <s v="A"/>
    <s v="10FORM01"/>
    <x v="0"/>
    <d v="2023-04-13T00:00:00"/>
    <x v="0"/>
    <x v="0"/>
    <s v="NO CUMPLE"/>
    <n v="0"/>
    <n v="2"/>
    <n v="-2"/>
    <n v="2"/>
    <s v="H"/>
    <n v="0"/>
  </r>
  <r>
    <s v="106098788"/>
    <s v="FORM00001"/>
    <x v="8"/>
    <s v="FORMADO"/>
    <x v="1"/>
    <x v="14"/>
    <s v="MECANI21"/>
    <s v="COORTU02"/>
    <s v="B"/>
    <s v="10FORM01"/>
    <x v="0"/>
    <d v="2023-04-12T00:00:00"/>
    <x v="223"/>
    <x v="1"/>
    <s v="CUMPLE"/>
    <n v="8"/>
    <n v="8"/>
    <n v="0"/>
    <n v="8"/>
    <s v="H"/>
    <n v="1"/>
  </r>
  <r>
    <s v="106098788"/>
    <s v="FORM00001"/>
    <x v="8"/>
    <s v="FORMADO"/>
    <x v="2"/>
    <x v="13"/>
    <s v="MECANI21"/>
    <s v="COORTU02"/>
    <s v="B"/>
    <s v="10FORM01"/>
    <x v="0"/>
    <d v="2023-04-12T00:00:00"/>
    <x v="223"/>
    <x v="1"/>
    <s v="CUMPLE"/>
    <n v="2"/>
    <n v="0.5"/>
    <n v="1.5"/>
    <n v="0.5"/>
    <s v="H"/>
    <n v="4"/>
  </r>
  <r>
    <s v="106098788"/>
    <s v="FORM00001"/>
    <x v="8"/>
    <s v="FORMADO"/>
    <x v="7"/>
    <x v="37"/>
    <s v="MECANI21"/>
    <s v="COORTU02"/>
    <s v="B"/>
    <s v="10FORM01"/>
    <x v="0"/>
    <d v="2023-04-12T00:00:00"/>
    <x v="223"/>
    <x v="1"/>
    <s v="CUMPLE"/>
    <n v="2"/>
    <n v="2"/>
    <n v="0"/>
    <n v="2"/>
    <s v="H"/>
    <n v="1"/>
  </r>
  <r>
    <s v="106160961"/>
    <s v="20183406"/>
    <x v="1"/>
    <s v="EMPAQUE RIGIDO"/>
    <x v="1"/>
    <x v="33"/>
    <s v="MECANI19"/>
    <s v="COORMTTO"/>
    <s v="B"/>
    <s v="10EMPA17"/>
    <x v="0"/>
    <d v="2023-04-12T00:00:00"/>
    <x v="324"/>
    <x v="1"/>
    <s v="CUMPLE"/>
    <n v="4"/>
    <n v="5"/>
    <n v="-1"/>
    <n v="5"/>
    <s v="H"/>
    <n v="0.8"/>
  </r>
  <r>
    <s v="106098788"/>
    <s v="FORM00001"/>
    <x v="8"/>
    <s v="FORMADO"/>
    <x v="5"/>
    <x v="36"/>
    <s v="INSTRI03"/>
    <s v="COORTU02"/>
    <s v="B"/>
    <s v="10FORM01"/>
    <x v="0"/>
    <d v="2023-04-12T00:00:00"/>
    <x v="0"/>
    <x v="0"/>
    <s v="NO CUMPLE"/>
    <n v="0"/>
    <n v="4"/>
    <n v="-4"/>
    <n v="4"/>
    <s v="H"/>
    <n v="0"/>
  </r>
  <r>
    <s v="106098788"/>
    <s v="FORM00001"/>
    <x v="8"/>
    <s v="FORMADO"/>
    <x v="4"/>
    <x v="13"/>
    <s v="ELTROI05"/>
    <s v="COORTU02"/>
    <s v="B"/>
    <s v="10FORM01"/>
    <x v="0"/>
    <d v="2023-04-12T00:00:00"/>
    <x v="223"/>
    <x v="1"/>
    <s v="CUMPLE"/>
    <n v="8"/>
    <n v="3.8"/>
    <n v="4.2"/>
    <n v="3.8"/>
    <s v="H"/>
    <n v="2.1052631578947367"/>
  </r>
  <r>
    <s v="106098788"/>
    <s v="FORM00001"/>
    <x v="8"/>
    <s v="FORMADO"/>
    <x v="3"/>
    <x v="14"/>
    <s v="ELECTI10"/>
    <s v="COORTU02"/>
    <s v="B"/>
    <s v="10FORM01"/>
    <x v="0"/>
    <d v="2023-04-12T00:00:00"/>
    <x v="223"/>
    <x v="1"/>
    <s v="CUMPLE"/>
    <n v="1"/>
    <n v="2"/>
    <n v="-1"/>
    <n v="2"/>
    <s v="H"/>
    <n v="0.5"/>
  </r>
  <r>
    <s v="106098788"/>
    <s v="FORM00001"/>
    <x v="8"/>
    <s v="FORMADO"/>
    <x v="6"/>
    <x v="36"/>
    <s v="ELECTI10"/>
    <s v="COORTU02"/>
    <s v="B"/>
    <s v="10FORM01"/>
    <x v="0"/>
    <d v="2023-04-12T00:00:00"/>
    <x v="223"/>
    <x v="1"/>
    <s v="CUMPLE"/>
    <n v="2"/>
    <n v="4"/>
    <n v="-2"/>
    <n v="4"/>
    <s v="H"/>
    <n v="0.5"/>
  </r>
  <r>
    <s v="106098788"/>
    <s v="FORM00001"/>
    <x v="8"/>
    <s v="FORMADO"/>
    <x v="11"/>
    <x v="37"/>
    <s v="ELECTI10"/>
    <s v="COORTU02"/>
    <s v="B"/>
    <s v="10FORM01"/>
    <x v="0"/>
    <d v="2023-04-12T00:00:00"/>
    <x v="227"/>
    <x v="1"/>
    <s v="CUMPLE"/>
    <n v="4"/>
    <n v="4"/>
    <n v="0"/>
    <n v="4"/>
    <s v="H"/>
    <n v="1"/>
  </r>
  <r>
    <s v="106140069"/>
    <s v="20388176"/>
    <x v="0"/>
    <s v="EMBUTIDO SALCHICHON"/>
    <x v="5"/>
    <x v="45"/>
    <s v="MECANINT"/>
    <s v="COORTU02"/>
    <s v="B"/>
    <s v="10EMBU16"/>
    <x v="0"/>
    <d v="2023-04-09T00:00:00"/>
    <x v="0"/>
    <x v="0"/>
    <s v="NO CUMPLE"/>
    <n v="0"/>
    <n v="3"/>
    <n v="-3"/>
    <n v="3"/>
    <s v="H"/>
    <n v="0"/>
  </r>
  <r>
    <s v="106140069"/>
    <s v="20388176"/>
    <x v="0"/>
    <s v="EMBUTIDO SALCHICHON"/>
    <x v="11"/>
    <x v="72"/>
    <s v="MECANINT"/>
    <s v="COORTU02"/>
    <s v="B"/>
    <s v="10EMBU16"/>
    <x v="0"/>
    <d v="2023-04-09T00:00:00"/>
    <x v="0"/>
    <x v="0"/>
    <s v="NO CUMPLE"/>
    <n v="0"/>
    <n v="3"/>
    <n v="-3"/>
    <n v="3"/>
    <s v="H"/>
    <n v="0"/>
  </r>
  <r>
    <s v="106134594"/>
    <s v="20388054"/>
    <x v="5"/>
    <s v="FORMADO"/>
    <x v="1"/>
    <x v="59"/>
    <s v="MECANI21"/>
    <s v="COORTU01"/>
    <s v="B"/>
    <s v="10FORM01"/>
    <x v="0"/>
    <d v="2023-04-07T00:00:00"/>
    <x v="311"/>
    <x v="1"/>
    <s v="NO CUMPLE"/>
    <n v="1"/>
    <n v="1"/>
    <n v="0"/>
    <n v="1"/>
    <s v="H"/>
    <n v="1"/>
  </r>
  <r>
    <s v="106032247"/>
    <s v="20388176"/>
    <x v="0"/>
    <s v="EMBUTIDO SALCHICHON"/>
    <x v="1"/>
    <x v="68"/>
    <s v="MECANI17"/>
    <s v="COORTU01"/>
    <s v="B"/>
    <s v="10EMBU16"/>
    <x v="0"/>
    <d v="2023-04-06T00:00:00"/>
    <x v="0"/>
    <x v="0"/>
    <s v="NO CUMPLE"/>
    <n v="0"/>
    <n v="1"/>
    <n v="-1"/>
    <n v="1"/>
    <s v="H"/>
    <n v="0"/>
  </r>
  <r>
    <s v="106032247"/>
    <s v="20388176"/>
    <x v="0"/>
    <s v="EMBUTIDO SALCHICHON"/>
    <x v="3"/>
    <x v="69"/>
    <s v="MECANI17"/>
    <s v="COORTU01"/>
    <s v="B"/>
    <s v="10EMBU16"/>
    <x v="0"/>
    <d v="2023-04-06T00:00:00"/>
    <x v="0"/>
    <x v="0"/>
    <s v="NO CUMPLE"/>
    <n v="0"/>
    <n v="1"/>
    <n v="-1"/>
    <n v="1"/>
    <s v="H"/>
    <n v="0"/>
  </r>
  <r>
    <s v="106032247"/>
    <s v="20388176"/>
    <x v="0"/>
    <s v="EMBUTIDO SALCHICHON"/>
    <x v="2"/>
    <x v="70"/>
    <s v="MECANI17"/>
    <s v="COORTU01"/>
    <s v="B"/>
    <s v="10EMBU16"/>
    <x v="0"/>
    <d v="2023-04-06T00:00:00"/>
    <x v="0"/>
    <x v="0"/>
    <s v="NO CUMPLE"/>
    <n v="0"/>
    <n v="1"/>
    <n v="-1"/>
    <n v="1"/>
    <s v="H"/>
    <n v="0"/>
  </r>
  <r>
    <s v="106032247"/>
    <s v="20388176"/>
    <x v="0"/>
    <s v="EMBUTIDO SALCHICHON"/>
    <x v="6"/>
    <x v="71"/>
    <s v="MECANI17"/>
    <s v="COORTU01"/>
    <s v="B"/>
    <s v="10EMBU16"/>
    <x v="0"/>
    <d v="2023-04-06T00:00:00"/>
    <x v="0"/>
    <x v="0"/>
    <s v="NO CUMPLE"/>
    <n v="0"/>
    <n v="1"/>
    <n v="-1"/>
    <n v="1"/>
    <s v="H"/>
    <n v="0"/>
  </r>
  <r>
    <s v="106130603"/>
    <s v="EMPA00039"/>
    <x v="2"/>
    <s v="EMPAQUE"/>
    <x v="2"/>
    <x v="6"/>
    <s v="ELECTINT"/>
    <s v="COORTU02"/>
    <s v="A"/>
    <s v="10EMPA15"/>
    <x v="0"/>
    <d v="2023-04-05T00:00:00"/>
    <x v="320"/>
    <x v="1"/>
    <s v="NO CUMPLE"/>
    <n v="2"/>
    <n v="2"/>
    <n v="0"/>
    <n v="2"/>
    <s v="H"/>
    <n v="1"/>
  </r>
  <r>
    <s v="106128256"/>
    <s v="EMPA00039"/>
    <x v="2"/>
    <s v="EMPAQUE"/>
    <x v="3"/>
    <x v="7"/>
    <s v="ELECTI10"/>
    <s v="COORTU01"/>
    <s v="A"/>
    <s v="10EMPA15"/>
    <x v="0"/>
    <d v="2023-04-05T00:00:00"/>
    <x v="230"/>
    <x v="1"/>
    <s v="NO CUMPLE"/>
    <n v="1"/>
    <n v="1"/>
    <n v="0"/>
    <n v="1"/>
    <s v="H"/>
    <n v="1"/>
  </r>
  <r>
    <s v="106128256"/>
    <s v="EMPA00039"/>
    <x v="2"/>
    <s v="EMPAQUE"/>
    <x v="2"/>
    <x v="8"/>
    <s v="ELECTI10"/>
    <s v="COORTU01"/>
    <s v="A"/>
    <s v="10EMPA15"/>
    <x v="0"/>
    <d v="2023-04-05T00:00:00"/>
    <x v="230"/>
    <x v="1"/>
    <s v="NO CUMPLE"/>
    <n v="1"/>
    <n v="1"/>
    <n v="0"/>
    <n v="1"/>
    <s v="H"/>
    <n v="1"/>
  </r>
  <r>
    <s v="106034924"/>
    <s v="FORM00002"/>
    <x v="9"/>
    <s v="FORMADO"/>
    <x v="7"/>
    <x v="84"/>
    <s v="MECANIOP"/>
    <s v="COORTU02"/>
    <s v="A"/>
    <s v="10FORM01"/>
    <x v="0"/>
    <d v="2023-03-29T00:00:00"/>
    <x v="329"/>
    <x v="1"/>
    <s v="CUMPLE"/>
    <n v="9"/>
    <n v="0"/>
    <n v="9"/>
    <n v="0"/>
    <s v="H"/>
    <e v="#DIV/0!"/>
  </r>
  <r>
    <s v="106034924"/>
    <s v="FORM00002"/>
    <x v="9"/>
    <s v="FORMADO"/>
    <x v="1"/>
    <x v="14"/>
    <s v="MECANI21"/>
    <s v="COORTU02"/>
    <s v="A"/>
    <s v="10FORM01"/>
    <x v="0"/>
    <d v="2023-03-29T00:00:00"/>
    <x v="329"/>
    <x v="1"/>
    <s v="CUMPLE"/>
    <n v="8"/>
    <n v="8"/>
    <n v="0"/>
    <n v="8"/>
    <s v="H"/>
    <n v="1"/>
  </r>
  <r>
    <s v="106034924"/>
    <s v="FORM00002"/>
    <x v="9"/>
    <s v="FORMADO"/>
    <x v="2"/>
    <x v="13"/>
    <s v="MECANI21"/>
    <s v="COORTU02"/>
    <s v="A"/>
    <s v="10FORM01"/>
    <x v="0"/>
    <d v="2023-03-29T00:00:00"/>
    <x v="329"/>
    <x v="1"/>
    <s v="CUMPLE"/>
    <n v="1"/>
    <n v="0.5"/>
    <n v="0.5"/>
    <n v="0.5"/>
    <s v="H"/>
    <n v="2"/>
  </r>
  <r>
    <s v="106034924"/>
    <s v="FORM00002"/>
    <x v="9"/>
    <s v="FORMADO"/>
    <x v="5"/>
    <x v="36"/>
    <s v="INSTRI03"/>
    <s v="COORTU02"/>
    <s v="A"/>
    <s v="10FORM01"/>
    <x v="0"/>
    <d v="2023-03-29T00:00:00"/>
    <x v="0"/>
    <x v="0"/>
    <s v="NO CUMPLE"/>
    <n v="0"/>
    <n v="4"/>
    <n v="-4"/>
    <n v="4"/>
    <s v="H"/>
    <n v="0"/>
  </r>
  <r>
    <s v="106034924"/>
    <s v="FORM00002"/>
    <x v="9"/>
    <s v="FORMADO"/>
    <x v="4"/>
    <x v="13"/>
    <s v="ELTROI03"/>
    <s v="COORTU02"/>
    <s v="A"/>
    <s v="10FORM01"/>
    <x v="0"/>
    <d v="2023-03-29T00:00:00"/>
    <x v="329"/>
    <x v="1"/>
    <s v="CUMPLE"/>
    <n v="8"/>
    <n v="3.4"/>
    <n v="4.5999999999999996"/>
    <n v="205"/>
    <s v="MIN"/>
    <n v="2.3529411764705883"/>
  </r>
  <r>
    <s v="106034924"/>
    <s v="FORM00002"/>
    <x v="9"/>
    <s v="FORMADO"/>
    <x v="3"/>
    <x v="14"/>
    <s v="ELECTI10"/>
    <s v="COORTU02"/>
    <s v="A"/>
    <s v="10FORM01"/>
    <x v="0"/>
    <d v="2023-03-29T00:00:00"/>
    <x v="329"/>
    <x v="1"/>
    <s v="CUMPLE"/>
    <n v="2"/>
    <n v="2"/>
    <n v="0"/>
    <n v="2"/>
    <s v="H"/>
    <n v="1"/>
  </r>
  <r>
    <s v="106034924"/>
    <s v="FORM00002"/>
    <x v="9"/>
    <s v="FORMADO"/>
    <x v="6"/>
    <x v="36"/>
    <s v="ELECTI10"/>
    <s v="COORTU02"/>
    <s v="A"/>
    <s v="10FORM01"/>
    <x v="0"/>
    <d v="2023-03-29T00:00:00"/>
    <x v="329"/>
    <x v="1"/>
    <s v="CUMPLE"/>
    <n v="2"/>
    <n v="4"/>
    <n v="-2"/>
    <n v="4"/>
    <s v="H"/>
    <n v="0.5"/>
  </r>
  <r>
    <s v="106109213"/>
    <s v="20388176"/>
    <x v="0"/>
    <s v="EMBUTIDO SALCHICHON"/>
    <x v="1"/>
    <x v="68"/>
    <s v="MECANI17"/>
    <s v="COORTU01"/>
    <s v="B"/>
    <s v="10EMBU16"/>
    <x v="0"/>
    <d v="2023-03-26T00:00:00"/>
    <x v="0"/>
    <x v="0"/>
    <s v="NO CUMPLE"/>
    <n v="0"/>
    <n v="1"/>
    <n v="-1"/>
    <n v="1"/>
    <s v="H"/>
    <n v="0"/>
  </r>
  <r>
    <s v="106109213"/>
    <s v="20388176"/>
    <x v="0"/>
    <s v="EMBUTIDO SALCHICHON"/>
    <x v="3"/>
    <x v="69"/>
    <s v="MECANI17"/>
    <s v="COORTU01"/>
    <s v="B"/>
    <s v="10EMBU16"/>
    <x v="0"/>
    <d v="2023-03-26T00:00:00"/>
    <x v="0"/>
    <x v="0"/>
    <s v="NO CUMPLE"/>
    <n v="0"/>
    <n v="1"/>
    <n v="-1"/>
    <n v="1"/>
    <s v="H"/>
    <n v="0"/>
  </r>
  <r>
    <s v="106109213"/>
    <s v="20388176"/>
    <x v="0"/>
    <s v="EMBUTIDO SALCHICHON"/>
    <x v="2"/>
    <x v="70"/>
    <s v="MECANI17"/>
    <s v="COORTU01"/>
    <s v="B"/>
    <s v="10EMBU16"/>
    <x v="0"/>
    <d v="2023-03-26T00:00:00"/>
    <x v="0"/>
    <x v="0"/>
    <s v="NO CUMPLE"/>
    <n v="0"/>
    <n v="1"/>
    <n v="-1"/>
    <n v="1"/>
    <s v="H"/>
    <n v="0"/>
  </r>
  <r>
    <s v="106109213"/>
    <s v="20388176"/>
    <x v="0"/>
    <s v="EMBUTIDO SALCHICHON"/>
    <x v="6"/>
    <x v="71"/>
    <s v="MECANI17"/>
    <s v="COORTU01"/>
    <s v="B"/>
    <s v="10EMBU16"/>
    <x v="0"/>
    <d v="2023-03-26T00:00:00"/>
    <x v="0"/>
    <x v="0"/>
    <s v="NO CUMPLE"/>
    <n v="0"/>
    <n v="1"/>
    <n v="-1"/>
    <n v="1"/>
    <s v="H"/>
    <n v="0"/>
  </r>
  <r>
    <s v="106111075"/>
    <s v="20388054"/>
    <x v="5"/>
    <s v="FORMADO"/>
    <x v="1"/>
    <x v="59"/>
    <s v="MECANI21"/>
    <s v="COORTU01"/>
    <s v="B"/>
    <s v="10FORM01"/>
    <x v="0"/>
    <d v="2023-03-24T00:00:00"/>
    <x v="326"/>
    <x v="1"/>
    <s v="CUMPLE"/>
    <n v="0.08"/>
    <n v="1"/>
    <n v="-0.92"/>
    <n v="1"/>
    <s v="H"/>
    <n v="0.08"/>
  </r>
  <r>
    <s v="106111075"/>
    <s v="20388054"/>
    <x v="5"/>
    <s v="FORMADO"/>
    <x v="3"/>
    <x v="14"/>
    <s v="MECANI21"/>
    <s v="COORTU01"/>
    <s v="B"/>
    <s v="10FORM01"/>
    <x v="0"/>
    <d v="2023-03-24T00:00:00"/>
    <x v="326"/>
    <x v="1"/>
    <s v="CUMPLE"/>
    <n v="0.08"/>
    <n v="3"/>
    <n v="-2.92"/>
    <n v="3"/>
    <s v="H"/>
    <n v="2.6666666666666668E-2"/>
  </r>
  <r>
    <s v="106111075"/>
    <s v="20388054"/>
    <x v="5"/>
    <s v="FORMADO"/>
    <x v="6"/>
    <x v="14"/>
    <s v="ELECTI09"/>
    <s v="COORTU01"/>
    <s v="B"/>
    <s v="10FORM01"/>
    <x v="0"/>
    <d v="2023-03-24T00:00:00"/>
    <x v="0"/>
    <x v="0"/>
    <s v="NO CUMPLE"/>
    <n v="0"/>
    <n v="2"/>
    <n v="-2"/>
    <n v="2"/>
    <s v="H"/>
    <n v="0"/>
  </r>
  <r>
    <s v="106060659"/>
    <s v="20183406"/>
    <x v="1"/>
    <s v="EMPAQUE RIGIDO"/>
    <x v="1"/>
    <x v="1"/>
    <s v="MECANI13"/>
    <s v="COORTU03"/>
    <s v="B"/>
    <s v="10EMPA17"/>
    <x v="0"/>
    <d v="2023-03-23T00:00:00"/>
    <x v="330"/>
    <x v="1"/>
    <s v="CUMPLE"/>
    <n v="3"/>
    <n v="3"/>
    <n v="0"/>
    <n v="3"/>
    <s v="H"/>
    <n v="1"/>
  </r>
  <r>
    <s v="106060659"/>
    <s v="20183406"/>
    <x v="1"/>
    <s v="EMPAQUE RIGIDO"/>
    <x v="2"/>
    <x v="2"/>
    <s v="INSTRINT"/>
    <s v="COORTU03"/>
    <s v="B"/>
    <s v="10EMPA17"/>
    <x v="0"/>
    <d v="2023-03-23T00:00:00"/>
    <x v="330"/>
    <x v="1"/>
    <s v="CUMPLE"/>
    <n v="1"/>
    <n v="1"/>
    <n v="0"/>
    <n v="1"/>
    <s v="H"/>
    <n v="1"/>
  </r>
  <r>
    <s v="106044832"/>
    <s v="EMPA00039"/>
    <x v="2"/>
    <s v="EMPAQUE"/>
    <x v="1"/>
    <x v="1"/>
    <s v="MECANI04"/>
    <s v="COORTU01"/>
    <s v="A"/>
    <s v="10EMPA15"/>
    <x v="0"/>
    <d v="2023-03-22T00:00:00"/>
    <x v="0"/>
    <x v="0"/>
    <s v="NO CUMPLE"/>
    <n v="0"/>
    <n v="2"/>
    <n v="-2"/>
    <n v="2"/>
    <s v="H"/>
    <n v="0"/>
  </r>
  <r>
    <s v="106046515"/>
    <s v="EMPA00005"/>
    <x v="3"/>
    <s v="EMPAQUE"/>
    <x v="1"/>
    <x v="19"/>
    <s v="ELECTI10"/>
    <s v="COORTU01"/>
    <s v="B"/>
    <s v="10EMPA03"/>
    <x v="0"/>
    <d v="2023-03-22T00:00:00"/>
    <x v="224"/>
    <x v="1"/>
    <s v="CUMPLE"/>
    <n v="1"/>
    <n v="1.5"/>
    <n v="-0.5"/>
    <n v="1.5"/>
    <s v="H"/>
    <n v="0.66666666666666663"/>
  </r>
  <r>
    <s v="106038771"/>
    <s v="20183406"/>
    <x v="1"/>
    <s v="EMPAQUE RIGIDO"/>
    <x v="16"/>
    <x v="82"/>
    <s v="MECANINT"/>
    <s v="COORTU03"/>
    <s v="B"/>
    <s v="10EMPA17"/>
    <x v="0"/>
    <d v="2023-03-14T00:00:00"/>
    <x v="0"/>
    <x v="0"/>
    <s v="NO CUMPLE"/>
    <n v="0"/>
    <n v="5"/>
    <n v="-5"/>
    <n v="5"/>
    <s v="H"/>
    <n v="0"/>
  </r>
  <r>
    <s v="106038771"/>
    <s v="20183406"/>
    <x v="1"/>
    <s v="EMPAQUE RIGIDO"/>
    <x v="3"/>
    <x v="6"/>
    <s v="ELECTINT"/>
    <s v="COORTU03"/>
    <s v="B"/>
    <s v="10EMPA17"/>
    <x v="0"/>
    <d v="2023-03-14T00:00:00"/>
    <x v="329"/>
    <x v="1"/>
    <s v="CUMPLE"/>
    <n v="2"/>
    <n v="1"/>
    <n v="1"/>
    <n v="1"/>
    <s v="H"/>
    <n v="2"/>
  </r>
  <r>
    <s v="106066919"/>
    <s v="20388054"/>
    <x v="5"/>
    <s v="FORMADO"/>
    <x v="1"/>
    <x v="59"/>
    <s v="MECANI21"/>
    <s v="COORTU01"/>
    <s v="B"/>
    <s v="10FORM01"/>
    <x v="0"/>
    <d v="2023-03-11T00:00:00"/>
    <x v="331"/>
    <x v="1"/>
    <s v="CUMPLE"/>
    <n v="1"/>
    <n v="1"/>
    <n v="0"/>
    <n v="1"/>
    <s v="H"/>
    <n v="1"/>
  </r>
  <r>
    <s v="106066919"/>
    <s v="20388054"/>
    <x v="5"/>
    <s v="FORMADO"/>
    <x v="3"/>
    <x v="14"/>
    <s v="MECANI21"/>
    <s v="COORTU01"/>
    <s v="B"/>
    <s v="10FORM01"/>
    <x v="0"/>
    <d v="2023-03-11T00:00:00"/>
    <x v="331"/>
    <x v="1"/>
    <s v="CUMPLE"/>
    <n v="1"/>
    <n v="3"/>
    <n v="-2"/>
    <n v="3"/>
    <s v="H"/>
    <n v="0.33333333333333331"/>
  </r>
  <r>
    <s v="106066919"/>
    <s v="20388054"/>
    <x v="5"/>
    <s v="FORMADO"/>
    <x v="6"/>
    <x v="14"/>
    <s v="ELECTINT"/>
    <s v="COORTU01"/>
    <s v="B"/>
    <s v="10FORM01"/>
    <x v="0"/>
    <d v="2023-03-11T00:00:00"/>
    <x v="0"/>
    <x v="0"/>
    <s v="NO CUMPLE"/>
    <n v="0"/>
    <n v="2"/>
    <n v="-2"/>
    <n v="2"/>
    <s v="H"/>
    <n v="0"/>
  </r>
  <r>
    <s v="106089287"/>
    <s v="20388054"/>
    <x v="5"/>
    <s v="FORMADO"/>
    <x v="1"/>
    <x v="59"/>
    <s v="MECANI21"/>
    <s v="COORTU01"/>
    <s v="B"/>
    <s v="10FORM01"/>
    <x v="0"/>
    <d v="2023-03-10T00:00:00"/>
    <x v="332"/>
    <x v="1"/>
    <s v="CUMPLE"/>
    <n v="1"/>
    <n v="1"/>
    <n v="0"/>
    <n v="1"/>
    <s v="H"/>
    <n v="1"/>
  </r>
  <r>
    <s v="106081406"/>
    <s v="EMPA00039"/>
    <x v="2"/>
    <s v="EMPAQUE"/>
    <x v="3"/>
    <x v="7"/>
    <s v="ELECTI01"/>
    <s v="COORTU01"/>
    <s v="A"/>
    <s v="10EMPA15"/>
    <x v="0"/>
    <d v="2023-03-08T00:00:00"/>
    <x v="333"/>
    <x v="1"/>
    <s v="NO CUMPLE"/>
    <n v="1"/>
    <n v="1"/>
    <n v="0"/>
    <n v="1"/>
    <s v="H"/>
    <n v="1"/>
  </r>
  <r>
    <s v="106079245"/>
    <s v="EMPA00005"/>
    <x v="3"/>
    <s v="EMPAQUE"/>
    <x v="3"/>
    <x v="7"/>
    <s v="ELECTI01"/>
    <s v="COORTU01"/>
    <s v="B"/>
    <s v="10EMPA03"/>
    <x v="0"/>
    <d v="2023-03-07T00:00:00"/>
    <x v="333"/>
    <x v="1"/>
    <s v="NO CUMPLE"/>
    <n v="1"/>
    <n v="1"/>
    <n v="0"/>
    <n v="1"/>
    <s v="H"/>
    <n v="1"/>
  </r>
  <r>
    <s v="106036836"/>
    <s v="20183406"/>
    <x v="1"/>
    <s v="EMPAQUE RIGIDO"/>
    <x v="1"/>
    <x v="3"/>
    <s v="MECANI13"/>
    <s v="COORTU01"/>
    <s v="B"/>
    <s v="10EMPA17"/>
    <x v="0"/>
    <d v="2023-03-05T00:00:00"/>
    <x v="334"/>
    <x v="1"/>
    <s v="NO CUMPLE"/>
    <n v="1"/>
    <n v="1"/>
    <n v="0"/>
    <n v="1"/>
    <s v="H"/>
    <n v="1"/>
  </r>
  <r>
    <s v="106036836"/>
    <s v="20183406"/>
    <x v="1"/>
    <s v="EMPAQUE RIGIDO"/>
    <x v="2"/>
    <x v="4"/>
    <s v="INSTRI02"/>
    <s v="COORTU01"/>
    <s v="B"/>
    <s v="10EMPA17"/>
    <x v="0"/>
    <d v="2023-03-05T00:00:00"/>
    <x v="335"/>
    <x v="1"/>
    <s v="CUMPLE"/>
    <n v="1.5"/>
    <n v="1"/>
    <n v="0.5"/>
    <n v="1"/>
    <s v="H"/>
    <n v="1.5"/>
  </r>
  <r>
    <s v="106036836"/>
    <s v="20183406"/>
    <x v="1"/>
    <s v="EMPAQUE RIGIDO"/>
    <x v="3"/>
    <x v="5"/>
    <s v="ELECTI01"/>
    <s v="COORTU01"/>
    <s v="B"/>
    <s v="10EMPA17"/>
    <x v="0"/>
    <d v="2023-03-05T00:00:00"/>
    <x v="334"/>
    <x v="1"/>
    <s v="NO CUMPLE"/>
    <n v="1.25"/>
    <n v="1"/>
    <n v="0.25"/>
    <n v="1"/>
    <s v="H"/>
    <n v="1.25"/>
  </r>
  <r>
    <s v="106070523"/>
    <s v="GRAP00017"/>
    <x v="4"/>
    <s v="EMBUTIDO SALCHICHON"/>
    <x v="1"/>
    <x v="34"/>
    <s v="MECANI15"/>
    <s v="COORTU02"/>
    <s v="B"/>
    <s v="10EMBU16"/>
    <x v="0"/>
    <d v="2023-03-04T00:00:00"/>
    <x v="0"/>
    <x v="0"/>
    <s v="NO CUMPLE"/>
    <n v="0"/>
    <n v="2"/>
    <n v="-2"/>
    <n v="2"/>
    <s v="H"/>
    <n v="0"/>
  </r>
  <r>
    <s v="106070523"/>
    <s v="GRAP00017"/>
    <x v="4"/>
    <s v="EMBUTIDO SALCHICHON"/>
    <x v="3"/>
    <x v="10"/>
    <s v="ELTROI03"/>
    <s v="COORTU02"/>
    <s v="B"/>
    <s v="10EMBU16"/>
    <x v="0"/>
    <d v="2023-03-04T00:00:00"/>
    <x v="335"/>
    <x v="1"/>
    <s v="NO CUMPLE"/>
    <n v="2"/>
    <n v="2"/>
    <n v="0"/>
    <n v="2"/>
    <s v="H"/>
    <n v="1"/>
  </r>
  <r>
    <s v="106070523"/>
    <s v="GRAP00017"/>
    <x v="4"/>
    <s v="EMBUTIDO SALCHICHON"/>
    <x v="0"/>
    <x v="11"/>
    <s v="ELECTI09"/>
    <s v="COORTU02"/>
    <s v="B"/>
    <s v="10EMBU16"/>
    <x v="0"/>
    <d v="2023-03-04T00:00:00"/>
    <x v="218"/>
    <x v="1"/>
    <s v="CUMPLE"/>
    <n v="1.5"/>
    <n v="0.3"/>
    <n v="1.2"/>
    <n v="0.3"/>
    <s v="H"/>
    <n v="5"/>
  </r>
  <r>
    <s v="105978211"/>
    <s v="20183406"/>
    <x v="1"/>
    <s v="EMPAQUE RIGIDO"/>
    <x v="1"/>
    <x v="3"/>
    <s v="MECANI17"/>
    <s v="COORTU01"/>
    <s v="B"/>
    <s v="10EMPA17"/>
    <x v="0"/>
    <d v="2023-03-01T00:00:00"/>
    <x v="217"/>
    <x v="1"/>
    <s v="CUMPLE"/>
    <n v="0.25"/>
    <n v="1"/>
    <n v="-0.75"/>
    <n v="1"/>
    <s v="H"/>
    <n v="0.25"/>
  </r>
  <r>
    <s v="105978211"/>
    <s v="20183406"/>
    <x v="1"/>
    <s v="EMPAQUE RIGIDO"/>
    <x v="2"/>
    <x v="4"/>
    <s v="INSTRINT"/>
    <s v="COORTU01"/>
    <s v="B"/>
    <s v="10EMPA17"/>
    <x v="0"/>
    <d v="2023-03-01T00:00:00"/>
    <x v="217"/>
    <x v="1"/>
    <s v="CUMPLE"/>
    <n v="1"/>
    <n v="1"/>
    <n v="0"/>
    <n v="1"/>
    <s v="H"/>
    <n v="1"/>
  </r>
  <r>
    <s v="105978211"/>
    <s v="20183406"/>
    <x v="1"/>
    <s v="EMPAQUE RIGIDO"/>
    <x v="3"/>
    <x v="5"/>
    <s v="ELECTINT"/>
    <s v="COORTU01"/>
    <s v="B"/>
    <s v="10EMPA17"/>
    <x v="0"/>
    <d v="2023-03-01T00:00:00"/>
    <x v="217"/>
    <x v="1"/>
    <s v="CUMPLE"/>
    <n v="1"/>
    <n v="1"/>
    <n v="0"/>
    <n v="1"/>
    <s v="H"/>
    <n v="1"/>
  </r>
  <r>
    <s v="105989743"/>
    <s v="20183406"/>
    <x v="1"/>
    <s v="EMPAQUE RIGIDO"/>
    <x v="1"/>
    <x v="1"/>
    <s v="MECANI04"/>
    <s v="COORTU03"/>
    <s v="B"/>
    <s v="10EMPA17"/>
    <x v="0"/>
    <d v="2023-02-28T00:00:00"/>
    <x v="215"/>
    <x v="1"/>
    <s v="CUMPLE"/>
    <n v="0.5"/>
    <n v="3"/>
    <n v="-2.5"/>
    <n v="3"/>
    <s v="H"/>
    <n v="0.16666666666666666"/>
  </r>
  <r>
    <s v="105989743"/>
    <s v="20183406"/>
    <x v="1"/>
    <s v="EMPAQUE RIGIDO"/>
    <x v="2"/>
    <x v="2"/>
    <s v="INSTRI08"/>
    <s v="COORTU03"/>
    <s v="B"/>
    <s v="10EMPA17"/>
    <x v="0"/>
    <d v="2023-02-28T00:00:00"/>
    <x v="0"/>
    <x v="0"/>
    <s v="NO CUMPLE"/>
    <n v="0"/>
    <n v="1"/>
    <n v="-1"/>
    <n v="1"/>
    <s v="H"/>
    <n v="0"/>
  </r>
  <r>
    <s v="105983843"/>
    <s v="EMPA00039"/>
    <x v="2"/>
    <s v="EMPAQUE"/>
    <x v="3"/>
    <x v="17"/>
    <s v="MECANI17"/>
    <s v="COORTU01"/>
    <s v="A"/>
    <s v="10EMPA15"/>
    <x v="0"/>
    <d v="2023-02-27T00:00:00"/>
    <x v="0"/>
    <x v="0"/>
    <s v="NO CUMPLE"/>
    <n v="0"/>
    <n v="3"/>
    <n v="-3"/>
    <n v="3"/>
    <s v="H"/>
    <n v="0"/>
  </r>
  <r>
    <s v="105983843"/>
    <s v="EMPA00039"/>
    <x v="2"/>
    <s v="EMPAQUE"/>
    <x v="6"/>
    <x v="18"/>
    <s v="ELTROINT"/>
    <s v="COORTU01"/>
    <s v="A"/>
    <s v="10EMPA15"/>
    <x v="0"/>
    <d v="2023-02-27T00:00:00"/>
    <x v="336"/>
    <x v="1"/>
    <s v="CUMPLE"/>
    <n v="2"/>
    <n v="2"/>
    <n v="0"/>
    <n v="2"/>
    <s v="H"/>
    <n v="1"/>
  </r>
  <r>
    <s v="105983843"/>
    <s v="EMPA00039"/>
    <x v="2"/>
    <s v="EMPAQUE"/>
    <x v="8"/>
    <x v="16"/>
    <s v="ELECTI11"/>
    <s v="COORTU01"/>
    <s v="A"/>
    <s v="10EMPA15"/>
    <x v="0"/>
    <d v="2023-02-27T00:00:00"/>
    <x v="212"/>
    <x v="1"/>
    <s v="CUMPLE"/>
    <n v="4"/>
    <n v="4"/>
    <n v="0"/>
    <n v="4"/>
    <s v="H"/>
    <n v="1"/>
  </r>
  <r>
    <s v="106060727"/>
    <s v="20388176"/>
    <x v="0"/>
    <s v="EMBUTIDO SALCHICHON"/>
    <x v="1"/>
    <x v="68"/>
    <s v="MECANI17"/>
    <s v="COORTU01"/>
    <s v="B"/>
    <s v="10EMBU16"/>
    <x v="0"/>
    <d v="2023-02-26T00:00:00"/>
    <x v="0"/>
    <x v="0"/>
    <s v="NO CUMPLE"/>
    <n v="0"/>
    <n v="1"/>
    <n v="-1"/>
    <n v="1"/>
    <s v="H"/>
    <n v="0"/>
  </r>
  <r>
    <s v="106060727"/>
    <s v="20388176"/>
    <x v="0"/>
    <s v="EMBUTIDO SALCHICHON"/>
    <x v="3"/>
    <x v="69"/>
    <s v="MECANI17"/>
    <s v="COORTU01"/>
    <s v="B"/>
    <s v="10EMBU16"/>
    <x v="0"/>
    <d v="2023-02-26T00:00:00"/>
    <x v="0"/>
    <x v="0"/>
    <s v="NO CUMPLE"/>
    <n v="0"/>
    <n v="1"/>
    <n v="-1"/>
    <n v="1"/>
    <s v="H"/>
    <n v="0"/>
  </r>
  <r>
    <s v="106060727"/>
    <s v="20388176"/>
    <x v="0"/>
    <s v="EMBUTIDO SALCHICHON"/>
    <x v="2"/>
    <x v="70"/>
    <s v="MECANI17"/>
    <s v="COORTU01"/>
    <s v="B"/>
    <s v="10EMBU16"/>
    <x v="0"/>
    <d v="2023-02-26T00:00:00"/>
    <x v="0"/>
    <x v="0"/>
    <s v="NO CUMPLE"/>
    <n v="0"/>
    <n v="1"/>
    <n v="-1"/>
    <n v="1"/>
    <s v="H"/>
    <n v="0"/>
  </r>
  <r>
    <s v="106060727"/>
    <s v="20388176"/>
    <x v="0"/>
    <s v="EMBUTIDO SALCHICHON"/>
    <x v="6"/>
    <x v="71"/>
    <s v="MECANI17"/>
    <s v="COORTU01"/>
    <s v="B"/>
    <s v="10EMBU16"/>
    <x v="0"/>
    <d v="2023-02-26T00:00:00"/>
    <x v="0"/>
    <x v="0"/>
    <s v="NO CUMPLE"/>
    <n v="0"/>
    <n v="1"/>
    <n v="-1"/>
    <n v="1"/>
    <s v="H"/>
    <n v="0"/>
  </r>
  <r>
    <s v="106053617"/>
    <s v="20091108"/>
    <x v="7"/>
    <s v="LINEA DE LARGA VIDA"/>
    <x v="1"/>
    <x v="14"/>
    <s v="MECANI21"/>
    <s v="COORTU02"/>
    <s v="B"/>
    <s v="10FORM02"/>
    <x v="0"/>
    <d v="2023-02-22T00:00:00"/>
    <x v="216"/>
    <x v="1"/>
    <s v="CUMPLE"/>
    <n v="8"/>
    <n v="8"/>
    <n v="0"/>
    <n v="8"/>
    <s v="H"/>
    <n v="1"/>
  </r>
  <r>
    <s v="106053617"/>
    <s v="20091108"/>
    <x v="7"/>
    <s v="LINEA DE LARGA VIDA"/>
    <x v="3"/>
    <x v="14"/>
    <s v="ELECTINT"/>
    <s v="COORTU02"/>
    <s v="B"/>
    <s v="10FORM02"/>
    <x v="0"/>
    <d v="2023-02-22T00:00:00"/>
    <x v="0"/>
    <x v="0"/>
    <s v="NO CUMPLE"/>
    <n v="0"/>
    <n v="2"/>
    <n v="-2"/>
    <n v="2"/>
    <s v="H"/>
    <n v="0"/>
  </r>
  <r>
    <s v="106043270"/>
    <s v="FORM00001"/>
    <x v="8"/>
    <s v="FORMADO"/>
    <x v="1"/>
    <x v="14"/>
    <s v="MECANI21"/>
    <s v="COORTU02"/>
    <s v="B"/>
    <s v="10FORM01"/>
    <x v="0"/>
    <d v="2023-02-18T00:00:00"/>
    <x v="214"/>
    <x v="1"/>
    <s v="CUMPLE"/>
    <n v="8"/>
    <n v="8"/>
    <n v="0"/>
    <n v="8"/>
    <s v="H"/>
    <n v="1"/>
  </r>
  <r>
    <s v="106043270"/>
    <s v="FORM00001"/>
    <x v="8"/>
    <s v="FORMADO"/>
    <x v="3"/>
    <x v="14"/>
    <s v="ELECTINT"/>
    <s v="COORTU02"/>
    <s v="B"/>
    <s v="10FORM01"/>
    <x v="0"/>
    <d v="2023-02-18T00:00:00"/>
    <x v="0"/>
    <x v="0"/>
    <s v="NO CUMPLE"/>
    <n v="0"/>
    <n v="2"/>
    <n v="-2"/>
    <n v="2"/>
    <s v="H"/>
    <n v="0"/>
  </r>
  <r>
    <s v="106053635"/>
    <s v="20388054"/>
    <x v="5"/>
    <s v="FORMADO"/>
    <x v="2"/>
    <x v="13"/>
    <s v="MECANI21"/>
    <s v="COORTU01"/>
    <s v="B"/>
    <s v="10FORM01"/>
    <x v="0"/>
    <d v="2023-02-17T00:00:00"/>
    <x v="337"/>
    <x v="1"/>
    <s v="CUMPLE"/>
    <n v="5"/>
    <n v="3"/>
    <n v="2"/>
    <n v="3"/>
    <s v="H"/>
    <n v="1.6666666666666667"/>
  </r>
  <r>
    <s v="106053635"/>
    <s v="20388054"/>
    <x v="5"/>
    <s v="FORMADO"/>
    <x v="4"/>
    <x v="13"/>
    <s v="ELTROINT"/>
    <s v="COORTU01"/>
    <s v="B"/>
    <s v="10FORM01"/>
    <x v="0"/>
    <d v="2023-02-17T00:00:00"/>
    <x v="0"/>
    <x v="0"/>
    <s v="NO CUMPLE"/>
    <n v="0"/>
    <n v="3"/>
    <n v="-3"/>
    <n v="3"/>
    <s v="H"/>
    <n v="0"/>
  </r>
  <r>
    <s v="106053635"/>
    <s v="20388054"/>
    <x v="5"/>
    <s v="FORMADO"/>
    <x v="5"/>
    <x v="13"/>
    <s v="ELECTINT"/>
    <s v="COORTU01"/>
    <s v="B"/>
    <s v="10FORM01"/>
    <x v="0"/>
    <d v="2023-02-17T00:00:00"/>
    <x v="0"/>
    <x v="0"/>
    <s v="NO CUMPLE"/>
    <n v="0"/>
    <n v="2"/>
    <n v="-2"/>
    <n v="2"/>
    <s v="H"/>
    <n v="0"/>
  </r>
  <r>
    <s v="105993879"/>
    <s v="EMPA00039"/>
    <x v="2"/>
    <s v="EMPAQUE"/>
    <x v="1"/>
    <x v="1"/>
    <s v="MECANI17"/>
    <s v="COORTU01"/>
    <s v="A"/>
    <s v="10EMPA15"/>
    <x v="0"/>
    <d v="2023-02-15T00:00:00"/>
    <x v="0"/>
    <x v="0"/>
    <s v="NO CUMPLE"/>
    <n v="0"/>
    <n v="2"/>
    <n v="-2"/>
    <n v="2"/>
    <s v="H"/>
    <n v="0"/>
  </r>
  <r>
    <s v="106042330"/>
    <s v="GRAP00017"/>
    <x v="4"/>
    <s v="EMBUTIDO SALCHICHON"/>
    <x v="1"/>
    <x v="34"/>
    <s v="MECANI17"/>
    <s v="COORTU02"/>
    <s v="B"/>
    <s v="10EMBU16"/>
    <x v="0"/>
    <d v="2023-02-13T00:00:00"/>
    <x v="338"/>
    <x v="1"/>
    <s v="CUMPLE"/>
    <n v="1"/>
    <n v="2"/>
    <n v="-1"/>
    <n v="2"/>
    <s v="H"/>
    <n v="0.5"/>
  </r>
  <r>
    <s v="106042330"/>
    <s v="GRAP00017"/>
    <x v="4"/>
    <s v="EMBUTIDO SALCHICHON"/>
    <x v="3"/>
    <x v="10"/>
    <s v="ELTROINT"/>
    <s v="COORTU02"/>
    <s v="B"/>
    <s v="10EMBU16"/>
    <x v="0"/>
    <d v="2023-02-13T00:00:00"/>
    <x v="339"/>
    <x v="1"/>
    <s v="NO CUMPLE"/>
    <n v="2"/>
    <n v="2"/>
    <n v="0"/>
    <n v="2"/>
    <s v="H"/>
    <n v="1"/>
  </r>
  <r>
    <s v="106042330"/>
    <s v="GRAP00017"/>
    <x v="4"/>
    <s v="EMBUTIDO SALCHICHON"/>
    <x v="0"/>
    <x v="11"/>
    <s v="ELECTINT"/>
    <s v="COORTU02"/>
    <s v="B"/>
    <s v="10EMBU16"/>
    <x v="0"/>
    <d v="2023-02-13T00:00:00"/>
    <x v="338"/>
    <x v="1"/>
    <s v="CUMPLE"/>
    <n v="1"/>
    <n v="0.3"/>
    <n v="0.7"/>
    <n v="0.3"/>
    <s v="H"/>
    <n v="3.3333333333333335"/>
  </r>
  <r>
    <s v="105982448"/>
    <s v="FORM00002"/>
    <x v="9"/>
    <s v="FORMADO"/>
    <x v="1"/>
    <x v="14"/>
    <s v="MECANI21"/>
    <s v="COORTU02"/>
    <s v="A"/>
    <s v="10FORM01"/>
    <x v="0"/>
    <d v="2023-02-12T00:00:00"/>
    <x v="340"/>
    <x v="1"/>
    <s v="CUMPLE"/>
    <n v="8"/>
    <n v="8"/>
    <n v="0"/>
    <n v="8"/>
    <s v="H"/>
    <n v="1"/>
  </r>
  <r>
    <s v="105982448"/>
    <s v="FORM00002"/>
    <x v="9"/>
    <s v="FORMADO"/>
    <x v="3"/>
    <x v="14"/>
    <s v="ELECTINT"/>
    <s v="COORTU02"/>
    <s v="A"/>
    <s v="10FORM01"/>
    <x v="0"/>
    <d v="2023-02-12T00:00:00"/>
    <x v="0"/>
    <x v="0"/>
    <s v="NO CUMPLE"/>
    <n v="0"/>
    <n v="2"/>
    <n v="-2"/>
    <n v="2"/>
    <s v="H"/>
    <n v="0"/>
  </r>
  <r>
    <s v="106036873"/>
    <s v="20388054"/>
    <x v="5"/>
    <s v="FORMADO"/>
    <x v="1"/>
    <x v="59"/>
    <s v="MECANI21"/>
    <s v="COORTU01"/>
    <s v="B"/>
    <s v="10FORM01"/>
    <x v="0"/>
    <d v="2023-02-10T00:00:00"/>
    <x v="341"/>
    <x v="1"/>
    <s v="CUMPLE"/>
    <n v="1"/>
    <n v="1"/>
    <n v="0"/>
    <n v="1"/>
    <s v="H"/>
    <n v="1"/>
  </r>
  <r>
    <s v="106011327"/>
    <s v="20388054"/>
    <x v="5"/>
    <s v="FORMADO"/>
    <x v="1"/>
    <x v="59"/>
    <s v="MECANI21"/>
    <s v="COORTU01"/>
    <s v="B"/>
    <s v="10FORM01"/>
    <x v="0"/>
    <d v="2023-02-08T00:00:00"/>
    <x v="342"/>
    <x v="1"/>
    <s v="CUMPLE"/>
    <n v="2"/>
    <n v="1"/>
    <n v="1"/>
    <n v="1"/>
    <s v="H"/>
    <n v="2"/>
  </r>
  <r>
    <s v="106011327"/>
    <s v="20388054"/>
    <x v="5"/>
    <s v="FORMADO"/>
    <x v="3"/>
    <x v="14"/>
    <s v="MECANI21"/>
    <s v="COORTU01"/>
    <s v="B"/>
    <s v="10FORM01"/>
    <x v="0"/>
    <d v="2023-02-08T00:00:00"/>
    <x v="342"/>
    <x v="1"/>
    <s v="CUMPLE"/>
    <n v="2"/>
    <n v="3"/>
    <n v="-1"/>
    <n v="3"/>
    <s v="H"/>
    <n v="0.66666666666666663"/>
  </r>
  <r>
    <s v="105934578"/>
    <s v="EMPA00005"/>
    <x v="3"/>
    <s v="EMPAQUE"/>
    <x v="4"/>
    <x v="13"/>
    <s v="MECANI02"/>
    <s v="COORTU01"/>
    <s v="B"/>
    <s v="10EMPA03"/>
    <x v="0"/>
    <d v="2023-02-08T00:00:00"/>
    <x v="0"/>
    <x v="0"/>
    <s v="NO CUMPLE"/>
    <n v="0"/>
    <n v="5"/>
    <n v="-5"/>
    <n v="5"/>
    <s v="H"/>
    <n v="0"/>
  </r>
  <r>
    <s v="105934578"/>
    <s v="EMPA00005"/>
    <x v="3"/>
    <s v="EMPAQUE"/>
    <x v="5"/>
    <x v="13"/>
    <s v="INSTRI08"/>
    <s v="COORTU01"/>
    <s v="B"/>
    <s v="10EMPA03"/>
    <x v="0"/>
    <d v="2023-02-08T00:00:00"/>
    <x v="206"/>
    <x v="1"/>
    <s v="CUMPLE"/>
    <n v="7"/>
    <n v="13.5"/>
    <n v="-6.5"/>
    <n v="13.5"/>
    <s v="H"/>
    <n v="0.51851851851851849"/>
  </r>
  <r>
    <s v="105934578"/>
    <s v="EMPA00005"/>
    <x v="3"/>
    <s v="EMPAQUE"/>
    <x v="11"/>
    <x v="13"/>
    <s v="ELTROIOP"/>
    <s v="COORTU01"/>
    <s v="B"/>
    <s v="10EMPA03"/>
    <x v="0"/>
    <d v="2023-02-08T00:00:00"/>
    <x v="207"/>
    <x v="1"/>
    <s v="CUMPLE"/>
    <n v="2"/>
    <n v="2"/>
    <n v="0"/>
    <n v="2"/>
    <s v="H"/>
    <n v="1"/>
  </r>
  <r>
    <s v="106030012"/>
    <s v="EMPA00039"/>
    <x v="2"/>
    <s v="EMPAQUE"/>
    <x v="3"/>
    <x v="7"/>
    <s v="ELECTI11"/>
    <s v="COORTU01"/>
    <s v="A"/>
    <s v="10EMPA15"/>
    <x v="0"/>
    <d v="2023-02-08T00:00:00"/>
    <x v="212"/>
    <x v="1"/>
    <s v="CUMPLE"/>
    <n v="1"/>
    <n v="1"/>
    <n v="0"/>
    <n v="1"/>
    <s v="H"/>
    <n v="1"/>
  </r>
  <r>
    <s v="106011327"/>
    <s v="20388054"/>
    <x v="5"/>
    <s v="FORMADO"/>
    <x v="6"/>
    <x v="14"/>
    <s v="ELECTI10"/>
    <s v="COORTU01"/>
    <s v="B"/>
    <s v="10FORM01"/>
    <x v="0"/>
    <d v="2023-02-08T00:00:00"/>
    <x v="0"/>
    <x v="0"/>
    <s v="NO CUMPLE"/>
    <n v="0"/>
    <n v="2"/>
    <n v="-2"/>
    <n v="2"/>
    <s v="H"/>
    <n v="0"/>
  </r>
  <r>
    <s v="105934578"/>
    <s v="EMPA00005"/>
    <x v="3"/>
    <s v="EMPAQUE"/>
    <x v="1"/>
    <x v="19"/>
    <s v="ELECTI09"/>
    <s v="COORTU01"/>
    <s v="B"/>
    <s v="10EMPA03"/>
    <x v="0"/>
    <d v="2023-02-08T00:00:00"/>
    <x v="206"/>
    <x v="1"/>
    <s v="CUMPLE"/>
    <n v="1.5"/>
    <n v="1.5"/>
    <n v="0"/>
    <n v="1.5"/>
    <s v="H"/>
    <n v="1"/>
  </r>
  <r>
    <s v="105934578"/>
    <s v="EMPA00005"/>
    <x v="3"/>
    <s v="EMPAQUE"/>
    <x v="3"/>
    <x v="13"/>
    <s v="ELECTI09"/>
    <s v="COORTU01"/>
    <s v="B"/>
    <s v="10EMPA03"/>
    <x v="0"/>
    <d v="2023-02-08T00:00:00"/>
    <x v="206"/>
    <x v="1"/>
    <s v="CUMPLE"/>
    <n v="2"/>
    <n v="2"/>
    <n v="0"/>
    <n v="2"/>
    <s v="H"/>
    <n v="1"/>
  </r>
  <r>
    <s v="106011327"/>
    <s v="20388054"/>
    <x v="5"/>
    <s v="FORMADO"/>
    <x v="1"/>
    <x v="59"/>
    <s v="MECANI21"/>
    <s v="COORTU01"/>
    <s v="B"/>
    <s v="10FORM01"/>
    <x v="0"/>
    <d v="2023-02-08T00:00:00"/>
    <x v="342"/>
    <x v="1"/>
    <s v="CUMPLE"/>
    <n v="2"/>
    <n v="1"/>
    <n v="1"/>
    <n v="1"/>
    <s v="H"/>
    <n v="2"/>
  </r>
  <r>
    <s v="106011327"/>
    <s v="20388054"/>
    <x v="5"/>
    <s v="FORMADO"/>
    <x v="3"/>
    <x v="14"/>
    <s v="MECANI21"/>
    <s v="COORTU01"/>
    <s v="B"/>
    <s v="10FORM01"/>
    <x v="0"/>
    <d v="2023-02-08T00:00:00"/>
    <x v="342"/>
    <x v="1"/>
    <s v="CUMPLE"/>
    <n v="2"/>
    <n v="3"/>
    <n v="-1"/>
    <n v="3"/>
    <s v="H"/>
    <n v="0.66666666666666663"/>
  </r>
  <r>
    <s v="105934578"/>
    <s v="EMPA00005"/>
    <x v="3"/>
    <s v="EMPAQUE"/>
    <x v="4"/>
    <x v="13"/>
    <s v="MECANI02"/>
    <s v="COORTU01"/>
    <s v="B"/>
    <s v="10EMPA03"/>
    <x v="0"/>
    <d v="2023-02-08T00:00:00"/>
    <x v="0"/>
    <x v="0"/>
    <s v="NO CUMPLE"/>
    <n v="0"/>
    <n v="5"/>
    <n v="-5"/>
    <n v="5"/>
    <s v="H"/>
    <n v="0"/>
  </r>
  <r>
    <s v="105934578"/>
    <s v="EMPA00005"/>
    <x v="3"/>
    <s v="EMPAQUE"/>
    <x v="5"/>
    <x v="13"/>
    <s v="INSTRI08"/>
    <s v="COORTU01"/>
    <s v="B"/>
    <s v="10EMPA03"/>
    <x v="0"/>
    <d v="2023-02-08T00:00:00"/>
    <x v="206"/>
    <x v="1"/>
    <s v="CUMPLE"/>
    <n v="7"/>
    <n v="13.5"/>
    <n v="-6.5"/>
    <n v="13.5"/>
    <s v="H"/>
    <n v="0.51851851851851849"/>
  </r>
  <r>
    <s v="105934578"/>
    <s v="EMPA00005"/>
    <x v="3"/>
    <s v="EMPAQUE"/>
    <x v="11"/>
    <x v="13"/>
    <s v="ELTROIOP"/>
    <s v="COORTU01"/>
    <s v="B"/>
    <s v="10EMPA03"/>
    <x v="0"/>
    <d v="2023-02-08T00:00:00"/>
    <x v="207"/>
    <x v="1"/>
    <s v="CUMPLE"/>
    <n v="2"/>
    <n v="2"/>
    <n v="0"/>
    <n v="2"/>
    <s v="H"/>
    <n v="1"/>
  </r>
  <r>
    <s v="106011327"/>
    <s v="20388054"/>
    <x v="5"/>
    <s v="FORMADO"/>
    <x v="6"/>
    <x v="14"/>
    <s v="ELECTI10"/>
    <s v="COORTU01"/>
    <s v="B"/>
    <s v="10FORM01"/>
    <x v="0"/>
    <d v="2023-02-08T00:00:00"/>
    <x v="0"/>
    <x v="0"/>
    <s v="NO CUMPLE"/>
    <n v="0"/>
    <n v="2"/>
    <n v="-2"/>
    <n v="2"/>
    <s v="H"/>
    <n v="0"/>
  </r>
  <r>
    <s v="105934578"/>
    <s v="EMPA00005"/>
    <x v="3"/>
    <s v="EMPAQUE"/>
    <x v="1"/>
    <x v="19"/>
    <s v="ELECTI09"/>
    <s v="COORTU01"/>
    <s v="B"/>
    <s v="10EMPA03"/>
    <x v="0"/>
    <d v="2023-02-08T00:00:00"/>
    <x v="206"/>
    <x v="1"/>
    <s v="CUMPLE"/>
    <n v="1.5"/>
    <n v="1.5"/>
    <n v="0"/>
    <n v="1.5"/>
    <s v="H"/>
    <n v="1"/>
  </r>
  <r>
    <s v="105934578"/>
    <s v="EMPA00005"/>
    <x v="3"/>
    <s v="EMPAQUE"/>
    <x v="3"/>
    <x v="13"/>
    <s v="ELECTI09"/>
    <s v="COORTU01"/>
    <s v="B"/>
    <s v="10EMPA03"/>
    <x v="0"/>
    <d v="2023-02-08T00:00:00"/>
    <x v="206"/>
    <x v="1"/>
    <s v="CUMPLE"/>
    <n v="2"/>
    <n v="2"/>
    <n v="0"/>
    <n v="2"/>
    <s v="H"/>
    <n v="1"/>
  </r>
  <r>
    <s v="106027636"/>
    <s v="EMPA00005"/>
    <x v="3"/>
    <s v="EMPAQUE"/>
    <x v="3"/>
    <x v="7"/>
    <s v="ELECTI01"/>
    <s v="COORTU01"/>
    <s v="B"/>
    <s v="10EMPA03"/>
    <x v="0"/>
    <d v="2023-02-07T00:00:00"/>
    <x v="343"/>
    <x v="1"/>
    <s v="CUMPLE"/>
    <n v="1"/>
    <n v="1"/>
    <n v="0"/>
    <n v="1"/>
    <s v="H"/>
    <n v="1"/>
  </r>
  <r>
    <s v="105969267"/>
    <s v="FORM00001"/>
    <x v="8"/>
    <s v="FORMADO"/>
    <x v="1"/>
    <x v="85"/>
    <s v="MECANINT"/>
    <s v="COORTU02"/>
    <s v="B"/>
    <s v="10FORM01"/>
    <x v="0"/>
    <d v="2023-01-31T00:00:00"/>
    <x v="0"/>
    <x v="0"/>
    <s v="NO CUMPLE"/>
    <n v="0"/>
    <n v="1"/>
    <n v="-1"/>
    <n v="1"/>
    <s v="H"/>
    <n v="0"/>
  </r>
  <r>
    <s v="105969268"/>
    <s v="FORM00002"/>
    <x v="9"/>
    <s v="FORMADO"/>
    <x v="1"/>
    <x v="85"/>
    <s v="MECANINT"/>
    <s v="COORTU02"/>
    <s v="A"/>
    <s v="10FORM01"/>
    <x v="0"/>
    <d v="2023-01-31T00:00:00"/>
    <x v="0"/>
    <x v="0"/>
    <s v="NO CUMPLE"/>
    <n v="0"/>
    <n v="1"/>
    <n v="-1"/>
    <n v="1"/>
    <s v="H"/>
    <n v="0"/>
  </r>
  <r>
    <s v="105968783"/>
    <s v="20091108"/>
    <x v="7"/>
    <s v="LINEA DE LARGA VIDA"/>
    <x v="1"/>
    <x v="85"/>
    <s v="MECANINT"/>
    <s v="COORTU02"/>
    <s v="B"/>
    <s v="10FORM02"/>
    <x v="0"/>
    <d v="2023-01-30T00:00:00"/>
    <x v="0"/>
    <x v="0"/>
    <s v="NO CUMPLE"/>
    <n v="0"/>
    <n v="1"/>
    <n v="-1"/>
    <n v="1"/>
    <s v="H"/>
    <n v="0"/>
  </r>
  <r>
    <s v="105997781"/>
    <s v="20091108"/>
    <x v="7"/>
    <s v="LINEA DE LARGA VIDA"/>
    <x v="1"/>
    <x v="14"/>
    <s v="MECANINT"/>
    <s v="COORTU02"/>
    <s v="B"/>
    <s v="10FORM02"/>
    <x v="0"/>
    <d v="2023-01-23T00:00:00"/>
    <x v="0"/>
    <x v="0"/>
    <s v="NO CUMPLE"/>
    <n v="0"/>
    <n v="8"/>
    <n v="-8"/>
    <n v="8"/>
    <s v="H"/>
    <n v="0"/>
  </r>
  <r>
    <s v="105997781"/>
    <s v="20091108"/>
    <x v="7"/>
    <s v="LINEA DE LARGA VIDA"/>
    <x v="3"/>
    <x v="14"/>
    <s v="ELECTINT"/>
    <s v="COORTU02"/>
    <s v="B"/>
    <s v="10FORM02"/>
    <x v="0"/>
    <d v="2023-01-23T00:00:00"/>
    <x v="0"/>
    <x v="0"/>
    <s v="NO CUMPLE"/>
    <n v="0"/>
    <n v="2"/>
    <n v="-2"/>
    <n v="2"/>
    <s v="H"/>
    <n v="0"/>
  </r>
  <r>
    <s v="105997781"/>
    <s v="20091108"/>
    <x v="7"/>
    <s v="LINEA DE LARGA VIDA"/>
    <x v="1"/>
    <x v="14"/>
    <s v="MECANINT"/>
    <s v="COORTU02"/>
    <s v="B"/>
    <s v="10FORM02"/>
    <x v="0"/>
    <d v="2023-01-23T00:00:00"/>
    <x v="0"/>
    <x v="0"/>
    <s v="NO CUMPLE"/>
    <n v="0"/>
    <n v="8"/>
    <n v="-8"/>
    <n v="8"/>
    <s v="H"/>
    <n v="0"/>
  </r>
  <r>
    <s v="105997781"/>
    <s v="20091108"/>
    <x v="7"/>
    <s v="LINEA DE LARGA VIDA"/>
    <x v="3"/>
    <x v="14"/>
    <s v="ELECTINT"/>
    <s v="COORTU02"/>
    <s v="B"/>
    <s v="10FORM02"/>
    <x v="0"/>
    <d v="2023-01-23T00:00:00"/>
    <x v="0"/>
    <x v="0"/>
    <s v="NO CUMPLE"/>
    <n v="0"/>
    <n v="2"/>
    <n v="-2"/>
    <n v="2"/>
    <s v="H"/>
    <n v="0"/>
  </r>
  <r>
    <s v="105925017"/>
    <s v="20183406"/>
    <x v="1"/>
    <s v="EMPAQUE RIGIDO"/>
    <x v="1"/>
    <x v="1"/>
    <s v="MECANI18"/>
    <s v="COORTU03"/>
    <s v="A"/>
    <s v="10EMPA17"/>
    <x v="0"/>
    <d v="2023-01-21T00:00:00"/>
    <x v="344"/>
    <x v="1"/>
    <s v="CUMPLE"/>
    <n v="3"/>
    <n v="3"/>
    <n v="0"/>
    <n v="3"/>
    <s v="H"/>
    <n v="1"/>
  </r>
  <r>
    <s v="105925017"/>
    <s v="20183406"/>
    <x v="1"/>
    <s v="EMPAQUE RIGIDO"/>
    <x v="2"/>
    <x v="2"/>
    <s v="INSTRINT"/>
    <s v="COORTU03"/>
    <s v="A"/>
    <s v="10EMPA17"/>
    <x v="0"/>
    <d v="2023-01-21T00:00:00"/>
    <x v="207"/>
    <x v="1"/>
    <s v="CUMPLE"/>
    <n v="1"/>
    <n v="1"/>
    <n v="0"/>
    <n v="1"/>
    <s v="H"/>
    <n v="1"/>
  </r>
  <r>
    <s v="105925017"/>
    <s v="20183406"/>
    <x v="1"/>
    <s v="EMPAQUE RIGIDO"/>
    <x v="3"/>
    <x v="6"/>
    <s v="ELECTI03"/>
    <s v="COORTU03"/>
    <s v="A"/>
    <s v="10EMPA17"/>
    <x v="0"/>
    <d v="2023-01-21T00:00:00"/>
    <x v="345"/>
    <x v="1"/>
    <s v="CUMPLE"/>
    <n v="2"/>
    <n v="1"/>
    <n v="1"/>
    <n v="1"/>
    <s v="H"/>
    <n v="2"/>
  </r>
  <r>
    <s v="105925017"/>
    <s v="20183406"/>
    <x v="1"/>
    <s v="EMPAQUE RIGIDO"/>
    <x v="1"/>
    <x v="1"/>
    <s v="MECANI18"/>
    <s v="COORTU03"/>
    <s v="A"/>
    <s v="10EMPA17"/>
    <x v="0"/>
    <d v="2023-01-21T00:00:00"/>
    <x v="344"/>
    <x v="1"/>
    <s v="CUMPLE"/>
    <n v="3"/>
    <n v="3"/>
    <n v="0"/>
    <n v="3"/>
    <s v="H"/>
    <n v="1"/>
  </r>
  <r>
    <s v="105925017"/>
    <s v="20183406"/>
    <x v="1"/>
    <s v="EMPAQUE RIGIDO"/>
    <x v="2"/>
    <x v="2"/>
    <s v="INSTRINT"/>
    <s v="COORTU03"/>
    <s v="A"/>
    <s v="10EMPA17"/>
    <x v="0"/>
    <d v="2023-01-21T00:00:00"/>
    <x v="207"/>
    <x v="1"/>
    <s v="CUMPLE"/>
    <n v="1"/>
    <n v="1"/>
    <n v="0"/>
    <n v="1"/>
    <s v="H"/>
    <n v="1"/>
  </r>
  <r>
    <s v="105925017"/>
    <s v="20183406"/>
    <x v="1"/>
    <s v="EMPAQUE RIGIDO"/>
    <x v="3"/>
    <x v="6"/>
    <s v="ELECTI03"/>
    <s v="COORTU03"/>
    <s v="A"/>
    <s v="10EMPA17"/>
    <x v="0"/>
    <d v="2023-01-21T00:00:00"/>
    <x v="345"/>
    <x v="1"/>
    <s v="CUMPLE"/>
    <n v="2"/>
    <n v="1"/>
    <n v="1"/>
    <n v="1"/>
    <s v="H"/>
    <n v="2"/>
  </r>
  <r>
    <s v="105992992"/>
    <s v="FORM00001"/>
    <x v="8"/>
    <s v="FORMADO"/>
    <x v="1"/>
    <x v="14"/>
    <s v="MECANINT"/>
    <s v="COORTU02"/>
    <s v="B"/>
    <s v="10FORM01"/>
    <x v="0"/>
    <d v="2023-01-19T00:00:00"/>
    <x v="0"/>
    <x v="0"/>
    <s v="NO CUMPLE"/>
    <n v="0"/>
    <n v="8"/>
    <n v="-8"/>
    <n v="8"/>
    <s v="H"/>
    <n v="0"/>
  </r>
  <r>
    <s v="105992992"/>
    <s v="FORM00001"/>
    <x v="8"/>
    <s v="FORMADO"/>
    <x v="3"/>
    <x v="14"/>
    <s v="ELECTI01"/>
    <s v="COORTU02"/>
    <s v="B"/>
    <s v="10FORM01"/>
    <x v="0"/>
    <d v="2023-01-19T00:00:00"/>
    <x v="310"/>
    <x v="1"/>
    <s v="CUMPLE"/>
    <n v="1"/>
    <n v="2"/>
    <n v="-1"/>
    <n v="2"/>
    <s v="H"/>
    <n v="0.5"/>
  </r>
  <r>
    <s v="105992992"/>
    <s v="FORM00001"/>
    <x v="8"/>
    <s v="FORMADO"/>
    <x v="1"/>
    <x v="14"/>
    <s v="MECANINT"/>
    <s v="COORTU02"/>
    <s v="B"/>
    <s v="10FORM01"/>
    <x v="0"/>
    <d v="2023-01-19T00:00:00"/>
    <x v="0"/>
    <x v="0"/>
    <s v="NO CUMPLE"/>
    <n v="0"/>
    <n v="8"/>
    <n v="-8"/>
    <n v="8"/>
    <s v="H"/>
    <n v="0"/>
  </r>
  <r>
    <s v="105992992"/>
    <s v="FORM00001"/>
    <x v="8"/>
    <s v="FORMADO"/>
    <x v="3"/>
    <x v="14"/>
    <s v="ELECTI01"/>
    <s v="COORTU02"/>
    <s v="B"/>
    <s v="10FORM01"/>
    <x v="0"/>
    <d v="2023-01-19T00:00:00"/>
    <x v="310"/>
    <x v="1"/>
    <s v="CUMPLE"/>
    <n v="1"/>
    <n v="2"/>
    <n v="-1"/>
    <n v="2"/>
    <s v="H"/>
    <n v="0.5"/>
  </r>
  <r>
    <s v="105943667"/>
    <s v="FORM00001"/>
    <x v="8"/>
    <s v="FORMADO"/>
    <x v="1"/>
    <x v="85"/>
    <s v="MECANINT"/>
    <s v="COORTU02"/>
    <s v="B"/>
    <s v="10FORM01"/>
    <x v="0"/>
    <d v="2023-01-17T00:00:00"/>
    <x v="0"/>
    <x v="0"/>
    <s v="NO CUMPLE"/>
    <n v="0"/>
    <n v="1"/>
    <n v="-1"/>
    <n v="1"/>
    <s v="H"/>
    <n v="0"/>
  </r>
  <r>
    <s v="105943668"/>
    <s v="FORM00002"/>
    <x v="9"/>
    <s v="FORMADO"/>
    <x v="1"/>
    <x v="85"/>
    <s v="MECANINT"/>
    <s v="COORTU02"/>
    <s v="A"/>
    <s v="10FORM01"/>
    <x v="0"/>
    <d v="2023-01-17T00:00:00"/>
    <x v="0"/>
    <x v="0"/>
    <s v="NO CUMPLE"/>
    <n v="0"/>
    <n v="1"/>
    <n v="-1"/>
    <n v="1"/>
    <s v="H"/>
    <n v="0"/>
  </r>
  <r>
    <s v="105942731"/>
    <s v="20091108"/>
    <x v="7"/>
    <s v="LINEA DE LARGA VIDA"/>
    <x v="1"/>
    <x v="85"/>
    <s v="MECANINT"/>
    <s v="COORTU02"/>
    <s v="B"/>
    <s v="10FORM02"/>
    <x v="0"/>
    <d v="2023-01-16T00:00:00"/>
    <x v="0"/>
    <x v="0"/>
    <s v="NO CUMPLE"/>
    <n v="0"/>
    <n v="1"/>
    <n v="-1"/>
    <n v="1"/>
    <s v="H"/>
    <n v="0"/>
  </r>
  <r>
    <s v="106042329"/>
    <s v="GRAP00017"/>
    <x v="4"/>
    <s v="EMBUTIDO SALCHICHON"/>
    <x v="2"/>
    <x v="28"/>
    <s v="MECANINT"/>
    <s v="COORTU02"/>
    <s v="B"/>
    <s v="10EMBU16"/>
    <x v="0"/>
    <d v="2023-01-14T00:00:00"/>
    <x v="0"/>
    <x v="0"/>
    <s v="NO CUMPLE"/>
    <n v="0"/>
    <n v="72"/>
    <n v="-72"/>
    <n v="72"/>
    <s v="H"/>
    <n v="0"/>
  </r>
  <r>
    <s v="106042329"/>
    <s v="GRAP00017"/>
    <x v="4"/>
    <s v="EMBUTIDO SALCHICHON"/>
    <x v="6"/>
    <x v="29"/>
    <s v="ELTROINT"/>
    <s v="COORTU02"/>
    <s v="B"/>
    <s v="10EMBU16"/>
    <x v="0"/>
    <d v="2023-01-14T00:00:00"/>
    <x v="0"/>
    <x v="0"/>
    <s v="NO CUMPLE"/>
    <n v="0"/>
    <n v="48"/>
    <n v="-48"/>
    <n v="48"/>
    <s v="H"/>
    <n v="0"/>
  </r>
  <r>
    <s v="106042329"/>
    <s v="GRAP00017"/>
    <x v="4"/>
    <s v="EMBUTIDO SALCHICHON"/>
    <x v="2"/>
    <x v="28"/>
    <s v="MECANINT"/>
    <s v="COORTU02"/>
    <s v="B"/>
    <s v="10EMBU16"/>
    <x v="0"/>
    <d v="2023-01-14T00:00:00"/>
    <x v="0"/>
    <x v="0"/>
    <s v="NO CUMPLE"/>
    <n v="0"/>
    <n v="72"/>
    <n v="-72"/>
    <n v="72"/>
    <s v="H"/>
    <n v="0"/>
  </r>
  <r>
    <s v="106042329"/>
    <s v="GRAP00017"/>
    <x v="4"/>
    <s v="EMBUTIDO SALCHICHON"/>
    <x v="6"/>
    <x v="29"/>
    <s v="ELTROINT"/>
    <s v="COORTU02"/>
    <s v="B"/>
    <s v="10EMBU16"/>
    <x v="0"/>
    <d v="2023-01-14T00:00:00"/>
    <x v="0"/>
    <x v="0"/>
    <s v="NO CUMPLE"/>
    <n v="0"/>
    <n v="48"/>
    <n v="-48"/>
    <n v="48"/>
    <s v="H"/>
    <n v="0"/>
  </r>
  <r>
    <s v="105929221"/>
    <s v="FORM00002"/>
    <x v="9"/>
    <s v="FORMADO"/>
    <x v="1"/>
    <x v="14"/>
    <s v="MECANIOP"/>
    <s v="COORTU02"/>
    <s v="A"/>
    <s v="10FORM01"/>
    <x v="0"/>
    <d v="2023-01-13T00:00:00"/>
    <x v="340"/>
    <x v="1"/>
    <s v="NO CUMPLE"/>
    <n v="2"/>
    <n v="8"/>
    <n v="-6"/>
    <n v="8"/>
    <s v="H"/>
    <n v="0.25"/>
  </r>
  <r>
    <s v="105987802"/>
    <s v="20388054"/>
    <x v="5"/>
    <s v="FORMADO"/>
    <x v="1"/>
    <x v="59"/>
    <s v="MECANI21"/>
    <s v="COORTU01"/>
    <s v="B"/>
    <s v="10FORM01"/>
    <x v="0"/>
    <d v="2023-01-13T00:00:00"/>
    <x v="346"/>
    <x v="1"/>
    <s v="CUMPLE"/>
    <n v="1"/>
    <n v="1"/>
    <n v="0"/>
    <n v="1"/>
    <s v="H"/>
    <n v="1"/>
  </r>
  <r>
    <s v="105929221"/>
    <s v="FORM00002"/>
    <x v="9"/>
    <s v="FORMADO"/>
    <x v="3"/>
    <x v="14"/>
    <s v="ELECTINT"/>
    <s v="COORTU02"/>
    <s v="A"/>
    <s v="10FORM01"/>
    <x v="0"/>
    <d v="2023-01-13T00:00:00"/>
    <x v="0"/>
    <x v="0"/>
    <s v="NO CUMPLE"/>
    <n v="0"/>
    <n v="2"/>
    <n v="-2"/>
    <n v="2"/>
    <s v="H"/>
    <n v="0"/>
  </r>
  <r>
    <s v="105929221"/>
    <s v="FORM00002"/>
    <x v="9"/>
    <s v="FORMADO"/>
    <x v="1"/>
    <x v="14"/>
    <s v="MECANIOP"/>
    <s v="COORTU02"/>
    <s v="A"/>
    <s v="10FORM01"/>
    <x v="0"/>
    <d v="2023-01-13T00:00:00"/>
    <x v="340"/>
    <x v="1"/>
    <s v="NO CUMPLE"/>
    <n v="2"/>
    <n v="8"/>
    <n v="-6"/>
    <n v="8"/>
    <s v="H"/>
    <n v="0.25"/>
  </r>
  <r>
    <s v="105987802"/>
    <s v="20388054"/>
    <x v="5"/>
    <s v="FORMADO"/>
    <x v="1"/>
    <x v="59"/>
    <s v="MECANI21"/>
    <s v="COORTU01"/>
    <s v="B"/>
    <s v="10FORM01"/>
    <x v="0"/>
    <d v="2023-01-13T00:00:00"/>
    <x v="346"/>
    <x v="1"/>
    <s v="CUMPLE"/>
    <n v="1"/>
    <n v="1"/>
    <n v="0"/>
    <n v="1"/>
    <s v="H"/>
    <n v="1"/>
  </r>
  <r>
    <s v="105929221"/>
    <s v="FORM00002"/>
    <x v="9"/>
    <s v="FORMADO"/>
    <x v="3"/>
    <x v="14"/>
    <s v="ELECTINT"/>
    <s v="COORTU02"/>
    <s v="A"/>
    <s v="10FORM01"/>
    <x v="0"/>
    <d v="2023-01-13T00:00:00"/>
    <x v="0"/>
    <x v="0"/>
    <s v="NO CUMPLE"/>
    <n v="0"/>
    <n v="2"/>
    <n v="-2"/>
    <n v="2"/>
    <s v="H"/>
    <n v="0"/>
  </r>
  <r>
    <s v="105934591"/>
    <s v="20183406"/>
    <x v="1"/>
    <s v="EMPAQUE RIGIDO"/>
    <x v="6"/>
    <x v="30"/>
    <s v="INSTRI08"/>
    <s v="COORTU01"/>
    <s v="A"/>
    <s v="10EMPA17"/>
    <x v="0"/>
    <d v="2023-01-12T00:00:00"/>
    <x v="0"/>
    <x v="0"/>
    <s v="NO CUMPLE"/>
    <n v="0"/>
    <n v="2"/>
    <n v="-2"/>
    <n v="2"/>
    <s v="H"/>
    <n v="0"/>
  </r>
  <r>
    <s v="105934591"/>
    <s v="20183406"/>
    <x v="1"/>
    <s v="EMPAQUE RIGIDO"/>
    <x v="11"/>
    <x v="31"/>
    <s v="INSTRI08"/>
    <s v="COORTU01"/>
    <s v="A"/>
    <s v="10EMPA17"/>
    <x v="0"/>
    <d v="2023-01-12T00:00:00"/>
    <x v="0"/>
    <x v="0"/>
    <s v="NO CUMPLE"/>
    <n v="0"/>
    <n v="3"/>
    <n v="-3"/>
    <n v="3"/>
    <s v="H"/>
    <n v="0"/>
  </r>
  <r>
    <s v="105934591"/>
    <s v="20183406"/>
    <x v="1"/>
    <s v="EMPAQUE RIGIDO"/>
    <x v="5"/>
    <x v="32"/>
    <s v="ELECTI09"/>
    <s v="COORTU01"/>
    <s v="A"/>
    <s v="10EMPA17"/>
    <x v="0"/>
    <d v="2023-01-12T00:00:00"/>
    <x v="0"/>
    <x v="0"/>
    <s v="NO CUMPLE"/>
    <n v="0"/>
    <n v="1"/>
    <n v="-1"/>
    <n v="1"/>
    <s v="H"/>
    <n v="0"/>
  </r>
  <r>
    <s v="105934591"/>
    <s v="20183406"/>
    <x v="1"/>
    <s v="EMPAQUE RIGIDO"/>
    <x v="6"/>
    <x v="30"/>
    <s v="INSTRI08"/>
    <s v="COORTU01"/>
    <s v="A"/>
    <s v="10EMPA17"/>
    <x v="0"/>
    <d v="2023-01-12T00:00:00"/>
    <x v="0"/>
    <x v="0"/>
    <s v="NO CUMPLE"/>
    <n v="0"/>
    <n v="2"/>
    <n v="-2"/>
    <n v="2"/>
    <s v="H"/>
    <n v="0"/>
  </r>
  <r>
    <s v="105934591"/>
    <s v="20183406"/>
    <x v="1"/>
    <s v="EMPAQUE RIGIDO"/>
    <x v="11"/>
    <x v="31"/>
    <s v="INSTRI08"/>
    <s v="COORTU01"/>
    <s v="A"/>
    <s v="10EMPA17"/>
    <x v="0"/>
    <d v="2023-01-12T00:00:00"/>
    <x v="0"/>
    <x v="0"/>
    <s v="NO CUMPLE"/>
    <n v="0"/>
    <n v="3"/>
    <n v="-3"/>
    <n v="3"/>
    <s v="H"/>
    <n v="0"/>
  </r>
  <r>
    <s v="105934591"/>
    <s v="20183406"/>
    <x v="1"/>
    <s v="EMPAQUE RIGIDO"/>
    <x v="5"/>
    <x v="32"/>
    <s v="ELECTI09"/>
    <s v="COORTU01"/>
    <s v="A"/>
    <s v="10EMPA17"/>
    <x v="0"/>
    <d v="2023-01-12T00:00:00"/>
    <x v="0"/>
    <x v="0"/>
    <s v="NO CUMPLE"/>
    <n v="0"/>
    <n v="1"/>
    <n v="-1"/>
    <n v="1"/>
    <s v="H"/>
    <n v="0"/>
  </r>
  <r>
    <s v="105923042"/>
    <s v="EMPA00039"/>
    <x v="2"/>
    <s v="EMPAQUE"/>
    <x v="1"/>
    <x v="1"/>
    <s v="MECANI19"/>
    <s v="COORTU01"/>
    <s v="B"/>
    <s v="10EMPA15"/>
    <x v="0"/>
    <d v="2023-01-11T00:00:00"/>
    <x v="0"/>
    <x v="0"/>
    <s v="NO CUMPLE"/>
    <n v="0"/>
    <n v="2"/>
    <n v="-2"/>
    <n v="2"/>
    <s v="H"/>
    <n v="0"/>
  </r>
  <r>
    <s v="105980482"/>
    <s v="EMPA00039"/>
    <x v="2"/>
    <s v="EMPAQUE"/>
    <x v="3"/>
    <x v="7"/>
    <s v="ELECTI07"/>
    <s v="COORTU01"/>
    <s v="A"/>
    <s v="10EMPA15"/>
    <x v="0"/>
    <d v="2023-01-11T00:00:00"/>
    <x v="344"/>
    <x v="1"/>
    <s v="NO CUMPLE"/>
    <n v="1"/>
    <n v="1"/>
    <n v="0"/>
    <n v="1"/>
    <s v="H"/>
    <n v="1"/>
  </r>
  <r>
    <s v="105980482"/>
    <s v="EMPA00039"/>
    <x v="2"/>
    <s v="EMPAQUE"/>
    <x v="2"/>
    <x v="8"/>
    <s v="ELECTI07"/>
    <s v="COORTU01"/>
    <s v="A"/>
    <s v="10EMPA15"/>
    <x v="0"/>
    <d v="2023-01-11T00:00:00"/>
    <x v="344"/>
    <x v="1"/>
    <s v="NO CUMPLE"/>
    <n v="1"/>
    <n v="1"/>
    <n v="0"/>
    <n v="1"/>
    <s v="H"/>
    <n v="1"/>
  </r>
  <r>
    <s v="105923042"/>
    <s v="EMPA00039"/>
    <x v="2"/>
    <s v="EMPAQUE"/>
    <x v="1"/>
    <x v="1"/>
    <s v="MECANI19"/>
    <s v="COORTU01"/>
    <s v="B"/>
    <s v="10EMPA15"/>
    <x v="0"/>
    <d v="2023-01-11T00:00:00"/>
    <x v="0"/>
    <x v="0"/>
    <s v="NO CUMPLE"/>
    <n v="0"/>
    <n v="2"/>
    <n v="-2"/>
    <n v="2"/>
    <s v="H"/>
    <n v="0"/>
  </r>
  <r>
    <s v="105980482"/>
    <s v="EMPA00039"/>
    <x v="2"/>
    <s v="EMPAQUE"/>
    <x v="3"/>
    <x v="7"/>
    <s v="ELECTI07"/>
    <s v="COORTU01"/>
    <s v="A"/>
    <s v="10EMPA15"/>
    <x v="0"/>
    <d v="2023-01-11T00:00:00"/>
    <x v="344"/>
    <x v="1"/>
    <s v="NO CUMPLE"/>
    <n v="1"/>
    <n v="1"/>
    <n v="0"/>
    <n v="1"/>
    <s v="H"/>
    <n v="1"/>
  </r>
  <r>
    <s v="105980482"/>
    <s v="EMPA00039"/>
    <x v="2"/>
    <s v="EMPAQUE"/>
    <x v="2"/>
    <x v="8"/>
    <s v="ELECTI07"/>
    <s v="COORTU01"/>
    <s v="A"/>
    <s v="10EMPA15"/>
    <x v="0"/>
    <d v="2023-01-11T00:00:00"/>
    <x v="344"/>
    <x v="1"/>
    <s v="NO CUMPLE"/>
    <n v="1"/>
    <n v="1"/>
    <n v="0"/>
    <n v="1"/>
    <s v="H"/>
    <n v="1"/>
  </r>
  <r>
    <s v="105978266"/>
    <s v="EMPA00005"/>
    <x v="3"/>
    <s v="EMPAQUE"/>
    <x v="3"/>
    <x v="7"/>
    <s v="ELECTI09"/>
    <s v="COORTU01"/>
    <s v="B"/>
    <s v="10EMPA03"/>
    <x v="0"/>
    <d v="2023-01-10T00:00:00"/>
    <x v="347"/>
    <x v="1"/>
    <s v="CUMPLE"/>
    <n v="1"/>
    <n v="1"/>
    <n v="0"/>
    <n v="1"/>
    <s v="H"/>
    <n v="1"/>
  </r>
  <r>
    <s v="105978266"/>
    <s v="EMPA00005"/>
    <x v="3"/>
    <s v="EMPAQUE"/>
    <x v="2"/>
    <x v="8"/>
    <s v="ELECTI09"/>
    <s v="COORTU01"/>
    <s v="B"/>
    <s v="10EMPA03"/>
    <x v="0"/>
    <d v="2023-01-10T00:00:00"/>
    <x v="347"/>
    <x v="1"/>
    <s v="CUMPLE"/>
    <n v="1"/>
    <n v="1"/>
    <n v="0"/>
    <n v="1"/>
    <s v="H"/>
    <n v="1"/>
  </r>
  <r>
    <s v="105978266"/>
    <s v="EMPA00005"/>
    <x v="3"/>
    <s v="EMPAQUE"/>
    <x v="3"/>
    <x v="7"/>
    <s v="ELECTI09"/>
    <s v="COORTU01"/>
    <s v="B"/>
    <s v="10EMPA03"/>
    <x v="0"/>
    <d v="2023-01-10T00:00:00"/>
    <x v="347"/>
    <x v="1"/>
    <s v="CUMPLE"/>
    <n v="1"/>
    <n v="1"/>
    <n v="0"/>
    <n v="1"/>
    <s v="H"/>
    <n v="1"/>
  </r>
  <r>
    <s v="105978266"/>
    <s v="EMPA00005"/>
    <x v="3"/>
    <s v="EMPAQUE"/>
    <x v="2"/>
    <x v="8"/>
    <s v="ELECTI09"/>
    <s v="COORTU01"/>
    <s v="B"/>
    <s v="10EMPA03"/>
    <x v="0"/>
    <d v="2023-01-10T00:00:00"/>
    <x v="347"/>
    <x v="1"/>
    <s v="CUMPLE"/>
    <n v="1"/>
    <n v="1"/>
    <n v="0"/>
    <n v="1"/>
    <s v="H"/>
    <n v="1"/>
  </r>
  <r>
    <s v="106042328"/>
    <s v="GRAP00017"/>
    <x v="4"/>
    <s v="EMBUTIDO SALCHICHON"/>
    <x v="1"/>
    <x v="34"/>
    <s v="MECANI17"/>
    <s v="COORTU02"/>
    <s v="B"/>
    <s v="10EMBU16"/>
    <x v="0"/>
    <d v="2023-01-07T00:00:00"/>
    <x v="0"/>
    <x v="0"/>
    <s v="NO CUMPLE"/>
    <n v="0"/>
    <n v="2"/>
    <n v="-2"/>
    <n v="2"/>
    <s v="H"/>
    <n v="0"/>
  </r>
  <r>
    <s v="106042328"/>
    <s v="GRAP00017"/>
    <x v="4"/>
    <s v="EMBUTIDO SALCHICHON"/>
    <x v="3"/>
    <x v="10"/>
    <s v="ELTROINT"/>
    <s v="COORTU02"/>
    <s v="B"/>
    <s v="10EMBU16"/>
    <x v="0"/>
    <d v="2023-01-07T00:00:00"/>
    <x v="0"/>
    <x v="0"/>
    <s v="NO CUMPLE"/>
    <n v="0"/>
    <n v="2"/>
    <n v="-2"/>
    <n v="2"/>
    <s v="H"/>
    <n v="0"/>
  </r>
  <r>
    <s v="106042328"/>
    <s v="GRAP00017"/>
    <x v="4"/>
    <s v="EMBUTIDO SALCHICHON"/>
    <x v="0"/>
    <x v="11"/>
    <s v="ELECTINT"/>
    <s v="COORTU02"/>
    <s v="B"/>
    <s v="10EMBU16"/>
    <x v="0"/>
    <d v="2023-01-07T00:00:00"/>
    <x v="0"/>
    <x v="0"/>
    <s v="NO CUMPLE"/>
    <n v="0"/>
    <n v="0.3"/>
    <n v="-0.3"/>
    <n v="0.3"/>
    <s v="H"/>
    <n v="0"/>
  </r>
  <r>
    <s v="106042328"/>
    <s v="GRAP00017"/>
    <x v="4"/>
    <s v="EMBUTIDO SALCHICHON"/>
    <x v="1"/>
    <x v="34"/>
    <s v="MECANI17"/>
    <s v="COORTU02"/>
    <s v="B"/>
    <s v="10EMBU16"/>
    <x v="0"/>
    <d v="2023-01-07T00:00:00"/>
    <x v="0"/>
    <x v="0"/>
    <s v="NO CUMPLE"/>
    <n v="0"/>
    <n v="2"/>
    <n v="-2"/>
    <n v="2"/>
    <s v="H"/>
    <n v="0"/>
  </r>
  <r>
    <s v="106042328"/>
    <s v="GRAP00017"/>
    <x v="4"/>
    <s v="EMBUTIDO SALCHICHON"/>
    <x v="3"/>
    <x v="10"/>
    <s v="ELTROINT"/>
    <s v="COORTU02"/>
    <s v="B"/>
    <s v="10EMBU16"/>
    <x v="0"/>
    <d v="2023-01-07T00:00:00"/>
    <x v="0"/>
    <x v="0"/>
    <s v="NO CUMPLE"/>
    <n v="0"/>
    <n v="2"/>
    <n v="-2"/>
    <n v="2"/>
    <s v="H"/>
    <n v="0"/>
  </r>
  <r>
    <s v="106042328"/>
    <s v="GRAP00017"/>
    <x v="4"/>
    <s v="EMBUTIDO SALCHICHON"/>
    <x v="0"/>
    <x v="11"/>
    <s v="ELECTINT"/>
    <s v="COORTU02"/>
    <s v="B"/>
    <s v="10EMBU16"/>
    <x v="0"/>
    <d v="2023-01-07T00:00:00"/>
    <x v="0"/>
    <x v="0"/>
    <s v="NO CUMPLE"/>
    <n v="0"/>
    <n v="0.3"/>
    <n v="-0.3"/>
    <n v="0.3"/>
    <s v="H"/>
    <n v="0"/>
  </r>
  <r>
    <s v="105911563"/>
    <s v="20183406"/>
    <x v="1"/>
    <s v="EMPAQUE RIGIDO"/>
    <x v="1"/>
    <x v="3"/>
    <s v="MECANI19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1563"/>
    <s v="20183406"/>
    <x v="1"/>
    <s v="EMPAQUE RIGIDO"/>
    <x v="2"/>
    <x v="4"/>
    <s v="INSTRI08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1563"/>
    <s v="20183406"/>
    <x v="1"/>
    <s v="EMPAQUE RIGIDO"/>
    <x v="3"/>
    <x v="5"/>
    <s v="ELECTI09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1563"/>
    <s v="20183406"/>
    <x v="1"/>
    <s v="EMPAQUE RIGIDO"/>
    <x v="1"/>
    <x v="3"/>
    <s v="MECANI19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1563"/>
    <s v="20183406"/>
    <x v="1"/>
    <s v="EMPAQUE RIGIDO"/>
    <x v="2"/>
    <x v="4"/>
    <s v="INSTRI08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1563"/>
    <s v="20183406"/>
    <x v="1"/>
    <s v="EMPAQUE RIGIDO"/>
    <x v="3"/>
    <x v="5"/>
    <s v="ELECTI09"/>
    <s v="COORTU01"/>
    <s v="A"/>
    <s v="10EMPA17"/>
    <x v="0"/>
    <d v="2023-01-05T00:00:00"/>
    <x v="0"/>
    <x v="0"/>
    <s v="NO CUMPLE"/>
    <n v="0"/>
    <n v="1"/>
    <n v="-1"/>
    <n v="1"/>
    <s v="H"/>
    <n v="0"/>
  </r>
  <r>
    <s v="105919062"/>
    <s v="FORM00001"/>
    <x v="8"/>
    <s v="FORMADO"/>
    <x v="1"/>
    <x v="85"/>
    <s v="MECANINT"/>
    <s v="COORTU02"/>
    <s v="B"/>
    <s v="10FORM01"/>
    <x v="0"/>
    <d v="2023-01-03T00:00:00"/>
    <x v="0"/>
    <x v="0"/>
    <s v="NO CUMPLE"/>
    <n v="0"/>
    <n v="1"/>
    <n v="-1"/>
    <n v="1"/>
    <s v="H"/>
    <n v="0"/>
  </r>
  <r>
    <s v="105919063"/>
    <s v="FORM00002"/>
    <x v="9"/>
    <s v="FORMADO"/>
    <x v="1"/>
    <x v="85"/>
    <s v="MECANINT"/>
    <s v="COORTU02"/>
    <s v="A"/>
    <s v="10FORM01"/>
    <x v="0"/>
    <d v="2023-01-03T00:00:00"/>
    <x v="0"/>
    <x v="0"/>
    <s v="NO CUMPLE"/>
    <n v="0"/>
    <n v="1"/>
    <n v="-1"/>
    <n v="1"/>
    <s v="H"/>
    <n v="0"/>
  </r>
  <r>
    <s v="105918603"/>
    <s v="20091108"/>
    <x v="7"/>
    <s v="LINEA DE LARGA VIDA"/>
    <x v="1"/>
    <x v="85"/>
    <s v="MECANINT"/>
    <s v="COORTU02"/>
    <s v="B"/>
    <s v="10FORM02"/>
    <x v="0"/>
    <d v="2023-01-02T00:00:00"/>
    <x v="0"/>
    <x v="0"/>
    <s v="NO CUMPLE"/>
    <n v="0"/>
    <n v="1"/>
    <n v="-1"/>
    <n v="1"/>
    <s v="H"/>
    <n v="0"/>
  </r>
  <r>
    <s v="106032248"/>
    <s v="20388176"/>
    <x v="0"/>
    <s v="EMBUTIDO SALCHICHON"/>
    <x v="1"/>
    <x v="68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3"/>
    <x v="69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2"/>
    <x v="70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6"/>
    <x v="71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1"/>
    <x v="68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3"/>
    <x v="69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2"/>
    <x v="70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6032248"/>
    <s v="20388176"/>
    <x v="0"/>
    <s v="EMBUTIDO SALCHICHON"/>
    <x v="6"/>
    <x v="71"/>
    <s v="MECANINT"/>
    <s v="COORTU01"/>
    <s v="B"/>
    <s v="10EMBU16"/>
    <x v="0"/>
    <d v="2023-01-01T00:00:00"/>
    <x v="0"/>
    <x v="0"/>
    <s v="NO CUMPLE"/>
    <n v="0"/>
    <n v="1"/>
    <n v="-1"/>
    <n v="1"/>
    <s v="H"/>
    <n v="0"/>
  </r>
  <r>
    <s v="105961733"/>
    <s v="20388054"/>
    <x v="5"/>
    <s v="FORMADO"/>
    <x v="1"/>
    <x v="59"/>
    <s v="MECANI21"/>
    <s v="COORTU02"/>
    <s v="B"/>
    <s v="10FORM01"/>
    <x v="0"/>
    <d v="2022-12-30T00:00:00"/>
    <x v="0"/>
    <x v="0"/>
    <s v="NO CUMPLE"/>
    <n v="0"/>
    <n v="1"/>
    <n v="-1"/>
    <n v="1"/>
    <s v="H"/>
    <n v="0"/>
  </r>
  <r>
    <s v="105961733"/>
    <s v="20388054"/>
    <x v="5"/>
    <s v="FORMADO"/>
    <x v="3"/>
    <x v="14"/>
    <s v="MECANI21"/>
    <s v="COORTU02"/>
    <s v="B"/>
    <s v="10FORM01"/>
    <x v="0"/>
    <d v="2022-12-30T00:00:00"/>
    <x v="0"/>
    <x v="0"/>
    <s v="NO CUMPLE"/>
    <n v="0"/>
    <n v="3"/>
    <n v="-3"/>
    <n v="3"/>
    <s v="H"/>
    <n v="0"/>
  </r>
  <r>
    <s v="105961733"/>
    <s v="20388054"/>
    <x v="5"/>
    <s v="FORMADO"/>
    <x v="6"/>
    <x v="14"/>
    <s v="ELECTI11"/>
    <s v="COORTU02"/>
    <s v="B"/>
    <s v="10FORM01"/>
    <x v="0"/>
    <d v="2022-12-30T00:00:00"/>
    <x v="0"/>
    <x v="0"/>
    <s v="NO CUMPLE"/>
    <n v="0"/>
    <n v="2"/>
    <n v="-2"/>
    <n v="2"/>
    <s v="H"/>
    <n v="0"/>
  </r>
  <r>
    <s v="105945247"/>
    <s v="20091108"/>
    <x v="7"/>
    <s v="LINEA DE LARGA VIDA"/>
    <x v="1"/>
    <x v="14"/>
    <s v="MECANI21"/>
    <s v="COORTU02"/>
    <s v="B"/>
    <s v="10FORM02"/>
    <x v="0"/>
    <d v="2022-12-28T00:00:00"/>
    <x v="0"/>
    <x v="0"/>
    <s v="NO CUMPLE"/>
    <n v="0"/>
    <n v="8"/>
    <n v="-8"/>
    <n v="8"/>
    <s v="H"/>
    <n v="0"/>
  </r>
  <r>
    <s v="105945247"/>
    <s v="20091108"/>
    <x v="7"/>
    <s v="LINEA DE LARGA VIDA"/>
    <x v="2"/>
    <x v="36"/>
    <s v="MECANI21"/>
    <s v="COORTU02"/>
    <s v="B"/>
    <s v="10FORM02"/>
    <x v="0"/>
    <d v="2022-12-28T00:00:00"/>
    <x v="0"/>
    <x v="0"/>
    <s v="NO CUMPLE"/>
    <n v="0"/>
    <n v="0.5"/>
    <n v="-0.5"/>
    <n v="0.5"/>
    <s v="H"/>
    <n v="0"/>
  </r>
  <r>
    <s v="105945247"/>
    <s v="20091108"/>
    <x v="7"/>
    <s v="LINEA DE LARGA VIDA"/>
    <x v="5"/>
    <x v="36"/>
    <s v="INSTRI04"/>
    <s v="COORTU02"/>
    <s v="B"/>
    <s v="10FORM02"/>
    <x v="0"/>
    <d v="2022-12-28T00:00:00"/>
    <x v="0"/>
    <x v="0"/>
    <s v="NO CUMPLE"/>
    <n v="0"/>
    <n v="4"/>
    <n v="-4"/>
    <n v="4"/>
    <s v="H"/>
    <n v="0"/>
  </r>
  <r>
    <s v="105945247"/>
    <s v="20091108"/>
    <x v="7"/>
    <s v="LINEA DE LARGA VIDA"/>
    <x v="4"/>
    <x v="13"/>
    <s v="ELTROI05"/>
    <s v="COORTU02"/>
    <s v="B"/>
    <s v="10FORM02"/>
    <x v="0"/>
    <d v="2022-12-28T00:00:00"/>
    <x v="0"/>
    <x v="0"/>
    <s v="NO CUMPLE"/>
    <n v="0"/>
    <n v="3.4"/>
    <n v="-3.4"/>
    <n v="205"/>
    <s v="MIN"/>
    <n v="0"/>
  </r>
  <r>
    <s v="105945247"/>
    <s v="20091108"/>
    <x v="7"/>
    <s v="LINEA DE LARGA VIDA"/>
    <x v="3"/>
    <x v="14"/>
    <s v="ELECTI03"/>
    <s v="COORTU02"/>
    <s v="B"/>
    <s v="10FORM02"/>
    <x v="0"/>
    <d v="2022-12-28T00:00:00"/>
    <x v="0"/>
    <x v="0"/>
    <s v="NO CUMPLE"/>
    <n v="0"/>
    <n v="2"/>
    <n v="-2"/>
    <n v="2"/>
    <s v="H"/>
    <n v="0"/>
  </r>
  <r>
    <s v="105945247"/>
    <s v="20091108"/>
    <x v="7"/>
    <s v="LINEA DE LARGA VIDA"/>
    <x v="6"/>
    <x v="36"/>
    <s v="ELECTI03"/>
    <s v="COORTU02"/>
    <s v="B"/>
    <s v="10FORM02"/>
    <x v="0"/>
    <d v="2022-12-28T00:00:00"/>
    <x v="0"/>
    <x v="0"/>
    <s v="NO CUMPLE"/>
    <n v="0"/>
    <n v="4"/>
    <n v="-4"/>
    <n v="4"/>
    <s v="H"/>
    <n v="0"/>
  </r>
  <r>
    <s v="105889576"/>
    <s v="FORM00001"/>
    <x v="8"/>
    <s v="FORMADO"/>
    <x v="1"/>
    <x v="85"/>
    <s v="MECANI21"/>
    <s v="COORTU02"/>
    <s v="B"/>
    <s v="10FORM01"/>
    <x v="0"/>
    <d v="2022-12-20T00:00:00"/>
    <x v="348"/>
    <x v="1"/>
    <s v="CUMPLE"/>
    <n v="1"/>
    <n v="1"/>
    <n v="0"/>
    <n v="1"/>
    <s v="H"/>
    <n v="1"/>
  </r>
  <r>
    <s v="105889577"/>
    <s v="FORM00002"/>
    <x v="9"/>
    <s v="FORMADO"/>
    <x v="1"/>
    <x v="85"/>
    <s v="MECANI21"/>
    <s v="COORTU02"/>
    <s v="A"/>
    <s v="10FORM01"/>
    <x v="0"/>
    <d v="2022-12-20T00:00:00"/>
    <x v="348"/>
    <x v="1"/>
    <s v="CUMPLE"/>
    <n v="1"/>
    <n v="1"/>
    <n v="0"/>
    <n v="1"/>
    <s v="H"/>
    <n v="1"/>
  </r>
  <r>
    <s v="105938184"/>
    <s v="FORM00001"/>
    <x v="8"/>
    <s v="FORMADO"/>
    <x v="1"/>
    <x v="14"/>
    <s v="MECANI21"/>
    <s v="COORTU02"/>
    <s v="B"/>
    <s v="10FORM01"/>
    <x v="0"/>
    <d v="2022-12-20T00:00:00"/>
    <x v="348"/>
    <x v="1"/>
    <s v="CUMPLE"/>
    <n v="3"/>
    <n v="8"/>
    <n v="-5"/>
    <n v="8"/>
    <s v="H"/>
    <n v="0.375"/>
  </r>
  <r>
    <s v="105938184"/>
    <s v="FORM00001"/>
    <x v="8"/>
    <s v="FORMADO"/>
    <x v="2"/>
    <x v="36"/>
    <s v="MECANI21"/>
    <s v="COORTU02"/>
    <s v="B"/>
    <s v="10FORM01"/>
    <x v="0"/>
    <d v="2022-12-20T00:00:00"/>
    <x v="348"/>
    <x v="1"/>
    <s v="CUMPLE"/>
    <n v="0.5"/>
    <n v="0.5"/>
    <n v="0"/>
    <n v="0.5"/>
    <s v="H"/>
    <n v="1"/>
  </r>
  <r>
    <s v="105938184"/>
    <s v="FORM00001"/>
    <x v="8"/>
    <s v="FORMADO"/>
    <x v="5"/>
    <x v="36"/>
    <s v="INSTRI04"/>
    <s v="COORTU02"/>
    <s v="B"/>
    <s v="10FORM01"/>
    <x v="0"/>
    <d v="2022-12-20T00:00:00"/>
    <x v="0"/>
    <x v="0"/>
    <s v="NO CUMPLE"/>
    <n v="0"/>
    <n v="4"/>
    <n v="-4"/>
    <n v="4"/>
    <s v="H"/>
    <n v="0"/>
  </r>
  <r>
    <s v="105938184"/>
    <s v="FORM00001"/>
    <x v="8"/>
    <s v="FORMADO"/>
    <x v="4"/>
    <x v="13"/>
    <s v="ELTROI05"/>
    <s v="COORTU02"/>
    <s v="B"/>
    <s v="10FORM01"/>
    <x v="0"/>
    <d v="2022-12-20T00:00:00"/>
    <x v="0"/>
    <x v="0"/>
    <s v="NO CUMPLE"/>
    <n v="0"/>
    <n v="3.8"/>
    <n v="-3.8"/>
    <n v="3.8"/>
    <s v="H"/>
    <n v="0"/>
  </r>
  <r>
    <s v="105938184"/>
    <s v="FORM00001"/>
    <x v="8"/>
    <s v="FORMADO"/>
    <x v="3"/>
    <x v="14"/>
    <s v="ELECTI11"/>
    <s v="COORTU02"/>
    <s v="B"/>
    <s v="10FORM01"/>
    <x v="0"/>
    <d v="2022-12-20T00:00:00"/>
    <x v="348"/>
    <x v="1"/>
    <s v="CUMPLE"/>
    <n v="2"/>
    <n v="2"/>
    <n v="0"/>
    <n v="2"/>
    <s v="H"/>
    <n v="1"/>
  </r>
  <r>
    <s v="105938184"/>
    <s v="FORM00001"/>
    <x v="8"/>
    <s v="FORMADO"/>
    <x v="6"/>
    <x v="36"/>
    <s v="ELECTI11"/>
    <s v="COORTU02"/>
    <s v="B"/>
    <s v="10FORM01"/>
    <x v="0"/>
    <d v="2022-12-20T00:00:00"/>
    <x v="348"/>
    <x v="1"/>
    <s v="CUMPLE"/>
    <n v="4"/>
    <n v="4"/>
    <n v="0"/>
    <n v="4"/>
    <s v="H"/>
    <n v="1"/>
  </r>
  <r>
    <s v="105889095"/>
    <s v="20091108"/>
    <x v="7"/>
    <s v="LINEA DE LARGA VIDA"/>
    <x v="1"/>
    <x v="85"/>
    <s v="MECANI21"/>
    <s v="COORTU02"/>
    <s v="B"/>
    <s v="10FORM02"/>
    <x v="0"/>
    <d v="2022-12-19T00:00:00"/>
    <x v="349"/>
    <x v="1"/>
    <s v="CUMPLE"/>
    <n v="1"/>
    <n v="1"/>
    <n v="0"/>
    <n v="1"/>
    <s v="H"/>
    <n v="1"/>
  </r>
  <r>
    <s v="105936353"/>
    <s v="20388054"/>
    <x v="5"/>
    <s v="FORMADO"/>
    <x v="1"/>
    <x v="59"/>
    <s v="MECANI21"/>
    <s v="COORTU02"/>
    <s v="B"/>
    <s v="10FORM01"/>
    <x v="0"/>
    <d v="2022-12-16T00:00:00"/>
    <x v="0"/>
    <x v="0"/>
    <s v="NO CUMPLE"/>
    <n v="0"/>
    <n v="1"/>
    <n v="-1"/>
    <n v="1"/>
    <s v="H"/>
    <n v="0"/>
  </r>
  <r>
    <s v="105873463"/>
    <s v="FORM00002"/>
    <x v="9"/>
    <s v="FORMADO"/>
    <x v="1"/>
    <x v="14"/>
    <s v="MECANI21"/>
    <s v="COORTU02"/>
    <s v="A"/>
    <s v="10FORM01"/>
    <x v="0"/>
    <d v="2022-12-15T00:00:00"/>
    <x v="350"/>
    <x v="1"/>
    <s v="CUMPLE"/>
    <n v="4"/>
    <n v="8"/>
    <n v="-4"/>
    <n v="8"/>
    <s v="H"/>
    <n v="0.5"/>
  </r>
  <r>
    <s v="105873463"/>
    <s v="FORM00002"/>
    <x v="9"/>
    <s v="FORMADO"/>
    <x v="2"/>
    <x v="36"/>
    <s v="MECANI21"/>
    <s v="COORTU02"/>
    <s v="A"/>
    <s v="10FORM01"/>
    <x v="0"/>
    <d v="2022-12-15T00:00:00"/>
    <x v="350"/>
    <x v="1"/>
    <s v="CUMPLE"/>
    <n v="0.5"/>
    <n v="0.5"/>
    <n v="0"/>
    <n v="0.5"/>
    <s v="H"/>
    <n v="1"/>
  </r>
  <r>
    <s v="105873463"/>
    <s v="FORM00002"/>
    <x v="9"/>
    <s v="FORMADO"/>
    <x v="7"/>
    <x v="37"/>
    <s v="MECANI21"/>
    <s v="COORTU02"/>
    <s v="A"/>
    <s v="10FORM01"/>
    <x v="0"/>
    <d v="2022-12-15T00:00:00"/>
    <x v="350"/>
    <x v="1"/>
    <s v="CUMPLE"/>
    <n v="1"/>
    <n v="2"/>
    <n v="-1"/>
    <n v="2"/>
    <s v="H"/>
    <n v="0.5"/>
  </r>
  <r>
    <s v="105873463"/>
    <s v="FORM00002"/>
    <x v="9"/>
    <s v="FORMADO"/>
    <x v="5"/>
    <x v="36"/>
    <s v="INSTRI04"/>
    <s v="COORTU02"/>
    <s v="A"/>
    <s v="10FORM01"/>
    <x v="0"/>
    <d v="2022-12-15T00:00:00"/>
    <x v="0"/>
    <x v="0"/>
    <s v="NO CUMPLE"/>
    <n v="0"/>
    <n v="4"/>
    <n v="-4"/>
    <n v="4"/>
    <s v="H"/>
    <n v="0"/>
  </r>
  <r>
    <s v="105873463"/>
    <s v="FORM00002"/>
    <x v="9"/>
    <s v="FORMADO"/>
    <x v="4"/>
    <x v="13"/>
    <s v="ELTROI05"/>
    <s v="COORTU02"/>
    <s v="A"/>
    <s v="10FORM01"/>
    <x v="0"/>
    <d v="2022-12-15T00:00:00"/>
    <x v="0"/>
    <x v="0"/>
    <s v="NO CUMPLE"/>
    <n v="0"/>
    <n v="3.4"/>
    <n v="-3.4"/>
    <n v="205"/>
    <s v="MIN"/>
    <n v="0"/>
  </r>
  <r>
    <s v="105873463"/>
    <s v="FORM00002"/>
    <x v="9"/>
    <s v="FORMADO"/>
    <x v="3"/>
    <x v="14"/>
    <s v="ELECTI11"/>
    <s v="COORTU02"/>
    <s v="A"/>
    <s v="10FORM01"/>
    <x v="0"/>
    <d v="2022-12-15T00:00:00"/>
    <x v="0"/>
    <x v="0"/>
    <s v="NO CUMPLE"/>
    <n v="0"/>
    <n v="2"/>
    <n v="-2"/>
    <n v="2"/>
    <s v="H"/>
    <n v="0"/>
  </r>
  <r>
    <s v="105873463"/>
    <s v="FORM00002"/>
    <x v="9"/>
    <s v="FORMADO"/>
    <x v="6"/>
    <x v="36"/>
    <s v="ELECTI11"/>
    <s v="COORTU02"/>
    <s v="A"/>
    <s v="10FORM01"/>
    <x v="0"/>
    <d v="2022-12-15T00:00:00"/>
    <x v="0"/>
    <x v="0"/>
    <s v="NO CUMPLE"/>
    <n v="0"/>
    <n v="4"/>
    <n v="-4"/>
    <n v="4"/>
    <s v="H"/>
    <n v="0"/>
  </r>
  <r>
    <s v="105873463"/>
    <s v="FORM00002"/>
    <x v="9"/>
    <s v="FORMADO"/>
    <x v="11"/>
    <x v="37"/>
    <s v="ELECTI11"/>
    <s v="COORTU02"/>
    <s v="A"/>
    <s v="10FORM01"/>
    <x v="0"/>
    <d v="2022-12-15T00:00:00"/>
    <x v="0"/>
    <x v="0"/>
    <s v="NO CUMPLE"/>
    <n v="0"/>
    <n v="4"/>
    <n v="-4"/>
    <n v="4"/>
    <s v="H"/>
    <n v="0"/>
  </r>
  <r>
    <s v="105929274"/>
    <s v="EMPA00039"/>
    <x v="2"/>
    <s v="EMPAQUE"/>
    <x v="3"/>
    <x v="7"/>
    <s v="ELECTI01"/>
    <s v="COORTU01"/>
    <s v="B"/>
    <s v="10EMPA15"/>
    <x v="0"/>
    <d v="2022-12-14T00:00:00"/>
    <x v="350"/>
    <x v="1"/>
    <s v="CUMPLE"/>
    <n v="1"/>
    <n v="1"/>
    <n v="0"/>
    <n v="1"/>
    <s v="H"/>
    <n v="1"/>
  </r>
  <r>
    <s v="105869395"/>
    <s v="EMPA00039"/>
    <x v="2"/>
    <s v="EMPAQUE"/>
    <x v="1"/>
    <x v="1"/>
    <s v="MECANI05"/>
    <s v="COORTU02"/>
    <s v="B"/>
    <s v="10EMPA15"/>
    <x v="0"/>
    <d v="2022-12-13T00:00:00"/>
    <x v="0"/>
    <x v="0"/>
    <s v="NO CUMPLE"/>
    <n v="0"/>
    <n v="2"/>
    <n v="-2"/>
    <n v="2"/>
    <s v="H"/>
    <n v="0"/>
  </r>
  <r>
    <s v="105927134"/>
    <s v="EMPA00005"/>
    <x v="3"/>
    <s v="EMPAQUE"/>
    <x v="3"/>
    <x v="7"/>
    <s v="ELECTI01"/>
    <s v="COORTU01"/>
    <s v="B"/>
    <s v="10EMPA03"/>
    <x v="0"/>
    <d v="2022-12-13T00:00:00"/>
    <x v="351"/>
    <x v="1"/>
    <s v="CUMPLE"/>
    <n v="1"/>
    <n v="1"/>
    <n v="0"/>
    <n v="1"/>
    <s v="H"/>
    <n v="1"/>
  </r>
  <r>
    <s v="106042327"/>
    <s v="GRAP00017"/>
    <x v="4"/>
    <s v="EMBUTIDO SALCHICHON"/>
    <x v="1"/>
    <x v="34"/>
    <s v="MECANI17"/>
    <s v="COORTU02"/>
    <s v="B"/>
    <s v="10EMBU16"/>
    <x v="0"/>
    <d v="2022-12-10T00:00:00"/>
    <x v="0"/>
    <x v="0"/>
    <s v="NO CUMPLE"/>
    <n v="0"/>
    <n v="2"/>
    <n v="-2"/>
    <n v="2"/>
    <s v="H"/>
    <n v="0"/>
  </r>
  <r>
    <s v="106042327"/>
    <s v="GRAP00017"/>
    <x v="4"/>
    <s v="EMBUTIDO SALCHICHON"/>
    <x v="3"/>
    <x v="10"/>
    <s v="ELTROI05"/>
    <s v="COORTU02"/>
    <s v="B"/>
    <s v="10EMBU16"/>
    <x v="0"/>
    <d v="2022-12-10T00:00:00"/>
    <x v="0"/>
    <x v="0"/>
    <s v="NO CUMPLE"/>
    <n v="0"/>
    <n v="2"/>
    <n v="-2"/>
    <n v="2"/>
    <s v="H"/>
    <n v="0"/>
  </r>
  <r>
    <s v="106042327"/>
    <s v="GRAP00017"/>
    <x v="4"/>
    <s v="EMBUTIDO SALCHICHON"/>
    <x v="0"/>
    <x v="11"/>
    <s v="ELECTI03"/>
    <s v="COORTU02"/>
    <s v="B"/>
    <s v="10EMBU16"/>
    <x v="0"/>
    <d v="2022-12-10T00:00:00"/>
    <x v="0"/>
    <x v="0"/>
    <s v="NO CUMPLE"/>
    <n v="0"/>
    <n v="0.3"/>
    <n v="-0.3"/>
    <n v="0.3"/>
    <s v="H"/>
    <n v="0"/>
  </r>
  <r>
    <s v="105862799"/>
    <s v="20183406"/>
    <x v="1"/>
    <s v="EMPAQUE RIGIDO"/>
    <x v="1"/>
    <x v="1"/>
    <s v="MECANI19"/>
    <s v="COORTU03"/>
    <s v="A"/>
    <s v="10EMPA17"/>
    <x v="0"/>
    <d v="2022-12-08T00:00:00"/>
    <x v="0"/>
    <x v="0"/>
    <s v="NO CUMPLE"/>
    <n v="0"/>
    <n v="3"/>
    <n v="-3"/>
    <n v="3"/>
    <s v="H"/>
    <n v="0"/>
  </r>
  <r>
    <s v="105862799"/>
    <s v="20183406"/>
    <x v="1"/>
    <s v="EMPAQUE RIGIDO"/>
    <x v="2"/>
    <x v="2"/>
    <s v="INSTRI02"/>
    <s v="COORTU03"/>
    <s v="A"/>
    <s v="10EMPA17"/>
    <x v="0"/>
    <d v="2022-12-08T00:00:00"/>
    <x v="352"/>
    <x v="1"/>
    <s v="CUMPLE"/>
    <n v="1"/>
    <n v="1"/>
    <n v="0"/>
    <n v="1"/>
    <s v="H"/>
    <n v="1"/>
  </r>
  <r>
    <s v="105867980"/>
    <s v="FORM00001"/>
    <x v="8"/>
    <s v="FORMADO"/>
    <x v="1"/>
    <x v="85"/>
    <s v="MECANI21"/>
    <s v="COORTU02"/>
    <s v="B"/>
    <s v="10FORM01"/>
    <x v="0"/>
    <d v="2022-12-06T00:00:00"/>
    <x v="352"/>
    <x v="1"/>
    <s v="CUMPLE"/>
    <n v="1"/>
    <n v="1"/>
    <n v="0"/>
    <n v="1"/>
    <s v="H"/>
    <n v="1"/>
  </r>
  <r>
    <s v="105867981"/>
    <s v="FORM00002"/>
    <x v="9"/>
    <s v="FORMADO"/>
    <x v="1"/>
    <x v="85"/>
    <s v="MECANI21"/>
    <s v="COORTU02"/>
    <s v="A"/>
    <s v="10FORM01"/>
    <x v="0"/>
    <d v="2022-12-06T00:00:00"/>
    <x v="352"/>
    <x v="1"/>
    <s v="CUMPLE"/>
    <n v="1"/>
    <n v="1"/>
    <n v="0"/>
    <n v="1"/>
    <s v="H"/>
    <n v="1"/>
  </r>
  <r>
    <s v="105867419"/>
    <s v="20091108"/>
    <x v="7"/>
    <s v="LINEA DE LARGA VIDA"/>
    <x v="1"/>
    <x v="85"/>
    <s v="MECANI21"/>
    <s v="COORTU02"/>
    <s v="B"/>
    <s v="10FORM02"/>
    <x v="0"/>
    <d v="2022-12-05T00:00:00"/>
    <x v="353"/>
    <x v="1"/>
    <s v="CUMPLE"/>
    <n v="1"/>
    <n v="1"/>
    <n v="0"/>
    <n v="1"/>
    <s v="H"/>
    <n v="1"/>
  </r>
  <r>
    <s v="105883139"/>
    <s v="20388054"/>
    <x v="5"/>
    <s v="FORMADO"/>
    <x v="1"/>
    <x v="59"/>
    <s v="MECANI21"/>
    <s v="COORTU02"/>
    <s v="B"/>
    <s v="10FORM01"/>
    <x v="0"/>
    <d v="2022-12-04T00:00:00"/>
    <x v="354"/>
    <x v="1"/>
    <s v="CUMPLE"/>
    <n v="1"/>
    <n v="1"/>
    <n v="0"/>
    <n v="1"/>
    <s v="H"/>
    <n v="1"/>
  </r>
  <r>
    <s v="105883139"/>
    <s v="20388054"/>
    <x v="5"/>
    <s v="FORMADO"/>
    <x v="2"/>
    <x v="13"/>
    <s v="MECANI21"/>
    <s v="COORTU02"/>
    <s v="B"/>
    <s v="10FORM01"/>
    <x v="0"/>
    <d v="2022-12-04T00:00:00"/>
    <x v="354"/>
    <x v="1"/>
    <s v="CUMPLE"/>
    <n v="3"/>
    <n v="3"/>
    <n v="0"/>
    <n v="3"/>
    <s v="H"/>
    <n v="1"/>
  </r>
  <r>
    <s v="105883139"/>
    <s v="20388054"/>
    <x v="5"/>
    <s v="FORMADO"/>
    <x v="4"/>
    <x v="13"/>
    <s v="ELTROI06"/>
    <s v="COORTU02"/>
    <s v="B"/>
    <s v="10FORM01"/>
    <x v="0"/>
    <d v="2022-12-04T00:00:00"/>
    <x v="355"/>
    <x v="1"/>
    <s v="CUMPLE"/>
    <n v="3"/>
    <n v="3"/>
    <n v="0"/>
    <n v="3"/>
    <s v="H"/>
    <n v="1"/>
  </r>
  <r>
    <s v="105883139"/>
    <s v="20388054"/>
    <x v="5"/>
    <s v="FORMADO"/>
    <x v="7"/>
    <x v="37"/>
    <s v="ELTROI06"/>
    <s v="COORTU02"/>
    <s v="B"/>
    <s v="10FORM01"/>
    <x v="0"/>
    <d v="2022-12-04T00:00:00"/>
    <x v="354"/>
    <x v="1"/>
    <s v="CUMPLE"/>
    <n v="3"/>
    <n v="4"/>
    <n v="-1"/>
    <n v="4"/>
    <s v="H"/>
    <n v="0.75"/>
  </r>
  <r>
    <s v="105883139"/>
    <s v="20388054"/>
    <x v="5"/>
    <s v="FORMADO"/>
    <x v="5"/>
    <x v="13"/>
    <s v="ELECTI03"/>
    <s v="COORTU02"/>
    <s v="B"/>
    <s v="10FORM01"/>
    <x v="0"/>
    <d v="2022-12-04T00:00:00"/>
    <x v="0"/>
    <x v="0"/>
    <s v="NO CUMPLE"/>
    <n v="0"/>
    <n v="2"/>
    <n v="-2"/>
    <n v="2"/>
    <s v="H"/>
    <n v="0"/>
  </r>
  <r>
    <s v="105883139"/>
    <s v="20388054"/>
    <x v="5"/>
    <s v="FORMADO"/>
    <x v="11"/>
    <x v="37"/>
    <s v="ELECTI03"/>
    <s v="COORTU02"/>
    <s v="B"/>
    <s v="10FORM01"/>
    <x v="0"/>
    <d v="2022-12-04T00:00:00"/>
    <x v="0"/>
    <x v="0"/>
    <s v="NO CUMPLE"/>
    <n v="0"/>
    <n v="4"/>
    <n v="-4"/>
    <n v="4"/>
    <s v="H"/>
    <n v="0"/>
  </r>
  <r>
    <s v="105911641"/>
    <s v="20388054"/>
    <x v="5"/>
    <s v="FORMADO"/>
    <x v="1"/>
    <x v="59"/>
    <s v="MECANI21"/>
    <s v="COORTU02"/>
    <s v="B"/>
    <s v="10FORM01"/>
    <x v="0"/>
    <d v="2022-12-02T00:00:00"/>
    <x v="0"/>
    <x v="0"/>
    <s v="NO CUMPLE"/>
    <n v="0"/>
    <n v="1"/>
    <n v="-1"/>
    <n v="1"/>
    <s v="H"/>
    <n v="0"/>
  </r>
  <r>
    <s v="105911641"/>
    <s v="20388054"/>
    <x v="5"/>
    <s v="FORMADO"/>
    <x v="3"/>
    <x v="14"/>
    <s v="MECANI21"/>
    <s v="COORTU02"/>
    <s v="B"/>
    <s v="10FORM01"/>
    <x v="0"/>
    <d v="2022-12-02T00:00:00"/>
    <x v="0"/>
    <x v="0"/>
    <s v="NO CUMPLE"/>
    <n v="0"/>
    <n v="3"/>
    <n v="-3"/>
    <n v="3"/>
    <s v="H"/>
    <n v="0"/>
  </r>
  <r>
    <s v="105911641"/>
    <s v="20388054"/>
    <x v="5"/>
    <s v="FORMADO"/>
    <x v="6"/>
    <x v="14"/>
    <s v="ELECTI11"/>
    <s v="COORTU02"/>
    <s v="B"/>
    <s v="10FORM01"/>
    <x v="0"/>
    <d v="2022-12-02T00:00:00"/>
    <x v="356"/>
    <x v="1"/>
    <s v="CUMPLE"/>
    <n v="2"/>
    <n v="2"/>
    <n v="0"/>
    <n v="2"/>
    <s v="H"/>
    <n v="1"/>
  </r>
  <r>
    <s v="105846122"/>
    <s v="20183406"/>
    <x v="1"/>
    <s v="EMPAQUE RIGIDO"/>
    <x v="1"/>
    <x v="3"/>
    <s v="MECANI14"/>
    <s v="COORTU01"/>
    <s v="A"/>
    <s v="10EMPA17"/>
    <x v="0"/>
    <d v="2022-12-01T00:00:00"/>
    <x v="0"/>
    <x v="0"/>
    <s v="NO CUMPLE"/>
    <n v="0"/>
    <n v="1"/>
    <n v="-1"/>
    <n v="1"/>
    <s v="H"/>
    <n v="0"/>
  </r>
  <r>
    <s v="105846122"/>
    <s v="20183406"/>
    <x v="1"/>
    <s v="EMPAQUE RIGIDO"/>
    <x v="2"/>
    <x v="4"/>
    <s v="INSTRI08"/>
    <s v="COORTU01"/>
    <s v="A"/>
    <s v="10EMPA17"/>
    <x v="0"/>
    <d v="2022-12-01T00:00:00"/>
    <x v="0"/>
    <x v="0"/>
    <s v="NO CUMPLE"/>
    <n v="0"/>
    <n v="1"/>
    <n v="-1"/>
    <n v="1"/>
    <s v="H"/>
    <n v="0"/>
  </r>
  <r>
    <s v="105846122"/>
    <s v="20183406"/>
    <x v="1"/>
    <s v="EMPAQUE RIGIDO"/>
    <x v="3"/>
    <x v="5"/>
    <s v="ELECTI01"/>
    <s v="COORTU01"/>
    <s v="A"/>
    <s v="10EMPA17"/>
    <x v="0"/>
    <d v="2022-12-01T00:00:00"/>
    <x v="357"/>
    <x v="1"/>
    <s v="CUMPLE"/>
    <n v="1"/>
    <n v="1"/>
    <n v="0"/>
    <n v="1"/>
    <s v="H"/>
    <n v="1"/>
  </r>
  <r>
    <s v="105850349"/>
    <s v="EMPA00039"/>
    <x v="2"/>
    <s v="EMPAQUE"/>
    <x v="2"/>
    <x v="6"/>
    <s v="ELECTI03"/>
    <s v="COORTU02"/>
    <s v="B"/>
    <s v="10EMPA15"/>
    <x v="0"/>
    <d v="2022-11-30T00:00:00"/>
    <x v="358"/>
    <x v="1"/>
    <s v="CUMPLE"/>
    <n v="1"/>
    <n v="2"/>
    <n v="-1"/>
    <n v="2"/>
    <s v="H"/>
    <n v="0.5"/>
  </r>
  <r>
    <s v="105889149"/>
    <s v="20091108"/>
    <x v="7"/>
    <s v="LINEA DE LARGA VIDA"/>
    <x v="1"/>
    <x v="14"/>
    <s v="MECANI21"/>
    <s v="COORTU02"/>
    <s v="B"/>
    <s v="10FORM02"/>
    <x v="0"/>
    <d v="2022-11-24T00:00:00"/>
    <x v="359"/>
    <x v="1"/>
    <s v="CUMPLE"/>
    <n v="4.5"/>
    <n v="8"/>
    <n v="-3.5"/>
    <n v="8"/>
    <s v="H"/>
    <n v="0.5625"/>
  </r>
  <r>
    <s v="105889149"/>
    <s v="20091108"/>
    <x v="7"/>
    <s v="LINEA DE LARGA VIDA"/>
    <x v="3"/>
    <x v="86"/>
    <s v="ELECTINT"/>
    <s v="COORTU02"/>
    <s v="B"/>
    <s v="10FORM02"/>
    <x v="0"/>
    <d v="2022-11-24T00:00:00"/>
    <x v="0"/>
    <x v="0"/>
    <s v="NO CUMPLE"/>
    <n v="0"/>
    <n v="2"/>
    <n v="-2"/>
    <n v="2"/>
    <s v="H"/>
    <n v="0"/>
  </r>
  <r>
    <s v="105836006"/>
    <s v="FORM00001"/>
    <x v="8"/>
    <s v="FORMADO"/>
    <x v="1"/>
    <x v="85"/>
    <s v="MECANINT"/>
    <s v="COORTU02"/>
    <s v="B"/>
    <s v="10FORM01"/>
    <x v="0"/>
    <d v="2022-11-22T00:00:00"/>
    <x v="0"/>
    <x v="0"/>
    <s v="NO CUMPLE"/>
    <n v="0"/>
    <n v="1"/>
    <n v="-1"/>
    <n v="1"/>
    <s v="H"/>
    <n v="0"/>
  </r>
  <r>
    <s v="105836007"/>
    <s v="FORM00002"/>
    <x v="9"/>
    <s v="FORMADO"/>
    <x v="1"/>
    <x v="85"/>
    <s v="MECANI21"/>
    <s v="COORTU02"/>
    <s v="B"/>
    <s v="10FORM01"/>
    <x v="0"/>
    <d v="2022-11-22T00:00:00"/>
    <x v="360"/>
    <x v="1"/>
    <s v="CUMPLE"/>
    <n v="1"/>
    <n v="1"/>
    <n v="0"/>
    <n v="1"/>
    <s v="H"/>
    <n v="1"/>
  </r>
  <r>
    <s v="105835415"/>
    <s v="20091108"/>
    <x v="7"/>
    <s v="LINEA DE LARGA VIDA"/>
    <x v="1"/>
    <x v="85"/>
    <s v="MECANI09"/>
    <s v="COORTU02"/>
    <s v="B"/>
    <s v="10FORM02"/>
    <x v="0"/>
    <d v="2022-11-21T00:00:00"/>
    <x v="355"/>
    <x v="1"/>
    <s v="NO CUMPLE"/>
    <n v="1"/>
    <n v="1"/>
    <n v="0"/>
    <n v="1"/>
    <s v="H"/>
    <n v="1"/>
  </r>
  <r>
    <s v="105881134"/>
    <s v="FORM00001"/>
    <x v="8"/>
    <s v="FORMADO"/>
    <x v="1"/>
    <x v="14"/>
    <s v="MECANINT"/>
    <s v="COORTU02"/>
    <s v="B"/>
    <s v="10FORM01"/>
    <x v="0"/>
    <d v="2022-11-20T00:00:00"/>
    <x v="0"/>
    <x v="0"/>
    <s v="NO CUMPLE"/>
    <n v="0"/>
    <n v="8"/>
    <n v="-8"/>
    <n v="8"/>
    <s v="H"/>
    <n v="0"/>
  </r>
  <r>
    <s v="105881134"/>
    <s v="FORM00001"/>
    <x v="8"/>
    <s v="FORMADO"/>
    <x v="3"/>
    <x v="14"/>
    <s v="ELECTI04"/>
    <s v="COORTU02"/>
    <s v="B"/>
    <s v="10FORM01"/>
    <x v="0"/>
    <d v="2022-11-20T00:00:00"/>
    <x v="361"/>
    <x v="1"/>
    <s v="CUMPLE"/>
    <n v="2"/>
    <n v="2"/>
    <n v="0"/>
    <n v="2"/>
    <s v="H"/>
    <n v="1"/>
  </r>
  <r>
    <s v="105776832"/>
    <s v="EMPA00005"/>
    <x v="3"/>
    <s v="EMPAQUE"/>
    <x v="12"/>
    <x v="65"/>
    <s v="MECANIOP"/>
    <s v="COORTU01"/>
    <s v="B"/>
    <s v="10EMPA03"/>
    <x v="0"/>
    <d v="2022-11-17T00:00:00"/>
    <x v="261"/>
    <x v="1"/>
    <s v="NO CUMPLE"/>
    <n v="8"/>
    <n v="16"/>
    <n v="-8"/>
    <n v="16"/>
    <s v="H"/>
    <n v="0.5"/>
  </r>
  <r>
    <s v="105776832"/>
    <s v="EMPA00005"/>
    <x v="3"/>
    <s v="EMPAQUE"/>
    <x v="0"/>
    <x v="13"/>
    <s v="MECANI19"/>
    <s v="COORTU01"/>
    <s v="B"/>
    <s v="10EMPA03"/>
    <x v="0"/>
    <d v="2022-11-17T00:00:00"/>
    <x v="362"/>
    <x v="1"/>
    <s v="NO CUMPLE"/>
    <n v="4"/>
    <n v="5"/>
    <n v="-1"/>
    <n v="5"/>
    <s v="H"/>
    <n v="0.8"/>
  </r>
  <r>
    <s v="105776832"/>
    <s v="EMPA00005"/>
    <x v="3"/>
    <s v="EMPAQUE"/>
    <x v="7"/>
    <x v="47"/>
    <s v="MECANI19"/>
    <s v="COORTU01"/>
    <s v="B"/>
    <s v="10EMPA03"/>
    <x v="0"/>
    <d v="2022-11-17T00:00:00"/>
    <x v="362"/>
    <x v="1"/>
    <s v="NO CUMPLE"/>
    <n v="8"/>
    <n v="10"/>
    <n v="-2"/>
    <n v="10"/>
    <s v="H"/>
    <n v="0.8"/>
  </r>
  <r>
    <s v="105776832"/>
    <s v="EMPA00005"/>
    <x v="3"/>
    <s v="EMPAQUE"/>
    <x v="4"/>
    <x v="37"/>
    <s v="MECANI17"/>
    <s v="COORTU01"/>
    <s v="B"/>
    <s v="10EMPA03"/>
    <x v="0"/>
    <d v="2022-11-17T00:00:00"/>
    <x v="362"/>
    <x v="1"/>
    <s v="NO CUMPLE"/>
    <n v="2"/>
    <n v="3"/>
    <n v="-1"/>
    <n v="3"/>
    <s v="H"/>
    <n v="0.66666666666666663"/>
  </r>
  <r>
    <s v="105776832"/>
    <s v="EMPA00005"/>
    <x v="3"/>
    <s v="EMPAQUE"/>
    <x v="9"/>
    <x v="65"/>
    <s v="MECANI13"/>
    <s v="COORTU01"/>
    <s v="B"/>
    <s v="10EMPA03"/>
    <x v="0"/>
    <d v="2022-11-17T00:00:00"/>
    <x v="261"/>
    <x v="1"/>
    <s v="NO CUMPLE"/>
    <n v="8"/>
    <n v="16"/>
    <n v="-8"/>
    <n v="16"/>
    <s v="H"/>
    <n v="0.5"/>
  </r>
  <r>
    <s v="105776832"/>
    <s v="EMPA00005"/>
    <x v="3"/>
    <s v="EMPAQUE"/>
    <x v="8"/>
    <x v="65"/>
    <s v="MECANI04"/>
    <s v="COORTU01"/>
    <s v="B"/>
    <s v="10EMPA03"/>
    <x v="0"/>
    <d v="2022-11-17T00:00:00"/>
    <x v="261"/>
    <x v="1"/>
    <s v="NO CUMPLE"/>
    <n v="8"/>
    <n v="16"/>
    <n v="-8"/>
    <n v="16"/>
    <s v="H"/>
    <n v="0.5"/>
  </r>
  <r>
    <s v="105776832"/>
    <s v="EMPA00005"/>
    <x v="3"/>
    <s v="EMPAQUE"/>
    <x v="6"/>
    <x v="13"/>
    <s v="INSTRI08"/>
    <s v="COORTU01"/>
    <s v="B"/>
    <s v="10EMPA03"/>
    <x v="0"/>
    <d v="2022-11-17T00:00:00"/>
    <x v="363"/>
    <x v="1"/>
    <s v="CUMPLE"/>
    <n v="3"/>
    <n v="13.5"/>
    <n v="-10.5"/>
    <n v="13.5"/>
    <s v="H"/>
    <n v="0.22222222222222221"/>
  </r>
  <r>
    <s v="105776832"/>
    <s v="EMPA00005"/>
    <x v="3"/>
    <s v="EMPAQUE"/>
    <x v="5"/>
    <x v="13"/>
    <s v="ELTROI04"/>
    <s v="COORTU01"/>
    <s v="B"/>
    <s v="10EMPA03"/>
    <x v="0"/>
    <d v="2022-11-17T00:00:00"/>
    <x v="364"/>
    <x v="1"/>
    <s v="CUMPLE"/>
    <n v="1"/>
    <n v="2"/>
    <n v="-1"/>
    <n v="2"/>
    <s v="H"/>
    <n v="0.5"/>
  </r>
  <r>
    <s v="105776832"/>
    <s v="EMPA00005"/>
    <x v="3"/>
    <s v="EMPAQUE"/>
    <x v="11"/>
    <x v="37"/>
    <s v="ELTROI04"/>
    <s v="COORTU01"/>
    <s v="B"/>
    <s v="10EMPA03"/>
    <x v="0"/>
    <d v="2022-11-17T00:00:00"/>
    <x v="364"/>
    <x v="1"/>
    <s v="CUMPLE"/>
    <n v="2"/>
    <n v="4"/>
    <n v="-2"/>
    <n v="4"/>
    <s v="H"/>
    <n v="0.5"/>
  </r>
  <r>
    <s v="105826662"/>
    <s v="EMPA00005"/>
    <x v="3"/>
    <s v="EMPAQUE"/>
    <x v="1"/>
    <x v="19"/>
    <s v="ELECTI11"/>
    <s v="COORTU02"/>
    <s v="B"/>
    <s v="10EMPA03"/>
    <x v="0"/>
    <d v="2022-11-17T00:00:00"/>
    <x v="365"/>
    <x v="1"/>
    <s v="CUMPLE"/>
    <n v="1"/>
    <n v="2"/>
    <n v="-1"/>
    <n v="2"/>
    <s v="H"/>
    <n v="0.5"/>
  </r>
  <r>
    <s v="105776832"/>
    <s v="EMPA00005"/>
    <x v="3"/>
    <s v="EMPAQUE"/>
    <x v="3"/>
    <x v="13"/>
    <s v="ELECTI03"/>
    <s v="COORTU01"/>
    <s v="B"/>
    <s v="10EMPA03"/>
    <x v="0"/>
    <d v="2022-11-17T00:00:00"/>
    <x v="366"/>
    <x v="1"/>
    <s v="CUMPLE"/>
    <n v="1"/>
    <n v="10"/>
    <n v="-9"/>
    <n v="5"/>
    <s v="H"/>
    <n v="0.1"/>
  </r>
  <r>
    <s v="105776832"/>
    <s v="EMPA00005"/>
    <x v="3"/>
    <s v="EMPAQUE"/>
    <x v="2"/>
    <x v="87"/>
    <s v="ELECTI03"/>
    <s v="COORTU01"/>
    <s v="B"/>
    <s v="10EMPA03"/>
    <x v="0"/>
    <d v="2022-11-17T00:00:00"/>
    <x v="366"/>
    <x v="1"/>
    <s v="CUMPLE"/>
    <n v="1"/>
    <n v="16"/>
    <n v="-15"/>
    <n v="8"/>
    <s v="H"/>
    <n v="6.25E-2"/>
  </r>
  <r>
    <s v="105816899"/>
    <s v="20183406"/>
    <x v="1"/>
    <s v="EMPAQUE RIGIDO"/>
    <x v="16"/>
    <x v="82"/>
    <s v="MECANI19"/>
    <s v="COORTU03"/>
    <s v="A"/>
    <s v="10EMPA17"/>
    <x v="0"/>
    <d v="2022-11-16T00:00:00"/>
    <x v="0"/>
    <x v="0"/>
    <s v="NO CUMPLE"/>
    <n v="0"/>
    <n v="5"/>
    <n v="-5"/>
    <n v="5"/>
    <s v="H"/>
    <n v="0"/>
  </r>
  <r>
    <s v="105816899"/>
    <s v="20183406"/>
    <x v="1"/>
    <s v="EMPAQUE RIGIDO"/>
    <x v="3"/>
    <x v="6"/>
    <s v="ELECTI09"/>
    <s v="COORTU03"/>
    <s v="A"/>
    <s v="10EMPA17"/>
    <x v="0"/>
    <d v="2022-11-16T00:00:00"/>
    <x v="0"/>
    <x v="0"/>
    <s v="NO CUMPLE"/>
    <n v="0"/>
    <n v="1"/>
    <n v="-1"/>
    <n v="1"/>
    <s v="H"/>
    <n v="0"/>
  </r>
  <r>
    <s v="105875456"/>
    <s v="EMPA00005"/>
    <x v="3"/>
    <s v="EMPAQUE"/>
    <x v="3"/>
    <x v="7"/>
    <s v="ELECTI11"/>
    <s v="COORTU02"/>
    <s v="B"/>
    <s v="10EMPA03"/>
    <x v="0"/>
    <d v="2022-11-15T00:00:00"/>
    <x v="367"/>
    <x v="1"/>
    <s v="CUMPLE"/>
    <n v="1"/>
    <n v="1"/>
    <n v="0"/>
    <n v="1"/>
    <s v="H"/>
    <n v="1"/>
  </r>
  <r>
    <s v="105814778"/>
    <s v="FORM00002"/>
    <x v="9"/>
    <s v="FORMADO"/>
    <x v="1"/>
    <x v="14"/>
    <s v="MECANI21"/>
    <s v="COORTU02"/>
    <s v="B"/>
    <s v="10FORM01"/>
    <x v="0"/>
    <d v="2022-11-14T00:00:00"/>
    <x v="368"/>
    <x v="1"/>
    <s v="CUMPLE"/>
    <n v="8"/>
    <n v="8"/>
    <n v="0"/>
    <n v="8"/>
    <s v="H"/>
    <n v="1"/>
  </r>
  <r>
    <s v="105814778"/>
    <s v="FORM00002"/>
    <x v="9"/>
    <s v="FORMADO"/>
    <x v="3"/>
    <x v="14"/>
    <s v="ELECTI11"/>
    <s v="COORTU02"/>
    <s v="B"/>
    <s v="10FORM01"/>
    <x v="0"/>
    <d v="2022-11-14T00:00:00"/>
    <x v="368"/>
    <x v="1"/>
    <s v="CUMPLE"/>
    <n v="2"/>
    <n v="2"/>
    <n v="0"/>
    <n v="2"/>
    <s v="H"/>
    <n v="1"/>
  </r>
  <r>
    <s v="105814779"/>
    <s v="EMPA00039"/>
    <x v="2"/>
    <s v="EMPAQUE"/>
    <x v="3"/>
    <x v="17"/>
    <s v="MECANI19"/>
    <s v="COORTU02"/>
    <s v="B"/>
    <s v="10EMPA15"/>
    <x v="0"/>
    <d v="2022-11-13T00:00:00"/>
    <x v="369"/>
    <x v="1"/>
    <s v="CUMPLE"/>
    <n v="2"/>
    <n v="3"/>
    <n v="-1"/>
    <n v="3"/>
    <s v="H"/>
    <n v="0.66666666666666663"/>
  </r>
  <r>
    <s v="105814779"/>
    <s v="EMPA00039"/>
    <x v="2"/>
    <s v="EMPAQUE"/>
    <x v="5"/>
    <x v="48"/>
    <s v="INSTRI04"/>
    <s v="COORTU02"/>
    <s v="B"/>
    <s v="10EMPA15"/>
    <x v="0"/>
    <d v="2022-11-13T00:00:00"/>
    <x v="0"/>
    <x v="0"/>
    <s v="NO CUMPLE"/>
    <n v="0"/>
    <n v="6"/>
    <n v="-6"/>
    <n v="6"/>
    <s v="H"/>
    <n v="0"/>
  </r>
  <r>
    <s v="105814779"/>
    <s v="EMPA00039"/>
    <x v="2"/>
    <s v="EMPAQUE"/>
    <x v="6"/>
    <x v="18"/>
    <s v="ELTROI04"/>
    <s v="COORTU02"/>
    <s v="B"/>
    <s v="10EMPA15"/>
    <x v="0"/>
    <d v="2022-11-13T00:00:00"/>
    <x v="355"/>
    <x v="1"/>
    <s v="NO CUMPLE"/>
    <n v="1"/>
    <n v="2"/>
    <n v="-1"/>
    <n v="2"/>
    <s v="H"/>
    <n v="0.5"/>
  </r>
  <r>
    <s v="105814779"/>
    <s v="EMPA00039"/>
    <x v="2"/>
    <s v="EMPAQUE"/>
    <x v="4"/>
    <x v="49"/>
    <s v="ELTROI04"/>
    <s v="COORTU02"/>
    <s v="B"/>
    <s v="10EMPA15"/>
    <x v="0"/>
    <d v="2022-11-13T00:00:00"/>
    <x v="355"/>
    <x v="1"/>
    <s v="NO CUMPLE"/>
    <n v="2"/>
    <n v="6"/>
    <n v="-4"/>
    <n v="6"/>
    <s v="H"/>
    <n v="0.33333333333333331"/>
  </r>
  <r>
    <s v="105814779"/>
    <s v="EMPA00039"/>
    <x v="2"/>
    <s v="EMPAQUE"/>
    <x v="11"/>
    <x v="46"/>
    <s v="ELECTI03"/>
    <s v="COORTU02"/>
    <s v="B"/>
    <s v="10EMPA15"/>
    <x v="0"/>
    <d v="2022-11-13T00:00:00"/>
    <x v="0"/>
    <x v="0"/>
    <s v="NO CUMPLE"/>
    <n v="0"/>
    <n v="6"/>
    <n v="-6"/>
    <n v="6"/>
    <s v="H"/>
    <n v="0"/>
  </r>
  <r>
    <s v="105814779"/>
    <s v="EMPA00039"/>
    <x v="2"/>
    <s v="EMPAQUE"/>
    <x v="8"/>
    <x v="16"/>
    <s v="ELECTI03"/>
    <s v="COORTU02"/>
    <s v="B"/>
    <s v="10EMPA15"/>
    <x v="0"/>
    <d v="2022-11-13T00:00:00"/>
    <x v="0"/>
    <x v="0"/>
    <s v="NO CUMPLE"/>
    <n v="0"/>
    <n v="4"/>
    <n v="-4"/>
    <n v="4"/>
    <s v="H"/>
    <n v="0"/>
  </r>
  <r>
    <s v="105812834"/>
    <s v="20091108"/>
    <x v="7"/>
    <s v="LINEA DE LARGA VIDA"/>
    <x v="1"/>
    <x v="85"/>
    <s v="MECANI09"/>
    <s v="COORTU02"/>
    <s v="B"/>
    <s v="10FORM02"/>
    <x v="0"/>
    <d v="2022-11-09T00:00:00"/>
    <x v="370"/>
    <x v="1"/>
    <s v="NO CUMPLE"/>
    <n v="1"/>
    <n v="1"/>
    <n v="0"/>
    <n v="1"/>
    <s v="H"/>
    <n v="1"/>
  </r>
  <r>
    <s v="105813219"/>
    <s v="FORM00001"/>
    <x v="8"/>
    <s v="FORMADO"/>
    <x v="1"/>
    <x v="85"/>
    <s v="MECANINT"/>
    <s v="COORTU02"/>
    <s v="B"/>
    <s v="10FORM01"/>
    <x v="0"/>
    <d v="2022-11-08T00:00:00"/>
    <x v="0"/>
    <x v="0"/>
    <s v="NO CUMPLE"/>
    <n v="0"/>
    <n v="1"/>
    <n v="-1"/>
    <n v="1"/>
    <s v="H"/>
    <n v="0"/>
  </r>
  <r>
    <s v="105813220"/>
    <s v="FORM00002"/>
    <x v="9"/>
    <s v="FORMADO"/>
    <x v="1"/>
    <x v="85"/>
    <s v="MECANI21"/>
    <s v="COORTU02"/>
    <s v="B"/>
    <s v="10FORM01"/>
    <x v="0"/>
    <d v="2022-11-08T00:00:00"/>
    <x v="366"/>
    <x v="1"/>
    <s v="CUMPLE"/>
    <n v="1"/>
    <n v="1"/>
    <n v="0"/>
    <n v="1"/>
    <s v="H"/>
    <n v="1"/>
  </r>
  <r>
    <s v="105877410"/>
    <s v="EMPA00039"/>
    <x v="2"/>
    <s v="EMPAQUE"/>
    <x v="3"/>
    <x v="7"/>
    <s v="ELECTI01"/>
    <s v="COORTU01"/>
    <s v="B"/>
    <s v="10EMPA15"/>
    <x v="0"/>
    <d v="2022-11-07T00:00:00"/>
    <x v="371"/>
    <x v="1"/>
    <s v="CUMPLE"/>
    <n v="1"/>
    <n v="1"/>
    <n v="0"/>
    <n v="1"/>
    <s v="H"/>
    <n v="1"/>
  </r>
  <r>
    <s v="105791422"/>
    <s v="20183406"/>
    <x v="1"/>
    <s v="EMPAQUE RIGIDO"/>
    <x v="1"/>
    <x v="3"/>
    <s v="MECANI20"/>
    <s v="COORTU01"/>
    <s v="A"/>
    <s v="10EMPA17"/>
    <x v="0"/>
    <d v="2022-11-06T00:00:00"/>
    <x v="0"/>
    <x v="0"/>
    <s v="NO CUMPLE"/>
    <n v="0"/>
    <n v="1"/>
    <n v="-1"/>
    <n v="1"/>
    <s v="H"/>
    <n v="0"/>
  </r>
  <r>
    <s v="105791422"/>
    <s v="20183406"/>
    <x v="1"/>
    <s v="EMPAQUE RIGIDO"/>
    <x v="2"/>
    <x v="4"/>
    <s v="INSTRI08"/>
    <s v="COORTU01"/>
    <s v="A"/>
    <s v="10EMPA17"/>
    <x v="0"/>
    <d v="2022-11-06T00:00:00"/>
    <x v="372"/>
    <x v="1"/>
    <s v="CUMPLE"/>
    <n v="1"/>
    <n v="1"/>
    <n v="0"/>
    <n v="1"/>
    <s v="H"/>
    <n v="1"/>
  </r>
  <r>
    <s v="105791422"/>
    <s v="20183406"/>
    <x v="1"/>
    <s v="EMPAQUE RIGIDO"/>
    <x v="3"/>
    <x v="5"/>
    <s v="ELECTI01"/>
    <s v="COORTU01"/>
    <s v="A"/>
    <s v="10EMPA17"/>
    <x v="0"/>
    <d v="2022-11-06T00:00:00"/>
    <x v="373"/>
    <x v="1"/>
    <s v="CUMPLE"/>
    <n v="1"/>
    <n v="1"/>
    <n v="0"/>
    <n v="1"/>
    <s v="H"/>
    <n v="1"/>
  </r>
  <r>
    <s v="105860823"/>
    <s v="20388054"/>
    <x v="5"/>
    <s v="FORMADO"/>
    <x v="1"/>
    <x v="59"/>
    <s v="MECANI21"/>
    <s v="COORTU02"/>
    <s v="B"/>
    <s v="10FORM01"/>
    <x v="0"/>
    <d v="2022-11-04T00:00:00"/>
    <x v="369"/>
    <x v="1"/>
    <s v="CUMPLE"/>
    <n v="1.5"/>
    <n v="1"/>
    <n v="0.5"/>
    <n v="1"/>
    <s v="H"/>
    <n v="1.5"/>
  </r>
  <r>
    <s v="105860823"/>
    <s v="20388054"/>
    <x v="5"/>
    <s v="FORMADO"/>
    <x v="3"/>
    <x v="14"/>
    <s v="MECANI21"/>
    <s v="COORTU02"/>
    <s v="B"/>
    <s v="10FORM01"/>
    <x v="0"/>
    <d v="2022-11-04T00:00:00"/>
    <x v="369"/>
    <x v="1"/>
    <s v="CUMPLE"/>
    <n v="4.5"/>
    <n v="3"/>
    <n v="1.5"/>
    <n v="3"/>
    <s v="H"/>
    <n v="1.5"/>
  </r>
  <r>
    <s v="105860823"/>
    <s v="20388054"/>
    <x v="5"/>
    <s v="FORMADO"/>
    <x v="6"/>
    <x v="14"/>
    <s v="ELECTI11"/>
    <s v="COORTU02"/>
    <s v="B"/>
    <s v="10FORM01"/>
    <x v="0"/>
    <d v="2022-11-04T00:00:00"/>
    <x v="369"/>
    <x v="1"/>
    <s v="CUMPLE"/>
    <n v="2"/>
    <n v="2"/>
    <n v="0"/>
    <n v="2"/>
    <s v="H"/>
    <n v="1"/>
  </r>
  <r>
    <s v="105802079"/>
    <s v="20183406"/>
    <x v="1"/>
    <s v="EMPAQUE RIGIDO"/>
    <x v="1"/>
    <x v="1"/>
    <s v="MECANI04"/>
    <s v="COORTU03"/>
    <s v="A"/>
    <s v="10EMPA17"/>
    <x v="0"/>
    <d v="2022-11-03T00:00:00"/>
    <x v="374"/>
    <x v="1"/>
    <s v="CUMPLE"/>
    <n v="2"/>
    <n v="3"/>
    <n v="-1"/>
    <n v="3"/>
    <s v="H"/>
    <n v="0.66666666666666663"/>
  </r>
  <r>
    <s v="105802079"/>
    <s v="20183406"/>
    <x v="1"/>
    <s v="EMPAQUE RIGIDO"/>
    <x v="2"/>
    <x v="2"/>
    <s v="INSTRI02"/>
    <s v="COORTU03"/>
    <s v="A"/>
    <s v="10EMPA17"/>
    <x v="0"/>
    <d v="2022-11-03T00:00:00"/>
    <x v="368"/>
    <x v="1"/>
    <s v="NO CUMPLE"/>
    <n v="1"/>
    <n v="1"/>
    <n v="0"/>
    <n v="1"/>
    <s v="H"/>
    <n v="1"/>
  </r>
  <r>
    <s v="105793731"/>
    <s v="EMPA00039"/>
    <x v="2"/>
    <s v="EMPAQUE"/>
    <x v="1"/>
    <x v="88"/>
    <s v="MECANI19"/>
    <s v="COORTU02"/>
    <s v="B"/>
    <s v="10EMPA15"/>
    <x v="0"/>
    <d v="2022-11-02T00:00:00"/>
    <x v="375"/>
    <x v="1"/>
    <s v="CUMPLE"/>
    <n v="2"/>
    <n v="2"/>
    <n v="0"/>
    <n v="2"/>
    <s v="H"/>
    <n v="1"/>
  </r>
  <r>
    <s v="105658776"/>
    <s v="EMPA00039"/>
    <x v="2"/>
    <s v="EMPAQUE"/>
    <x v="3"/>
    <x v="17"/>
    <s v="MECANI13"/>
    <s v="COORTU01"/>
    <s v="B"/>
    <s v="10EMPA15"/>
    <x v="0"/>
    <d v="2022-10-30T00:00:00"/>
    <x v="376"/>
    <x v="1"/>
    <s v="CUMPLE"/>
    <n v="2"/>
    <n v="3"/>
    <n v="-1"/>
    <n v="3"/>
    <s v="H"/>
    <n v="0.66666666666666663"/>
  </r>
  <r>
    <s v="105658776"/>
    <s v="EMPA00039"/>
    <x v="2"/>
    <s v="EMPAQUE"/>
    <x v="6"/>
    <x v="18"/>
    <s v="ELTROI06"/>
    <s v="COORTU01"/>
    <s v="B"/>
    <s v="10EMPA15"/>
    <x v="0"/>
    <d v="2022-10-30T00:00:00"/>
    <x v="377"/>
    <x v="1"/>
    <s v="CUMPLE"/>
    <n v="1.5"/>
    <n v="2"/>
    <n v="-0.5"/>
    <n v="2"/>
    <s v="H"/>
    <n v="0.75"/>
  </r>
  <r>
    <s v="105658776"/>
    <s v="EMPA00039"/>
    <x v="2"/>
    <s v="EMPAQUE"/>
    <x v="8"/>
    <x v="16"/>
    <s v="ELECTINT"/>
    <s v="COORTU01"/>
    <s v="B"/>
    <s v="10EMPA15"/>
    <x v="0"/>
    <d v="2022-10-30T00:00:00"/>
    <x v="0"/>
    <x v="0"/>
    <s v="NO CUMPLE"/>
    <n v="0"/>
    <n v="4"/>
    <n v="-4"/>
    <n v="4"/>
    <s v="H"/>
    <n v="0"/>
  </r>
  <r>
    <s v="105791417"/>
    <s v="FORM00001"/>
    <x v="8"/>
    <s v="FORMADO"/>
    <x v="1"/>
    <x v="85"/>
    <s v="MECANI21"/>
    <s v="COORTU02"/>
    <s v="B"/>
    <s v="10FORM01"/>
    <x v="0"/>
    <d v="2022-10-25T00:00:00"/>
    <x v="378"/>
    <x v="1"/>
    <s v="CUMPLE"/>
    <n v="1"/>
    <n v="1"/>
    <n v="0"/>
    <n v="1"/>
    <s v="H"/>
    <n v="1"/>
  </r>
  <r>
    <s v="105791418"/>
    <s v="FORM00002"/>
    <x v="9"/>
    <s v="FORMADO"/>
    <x v="1"/>
    <x v="85"/>
    <s v="MECANI21"/>
    <s v="COORTU02"/>
    <s v="B"/>
    <s v="10FORM01"/>
    <x v="0"/>
    <d v="2022-10-25T00:00:00"/>
    <x v="378"/>
    <x v="1"/>
    <s v="CUMPLE"/>
    <n v="1"/>
    <n v="1"/>
    <n v="0"/>
    <n v="1"/>
    <s v="H"/>
    <n v="1"/>
  </r>
  <r>
    <s v="105831594"/>
    <s v="20091108"/>
    <x v="7"/>
    <s v="LINEA DE LARGA VIDA"/>
    <x v="1"/>
    <x v="14"/>
    <s v="MECANI21"/>
    <s v="COORTU02"/>
    <s v="B"/>
    <s v="10FORM02"/>
    <x v="0"/>
    <d v="2022-10-25T00:00:00"/>
    <x v="378"/>
    <x v="1"/>
    <s v="CUMPLE"/>
    <n v="8"/>
    <n v="8"/>
    <n v="0"/>
    <n v="8"/>
    <s v="H"/>
    <n v="1"/>
  </r>
  <r>
    <s v="105831594"/>
    <s v="20091108"/>
    <x v="7"/>
    <s v="LINEA DE LARGA VIDA"/>
    <x v="3"/>
    <x v="14"/>
    <s v="ELECTI03"/>
    <s v="COORTU02"/>
    <s v="B"/>
    <s v="10FORM02"/>
    <x v="0"/>
    <d v="2022-10-25T00:00:00"/>
    <x v="378"/>
    <x v="1"/>
    <s v="CUMPLE"/>
    <n v="1"/>
    <n v="2"/>
    <n v="-1"/>
    <n v="2"/>
    <s v="H"/>
    <n v="0.5"/>
  </r>
  <r>
    <s v="105790842"/>
    <s v="20091108"/>
    <x v="7"/>
    <s v="LINEA DE LARGA VIDA"/>
    <x v="1"/>
    <x v="85"/>
    <s v="MECANI21"/>
    <s v="COORTU02"/>
    <s v="B"/>
    <s v="10FORM02"/>
    <x v="0"/>
    <d v="2022-10-24T00:00:00"/>
    <x v="379"/>
    <x v="1"/>
    <s v="CUMPLE"/>
    <n v="1"/>
    <n v="1"/>
    <n v="0"/>
    <n v="1"/>
    <s v="H"/>
    <n v="1"/>
  </r>
  <r>
    <s v="105823093"/>
    <s v="EMPA00039"/>
    <x v="2"/>
    <s v="EMPAQUE"/>
    <x v="2"/>
    <x v="8"/>
    <s v="ELECTINT"/>
    <s v="COORTU01"/>
    <s v="B"/>
    <s v="10EMPA15"/>
    <x v="0"/>
    <d v="2022-10-24T00:00:00"/>
    <x v="372"/>
    <x v="1"/>
    <s v="NO CUMPLE"/>
    <n v="1"/>
    <n v="1"/>
    <n v="0"/>
    <n v="1"/>
    <s v="H"/>
    <n v="1"/>
  </r>
  <r>
    <s v="105823093"/>
    <s v="EMPA00039"/>
    <x v="2"/>
    <s v="EMPAQUE"/>
    <x v="3"/>
    <x v="7"/>
    <s v="ELECTI01"/>
    <s v="COORTU01"/>
    <s v="B"/>
    <s v="10EMPA15"/>
    <x v="0"/>
    <d v="2022-10-24T00:00:00"/>
    <x v="364"/>
    <x v="1"/>
    <s v="CUMPLE"/>
    <n v="1"/>
    <n v="1"/>
    <n v="0"/>
    <n v="1"/>
    <s v="H"/>
    <n v="1"/>
  </r>
  <r>
    <s v="105825148"/>
    <s v="FORM00001"/>
    <x v="8"/>
    <s v="FORMADO"/>
    <x v="1"/>
    <x v="14"/>
    <s v="MECANI21"/>
    <s v="COORTU02"/>
    <s v="B"/>
    <s v="10FORM01"/>
    <x v="0"/>
    <d v="2022-10-21T00:00:00"/>
    <x v="379"/>
    <x v="1"/>
    <s v="NO CUMPLE"/>
    <n v="8"/>
    <n v="8"/>
    <n v="0"/>
    <n v="8"/>
    <s v="H"/>
    <n v="1"/>
  </r>
  <r>
    <s v="105830294"/>
    <s v="20388054"/>
    <x v="5"/>
    <s v="FORMADO"/>
    <x v="1"/>
    <x v="59"/>
    <s v="MECANI13"/>
    <s v="COORTU01"/>
    <s v="B"/>
    <s v="10FORM01"/>
    <x v="0"/>
    <d v="2022-10-21T00:00:00"/>
    <x v="0"/>
    <x v="0"/>
    <s v="NO CUMPLE"/>
    <n v="0"/>
    <n v="1"/>
    <n v="-1"/>
    <n v="1"/>
    <s v="H"/>
    <n v="0"/>
  </r>
  <r>
    <s v="105825148"/>
    <s v="FORM00001"/>
    <x v="8"/>
    <s v="FORMADO"/>
    <x v="3"/>
    <x v="14"/>
    <s v="ELECTI11"/>
    <s v="COORTU02"/>
    <s v="B"/>
    <s v="10FORM01"/>
    <x v="0"/>
    <d v="2022-10-21T00:00:00"/>
    <x v="0"/>
    <x v="0"/>
    <s v="NO CUMPLE"/>
    <n v="0"/>
    <n v="2"/>
    <n v="-2"/>
    <n v="2"/>
    <s v="H"/>
    <n v="0"/>
  </r>
  <r>
    <s v="105821170"/>
    <s v="EMPA00005"/>
    <x v="3"/>
    <s v="EMPAQUE"/>
    <x v="3"/>
    <x v="7"/>
    <s v="ELECTI01"/>
    <s v="COORTU01"/>
    <s v="B"/>
    <s v="10EMPA03"/>
    <x v="0"/>
    <d v="2022-10-19T00:00:00"/>
    <x v="364"/>
    <x v="1"/>
    <s v="CUMPLE"/>
    <n v="1"/>
    <n v="1"/>
    <n v="0"/>
    <n v="1"/>
    <s v="H"/>
    <n v="1"/>
  </r>
  <r>
    <s v="105821170"/>
    <s v="EMPA00005"/>
    <x v="3"/>
    <s v="EMPAQUE"/>
    <x v="2"/>
    <x v="8"/>
    <s v="ELECTI01"/>
    <s v="COORTU01"/>
    <s v="B"/>
    <s v="10EMPA03"/>
    <x v="0"/>
    <d v="2022-10-19T00:00:00"/>
    <x v="380"/>
    <x v="1"/>
    <s v="NO CUMPLE"/>
    <n v="1"/>
    <n v="1"/>
    <n v="0"/>
    <n v="1"/>
    <s v="H"/>
    <n v="1"/>
  </r>
  <r>
    <s v="105765999"/>
    <s v="FORM00002"/>
    <x v="9"/>
    <s v="FORMADO"/>
    <x v="1"/>
    <x v="14"/>
    <s v="MECANI21"/>
    <s v="COORTU02"/>
    <s v="B"/>
    <s v="10FORM01"/>
    <x v="0"/>
    <d v="2022-10-15T00:00:00"/>
    <x v="0"/>
    <x v="0"/>
    <s v="NO CUMPLE"/>
    <n v="0"/>
    <n v="8"/>
    <n v="-8"/>
    <n v="8"/>
    <s v="H"/>
    <n v="0"/>
  </r>
  <r>
    <s v="105765999"/>
    <s v="FORM00002"/>
    <x v="9"/>
    <s v="FORMADO"/>
    <x v="3"/>
    <x v="14"/>
    <s v="ELECTI03"/>
    <s v="COORTU02"/>
    <s v="B"/>
    <s v="10FORM01"/>
    <x v="0"/>
    <d v="2022-10-15T00:00:00"/>
    <x v="0"/>
    <x v="0"/>
    <s v="NO CUMPLE"/>
    <n v="0"/>
    <n v="2"/>
    <n v="-2"/>
    <n v="2"/>
    <s v="H"/>
    <n v="0"/>
  </r>
  <r>
    <s v="105766010"/>
    <s v="20183406"/>
    <x v="1"/>
    <s v="EMPAQUE RIGIDO"/>
    <x v="11"/>
    <x v="31"/>
    <s v="INSTRI02"/>
    <s v="COORTU01"/>
    <s v="A"/>
    <s v="10EMPA17"/>
    <x v="0"/>
    <d v="2022-10-13T00:00:00"/>
    <x v="381"/>
    <x v="1"/>
    <s v="CUMPLE"/>
    <n v="2"/>
    <n v="3"/>
    <n v="-1"/>
    <n v="3"/>
    <s v="H"/>
    <n v="0.66666666666666663"/>
  </r>
  <r>
    <s v="105614933"/>
    <s v="EMPA00039"/>
    <x v="2"/>
    <s v="EMPAQUE"/>
    <x v="1"/>
    <x v="1"/>
    <s v="MECANI13"/>
    <s v="COORTU01"/>
    <s v="B"/>
    <s v="10EMPA15"/>
    <x v="0"/>
    <d v="2022-10-12T00:00:00"/>
    <x v="382"/>
    <x v="1"/>
    <s v="CUMPLE"/>
    <n v="1"/>
    <n v="2"/>
    <n v="-1"/>
    <n v="2"/>
    <s v="H"/>
    <n v="0.5"/>
  </r>
  <r>
    <s v="105766542"/>
    <s v="FORM00001"/>
    <x v="8"/>
    <s v="FORMADO"/>
    <x v="1"/>
    <x v="85"/>
    <s v="MECANI21"/>
    <s v="COORTU02"/>
    <s v="B"/>
    <s v="10FORM01"/>
    <x v="0"/>
    <d v="2022-10-11T00:00:00"/>
    <x v="383"/>
    <x v="1"/>
    <s v="CUMPLE"/>
    <n v="1"/>
    <n v="1"/>
    <n v="0"/>
    <n v="1"/>
    <s v="H"/>
    <n v="1"/>
  </r>
  <r>
    <s v="105766543"/>
    <s v="FORM00002"/>
    <x v="9"/>
    <s v="FORMADO"/>
    <x v="1"/>
    <x v="85"/>
    <s v="MECANI21"/>
    <s v="COORTU02"/>
    <s v="B"/>
    <s v="10FORM01"/>
    <x v="0"/>
    <d v="2022-10-11T00:00:00"/>
    <x v="383"/>
    <x v="1"/>
    <s v="CUMPLE"/>
    <n v="1"/>
    <n v="1"/>
    <n v="0"/>
    <n v="1"/>
    <s v="H"/>
    <n v="1"/>
  </r>
  <r>
    <s v="105776836"/>
    <s v="20183406"/>
    <x v="1"/>
    <s v="EMPAQUE RIGIDO"/>
    <x v="5"/>
    <x v="17"/>
    <s v="MECANI04"/>
    <s v="COORTU03"/>
    <s v="A"/>
    <s v="10EMPA17"/>
    <x v="0"/>
    <d v="2022-10-11T00:00:00"/>
    <x v="372"/>
    <x v="1"/>
    <s v="NO CUMPLE"/>
    <n v="2"/>
    <n v="5"/>
    <n v="-3"/>
    <n v="5"/>
    <s v="H"/>
    <n v="0.4"/>
  </r>
  <r>
    <s v="105776836"/>
    <s v="20183406"/>
    <x v="1"/>
    <s v="EMPAQUE RIGIDO"/>
    <x v="9"/>
    <x v="78"/>
    <s v="INSTRI02"/>
    <s v="COORTU03"/>
    <s v="A"/>
    <s v="10EMPA17"/>
    <x v="0"/>
    <d v="2022-10-11T00:00:00"/>
    <x v="373"/>
    <x v="1"/>
    <s v="NO CUMPLE"/>
    <n v="4"/>
    <n v="5"/>
    <n v="-1"/>
    <n v="5"/>
    <s v="H"/>
    <n v="0.8"/>
  </r>
  <r>
    <s v="105776836"/>
    <s v="20183406"/>
    <x v="1"/>
    <s v="EMPAQUE RIGIDO"/>
    <x v="10"/>
    <x v="24"/>
    <s v="INSTRI02"/>
    <s v="COORTU03"/>
    <s v="A"/>
    <s v="10EMPA17"/>
    <x v="0"/>
    <d v="2022-10-11T00:00:00"/>
    <x v="383"/>
    <x v="1"/>
    <s v="CUMPLE"/>
    <n v="3"/>
    <n v="5"/>
    <n v="-2"/>
    <n v="5"/>
    <s v="H"/>
    <n v="0.6"/>
  </r>
  <r>
    <s v="105776836"/>
    <s v="20183406"/>
    <x v="1"/>
    <s v="EMPAQUE RIGIDO"/>
    <x v="11"/>
    <x v="18"/>
    <s v="ELTROI04"/>
    <s v="COORTU03"/>
    <s v="A"/>
    <s v="10EMPA17"/>
    <x v="0"/>
    <d v="2022-10-11T00:00:00"/>
    <x v="373"/>
    <x v="1"/>
    <s v="NO CUMPLE"/>
    <n v="3"/>
    <n v="8"/>
    <n v="-5"/>
    <n v="8"/>
    <s v="H"/>
    <n v="0.375"/>
  </r>
  <r>
    <s v="105776836"/>
    <s v="20183406"/>
    <x v="1"/>
    <s v="EMPAQUE RIGIDO"/>
    <x v="6"/>
    <x v="16"/>
    <s v="ELECTI09"/>
    <s v="COORTU03"/>
    <s v="A"/>
    <s v="10EMPA17"/>
    <x v="0"/>
    <d v="2022-10-11T00:00:00"/>
    <x v="373"/>
    <x v="1"/>
    <s v="NO CUMPLE"/>
    <n v="4"/>
    <n v="3"/>
    <n v="1"/>
    <n v="3"/>
    <s v="H"/>
    <n v="1.3333333333333333"/>
  </r>
  <r>
    <s v="105766004"/>
    <s v="20091108"/>
    <x v="7"/>
    <s v="LINEA DE LARGA VIDA"/>
    <x v="1"/>
    <x v="85"/>
    <s v="MECANI21"/>
    <s v="COORTU02"/>
    <s v="B"/>
    <s v="10FORM02"/>
    <x v="0"/>
    <d v="2022-10-10T00:00:00"/>
    <x v="382"/>
    <x v="1"/>
    <s v="CUMPLE"/>
    <n v="1"/>
    <n v="1"/>
    <n v="0"/>
    <n v="1"/>
    <s v="H"/>
    <n v="1"/>
  </r>
  <r>
    <s v="105808047"/>
    <s v="20388054"/>
    <x v="5"/>
    <s v="FORMADO"/>
    <x v="1"/>
    <x v="59"/>
    <s v="MECANI13"/>
    <s v="COORTU01"/>
    <s v="B"/>
    <s v="10FORM01"/>
    <x v="0"/>
    <d v="2022-10-08T00:00:00"/>
    <x v="0"/>
    <x v="0"/>
    <s v="NO CUMPLE"/>
    <n v="0"/>
    <n v="1"/>
    <n v="-1"/>
    <n v="1"/>
    <s v="H"/>
    <n v="0"/>
  </r>
  <r>
    <s v="105808047"/>
    <s v="20388054"/>
    <x v="5"/>
    <s v="FORMADO"/>
    <x v="3"/>
    <x v="14"/>
    <s v="MECANI13"/>
    <s v="COORTU01"/>
    <s v="B"/>
    <s v="10FORM01"/>
    <x v="0"/>
    <d v="2022-10-08T00:00:00"/>
    <x v="0"/>
    <x v="0"/>
    <s v="NO CUMPLE"/>
    <n v="0"/>
    <n v="3"/>
    <n v="-3"/>
    <n v="3"/>
    <s v="H"/>
    <n v="0"/>
  </r>
  <r>
    <s v="105808047"/>
    <s v="20388054"/>
    <x v="5"/>
    <s v="FORMADO"/>
    <x v="6"/>
    <x v="14"/>
    <s v="ELECTI07"/>
    <s v="COORTU01"/>
    <s v="B"/>
    <s v="10FORM01"/>
    <x v="0"/>
    <d v="2022-10-08T00:00:00"/>
    <x v="384"/>
    <x v="1"/>
    <s v="NO CUMPLE"/>
    <n v="2"/>
    <n v="2"/>
    <n v="0"/>
    <n v="2"/>
    <s v="H"/>
    <n v="1"/>
  </r>
  <r>
    <s v="105773495"/>
    <s v="EMPA00005"/>
    <x v="3"/>
    <s v="EMPAQUE"/>
    <x v="3"/>
    <x v="7"/>
    <s v="ELECTI01"/>
    <s v="COORTU01"/>
    <s v="B"/>
    <s v="10EMPA03"/>
    <x v="0"/>
    <d v="2022-10-07T00:00:00"/>
    <x v="385"/>
    <x v="1"/>
    <s v="CUMPLE"/>
    <n v="1"/>
    <n v="1"/>
    <n v="0"/>
    <n v="1"/>
    <s v="H"/>
    <n v="1"/>
  </r>
  <r>
    <s v="105798112"/>
    <s v="20388054"/>
    <x v="5"/>
    <s v="FORMADO"/>
    <x v="1"/>
    <x v="59"/>
    <s v="MECANINT"/>
    <s v="COORTU01"/>
    <s v="B"/>
    <s v="10FORM01"/>
    <x v="0"/>
    <d v="2022-09-30T00:00:00"/>
    <x v="0"/>
    <x v="0"/>
    <s v="NO CUMPLE"/>
    <n v="0"/>
    <n v="1"/>
    <n v="-1"/>
    <n v="1"/>
    <s v="H"/>
    <n v="0"/>
  </r>
  <r>
    <s v="105798112"/>
    <s v="20388054"/>
    <x v="5"/>
    <s v="FORMADO"/>
    <x v="3"/>
    <x v="14"/>
    <s v="MECANINT"/>
    <s v="COORTU01"/>
    <s v="B"/>
    <s v="10FORM01"/>
    <x v="0"/>
    <d v="2022-09-30T00:00:00"/>
    <x v="0"/>
    <x v="0"/>
    <s v="NO CUMPLE"/>
    <n v="0"/>
    <n v="3"/>
    <n v="-3"/>
    <n v="3"/>
    <s v="H"/>
    <n v="0"/>
  </r>
  <r>
    <s v="105743430"/>
    <s v="20183406"/>
    <x v="1"/>
    <s v="EMPAQUE RIGIDO"/>
    <x v="1"/>
    <x v="1"/>
    <s v="MECANI19"/>
    <s v="COORTU03"/>
    <s v="A"/>
    <s v="10EMPA17"/>
    <x v="0"/>
    <d v="2022-09-29T00:00:00"/>
    <x v="386"/>
    <x v="1"/>
    <s v="CUMPLE"/>
    <n v="2"/>
    <n v="3"/>
    <n v="-1"/>
    <n v="3"/>
    <s v="H"/>
    <n v="0.66666666666666663"/>
  </r>
  <r>
    <s v="105743430"/>
    <s v="20183406"/>
    <x v="1"/>
    <s v="EMPAQUE RIGIDO"/>
    <x v="2"/>
    <x v="2"/>
    <s v="INSTRI02"/>
    <s v="COORTU03"/>
    <s v="A"/>
    <s v="10EMPA17"/>
    <x v="0"/>
    <d v="2022-09-29T00:00:00"/>
    <x v="387"/>
    <x v="1"/>
    <s v="CUMPLE"/>
    <n v="1"/>
    <n v="1"/>
    <n v="0"/>
    <n v="1"/>
    <s v="H"/>
    <n v="1"/>
  </r>
  <r>
    <s v="105736232"/>
    <s v="EMPA00039"/>
    <x v="2"/>
    <s v="EMPAQUE"/>
    <x v="1"/>
    <x v="1"/>
    <s v="MECANI13"/>
    <s v="COORTU01"/>
    <s v="B"/>
    <s v="10EMPA15"/>
    <x v="0"/>
    <d v="2022-09-28T00:00:00"/>
    <x v="382"/>
    <x v="1"/>
    <s v="NO CUMPLE"/>
    <n v="1"/>
    <n v="2"/>
    <n v="-1"/>
    <n v="2"/>
    <s v="H"/>
    <n v="0.5"/>
  </r>
  <r>
    <s v="105736232"/>
    <s v="EMPA00039"/>
    <x v="2"/>
    <s v="EMPAQUE"/>
    <x v="9"/>
    <x v="27"/>
    <s v="MECANI13"/>
    <s v="COORTU01"/>
    <s v="B"/>
    <s v="10EMPA15"/>
    <x v="0"/>
    <d v="2022-09-28T00:00:00"/>
    <x v="382"/>
    <x v="1"/>
    <s v="NO CUMPLE"/>
    <n v="0.5"/>
    <n v="1"/>
    <n v="-0.5"/>
    <n v="1"/>
    <s v="H"/>
    <n v="0.5"/>
  </r>
  <r>
    <s v="105736232"/>
    <s v="EMPA00039"/>
    <x v="2"/>
    <s v="EMPAQUE"/>
    <x v="2"/>
    <x v="6"/>
    <s v="ELECTI03"/>
    <s v="COORTU01"/>
    <s v="B"/>
    <s v="10EMPA15"/>
    <x v="0"/>
    <d v="2022-09-28T00:00:00"/>
    <x v="388"/>
    <x v="1"/>
    <s v="CUMPLE"/>
    <n v="1"/>
    <n v="2"/>
    <n v="-1"/>
    <n v="2"/>
    <s v="H"/>
    <n v="0.5"/>
  </r>
  <r>
    <s v="105743937"/>
    <s v="FORM00001"/>
    <x v="8"/>
    <s v="FORMADO"/>
    <x v="1"/>
    <x v="85"/>
    <s v="MECANI21"/>
    <s v="COORTU02"/>
    <s v="B"/>
    <s v="10FORM01"/>
    <x v="0"/>
    <d v="2022-09-27T00:00:00"/>
    <x v="385"/>
    <x v="1"/>
    <s v="CUMPLE"/>
    <n v="1"/>
    <n v="1"/>
    <n v="0"/>
    <n v="1"/>
    <s v="H"/>
    <n v="1"/>
  </r>
  <r>
    <s v="105779614"/>
    <s v="20091108"/>
    <x v="7"/>
    <s v="LINEA DE LARGA VIDA"/>
    <x v="1"/>
    <x v="14"/>
    <s v="MECANI21"/>
    <s v="COORTU02"/>
    <s v="B"/>
    <s v="10FORM02"/>
    <x v="0"/>
    <d v="2022-09-27T00:00:00"/>
    <x v="385"/>
    <x v="1"/>
    <s v="CUMPLE"/>
    <n v="0.16"/>
    <n v="8"/>
    <n v="-7.84"/>
    <n v="8"/>
    <s v="H"/>
    <n v="0.02"/>
  </r>
  <r>
    <s v="105779614"/>
    <s v="20091108"/>
    <x v="7"/>
    <s v="LINEA DE LARGA VIDA"/>
    <x v="2"/>
    <x v="36"/>
    <s v="MECANI21"/>
    <s v="COORTU02"/>
    <s v="B"/>
    <s v="10FORM02"/>
    <x v="0"/>
    <d v="2022-09-27T00:00:00"/>
    <x v="386"/>
    <x v="1"/>
    <s v="NO CUMPLE"/>
    <n v="0.16"/>
    <n v="0.5"/>
    <n v="-0.33999999999999997"/>
    <n v="0.5"/>
    <s v="H"/>
    <n v="0.32"/>
  </r>
  <r>
    <s v="105779614"/>
    <s v="20091108"/>
    <x v="7"/>
    <s v="LINEA DE LARGA VIDA"/>
    <x v="7"/>
    <x v="37"/>
    <s v="MECANI21"/>
    <s v="COORTU02"/>
    <s v="B"/>
    <s v="10FORM02"/>
    <x v="0"/>
    <d v="2022-09-27T00:00:00"/>
    <x v="389"/>
    <x v="1"/>
    <s v="NO CUMPLE"/>
    <n v="0.16"/>
    <n v="5"/>
    <n v="-4.84"/>
    <n v="5"/>
    <s v="H"/>
    <n v="3.2000000000000001E-2"/>
  </r>
  <r>
    <s v="105615171"/>
    <s v="20183406"/>
    <x v="1"/>
    <s v="EMPAQUE RIGIDO"/>
    <x v="1"/>
    <x v="3"/>
    <s v="MECANI19"/>
    <s v="COORTU01"/>
    <s v="A"/>
    <s v="10EMPA17"/>
    <x v="0"/>
    <d v="2022-09-27T00:00:00"/>
    <x v="385"/>
    <x v="1"/>
    <s v="CUMPLE"/>
    <n v="1"/>
    <n v="1"/>
    <n v="0"/>
    <n v="1"/>
    <s v="H"/>
    <n v="1"/>
  </r>
  <r>
    <s v="105743938"/>
    <s v="FORM00002"/>
    <x v="9"/>
    <s v="FORMADO"/>
    <x v="1"/>
    <x v="85"/>
    <s v="MECANI18"/>
    <s v="COORTU02"/>
    <s v="B"/>
    <s v="10FORM01"/>
    <x v="0"/>
    <d v="2022-09-27T00:00:00"/>
    <x v="0"/>
    <x v="0"/>
    <s v="NO CUMPLE"/>
    <n v="0"/>
    <n v="1"/>
    <n v="-1"/>
    <n v="1"/>
    <s v="H"/>
    <n v="0"/>
  </r>
  <r>
    <s v="105615171"/>
    <s v="20183406"/>
    <x v="1"/>
    <s v="EMPAQUE RIGIDO"/>
    <x v="2"/>
    <x v="4"/>
    <s v="INSTRINT"/>
    <s v="COORTU01"/>
    <s v="A"/>
    <s v="10EMPA17"/>
    <x v="0"/>
    <d v="2022-09-27T00:00:00"/>
    <x v="385"/>
    <x v="1"/>
    <s v="CUMPLE"/>
    <n v="1"/>
    <n v="1"/>
    <n v="0"/>
    <n v="1"/>
    <s v="H"/>
    <n v="1"/>
  </r>
  <r>
    <s v="105615171"/>
    <s v="20183406"/>
    <x v="1"/>
    <s v="EMPAQUE RIGIDO"/>
    <x v="11"/>
    <x v="31"/>
    <s v="INSTRINT"/>
    <s v="COORTU01"/>
    <s v="A"/>
    <s v="10EMPA17"/>
    <x v="0"/>
    <d v="2022-09-27T00:00:00"/>
    <x v="388"/>
    <x v="1"/>
    <s v="NO CUMPLE"/>
    <n v="3"/>
    <n v="3"/>
    <n v="0"/>
    <n v="3"/>
    <s v="H"/>
    <n v="1"/>
  </r>
  <r>
    <s v="105779614"/>
    <s v="20091108"/>
    <x v="7"/>
    <s v="LINEA DE LARGA VIDA"/>
    <x v="5"/>
    <x v="36"/>
    <s v="INSTRI04"/>
    <s v="COORTU02"/>
    <s v="B"/>
    <s v="10FORM02"/>
    <x v="0"/>
    <d v="2022-09-27T00:00:00"/>
    <x v="0"/>
    <x v="0"/>
    <s v="NO CUMPLE"/>
    <n v="0"/>
    <n v="4"/>
    <n v="-4"/>
    <n v="4"/>
    <s v="H"/>
    <n v="0"/>
  </r>
  <r>
    <s v="105615171"/>
    <s v="20183406"/>
    <x v="1"/>
    <s v="EMPAQUE RIGIDO"/>
    <x v="6"/>
    <x v="30"/>
    <s v="INSTRI02"/>
    <s v="COORTU01"/>
    <s v="A"/>
    <s v="10EMPA17"/>
    <x v="0"/>
    <d v="2022-09-27T00:00:00"/>
    <x v="385"/>
    <x v="1"/>
    <s v="CUMPLE"/>
    <n v="2"/>
    <n v="2"/>
    <n v="0"/>
    <n v="2"/>
    <s v="H"/>
    <n v="1"/>
  </r>
  <r>
    <s v="105779614"/>
    <s v="20091108"/>
    <x v="7"/>
    <s v="LINEA DE LARGA VIDA"/>
    <x v="4"/>
    <x v="13"/>
    <s v="ELTROI05"/>
    <s v="COORTU02"/>
    <s v="B"/>
    <s v="10FORM02"/>
    <x v="0"/>
    <d v="2022-09-27T00:00:00"/>
    <x v="390"/>
    <x v="1"/>
    <s v="NO CUMPLE"/>
    <n v="2"/>
    <n v="3.4"/>
    <n v="-1.4"/>
    <n v="205"/>
    <s v="MIN"/>
    <n v="0.58823529411764708"/>
  </r>
  <r>
    <s v="105615171"/>
    <s v="20183406"/>
    <x v="1"/>
    <s v="EMPAQUE RIGIDO"/>
    <x v="3"/>
    <x v="5"/>
    <s v="ELECTINT"/>
    <s v="COORTU01"/>
    <s v="A"/>
    <s v="10EMPA17"/>
    <x v="0"/>
    <d v="2022-09-27T00:00:00"/>
    <x v="0"/>
    <x v="0"/>
    <s v="NO CUMPLE"/>
    <n v="0"/>
    <n v="1"/>
    <n v="-1"/>
    <n v="1"/>
    <s v="H"/>
    <n v="0"/>
  </r>
  <r>
    <s v="105615171"/>
    <s v="20183406"/>
    <x v="1"/>
    <s v="EMPAQUE RIGIDO"/>
    <x v="5"/>
    <x v="32"/>
    <s v="ELECTINT"/>
    <s v="COORTU01"/>
    <s v="A"/>
    <s v="10EMPA17"/>
    <x v="0"/>
    <d v="2022-09-27T00:00:00"/>
    <x v="0"/>
    <x v="0"/>
    <s v="NO CUMPLE"/>
    <n v="0"/>
    <n v="1"/>
    <n v="-1"/>
    <n v="1"/>
    <s v="H"/>
    <n v="0"/>
  </r>
  <r>
    <s v="105779614"/>
    <s v="20091108"/>
    <x v="7"/>
    <s v="LINEA DE LARGA VIDA"/>
    <x v="3"/>
    <x v="14"/>
    <s v="ELECTI03"/>
    <s v="COORTU02"/>
    <s v="B"/>
    <s v="10FORM02"/>
    <x v="0"/>
    <d v="2022-09-27T00:00:00"/>
    <x v="391"/>
    <x v="1"/>
    <s v="CUMPLE"/>
    <n v="1"/>
    <n v="2"/>
    <n v="-1"/>
    <n v="2"/>
    <s v="H"/>
    <n v="0.5"/>
  </r>
  <r>
    <s v="105779614"/>
    <s v="20091108"/>
    <x v="7"/>
    <s v="LINEA DE LARGA VIDA"/>
    <x v="6"/>
    <x v="36"/>
    <s v="ELECTI03"/>
    <s v="COORTU02"/>
    <s v="B"/>
    <s v="10FORM02"/>
    <x v="0"/>
    <d v="2022-09-27T00:00:00"/>
    <x v="391"/>
    <x v="1"/>
    <s v="CUMPLE"/>
    <n v="2"/>
    <n v="4"/>
    <n v="-2"/>
    <n v="4"/>
    <s v="H"/>
    <n v="0.5"/>
  </r>
  <r>
    <s v="105779614"/>
    <s v="20091108"/>
    <x v="7"/>
    <s v="LINEA DE LARGA VIDA"/>
    <x v="11"/>
    <x v="37"/>
    <s v="ELECTI03"/>
    <s v="COORTU02"/>
    <s v="B"/>
    <s v="10FORM02"/>
    <x v="0"/>
    <d v="2022-09-27T00:00:00"/>
    <x v="0"/>
    <x v="0"/>
    <s v="NO CUMPLE"/>
    <n v="0"/>
    <n v="4"/>
    <n v="-4"/>
    <n v="4"/>
    <s v="H"/>
    <n v="0"/>
  </r>
  <r>
    <s v="105743428"/>
    <s v="20091108"/>
    <x v="7"/>
    <s v="LINEA DE LARGA VIDA"/>
    <x v="1"/>
    <x v="85"/>
    <s v="MECANI21"/>
    <s v="COORTU02"/>
    <s v="B"/>
    <s v="10FORM02"/>
    <x v="0"/>
    <d v="2022-09-26T00:00:00"/>
    <x v="392"/>
    <x v="1"/>
    <s v="CUMPLE"/>
    <n v="1"/>
    <n v="1"/>
    <n v="0"/>
    <n v="1"/>
    <s v="H"/>
    <n v="1"/>
  </r>
  <r>
    <s v="105808045"/>
    <s v="20388054"/>
    <x v="5"/>
    <s v="FORMADO"/>
    <x v="1"/>
    <x v="59"/>
    <s v="MECANI21"/>
    <s v="COORTU01"/>
    <s v="B"/>
    <s v="10FORM01"/>
    <x v="0"/>
    <d v="2022-09-26T00:00:00"/>
    <x v="393"/>
    <x v="1"/>
    <s v="CUMPLE"/>
    <n v="1"/>
    <n v="1"/>
    <n v="0"/>
    <n v="1"/>
    <s v="H"/>
    <n v="1"/>
  </r>
  <r>
    <s v="105808045"/>
    <s v="20388054"/>
    <x v="5"/>
    <s v="FORMADO"/>
    <x v="3"/>
    <x v="14"/>
    <s v="MECANI21"/>
    <s v="COORTU01"/>
    <s v="B"/>
    <s v="10FORM01"/>
    <x v="0"/>
    <d v="2022-09-26T00:00:00"/>
    <x v="0"/>
    <x v="0"/>
    <s v="NO CUMPLE"/>
    <n v="0"/>
    <n v="3"/>
    <n v="-3"/>
    <n v="3"/>
    <s v="H"/>
    <n v="0"/>
  </r>
  <r>
    <s v="105808045"/>
    <s v="20388054"/>
    <x v="5"/>
    <s v="FORMADO"/>
    <x v="6"/>
    <x v="14"/>
    <s v="ELECTI07"/>
    <s v="COORTU01"/>
    <s v="B"/>
    <s v="10FORM01"/>
    <x v="0"/>
    <d v="2022-09-26T00:00:00"/>
    <x v="394"/>
    <x v="1"/>
    <s v="CUMPLE"/>
    <n v="2"/>
    <n v="2"/>
    <n v="0"/>
    <n v="2"/>
    <s v="H"/>
    <n v="1"/>
  </r>
  <r>
    <s v="105808046"/>
    <s v="20388054"/>
    <x v="5"/>
    <s v="FORMADO"/>
    <x v="1"/>
    <x v="59"/>
    <s v="MECANI21"/>
    <s v="COORTU01"/>
    <s v="B"/>
    <s v="10FORM01"/>
    <x v="0"/>
    <d v="2022-09-23T00:00:00"/>
    <x v="395"/>
    <x v="1"/>
    <s v="CUMPLE"/>
    <n v="1"/>
    <n v="1"/>
    <n v="0"/>
    <n v="1"/>
    <s v="H"/>
    <n v="1"/>
  </r>
  <r>
    <s v="105723810"/>
    <s v="20183406"/>
    <x v="1"/>
    <s v="EMPAQUE RIGIDO"/>
    <x v="1"/>
    <x v="3"/>
    <s v="MECANI19"/>
    <s v="COORTU01"/>
    <s v="A"/>
    <s v="10EMPA17"/>
    <x v="0"/>
    <d v="2022-09-22T00:00:00"/>
    <x v="396"/>
    <x v="1"/>
    <s v="CUMPLE"/>
    <n v="1"/>
    <n v="1"/>
    <n v="0"/>
    <n v="1"/>
    <s v="H"/>
    <n v="1"/>
  </r>
  <r>
    <s v="105713037"/>
    <s v="FORM00002"/>
    <x v="9"/>
    <s v="FORMADO"/>
    <x v="1"/>
    <x v="14"/>
    <s v="MECANI18"/>
    <s v="COORTU02"/>
    <s v="B"/>
    <s v="10FORM01"/>
    <x v="0"/>
    <d v="2022-09-22T00:00:00"/>
    <x v="397"/>
    <x v="1"/>
    <s v="CUMPLE"/>
    <n v="5"/>
    <n v="8"/>
    <n v="-3"/>
    <n v="8"/>
    <s v="H"/>
    <n v="0.625"/>
  </r>
  <r>
    <s v="105713037"/>
    <s v="FORM00002"/>
    <x v="9"/>
    <s v="FORMADO"/>
    <x v="2"/>
    <x v="36"/>
    <s v="MECANI18"/>
    <s v="COORTU02"/>
    <s v="B"/>
    <s v="10FORM01"/>
    <x v="0"/>
    <d v="2022-09-22T00:00:00"/>
    <x v="0"/>
    <x v="0"/>
    <s v="NO CUMPLE"/>
    <n v="0"/>
    <n v="0.5"/>
    <n v="-0.5"/>
    <n v="0.5"/>
    <s v="H"/>
    <n v="0"/>
  </r>
  <r>
    <s v="105723810"/>
    <s v="20183406"/>
    <x v="1"/>
    <s v="EMPAQUE RIGIDO"/>
    <x v="2"/>
    <x v="4"/>
    <s v="INSTRINT"/>
    <s v="COORTU01"/>
    <s v="A"/>
    <s v="10EMPA17"/>
    <x v="0"/>
    <d v="2022-09-22T00:00:00"/>
    <x v="398"/>
    <x v="1"/>
    <s v="NO CUMPLE"/>
    <n v="1"/>
    <n v="1"/>
    <n v="0"/>
    <n v="1"/>
    <s v="H"/>
    <n v="1"/>
  </r>
  <r>
    <s v="105713037"/>
    <s v="FORM00002"/>
    <x v="9"/>
    <s v="FORMADO"/>
    <x v="5"/>
    <x v="36"/>
    <s v="INSTRI04"/>
    <s v="COORTU02"/>
    <s v="B"/>
    <s v="10FORM01"/>
    <x v="0"/>
    <d v="2022-09-22T00:00:00"/>
    <x v="0"/>
    <x v="0"/>
    <s v="NO CUMPLE"/>
    <n v="0"/>
    <n v="4"/>
    <n v="-4"/>
    <n v="4"/>
    <s v="H"/>
    <n v="0"/>
  </r>
  <r>
    <s v="105713037"/>
    <s v="FORM00002"/>
    <x v="9"/>
    <s v="FORMADO"/>
    <x v="4"/>
    <x v="13"/>
    <s v="ELTROI05"/>
    <s v="COORTU02"/>
    <s v="B"/>
    <s v="10FORM01"/>
    <x v="0"/>
    <d v="2022-09-22T00:00:00"/>
    <x v="397"/>
    <x v="1"/>
    <s v="CUMPLE"/>
    <n v="2"/>
    <n v="3.4"/>
    <n v="-1.4"/>
    <n v="205"/>
    <s v="MIN"/>
    <n v="0.58823529411764708"/>
  </r>
  <r>
    <s v="105713037"/>
    <s v="FORM00002"/>
    <x v="9"/>
    <s v="FORMADO"/>
    <x v="3"/>
    <x v="14"/>
    <s v="ELECTI07"/>
    <s v="COORTU02"/>
    <s v="B"/>
    <s v="10FORM01"/>
    <x v="0"/>
    <d v="2022-09-22T00:00:00"/>
    <x v="399"/>
    <x v="1"/>
    <s v="CUMPLE"/>
    <n v="1.5"/>
    <n v="2"/>
    <n v="-0.5"/>
    <n v="2"/>
    <s v="H"/>
    <n v="0.75"/>
  </r>
  <r>
    <s v="105713037"/>
    <s v="FORM00002"/>
    <x v="9"/>
    <s v="FORMADO"/>
    <x v="6"/>
    <x v="36"/>
    <s v="ELECTI07"/>
    <s v="COORTU02"/>
    <s v="B"/>
    <s v="10FORM01"/>
    <x v="0"/>
    <d v="2022-09-22T00:00:00"/>
    <x v="399"/>
    <x v="1"/>
    <s v="CUMPLE"/>
    <n v="2.5"/>
    <n v="4"/>
    <n v="-1.5"/>
    <n v="4"/>
    <s v="H"/>
    <n v="0.625"/>
  </r>
  <r>
    <s v="105723810"/>
    <s v="20183406"/>
    <x v="1"/>
    <s v="EMPAQUE RIGIDO"/>
    <x v="3"/>
    <x v="5"/>
    <s v="ELECTI01"/>
    <s v="COORTU01"/>
    <s v="A"/>
    <s v="10EMPA17"/>
    <x v="0"/>
    <d v="2022-09-22T00:00:00"/>
    <x v="388"/>
    <x v="1"/>
    <s v="NO CUMPLE"/>
    <n v="2"/>
    <n v="1"/>
    <n v="1"/>
    <n v="1"/>
    <s v="H"/>
    <n v="2"/>
  </r>
  <r>
    <s v="105775242"/>
    <s v="FORM00001"/>
    <x v="8"/>
    <s v="FORMADO"/>
    <x v="1"/>
    <x v="14"/>
    <s v="MECANI21"/>
    <s v="COORTU02"/>
    <s v="B"/>
    <s v="10FORM01"/>
    <x v="0"/>
    <d v="2022-09-21T00:00:00"/>
    <x v="400"/>
    <x v="1"/>
    <s v="CUMPLE"/>
    <n v="5"/>
    <n v="8"/>
    <n v="-3"/>
    <n v="8"/>
    <s v="H"/>
    <n v="0.625"/>
  </r>
  <r>
    <s v="105775242"/>
    <s v="FORM00001"/>
    <x v="8"/>
    <s v="FORMADO"/>
    <x v="2"/>
    <x v="36"/>
    <s v="MECANI21"/>
    <s v="COORTU02"/>
    <s v="B"/>
    <s v="10FORM01"/>
    <x v="0"/>
    <d v="2022-09-21T00:00:00"/>
    <x v="395"/>
    <x v="1"/>
    <s v="NO CUMPLE"/>
    <n v="0.16"/>
    <n v="0.5"/>
    <n v="-0.33999999999999997"/>
    <n v="0.5"/>
    <s v="H"/>
    <n v="0.32"/>
  </r>
  <r>
    <s v="105775242"/>
    <s v="FORM00001"/>
    <x v="8"/>
    <s v="FORMADO"/>
    <x v="7"/>
    <x v="87"/>
    <s v="MECANI21"/>
    <s v="COORTU02"/>
    <s v="B"/>
    <s v="10FORM01"/>
    <x v="0"/>
    <d v="2022-09-21T00:00:00"/>
    <x v="392"/>
    <x v="1"/>
    <s v="NO CUMPLE"/>
    <n v="0.16"/>
    <n v="2"/>
    <n v="-1.84"/>
    <n v="2"/>
    <s v="H"/>
    <n v="0.08"/>
  </r>
  <r>
    <s v="105775242"/>
    <s v="FORM00001"/>
    <x v="8"/>
    <s v="FORMADO"/>
    <x v="5"/>
    <x v="36"/>
    <s v="INSTRI04"/>
    <s v="COORTU02"/>
    <s v="B"/>
    <s v="10FORM01"/>
    <x v="0"/>
    <d v="2022-09-21T00:00:00"/>
    <x v="0"/>
    <x v="0"/>
    <s v="NO CUMPLE"/>
    <n v="0"/>
    <n v="4"/>
    <n v="-4"/>
    <n v="4"/>
    <s v="H"/>
    <n v="0"/>
  </r>
  <r>
    <s v="105775242"/>
    <s v="FORM00001"/>
    <x v="8"/>
    <s v="FORMADO"/>
    <x v="4"/>
    <x v="13"/>
    <s v="ELTROI05"/>
    <s v="COORTU02"/>
    <s v="B"/>
    <s v="10FORM01"/>
    <x v="0"/>
    <d v="2022-09-21T00:00:00"/>
    <x v="398"/>
    <x v="1"/>
    <s v="NO CUMPLE"/>
    <n v="3"/>
    <n v="3.8"/>
    <n v="-0.79999999999999982"/>
    <n v="3.8"/>
    <s v="H"/>
    <n v="0.78947368421052633"/>
  </r>
  <r>
    <s v="105775242"/>
    <s v="FORM00001"/>
    <x v="8"/>
    <s v="FORMADO"/>
    <x v="3"/>
    <x v="14"/>
    <s v="ELECTINT"/>
    <s v="COORTU02"/>
    <s v="B"/>
    <s v="10FORM01"/>
    <x v="0"/>
    <d v="2022-09-21T00:00:00"/>
    <x v="0"/>
    <x v="0"/>
    <s v="NO CUMPLE"/>
    <n v="0"/>
    <n v="2"/>
    <n v="-2"/>
    <n v="2"/>
    <s v="H"/>
    <n v="0"/>
  </r>
  <r>
    <s v="105775242"/>
    <s v="FORM00001"/>
    <x v="8"/>
    <s v="FORMADO"/>
    <x v="6"/>
    <x v="36"/>
    <s v="ELECTINT"/>
    <s v="COORTU02"/>
    <s v="B"/>
    <s v="10FORM01"/>
    <x v="0"/>
    <d v="2022-09-21T00:00:00"/>
    <x v="0"/>
    <x v="0"/>
    <s v="NO CUMPLE"/>
    <n v="0"/>
    <n v="4"/>
    <n v="-4"/>
    <n v="4"/>
    <s v="H"/>
    <n v="0"/>
  </r>
  <r>
    <s v="105775242"/>
    <s v="FORM00001"/>
    <x v="8"/>
    <s v="FORMADO"/>
    <x v="11"/>
    <x v="37"/>
    <s v="ELECTINT"/>
    <s v="COORTU02"/>
    <s v="B"/>
    <s v="10FORM01"/>
    <x v="0"/>
    <d v="2022-09-21T00:00:00"/>
    <x v="0"/>
    <x v="0"/>
    <s v="NO CUMPLE"/>
    <n v="0"/>
    <n v="4"/>
    <n v="-4"/>
    <n v="4"/>
    <s v="H"/>
    <n v="0"/>
  </r>
  <r>
    <s v="105775242"/>
    <s v="FORM00001"/>
    <x v="8"/>
    <s v="FORMADO"/>
    <x v="0"/>
    <x v="42"/>
    <s v="ELECTINT"/>
    <s v="COORTU02"/>
    <s v="B"/>
    <s v="10FORM01"/>
    <x v="0"/>
    <d v="2022-09-21T00:00:00"/>
    <x v="0"/>
    <x v="0"/>
    <s v="NO CUMPLE"/>
    <n v="0"/>
    <n v="6"/>
    <n v="-6"/>
    <n v="6"/>
    <s v="H"/>
    <n v="0"/>
  </r>
  <r>
    <s v="105775257"/>
    <s v="EMPA00039"/>
    <x v="2"/>
    <s v="EMPAQUE"/>
    <x v="3"/>
    <x v="7"/>
    <s v="ELECTI11"/>
    <s v="COORTU01"/>
    <s v="B"/>
    <s v="10EMPA15"/>
    <x v="0"/>
    <d v="2022-09-21T00:00:00"/>
    <x v="400"/>
    <x v="1"/>
    <s v="CUMPLE"/>
    <n v="1"/>
    <n v="1"/>
    <n v="0"/>
    <n v="1"/>
    <s v="H"/>
    <n v="1"/>
  </r>
  <r>
    <s v="105798111"/>
    <s v="20388054"/>
    <x v="5"/>
    <s v="FORMADO"/>
    <x v="1"/>
    <x v="59"/>
    <s v="MECANINT"/>
    <s v="COORTU01"/>
    <s v="B"/>
    <s v="10FORM01"/>
    <x v="0"/>
    <d v="2022-09-16T00:00:00"/>
    <x v="0"/>
    <x v="0"/>
    <s v="NO CUMPLE"/>
    <n v="0"/>
    <n v="1"/>
    <n v="-1"/>
    <n v="1"/>
    <s v="H"/>
    <n v="0"/>
  </r>
  <r>
    <s v="105716127"/>
    <s v="EMPA00005"/>
    <x v="3"/>
    <s v="EMPAQUE"/>
    <x v="7"/>
    <x v="19"/>
    <s v="ELECTI03"/>
    <s v="COORTU01"/>
    <s v="B"/>
    <s v="10EMPA03"/>
    <x v="0"/>
    <d v="2022-09-14T00:00:00"/>
    <x v="401"/>
    <x v="1"/>
    <s v="CUMPLE"/>
    <n v="3"/>
    <n v="2"/>
    <n v="1"/>
    <n v="2"/>
    <s v="H"/>
    <n v="1.5"/>
  </r>
  <r>
    <s v="105716545"/>
    <s v="FORM00001"/>
    <x v="8"/>
    <s v="FORMADO"/>
    <x v="1"/>
    <x v="85"/>
    <s v="MECANI21"/>
    <s v="COORTU02"/>
    <s v="B"/>
    <s v="10FORM01"/>
    <x v="0"/>
    <d v="2022-09-13T00:00:00"/>
    <x v="401"/>
    <x v="1"/>
    <s v="CUMPLE"/>
    <n v="1"/>
    <n v="1"/>
    <n v="0"/>
    <n v="1"/>
    <s v="H"/>
    <n v="1"/>
  </r>
  <r>
    <s v="105716546"/>
    <s v="FORM00002"/>
    <x v="9"/>
    <s v="FORMADO"/>
    <x v="1"/>
    <x v="85"/>
    <s v="MECANI18"/>
    <s v="COORTU02"/>
    <s v="B"/>
    <s v="10FORM01"/>
    <x v="0"/>
    <d v="2022-09-13T00:00:00"/>
    <x v="0"/>
    <x v="0"/>
    <s v="NO CUMPLE"/>
    <n v="0"/>
    <n v="1"/>
    <n v="-1"/>
    <n v="1"/>
    <s v="H"/>
    <n v="0"/>
  </r>
  <r>
    <s v="105716130"/>
    <s v="20091108"/>
    <x v="7"/>
    <s v="LINEA DE LARGA VIDA"/>
    <x v="1"/>
    <x v="85"/>
    <s v="MECANI21"/>
    <s v="COORTU02"/>
    <s v="B"/>
    <s v="10FORM02"/>
    <x v="0"/>
    <d v="2022-09-12T00:00:00"/>
    <x v="402"/>
    <x v="1"/>
    <s v="CUMPLE"/>
    <n v="1"/>
    <n v="1"/>
    <n v="0"/>
    <n v="1"/>
    <s v="H"/>
    <n v="1"/>
  </r>
  <r>
    <s v="105705824"/>
    <s v="20183406"/>
    <x v="1"/>
    <s v="EMPAQUE RIGIDO"/>
    <x v="3"/>
    <x v="6"/>
    <s v="ELECTI10"/>
    <s v="COORTU03"/>
    <s v="A"/>
    <s v="10EMPA17"/>
    <x v="0"/>
    <d v="2022-09-08T00:00:00"/>
    <x v="403"/>
    <x v="1"/>
    <s v="CUMPLE"/>
    <n v="2"/>
    <n v="1"/>
    <n v="1"/>
    <n v="1"/>
    <s v="H"/>
    <n v="2"/>
  </r>
  <r>
    <s v="105730195"/>
    <s v="20091108"/>
    <x v="7"/>
    <s v="LINEA DE LARGA VIDA"/>
    <x v="1"/>
    <x v="14"/>
    <s v="MECANI21"/>
    <s v="COORTU02"/>
    <s v="B"/>
    <s v="10FORM02"/>
    <x v="0"/>
    <d v="2022-09-07T00:00:00"/>
    <x v="404"/>
    <x v="1"/>
    <s v="CUMPLE"/>
    <n v="4"/>
    <n v="8"/>
    <n v="-4"/>
    <n v="8"/>
    <s v="H"/>
    <n v="0.5"/>
  </r>
  <r>
    <s v="105678912"/>
    <s v="EMPA00039"/>
    <x v="2"/>
    <s v="EMPAQUE"/>
    <x v="1"/>
    <x v="1"/>
    <s v="MECANI20"/>
    <s v="COORTU01"/>
    <s v="B"/>
    <s v="10EMPA15"/>
    <x v="0"/>
    <d v="2022-09-07T00:00:00"/>
    <x v="376"/>
    <x v="1"/>
    <s v="NO CUMPLE"/>
    <n v="1"/>
    <n v="2"/>
    <n v="-1"/>
    <n v="2"/>
    <s v="H"/>
    <n v="0.5"/>
  </r>
  <r>
    <s v="105730195"/>
    <s v="20091108"/>
    <x v="7"/>
    <s v="LINEA DE LARGA VIDA"/>
    <x v="3"/>
    <x v="14"/>
    <s v="ELECTI07"/>
    <s v="COORTU02"/>
    <s v="B"/>
    <s v="10FORM02"/>
    <x v="0"/>
    <d v="2022-09-07T00:00:00"/>
    <x v="0"/>
    <x v="0"/>
    <s v="NO CUMPLE"/>
    <n v="0"/>
    <n v="2"/>
    <n v="-2"/>
    <n v="2"/>
    <s v="H"/>
    <n v="0"/>
  </r>
  <r>
    <s v="105798110"/>
    <s v="20388054"/>
    <x v="5"/>
    <s v="FORMADO"/>
    <x v="1"/>
    <x v="59"/>
    <s v="MECANINT"/>
    <s v="COORTU01"/>
    <s v="B"/>
    <s v="10FORM01"/>
    <x v="0"/>
    <d v="2022-09-02T00:00:00"/>
    <x v="0"/>
    <x v="0"/>
    <s v="NO CUMPLE"/>
    <n v="0"/>
    <n v="1"/>
    <n v="-1"/>
    <n v="1"/>
    <s v="H"/>
    <n v="0"/>
  </r>
  <r>
    <s v="105798110"/>
    <s v="20388054"/>
    <x v="5"/>
    <s v="FORMADO"/>
    <x v="3"/>
    <x v="14"/>
    <s v="MECANINT"/>
    <s v="COORTU01"/>
    <s v="B"/>
    <s v="10FORM01"/>
    <x v="0"/>
    <d v="2022-09-02T00:00:00"/>
    <x v="0"/>
    <x v="0"/>
    <s v="NO CUMPLE"/>
    <n v="0"/>
    <n v="3"/>
    <n v="-3"/>
    <n v="3"/>
    <s v="H"/>
    <n v="0"/>
  </r>
  <r>
    <s v="105666823"/>
    <s v="FORM00001"/>
    <x v="8"/>
    <s v="FORMADO"/>
    <x v="1"/>
    <x v="85"/>
    <s v="MECANI21"/>
    <s v="COORTU02"/>
    <s v="B"/>
    <s v="10FORM01"/>
    <x v="0"/>
    <d v="2022-09-01T00:00:00"/>
    <x v="405"/>
    <x v="1"/>
    <s v="CUMPLE"/>
    <n v="0.5"/>
    <n v="1"/>
    <n v="-0.5"/>
    <n v="1"/>
    <s v="H"/>
    <n v="0.5"/>
  </r>
  <r>
    <s v="105727887"/>
    <s v="EMPA00039"/>
    <x v="2"/>
    <s v="EMPAQUE"/>
    <x v="3"/>
    <x v="7"/>
    <s v="ELECTI03"/>
    <s v="COORTU01"/>
    <s v="B"/>
    <s v="10EMPA15"/>
    <x v="0"/>
    <d v="2022-09-01T00:00:00"/>
    <x v="406"/>
    <x v="1"/>
    <s v="CUMPLE"/>
    <n v="1"/>
    <n v="1"/>
    <n v="0"/>
    <n v="1"/>
    <s v="H"/>
    <n v="1"/>
  </r>
  <r>
    <s v="105664817"/>
    <s v="20183406"/>
    <x v="1"/>
    <s v="EMPAQUE RIGIDO"/>
    <x v="1"/>
    <x v="3"/>
    <s v="MECANI17"/>
    <s v="COORTU01"/>
    <s v="A"/>
    <s v="10EMPA17"/>
    <x v="0"/>
    <d v="2022-08-31T00:00:00"/>
    <x v="407"/>
    <x v="1"/>
    <s v="CUMPLE"/>
    <n v="1"/>
    <n v="1"/>
    <n v="0"/>
    <n v="1"/>
    <s v="H"/>
    <n v="1"/>
  </r>
  <r>
    <s v="105664817"/>
    <s v="20183406"/>
    <x v="1"/>
    <s v="EMPAQUE RIGIDO"/>
    <x v="2"/>
    <x v="4"/>
    <s v="INSTRI08"/>
    <s v="COORTU01"/>
    <s v="A"/>
    <s v="10EMPA17"/>
    <x v="0"/>
    <d v="2022-08-31T00:00:00"/>
    <x v="408"/>
    <x v="1"/>
    <s v="CUMPLE"/>
    <n v="1"/>
    <n v="1"/>
    <n v="0"/>
    <n v="1"/>
    <s v="H"/>
    <n v="1"/>
  </r>
  <r>
    <s v="105664817"/>
    <s v="20183406"/>
    <x v="1"/>
    <s v="EMPAQUE RIGIDO"/>
    <x v="3"/>
    <x v="5"/>
    <s v="ELECTI09"/>
    <s v="COORTU01"/>
    <s v="A"/>
    <s v="10EMPA17"/>
    <x v="0"/>
    <d v="2022-08-31T00:00:00"/>
    <x v="409"/>
    <x v="1"/>
    <s v="CUMPLE"/>
    <n v="1"/>
    <n v="1"/>
    <n v="0"/>
    <n v="1"/>
    <s v="H"/>
    <n v="1"/>
  </r>
  <r>
    <s v="105690874"/>
    <s v="FORM00001"/>
    <x v="8"/>
    <s v="FORMADO"/>
    <x v="1"/>
    <x v="85"/>
    <s v="MECANI21"/>
    <s v="COORTU02"/>
    <s v="B"/>
    <s v="10FORM01"/>
    <x v="0"/>
    <d v="2022-08-30T00:00:00"/>
    <x v="410"/>
    <x v="1"/>
    <s v="CUMPLE"/>
    <n v="0.5"/>
    <n v="1"/>
    <n v="-0.5"/>
    <n v="1"/>
    <s v="H"/>
    <n v="0.5"/>
  </r>
  <r>
    <s v="105690875"/>
    <s v="FORM00002"/>
    <x v="9"/>
    <s v="FORMADO"/>
    <x v="1"/>
    <x v="85"/>
    <s v="MECANI21"/>
    <s v="COORTU02"/>
    <s v="B"/>
    <s v="10FORM01"/>
    <x v="0"/>
    <d v="2022-08-30T00:00:00"/>
    <x v="410"/>
    <x v="1"/>
    <s v="CUMPLE"/>
    <n v="0.5"/>
    <n v="1"/>
    <n v="-0.5"/>
    <n v="1"/>
    <s v="H"/>
    <n v="0.5"/>
  </r>
  <r>
    <s v="105690282"/>
    <s v="20091108"/>
    <x v="7"/>
    <s v="LINEA DE LARGA VIDA"/>
    <x v="1"/>
    <x v="85"/>
    <s v="MECANI21"/>
    <s v="COORTU02"/>
    <s v="B"/>
    <s v="10FORM02"/>
    <x v="0"/>
    <d v="2022-08-29T00:00:00"/>
    <x v="411"/>
    <x v="1"/>
    <s v="CUMPLE"/>
    <n v="0.5"/>
    <n v="1"/>
    <n v="-0.5"/>
    <n v="1"/>
    <s v="H"/>
    <n v="0.5"/>
  </r>
  <r>
    <s v="105808044"/>
    <s v="20388054"/>
    <x v="5"/>
    <s v="FORMADO"/>
    <x v="1"/>
    <x v="59"/>
    <s v="MECANI21"/>
    <s v="COORTU01"/>
    <s v="B"/>
    <s v="10FORM01"/>
    <x v="0"/>
    <d v="2022-08-27T00:00:00"/>
    <x v="404"/>
    <x v="1"/>
    <s v="CUMPLE"/>
    <n v="1"/>
    <n v="1"/>
    <n v="0"/>
    <n v="1"/>
    <s v="H"/>
    <n v="1"/>
  </r>
  <r>
    <s v="105673345"/>
    <s v="20183406"/>
    <x v="1"/>
    <s v="EMPAQUE RIGIDO"/>
    <x v="1"/>
    <x v="1"/>
    <s v="MECANI17"/>
    <s v="COORTU03"/>
    <s v="A"/>
    <s v="10EMPA17"/>
    <x v="0"/>
    <d v="2022-08-25T00:00:00"/>
    <x v="407"/>
    <x v="1"/>
    <s v="CUMPLE"/>
    <n v="2"/>
    <n v="3"/>
    <n v="-1"/>
    <n v="3"/>
    <s v="H"/>
    <n v="0.66666666666666663"/>
  </r>
  <r>
    <s v="105394037"/>
    <s v="EMPA00039"/>
    <x v="2"/>
    <s v="EMPAQUE"/>
    <x v="1"/>
    <x v="40"/>
    <s v="LUBRIEXT"/>
    <s v="CORLUBEX"/>
    <s v="B"/>
    <s v="10EMPA15"/>
    <x v="1"/>
    <d v="2022-01-05T00:00:00"/>
    <x v="412"/>
    <x v="1"/>
    <s v="CUMPLE"/>
    <n v="0.3"/>
    <n v="0.3"/>
    <n v="0"/>
    <n v="0.3"/>
    <s v="H"/>
    <n v="1"/>
  </r>
  <r>
    <s v="105394037"/>
    <s v="EMPA00039"/>
    <x v="2"/>
    <s v="EMPAQUE"/>
    <x v="3"/>
    <x v="39"/>
    <s v="LUBRIEXT"/>
    <s v="CORLUBEX"/>
    <s v="B"/>
    <s v="10EMPA15"/>
    <x v="1"/>
    <d v="2022-01-05T00:00:00"/>
    <x v="412"/>
    <x v="1"/>
    <s v="CUMPLE"/>
    <n v="0.4"/>
    <n v="0.4"/>
    <n v="0"/>
    <n v="0.4"/>
    <s v="H"/>
    <n v="1"/>
  </r>
  <r>
    <s v="105394039"/>
    <s v="EMPA00005"/>
    <x v="3"/>
    <s v="EMPAQUE"/>
    <x v="1"/>
    <x v="38"/>
    <s v="LUBRIEXT"/>
    <s v="CORLUBEX"/>
    <s v="B"/>
    <s v="10EMPA03"/>
    <x v="1"/>
    <d v="2022-01-05T00:00:00"/>
    <x v="412"/>
    <x v="1"/>
    <s v="CUMPLE"/>
    <n v="0.3"/>
    <n v="0.3"/>
    <n v="0"/>
    <n v="0.3"/>
    <s v="H"/>
    <n v="1"/>
  </r>
  <r>
    <s v="105394039"/>
    <s v="EMPA00005"/>
    <x v="3"/>
    <s v="EMPAQUE"/>
    <x v="3"/>
    <x v="39"/>
    <s v="LUBRIEXT"/>
    <s v="CORLUBEX"/>
    <s v="B"/>
    <s v="10EMPA03"/>
    <x v="1"/>
    <d v="2022-01-05T00:00:00"/>
    <x v="412"/>
    <x v="1"/>
    <s v="CUMPLE"/>
    <n v="0.5"/>
    <n v="0.5"/>
    <n v="0"/>
    <n v="0.5"/>
    <s v="H"/>
    <n v="1"/>
  </r>
  <r>
    <s v="105395554"/>
    <s v="FORM00001"/>
    <x v="8"/>
    <s v="FORMADO"/>
    <x v="1"/>
    <x v="38"/>
    <s v="LUBRIEXT"/>
    <s v="CORLUBEX"/>
    <s v="C"/>
    <s v="10FORM01"/>
    <x v="1"/>
    <d v="2022-01-08T00:00:00"/>
    <x v="413"/>
    <x v="1"/>
    <s v="CUMPLE"/>
    <n v="0.3"/>
    <n v="0.3"/>
    <n v="0"/>
    <n v="0.3"/>
    <s v="H"/>
    <n v="1"/>
  </r>
  <r>
    <s v="105395554"/>
    <s v="FORM00001"/>
    <x v="8"/>
    <s v="FORMADO"/>
    <x v="3"/>
    <x v="39"/>
    <s v="LUBRIEXT"/>
    <s v="CORLUBEX"/>
    <s v="C"/>
    <s v="10FORM01"/>
    <x v="1"/>
    <d v="2022-01-08T00:00:00"/>
    <x v="413"/>
    <x v="1"/>
    <s v="CUMPLE"/>
    <n v="0.4"/>
    <n v="0.4"/>
    <n v="0"/>
    <n v="0.4"/>
    <s v="H"/>
    <n v="1"/>
  </r>
  <r>
    <s v="105395555"/>
    <s v="FORM00002"/>
    <x v="9"/>
    <s v="FORMADO"/>
    <x v="1"/>
    <x v="38"/>
    <s v="LUBRIEXT"/>
    <s v="CORLUBEX"/>
    <s v="C"/>
    <s v="10FORM01"/>
    <x v="1"/>
    <d v="2022-01-08T00:00:00"/>
    <x v="413"/>
    <x v="1"/>
    <s v="CUMPLE"/>
    <n v="0.3"/>
    <n v="0.3"/>
    <n v="0"/>
    <n v="0.3"/>
    <s v="H"/>
    <n v="1"/>
  </r>
  <r>
    <s v="105395555"/>
    <s v="FORM00002"/>
    <x v="9"/>
    <s v="FORMADO"/>
    <x v="3"/>
    <x v="39"/>
    <s v="LUBRIEXT"/>
    <s v="CORLUBEX"/>
    <s v="C"/>
    <s v="10FORM01"/>
    <x v="1"/>
    <d v="2022-01-08T00:00:00"/>
    <x v="413"/>
    <x v="1"/>
    <s v="CUMPLE"/>
    <n v="0.4"/>
    <n v="0.4"/>
    <n v="0"/>
    <n v="0.4"/>
    <s v="H"/>
    <n v="1"/>
  </r>
  <r>
    <s v="105395556"/>
    <s v="20091108"/>
    <x v="7"/>
    <s v="LINEA DE LARGA VIDA"/>
    <x v="1"/>
    <x v="38"/>
    <s v="LUBRIEXT"/>
    <s v="CORLUBEX"/>
    <s v="C"/>
    <s v="10FORM02"/>
    <x v="1"/>
    <d v="2022-01-08T00:00:00"/>
    <x v="413"/>
    <x v="1"/>
    <s v="CUMPLE"/>
    <n v="0.3"/>
    <n v="0.3"/>
    <n v="0"/>
    <n v="0.3"/>
    <s v="H"/>
    <n v="1"/>
  </r>
  <r>
    <s v="105395556"/>
    <s v="20091108"/>
    <x v="7"/>
    <s v="LINEA DE LARGA VIDA"/>
    <x v="3"/>
    <x v="39"/>
    <s v="LUBRIEXT"/>
    <s v="CORLUBEX"/>
    <s v="C"/>
    <s v="10FORM02"/>
    <x v="1"/>
    <d v="2022-01-08T00:00:00"/>
    <x v="413"/>
    <x v="1"/>
    <s v="CUMPLE"/>
    <n v="0.4"/>
    <n v="0.4"/>
    <n v="0"/>
    <n v="0.4"/>
    <s v="H"/>
    <n v="1"/>
  </r>
  <r>
    <s v="105402936"/>
    <s v="20183406"/>
    <x v="1"/>
    <s v="EMPAQUE RIGIDO"/>
    <x v="1"/>
    <x v="38"/>
    <s v="LUBRIEXT"/>
    <s v="CORLUBEX"/>
    <s v="B"/>
    <s v="10EMPA17"/>
    <x v="1"/>
    <d v="2022-01-10T00:00:00"/>
    <x v="414"/>
    <x v="1"/>
    <s v="CUMPLE"/>
    <n v="0.3"/>
    <n v="0.3"/>
    <n v="0"/>
    <n v="0.3"/>
    <s v="H"/>
    <n v="1"/>
  </r>
  <r>
    <s v="105407169"/>
    <s v="EMPA00039"/>
    <x v="2"/>
    <s v="EMPAQUE"/>
    <x v="1"/>
    <x v="40"/>
    <s v="LUBRIEXT"/>
    <s v="CORLUBEX"/>
    <s v="B"/>
    <s v="10EMPA15"/>
    <x v="1"/>
    <d v="2022-01-12T00:00:00"/>
    <x v="0"/>
    <x v="0"/>
    <s v="NO CUMPLE"/>
    <n v="0"/>
    <n v="0.3"/>
    <n v="-0.3"/>
    <n v="0.3"/>
    <s v="H"/>
    <n v="0"/>
  </r>
  <r>
    <s v="105416934"/>
    <s v="EMPA00039"/>
    <x v="2"/>
    <s v="EMPAQUE"/>
    <x v="1"/>
    <x v="40"/>
    <s v="LUBRIEXT"/>
    <s v="CORLUBEX"/>
    <s v="B"/>
    <s v="10EMPA15"/>
    <x v="1"/>
    <d v="2022-01-19T00:00:00"/>
    <x v="415"/>
    <x v="1"/>
    <s v="CUMPLE"/>
    <n v="0.3"/>
    <n v="0.3"/>
    <n v="0"/>
    <n v="0.3"/>
    <s v="H"/>
    <n v="1"/>
  </r>
  <r>
    <s v="105416936"/>
    <s v="EMPA00005"/>
    <x v="3"/>
    <s v="EMPAQUE"/>
    <x v="1"/>
    <x v="38"/>
    <s v="LUBRIEXT"/>
    <s v="CORLUBEX"/>
    <s v="B"/>
    <s v="10EMPA03"/>
    <x v="1"/>
    <d v="2022-01-19T00:00:00"/>
    <x v="415"/>
    <x v="1"/>
    <s v="CUMPLE"/>
    <n v="0.3"/>
    <n v="0.3"/>
    <n v="0"/>
    <n v="0.3"/>
    <s v="H"/>
    <n v="1"/>
  </r>
  <r>
    <s v="105418365"/>
    <s v="FORM00001"/>
    <x v="8"/>
    <s v="FORMADO"/>
    <x v="1"/>
    <x v="38"/>
    <s v="LUBRIEXT"/>
    <s v="CORLUBEX"/>
    <s v="C"/>
    <s v="10FORM01"/>
    <x v="1"/>
    <d v="2022-01-22T00:00:00"/>
    <x v="416"/>
    <x v="1"/>
    <s v="CUMPLE"/>
    <n v="0.3"/>
    <n v="0.3"/>
    <n v="0"/>
    <n v="0.3"/>
    <s v="H"/>
    <n v="1"/>
  </r>
  <r>
    <s v="105418366"/>
    <s v="FORM00002"/>
    <x v="9"/>
    <s v="FORMADO"/>
    <x v="1"/>
    <x v="38"/>
    <s v="LUBRIEXT"/>
    <s v="CORLUBEX"/>
    <s v="C"/>
    <s v="10FORM01"/>
    <x v="1"/>
    <d v="2022-01-22T00:00:00"/>
    <x v="416"/>
    <x v="1"/>
    <s v="CUMPLE"/>
    <n v="0.3"/>
    <n v="0.3"/>
    <n v="0"/>
    <n v="0.3"/>
    <s v="H"/>
    <n v="1"/>
  </r>
  <r>
    <s v="105418367"/>
    <s v="20091108"/>
    <x v="7"/>
    <s v="LINEA DE LARGA VIDA"/>
    <x v="1"/>
    <x v="38"/>
    <s v="LUBRIEXT"/>
    <s v="CORLUBEX"/>
    <s v="C"/>
    <s v="10FORM02"/>
    <x v="1"/>
    <d v="2022-01-22T00:00:00"/>
    <x v="416"/>
    <x v="1"/>
    <s v="CUMPLE"/>
    <n v="0.3"/>
    <n v="0.3"/>
    <n v="0"/>
    <n v="0.3"/>
    <s v="H"/>
    <n v="1"/>
  </r>
  <r>
    <s v="105426048"/>
    <s v="20183406"/>
    <x v="1"/>
    <s v="EMPAQUE RIGIDO"/>
    <x v="1"/>
    <x v="38"/>
    <s v="LUBRIEXT"/>
    <s v="CORLUBEX"/>
    <s v="B"/>
    <s v="10EMPA17"/>
    <x v="1"/>
    <d v="2022-01-24T00:00:00"/>
    <x v="417"/>
    <x v="1"/>
    <s v="CUMPLE"/>
    <n v="0.3"/>
    <n v="0.3"/>
    <n v="0"/>
    <n v="0.3"/>
    <s v="H"/>
    <n v="1"/>
  </r>
  <r>
    <s v="105431351"/>
    <s v="EMPA00039"/>
    <x v="2"/>
    <s v="EMPAQUE"/>
    <x v="1"/>
    <x v="40"/>
    <s v="LUBRIEXT"/>
    <s v="CORLUBEX"/>
    <s v="B"/>
    <s v="10EMPA15"/>
    <x v="1"/>
    <d v="2022-01-26T00:00:00"/>
    <x v="418"/>
    <x v="1"/>
    <s v="CUMPLE"/>
    <n v="0.3"/>
    <n v="0.3"/>
    <n v="0"/>
    <n v="0.3"/>
    <s v="H"/>
    <n v="1"/>
  </r>
  <r>
    <s v="105443027"/>
    <s v="EMPA00039"/>
    <x v="2"/>
    <s v="EMPAQUE"/>
    <x v="1"/>
    <x v="40"/>
    <s v="LUBRIEXT"/>
    <s v="CORLUBEX"/>
    <s v="B"/>
    <s v="10EMPA15"/>
    <x v="1"/>
    <d v="2022-02-02T00:00:00"/>
    <x v="419"/>
    <x v="1"/>
    <s v="CUMPLE"/>
    <n v="0.3"/>
    <n v="0.3"/>
    <n v="0"/>
    <n v="0.3"/>
    <s v="H"/>
    <n v="1"/>
  </r>
  <r>
    <s v="105443027"/>
    <s v="EMPA00039"/>
    <x v="2"/>
    <s v="EMPAQUE"/>
    <x v="3"/>
    <x v="39"/>
    <s v="LUBRIEXT"/>
    <s v="CORLUBEX"/>
    <s v="B"/>
    <s v="10EMPA15"/>
    <x v="1"/>
    <d v="2022-02-02T00:00:00"/>
    <x v="419"/>
    <x v="1"/>
    <s v="CUMPLE"/>
    <n v="0.4"/>
    <n v="0.4"/>
    <n v="0"/>
    <n v="0.4"/>
    <s v="H"/>
    <n v="1"/>
  </r>
  <r>
    <s v="105443029"/>
    <s v="EMPA00005"/>
    <x v="3"/>
    <s v="EMPAQUE"/>
    <x v="1"/>
    <x v="38"/>
    <s v="LUBRIEXT"/>
    <s v="CORLUBEX"/>
    <s v="B"/>
    <s v="10EMPA03"/>
    <x v="1"/>
    <d v="2022-02-02T00:00:00"/>
    <x v="419"/>
    <x v="1"/>
    <s v="CUMPLE"/>
    <n v="0.3"/>
    <n v="0.3"/>
    <n v="0"/>
    <n v="0.3"/>
    <s v="H"/>
    <n v="1"/>
  </r>
  <r>
    <s v="105443029"/>
    <s v="EMPA00005"/>
    <x v="3"/>
    <s v="EMPAQUE"/>
    <x v="3"/>
    <x v="39"/>
    <s v="LUBRIEXT"/>
    <s v="CORLUBEX"/>
    <s v="B"/>
    <s v="10EMPA03"/>
    <x v="1"/>
    <d v="2022-02-02T00:00:00"/>
    <x v="419"/>
    <x v="1"/>
    <s v="CUMPLE"/>
    <n v="0.5"/>
    <n v="0.5"/>
    <n v="0"/>
    <n v="0.5"/>
    <s v="H"/>
    <n v="1"/>
  </r>
  <r>
    <s v="105444439"/>
    <s v="FORM00001"/>
    <x v="8"/>
    <s v="FORMADO"/>
    <x v="1"/>
    <x v="38"/>
    <s v="LUBRIEXT"/>
    <s v="CORLUBEX"/>
    <s v="C"/>
    <s v="10FORM01"/>
    <x v="1"/>
    <d v="2022-02-05T00:00:00"/>
    <x v="420"/>
    <x v="1"/>
    <s v="CUMPLE"/>
    <n v="0.3"/>
    <n v="0.3"/>
    <n v="0"/>
    <n v="0.3"/>
    <s v="H"/>
    <n v="1"/>
  </r>
  <r>
    <s v="105444439"/>
    <s v="FORM00001"/>
    <x v="8"/>
    <s v="FORMADO"/>
    <x v="3"/>
    <x v="39"/>
    <s v="LUBRIEXT"/>
    <s v="CORLUBEX"/>
    <s v="C"/>
    <s v="10FORM01"/>
    <x v="1"/>
    <d v="2022-02-05T00:00:00"/>
    <x v="420"/>
    <x v="1"/>
    <s v="CUMPLE"/>
    <n v="0.4"/>
    <n v="0.4"/>
    <n v="0"/>
    <n v="0.4"/>
    <s v="H"/>
    <n v="1"/>
  </r>
  <r>
    <s v="105444440"/>
    <s v="FORM00002"/>
    <x v="9"/>
    <s v="FORMADO"/>
    <x v="1"/>
    <x v="38"/>
    <s v="LUBRIEXT"/>
    <s v="CORLUBEX"/>
    <s v="C"/>
    <s v="10FORM01"/>
    <x v="1"/>
    <d v="2022-02-05T00:00:00"/>
    <x v="420"/>
    <x v="1"/>
    <s v="CUMPLE"/>
    <n v="0.3"/>
    <n v="0.3"/>
    <n v="0"/>
    <n v="0.3"/>
    <s v="H"/>
    <n v="1"/>
  </r>
  <r>
    <s v="105444440"/>
    <s v="FORM00002"/>
    <x v="9"/>
    <s v="FORMADO"/>
    <x v="3"/>
    <x v="39"/>
    <s v="LUBRIEXT"/>
    <s v="CORLUBEX"/>
    <s v="C"/>
    <s v="10FORM01"/>
    <x v="1"/>
    <d v="2022-02-05T00:00:00"/>
    <x v="420"/>
    <x v="1"/>
    <s v="CUMPLE"/>
    <n v="0.4"/>
    <n v="0.4"/>
    <n v="0"/>
    <n v="0.4"/>
    <s v="H"/>
    <n v="1"/>
  </r>
  <r>
    <s v="105444441"/>
    <s v="20091108"/>
    <x v="7"/>
    <s v="LINEA DE LARGA VIDA"/>
    <x v="1"/>
    <x v="38"/>
    <s v="LUBRIEXT"/>
    <s v="CORLUBEX"/>
    <s v="C"/>
    <s v="10FORM02"/>
    <x v="1"/>
    <d v="2022-02-05T00:00:00"/>
    <x v="420"/>
    <x v="1"/>
    <s v="CUMPLE"/>
    <n v="0.3"/>
    <n v="0.3"/>
    <n v="0"/>
    <n v="0.3"/>
    <s v="H"/>
    <n v="1"/>
  </r>
  <r>
    <s v="105444441"/>
    <s v="20091108"/>
    <x v="7"/>
    <s v="LINEA DE LARGA VIDA"/>
    <x v="3"/>
    <x v="39"/>
    <s v="LUBRIEXT"/>
    <s v="CORLUBEX"/>
    <s v="C"/>
    <s v="10FORM02"/>
    <x v="1"/>
    <d v="2022-02-05T00:00:00"/>
    <x v="420"/>
    <x v="1"/>
    <s v="CUMPLE"/>
    <n v="0.4"/>
    <n v="0.4"/>
    <n v="0"/>
    <n v="0.4"/>
    <s v="H"/>
    <n v="1"/>
  </r>
  <r>
    <s v="105449610"/>
    <s v="20183406"/>
    <x v="1"/>
    <s v="EMPAQUE RIGIDO"/>
    <x v="1"/>
    <x v="38"/>
    <s v="LUBRIEXT"/>
    <s v="CORLUBEX"/>
    <s v="B"/>
    <s v="10EMPA17"/>
    <x v="1"/>
    <d v="2022-02-07T00:00:00"/>
    <x v="421"/>
    <x v="1"/>
    <s v="CUMPLE"/>
    <n v="0.3"/>
    <n v="0.3"/>
    <n v="0"/>
    <n v="0.3"/>
    <s v="H"/>
    <n v="1"/>
  </r>
  <r>
    <s v="105452682"/>
    <s v="EMPA00039"/>
    <x v="2"/>
    <s v="EMPAQUE"/>
    <x v="1"/>
    <x v="40"/>
    <s v="LUBRIEXT"/>
    <s v="CORLUBEX"/>
    <s v="B"/>
    <s v="10EMPA15"/>
    <x v="1"/>
    <d v="2022-02-09T00:00:00"/>
    <x v="422"/>
    <x v="1"/>
    <s v="CUMPLE"/>
    <n v="0.3"/>
    <n v="0.3"/>
    <n v="0"/>
    <n v="0.3"/>
    <s v="H"/>
    <n v="1"/>
  </r>
  <r>
    <s v="105462449"/>
    <s v="EMPA00039"/>
    <x v="2"/>
    <s v="EMPAQUE"/>
    <x v="1"/>
    <x v="40"/>
    <s v="LUBRIEXT"/>
    <s v="CORLUBEX"/>
    <s v="B"/>
    <s v="10EMPA15"/>
    <x v="1"/>
    <d v="2022-02-16T00:00:00"/>
    <x v="423"/>
    <x v="1"/>
    <s v="CUMPLE"/>
    <n v="0.3"/>
    <n v="0.3"/>
    <n v="0"/>
    <n v="0.3"/>
    <s v="H"/>
    <n v="1"/>
  </r>
  <r>
    <s v="105462451"/>
    <s v="EMPA00005"/>
    <x v="3"/>
    <s v="EMPAQUE"/>
    <x v="1"/>
    <x v="38"/>
    <s v="LUBRIEXT"/>
    <s v="CORLUBEX"/>
    <s v="B"/>
    <s v="10EMPA03"/>
    <x v="1"/>
    <d v="2022-02-16T00:00:00"/>
    <x v="423"/>
    <x v="1"/>
    <s v="CUMPLE"/>
    <n v="0.3"/>
    <n v="0.3"/>
    <n v="0"/>
    <n v="0.3"/>
    <s v="H"/>
    <n v="1"/>
  </r>
  <r>
    <s v="105463828"/>
    <s v="FORM00001"/>
    <x v="8"/>
    <s v="FORMADO"/>
    <x v="1"/>
    <x v="38"/>
    <s v="LUBRIEXT"/>
    <s v="CORLUBEX"/>
    <s v="C"/>
    <s v="10FORM01"/>
    <x v="1"/>
    <d v="2022-02-19T00:00:00"/>
    <x v="424"/>
    <x v="1"/>
    <s v="CUMPLE"/>
    <n v="0.3"/>
    <n v="0.3"/>
    <n v="0"/>
    <n v="0.3"/>
    <s v="H"/>
    <n v="1"/>
  </r>
  <r>
    <s v="105463829"/>
    <s v="FORM00002"/>
    <x v="9"/>
    <s v="FORMADO"/>
    <x v="1"/>
    <x v="38"/>
    <s v="LUBRIEXT"/>
    <s v="CORLUBEX"/>
    <s v="C"/>
    <s v="10FORM01"/>
    <x v="1"/>
    <d v="2022-02-19T00:00:00"/>
    <x v="424"/>
    <x v="1"/>
    <s v="CUMPLE"/>
    <n v="0.3"/>
    <n v="0.3"/>
    <n v="0"/>
    <n v="0.3"/>
    <s v="H"/>
    <n v="1"/>
  </r>
  <r>
    <s v="105463830"/>
    <s v="20091108"/>
    <x v="7"/>
    <s v="LINEA DE LARGA VIDA"/>
    <x v="1"/>
    <x v="38"/>
    <s v="LUBRIEXT"/>
    <s v="CORLUBEX"/>
    <s v="C"/>
    <s v="10FORM02"/>
    <x v="1"/>
    <d v="2022-02-19T00:00:00"/>
    <x v="424"/>
    <x v="1"/>
    <s v="CUMPLE"/>
    <n v="0.3"/>
    <n v="0.3"/>
    <n v="0"/>
    <n v="0.3"/>
    <s v="H"/>
    <n v="1"/>
  </r>
  <r>
    <s v="105469783"/>
    <s v="20183406"/>
    <x v="1"/>
    <s v="EMPAQUE RIGIDO"/>
    <x v="1"/>
    <x v="38"/>
    <s v="LUBRIEXT"/>
    <s v="CORLUBEX"/>
    <s v="B"/>
    <s v="10EMPA17"/>
    <x v="1"/>
    <d v="2022-02-21T00:00:00"/>
    <x v="425"/>
    <x v="1"/>
    <s v="CUMPLE"/>
    <n v="0.3"/>
    <n v="0.3"/>
    <n v="0"/>
    <n v="0.3"/>
    <s v="H"/>
    <n v="1"/>
  </r>
  <r>
    <s v="105474124"/>
    <s v="EMPA00039"/>
    <x v="2"/>
    <s v="EMPAQUE"/>
    <x v="1"/>
    <x v="40"/>
    <s v="LUBRIEXT"/>
    <s v="CORLUBEX"/>
    <s v="B"/>
    <s v="10EMPA15"/>
    <x v="1"/>
    <d v="2022-02-23T00:00:00"/>
    <x v="426"/>
    <x v="1"/>
    <s v="CUMPLE"/>
    <n v="0.6"/>
    <n v="0.3"/>
    <n v="0.3"/>
    <n v="0.3"/>
    <s v="H"/>
    <n v="2"/>
  </r>
  <r>
    <s v="105482866"/>
    <s v="EMPA00039"/>
    <x v="2"/>
    <s v="EMPAQUE"/>
    <x v="1"/>
    <x v="40"/>
    <s v="LUBRIEXT"/>
    <s v="CORLUBEX"/>
    <s v="B"/>
    <s v="10EMPA15"/>
    <x v="1"/>
    <d v="2022-03-02T00:00:00"/>
    <x v="427"/>
    <x v="1"/>
    <s v="CUMPLE"/>
    <n v="0.3"/>
    <n v="0.3"/>
    <n v="0"/>
    <n v="0.3"/>
    <s v="H"/>
    <n v="1"/>
  </r>
  <r>
    <s v="105482866"/>
    <s v="EMPA00039"/>
    <x v="2"/>
    <s v="EMPAQUE"/>
    <x v="3"/>
    <x v="39"/>
    <s v="LUBRIEXT"/>
    <s v="CORLUBEX"/>
    <s v="B"/>
    <s v="10EMPA15"/>
    <x v="1"/>
    <d v="2022-03-02T00:00:00"/>
    <x v="427"/>
    <x v="1"/>
    <s v="CUMPLE"/>
    <n v="0.4"/>
    <n v="0.4"/>
    <n v="0"/>
    <n v="0.4"/>
    <s v="H"/>
    <n v="1"/>
  </r>
  <r>
    <s v="105482868"/>
    <s v="EMPA00005"/>
    <x v="3"/>
    <s v="EMPAQUE"/>
    <x v="1"/>
    <x v="38"/>
    <s v="LUBRIEXT"/>
    <s v="CORLUBEX"/>
    <s v="B"/>
    <s v="10EMPA03"/>
    <x v="1"/>
    <d v="2022-03-02T00:00:00"/>
    <x v="427"/>
    <x v="1"/>
    <s v="CUMPLE"/>
    <n v="0.3"/>
    <n v="0.3"/>
    <n v="0"/>
    <n v="0.3"/>
    <s v="H"/>
    <n v="1"/>
  </r>
  <r>
    <s v="105482868"/>
    <s v="EMPA00005"/>
    <x v="3"/>
    <s v="EMPAQUE"/>
    <x v="3"/>
    <x v="39"/>
    <s v="LUBRIEXT"/>
    <s v="CORLUBEX"/>
    <s v="B"/>
    <s v="10EMPA03"/>
    <x v="1"/>
    <d v="2022-03-02T00:00:00"/>
    <x v="427"/>
    <x v="1"/>
    <s v="CUMPLE"/>
    <n v="0.5"/>
    <n v="0.5"/>
    <n v="0"/>
    <n v="0.5"/>
    <s v="H"/>
    <n v="1"/>
  </r>
  <r>
    <s v="105483246"/>
    <s v="FORM00001"/>
    <x v="8"/>
    <s v="FORMADO"/>
    <x v="1"/>
    <x v="38"/>
    <s v="LUBRIEXT"/>
    <s v="CORLUBEX"/>
    <s v="C"/>
    <s v="10FORM01"/>
    <x v="1"/>
    <d v="2022-03-05T00:00:00"/>
    <x v="428"/>
    <x v="1"/>
    <s v="CUMPLE"/>
    <n v="0.3"/>
    <n v="0.3"/>
    <n v="0"/>
    <n v="0.3"/>
    <s v="H"/>
    <n v="1"/>
  </r>
  <r>
    <s v="105483246"/>
    <s v="FORM00001"/>
    <x v="8"/>
    <s v="FORMADO"/>
    <x v="3"/>
    <x v="39"/>
    <s v="LUBRIEXT"/>
    <s v="CORLUBEX"/>
    <s v="C"/>
    <s v="10FORM01"/>
    <x v="1"/>
    <d v="2022-03-05T00:00:00"/>
    <x v="428"/>
    <x v="1"/>
    <s v="CUMPLE"/>
    <n v="0.4"/>
    <n v="0.4"/>
    <n v="0"/>
    <n v="0.4"/>
    <s v="H"/>
    <n v="1"/>
  </r>
  <r>
    <s v="105483247"/>
    <s v="FORM00002"/>
    <x v="9"/>
    <s v="FORMADO"/>
    <x v="1"/>
    <x v="38"/>
    <s v="LUBRIEXT"/>
    <s v="CORLUBEX"/>
    <s v="C"/>
    <s v="10FORM01"/>
    <x v="1"/>
    <d v="2022-03-05T00:00:00"/>
    <x v="428"/>
    <x v="1"/>
    <s v="CUMPLE"/>
    <n v="0.3"/>
    <n v="0.3"/>
    <n v="0"/>
    <n v="0.3"/>
    <s v="H"/>
    <n v="1"/>
  </r>
  <r>
    <s v="105483247"/>
    <s v="FORM00002"/>
    <x v="9"/>
    <s v="FORMADO"/>
    <x v="3"/>
    <x v="39"/>
    <s v="LUBRIEXT"/>
    <s v="CORLUBEX"/>
    <s v="C"/>
    <s v="10FORM01"/>
    <x v="1"/>
    <d v="2022-03-05T00:00:00"/>
    <x v="428"/>
    <x v="1"/>
    <s v="CUMPLE"/>
    <n v="0.4"/>
    <n v="0.4"/>
    <n v="0"/>
    <n v="0.4"/>
    <s v="H"/>
    <n v="1"/>
  </r>
  <r>
    <s v="105483248"/>
    <s v="20091108"/>
    <x v="7"/>
    <s v="LINEA DE LARGA VIDA"/>
    <x v="1"/>
    <x v="38"/>
    <s v="LUBRIEXT"/>
    <s v="CORLUBEX"/>
    <s v="C"/>
    <s v="10FORM02"/>
    <x v="1"/>
    <d v="2022-03-05T00:00:00"/>
    <x v="428"/>
    <x v="1"/>
    <s v="CUMPLE"/>
    <n v="0.3"/>
    <n v="0.3"/>
    <n v="0"/>
    <n v="0.3"/>
    <s v="H"/>
    <n v="1"/>
  </r>
  <r>
    <s v="105483248"/>
    <s v="20091108"/>
    <x v="7"/>
    <s v="LINEA DE LARGA VIDA"/>
    <x v="3"/>
    <x v="39"/>
    <s v="LUBRIEXT"/>
    <s v="CORLUBEX"/>
    <s v="C"/>
    <s v="10FORM02"/>
    <x v="1"/>
    <d v="2022-03-05T00:00:00"/>
    <x v="428"/>
    <x v="1"/>
    <s v="CUMPLE"/>
    <n v="0.4"/>
    <n v="0.4"/>
    <n v="0"/>
    <n v="0.4"/>
    <s v="H"/>
    <n v="1"/>
  </r>
  <r>
    <s v="105489112"/>
    <s v="20183406"/>
    <x v="1"/>
    <s v="EMPAQUE RIGIDO"/>
    <x v="1"/>
    <x v="38"/>
    <s v="LUBRIEXT"/>
    <s v="CORLUBEX"/>
    <s v="B"/>
    <s v="10EMPA17"/>
    <x v="1"/>
    <d v="2022-03-07T00:00:00"/>
    <x v="429"/>
    <x v="1"/>
    <s v="CUMPLE"/>
    <n v="0.3"/>
    <n v="0.3"/>
    <n v="0"/>
    <n v="0.3"/>
    <s v="H"/>
    <n v="1"/>
  </r>
  <r>
    <s v="105495130"/>
    <s v="EMPA00039"/>
    <x v="2"/>
    <s v="EMPAQUE"/>
    <x v="1"/>
    <x v="40"/>
    <s v="LUBRIEXT"/>
    <s v="CORLUBEX"/>
    <s v="B"/>
    <s v="10EMPA15"/>
    <x v="1"/>
    <d v="2022-03-09T00:00:00"/>
    <x v="430"/>
    <x v="1"/>
    <s v="CUMPLE"/>
    <n v="0.3"/>
    <n v="0.3"/>
    <n v="0"/>
    <n v="0.3"/>
    <s v="H"/>
    <n v="1"/>
  </r>
  <r>
    <s v="105503575"/>
    <s v="EMPA00039"/>
    <x v="2"/>
    <s v="EMPAQUE"/>
    <x v="1"/>
    <x v="40"/>
    <s v="LUBRIEXT"/>
    <s v="CORLUBEX"/>
    <s v="B"/>
    <s v="10EMPA15"/>
    <x v="1"/>
    <d v="2022-03-16T00:00:00"/>
    <x v="431"/>
    <x v="1"/>
    <s v="CUMPLE"/>
    <n v="0.3"/>
    <n v="0.3"/>
    <n v="0"/>
    <n v="0.3"/>
    <s v="H"/>
    <n v="1"/>
  </r>
  <r>
    <s v="105503577"/>
    <s v="EMPA00005"/>
    <x v="3"/>
    <s v="EMPAQUE"/>
    <x v="1"/>
    <x v="38"/>
    <s v="LUBRIEXT"/>
    <s v="CORLUBEX"/>
    <s v="B"/>
    <s v="10EMPA03"/>
    <x v="1"/>
    <d v="2022-03-16T00:00:00"/>
    <x v="431"/>
    <x v="1"/>
    <s v="CUMPLE"/>
    <n v="0.3"/>
    <n v="0.3"/>
    <n v="0"/>
    <n v="0.3"/>
    <s v="H"/>
    <n v="1"/>
  </r>
  <r>
    <s v="105504607"/>
    <s v="FORM00001"/>
    <x v="8"/>
    <s v="FORMADO"/>
    <x v="1"/>
    <x v="38"/>
    <s v="LUBRIEXT"/>
    <s v="CORLUBEX"/>
    <s v="C"/>
    <s v="10FORM01"/>
    <x v="1"/>
    <d v="2022-03-19T00:00:00"/>
    <x v="432"/>
    <x v="1"/>
    <s v="CUMPLE"/>
    <n v="0.3"/>
    <n v="0.3"/>
    <n v="0"/>
    <n v="0.3"/>
    <s v="H"/>
    <n v="1"/>
  </r>
  <r>
    <s v="105504608"/>
    <s v="FORM00002"/>
    <x v="9"/>
    <s v="FORMADO"/>
    <x v="1"/>
    <x v="38"/>
    <s v="LUBRIEXT"/>
    <s v="CORLUBEX"/>
    <s v="C"/>
    <s v="10FORM01"/>
    <x v="1"/>
    <d v="2022-03-19T00:00:00"/>
    <x v="432"/>
    <x v="1"/>
    <s v="CUMPLE"/>
    <n v="0.3"/>
    <n v="0.3"/>
    <n v="0"/>
    <n v="0.3"/>
    <s v="H"/>
    <n v="1"/>
  </r>
  <r>
    <s v="105504609"/>
    <s v="20091108"/>
    <x v="7"/>
    <s v="LINEA DE LARGA VIDA"/>
    <x v="1"/>
    <x v="38"/>
    <s v="LUBRIEXT"/>
    <s v="CORLUBEX"/>
    <s v="C"/>
    <s v="10FORM02"/>
    <x v="1"/>
    <d v="2022-03-19T00:00:00"/>
    <x v="432"/>
    <x v="1"/>
    <s v="CUMPLE"/>
    <n v="0.3"/>
    <n v="0.3"/>
    <n v="0"/>
    <n v="0.3"/>
    <s v="H"/>
    <n v="1"/>
  </r>
  <r>
    <s v="105510586"/>
    <s v="20183406"/>
    <x v="1"/>
    <s v="EMPAQUE RIGIDO"/>
    <x v="1"/>
    <x v="38"/>
    <s v="LUBRIEXT"/>
    <s v="CORLUBEX"/>
    <s v="B"/>
    <s v="10EMPA17"/>
    <x v="1"/>
    <d v="2022-03-21T00:00:00"/>
    <x v="433"/>
    <x v="1"/>
    <s v="CUMPLE"/>
    <n v="0.3"/>
    <n v="0.3"/>
    <n v="0"/>
    <n v="0.3"/>
    <s v="H"/>
    <n v="1"/>
  </r>
  <r>
    <s v="105514203"/>
    <s v="EMPA00039"/>
    <x v="2"/>
    <s v="EMPAQUE"/>
    <x v="1"/>
    <x v="40"/>
    <s v="LUBRIEXT"/>
    <s v="CORLUBEX"/>
    <s v="B"/>
    <s v="10EMPA15"/>
    <x v="1"/>
    <d v="2022-03-23T00:00:00"/>
    <x v="434"/>
    <x v="1"/>
    <s v="CUMPLE"/>
    <n v="0.3"/>
    <n v="0.3"/>
    <n v="0"/>
    <n v="0.3"/>
    <s v="H"/>
    <n v="1"/>
  </r>
  <r>
    <s v="105529183"/>
    <s v="EMPA00039"/>
    <x v="2"/>
    <s v="EMPAQUE"/>
    <x v="1"/>
    <x v="40"/>
    <s v="LUBRIEXT"/>
    <s v="CORLUBEX"/>
    <s v="B"/>
    <s v="10EMPA15"/>
    <x v="1"/>
    <d v="2022-03-30T00:00:00"/>
    <x v="435"/>
    <x v="1"/>
    <s v="CUMPLE"/>
    <n v="0.3"/>
    <n v="0.3"/>
    <n v="0"/>
    <n v="0.3"/>
    <s v="H"/>
    <n v="1"/>
  </r>
  <r>
    <s v="105529183"/>
    <s v="EMPA00039"/>
    <x v="2"/>
    <s v="EMPAQUE"/>
    <x v="3"/>
    <x v="39"/>
    <s v="LUBRIEXT"/>
    <s v="CORLUBEX"/>
    <s v="B"/>
    <s v="10EMPA15"/>
    <x v="1"/>
    <d v="2022-03-30T00:00:00"/>
    <x v="435"/>
    <x v="1"/>
    <s v="CUMPLE"/>
    <n v="0.4"/>
    <n v="0.4"/>
    <n v="0"/>
    <n v="0.4"/>
    <s v="H"/>
    <n v="1"/>
  </r>
  <r>
    <s v="105529186"/>
    <s v="EMPA00005"/>
    <x v="3"/>
    <s v="EMPAQUE"/>
    <x v="1"/>
    <x v="38"/>
    <s v="LUBRIEXT"/>
    <s v="CORLUBEX"/>
    <s v="B"/>
    <s v="10EMPA03"/>
    <x v="1"/>
    <d v="2022-03-30T00:00:00"/>
    <x v="435"/>
    <x v="1"/>
    <s v="CUMPLE"/>
    <n v="0.3"/>
    <n v="0.3"/>
    <n v="0"/>
    <n v="0.3"/>
    <s v="H"/>
    <n v="1"/>
  </r>
  <r>
    <s v="105529186"/>
    <s v="EMPA00005"/>
    <x v="3"/>
    <s v="EMPAQUE"/>
    <x v="3"/>
    <x v="39"/>
    <s v="LUBRIEXT"/>
    <s v="CORLUBEX"/>
    <s v="B"/>
    <s v="10EMPA03"/>
    <x v="1"/>
    <d v="2022-03-30T00:00:00"/>
    <x v="435"/>
    <x v="1"/>
    <s v="CUMPLE"/>
    <n v="0.5"/>
    <n v="0.5"/>
    <n v="0"/>
    <n v="0.5"/>
    <s v="H"/>
    <n v="1"/>
  </r>
  <r>
    <s v="105530475"/>
    <s v="FORM00001"/>
    <x v="8"/>
    <s v="FORMADO"/>
    <x v="1"/>
    <x v="38"/>
    <s v="LUBRIEXT"/>
    <s v="CORLUBEX"/>
    <s v="C"/>
    <s v="10FORM01"/>
    <x v="1"/>
    <d v="2022-04-02T00:00:00"/>
    <x v="436"/>
    <x v="1"/>
    <s v="CUMPLE"/>
    <n v="0.3"/>
    <n v="0.3"/>
    <n v="0"/>
    <n v="0.3"/>
    <s v="H"/>
    <n v="1"/>
  </r>
  <r>
    <s v="105530475"/>
    <s v="FORM00001"/>
    <x v="8"/>
    <s v="FORMADO"/>
    <x v="3"/>
    <x v="39"/>
    <s v="LUBRIEXT"/>
    <s v="CORLUBEX"/>
    <s v="C"/>
    <s v="10FORM01"/>
    <x v="1"/>
    <d v="2022-04-02T00:00:00"/>
    <x v="436"/>
    <x v="1"/>
    <s v="CUMPLE"/>
    <n v="0.4"/>
    <n v="0.4"/>
    <n v="0"/>
    <n v="0.4"/>
    <s v="H"/>
    <n v="1"/>
  </r>
  <r>
    <s v="105530476"/>
    <s v="FORM00002"/>
    <x v="9"/>
    <s v="FORMADO"/>
    <x v="1"/>
    <x v="38"/>
    <s v="LUBRIEXT"/>
    <s v="CORLUBEX"/>
    <s v="C"/>
    <s v="10FORM01"/>
    <x v="1"/>
    <d v="2022-04-02T00:00:00"/>
    <x v="436"/>
    <x v="1"/>
    <s v="CUMPLE"/>
    <n v="0.3"/>
    <n v="0.3"/>
    <n v="0"/>
    <n v="0.3"/>
    <s v="H"/>
    <n v="1"/>
  </r>
  <r>
    <s v="105530476"/>
    <s v="FORM00002"/>
    <x v="9"/>
    <s v="FORMADO"/>
    <x v="3"/>
    <x v="39"/>
    <s v="LUBRIEXT"/>
    <s v="CORLUBEX"/>
    <s v="C"/>
    <s v="10FORM01"/>
    <x v="1"/>
    <d v="2022-04-02T00:00:00"/>
    <x v="436"/>
    <x v="1"/>
    <s v="CUMPLE"/>
    <n v="0.4"/>
    <n v="0.4"/>
    <n v="0"/>
    <n v="0.4"/>
    <s v="H"/>
    <n v="1"/>
  </r>
  <r>
    <s v="105530477"/>
    <s v="20091108"/>
    <x v="7"/>
    <s v="LINEA DE LARGA VIDA"/>
    <x v="1"/>
    <x v="38"/>
    <s v="LUBRIEXT"/>
    <s v="CORLUBEX"/>
    <s v="C"/>
    <s v="10FORM02"/>
    <x v="1"/>
    <d v="2022-04-02T00:00:00"/>
    <x v="436"/>
    <x v="1"/>
    <s v="CUMPLE"/>
    <n v="0.3"/>
    <n v="0.3"/>
    <n v="0"/>
    <n v="0.3"/>
    <s v="H"/>
    <n v="1"/>
  </r>
  <r>
    <s v="105530477"/>
    <s v="20091108"/>
    <x v="7"/>
    <s v="LINEA DE LARGA VIDA"/>
    <x v="3"/>
    <x v="39"/>
    <s v="LUBRIEXT"/>
    <s v="CORLUBEX"/>
    <s v="C"/>
    <s v="10FORM02"/>
    <x v="1"/>
    <d v="2022-04-02T00:00:00"/>
    <x v="436"/>
    <x v="1"/>
    <s v="CUMPLE"/>
    <n v="0.4"/>
    <n v="0.4"/>
    <n v="0"/>
    <n v="0.4"/>
    <s v="H"/>
    <n v="1"/>
  </r>
  <r>
    <s v="105537490"/>
    <s v="20183406"/>
    <x v="1"/>
    <s v="EMPAQUE RIGIDO"/>
    <x v="1"/>
    <x v="38"/>
    <s v="LUBRIEXT"/>
    <s v="CORLUBEX"/>
    <s v="B"/>
    <s v="10EMPA17"/>
    <x v="1"/>
    <d v="2022-04-04T00:00:00"/>
    <x v="437"/>
    <x v="1"/>
    <s v="CUMPLE"/>
    <n v="0.3"/>
    <n v="0.3"/>
    <n v="0"/>
    <n v="0.3"/>
    <s v="H"/>
    <n v="1"/>
  </r>
  <r>
    <s v="105541242"/>
    <s v="EMPA00039"/>
    <x v="2"/>
    <s v="EMPAQUE"/>
    <x v="1"/>
    <x v="40"/>
    <s v="LUBRIEXT"/>
    <s v="CORLUBEX"/>
    <s v="B"/>
    <s v="10EMPA15"/>
    <x v="1"/>
    <d v="2022-04-06T00:00:00"/>
    <x v="438"/>
    <x v="1"/>
    <s v="CUMPLE"/>
    <n v="0.3"/>
    <n v="0.3"/>
    <n v="0"/>
    <n v="0.3"/>
    <s v="H"/>
    <n v="1"/>
  </r>
  <r>
    <s v="105552071"/>
    <s v="EMPA00039"/>
    <x v="2"/>
    <s v="EMPAQUE"/>
    <x v="1"/>
    <x v="40"/>
    <s v="LUBRIEXT"/>
    <s v="CORLUBEX"/>
    <s v="B"/>
    <s v="10EMPA15"/>
    <x v="1"/>
    <d v="2022-04-13T00:00:00"/>
    <x v="439"/>
    <x v="1"/>
    <s v="CUMPLE"/>
    <n v="0.3"/>
    <n v="0.3"/>
    <n v="0"/>
    <n v="0.3"/>
    <s v="H"/>
    <n v="1"/>
  </r>
  <r>
    <s v="105552073"/>
    <s v="EMPA00005"/>
    <x v="3"/>
    <s v="EMPAQUE"/>
    <x v="1"/>
    <x v="38"/>
    <s v="LUBRIEXT"/>
    <s v="CORLUBEX"/>
    <s v="B"/>
    <s v="10EMPA03"/>
    <x v="1"/>
    <d v="2022-04-13T00:00:00"/>
    <x v="439"/>
    <x v="1"/>
    <s v="CUMPLE"/>
    <n v="0.3"/>
    <n v="0.3"/>
    <n v="0"/>
    <n v="0.3"/>
    <s v="H"/>
    <n v="1"/>
  </r>
  <r>
    <s v="105553384"/>
    <s v="FORM00001"/>
    <x v="8"/>
    <s v="FORMADO"/>
    <x v="1"/>
    <x v="38"/>
    <s v="LUBRIEXT"/>
    <s v="CORLUBEX"/>
    <s v="C"/>
    <s v="10FORM01"/>
    <x v="1"/>
    <d v="2022-04-16T00:00:00"/>
    <x v="440"/>
    <x v="1"/>
    <s v="CUMPLE"/>
    <n v="0.3"/>
    <n v="0.3"/>
    <n v="0"/>
    <n v="0.3"/>
    <s v="H"/>
    <n v="1"/>
  </r>
  <r>
    <s v="105553385"/>
    <s v="FORM00002"/>
    <x v="9"/>
    <s v="FORMADO"/>
    <x v="1"/>
    <x v="38"/>
    <s v="LUBRIEXT"/>
    <s v="CORLUBEX"/>
    <s v="C"/>
    <s v="10FORM01"/>
    <x v="1"/>
    <d v="2022-04-16T00:00:00"/>
    <x v="440"/>
    <x v="1"/>
    <s v="CUMPLE"/>
    <n v="0.3"/>
    <n v="0.3"/>
    <n v="0"/>
    <n v="0.3"/>
    <s v="H"/>
    <n v="1"/>
  </r>
  <r>
    <s v="105553386"/>
    <s v="20091108"/>
    <x v="7"/>
    <s v="LINEA DE LARGA VIDA"/>
    <x v="1"/>
    <x v="38"/>
    <s v="LUBRIEXT"/>
    <s v="CORLUBEX"/>
    <s v="C"/>
    <s v="10FORM02"/>
    <x v="1"/>
    <d v="2022-04-16T00:00:00"/>
    <x v="440"/>
    <x v="1"/>
    <s v="CUMPLE"/>
    <n v="0.3"/>
    <n v="0.3"/>
    <n v="0"/>
    <n v="0.3"/>
    <s v="H"/>
    <n v="1"/>
  </r>
  <r>
    <s v="105559911"/>
    <s v="20183406"/>
    <x v="1"/>
    <s v="EMPAQUE RIGIDO"/>
    <x v="1"/>
    <x v="38"/>
    <s v="LUBRIEXT"/>
    <s v="CORLUBEX"/>
    <s v="B"/>
    <s v="10EMPA17"/>
    <x v="1"/>
    <d v="2022-04-18T00:00:00"/>
    <x v="441"/>
    <x v="1"/>
    <s v="CUMPLE"/>
    <n v="0.3"/>
    <n v="0.3"/>
    <n v="0"/>
    <n v="0.3"/>
    <s v="H"/>
    <n v="1"/>
  </r>
  <r>
    <s v="105564844"/>
    <s v="EMPA00039"/>
    <x v="2"/>
    <s v="EMPAQUE"/>
    <x v="1"/>
    <x v="40"/>
    <s v="LUBRIEXT"/>
    <s v="CORLUBEX"/>
    <s v="B"/>
    <s v="10EMPA15"/>
    <x v="1"/>
    <d v="2022-04-20T00:00:00"/>
    <x v="442"/>
    <x v="1"/>
    <s v="CUMPLE"/>
    <n v="0.3"/>
    <n v="0.3"/>
    <n v="0"/>
    <n v="0.3"/>
    <s v="H"/>
    <n v="1"/>
  </r>
  <r>
    <s v="105577999"/>
    <s v="EMPA00039"/>
    <x v="2"/>
    <s v="EMPAQUE"/>
    <x v="1"/>
    <x v="40"/>
    <s v="LUBRIEXT"/>
    <s v="CORLUBEX"/>
    <s v="B"/>
    <s v="10EMPA15"/>
    <x v="1"/>
    <d v="2022-04-27T00:00:00"/>
    <x v="443"/>
    <x v="1"/>
    <s v="CUMPLE"/>
    <n v="0.3"/>
    <n v="0.3"/>
    <n v="0"/>
    <n v="0.3"/>
    <s v="H"/>
    <n v="1"/>
  </r>
  <r>
    <s v="105577999"/>
    <s v="EMPA00039"/>
    <x v="2"/>
    <s v="EMPAQUE"/>
    <x v="3"/>
    <x v="39"/>
    <s v="LUBRIEXT"/>
    <s v="CORLUBEX"/>
    <s v="B"/>
    <s v="10EMPA15"/>
    <x v="1"/>
    <d v="2022-04-27T00:00:00"/>
    <x v="443"/>
    <x v="1"/>
    <s v="CUMPLE"/>
    <n v="0.4"/>
    <n v="0.4"/>
    <n v="0"/>
    <n v="0.4"/>
    <s v="H"/>
    <n v="1"/>
  </r>
  <r>
    <s v="105577999"/>
    <s v="EMPA00039"/>
    <x v="2"/>
    <s v="EMPAQUE"/>
    <x v="2"/>
    <x v="41"/>
    <s v="LUBRIEXT"/>
    <s v="CORLUBEX"/>
    <s v="B"/>
    <s v="10EMPA15"/>
    <x v="1"/>
    <d v="2022-04-27T00:00:00"/>
    <x v="443"/>
    <x v="1"/>
    <s v="CUMPLE"/>
    <n v="1"/>
    <n v="2"/>
    <n v="-1"/>
    <n v="1"/>
    <s v="H"/>
    <n v="0.5"/>
  </r>
  <r>
    <s v="105578003"/>
    <s v="EMPA00005"/>
    <x v="3"/>
    <s v="EMPAQUE"/>
    <x v="1"/>
    <x v="38"/>
    <s v="LUBRIEXT"/>
    <s v="CORLUBEX"/>
    <s v="B"/>
    <s v="10EMPA03"/>
    <x v="1"/>
    <d v="2022-04-27T00:00:00"/>
    <x v="443"/>
    <x v="1"/>
    <s v="CUMPLE"/>
    <n v="0.3"/>
    <n v="0.3"/>
    <n v="0"/>
    <n v="0.3"/>
    <s v="H"/>
    <n v="1"/>
  </r>
  <r>
    <s v="105578003"/>
    <s v="EMPA00005"/>
    <x v="3"/>
    <s v="EMPAQUE"/>
    <x v="3"/>
    <x v="39"/>
    <s v="LUBRIEXT"/>
    <s v="CORLUBEX"/>
    <s v="B"/>
    <s v="10EMPA03"/>
    <x v="1"/>
    <d v="2022-04-27T00:00:00"/>
    <x v="443"/>
    <x v="1"/>
    <s v="CUMPLE"/>
    <n v="0.5"/>
    <n v="0.5"/>
    <n v="0"/>
    <n v="0.5"/>
    <s v="H"/>
    <n v="1"/>
  </r>
  <r>
    <s v="105578003"/>
    <s v="EMPA00005"/>
    <x v="3"/>
    <s v="EMPAQUE"/>
    <x v="2"/>
    <x v="41"/>
    <s v="LUBRIEXT"/>
    <s v="CORLUBEX"/>
    <s v="B"/>
    <s v="10EMPA03"/>
    <x v="1"/>
    <d v="2022-04-27T00:00:00"/>
    <x v="443"/>
    <x v="1"/>
    <s v="CUMPLE"/>
    <n v="0.6"/>
    <n v="1.2"/>
    <n v="-0.6"/>
    <n v="0.6"/>
    <s v="H"/>
    <n v="0.5"/>
  </r>
  <r>
    <s v="105579426"/>
    <s v="FORM00001"/>
    <x v="8"/>
    <s v="FORMADO"/>
    <x v="1"/>
    <x v="38"/>
    <s v="LUBRIEXT"/>
    <s v="CORLUBEX"/>
    <s v="C"/>
    <s v="10FORM01"/>
    <x v="1"/>
    <d v="2022-04-30T00:00:00"/>
    <x v="444"/>
    <x v="1"/>
    <s v="CUMPLE"/>
    <n v="0.3"/>
    <n v="0.3"/>
    <n v="0"/>
    <n v="0.3"/>
    <s v="H"/>
    <n v="1"/>
  </r>
  <r>
    <s v="105579426"/>
    <s v="FORM00001"/>
    <x v="8"/>
    <s v="FORMADO"/>
    <x v="3"/>
    <x v="39"/>
    <s v="LUBRIEXT"/>
    <s v="CORLUBEX"/>
    <s v="C"/>
    <s v="10FORM01"/>
    <x v="1"/>
    <d v="2022-04-30T00:00:00"/>
    <x v="444"/>
    <x v="1"/>
    <s v="CUMPLE"/>
    <n v="0.4"/>
    <n v="0.4"/>
    <n v="0"/>
    <n v="0.4"/>
    <s v="H"/>
    <n v="1"/>
  </r>
  <r>
    <s v="105579427"/>
    <s v="FORM00002"/>
    <x v="9"/>
    <s v="FORMADO"/>
    <x v="1"/>
    <x v="38"/>
    <s v="LUBRIEXT"/>
    <s v="CORLUBEX"/>
    <s v="C"/>
    <s v="10FORM01"/>
    <x v="1"/>
    <d v="2022-04-30T00:00:00"/>
    <x v="444"/>
    <x v="1"/>
    <s v="CUMPLE"/>
    <n v="0.3"/>
    <n v="0.3"/>
    <n v="0"/>
    <n v="0.3"/>
    <s v="H"/>
    <n v="1"/>
  </r>
  <r>
    <s v="105579427"/>
    <s v="FORM00002"/>
    <x v="9"/>
    <s v="FORMADO"/>
    <x v="3"/>
    <x v="39"/>
    <s v="LUBRIEXT"/>
    <s v="CORLUBEX"/>
    <s v="C"/>
    <s v="10FORM01"/>
    <x v="1"/>
    <d v="2022-04-30T00:00:00"/>
    <x v="445"/>
    <x v="1"/>
    <s v="CUMPLE"/>
    <n v="0.4"/>
    <n v="0.4"/>
    <n v="0"/>
    <n v="0.4"/>
    <s v="H"/>
    <n v="1"/>
  </r>
  <r>
    <s v="105579428"/>
    <s v="20091108"/>
    <x v="7"/>
    <s v="LINEA DE LARGA VIDA"/>
    <x v="1"/>
    <x v="38"/>
    <s v="LUBRIEXT"/>
    <s v="CORLUBEX"/>
    <s v="C"/>
    <s v="10FORM02"/>
    <x v="1"/>
    <d v="2022-04-30T00:00:00"/>
    <x v="446"/>
    <x v="1"/>
    <s v="CUMPLE"/>
    <n v="0.3"/>
    <n v="0.3"/>
    <n v="0"/>
    <n v="0.3"/>
    <s v="H"/>
    <n v="1"/>
  </r>
  <r>
    <s v="105579428"/>
    <s v="20091108"/>
    <x v="7"/>
    <s v="LINEA DE LARGA VIDA"/>
    <x v="3"/>
    <x v="39"/>
    <s v="LUBRIEXT"/>
    <s v="CORLUBEX"/>
    <s v="C"/>
    <s v="10FORM02"/>
    <x v="1"/>
    <d v="2022-04-30T00:00:00"/>
    <x v="446"/>
    <x v="1"/>
    <s v="CUMPLE"/>
    <n v="0.4"/>
    <n v="0.4"/>
    <n v="0"/>
    <n v="0.4"/>
    <s v="H"/>
    <n v="1"/>
  </r>
  <r>
    <s v="105588120"/>
    <s v="20183406"/>
    <x v="1"/>
    <s v="EMPAQUE RIGIDO"/>
    <x v="1"/>
    <x v="38"/>
    <s v="LUBRIEXT"/>
    <s v="CORLUBEX"/>
    <s v="B"/>
    <s v="10EMPA17"/>
    <x v="1"/>
    <d v="2022-05-02T00:00:00"/>
    <x v="447"/>
    <x v="1"/>
    <s v="CUMPLE"/>
    <n v="0.3"/>
    <n v="0.3"/>
    <n v="0"/>
    <n v="0.3"/>
    <s v="H"/>
    <n v="1"/>
  </r>
  <r>
    <s v="105593353"/>
    <s v="EMPA00039"/>
    <x v="2"/>
    <s v="EMPAQUE"/>
    <x v="1"/>
    <x v="40"/>
    <s v="LUBRIEXT"/>
    <s v="CORLUBEX"/>
    <s v="B"/>
    <s v="10EMPA15"/>
    <x v="1"/>
    <d v="2022-05-04T00:00:00"/>
    <x v="448"/>
    <x v="1"/>
    <s v="CUMPLE"/>
    <n v="0.3"/>
    <n v="0.3"/>
    <n v="0"/>
    <n v="0.3"/>
    <s v="H"/>
    <n v="1"/>
  </r>
  <r>
    <s v="105604096"/>
    <s v="EMPA00039"/>
    <x v="2"/>
    <s v="EMPAQUE"/>
    <x v="1"/>
    <x v="40"/>
    <s v="LUBRIEXT"/>
    <s v="CORLUBEX"/>
    <s v="B"/>
    <s v="10EMPA15"/>
    <x v="1"/>
    <d v="2022-05-11T00:00:00"/>
    <x v="449"/>
    <x v="1"/>
    <s v="CUMPLE"/>
    <n v="0.3"/>
    <n v="0.3"/>
    <n v="0"/>
    <n v="0.3"/>
    <s v="H"/>
    <n v="1"/>
  </r>
  <r>
    <s v="105604098"/>
    <s v="EMPA00005"/>
    <x v="3"/>
    <s v="EMPAQUE"/>
    <x v="1"/>
    <x v="38"/>
    <s v="LUBRIEXT"/>
    <s v="CORLUBEX"/>
    <s v="B"/>
    <s v="10EMPA03"/>
    <x v="1"/>
    <d v="2022-05-11T00:00:00"/>
    <x v="449"/>
    <x v="1"/>
    <s v="CUMPLE"/>
    <n v="0.3"/>
    <n v="0.3"/>
    <n v="0"/>
    <n v="0.3"/>
    <s v="H"/>
    <n v="1"/>
  </r>
  <r>
    <s v="105605591"/>
    <s v="FORM00001"/>
    <x v="8"/>
    <s v="FORMADO"/>
    <x v="1"/>
    <x v="38"/>
    <s v="LUBRIEXT"/>
    <s v="CORLUBEX"/>
    <s v="C"/>
    <s v="10FORM01"/>
    <x v="1"/>
    <d v="2022-05-14T00:00:00"/>
    <x v="450"/>
    <x v="1"/>
    <s v="CUMPLE"/>
    <n v="0.3"/>
    <n v="0.3"/>
    <n v="0"/>
    <n v="0.3"/>
    <s v="H"/>
    <n v="1"/>
  </r>
  <r>
    <s v="105605592"/>
    <s v="FORM00002"/>
    <x v="9"/>
    <s v="FORMADO"/>
    <x v="1"/>
    <x v="38"/>
    <s v="LUBRIEXT"/>
    <s v="CORLUBEX"/>
    <s v="C"/>
    <s v="10FORM01"/>
    <x v="1"/>
    <d v="2022-05-14T00:00:00"/>
    <x v="450"/>
    <x v="1"/>
    <s v="CUMPLE"/>
    <n v="0.3"/>
    <n v="0.3"/>
    <n v="0"/>
    <n v="0.3"/>
    <s v="H"/>
    <n v="1"/>
  </r>
  <r>
    <s v="105605593"/>
    <s v="20091108"/>
    <x v="7"/>
    <s v="LINEA DE LARGA VIDA"/>
    <x v="1"/>
    <x v="38"/>
    <s v="LUBRIEXT"/>
    <s v="CORLUBEX"/>
    <s v="C"/>
    <s v="10FORM02"/>
    <x v="1"/>
    <d v="2022-05-14T00:00:00"/>
    <x v="450"/>
    <x v="1"/>
    <s v="CUMPLE"/>
    <n v="0.3"/>
    <n v="0.3"/>
    <n v="0"/>
    <n v="0.3"/>
    <s v="H"/>
    <n v="1"/>
  </r>
  <r>
    <s v="105611299"/>
    <s v="20183406"/>
    <x v="1"/>
    <s v="EMPAQUE RIGIDO"/>
    <x v="1"/>
    <x v="38"/>
    <s v="LUBRIEXT"/>
    <s v="CORLUBEX"/>
    <s v="A"/>
    <s v="10EMPA17"/>
    <x v="1"/>
    <d v="2022-05-16T00:00:00"/>
    <x v="451"/>
    <x v="1"/>
    <s v="CUMPLE"/>
    <n v="0.3"/>
    <n v="0.3"/>
    <n v="0"/>
    <n v="0.3"/>
    <s v="H"/>
    <n v="1"/>
  </r>
  <r>
    <s v="105615584"/>
    <s v="FORM00001"/>
    <x v="8"/>
    <s v="FORMADO"/>
    <x v="1"/>
    <x v="38"/>
    <s v="LUBRIEXT"/>
    <s v="CORLUBEX"/>
    <s v="B"/>
    <s v="10FORM01"/>
    <x v="1"/>
    <d v="2022-05-28T00:00:00"/>
    <x v="452"/>
    <x v="1"/>
    <s v="CUMPLE"/>
    <n v="0.3"/>
    <n v="0.3"/>
    <n v="0"/>
    <n v="0.3"/>
    <s v="H"/>
    <n v="1"/>
  </r>
  <r>
    <s v="105615584"/>
    <s v="FORM00001"/>
    <x v="8"/>
    <s v="FORMADO"/>
    <x v="3"/>
    <x v="39"/>
    <s v="LUBRIEXT"/>
    <s v="CORLUBEX"/>
    <s v="B"/>
    <s v="10FORM01"/>
    <x v="1"/>
    <d v="2022-05-28T00:00:00"/>
    <x v="452"/>
    <x v="1"/>
    <s v="CUMPLE"/>
    <n v="0.4"/>
    <n v="0.4"/>
    <n v="0"/>
    <n v="0.4"/>
    <s v="H"/>
    <n v="1"/>
  </r>
  <r>
    <s v="105615585"/>
    <s v="FORM00001"/>
    <x v="8"/>
    <s v="FORMADO"/>
    <x v="1"/>
    <x v="38"/>
    <s v="LUBRIEXT"/>
    <s v="CORLUBEX"/>
    <s v="B"/>
    <s v="10FORM01"/>
    <x v="1"/>
    <d v="2022-06-11T00:00:00"/>
    <x v="453"/>
    <x v="1"/>
    <s v="CUMPLE"/>
    <n v="0.3"/>
    <n v="0.3"/>
    <n v="0"/>
    <n v="0.3"/>
    <s v="H"/>
    <n v="1"/>
  </r>
  <r>
    <s v="105615586"/>
    <s v="FORM00001"/>
    <x v="8"/>
    <s v="FORMADO"/>
    <x v="1"/>
    <x v="38"/>
    <s v="LUBRIEXT"/>
    <s v="CORLUBEX"/>
    <s v="B"/>
    <s v="10FORM01"/>
    <x v="1"/>
    <d v="2022-06-25T00:00:00"/>
    <x v="454"/>
    <x v="1"/>
    <s v="CUMPLE"/>
    <n v="0.3"/>
    <n v="0.3"/>
    <n v="0"/>
    <n v="0.3"/>
    <s v="H"/>
    <n v="1"/>
  </r>
  <r>
    <s v="105615586"/>
    <s v="FORM00001"/>
    <x v="8"/>
    <s v="FORMADO"/>
    <x v="3"/>
    <x v="39"/>
    <s v="LUBRIEXT"/>
    <s v="CORLUBEX"/>
    <s v="B"/>
    <s v="10FORM01"/>
    <x v="1"/>
    <d v="2022-06-25T00:00:00"/>
    <x v="454"/>
    <x v="1"/>
    <s v="CUMPLE"/>
    <n v="0.4"/>
    <n v="0.4"/>
    <n v="0"/>
    <n v="0.4"/>
    <s v="H"/>
    <n v="1"/>
  </r>
  <r>
    <s v="105615587"/>
    <s v="FORM00001"/>
    <x v="8"/>
    <s v="FORMADO"/>
    <x v="1"/>
    <x v="38"/>
    <s v="LUBRIEXT"/>
    <s v="CORLUBEX"/>
    <s v="B"/>
    <s v="10FORM01"/>
    <x v="1"/>
    <d v="2022-07-09T00:00:00"/>
    <x v="455"/>
    <x v="1"/>
    <s v="CUMPLE"/>
    <n v="0.3"/>
    <n v="0.3"/>
    <n v="0"/>
    <n v="0.3"/>
    <s v="H"/>
    <n v="1"/>
  </r>
  <r>
    <s v="105615588"/>
    <s v="FORM00002"/>
    <x v="9"/>
    <s v="FORMADO"/>
    <x v="1"/>
    <x v="38"/>
    <s v="LUBRIEXT"/>
    <s v="CORLUBEX"/>
    <s v="B"/>
    <s v="10FORM01"/>
    <x v="1"/>
    <d v="2022-05-28T00:00:00"/>
    <x v="452"/>
    <x v="1"/>
    <s v="CUMPLE"/>
    <n v="0.3"/>
    <n v="0.3"/>
    <n v="0"/>
    <n v="0.3"/>
    <s v="H"/>
    <n v="1"/>
  </r>
  <r>
    <s v="105615588"/>
    <s v="FORM00002"/>
    <x v="9"/>
    <s v="FORMADO"/>
    <x v="3"/>
    <x v="39"/>
    <s v="LUBRIEXT"/>
    <s v="CORLUBEX"/>
    <s v="B"/>
    <s v="10FORM01"/>
    <x v="1"/>
    <d v="2022-05-28T00:00:00"/>
    <x v="452"/>
    <x v="1"/>
    <s v="CUMPLE"/>
    <n v="0.4"/>
    <n v="0.4"/>
    <n v="0"/>
    <n v="0.4"/>
    <s v="H"/>
    <n v="1"/>
  </r>
  <r>
    <s v="105615589"/>
    <s v="FORM00002"/>
    <x v="9"/>
    <s v="FORMADO"/>
    <x v="1"/>
    <x v="38"/>
    <s v="LUBRIEXT"/>
    <s v="CORLUBEX"/>
    <s v="B"/>
    <s v="10FORM01"/>
    <x v="1"/>
    <d v="2022-06-11T00:00:00"/>
    <x v="453"/>
    <x v="1"/>
    <s v="CUMPLE"/>
    <n v="0.3"/>
    <n v="0.3"/>
    <n v="0"/>
    <n v="0.3"/>
    <s v="H"/>
    <n v="1"/>
  </r>
  <r>
    <s v="105615590"/>
    <s v="FORM00002"/>
    <x v="9"/>
    <s v="FORMADO"/>
    <x v="1"/>
    <x v="38"/>
    <s v="LUBRIEXT"/>
    <s v="CORLUBEX"/>
    <s v="B"/>
    <s v="10FORM01"/>
    <x v="1"/>
    <d v="2022-06-25T00:00:00"/>
    <x v="454"/>
    <x v="1"/>
    <s v="CUMPLE"/>
    <n v="0.3"/>
    <n v="0.3"/>
    <n v="0"/>
    <n v="0.3"/>
    <s v="H"/>
    <n v="1"/>
  </r>
  <r>
    <s v="105615590"/>
    <s v="FORM00002"/>
    <x v="9"/>
    <s v="FORMADO"/>
    <x v="3"/>
    <x v="39"/>
    <s v="LUBRIEXT"/>
    <s v="CORLUBEX"/>
    <s v="B"/>
    <s v="10FORM01"/>
    <x v="1"/>
    <d v="2022-06-25T00:00:00"/>
    <x v="454"/>
    <x v="1"/>
    <s v="CUMPLE"/>
    <n v="0.4"/>
    <n v="0.4"/>
    <n v="0"/>
    <n v="0.4"/>
    <s v="H"/>
    <n v="1"/>
  </r>
  <r>
    <s v="105615591"/>
    <s v="FORM00002"/>
    <x v="9"/>
    <s v="FORMADO"/>
    <x v="1"/>
    <x v="38"/>
    <s v="LUBRIEXT"/>
    <s v="CORLUBEX"/>
    <s v="B"/>
    <s v="10FORM01"/>
    <x v="1"/>
    <d v="2022-07-09T00:00:00"/>
    <x v="455"/>
    <x v="1"/>
    <s v="CUMPLE"/>
    <n v="0.3"/>
    <n v="0.3"/>
    <n v="0"/>
    <n v="0.3"/>
    <s v="H"/>
    <n v="1"/>
  </r>
  <r>
    <s v="105615592"/>
    <s v="20091108"/>
    <x v="7"/>
    <s v="LINEA DE LARGA VIDA"/>
    <x v="1"/>
    <x v="38"/>
    <s v="LUBRIEXT"/>
    <s v="CORLUBEX"/>
    <s v="B"/>
    <s v="10FORM02"/>
    <x v="1"/>
    <d v="2022-05-28T00:00:00"/>
    <x v="452"/>
    <x v="1"/>
    <s v="CUMPLE"/>
    <n v="0.3"/>
    <n v="0.3"/>
    <n v="0"/>
    <n v="0.3"/>
    <s v="H"/>
    <n v="1"/>
  </r>
  <r>
    <s v="105615592"/>
    <s v="20091108"/>
    <x v="7"/>
    <s v="LINEA DE LARGA VIDA"/>
    <x v="3"/>
    <x v="39"/>
    <s v="LUBRIEXT"/>
    <s v="CORLUBEX"/>
    <s v="B"/>
    <s v="10FORM02"/>
    <x v="1"/>
    <d v="2022-05-28T00:00:00"/>
    <x v="452"/>
    <x v="1"/>
    <s v="CUMPLE"/>
    <n v="0.4"/>
    <n v="0.4"/>
    <n v="0"/>
    <n v="0.4"/>
    <s v="H"/>
    <n v="1"/>
  </r>
  <r>
    <s v="105615593"/>
    <s v="20091108"/>
    <x v="7"/>
    <s v="LINEA DE LARGA VIDA"/>
    <x v="1"/>
    <x v="38"/>
    <s v="LUBRIEXT"/>
    <s v="CORLUBEX"/>
    <s v="B"/>
    <s v="10FORM02"/>
    <x v="1"/>
    <d v="2022-06-11T00:00:00"/>
    <x v="453"/>
    <x v="1"/>
    <s v="CUMPLE"/>
    <n v="0.3"/>
    <n v="0.3"/>
    <n v="0"/>
    <n v="0.3"/>
    <s v="H"/>
    <n v="1"/>
  </r>
  <r>
    <s v="105615594"/>
    <s v="20091108"/>
    <x v="7"/>
    <s v="LINEA DE LARGA VIDA"/>
    <x v="1"/>
    <x v="38"/>
    <s v="LUBRIEXT"/>
    <s v="CORLUBEX"/>
    <s v="B"/>
    <s v="10FORM02"/>
    <x v="1"/>
    <d v="2022-06-25T00:00:00"/>
    <x v="454"/>
    <x v="1"/>
    <s v="CUMPLE"/>
    <n v="0.3"/>
    <n v="0.3"/>
    <n v="0"/>
    <n v="0.3"/>
    <s v="H"/>
    <n v="1"/>
  </r>
  <r>
    <s v="105615594"/>
    <s v="20091108"/>
    <x v="7"/>
    <s v="LINEA DE LARGA VIDA"/>
    <x v="3"/>
    <x v="39"/>
    <s v="LUBRIEXT"/>
    <s v="CORLUBEX"/>
    <s v="B"/>
    <s v="10FORM02"/>
    <x v="1"/>
    <d v="2022-06-25T00:00:00"/>
    <x v="454"/>
    <x v="1"/>
    <s v="CUMPLE"/>
    <n v="0.4"/>
    <n v="0.4"/>
    <n v="0"/>
    <n v="0.4"/>
    <s v="H"/>
    <n v="1"/>
  </r>
  <r>
    <s v="105615595"/>
    <s v="20091108"/>
    <x v="7"/>
    <s v="LINEA DE LARGA VIDA"/>
    <x v="1"/>
    <x v="38"/>
    <s v="LUBRIEXT"/>
    <s v="CORLUBEX"/>
    <s v="B"/>
    <s v="10FORM02"/>
    <x v="1"/>
    <d v="2022-07-09T00:00:00"/>
    <x v="455"/>
    <x v="1"/>
    <s v="CUMPLE"/>
    <n v="0.3"/>
    <n v="0.3"/>
    <n v="0"/>
    <n v="0.3"/>
    <s v="H"/>
    <n v="1"/>
  </r>
  <r>
    <s v="105615842"/>
    <s v="EMPA00039"/>
    <x v="2"/>
    <s v="EMPAQUE"/>
    <x v="1"/>
    <x v="40"/>
    <s v="LUBRIEXT"/>
    <s v="CORLUBEX"/>
    <s v="B"/>
    <s v="10EMPA15"/>
    <x v="1"/>
    <d v="2022-05-18T00:00:00"/>
    <x v="456"/>
    <x v="1"/>
    <s v="CUMPLE"/>
    <n v="0.3"/>
    <n v="0.3"/>
    <n v="0"/>
    <n v="0.3"/>
    <s v="H"/>
    <n v="1"/>
  </r>
  <r>
    <s v="105615843"/>
    <s v="EMPA00039"/>
    <x v="2"/>
    <s v="EMPAQUE"/>
    <x v="1"/>
    <x v="40"/>
    <s v="LUBRIEXT"/>
    <s v="CORLUBEX"/>
    <s v="B"/>
    <s v="10EMPA15"/>
    <x v="1"/>
    <d v="2022-05-25T00:00:00"/>
    <x v="457"/>
    <x v="1"/>
    <s v="CUMPLE"/>
    <n v="0.3"/>
    <n v="0.3"/>
    <n v="0"/>
    <n v="0.3"/>
    <s v="H"/>
    <n v="1"/>
  </r>
  <r>
    <s v="105615843"/>
    <s v="EMPA00039"/>
    <x v="2"/>
    <s v="EMPAQUE"/>
    <x v="3"/>
    <x v="39"/>
    <s v="LUBRIEXT"/>
    <s v="CORLUBEX"/>
    <s v="B"/>
    <s v="10EMPA15"/>
    <x v="1"/>
    <d v="2022-05-25T00:00:00"/>
    <x v="457"/>
    <x v="1"/>
    <s v="CUMPLE"/>
    <n v="0.4"/>
    <n v="0.4"/>
    <n v="0"/>
    <n v="0.4"/>
    <s v="H"/>
    <n v="1"/>
  </r>
  <r>
    <s v="105615844"/>
    <s v="EMPA00039"/>
    <x v="2"/>
    <s v="EMPAQUE"/>
    <x v="1"/>
    <x v="40"/>
    <s v="LUBRIEXT"/>
    <s v="CORLUBEX"/>
    <s v="B"/>
    <s v="10EMPA15"/>
    <x v="1"/>
    <d v="2022-06-01T00:00:00"/>
    <x v="458"/>
    <x v="1"/>
    <s v="CUMPLE"/>
    <n v="0.3"/>
    <n v="0.3"/>
    <n v="0"/>
    <n v="0.3"/>
    <s v="H"/>
    <n v="1"/>
  </r>
  <r>
    <s v="105615845"/>
    <s v="EMPA00039"/>
    <x v="2"/>
    <s v="EMPAQUE"/>
    <x v="1"/>
    <x v="40"/>
    <s v="LUBRIEXT"/>
    <s v="CORLUBEX"/>
    <s v="B"/>
    <s v="10EMPA15"/>
    <x v="1"/>
    <d v="2022-06-08T00:00:00"/>
    <x v="459"/>
    <x v="1"/>
    <s v="CUMPLE"/>
    <n v="0.3"/>
    <n v="0.3"/>
    <n v="0"/>
    <n v="0.3"/>
    <s v="H"/>
    <n v="1"/>
  </r>
  <r>
    <s v="105615846"/>
    <s v="EMPA00039"/>
    <x v="2"/>
    <s v="EMPAQUE"/>
    <x v="1"/>
    <x v="40"/>
    <s v="LUBRIEXT"/>
    <s v="CORLUBEX"/>
    <s v="B"/>
    <s v="10EMPA15"/>
    <x v="1"/>
    <d v="2022-06-15T00:00:00"/>
    <x v="460"/>
    <x v="1"/>
    <s v="CUMPLE"/>
    <n v="0.3"/>
    <n v="0.3"/>
    <n v="0"/>
    <n v="0.3"/>
    <s v="H"/>
    <n v="1"/>
  </r>
  <r>
    <s v="105615847"/>
    <s v="EMPA00039"/>
    <x v="2"/>
    <s v="EMPAQUE"/>
    <x v="1"/>
    <x v="40"/>
    <s v="LUBRIEXT"/>
    <s v="CORLUBEX"/>
    <s v="B"/>
    <s v="10EMPA15"/>
    <x v="1"/>
    <d v="2022-06-22T00:00:00"/>
    <x v="461"/>
    <x v="1"/>
    <s v="CUMPLE"/>
    <n v="0.3"/>
    <n v="0.3"/>
    <n v="0"/>
    <n v="0.3"/>
    <s v="H"/>
    <n v="1"/>
  </r>
  <r>
    <s v="105615847"/>
    <s v="EMPA00039"/>
    <x v="2"/>
    <s v="EMPAQUE"/>
    <x v="3"/>
    <x v="39"/>
    <s v="LUBRIEXT"/>
    <s v="CORLUBEX"/>
    <s v="B"/>
    <s v="10EMPA15"/>
    <x v="1"/>
    <d v="2022-06-22T00:00:00"/>
    <x v="461"/>
    <x v="1"/>
    <s v="CUMPLE"/>
    <n v="0.4"/>
    <n v="0.4"/>
    <n v="0"/>
    <n v="0.4"/>
    <s v="H"/>
    <n v="1"/>
  </r>
  <r>
    <s v="105615848"/>
    <s v="EMPA00039"/>
    <x v="2"/>
    <s v="EMPAQUE"/>
    <x v="1"/>
    <x v="40"/>
    <s v="LUBRIEXT"/>
    <s v="CORLUBEX"/>
    <s v="B"/>
    <s v="10EMPA15"/>
    <x v="1"/>
    <d v="2022-06-29T00:00:00"/>
    <x v="462"/>
    <x v="1"/>
    <s v="CUMPLE"/>
    <n v="0.3"/>
    <n v="0.3"/>
    <n v="0"/>
    <n v="0.3"/>
    <s v="H"/>
    <n v="1"/>
  </r>
  <r>
    <s v="105615849"/>
    <s v="EMPA00039"/>
    <x v="2"/>
    <s v="EMPAQUE"/>
    <x v="1"/>
    <x v="40"/>
    <s v="LUBRIEXT"/>
    <s v="CORLUBEX"/>
    <s v="B"/>
    <s v="10EMPA15"/>
    <x v="1"/>
    <d v="2022-07-06T00:00:00"/>
    <x v="463"/>
    <x v="1"/>
    <s v="CUMPLE"/>
    <n v="0.3"/>
    <n v="0.3"/>
    <n v="0"/>
    <n v="0.3"/>
    <s v="H"/>
    <n v="1"/>
  </r>
  <r>
    <s v="105615850"/>
    <s v="EMPA00039"/>
    <x v="2"/>
    <s v="EMPAQUE"/>
    <x v="1"/>
    <x v="40"/>
    <s v="LUBRIEXT"/>
    <s v="CORLUBEX"/>
    <s v="B"/>
    <s v="10EMPA15"/>
    <x v="1"/>
    <d v="2022-07-13T00:00:00"/>
    <x v="464"/>
    <x v="1"/>
    <s v="CUMPLE"/>
    <n v="0.3"/>
    <n v="0.3"/>
    <n v="0"/>
    <n v="0.3"/>
    <s v="H"/>
    <n v="1"/>
  </r>
  <r>
    <s v="105615860"/>
    <s v="EMPA00005"/>
    <x v="3"/>
    <s v="EMPAQUE"/>
    <x v="1"/>
    <x v="38"/>
    <s v="LUBRIEXT"/>
    <s v="CORLUBEX"/>
    <s v="B"/>
    <s v="10EMPA03"/>
    <x v="1"/>
    <d v="2022-05-25T00:00:00"/>
    <x v="457"/>
    <x v="1"/>
    <s v="CUMPLE"/>
    <n v="0.3"/>
    <n v="0.3"/>
    <n v="0"/>
    <n v="0.3"/>
    <s v="H"/>
    <n v="1"/>
  </r>
  <r>
    <s v="105615860"/>
    <s v="EMPA00005"/>
    <x v="3"/>
    <s v="EMPAQUE"/>
    <x v="3"/>
    <x v="39"/>
    <s v="LUBRIEXT"/>
    <s v="CORLUBEX"/>
    <s v="B"/>
    <s v="10EMPA03"/>
    <x v="1"/>
    <d v="2022-05-25T00:00:00"/>
    <x v="457"/>
    <x v="1"/>
    <s v="CUMPLE"/>
    <n v="0.5"/>
    <n v="0.5"/>
    <n v="0"/>
    <n v="0.5"/>
    <s v="H"/>
    <n v="1"/>
  </r>
  <r>
    <s v="105615861"/>
    <s v="EMPA00005"/>
    <x v="3"/>
    <s v="EMPAQUE"/>
    <x v="1"/>
    <x v="38"/>
    <s v="LUBRIEXT"/>
    <s v="CORLUBEX"/>
    <s v="B"/>
    <s v="10EMPA03"/>
    <x v="1"/>
    <d v="2022-06-08T00:00:00"/>
    <x v="459"/>
    <x v="1"/>
    <s v="CUMPLE"/>
    <n v="0.3"/>
    <n v="0.3"/>
    <n v="0"/>
    <n v="0.3"/>
    <s v="H"/>
    <n v="1"/>
  </r>
  <r>
    <s v="105615862"/>
    <s v="EMPA00005"/>
    <x v="3"/>
    <s v="EMPAQUE"/>
    <x v="1"/>
    <x v="38"/>
    <s v="LUBRIEXT"/>
    <s v="CORLUBEX"/>
    <s v="B"/>
    <s v="10EMPA03"/>
    <x v="1"/>
    <d v="2022-06-22T00:00:00"/>
    <x v="461"/>
    <x v="1"/>
    <s v="CUMPLE"/>
    <n v="0.3"/>
    <n v="0.3"/>
    <n v="0"/>
    <n v="0.3"/>
    <s v="H"/>
    <n v="1"/>
  </r>
  <r>
    <s v="105615862"/>
    <s v="EMPA00005"/>
    <x v="3"/>
    <s v="EMPAQUE"/>
    <x v="3"/>
    <x v="39"/>
    <s v="LUBRIEXT"/>
    <s v="CORLUBEX"/>
    <s v="B"/>
    <s v="10EMPA03"/>
    <x v="1"/>
    <d v="2022-06-22T00:00:00"/>
    <x v="461"/>
    <x v="1"/>
    <s v="CUMPLE"/>
    <n v="0.5"/>
    <n v="0.5"/>
    <n v="0"/>
    <n v="0.5"/>
    <s v="H"/>
    <n v="1"/>
  </r>
  <r>
    <s v="105615863"/>
    <s v="EMPA00005"/>
    <x v="3"/>
    <s v="EMPAQUE"/>
    <x v="1"/>
    <x v="38"/>
    <s v="LUBRIEXT"/>
    <s v="CORLUBEX"/>
    <s v="B"/>
    <s v="10EMPA03"/>
    <x v="1"/>
    <d v="2022-07-06T00:00:00"/>
    <x v="463"/>
    <x v="1"/>
    <s v="CUMPLE"/>
    <n v="0.3"/>
    <n v="0.3"/>
    <n v="0"/>
    <n v="0.3"/>
    <s v="H"/>
    <n v="1"/>
  </r>
  <r>
    <s v="105615935"/>
    <s v="20183406"/>
    <x v="1"/>
    <s v="EMPAQUE RIGIDO"/>
    <x v="1"/>
    <x v="38"/>
    <s v="LUBRIEXT"/>
    <s v="CORLUBEX"/>
    <s v="A"/>
    <s v="10EMPA17"/>
    <x v="1"/>
    <d v="2022-05-30T00:00:00"/>
    <x v="465"/>
    <x v="1"/>
    <s v="CUMPLE"/>
    <n v="0.3"/>
    <n v="0.3"/>
    <n v="0"/>
    <n v="0.3"/>
    <s v="H"/>
    <n v="1"/>
  </r>
  <r>
    <s v="105615936"/>
    <s v="20183406"/>
    <x v="1"/>
    <s v="EMPAQUE RIGIDO"/>
    <x v="1"/>
    <x v="38"/>
    <s v="LUBRIEXT"/>
    <s v="CORLUBEX"/>
    <s v="A"/>
    <s v="10EMPA17"/>
    <x v="1"/>
    <d v="2022-06-13T00:00:00"/>
    <x v="466"/>
    <x v="1"/>
    <s v="CUMPLE"/>
    <n v="0.3"/>
    <n v="0.3"/>
    <n v="0"/>
    <n v="0.3"/>
    <s v="H"/>
    <n v="1"/>
  </r>
  <r>
    <s v="105615937"/>
    <s v="20183406"/>
    <x v="1"/>
    <s v="EMPAQUE RIGIDO"/>
    <x v="1"/>
    <x v="38"/>
    <s v="LUBRIEXT"/>
    <s v="CORLUBEX"/>
    <s v="A"/>
    <s v="10EMPA17"/>
    <x v="1"/>
    <d v="2022-06-27T00:00:00"/>
    <x v="467"/>
    <x v="1"/>
    <s v="CUMPLE"/>
    <n v="0.3"/>
    <n v="0.3"/>
    <n v="0"/>
    <n v="0.3"/>
    <s v="H"/>
    <n v="1"/>
  </r>
  <r>
    <s v="105615938"/>
    <s v="20183406"/>
    <x v="1"/>
    <s v="EMPAQUE RIGIDO"/>
    <x v="1"/>
    <x v="38"/>
    <s v="LUBRIEXT"/>
    <s v="CORLUBEX"/>
    <s v="A"/>
    <s v="10EMPA17"/>
    <x v="1"/>
    <d v="2022-07-11T00:00:00"/>
    <x v="468"/>
    <x v="1"/>
    <s v="CUMPLE"/>
    <n v="0.3"/>
    <n v="0.3"/>
    <n v="0"/>
    <n v="0.3"/>
    <s v="H"/>
    <n v="1"/>
  </r>
  <r>
    <s v="105622124"/>
    <s v="EMPA00039"/>
    <x v="2"/>
    <s v="EMPAQUE"/>
    <x v="1"/>
    <x v="40"/>
    <s v="LUBRIEXT"/>
    <s v="CORLUBEX"/>
    <s v="B"/>
    <s v="10EMPA15"/>
    <x v="1"/>
    <d v="2022-07-20T00:00:00"/>
    <x v="469"/>
    <x v="1"/>
    <s v="CUMPLE"/>
    <n v="0.3"/>
    <n v="0.3"/>
    <n v="0"/>
    <n v="0.3"/>
    <s v="H"/>
    <n v="1"/>
  </r>
  <r>
    <s v="105622124"/>
    <s v="EMPA00039"/>
    <x v="2"/>
    <s v="EMPAQUE"/>
    <x v="3"/>
    <x v="39"/>
    <s v="LUBRIEXT"/>
    <s v="CORLUBEX"/>
    <s v="B"/>
    <s v="10EMPA15"/>
    <x v="1"/>
    <d v="2022-07-20T00:00:00"/>
    <x v="469"/>
    <x v="1"/>
    <s v="CUMPLE"/>
    <n v="0.4"/>
    <n v="0.4"/>
    <n v="0"/>
    <n v="0.4"/>
    <s v="H"/>
    <n v="1"/>
  </r>
  <r>
    <s v="105622126"/>
    <s v="EMPA00005"/>
    <x v="3"/>
    <s v="EMPAQUE"/>
    <x v="1"/>
    <x v="38"/>
    <s v="LUBRIEXT"/>
    <s v="CORLUBEX"/>
    <s v="B"/>
    <s v="10EMPA03"/>
    <x v="1"/>
    <d v="2022-07-20T00:00:00"/>
    <x v="469"/>
    <x v="1"/>
    <s v="CUMPLE"/>
    <n v="0.3"/>
    <n v="0.3"/>
    <n v="0"/>
    <n v="0.3"/>
    <s v="H"/>
    <n v="1"/>
  </r>
  <r>
    <s v="105622126"/>
    <s v="EMPA00005"/>
    <x v="3"/>
    <s v="EMPAQUE"/>
    <x v="3"/>
    <x v="39"/>
    <s v="LUBRIEXT"/>
    <s v="CORLUBEX"/>
    <s v="B"/>
    <s v="10EMPA03"/>
    <x v="1"/>
    <d v="2022-07-20T00:00:00"/>
    <x v="469"/>
    <x v="1"/>
    <s v="CUMPLE"/>
    <n v="0.5"/>
    <n v="0.5"/>
    <n v="0"/>
    <n v="0.5"/>
    <s v="H"/>
    <n v="1"/>
  </r>
  <r>
    <s v="105624101"/>
    <s v="FORM00001"/>
    <x v="8"/>
    <s v="FORMADO"/>
    <x v="1"/>
    <x v="38"/>
    <s v="LUBRIEXT"/>
    <s v="CORLUBEX"/>
    <s v="B"/>
    <s v="10FORM01"/>
    <x v="1"/>
    <d v="2022-07-23T00:00:00"/>
    <x v="470"/>
    <x v="1"/>
    <s v="CUMPLE"/>
    <n v="0.3"/>
    <n v="0.3"/>
    <n v="0"/>
    <n v="0.3"/>
    <s v="H"/>
    <n v="1"/>
  </r>
  <r>
    <s v="105624101"/>
    <s v="FORM00001"/>
    <x v="8"/>
    <s v="FORMADO"/>
    <x v="3"/>
    <x v="39"/>
    <s v="LUBRIEXT"/>
    <s v="CORLUBEX"/>
    <s v="B"/>
    <s v="10FORM01"/>
    <x v="1"/>
    <d v="2022-07-23T00:00:00"/>
    <x v="470"/>
    <x v="1"/>
    <s v="CUMPLE"/>
    <n v="0.4"/>
    <n v="0.4"/>
    <n v="0"/>
    <n v="0.4"/>
    <s v="H"/>
    <n v="1"/>
  </r>
  <r>
    <s v="105624102"/>
    <s v="FORM00002"/>
    <x v="9"/>
    <s v="FORMADO"/>
    <x v="1"/>
    <x v="38"/>
    <s v="LUBRIEXT"/>
    <s v="CORLUBEX"/>
    <s v="B"/>
    <s v="10FORM01"/>
    <x v="1"/>
    <d v="2022-07-23T00:00:00"/>
    <x v="470"/>
    <x v="1"/>
    <s v="CUMPLE"/>
    <n v="0.3"/>
    <n v="0.3"/>
    <n v="0"/>
    <n v="0.3"/>
    <s v="H"/>
    <n v="1"/>
  </r>
  <r>
    <s v="105624102"/>
    <s v="FORM00002"/>
    <x v="9"/>
    <s v="FORMADO"/>
    <x v="3"/>
    <x v="39"/>
    <s v="LUBRIEXT"/>
    <s v="CORLUBEX"/>
    <s v="B"/>
    <s v="10FORM01"/>
    <x v="1"/>
    <d v="2022-07-23T00:00:00"/>
    <x v="470"/>
    <x v="1"/>
    <s v="CUMPLE"/>
    <n v="0.4"/>
    <n v="0.4"/>
    <n v="0"/>
    <n v="0.4"/>
    <s v="H"/>
    <n v="1"/>
  </r>
  <r>
    <s v="105624103"/>
    <s v="20091108"/>
    <x v="7"/>
    <s v="LINEA DE LARGA VIDA"/>
    <x v="1"/>
    <x v="38"/>
    <s v="LUBRIEXT"/>
    <s v="CORLUBEX"/>
    <s v="B"/>
    <s v="10FORM02"/>
    <x v="1"/>
    <d v="2022-07-23T00:00:00"/>
    <x v="470"/>
    <x v="1"/>
    <s v="CUMPLE"/>
    <n v="0.3"/>
    <n v="0.3"/>
    <n v="0"/>
    <n v="0.3"/>
    <s v="H"/>
    <n v="1"/>
  </r>
  <r>
    <s v="105624103"/>
    <s v="20091108"/>
    <x v="7"/>
    <s v="LINEA DE LARGA VIDA"/>
    <x v="3"/>
    <x v="39"/>
    <s v="LUBRIEXT"/>
    <s v="CORLUBEX"/>
    <s v="B"/>
    <s v="10FORM02"/>
    <x v="1"/>
    <d v="2022-07-23T00:00:00"/>
    <x v="470"/>
    <x v="1"/>
    <s v="CUMPLE"/>
    <n v="0.4"/>
    <n v="0.4"/>
    <n v="0"/>
    <n v="0.4"/>
    <s v="H"/>
    <n v="1"/>
  </r>
  <r>
    <s v="105633301"/>
    <s v="20183406"/>
    <x v="1"/>
    <s v="EMPAQUE RIGIDO"/>
    <x v="1"/>
    <x v="38"/>
    <s v="LUBRIEXT"/>
    <s v="CORLUBEX"/>
    <s v="A"/>
    <s v="10EMPA17"/>
    <x v="1"/>
    <d v="2022-07-25T00:00:00"/>
    <x v="471"/>
    <x v="1"/>
    <s v="CUMPLE"/>
    <n v="0.3"/>
    <n v="0.3"/>
    <n v="0"/>
    <n v="0.3"/>
    <s v="H"/>
    <n v="1"/>
  </r>
  <r>
    <s v="105635362"/>
    <s v="EMPA00039"/>
    <x v="2"/>
    <s v="EMPAQUE"/>
    <x v="1"/>
    <x v="40"/>
    <s v="LUBRIEXT"/>
    <s v="CORLUBEX"/>
    <s v="B"/>
    <s v="10EMPA15"/>
    <x v="1"/>
    <d v="2022-07-27T00:00:00"/>
    <x v="472"/>
    <x v="1"/>
    <s v="CUMPLE"/>
    <n v="0.3"/>
    <n v="0.3"/>
    <n v="0"/>
    <n v="0.3"/>
    <s v="H"/>
    <n v="1"/>
  </r>
  <r>
    <s v="105648262"/>
    <s v="EMPA00039"/>
    <x v="2"/>
    <s v="EMPAQUE"/>
    <x v="1"/>
    <x v="40"/>
    <s v="LUBRIEXT"/>
    <s v="CORLUBEX"/>
    <s v="B"/>
    <s v="10EMPA15"/>
    <x v="1"/>
    <d v="2022-08-03T00:00:00"/>
    <x v="473"/>
    <x v="1"/>
    <s v="CUMPLE"/>
    <n v="0.3"/>
    <n v="0.3"/>
    <n v="0"/>
    <n v="0.3"/>
    <s v="H"/>
    <n v="1"/>
  </r>
  <r>
    <s v="105648264"/>
    <s v="EMPA00005"/>
    <x v="3"/>
    <s v="EMPAQUE"/>
    <x v="1"/>
    <x v="38"/>
    <s v="LUBRIEXT"/>
    <s v="CORLUBEX"/>
    <s v="B"/>
    <s v="10EMPA03"/>
    <x v="1"/>
    <d v="2022-08-03T00:00:00"/>
    <x v="473"/>
    <x v="1"/>
    <s v="CUMPLE"/>
    <n v="0.3"/>
    <n v="0.3"/>
    <n v="0"/>
    <n v="0.3"/>
    <s v="H"/>
    <n v="1"/>
  </r>
  <r>
    <s v="105650095"/>
    <s v="FORM00001"/>
    <x v="8"/>
    <s v="FORMADO"/>
    <x v="1"/>
    <x v="38"/>
    <s v="LUBRIEXT"/>
    <s v="CORLUBEX"/>
    <s v="B"/>
    <s v="10FORM01"/>
    <x v="1"/>
    <d v="2022-08-06T00:00:00"/>
    <x v="407"/>
    <x v="1"/>
    <s v="CUMPLE"/>
    <n v="0.3"/>
    <n v="0.3"/>
    <n v="0"/>
    <n v="0.3"/>
    <s v="H"/>
    <n v="1"/>
  </r>
  <r>
    <s v="105650096"/>
    <s v="FORM00002"/>
    <x v="9"/>
    <s v="FORMADO"/>
    <x v="1"/>
    <x v="38"/>
    <s v="LUBRIEXT"/>
    <s v="CORLUBEX"/>
    <s v="B"/>
    <s v="10FORM01"/>
    <x v="1"/>
    <d v="2022-08-06T00:00:00"/>
    <x v="407"/>
    <x v="1"/>
    <s v="CUMPLE"/>
    <n v="0.3"/>
    <n v="0.3"/>
    <n v="0"/>
    <n v="0.3"/>
    <s v="H"/>
    <n v="1"/>
  </r>
  <r>
    <s v="105650097"/>
    <s v="20091108"/>
    <x v="7"/>
    <s v="LINEA DE LARGA VIDA"/>
    <x v="1"/>
    <x v="38"/>
    <s v="LUBRIEXT"/>
    <s v="CORLUBEX"/>
    <s v="B"/>
    <s v="10FORM02"/>
    <x v="1"/>
    <d v="2022-08-06T00:00:00"/>
    <x v="407"/>
    <x v="1"/>
    <s v="CUMPLE"/>
    <n v="0.3"/>
    <n v="0.3"/>
    <n v="0"/>
    <n v="0.3"/>
    <s v="H"/>
    <n v="1"/>
  </r>
  <r>
    <s v="105658829"/>
    <s v="20183406"/>
    <x v="1"/>
    <s v="EMPAQUE RIGIDO"/>
    <x v="1"/>
    <x v="38"/>
    <s v="LUBRIEXT"/>
    <s v="CORLUBEX"/>
    <s v="A"/>
    <s v="10EMPA17"/>
    <x v="1"/>
    <d v="2022-08-08T00:00:00"/>
    <x v="474"/>
    <x v="1"/>
    <s v="CUMPLE"/>
    <n v="0.3"/>
    <n v="0.3"/>
    <n v="0"/>
    <n v="0.3"/>
    <s v="H"/>
    <n v="1"/>
  </r>
  <r>
    <s v="105660807"/>
    <s v="EMPA00039"/>
    <x v="2"/>
    <s v="EMPAQUE"/>
    <x v="1"/>
    <x v="40"/>
    <s v="LUBRIEXT"/>
    <s v="CORLUBEX"/>
    <s v="B"/>
    <s v="10EMPA15"/>
    <x v="1"/>
    <d v="2022-08-10T00:00:00"/>
    <x v="475"/>
    <x v="1"/>
    <s v="CUMPLE"/>
    <n v="0.3"/>
    <n v="0.3"/>
    <n v="0"/>
    <n v="0.3"/>
    <s v="H"/>
    <n v="1"/>
  </r>
  <r>
    <s v="105668878"/>
    <s v="EMPA00039"/>
    <x v="2"/>
    <s v="EMPAQUE"/>
    <x v="1"/>
    <x v="40"/>
    <s v="LUBRIEXT"/>
    <s v="CORLUBEX"/>
    <s v="B"/>
    <s v="10EMPA15"/>
    <x v="1"/>
    <d v="2022-08-17T00:00:00"/>
    <x v="409"/>
    <x v="1"/>
    <s v="CUMPLE"/>
    <n v="0.3"/>
    <n v="0.3"/>
    <n v="0"/>
    <n v="0.3"/>
    <s v="H"/>
    <n v="1"/>
  </r>
  <r>
    <s v="105668878"/>
    <s v="EMPA00039"/>
    <x v="2"/>
    <s v="EMPAQUE"/>
    <x v="3"/>
    <x v="39"/>
    <s v="LUBRIEXT"/>
    <s v="CORLUBEX"/>
    <s v="B"/>
    <s v="10EMPA15"/>
    <x v="1"/>
    <d v="2022-08-17T00:00:00"/>
    <x v="409"/>
    <x v="1"/>
    <s v="CUMPLE"/>
    <n v="0.4"/>
    <n v="0.4"/>
    <n v="0"/>
    <n v="0.4"/>
    <s v="H"/>
    <n v="1"/>
  </r>
  <r>
    <s v="105668880"/>
    <s v="EMPA00005"/>
    <x v="3"/>
    <s v="EMPAQUE"/>
    <x v="1"/>
    <x v="38"/>
    <s v="LUBRIEXT"/>
    <s v="CORLUBEX"/>
    <s v="B"/>
    <s v="10EMPA03"/>
    <x v="1"/>
    <d v="2022-08-17T00:00:00"/>
    <x v="409"/>
    <x v="1"/>
    <s v="CUMPLE"/>
    <n v="0.3"/>
    <n v="0.3"/>
    <n v="0"/>
    <n v="0.3"/>
    <s v="H"/>
    <n v="1"/>
  </r>
  <r>
    <s v="105668880"/>
    <s v="EMPA00005"/>
    <x v="3"/>
    <s v="EMPAQUE"/>
    <x v="3"/>
    <x v="39"/>
    <s v="LUBRIEXT"/>
    <s v="CORLUBEX"/>
    <s v="B"/>
    <s v="10EMPA03"/>
    <x v="1"/>
    <d v="2022-08-17T00:00:00"/>
    <x v="409"/>
    <x v="1"/>
    <s v="CUMPLE"/>
    <n v="0.5"/>
    <n v="0.5"/>
    <n v="0"/>
    <n v="0.5"/>
    <s v="H"/>
    <n v="1"/>
  </r>
  <r>
    <s v="105670723"/>
    <s v="FORM00001"/>
    <x v="8"/>
    <s v="FORMADO"/>
    <x v="1"/>
    <x v="38"/>
    <s v="LUBRIEXT"/>
    <s v="CORLUBEX"/>
    <s v="B"/>
    <s v="10FORM01"/>
    <x v="1"/>
    <d v="2022-08-20T00:00:00"/>
    <x v="476"/>
    <x v="1"/>
    <s v="CUMPLE"/>
    <n v="0.6"/>
    <n v="0.3"/>
    <n v="0.3"/>
    <n v="0.3"/>
    <s v="H"/>
    <n v="2"/>
  </r>
  <r>
    <s v="105670723"/>
    <s v="FORM00001"/>
    <x v="8"/>
    <s v="FORMADO"/>
    <x v="3"/>
    <x v="39"/>
    <s v="LUBRIEXT"/>
    <s v="CORLUBEX"/>
    <s v="B"/>
    <s v="10FORM01"/>
    <x v="1"/>
    <d v="2022-08-20T00:00:00"/>
    <x v="476"/>
    <x v="1"/>
    <s v="CUMPLE"/>
    <n v="0.8"/>
    <n v="0.4"/>
    <n v="0.4"/>
    <n v="0.4"/>
    <s v="H"/>
    <n v="2"/>
  </r>
  <r>
    <s v="105670724"/>
    <s v="FORM00002"/>
    <x v="9"/>
    <s v="FORMADO"/>
    <x v="1"/>
    <x v="38"/>
    <s v="LUBRIEXT"/>
    <s v="CORLUBEX"/>
    <s v="B"/>
    <s v="10FORM01"/>
    <x v="1"/>
    <d v="2022-08-20T00:00:00"/>
    <x v="476"/>
    <x v="1"/>
    <s v="CUMPLE"/>
    <n v="0.6"/>
    <n v="0.3"/>
    <n v="0.3"/>
    <n v="0.3"/>
    <s v="H"/>
    <n v="2"/>
  </r>
  <r>
    <s v="105670724"/>
    <s v="FORM00002"/>
    <x v="9"/>
    <s v="FORMADO"/>
    <x v="3"/>
    <x v="39"/>
    <s v="LUBRIEXT"/>
    <s v="CORLUBEX"/>
    <s v="B"/>
    <s v="10FORM01"/>
    <x v="1"/>
    <d v="2022-08-20T00:00:00"/>
    <x v="476"/>
    <x v="1"/>
    <s v="CUMPLE"/>
    <n v="0.8"/>
    <n v="0.4"/>
    <n v="0.4"/>
    <n v="0.4"/>
    <s v="H"/>
    <n v="2"/>
  </r>
  <r>
    <s v="105670725"/>
    <s v="20091108"/>
    <x v="7"/>
    <s v="LINEA DE LARGA VIDA"/>
    <x v="1"/>
    <x v="38"/>
    <s v="LUBRIEXT"/>
    <s v="CORLUBEX"/>
    <s v="B"/>
    <s v="10FORM02"/>
    <x v="1"/>
    <d v="2022-08-20T00:00:00"/>
    <x v="476"/>
    <x v="1"/>
    <s v="CUMPLE"/>
    <n v="0.6"/>
    <n v="0.3"/>
    <n v="0.3"/>
    <n v="0.3"/>
    <s v="H"/>
    <n v="2"/>
  </r>
  <r>
    <s v="105670725"/>
    <s v="20091108"/>
    <x v="7"/>
    <s v="LINEA DE LARGA VIDA"/>
    <x v="3"/>
    <x v="39"/>
    <s v="LUBRIEXT"/>
    <s v="CORLUBEX"/>
    <s v="B"/>
    <s v="10FORM02"/>
    <x v="1"/>
    <d v="2022-08-20T00:00:00"/>
    <x v="476"/>
    <x v="1"/>
    <s v="CUMPLE"/>
    <n v="0.8"/>
    <n v="0.4"/>
    <n v="0.4"/>
    <n v="0.4"/>
    <s v="H"/>
    <n v="2"/>
  </r>
  <r>
    <s v="105678958"/>
    <s v="20183406"/>
    <x v="1"/>
    <s v="EMPAQUE RIGIDO"/>
    <x v="1"/>
    <x v="38"/>
    <s v="LUBRIEXT"/>
    <s v="CORLUBEX"/>
    <s v="A"/>
    <s v="10EMPA17"/>
    <x v="1"/>
    <d v="2022-08-22T00:00:00"/>
    <x v="477"/>
    <x v="1"/>
    <s v="CUMPLE"/>
    <n v="0.3"/>
    <n v="0.3"/>
    <n v="0"/>
    <n v="0.3"/>
    <s v="H"/>
    <n v="1"/>
  </r>
  <r>
    <s v="105680958"/>
    <s v="EMPA00039"/>
    <x v="2"/>
    <s v="EMPAQUE"/>
    <x v="1"/>
    <x v="40"/>
    <s v="LUBRIEXT"/>
    <s v="CORLUBEX"/>
    <s v="B"/>
    <s v="10EMPA15"/>
    <x v="1"/>
    <d v="2022-08-24T00:00:00"/>
    <x v="406"/>
    <x v="1"/>
    <s v="CUMPLE"/>
    <n v="0.3"/>
    <n v="0.3"/>
    <n v="0"/>
    <n v="0.3"/>
    <s v="H"/>
    <n v="1"/>
  </r>
  <r>
    <s v="105694424"/>
    <s v="EMPA00039"/>
    <x v="2"/>
    <s v="EMPAQUE"/>
    <x v="1"/>
    <x v="40"/>
    <s v="LUBRIEXT"/>
    <s v="CORLUBEX"/>
    <s v="B"/>
    <s v="10EMPA15"/>
    <x v="1"/>
    <d v="2022-08-31T00:00:00"/>
    <x v="478"/>
    <x v="1"/>
    <s v="CUMPLE"/>
    <n v="0.3"/>
    <n v="0.3"/>
    <n v="0"/>
    <n v="0.3"/>
    <s v="H"/>
    <n v="1"/>
  </r>
  <r>
    <s v="105694426"/>
    <s v="EMPA00005"/>
    <x v="3"/>
    <s v="EMPAQUE"/>
    <x v="1"/>
    <x v="38"/>
    <s v="LUBRIEXT"/>
    <s v="CORLUBEX"/>
    <s v="B"/>
    <s v="10EMPA03"/>
    <x v="1"/>
    <d v="2022-08-31T00:00:00"/>
    <x v="478"/>
    <x v="1"/>
    <s v="CUMPLE"/>
    <n v="0.3"/>
    <n v="0.3"/>
    <n v="0"/>
    <n v="0.3"/>
    <s v="H"/>
    <n v="1"/>
  </r>
  <r>
    <s v="105696204"/>
    <s v="FORM00001"/>
    <x v="8"/>
    <s v="FORMADO"/>
    <x v="1"/>
    <x v="38"/>
    <s v="LUBRIEXT"/>
    <s v="CORLUBEX"/>
    <s v="B"/>
    <s v="10FORM01"/>
    <x v="1"/>
    <d v="2022-09-03T00:00:00"/>
    <x v="479"/>
    <x v="1"/>
    <s v="CUMPLE"/>
    <n v="0.3"/>
    <n v="0.3"/>
    <n v="0"/>
    <n v="0.3"/>
    <s v="H"/>
    <n v="1"/>
  </r>
  <r>
    <s v="105696205"/>
    <s v="FORM00002"/>
    <x v="9"/>
    <s v="FORMADO"/>
    <x v="1"/>
    <x v="38"/>
    <s v="LUBRIEXT"/>
    <s v="CORLUBEX"/>
    <s v="B"/>
    <s v="10FORM01"/>
    <x v="1"/>
    <d v="2022-09-03T00:00:00"/>
    <x v="479"/>
    <x v="1"/>
    <s v="CUMPLE"/>
    <n v="0.3"/>
    <n v="0.3"/>
    <n v="0"/>
    <n v="0.3"/>
    <s v="H"/>
    <n v="1"/>
  </r>
  <r>
    <s v="105696206"/>
    <s v="20091108"/>
    <x v="7"/>
    <s v="LINEA DE LARGA VIDA"/>
    <x v="1"/>
    <x v="38"/>
    <s v="LUBRIEXT"/>
    <s v="CORLUBEX"/>
    <s v="B"/>
    <s v="10FORM02"/>
    <x v="1"/>
    <d v="2022-09-03T00:00:00"/>
    <x v="479"/>
    <x v="1"/>
    <s v="CUMPLE"/>
    <n v="0.3"/>
    <n v="0.3"/>
    <n v="0"/>
    <n v="0.3"/>
    <s v="H"/>
    <n v="1"/>
  </r>
  <r>
    <s v="105705481"/>
    <s v="20183406"/>
    <x v="1"/>
    <s v="EMPAQUE RIGIDO"/>
    <x v="1"/>
    <x v="38"/>
    <s v="LUBRIEXT"/>
    <s v="CORLUBEX"/>
    <s v="A"/>
    <s v="10EMPA17"/>
    <x v="1"/>
    <d v="2022-09-05T00:00:00"/>
    <x v="480"/>
    <x v="1"/>
    <s v="CUMPLE"/>
    <n v="0.3"/>
    <n v="0.3"/>
    <n v="0"/>
    <n v="0.3"/>
    <s v="H"/>
    <n v="1"/>
  </r>
  <r>
    <s v="105707544"/>
    <s v="EMPA00039"/>
    <x v="2"/>
    <s v="EMPAQUE"/>
    <x v="1"/>
    <x v="40"/>
    <s v="LUBRIEXT"/>
    <s v="CORLUBEX"/>
    <s v="B"/>
    <s v="10EMPA15"/>
    <x v="1"/>
    <d v="2022-09-07T00:00:00"/>
    <x v="481"/>
    <x v="1"/>
    <s v="CUMPLE"/>
    <n v="0.3"/>
    <n v="0.3"/>
    <n v="0"/>
    <n v="0.3"/>
    <s v="H"/>
    <n v="1"/>
  </r>
  <r>
    <s v="105719583"/>
    <s v="EMPA00039"/>
    <x v="2"/>
    <s v="EMPAQUE"/>
    <x v="1"/>
    <x v="40"/>
    <s v="LUBRIEXT"/>
    <s v="CORLUBEX"/>
    <s v="B"/>
    <s v="10EMPA15"/>
    <x v="1"/>
    <d v="2022-09-14T00:00:00"/>
    <x v="482"/>
    <x v="1"/>
    <s v="CUMPLE"/>
    <n v="0.3"/>
    <n v="0.3"/>
    <n v="0"/>
    <n v="0.3"/>
    <s v="H"/>
    <n v="1"/>
  </r>
  <r>
    <s v="105719583"/>
    <s v="EMPA00039"/>
    <x v="2"/>
    <s v="EMPAQUE"/>
    <x v="3"/>
    <x v="39"/>
    <s v="LUBRIEXT"/>
    <s v="CORLUBEX"/>
    <s v="B"/>
    <s v="10EMPA15"/>
    <x v="1"/>
    <d v="2022-09-14T00:00:00"/>
    <x v="482"/>
    <x v="1"/>
    <s v="CUMPLE"/>
    <n v="0.4"/>
    <n v="0.4"/>
    <n v="0"/>
    <n v="0.4"/>
    <s v="H"/>
    <n v="1"/>
  </r>
  <r>
    <s v="105719585"/>
    <s v="EMPA00005"/>
    <x v="3"/>
    <s v="EMPAQUE"/>
    <x v="1"/>
    <x v="38"/>
    <s v="LUBRIEXT"/>
    <s v="CORLUBEX"/>
    <s v="B"/>
    <s v="10EMPA03"/>
    <x v="1"/>
    <d v="2022-09-14T00:00:00"/>
    <x v="482"/>
    <x v="1"/>
    <s v="CUMPLE"/>
    <n v="0.3"/>
    <n v="0.3"/>
    <n v="0"/>
    <n v="0.3"/>
    <s v="H"/>
    <n v="1"/>
  </r>
  <r>
    <s v="105719585"/>
    <s v="EMPA00005"/>
    <x v="3"/>
    <s v="EMPAQUE"/>
    <x v="3"/>
    <x v="39"/>
    <s v="LUBRIEXT"/>
    <s v="CORLUBEX"/>
    <s v="B"/>
    <s v="10EMPA03"/>
    <x v="1"/>
    <d v="2022-09-14T00:00:00"/>
    <x v="482"/>
    <x v="1"/>
    <s v="CUMPLE"/>
    <n v="0.5"/>
    <n v="0.5"/>
    <n v="0"/>
    <n v="0.5"/>
    <s v="H"/>
    <n v="1"/>
  </r>
  <r>
    <s v="105721456"/>
    <s v="FORM00001"/>
    <x v="8"/>
    <s v="FORMADO"/>
    <x v="1"/>
    <x v="38"/>
    <s v="LUBRIEXT"/>
    <s v="CORLUBEX"/>
    <s v="B"/>
    <s v="10FORM01"/>
    <x v="1"/>
    <d v="2022-09-17T00:00:00"/>
    <x v="483"/>
    <x v="1"/>
    <s v="CUMPLE"/>
    <n v="0.3"/>
    <n v="0.3"/>
    <n v="0"/>
    <n v="0.3"/>
    <s v="H"/>
    <n v="1"/>
  </r>
  <r>
    <s v="105721456"/>
    <s v="FORM00001"/>
    <x v="8"/>
    <s v="FORMADO"/>
    <x v="3"/>
    <x v="39"/>
    <s v="LUBRIEXT"/>
    <s v="CORLUBEX"/>
    <s v="B"/>
    <s v="10FORM01"/>
    <x v="1"/>
    <d v="2022-09-17T00:00:00"/>
    <x v="483"/>
    <x v="1"/>
    <s v="CUMPLE"/>
    <n v="0.4"/>
    <n v="0.4"/>
    <n v="0"/>
    <n v="0.4"/>
    <s v="H"/>
    <n v="1"/>
  </r>
  <r>
    <s v="105721457"/>
    <s v="FORM00002"/>
    <x v="9"/>
    <s v="FORMADO"/>
    <x v="1"/>
    <x v="38"/>
    <s v="LUBRIEXT"/>
    <s v="CORLUBEX"/>
    <s v="B"/>
    <s v="10FORM01"/>
    <x v="1"/>
    <d v="2022-09-17T00:00:00"/>
    <x v="483"/>
    <x v="1"/>
    <s v="CUMPLE"/>
    <n v="0.3"/>
    <n v="0.3"/>
    <n v="0"/>
    <n v="0.3"/>
    <s v="H"/>
    <n v="1"/>
  </r>
  <r>
    <s v="105721457"/>
    <s v="FORM00002"/>
    <x v="9"/>
    <s v="FORMADO"/>
    <x v="3"/>
    <x v="39"/>
    <s v="LUBRIEXT"/>
    <s v="CORLUBEX"/>
    <s v="B"/>
    <s v="10FORM01"/>
    <x v="1"/>
    <d v="2022-09-17T00:00:00"/>
    <x v="483"/>
    <x v="1"/>
    <s v="CUMPLE"/>
    <n v="0.4"/>
    <n v="0.4"/>
    <n v="0"/>
    <n v="0.4"/>
    <s v="H"/>
    <n v="1"/>
  </r>
  <r>
    <s v="105721458"/>
    <s v="20091108"/>
    <x v="7"/>
    <s v="LINEA DE LARGA VIDA"/>
    <x v="1"/>
    <x v="38"/>
    <s v="LUBRIEXT"/>
    <s v="CORLUBEX"/>
    <s v="B"/>
    <s v="10FORM02"/>
    <x v="1"/>
    <d v="2022-09-17T00:00:00"/>
    <x v="483"/>
    <x v="1"/>
    <s v="CUMPLE"/>
    <n v="0.3"/>
    <n v="0.3"/>
    <n v="0"/>
    <n v="0.3"/>
    <s v="H"/>
    <n v="1"/>
  </r>
  <r>
    <s v="105721458"/>
    <s v="20091108"/>
    <x v="7"/>
    <s v="LINEA DE LARGA VIDA"/>
    <x v="3"/>
    <x v="39"/>
    <s v="LUBRIEXT"/>
    <s v="CORLUBEX"/>
    <s v="B"/>
    <s v="10FORM02"/>
    <x v="1"/>
    <d v="2022-09-17T00:00:00"/>
    <x v="483"/>
    <x v="1"/>
    <s v="CUMPLE"/>
    <n v="0.4"/>
    <n v="0.4"/>
    <n v="0"/>
    <n v="0.4"/>
    <s v="H"/>
    <n v="1"/>
  </r>
  <r>
    <s v="105729608"/>
    <s v="20183406"/>
    <x v="1"/>
    <s v="EMPAQUE RIGIDO"/>
    <x v="1"/>
    <x v="38"/>
    <s v="LUBRIEXT"/>
    <s v="CORLUBEX"/>
    <s v="A"/>
    <s v="10EMPA17"/>
    <x v="1"/>
    <d v="2022-09-19T00:00:00"/>
    <x v="396"/>
    <x v="1"/>
    <s v="CUMPLE"/>
    <n v="0.3"/>
    <n v="0.3"/>
    <n v="0"/>
    <n v="0.3"/>
    <s v="H"/>
    <n v="1"/>
  </r>
  <r>
    <s v="105731703"/>
    <s v="EMPA00039"/>
    <x v="2"/>
    <s v="EMPAQUE"/>
    <x v="1"/>
    <x v="40"/>
    <s v="LUBRIEXT"/>
    <s v="CORLUBEX"/>
    <s v="B"/>
    <s v="10EMPA15"/>
    <x v="1"/>
    <d v="2022-09-21T00:00:00"/>
    <x v="400"/>
    <x v="1"/>
    <s v="CUMPLE"/>
    <n v="0.3"/>
    <n v="0.3"/>
    <n v="0"/>
    <n v="0.3"/>
    <s v="H"/>
    <n v="1"/>
  </r>
  <r>
    <s v="105744518"/>
    <s v="EMPA00039"/>
    <x v="2"/>
    <s v="EMPAQUE"/>
    <x v="1"/>
    <x v="40"/>
    <s v="LUBRIEXT"/>
    <s v="CORLUBEX"/>
    <s v="B"/>
    <s v="10EMPA15"/>
    <x v="1"/>
    <d v="2022-09-28T00:00:00"/>
    <x v="388"/>
    <x v="1"/>
    <s v="CUMPLE"/>
    <n v="0.3"/>
    <n v="0.3"/>
    <n v="0"/>
    <n v="0.3"/>
    <s v="H"/>
    <n v="1"/>
  </r>
  <r>
    <s v="105744520"/>
    <s v="EMPA00005"/>
    <x v="3"/>
    <s v="EMPAQUE"/>
    <x v="1"/>
    <x v="38"/>
    <s v="LUBRIEXT"/>
    <s v="CORLUBEX"/>
    <s v="B"/>
    <s v="10EMPA03"/>
    <x v="1"/>
    <d v="2022-09-28T00:00:00"/>
    <x v="388"/>
    <x v="1"/>
    <s v="CUMPLE"/>
    <n v="0.3"/>
    <n v="0.3"/>
    <n v="0"/>
    <n v="0.3"/>
    <s v="H"/>
    <n v="1"/>
  </r>
  <r>
    <s v="105746317"/>
    <s v="FORM00001"/>
    <x v="8"/>
    <s v="FORMADO"/>
    <x v="1"/>
    <x v="38"/>
    <s v="LUBRIEXT"/>
    <s v="CORLUBEX"/>
    <s v="B"/>
    <s v="10FORM01"/>
    <x v="1"/>
    <d v="2022-10-01T00:00:00"/>
    <x v="389"/>
    <x v="1"/>
    <s v="CUMPLE"/>
    <n v="0.3"/>
    <n v="0.3"/>
    <n v="0"/>
    <n v="0.3"/>
    <s v="H"/>
    <n v="1"/>
  </r>
  <r>
    <s v="105746318"/>
    <s v="FORM00002"/>
    <x v="9"/>
    <s v="FORMADO"/>
    <x v="1"/>
    <x v="38"/>
    <s v="LUBRIEXT"/>
    <s v="CORLUBEX"/>
    <s v="B"/>
    <s v="10FORM01"/>
    <x v="1"/>
    <d v="2022-10-01T00:00:00"/>
    <x v="389"/>
    <x v="1"/>
    <s v="CUMPLE"/>
    <n v="0.3"/>
    <n v="0.3"/>
    <n v="0"/>
    <n v="0.3"/>
    <s v="H"/>
    <n v="1"/>
  </r>
  <r>
    <s v="105746319"/>
    <s v="20091108"/>
    <x v="7"/>
    <s v="LINEA DE LARGA VIDA"/>
    <x v="1"/>
    <x v="38"/>
    <s v="LUBRIEXT"/>
    <s v="CORLUBEX"/>
    <s v="B"/>
    <s v="10FORM02"/>
    <x v="1"/>
    <d v="2022-10-01T00:00:00"/>
    <x v="389"/>
    <x v="1"/>
    <s v="CUMPLE"/>
    <n v="0.3"/>
    <n v="0.3"/>
    <n v="0"/>
    <n v="0.3"/>
    <s v="H"/>
    <n v="1"/>
  </r>
  <r>
    <s v="105754482"/>
    <s v="20183406"/>
    <x v="1"/>
    <s v="EMPAQUE RIGIDO"/>
    <x v="1"/>
    <x v="38"/>
    <s v="LUBRIEXT"/>
    <s v="CORLUBEX"/>
    <s v="A"/>
    <s v="10EMPA17"/>
    <x v="1"/>
    <d v="2022-10-03T00:00:00"/>
    <x v="484"/>
    <x v="1"/>
    <s v="CUMPLE"/>
    <n v="0.3"/>
    <n v="0.3"/>
    <n v="0"/>
    <n v="0.3"/>
    <s v="H"/>
    <n v="1"/>
  </r>
  <r>
    <s v="105757559"/>
    <s v="EMPA00039"/>
    <x v="2"/>
    <s v="EMPAQUE"/>
    <x v="1"/>
    <x v="40"/>
    <s v="LUBRIEXT"/>
    <s v="CORLUBEX"/>
    <s v="B"/>
    <s v="10EMPA15"/>
    <x v="1"/>
    <d v="2022-10-05T00:00:00"/>
    <x v="485"/>
    <x v="1"/>
    <s v="CUMPLE"/>
    <n v="0.3"/>
    <n v="0.3"/>
    <n v="0"/>
    <n v="0.3"/>
    <s v="H"/>
    <n v="1"/>
  </r>
  <r>
    <s v="105767973"/>
    <s v="EMPA00039"/>
    <x v="2"/>
    <s v="EMPAQUE"/>
    <x v="1"/>
    <x v="40"/>
    <s v="LUBRIEXT"/>
    <s v="CORLUBEX"/>
    <s v="B"/>
    <s v="10EMPA15"/>
    <x v="1"/>
    <d v="2022-10-12T00:00:00"/>
    <x v="381"/>
    <x v="1"/>
    <s v="CUMPLE"/>
    <n v="0.3"/>
    <n v="0.3"/>
    <n v="0"/>
    <n v="0.3"/>
    <s v="H"/>
    <n v="1"/>
  </r>
  <r>
    <s v="105767973"/>
    <s v="EMPA00039"/>
    <x v="2"/>
    <s v="EMPAQUE"/>
    <x v="3"/>
    <x v="39"/>
    <s v="LUBRIEXT"/>
    <s v="CORLUBEX"/>
    <s v="B"/>
    <s v="10EMPA15"/>
    <x v="1"/>
    <d v="2022-10-12T00:00:00"/>
    <x v="381"/>
    <x v="1"/>
    <s v="CUMPLE"/>
    <n v="0.4"/>
    <n v="0.4"/>
    <n v="0"/>
    <n v="0.4"/>
    <s v="H"/>
    <n v="1"/>
  </r>
  <r>
    <s v="105767975"/>
    <s v="EMPA00005"/>
    <x v="3"/>
    <s v="EMPAQUE"/>
    <x v="1"/>
    <x v="38"/>
    <s v="LUBRIEXT"/>
    <s v="CORLUBEX"/>
    <s v="B"/>
    <s v="10EMPA03"/>
    <x v="1"/>
    <d v="2022-10-12T00:00:00"/>
    <x v="381"/>
    <x v="1"/>
    <s v="CUMPLE"/>
    <n v="0.3"/>
    <n v="0.3"/>
    <n v="0"/>
    <n v="0.3"/>
    <s v="H"/>
    <n v="1"/>
  </r>
  <r>
    <s v="105767975"/>
    <s v="EMPA00005"/>
    <x v="3"/>
    <s v="EMPAQUE"/>
    <x v="3"/>
    <x v="39"/>
    <s v="LUBRIEXT"/>
    <s v="CORLUBEX"/>
    <s v="B"/>
    <s v="10EMPA03"/>
    <x v="1"/>
    <d v="2022-10-12T00:00:00"/>
    <x v="381"/>
    <x v="1"/>
    <s v="CUMPLE"/>
    <n v="0.5"/>
    <n v="0.5"/>
    <n v="0"/>
    <n v="0.5"/>
    <s v="H"/>
    <n v="1"/>
  </r>
  <r>
    <s v="105769994"/>
    <s v="FORM00001"/>
    <x v="8"/>
    <s v="FORMADO"/>
    <x v="1"/>
    <x v="38"/>
    <s v="LUBRIEXT"/>
    <s v="CORLUBEX"/>
    <s v="B"/>
    <s v="10FORM01"/>
    <x v="1"/>
    <d v="2022-10-15T00:00:00"/>
    <x v="486"/>
    <x v="1"/>
    <s v="CUMPLE"/>
    <n v="0.3"/>
    <n v="0.3"/>
    <n v="0"/>
    <n v="0.3"/>
    <s v="H"/>
    <n v="1"/>
  </r>
  <r>
    <s v="105769994"/>
    <s v="FORM00001"/>
    <x v="8"/>
    <s v="FORMADO"/>
    <x v="3"/>
    <x v="39"/>
    <s v="LUBRIEXT"/>
    <s v="CORLUBEX"/>
    <s v="B"/>
    <s v="10FORM01"/>
    <x v="1"/>
    <d v="2022-10-15T00:00:00"/>
    <x v="486"/>
    <x v="1"/>
    <s v="CUMPLE"/>
    <n v="0.4"/>
    <n v="0.4"/>
    <n v="0"/>
    <n v="0.4"/>
    <s v="H"/>
    <n v="1"/>
  </r>
  <r>
    <s v="105769995"/>
    <s v="FORM00002"/>
    <x v="9"/>
    <s v="FORMADO"/>
    <x v="1"/>
    <x v="38"/>
    <s v="LUBRIEXT"/>
    <s v="CORLUBEX"/>
    <s v="B"/>
    <s v="10FORM01"/>
    <x v="1"/>
    <d v="2022-10-15T00:00:00"/>
    <x v="486"/>
    <x v="1"/>
    <s v="CUMPLE"/>
    <n v="0.3"/>
    <n v="0.3"/>
    <n v="0"/>
    <n v="0.3"/>
    <s v="H"/>
    <n v="1"/>
  </r>
  <r>
    <s v="105769995"/>
    <s v="FORM00002"/>
    <x v="9"/>
    <s v="FORMADO"/>
    <x v="3"/>
    <x v="39"/>
    <s v="LUBRIEXT"/>
    <s v="CORLUBEX"/>
    <s v="B"/>
    <s v="10FORM01"/>
    <x v="1"/>
    <d v="2022-10-15T00:00:00"/>
    <x v="486"/>
    <x v="1"/>
    <s v="CUMPLE"/>
    <n v="0.4"/>
    <n v="0.4"/>
    <n v="0"/>
    <n v="0.4"/>
    <s v="H"/>
    <n v="1"/>
  </r>
  <r>
    <s v="105769996"/>
    <s v="20091108"/>
    <x v="7"/>
    <s v="LINEA DE LARGA VIDA"/>
    <x v="1"/>
    <x v="38"/>
    <s v="LUBRIEXT"/>
    <s v="CORLUBEX"/>
    <s v="B"/>
    <s v="10FORM02"/>
    <x v="1"/>
    <d v="2022-10-15T00:00:00"/>
    <x v="486"/>
    <x v="1"/>
    <s v="CUMPLE"/>
    <n v="0.3"/>
    <n v="0.3"/>
    <n v="0"/>
    <n v="0.3"/>
    <s v="H"/>
    <n v="1"/>
  </r>
  <r>
    <s v="105769996"/>
    <s v="20091108"/>
    <x v="7"/>
    <s v="LINEA DE LARGA VIDA"/>
    <x v="3"/>
    <x v="39"/>
    <s v="LUBRIEXT"/>
    <s v="CORLUBEX"/>
    <s v="B"/>
    <s v="10FORM02"/>
    <x v="1"/>
    <d v="2022-10-15T00:00:00"/>
    <x v="486"/>
    <x v="1"/>
    <s v="CUMPLE"/>
    <n v="0.4"/>
    <n v="0.4"/>
    <n v="0"/>
    <n v="0.4"/>
    <s v="H"/>
    <n v="1"/>
  </r>
  <r>
    <s v="105776879"/>
    <s v="20183406"/>
    <x v="1"/>
    <s v="EMPAQUE RIGIDO"/>
    <x v="1"/>
    <x v="38"/>
    <s v="LUBRIEXT"/>
    <s v="CORLUBEX"/>
    <s v="A"/>
    <s v="10EMPA17"/>
    <x v="1"/>
    <d v="2022-10-17T00:00:00"/>
    <x v="487"/>
    <x v="1"/>
    <s v="CUMPLE"/>
    <n v="0.3"/>
    <n v="0.3"/>
    <n v="0"/>
    <n v="0.3"/>
    <s v="H"/>
    <n v="1"/>
  </r>
  <r>
    <s v="105778205"/>
    <s v="EMPA00039"/>
    <x v="2"/>
    <s v="EMPAQUE"/>
    <x v="1"/>
    <x v="40"/>
    <s v="LUBRIEXT"/>
    <s v="CORLUBEX"/>
    <s v="B"/>
    <s v="10EMPA15"/>
    <x v="1"/>
    <d v="2022-10-19T00:00:00"/>
    <x v="364"/>
    <x v="1"/>
    <s v="CUMPLE"/>
    <n v="0.3"/>
    <n v="0.3"/>
    <n v="0"/>
    <n v="0.3"/>
    <s v="H"/>
    <n v="1"/>
  </r>
  <r>
    <s v="105791969"/>
    <s v="EMPA00039"/>
    <x v="2"/>
    <s v="EMPAQUE"/>
    <x v="1"/>
    <x v="40"/>
    <s v="LUBRIEXT"/>
    <s v="CORLUBEX"/>
    <s v="B"/>
    <s v="10EMPA15"/>
    <x v="1"/>
    <d v="2022-10-26T00:00:00"/>
    <x v="488"/>
    <x v="1"/>
    <s v="CUMPLE"/>
    <n v="0.3"/>
    <n v="0.3"/>
    <n v="0"/>
    <n v="0.3"/>
    <s v="H"/>
    <n v="1"/>
  </r>
  <r>
    <s v="105791972"/>
    <s v="EMPA00005"/>
    <x v="3"/>
    <s v="EMPAQUE"/>
    <x v="1"/>
    <x v="38"/>
    <s v="LUBRIEXT"/>
    <s v="CORLUBEX"/>
    <s v="B"/>
    <s v="10EMPA03"/>
    <x v="1"/>
    <d v="2022-10-26T00:00:00"/>
    <x v="488"/>
    <x v="1"/>
    <s v="CUMPLE"/>
    <n v="0.3"/>
    <n v="0.3"/>
    <n v="0"/>
    <n v="0.3"/>
    <s v="H"/>
    <n v="1"/>
  </r>
  <r>
    <s v="105793741"/>
    <s v="FORM00001"/>
    <x v="8"/>
    <s v="FORMADO"/>
    <x v="1"/>
    <x v="38"/>
    <s v="LUBRIEXT"/>
    <s v="CORLUBEX"/>
    <s v="B"/>
    <s v="10FORM01"/>
    <x v="1"/>
    <d v="2022-10-29T00:00:00"/>
    <x v="489"/>
    <x v="1"/>
    <s v="CUMPLE"/>
    <n v="0.3"/>
    <n v="0.3"/>
    <n v="0"/>
    <n v="0.3"/>
    <s v="H"/>
    <n v="1"/>
  </r>
  <r>
    <s v="105793742"/>
    <s v="FORM00002"/>
    <x v="9"/>
    <s v="FORMADO"/>
    <x v="1"/>
    <x v="38"/>
    <s v="LUBRIEXT"/>
    <s v="CORLUBEX"/>
    <s v="B"/>
    <s v="10FORM01"/>
    <x v="1"/>
    <d v="2022-10-29T00:00:00"/>
    <x v="489"/>
    <x v="1"/>
    <s v="CUMPLE"/>
    <n v="0.3"/>
    <n v="0.3"/>
    <n v="0"/>
    <n v="0.3"/>
    <s v="H"/>
    <n v="1"/>
  </r>
  <r>
    <s v="105793743"/>
    <s v="20091108"/>
    <x v="7"/>
    <s v="LINEA DE LARGA VIDA"/>
    <x v="1"/>
    <x v="38"/>
    <s v="LUBRIEXT"/>
    <s v="CORLUBEX"/>
    <s v="B"/>
    <s v="10FORM02"/>
    <x v="1"/>
    <d v="2022-10-29T00:00:00"/>
    <x v="489"/>
    <x v="1"/>
    <s v="CUMPLE"/>
    <n v="0.3"/>
    <n v="0.3"/>
    <n v="0"/>
    <n v="0.3"/>
    <s v="H"/>
    <n v="1"/>
  </r>
  <r>
    <s v="105801531"/>
    <s v="20183406"/>
    <x v="1"/>
    <s v="EMPAQUE RIGIDO"/>
    <x v="1"/>
    <x v="38"/>
    <s v="LUBRIEXT"/>
    <s v="CORLUBEX"/>
    <s v="A"/>
    <s v="10EMPA17"/>
    <x v="1"/>
    <d v="2022-10-31T00:00:00"/>
    <x v="372"/>
    <x v="1"/>
    <s v="CUMPLE"/>
    <n v="0.3"/>
    <n v="0.3"/>
    <n v="0"/>
    <n v="0.3"/>
    <s v="H"/>
    <n v="1"/>
  </r>
  <r>
    <s v="105803062"/>
    <s v="EMPA00039"/>
    <x v="2"/>
    <s v="EMPAQUE"/>
    <x v="1"/>
    <x v="40"/>
    <s v="LUBRIEXT"/>
    <s v="CORLUBEX"/>
    <s v="B"/>
    <s v="10EMPA15"/>
    <x v="1"/>
    <d v="2022-11-02T00:00:00"/>
    <x v="375"/>
    <x v="1"/>
    <s v="CUMPLE"/>
    <n v="0.3"/>
    <n v="0.3"/>
    <n v="0"/>
    <n v="0.3"/>
    <s v="H"/>
    <n v="1"/>
  </r>
  <r>
    <s v="105814800"/>
    <s v="EMPA00039"/>
    <x v="2"/>
    <s v="EMPAQUE"/>
    <x v="1"/>
    <x v="40"/>
    <s v="LUBRIEXT"/>
    <s v="CORLUBEX"/>
    <s v="B"/>
    <s v="10EMPA15"/>
    <x v="1"/>
    <d v="2022-11-09T00:00:00"/>
    <x v="490"/>
    <x v="1"/>
    <s v="CUMPLE"/>
    <n v="0.3"/>
    <n v="0.3"/>
    <n v="0"/>
    <n v="0.3"/>
    <s v="H"/>
    <n v="1"/>
  </r>
  <r>
    <s v="105814800"/>
    <s v="EMPA00039"/>
    <x v="2"/>
    <s v="EMPAQUE"/>
    <x v="3"/>
    <x v="39"/>
    <s v="LUBRIEXT"/>
    <s v="CORLUBEX"/>
    <s v="B"/>
    <s v="10EMPA15"/>
    <x v="1"/>
    <d v="2022-11-09T00:00:00"/>
    <x v="490"/>
    <x v="1"/>
    <s v="CUMPLE"/>
    <n v="0.4"/>
    <n v="0.4"/>
    <n v="0"/>
    <n v="0.4"/>
    <s v="H"/>
    <n v="1"/>
  </r>
  <r>
    <s v="105814802"/>
    <s v="EMPA00005"/>
    <x v="3"/>
    <s v="EMPAQUE"/>
    <x v="1"/>
    <x v="38"/>
    <s v="LUBRIEXT"/>
    <s v="CORLUBEX"/>
    <s v="B"/>
    <s v="10EMPA03"/>
    <x v="1"/>
    <d v="2022-11-09T00:00:00"/>
    <x v="490"/>
    <x v="1"/>
    <s v="CUMPLE"/>
    <n v="0.3"/>
    <n v="0.3"/>
    <n v="0"/>
    <n v="0.3"/>
    <s v="H"/>
    <n v="1"/>
  </r>
  <r>
    <s v="105814802"/>
    <s v="EMPA00005"/>
    <x v="3"/>
    <s v="EMPAQUE"/>
    <x v="3"/>
    <x v="39"/>
    <s v="LUBRIEXT"/>
    <s v="CORLUBEX"/>
    <s v="B"/>
    <s v="10EMPA03"/>
    <x v="1"/>
    <d v="2022-11-09T00:00:00"/>
    <x v="490"/>
    <x v="1"/>
    <s v="CUMPLE"/>
    <n v="0.5"/>
    <n v="0.5"/>
    <n v="0"/>
    <n v="0.5"/>
    <s v="H"/>
    <n v="1"/>
  </r>
  <r>
    <s v="105816903"/>
    <s v="FORM00001"/>
    <x v="8"/>
    <s v="FORMADO"/>
    <x v="1"/>
    <x v="38"/>
    <s v="LUBRIEXT"/>
    <s v="CORLUBEX"/>
    <s v="B"/>
    <s v="10FORM01"/>
    <x v="1"/>
    <d v="2022-11-12T00:00:00"/>
    <x v="370"/>
    <x v="1"/>
    <s v="CUMPLE"/>
    <n v="0.3"/>
    <n v="0.3"/>
    <n v="0"/>
    <n v="0.3"/>
    <s v="H"/>
    <n v="1"/>
  </r>
  <r>
    <s v="105816903"/>
    <s v="FORM00001"/>
    <x v="8"/>
    <s v="FORMADO"/>
    <x v="3"/>
    <x v="39"/>
    <s v="LUBRIEXT"/>
    <s v="CORLUBEX"/>
    <s v="B"/>
    <s v="10FORM01"/>
    <x v="1"/>
    <d v="2022-11-12T00:00:00"/>
    <x v="370"/>
    <x v="1"/>
    <s v="CUMPLE"/>
    <n v="0.4"/>
    <n v="0.4"/>
    <n v="0"/>
    <n v="0.4"/>
    <s v="H"/>
    <n v="1"/>
  </r>
  <r>
    <s v="105816904"/>
    <s v="FORM00002"/>
    <x v="9"/>
    <s v="FORMADO"/>
    <x v="1"/>
    <x v="38"/>
    <s v="LUBRIEXT"/>
    <s v="CORLUBEX"/>
    <s v="B"/>
    <s v="10FORM01"/>
    <x v="1"/>
    <d v="2022-11-12T00:00:00"/>
    <x v="370"/>
    <x v="1"/>
    <s v="CUMPLE"/>
    <n v="0.3"/>
    <n v="0.3"/>
    <n v="0"/>
    <n v="0.3"/>
    <s v="H"/>
    <n v="1"/>
  </r>
  <r>
    <s v="105816904"/>
    <s v="FORM00002"/>
    <x v="9"/>
    <s v="FORMADO"/>
    <x v="3"/>
    <x v="39"/>
    <s v="LUBRIEXT"/>
    <s v="CORLUBEX"/>
    <s v="B"/>
    <s v="10FORM01"/>
    <x v="1"/>
    <d v="2022-11-12T00:00:00"/>
    <x v="370"/>
    <x v="1"/>
    <s v="CUMPLE"/>
    <n v="0.4"/>
    <n v="0.4"/>
    <n v="0"/>
    <n v="0.4"/>
    <s v="H"/>
    <n v="1"/>
  </r>
  <r>
    <s v="105816905"/>
    <s v="20091108"/>
    <x v="7"/>
    <s v="LINEA DE LARGA VIDA"/>
    <x v="1"/>
    <x v="38"/>
    <s v="LUBRIEXT"/>
    <s v="CORLUBEX"/>
    <s v="B"/>
    <s v="10FORM02"/>
    <x v="1"/>
    <d v="2022-11-12T00:00:00"/>
    <x v="370"/>
    <x v="1"/>
    <s v="CUMPLE"/>
    <n v="0.3"/>
    <n v="0.3"/>
    <n v="0"/>
    <n v="0.3"/>
    <s v="H"/>
    <n v="1"/>
  </r>
  <r>
    <s v="105816905"/>
    <s v="20091108"/>
    <x v="7"/>
    <s v="LINEA DE LARGA VIDA"/>
    <x v="3"/>
    <x v="39"/>
    <s v="LUBRIEXT"/>
    <s v="CORLUBEX"/>
    <s v="B"/>
    <s v="10FORM02"/>
    <x v="1"/>
    <d v="2022-11-12T00:00:00"/>
    <x v="370"/>
    <x v="1"/>
    <s v="CUMPLE"/>
    <n v="0.4"/>
    <n v="0.4"/>
    <n v="0"/>
    <n v="0.4"/>
    <s v="H"/>
    <n v="1"/>
  </r>
  <r>
    <s v="105824693"/>
    <s v="20183406"/>
    <x v="1"/>
    <s v="EMPAQUE RIGIDO"/>
    <x v="1"/>
    <x v="38"/>
    <s v="LUBRIEXT"/>
    <s v="CORLUBEX"/>
    <s v="A"/>
    <s v="10EMPA17"/>
    <x v="1"/>
    <d v="2022-11-14T00:00:00"/>
    <x v="368"/>
    <x v="1"/>
    <s v="CUMPLE"/>
    <n v="0.3"/>
    <n v="0.3"/>
    <n v="0"/>
    <n v="0.3"/>
    <s v="H"/>
    <n v="1"/>
  </r>
  <r>
    <s v="105826673"/>
    <s v="EMPA00039"/>
    <x v="2"/>
    <s v="EMPAQUE"/>
    <x v="1"/>
    <x v="40"/>
    <s v="LUBRIEXT"/>
    <s v="CORLUBEX"/>
    <s v="B"/>
    <s v="10EMPA15"/>
    <x v="1"/>
    <d v="2022-11-16T00:00:00"/>
    <x v="365"/>
    <x v="1"/>
    <s v="CUMPLE"/>
    <n v="0.3"/>
    <n v="0.3"/>
    <n v="0"/>
    <n v="0.3"/>
    <s v="H"/>
    <n v="1"/>
  </r>
  <r>
    <s v="105841986"/>
    <s v="EMPA00039"/>
    <x v="2"/>
    <s v="EMPAQUE"/>
    <x v="1"/>
    <x v="40"/>
    <s v="LUBRIEXT"/>
    <s v="CORLUBEX"/>
    <s v="B"/>
    <s v="10EMPA15"/>
    <x v="1"/>
    <d v="2022-11-23T00:00:00"/>
    <x v="491"/>
    <x v="1"/>
    <s v="CUMPLE"/>
    <n v="0.3"/>
    <n v="0.3"/>
    <n v="0"/>
    <n v="0.3"/>
    <s v="H"/>
    <n v="1"/>
  </r>
  <r>
    <s v="105841989"/>
    <s v="EMPA00005"/>
    <x v="3"/>
    <s v="EMPAQUE"/>
    <x v="1"/>
    <x v="38"/>
    <s v="LUBRIEXT"/>
    <s v="CORLUBEX"/>
    <s v="B"/>
    <s v="10EMPA03"/>
    <x v="1"/>
    <d v="2022-11-23T00:00:00"/>
    <x v="491"/>
    <x v="1"/>
    <s v="CUMPLE"/>
    <n v="0.3"/>
    <n v="0.3"/>
    <n v="0"/>
    <n v="0.3"/>
    <s v="H"/>
    <n v="1"/>
  </r>
  <r>
    <s v="105843998"/>
    <s v="FORM00001"/>
    <x v="8"/>
    <s v="FORMADO"/>
    <x v="1"/>
    <x v="38"/>
    <s v="LUBRIEXT"/>
    <s v="CORLUBEX"/>
    <s v="B"/>
    <s v="10FORM01"/>
    <x v="1"/>
    <d v="2022-11-26T00:00:00"/>
    <x v="492"/>
    <x v="1"/>
    <s v="CUMPLE"/>
    <n v="0.3"/>
    <n v="0.3"/>
    <n v="0"/>
    <n v="0.3"/>
    <s v="H"/>
    <n v="1"/>
  </r>
  <r>
    <s v="105843999"/>
    <s v="FORM00002"/>
    <x v="9"/>
    <s v="FORMADO"/>
    <x v="1"/>
    <x v="38"/>
    <s v="LUBRIEXT"/>
    <s v="CORLUBEX"/>
    <s v="B"/>
    <s v="10FORM01"/>
    <x v="1"/>
    <d v="2022-11-26T00:00:00"/>
    <x v="492"/>
    <x v="1"/>
    <s v="CUMPLE"/>
    <n v="0.3"/>
    <n v="0.3"/>
    <n v="0"/>
    <n v="0.3"/>
    <s v="H"/>
    <n v="1"/>
  </r>
  <r>
    <s v="105844000"/>
    <s v="20091108"/>
    <x v="7"/>
    <s v="LINEA DE LARGA VIDA"/>
    <x v="1"/>
    <x v="38"/>
    <s v="LUBRIEXT"/>
    <s v="CORLUBEX"/>
    <s v="B"/>
    <s v="10FORM02"/>
    <x v="1"/>
    <d v="2022-11-26T00:00:00"/>
    <x v="492"/>
    <x v="1"/>
    <s v="CUMPLE"/>
    <n v="0.3"/>
    <n v="0.3"/>
    <n v="0"/>
    <n v="0.3"/>
    <s v="H"/>
    <n v="1"/>
  </r>
  <r>
    <s v="105852123"/>
    <s v="20183406"/>
    <x v="1"/>
    <s v="EMPAQUE RIGIDO"/>
    <x v="1"/>
    <x v="38"/>
    <s v="LUBRIEXT"/>
    <s v="CORLUBEX"/>
    <s v="A"/>
    <s v="10EMPA17"/>
    <x v="1"/>
    <d v="2022-11-28T00:00:00"/>
    <x v="493"/>
    <x v="1"/>
    <s v="CUMPLE"/>
    <n v="0.3"/>
    <n v="0.3"/>
    <n v="0"/>
    <n v="0.3"/>
    <s v="H"/>
    <n v="1"/>
  </r>
  <r>
    <s v="105855943"/>
    <s v="EMPA00039"/>
    <x v="2"/>
    <s v="EMPAQUE"/>
    <x v="1"/>
    <x v="40"/>
    <s v="LUBRIEXT"/>
    <s v="CORLUBEX"/>
    <s v="B"/>
    <s v="10EMPA15"/>
    <x v="1"/>
    <d v="2022-11-30T00:00:00"/>
    <x v="358"/>
    <x v="1"/>
    <s v="CUMPLE"/>
    <n v="0.3"/>
    <n v="0.3"/>
    <n v="0"/>
    <n v="0.3"/>
    <s v="H"/>
    <n v="1"/>
  </r>
  <r>
    <s v="105869420"/>
    <s v="EMPA00039"/>
    <x v="2"/>
    <s v="EMPAQUE"/>
    <x v="1"/>
    <x v="40"/>
    <s v="LUBRIEXT"/>
    <s v="CORLUBEX"/>
    <s v="B"/>
    <s v="10EMPA15"/>
    <x v="1"/>
    <d v="2022-12-07T00:00:00"/>
    <x v="494"/>
    <x v="1"/>
    <s v="CUMPLE"/>
    <n v="0.3"/>
    <n v="0.3"/>
    <n v="0"/>
    <n v="0.3"/>
    <s v="H"/>
    <n v="1"/>
  </r>
  <r>
    <s v="105869420"/>
    <s v="EMPA00039"/>
    <x v="2"/>
    <s v="EMPAQUE"/>
    <x v="3"/>
    <x v="39"/>
    <s v="LUBRIEXT"/>
    <s v="CORLUBEX"/>
    <s v="B"/>
    <s v="10EMPA15"/>
    <x v="1"/>
    <d v="2022-12-07T00:00:00"/>
    <x v="494"/>
    <x v="1"/>
    <s v="CUMPLE"/>
    <n v="0.4"/>
    <n v="0.4"/>
    <n v="0"/>
    <n v="0.4"/>
    <s v="H"/>
    <n v="1"/>
  </r>
  <r>
    <s v="105869422"/>
    <s v="EMPA00005"/>
    <x v="3"/>
    <s v="EMPAQUE"/>
    <x v="1"/>
    <x v="38"/>
    <s v="LUBRIEXT"/>
    <s v="CORLUBEX"/>
    <s v="B"/>
    <s v="10EMPA03"/>
    <x v="1"/>
    <d v="2022-12-07T00:00:00"/>
    <x v="494"/>
    <x v="1"/>
    <s v="CUMPLE"/>
    <n v="0.3"/>
    <n v="0.3"/>
    <n v="0"/>
    <n v="0.3"/>
    <s v="H"/>
    <n v="1"/>
  </r>
  <r>
    <s v="105869422"/>
    <s v="EMPA00005"/>
    <x v="3"/>
    <s v="EMPAQUE"/>
    <x v="3"/>
    <x v="39"/>
    <s v="LUBRIEXT"/>
    <s v="CORLUBEX"/>
    <s v="B"/>
    <s v="10EMPA03"/>
    <x v="1"/>
    <d v="2022-12-07T00:00:00"/>
    <x v="494"/>
    <x v="1"/>
    <s v="CUMPLE"/>
    <n v="0.5"/>
    <n v="0.5"/>
    <n v="0"/>
    <n v="0.5"/>
    <s v="H"/>
    <n v="1"/>
  </r>
  <r>
    <s v="105871526"/>
    <s v="FORM00001"/>
    <x v="8"/>
    <s v="FORMADO"/>
    <x v="1"/>
    <x v="38"/>
    <s v="LUBRIEXT"/>
    <s v="CORLUBEX"/>
    <s v="B"/>
    <s v="10FORM01"/>
    <x v="1"/>
    <d v="2022-12-10T00:00:00"/>
    <x v="495"/>
    <x v="1"/>
    <s v="CUMPLE"/>
    <n v="0.3"/>
    <n v="0.3"/>
    <n v="0"/>
    <n v="0.3"/>
    <s v="H"/>
    <n v="1"/>
  </r>
  <r>
    <s v="105871526"/>
    <s v="FORM00001"/>
    <x v="8"/>
    <s v="FORMADO"/>
    <x v="3"/>
    <x v="39"/>
    <s v="LUBRIEXT"/>
    <s v="CORLUBEX"/>
    <s v="B"/>
    <s v="10FORM01"/>
    <x v="1"/>
    <d v="2022-12-10T00:00:00"/>
    <x v="495"/>
    <x v="1"/>
    <s v="CUMPLE"/>
    <n v="0.4"/>
    <n v="0.4"/>
    <n v="0"/>
    <n v="0.4"/>
    <s v="H"/>
    <n v="1"/>
  </r>
  <r>
    <s v="105871527"/>
    <s v="FORM00002"/>
    <x v="9"/>
    <s v="FORMADO"/>
    <x v="1"/>
    <x v="38"/>
    <s v="LUBRIEXT"/>
    <s v="CORLUBEX"/>
    <s v="A"/>
    <s v="10FORM01"/>
    <x v="1"/>
    <d v="2022-12-10T00:00:00"/>
    <x v="495"/>
    <x v="1"/>
    <s v="CUMPLE"/>
    <n v="0.3"/>
    <n v="0.3"/>
    <n v="0"/>
    <n v="0.3"/>
    <s v="H"/>
    <n v="1"/>
  </r>
  <r>
    <s v="105871527"/>
    <s v="FORM00002"/>
    <x v="9"/>
    <s v="FORMADO"/>
    <x v="3"/>
    <x v="39"/>
    <s v="LUBRIEXT"/>
    <s v="CORLUBEX"/>
    <s v="A"/>
    <s v="10FORM01"/>
    <x v="1"/>
    <d v="2022-12-10T00:00:00"/>
    <x v="495"/>
    <x v="1"/>
    <s v="CUMPLE"/>
    <n v="0.4"/>
    <n v="0.4"/>
    <n v="0"/>
    <n v="0.4"/>
    <s v="H"/>
    <n v="1"/>
  </r>
  <r>
    <s v="105871528"/>
    <s v="20091108"/>
    <x v="7"/>
    <s v="LINEA DE LARGA VIDA"/>
    <x v="1"/>
    <x v="38"/>
    <s v="LUBRIEXT"/>
    <s v="CORLUBEX"/>
    <s v="B"/>
    <s v="10FORM02"/>
    <x v="1"/>
    <d v="2022-12-10T00:00:00"/>
    <x v="495"/>
    <x v="1"/>
    <s v="CUMPLE"/>
    <n v="0.3"/>
    <n v="0.3"/>
    <n v="0"/>
    <n v="0.3"/>
    <s v="H"/>
    <n v="1"/>
  </r>
  <r>
    <s v="105871528"/>
    <s v="20091108"/>
    <x v="7"/>
    <s v="LINEA DE LARGA VIDA"/>
    <x v="3"/>
    <x v="39"/>
    <s v="LUBRIEXT"/>
    <s v="CORLUBEX"/>
    <s v="B"/>
    <s v="10FORM02"/>
    <x v="1"/>
    <d v="2022-12-10T00:00:00"/>
    <x v="495"/>
    <x v="1"/>
    <s v="CUMPLE"/>
    <n v="0.4"/>
    <n v="0.4"/>
    <n v="0"/>
    <n v="0.4"/>
    <s v="H"/>
    <n v="1"/>
  </r>
  <r>
    <s v="105878785"/>
    <s v="20183406"/>
    <x v="1"/>
    <s v="EMPAQUE RIGIDO"/>
    <x v="1"/>
    <x v="38"/>
    <s v="LUBRIEXT"/>
    <s v="CORLUBEX"/>
    <s v="A"/>
    <s v="10EMPA17"/>
    <x v="1"/>
    <d v="2022-12-12T00:00:00"/>
    <x v="496"/>
    <x v="1"/>
    <s v="CUMPLE"/>
    <n v="0.3"/>
    <n v="0.3"/>
    <n v="0"/>
    <n v="0.3"/>
    <s v="H"/>
    <n v="1"/>
  </r>
  <r>
    <s v="105879764"/>
    <s v="EMPA00039"/>
    <x v="2"/>
    <s v="EMPAQUE"/>
    <x v="1"/>
    <x v="40"/>
    <s v="LUBRIEXT"/>
    <s v="CORLUBEX"/>
    <s v="B"/>
    <s v="10EMPA15"/>
    <x v="1"/>
    <d v="2022-12-14T00:00:00"/>
    <x v="350"/>
    <x v="1"/>
    <s v="CUMPLE"/>
    <n v="0.3"/>
    <n v="0.3"/>
    <n v="0"/>
    <n v="0.3"/>
    <s v="H"/>
    <n v="1"/>
  </r>
  <r>
    <s v="105891582"/>
    <s v="EMPA00039"/>
    <x v="2"/>
    <s v="EMPAQUE"/>
    <x v="1"/>
    <x v="40"/>
    <s v="LUBRIEXT"/>
    <s v="CORLUBEX"/>
    <s v="B"/>
    <s v="10EMPA15"/>
    <x v="1"/>
    <d v="2022-12-21T00:00:00"/>
    <x v="497"/>
    <x v="1"/>
    <s v="CUMPLE"/>
    <n v="0.3"/>
    <n v="0.3"/>
    <n v="0"/>
    <n v="0.3"/>
    <s v="H"/>
    <n v="1"/>
  </r>
  <r>
    <s v="105891584"/>
    <s v="EMPA00005"/>
    <x v="3"/>
    <s v="EMPAQUE"/>
    <x v="1"/>
    <x v="38"/>
    <s v="LUBRIEXT"/>
    <s v="CORLUBEX"/>
    <s v="B"/>
    <s v="10EMPA03"/>
    <x v="1"/>
    <d v="2022-12-21T00:00:00"/>
    <x v="497"/>
    <x v="1"/>
    <s v="CUMPLE"/>
    <n v="0.3"/>
    <n v="0.3"/>
    <n v="0"/>
    <n v="0.3"/>
    <s v="H"/>
    <n v="1"/>
  </r>
  <r>
    <s v="105894921"/>
    <s v="FORM00001"/>
    <x v="8"/>
    <s v="FORMADO"/>
    <x v="1"/>
    <x v="38"/>
    <s v="LUBRIEXT"/>
    <s v="CORLUBEX"/>
    <s v="B"/>
    <s v="10FORM01"/>
    <x v="1"/>
    <d v="2022-12-24T00:00:00"/>
    <x v="498"/>
    <x v="1"/>
    <s v="CUMPLE"/>
    <n v="0.3"/>
    <n v="0.3"/>
    <n v="0"/>
    <n v="0.3"/>
    <s v="H"/>
    <n v="1"/>
  </r>
  <r>
    <s v="105894922"/>
    <s v="FORM00002"/>
    <x v="9"/>
    <s v="FORMADO"/>
    <x v="1"/>
    <x v="38"/>
    <s v="LUBRIEXT"/>
    <s v="CORLUBEX"/>
    <s v="A"/>
    <s v="10FORM01"/>
    <x v="1"/>
    <d v="2022-12-24T00:00:00"/>
    <x v="498"/>
    <x v="1"/>
    <s v="CUMPLE"/>
    <n v="0.3"/>
    <n v="0.3"/>
    <n v="0"/>
    <n v="0.3"/>
    <s v="H"/>
    <n v="1"/>
  </r>
  <r>
    <s v="105894923"/>
    <s v="20091108"/>
    <x v="7"/>
    <s v="LINEA DE LARGA VIDA"/>
    <x v="1"/>
    <x v="38"/>
    <s v="LUBRIEXT"/>
    <s v="CORLUBEX"/>
    <s v="B"/>
    <s v="10FORM02"/>
    <x v="1"/>
    <d v="2022-12-24T00:00:00"/>
    <x v="498"/>
    <x v="1"/>
    <s v="CUMPLE"/>
    <n v="0.3"/>
    <n v="0.3"/>
    <n v="0"/>
    <n v="0.3"/>
    <s v="H"/>
    <n v="1"/>
  </r>
  <r>
    <s v="105904560"/>
    <s v="20183406"/>
    <x v="1"/>
    <s v="EMPAQUE RIGIDO"/>
    <x v="1"/>
    <x v="38"/>
    <s v="LUBRIEXT"/>
    <s v="CORLUBEX"/>
    <s v="A"/>
    <s v="10EMPA17"/>
    <x v="1"/>
    <d v="2022-12-26T00:00:00"/>
    <x v="499"/>
    <x v="1"/>
    <s v="CUMPLE"/>
    <n v="0.3"/>
    <n v="0.3"/>
    <n v="0"/>
    <n v="0.3"/>
    <s v="H"/>
    <n v="1"/>
  </r>
  <r>
    <s v="105907292"/>
    <s v="EMPA00039"/>
    <x v="2"/>
    <s v="EMPAQUE"/>
    <x v="1"/>
    <x v="40"/>
    <s v="LUBRIEXT"/>
    <s v="CORLUBEX"/>
    <s v="B"/>
    <s v="10EMPA15"/>
    <x v="1"/>
    <d v="2022-12-28T00:00:00"/>
    <x v="500"/>
    <x v="1"/>
    <s v="CUMPLE"/>
    <n v="0.3"/>
    <n v="0.3"/>
    <n v="0"/>
    <n v="0.3"/>
    <s v="H"/>
    <n v="1"/>
  </r>
  <r>
    <s v="105920938"/>
    <s v="EMPA00039"/>
    <x v="2"/>
    <s v="EMPAQUE"/>
    <x v="1"/>
    <x v="40"/>
    <s v="LUBRIEXT"/>
    <s v="CORLUBEX"/>
    <s v="B"/>
    <s v="10EMPA15"/>
    <x v="1"/>
    <d v="2023-01-04T00:00:00"/>
    <x v="202"/>
    <x v="1"/>
    <s v="CUMPLE"/>
    <n v="0.3"/>
    <n v="0.3"/>
    <n v="0"/>
    <n v="0.3"/>
    <s v="H"/>
    <n v="1"/>
  </r>
  <r>
    <s v="105920938"/>
    <s v="EMPA00039"/>
    <x v="2"/>
    <s v="EMPAQUE"/>
    <x v="3"/>
    <x v="39"/>
    <s v="LUBRIEXT"/>
    <s v="CORLUBEX"/>
    <s v="B"/>
    <s v="10EMPA15"/>
    <x v="1"/>
    <d v="2023-01-04T00:00:00"/>
    <x v="202"/>
    <x v="1"/>
    <s v="CUMPLE"/>
    <n v="0.4"/>
    <n v="0.4"/>
    <n v="0"/>
    <n v="0.4"/>
    <s v="H"/>
    <n v="1"/>
  </r>
  <r>
    <s v="105920940"/>
    <s v="EMPA00005"/>
    <x v="3"/>
    <s v="EMPAQUE"/>
    <x v="1"/>
    <x v="38"/>
    <s v="LUBRIEXT"/>
    <s v="CORLUBEX"/>
    <s v="B"/>
    <s v="10EMPA03"/>
    <x v="1"/>
    <d v="2023-01-04T00:00:00"/>
    <x v="202"/>
    <x v="1"/>
    <s v="CUMPLE"/>
    <n v="0.3"/>
    <n v="0.3"/>
    <n v="0"/>
    <n v="0.3"/>
    <s v="H"/>
    <n v="1"/>
  </r>
  <r>
    <s v="105920940"/>
    <s v="EMPA00005"/>
    <x v="3"/>
    <s v="EMPAQUE"/>
    <x v="3"/>
    <x v="39"/>
    <s v="LUBRIEXT"/>
    <s v="CORLUBEX"/>
    <s v="B"/>
    <s v="10EMPA03"/>
    <x v="1"/>
    <d v="2023-01-04T00:00:00"/>
    <x v="202"/>
    <x v="1"/>
    <s v="CUMPLE"/>
    <n v="0.5"/>
    <n v="0.5"/>
    <n v="0"/>
    <n v="0.5"/>
    <s v="H"/>
    <n v="1"/>
  </r>
  <r>
    <s v="105923064"/>
    <s v="FORM00001"/>
    <x v="8"/>
    <s v="FORMADO"/>
    <x v="1"/>
    <x v="38"/>
    <s v="LUBRIEXT"/>
    <s v="CORLUBEX"/>
    <s v="B"/>
    <s v="10FORM01"/>
    <x v="1"/>
    <d v="2023-01-07T00:00:00"/>
    <x v="203"/>
    <x v="1"/>
    <s v="CUMPLE"/>
    <n v="0.3"/>
    <n v="0.3"/>
    <n v="0"/>
    <n v="0.3"/>
    <s v="H"/>
    <n v="1"/>
  </r>
  <r>
    <s v="105923064"/>
    <s v="FORM00001"/>
    <x v="8"/>
    <s v="FORMADO"/>
    <x v="3"/>
    <x v="39"/>
    <s v="LUBRIEXT"/>
    <s v="CORLUBEX"/>
    <s v="B"/>
    <s v="10FORM01"/>
    <x v="1"/>
    <d v="2023-01-07T00:00:00"/>
    <x v="203"/>
    <x v="1"/>
    <s v="CUMPLE"/>
    <n v="0.4"/>
    <n v="0.4"/>
    <n v="0"/>
    <n v="0.4"/>
    <s v="H"/>
    <n v="1"/>
  </r>
  <r>
    <s v="105923065"/>
    <s v="FORM00002"/>
    <x v="9"/>
    <s v="FORMADO"/>
    <x v="1"/>
    <x v="38"/>
    <s v="LUBRIEXT"/>
    <s v="CORLUBEX"/>
    <s v="A"/>
    <s v="10FORM01"/>
    <x v="1"/>
    <d v="2023-01-07T00:00:00"/>
    <x v="203"/>
    <x v="1"/>
    <s v="CUMPLE"/>
    <n v="0.3"/>
    <n v="0.3"/>
    <n v="0"/>
    <n v="0.3"/>
    <s v="H"/>
    <n v="1"/>
  </r>
  <r>
    <s v="105923065"/>
    <s v="FORM00002"/>
    <x v="9"/>
    <s v="FORMADO"/>
    <x v="3"/>
    <x v="39"/>
    <s v="LUBRIEXT"/>
    <s v="CORLUBEX"/>
    <s v="A"/>
    <s v="10FORM01"/>
    <x v="1"/>
    <d v="2023-01-07T00:00:00"/>
    <x v="203"/>
    <x v="1"/>
    <s v="CUMPLE"/>
    <n v="0.5"/>
    <n v="0.4"/>
    <n v="9.9999999999999978E-2"/>
    <n v="0.4"/>
    <s v="H"/>
    <n v="1.25"/>
  </r>
  <r>
    <s v="105923066"/>
    <s v="20091108"/>
    <x v="7"/>
    <s v="LINEA DE LARGA VIDA"/>
    <x v="1"/>
    <x v="38"/>
    <s v="LUBRIEXT"/>
    <s v="CORLUBEX"/>
    <s v="B"/>
    <s v="10FORM02"/>
    <x v="1"/>
    <d v="2023-01-07T00:00:00"/>
    <x v="203"/>
    <x v="1"/>
    <s v="CUMPLE"/>
    <n v="0.3"/>
    <n v="0.3"/>
    <n v="0"/>
    <n v="0.3"/>
    <s v="H"/>
    <n v="1"/>
  </r>
  <r>
    <s v="105923066"/>
    <s v="20091108"/>
    <x v="7"/>
    <s v="LINEA DE LARGA VIDA"/>
    <x v="3"/>
    <x v="39"/>
    <s v="LUBRIEXT"/>
    <s v="CORLUBEX"/>
    <s v="B"/>
    <s v="10FORM02"/>
    <x v="1"/>
    <d v="2023-01-07T00:00:00"/>
    <x v="203"/>
    <x v="1"/>
    <s v="CUMPLE"/>
    <n v="0.4"/>
    <n v="0.4"/>
    <n v="0"/>
    <n v="0.4"/>
    <s v="H"/>
    <n v="1"/>
  </r>
  <r>
    <s v="105930894"/>
    <s v="20183406"/>
    <x v="1"/>
    <s v="EMPAQUE RIGIDO"/>
    <x v="1"/>
    <x v="38"/>
    <s v="LUBRIEXT"/>
    <s v="CORLUBEX"/>
    <s v="A"/>
    <s v="10EMPA17"/>
    <x v="1"/>
    <d v="2023-01-09T00:00:00"/>
    <x v="204"/>
    <x v="1"/>
    <s v="CUMPLE"/>
    <n v="0.3"/>
    <n v="0.3"/>
    <n v="0"/>
    <n v="0.3"/>
    <s v="H"/>
    <n v="1"/>
  </r>
  <r>
    <s v="105932872"/>
    <s v="EMPA00039"/>
    <x v="2"/>
    <s v="EMPAQUE"/>
    <x v="1"/>
    <x v="40"/>
    <s v="LUBRIEXT"/>
    <s v="CORLUBEX"/>
    <s v="B"/>
    <s v="10EMPA15"/>
    <x v="1"/>
    <d v="2023-01-11T00:00:00"/>
    <x v="205"/>
    <x v="1"/>
    <s v="CUMPLE"/>
    <n v="0.3"/>
    <n v="0.3"/>
    <n v="0"/>
    <n v="0.3"/>
    <s v="H"/>
    <n v="1"/>
  </r>
  <r>
    <s v="105945221"/>
    <s v="EMPA00039"/>
    <x v="2"/>
    <s v="EMPAQUE"/>
    <x v="1"/>
    <x v="40"/>
    <s v="LUBRIEXT"/>
    <s v="CORLUBEX"/>
    <s v="B"/>
    <s v="10EMPA15"/>
    <x v="1"/>
    <d v="2023-01-18T00:00:00"/>
    <x v="206"/>
    <x v="1"/>
    <s v="CUMPLE"/>
    <n v="0.3"/>
    <n v="0.3"/>
    <n v="0"/>
    <n v="0.3"/>
    <s v="H"/>
    <n v="1"/>
  </r>
  <r>
    <s v="105945223"/>
    <s v="EMPA00005"/>
    <x v="3"/>
    <s v="EMPAQUE"/>
    <x v="1"/>
    <x v="38"/>
    <s v="LUBRIEXT"/>
    <s v="CORLUBEX"/>
    <s v="B"/>
    <s v="10EMPA03"/>
    <x v="1"/>
    <d v="2023-01-18T00:00:00"/>
    <x v="206"/>
    <x v="1"/>
    <s v="CUMPLE"/>
    <n v="0.3"/>
    <n v="0.3"/>
    <n v="0"/>
    <n v="0.3"/>
    <s v="H"/>
    <n v="1"/>
  </r>
  <r>
    <s v="105947369"/>
    <s v="FORM00001"/>
    <x v="8"/>
    <s v="FORMADO"/>
    <x v="1"/>
    <x v="38"/>
    <s v="LUBRIEXT"/>
    <s v="CORLUBEX"/>
    <s v="B"/>
    <s v="10FORM01"/>
    <x v="1"/>
    <d v="2023-01-21T00:00:00"/>
    <x v="207"/>
    <x v="1"/>
    <s v="CUMPLE"/>
    <n v="0.3"/>
    <n v="0.3"/>
    <n v="0"/>
    <n v="0.3"/>
    <s v="H"/>
    <n v="1"/>
  </r>
  <r>
    <s v="105947370"/>
    <s v="FORM00002"/>
    <x v="9"/>
    <s v="FORMADO"/>
    <x v="1"/>
    <x v="38"/>
    <s v="LUBRIEXT"/>
    <s v="CORLUBEX"/>
    <s v="A"/>
    <s v="10FORM01"/>
    <x v="1"/>
    <d v="2023-01-21T00:00:00"/>
    <x v="207"/>
    <x v="1"/>
    <s v="CUMPLE"/>
    <n v="0.3"/>
    <n v="0.3"/>
    <n v="0"/>
    <n v="0.3"/>
    <s v="H"/>
    <n v="1"/>
  </r>
  <r>
    <s v="105947371"/>
    <s v="20091108"/>
    <x v="7"/>
    <s v="LINEA DE LARGA VIDA"/>
    <x v="1"/>
    <x v="38"/>
    <s v="LUBRIEXT"/>
    <s v="CORLUBEX"/>
    <s v="B"/>
    <s v="10FORM02"/>
    <x v="1"/>
    <d v="2023-01-21T00:00:00"/>
    <x v="207"/>
    <x v="1"/>
    <s v="CUMPLE"/>
    <n v="0.3"/>
    <n v="0.3"/>
    <n v="0"/>
    <n v="0.3"/>
    <s v="H"/>
    <n v="1"/>
  </r>
  <r>
    <s v="105954577"/>
    <s v="20183406"/>
    <x v="1"/>
    <s v="EMPAQUE RIGIDO"/>
    <x v="1"/>
    <x v="38"/>
    <s v="LUBRIEXT"/>
    <s v="CORLUBEX"/>
    <s v="A"/>
    <s v="10EMPA17"/>
    <x v="1"/>
    <d v="2023-01-23T00:00:00"/>
    <x v="208"/>
    <x v="1"/>
    <s v="CUMPLE"/>
    <n v="0.3"/>
    <n v="0.3"/>
    <n v="0"/>
    <n v="0.3"/>
    <s v="H"/>
    <n v="1"/>
  </r>
  <r>
    <s v="105956773"/>
    <s v="EMPA00039"/>
    <x v="2"/>
    <s v="EMPAQUE"/>
    <x v="1"/>
    <x v="40"/>
    <s v="LUBRIEXT"/>
    <s v="CORLUBEX"/>
    <s v="B"/>
    <s v="10EMPA15"/>
    <x v="1"/>
    <d v="2023-01-25T00:00:00"/>
    <x v="209"/>
    <x v="1"/>
    <s v="CUMPLE"/>
    <n v="0.3"/>
    <n v="0.3"/>
    <n v="0"/>
    <n v="0.3"/>
    <s v="H"/>
    <n v="1"/>
  </r>
  <r>
    <s v="105673345"/>
    <s v="20183406"/>
    <x v="1"/>
    <s v="EMPAQUE RIGIDO"/>
    <x v="2"/>
    <x v="2"/>
    <s v="INSTRI02"/>
    <s v="COORTU03"/>
    <s v="A"/>
    <s v="10EMPA17"/>
    <x v="0"/>
    <d v="2022-08-25T00:00:00"/>
    <x v="0"/>
    <x v="0"/>
    <s v="NO CUMPLE"/>
    <n v="0"/>
    <n v="1"/>
    <n v="-1"/>
    <n v="1"/>
    <s v="H"/>
    <n v="0"/>
  </r>
  <r>
    <s v="105725890"/>
    <s v="EMPA00005"/>
    <x v="3"/>
    <s v="EMPAQUE"/>
    <x v="3"/>
    <x v="7"/>
    <s v="ELECTI03"/>
    <s v="COORTU01"/>
    <s v="B"/>
    <s v="10EMPA03"/>
    <x v="0"/>
    <d v="2022-08-23T00:00:00"/>
    <x v="501"/>
    <x v="1"/>
    <s v="CUMPLE"/>
    <n v="1"/>
    <n v="1"/>
    <n v="0"/>
    <n v="1"/>
    <s v="H"/>
    <n v="1"/>
  </r>
  <r>
    <s v="105723729"/>
    <s v="FORM00001"/>
    <x v="8"/>
    <s v="FORMADO"/>
    <x v="1"/>
    <x v="14"/>
    <s v="MECANI21"/>
    <s v="COORTU02"/>
    <s v="B"/>
    <s v="10FORM01"/>
    <x v="0"/>
    <d v="2022-08-22T00:00:00"/>
    <x v="477"/>
    <x v="1"/>
    <s v="CUMPLE"/>
    <n v="3"/>
    <n v="8"/>
    <n v="-5"/>
    <n v="8"/>
    <s v="H"/>
    <n v="0.375"/>
  </r>
  <r>
    <s v="105723729"/>
    <s v="FORM00001"/>
    <x v="8"/>
    <s v="FORMADO"/>
    <x v="3"/>
    <x v="14"/>
    <s v="ELECTI04"/>
    <s v="COORTU02"/>
    <s v="B"/>
    <s v="10FORM01"/>
    <x v="0"/>
    <d v="2022-08-22T00:00:00"/>
    <x v="502"/>
    <x v="1"/>
    <s v="CUMPLE"/>
    <n v="2"/>
    <n v="2"/>
    <n v="0"/>
    <n v="2"/>
    <s v="H"/>
    <n v="1"/>
  </r>
  <r>
    <s v="105798109"/>
    <s v="20388054"/>
    <x v="5"/>
    <s v="FORMADO"/>
    <x v="1"/>
    <x v="59"/>
    <s v="MECANINT"/>
    <s v="COORTU01"/>
    <s v="B"/>
    <s v="10FORM01"/>
    <x v="0"/>
    <d v="2022-08-19T00:00:00"/>
    <x v="0"/>
    <x v="0"/>
    <s v="NO CUMPLE"/>
    <n v="0"/>
    <n v="1"/>
    <n v="-1"/>
    <n v="1"/>
    <s v="H"/>
    <n v="0"/>
  </r>
  <r>
    <s v="105808043"/>
    <s v="20388054"/>
    <x v="5"/>
    <s v="FORMADO"/>
    <x v="2"/>
    <x v="13"/>
    <s v="MECANINT"/>
    <s v="COORTU01"/>
    <s v="B"/>
    <s v="10FORM01"/>
    <x v="0"/>
    <d v="2022-08-19T00:00:00"/>
    <x v="0"/>
    <x v="0"/>
    <s v="NO CUMPLE"/>
    <n v="0"/>
    <n v="3"/>
    <n v="-3"/>
    <n v="3"/>
    <s v="H"/>
    <n v="0"/>
  </r>
  <r>
    <s v="105808043"/>
    <s v="20388054"/>
    <x v="5"/>
    <s v="FORMADO"/>
    <x v="4"/>
    <x v="13"/>
    <s v="ELTROI06"/>
    <s v="COORTU01"/>
    <s v="B"/>
    <s v="10FORM01"/>
    <x v="0"/>
    <d v="2022-08-19T00:00:00"/>
    <x v="503"/>
    <x v="1"/>
    <s v="CUMPLE"/>
    <n v="6"/>
    <n v="3"/>
    <n v="3"/>
    <n v="3"/>
    <s v="H"/>
    <n v="2"/>
  </r>
  <r>
    <s v="105808043"/>
    <s v="20388054"/>
    <x v="5"/>
    <s v="FORMADO"/>
    <x v="5"/>
    <x v="13"/>
    <s v="ELECTI04"/>
    <s v="COORTU01"/>
    <s v="B"/>
    <s v="10FORM01"/>
    <x v="0"/>
    <d v="2022-08-19T00:00:00"/>
    <x v="377"/>
    <x v="1"/>
    <s v="CUMPLE"/>
    <n v="1.5"/>
    <n v="2"/>
    <n v="-0.5"/>
    <n v="2"/>
    <s v="H"/>
    <n v="0.75"/>
  </r>
  <r>
    <s v="105663086"/>
    <s v="FORM00002"/>
    <x v="9"/>
    <s v="FORMADO"/>
    <x v="1"/>
    <x v="14"/>
    <s v="MECANI21"/>
    <s v="COORTU02"/>
    <s v="B"/>
    <s v="10FORM01"/>
    <x v="0"/>
    <d v="2022-08-16T00:00:00"/>
    <x v="504"/>
    <x v="1"/>
    <s v="CUMPLE"/>
    <n v="4"/>
    <n v="8"/>
    <n v="-4"/>
    <n v="8"/>
    <s v="H"/>
    <n v="0.5"/>
  </r>
  <r>
    <s v="105666824"/>
    <s v="FORM00002"/>
    <x v="9"/>
    <s v="FORMADO"/>
    <x v="1"/>
    <x v="85"/>
    <s v="MECANI21"/>
    <s v="COORTU02"/>
    <s v="B"/>
    <s v="10FORM01"/>
    <x v="0"/>
    <d v="2022-08-16T00:00:00"/>
    <x v="405"/>
    <x v="1"/>
    <s v="CUMPLE"/>
    <n v="0.5"/>
    <n v="1"/>
    <n v="-0.5"/>
    <n v="1"/>
    <s v="H"/>
    <n v="0.5"/>
  </r>
  <r>
    <s v="105663086"/>
    <s v="FORM00002"/>
    <x v="9"/>
    <s v="FORMADO"/>
    <x v="3"/>
    <x v="14"/>
    <s v="ELECTI01"/>
    <s v="COORTU02"/>
    <s v="B"/>
    <s v="10FORM01"/>
    <x v="0"/>
    <d v="2022-08-16T00:00:00"/>
    <x v="0"/>
    <x v="0"/>
    <s v="NO CUMPLE"/>
    <n v="0"/>
    <n v="2"/>
    <n v="-2"/>
    <n v="2"/>
    <s v="H"/>
    <n v="0"/>
  </r>
  <r>
    <s v="105798108"/>
    <s v="20388054"/>
    <x v="5"/>
    <s v="FORMADO"/>
    <x v="2"/>
    <x v="13"/>
    <s v="MECANINT"/>
    <s v="COORTU01"/>
    <s v="B"/>
    <s v="10FORM01"/>
    <x v="0"/>
    <d v="2022-08-12T00:00:00"/>
    <x v="0"/>
    <x v="0"/>
    <s v="NO CUMPLE"/>
    <n v="0"/>
    <n v="3"/>
    <n v="-3"/>
    <n v="3"/>
    <s v="H"/>
    <n v="0"/>
  </r>
  <r>
    <s v="105808042"/>
    <s v="20388054"/>
    <x v="5"/>
    <s v="FORMADO"/>
    <x v="1"/>
    <x v="59"/>
    <s v="MECANINT"/>
    <s v="COORTU01"/>
    <s v="B"/>
    <s v="10FORM01"/>
    <x v="0"/>
    <d v="2022-08-12T00:00:00"/>
    <x v="0"/>
    <x v="0"/>
    <s v="NO CUMPLE"/>
    <n v="0"/>
    <n v="1"/>
    <n v="-1"/>
    <n v="1"/>
    <s v="H"/>
    <n v="0"/>
  </r>
  <r>
    <s v="105808042"/>
    <s v="20388054"/>
    <x v="5"/>
    <s v="FORMADO"/>
    <x v="3"/>
    <x v="14"/>
    <s v="MECANINT"/>
    <s v="COORTU01"/>
    <s v="B"/>
    <s v="10FORM01"/>
    <x v="0"/>
    <d v="2022-08-12T00:00:00"/>
    <x v="0"/>
    <x v="0"/>
    <s v="NO CUMPLE"/>
    <n v="0"/>
    <n v="3"/>
    <n v="-3"/>
    <n v="3"/>
    <s v="H"/>
    <n v="0"/>
  </r>
  <r>
    <s v="105808042"/>
    <s v="20388054"/>
    <x v="5"/>
    <s v="FORMADO"/>
    <x v="6"/>
    <x v="14"/>
    <s v="ELECTI04"/>
    <s v="COORTU01"/>
    <s v="B"/>
    <s v="10FORM01"/>
    <x v="0"/>
    <d v="2022-08-12T00:00:00"/>
    <x v="505"/>
    <x v="1"/>
    <s v="CUMPLE"/>
    <n v="1.5"/>
    <n v="2"/>
    <n v="-0.5"/>
    <n v="2"/>
    <s v="H"/>
    <n v="0.75"/>
  </r>
  <r>
    <s v="105645891"/>
    <s v="20091108"/>
    <x v="7"/>
    <s v="LINEA DE LARGA VIDA"/>
    <x v="1"/>
    <x v="85"/>
    <s v="MECANI21"/>
    <s v="COORTU02"/>
    <s v="B"/>
    <s v="10FORM02"/>
    <x v="0"/>
    <d v="2022-08-11T00:00:00"/>
    <x v="407"/>
    <x v="1"/>
    <s v="CUMPLE"/>
    <n v="1"/>
    <n v="1"/>
    <n v="0"/>
    <n v="1"/>
    <s v="H"/>
    <n v="1"/>
  </r>
  <r>
    <s v="105646439"/>
    <s v="FORM00001"/>
    <x v="8"/>
    <s v="FORMADO"/>
    <x v="1"/>
    <x v="85"/>
    <s v="MECANI21"/>
    <s v="COORTU02"/>
    <s v="B"/>
    <s v="10FORM01"/>
    <x v="0"/>
    <d v="2022-08-11T00:00:00"/>
    <x v="473"/>
    <x v="1"/>
    <s v="CUMPLE"/>
    <n v="1"/>
    <n v="1"/>
    <n v="0"/>
    <n v="1"/>
    <s v="H"/>
    <n v="1"/>
  </r>
  <r>
    <s v="105666366"/>
    <s v="20091108"/>
    <x v="7"/>
    <s v="LINEA DE LARGA VIDA"/>
    <x v="1"/>
    <x v="85"/>
    <s v="MECANI21"/>
    <s v="COORTU02"/>
    <s v="B"/>
    <s v="10FORM02"/>
    <x v="0"/>
    <d v="2022-08-10T00:00:00"/>
    <x v="475"/>
    <x v="1"/>
    <s v="CUMPLE"/>
    <n v="1"/>
    <n v="1"/>
    <n v="0"/>
    <n v="1"/>
    <s v="H"/>
    <n v="1"/>
  </r>
  <r>
    <s v="105798107"/>
    <s v="20388054"/>
    <x v="5"/>
    <s v="FORMADO"/>
    <x v="1"/>
    <x v="59"/>
    <s v="MECANINT"/>
    <s v="COORTU01"/>
    <s v="B"/>
    <s v="10FORM01"/>
    <x v="0"/>
    <d v="2022-08-05T00:00:00"/>
    <x v="0"/>
    <x v="0"/>
    <s v="NO CUMPLE"/>
    <n v="0"/>
    <n v="1"/>
    <n v="-1"/>
    <n v="1"/>
    <s v="H"/>
    <n v="0"/>
  </r>
  <r>
    <s v="105798107"/>
    <s v="20388054"/>
    <x v="5"/>
    <s v="FORMADO"/>
    <x v="3"/>
    <x v="14"/>
    <s v="MECANINT"/>
    <s v="COORTU01"/>
    <s v="B"/>
    <s v="10FORM01"/>
    <x v="0"/>
    <d v="2022-08-05T00:00:00"/>
    <x v="0"/>
    <x v="0"/>
    <s v="NO CUMPLE"/>
    <n v="0"/>
    <n v="3"/>
    <n v="-3"/>
    <n v="3"/>
    <s v="H"/>
    <n v="0"/>
  </r>
  <r>
    <s v="105646440"/>
    <s v="FORM00002"/>
    <x v="9"/>
    <s v="FORMADO"/>
    <x v="1"/>
    <x v="85"/>
    <s v="MECANI21"/>
    <s v="COORTU02"/>
    <s v="B"/>
    <s v="10FORM01"/>
    <x v="0"/>
    <d v="2022-08-02T00:00:00"/>
    <x v="506"/>
    <x v="1"/>
    <s v="CUMPLE"/>
    <n v="0.5"/>
    <n v="1"/>
    <n v="-0.5"/>
    <n v="1"/>
    <s v="H"/>
    <n v="0.5"/>
  </r>
  <r>
    <s v="105614884"/>
    <s v="FORM00002"/>
    <x v="9"/>
    <s v="FORMADO"/>
    <x v="1"/>
    <x v="14"/>
    <s v="MECANINT"/>
    <s v="COORTU02"/>
    <s v="B"/>
    <s v="10FORM01"/>
    <x v="0"/>
    <d v="2022-07-29T00:00:00"/>
    <x v="0"/>
    <x v="0"/>
    <s v="NO CUMPLE"/>
    <n v="0"/>
    <n v="8"/>
    <n v="-8"/>
    <n v="8"/>
    <s v="H"/>
    <n v="0"/>
  </r>
  <r>
    <s v="105614884"/>
    <s v="FORM00002"/>
    <x v="9"/>
    <s v="FORMADO"/>
    <x v="2"/>
    <x v="36"/>
    <s v="MECANINT"/>
    <s v="COORTU02"/>
    <s v="B"/>
    <s v="10FORM01"/>
    <x v="0"/>
    <d v="2022-07-29T00:00:00"/>
    <x v="0"/>
    <x v="0"/>
    <s v="NO CUMPLE"/>
    <n v="0"/>
    <n v="0.5"/>
    <n v="-0.5"/>
    <n v="0.5"/>
    <s v="H"/>
    <n v="0"/>
  </r>
  <r>
    <s v="105614884"/>
    <s v="FORM00002"/>
    <x v="9"/>
    <s v="FORMADO"/>
    <x v="7"/>
    <x v="37"/>
    <s v="MECANINT"/>
    <s v="COORTU02"/>
    <s v="B"/>
    <s v="10FORM01"/>
    <x v="0"/>
    <d v="2022-07-29T00:00:00"/>
    <x v="0"/>
    <x v="0"/>
    <s v="NO CUMPLE"/>
    <n v="0"/>
    <n v="2"/>
    <n v="-2"/>
    <n v="2"/>
    <s v="H"/>
    <n v="0"/>
  </r>
  <r>
    <s v="105614884"/>
    <s v="FORM00002"/>
    <x v="9"/>
    <s v="FORMADO"/>
    <x v="5"/>
    <x v="36"/>
    <s v="INSTRI08"/>
    <s v="COORTU02"/>
    <s v="B"/>
    <s v="10FORM01"/>
    <x v="0"/>
    <d v="2022-07-29T00:00:00"/>
    <x v="454"/>
    <x v="1"/>
    <s v="CUMPLE"/>
    <n v="2"/>
    <n v="4"/>
    <n v="-2"/>
    <n v="4"/>
    <s v="H"/>
    <n v="0.5"/>
  </r>
  <r>
    <s v="105614884"/>
    <s v="FORM00002"/>
    <x v="9"/>
    <s v="FORMADO"/>
    <x v="4"/>
    <x v="13"/>
    <s v="ELTROINT"/>
    <s v="COORTU02"/>
    <s v="B"/>
    <s v="10FORM01"/>
    <x v="0"/>
    <d v="2022-07-29T00:00:00"/>
    <x v="507"/>
    <x v="1"/>
    <s v="CUMPLE"/>
    <n v="0.5"/>
    <n v="3.4"/>
    <n v="-2.9"/>
    <n v="205"/>
    <s v="MIN"/>
    <n v="0.14705882352941177"/>
  </r>
  <r>
    <s v="105614884"/>
    <s v="FORM00002"/>
    <x v="9"/>
    <s v="FORMADO"/>
    <x v="3"/>
    <x v="14"/>
    <s v="ELECTINT"/>
    <s v="COORTU02"/>
    <s v="B"/>
    <s v="10FORM01"/>
    <x v="0"/>
    <d v="2022-07-29T00:00:00"/>
    <x v="0"/>
    <x v="0"/>
    <s v="NO CUMPLE"/>
    <n v="0"/>
    <n v="2"/>
    <n v="-2"/>
    <n v="2"/>
    <s v="H"/>
    <n v="0"/>
  </r>
  <r>
    <s v="105614884"/>
    <s v="FORM00002"/>
    <x v="9"/>
    <s v="FORMADO"/>
    <x v="6"/>
    <x v="36"/>
    <s v="ELECTINT"/>
    <s v="COORTU02"/>
    <s v="B"/>
    <s v="10FORM01"/>
    <x v="0"/>
    <d v="2022-07-29T00:00:00"/>
    <x v="0"/>
    <x v="0"/>
    <s v="NO CUMPLE"/>
    <n v="0"/>
    <n v="4"/>
    <n v="-4"/>
    <n v="4"/>
    <s v="H"/>
    <n v="0"/>
  </r>
  <r>
    <s v="105614884"/>
    <s v="FORM00002"/>
    <x v="9"/>
    <s v="FORMADO"/>
    <x v="11"/>
    <x v="37"/>
    <s v="ELECTINT"/>
    <s v="COORTU02"/>
    <s v="B"/>
    <s v="10FORM01"/>
    <x v="0"/>
    <d v="2022-07-29T00:00:00"/>
    <x v="0"/>
    <x v="0"/>
    <s v="NO CUMPLE"/>
    <n v="0"/>
    <n v="4"/>
    <n v="-4"/>
    <n v="4"/>
    <s v="H"/>
    <n v="0"/>
  </r>
  <r>
    <s v="105614884"/>
    <s v="FORM00002"/>
    <x v="9"/>
    <s v="FORMADO"/>
    <x v="0"/>
    <x v="42"/>
    <s v="ELECTINT"/>
    <s v="COORTU02"/>
    <s v="B"/>
    <s v="10FORM01"/>
    <x v="0"/>
    <d v="2022-07-29T00:00:00"/>
    <x v="0"/>
    <x v="0"/>
    <s v="NO CUMPLE"/>
    <n v="0"/>
    <n v="6"/>
    <n v="-6"/>
    <n v="6"/>
    <s v="H"/>
    <n v="0"/>
  </r>
  <r>
    <s v="105615168"/>
    <s v="20183406"/>
    <x v="1"/>
    <s v="EMPAQUE RIGIDO"/>
    <x v="1"/>
    <x v="1"/>
    <s v="MECANI17"/>
    <s v="COORTU03"/>
    <s v="A"/>
    <s v="10EMPA17"/>
    <x v="0"/>
    <d v="2022-07-28T00:00:00"/>
    <x v="0"/>
    <x v="0"/>
    <s v="NO CUMPLE"/>
    <n v="0"/>
    <n v="3"/>
    <n v="-3"/>
    <n v="3"/>
    <s v="H"/>
    <n v="0"/>
  </r>
  <r>
    <s v="105615168"/>
    <s v="20183406"/>
    <x v="1"/>
    <s v="EMPAQUE RIGIDO"/>
    <x v="2"/>
    <x v="2"/>
    <s v="INSTRI02"/>
    <s v="COORTU03"/>
    <s v="A"/>
    <s v="10EMPA17"/>
    <x v="0"/>
    <d v="2022-07-28T00:00:00"/>
    <x v="508"/>
    <x v="1"/>
    <s v="CUMPLE"/>
    <n v="1"/>
    <n v="1"/>
    <n v="0"/>
    <n v="1"/>
    <s v="H"/>
    <n v="1"/>
  </r>
  <r>
    <s v="105677572"/>
    <s v="20091108"/>
    <x v="7"/>
    <s v="LINEA DE LARGA VIDA"/>
    <x v="1"/>
    <x v="14"/>
    <s v="MECANINT"/>
    <s v="COORTU02"/>
    <s v="B"/>
    <s v="10FORM02"/>
    <x v="0"/>
    <d v="2022-07-27T00:00:00"/>
    <x v="0"/>
    <x v="0"/>
    <s v="NO CUMPLE"/>
    <n v="0"/>
    <n v="8"/>
    <n v="-8"/>
    <n v="8"/>
    <s v="H"/>
    <n v="0"/>
  </r>
  <r>
    <s v="105635352"/>
    <s v="EMPA00039"/>
    <x v="2"/>
    <s v="EMPAQUE"/>
    <x v="2"/>
    <x v="6"/>
    <s v="ELECTINT"/>
    <s v="COORTU01"/>
    <s v="B"/>
    <s v="10EMPA15"/>
    <x v="0"/>
    <d v="2022-07-27T00:00:00"/>
    <x v="0"/>
    <x v="0"/>
    <s v="NO CUMPLE"/>
    <n v="0"/>
    <n v="2"/>
    <n v="-2"/>
    <n v="2"/>
    <s v="H"/>
    <n v="0"/>
  </r>
  <r>
    <s v="105677572"/>
    <s v="20091108"/>
    <x v="7"/>
    <s v="LINEA DE LARGA VIDA"/>
    <x v="3"/>
    <x v="14"/>
    <s v="ELECTINT"/>
    <s v="COORTU02"/>
    <s v="B"/>
    <s v="10FORM02"/>
    <x v="0"/>
    <d v="2022-07-27T00:00:00"/>
    <x v="0"/>
    <x v="0"/>
    <s v="NO CUMPLE"/>
    <n v="0"/>
    <n v="2"/>
    <n v="-2"/>
    <n v="2"/>
    <s v="H"/>
    <n v="0"/>
  </r>
  <r>
    <s v="105677576"/>
    <s v="EMPA00039"/>
    <x v="2"/>
    <s v="EMPAQUE"/>
    <x v="3"/>
    <x v="7"/>
    <s v="ELECTINT"/>
    <s v="COORTU01"/>
    <s v="B"/>
    <s v="10EMPA15"/>
    <x v="0"/>
    <d v="2022-07-27T00:00:00"/>
    <x v="0"/>
    <x v="0"/>
    <s v="NO CUMPLE"/>
    <n v="0"/>
    <n v="1"/>
    <n v="-1"/>
    <n v="1"/>
    <s v="H"/>
    <n v="0"/>
  </r>
  <r>
    <s v="105677576"/>
    <s v="EMPA00039"/>
    <x v="2"/>
    <s v="EMPAQUE"/>
    <x v="2"/>
    <x v="8"/>
    <s v="ELECTINT"/>
    <s v="COORTU01"/>
    <s v="B"/>
    <s v="10EMPA15"/>
    <x v="0"/>
    <d v="2022-07-27T00:00:00"/>
    <x v="0"/>
    <x v="0"/>
    <s v="NO CUMPLE"/>
    <n v="0"/>
    <n v="1"/>
    <n v="-1"/>
    <n v="1"/>
    <s v="H"/>
    <n v="0"/>
  </r>
  <r>
    <s v="105675096"/>
    <s v="EMPA00005"/>
    <x v="3"/>
    <s v="EMPAQUE"/>
    <x v="3"/>
    <x v="7"/>
    <s v="ELECTI03"/>
    <s v="COORTU01"/>
    <s v="B"/>
    <s v="10EMPA03"/>
    <x v="0"/>
    <d v="2022-07-26T00:00:00"/>
    <x v="509"/>
    <x v="1"/>
    <s v="CUMPLE"/>
    <n v="1"/>
    <n v="1"/>
    <n v="0"/>
    <n v="1"/>
    <s v="H"/>
    <n v="1"/>
  </r>
  <r>
    <s v="105675096"/>
    <s v="EMPA00005"/>
    <x v="3"/>
    <s v="EMPAQUE"/>
    <x v="2"/>
    <x v="8"/>
    <s v="ELECTI03"/>
    <s v="COORTU01"/>
    <s v="B"/>
    <s v="10EMPA03"/>
    <x v="0"/>
    <d v="2022-07-26T00:00:00"/>
    <x v="510"/>
    <x v="1"/>
    <s v="CUMPLE"/>
    <n v="1"/>
    <n v="1"/>
    <n v="0"/>
    <n v="1"/>
    <s v="H"/>
    <n v="1"/>
  </r>
  <r>
    <s v="105668772"/>
    <s v="FORM00001"/>
    <x v="8"/>
    <s v="FORMADO"/>
    <x v="1"/>
    <x v="14"/>
    <s v="MECANINT"/>
    <s v="COORTU02"/>
    <s v="B"/>
    <s v="10FORM01"/>
    <x v="0"/>
    <d v="2022-07-23T00:00:00"/>
    <x v="0"/>
    <x v="0"/>
    <s v="NO CUMPLE"/>
    <n v="0"/>
    <n v="8"/>
    <n v="-8"/>
    <n v="8"/>
    <s v="H"/>
    <n v="0"/>
  </r>
  <r>
    <s v="105668772"/>
    <s v="FORM00001"/>
    <x v="8"/>
    <s v="FORMADO"/>
    <x v="3"/>
    <x v="14"/>
    <s v="ELECTINT"/>
    <s v="COORTU02"/>
    <s v="B"/>
    <s v="10FORM01"/>
    <x v="0"/>
    <d v="2022-07-23T00:00:00"/>
    <x v="0"/>
    <x v="0"/>
    <s v="NO CUMPLE"/>
    <n v="0"/>
    <n v="2"/>
    <n v="-2"/>
    <n v="2"/>
    <s v="H"/>
    <n v="0"/>
  </r>
  <r>
    <s v="105798106"/>
    <s v="20388054"/>
    <x v="5"/>
    <s v="FORMADO"/>
    <x v="1"/>
    <x v="59"/>
    <s v="MECANI21"/>
    <s v="COORTU01"/>
    <s v="B"/>
    <s v="10FORM01"/>
    <x v="0"/>
    <d v="2022-07-22T00:00:00"/>
    <x v="511"/>
    <x v="1"/>
    <s v="CUMPLE"/>
    <n v="1"/>
    <n v="1"/>
    <n v="0"/>
    <n v="1"/>
    <s v="H"/>
    <n v="1"/>
  </r>
  <r>
    <s v="105621464"/>
    <s v="20183406"/>
    <x v="1"/>
    <s v="EMPAQUE RIGIDO"/>
    <x v="1"/>
    <x v="1"/>
    <s v="MECANI04"/>
    <s v="COORTU03"/>
    <s v="A"/>
    <s v="10EMPA17"/>
    <x v="0"/>
    <d v="2022-07-21T00:00:00"/>
    <x v="512"/>
    <x v="1"/>
    <s v="CUMPLE"/>
    <n v="1.5"/>
    <n v="3"/>
    <n v="-1.5"/>
    <n v="3"/>
    <s v="H"/>
    <n v="0.5"/>
  </r>
  <r>
    <s v="105621464"/>
    <s v="20183406"/>
    <x v="1"/>
    <s v="EMPAQUE RIGIDO"/>
    <x v="5"/>
    <x v="17"/>
    <s v="MECANI04"/>
    <s v="COORTU03"/>
    <s v="A"/>
    <s v="10EMPA17"/>
    <x v="0"/>
    <d v="2022-07-21T00:00:00"/>
    <x v="512"/>
    <x v="1"/>
    <s v="CUMPLE"/>
    <n v="3"/>
    <n v="5"/>
    <n v="-2"/>
    <n v="5"/>
    <s v="H"/>
    <n v="0.6"/>
  </r>
  <r>
    <s v="105621464"/>
    <s v="20183406"/>
    <x v="1"/>
    <s v="EMPAQUE RIGIDO"/>
    <x v="0"/>
    <x v="77"/>
    <s v="MECANI04"/>
    <s v="COORTU03"/>
    <s v="A"/>
    <s v="10EMPA17"/>
    <x v="0"/>
    <d v="2022-07-21T00:00:00"/>
    <x v="512"/>
    <x v="1"/>
    <s v="CUMPLE"/>
    <n v="1.5"/>
    <n v="3"/>
    <n v="-1.5"/>
    <n v="3"/>
    <s v="H"/>
    <n v="0.5"/>
  </r>
  <r>
    <s v="105621464"/>
    <s v="20183406"/>
    <x v="1"/>
    <s v="EMPAQUE RIGIDO"/>
    <x v="2"/>
    <x v="2"/>
    <s v="INSTRI02"/>
    <s v="COORTU03"/>
    <s v="A"/>
    <s v="10EMPA17"/>
    <x v="0"/>
    <d v="2022-07-21T00:00:00"/>
    <x v="513"/>
    <x v="1"/>
    <s v="CUMPLE"/>
    <n v="1"/>
    <n v="1"/>
    <n v="0"/>
    <n v="1"/>
    <s v="H"/>
    <n v="1"/>
  </r>
  <r>
    <s v="105621464"/>
    <s v="20183406"/>
    <x v="1"/>
    <s v="EMPAQUE RIGIDO"/>
    <x v="9"/>
    <x v="78"/>
    <s v="INSTRI02"/>
    <s v="COORTU03"/>
    <s v="A"/>
    <s v="10EMPA17"/>
    <x v="0"/>
    <d v="2022-07-21T00:00:00"/>
    <x v="513"/>
    <x v="1"/>
    <s v="CUMPLE"/>
    <n v="7"/>
    <n v="5"/>
    <n v="2"/>
    <n v="5"/>
    <s v="H"/>
    <n v="1.4"/>
  </r>
  <r>
    <s v="105621464"/>
    <s v="20183406"/>
    <x v="1"/>
    <s v="EMPAQUE RIGIDO"/>
    <x v="10"/>
    <x v="24"/>
    <s v="INSTRI02"/>
    <s v="COORTU03"/>
    <s v="A"/>
    <s v="10EMPA17"/>
    <x v="0"/>
    <d v="2022-07-21T00:00:00"/>
    <x v="511"/>
    <x v="1"/>
    <s v="NO CUMPLE"/>
    <n v="5"/>
    <n v="5"/>
    <n v="0"/>
    <n v="5"/>
    <s v="H"/>
    <n v="1"/>
  </r>
  <r>
    <s v="105621464"/>
    <s v="20183406"/>
    <x v="1"/>
    <s v="EMPAQUE RIGIDO"/>
    <x v="11"/>
    <x v="18"/>
    <s v="ELTROI04"/>
    <s v="COORTU03"/>
    <s v="A"/>
    <s v="10EMPA17"/>
    <x v="0"/>
    <d v="2022-07-21T00:00:00"/>
    <x v="514"/>
    <x v="1"/>
    <s v="CUMPLE"/>
    <n v="3"/>
    <n v="8"/>
    <n v="-5"/>
    <n v="8"/>
    <s v="H"/>
    <n v="0.375"/>
  </r>
  <r>
    <s v="105621464"/>
    <s v="20183406"/>
    <x v="1"/>
    <s v="EMPAQUE RIGIDO"/>
    <x v="6"/>
    <x v="16"/>
    <s v="ELECTI04"/>
    <s v="COORTU03"/>
    <s v="A"/>
    <s v="10EMPA17"/>
    <x v="0"/>
    <d v="2022-07-21T00:00:00"/>
    <x v="0"/>
    <x v="0"/>
    <s v="NO CUMPLE"/>
    <n v="0"/>
    <n v="3"/>
    <n v="-3"/>
    <n v="3"/>
    <s v="H"/>
    <n v="0"/>
  </r>
  <r>
    <s v="105621464"/>
    <s v="20183406"/>
    <x v="1"/>
    <s v="EMPAQUE RIGIDO"/>
    <x v="4"/>
    <x v="25"/>
    <s v="ELECTI04"/>
    <s v="COORTU03"/>
    <s v="A"/>
    <s v="10EMPA17"/>
    <x v="0"/>
    <d v="2022-07-21T00:00:00"/>
    <x v="515"/>
    <x v="1"/>
    <s v="NO CUMPLE"/>
    <n v="2"/>
    <n v="2"/>
    <n v="0"/>
    <n v="2"/>
    <s v="H"/>
    <n v="1"/>
  </r>
  <r>
    <s v="105622120"/>
    <s v="EMPA00005"/>
    <x v="3"/>
    <s v="EMPAQUE"/>
    <x v="1"/>
    <x v="13"/>
    <s v="MECANI05"/>
    <s v="COORTU01"/>
    <s v="B"/>
    <s v="10EMPA03"/>
    <x v="0"/>
    <d v="2022-07-20T00:00:00"/>
    <x v="469"/>
    <x v="1"/>
    <s v="CUMPLE"/>
    <n v="4"/>
    <n v="8"/>
    <n v="-4"/>
    <n v="8"/>
    <s v="H"/>
    <n v="0.5"/>
  </r>
  <r>
    <s v="105622120"/>
    <s v="EMPA00005"/>
    <x v="3"/>
    <s v="EMPAQUE"/>
    <x v="2"/>
    <x v="13"/>
    <s v="INSTRINT"/>
    <s v="COORTU01"/>
    <s v="B"/>
    <s v="10EMPA03"/>
    <x v="0"/>
    <d v="2022-07-20T00:00:00"/>
    <x v="0"/>
    <x v="0"/>
    <s v="NO CUMPLE"/>
    <n v="0"/>
    <n v="13.5"/>
    <n v="-13.5"/>
    <n v="13.5"/>
    <s v="H"/>
    <n v="0"/>
  </r>
  <r>
    <s v="105622120"/>
    <s v="EMPA00005"/>
    <x v="3"/>
    <s v="EMPAQUE"/>
    <x v="6"/>
    <x v="13"/>
    <s v="ELTROI05"/>
    <s v="COORTU01"/>
    <s v="B"/>
    <s v="10EMPA03"/>
    <x v="0"/>
    <d v="2022-07-20T00:00:00"/>
    <x v="516"/>
    <x v="1"/>
    <s v="NO CUMPLE"/>
    <n v="2"/>
    <n v="1"/>
    <n v="1"/>
    <n v="1"/>
    <s v="H"/>
    <n v="2"/>
  </r>
  <r>
    <s v="105622120"/>
    <s v="EMPA00005"/>
    <x v="3"/>
    <s v="EMPAQUE"/>
    <x v="3"/>
    <x v="13"/>
    <s v="ELECTI03"/>
    <s v="COORTU01"/>
    <s v="B"/>
    <s v="10EMPA03"/>
    <x v="0"/>
    <d v="2022-07-20T00:00:00"/>
    <x v="469"/>
    <x v="1"/>
    <s v="CUMPLE"/>
    <n v="2"/>
    <n v="10"/>
    <n v="-8"/>
    <n v="5"/>
    <s v="H"/>
    <n v="0.2"/>
  </r>
  <r>
    <s v="105621460"/>
    <s v="FORM00001"/>
    <x v="8"/>
    <s v="FORMADO"/>
    <x v="1"/>
    <x v="85"/>
    <s v="MECANINT"/>
    <s v="COORTU02"/>
    <s v="B"/>
    <s v="10FORM01"/>
    <x v="0"/>
    <d v="2022-07-19T00:00:00"/>
    <x v="0"/>
    <x v="0"/>
    <s v="NO CUMPLE"/>
    <n v="0"/>
    <n v="1"/>
    <n v="-1"/>
    <n v="1"/>
    <s v="H"/>
    <n v="0"/>
  </r>
  <r>
    <s v="105621461"/>
    <s v="FORM00002"/>
    <x v="9"/>
    <s v="FORMADO"/>
    <x v="1"/>
    <x v="85"/>
    <s v="MECANINT"/>
    <s v="COORTU02"/>
    <s v="B"/>
    <s v="10FORM01"/>
    <x v="0"/>
    <d v="2022-07-19T00:00:00"/>
    <x v="0"/>
    <x v="0"/>
    <s v="NO CUMPLE"/>
    <n v="0"/>
    <n v="1"/>
    <n v="-1"/>
    <n v="1"/>
    <s v="H"/>
    <n v="0"/>
  </r>
  <r>
    <s v="105620831"/>
    <s v="20091108"/>
    <x v="7"/>
    <s v="LINEA DE LARGA VIDA"/>
    <x v="1"/>
    <x v="85"/>
    <s v="MECANINT"/>
    <s v="COORTU02"/>
    <s v="B"/>
    <s v="10FORM02"/>
    <x v="0"/>
    <d v="2022-07-18T00:00:00"/>
    <x v="0"/>
    <x v="0"/>
    <s v="NO CUMPLE"/>
    <n v="0"/>
    <n v="1"/>
    <n v="-1"/>
    <n v="1"/>
    <s v="H"/>
    <n v="0"/>
  </r>
  <r>
    <s v="105614885"/>
    <s v="FORM00002"/>
    <x v="9"/>
    <s v="FORMADO"/>
    <x v="1"/>
    <x v="14"/>
    <s v="MECANINT"/>
    <s v="COORTU02"/>
    <s v="B"/>
    <s v="10FORM01"/>
    <x v="0"/>
    <d v="2022-07-17T00:00:00"/>
    <x v="0"/>
    <x v="0"/>
    <s v="NO CUMPLE"/>
    <n v="0"/>
    <n v="8"/>
    <n v="-8"/>
    <n v="8"/>
    <s v="H"/>
    <n v="0"/>
  </r>
  <r>
    <s v="105614885"/>
    <s v="FORM00002"/>
    <x v="9"/>
    <s v="FORMADO"/>
    <x v="3"/>
    <x v="14"/>
    <s v="ELECTINT"/>
    <s v="COORTU02"/>
    <s v="B"/>
    <s v="10FORM01"/>
    <x v="0"/>
    <d v="2022-07-17T00:00:00"/>
    <x v="0"/>
    <x v="0"/>
    <s v="NO CUMPLE"/>
    <n v="0"/>
    <n v="2"/>
    <n v="-2"/>
    <n v="2"/>
    <s v="H"/>
    <n v="0"/>
  </r>
  <r>
    <s v="105614901"/>
    <s v="EMPA00005"/>
    <x v="3"/>
    <s v="EMPAQUE"/>
    <x v="7"/>
    <x v="19"/>
    <s v="ELECTI03"/>
    <s v="COORTU01"/>
    <s v="B"/>
    <s v="10EMPA03"/>
    <x v="0"/>
    <d v="2022-07-13T00:00:00"/>
    <x v="509"/>
    <x v="1"/>
    <s v="CUMPLE"/>
    <n v="2"/>
    <n v="2"/>
    <n v="0"/>
    <n v="2"/>
    <s v="H"/>
    <n v="1"/>
  </r>
  <r>
    <s v="105798105"/>
    <s v="20388054"/>
    <x v="5"/>
    <s v="FORMADO"/>
    <x v="3"/>
    <x v="14"/>
    <s v="MECANI21"/>
    <s v="COORTU01"/>
    <s v="B"/>
    <s v="10FORM01"/>
    <x v="0"/>
    <d v="2022-07-11T00:00:00"/>
    <x v="455"/>
    <x v="1"/>
    <s v="CUMPLE"/>
    <n v="2"/>
    <n v="3"/>
    <n v="-1"/>
    <n v="3"/>
    <s v="H"/>
    <n v="0.66666666666666663"/>
  </r>
  <r>
    <s v="105798105"/>
    <s v="20388054"/>
    <x v="5"/>
    <s v="FORMADO"/>
    <x v="1"/>
    <x v="59"/>
    <s v="MECANI18"/>
    <s v="COORTU01"/>
    <s v="B"/>
    <s v="10FORM01"/>
    <x v="0"/>
    <d v="2022-07-11T00:00:00"/>
    <x v="455"/>
    <x v="1"/>
    <s v="CUMPLE"/>
    <n v="1"/>
    <n v="1"/>
    <n v="0"/>
    <n v="1"/>
    <s v="H"/>
    <n v="1"/>
  </r>
  <r>
    <s v="105615169"/>
    <s v="20183406"/>
    <x v="1"/>
    <s v="EMPAQUE RIGIDO"/>
    <x v="16"/>
    <x v="82"/>
    <s v="MECANI04"/>
    <s v="COORTU03"/>
    <s v="A"/>
    <s v="10EMPA17"/>
    <x v="0"/>
    <d v="2022-07-07T00:00:00"/>
    <x v="0"/>
    <x v="0"/>
    <s v="NO CUMPLE"/>
    <n v="0"/>
    <n v="5"/>
    <n v="-5"/>
    <n v="5"/>
    <s v="H"/>
    <n v="0"/>
  </r>
  <r>
    <s v="105615169"/>
    <s v="20183406"/>
    <x v="1"/>
    <s v="EMPAQUE RIGIDO"/>
    <x v="3"/>
    <x v="6"/>
    <s v="ELECTI04"/>
    <s v="COORTU03"/>
    <s v="A"/>
    <s v="10EMPA17"/>
    <x v="0"/>
    <d v="2022-07-07T00:00:00"/>
    <x v="517"/>
    <x v="1"/>
    <s v="CUMPLE"/>
    <n v="1"/>
    <n v="1"/>
    <n v="0"/>
    <n v="1"/>
    <s v="H"/>
    <n v="1"/>
  </r>
  <r>
    <s v="105614883"/>
    <s v="FORM00001"/>
    <x v="8"/>
    <s v="FORMADO"/>
    <x v="1"/>
    <x v="85"/>
    <s v="MECANINT"/>
    <s v="COORTU02"/>
    <s v="B"/>
    <s v="10FORM01"/>
    <x v="0"/>
    <d v="2022-07-05T00:00:00"/>
    <x v="0"/>
    <x v="0"/>
    <s v="NO CUMPLE"/>
    <n v="0"/>
    <n v="1"/>
    <n v="-1"/>
    <n v="1"/>
    <s v="H"/>
    <n v="0"/>
  </r>
  <r>
    <s v="105614889"/>
    <s v="FORM00002"/>
    <x v="9"/>
    <s v="FORMADO"/>
    <x v="1"/>
    <x v="85"/>
    <s v="MECANINT"/>
    <s v="COORTU02"/>
    <s v="B"/>
    <s v="10FORM01"/>
    <x v="0"/>
    <d v="2022-07-05T00:00:00"/>
    <x v="0"/>
    <x v="0"/>
    <s v="NO CUMPLE"/>
    <n v="0"/>
    <n v="1"/>
    <n v="-1"/>
    <n v="1"/>
    <s v="H"/>
    <n v="0"/>
  </r>
  <r>
    <s v="105615070"/>
    <s v="20091108"/>
    <x v="7"/>
    <s v="LINEA DE LARGA VIDA"/>
    <x v="1"/>
    <x v="85"/>
    <s v="MECANINT"/>
    <s v="COORTU02"/>
    <s v="B"/>
    <s v="10FORM02"/>
    <x v="0"/>
    <d v="2022-07-04T00:00:00"/>
    <x v="0"/>
    <x v="0"/>
    <s v="NO CUMPLE"/>
    <n v="0"/>
    <n v="1"/>
    <n v="-1"/>
    <n v="1"/>
    <s v="H"/>
    <n v="0"/>
  </r>
  <r>
    <s v="105614881"/>
    <s v="FORM00001"/>
    <x v="8"/>
    <s v="FORMADO"/>
    <x v="1"/>
    <x v="85"/>
    <s v="MECANI02"/>
    <s v="COORTU02"/>
    <s v="B"/>
    <s v="10FORM01"/>
    <x v="0"/>
    <d v="2022-07-03T00:00:00"/>
    <x v="518"/>
    <x v="1"/>
    <s v="CUMPLE"/>
    <n v="1"/>
    <n v="1"/>
    <n v="0"/>
    <n v="1"/>
    <s v="H"/>
    <n v="1"/>
  </r>
  <r>
    <s v="105614882"/>
    <s v="FORM00001"/>
    <x v="8"/>
    <s v="FORMADO"/>
    <x v="1"/>
    <x v="85"/>
    <s v="MECANI02"/>
    <s v="COORTU02"/>
    <s v="B"/>
    <s v="10FORM01"/>
    <x v="0"/>
    <d v="2022-07-03T00:00:00"/>
    <x v="519"/>
    <x v="1"/>
    <s v="CUMPLE"/>
    <n v="1"/>
    <n v="1"/>
    <n v="0"/>
    <n v="1"/>
    <s v="H"/>
    <n v="1"/>
  </r>
  <r>
    <s v="105620818"/>
    <s v="FORM00001"/>
    <x v="8"/>
    <s v="FORMADO"/>
    <x v="2"/>
    <x v="36"/>
    <s v="MECANINT"/>
    <s v="COORTU02"/>
    <s v="B"/>
    <s v="10FORM01"/>
    <x v="0"/>
    <d v="2022-07-02T00:00:00"/>
    <x v="0"/>
    <x v="0"/>
    <s v="NO CUMPLE"/>
    <n v="0"/>
    <n v="0.5"/>
    <n v="-0.5"/>
    <n v="0.5"/>
    <s v="H"/>
    <n v="0"/>
  </r>
  <r>
    <s v="105620818"/>
    <s v="FORM00001"/>
    <x v="8"/>
    <s v="FORMADO"/>
    <x v="1"/>
    <x v="14"/>
    <s v="MECANI02"/>
    <s v="COORTU02"/>
    <s v="B"/>
    <s v="10FORM01"/>
    <x v="0"/>
    <d v="2022-07-02T00:00:00"/>
    <x v="520"/>
    <x v="1"/>
    <s v="CUMPLE"/>
    <n v="1"/>
    <n v="8"/>
    <n v="-7"/>
    <n v="8"/>
    <s v="H"/>
    <n v="0.125"/>
  </r>
  <r>
    <s v="105620818"/>
    <s v="FORM00001"/>
    <x v="8"/>
    <s v="FORMADO"/>
    <x v="5"/>
    <x v="36"/>
    <s v="INSTRI08"/>
    <s v="COORTU02"/>
    <s v="B"/>
    <s v="10FORM01"/>
    <x v="0"/>
    <d v="2022-07-02T00:00:00"/>
    <x v="454"/>
    <x v="1"/>
    <s v="CUMPLE"/>
    <n v="2"/>
    <n v="4"/>
    <n v="-2"/>
    <n v="4"/>
    <s v="H"/>
    <n v="0.5"/>
  </r>
  <r>
    <s v="105620818"/>
    <s v="FORM00001"/>
    <x v="8"/>
    <s v="FORMADO"/>
    <x v="4"/>
    <x v="13"/>
    <s v="ELTROINT"/>
    <s v="COORTU02"/>
    <s v="B"/>
    <s v="10FORM01"/>
    <x v="0"/>
    <d v="2022-07-02T00:00:00"/>
    <x v="520"/>
    <x v="1"/>
    <s v="CUMPLE"/>
    <n v="6"/>
    <n v="3.8"/>
    <n v="2.2000000000000002"/>
    <n v="3.8"/>
    <s v="H"/>
    <n v="1.5789473684210527"/>
  </r>
  <r>
    <s v="105620818"/>
    <s v="FORM00001"/>
    <x v="8"/>
    <s v="FORMADO"/>
    <x v="3"/>
    <x v="14"/>
    <s v="ELECTINT"/>
    <s v="COORTU02"/>
    <s v="B"/>
    <s v="10FORM01"/>
    <x v="0"/>
    <d v="2022-07-02T00:00:00"/>
    <x v="0"/>
    <x v="0"/>
    <s v="NO CUMPLE"/>
    <n v="0"/>
    <n v="2"/>
    <n v="-2"/>
    <n v="2"/>
    <s v="H"/>
    <n v="0"/>
  </r>
  <r>
    <s v="105620818"/>
    <s v="FORM00001"/>
    <x v="8"/>
    <s v="FORMADO"/>
    <x v="6"/>
    <x v="36"/>
    <s v="ELECTINT"/>
    <s v="COORTU02"/>
    <s v="B"/>
    <s v="10FORM01"/>
    <x v="0"/>
    <d v="2022-07-02T00:00:00"/>
    <x v="0"/>
    <x v="0"/>
    <s v="NO CUMPLE"/>
    <n v="0"/>
    <n v="4"/>
    <n v="-4"/>
    <n v="4"/>
    <s v="H"/>
    <n v="0"/>
  </r>
  <r>
    <s v="105631590"/>
    <s v="EMPA00039"/>
    <x v="2"/>
    <s v="EMPAQUE"/>
    <x v="3"/>
    <x v="7"/>
    <s v="ELECTI09"/>
    <s v="COORTU01"/>
    <s v="B"/>
    <s v="10EMPA15"/>
    <x v="0"/>
    <d v="2022-06-29T00:00:00"/>
    <x v="0"/>
    <x v="0"/>
    <s v="NO CUMPLE"/>
    <n v="0"/>
    <n v="1"/>
    <n v="-1"/>
    <n v="1"/>
    <s v="H"/>
    <n v="0"/>
  </r>
  <r>
    <s v="105627751"/>
    <s v="EMPA00005"/>
    <x v="3"/>
    <s v="EMPAQUE"/>
    <x v="3"/>
    <x v="7"/>
    <s v="ELECTI03"/>
    <s v="COORTU01"/>
    <s v="B"/>
    <s v="10EMPA03"/>
    <x v="0"/>
    <d v="2022-06-28T00:00:00"/>
    <x v="521"/>
    <x v="1"/>
    <s v="CUMPLE"/>
    <n v="1"/>
    <n v="1"/>
    <n v="0"/>
    <n v="1"/>
    <s v="H"/>
    <n v="1"/>
  </r>
  <r>
    <s v="105626020"/>
    <s v="20091108"/>
    <x v="7"/>
    <s v="LINEA DE LARGA VIDA"/>
    <x v="1"/>
    <x v="14"/>
    <s v="MECANINT"/>
    <s v="COORTU02"/>
    <s v="B"/>
    <s v="10FORM02"/>
    <x v="0"/>
    <d v="2022-06-27T00:00:00"/>
    <x v="0"/>
    <x v="0"/>
    <s v="NO CUMPLE"/>
    <n v="0"/>
    <n v="8"/>
    <n v="-8"/>
    <n v="8"/>
    <s v="H"/>
    <n v="0"/>
  </r>
  <r>
    <s v="105626020"/>
    <s v="20091108"/>
    <x v="7"/>
    <s v="LINEA DE LARGA VIDA"/>
    <x v="2"/>
    <x v="36"/>
    <s v="MECANINT"/>
    <s v="COORTU02"/>
    <s v="B"/>
    <s v="10FORM02"/>
    <x v="0"/>
    <d v="2022-06-27T00:00:00"/>
    <x v="0"/>
    <x v="0"/>
    <s v="NO CUMPLE"/>
    <n v="0"/>
    <n v="0.5"/>
    <n v="-0.5"/>
    <n v="0.5"/>
    <s v="H"/>
    <n v="0"/>
  </r>
  <r>
    <s v="105626020"/>
    <s v="20091108"/>
    <x v="7"/>
    <s v="LINEA DE LARGA VIDA"/>
    <x v="5"/>
    <x v="36"/>
    <s v="INSTRI08"/>
    <s v="COORTU02"/>
    <s v="B"/>
    <s v="10FORM02"/>
    <x v="0"/>
    <d v="2022-06-27T00:00:00"/>
    <x v="522"/>
    <x v="1"/>
    <s v="CUMPLE"/>
    <n v="4"/>
    <n v="4"/>
    <n v="0"/>
    <n v="4"/>
    <s v="H"/>
    <n v="1"/>
  </r>
  <r>
    <s v="105626020"/>
    <s v="20091108"/>
    <x v="7"/>
    <s v="LINEA DE LARGA VIDA"/>
    <x v="4"/>
    <x v="13"/>
    <s v="ELTROINT"/>
    <s v="COORTU02"/>
    <s v="B"/>
    <s v="10FORM02"/>
    <x v="0"/>
    <d v="2022-06-27T00:00:00"/>
    <x v="467"/>
    <x v="1"/>
    <s v="CUMPLE"/>
    <n v="1.5"/>
    <n v="3.4"/>
    <n v="-1.9"/>
    <n v="205"/>
    <s v="MIN"/>
    <n v="0.44117647058823528"/>
  </r>
  <r>
    <s v="105626020"/>
    <s v="20091108"/>
    <x v="7"/>
    <s v="LINEA DE LARGA VIDA"/>
    <x v="3"/>
    <x v="14"/>
    <s v="ELECTINT"/>
    <s v="COORTU02"/>
    <s v="B"/>
    <s v="10FORM02"/>
    <x v="0"/>
    <d v="2022-06-27T00:00:00"/>
    <x v="0"/>
    <x v="0"/>
    <s v="NO CUMPLE"/>
    <n v="0"/>
    <n v="2"/>
    <n v="-2"/>
    <n v="2"/>
    <s v="H"/>
    <n v="0"/>
  </r>
  <r>
    <s v="105626020"/>
    <s v="20091108"/>
    <x v="7"/>
    <s v="LINEA DE LARGA VIDA"/>
    <x v="6"/>
    <x v="36"/>
    <s v="ELECTINT"/>
    <s v="COORTU02"/>
    <s v="B"/>
    <s v="10FORM02"/>
    <x v="0"/>
    <d v="2022-06-27T00:00:00"/>
    <x v="0"/>
    <x v="0"/>
    <s v="NO CUMPLE"/>
    <n v="0"/>
    <n v="4"/>
    <n v="-4"/>
    <n v="4"/>
    <s v="H"/>
    <n v="0"/>
  </r>
  <r>
    <s v="105614888"/>
    <s v="FORM00002"/>
    <x v="9"/>
    <s v="FORMADO"/>
    <x v="1"/>
    <x v="85"/>
    <s v="MECANINT"/>
    <s v="COORTU02"/>
    <s v="B"/>
    <s v="10FORM01"/>
    <x v="0"/>
    <d v="2022-06-21T00:00:00"/>
    <x v="0"/>
    <x v="0"/>
    <s v="NO CUMPLE"/>
    <n v="0"/>
    <n v="1"/>
    <n v="-1"/>
    <n v="1"/>
    <s v="H"/>
    <n v="0"/>
  </r>
  <r>
    <s v="105615069"/>
    <s v="20091108"/>
    <x v="7"/>
    <s v="LINEA DE LARGA VIDA"/>
    <x v="1"/>
    <x v="85"/>
    <s v="MECANINT"/>
    <s v="COORTU02"/>
    <s v="B"/>
    <s v="10FORM02"/>
    <x v="0"/>
    <d v="2022-06-20T00:00:00"/>
    <x v="454"/>
    <x v="1"/>
    <s v="NO CUMPLE"/>
    <n v="1"/>
    <n v="1"/>
    <n v="0"/>
    <n v="1"/>
    <s v="H"/>
    <n v="1"/>
  </r>
  <r>
    <s v="105614932"/>
    <s v="EMPA00039"/>
    <x v="2"/>
    <s v="EMPAQUE"/>
    <x v="1"/>
    <x v="1"/>
    <s v="MECANI19"/>
    <s v="COORTU01"/>
    <s v="B"/>
    <s v="10EMPA15"/>
    <x v="0"/>
    <d v="2022-06-15T00:00:00"/>
    <x v="0"/>
    <x v="0"/>
    <s v="NO CUMPLE"/>
    <n v="0"/>
    <n v="2"/>
    <n v="-2"/>
    <n v="2"/>
    <s v="H"/>
    <n v="0"/>
  </r>
  <r>
    <s v="105615068"/>
    <s v="20091108"/>
    <x v="7"/>
    <s v="LINEA DE LARGA VIDA"/>
    <x v="1"/>
    <x v="85"/>
    <s v="MECANI20"/>
    <s v="COORTU02"/>
    <s v="B"/>
    <s v="10FORM02"/>
    <x v="0"/>
    <d v="2022-06-09T00:00:00"/>
    <x v="459"/>
    <x v="1"/>
    <s v="CUMPLE"/>
    <n v="1"/>
    <n v="1"/>
    <n v="0"/>
    <n v="1"/>
    <s v="H"/>
    <n v="1"/>
  </r>
  <r>
    <s v="105615170"/>
    <s v="20183406"/>
    <x v="1"/>
    <s v="EMPAQUE RIGIDO"/>
    <x v="1"/>
    <x v="3"/>
    <s v="MECANI19"/>
    <s v="COORTU01"/>
    <s v="A"/>
    <s v="10EMPA17"/>
    <x v="0"/>
    <d v="2022-06-09T00:00:00"/>
    <x v="0"/>
    <x v="0"/>
    <s v="NO CUMPLE"/>
    <n v="0"/>
    <n v="1"/>
    <n v="-1"/>
    <n v="1"/>
    <s v="H"/>
    <n v="0"/>
  </r>
  <r>
    <s v="105615170"/>
    <s v="20183406"/>
    <x v="1"/>
    <s v="EMPAQUE RIGIDO"/>
    <x v="2"/>
    <x v="4"/>
    <s v="INSTRI04"/>
    <s v="COORTU01"/>
    <s v="A"/>
    <s v="10EMPA17"/>
    <x v="0"/>
    <d v="2022-06-09T00:00:00"/>
    <x v="0"/>
    <x v="0"/>
    <s v="NO CUMPLE"/>
    <n v="0"/>
    <n v="1"/>
    <n v="-1"/>
    <n v="1"/>
    <s v="H"/>
    <n v="0"/>
  </r>
  <r>
    <s v="105615170"/>
    <s v="20183406"/>
    <x v="1"/>
    <s v="EMPAQUE RIGIDO"/>
    <x v="3"/>
    <x v="5"/>
    <s v="ELECTI03"/>
    <s v="COORTU01"/>
    <s v="A"/>
    <s v="10EMPA17"/>
    <x v="0"/>
    <d v="2022-06-09T00:00:00"/>
    <x v="521"/>
    <x v="1"/>
    <s v="CUMPLE"/>
    <n v="1"/>
    <n v="1"/>
    <n v="0"/>
    <n v="1"/>
    <s v="H"/>
    <n v="1"/>
  </r>
  <r>
    <s v="105614887"/>
    <s v="FORM00002"/>
    <x v="9"/>
    <s v="FORMADO"/>
    <x v="1"/>
    <x v="85"/>
    <s v="MECANINT"/>
    <s v="COORTU02"/>
    <s v="B"/>
    <s v="10FORM01"/>
    <x v="0"/>
    <d v="2022-06-07T00:00:00"/>
    <x v="0"/>
    <x v="0"/>
    <s v="NO CUMPLE"/>
    <n v="0"/>
    <n v="1"/>
    <n v="-1"/>
    <n v="1"/>
    <s v="H"/>
    <n v="0"/>
  </r>
  <r>
    <s v="105614880"/>
    <s v="FORM00001"/>
    <x v="8"/>
    <s v="FORMADO"/>
    <x v="1"/>
    <x v="85"/>
    <s v="MECANINT"/>
    <s v="COORTU02"/>
    <s v="B"/>
    <s v="10FORM01"/>
    <x v="0"/>
    <d v="2022-06-04T00:00:00"/>
    <x v="523"/>
    <x v="1"/>
    <s v="CUMPLE"/>
    <n v="8.3000000000000004E-2"/>
    <n v="1"/>
    <n v="-0.91700000000000004"/>
    <n v="1"/>
    <s v="H"/>
    <n v="8.3000000000000004E-2"/>
  </r>
  <r>
    <s v="105562910"/>
    <s v="FORM00001"/>
    <x v="8"/>
    <s v="FORMADO"/>
    <x v="1"/>
    <x v="14"/>
    <s v="MECANI21"/>
    <s v="COORTU02"/>
    <s v="C"/>
    <s v="10FORM01"/>
    <x v="0"/>
    <d v="2022-06-04T00:00:00"/>
    <x v="523"/>
    <x v="1"/>
    <s v="CUMPLE"/>
    <n v="6"/>
    <n v="8"/>
    <n v="-2"/>
    <n v="8"/>
    <s v="H"/>
    <n v="0.75"/>
  </r>
  <r>
    <s v="105569981"/>
    <s v="20091108"/>
    <x v="7"/>
    <s v="LINEA DE LARGA VIDA"/>
    <x v="1"/>
    <x v="14"/>
    <s v="MECANI21"/>
    <s v="COORTU02"/>
    <s v="C"/>
    <s v="10FORM02"/>
    <x v="0"/>
    <d v="2022-06-04T00:00:00"/>
    <x v="523"/>
    <x v="1"/>
    <s v="CUMPLE"/>
    <n v="6"/>
    <n v="8"/>
    <n v="-2"/>
    <n v="8"/>
    <s v="H"/>
    <n v="0.75"/>
  </r>
  <r>
    <s v="105562910"/>
    <s v="FORM00001"/>
    <x v="8"/>
    <s v="FORMADO"/>
    <x v="3"/>
    <x v="14"/>
    <s v="ELECTINT"/>
    <s v="COORTU02"/>
    <s v="C"/>
    <s v="10FORM01"/>
    <x v="0"/>
    <d v="2022-06-04T00:00:00"/>
    <x v="523"/>
    <x v="1"/>
    <s v="CUMPLE"/>
    <n v="8.3000000000000004E-2"/>
    <n v="2"/>
    <n v="-1.917"/>
    <n v="2"/>
    <s v="H"/>
    <n v="4.1500000000000002E-2"/>
  </r>
  <r>
    <s v="105569981"/>
    <s v="20091108"/>
    <x v="7"/>
    <s v="LINEA DE LARGA VIDA"/>
    <x v="3"/>
    <x v="14"/>
    <s v="ELECTI01"/>
    <s v="COORTU02"/>
    <s v="C"/>
    <s v="10FORM02"/>
    <x v="0"/>
    <d v="2022-06-04T00:00:00"/>
    <x v="524"/>
    <x v="1"/>
    <s v="CUMPLE"/>
    <n v="1"/>
    <n v="2"/>
    <n v="-1"/>
    <n v="2"/>
    <s v="H"/>
    <n v="0.5"/>
  </r>
  <r>
    <s v="105577905"/>
    <s v="EMPA00039"/>
    <x v="2"/>
    <s v="EMPAQUE"/>
    <x v="3"/>
    <x v="7"/>
    <s v="ELECTI03"/>
    <s v="COORTU01"/>
    <s v="B"/>
    <s v="10EMPA15"/>
    <x v="0"/>
    <d v="2022-06-01T00:00:00"/>
    <x v="521"/>
    <x v="1"/>
    <s v="NO CUMPLE"/>
    <n v="1"/>
    <n v="1"/>
    <n v="0"/>
    <n v="1"/>
    <s v="H"/>
    <n v="1"/>
  </r>
  <r>
    <s v="105576011"/>
    <s v="EMPA00005"/>
    <x v="3"/>
    <s v="EMPAQUE"/>
    <x v="3"/>
    <x v="7"/>
    <s v="ELECTI03"/>
    <s v="COORTU01"/>
    <s v="B"/>
    <s v="10EMPA03"/>
    <x v="0"/>
    <d v="2022-05-31T00:00:00"/>
    <x v="525"/>
    <x v="1"/>
    <s v="CUMPLE"/>
    <n v="1"/>
    <n v="1"/>
    <n v="0"/>
    <n v="1"/>
    <s v="H"/>
    <n v="1"/>
  </r>
  <r>
    <s v="105614931"/>
    <s v="EMPA00039"/>
    <x v="2"/>
    <s v="EMPAQUE"/>
    <x v="9"/>
    <x v="27"/>
    <s v="MECANINT"/>
    <s v="COORTU01"/>
    <s v="B"/>
    <s v="10EMPA15"/>
    <x v="0"/>
    <d v="2022-05-25T00:00:00"/>
    <x v="0"/>
    <x v="0"/>
    <s v="NO CUMPLE"/>
    <n v="0"/>
    <n v="1"/>
    <n v="-1"/>
    <n v="1"/>
    <s v="H"/>
    <n v="0"/>
  </r>
  <r>
    <s v="105614931"/>
    <s v="EMPA00039"/>
    <x v="2"/>
    <s v="EMPAQUE"/>
    <x v="2"/>
    <x v="6"/>
    <s v="ELECTINT"/>
    <s v="COORTU01"/>
    <s v="B"/>
    <s v="10EMPA15"/>
    <x v="0"/>
    <d v="2022-05-25T00:00:00"/>
    <x v="0"/>
    <x v="0"/>
    <s v="NO CUMPLE"/>
    <n v="0"/>
    <n v="2"/>
    <n v="-2"/>
    <n v="2"/>
    <s v="H"/>
    <n v="0"/>
  </r>
  <r>
    <s v="105614886"/>
    <s v="FORM00002"/>
    <x v="9"/>
    <s v="FORMADO"/>
    <x v="1"/>
    <x v="85"/>
    <s v="MECANINT"/>
    <s v="COORTU02"/>
    <s v="B"/>
    <s v="10FORM01"/>
    <x v="0"/>
    <d v="2022-05-24T00:00:00"/>
    <x v="526"/>
    <x v="1"/>
    <s v="CUMPLE"/>
    <n v="2"/>
    <n v="1"/>
    <n v="1"/>
    <n v="1"/>
    <s v="H"/>
    <n v="2"/>
  </r>
  <r>
    <s v="105615067"/>
    <s v="20091108"/>
    <x v="7"/>
    <s v="LINEA DE LARGA VIDA"/>
    <x v="1"/>
    <x v="85"/>
    <s v="MECANINT"/>
    <s v="COORTU02"/>
    <s v="B"/>
    <s v="10FORM02"/>
    <x v="0"/>
    <d v="2022-05-23T00:00:00"/>
    <x v="527"/>
    <x v="1"/>
    <s v="CUMPLE"/>
    <n v="1"/>
    <n v="1"/>
    <n v="0"/>
    <n v="1"/>
    <s v="H"/>
    <n v="1"/>
  </r>
  <r>
    <s v="105605948"/>
    <s v="FORM00002"/>
    <x v="9"/>
    <s v="FORMADO"/>
    <x v="1"/>
    <x v="14"/>
    <s v="MECANI21"/>
    <s v="COORTU02"/>
    <s v="C"/>
    <s v="10FORM01"/>
    <x v="0"/>
    <d v="2022-05-18T00:00:00"/>
    <x v="456"/>
    <x v="1"/>
    <s v="CUMPLE"/>
    <n v="6"/>
    <n v="8"/>
    <n v="-2"/>
    <n v="8"/>
    <s v="H"/>
    <n v="0.75"/>
  </r>
  <r>
    <s v="105564829"/>
    <s v="EMPA00005"/>
    <x v="3"/>
    <s v="EMPAQUE"/>
    <x v="1"/>
    <x v="13"/>
    <s v="MECANI20"/>
    <s v="COORTU01"/>
    <s v="B"/>
    <s v="10EMPA03"/>
    <x v="0"/>
    <d v="2022-05-18T00:00:00"/>
    <x v="528"/>
    <x v="1"/>
    <s v="CUMPLE"/>
    <n v="4"/>
    <n v="8"/>
    <n v="-4"/>
    <n v="8"/>
    <s v="H"/>
    <n v="0.5"/>
  </r>
  <r>
    <s v="105564829"/>
    <s v="EMPA00005"/>
    <x v="3"/>
    <s v="EMPAQUE"/>
    <x v="5"/>
    <x v="37"/>
    <s v="MECANI17"/>
    <s v="COORTU01"/>
    <s v="B"/>
    <s v="10EMPA03"/>
    <x v="0"/>
    <d v="2022-05-18T00:00:00"/>
    <x v="529"/>
    <x v="1"/>
    <s v="CUMPLE"/>
    <n v="4"/>
    <n v="8"/>
    <n v="-4"/>
    <n v="8"/>
    <s v="H"/>
    <n v="0.5"/>
  </r>
  <r>
    <s v="105564829"/>
    <s v="EMPA00005"/>
    <x v="3"/>
    <s v="EMPAQUE"/>
    <x v="2"/>
    <x v="13"/>
    <s v="INSTRI04"/>
    <s v="COORTU01"/>
    <s v="B"/>
    <s v="10EMPA03"/>
    <x v="0"/>
    <d v="2022-05-18T00:00:00"/>
    <x v="0"/>
    <x v="0"/>
    <s v="NO CUMPLE"/>
    <n v="0"/>
    <n v="13.5"/>
    <n v="-13.5"/>
    <n v="13.5"/>
    <s v="H"/>
    <n v="0"/>
  </r>
  <r>
    <s v="105564829"/>
    <s v="EMPA00005"/>
    <x v="3"/>
    <s v="EMPAQUE"/>
    <x v="6"/>
    <x v="13"/>
    <s v="ELTROI04"/>
    <s v="COORTU01"/>
    <s v="B"/>
    <s v="10EMPA03"/>
    <x v="0"/>
    <d v="2022-05-18T00:00:00"/>
    <x v="0"/>
    <x v="0"/>
    <s v="NO CUMPLE"/>
    <n v="0"/>
    <n v="1"/>
    <n v="-1"/>
    <n v="1"/>
    <s v="H"/>
    <n v="0"/>
  </r>
  <r>
    <s v="105564829"/>
    <s v="EMPA00005"/>
    <x v="3"/>
    <s v="EMPAQUE"/>
    <x v="4"/>
    <x v="37"/>
    <s v="ELTROI04"/>
    <s v="COORTU01"/>
    <s v="B"/>
    <s v="10EMPA03"/>
    <x v="0"/>
    <d v="2022-05-18T00:00:00"/>
    <x v="0"/>
    <x v="0"/>
    <s v="NO CUMPLE"/>
    <n v="0"/>
    <n v="3"/>
    <n v="-3"/>
    <n v="3"/>
    <s v="H"/>
    <n v="0"/>
  </r>
  <r>
    <s v="105605948"/>
    <s v="FORM00002"/>
    <x v="9"/>
    <s v="FORMADO"/>
    <x v="3"/>
    <x v="14"/>
    <s v="ELECTINT"/>
    <s v="COORTU02"/>
    <s v="C"/>
    <s v="10FORM01"/>
    <x v="0"/>
    <d v="2022-05-18T00:00:00"/>
    <x v="523"/>
    <x v="1"/>
    <s v="NO CUMPLE"/>
    <n v="8.3000000000000004E-2"/>
    <n v="2"/>
    <n v="-1.917"/>
    <n v="2"/>
    <s v="H"/>
    <n v="4.1500000000000002E-2"/>
  </r>
  <r>
    <s v="105564829"/>
    <s v="EMPA00005"/>
    <x v="3"/>
    <s v="EMPAQUE"/>
    <x v="3"/>
    <x v="13"/>
    <s v="ELECTI03"/>
    <s v="COORTU01"/>
    <s v="B"/>
    <s v="10EMPA03"/>
    <x v="0"/>
    <d v="2022-05-18T00:00:00"/>
    <x v="0"/>
    <x v="0"/>
    <s v="NO CUMPLE"/>
    <n v="0"/>
    <n v="10"/>
    <n v="-10"/>
    <n v="5"/>
    <s v="H"/>
    <n v="0"/>
  </r>
  <r>
    <s v="105564829"/>
    <s v="EMPA00005"/>
    <x v="3"/>
    <s v="EMPAQUE"/>
    <x v="11"/>
    <x v="87"/>
    <s v="ELECTI03"/>
    <s v="COORTU01"/>
    <s v="B"/>
    <s v="10EMPA03"/>
    <x v="0"/>
    <d v="2022-05-18T00:00:00"/>
    <x v="442"/>
    <x v="1"/>
    <s v="CUMPLE"/>
    <n v="3"/>
    <n v="16"/>
    <n v="-13"/>
    <n v="8"/>
    <s v="H"/>
    <n v="0.1875"/>
  </r>
  <r>
    <s v="105594676"/>
    <s v="EMPA00039"/>
    <x v="2"/>
    <s v="EMPAQUE"/>
    <x v="1"/>
    <x v="1"/>
    <s v="MECANINT"/>
    <s v="COORTU01"/>
    <s v="B"/>
    <s v="10EMPA15"/>
    <x v="0"/>
    <d v="2022-05-12T00:00:00"/>
    <x v="0"/>
    <x v="0"/>
    <s v="NO CUMPLE"/>
    <n v="0"/>
    <n v="2"/>
    <n v="-2"/>
    <n v="2"/>
    <s v="H"/>
    <n v="0"/>
  </r>
  <r>
    <s v="105594676"/>
    <s v="EMPA00039"/>
    <x v="2"/>
    <s v="EMPAQUE"/>
    <x v="3"/>
    <x v="17"/>
    <s v="MECANINT"/>
    <s v="COORTU01"/>
    <s v="B"/>
    <s v="10EMPA15"/>
    <x v="0"/>
    <d v="2022-05-12T00:00:00"/>
    <x v="0"/>
    <x v="0"/>
    <s v="NO CUMPLE"/>
    <n v="0"/>
    <n v="3"/>
    <n v="-3"/>
    <n v="3"/>
    <s v="H"/>
    <n v="0"/>
  </r>
  <r>
    <s v="105594676"/>
    <s v="EMPA00039"/>
    <x v="2"/>
    <s v="EMPAQUE"/>
    <x v="0"/>
    <x v="47"/>
    <s v="MECANINT"/>
    <s v="COORTU01"/>
    <s v="B"/>
    <s v="10EMPA15"/>
    <x v="0"/>
    <d v="2022-05-12T00:00:00"/>
    <x v="0"/>
    <x v="0"/>
    <s v="NO CUMPLE"/>
    <n v="0"/>
    <n v="16"/>
    <n v="-16"/>
    <n v="8"/>
    <s v="H"/>
    <n v="0"/>
  </r>
  <r>
    <s v="105605589"/>
    <s v="20183406"/>
    <x v="1"/>
    <s v="EMPAQUE RIGIDO"/>
    <x v="1"/>
    <x v="1"/>
    <s v="MECANINT"/>
    <s v="COORTU03"/>
    <s v="A"/>
    <s v="10EMPA17"/>
    <x v="0"/>
    <d v="2022-05-12T00:00:00"/>
    <x v="528"/>
    <x v="1"/>
    <s v="CUMPLE"/>
    <n v="2.5"/>
    <n v="3"/>
    <n v="-0.5"/>
    <n v="3"/>
    <s v="H"/>
    <n v="0.83333333333333337"/>
  </r>
  <r>
    <s v="105594676"/>
    <s v="EMPA00039"/>
    <x v="2"/>
    <s v="EMPAQUE"/>
    <x v="5"/>
    <x v="48"/>
    <s v="INSTRINT"/>
    <s v="COORTU01"/>
    <s v="B"/>
    <s v="10EMPA15"/>
    <x v="0"/>
    <d v="2022-05-12T00:00:00"/>
    <x v="0"/>
    <x v="0"/>
    <s v="NO CUMPLE"/>
    <n v="0"/>
    <n v="6"/>
    <n v="-6"/>
    <n v="6"/>
    <s v="H"/>
    <n v="0"/>
  </r>
  <r>
    <s v="105605589"/>
    <s v="20183406"/>
    <x v="1"/>
    <s v="EMPAQUE RIGIDO"/>
    <x v="2"/>
    <x v="2"/>
    <s v="INSTRINT"/>
    <s v="COORTU03"/>
    <s v="A"/>
    <s v="10EMPA17"/>
    <x v="0"/>
    <d v="2022-05-12T00:00:00"/>
    <x v="529"/>
    <x v="1"/>
    <s v="CUMPLE"/>
    <n v="1"/>
    <n v="1"/>
    <n v="0"/>
    <n v="1"/>
    <s v="H"/>
    <n v="1"/>
  </r>
  <r>
    <s v="105594676"/>
    <s v="EMPA00039"/>
    <x v="2"/>
    <s v="EMPAQUE"/>
    <x v="6"/>
    <x v="18"/>
    <s v="ELTROI04"/>
    <s v="COORTU01"/>
    <s v="B"/>
    <s v="10EMPA15"/>
    <x v="0"/>
    <d v="2022-05-12T00:00:00"/>
    <x v="525"/>
    <x v="1"/>
    <s v="CUMPLE"/>
    <n v="2"/>
    <n v="2"/>
    <n v="0"/>
    <n v="2"/>
    <s v="H"/>
    <n v="1"/>
  </r>
  <r>
    <s v="105594676"/>
    <s v="EMPA00039"/>
    <x v="2"/>
    <s v="EMPAQUE"/>
    <x v="4"/>
    <x v="49"/>
    <s v="ELTROI04"/>
    <s v="COORTU01"/>
    <s v="B"/>
    <s v="10EMPA15"/>
    <x v="0"/>
    <d v="2022-05-12T00:00:00"/>
    <x v="525"/>
    <x v="1"/>
    <s v="CUMPLE"/>
    <n v="4"/>
    <n v="6"/>
    <n v="-2"/>
    <n v="6"/>
    <s v="H"/>
    <n v="0.66666666666666663"/>
  </r>
  <r>
    <s v="105594676"/>
    <s v="EMPA00039"/>
    <x v="2"/>
    <s v="EMPAQUE"/>
    <x v="7"/>
    <x v="50"/>
    <s v="ELTROI04"/>
    <s v="COORTU01"/>
    <s v="B"/>
    <s v="10EMPA15"/>
    <x v="0"/>
    <d v="2022-05-12T00:00:00"/>
    <x v="525"/>
    <x v="1"/>
    <s v="CUMPLE"/>
    <n v="0.5"/>
    <n v="1"/>
    <n v="-0.5"/>
    <n v="1"/>
    <s v="H"/>
    <n v="0.5"/>
  </r>
  <r>
    <s v="105594676"/>
    <s v="EMPA00039"/>
    <x v="2"/>
    <s v="EMPAQUE"/>
    <x v="11"/>
    <x v="46"/>
    <s v="ELECTINT"/>
    <s v="COORTU01"/>
    <s v="B"/>
    <s v="10EMPA15"/>
    <x v="0"/>
    <d v="2022-05-12T00:00:00"/>
    <x v="0"/>
    <x v="0"/>
    <s v="NO CUMPLE"/>
    <n v="0"/>
    <n v="6"/>
    <n v="-6"/>
    <n v="6"/>
    <s v="H"/>
    <n v="0"/>
  </r>
  <r>
    <s v="105594676"/>
    <s v="EMPA00039"/>
    <x v="2"/>
    <s v="EMPAQUE"/>
    <x v="8"/>
    <x v="16"/>
    <s v="ELECTINT"/>
    <s v="COORTU01"/>
    <s v="B"/>
    <s v="10EMPA15"/>
    <x v="0"/>
    <d v="2022-05-12T00:00:00"/>
    <x v="0"/>
    <x v="0"/>
    <s v="NO CUMPLE"/>
    <n v="0"/>
    <n v="4"/>
    <n v="-4"/>
    <n v="4"/>
    <s v="H"/>
    <n v="0"/>
  </r>
  <r>
    <s v="105594676"/>
    <s v="EMPA00039"/>
    <x v="2"/>
    <s v="EMPAQUE"/>
    <x v="12"/>
    <x v="51"/>
    <s v="ELECTINT"/>
    <s v="COORTU01"/>
    <s v="B"/>
    <s v="10EMPA15"/>
    <x v="0"/>
    <d v="2022-05-12T00:00:00"/>
    <x v="0"/>
    <x v="0"/>
    <s v="NO CUMPLE"/>
    <n v="0"/>
    <n v="8"/>
    <n v="-8"/>
    <n v="8"/>
    <s v="H"/>
    <n v="0"/>
  </r>
  <r>
    <s v="105598461"/>
    <s v="EMPA00005"/>
    <x v="3"/>
    <s v="EMPAQUE"/>
    <x v="7"/>
    <x v="19"/>
    <s v="ELECTI04"/>
    <s v="COORTU01"/>
    <s v="B"/>
    <s v="10EMPA03"/>
    <x v="0"/>
    <d v="2022-05-12T00:00:00"/>
    <x v="525"/>
    <x v="1"/>
    <s v="CUMPLE"/>
    <n v="2"/>
    <n v="2"/>
    <n v="0"/>
    <n v="2"/>
    <s v="H"/>
    <n v="1"/>
  </r>
  <r>
    <s v="105602334"/>
    <s v="FORM00001"/>
    <x v="8"/>
    <s v="FORMADO"/>
    <x v="1"/>
    <x v="85"/>
    <s v="MECANINT"/>
    <s v="COORTU02"/>
    <s v="C"/>
    <s v="10FORM01"/>
    <x v="0"/>
    <d v="2022-05-10T00:00:00"/>
    <x v="0"/>
    <x v="0"/>
    <s v="NO CUMPLE"/>
    <n v="0"/>
    <n v="1"/>
    <n v="-1"/>
    <n v="1"/>
    <s v="H"/>
    <n v="0"/>
  </r>
  <r>
    <s v="105602335"/>
    <s v="FORM00002"/>
    <x v="9"/>
    <s v="FORMADO"/>
    <x v="1"/>
    <x v="85"/>
    <s v="MECANINT"/>
    <s v="COORTU02"/>
    <s v="C"/>
    <s v="10FORM01"/>
    <x v="0"/>
    <d v="2022-05-10T00:00:00"/>
    <x v="0"/>
    <x v="0"/>
    <s v="NO CUMPLE"/>
    <n v="0"/>
    <n v="1"/>
    <n v="-1"/>
    <n v="1"/>
    <s v="H"/>
    <n v="0"/>
  </r>
  <r>
    <s v="105600147"/>
    <s v="20091108"/>
    <x v="7"/>
    <s v="LINEA DE LARGA VIDA"/>
    <x v="1"/>
    <x v="85"/>
    <s v="MECANINT"/>
    <s v="COORTU02"/>
    <s v="C"/>
    <s v="10FORM02"/>
    <x v="0"/>
    <d v="2022-05-09T00:00:00"/>
    <x v="530"/>
    <x v="1"/>
    <s v="CUMPLE"/>
    <n v="1"/>
    <n v="1"/>
    <n v="0"/>
    <n v="1"/>
    <s v="H"/>
    <n v="1"/>
  </r>
  <r>
    <s v="105588073"/>
    <s v="20183406"/>
    <x v="1"/>
    <s v="EMPAQUE RIGIDO"/>
    <x v="1"/>
    <x v="3"/>
    <s v="MECANI09"/>
    <s v="COORTU01"/>
    <s v="B"/>
    <s v="10EMPA17"/>
    <x v="0"/>
    <d v="2022-05-05T00:00:00"/>
    <x v="531"/>
    <x v="1"/>
    <s v="NO CUMPLE"/>
    <n v="1"/>
    <n v="1"/>
    <n v="0"/>
    <n v="1"/>
    <s v="H"/>
    <n v="1"/>
  </r>
  <r>
    <s v="105588073"/>
    <s v="20183406"/>
    <x v="1"/>
    <s v="EMPAQUE RIGIDO"/>
    <x v="2"/>
    <x v="4"/>
    <s v="INSTRI08"/>
    <s v="COORTU01"/>
    <s v="B"/>
    <s v="10EMPA17"/>
    <x v="0"/>
    <d v="2022-05-05T00:00:00"/>
    <x v="532"/>
    <x v="1"/>
    <s v="NO CUMPLE"/>
    <n v="1"/>
    <n v="1"/>
    <n v="0"/>
    <n v="1"/>
    <s v="H"/>
    <n v="1"/>
  </r>
  <r>
    <s v="105590529"/>
    <s v="20183406"/>
    <x v="1"/>
    <s v="EMPAQUE RIGIDO"/>
    <x v="3"/>
    <x v="6"/>
    <s v="ELECTI11"/>
    <s v="COORTU03"/>
    <s v="B"/>
    <s v="10EMPA17"/>
    <x v="0"/>
    <d v="2022-05-05T00:00:00"/>
    <x v="533"/>
    <x v="1"/>
    <s v="CUMPLE"/>
    <n v="2"/>
    <n v="1"/>
    <n v="1"/>
    <n v="1"/>
    <s v="H"/>
    <n v="2"/>
  </r>
  <r>
    <s v="105588073"/>
    <s v="20183406"/>
    <x v="1"/>
    <s v="EMPAQUE RIGIDO"/>
    <x v="3"/>
    <x v="5"/>
    <s v="ELECTI09"/>
    <s v="COORTU01"/>
    <s v="B"/>
    <s v="10EMPA17"/>
    <x v="0"/>
    <d v="2022-05-05T00:00:00"/>
    <x v="448"/>
    <x v="1"/>
    <s v="CUMPLE"/>
    <n v="1"/>
    <n v="1"/>
    <n v="0"/>
    <n v="1"/>
    <s v="H"/>
    <n v="1"/>
  </r>
  <r>
    <s v="105525893"/>
    <s v="EMPA00005"/>
    <x v="3"/>
    <s v="EMPAQUE"/>
    <x v="3"/>
    <x v="7"/>
    <s v="ELECTI03"/>
    <s v="COORTU01"/>
    <s v="B"/>
    <s v="10EMPA03"/>
    <x v="0"/>
    <d v="2022-05-05T00:00:00"/>
    <x v="533"/>
    <x v="1"/>
    <s v="CUMPLE"/>
    <n v="1"/>
    <n v="1"/>
    <n v="0"/>
    <n v="1"/>
    <s v="H"/>
    <n v="1"/>
  </r>
  <r>
    <s v="105525893"/>
    <s v="EMPA00005"/>
    <x v="3"/>
    <s v="EMPAQUE"/>
    <x v="2"/>
    <x v="8"/>
    <s v="ELECTI03"/>
    <s v="COORTU01"/>
    <s v="B"/>
    <s v="10EMPA03"/>
    <x v="0"/>
    <d v="2022-05-05T00:00:00"/>
    <x v="533"/>
    <x v="1"/>
    <s v="CUMPLE"/>
    <n v="1"/>
    <n v="1"/>
    <n v="0"/>
    <n v="1"/>
    <s v="H"/>
    <n v="1"/>
  </r>
  <r>
    <s v="105563023"/>
    <s v="20183406"/>
    <x v="1"/>
    <s v="EMPAQUE RIGIDO"/>
    <x v="5"/>
    <x v="17"/>
    <s v="MECANI19"/>
    <s v="COORTU03"/>
    <s v="B"/>
    <s v="10EMPA17"/>
    <x v="0"/>
    <d v="2022-05-04T00:00:00"/>
    <x v="534"/>
    <x v="1"/>
    <s v="CUMPLE"/>
    <n v="5"/>
    <n v="5"/>
    <n v="0"/>
    <n v="5"/>
    <s v="H"/>
    <n v="1"/>
  </r>
  <r>
    <s v="105563023"/>
    <s v="20183406"/>
    <x v="1"/>
    <s v="EMPAQUE RIGIDO"/>
    <x v="9"/>
    <x v="78"/>
    <s v="INSTRI02"/>
    <s v="COORTU03"/>
    <s v="B"/>
    <s v="10EMPA17"/>
    <x v="0"/>
    <d v="2022-05-04T00:00:00"/>
    <x v="0"/>
    <x v="0"/>
    <s v="NO CUMPLE"/>
    <n v="0"/>
    <n v="5"/>
    <n v="-5"/>
    <n v="5"/>
    <s v="H"/>
    <n v="0"/>
  </r>
  <r>
    <s v="105563023"/>
    <s v="20183406"/>
    <x v="1"/>
    <s v="EMPAQUE RIGIDO"/>
    <x v="10"/>
    <x v="24"/>
    <s v="INSTRI02"/>
    <s v="COORTU03"/>
    <s v="B"/>
    <s v="10EMPA17"/>
    <x v="0"/>
    <d v="2022-05-04T00:00:00"/>
    <x v="0"/>
    <x v="0"/>
    <s v="NO CUMPLE"/>
    <n v="0"/>
    <n v="5"/>
    <n v="-5"/>
    <n v="5"/>
    <s v="H"/>
    <n v="0"/>
  </r>
  <r>
    <s v="105563023"/>
    <s v="20183406"/>
    <x v="1"/>
    <s v="EMPAQUE RIGIDO"/>
    <x v="11"/>
    <x v="18"/>
    <s v="ELTROINT"/>
    <s v="COORTU03"/>
    <s v="B"/>
    <s v="10EMPA17"/>
    <x v="0"/>
    <d v="2022-05-04T00:00:00"/>
    <x v="535"/>
    <x v="1"/>
    <s v="CUMPLE"/>
    <n v="8"/>
    <n v="8"/>
    <n v="0"/>
    <n v="8"/>
    <s v="H"/>
    <n v="1"/>
  </r>
  <r>
    <s v="105529065"/>
    <s v="EMPA00039"/>
    <x v="2"/>
    <s v="EMPAQUE"/>
    <x v="3"/>
    <x v="7"/>
    <s v="ELECTI09"/>
    <s v="COORTU01"/>
    <s v="B"/>
    <s v="10EMPA15"/>
    <x v="0"/>
    <d v="2022-05-04T00:00:00"/>
    <x v="448"/>
    <x v="1"/>
    <s v="CUMPLE"/>
    <n v="1"/>
    <n v="1"/>
    <n v="0"/>
    <n v="1"/>
    <s v="H"/>
    <n v="1"/>
  </r>
  <r>
    <s v="105529065"/>
    <s v="EMPA00039"/>
    <x v="2"/>
    <s v="EMPAQUE"/>
    <x v="2"/>
    <x v="8"/>
    <s v="ELECTI09"/>
    <s v="COORTU01"/>
    <s v="B"/>
    <s v="10EMPA15"/>
    <x v="0"/>
    <d v="2022-05-04T00:00:00"/>
    <x v="0"/>
    <x v="0"/>
    <s v="NO CUMPLE"/>
    <n v="0"/>
    <n v="1"/>
    <n v="-1"/>
    <n v="1"/>
    <s v="H"/>
    <n v="0"/>
  </r>
  <r>
    <s v="105563023"/>
    <s v="20183406"/>
    <x v="1"/>
    <s v="EMPAQUE RIGIDO"/>
    <x v="6"/>
    <x v="16"/>
    <s v="ELECTI04"/>
    <s v="COORTU03"/>
    <s v="B"/>
    <s v="10EMPA17"/>
    <x v="0"/>
    <d v="2022-05-04T00:00:00"/>
    <x v="533"/>
    <x v="1"/>
    <s v="CUMPLE"/>
    <n v="2"/>
    <n v="3"/>
    <n v="-1"/>
    <n v="3"/>
    <s v="H"/>
    <n v="0.66666666666666663"/>
  </r>
  <r>
    <s v="105515470"/>
    <s v="20091108"/>
    <x v="7"/>
    <s v="LINEA DE LARGA VIDA"/>
    <x v="1"/>
    <x v="14"/>
    <s v="MECANINT"/>
    <s v="COORTU02"/>
    <s v="C"/>
    <s v="10FORM02"/>
    <x v="0"/>
    <d v="2022-05-02T00:00:00"/>
    <x v="536"/>
    <x v="1"/>
    <s v="CUMPLE"/>
    <n v="6"/>
    <n v="8"/>
    <n v="-2"/>
    <n v="8"/>
    <s v="H"/>
    <n v="0.75"/>
  </r>
  <r>
    <s v="105515470"/>
    <s v="20091108"/>
    <x v="7"/>
    <s v="LINEA DE LARGA VIDA"/>
    <x v="3"/>
    <x v="14"/>
    <s v="ELECTI10"/>
    <s v="COORTU02"/>
    <s v="C"/>
    <s v="10FORM02"/>
    <x v="0"/>
    <d v="2022-05-02T00:00:00"/>
    <x v="537"/>
    <x v="1"/>
    <s v="CUMPLE"/>
    <n v="1"/>
    <n v="2"/>
    <n v="-1"/>
    <n v="2"/>
    <s v="H"/>
    <n v="0.5"/>
  </r>
  <r>
    <s v="105576095"/>
    <s v="FORM00001"/>
    <x v="8"/>
    <s v="FORMADO"/>
    <x v="1"/>
    <x v="85"/>
    <s v="MECANINT"/>
    <s v="COORTU02"/>
    <s v="C"/>
    <s v="10FORM01"/>
    <x v="0"/>
    <d v="2022-04-26T00:00:00"/>
    <x v="0"/>
    <x v="0"/>
    <s v="NO CUMPLE"/>
    <n v="0"/>
    <n v="1"/>
    <n v="-1"/>
    <n v="1"/>
    <s v="H"/>
    <n v="0"/>
  </r>
  <r>
    <s v="105576096"/>
    <s v="FORM00002"/>
    <x v="9"/>
    <s v="FORMADO"/>
    <x v="1"/>
    <x v="85"/>
    <s v="MECANINT"/>
    <s v="COORTU02"/>
    <s v="C"/>
    <s v="10FORM01"/>
    <x v="0"/>
    <d v="2022-04-26T00:00:00"/>
    <x v="538"/>
    <x v="1"/>
    <s v="CUMPLE"/>
    <n v="1"/>
    <n v="1"/>
    <n v="0"/>
    <n v="1"/>
    <s v="H"/>
    <n v="1"/>
  </r>
  <r>
    <s v="105573832"/>
    <s v="20091108"/>
    <x v="7"/>
    <s v="LINEA DE LARGA VIDA"/>
    <x v="1"/>
    <x v="85"/>
    <s v="MECANINT"/>
    <s v="COORTU02"/>
    <s v="C"/>
    <s v="10FORM02"/>
    <x v="0"/>
    <d v="2022-04-25T00:00:00"/>
    <x v="539"/>
    <x v="1"/>
    <s v="CUMPLE"/>
    <n v="1"/>
    <n v="1"/>
    <n v="0"/>
    <n v="1"/>
    <s v="H"/>
    <n v="1"/>
  </r>
  <r>
    <s v="105508691"/>
    <s v="FORM00001"/>
    <x v="8"/>
    <s v="FORMADO"/>
    <x v="1"/>
    <x v="14"/>
    <s v="MECANINT"/>
    <s v="COORTU02"/>
    <s v="C"/>
    <s v="10FORM01"/>
    <x v="0"/>
    <d v="2022-04-24T00:00:00"/>
    <x v="0"/>
    <x v="0"/>
    <s v="NO CUMPLE"/>
    <n v="0"/>
    <n v="8"/>
    <n v="-8"/>
    <n v="8"/>
    <s v="H"/>
    <n v="0"/>
  </r>
  <r>
    <s v="105508691"/>
    <s v="FORM00001"/>
    <x v="8"/>
    <s v="FORMADO"/>
    <x v="3"/>
    <x v="14"/>
    <s v="ELECTINT"/>
    <s v="COORTU02"/>
    <s v="C"/>
    <s v="10FORM01"/>
    <x v="0"/>
    <d v="2022-04-24T00:00:00"/>
    <x v="0"/>
    <x v="0"/>
    <s v="NO CUMPLE"/>
    <n v="0"/>
    <n v="2"/>
    <n v="-2"/>
    <n v="2"/>
    <s v="H"/>
    <n v="0"/>
  </r>
  <r>
    <s v="105464638"/>
    <s v="FORM00001"/>
    <x v="8"/>
    <s v="FORMADO"/>
    <x v="1"/>
    <x v="14"/>
    <s v="MECANINT"/>
    <s v="COORTU02"/>
    <s v="C"/>
    <s v="10FORM01"/>
    <x v="0"/>
    <d v="2022-04-22T00:00:00"/>
    <x v="540"/>
    <x v="1"/>
    <s v="CUMPLE"/>
    <n v="7"/>
    <n v="8"/>
    <n v="-1"/>
    <n v="8"/>
    <s v="H"/>
    <n v="0.875"/>
  </r>
  <r>
    <s v="105464638"/>
    <s v="FORM00001"/>
    <x v="8"/>
    <s v="FORMADO"/>
    <x v="2"/>
    <x v="36"/>
    <s v="MECANINT"/>
    <s v="COORTU02"/>
    <s v="C"/>
    <s v="10FORM01"/>
    <x v="0"/>
    <d v="2022-04-22T00:00:00"/>
    <x v="540"/>
    <x v="1"/>
    <s v="CUMPLE"/>
    <n v="1"/>
    <n v="0.5"/>
    <n v="0.5"/>
    <n v="0.5"/>
    <s v="H"/>
    <n v="2"/>
  </r>
  <r>
    <s v="105464638"/>
    <s v="FORM00001"/>
    <x v="8"/>
    <s v="FORMADO"/>
    <x v="7"/>
    <x v="87"/>
    <s v="MECANINT"/>
    <s v="COORTU02"/>
    <s v="C"/>
    <s v="10FORM01"/>
    <x v="0"/>
    <d v="2022-04-22T00:00:00"/>
    <x v="540"/>
    <x v="1"/>
    <s v="CUMPLE"/>
    <n v="3"/>
    <n v="2"/>
    <n v="1"/>
    <n v="2"/>
    <s v="H"/>
    <n v="1.5"/>
  </r>
  <r>
    <s v="105464638"/>
    <s v="FORM00001"/>
    <x v="8"/>
    <s v="FORMADO"/>
    <x v="5"/>
    <x v="36"/>
    <s v="INSTRI08"/>
    <s v="COORTU02"/>
    <s v="C"/>
    <s v="10FORM01"/>
    <x v="0"/>
    <d v="2022-04-22T00:00:00"/>
    <x v="541"/>
    <x v="1"/>
    <s v="CUMPLE"/>
    <n v="1"/>
    <n v="4"/>
    <n v="-3"/>
    <n v="4"/>
    <s v="H"/>
    <n v="0.25"/>
  </r>
  <r>
    <s v="105464638"/>
    <s v="FORM00001"/>
    <x v="8"/>
    <s v="FORMADO"/>
    <x v="4"/>
    <x v="13"/>
    <s v="ELTROINT"/>
    <s v="COORTU02"/>
    <s v="C"/>
    <s v="10FORM01"/>
    <x v="0"/>
    <d v="2022-04-22T00:00:00"/>
    <x v="0"/>
    <x v="0"/>
    <s v="NO CUMPLE"/>
    <n v="0"/>
    <n v="3.8"/>
    <n v="-3.8"/>
    <n v="3.8"/>
    <s v="H"/>
    <n v="0"/>
  </r>
  <r>
    <s v="105464638"/>
    <s v="FORM00001"/>
    <x v="8"/>
    <s v="FORMADO"/>
    <x v="3"/>
    <x v="14"/>
    <s v="ELECTINT"/>
    <s v="COORTU02"/>
    <s v="C"/>
    <s v="10FORM01"/>
    <x v="0"/>
    <d v="2022-04-22T00:00:00"/>
    <x v="0"/>
    <x v="0"/>
    <s v="NO CUMPLE"/>
    <n v="0"/>
    <n v="2"/>
    <n v="-2"/>
    <n v="2"/>
    <s v="H"/>
    <n v="0"/>
  </r>
  <r>
    <s v="105464638"/>
    <s v="FORM00001"/>
    <x v="8"/>
    <s v="FORMADO"/>
    <x v="6"/>
    <x v="36"/>
    <s v="ELECTINT"/>
    <s v="COORTU02"/>
    <s v="C"/>
    <s v="10FORM01"/>
    <x v="0"/>
    <d v="2022-04-22T00:00:00"/>
    <x v="0"/>
    <x v="0"/>
    <s v="NO CUMPLE"/>
    <n v="0"/>
    <n v="4"/>
    <n v="-4"/>
    <n v="4"/>
    <s v="H"/>
    <n v="0"/>
  </r>
  <r>
    <s v="105464638"/>
    <s v="FORM00001"/>
    <x v="8"/>
    <s v="FORMADO"/>
    <x v="11"/>
    <x v="37"/>
    <s v="ELECTINT"/>
    <s v="COORTU02"/>
    <s v="C"/>
    <s v="10FORM01"/>
    <x v="0"/>
    <d v="2022-04-22T00:00:00"/>
    <x v="0"/>
    <x v="0"/>
    <s v="NO CUMPLE"/>
    <n v="0"/>
    <n v="4"/>
    <n v="-4"/>
    <n v="4"/>
    <s v="H"/>
    <n v="0"/>
  </r>
  <r>
    <s v="105552051"/>
    <s v="FORM00002"/>
    <x v="9"/>
    <s v="FORMADO"/>
    <x v="1"/>
    <x v="14"/>
    <s v="MECANINT"/>
    <s v="COORTU02"/>
    <s v="C"/>
    <s v="10FORM01"/>
    <x v="0"/>
    <d v="2022-04-18T00:00:00"/>
    <x v="441"/>
    <x v="1"/>
    <s v="CUMPLE"/>
    <n v="2"/>
    <n v="8"/>
    <n v="-6"/>
    <n v="8"/>
    <s v="H"/>
    <n v="0.25"/>
  </r>
  <r>
    <s v="105521149"/>
    <s v="20091108"/>
    <x v="7"/>
    <s v="LINEA DE LARGA VIDA"/>
    <x v="1"/>
    <x v="85"/>
    <s v="MECANI21"/>
    <s v="COORTU02"/>
    <s v="C"/>
    <s v="10FORM02"/>
    <x v="0"/>
    <d v="2022-04-18T00:00:00"/>
    <x v="441"/>
    <x v="1"/>
    <s v="CUMPLE"/>
    <n v="1"/>
    <n v="1"/>
    <n v="0"/>
    <n v="1"/>
    <s v="H"/>
    <n v="1"/>
  </r>
  <r>
    <s v="105552051"/>
    <s v="FORM00002"/>
    <x v="9"/>
    <s v="FORMADO"/>
    <x v="3"/>
    <x v="14"/>
    <s v="ELECTINT"/>
    <s v="COORTU02"/>
    <s v="C"/>
    <s v="10FORM01"/>
    <x v="0"/>
    <d v="2022-04-18T00:00:00"/>
    <x v="0"/>
    <x v="0"/>
    <s v="NO CUMPLE"/>
    <n v="0"/>
    <n v="2"/>
    <n v="-2"/>
    <n v="2"/>
    <s v="H"/>
    <n v="0"/>
  </r>
  <r>
    <s v="105422349"/>
    <s v="20091108"/>
    <x v="7"/>
    <s v="LINEA DE LARGA VIDA"/>
    <x v="1"/>
    <x v="14"/>
    <s v="MECANINT"/>
    <s v="COORTU02"/>
    <s v="C"/>
    <s v="10FORM02"/>
    <x v="0"/>
    <d v="2022-04-15T00:00:00"/>
    <x v="542"/>
    <x v="1"/>
    <s v="CUMPLE"/>
    <n v="8"/>
    <n v="8"/>
    <n v="0"/>
    <n v="8"/>
    <s v="H"/>
    <n v="1"/>
  </r>
  <r>
    <s v="105455825"/>
    <s v="FORM00002"/>
    <x v="9"/>
    <s v="FORMADO"/>
    <x v="1"/>
    <x v="14"/>
    <s v="MECANINT"/>
    <s v="COORTU02"/>
    <s v="C"/>
    <s v="10FORM01"/>
    <x v="0"/>
    <d v="2022-04-15T00:00:00"/>
    <x v="0"/>
    <x v="0"/>
    <s v="NO CUMPLE"/>
    <n v="0"/>
    <n v="8"/>
    <n v="-8"/>
    <n v="8"/>
    <s v="H"/>
    <n v="0"/>
  </r>
  <r>
    <s v="105422349"/>
    <s v="20091108"/>
    <x v="7"/>
    <s v="LINEA DE LARGA VIDA"/>
    <x v="3"/>
    <x v="14"/>
    <s v="ELECTINT"/>
    <s v="COORTU02"/>
    <s v="C"/>
    <s v="10FORM02"/>
    <x v="0"/>
    <d v="2022-04-15T00:00:00"/>
    <x v="0"/>
    <x v="0"/>
    <s v="NO CUMPLE"/>
    <n v="0"/>
    <n v="2"/>
    <n v="-2"/>
    <n v="2"/>
    <s v="H"/>
    <n v="0"/>
  </r>
  <r>
    <s v="105455825"/>
    <s v="FORM00002"/>
    <x v="9"/>
    <s v="FORMADO"/>
    <x v="3"/>
    <x v="14"/>
    <s v="ELECTI03"/>
    <s v="COORTU02"/>
    <s v="C"/>
    <s v="10FORM01"/>
    <x v="0"/>
    <d v="2022-04-15T00:00:00"/>
    <x v="543"/>
    <x v="1"/>
    <s v="CUMPLE"/>
    <n v="2"/>
    <n v="2"/>
    <n v="0"/>
    <n v="2"/>
    <s v="H"/>
    <n v="1"/>
  </r>
  <r>
    <s v="105404981"/>
    <s v="20091108"/>
    <x v="7"/>
    <s v="LINEA DE LARGA VIDA"/>
    <x v="1"/>
    <x v="14"/>
    <s v="MECANINT"/>
    <s v="COORTU02"/>
    <s v="C"/>
    <s v="10FORM02"/>
    <x v="0"/>
    <d v="2022-04-14T00:00:00"/>
    <x v="0"/>
    <x v="0"/>
    <s v="NO CUMPLE"/>
    <n v="0"/>
    <n v="8"/>
    <n v="-8"/>
    <n v="8"/>
    <s v="H"/>
    <n v="0"/>
  </r>
  <r>
    <s v="105550279"/>
    <s v="20183406"/>
    <x v="1"/>
    <s v="EMPAQUE RIGIDO"/>
    <x v="11"/>
    <x v="31"/>
    <s v="INSTRI04"/>
    <s v="COORTU01"/>
    <s v="B"/>
    <s v="10EMPA17"/>
    <x v="0"/>
    <d v="2022-04-14T00:00:00"/>
    <x v="0"/>
    <x v="0"/>
    <s v="NO CUMPLE"/>
    <n v="0"/>
    <n v="3"/>
    <n v="-3"/>
    <n v="3"/>
    <s v="H"/>
    <n v="0"/>
  </r>
  <r>
    <s v="105404981"/>
    <s v="20091108"/>
    <x v="7"/>
    <s v="LINEA DE LARGA VIDA"/>
    <x v="3"/>
    <x v="14"/>
    <s v="ELECTINT"/>
    <s v="COORTU02"/>
    <s v="C"/>
    <s v="10FORM02"/>
    <x v="0"/>
    <d v="2022-04-14T00:00:00"/>
    <x v="0"/>
    <x v="0"/>
    <s v="NO CUMPLE"/>
    <n v="0"/>
    <n v="2"/>
    <n v="-2"/>
    <n v="2"/>
    <s v="H"/>
    <n v="0"/>
  </r>
  <r>
    <s v="105404848"/>
    <s v="FORM00001"/>
    <x v="8"/>
    <s v="FORMADO"/>
    <x v="1"/>
    <x v="14"/>
    <s v="MECANINT"/>
    <s v="COORTU02"/>
    <s v="C"/>
    <s v="10FORM01"/>
    <x v="0"/>
    <d v="2022-04-13T00:00:00"/>
    <x v="0"/>
    <x v="0"/>
    <s v="NO CUMPLE"/>
    <n v="0"/>
    <n v="8"/>
    <n v="-8"/>
    <n v="8"/>
    <s v="H"/>
    <n v="0"/>
  </r>
  <r>
    <s v="105416836"/>
    <s v="FORM00001"/>
    <x v="8"/>
    <s v="FORMADO"/>
    <x v="1"/>
    <x v="14"/>
    <s v="MECANINT"/>
    <s v="COORTU02"/>
    <s v="C"/>
    <s v="10FORM01"/>
    <x v="0"/>
    <d v="2022-04-13T00:00:00"/>
    <x v="0"/>
    <x v="0"/>
    <s v="NO CUMPLE"/>
    <n v="0"/>
    <n v="8"/>
    <n v="-8"/>
    <n v="8"/>
    <s v="H"/>
    <n v="0"/>
  </r>
  <r>
    <s v="105404848"/>
    <s v="FORM00001"/>
    <x v="8"/>
    <s v="FORMADO"/>
    <x v="3"/>
    <x v="14"/>
    <s v="ELECTI10"/>
    <s v="COORTU02"/>
    <s v="C"/>
    <s v="10FORM01"/>
    <x v="0"/>
    <d v="2022-04-13T00:00:00"/>
    <x v="544"/>
    <x v="1"/>
    <s v="CUMPLE"/>
    <n v="1"/>
    <n v="2"/>
    <n v="-1"/>
    <n v="2"/>
    <s v="H"/>
    <n v="0.5"/>
  </r>
  <r>
    <s v="105416836"/>
    <s v="FORM00001"/>
    <x v="8"/>
    <s v="FORMADO"/>
    <x v="3"/>
    <x v="14"/>
    <s v="ELECTI01"/>
    <s v="COORTU02"/>
    <s v="C"/>
    <s v="10FORM01"/>
    <x v="0"/>
    <d v="2022-04-13T00:00:00"/>
    <x v="545"/>
    <x v="1"/>
    <s v="CUMPLE"/>
    <n v="2"/>
    <n v="2"/>
    <n v="0"/>
    <n v="2"/>
    <s v="H"/>
    <n v="1"/>
  </r>
  <r>
    <s v="105537439"/>
    <s v="EMPA00039"/>
    <x v="2"/>
    <s v="EMPAQUE"/>
    <x v="1"/>
    <x v="1"/>
    <s v="MECANINT"/>
    <s v="COORTU01"/>
    <s v="B"/>
    <s v="10EMPA15"/>
    <x v="0"/>
    <d v="2022-04-12T00:00:00"/>
    <x v="0"/>
    <x v="0"/>
    <s v="NO CUMPLE"/>
    <n v="0"/>
    <n v="2"/>
    <n v="-2"/>
    <n v="2"/>
    <s v="H"/>
    <n v="0"/>
  </r>
  <r>
    <s v="105550265"/>
    <s v="FORM00001"/>
    <x v="8"/>
    <s v="FORMADO"/>
    <x v="1"/>
    <x v="85"/>
    <s v="MECANI21"/>
    <s v="COORTU02"/>
    <s v="C"/>
    <s v="10FORM01"/>
    <x v="0"/>
    <d v="2022-04-12T00:00:00"/>
    <x v="546"/>
    <x v="1"/>
    <s v="CUMPLE"/>
    <n v="1"/>
    <n v="1"/>
    <n v="0"/>
    <n v="1"/>
    <s v="H"/>
    <n v="1"/>
  </r>
  <r>
    <s v="105550267"/>
    <s v="FORM00002"/>
    <x v="9"/>
    <s v="FORMADO"/>
    <x v="1"/>
    <x v="85"/>
    <s v="MECANI21"/>
    <s v="COORTU02"/>
    <s v="C"/>
    <s v="10FORM01"/>
    <x v="0"/>
    <d v="2022-04-12T00:00:00"/>
    <x v="546"/>
    <x v="1"/>
    <s v="CUMPLE"/>
    <n v="1"/>
    <n v="1"/>
    <n v="0"/>
    <n v="1"/>
    <s v="H"/>
    <n v="1"/>
  </r>
  <r>
    <s v="105537439"/>
    <s v="EMPA00039"/>
    <x v="2"/>
    <s v="EMPAQUE"/>
    <x v="3"/>
    <x v="89"/>
    <s v="INSTRI08"/>
    <s v="COORTU01"/>
    <s v="B"/>
    <s v="10EMPA15"/>
    <x v="0"/>
    <d v="2022-04-12T00:00:00"/>
    <x v="0"/>
    <x v="0"/>
    <s v="NO CUMPLE"/>
    <n v="0"/>
    <n v="0"/>
    <n v="0"/>
    <n v="0"/>
    <s v="H"/>
    <e v="#DIV/0!"/>
  </r>
  <r>
    <s v="105548231"/>
    <s v="20091108"/>
    <x v="7"/>
    <s v="LINEA DE LARGA VIDA"/>
    <x v="1"/>
    <x v="85"/>
    <s v="MECANINT"/>
    <s v="COORTU02"/>
    <s v="C"/>
    <s v="10FORM02"/>
    <x v="0"/>
    <d v="2022-04-11T00:00:00"/>
    <x v="547"/>
    <x v="1"/>
    <s v="CUMPLE"/>
    <n v="1"/>
    <n v="1"/>
    <n v="0"/>
    <n v="1"/>
    <s v="H"/>
    <n v="1"/>
  </r>
  <r>
    <s v="105530971"/>
    <s v="20183406"/>
    <x v="1"/>
    <s v="EMPAQUE RIGIDO"/>
    <x v="1"/>
    <x v="1"/>
    <s v="MECANINT"/>
    <s v="COORTU03"/>
    <s v="B"/>
    <s v="10EMPA17"/>
    <x v="0"/>
    <d v="2022-04-07T00:00:00"/>
    <x v="548"/>
    <x v="1"/>
    <s v="CUMPLE"/>
    <n v="3"/>
    <n v="3"/>
    <n v="0"/>
    <n v="3"/>
    <s v="H"/>
    <n v="1"/>
  </r>
  <r>
    <s v="105530971"/>
    <s v="20183406"/>
    <x v="1"/>
    <s v="EMPAQUE RIGIDO"/>
    <x v="2"/>
    <x v="2"/>
    <s v="INSTRI02"/>
    <s v="COORTU03"/>
    <s v="B"/>
    <s v="10EMPA17"/>
    <x v="0"/>
    <d v="2022-04-07T00:00:00"/>
    <x v="437"/>
    <x v="1"/>
    <s v="CUMPLE"/>
    <n v="1"/>
    <n v="1"/>
    <n v="0"/>
    <n v="1"/>
    <s v="H"/>
    <n v="1"/>
  </r>
  <r>
    <s v="105482840"/>
    <s v="EMPA00039"/>
    <x v="2"/>
    <s v="EMPAQUE"/>
    <x v="3"/>
    <x v="7"/>
    <s v="ELECTI03"/>
    <s v="COORTU01"/>
    <s v="B"/>
    <s v="10EMPA15"/>
    <x v="0"/>
    <d v="2022-04-06T00:00:00"/>
    <x v="438"/>
    <x v="1"/>
    <s v="CUMPLE"/>
    <n v="1"/>
    <n v="1"/>
    <n v="0"/>
    <n v="1"/>
    <s v="H"/>
    <n v="1"/>
  </r>
  <r>
    <s v="105481583"/>
    <s v="EMPA00005"/>
    <x v="3"/>
    <s v="EMPAQUE"/>
    <x v="3"/>
    <x v="7"/>
    <s v="ELECTI03"/>
    <s v="COORTU01"/>
    <s v="B"/>
    <s v="10EMPA03"/>
    <x v="0"/>
    <d v="2022-04-05T00:00:00"/>
    <x v="549"/>
    <x v="1"/>
    <s v="CUMPLE"/>
    <n v="1"/>
    <n v="1"/>
    <n v="0"/>
    <n v="1"/>
    <s v="H"/>
    <n v="1"/>
  </r>
  <r>
    <s v="105471388"/>
    <s v="20091108"/>
    <x v="7"/>
    <s v="LINEA DE LARGA VIDA"/>
    <x v="2"/>
    <x v="36"/>
    <s v="MECANINT"/>
    <s v="COORTU02"/>
    <s v="C"/>
    <s v="10FORM02"/>
    <x v="0"/>
    <d v="2022-04-03T00:00:00"/>
    <x v="550"/>
    <x v="1"/>
    <s v="CUMPLE"/>
    <n v="3"/>
    <n v="0.5"/>
    <n v="2.5"/>
    <n v="0.5"/>
    <s v="H"/>
    <n v="6"/>
  </r>
  <r>
    <s v="105471388"/>
    <s v="20091108"/>
    <x v="7"/>
    <s v="LINEA DE LARGA VIDA"/>
    <x v="7"/>
    <x v="37"/>
    <s v="MECANINT"/>
    <s v="COORTU02"/>
    <s v="C"/>
    <s v="10FORM02"/>
    <x v="0"/>
    <d v="2022-04-03T00:00:00"/>
    <x v="550"/>
    <x v="1"/>
    <s v="CUMPLE"/>
    <n v="5"/>
    <n v="5"/>
    <n v="0"/>
    <n v="5"/>
    <s v="H"/>
    <n v="1"/>
  </r>
  <r>
    <s v="105500219"/>
    <s v="FORM00002"/>
    <x v="9"/>
    <s v="FORMADO"/>
    <x v="1"/>
    <x v="14"/>
    <s v="MECANINT"/>
    <s v="COORTU02"/>
    <s v="C"/>
    <s v="10FORM01"/>
    <x v="0"/>
    <d v="2022-04-03T00:00:00"/>
    <x v="550"/>
    <x v="1"/>
    <s v="CUMPLE"/>
    <n v="1"/>
    <n v="8"/>
    <n v="-7"/>
    <n v="8"/>
    <s v="H"/>
    <n v="0.125"/>
  </r>
  <r>
    <s v="105500219"/>
    <s v="FORM00002"/>
    <x v="9"/>
    <s v="FORMADO"/>
    <x v="2"/>
    <x v="36"/>
    <s v="MECANINT"/>
    <s v="COORTU02"/>
    <s v="C"/>
    <s v="10FORM01"/>
    <x v="0"/>
    <d v="2022-04-03T00:00:00"/>
    <x v="550"/>
    <x v="1"/>
    <s v="CUMPLE"/>
    <n v="1"/>
    <n v="0.5"/>
    <n v="0.5"/>
    <n v="0.5"/>
    <s v="H"/>
    <n v="2"/>
  </r>
  <r>
    <s v="105471388"/>
    <s v="20091108"/>
    <x v="7"/>
    <s v="LINEA DE LARGA VIDA"/>
    <x v="1"/>
    <x v="14"/>
    <s v="MECANI21"/>
    <s v="COORTU02"/>
    <s v="C"/>
    <s v="10FORM02"/>
    <x v="0"/>
    <d v="2022-04-03T00:00:00"/>
    <x v="551"/>
    <x v="1"/>
    <s v="CUMPLE"/>
    <n v="4"/>
    <n v="8"/>
    <n v="-4"/>
    <n v="8"/>
    <s v="H"/>
    <n v="0.5"/>
  </r>
  <r>
    <s v="105471388"/>
    <s v="20091108"/>
    <x v="7"/>
    <s v="LINEA DE LARGA VIDA"/>
    <x v="5"/>
    <x v="36"/>
    <s v="INSTRI08"/>
    <s v="COORTU02"/>
    <s v="C"/>
    <s v="10FORM02"/>
    <x v="0"/>
    <d v="2022-04-03T00:00:00"/>
    <x v="541"/>
    <x v="1"/>
    <s v="CUMPLE"/>
    <n v="0.5"/>
    <n v="4"/>
    <n v="-3.5"/>
    <n v="4"/>
    <s v="H"/>
    <n v="0.125"/>
  </r>
  <r>
    <s v="105500219"/>
    <s v="FORM00002"/>
    <x v="9"/>
    <s v="FORMADO"/>
    <x v="5"/>
    <x v="36"/>
    <s v="INSTRI08"/>
    <s v="COORTU02"/>
    <s v="C"/>
    <s v="10FORM01"/>
    <x v="0"/>
    <d v="2022-04-03T00:00:00"/>
    <x v="435"/>
    <x v="1"/>
    <s v="CUMPLE"/>
    <n v="0.5"/>
    <n v="4"/>
    <n v="-3.5"/>
    <n v="4"/>
    <s v="H"/>
    <n v="0.125"/>
  </r>
  <r>
    <s v="105471388"/>
    <s v="20091108"/>
    <x v="7"/>
    <s v="LINEA DE LARGA VIDA"/>
    <x v="4"/>
    <x v="13"/>
    <s v="ELTROINT"/>
    <s v="COORTU02"/>
    <s v="C"/>
    <s v="10FORM02"/>
    <x v="0"/>
    <d v="2022-04-03T00:00:00"/>
    <x v="550"/>
    <x v="1"/>
    <s v="CUMPLE"/>
    <n v="2"/>
    <n v="3.4"/>
    <n v="-1.4"/>
    <n v="205"/>
    <s v="MIN"/>
    <n v="0.58823529411764708"/>
  </r>
  <r>
    <s v="105500219"/>
    <s v="FORM00002"/>
    <x v="9"/>
    <s v="FORMADO"/>
    <x v="4"/>
    <x v="13"/>
    <s v="ELTROINT"/>
    <s v="COORTU02"/>
    <s v="C"/>
    <s v="10FORM01"/>
    <x v="0"/>
    <d v="2022-04-03T00:00:00"/>
    <x v="0"/>
    <x v="0"/>
    <s v="NO CUMPLE"/>
    <n v="0"/>
    <n v="3.4"/>
    <n v="-3.4"/>
    <n v="205"/>
    <s v="MIN"/>
    <n v="0"/>
  </r>
  <r>
    <s v="105471388"/>
    <s v="20091108"/>
    <x v="7"/>
    <s v="LINEA DE LARGA VIDA"/>
    <x v="3"/>
    <x v="14"/>
    <s v="ELECTINT"/>
    <s v="COORTU02"/>
    <s v="C"/>
    <s v="10FORM02"/>
    <x v="0"/>
    <d v="2022-04-03T00:00:00"/>
    <x v="550"/>
    <x v="1"/>
    <s v="CUMPLE"/>
    <n v="2"/>
    <n v="2"/>
    <n v="0"/>
    <n v="2"/>
    <s v="H"/>
    <n v="1"/>
  </r>
  <r>
    <s v="105471388"/>
    <s v="20091108"/>
    <x v="7"/>
    <s v="LINEA DE LARGA VIDA"/>
    <x v="6"/>
    <x v="36"/>
    <s v="ELECTINT"/>
    <s v="COORTU02"/>
    <s v="C"/>
    <s v="10FORM02"/>
    <x v="0"/>
    <d v="2022-04-03T00:00:00"/>
    <x v="550"/>
    <x v="1"/>
    <s v="CUMPLE"/>
    <n v="4"/>
    <n v="4"/>
    <n v="0"/>
    <n v="4"/>
    <s v="H"/>
    <n v="1"/>
  </r>
  <r>
    <s v="105471388"/>
    <s v="20091108"/>
    <x v="7"/>
    <s v="LINEA DE LARGA VIDA"/>
    <x v="11"/>
    <x v="37"/>
    <s v="ELECTINT"/>
    <s v="COORTU02"/>
    <s v="C"/>
    <s v="10FORM02"/>
    <x v="0"/>
    <d v="2022-04-03T00:00:00"/>
    <x v="551"/>
    <x v="1"/>
    <s v="CUMPLE"/>
    <n v="4"/>
    <n v="4"/>
    <n v="0"/>
    <n v="4"/>
    <s v="H"/>
    <n v="1"/>
  </r>
  <r>
    <s v="105471388"/>
    <s v="20091108"/>
    <x v="7"/>
    <s v="LINEA DE LARGA VIDA"/>
    <x v="0"/>
    <x v="42"/>
    <s v="ELECTINT"/>
    <s v="COORTU02"/>
    <s v="C"/>
    <s v="10FORM02"/>
    <x v="0"/>
    <d v="2022-04-03T00:00:00"/>
    <x v="550"/>
    <x v="1"/>
    <s v="CUMPLE"/>
    <n v="6"/>
    <n v="6"/>
    <n v="0"/>
    <n v="6"/>
    <s v="H"/>
    <n v="1"/>
  </r>
  <r>
    <s v="105500219"/>
    <s v="FORM00002"/>
    <x v="9"/>
    <s v="FORMADO"/>
    <x v="6"/>
    <x v="36"/>
    <s v="ELECTI03"/>
    <s v="COORTU02"/>
    <s v="C"/>
    <s v="10FORM01"/>
    <x v="0"/>
    <d v="2022-04-03T00:00:00"/>
    <x v="427"/>
    <x v="1"/>
    <s v="CUMPLE"/>
    <n v="4"/>
    <n v="4"/>
    <n v="0"/>
    <n v="4"/>
    <s v="H"/>
    <n v="1"/>
  </r>
  <r>
    <s v="105500219"/>
    <s v="FORM00002"/>
    <x v="9"/>
    <s v="FORMADO"/>
    <x v="3"/>
    <x v="14"/>
    <s v="ELECTI01"/>
    <s v="COORTU02"/>
    <s v="C"/>
    <s v="10FORM01"/>
    <x v="0"/>
    <d v="2022-04-03T00:00:00"/>
    <x v="552"/>
    <x v="1"/>
    <s v="CUMPLE"/>
    <n v="2"/>
    <n v="2"/>
    <n v="0"/>
    <n v="2"/>
    <s v="H"/>
    <n v="1"/>
  </r>
  <r>
    <s v="105515900"/>
    <s v="20183406"/>
    <x v="1"/>
    <s v="EMPAQUE RIGIDO"/>
    <x v="1"/>
    <x v="3"/>
    <s v="MECANI19"/>
    <s v="COORTU01"/>
    <s v="B"/>
    <s v="10EMPA17"/>
    <x v="0"/>
    <d v="2022-03-31T00:00:00"/>
    <x v="0"/>
    <x v="0"/>
    <s v="NO CUMPLE"/>
    <n v="0"/>
    <n v="1"/>
    <n v="-1"/>
    <n v="1"/>
    <s v="H"/>
    <n v="0"/>
  </r>
  <r>
    <s v="105515900"/>
    <s v="20183406"/>
    <x v="1"/>
    <s v="EMPAQUE RIGIDO"/>
    <x v="2"/>
    <x v="4"/>
    <s v="INSTRI04"/>
    <s v="COORTU01"/>
    <s v="B"/>
    <s v="10EMPA17"/>
    <x v="0"/>
    <d v="2022-03-31T00:00:00"/>
    <x v="432"/>
    <x v="1"/>
    <s v="CUMPLE"/>
    <n v="1"/>
    <n v="1"/>
    <n v="0"/>
    <n v="1"/>
    <s v="H"/>
    <n v="1"/>
  </r>
  <r>
    <s v="105515900"/>
    <s v="20183406"/>
    <x v="1"/>
    <s v="EMPAQUE RIGIDO"/>
    <x v="3"/>
    <x v="5"/>
    <s v="ELECTI03"/>
    <s v="COORTU01"/>
    <s v="B"/>
    <s v="10EMPA17"/>
    <x v="0"/>
    <d v="2022-03-31T00:00:00"/>
    <x v="552"/>
    <x v="1"/>
    <s v="CUMPLE"/>
    <n v="1"/>
    <n v="1"/>
    <n v="0"/>
    <n v="1"/>
    <s v="H"/>
    <n v="1"/>
  </r>
  <r>
    <s v="105525991"/>
    <s v="FORM00001"/>
    <x v="8"/>
    <s v="FORMADO"/>
    <x v="1"/>
    <x v="85"/>
    <s v="MECANINT"/>
    <s v="COORTU02"/>
    <s v="C"/>
    <s v="10FORM01"/>
    <x v="0"/>
    <d v="2022-03-29T00:00:00"/>
    <x v="0"/>
    <x v="0"/>
    <s v="NO CUMPLE"/>
    <n v="0"/>
    <n v="1"/>
    <n v="-1"/>
    <n v="1"/>
    <s v="H"/>
    <n v="0"/>
  </r>
  <r>
    <s v="105525992"/>
    <s v="FORM00002"/>
    <x v="9"/>
    <s v="FORMADO"/>
    <x v="1"/>
    <x v="85"/>
    <s v="MECANINT"/>
    <s v="COORTU02"/>
    <s v="C"/>
    <s v="10FORM01"/>
    <x v="0"/>
    <d v="2022-03-29T00:00:00"/>
    <x v="0"/>
    <x v="0"/>
    <s v="NO CUMPLE"/>
    <n v="0"/>
    <n v="1"/>
    <n v="-1"/>
    <n v="1"/>
    <s v="H"/>
    <n v="0"/>
  </r>
  <r>
    <s v="105440154"/>
    <s v="EMPA00005"/>
    <x v="3"/>
    <s v="EMPAQUE"/>
    <x v="3"/>
    <x v="7"/>
    <s v="ELECTI09"/>
    <s v="COORTU01"/>
    <s v="B"/>
    <s v="10EMPA03"/>
    <x v="0"/>
    <d v="2022-03-16T00:00:00"/>
    <x v="552"/>
    <x v="1"/>
    <s v="CUMPLE"/>
    <n v="1"/>
    <n v="1"/>
    <n v="0"/>
    <n v="1"/>
    <s v="H"/>
    <n v="1"/>
  </r>
  <r>
    <s v="105501914"/>
    <s v="FORM00001"/>
    <x v="8"/>
    <s v="FORMADO"/>
    <x v="1"/>
    <x v="85"/>
    <s v="MECANINT"/>
    <s v="COORTU02"/>
    <s v="C"/>
    <s v="10FORM01"/>
    <x v="0"/>
    <d v="2022-03-15T00:00:00"/>
    <x v="0"/>
    <x v="0"/>
    <s v="NO CUMPLE"/>
    <n v="0"/>
    <n v="1"/>
    <n v="-1"/>
    <n v="1"/>
    <s v="H"/>
    <n v="0"/>
  </r>
  <r>
    <s v="105501915"/>
    <s v="FORM00002"/>
    <x v="9"/>
    <s v="FORMADO"/>
    <x v="1"/>
    <x v="85"/>
    <s v="MECANINT"/>
    <s v="COORTU02"/>
    <s v="C"/>
    <s v="10FORM01"/>
    <x v="0"/>
    <d v="2022-03-15T00:00:00"/>
    <x v="0"/>
    <x v="0"/>
    <s v="NO CUMPLE"/>
    <n v="0"/>
    <n v="1"/>
    <n v="-1"/>
    <n v="1"/>
    <s v="H"/>
    <n v="0"/>
  </r>
  <r>
    <s v="105500224"/>
    <s v="20091108"/>
    <x v="7"/>
    <s v="LINEA DE LARGA VIDA"/>
    <x v="1"/>
    <x v="85"/>
    <s v="MECANINT"/>
    <s v="COORTU02"/>
    <s v="C"/>
    <s v="10FORM02"/>
    <x v="0"/>
    <d v="2022-03-14T00:00:00"/>
    <x v="0"/>
    <x v="0"/>
    <s v="NO CUMPLE"/>
    <n v="0"/>
    <n v="1"/>
    <n v="-1"/>
    <n v="1"/>
    <s v="H"/>
    <n v="0"/>
  </r>
  <r>
    <s v="105508792"/>
    <s v="EMPA00039"/>
    <x v="2"/>
    <s v="EMPAQUE"/>
    <x v="2"/>
    <x v="6"/>
    <s v="ELECTI03"/>
    <s v="COORTU01"/>
    <s v="B"/>
    <s v="10EMPA15"/>
    <x v="0"/>
    <d v="2022-03-13T00:00:00"/>
    <x v="553"/>
    <x v="1"/>
    <s v="CUMPLE"/>
    <n v="1"/>
    <n v="2"/>
    <n v="-1"/>
    <n v="2"/>
    <s v="H"/>
    <n v="0.5"/>
  </r>
  <r>
    <s v="105474937"/>
    <s v="20183406"/>
    <x v="1"/>
    <s v="EMPAQUE RIGIDO"/>
    <x v="1"/>
    <x v="1"/>
    <s v="MECANINT"/>
    <s v="COORTU03"/>
    <s v="B"/>
    <s v="10EMPA17"/>
    <x v="0"/>
    <d v="2022-03-12T00:00:00"/>
    <x v="0"/>
    <x v="0"/>
    <s v="NO CUMPLE"/>
    <n v="0"/>
    <n v="3"/>
    <n v="-3"/>
    <n v="3"/>
    <s v="H"/>
    <n v="0"/>
  </r>
  <r>
    <s v="105474937"/>
    <s v="20183406"/>
    <x v="1"/>
    <s v="EMPAQUE RIGIDO"/>
    <x v="16"/>
    <x v="82"/>
    <s v="MECANI15"/>
    <s v="COORTU03"/>
    <s v="B"/>
    <s v="10EMPA17"/>
    <x v="0"/>
    <d v="2022-03-12T00:00:00"/>
    <x v="554"/>
    <x v="1"/>
    <s v="CUMPLE"/>
    <n v="8"/>
    <n v="5"/>
    <n v="3"/>
    <n v="5"/>
    <s v="H"/>
    <n v="1.6"/>
  </r>
  <r>
    <s v="105474937"/>
    <s v="20183406"/>
    <x v="1"/>
    <s v="EMPAQUE RIGIDO"/>
    <x v="2"/>
    <x v="2"/>
    <s v="INSTRINT"/>
    <s v="COORTU03"/>
    <s v="B"/>
    <s v="10EMPA17"/>
    <x v="0"/>
    <d v="2022-03-12T00:00:00"/>
    <x v="555"/>
    <x v="1"/>
    <s v="CUMPLE"/>
    <n v="1"/>
    <n v="1"/>
    <n v="0"/>
    <n v="1"/>
    <s v="H"/>
    <n v="1"/>
  </r>
  <r>
    <s v="105474937"/>
    <s v="20183406"/>
    <x v="1"/>
    <s v="EMPAQUE RIGIDO"/>
    <x v="3"/>
    <x v="6"/>
    <s v="ELECTI03"/>
    <s v="COORTU03"/>
    <s v="B"/>
    <s v="10EMPA17"/>
    <x v="0"/>
    <d v="2022-03-12T00:00:00"/>
    <x v="555"/>
    <x v="1"/>
    <s v="CUMPLE"/>
    <n v="1"/>
    <n v="1"/>
    <n v="0"/>
    <n v="1"/>
    <s v="H"/>
    <n v="1"/>
  </r>
  <r>
    <s v="105442920"/>
    <s v="EMPA00039"/>
    <x v="2"/>
    <s v="EMPAQUE"/>
    <x v="3"/>
    <x v="7"/>
    <s v="ELECTI03"/>
    <s v="COORTU01"/>
    <s v="B"/>
    <s v="10EMPA15"/>
    <x v="0"/>
    <d v="2022-03-10T00:00:00"/>
    <x v="556"/>
    <x v="1"/>
    <s v="CUMPLE"/>
    <n v="1"/>
    <n v="1"/>
    <n v="0"/>
    <n v="1"/>
    <s v="H"/>
    <n v="1"/>
  </r>
  <r>
    <s v="105483239"/>
    <s v="EMPA00005"/>
    <x v="3"/>
    <s v="EMPAQUE"/>
    <x v="16"/>
    <x v="90"/>
    <s v="INSTRI08"/>
    <s v="COORTU01"/>
    <s v="B"/>
    <s v="10EMPA03"/>
    <x v="0"/>
    <d v="2022-03-09T00:00:00"/>
    <x v="0"/>
    <x v="0"/>
    <s v="NO CUMPLE"/>
    <n v="0"/>
    <n v="0"/>
    <n v="0"/>
    <n v="0"/>
    <s v="H"/>
    <e v="#DIV/0!"/>
  </r>
  <r>
    <s v="105483239"/>
    <s v="EMPA00005"/>
    <x v="3"/>
    <s v="EMPAQUE"/>
    <x v="10"/>
    <x v="19"/>
    <s v="ELECTI03"/>
    <s v="COORTU01"/>
    <s v="B"/>
    <s v="10EMPA03"/>
    <x v="0"/>
    <d v="2022-03-09T00:00:00"/>
    <x v="553"/>
    <x v="1"/>
    <s v="NO CUMPLE"/>
    <n v="1"/>
    <n v="2"/>
    <n v="-1"/>
    <n v="2"/>
    <s v="H"/>
    <n v="0.5"/>
  </r>
  <r>
    <s v="105412903"/>
    <s v="EMPA00005"/>
    <x v="3"/>
    <s v="EMPAQUE"/>
    <x v="5"/>
    <x v="13"/>
    <s v="MECANI17"/>
    <s v="COORTU01"/>
    <s v="B"/>
    <s v="10EMPA03"/>
    <x v="0"/>
    <d v="2022-03-08T00:00:00"/>
    <x v="543"/>
    <x v="1"/>
    <s v="CUMPLE"/>
    <n v="3"/>
    <n v="8"/>
    <n v="-5"/>
    <n v="8"/>
    <s v="H"/>
    <n v="0.375"/>
  </r>
  <r>
    <s v="105412903"/>
    <s v="EMPA00005"/>
    <x v="3"/>
    <s v="EMPAQUE"/>
    <x v="0"/>
    <x v="13"/>
    <s v="INSTRINT"/>
    <s v="COORTU01"/>
    <s v="B"/>
    <s v="10EMPA03"/>
    <x v="0"/>
    <d v="2022-03-08T00:00:00"/>
    <x v="0"/>
    <x v="0"/>
    <s v="NO CUMPLE"/>
    <n v="0"/>
    <n v="13.5"/>
    <n v="-13.5"/>
    <n v="13.5"/>
    <s v="H"/>
    <n v="0"/>
  </r>
  <r>
    <s v="105412903"/>
    <s v="EMPA00005"/>
    <x v="3"/>
    <s v="EMPAQUE"/>
    <x v="4"/>
    <x v="13"/>
    <s v="ELTROI03"/>
    <s v="COORTU01"/>
    <s v="B"/>
    <s v="10EMPA03"/>
    <x v="0"/>
    <d v="2022-03-08T00:00:00"/>
    <x v="557"/>
    <x v="1"/>
    <s v="CUMPLE"/>
    <n v="1"/>
    <n v="1"/>
    <n v="0"/>
    <n v="1"/>
    <s v="H"/>
    <n v="1"/>
  </r>
  <r>
    <s v="105412903"/>
    <s v="EMPA00005"/>
    <x v="3"/>
    <s v="EMPAQUE"/>
    <x v="11"/>
    <x v="13"/>
    <s v="ELECTI03"/>
    <s v="COORTU01"/>
    <s v="B"/>
    <s v="10EMPA03"/>
    <x v="0"/>
    <d v="2022-03-08T00:00:00"/>
    <x v="544"/>
    <x v="1"/>
    <s v="CUMPLE"/>
    <n v="2"/>
    <n v="10"/>
    <n v="-8"/>
    <n v="5"/>
    <s v="H"/>
    <n v="0.2"/>
  </r>
  <r>
    <s v="105408540"/>
    <s v="FORM00002"/>
    <x v="9"/>
    <s v="FORMADO"/>
    <x v="1"/>
    <x v="14"/>
    <s v="MECANINT"/>
    <s v="COORTU02"/>
    <s v="C"/>
    <s v="10FORM01"/>
    <x v="0"/>
    <d v="2022-03-06T00:00:00"/>
    <x v="0"/>
    <x v="0"/>
    <s v="NO CUMPLE"/>
    <n v="0"/>
    <n v="8"/>
    <n v="-8"/>
    <n v="8"/>
    <s v="H"/>
    <n v="0"/>
  </r>
  <r>
    <s v="105408540"/>
    <s v="FORM00002"/>
    <x v="9"/>
    <s v="FORMADO"/>
    <x v="3"/>
    <x v="14"/>
    <s v="ELECTINT"/>
    <s v="COORTU02"/>
    <s v="C"/>
    <s v="10FORM01"/>
    <x v="0"/>
    <d v="2022-03-06T00:00:00"/>
    <x v="0"/>
    <x v="0"/>
    <s v="NO CUMPLE"/>
    <n v="0"/>
    <n v="2"/>
    <n v="-2"/>
    <n v="2"/>
    <s v="H"/>
    <n v="0"/>
  </r>
  <r>
    <s v="105477871"/>
    <s v="EMPA00039"/>
    <x v="2"/>
    <s v="EMPAQUE"/>
    <x v="1"/>
    <x v="1"/>
    <s v="MECANI02"/>
    <s v="COORTU01"/>
    <s v="B"/>
    <s v="10EMPA15"/>
    <x v="0"/>
    <d v="2022-03-02T00:00:00"/>
    <x v="422"/>
    <x v="1"/>
    <s v="CUMPLE"/>
    <n v="1"/>
    <n v="2"/>
    <n v="-1"/>
    <n v="2"/>
    <s v="H"/>
    <n v="0.5"/>
  </r>
  <r>
    <s v="105481686"/>
    <s v="FORM00001"/>
    <x v="8"/>
    <s v="FORMADO"/>
    <x v="1"/>
    <x v="85"/>
    <s v="MECANINT"/>
    <s v="COORTU02"/>
    <s v="C"/>
    <s v="10FORM01"/>
    <x v="0"/>
    <d v="2022-03-01T00:00:00"/>
    <x v="0"/>
    <x v="0"/>
    <s v="NO CUMPLE"/>
    <n v="0"/>
    <n v="1"/>
    <n v="-1"/>
    <n v="1"/>
    <s v="H"/>
    <n v="0"/>
  </r>
  <r>
    <s v="105481687"/>
    <s v="FORM00002"/>
    <x v="9"/>
    <s v="FORMADO"/>
    <x v="1"/>
    <x v="85"/>
    <s v="MECANINT"/>
    <s v="COORTU02"/>
    <s v="C"/>
    <s v="10FORM01"/>
    <x v="0"/>
    <d v="2022-03-01T00:00:00"/>
    <x v="0"/>
    <x v="0"/>
    <s v="NO CUMPLE"/>
    <n v="0"/>
    <n v="1"/>
    <n v="-1"/>
    <n v="1"/>
    <s v="H"/>
    <n v="0"/>
  </r>
  <r>
    <s v="105479503"/>
    <s v="20091108"/>
    <x v="7"/>
    <s v="LINEA DE LARGA VIDA"/>
    <x v="1"/>
    <x v="85"/>
    <s v="MECANINT"/>
    <s v="COORTU02"/>
    <s v="C"/>
    <s v="10FORM02"/>
    <x v="0"/>
    <d v="2022-02-28T00:00:00"/>
    <x v="0"/>
    <x v="0"/>
    <s v="NO CUMPLE"/>
    <n v="0"/>
    <n v="1"/>
    <n v="-1"/>
    <n v="1"/>
    <s v="H"/>
    <n v="0"/>
  </r>
  <r>
    <s v="105464655"/>
    <s v="20183406"/>
    <x v="1"/>
    <s v="EMPAQUE RIGIDO"/>
    <x v="1"/>
    <x v="3"/>
    <s v="MECANI17"/>
    <s v="COORTU01"/>
    <s v="B"/>
    <s v="10EMPA17"/>
    <x v="0"/>
    <d v="2022-02-24T00:00:00"/>
    <x v="558"/>
    <x v="1"/>
    <s v="CUMPLE"/>
    <n v="0.5"/>
    <n v="1"/>
    <n v="-0.5"/>
    <n v="1"/>
    <s v="H"/>
    <n v="0.5"/>
  </r>
  <r>
    <s v="105464655"/>
    <s v="20183406"/>
    <x v="1"/>
    <s v="EMPAQUE RIGIDO"/>
    <x v="2"/>
    <x v="4"/>
    <s v="INSTRINT"/>
    <s v="COORTU01"/>
    <s v="B"/>
    <s v="10EMPA17"/>
    <x v="0"/>
    <d v="2022-02-24T00:00:00"/>
    <x v="0"/>
    <x v="0"/>
    <s v="NO CUMPLE"/>
    <n v="0"/>
    <n v="1"/>
    <n v="-1"/>
    <n v="1"/>
    <s v="H"/>
    <n v="0"/>
  </r>
  <r>
    <s v="105464655"/>
    <s v="20183406"/>
    <x v="1"/>
    <s v="EMPAQUE RIGIDO"/>
    <x v="3"/>
    <x v="5"/>
    <s v="ELECTI03"/>
    <s v="COORTU01"/>
    <s v="B"/>
    <s v="10EMPA17"/>
    <x v="0"/>
    <d v="2022-02-24T00:00:00"/>
    <x v="559"/>
    <x v="1"/>
    <s v="CUMPLE"/>
    <n v="1"/>
    <n v="1"/>
    <n v="0"/>
    <n v="1"/>
    <s v="H"/>
    <n v="1"/>
  </r>
  <r>
    <s v="105405146"/>
    <s v="EMPA00039"/>
    <x v="2"/>
    <s v="EMPAQUE"/>
    <x v="3"/>
    <x v="7"/>
    <s v="ELECTI03"/>
    <s v="COORTU01"/>
    <s v="B"/>
    <s v="10EMPA15"/>
    <x v="0"/>
    <d v="2022-02-16T00:00:00"/>
    <x v="560"/>
    <x v="1"/>
    <s v="CUMPLE"/>
    <n v="1"/>
    <n v="1"/>
    <n v="0"/>
    <n v="1"/>
    <s v="H"/>
    <n v="1"/>
  </r>
  <r>
    <s v="105405146"/>
    <s v="EMPA00039"/>
    <x v="2"/>
    <s v="EMPAQUE"/>
    <x v="2"/>
    <x v="8"/>
    <s v="ELECTI03"/>
    <s v="COORTU01"/>
    <s v="B"/>
    <s v="10EMPA15"/>
    <x v="0"/>
    <d v="2022-02-16T00:00:00"/>
    <x v="560"/>
    <x v="1"/>
    <s v="CUMPLE"/>
    <n v="1"/>
    <n v="1"/>
    <n v="0"/>
    <n v="1"/>
    <s v="H"/>
    <n v="1"/>
  </r>
  <r>
    <s v="105460768"/>
    <s v="FORM00001"/>
    <x v="8"/>
    <s v="FORMADO"/>
    <x v="1"/>
    <x v="85"/>
    <s v="MECANINT"/>
    <s v="COORTU02"/>
    <s v="C"/>
    <s v="10FORM01"/>
    <x v="0"/>
    <d v="2022-02-15T00:00:00"/>
    <x v="0"/>
    <x v="0"/>
    <s v="NO CUMPLE"/>
    <n v="0"/>
    <n v="1"/>
    <n v="-1"/>
    <n v="1"/>
    <s v="H"/>
    <n v="0"/>
  </r>
  <r>
    <s v="105460769"/>
    <s v="FORM00002"/>
    <x v="9"/>
    <s v="FORMADO"/>
    <x v="1"/>
    <x v="85"/>
    <s v="MECANINT"/>
    <s v="COORTU02"/>
    <s v="C"/>
    <s v="10FORM01"/>
    <x v="0"/>
    <d v="2022-02-15T00:00:00"/>
    <x v="0"/>
    <x v="0"/>
    <s v="NO CUMPLE"/>
    <n v="0"/>
    <n v="1"/>
    <n v="-1"/>
    <n v="1"/>
    <s v="H"/>
    <n v="0"/>
  </r>
  <r>
    <s v="105458959"/>
    <s v="20091108"/>
    <x v="7"/>
    <s v="LINEA DE LARGA VIDA"/>
    <x v="1"/>
    <x v="85"/>
    <s v="MECANINT"/>
    <s v="COORTU02"/>
    <s v="C"/>
    <s v="10FORM02"/>
    <x v="0"/>
    <d v="2022-02-14T00:00:00"/>
    <x v="0"/>
    <x v="0"/>
    <s v="NO CUMPLE"/>
    <n v="0"/>
    <n v="1"/>
    <n v="-1"/>
    <n v="1"/>
    <s v="H"/>
    <n v="0"/>
  </r>
  <r>
    <s v="105412908"/>
    <s v="20183406"/>
    <x v="1"/>
    <s v="EMPAQUE RIGIDO"/>
    <x v="5"/>
    <x v="17"/>
    <s v="MECANI17"/>
    <s v="COORTU03"/>
    <s v="B"/>
    <s v="10EMPA17"/>
    <x v="0"/>
    <d v="2022-02-14T00:00:00"/>
    <x v="558"/>
    <x v="1"/>
    <s v="CUMPLE"/>
    <n v="3"/>
    <n v="5"/>
    <n v="-2"/>
    <n v="5"/>
    <s v="H"/>
    <n v="0.6"/>
  </r>
  <r>
    <s v="105412908"/>
    <s v="20183406"/>
    <x v="1"/>
    <s v="EMPAQUE RIGIDO"/>
    <x v="0"/>
    <x v="77"/>
    <s v="MECANI17"/>
    <s v="COORTU03"/>
    <s v="B"/>
    <s v="10EMPA17"/>
    <x v="0"/>
    <d v="2022-02-14T00:00:00"/>
    <x v="558"/>
    <x v="1"/>
    <s v="CUMPLE"/>
    <n v="3"/>
    <n v="3"/>
    <n v="0"/>
    <n v="3"/>
    <s v="H"/>
    <n v="1"/>
  </r>
  <r>
    <s v="105412908"/>
    <s v="20183406"/>
    <x v="1"/>
    <s v="EMPAQUE RIGIDO"/>
    <x v="8"/>
    <x v="47"/>
    <s v="MECANI17"/>
    <s v="COORTU03"/>
    <s v="B"/>
    <s v="10EMPA17"/>
    <x v="0"/>
    <d v="2022-02-14T00:00:00"/>
    <x v="558"/>
    <x v="1"/>
    <s v="CUMPLE"/>
    <n v="6"/>
    <n v="16"/>
    <n v="-10"/>
    <n v="16"/>
    <s v="H"/>
    <n v="0.375"/>
  </r>
  <r>
    <s v="105412908"/>
    <s v="20183406"/>
    <x v="1"/>
    <s v="EMPAQUE RIGIDO"/>
    <x v="12"/>
    <x v="79"/>
    <s v="INSTRINT"/>
    <s v="COORTU03"/>
    <s v="B"/>
    <s v="10EMPA17"/>
    <x v="0"/>
    <d v="2022-02-14T00:00:00"/>
    <x v="0"/>
    <x v="0"/>
    <s v="NO CUMPLE"/>
    <n v="0"/>
    <n v="2"/>
    <n v="-2"/>
    <n v="2"/>
    <s v="H"/>
    <n v="0"/>
  </r>
  <r>
    <s v="105412908"/>
    <s v="20183406"/>
    <x v="1"/>
    <s v="EMPAQUE RIGIDO"/>
    <x v="9"/>
    <x v="78"/>
    <s v="INSTRINT"/>
    <s v="COORTU03"/>
    <s v="B"/>
    <s v="10EMPA17"/>
    <x v="0"/>
    <d v="2022-02-14T00:00:00"/>
    <x v="0"/>
    <x v="0"/>
    <s v="NO CUMPLE"/>
    <n v="0"/>
    <n v="5"/>
    <n v="-5"/>
    <n v="5"/>
    <s v="H"/>
    <n v="0"/>
  </r>
  <r>
    <s v="105412908"/>
    <s v="20183406"/>
    <x v="1"/>
    <s v="EMPAQUE RIGIDO"/>
    <x v="10"/>
    <x v="24"/>
    <s v="INSTRINT"/>
    <s v="COORTU03"/>
    <s v="B"/>
    <s v="10EMPA17"/>
    <x v="0"/>
    <d v="2022-02-14T00:00:00"/>
    <x v="0"/>
    <x v="0"/>
    <s v="NO CUMPLE"/>
    <n v="0"/>
    <n v="5"/>
    <n v="-5"/>
    <n v="5"/>
    <s v="H"/>
    <n v="0"/>
  </r>
  <r>
    <s v="105412908"/>
    <s v="20183406"/>
    <x v="1"/>
    <s v="EMPAQUE RIGIDO"/>
    <x v="11"/>
    <x v="18"/>
    <s v="ELTROINT"/>
    <s v="COORTU03"/>
    <s v="B"/>
    <s v="10EMPA17"/>
    <x v="0"/>
    <d v="2022-02-14T00:00:00"/>
    <x v="0"/>
    <x v="0"/>
    <s v="NO CUMPLE"/>
    <n v="0"/>
    <n v="8"/>
    <n v="-8"/>
    <n v="8"/>
    <s v="H"/>
    <n v="0"/>
  </r>
  <r>
    <s v="105412908"/>
    <s v="20183406"/>
    <x v="1"/>
    <s v="EMPAQUE RIGIDO"/>
    <x v="6"/>
    <x v="16"/>
    <s v="ELECTINT"/>
    <s v="COORTU03"/>
    <s v="B"/>
    <s v="10EMPA17"/>
    <x v="0"/>
    <d v="2022-02-14T00:00:00"/>
    <x v="0"/>
    <x v="0"/>
    <s v="NO CUMPLE"/>
    <n v="0"/>
    <n v="3"/>
    <n v="-3"/>
    <n v="3"/>
    <s v="H"/>
    <n v="0"/>
  </r>
  <r>
    <s v="105412908"/>
    <s v="20183406"/>
    <x v="1"/>
    <s v="EMPAQUE RIGIDO"/>
    <x v="4"/>
    <x v="25"/>
    <s v="ELECTINT"/>
    <s v="COORTU03"/>
    <s v="B"/>
    <s v="10EMPA17"/>
    <x v="0"/>
    <d v="2022-02-14T00:00:00"/>
    <x v="0"/>
    <x v="0"/>
    <s v="NO CUMPLE"/>
    <n v="0"/>
    <n v="2"/>
    <n v="-2"/>
    <n v="2"/>
    <s v="H"/>
    <n v="0"/>
  </r>
  <r>
    <s v="105412908"/>
    <s v="20183406"/>
    <x v="1"/>
    <s v="EMPAQUE RIGIDO"/>
    <x v="7"/>
    <x v="51"/>
    <s v="ELECTINT"/>
    <s v="COORTU03"/>
    <s v="B"/>
    <s v="10EMPA17"/>
    <x v="0"/>
    <d v="2022-02-14T00:00:00"/>
    <x v="0"/>
    <x v="0"/>
    <s v="NO CUMPLE"/>
    <n v="0"/>
    <n v="1.5"/>
    <n v="-1.5"/>
    <n v="1.5"/>
    <s v="H"/>
    <n v="0"/>
  </r>
  <r>
    <s v="105418280"/>
    <s v="20183406"/>
    <x v="1"/>
    <s v="EMPAQUE RIGIDO"/>
    <x v="1"/>
    <x v="3"/>
    <s v="MECANI17"/>
    <s v="COORTU01"/>
    <s v="B"/>
    <s v="10EMPA17"/>
    <x v="0"/>
    <d v="2022-02-13T00:00:00"/>
    <x v="558"/>
    <x v="1"/>
    <s v="CUMPLE"/>
    <n v="0.5"/>
    <n v="1"/>
    <n v="-0.5"/>
    <n v="1"/>
    <s v="H"/>
    <n v="0.5"/>
  </r>
  <r>
    <s v="105418280"/>
    <s v="20183406"/>
    <x v="1"/>
    <s v="EMPAQUE RIGIDO"/>
    <x v="2"/>
    <x v="4"/>
    <s v="INSTRINT"/>
    <s v="COORTU01"/>
    <s v="B"/>
    <s v="10EMPA17"/>
    <x v="0"/>
    <d v="2022-02-13T00:00:00"/>
    <x v="0"/>
    <x v="0"/>
    <s v="NO CUMPLE"/>
    <n v="0"/>
    <n v="1"/>
    <n v="-1"/>
    <n v="1"/>
    <s v="H"/>
    <n v="0"/>
  </r>
  <r>
    <s v="105418280"/>
    <s v="20183406"/>
    <x v="1"/>
    <s v="EMPAQUE RIGIDO"/>
    <x v="3"/>
    <x v="5"/>
    <s v="ELECTINT"/>
    <s v="COORTU01"/>
    <s v="B"/>
    <s v="10EMPA17"/>
    <x v="0"/>
    <d v="2022-02-13T00:00:00"/>
    <x v="0"/>
    <x v="0"/>
    <s v="NO CUMPLE"/>
    <n v="0"/>
    <n v="1"/>
    <n v="-1"/>
    <n v="1"/>
    <s v="H"/>
    <n v="0"/>
  </r>
  <r>
    <s v="105449559"/>
    <s v="EMPA00039"/>
    <x v="2"/>
    <s v="EMPAQUE"/>
    <x v="3"/>
    <x v="17"/>
    <s v="MECANINT"/>
    <s v="COORTU01"/>
    <s v="B"/>
    <s v="10EMPA15"/>
    <x v="0"/>
    <d v="2022-02-09T00:00:00"/>
    <x v="0"/>
    <x v="0"/>
    <s v="NO CUMPLE"/>
    <n v="0"/>
    <n v="3"/>
    <n v="-3"/>
    <n v="3"/>
    <s v="H"/>
    <n v="0"/>
  </r>
  <r>
    <s v="105449559"/>
    <s v="EMPA00039"/>
    <x v="2"/>
    <s v="EMPAQUE"/>
    <x v="6"/>
    <x v="18"/>
    <s v="ELTROINT"/>
    <s v="COORTU01"/>
    <s v="B"/>
    <s v="10EMPA15"/>
    <x v="0"/>
    <d v="2022-02-09T00:00:00"/>
    <x v="0"/>
    <x v="0"/>
    <s v="NO CUMPLE"/>
    <n v="0"/>
    <n v="2"/>
    <n v="-2"/>
    <n v="2"/>
    <s v="H"/>
    <n v="0"/>
  </r>
  <r>
    <s v="105449559"/>
    <s v="EMPA00039"/>
    <x v="2"/>
    <s v="EMPAQUE"/>
    <x v="8"/>
    <x v="16"/>
    <s v="ELECTINT"/>
    <s v="COORTU01"/>
    <s v="B"/>
    <s v="10EMPA15"/>
    <x v="0"/>
    <d v="2022-02-09T00:00:00"/>
    <x v="0"/>
    <x v="0"/>
    <s v="NO CUMPLE"/>
    <n v="0"/>
    <n v="4"/>
    <n v="-4"/>
    <n v="4"/>
    <s v="H"/>
    <n v="0"/>
  </r>
  <r>
    <s v="105440235"/>
    <s v="FORM00001"/>
    <x v="8"/>
    <s v="FORMADO"/>
    <x v="1"/>
    <x v="85"/>
    <s v="MECANINT"/>
    <s v="COORTU02"/>
    <s v="C"/>
    <s v="10FORM01"/>
    <x v="0"/>
    <d v="2022-02-01T00:00:00"/>
    <x v="0"/>
    <x v="0"/>
    <s v="NO CUMPLE"/>
    <n v="0"/>
    <n v="1"/>
    <n v="-1"/>
    <n v="1"/>
    <s v="H"/>
    <n v="0"/>
  </r>
  <r>
    <s v="105440237"/>
    <s v="FORM00002"/>
    <x v="9"/>
    <s v="FORMADO"/>
    <x v="1"/>
    <x v="85"/>
    <s v="MECANINT"/>
    <s v="COORTU02"/>
    <s v="C"/>
    <s v="10FORM01"/>
    <x v="0"/>
    <d v="2022-02-01T00:00:00"/>
    <x v="0"/>
    <x v="0"/>
    <s v="NO CUMPLE"/>
    <n v="0"/>
    <n v="1"/>
    <n v="-1"/>
    <n v="1"/>
    <s v="H"/>
    <n v="0"/>
  </r>
  <r>
    <s v="105438498"/>
    <s v="20091108"/>
    <x v="7"/>
    <s v="LINEA DE LARGA VIDA"/>
    <x v="1"/>
    <x v="85"/>
    <s v="MECANINT"/>
    <s v="COORTU02"/>
    <s v="C"/>
    <s v="10FORM02"/>
    <x v="0"/>
    <d v="2022-01-31T00:00:00"/>
    <x v="0"/>
    <x v="0"/>
    <s v="NO CUMPLE"/>
    <n v="0"/>
    <n v="1"/>
    <n v="-1"/>
    <n v="1"/>
    <s v="H"/>
    <n v="0"/>
  </r>
  <r>
    <s v="105405141"/>
    <s v="EMPA00005"/>
    <x v="3"/>
    <s v="EMPAQUE"/>
    <x v="3"/>
    <x v="7"/>
    <s v="ELECTI09"/>
    <s v="COORTU01"/>
    <s v="B"/>
    <s v="10EMPA03"/>
    <x v="0"/>
    <d v="2022-01-29T00:00:00"/>
    <x v="561"/>
    <x v="1"/>
    <s v="CUMPLE"/>
    <n v="1"/>
    <n v="1"/>
    <n v="0"/>
    <n v="1"/>
    <s v="H"/>
    <n v="1"/>
  </r>
  <r>
    <s v="105405141"/>
    <s v="EMPA00005"/>
    <x v="3"/>
    <s v="EMPAQUE"/>
    <x v="2"/>
    <x v="8"/>
    <s v="ELECTI09"/>
    <s v="COORTU01"/>
    <s v="B"/>
    <s v="10EMPA03"/>
    <x v="0"/>
    <d v="2022-01-29T00:00:00"/>
    <x v="562"/>
    <x v="1"/>
    <s v="NO CUMPLE"/>
    <n v="1"/>
    <n v="1"/>
    <n v="0"/>
    <n v="1"/>
    <s v="H"/>
    <n v="1"/>
  </r>
  <r>
    <s v="105432562"/>
    <s v="20183406"/>
    <x v="1"/>
    <s v="EMPAQUE RIGIDO"/>
    <x v="1"/>
    <x v="1"/>
    <s v="MECANI19"/>
    <s v="COORTU03"/>
    <s v="B"/>
    <s v="10EMPA17"/>
    <x v="0"/>
    <d v="2022-01-27T00:00:00"/>
    <x v="563"/>
    <x v="1"/>
    <s v="CUMPLE"/>
    <n v="1"/>
    <n v="3"/>
    <n v="-2"/>
    <n v="3"/>
    <s v="H"/>
    <n v="0.33333333333333331"/>
  </r>
  <r>
    <s v="105432562"/>
    <s v="20183406"/>
    <x v="1"/>
    <s v="EMPAQUE RIGIDO"/>
    <x v="2"/>
    <x v="2"/>
    <s v="INSTRINT"/>
    <s v="COORTU03"/>
    <s v="B"/>
    <s v="10EMPA17"/>
    <x v="0"/>
    <d v="2022-01-27T00:00:00"/>
    <x v="0"/>
    <x v="0"/>
    <s v="NO CUMPLE"/>
    <n v="0"/>
    <n v="1"/>
    <n v="-1"/>
    <n v="1"/>
    <s v="H"/>
    <n v="0"/>
  </r>
  <r>
    <s v="105431337"/>
    <s v="EMPA00039"/>
    <x v="2"/>
    <s v="EMPAQUE"/>
    <x v="1"/>
    <x v="1"/>
    <s v="MECANI02"/>
    <s v="COORTU01"/>
    <s v="B"/>
    <s v="10EMPA15"/>
    <x v="0"/>
    <d v="2022-01-26T00:00:00"/>
    <x v="422"/>
    <x v="1"/>
    <s v="NO CUMPLE"/>
    <n v="1"/>
    <n v="2"/>
    <n v="-1"/>
    <n v="2"/>
    <s v="H"/>
    <n v="0.5"/>
  </r>
  <r>
    <s v="105408936"/>
    <s v="EMPA00039"/>
    <x v="2"/>
    <s v="EMPAQUE"/>
    <x v="9"/>
    <x v="27"/>
    <s v="MECANINT"/>
    <s v="COORTU01"/>
    <s v="B"/>
    <s v="10EMPA15"/>
    <x v="0"/>
    <d v="2022-01-19T00:00:00"/>
    <x v="0"/>
    <x v="0"/>
    <s v="NO CUMPLE"/>
    <n v="0"/>
    <n v="1"/>
    <n v="-1"/>
    <n v="1"/>
    <s v="H"/>
    <n v="0"/>
  </r>
  <r>
    <s v="105408936"/>
    <s v="EMPA00039"/>
    <x v="2"/>
    <s v="EMPAQUE"/>
    <x v="2"/>
    <x v="6"/>
    <s v="ELECTINT"/>
    <s v="COORTU01"/>
    <s v="B"/>
    <s v="10EMPA15"/>
    <x v="0"/>
    <d v="2022-01-19T00:00:00"/>
    <x v="0"/>
    <x v="0"/>
    <s v="NO CUMPLE"/>
    <n v="0"/>
    <n v="2"/>
    <n v="-2"/>
    <n v="2"/>
    <s v="H"/>
    <n v="0"/>
  </r>
  <r>
    <s v="105415027"/>
    <s v="FORM00001"/>
    <x v="8"/>
    <s v="FORMADO"/>
    <x v="1"/>
    <x v="85"/>
    <s v="MECANINT"/>
    <s v="COORTU02"/>
    <s v="C"/>
    <s v="10FORM01"/>
    <x v="0"/>
    <d v="2022-01-18T00:00:00"/>
    <x v="0"/>
    <x v="0"/>
    <s v="NO CUMPLE"/>
    <n v="0"/>
    <n v="1"/>
    <n v="-1"/>
    <n v="1"/>
    <s v="H"/>
    <n v="0"/>
  </r>
  <r>
    <s v="105415028"/>
    <s v="FORM00002"/>
    <x v="9"/>
    <s v="FORMADO"/>
    <x v="1"/>
    <x v="85"/>
    <s v="MECANINT"/>
    <s v="COORTU02"/>
    <s v="C"/>
    <s v="10FORM01"/>
    <x v="0"/>
    <d v="2022-01-18T00:00:00"/>
    <x v="0"/>
    <x v="0"/>
    <s v="NO CUMPLE"/>
    <n v="0"/>
    <n v="1"/>
    <n v="-1"/>
    <n v="1"/>
    <s v="H"/>
    <n v="0"/>
  </r>
  <r>
    <s v="105412906"/>
    <s v="20091108"/>
    <x v="7"/>
    <s v="LINEA DE LARGA VIDA"/>
    <x v="1"/>
    <x v="85"/>
    <s v="MECANINT"/>
    <s v="COORTU02"/>
    <s v="C"/>
    <s v="10FORM02"/>
    <x v="0"/>
    <d v="2022-01-17T00:00:00"/>
    <x v="0"/>
    <x v="0"/>
    <s v="NO CUMPLE"/>
    <n v="0"/>
    <n v="1"/>
    <n v="-1"/>
    <n v="1"/>
    <s v="H"/>
    <n v="0"/>
  </r>
  <r>
    <s v="105398420"/>
    <s v="20183406"/>
    <x v="1"/>
    <s v="EMPAQUE RIGIDO"/>
    <x v="6"/>
    <x v="30"/>
    <s v="INSTRINT"/>
    <s v="COORTU01"/>
    <s v="B"/>
    <s v="10EMPA17"/>
    <x v="0"/>
    <d v="2022-01-13T00:00:00"/>
    <x v="0"/>
    <x v="0"/>
    <s v="NO CUMPLE"/>
    <n v="0"/>
    <n v="2"/>
    <n v="-2"/>
    <n v="2"/>
    <s v="H"/>
    <n v="0"/>
  </r>
  <r>
    <s v="105398420"/>
    <s v="20183406"/>
    <x v="1"/>
    <s v="EMPAQUE RIGIDO"/>
    <x v="11"/>
    <x v="31"/>
    <s v="INSTRINT"/>
    <s v="COORTU01"/>
    <s v="B"/>
    <s v="10EMPA17"/>
    <x v="0"/>
    <d v="2022-01-13T00:00:00"/>
    <x v="0"/>
    <x v="0"/>
    <s v="NO CUMPLE"/>
    <n v="0"/>
    <n v="3"/>
    <n v="-3"/>
    <n v="3"/>
    <s v="H"/>
    <n v="0"/>
  </r>
  <r>
    <s v="105398420"/>
    <s v="20183406"/>
    <x v="1"/>
    <s v="EMPAQUE RIGIDO"/>
    <x v="5"/>
    <x v="32"/>
    <s v="ELECTI03"/>
    <s v="COORTU01"/>
    <s v="B"/>
    <s v="10EMPA17"/>
    <x v="0"/>
    <d v="2022-01-13T00:00:00"/>
    <x v="564"/>
    <x v="1"/>
    <s v="CUMPLE"/>
    <n v="1"/>
    <n v="1"/>
    <n v="0"/>
    <n v="1"/>
    <s v="H"/>
    <n v="1"/>
  </r>
  <r>
    <s v="105395537"/>
    <s v="EMPA00005"/>
    <x v="3"/>
    <s v="EMPAQUE"/>
    <x v="3"/>
    <x v="7"/>
    <s v="ELECTI03"/>
    <s v="COORTU01"/>
    <s v="B"/>
    <s v="10EMPA03"/>
    <x v="0"/>
    <d v="2022-01-10T00:00:00"/>
    <x v="414"/>
    <x v="1"/>
    <s v="CUMPLE"/>
    <n v="1"/>
    <n v="1"/>
    <n v="0"/>
    <n v="1"/>
    <s v="H"/>
    <n v="1"/>
  </r>
  <r>
    <s v="105395983"/>
    <s v="EMPA00039"/>
    <x v="2"/>
    <s v="EMPAQUE"/>
    <x v="3"/>
    <x v="7"/>
    <s v="ELECTI03"/>
    <s v="COORTU01"/>
    <s v="B"/>
    <s v="10EMPA15"/>
    <x v="0"/>
    <d v="2022-01-10T00:00:00"/>
    <x v="414"/>
    <x v="1"/>
    <s v="CUMPLE"/>
    <n v="1"/>
    <n v="1"/>
    <n v="0"/>
    <n v="1"/>
    <s v="H"/>
    <n v="1"/>
  </r>
  <r>
    <s v="105394031"/>
    <s v="EMPA00005"/>
    <x v="3"/>
    <s v="EMPAQUE"/>
    <x v="10"/>
    <x v="19"/>
    <s v="ELECTI03"/>
    <s v="COORTU01"/>
    <s v="B"/>
    <s v="10EMPA03"/>
    <x v="0"/>
    <d v="2022-01-05T00:00:00"/>
    <x v="412"/>
    <x v="1"/>
    <s v="CUMPLE"/>
    <n v="1"/>
    <n v="2"/>
    <n v="-1"/>
    <n v="2"/>
    <s v="H"/>
    <n v="0.5"/>
  </r>
  <r>
    <s v="105391356"/>
    <s v="FORM00001"/>
    <x v="8"/>
    <s v="FORMADO"/>
    <x v="1"/>
    <x v="85"/>
    <s v="MECANINT"/>
    <s v="COORTU02"/>
    <s v="C"/>
    <s v="10FORM01"/>
    <x v="0"/>
    <d v="2022-01-04T00:00:00"/>
    <x v="0"/>
    <x v="0"/>
    <s v="NO CUMPLE"/>
    <n v="0"/>
    <n v="1"/>
    <n v="-1"/>
    <n v="1"/>
    <s v="H"/>
    <n v="0"/>
  </r>
  <r>
    <s v="105391357"/>
    <s v="FORM00002"/>
    <x v="9"/>
    <s v="FORMADO"/>
    <x v="1"/>
    <x v="85"/>
    <s v="MECANINT"/>
    <s v="COORTU02"/>
    <s v="C"/>
    <s v="10FORM01"/>
    <x v="0"/>
    <d v="2022-01-04T00:00:00"/>
    <x v="0"/>
    <x v="0"/>
    <s v="NO CUMPLE"/>
    <n v="0"/>
    <n v="1"/>
    <n v="-1"/>
    <n v="1"/>
    <s v="H"/>
    <n v="0"/>
  </r>
  <r>
    <s v="105388933"/>
    <s v="20091108"/>
    <x v="7"/>
    <s v="LINEA DE LARGA VIDA"/>
    <x v="1"/>
    <x v="85"/>
    <s v="MECANINT"/>
    <s v="COORTU02"/>
    <s v="C"/>
    <s v="10FORM02"/>
    <x v="0"/>
    <d v="2022-01-03T00:00:00"/>
    <x v="0"/>
    <x v="0"/>
    <s v="NO CUMPLE"/>
    <n v="0"/>
    <n v="1"/>
    <n v="-1"/>
    <n v="1"/>
    <s v="H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7">
  <r>
    <s v="107283993"/>
    <s v="IZ10-LSA1-FOR"/>
    <s v="20425542"/>
    <x v="0"/>
    <s v="FRACTURA DE TORNILLOS CAJA REDUC."/>
    <s v="LIB. NOTI EDET FMAT MOVM NLIQ PREC"/>
    <s v="100"/>
    <s v="COORTU01"/>
    <s v="ZAVE"/>
    <s v="Z17"/>
    <s v="IZ10"/>
    <s v="COORDI16"/>
    <s v="1202660665"/>
    <s v="OK   NPSP"/>
    <s v="50500309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17:00:00"/>
    <s v="06:00:00"/>
    <s v="23:59:59"/>
    <s v="00:00:00"/>
    <s v="06:00:00"/>
    <s v=""/>
    <s v="B"/>
    <s v=""/>
    <s v="Juan Neustadtel"/>
    <s v=""/>
    <s v=""/>
    <s v="IZCAPIEDRAHI"/>
    <s v=""/>
    <s v=""/>
    <s v="OR00010728399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7-15T00:00:00"/>
    <d v="2024-07-15T00:00:00"/>
    <d v="2024-07-15T00:00:00"/>
    <n v="1245233"/>
    <n v="0"/>
    <m/>
    <m/>
    <d v="2024-07-15T00:00:00"/>
    <d v="2024-07-15T00:00:00"/>
    <m/>
    <d v="2024-07-15T00:00:00"/>
    <d v="2024-07-15T00:00:00"/>
    <d v="2024-07-15T00:00:00"/>
    <d v="2024-07-22T00:00:00"/>
    <n v="0"/>
    <m/>
    <n v="0"/>
    <n v="0"/>
    <d v="2024-07-15T00:00:00"/>
    <s v="COP"/>
    <n v="6682635"/>
    <n v="0"/>
    <n v="6682635"/>
    <n v="1245233"/>
    <s v=""/>
  </r>
  <r>
    <s v="107240184"/>
    <s v="IZ10-LSA1-FOR"/>
    <s v="20425542"/>
    <x v="0"/>
    <s v="FALLO EN CABEZAL DE TORSIÓN"/>
    <s v="LIB. FENA MACO MOVM NLIQ PREC"/>
    <s v="100"/>
    <s v="COORTU02"/>
    <s v="ZAVE"/>
    <s v="Z17"/>
    <s v="IZ10"/>
    <s v="COORDI16"/>
    <s v="1202647644"/>
    <s v="EQNO NPSP"/>
    <s v="50500309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6:00:00"/>
    <s v="14:00:00"/>
    <s v="23:59:59"/>
    <s v="00:00:00"/>
    <s v="00:00:00"/>
    <s v=""/>
    <s v="B"/>
    <s v=""/>
    <s v="Juan Neustadtel"/>
    <s v=""/>
    <s v=""/>
    <s v="IZLMORTIZ"/>
    <s v=""/>
    <s v=""/>
    <s v="OR00010724018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6-26T00:00:00"/>
    <m/>
    <d v="2024-06-21T00:00:00"/>
    <n v="11317030"/>
    <n v="0"/>
    <m/>
    <m/>
    <d v="2024-06-21T00:00:00"/>
    <d v="2024-06-19T00:00:00"/>
    <m/>
    <d v="2024-06-19T00:00:00"/>
    <m/>
    <m/>
    <d v="2024-07-22T00:00:00"/>
    <n v="0"/>
    <m/>
    <n v="0"/>
    <n v="0"/>
    <d v="2024-06-25T00:00:00"/>
    <s v="COP"/>
    <n v="11317015"/>
    <n v="0"/>
    <n v="11317015"/>
    <n v="11317030"/>
    <s v=""/>
  </r>
  <r>
    <s v="107108904"/>
    <s v="IZ10-LJA1-EMP-EMP2"/>
    <s v="20183406"/>
    <x v="1"/>
    <s v="DAÑO EN SERVOCONTROLADOR"/>
    <s v="LIB. EDET FENA FMAT MOVM NLIQ PREC"/>
    <s v="100"/>
    <s v="COORTU01"/>
    <s v="ZAVE"/>
    <s v="Z17"/>
    <s v="IZ10"/>
    <s v="COORDI13"/>
    <s v="1202619818"/>
    <s v="OK  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6:00:00"/>
    <s v="06:00:00"/>
    <s v="23:59:59"/>
    <s v="00:00:00"/>
    <s v="00:00:00"/>
    <s v=""/>
    <s v="B"/>
    <s v=""/>
    <s v="Juan Nustadtel"/>
    <s v=""/>
    <s v=""/>
    <s v="IZCCGOMEZ"/>
    <s v=""/>
    <s v=""/>
    <s v="OR000107108904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01T00:00:00"/>
    <m/>
    <d v="2024-04-29T00:00:00"/>
    <n v="67108270"/>
    <n v="0"/>
    <m/>
    <m/>
    <d v="2024-04-29T00:00:00"/>
    <d v="2024-04-29T00:00:00"/>
    <m/>
    <d v="2024-04-29T00:00:00"/>
    <d v="2024-04-30T00:00:00"/>
    <m/>
    <d v="2024-07-11T00:00:00"/>
    <n v="0"/>
    <m/>
    <n v="0"/>
    <n v="0"/>
    <d v="2024-04-30T00:00:00"/>
    <s v="COP"/>
    <n v="76327992"/>
    <n v="0"/>
    <n v="76327992"/>
    <n v="67108270"/>
    <s v=""/>
  </r>
  <r>
    <s v="105603819"/>
    <s v="IZ10-LAV1"/>
    <s v="20091108"/>
    <x v="2"/>
    <s v="FORMADORA20091108 PEGA DE MORDAZA"/>
    <s v="CERR NOTI KKMP NLIQ PREC PTBO"/>
    <s v="100"/>
    <s v="COORMTTO"/>
    <s v="ZAVE"/>
    <s v="Z17"/>
    <s v="IZ10"/>
    <s v="COORDI16"/>
    <s v="1202265064"/>
    <s v="OK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4:50:00"/>
    <s v=""/>
    <s v=""/>
    <s v=""/>
    <s v=""/>
    <s v="24:00:00"/>
    <s v="14:50:00"/>
    <s v="13:30:00"/>
    <s v="19:48:07"/>
    <s v="00:00:00"/>
    <s v="13:30:00"/>
    <s v=""/>
    <s v="C"/>
    <s v=""/>
    <s v=""/>
    <s v=""/>
    <s v=""/>
    <s v="ACMAGONZALEZ"/>
    <s v=""/>
    <s v=""/>
    <s v="OR000105603819"/>
    <s v=""/>
    <s v=""/>
    <s v=""/>
    <s v=""/>
    <s v=""/>
    <s v=""/>
    <s v=""/>
    <s v="X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03-11T00:00:00"/>
    <d v="2022-03-11T00:00:00"/>
    <d v="2022-03-11T00:00:00"/>
    <n v="137042"/>
    <n v="0"/>
    <m/>
    <m/>
    <d v="2022-03-11T00:00:00"/>
    <d v="2022-03-11T00:00:00"/>
    <m/>
    <d v="2022-03-23T00:00:00"/>
    <m/>
    <d v="2022-03-11T00:00:00"/>
    <d v="2024-02-26T00:00:00"/>
    <n v="0"/>
    <m/>
    <n v="0"/>
    <n v="0"/>
    <d v="2022-03-11T00:00:00"/>
    <s v="COP"/>
    <n v="0"/>
    <n v="0"/>
    <n v="0"/>
    <n v="137042"/>
    <s v=""/>
  </r>
  <r>
    <s v="107284088"/>
    <s v="IZ10-LJA1-EMP-EMP2"/>
    <s v="20183406"/>
    <x v="1"/>
    <s v="FRACTURA DEL SEGURO DE LA MORDAZA RYR"/>
    <s v="CTEC NOTI MOVM NLIQ PREC"/>
    <s v="100"/>
    <s v="COORTU01"/>
    <s v="ZAVE"/>
    <s v="Z17"/>
    <s v="IZ10"/>
    <s v="COORDI16"/>
    <s v="1202660739"/>
    <s v="OEJE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40:00"/>
    <s v=""/>
    <s v=""/>
    <s v=""/>
    <s v=""/>
    <s v="24:00:00"/>
    <s v="13:40:00"/>
    <s v="13:00:00"/>
    <s v="11:29:17"/>
    <s v="00:00:00"/>
    <s v="13:00:00"/>
    <s v=""/>
    <s v="B"/>
    <s v=""/>
    <s v="Juan Nustadtel"/>
    <s v=""/>
    <s v=""/>
    <s v="IZLMORTIZ"/>
    <s v=""/>
    <s v=""/>
    <s v="OR00010728408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7-15T00:00:00"/>
    <d v="2024-07-15T00:00:00"/>
    <d v="2024-07-15T00:00:00"/>
    <n v="128185"/>
    <n v="0"/>
    <m/>
    <m/>
    <d v="2024-07-15T00:00:00"/>
    <d v="2024-07-15T00:00:00"/>
    <m/>
    <d v="2024-07-16T00:00:00"/>
    <d v="2024-07-15T00:00:00"/>
    <d v="2024-07-15T00:00:00"/>
    <d v="2024-07-16T00:00:00"/>
    <n v="0"/>
    <m/>
    <n v="0"/>
    <n v="0"/>
    <d v="2024-07-15T00:00:00"/>
    <s v="COP"/>
    <n v="0"/>
    <n v="0"/>
    <n v="0"/>
    <n v="128185"/>
    <s v=""/>
  </r>
  <r>
    <s v="107280307"/>
    <s v="IZ10-LJA1-EMP-EMP2"/>
    <s v="20183406"/>
    <x v="1"/>
    <s v="20183406 NT 700 FALLO SENSOR FORM"/>
    <s v="CTEC NOTI MOVM NLIQ PREC"/>
    <s v="100"/>
    <s v="COORTU01"/>
    <s v="ZAVE"/>
    <s v="Z17"/>
    <s v="IZ10"/>
    <s v="COORDI16"/>
    <s v="1202659543"/>
    <s v="OEJE PCAB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10:00"/>
    <s v=""/>
    <s v=""/>
    <s v=""/>
    <s v=""/>
    <s v="24:00:00"/>
    <s v="08:10:00"/>
    <s v="06:40:00"/>
    <s v="13:42:40"/>
    <s v="00:00:00"/>
    <s v="06:40:00"/>
    <s v=""/>
    <s v="B"/>
    <s v=""/>
    <s v="Juan Nustadtel"/>
    <s v=""/>
    <s v=""/>
    <s v="IZLMORTIZ"/>
    <s v=""/>
    <s v=""/>
    <s v="OR00010728030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7-12T00:00:00"/>
    <d v="2024-07-12T00:00:00"/>
    <d v="2024-07-12T00:00:00"/>
    <n v="940946"/>
    <n v="0"/>
    <m/>
    <m/>
    <d v="2024-07-12T00:00:00"/>
    <d v="2024-07-12T00:00:00"/>
    <m/>
    <d v="2024-07-12T00:00:00"/>
    <d v="2024-07-12T00:00:00"/>
    <d v="2024-07-12T00:00:00"/>
    <d v="2024-07-12T00:00:00"/>
    <n v="0"/>
    <m/>
    <n v="0"/>
    <n v="0"/>
    <d v="2024-07-12T00:00:00"/>
    <s v="COP"/>
    <n v="223488"/>
    <n v="0"/>
    <n v="223488"/>
    <n v="940946"/>
    <s v=""/>
  </r>
  <r>
    <s v="107136646"/>
    <s v="IZ10-LSA1-FOR"/>
    <s v="FORM00001"/>
    <x v="3"/>
    <s v="MAQUINA EMBUTE  INTERMITENTEMENTE"/>
    <s v="CTEC NOTI MACO MOVM NLIQ PREC"/>
    <s v="100"/>
    <s v="COORMTTO"/>
    <s v="ZAVE"/>
    <s v="Z17"/>
    <s v="IZ10"/>
    <s v="COORDI19"/>
    <s v="1202626427"/>
    <s v="OEJE NPSP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10:00"/>
    <s v=""/>
    <s v=""/>
    <s v=""/>
    <s v=""/>
    <s v="24:00:00"/>
    <s v="08:36:00"/>
    <s v="06:00:00"/>
    <s v="05:37:27"/>
    <s v="00:00:00"/>
    <s v="12:50:00"/>
    <s v=""/>
    <s v="A"/>
    <s v=""/>
    <s v=""/>
    <s v=""/>
    <s v=""/>
    <s v="IZEMCARVAJAL"/>
    <s v=""/>
    <s v=""/>
    <s v="OR000107136646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7-10T00:00:00"/>
    <d v="2024-05-11T00:00:00"/>
    <d v="2024-05-11T00:00:00"/>
    <n v="723456"/>
    <n v="0"/>
    <m/>
    <m/>
    <d v="2024-07-09T00:00:00"/>
    <d v="2024-05-11T00:00:00"/>
    <m/>
    <d v="2024-07-10T00:00:00"/>
    <d v="2024-05-11T00:00:00"/>
    <d v="2024-05-11T00:00:00"/>
    <d v="2024-07-10T00:00:00"/>
    <n v="0"/>
    <m/>
    <n v="0"/>
    <n v="0"/>
    <d v="2024-07-10T00:00:00"/>
    <s v="COP"/>
    <n v="723457"/>
    <n v="0"/>
    <n v="723457"/>
    <n v="723456"/>
    <s v=""/>
  </r>
  <r>
    <s v="107329419"/>
    <s v="IZ10-LSA1-FOR"/>
    <s v="FORM00001"/>
    <x v="3"/>
    <s v="SENSOR LECTOR MARIPOSA ESLABON"/>
    <s v="CTEC NOTI MACO MOVM NLIQ PREC"/>
    <s v="100"/>
    <s v="COORMTTO"/>
    <s v="ZAVE"/>
    <s v="Z17"/>
    <s v="IZ10"/>
    <s v="COORDI19"/>
    <s v="1202672084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2:30:00"/>
    <s v=""/>
    <s v=""/>
    <s v=""/>
    <s v=""/>
    <s v="24:00:00"/>
    <s v="06:30:00"/>
    <s v="06:00:00"/>
    <s v="05:49:18"/>
    <s v="00:00:00"/>
    <s v="02:15:00"/>
    <s v=""/>
    <s v="A"/>
    <s v=""/>
    <s v=""/>
    <s v=""/>
    <s v=""/>
    <s v="IZEMCARVAJAL"/>
    <s v=""/>
    <s v=""/>
    <s v="OR00010732941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8-06T00:00:00"/>
    <d v="2024-08-06T00:00:00"/>
    <d v="2024-08-06T00:00:00"/>
    <n v="644920"/>
    <n v="0"/>
    <m/>
    <m/>
    <d v="2024-08-06T00:00:00"/>
    <d v="2024-08-06T00:00:00"/>
    <m/>
    <d v="2024-08-06T00:00:00"/>
    <m/>
    <d v="2024-08-06T00:00:00"/>
    <d v="2024-08-09T00:00:00"/>
    <n v="0"/>
    <m/>
    <n v="0"/>
    <n v="0"/>
    <d v="2024-08-06T00:00:00"/>
    <s v="COP"/>
    <n v="644919"/>
    <n v="0"/>
    <n v="644919"/>
    <n v="644920"/>
    <s v=""/>
  </r>
  <r>
    <s v="107320120"/>
    <s v="IZ10-LSA1-FOR"/>
    <s v="20388054"/>
    <x v="4"/>
    <s v="DAÑO DEL CABEZAL DE EMBUTIDO"/>
    <s v="CTEC NOTI MACO MOVM NLIQ PREC"/>
    <s v="100"/>
    <s v="COORMTTO"/>
    <s v="ZAVE"/>
    <s v="Z17"/>
    <s v="IZ10"/>
    <s v="COORDI13"/>
    <s v="1202669591"/>
    <s v="OK  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06:00:00"/>
    <s v="14:00:00"/>
    <s v="19:23:41"/>
    <s v="00:00:00"/>
    <s v="06:00:00"/>
    <s v=""/>
    <s v="A"/>
    <s v=""/>
    <s v="Juan Neustadtel"/>
    <s v=""/>
    <s v=""/>
    <s v="EXIZACMERINO"/>
    <s v=""/>
    <s v=""/>
    <s v="OR000107320120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4-08-02T00:00:00"/>
    <d v="2024-07-31T00:00:00"/>
    <d v="2024-07-31T00:00:00"/>
    <n v="2289477"/>
    <n v="0"/>
    <m/>
    <m/>
    <d v="2024-07-31T00:00:00"/>
    <d v="2024-07-31T00:00:00"/>
    <m/>
    <d v="2024-08-01T00:00:00"/>
    <m/>
    <d v="2024-07-31T00:00:00"/>
    <d v="2024-08-01T00:00:00"/>
    <n v="0"/>
    <m/>
    <n v="0"/>
    <n v="0"/>
    <d v="2024-08-01T00:00:00"/>
    <s v="COP"/>
    <n v="1859004"/>
    <n v="0"/>
    <n v="1859004"/>
    <n v="2289477"/>
    <s v=""/>
  </r>
  <r>
    <s v="107311401"/>
    <s v="IZ10-LJA1-EMP-EMP2"/>
    <s v="20183406"/>
    <x v="1"/>
    <s v="DAÑO EN SENSOR"/>
    <s v="CTEC NOTI MACO MOVM NLIQ PREC"/>
    <s v="100"/>
    <s v="ELECTINT"/>
    <s v="ZAVE"/>
    <s v="Z17"/>
    <s v="IZ10"/>
    <s v="COORDI13"/>
    <s v="1202667343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05:00"/>
    <s v=""/>
    <s v=""/>
    <s v=""/>
    <s v=""/>
    <s v="24:00:00"/>
    <s v="06:00:00"/>
    <s v="06:00:00"/>
    <s v="20:38:23"/>
    <s v="00:00:00"/>
    <s v="06:00:00"/>
    <s v=""/>
    <s v="B"/>
    <s v=""/>
    <s v="Juan Nustadtel"/>
    <s v=""/>
    <s v=""/>
    <s v="EXIZACMERINO"/>
    <s v=""/>
    <s v=""/>
    <s v="OR000107311401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4-07-26T00:00:00"/>
    <d v="2024-07-26T00:00:00"/>
    <d v="2024-07-26T00:00:00"/>
    <n v="964588"/>
    <n v="0"/>
    <m/>
    <m/>
    <d v="2024-07-26T00:00:00"/>
    <d v="2024-07-26T00:00:00"/>
    <m/>
    <d v="2024-07-26T00:00:00"/>
    <m/>
    <d v="2024-07-26T00:00:00"/>
    <d v="2024-07-26T00:00:00"/>
    <n v="0"/>
    <m/>
    <n v="0"/>
    <n v="0"/>
    <d v="2024-07-26T00:00:00"/>
    <s v="COP"/>
    <n v="735000"/>
    <n v="0"/>
    <n v="735000"/>
    <n v="964588"/>
    <s v=""/>
  </r>
  <r>
    <s v="107311363"/>
    <s v="IZ10-LSC1-EMB"/>
    <s v="20388176"/>
    <x v="5"/>
    <s v="GANCHO REVIENTA LA TRIPA"/>
    <s v="CTEC NOTI MACO MOVM NLIQ PREC"/>
    <s v="100"/>
    <s v="COORMTTO"/>
    <s v="ZAVE"/>
    <s v="Z17"/>
    <s v="IZ10"/>
    <s v="COORDI13"/>
    <s v="1202667331"/>
    <s v="OK  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15:00:00"/>
    <s v="06:00:00"/>
    <s v="09:54:28"/>
    <s v="00:00:00"/>
    <s v="06:00:00"/>
    <s v=""/>
    <s v="B"/>
    <s v=""/>
    <s v="PROPASOL S.A.S"/>
    <s v=""/>
    <s v=""/>
    <s v="IZLMORTIZ"/>
    <s v=""/>
    <s v=""/>
    <s v="OR00010731136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7-26T00:00:00"/>
    <d v="2024-07-26T00:00:00"/>
    <d v="2024-07-26T00:00:00"/>
    <n v="451948"/>
    <n v="0"/>
    <m/>
    <m/>
    <d v="2024-07-26T00:00:00"/>
    <d v="2024-07-26T00:00:00"/>
    <m/>
    <d v="2024-08-06T00:00:00"/>
    <m/>
    <d v="2024-07-26T00:00:00"/>
    <d v="2024-08-06T00:00:00"/>
    <n v="0"/>
    <m/>
    <n v="0"/>
    <n v="0"/>
    <d v="2024-07-26T00:00:00"/>
    <s v="COP"/>
    <n v="52468"/>
    <n v="0"/>
    <n v="52468"/>
    <n v="451948"/>
    <s v=""/>
  </r>
  <r>
    <s v="107264302"/>
    <s v="IZ10-LSC1-EMB"/>
    <s v="20388176"/>
    <x v="5"/>
    <s v="FALLO DE MODULO"/>
    <s v="CTEC NOTI MACO MOVM NLIQ PREC"/>
    <s v="100"/>
    <s v="COORMTTO"/>
    <s v="ZAVE"/>
    <s v="Z17"/>
    <s v="IZ10"/>
    <s v="COORDI13"/>
    <s v="1202654707"/>
    <s v="OEJE NPSP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4:50:00"/>
    <s v=""/>
    <s v=""/>
    <s v=""/>
    <s v=""/>
    <s v="24:00:00"/>
    <s v="07:00:00"/>
    <s v="06:00:00"/>
    <s v="01:38:23"/>
    <s v="00:00:00"/>
    <s v="14:00:00"/>
    <s v=""/>
    <s v="B"/>
    <s v=""/>
    <s v="PROPASOL S.A.S"/>
    <s v=""/>
    <s v=""/>
    <s v="IZCAPIEDRAHI"/>
    <s v=""/>
    <s v=""/>
    <s v="OR000107264302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7-05T00:00:00"/>
    <d v="2024-07-03T00:00:00"/>
    <d v="2024-07-03T00:00:00"/>
    <n v="1295386"/>
    <n v="0"/>
    <m/>
    <m/>
    <d v="2024-07-03T00:00:00"/>
    <d v="2024-07-03T00:00:00"/>
    <m/>
    <d v="2024-07-05T00:00:00"/>
    <m/>
    <d v="2024-07-03T00:00:00"/>
    <d v="2024-07-05T00:00:00"/>
    <n v="0"/>
    <m/>
    <n v="0"/>
    <n v="0"/>
    <d v="2024-07-05T00:00:00"/>
    <s v="COP"/>
    <n v="1295386"/>
    <n v="0"/>
    <n v="1295386"/>
    <n v="1295386"/>
    <s v=""/>
  </r>
  <r>
    <s v="107315930"/>
    <s v="IZ10-LSC1-EMB"/>
    <s v="20388176"/>
    <x v="5"/>
    <s v="LA MÁQUINA ESTA REVENTANDO LA TRIPA"/>
    <s v="CTEC NOTI KKMP NLIQ PREC"/>
    <s v="100"/>
    <s v="MECANINT"/>
    <s v="ZAVE"/>
    <s v="Z17"/>
    <s v="IZ10"/>
    <s v="COORDI13"/>
    <s v="1202668547"/>
    <s v="OK  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14:00:00"/>
    <s v="00:00:00"/>
    <s v="21:45:58"/>
    <s v="00:00:00"/>
    <s v="06:00:00"/>
    <s v=""/>
    <s v="B"/>
    <s v=""/>
    <s v="PROPASOL S.A.S"/>
    <s v=""/>
    <s v=""/>
    <s v="EXIZACMERINO"/>
    <s v=""/>
    <s v=""/>
    <s v="OR000107315930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7-29T00:00:00"/>
    <d v="2024-07-29T00:00:00"/>
    <d v="2024-07-29T00:00:00"/>
    <n v="382644"/>
    <n v="0"/>
    <m/>
    <m/>
    <d v="2024-07-29T00:00:00"/>
    <d v="2024-07-29T00:00:00"/>
    <m/>
    <d v="2024-07-29T00:00:00"/>
    <m/>
    <d v="2024-07-29T00:00:00"/>
    <d v="2024-07-29T00:00:00"/>
    <n v="0"/>
    <m/>
    <n v="0"/>
    <n v="0"/>
    <d v="2024-07-29T00:00:00"/>
    <s v="COP"/>
    <n v="0"/>
    <n v="0"/>
    <n v="0"/>
    <n v="382644"/>
    <s v=""/>
  </r>
  <r>
    <s v="107300276"/>
    <s v="IZ10-LJA1-EMP-EMP2"/>
    <s v="20183406"/>
    <x v="1"/>
    <s v="SENSOR PLANCHA FORMADO SUPE DESCALIBRADO"/>
    <s v="CTEC NOTI KKMP NLIQ PREC"/>
    <s v="100"/>
    <s v="COORMTTO"/>
    <s v="ZAVE"/>
    <s v="Z17"/>
    <s v="IZ10"/>
    <s v="COORDI13"/>
    <s v="1202664557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2:30:00"/>
    <s v=""/>
    <s v=""/>
    <s v=""/>
    <s v=""/>
    <s v="24:00:00"/>
    <s v="07:00:00"/>
    <s v="06:00:00"/>
    <s v="05:04:10"/>
    <s v="00:00:00"/>
    <s v="01:50:00"/>
    <s v=""/>
    <s v="B"/>
    <s v=""/>
    <s v="Juan Nustadtel"/>
    <s v=""/>
    <s v=""/>
    <s v="IZEMCARVAJAL"/>
    <s v=""/>
    <s v=""/>
    <s v="OR000107300276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7-24T00:00:00"/>
    <d v="2024-07-23T00:00:00"/>
    <d v="2024-07-23T00:00:00"/>
    <n v="160222"/>
    <n v="0"/>
    <m/>
    <m/>
    <d v="2024-07-23T00:00:00"/>
    <d v="2024-07-23T00:00:00"/>
    <m/>
    <d v="2024-07-23T00:00:00"/>
    <m/>
    <d v="2024-07-23T00:00:00"/>
    <d v="2024-07-23T00:00:00"/>
    <n v="0"/>
    <m/>
    <n v="0"/>
    <n v="0"/>
    <d v="2024-07-23T00:00:00"/>
    <s v="COP"/>
    <n v="160222"/>
    <n v="0"/>
    <n v="160222"/>
    <n v="160222"/>
    <s v=""/>
  </r>
  <r>
    <s v="107284563"/>
    <s v="IZ10-LSA1-FOR"/>
    <s v="FORM00002"/>
    <x v="6"/>
    <s v="DAÑO ACOPLE DE MANGUERA ALIMENTADORA"/>
    <s v="CTEC NOTI KKMP NLIQ PREC"/>
    <s v="100"/>
    <s v="COORMTTO"/>
    <s v="ZAVE"/>
    <s v="Z17"/>
    <s v="IZ10"/>
    <s v="COORDI13"/>
    <s v="1202660843"/>
    <s v="OK   NPSP"/>
    <s v="505001603"/>
    <s v=""/>
    <s v="EXIZACMERI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6:00:00"/>
    <s v="14:00:00"/>
    <s v="21:33:32"/>
    <s v="00:00:00"/>
    <s v="14:00:00"/>
    <s v=""/>
    <s v="A"/>
    <s v=""/>
    <s v=""/>
    <s v=""/>
    <s v=""/>
    <s v="EXIZACMERINO"/>
    <s v=""/>
    <s v=""/>
    <s v="OR000107284563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4-07-16T00:00:00"/>
    <d v="2024-07-15T00:00:00"/>
    <d v="2024-07-15T00:00:00"/>
    <n v="143492"/>
    <n v="0"/>
    <m/>
    <m/>
    <d v="2024-07-15T00:00:00"/>
    <d v="2024-07-15T00:00:00"/>
    <m/>
    <d v="2024-07-15T00:00:00"/>
    <m/>
    <d v="2024-07-15T00:00:00"/>
    <d v="2024-07-15T00:00:00"/>
    <n v="0"/>
    <m/>
    <n v="0"/>
    <n v="0"/>
    <d v="2024-07-15T00:00:00"/>
    <s v="COP"/>
    <n v="0"/>
    <n v="0"/>
    <n v="0"/>
    <n v="143492"/>
    <s v=""/>
  </r>
  <r>
    <s v="107284558"/>
    <s v="IZ10-LSC1-EMB"/>
    <s v="20388176"/>
    <x v="5"/>
    <s v="MAL CLIPADO"/>
    <s v="CTEC NOTI KKMP NLIQ PREC"/>
    <s v="100"/>
    <s v="COORMTTO"/>
    <s v="ZAVE"/>
    <s v="Z17"/>
    <s v="IZ10"/>
    <s v="COORDI13"/>
    <s v="1202660818"/>
    <s v="OK  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5:00"/>
    <s v=""/>
    <s v=""/>
    <s v=""/>
    <s v=""/>
    <s v="24:00:00"/>
    <s v="00:00:00"/>
    <s v="00:00:00"/>
    <s v="16:28:38"/>
    <s v="00:00:00"/>
    <s v="15:00:00"/>
    <s v=""/>
    <s v="B"/>
    <s v=""/>
    <s v="PROPASOL S.A.S"/>
    <s v=""/>
    <s v=""/>
    <s v="EXIZACMERINO"/>
    <s v=""/>
    <s v=""/>
    <s v="OR000107284558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7-15T00:00:00"/>
    <d v="2024-07-15T00:00:00"/>
    <d v="2024-07-15T00:00:00"/>
    <n v="76529"/>
    <n v="0"/>
    <m/>
    <m/>
    <d v="2024-07-15T00:00:00"/>
    <d v="2024-07-15T00:00:00"/>
    <m/>
    <d v="2024-07-18T00:00:00"/>
    <m/>
    <d v="2024-07-15T00:00:00"/>
    <d v="2024-07-18T00:00:00"/>
    <n v="0"/>
    <m/>
    <n v="0"/>
    <n v="0"/>
    <d v="2024-07-15T00:00:00"/>
    <s v="COP"/>
    <n v="0"/>
    <n v="0"/>
    <n v="0"/>
    <n v="76529"/>
    <s v=""/>
  </r>
  <r>
    <s v="107272869"/>
    <s v="IZ10-LSA1-FOR"/>
    <s v="20425542"/>
    <x v="0"/>
    <s v="TORNILLO DE CABEZAL TORCIDO"/>
    <s v="CTEC NOTI KKMP NLIQ PREC"/>
    <s v="100"/>
    <s v="COORMTTO"/>
    <s v="ZAVE"/>
    <s v="Z17"/>
    <s v="IZ10"/>
    <s v="COORDI13"/>
    <s v="1202657223"/>
    <s v="OK"/>
    <s v="505003097"/>
    <s v=""/>
    <s v="IZCAPIEDRAHI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40:00"/>
    <s v=""/>
    <s v=""/>
    <s v=""/>
    <s v=""/>
    <s v="24:00:00"/>
    <s v="15:40:00"/>
    <s v="14:55:00"/>
    <s v="17:51:36"/>
    <s v="00:00:00"/>
    <s v="14:55:00"/>
    <s v=""/>
    <s v="B"/>
    <s v=""/>
    <s v="Juan Neustadtel"/>
    <s v=""/>
    <s v=""/>
    <s v="IZLMORTIZ"/>
    <s v=""/>
    <s v=""/>
    <s v="OR000107272869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4-07-08T00:00:00"/>
    <d v="2024-07-08T00:00:00"/>
    <d v="2024-07-08T00:00:00"/>
    <n v="143493"/>
    <n v="0"/>
    <m/>
    <m/>
    <d v="2024-07-09T00:00:00"/>
    <d v="2024-07-08T00:00:00"/>
    <m/>
    <d v="2024-07-09T00:00:00"/>
    <m/>
    <d v="2024-07-08T00:00:00"/>
    <d v="2024-07-10T00:00:00"/>
    <n v="0"/>
    <m/>
    <n v="0"/>
    <n v="0"/>
    <d v="2024-07-08T00:00:00"/>
    <s v="COP"/>
    <n v="0"/>
    <n v="0"/>
    <n v="0"/>
    <n v="143493"/>
    <s v=""/>
  </r>
  <r>
    <s v="107272865"/>
    <s v="IZ10-LSC1-EMB"/>
    <s v="20388176"/>
    <x v="5"/>
    <s v="RACOR  CUCHILLA REVENTADO"/>
    <s v="CTEC NOTI KKMP NLIQ PREC"/>
    <s v="100"/>
    <s v="COORMTTO"/>
    <s v="ZAVE"/>
    <s v="Z17"/>
    <s v="IZ10"/>
    <s v="COORDI13"/>
    <s v="1202657219"/>
    <s v="OK   NPSP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7:15:00"/>
    <s v=""/>
    <s v=""/>
    <s v=""/>
    <s v=""/>
    <s v="24:00:00"/>
    <s v="17:15:00"/>
    <s v="17:00:00"/>
    <s v="17:08:19"/>
    <s v="00:00:00"/>
    <s v="17:00:00"/>
    <s v=""/>
    <s v="B"/>
    <s v=""/>
    <s v="PROPASOL S.A.S"/>
    <s v=""/>
    <s v=""/>
    <s v="IZCAPIEDRAHI"/>
    <s v=""/>
    <s v=""/>
    <s v="OR000107272865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7-08T00:00:00"/>
    <d v="2024-07-08T00:00:00"/>
    <d v="2024-07-08T00:00:00"/>
    <n v="32281"/>
    <n v="0"/>
    <m/>
    <m/>
    <d v="2024-07-09T00:00:00"/>
    <d v="2024-07-08T00:00:00"/>
    <m/>
    <d v="2024-07-09T00:00:00"/>
    <m/>
    <d v="2024-07-08T00:00:00"/>
    <d v="2024-07-09T00:00:00"/>
    <n v="0"/>
    <m/>
    <n v="0"/>
    <n v="0"/>
    <d v="2024-07-08T00:00:00"/>
    <s v="COP"/>
    <n v="0"/>
    <n v="0"/>
    <n v="0"/>
    <n v="32281"/>
    <s v=""/>
  </r>
  <r>
    <s v="107261226"/>
    <s v="IZ10-LSA1-FOR"/>
    <s v="FORM00002"/>
    <x v="6"/>
    <s v="CAJA RETORCEDORA FRENADA NL 2"/>
    <s v="CTEC NOTI KKMP NLIQ PREC"/>
    <s v="100"/>
    <s v="COORTU01"/>
    <s v="ZAVE"/>
    <s v="Z17"/>
    <s v="IZ10"/>
    <s v="COORDI16"/>
    <s v="1202653824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0:40:00"/>
    <s v=""/>
    <s v=""/>
    <s v=""/>
    <s v=""/>
    <s v="24:00:00"/>
    <s v="22:00:00"/>
    <s v="08:00:00"/>
    <s v="10:45:47"/>
    <s v="00:00:00"/>
    <s v="10:30:00"/>
    <s v=""/>
    <s v="A"/>
    <s v=""/>
    <s v=""/>
    <s v=""/>
    <s v=""/>
    <s v="IZLMORTIZ"/>
    <s v=""/>
    <s v=""/>
    <s v="OR000107261226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7-02T00:00:00"/>
    <d v="2024-07-02T00:00:00"/>
    <d v="2024-07-02T00:00:00"/>
    <n v="76527"/>
    <n v="0"/>
    <m/>
    <m/>
    <d v="2024-07-02T00:00:00"/>
    <d v="2024-07-02T00:00:00"/>
    <m/>
    <d v="2024-07-03T00:00:00"/>
    <d v="2024-07-02T00:00:00"/>
    <d v="2024-07-02T00:00:00"/>
    <d v="2024-07-03T00:00:00"/>
    <n v="0"/>
    <m/>
    <n v="0"/>
    <n v="0"/>
    <d v="2024-07-02T00:00:00"/>
    <s v="COP"/>
    <n v="0"/>
    <n v="0"/>
    <n v="0"/>
    <n v="76527"/>
    <s v=""/>
  </r>
  <r>
    <s v="107299203"/>
    <s v="IZ10-LSC1-EMB"/>
    <s v="20388176"/>
    <x v="5"/>
    <s v="FALLO MÓDULO ENTRADA/SALIDA 02901/02902"/>
    <s v="CTEC NOTI FENA MACO MOVM NLIQ PREC"/>
    <s v="100"/>
    <s v="COORTU01"/>
    <s v="ZAVE"/>
    <s v="Z17"/>
    <s v="IZ10"/>
    <s v="COORDI13"/>
    <s v="1202664375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10:01:00"/>
    <s v="06:00:00"/>
    <s v="13:15:04"/>
    <s v="00:00:00"/>
    <s v="06:00:00"/>
    <s v=""/>
    <s v="B"/>
    <s v=""/>
    <s v="PROPASOL S.A.S"/>
    <s v=""/>
    <s v=""/>
    <s v="EXIZACMERINO"/>
    <s v=""/>
    <s v=""/>
    <s v="OR00010729920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7-24T00:00:00"/>
    <d v="2024-07-22T00:00:00"/>
    <d v="2024-07-22T00:00:00"/>
    <n v="2339538"/>
    <n v="0"/>
    <m/>
    <m/>
    <d v="2024-07-22T00:00:00"/>
    <d v="2024-07-22T00:00:00"/>
    <m/>
    <d v="2024-07-23T00:00:00"/>
    <d v="2024-07-22T00:00:00"/>
    <d v="2024-07-22T00:00:00"/>
    <d v="2024-08-10T00:00:00"/>
    <n v="0"/>
    <m/>
    <n v="0"/>
    <n v="0"/>
    <d v="2024-07-23T00:00:00"/>
    <s v="COP"/>
    <n v="2282139"/>
    <n v="0"/>
    <n v="2282139"/>
    <n v="2339538"/>
    <s v=""/>
  </r>
  <r>
    <s v="107334279"/>
    <s v="IZ10-LJA1-EMP-EMP2"/>
    <s v="20183406"/>
    <x v="1"/>
    <s v="PROBLEMAS EN EL CORTE DE TROQUEL"/>
    <s v="CTEC NOTI FENA KKMP NLIQ PREC"/>
    <s v="100"/>
    <s v="COORTU01"/>
    <s v="ZAVE"/>
    <s v="Z17"/>
    <s v="IZ10"/>
    <s v="COORDI13"/>
    <s v="1202673736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6:00:00"/>
    <s v="08:00:00"/>
    <s v="09:05:50"/>
    <s v="00:00:00"/>
    <s v="06:00:00"/>
    <s v=""/>
    <s v="B"/>
    <s v=""/>
    <s v="Juan Nustadtel"/>
    <s v=""/>
    <s v=""/>
    <s v="IZLMORTIZ"/>
    <s v=""/>
    <s v=""/>
    <s v="OR000107334279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8-10T00:00:00"/>
    <d v="2024-08-09T00:00:00"/>
    <d v="2024-08-09T00:00:00"/>
    <n v="808626"/>
    <n v="0"/>
    <m/>
    <m/>
    <d v="2024-08-09T00:00:00"/>
    <d v="2024-08-08T00:00:00"/>
    <m/>
    <d v="2024-08-12T00:00:00"/>
    <d v="2024-08-08T00:00:00"/>
    <d v="2024-08-08T00:00:00"/>
    <d v="2024-08-12T00:00:00"/>
    <n v="0"/>
    <m/>
    <n v="0"/>
    <n v="0"/>
    <d v="2024-08-09T00:00:00"/>
    <s v="COP"/>
    <n v="0"/>
    <n v="0"/>
    <n v="0"/>
    <n v="808626"/>
    <s v=""/>
  </r>
  <r>
    <s v="107302637"/>
    <s v="IZ10-LSA1-EMP"/>
    <s v="EMPA00039"/>
    <x v="7"/>
    <s v="Deficiencia de vacio en la NT"/>
    <s v="CTEC NOTI FENA KKMP NLIQ PREC"/>
    <s v="100"/>
    <s v="COORTU03"/>
    <s v="ZAVE"/>
    <s v="Z17"/>
    <s v="IZ10"/>
    <s v="COORDI13"/>
    <s v="1202664584"/>
    <s v="OEJE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6:00:00"/>
    <s v="14:00:00"/>
    <s v="11:14:37"/>
    <s v="00:00:00"/>
    <s v="05:17:31"/>
    <s v=""/>
    <s v="A"/>
    <s v=""/>
    <s v=""/>
    <s v=""/>
    <s v=""/>
    <s v="IZEMCARVAJAL"/>
    <s v=""/>
    <s v=""/>
    <s v="OR000107302637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4-07-25T00:00:00"/>
    <d v="2024-07-23T00:00:00"/>
    <d v="2024-07-24T00:00:00"/>
    <n v="135838"/>
    <n v="0"/>
    <m/>
    <m/>
    <d v="2024-07-24T00:00:00"/>
    <d v="2024-07-23T00:00:00"/>
    <m/>
    <d v="2024-07-24T00:00:00"/>
    <d v="2024-07-23T00:00:00"/>
    <d v="2024-07-23T00:00:00"/>
    <d v="2024-07-25T00:00:00"/>
    <n v="0"/>
    <m/>
    <n v="0"/>
    <n v="0"/>
    <d v="2024-07-24T00:00:00"/>
    <s v="COP"/>
    <n v="0"/>
    <n v="0"/>
    <n v="0"/>
    <n v="135838"/>
    <s v=""/>
  </r>
  <r>
    <s v="107274910"/>
    <s v="IZ10-LSA1-FOR"/>
    <s v="FORM00001"/>
    <x v="3"/>
    <s v="REVIENTE ACOPLE FUSIBLE"/>
    <s v="CTEC NOTI FENA KKMP NLIQ PREC"/>
    <s v="100"/>
    <s v="COORTU01"/>
    <s v="ZAVE"/>
    <s v="Z17"/>
    <s v="IZ10"/>
    <s v="COORDI13"/>
    <s v="1202657853"/>
    <s v="OEJE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30:00"/>
    <s v=""/>
    <s v=""/>
    <s v=""/>
    <s v=""/>
    <s v="24:00:00"/>
    <s v="14:00:00"/>
    <s v="14:00:00"/>
    <s v="07:54:55"/>
    <s v="00:00:00"/>
    <s v="13:35:00"/>
    <s v=""/>
    <s v="A"/>
    <s v=""/>
    <s v=""/>
    <s v=""/>
    <s v=""/>
    <s v="IZLMORTIZ"/>
    <s v=""/>
    <s v=""/>
    <s v="OR00010727491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7-10T00:00:00"/>
    <d v="2024-07-09T00:00:00"/>
    <d v="2024-07-09T00:00:00"/>
    <n v="264025"/>
    <n v="0"/>
    <m/>
    <m/>
    <d v="2024-07-10T00:00:00"/>
    <d v="2024-07-09T00:00:00"/>
    <m/>
    <d v="2024-07-10T00:00:00"/>
    <d v="2024-07-09T00:00:00"/>
    <d v="2024-07-09T00:00:00"/>
    <d v="2024-07-12T00:00:00"/>
    <n v="0"/>
    <m/>
    <n v="0"/>
    <n v="0"/>
    <d v="2024-07-10T00:00:00"/>
    <s v="COP"/>
    <n v="0"/>
    <n v="0"/>
    <n v="0"/>
    <n v="264025"/>
    <s v=""/>
  </r>
  <r>
    <s v="107261163"/>
    <s v="IZ10-LSA1-EMP"/>
    <s v="EMPA00039"/>
    <x v="7"/>
    <s v="CORTO CIRCUITO EN PLANCHA DE SELLADO"/>
    <s v="CTEC NOTI EDET FENA MACO MOVM NLIQ PREC"/>
    <s v="100"/>
    <s v="COORTU01"/>
    <s v="ZAVE"/>
    <s v="Z17"/>
    <s v="IZ10"/>
    <s v="COORDI16"/>
    <s v="1202653955"/>
    <s v="OEJE NPSP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00:00:00"/>
    <s v="00:00:00"/>
    <s v="10:58:24"/>
    <s v="00:00:00"/>
    <s v="13:15:00"/>
    <s v=""/>
    <s v="A"/>
    <s v=""/>
    <s v=""/>
    <s v=""/>
    <s v=""/>
    <s v="IZLMORTIZ"/>
    <s v=""/>
    <s v=""/>
    <s v="OR000107261163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4-07-02T00:00:00"/>
    <d v="2024-07-02T00:00:00"/>
    <d v="2024-07-02T00:00:00"/>
    <n v="239153"/>
    <n v="0"/>
    <m/>
    <m/>
    <d v="2024-07-02T00:00:00"/>
    <d v="2024-07-02T00:00:00"/>
    <m/>
    <d v="2024-07-03T00:00:00"/>
    <d v="2024-07-02T00:00:00"/>
    <d v="2024-07-02T00:00:00"/>
    <d v="2024-07-03T00:00:00"/>
    <n v="0"/>
    <m/>
    <n v="0"/>
    <n v="0"/>
    <d v="2024-07-02T00:00:00"/>
    <s v="COP"/>
    <n v="239153"/>
    <n v="0"/>
    <n v="239153"/>
    <n v="239153"/>
    <s v=""/>
  </r>
  <r>
    <s v="106856802"/>
    <s v="IZ10-LSA1-FOR"/>
    <s v="FORM00002"/>
    <x v="6"/>
    <s v="TRANSPORTADOR NO SINCRONIZA"/>
    <s v="CERR NOTP MACO MOVM NLIQ PREC"/>
    <s v="100"/>
    <s v="COORMTTO"/>
    <s v="ZAVE"/>
    <s v="Z17"/>
    <s v="IZ10"/>
    <s v="COORDI19"/>
    <s v="1202564198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14:00:00"/>
    <s v="14:00:00"/>
    <s v="16:01:49"/>
    <s v="00:00:00"/>
    <s v="09:50:00"/>
    <s v=""/>
    <s v="B"/>
    <s v=""/>
    <s v=""/>
    <s v=""/>
    <s v=""/>
    <s v="IZCAPIEDRAHI"/>
    <s v=""/>
    <s v=""/>
    <s v="OR00010685680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4-09T00:00:00"/>
    <m/>
    <d v="2024-01-11T00:00:00"/>
    <n v="2849013"/>
    <n v="0"/>
    <m/>
    <m/>
    <d v="2024-01-11T00:00:00"/>
    <d v="2024-01-11T00:00:00"/>
    <m/>
    <d v="2024-04-09T00:00:00"/>
    <m/>
    <d v="2024-01-11T00:00:00"/>
    <d v="2024-07-25T00:00:00"/>
    <n v="0"/>
    <m/>
    <n v="0"/>
    <n v="0"/>
    <d v="2024-04-09T00:00:00"/>
    <s v="COP"/>
    <n v="2849013"/>
    <n v="0"/>
    <n v="2849013"/>
    <n v="2849013"/>
    <s v=""/>
  </r>
  <r>
    <s v="106150115"/>
    <s v="IZ10-LSC1-EMB"/>
    <s v="20388176"/>
    <x v="5"/>
    <s v="EJE DE LA TIJERA EN MAL ESTADO"/>
    <s v="CERR NOTP MACO MOVM NLIQ PREC"/>
    <s v="100"/>
    <s v="COORMTTO"/>
    <s v="ZAVE"/>
    <s v="Z17"/>
    <s v="IZ10"/>
    <s v="COORDI19"/>
    <s v="1202392501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8:00:00"/>
    <s v="08:00:00"/>
    <s v="13:07:41"/>
    <s v="00:00:00"/>
    <s v="22:00:00"/>
    <s v=""/>
    <s v="B"/>
    <s v=""/>
    <s v="PROPASOL S.A.S"/>
    <s v=""/>
    <s v=""/>
    <s v="ACMAGONZALEZ"/>
    <s v=""/>
    <s v=""/>
    <s v="OR000106150115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6-13T00:00:00"/>
    <m/>
    <d v="2023-01-14T00:00:00"/>
    <n v="7812767"/>
    <n v="0"/>
    <m/>
    <m/>
    <d v="2023-01-14T00:00:00"/>
    <d v="2023-01-14T00:00:00"/>
    <m/>
    <d v="2023-06-15T00:00:00"/>
    <m/>
    <d v="2022-11-15T00:00:00"/>
    <d v="2023-07-01T00:00:00"/>
    <n v="0"/>
    <m/>
    <n v="0"/>
    <n v="0"/>
    <d v="2023-06-13T00:00:00"/>
    <s v="COP"/>
    <n v="7398280"/>
    <n v="0"/>
    <n v="7398280"/>
    <n v="7812767"/>
    <s v=""/>
  </r>
  <r>
    <s v="106142677"/>
    <s v="IZ10-LSC1-EMB"/>
    <s v="GRAP00017"/>
    <x v="8"/>
    <s v="SE REVIENTA LA TRIPA Y SE SUELTA EL GANC"/>
    <s v="CERR NOTP MACO MOVM NLIQ PREC"/>
    <s v="100"/>
    <s v="COORTU03"/>
    <s v="ZAVE"/>
    <s v="Z17"/>
    <s v="IZ10"/>
    <s v="COORDI19"/>
    <s v="1202390348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8:00:00"/>
    <s v="08:00:00"/>
    <s v="13:32:31"/>
    <s v="00:00:00"/>
    <s v="00:30:00"/>
    <s v=""/>
    <s v="B"/>
    <s v=""/>
    <s v=""/>
    <s v=""/>
    <s v=""/>
    <s v="ACMAGONZALEZ"/>
    <s v=""/>
    <s v=""/>
    <s v="OR00010614267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1-28T00:00:00"/>
    <m/>
    <d v="2023-01-10T00:00:00"/>
    <n v="419805"/>
    <n v="0"/>
    <m/>
    <m/>
    <d v="2023-01-10T00:00:00"/>
    <d v="2023-01-10T00:00:00"/>
    <m/>
    <d v="2023-01-30T00:00:00"/>
    <m/>
    <d v="2023-01-10T00:00:00"/>
    <d v="2023-03-01T00:00:00"/>
    <n v="0"/>
    <m/>
    <n v="0"/>
    <n v="0"/>
    <d v="2023-01-28T00:00:00"/>
    <s v="COP"/>
    <n v="8136264"/>
    <n v="0"/>
    <n v="8136264"/>
    <n v="419805"/>
    <s v=""/>
  </r>
  <r>
    <s v="105769146"/>
    <s v="IZ10-LSA1-EMP"/>
    <s v="EMPA00039"/>
    <x v="7"/>
    <s v="CUCHILLA # 2 NO CORTA - SONIDO EXTRAÑO"/>
    <s v="CERR NOTP EDET MACO MOVM NLIQ PREC PTBO"/>
    <s v="100"/>
    <s v="COORTU01"/>
    <s v="ZAVE"/>
    <s v="Z17"/>
    <s v="IZ10"/>
    <s v="COORDI19"/>
    <s v="1202304709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0:00:00"/>
    <s v="00:00:00"/>
    <s v="09:34:48"/>
    <s v="00:00:00"/>
    <s v="06:30:00"/>
    <s v=""/>
    <s v="B"/>
    <s v=""/>
    <s v=""/>
    <s v=""/>
    <s v=""/>
    <s v="ACMAGONZALEZ"/>
    <s v=""/>
    <s v=""/>
    <s v="OR000105769146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31T00:00:00"/>
    <m/>
    <d v="2022-06-14T00:00:00"/>
    <n v="1936270"/>
    <n v="0"/>
    <m/>
    <m/>
    <d v="2022-06-14T00:00:00"/>
    <d v="2022-06-14T00:00:00"/>
    <m/>
    <d v="2022-08-31T00:00:00"/>
    <d v="2022-06-14T00:00:00"/>
    <d v="2022-06-14T00:00:00"/>
    <d v="2024-02-26T00:00:00"/>
    <n v="0"/>
    <m/>
    <n v="0"/>
    <n v="0"/>
    <d v="2022-08-31T00:00:00"/>
    <s v="COP"/>
    <n v="1627849"/>
    <n v="0"/>
    <n v="1627849"/>
    <n v="1936270"/>
    <s v=""/>
  </r>
  <r>
    <s v="107098039"/>
    <s v="IZ10-LSA1-FOR"/>
    <s v="20425542"/>
    <x v="0"/>
    <s v="PEGA MECANICA EN SISTEMA DE TORCION"/>
    <s v="CERR NOTP EDET MACO MOVM NLIQ PREC"/>
    <s v="100"/>
    <s v="COORMTTO"/>
    <s v="ZAVE"/>
    <s v="Z17"/>
    <s v="IZ10"/>
    <s v="COORDI19"/>
    <s v="1202617203"/>
    <s v="OEJE NPSP"/>
    <s v="50500309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14:00:00"/>
    <s v="14:00:00"/>
    <s v="07:19:09"/>
    <s v="00:00:00"/>
    <s v="10:30:00"/>
    <s v=""/>
    <s v="B"/>
    <s v=""/>
    <s v="Juan Neustadtel"/>
    <s v=""/>
    <s v=""/>
    <s v="IZCAPIEDRAHI"/>
    <s v=""/>
    <s v=""/>
    <s v="OR00010709803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4-24T00:00:00"/>
    <m/>
    <d v="2024-04-24T00:00:00"/>
    <n v="191322"/>
    <n v="0"/>
    <m/>
    <m/>
    <d v="2024-04-24T00:00:00"/>
    <d v="2024-04-24T00:00:00"/>
    <m/>
    <d v="2024-04-25T00:00:00"/>
    <m/>
    <d v="2024-04-24T00:00:00"/>
    <d v="2024-07-25T00:00:00"/>
    <n v="0"/>
    <m/>
    <n v="0"/>
    <n v="0"/>
    <d v="2024-04-24T00:00:00"/>
    <s v="COP"/>
    <n v="191322"/>
    <n v="0"/>
    <n v="191322"/>
    <n v="191322"/>
    <s v=""/>
  </r>
  <r>
    <s v="105797960"/>
    <s v="IZ10-LSA1-FOR"/>
    <s v="FORM00002"/>
    <x v="6"/>
    <s v="DAÑO DE PIÑONES DE BOMBA"/>
    <s v="CERR NOTI MOVM NLIQ PREC PTBO"/>
    <s v="100"/>
    <s v="COORMTTO"/>
    <s v="ZAVE"/>
    <s v="Z17"/>
    <s v="IZ10"/>
    <s v="COORDI16"/>
    <s v="1202311550"/>
    <s v="OK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9:30:00"/>
    <s v=""/>
    <s v=""/>
    <s v=""/>
    <s v=""/>
    <s v="24:00:00"/>
    <s v="19:30:00"/>
    <s v="17:30:00"/>
    <s v="16:52:33"/>
    <s v="00:00:00"/>
    <s v="17:30:00"/>
    <s v=""/>
    <s v="B"/>
    <s v=""/>
    <s v=""/>
    <s v=""/>
    <s v=""/>
    <s v="ACMAGONZALEZ"/>
    <s v=""/>
    <s v=""/>
    <s v="OR00010579796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6-30T00:00:00"/>
    <d v="2022-06-30T00:00:00"/>
    <d v="2022-06-30T00:00:00"/>
    <n v="6177180"/>
    <n v="0"/>
    <m/>
    <m/>
    <d v="2022-06-30T00:00:00"/>
    <d v="2022-06-30T00:00:00"/>
    <m/>
    <d v="2022-07-06T00:00:00"/>
    <m/>
    <d v="2022-06-30T00:00:00"/>
    <d v="2024-02-26T00:00:00"/>
    <n v="0"/>
    <m/>
    <n v="0"/>
    <n v="0"/>
    <d v="2022-06-30T00:00:00"/>
    <s v="COP"/>
    <n v="4943495"/>
    <n v="0"/>
    <n v="4943495"/>
    <n v="6177180"/>
    <s v=""/>
  </r>
  <r>
    <s v="105767772"/>
    <s v="IZ10-LJA1-EMP-EMP2"/>
    <s v="20183406"/>
    <x v="1"/>
    <s v="BANDA DE SALIDA SE CORRE HACIA UN LADO"/>
    <s v="CERR NOTI MOVM NLIQ PREC PTBO"/>
    <s v="100"/>
    <s v="COORTU01"/>
    <s v="ZAVE"/>
    <s v="Z17"/>
    <s v="IZ10"/>
    <s v="COORDI19"/>
    <s v="120230435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40:00"/>
    <s v=""/>
    <s v=""/>
    <s v=""/>
    <s v=""/>
    <s v="24:00:00"/>
    <s v="11:40:00"/>
    <s v="10:00:00"/>
    <s v="15:31:26"/>
    <s v="00:00:00"/>
    <s v="10:00:00"/>
    <s v=""/>
    <s v="A"/>
    <s v=""/>
    <s v="Juan Nustadtel"/>
    <s v=""/>
    <s v=""/>
    <s v="ACMAGONZALEZ"/>
    <s v=""/>
    <s v=""/>
    <s v="OR000105767772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6-13T00:00:00"/>
    <d v="2022-06-13T00:00:00"/>
    <d v="2022-06-13T00:00:00"/>
    <n v="1109343"/>
    <n v="0"/>
    <m/>
    <m/>
    <d v="2022-06-14T00:00:00"/>
    <d v="2022-06-13T00:00:00"/>
    <m/>
    <d v="2022-06-22T00:00:00"/>
    <d v="2022-06-13T00:00:00"/>
    <d v="2022-06-13T00:00:00"/>
    <d v="2024-02-26T00:00:00"/>
    <n v="0"/>
    <m/>
    <n v="0"/>
    <n v="0"/>
    <d v="2022-06-13T00:00:00"/>
    <s v="COP"/>
    <n v="968498"/>
    <n v="0"/>
    <n v="968498"/>
    <n v="1109343"/>
    <s v=""/>
  </r>
  <r>
    <s v="105551089"/>
    <s v="IZ10-LJA1-EMP-EMP2"/>
    <s v="20183406"/>
    <x v="1"/>
    <s v="FALLO TEMPERATURA PLANCHA FORMADO"/>
    <s v="CERR NOTI MOVM NLIQ PREC PTBO"/>
    <s v="100"/>
    <s v="COORTU01"/>
    <s v="ZAVE"/>
    <s v="Z17"/>
    <s v="IZ10"/>
    <s v="COORDI16"/>
    <s v="1202251846"/>
    <s v="OK   PCAB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20:00"/>
    <s v=""/>
    <s v=""/>
    <s v=""/>
    <s v=""/>
    <s v="24:00:00"/>
    <s v="11:20:00"/>
    <s v="10:10:00"/>
    <s v="11:49:05"/>
    <s v="00:00:00"/>
    <s v="10:10:00"/>
    <s v=""/>
    <s v="B"/>
    <s v=""/>
    <s v="Juan Nustadtel"/>
    <s v=""/>
    <s v=""/>
    <s v="ACMAGONZALEZ"/>
    <s v=""/>
    <s v=""/>
    <s v="OR00010555108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2-11T00:00:00"/>
    <d v="2022-02-11T00:00:00"/>
    <d v="2022-02-11T00:00:00"/>
    <n v="1073488"/>
    <n v="0"/>
    <m/>
    <m/>
    <d v="2022-02-11T00:00:00"/>
    <d v="2022-02-11T00:00:00"/>
    <m/>
    <d v="2022-04-15T00:00:00"/>
    <d v="2022-02-11T00:00:00"/>
    <d v="2022-02-11T00:00:00"/>
    <d v="2024-02-26T00:00:00"/>
    <n v="0"/>
    <m/>
    <n v="0"/>
    <n v="0"/>
    <d v="2022-02-11T00:00:00"/>
    <s v="COP"/>
    <n v="592353"/>
    <n v="0"/>
    <n v="592353"/>
    <n v="1073488"/>
    <s v=""/>
  </r>
  <r>
    <s v="106125551"/>
    <s v="IZ10-LSA1-EMP"/>
    <s v="EMPA00005"/>
    <x v="9"/>
    <s v="DAÑO EN EL EMPAQUE DE ANTEOJO"/>
    <s v="CERR NOTI MOVM NLIQ PREC PTBO"/>
    <s v="100"/>
    <s v="COORMTTO"/>
    <s v="ZAVE"/>
    <s v="Z17"/>
    <s v="IZ10"/>
    <s v="COORDI19"/>
    <s v="1202386995"/>
    <s v="OK   NPSP"/>
    <s v="505001342"/>
    <s v=""/>
    <s v="IZACMERINO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7:00:00"/>
    <s v="06:00:00"/>
    <s v="13:54:33"/>
    <s v="00:00:00"/>
    <s v="06:00:00"/>
    <s v=""/>
    <s v="B"/>
    <s v=""/>
    <s v=""/>
    <s v=""/>
    <s v=""/>
    <s v="ACMAGONZALEZ"/>
    <s v=""/>
    <s v=""/>
    <s v="OR000106125551"/>
    <s v=""/>
    <s v=""/>
    <s v=""/>
    <s v=""/>
    <s v=""/>
    <s v=""/>
    <s v=""/>
    <s v="X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2-12-29T00:00:00"/>
    <d v="2022-12-29T00:00:00"/>
    <d v="2022-12-29T00:00:00"/>
    <n v="1812581"/>
    <n v="0"/>
    <m/>
    <m/>
    <d v="2022-12-29T00:00:00"/>
    <d v="2022-12-29T00:00:00"/>
    <m/>
    <d v="2022-12-29T00:00:00"/>
    <m/>
    <d v="2022-12-29T00:00:00"/>
    <d v="2024-02-26T00:00:00"/>
    <n v="0"/>
    <m/>
    <n v="0"/>
    <n v="0"/>
    <d v="2022-12-29T00:00:00"/>
    <s v="COP"/>
    <n v="1709775"/>
    <n v="0"/>
    <n v="1709775"/>
    <n v="1812581"/>
    <s v=""/>
  </r>
  <r>
    <s v="106515092"/>
    <s v="IZ10-LSC1-EMB"/>
    <s v="20388176"/>
    <x v="5"/>
    <s v="NO ABRE CARRO PRINCIPAL"/>
    <s v="CERR NOTI MOVM NLIQ PREC"/>
    <s v="100"/>
    <s v="COORMTTO"/>
    <s v="ZAVE"/>
    <s v="Z17"/>
    <s v="IZ10"/>
    <s v="COORDI13"/>
    <s v="1202483636"/>
    <s v="OEJE NPSP"/>
    <s v="505003051"/>
    <s v=""/>
    <s v="IZSPARRA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16:00:00"/>
    <s v="15:00:00"/>
    <s v="21:40:15"/>
    <s v="00:00:00"/>
    <s v="15:00:00"/>
    <s v=""/>
    <s v="B"/>
    <s v=""/>
    <s v="PROPASOL S.A.S"/>
    <s v=""/>
    <s v=""/>
    <s v="ACMAGONZALEZ"/>
    <s v=""/>
    <s v=""/>
    <s v="OR000106515092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7-28T00:00:00"/>
    <d v="2023-07-28T00:00:00"/>
    <d v="2023-07-28T00:00:00"/>
    <n v="401969"/>
    <n v="0"/>
    <m/>
    <m/>
    <d v="2023-07-28T00:00:00"/>
    <d v="2023-07-28T00:00:00"/>
    <m/>
    <d v="2023-07-28T00:00:00"/>
    <m/>
    <d v="2023-07-28T00:00:00"/>
    <d v="2023-09-01T00:00:00"/>
    <n v="0"/>
    <m/>
    <n v="0"/>
    <n v="0"/>
    <d v="2023-07-28T00:00:00"/>
    <s v="COP"/>
    <n v="1519847"/>
    <n v="0"/>
    <n v="1519847"/>
    <n v="401969"/>
    <s v=""/>
  </r>
  <r>
    <s v="106510927"/>
    <s v="IZ10-LSC1-EMB"/>
    <s v="20388176"/>
    <x v="5"/>
    <s v="CADENA REVENTADA"/>
    <s v="CERR NOTI MOVM NLIQ PREC"/>
    <s v="100"/>
    <s v="COORMTTO"/>
    <s v="ZAVE"/>
    <s v="Z17"/>
    <s v="IZ10"/>
    <s v="COORDI16"/>
    <s v="1202482414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40:00"/>
    <s v=""/>
    <s v=""/>
    <s v=""/>
    <s v=""/>
    <s v="24:00:00"/>
    <s v="10:30:00"/>
    <s v="06:00:00"/>
    <s v="21:28:02"/>
    <s v="00:00:00"/>
    <s v="15:20:00"/>
    <s v=""/>
    <s v="B"/>
    <s v=""/>
    <s v="PROPASOL S.A.S"/>
    <s v=""/>
    <s v=""/>
    <s v="ACMAGONZALEZ"/>
    <s v=""/>
    <s v=""/>
    <s v="OR00010651092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7-26T00:00:00"/>
    <d v="2023-07-26T00:00:00"/>
    <d v="2023-07-26T00:00:00"/>
    <n v="673887"/>
    <n v="0"/>
    <m/>
    <m/>
    <d v="2023-07-26T00:00:00"/>
    <d v="2023-07-26T00:00:00"/>
    <m/>
    <d v="2023-07-26T00:00:00"/>
    <m/>
    <d v="2023-07-26T00:00:00"/>
    <d v="2023-09-01T00:00:00"/>
    <n v="0"/>
    <m/>
    <n v="0"/>
    <n v="0"/>
    <d v="2023-07-26T00:00:00"/>
    <s v="COP"/>
    <n v="673887"/>
    <n v="0"/>
    <n v="673887"/>
    <n v="673887"/>
    <s v=""/>
  </r>
  <r>
    <s v="106672678"/>
    <s v="IZ10-LSA1-EMP"/>
    <s v="EMPA00039"/>
    <x v="7"/>
    <s v="CUCHILLA TRANSVERSAL REVENTADA"/>
    <s v="CERR NOTI MOVM NLIQ PREC"/>
    <s v="100"/>
    <s v="COORTU01"/>
    <s v="ZAVE"/>
    <s v="Z17"/>
    <s v="IZ10"/>
    <s v="COORDI19"/>
    <s v="1202525724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15:00"/>
    <s v=""/>
    <s v=""/>
    <s v=""/>
    <s v=""/>
    <s v="24:00:00"/>
    <s v="22:00:00"/>
    <s v="08:00:00"/>
    <s v="03:30:37"/>
    <s v="00:00:00"/>
    <s v="06:20:00"/>
    <s v=""/>
    <s v="A"/>
    <s v=""/>
    <s v=""/>
    <s v=""/>
    <s v=""/>
    <s v="IZJCURIBE"/>
    <s v=""/>
    <s v=""/>
    <s v="OR000106672678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10-23T00:00:00"/>
    <d v="2023-10-16T00:00:00"/>
    <d v="2023-10-16T00:00:00"/>
    <n v="3026332"/>
    <n v="0"/>
    <m/>
    <m/>
    <d v="2023-10-16T00:00:00"/>
    <d v="2023-10-16T00:00:00"/>
    <m/>
    <d v="2023-12-06T00:00:00"/>
    <d v="2023-10-16T00:00:00"/>
    <d v="2023-10-16T00:00:00"/>
    <d v="2024-04-23T00:00:00"/>
    <n v="0"/>
    <m/>
    <n v="0"/>
    <n v="0"/>
    <d v="2023-10-17T00:00:00"/>
    <s v="COP"/>
    <n v="4097707"/>
    <n v="0"/>
    <n v="4097707"/>
    <n v="3026332"/>
    <s v=""/>
  </r>
  <r>
    <s v="106601250"/>
    <s v="IZ10-LSA1-FOR"/>
    <s v="20388054"/>
    <x v="4"/>
    <s v="REVIENTE DE PALANCA EN EL SISTEMA DE EMB"/>
    <s v="CERR NOTI MOVM NLIQ PREC"/>
    <s v="100"/>
    <s v="COORMTTO"/>
    <s v="ZAVE"/>
    <s v="Z17"/>
    <s v="IZ10"/>
    <s v="COORDI19"/>
    <s v="1202507895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8:30:00"/>
    <s v=""/>
    <s v=""/>
    <s v=""/>
    <s v=""/>
    <s v="24:00:00"/>
    <s v="18:30:00"/>
    <s v="17:15:00"/>
    <s v="21:38:34"/>
    <s v="00:00:00"/>
    <s v="17:15:00"/>
    <s v=""/>
    <s v="B"/>
    <s v=""/>
    <s v="Juan Neustadtel"/>
    <s v=""/>
    <s v=""/>
    <s v="ACMAGONZALEZ"/>
    <s v=""/>
    <s v=""/>
    <s v="OR00010660125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9-11T00:00:00"/>
    <d v="2023-09-11T00:00:00"/>
    <d v="2023-09-11T00:00:00"/>
    <n v="342753"/>
    <n v="0"/>
    <m/>
    <m/>
    <d v="2023-09-11T00:00:00"/>
    <d v="2023-09-11T00:00:00"/>
    <m/>
    <d v="2023-09-11T00:00:00"/>
    <m/>
    <d v="2023-09-11T00:00:00"/>
    <d v="2023-10-01T00:00:00"/>
    <n v="0"/>
    <m/>
    <n v="0"/>
    <n v="0"/>
    <d v="2023-09-11T00:00:00"/>
    <s v="COP"/>
    <n v="342753"/>
    <n v="0"/>
    <n v="342753"/>
    <n v="342753"/>
    <s v=""/>
  </r>
  <r>
    <s v="106592360"/>
    <s v="IZ10-LSA1-FOR"/>
    <s v="FORM00002"/>
    <x v="6"/>
    <s v="FALLO ELECTRÓNICO"/>
    <s v="CERR NOTI MOVM NLIQ PREC"/>
    <s v="100"/>
    <s v="COORMTTO"/>
    <s v="ZAVE"/>
    <s v="Z17"/>
    <s v="IZ10"/>
    <s v="COORDI19"/>
    <s v="1202505157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1:00:00"/>
    <s v=""/>
    <s v=""/>
    <s v=""/>
    <s v=""/>
    <s v="24:00:00"/>
    <s v="21:00:00"/>
    <s v="15:00:00"/>
    <s v="20:31:03"/>
    <s v="00:00:00"/>
    <s v="15:00:00"/>
    <s v=""/>
    <s v="B"/>
    <s v=""/>
    <s v=""/>
    <s v=""/>
    <s v=""/>
    <s v="ACMAGONZALEZ"/>
    <s v=""/>
    <s v=""/>
    <s v="OR00010659236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9-07T00:00:00"/>
    <d v="2023-09-07T00:00:00"/>
    <d v="2023-09-06T00:00:00"/>
    <n v="5382028"/>
    <n v="0"/>
    <m/>
    <m/>
    <d v="2023-09-06T00:00:00"/>
    <d v="2023-09-06T00:00:00"/>
    <m/>
    <d v="2023-09-14T00:00:00"/>
    <m/>
    <d v="2023-09-07T00:00:00"/>
    <d v="2023-10-01T00:00:00"/>
    <n v="0"/>
    <m/>
    <n v="0"/>
    <n v="0"/>
    <d v="2023-09-07T00:00:00"/>
    <s v="COP"/>
    <n v="8955196"/>
    <n v="0"/>
    <n v="8955196"/>
    <n v="5382028"/>
    <s v=""/>
  </r>
  <r>
    <s v="106372978"/>
    <s v="IZ10-LSA1-FOR"/>
    <s v="FORM00001"/>
    <x v="3"/>
    <s v="CABLE CONEXION TRANSPORTADOR FALLA"/>
    <s v="CERR NOTI MOVM NLIQ PREC"/>
    <s v="100"/>
    <s v="COORTU01"/>
    <s v="ZAVE"/>
    <s v="Z17"/>
    <s v="IZ10"/>
    <s v="COORDI16"/>
    <s v="1202450005"/>
    <s v="OEJE NPSP"/>
    <s v="505001267"/>
    <s v=""/>
    <s v="EXIZACMERI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40:00"/>
    <s v=""/>
    <s v=""/>
    <s v=""/>
    <s v=""/>
    <s v="24:00:00"/>
    <s v="00:00:00"/>
    <s v="00:00:00"/>
    <s v="23:22:20"/>
    <s v="00:00:00"/>
    <s v="16:40:19"/>
    <s v=""/>
    <s v="B"/>
    <s v=""/>
    <s v=""/>
    <s v=""/>
    <s v=""/>
    <s v="EXIZACMERINO"/>
    <s v=""/>
    <s v=""/>
    <s v="OR00010637297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8-22T00:00:00"/>
    <d v="2023-05-17T00:00:00"/>
    <d v="2023-05-17T00:00:00"/>
    <n v="1596110"/>
    <n v="0"/>
    <m/>
    <m/>
    <d v="2023-05-17T00:00:00"/>
    <d v="2023-05-17T00:00:00"/>
    <m/>
    <d v="2023-08-22T00:00:00"/>
    <d v="2023-05-17T00:00:00"/>
    <d v="2023-05-17T00:00:00"/>
    <d v="2023-09-08T00:00:00"/>
    <n v="0"/>
    <m/>
    <n v="0"/>
    <n v="0"/>
    <d v="2023-08-22T00:00:00"/>
    <s v="COP"/>
    <n v="2231952"/>
    <n v="0"/>
    <n v="2231952"/>
    <n v="1596110"/>
    <s v=""/>
  </r>
  <r>
    <s v="107219908"/>
    <s v="IZ10-LJA1-EMP-EMP2"/>
    <s v="20183406"/>
    <x v="1"/>
    <s v="NO FUNCIONA EL POSTLOCK"/>
    <s v="CERR NOTI MOVM NLIQ PREC"/>
    <s v="100"/>
    <s v="COORTU03"/>
    <s v="ZAVE"/>
    <s v="Z17"/>
    <s v="IZ10"/>
    <s v="COORDI13"/>
    <s v="1202643597"/>
    <s v="OEJE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2:00:00"/>
    <s v=""/>
    <s v=""/>
    <s v=""/>
    <s v=""/>
    <s v="24:00:00"/>
    <s v="02:00:00"/>
    <s v="23:36:00"/>
    <s v="13:09:09"/>
    <s v="00:00:00"/>
    <s v="23:36:00"/>
    <s v=""/>
    <s v="B"/>
    <s v=""/>
    <s v="Juan Nustadtel"/>
    <s v=""/>
    <s v=""/>
    <s v="IZCAPIEDRAHI"/>
    <s v=""/>
    <s v=""/>
    <s v="OR00010721990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6-13T00:00:00"/>
    <d v="2024-06-13T00:00:00"/>
    <d v="2024-06-13T00:00:00"/>
    <n v="239153"/>
    <n v="0"/>
    <m/>
    <m/>
    <d v="2024-06-13T00:00:00"/>
    <d v="2024-06-13T00:00:00"/>
    <m/>
    <d v="2024-06-24T00:00:00"/>
    <d v="2024-06-13T00:00:00"/>
    <d v="2024-06-12T00:00:00"/>
    <d v="2024-07-25T00:00:00"/>
    <n v="0"/>
    <m/>
    <n v="0"/>
    <n v="0"/>
    <d v="2024-06-12T00:00:00"/>
    <s v="COP"/>
    <n v="2871913"/>
    <n v="0"/>
    <n v="2871913"/>
    <n v="239153"/>
    <s v=""/>
  </r>
  <r>
    <s v="105618922"/>
    <s v="IZ10-LAV1"/>
    <s v="20091108"/>
    <x v="2"/>
    <s v="FORMADORA20091108  CHUMACERA REVENTADA"/>
    <s v="CERR NOTI EDET MACO MOVM NLIQ PREC PTBO"/>
    <s v="100"/>
    <s v="COORMTTO"/>
    <s v="ZAVE"/>
    <s v="Z17"/>
    <s v="IZ10"/>
    <s v="COORDI19"/>
    <s v="1202268012"/>
    <s v="OK"/>
    <s v="505001104"/>
    <s v=""/>
    <s v="IZJFPALACIO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06:00:00"/>
    <s v="00:00:00"/>
    <s v="21:48:19"/>
    <s v="00:00:00"/>
    <s v="18:13:00"/>
    <s v=""/>
    <s v="B"/>
    <s v=""/>
    <s v=""/>
    <s v=""/>
    <s v=""/>
    <s v="ACMAGONZALEZ"/>
    <s v=""/>
    <s v=""/>
    <s v="OR000105618922"/>
    <s v=""/>
    <s v=""/>
    <s v=""/>
    <s v=""/>
    <s v=""/>
    <s v=""/>
    <s v=""/>
    <s v="X"/>
    <s v=""/>
    <s v=""/>
    <s v="000000"/>
    <s v=""/>
    <s v=""/>
    <s v=""/>
    <s v="10FORM02"/>
    <s v=""/>
    <s v="3"/>
    <s v=""/>
    <s v=""/>
    <s v="AAIZ"/>
    <s v="GNCH"/>
    <s v=""/>
    <s v=""/>
    <s v="0"/>
    <s v=""/>
    <s v=""/>
    <s v=""/>
    <s v="30"/>
    <d v="2022-03-18T00:00:00"/>
    <d v="2022-03-18T00:00:00"/>
    <d v="2022-03-18T00:00:00"/>
    <n v="2932034"/>
    <n v="0"/>
    <m/>
    <m/>
    <d v="2022-03-18T00:00:00"/>
    <d v="2022-03-18T00:00:00"/>
    <m/>
    <d v="2022-03-18T00:00:00"/>
    <m/>
    <d v="2022-03-18T00:00:00"/>
    <d v="2024-02-26T00:00:00"/>
    <n v="0"/>
    <m/>
    <n v="0"/>
    <n v="0"/>
    <d v="2022-03-18T00:00:00"/>
    <s v="COP"/>
    <n v="2121811"/>
    <n v="0"/>
    <n v="2121811"/>
    <n v="2932034"/>
    <s v=""/>
  </r>
  <r>
    <s v="106880980"/>
    <s v="IZ10-LSA1-FOR"/>
    <s v="20388054"/>
    <x v="4"/>
    <s v="VARIADOR QUEMADO VEMAG 1"/>
    <s v="CERR NOTI MOVM NLIQ PREC"/>
    <s v="100"/>
    <s v="COORMTTO"/>
    <s v="ZAVE"/>
    <s v="Z17"/>
    <s v="IZ10"/>
    <s v="COORDI19"/>
    <s v="1202568807"/>
    <s v="OK  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7:30:00"/>
    <s v="06:00:00"/>
    <s v="05:36:07"/>
    <s v="00:00:00"/>
    <s v="06:00:00"/>
    <s v=""/>
    <s v="B"/>
    <s v=""/>
    <s v="Juan Neustadtel"/>
    <s v=""/>
    <s v=""/>
    <s v="IZCAPIEDRAHI"/>
    <s v=""/>
    <s v=""/>
    <s v="OR000106880980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4-01-22T00:00:00"/>
    <d v="2024-01-22T00:00:00"/>
    <d v="2024-01-22T00:00:00"/>
    <n v="2905830"/>
    <n v="0"/>
    <m/>
    <m/>
    <d v="2024-01-22T00:00:00"/>
    <d v="2024-01-22T00:00:00"/>
    <m/>
    <d v="2024-01-22T00:00:00"/>
    <m/>
    <d v="2024-01-22T00:00:00"/>
    <d v="2024-07-25T00:00:00"/>
    <n v="0"/>
    <m/>
    <n v="0"/>
    <n v="0"/>
    <d v="2024-01-22T00:00:00"/>
    <s v="COP"/>
    <n v="2618846"/>
    <n v="0"/>
    <n v="2618846"/>
    <n v="2905830"/>
    <s v=""/>
  </r>
  <r>
    <s v="106862237"/>
    <s v="IZ10-LJA1-EMP-EMP2"/>
    <s v="20183406"/>
    <x v="1"/>
    <s v="PIÑON BANDA DE SALIDA MALO - R&lt;(&gt;&amp;&lt;)&gt;R"/>
    <s v="CERR NOTI MOVM NLIQ PREC"/>
    <s v="100"/>
    <s v="COORTU02"/>
    <s v="ZAVE"/>
    <s v="Z17"/>
    <s v="IZ10"/>
    <s v="COORDI13"/>
    <s v="1202565268"/>
    <s v="OEJE PCAB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7:15:00"/>
    <s v=""/>
    <s v=""/>
    <s v=""/>
    <s v=""/>
    <s v="24:00:00"/>
    <s v="17:15:00"/>
    <s v="16:45:21"/>
    <s v="15:32:25"/>
    <s v="00:00:00"/>
    <s v="16:45:21"/>
    <s v=""/>
    <s v="B"/>
    <s v=""/>
    <s v="Juan Nustadtel"/>
    <s v=""/>
    <s v=""/>
    <s v="IZCAPIEDRAHI"/>
    <s v=""/>
    <s v=""/>
    <s v="OR00010686223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1-13T00:00:00"/>
    <d v="2024-01-13T00:00:00"/>
    <d v="2024-01-13T00:00:00"/>
    <n v="991556"/>
    <n v="0"/>
    <m/>
    <m/>
    <d v="2024-01-13T00:00:00"/>
    <d v="2024-01-13T00:00:00"/>
    <m/>
    <d v="2024-01-25T00:00:00"/>
    <d v="2024-01-13T00:00:00"/>
    <d v="2024-01-13T00:00:00"/>
    <d v="2024-07-25T00:00:00"/>
    <n v="0"/>
    <m/>
    <n v="0"/>
    <n v="0"/>
    <d v="2024-01-13T00:00:00"/>
    <s v="COP"/>
    <n v="689734"/>
    <n v="0"/>
    <n v="689734"/>
    <n v="991556"/>
    <s v=""/>
  </r>
  <r>
    <s v="106808717"/>
    <s v="IZ10-LSA1-EMP"/>
    <s v="EMPA00039"/>
    <x v="7"/>
    <s v="PANTALLA NO ENCIENDE"/>
    <s v="CERR NOTI MOVM NLIQ PREC"/>
    <s v="100"/>
    <s v="COORTU01"/>
    <s v="ZAVE"/>
    <s v="Z17"/>
    <s v="IZ10"/>
    <s v="COORDI19"/>
    <s v="1202558017"/>
    <s v="OEJE NPSP"/>
    <s v="505002491"/>
    <s v=""/>
    <s v="EXIZACMERINO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58:00"/>
    <s v=""/>
    <s v=""/>
    <s v=""/>
    <s v=""/>
    <s v="24:00:00"/>
    <s v="00:00:00"/>
    <s v="00:00:00"/>
    <s v="13:13:19"/>
    <s v="00:00:00"/>
    <s v="06:10:00"/>
    <s v=""/>
    <s v="A"/>
    <s v=""/>
    <s v=""/>
    <s v=""/>
    <s v=""/>
    <s v="IZCAPIEDRAHI"/>
    <s v=""/>
    <s v=""/>
    <s v="OR000106808717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4-03-30T00:00:00"/>
    <d v="2023-12-26T00:00:00"/>
    <d v="2023-12-26T00:00:00"/>
    <n v="8695931"/>
    <n v="0"/>
    <m/>
    <m/>
    <d v="2023-12-26T00:00:00"/>
    <d v="2023-12-26T00:00:00"/>
    <m/>
    <d v="2024-03-30T00:00:00"/>
    <d v="2023-12-26T00:00:00"/>
    <d v="2023-12-26T00:00:00"/>
    <d v="2024-07-25T00:00:00"/>
    <n v="0"/>
    <m/>
    <n v="0"/>
    <n v="0"/>
    <d v="2024-03-30T00:00:00"/>
    <s v="COP"/>
    <n v="21935603"/>
    <n v="0"/>
    <n v="21935603"/>
    <n v="8695931"/>
    <s v=""/>
  </r>
  <r>
    <s v="106910229"/>
    <s v="IZ10-LSA1-FOR"/>
    <s v="FORM00002"/>
    <x v="6"/>
    <s v="SENSOR DE LLENADO AVERIADO"/>
    <s v="CERR NOTI MOVM NLIQ PREC"/>
    <s v="100"/>
    <s v="COORMTTO"/>
    <s v="ZAVE"/>
    <s v="Z17"/>
    <s v="IZ10"/>
    <s v="COORDI19"/>
    <s v="1202574576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0:45:00"/>
    <s v=""/>
    <s v=""/>
    <s v=""/>
    <s v=""/>
    <s v="24:00:00"/>
    <s v="10:45:00"/>
    <s v="10:00:00"/>
    <s v="13:45:20"/>
    <s v="00:00:00"/>
    <s v="10:00:00"/>
    <s v=""/>
    <s v="B"/>
    <s v=""/>
    <s v=""/>
    <s v=""/>
    <s v=""/>
    <s v="IZCAPIEDRAHI"/>
    <s v=""/>
    <s v=""/>
    <s v="OR00010691022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2-01T00:00:00"/>
    <d v="2024-02-01T00:00:00"/>
    <d v="2024-02-01T00:00:00"/>
    <n v="420980"/>
    <n v="0"/>
    <m/>
    <m/>
    <d v="2024-02-01T00:00:00"/>
    <d v="2024-02-01T00:00:00"/>
    <m/>
    <d v="2024-02-13T00:00:00"/>
    <m/>
    <d v="2024-02-01T00:00:00"/>
    <d v="2024-07-25T00:00:00"/>
    <n v="0"/>
    <m/>
    <n v="0"/>
    <n v="0"/>
    <d v="2024-02-01T00:00:00"/>
    <s v="COP"/>
    <n v="420981"/>
    <n v="0"/>
    <n v="420981"/>
    <n v="420980"/>
    <s v=""/>
  </r>
  <r>
    <s v="105703219"/>
    <s v="IZ10-LAV1"/>
    <s v="20091108"/>
    <x v="2"/>
    <s v="RUIDO ANORMAL SERVO MOTOR TRANSPORTADOR"/>
    <s v="CERR NOTI MOVM NLIQ PREC"/>
    <s v="100"/>
    <s v="MECANINT"/>
    <s v="ZAVE"/>
    <s v="Z17"/>
    <s v="IZ10"/>
    <s v="COORDI19"/>
    <s v="1202287980"/>
    <s v="OEJE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24:00:00"/>
    <s v="24:00:00"/>
    <s v="12:27:36"/>
    <s v="00:00:00"/>
    <s v="15:00:00"/>
    <s v=""/>
    <s v="B"/>
    <s v=""/>
    <s v=""/>
    <s v=""/>
    <s v=""/>
    <s v="ACMAGONZALEZ"/>
    <s v=""/>
    <s v=""/>
    <s v="OR000105703219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08-07T00:00:00"/>
    <d v="2022-05-16T00:00:00"/>
    <d v="2022-05-06T00:00:00"/>
    <n v="3261403"/>
    <n v="0"/>
    <m/>
    <m/>
    <d v="2022-05-06T00:00:00"/>
    <d v="2022-05-06T00:00:00"/>
    <m/>
    <d v="2022-08-15T00:00:00"/>
    <m/>
    <d v="2022-05-06T00:00:00"/>
    <d v="2022-09-01T00:00:00"/>
    <n v="0"/>
    <m/>
    <n v="0"/>
    <n v="0"/>
    <d v="2022-08-07T00:00:00"/>
    <s v="COP"/>
    <n v="9424831"/>
    <n v="0"/>
    <n v="9424831"/>
    <n v="3261403"/>
    <s v=""/>
  </r>
  <r>
    <s v="106212658"/>
    <s v="IZ10-LSA1-EMP"/>
    <s v="EMPA00039"/>
    <x v="7"/>
    <s v="FALLA EN NODO # 7 PORTABOBINA INF # 1"/>
    <s v="CERR NOTI MOVM NLIQ PREC"/>
    <s v="100"/>
    <s v="COORTU02"/>
    <s v="ZAVE"/>
    <s v="Z17"/>
    <s v="IZ10"/>
    <s v="COORDI13"/>
    <s v="1202409989"/>
    <s v="OK   NPSP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1:00:00"/>
    <s v=""/>
    <s v=""/>
    <s v=""/>
    <s v=""/>
    <s v="24:00:00"/>
    <s v="06:00:00"/>
    <s v="06:00:00"/>
    <s v="21:18:42"/>
    <s v="00:00:00"/>
    <s v="15:00:00"/>
    <s v=""/>
    <s v="A"/>
    <s v=""/>
    <s v=""/>
    <s v=""/>
    <s v=""/>
    <s v="IZEMCARVAJAL"/>
    <s v=""/>
    <s v=""/>
    <s v="OR000106212658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02-23T00:00:00"/>
    <d v="2023-02-17T00:00:00"/>
    <d v="2023-02-17T00:00:00"/>
    <n v="2891808"/>
    <n v="0"/>
    <m/>
    <m/>
    <d v="2023-02-17T00:00:00"/>
    <d v="2023-02-17T00:00:00"/>
    <m/>
    <d v="2023-02-23T00:00:00"/>
    <m/>
    <d v="2023-02-17T00:00:00"/>
    <d v="2024-06-17T00:00:00"/>
    <n v="0"/>
    <m/>
    <n v="0"/>
    <n v="0"/>
    <d v="2023-02-23T00:00:00"/>
    <s v="COP"/>
    <n v="480000"/>
    <n v="0"/>
    <n v="480000"/>
    <n v="2891808"/>
    <s v=""/>
  </r>
  <r>
    <s v="105966311"/>
    <s v="IZ10-LAV1"/>
    <s v="20091108"/>
    <x v="2"/>
    <s v="DESCALIBRADO CILINDRO DE PRESIÓN TUBO SE"/>
    <s v="CERR NOTI KKMP NLIQ PREC PTBO"/>
    <s v="100"/>
    <s v="COORMTTO"/>
    <s v="ZAVE"/>
    <s v="Z17"/>
    <s v="IZ10"/>
    <s v="COORDI13"/>
    <s v="1202351850"/>
    <s v="OK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6:00:00"/>
    <s v="06:00:00"/>
    <s v="13:41:31"/>
    <s v="00:00:00"/>
    <s v="06:30:00"/>
    <s v=""/>
    <s v="B"/>
    <s v=""/>
    <s v=""/>
    <s v=""/>
    <s v=""/>
    <s v="ACMAGONZALEZ"/>
    <s v=""/>
    <s v=""/>
    <s v="OR000105966311"/>
    <s v=""/>
    <s v=""/>
    <s v=""/>
    <s v=""/>
    <s v=""/>
    <s v=""/>
    <s v=""/>
    <s v="X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09-30T00:00:00"/>
    <d v="2022-09-30T00:00:00"/>
    <d v="2022-09-30T00:00:00"/>
    <n v="704748"/>
    <n v="0"/>
    <m/>
    <m/>
    <d v="2022-09-30T00:00:00"/>
    <d v="2022-09-30T00:00:00"/>
    <m/>
    <d v="2022-09-30T00:00:00"/>
    <m/>
    <d v="2022-09-30T00:00:00"/>
    <d v="2024-02-26T00:00:00"/>
    <n v="0"/>
    <m/>
    <n v="0"/>
    <n v="0"/>
    <d v="2022-09-30T00:00:00"/>
    <s v="COP"/>
    <n v="0"/>
    <n v="0"/>
    <n v="0"/>
    <n v="704748"/>
    <s v=""/>
  </r>
  <r>
    <s v="106415846"/>
    <s v="IZ10-LSC1-EMB"/>
    <s v="20388176"/>
    <x v="5"/>
    <s v="MOTOR BANDA SALIDA PARADO"/>
    <s v="CERR NOTI MACO NLIQ PREC"/>
    <s v="100"/>
    <s v="COORMTTO"/>
    <s v="ZAVE"/>
    <s v="Z17"/>
    <s v="IZ10"/>
    <s v="COORDI13"/>
    <s v="1202460152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15:00"/>
    <s v=""/>
    <s v=""/>
    <s v=""/>
    <s v=""/>
    <s v="24:00:00"/>
    <s v="04:15:00"/>
    <s v="02:50:00"/>
    <s v="05:16:59"/>
    <s v="00:00:00"/>
    <s v="02:50:00"/>
    <s v=""/>
    <s v="B"/>
    <s v=""/>
    <s v="PROPASOL S.A.S"/>
    <s v=""/>
    <s v=""/>
    <s v="ACMAGONZALEZ"/>
    <s v=""/>
    <s v=""/>
    <s v="OR000106415846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6-08T00:00:00"/>
    <d v="2023-06-08T00:00:00"/>
    <d v="2023-06-08T00:00:00"/>
    <n v="301476"/>
    <n v="0"/>
    <m/>
    <m/>
    <d v="2023-06-08T00:00:00"/>
    <d v="2023-06-08T00:00:00"/>
    <m/>
    <d v="2023-06-08T00:00:00"/>
    <m/>
    <d v="2023-06-08T00:00:00"/>
    <d v="2023-07-01T00:00:00"/>
    <n v="0"/>
    <m/>
    <n v="0"/>
    <n v="0"/>
    <d v="2023-06-08T00:00:00"/>
    <s v="COP"/>
    <n v="5911511"/>
    <n v="0"/>
    <n v="5911511"/>
    <n v="301476"/>
    <s v=""/>
  </r>
  <r>
    <s v="105806423"/>
    <s v="IZ10-LJA1-EMP-EMP2"/>
    <s v="20183406"/>
    <x v="1"/>
    <s v="DAÑO EN EMPAQUE DE ANTEOJO"/>
    <s v="CERR NOTI MACO MOVM NLIQ PREC PTBO"/>
    <s v="100"/>
    <s v="COORMTTO"/>
    <s v="ZAVE"/>
    <s v="Z17"/>
    <s v="IZ10"/>
    <s v="COORDI16"/>
    <s v="1202313413"/>
    <s v="OK   PCAB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30:00"/>
    <s v=""/>
    <s v=""/>
    <s v=""/>
    <s v=""/>
    <s v="24:00:00"/>
    <s v="06:00:00"/>
    <s v="06:00:00"/>
    <s v="14:37:11"/>
    <s v="00:00:00"/>
    <s v="10:30:00"/>
    <s v=""/>
    <s v="A"/>
    <s v=""/>
    <s v="Juan Nustadtel"/>
    <s v=""/>
    <s v=""/>
    <s v="ACMAGONZALEZ"/>
    <s v=""/>
    <s v=""/>
    <s v="OR000105806423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7-06T00:00:00"/>
    <d v="2022-07-06T00:00:00"/>
    <d v="2022-07-06T00:00:00"/>
    <n v="4271475"/>
    <n v="0"/>
    <m/>
    <m/>
    <d v="2022-07-06T00:00:00"/>
    <d v="2022-07-06T00:00:00"/>
    <m/>
    <d v="2022-07-06T00:00:00"/>
    <m/>
    <d v="2022-07-06T00:00:00"/>
    <d v="2024-02-26T00:00:00"/>
    <n v="0"/>
    <m/>
    <n v="0"/>
    <n v="0"/>
    <d v="2022-07-06T00:00:00"/>
    <s v="COP"/>
    <n v="4168668"/>
    <n v="0"/>
    <n v="4168668"/>
    <n v="4271475"/>
    <s v=""/>
  </r>
  <r>
    <s v="105795115"/>
    <s v="IZ10-LJA1-EMP-EMP2"/>
    <s v="20183406"/>
    <x v="1"/>
    <s v="FALLO SENSOR VACIO NO ALCANZADO"/>
    <s v="CERR NOTI MACO MOVM NLIQ PREC PTBO"/>
    <s v="100"/>
    <s v="COORMTTO"/>
    <s v="ZAVE"/>
    <s v="Z17"/>
    <s v="IZ10"/>
    <s v="COORDI19"/>
    <s v="1202310789"/>
    <s v="OK"/>
    <s v="505002465"/>
    <s v=""/>
    <s v="IZEAVENDA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0:00:00"/>
    <s v="00:00:00"/>
    <s v="16:06:52"/>
    <s v="00:00:00"/>
    <s v="14:00:00"/>
    <s v=""/>
    <s v="A"/>
    <s v=""/>
    <s v="Juan Nustadtel"/>
    <s v=""/>
    <s v=""/>
    <s v="ACMAGONZALEZ"/>
    <s v=""/>
    <s v=""/>
    <s v="OR000105795115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7-06T00:00:00"/>
    <d v="2022-06-29T00:00:00"/>
    <d v="2022-06-29T00:00:00"/>
    <n v="4555425"/>
    <n v="0"/>
    <m/>
    <m/>
    <d v="2022-06-29T00:00:00"/>
    <d v="2022-06-29T00:00:00"/>
    <m/>
    <d v="2022-07-06T00:00:00"/>
    <m/>
    <d v="2022-06-29T00:00:00"/>
    <d v="2024-02-26T00:00:00"/>
    <n v="0"/>
    <m/>
    <n v="0"/>
    <n v="0"/>
    <d v="2022-07-06T00:00:00"/>
    <s v="COP"/>
    <n v="4349811"/>
    <n v="0"/>
    <n v="4349811"/>
    <n v="4555425"/>
    <s v=""/>
  </r>
  <r>
    <s v="105785821"/>
    <s v="IZ10-LSA1-FOR"/>
    <s v="FORM00001"/>
    <x v="3"/>
    <s v="Correa motor plato eslabonador Form1"/>
    <s v="CERR NOTI MACO MOVM NLIQ PREC PTBO"/>
    <s v="100"/>
    <s v="COORTU01"/>
    <s v="ZAVE"/>
    <s v="Z17"/>
    <s v="IZ10"/>
    <s v="COORDI19"/>
    <s v="1202308903"/>
    <s v="OK"/>
    <s v="505001267"/>
    <s v=""/>
    <s v="IZEAVENDA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40:00"/>
    <s v=""/>
    <s v=""/>
    <s v=""/>
    <s v=""/>
    <s v="24:00:00"/>
    <s v="14:00:00"/>
    <s v="00:00:00"/>
    <s v="14:39:49"/>
    <s v="00:00:00"/>
    <s v="06:40:00"/>
    <s v=""/>
    <s v="B"/>
    <s v=""/>
    <s v=""/>
    <s v=""/>
    <s v=""/>
    <s v="ACMAGONZALEZ"/>
    <s v=""/>
    <s v=""/>
    <s v="OR000105785821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6-26T00:00:00"/>
    <d v="2022-06-24T00:00:00"/>
    <d v="2022-06-24T00:00:00"/>
    <n v="205614"/>
    <n v="0"/>
    <m/>
    <m/>
    <d v="2022-06-24T00:00:00"/>
    <d v="2022-06-24T00:00:00"/>
    <m/>
    <d v="2022-06-26T00:00:00"/>
    <m/>
    <d v="2022-06-24T00:00:00"/>
    <d v="2024-02-26T00:00:00"/>
    <n v="0"/>
    <m/>
    <n v="0"/>
    <n v="0"/>
    <d v="2022-06-26T00:00:00"/>
    <s v="COP"/>
    <n v="31458"/>
    <n v="0"/>
    <n v="31458"/>
    <n v="205614"/>
    <s v=""/>
  </r>
  <r>
    <s v="105784724"/>
    <s v="IZ10-LSA1-FOR"/>
    <s v="FORM00001"/>
    <x v="3"/>
    <s v="Variación de peso NL17#1"/>
    <s v="CERR NOTI MACO MOVM NLIQ PREC PTBO"/>
    <s v="100"/>
    <s v="COORMTTO"/>
    <s v="ZAVE"/>
    <s v="Z17"/>
    <s v="IZ10"/>
    <s v="COORDI19"/>
    <s v="1202308708"/>
    <s v="OK   PCAB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26:00"/>
    <s v=""/>
    <s v=""/>
    <s v=""/>
    <s v=""/>
    <s v="24:00:00"/>
    <s v="06:00:00"/>
    <s v="00:00:00"/>
    <s v="21:34:26"/>
    <s v="00:00:00"/>
    <s v="14:52:00"/>
    <s v=""/>
    <s v="B"/>
    <s v=""/>
    <s v=""/>
    <s v=""/>
    <s v=""/>
    <s v="ACMAGONZALEZ"/>
    <s v=""/>
    <s v=""/>
    <s v="OR000105784724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6-23T00:00:00"/>
    <d v="2022-06-23T00:00:00"/>
    <d v="2022-06-23T00:00:00"/>
    <n v="4422947"/>
    <n v="0"/>
    <m/>
    <m/>
    <d v="2022-06-23T00:00:00"/>
    <d v="2022-06-23T00:00:00"/>
    <m/>
    <d v="2022-06-23T00:00:00"/>
    <m/>
    <d v="2022-06-23T00:00:00"/>
    <d v="2024-02-26T00:00:00"/>
    <n v="0"/>
    <m/>
    <n v="0"/>
    <n v="0"/>
    <d v="2022-06-23T00:00:00"/>
    <s v="COP"/>
    <n v="4163496"/>
    <n v="0"/>
    <n v="4163496"/>
    <n v="4422947"/>
    <s v=""/>
  </r>
  <r>
    <s v="105778636"/>
    <s v="IZ10-LJA1-EMP-EMP2"/>
    <s v="20183406"/>
    <x v="1"/>
    <s v="FALTA SINCRONIZACION CARGADOR Y VIDEOJET"/>
    <s v="CERR NOTI MACO MOVM NLIQ PREC PTBO"/>
    <s v="100"/>
    <s v="COORMTTO"/>
    <s v="ZAVE"/>
    <s v="Z17"/>
    <s v="IZ10"/>
    <s v="COORDI19"/>
    <s v="1202307287"/>
    <s v="OK"/>
    <s v="505002465"/>
    <s v=""/>
    <s v="IZEAVENDA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40:00"/>
    <s v=""/>
    <s v=""/>
    <s v=""/>
    <s v=""/>
    <s v="24:00:00"/>
    <s v="09:40:00"/>
    <s v="06:40:00"/>
    <s v="18:16:57"/>
    <s v="00:00:00"/>
    <s v="06:40:00"/>
    <s v=""/>
    <s v="A"/>
    <s v=""/>
    <s v="Juan Nustadtel"/>
    <s v=""/>
    <s v=""/>
    <s v="ACMAGONZALEZ"/>
    <s v=""/>
    <s v=""/>
    <s v="OR000105778636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6-21T00:00:00"/>
    <d v="2022-06-21T00:00:00"/>
    <d v="2022-06-21T00:00:00"/>
    <n v="616842"/>
    <n v="0"/>
    <m/>
    <m/>
    <d v="2022-06-21T00:00:00"/>
    <d v="2022-06-21T00:00:00"/>
    <m/>
    <d v="2022-07-09T00:00:00"/>
    <m/>
    <d v="2022-06-21T00:00:00"/>
    <d v="2024-02-26T00:00:00"/>
    <n v="0"/>
    <m/>
    <n v="0"/>
    <n v="0"/>
    <d v="2022-06-21T00:00:00"/>
    <s v="COP"/>
    <n v="25174387"/>
    <n v="0"/>
    <n v="25174387"/>
    <n v="616842"/>
    <s v=""/>
  </r>
  <r>
    <s v="105752058"/>
    <s v="IZ10-LSA1-EMP"/>
    <s v="EMPA00039"/>
    <x v="7"/>
    <s v="EMPA00039 FALLO CUCHILLA TRANSVERSAL #3"/>
    <s v="CERR NOTI MACO MOVM NLIQ PREC PTBO"/>
    <s v="100"/>
    <s v="COORMTTO"/>
    <s v="ZAVE"/>
    <s v="Z17"/>
    <s v="IZ10"/>
    <s v="COORDI19"/>
    <s v="1202299800"/>
    <s v="OK"/>
    <s v="505002491"/>
    <s v=""/>
    <s v="IZEAVENDANO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06:00:00"/>
    <s v="06:00:00"/>
    <s v="19:40:18"/>
    <s v="00:00:00"/>
    <s v="19:00:00"/>
    <s v=""/>
    <s v="B"/>
    <s v=""/>
    <s v=""/>
    <s v=""/>
    <s v=""/>
    <s v="ACMAGONZALEZ"/>
    <s v=""/>
    <s v=""/>
    <s v="OR000105752058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6-06T00:00:00"/>
    <d v="2022-06-02T00:00:00"/>
    <d v="2022-06-03T00:00:00"/>
    <n v="1271813"/>
    <n v="0"/>
    <m/>
    <m/>
    <d v="2022-06-03T00:00:00"/>
    <d v="2022-06-02T00:00:00"/>
    <m/>
    <d v="2022-06-06T00:00:00"/>
    <m/>
    <d v="2022-06-02T00:00:00"/>
    <d v="2024-02-26T00:00:00"/>
    <n v="0"/>
    <m/>
    <n v="0"/>
    <n v="0"/>
    <d v="2022-06-06T00:00:00"/>
    <s v="COP"/>
    <n v="860585"/>
    <n v="0"/>
    <n v="860585"/>
    <n v="1271813"/>
    <s v=""/>
  </r>
  <r>
    <s v="105748887"/>
    <s v="IZ10-LSC1-EMB"/>
    <s v="20388176"/>
    <x v="5"/>
    <s v="REVIENTE DE EJE"/>
    <s v="CERR NOTI MACO MOVM NLIQ PREC PTBO"/>
    <s v="100"/>
    <s v="JEFEMTTO"/>
    <s v="ZAVE"/>
    <s v="Z17"/>
    <s v="IZ10"/>
    <s v="COORDI16"/>
    <s v="1202298601"/>
    <s v="OK   NEJE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8:05:00"/>
    <s v=""/>
    <s v=""/>
    <s v=""/>
    <s v=""/>
    <s v="24:00:00"/>
    <s v="08:00:00"/>
    <s v="08:00:00"/>
    <s v="16:23:51"/>
    <s v="00:00:00"/>
    <s v="08:00:00"/>
    <s v=""/>
    <s v="B"/>
    <s v=""/>
    <s v="PROPASOL S.A.S"/>
    <s v=""/>
    <s v=""/>
    <s v="ACMAGONZALEZ"/>
    <s v=""/>
    <s v=""/>
    <s v="OR000105748887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6-02T00:00:00"/>
    <d v="2022-06-03T00:00:00"/>
    <d v="2022-06-01T00:00:00"/>
    <n v="13430"/>
    <n v="0"/>
    <m/>
    <m/>
    <d v="2022-06-02T00:00:00"/>
    <d v="2022-06-01T00:00:00"/>
    <m/>
    <d v="2022-06-03T00:00:00"/>
    <m/>
    <d v="2022-06-03T00:00:00"/>
    <d v="2024-02-26T00:00:00"/>
    <n v="0"/>
    <m/>
    <n v="0"/>
    <n v="0"/>
    <d v="2022-06-02T00:00:00"/>
    <s v="COP"/>
    <n v="4896"/>
    <n v="0"/>
    <n v="4896"/>
    <n v="13430"/>
    <s v=""/>
  </r>
  <r>
    <s v="105730574"/>
    <s v="IZ10-LSA1-FOR"/>
    <s v="FORM00002"/>
    <x v="6"/>
    <s v="SENSOR DE TOLVA EN CORTO"/>
    <s v="CERR NOTI MACO MOVM NLIQ PREC PTBO"/>
    <s v="100"/>
    <s v="COORTU03"/>
    <s v="ZAVE"/>
    <s v="Z17"/>
    <s v="IZ10"/>
    <s v="COORDI13"/>
    <s v="1202294606"/>
    <s v="OK"/>
    <s v="505001603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3:45:00"/>
    <s v=""/>
    <s v=""/>
    <s v=""/>
    <s v=""/>
    <s v="24:00:00"/>
    <s v="06:00:00"/>
    <s v="06:00:00"/>
    <s v="12:16:11"/>
    <s v="00:00:00"/>
    <s v="03:00:00"/>
    <s v=""/>
    <s v="B"/>
    <s v=""/>
    <s v=""/>
    <s v=""/>
    <s v=""/>
    <s v="ACMAGONZALEZ"/>
    <s v=""/>
    <s v=""/>
    <s v="OR000105730574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5-23T00:00:00"/>
    <d v="2022-05-23T00:00:00"/>
    <d v="2022-05-23T00:00:00"/>
    <n v="236117"/>
    <n v="0"/>
    <m/>
    <m/>
    <d v="2022-05-23T00:00:00"/>
    <d v="2022-05-23T00:00:00"/>
    <m/>
    <d v="2022-06-25T00:00:00"/>
    <m/>
    <d v="2022-05-23T00:00:00"/>
    <d v="2024-02-26T00:00:00"/>
    <n v="0"/>
    <m/>
    <n v="0"/>
    <n v="0"/>
    <d v="2022-05-23T00:00:00"/>
    <s v="COP"/>
    <n v="81907"/>
    <n v="0"/>
    <n v="81907"/>
    <n v="236117"/>
    <s v=""/>
  </r>
  <r>
    <s v="105875171"/>
    <s v="IZ10-LJA1-EMP-EMP2"/>
    <s v="20183406"/>
    <x v="1"/>
    <s v="CAMBIO DE EMPAQUE EN PLANCHAS DE FORMADO"/>
    <s v="CERR NOTI MACO MOVM NLIQ PREC PTBO"/>
    <s v="100"/>
    <s v="COORTU01"/>
    <s v="ZAVE"/>
    <s v="Z17"/>
    <s v="IZ10"/>
    <s v="COORDI16"/>
    <s v="1202330224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06:00:00"/>
    <s v="10:52:17"/>
    <s v="00:00:00"/>
    <s v="08:00:00"/>
    <s v=""/>
    <s v="A"/>
    <s v=""/>
    <s v="Juan Nustadtel"/>
    <s v=""/>
    <s v=""/>
    <s v="ACMAGONZALEZ"/>
    <s v=""/>
    <s v=""/>
    <s v="OR000105875171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8-11T00:00:00"/>
    <d v="2022-08-11T00:00:00"/>
    <d v="2022-08-11T00:00:00"/>
    <n v="172125"/>
    <n v="0"/>
    <m/>
    <m/>
    <d v="2022-08-11T00:00:00"/>
    <d v="2022-08-11T00:00:00"/>
    <m/>
    <d v="2022-08-13T00:00:00"/>
    <m/>
    <d v="2022-08-11T00:00:00"/>
    <d v="2024-02-26T00:00:00"/>
    <n v="0"/>
    <m/>
    <n v="0"/>
    <n v="0"/>
    <d v="2022-08-11T00:00:00"/>
    <s v="COP"/>
    <n v="337926"/>
    <n v="0"/>
    <n v="337926"/>
    <n v="172125"/>
    <s v=""/>
  </r>
  <r>
    <s v="105845500"/>
    <s v="IZ10-LSA1-EMP"/>
    <s v="EMPA00039"/>
    <x v="7"/>
    <s v="CAMBIO DE EMPAQUE"/>
    <s v="CERR NOTI MACO MOVM NLIQ PREC PTBO"/>
    <s v="100"/>
    <s v="COORMTTO"/>
    <s v="ZAVE"/>
    <s v="Z17"/>
    <s v="IZ10"/>
    <s v="COORDI16"/>
    <s v="1202323047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6:00:00"/>
    <s v="13:23:42"/>
    <s v="00:00:00"/>
    <s v="08:45:00"/>
    <s v=""/>
    <s v="B"/>
    <s v=""/>
    <s v=""/>
    <s v=""/>
    <s v=""/>
    <s v="ACMAGONZALEZ"/>
    <s v=""/>
    <s v=""/>
    <s v="OR000105845500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7-27T00:00:00"/>
    <d v="2022-07-27T00:00:00"/>
    <d v="2022-07-27T00:00:00"/>
    <n v="2086554"/>
    <n v="0"/>
    <m/>
    <m/>
    <d v="2022-07-27T00:00:00"/>
    <d v="2022-07-27T00:00:00"/>
    <m/>
    <d v="2022-07-27T00:00:00"/>
    <m/>
    <d v="2022-07-27T00:00:00"/>
    <d v="2024-02-26T00:00:00"/>
    <n v="0"/>
    <m/>
    <n v="0"/>
    <n v="0"/>
    <d v="2022-07-27T00:00:00"/>
    <s v="COP"/>
    <n v="1958045"/>
    <n v="0"/>
    <n v="1958045"/>
    <n v="2086554"/>
    <s v=""/>
  </r>
  <r>
    <s v="105835104"/>
    <s v="IZ10-LSC1-EMB"/>
    <s v="GRAP00017"/>
    <x v="8"/>
    <s v="PERFORACIÓN BARRAS DE SALCHICHÓN"/>
    <s v="CERR NOTI MACO MOVM NLIQ PREC PTBO"/>
    <s v="100"/>
    <s v="COORTU03"/>
    <s v="ZAVE"/>
    <s v="Z17"/>
    <s v="IZ10"/>
    <s v="COORDI16"/>
    <s v="1202321257"/>
    <s v="OK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06:00:00"/>
    <s v="06:00:00"/>
    <s v="15:12:55"/>
    <s v="00:00:00"/>
    <s v="22:30:00"/>
    <s v=""/>
    <s v="B"/>
    <s v=""/>
    <s v=""/>
    <s v=""/>
    <s v=""/>
    <s v="ACMAGONZALEZ"/>
    <s v=""/>
    <s v=""/>
    <s v="OR000105835104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2-09-07T00:00:00"/>
    <d v="2022-07-23T00:00:00"/>
    <d v="2022-07-23T00:00:00"/>
    <n v="1728951"/>
    <n v="0"/>
    <m/>
    <m/>
    <d v="2022-07-23T00:00:00"/>
    <d v="2022-07-23T00:00:00"/>
    <m/>
    <d v="2022-09-07T00:00:00"/>
    <m/>
    <d v="2022-07-22T00:00:00"/>
    <d v="2024-02-26T00:00:00"/>
    <n v="0"/>
    <m/>
    <n v="0"/>
    <n v="0"/>
    <d v="2022-09-07T00:00:00"/>
    <s v="COP"/>
    <n v="160556"/>
    <n v="0"/>
    <n v="160556"/>
    <n v="1728951"/>
    <s v=""/>
  </r>
  <r>
    <s v="105814329"/>
    <s v="IZ10-LSA1-FOR"/>
    <s v="FORM00002"/>
    <x v="6"/>
    <s v="PROBLEMA EN SENSOR DE TUBO DE LLENADO"/>
    <s v="CERR NOTI MACO MOVM NLIQ PREC PTBO"/>
    <s v="100"/>
    <s v="COORMTTO"/>
    <s v="ZAVE"/>
    <s v="Z17"/>
    <s v="IZ10"/>
    <s v="COORDI19"/>
    <s v="1202315604"/>
    <s v="OK"/>
    <s v="505001603"/>
    <s v=""/>
    <s v="IZEAVENDA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14:00:00"/>
    <s v="00:00:00"/>
    <s v="14:59:08"/>
    <s v="00:00:00"/>
    <s v="14:00:00"/>
    <s v=""/>
    <s v="B"/>
    <s v=""/>
    <s v=""/>
    <s v=""/>
    <s v=""/>
    <s v="ACMAGONZALEZ"/>
    <s v=""/>
    <s v=""/>
    <s v="OR000105814329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7-12T00:00:00"/>
    <d v="2022-07-11T00:00:00"/>
    <d v="2022-07-11T00:00:00"/>
    <n v="5144283"/>
    <n v="0"/>
    <m/>
    <m/>
    <d v="2022-07-11T00:00:00"/>
    <d v="2022-07-11T00:00:00"/>
    <m/>
    <d v="2022-07-12T00:00:00"/>
    <m/>
    <d v="2022-07-11T00:00:00"/>
    <d v="2024-02-26T00:00:00"/>
    <n v="0"/>
    <m/>
    <n v="0"/>
    <n v="0"/>
    <d v="2022-07-12T00:00:00"/>
    <s v="COP"/>
    <n v="4527442"/>
    <n v="0"/>
    <n v="4527442"/>
    <n v="5144283"/>
    <s v=""/>
  </r>
  <r>
    <s v="105814081"/>
    <s v="IZ10-LJA1-EMP-EMP2"/>
    <s v="20183406"/>
    <x v="1"/>
    <s v="MAL FORMADO"/>
    <s v="CERR NOTI MACO MOVM NLIQ PREC PTBO"/>
    <s v="100"/>
    <s v="COORMTTO"/>
    <s v="ZAVE"/>
    <s v="Z17"/>
    <s v="IZ10"/>
    <s v="COORDI16"/>
    <s v="1202315350"/>
    <s v="OK   PCAB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35:00"/>
    <s v=""/>
    <s v=""/>
    <s v=""/>
    <s v=""/>
    <s v="24:00:00"/>
    <s v="06:00:00"/>
    <s v="06:00:00"/>
    <s v="10:01:53"/>
    <s v="00:00:00"/>
    <s v="06:00:00"/>
    <s v=""/>
    <s v="A"/>
    <s v=""/>
    <s v="Juan Nustadtel"/>
    <s v=""/>
    <s v=""/>
    <s v="ACMAGONZALEZ"/>
    <s v=""/>
    <s v=""/>
    <s v="OR000105814081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7-11T00:00:00"/>
    <d v="2022-07-11T00:00:00"/>
    <d v="2022-07-11T00:00:00"/>
    <n v="4268399"/>
    <n v="0"/>
    <m/>
    <m/>
    <d v="2022-07-11T00:00:00"/>
    <d v="2022-07-11T00:00:00"/>
    <m/>
    <d v="2022-07-12T00:00:00"/>
    <m/>
    <d v="2022-07-11T00:00:00"/>
    <d v="2024-02-26T00:00:00"/>
    <n v="0"/>
    <m/>
    <n v="0"/>
    <n v="0"/>
    <d v="2022-07-11T00:00:00"/>
    <s v="COP"/>
    <n v="413135"/>
    <n v="0"/>
    <n v="413135"/>
    <n v="4268399"/>
    <s v=""/>
  </r>
  <r>
    <s v="105813582"/>
    <s v="IZ10-LSA1-EMP"/>
    <s v="EMPA00039"/>
    <x v="7"/>
    <s v="SELLADO DEFICIENTE"/>
    <s v="CERR NOTI MACO MOVM NLIQ PREC PTBO"/>
    <s v="100"/>
    <s v="COORTU03"/>
    <s v="ZAVE"/>
    <s v="Z17"/>
    <s v="IZ10"/>
    <s v="COORDI19"/>
    <s v="1202315277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2:15:00"/>
    <s v=""/>
    <s v=""/>
    <s v=""/>
    <s v=""/>
    <s v="24:00:00"/>
    <s v="08:00:00"/>
    <s v="08:00:00"/>
    <s v="06:47:39"/>
    <s v="00:00:00"/>
    <s v="01:10:00"/>
    <s v=""/>
    <s v="B"/>
    <s v=""/>
    <s v=""/>
    <s v=""/>
    <s v=""/>
    <s v="ACMAGONZALEZ"/>
    <s v=""/>
    <s v=""/>
    <s v="OR000105813582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7-11T00:00:00"/>
    <d v="2022-07-11T00:00:00"/>
    <d v="2022-07-11T00:00:00"/>
    <n v="2904177"/>
    <n v="0"/>
    <m/>
    <m/>
    <d v="2022-07-11T00:00:00"/>
    <d v="2022-07-11T00:00:00"/>
    <m/>
    <d v="2022-07-11T00:00:00"/>
    <m/>
    <d v="2022-07-11T00:00:00"/>
    <d v="2024-02-26T00:00:00"/>
    <n v="0"/>
    <m/>
    <n v="0"/>
    <n v="0"/>
    <d v="2022-07-11T00:00:00"/>
    <s v="COP"/>
    <n v="2571084"/>
    <n v="0"/>
    <n v="2571084"/>
    <n v="2904177"/>
    <s v=""/>
  </r>
  <r>
    <s v="105812314"/>
    <s v="IZ10-LJA1-EMP-EMP2"/>
    <s v="20183406"/>
    <x v="1"/>
    <s v="PEGA MECÁNICA EN RODILLO SUPERIOR"/>
    <s v="CERR NOTI MACO MOVM NLIQ PREC PTBO"/>
    <s v="100"/>
    <s v="COORTU01"/>
    <s v="ZAVE"/>
    <s v="Z17"/>
    <s v="IZ10"/>
    <s v="COORDI16"/>
    <s v="1202314872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30:00"/>
    <s v=""/>
    <s v=""/>
    <s v=""/>
    <s v=""/>
    <s v="24:00:00"/>
    <s v="06:00:00"/>
    <s v="06:00:00"/>
    <s v="07:09:48"/>
    <s v="00:00:00"/>
    <s v="09:15:00"/>
    <s v=""/>
    <s v="A"/>
    <s v=""/>
    <s v="Juan Nustadtel"/>
    <s v=""/>
    <s v=""/>
    <s v="ACMAGONZALEZ"/>
    <s v=""/>
    <s v=""/>
    <s v="OR000105812314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7-11T00:00:00"/>
    <d v="2022-07-09T00:00:00"/>
    <d v="2022-07-09T00:00:00"/>
    <n v="257018"/>
    <n v="0"/>
    <m/>
    <m/>
    <d v="2022-07-09T00:00:00"/>
    <d v="2022-07-09T00:00:00"/>
    <m/>
    <d v="2022-07-11T00:00:00"/>
    <m/>
    <d v="2022-07-09T00:00:00"/>
    <d v="2024-02-26T00:00:00"/>
    <n v="0"/>
    <m/>
    <n v="0"/>
    <n v="0"/>
    <d v="2022-07-11T00:00:00"/>
    <s v="COP"/>
    <n v="458300"/>
    <n v="0"/>
    <n v="458300"/>
    <n v="257018"/>
    <s v=""/>
  </r>
  <r>
    <s v="105618440"/>
    <s v="IZ10-LSA1-FOR"/>
    <s v="20388054"/>
    <x v="4"/>
    <s v="DESGASTE DE SEGUIDOR EMPUJADOR"/>
    <s v="CERR NOTI MACO MOVM NLIQ PREC PTBO"/>
    <s v="100"/>
    <s v="COORTU01"/>
    <s v="ZAVE"/>
    <s v="Z17"/>
    <s v="IZ10"/>
    <s v="COORDI16"/>
    <s v="1202267867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30:00"/>
    <s v=""/>
    <s v=""/>
    <s v=""/>
    <s v=""/>
    <s v="24:00:00"/>
    <s v="16:30:00"/>
    <s v="12:04:48"/>
    <s v="10:27:39"/>
    <s v="00:00:00"/>
    <s v="12:04:48"/>
    <s v=""/>
    <s v="B"/>
    <s v=""/>
    <s v="Juan Neustadtel"/>
    <s v=""/>
    <s v=""/>
    <s v="ACMAGONZALEZ"/>
    <s v=""/>
    <s v=""/>
    <s v="OR00010561844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3-18T00:00:00"/>
    <d v="2022-03-18T00:00:00"/>
    <d v="2022-03-18T00:00:00"/>
    <n v="1482390"/>
    <n v="0"/>
    <m/>
    <m/>
    <d v="2022-03-18T00:00:00"/>
    <d v="2022-03-18T00:00:00"/>
    <m/>
    <d v="2022-03-31T00:00:00"/>
    <d v="2022-03-18T00:00:00"/>
    <d v="2022-03-18T00:00:00"/>
    <d v="2024-02-26T00:00:00"/>
    <n v="0"/>
    <m/>
    <n v="0"/>
    <n v="0"/>
    <d v="2022-03-18T00:00:00"/>
    <s v="COP"/>
    <n v="1720725"/>
    <n v="0"/>
    <n v="1720725"/>
    <n v="1482390"/>
    <s v=""/>
  </r>
  <r>
    <s v="105567002"/>
    <s v="IZ10-LJA1-EMP-EMP2"/>
    <s v="20183406"/>
    <x v="1"/>
    <s v="DAÑO SENSOR ADAN-EVA RIGIDO"/>
    <s v="CERR NOTI MACO MOVM NLIQ PREC PTBO"/>
    <s v="100"/>
    <s v="COORTU01"/>
    <s v="ZAVE"/>
    <s v="Z17"/>
    <s v="IZ10"/>
    <s v="COORDI16"/>
    <s v="1202255722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20:00"/>
    <s v=""/>
    <s v=""/>
    <s v=""/>
    <s v=""/>
    <s v="24:00:00"/>
    <s v="06:00:00"/>
    <s v="06:00:00"/>
    <s v="13:26:43"/>
    <s v="00:00:00"/>
    <s v="06:35:00"/>
    <s v=""/>
    <s v="B"/>
    <s v=""/>
    <s v="Juan Nustadtel"/>
    <s v=""/>
    <s v=""/>
    <s v="ACMAGONZALEZ"/>
    <s v=""/>
    <s v=""/>
    <s v="OR000105567002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2-21T00:00:00"/>
    <d v="2022-02-21T00:00:00"/>
    <d v="2022-02-21T00:00:00"/>
    <n v="913062"/>
    <n v="0"/>
    <m/>
    <m/>
    <d v="2022-02-21T00:00:00"/>
    <d v="2022-02-21T00:00:00"/>
    <m/>
    <d v="2022-02-21T00:00:00"/>
    <d v="2022-02-21T00:00:00"/>
    <d v="2022-02-21T00:00:00"/>
    <d v="2024-02-26T00:00:00"/>
    <n v="0"/>
    <m/>
    <n v="0"/>
    <n v="0"/>
    <d v="2022-02-21T00:00:00"/>
    <s v="COP"/>
    <n v="758852"/>
    <n v="0"/>
    <n v="758852"/>
    <n v="913062"/>
    <s v=""/>
  </r>
  <r>
    <s v="105551505"/>
    <s v="IZ10-LSA1-FOR"/>
    <s v="FORM00001"/>
    <x v="3"/>
    <s v="FALLA EN EL TUBO LLENADOR"/>
    <s v="CERR NOTI MACO MOVM NLIQ PREC PTBO"/>
    <s v="100"/>
    <s v="COORMTTO"/>
    <s v="ZAVE"/>
    <s v="Z17"/>
    <s v="IZ10"/>
    <s v="COORDI13"/>
    <s v="1202252071"/>
    <s v="OK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6:00:00"/>
    <s v="06:00:00"/>
    <s v="14:21:44"/>
    <s v="00:00:00"/>
    <s v="07:30:00"/>
    <s v=""/>
    <s v="C"/>
    <s v=""/>
    <s v=""/>
    <s v=""/>
    <s v=""/>
    <s v="ACMAGONZALEZ"/>
    <s v=""/>
    <s v=""/>
    <s v="OR000105551505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3-06T00:00:00"/>
    <d v="2022-02-11T00:00:00"/>
    <d v="2022-02-11T00:00:00"/>
    <n v="385359"/>
    <n v="0"/>
    <m/>
    <m/>
    <d v="2022-02-26T00:00:00"/>
    <d v="2022-02-11T00:00:00"/>
    <m/>
    <d v="2022-03-06T00:00:00"/>
    <m/>
    <d v="2022-02-11T00:00:00"/>
    <d v="2024-02-26T00:00:00"/>
    <n v="0"/>
    <m/>
    <n v="0"/>
    <n v="0"/>
    <d v="2022-03-06T00:00:00"/>
    <s v="COP"/>
    <n v="231147"/>
    <n v="0"/>
    <n v="231147"/>
    <n v="385359"/>
    <s v=""/>
  </r>
  <r>
    <s v="105549008"/>
    <s v="IZ10-LJA1-EMP-EMP2"/>
    <s v="20183406"/>
    <x v="1"/>
    <s v="NO CALIENTA PLANCHA SUPERIOR DE FORMADO"/>
    <s v="CERR NOTI MACO MOVM NLIQ PREC PTBO"/>
    <s v="100"/>
    <s v="COORTU01"/>
    <s v="ZAVE"/>
    <s v="Z17"/>
    <s v="IZ10"/>
    <s v="COORDI16"/>
    <s v="1202251102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20:19"/>
    <s v=""/>
    <s v=""/>
    <s v=""/>
    <s v=""/>
    <s v="24:00:00"/>
    <s v="07:20:19"/>
    <s v="06:00:00"/>
    <s v="13:31:27"/>
    <s v="00:00:00"/>
    <s v="06:00:00"/>
    <s v=""/>
    <s v="B"/>
    <s v=""/>
    <s v="Juan Nustadtel"/>
    <s v=""/>
    <s v=""/>
    <s v="ACMAGONZALEZ"/>
    <s v=""/>
    <s v=""/>
    <s v="OR000105549008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2-10T00:00:00"/>
    <d v="2022-02-10T00:00:00"/>
    <d v="2022-02-10T00:00:00"/>
    <n v="413285"/>
    <n v="0"/>
    <m/>
    <m/>
    <d v="2022-02-10T00:00:00"/>
    <d v="2022-02-10T00:00:00"/>
    <m/>
    <d v="2022-04-11T00:00:00"/>
    <d v="2022-02-10T00:00:00"/>
    <d v="2022-02-10T00:00:00"/>
    <d v="2024-02-26T00:00:00"/>
    <n v="0"/>
    <m/>
    <n v="0"/>
    <n v="0"/>
    <d v="2022-02-10T00:00:00"/>
    <s v="COP"/>
    <n v="24858428"/>
    <n v="0"/>
    <n v="24858428"/>
    <n v="413285"/>
    <s v=""/>
  </r>
  <r>
    <s v="105518255"/>
    <s v="IZ10-LSC1-EMB"/>
    <s v="GRAP00017"/>
    <x v="8"/>
    <s v="DESAJUSTE DEL PISADOR DE GANCHO"/>
    <s v="CERR NOTI MACO MOVM NLIQ PREC PTBO"/>
    <s v="100"/>
    <s v="COORTU03"/>
    <s v="ZAVE"/>
    <s v="Z17"/>
    <s v="IZ10"/>
    <s v="COORDI16"/>
    <s v="1202243811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14:00:00"/>
    <s v="14:00:00"/>
    <s v="10:29:19"/>
    <s v="00:00:00"/>
    <s v="01:25:00"/>
    <s v=""/>
    <s v="B"/>
    <s v=""/>
    <s v=""/>
    <s v=""/>
    <s v=""/>
    <s v="ACMAGONZALEZ"/>
    <s v=""/>
    <s v=""/>
    <s v="OR000105518255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2-01-26T00:00:00"/>
    <d v="2022-01-25T00:00:00"/>
    <d v="2022-01-25T00:00:00"/>
    <n v="1414216"/>
    <n v="0"/>
    <m/>
    <m/>
    <d v="2022-01-26T00:00:00"/>
    <d v="2022-01-25T00:00:00"/>
    <m/>
    <d v="2022-02-07T00:00:00"/>
    <m/>
    <d v="2022-01-25T00:00:00"/>
    <d v="2024-02-26T00:00:00"/>
    <n v="0"/>
    <m/>
    <n v="0"/>
    <n v="0"/>
    <d v="2022-01-26T00:00:00"/>
    <s v="COP"/>
    <n v="1648"/>
    <n v="0"/>
    <n v="1648"/>
    <n v="1414216"/>
    <s v=""/>
  </r>
  <r>
    <s v="105484108"/>
    <s v="IZ10-LSC1-EMB"/>
    <s v="GRAP00017"/>
    <x v="8"/>
    <s v="CIERRE DE GANCHO INCOMPLETO"/>
    <s v="CERR NOTI MACO MOVM NLIQ PREC PTBO"/>
    <s v="100"/>
    <s v="COORTU03"/>
    <s v="ZAVE"/>
    <s v="Z17"/>
    <s v="IZ10"/>
    <s v="COORDI16"/>
    <s v="1202236009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3:45:00"/>
    <s v=""/>
    <s v=""/>
    <s v=""/>
    <s v=""/>
    <s v="24:00:00"/>
    <s v="14:00:00"/>
    <s v="08:00:00"/>
    <s v="03:33:11"/>
    <s v="00:00:00"/>
    <s v="00:00:00"/>
    <s v=""/>
    <s v="B"/>
    <s v=""/>
    <s v=""/>
    <s v=""/>
    <s v=""/>
    <s v="ACMAGONZALEZ"/>
    <s v=""/>
    <s v=""/>
    <s v="OR000105484108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2-01-06T00:00:00"/>
    <d v="2022-01-03T00:00:00"/>
    <d v="2022-01-03T00:00:00"/>
    <n v="5017419"/>
    <n v="0"/>
    <m/>
    <m/>
    <d v="2022-01-03T00:00:00"/>
    <d v="2022-01-03T00:00:00"/>
    <m/>
    <d v="2022-01-06T00:00:00"/>
    <d v="2022-01-03T00:00:00"/>
    <d v="2022-01-03T00:00:00"/>
    <d v="2024-02-26T00:00:00"/>
    <n v="0"/>
    <m/>
    <n v="0"/>
    <n v="0"/>
    <d v="2022-01-06T00:00:00"/>
    <s v="COP"/>
    <n v="3475315"/>
    <n v="0"/>
    <n v="3475315"/>
    <n v="5017419"/>
    <s v=""/>
  </r>
  <r>
    <s v="105483662"/>
    <s v="IZ10-LSA1-EMP"/>
    <s v="EMPA00039"/>
    <x v="7"/>
    <s v="DAÑO EN PLANCHA PRECALENTAMIENTO INFERIO"/>
    <s v="CERR NOTI MACO MOVM NLIQ PREC PTBO"/>
    <s v="100"/>
    <s v="COORTU03"/>
    <s v="ZAVE"/>
    <s v="Z17"/>
    <s v="IZ10"/>
    <s v="COORDI16"/>
    <s v="1202236003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3:45:00"/>
    <s v=""/>
    <s v=""/>
    <s v=""/>
    <s v=""/>
    <s v="24:00:00"/>
    <s v="14:00:00"/>
    <s v="06:00:00"/>
    <s v="03:31:42"/>
    <s v="00:00:00"/>
    <s v="23:10:00"/>
    <s v=""/>
    <s v="B"/>
    <s v=""/>
    <s v=""/>
    <s v=""/>
    <s v=""/>
    <s v="ACMAGONZALEZ"/>
    <s v=""/>
    <s v=""/>
    <s v="OR000105483662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1-06T00:00:00"/>
    <d v="2022-01-03T00:00:00"/>
    <d v="2022-01-02T00:00:00"/>
    <n v="1019796"/>
    <n v="0"/>
    <m/>
    <m/>
    <d v="2022-01-02T00:00:00"/>
    <d v="2022-01-02T00:00:00"/>
    <m/>
    <d v="2022-01-06T00:00:00"/>
    <d v="2022-01-02T00:00:00"/>
    <d v="2022-01-02T00:00:00"/>
    <d v="2024-02-26T00:00:00"/>
    <n v="0"/>
    <m/>
    <n v="0"/>
    <n v="0"/>
    <d v="2022-01-06T00:00:00"/>
    <s v="COP"/>
    <n v="94533"/>
    <n v="0"/>
    <n v="94533"/>
    <n v="1019796"/>
    <s v=""/>
  </r>
  <r>
    <s v="105708186"/>
    <s v="IZ10-LSC1-EMB"/>
    <s v="20388176"/>
    <x v="5"/>
    <s v="PERDIDA DE TIEMPO"/>
    <s v="CERR NOTI MACO MOVM NLIQ PREC PTBO"/>
    <s v="100"/>
    <s v="COORTU03"/>
    <s v="ZAVE"/>
    <s v="Z17"/>
    <s v="IZ10"/>
    <s v="COORDI13"/>
    <s v="1202288967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6:00:00"/>
    <s v="06:00:00"/>
    <s v="04:13:13"/>
    <s v="00:00:00"/>
    <s v="00:00:00"/>
    <s v=""/>
    <s v="B"/>
    <s v=""/>
    <s v="PROPASOL S.A.S"/>
    <s v=""/>
    <s v=""/>
    <s v="ACMAGONZALEZ"/>
    <s v=""/>
    <s v=""/>
    <s v="OR000105708186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5-10T00:00:00"/>
    <d v="2022-05-10T00:00:00"/>
    <d v="2022-05-10T00:00:00"/>
    <n v="115511"/>
    <n v="0"/>
    <m/>
    <m/>
    <d v="2022-05-10T00:00:00"/>
    <d v="2022-05-10T00:00:00"/>
    <m/>
    <d v="2022-05-10T00:00:00"/>
    <d v="2022-05-10T00:00:00"/>
    <d v="2022-05-10T00:00:00"/>
    <d v="2024-02-26T00:00:00"/>
    <n v="0"/>
    <m/>
    <n v="0"/>
    <n v="0"/>
    <d v="2022-05-10T00:00:00"/>
    <s v="COP"/>
    <n v="12704"/>
    <n v="0"/>
    <n v="12704"/>
    <n v="115511"/>
    <s v=""/>
  </r>
  <r>
    <s v="105684377"/>
    <s v="IZ10-LSC1-EMB"/>
    <s v="20388176"/>
    <x v="5"/>
    <s v="REVIENTE DE GANCHO"/>
    <s v="CERR NOTI MACO MOVM NLIQ PREC PTBO"/>
    <s v="100"/>
    <s v="COORTU03"/>
    <s v="ZAVE"/>
    <s v="Z17"/>
    <s v="IZ10"/>
    <s v="COORDI16"/>
    <s v="1202283326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14:00:00"/>
    <s v="00:00:00"/>
    <s v="15:03:19"/>
    <s v="00:00:00"/>
    <s v="03:14:00"/>
    <s v=""/>
    <s v="B"/>
    <s v=""/>
    <s v="PROPASOL S.A.S"/>
    <s v=""/>
    <s v=""/>
    <s v="ACMAGONZALEZ"/>
    <s v=""/>
    <s v=""/>
    <s v="OR000105684377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7-14T00:00:00"/>
    <d v="2022-04-27T00:00:00"/>
    <d v="2022-04-27T00:00:00"/>
    <n v="740411"/>
    <n v="0"/>
    <m/>
    <m/>
    <d v="2022-04-27T00:00:00"/>
    <d v="2022-04-27T00:00:00"/>
    <m/>
    <d v="2022-07-14T00:00:00"/>
    <m/>
    <d v="2022-04-27T00:00:00"/>
    <d v="2024-02-26T00:00:00"/>
    <n v="0"/>
    <m/>
    <n v="0"/>
    <n v="0"/>
    <d v="2022-07-14T00:00:00"/>
    <s v="COP"/>
    <n v="376474"/>
    <n v="0"/>
    <n v="376474"/>
    <n v="740411"/>
    <s v=""/>
  </r>
  <r>
    <s v="105674004"/>
    <s v="IZ10-LSC1-EMB"/>
    <s v="20388176"/>
    <x v="5"/>
    <s v="FALLO EN MODULOS"/>
    <s v="CERR NOTI MACO MOVM NLIQ PREC PTBO"/>
    <s v="100"/>
    <s v="COORTU01"/>
    <s v="ZAVE"/>
    <s v="Z17"/>
    <s v="IZ10"/>
    <s v="COORDI16"/>
    <s v="1202280244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15:00"/>
    <s v=""/>
    <s v=""/>
    <s v=""/>
    <s v=""/>
    <s v="24:00:00"/>
    <s v="06:00:00"/>
    <s v="06:00:00"/>
    <s v="14:58:23"/>
    <s v="00:00:00"/>
    <s v="01:40:00"/>
    <s v=""/>
    <s v="B"/>
    <s v=""/>
    <s v="PROPASOL S.A.S"/>
    <s v=""/>
    <s v=""/>
    <s v="ACMAGONZALEZ"/>
    <s v=""/>
    <s v=""/>
    <s v="OR000105674004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4-22T00:00:00"/>
    <d v="2022-04-20T00:00:00"/>
    <d v="2022-04-21T00:00:00"/>
    <n v="2413213"/>
    <n v="0"/>
    <m/>
    <m/>
    <d v="2022-04-22T00:00:00"/>
    <d v="2022-04-20T00:00:00"/>
    <m/>
    <d v="2022-07-14T00:00:00"/>
    <d v="2022-04-20T00:00:00"/>
    <d v="2022-04-20T00:00:00"/>
    <d v="2024-02-26T00:00:00"/>
    <n v="0"/>
    <m/>
    <n v="0"/>
    <n v="0"/>
    <d v="2022-04-22T00:00:00"/>
    <s v="COP"/>
    <n v="2237414"/>
    <n v="0"/>
    <n v="2237414"/>
    <n v="2413213"/>
    <s v=""/>
  </r>
  <r>
    <s v="105648040"/>
    <s v="IZ10-LSA1-EMP"/>
    <s v="EMPA00005"/>
    <x v="9"/>
    <s v="DEFICIENCIA DE VACIO"/>
    <s v="CERR NOTI MACO MOVM NLIQ PREC PTBO"/>
    <s v="100"/>
    <s v="COORMTTO"/>
    <s v="ZAVE"/>
    <s v="Z17"/>
    <s v="IZ10"/>
    <s v="COORDI19"/>
    <s v="1202274887"/>
    <s v="OK   PCAB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8:05:00"/>
    <s v=""/>
    <s v=""/>
    <s v=""/>
    <s v=""/>
    <s v="24:00:00"/>
    <s v="06:00:00"/>
    <s v="00:00:00"/>
    <s v="17:57:07"/>
    <s v="00:00:00"/>
    <s v="17:20:00"/>
    <s v=""/>
    <s v="B"/>
    <s v=""/>
    <s v=""/>
    <s v=""/>
    <s v=""/>
    <s v="ACMAGONZALEZ"/>
    <s v=""/>
    <s v=""/>
    <s v="OR000105648040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4-04T00:00:00"/>
    <d v="2022-04-04T00:00:00"/>
    <d v="2022-04-04T00:00:00"/>
    <n v="334378"/>
    <n v="0"/>
    <m/>
    <m/>
    <d v="2022-04-04T00:00:00"/>
    <d v="2022-04-04T00:00:00"/>
    <m/>
    <d v="2022-04-09T00:00:00"/>
    <m/>
    <d v="2022-04-04T00:00:00"/>
    <d v="2024-02-26T00:00:00"/>
    <n v="0"/>
    <m/>
    <n v="0"/>
    <n v="0"/>
    <d v="2022-04-04T00:00:00"/>
    <s v="COP"/>
    <n v="70098"/>
    <n v="0"/>
    <n v="70098"/>
    <n v="334378"/>
    <s v=""/>
  </r>
  <r>
    <s v="105633035"/>
    <s v="IZ10-LJA1-EMP-EMP2"/>
    <s v="20183406"/>
    <x v="1"/>
    <s v="PÉRDIDA DE VACÍO EN SELLADO/tapitas rota"/>
    <s v="CERR NOTI MACO MOVM NLIQ PREC PTBO"/>
    <s v="100"/>
    <s v="COORMTTO"/>
    <s v="ZAVE"/>
    <s v="Z17"/>
    <s v="IZ10"/>
    <s v="COORDI19"/>
    <s v="1202271071"/>
    <s v="OK"/>
    <s v="505002465"/>
    <s v=""/>
    <s v="IZJFPALACI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1:05:00"/>
    <s v=""/>
    <s v=""/>
    <s v=""/>
    <s v=""/>
    <s v="24:00:00"/>
    <s v="06:00:00"/>
    <s v="06:00:00"/>
    <s v="15:14:30"/>
    <s v="00:00:00"/>
    <s v="18:40:00"/>
    <s v=""/>
    <s v="A"/>
    <s v=""/>
    <s v="Juan Nustadtel"/>
    <s v=""/>
    <s v=""/>
    <s v="ACMAGONZALEZ"/>
    <s v=""/>
    <s v=""/>
    <s v="OR000105633035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3-28T00:00:00"/>
    <d v="2022-03-26T00:00:00"/>
    <d v="2022-03-26T00:00:00"/>
    <n v="4536438"/>
    <n v="0"/>
    <m/>
    <m/>
    <d v="2022-03-26T00:00:00"/>
    <d v="2022-03-26T00:00:00"/>
    <m/>
    <d v="2022-03-28T00:00:00"/>
    <m/>
    <d v="2022-03-26T00:00:00"/>
    <d v="2024-02-26T00:00:00"/>
    <n v="0"/>
    <m/>
    <n v="0"/>
    <n v="0"/>
    <d v="2022-03-28T00:00:00"/>
    <s v="COP"/>
    <n v="3214064"/>
    <n v="0"/>
    <n v="3214064"/>
    <n v="4536438"/>
    <s v=""/>
  </r>
  <r>
    <s v="106110049"/>
    <s v="IZ10-LSA1-FOR"/>
    <s v="FORM00002"/>
    <x v="6"/>
    <s v="CILINDRO DEL SEGUIDOR NO SALE"/>
    <s v="CERR NOTI MACO MOVM NLIQ PREC PTBO"/>
    <s v="100"/>
    <s v="COORMTTO"/>
    <s v="ZAVE"/>
    <s v="Z17"/>
    <s v="IZ10"/>
    <s v="COORDI19"/>
    <s v="1202384534"/>
    <s v="OK       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14:00:00"/>
    <s v="06:00:00"/>
    <s v="22:44:26"/>
    <s v="00:00:00"/>
    <s v="08:01:43"/>
    <s v=""/>
    <s v="A"/>
    <s v=""/>
    <s v=""/>
    <s v=""/>
    <s v=""/>
    <s v="ACMAGONZALEZ"/>
    <s v=""/>
    <s v=""/>
    <s v="OR00010611004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1-10T00:00:00"/>
    <d v="2022-12-21T00:00:00"/>
    <d v="2022-12-21T00:00:00"/>
    <n v="2775786"/>
    <n v="0"/>
    <m/>
    <m/>
    <d v="2022-12-21T00:00:00"/>
    <d v="2022-12-21T00:00:00"/>
    <m/>
    <d v="2023-01-10T00:00:00"/>
    <m/>
    <d v="2022-12-21T00:00:00"/>
    <d v="2024-02-26T00:00:00"/>
    <n v="0"/>
    <m/>
    <n v="0"/>
    <n v="0"/>
    <d v="2023-01-10T00:00:00"/>
    <s v="COP"/>
    <n v="373023"/>
    <n v="0"/>
    <n v="373023"/>
    <n v="2775786"/>
    <s v=""/>
  </r>
  <r>
    <s v="105987704"/>
    <s v="IZ10-LSA1-FOR"/>
    <s v="FORM00001"/>
    <x v="3"/>
    <s v="DAÑO EN SENSOR DE LLENADOR"/>
    <s v="CERR NOTI MACO MOVM NLIQ PREC PTBO"/>
    <s v="100"/>
    <s v="COORTU03"/>
    <s v="ZAVE"/>
    <s v="Z17"/>
    <s v="IZ10"/>
    <s v="COORDI16"/>
    <s v="1202357213"/>
    <s v="OK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45:00"/>
    <s v=""/>
    <s v=""/>
    <s v=""/>
    <s v=""/>
    <s v="24:00:00"/>
    <s v="06:00:00"/>
    <s v="06:00:00"/>
    <s v="05:36:27"/>
    <s v="00:00:00"/>
    <s v="22:00:00"/>
    <s v=""/>
    <s v="B"/>
    <s v=""/>
    <s v=""/>
    <s v=""/>
    <s v=""/>
    <s v="ACMAGONZALEZ"/>
    <s v=""/>
    <s v=""/>
    <s v="OR000105987704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10-13T00:00:00"/>
    <d v="2022-10-12T00:00:00"/>
    <d v="2022-10-12T00:00:00"/>
    <n v="422133"/>
    <n v="0"/>
    <m/>
    <m/>
    <d v="2022-10-13T00:00:00"/>
    <d v="2022-10-12T00:00:00"/>
    <m/>
    <d v="2022-10-13T00:00:00"/>
    <m/>
    <d v="2022-10-12T00:00:00"/>
    <d v="2024-02-26T00:00:00"/>
    <n v="0"/>
    <m/>
    <n v="0"/>
    <n v="0"/>
    <d v="2022-10-13T00:00:00"/>
    <s v="COP"/>
    <n v="267922"/>
    <n v="0"/>
    <n v="267922"/>
    <n v="422133"/>
    <s v=""/>
  </r>
  <r>
    <s v="105969710"/>
    <s v="IZ10-LSA1-FOR"/>
    <s v="20388054"/>
    <x v="4"/>
    <s v="SE REVENTÓ CORREA SISTEMA DE TORSIÓN"/>
    <s v="CERR NOTI MACO MOVM NLIQ PREC PTBO"/>
    <s v="100"/>
    <s v="COORTU03"/>
    <s v="ZAVE"/>
    <s v="Z17"/>
    <s v="IZ10"/>
    <s v="COORDI16"/>
    <s v="1202352574"/>
    <s v="OK"/>
    <s v="505003047"/>
    <s v=""/>
    <s v="IZCAPIEDRAHI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8:00:00"/>
    <s v="08:00:00"/>
    <s v="04:22:30"/>
    <s v="00:00:00"/>
    <s v="04:00:00"/>
    <s v=""/>
    <s v="B"/>
    <s v=""/>
    <s v="Juan Neustadtel"/>
    <s v=""/>
    <s v=""/>
    <s v="ACMAGONZALEZ"/>
    <s v=""/>
    <s v=""/>
    <s v="OR000105969710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2-10-03T00:00:00"/>
    <d v="2022-10-03T00:00:00"/>
    <d v="2022-10-03T00:00:00"/>
    <n v="554965"/>
    <n v="0"/>
    <m/>
    <m/>
    <d v="2022-10-03T00:00:00"/>
    <d v="2022-10-03T00:00:00"/>
    <m/>
    <d v="2022-10-28T00:00:00"/>
    <m/>
    <d v="2022-10-03T00:00:00"/>
    <d v="2024-02-26T00:00:00"/>
    <n v="0"/>
    <m/>
    <n v="0"/>
    <n v="0"/>
    <d v="2022-10-03T00:00:00"/>
    <s v="COP"/>
    <n v="422696"/>
    <n v="0"/>
    <n v="422696"/>
    <n v="554965"/>
    <s v=""/>
  </r>
  <r>
    <s v="105966145"/>
    <s v="IZ10-LJA1-EMP-EMP2"/>
    <s v="20183406"/>
    <x v="1"/>
    <s v="DAÑO EN SENSOR DE FORMADO"/>
    <s v="CERR NOTI MACO MOVM NLIQ PREC PTBO"/>
    <s v="100"/>
    <s v="ELECTINT"/>
    <s v="ZAVE"/>
    <s v="Z17"/>
    <s v="IZ10"/>
    <s v="COORDI16"/>
    <s v="1202351833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40:00"/>
    <s v=""/>
    <s v=""/>
    <s v=""/>
    <s v=""/>
    <s v="24:00:00"/>
    <s v="06:00:00"/>
    <s v="06:00:00"/>
    <s v="13:50:40"/>
    <s v="00:00:00"/>
    <s v="09:15:00"/>
    <s v=""/>
    <s v="A"/>
    <s v=""/>
    <s v="Juan Nustadtel"/>
    <s v=""/>
    <s v=""/>
    <s v="ACMAGONZALEZ"/>
    <s v=""/>
    <s v=""/>
    <s v="OR000105966145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9-30T00:00:00"/>
    <d v="2022-09-30T00:00:00"/>
    <d v="2022-09-30T00:00:00"/>
    <n v="775793"/>
    <n v="0"/>
    <m/>
    <m/>
    <d v="2022-09-30T00:00:00"/>
    <d v="2022-09-30T00:00:00"/>
    <m/>
    <d v="2022-09-30T00:00:00"/>
    <m/>
    <d v="2022-09-30T00:00:00"/>
    <d v="2024-02-26T00:00:00"/>
    <n v="0"/>
    <m/>
    <n v="0"/>
    <n v="0"/>
    <d v="2022-09-30T00:00:00"/>
    <s v="COP"/>
    <n v="646256"/>
    <n v="0"/>
    <n v="646256"/>
    <n v="775793"/>
    <s v=""/>
  </r>
  <r>
    <s v="105918000"/>
    <s v="IZ10-LJA1-EMP-EMP2"/>
    <s v="20183406"/>
    <x v="1"/>
    <s v="DEFICIENCIA DE VACIO"/>
    <s v="CERR NOTI MACO MOVM NLIQ PREC PTBO"/>
    <s v="100"/>
    <s v="MECANINT"/>
    <s v="ZAVE"/>
    <s v="Z17"/>
    <s v="IZ10"/>
    <s v="COORDI16"/>
    <s v="120233998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20:00"/>
    <s v=""/>
    <s v=""/>
    <s v=""/>
    <s v=""/>
    <s v="24:00:00"/>
    <s v="11:20:00"/>
    <s v="06:00:00"/>
    <s v="15:40:14"/>
    <s v="00:00:00"/>
    <s v="06:00:00"/>
    <s v=""/>
    <s v="A"/>
    <s v=""/>
    <s v="Juan Nustadtel"/>
    <s v=""/>
    <s v=""/>
    <s v="ACMAGONZALEZ"/>
    <s v=""/>
    <s v=""/>
    <s v="OR000105918000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9-03T00:00:00"/>
    <d v="2022-09-03T00:00:00"/>
    <d v="2022-09-03T00:00:00"/>
    <n v="5075913"/>
    <n v="0"/>
    <m/>
    <m/>
    <d v="2022-09-03T00:00:00"/>
    <d v="2022-09-03T00:00:00"/>
    <m/>
    <d v="2022-09-11T00:00:00"/>
    <m/>
    <d v="2022-09-03T00:00:00"/>
    <d v="2024-02-26T00:00:00"/>
    <n v="0"/>
    <m/>
    <n v="0"/>
    <n v="0"/>
    <d v="2022-09-03T00:00:00"/>
    <s v="COP"/>
    <n v="3212252"/>
    <n v="0"/>
    <n v="3212252"/>
    <n v="5075913"/>
    <s v=""/>
  </r>
  <r>
    <s v="106088187"/>
    <s v="IZ10-LJA1-EMP-EMP2"/>
    <s v="20183406"/>
    <x v="1"/>
    <s v="REVIENTE DE EMPAQUE DE ANTEOJO"/>
    <s v="CERR NOTI MACO MOVM NLIQ PREC PTBO"/>
    <s v="100"/>
    <s v="ELECTINT"/>
    <s v="ZAVE"/>
    <s v="Z17"/>
    <s v="IZ10"/>
    <s v="COORDI19"/>
    <s v="1202380071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30:00"/>
    <s v=""/>
    <s v=""/>
    <s v=""/>
    <s v=""/>
    <s v="24:00:00"/>
    <s v="06:00:00"/>
    <s v="06:00:00"/>
    <s v="12:34:18"/>
    <s v="00:00:00"/>
    <s v="09:00:00"/>
    <s v=""/>
    <s v="B"/>
    <s v=""/>
    <s v="Juan Nustadtel"/>
    <s v=""/>
    <s v=""/>
    <s v="ACMAGONZALEZ"/>
    <s v=""/>
    <s v=""/>
    <s v="OR000106088187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2-07T00:00:00"/>
    <d v="2022-12-07T00:00:00"/>
    <d v="2022-12-07T00:00:00"/>
    <n v="4374564"/>
    <n v="0"/>
    <m/>
    <m/>
    <d v="2022-12-07T00:00:00"/>
    <d v="2022-12-07T00:00:00"/>
    <m/>
    <d v="2022-12-07T00:00:00"/>
    <m/>
    <d v="2022-12-07T00:00:00"/>
    <d v="2024-02-26T00:00:00"/>
    <n v="0"/>
    <m/>
    <n v="0"/>
    <n v="0"/>
    <d v="2022-12-07T00:00:00"/>
    <s v="COP"/>
    <n v="4066142"/>
    <n v="0"/>
    <n v="4066142"/>
    <n v="4374564"/>
    <s v=""/>
  </r>
  <r>
    <s v="106066714"/>
    <s v="IZ10-LSC1-EMB"/>
    <s v="20388176"/>
    <x v="5"/>
    <s v="DESAJUSTE DE LA CUCHILLA"/>
    <s v="CERR NOTI MACO MOVM NLIQ PREC PTBO"/>
    <s v="100"/>
    <s v="COORTU03"/>
    <s v="ZAVE"/>
    <s v="Z17"/>
    <s v="IZ10"/>
    <s v="COORDI13"/>
    <s v="1202375383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8:00:00"/>
    <s v="08:00:00"/>
    <s v="17:35:37"/>
    <s v="00:00:00"/>
    <s v="22:40:00"/>
    <s v=""/>
    <s v="B"/>
    <s v=""/>
    <s v="PROPASOL S.A.S"/>
    <s v=""/>
    <s v=""/>
    <s v="ACMAGONZALEZ"/>
    <s v=""/>
    <s v=""/>
    <s v="OR000106066714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1-25T00:00:00"/>
    <d v="2022-12-25T00:00:00"/>
    <d v="2022-11-25T00:00:00"/>
    <n v="709585"/>
    <n v="0"/>
    <m/>
    <m/>
    <d v="2022-11-25T00:00:00"/>
    <d v="2022-11-24T00:00:00"/>
    <m/>
    <d v="2022-12-19T00:00:00"/>
    <d v="2022-11-25T00:00:00"/>
    <d v="2022-11-24T00:00:00"/>
    <d v="2024-02-26T00:00:00"/>
    <n v="0"/>
    <m/>
    <n v="0"/>
    <n v="0"/>
    <d v="2022-11-25T00:00:00"/>
    <s v="COP"/>
    <n v="230504"/>
    <n v="0"/>
    <n v="230504"/>
    <n v="709585"/>
    <s v=""/>
  </r>
  <r>
    <s v="106570602"/>
    <s v="IZ10-LSC1-EMB"/>
    <s v="GRAP00017"/>
    <x v="8"/>
    <s v="ERROR DE SEGURIDAD EN PANTALLA"/>
    <s v="CERR NOTI MACO MOVM NLIQ PREC"/>
    <s v="100"/>
    <s v="COORMTTO"/>
    <s v="ZAVE"/>
    <s v="Z17"/>
    <s v="IZ10"/>
    <s v="COORDI16"/>
    <s v="1202499465"/>
    <s v="OK   NPSP"/>
    <s v=""/>
    <s v=""/>
    <s v="EXIZACMERINO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6:00:00"/>
    <s v="06:00:00"/>
    <s v="11:30:02"/>
    <s v="00:00:00"/>
    <s v="06:00:00"/>
    <s v=""/>
    <s v="B"/>
    <s v=""/>
    <s v=""/>
    <s v=""/>
    <s v=""/>
    <s v="ACMAGONZALEZ"/>
    <s v=""/>
    <s v=""/>
    <s v="OR000106570602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3-08-27T00:00:00"/>
    <d v="2023-08-26T00:00:00"/>
    <d v="2023-08-26T00:00:00"/>
    <n v="2925472"/>
    <n v="0"/>
    <m/>
    <m/>
    <d v="2023-08-26T00:00:00"/>
    <d v="2023-08-26T00:00:00"/>
    <m/>
    <d v="2023-08-27T00:00:00"/>
    <m/>
    <d v="2023-08-26T00:00:00"/>
    <d v="2023-10-01T00:00:00"/>
    <n v="0"/>
    <m/>
    <n v="0"/>
    <n v="0"/>
    <d v="2023-08-27T00:00:00"/>
    <s v="COP"/>
    <n v="1116616"/>
    <n v="0"/>
    <n v="1116616"/>
    <n v="2925472"/>
    <s v=""/>
  </r>
  <r>
    <s v="106572795"/>
    <s v="IZ10-LSA1-FOR"/>
    <s v="20388054"/>
    <x v="4"/>
    <s v="DAÑO EN TORRECILLA"/>
    <s v="CERR NOTI MACO MOVM NLIQ PREC"/>
    <s v="100"/>
    <s v="COORMTTO"/>
    <s v="ZAVE"/>
    <s v="Z17"/>
    <s v="IZ10"/>
    <s v="COORDI13"/>
    <s v="1202500273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25:00"/>
    <s v=""/>
    <s v=""/>
    <s v=""/>
    <s v=""/>
    <s v="24:00:00"/>
    <s v="16:25:00"/>
    <s v="15:10:35"/>
    <s v="21:44:16"/>
    <s v="00:00:00"/>
    <s v="15:10:35"/>
    <s v=""/>
    <s v="B"/>
    <s v=""/>
    <s v="Juan Neustadtel"/>
    <s v=""/>
    <s v=""/>
    <s v="ACMAGONZALEZ"/>
    <s v=""/>
    <s v=""/>
    <s v="OR000106572795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8-28T00:00:00"/>
    <d v="2023-08-28T00:00:00"/>
    <d v="2023-08-28T00:00:00"/>
    <n v="527658"/>
    <n v="0"/>
    <m/>
    <m/>
    <d v="2023-08-28T00:00:00"/>
    <d v="2023-08-28T00:00:00"/>
    <m/>
    <d v="2023-08-28T00:00:00"/>
    <m/>
    <d v="2023-08-28T00:00:00"/>
    <d v="2023-10-01T00:00:00"/>
    <n v="0"/>
    <m/>
    <n v="0"/>
    <n v="0"/>
    <d v="2023-08-28T00:00:00"/>
    <s v="COP"/>
    <n v="1146816"/>
    <n v="0"/>
    <n v="1146816"/>
    <n v="527658"/>
    <s v=""/>
  </r>
  <r>
    <s v="106526375"/>
    <s v="IZ10-LJA1-EMP-EMP2"/>
    <s v="20183406"/>
    <x v="1"/>
    <s v="LA MÁQUINA NO ALCANZA EL VACIO"/>
    <s v="CERR NOTI MACO MOVM NLIQ PREC"/>
    <s v="100"/>
    <s v="COORMTTO"/>
    <s v="ZAVE"/>
    <s v="Z17"/>
    <s v="IZ10"/>
    <s v="COORDP06"/>
    <s v="1202486735"/>
    <s v="OEJE PCAB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9:30:00"/>
    <s v=""/>
    <s v=""/>
    <s v=""/>
    <s v=""/>
    <s v="24:00:00"/>
    <s v="19:30:00"/>
    <s v="15:30:00"/>
    <s v="16:25:00"/>
    <s v="00:00:00"/>
    <s v="15:30:00"/>
    <s v=""/>
    <s v="B"/>
    <s v=""/>
    <s v="Juan Nustadtel"/>
    <s v=""/>
    <s v=""/>
    <s v="ACMAGONZALEZ"/>
    <s v=""/>
    <s v=""/>
    <s v="OR000106526375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8-03T00:00:00"/>
    <d v="2023-08-03T00:00:00"/>
    <d v="2023-08-03T00:00:00"/>
    <n v="17105797"/>
    <n v="0"/>
    <m/>
    <m/>
    <d v="2023-08-03T00:00:00"/>
    <d v="2023-08-03T00:00:00"/>
    <m/>
    <d v="2023-08-05T00:00:00"/>
    <m/>
    <d v="2023-08-03T00:00:00"/>
    <d v="2023-09-01T00:00:00"/>
    <n v="0"/>
    <m/>
    <n v="0"/>
    <n v="0"/>
    <d v="2023-08-03T00:00:00"/>
    <s v="COP"/>
    <n v="15188005"/>
    <n v="0"/>
    <n v="15188005"/>
    <n v="17105797"/>
    <s v=""/>
  </r>
  <r>
    <s v="106516626"/>
    <s v="IZ10-LSA1-EMP"/>
    <s v="EMPA00005"/>
    <x v="9"/>
    <s v="MAL FORMADO"/>
    <s v="CERR NOTI MACO MOVM NLIQ PREC"/>
    <s v="100"/>
    <s v="COORMTTO"/>
    <s v="ZAVE"/>
    <s v="Z17"/>
    <s v="IZ10"/>
    <s v="COORDI16"/>
    <s v="1202484034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00:00:00"/>
    <s v="00:00:00"/>
    <s v="09:41:45"/>
    <s v="00:00:00"/>
    <s v="09:30:00"/>
    <s v=""/>
    <s v="B"/>
    <s v=""/>
    <s v=""/>
    <s v=""/>
    <s v=""/>
    <s v="ACMAGONZALEZ"/>
    <s v=""/>
    <s v=""/>
    <s v="OR000106516626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7-29T00:00:00"/>
    <d v="2023-07-29T00:00:00"/>
    <d v="2023-07-29T00:00:00"/>
    <n v="707404"/>
    <n v="0"/>
    <m/>
    <m/>
    <d v="2023-07-29T00:00:00"/>
    <d v="2023-07-29T00:00:00"/>
    <m/>
    <d v="2023-07-30T00:00:00"/>
    <m/>
    <d v="2023-07-29T00:00:00"/>
    <d v="2023-09-01T00:00:00"/>
    <n v="0"/>
    <m/>
    <n v="0"/>
    <n v="0"/>
    <d v="2023-07-29T00:00:00"/>
    <s v="COP"/>
    <n v="3960"/>
    <n v="0"/>
    <n v="3960"/>
    <n v="707404"/>
    <s v=""/>
  </r>
  <r>
    <s v="106508992"/>
    <s v="IZ10-LJA1-EMP-EMP2"/>
    <s v="20183406"/>
    <x v="1"/>
    <s v="FALLO DE POWER LINK"/>
    <s v="CERR NOTI MACO MOVM NLIQ PREC"/>
    <s v="100"/>
    <s v="MECANINT"/>
    <s v="ZAVE"/>
    <s v="Z17"/>
    <s v="IZ10"/>
    <s v="COORDI13"/>
    <s v="1202481355"/>
    <s v="OK  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7:00:00"/>
    <s v="06:00:00"/>
    <s v="11:16:07"/>
    <s v="00:00:00"/>
    <s v="06:00:00"/>
    <s v=""/>
    <s v="B"/>
    <s v=""/>
    <s v="Juan Nustadtel"/>
    <s v=""/>
    <s v=""/>
    <s v="IZLMORTIZ"/>
    <s v=""/>
    <s v=""/>
    <s v="OR00010650899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7-25T00:00:00"/>
    <d v="2023-07-25T00:00:00"/>
    <d v="2023-07-25T00:00:00"/>
    <n v="593090"/>
    <n v="0"/>
    <m/>
    <m/>
    <d v="2023-07-26T00:00:00"/>
    <d v="2023-07-25T00:00:00"/>
    <m/>
    <d v="2023-07-28T00:00:00"/>
    <m/>
    <d v="2023-07-25T00:00:00"/>
    <d v="2024-05-14T00:00:00"/>
    <n v="0"/>
    <m/>
    <n v="0"/>
    <n v="0"/>
    <d v="2023-07-25T00:00:00"/>
    <s v="COP"/>
    <n v="291614"/>
    <n v="0"/>
    <n v="291614"/>
    <n v="593090"/>
    <s v=""/>
  </r>
  <r>
    <s v="106721382"/>
    <s v="IZ10-LJA1-EMP-EMP2"/>
    <s v="20183406"/>
    <x v="1"/>
    <s v="20183406  NT 700 FUGA EN ESTACIÓN DE SEL"/>
    <s v="CERR NOTI MACO MOVM NLIQ PREC"/>
    <s v="100"/>
    <s v="MECANINT"/>
    <s v="ZAVE"/>
    <s v="Z17"/>
    <s v="IZ10"/>
    <s v="COORDI19"/>
    <s v="1202538276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40:00"/>
    <s v=""/>
    <s v=""/>
    <s v=""/>
    <s v=""/>
    <s v="24:00:00"/>
    <s v="06:00:00"/>
    <s v="00:00:00"/>
    <s v="10:34:15"/>
    <s v="00:00:00"/>
    <s v="10:40:00"/>
    <s v=""/>
    <s v="B"/>
    <s v=""/>
    <s v="Juan Nustadtel"/>
    <s v=""/>
    <s v=""/>
    <s v="ACMAGONZALEZ"/>
    <s v=""/>
    <s v=""/>
    <s v="OR000106721382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1-11T00:00:00"/>
    <d v="2023-11-09T00:00:00"/>
    <d v="2023-11-09T00:00:00"/>
    <n v="4640912"/>
    <n v="0"/>
    <m/>
    <m/>
    <d v="2023-11-09T00:00:00"/>
    <d v="2023-11-09T00:00:00"/>
    <m/>
    <d v="2023-11-11T00:00:00"/>
    <m/>
    <d v="2023-11-09T00:00:00"/>
    <d v="2023-12-31T00:00:00"/>
    <n v="0"/>
    <m/>
    <n v="0"/>
    <n v="0"/>
    <d v="2023-11-11T00:00:00"/>
    <s v="COP"/>
    <n v="4339436"/>
    <n v="0"/>
    <n v="4339436"/>
    <n v="4640912"/>
    <s v=""/>
  </r>
  <r>
    <s v="106720877"/>
    <s v="IZ10-LSA1-FOR"/>
    <s v="20388054"/>
    <x v="4"/>
    <s v="PROBLEMAS CON VARIADOR FORMADORA VEMAG"/>
    <s v="CERR NOTI MACO MOVM NLIQ PREC"/>
    <s v="100"/>
    <s v="COORTU01"/>
    <s v="ZAVE"/>
    <s v="Z17"/>
    <s v="IZ10"/>
    <s v="COORDI19"/>
    <s v="1202537316"/>
    <s v="OEJE NPSP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00:00"/>
    <s v="06:00:00"/>
    <s v="10:16:10"/>
    <s v="00:00:00"/>
    <s v="06:00:00"/>
    <s v=""/>
    <s v="B"/>
    <s v=""/>
    <s v="Juan Neustadtel"/>
    <s v=""/>
    <s v=""/>
    <s v="ACMAGONZALEZ"/>
    <s v=""/>
    <s v=""/>
    <s v="OR000106720877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11-09T00:00:00"/>
    <d v="2023-11-08T00:00:00"/>
    <d v="2023-11-09T00:00:00"/>
    <n v="101538"/>
    <n v="0"/>
    <m/>
    <m/>
    <d v="2023-11-09T00:00:00"/>
    <d v="2023-11-08T00:00:00"/>
    <m/>
    <d v="2023-11-09T00:00:00"/>
    <d v="2023-11-08T00:00:00"/>
    <d v="2023-11-08T00:00:00"/>
    <d v="2023-12-31T00:00:00"/>
    <n v="0"/>
    <m/>
    <n v="0"/>
    <n v="0"/>
    <d v="2023-11-09T00:00:00"/>
    <s v="COP"/>
    <n v="1044"/>
    <n v="0"/>
    <n v="1044"/>
    <n v="101538"/>
    <s v=""/>
  </r>
  <r>
    <s v="106683079"/>
    <s v="IZ10-LSA1-FOR"/>
    <s v="FORM00002"/>
    <x v="6"/>
    <s v="PARO EN BOMBA DOSIFICADORA"/>
    <s v="CERR NOTI MACO MOVM NLIQ PREC"/>
    <s v="100"/>
    <s v="COORMTTO"/>
    <s v="ZAVE"/>
    <s v="Z17"/>
    <s v="IZ10"/>
    <s v="COORDI19"/>
    <s v="1202528322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05:00"/>
    <s v=""/>
    <s v=""/>
    <s v=""/>
    <s v=""/>
    <s v="24:00:00"/>
    <s v="12:05:00"/>
    <s v="11:20:00"/>
    <s v="20:40:38"/>
    <s v="00:00:00"/>
    <s v="11:20:00"/>
    <s v=""/>
    <s v="B"/>
    <s v=""/>
    <s v=""/>
    <s v=""/>
    <s v=""/>
    <s v="ACMAGONZALEZ"/>
    <s v=""/>
    <s v=""/>
    <s v="OR00010668307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10-20T00:00:00"/>
    <d v="2023-10-20T00:00:00"/>
    <d v="2023-10-20T00:00:00"/>
    <n v="4514958"/>
    <n v="0"/>
    <m/>
    <m/>
    <d v="2023-10-20T00:00:00"/>
    <d v="2023-10-20T00:00:00"/>
    <m/>
    <d v="2023-10-21T00:00:00"/>
    <m/>
    <d v="2023-10-20T00:00:00"/>
    <d v="2023-12-31T00:00:00"/>
    <n v="0"/>
    <m/>
    <n v="0"/>
    <n v="0"/>
    <d v="2023-10-20T00:00:00"/>
    <s v="COP"/>
    <n v="4758670"/>
    <n v="0"/>
    <n v="4758670"/>
    <n v="4514958"/>
    <s v=""/>
  </r>
  <r>
    <s v="106652864"/>
    <s v="IZ10-LSC1-EMB"/>
    <s v="20388176"/>
    <x v="5"/>
    <s v="PEGA MECANICA EN GRAPADORA F120"/>
    <s v="CERR NOTI MACO MOVM NLIQ PREC"/>
    <s v="100"/>
    <s v="COORMTTO"/>
    <s v="ZAVE"/>
    <s v="Z17"/>
    <s v="IZ10"/>
    <s v="COORDI13"/>
    <s v="1202520204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1:00:00"/>
    <s v=""/>
    <s v=""/>
    <s v=""/>
    <s v=""/>
    <s v="24:00:00"/>
    <s v="21:00:00"/>
    <s v="15:00:00"/>
    <s v="12:21:01"/>
    <s v="00:00:00"/>
    <s v="15:00:00"/>
    <s v=""/>
    <s v="B"/>
    <s v=""/>
    <s v="PROPASOL S.A.S"/>
    <s v=""/>
    <s v=""/>
    <s v="IZCAPIEDRAHI"/>
    <s v=""/>
    <s v=""/>
    <s v="OR00010665286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10-27T00:00:00"/>
    <d v="2023-10-27T00:00:00"/>
    <d v="2023-10-04T00:00:00"/>
    <n v="29337312"/>
    <n v="0"/>
    <m/>
    <m/>
    <d v="2023-10-04T00:00:00"/>
    <d v="2023-10-04T00:00:00"/>
    <m/>
    <d v="2024-05-02T00:00:00"/>
    <m/>
    <d v="2023-10-27T00:00:00"/>
    <d v="2024-07-25T00:00:00"/>
    <n v="0"/>
    <m/>
    <n v="0"/>
    <n v="0"/>
    <d v="2023-10-27T00:00:00"/>
    <s v="COP"/>
    <n v="40393117"/>
    <n v="0"/>
    <n v="40393117"/>
    <n v="29337312"/>
    <s v=""/>
  </r>
  <r>
    <s v="106640177"/>
    <s v="IZ10-LSC1-EMB"/>
    <s v="20388176"/>
    <x v="5"/>
    <s v="LA GRAPADORA NO CORTA"/>
    <s v="CERR NOTI MACO MOVM NLIQ PREC"/>
    <s v="100"/>
    <s v="COORMTTO"/>
    <s v="ZAVE"/>
    <s v="Z17"/>
    <s v="IZ10"/>
    <s v="COORDI19"/>
    <s v="1202516625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07:00:00"/>
    <s v="06:00:00"/>
    <s v="21:40:24"/>
    <s v="00:00:00"/>
    <s v="15:00:00"/>
    <s v=""/>
    <s v="B"/>
    <s v=""/>
    <s v="PROPASOL S.A.S"/>
    <s v=""/>
    <s v=""/>
    <s v="ACMACARDONA"/>
    <s v=""/>
    <s v=""/>
    <s v="OR00010664017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10-07T00:00:00"/>
    <d v="2023-09-29T00:00:00"/>
    <d v="2023-09-27T00:00:00"/>
    <n v="6793521"/>
    <n v="0"/>
    <m/>
    <m/>
    <d v="2023-09-27T00:00:00"/>
    <d v="2023-09-27T00:00:00"/>
    <m/>
    <d v="2023-09-29T00:00:00"/>
    <m/>
    <d v="2023-09-27T00:00:00"/>
    <d v="2023-10-25T00:00:00"/>
    <n v="0"/>
    <m/>
    <n v="0"/>
    <n v="0"/>
    <d v="2023-09-29T00:00:00"/>
    <s v="COP"/>
    <n v="11061354"/>
    <n v="0"/>
    <n v="11061354"/>
    <n v="6793521"/>
    <s v=""/>
  </r>
  <r>
    <s v="106594822"/>
    <s v="IZ10-LJA1-EMP-EMP2"/>
    <s v="20183406"/>
    <x v="1"/>
    <s v="TEMPERATURA INSUFICIENTE"/>
    <s v="CERR NOTI MACO MOVM NLIQ PREC"/>
    <s v="100"/>
    <s v="ELECTINT"/>
    <s v="ZAVE"/>
    <s v="Z17"/>
    <s v="IZ10"/>
    <s v="COORDI13"/>
    <s v="120250598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8:30:00"/>
    <s v=""/>
    <s v=""/>
    <s v=""/>
    <s v=""/>
    <s v="24:00:00"/>
    <s v="08:00:00"/>
    <s v="06:00:00"/>
    <s v="21:55:17"/>
    <s v="00:00:00"/>
    <s v="18:00:00"/>
    <s v=""/>
    <s v="B"/>
    <s v=""/>
    <s v="Juan Nustadtel"/>
    <s v=""/>
    <s v=""/>
    <s v="ACMAGONZALEZ"/>
    <s v=""/>
    <s v=""/>
    <s v="OR00010659482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9-07T00:00:00"/>
    <d v="2023-09-07T00:00:00"/>
    <d v="2023-09-07T00:00:00"/>
    <n v="562787"/>
    <n v="0"/>
    <m/>
    <m/>
    <d v="2023-09-07T00:00:00"/>
    <d v="2023-09-07T00:00:00"/>
    <m/>
    <d v="2023-09-07T00:00:00"/>
    <m/>
    <d v="2023-09-07T00:00:00"/>
    <d v="2023-10-01T00:00:00"/>
    <n v="0"/>
    <m/>
    <n v="0"/>
    <n v="0"/>
    <d v="2023-09-07T00:00:00"/>
    <s v="COP"/>
    <n v="562787"/>
    <n v="0"/>
    <n v="562787"/>
    <n v="562787"/>
    <s v=""/>
  </r>
  <r>
    <s v="106414544"/>
    <s v="IZ10-LSA1-FOR"/>
    <s v="20425542"/>
    <x v="0"/>
    <s v="CONTACTOR MALO PARO EMERGENCIA"/>
    <s v="CERR NOTI MACO MOVM NLIQ PREC"/>
    <s v="100"/>
    <s v="COORMTTO"/>
    <s v="ZAVE"/>
    <s v="Z17"/>
    <s v="IZ10"/>
    <s v="COORDI16"/>
    <s v="1202460056"/>
    <s v="OK   NPSP"/>
    <s v="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21:21:15"/>
    <s v="00:00:00"/>
    <s v="06:00:00"/>
    <s v=""/>
    <s v="B"/>
    <s v=""/>
    <s v="Juan Neustadtel"/>
    <s v=""/>
    <s v=""/>
    <s v="ACMAGONZALEZ"/>
    <s v=""/>
    <s v=""/>
    <s v="OR000106414544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"/>
    <s v="5405380 108"/>
    <s v=""/>
    <s v=""/>
    <s v="30"/>
    <d v="2023-06-07T00:00:00"/>
    <d v="2023-06-07T00:00:00"/>
    <d v="2023-06-07T00:00:00"/>
    <n v="1053066"/>
    <n v="0"/>
    <m/>
    <m/>
    <d v="2023-06-07T00:00:00"/>
    <d v="2023-06-07T00:00:00"/>
    <m/>
    <d v="2023-06-07T00:00:00"/>
    <m/>
    <d v="2023-06-07T00:00:00"/>
    <d v="2023-07-01T00:00:00"/>
    <n v="0"/>
    <m/>
    <n v="0"/>
    <n v="0"/>
    <d v="2023-06-07T00:00:00"/>
    <s v="COP"/>
    <n v="751590"/>
    <n v="0"/>
    <n v="751590"/>
    <n v="1053066"/>
    <s v=""/>
  </r>
  <r>
    <s v="106401100"/>
    <s v="IZ10-LSA1-EMP"/>
    <s v="EMPA00005"/>
    <x v="9"/>
    <s v="MAL SELLADO"/>
    <s v="CERR NOTI MACO MOVM NLIQ PREC"/>
    <s v="100"/>
    <s v="COORMTTO"/>
    <s v="ZAVE"/>
    <s v="Z17"/>
    <s v="IZ10"/>
    <s v="COORDI13"/>
    <s v="1202456533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4:00:00"/>
    <s v=""/>
    <s v=""/>
    <s v=""/>
    <s v=""/>
    <s v="24:00:00"/>
    <s v="06:00:00"/>
    <s v="06:00:00"/>
    <s v="05:30:41"/>
    <s v="00:00:00"/>
    <s v="03:00:00"/>
    <s v=""/>
    <s v="B"/>
    <s v=""/>
    <s v=""/>
    <s v=""/>
    <s v=""/>
    <s v="ACMAGONZALEZ"/>
    <s v=""/>
    <s v=""/>
    <s v="OR000106401100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6-01T00:00:00"/>
    <d v="2023-06-01T00:00:00"/>
    <d v="2023-06-01T00:00:00"/>
    <n v="2328693"/>
    <n v="0"/>
    <m/>
    <m/>
    <d v="2023-06-01T00:00:00"/>
    <d v="2023-06-01T00:00:00"/>
    <m/>
    <d v="2023-06-01T00:00:00"/>
    <m/>
    <d v="2023-06-01T00:00:00"/>
    <d v="2023-07-01T00:00:00"/>
    <n v="0"/>
    <m/>
    <n v="0"/>
    <n v="0"/>
    <d v="2023-06-01T00:00:00"/>
    <s v="COP"/>
    <n v="2228201"/>
    <n v="0"/>
    <n v="2228201"/>
    <n v="2328693"/>
    <s v=""/>
  </r>
  <r>
    <s v="106366537"/>
    <s v="IZ10-LSA1-FOR"/>
    <s v="20425542"/>
    <x v="0"/>
    <s v="PIERDE SU FUNCIÓN"/>
    <s v="CERR NOTI MACO MOVM NLIQ PREC"/>
    <s v="100"/>
    <s v="COORMTTO"/>
    <s v="ZAVE"/>
    <s v="Z17"/>
    <s v="IZ10"/>
    <s v="COORDI13"/>
    <s v="1202448109"/>
    <s v="OEJE NPSP"/>
    <s v="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00:00"/>
    <s v=""/>
    <s v=""/>
    <s v=""/>
    <s v=""/>
    <s v="24:00:00"/>
    <s v="22:00:00"/>
    <s v="21:30:00"/>
    <s v="21:23:19"/>
    <s v="00:00:00"/>
    <s v="21:30:00"/>
    <s v=""/>
    <s v="B"/>
    <s v=""/>
    <s v="Juan Neustadtel"/>
    <s v=""/>
    <s v=""/>
    <s v="ACMAGONZALEZ"/>
    <s v=""/>
    <s v=""/>
    <s v="OR00010636653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"/>
    <s v="5405380 108"/>
    <s v=""/>
    <s v="ALTA - HIGH"/>
    <s v="30"/>
    <d v="2023-05-14T00:00:00"/>
    <d v="2023-05-14T00:00:00"/>
    <d v="2023-05-14T00:00:00"/>
    <n v="103434"/>
    <n v="0"/>
    <m/>
    <m/>
    <d v="2023-05-14T00:00:00"/>
    <d v="2023-05-14T00:00:00"/>
    <m/>
    <d v="2023-05-20T00:00:00"/>
    <m/>
    <d v="2023-05-14T00:00:00"/>
    <d v="2023-06-01T00:00:00"/>
    <n v="0"/>
    <m/>
    <n v="0"/>
    <n v="0"/>
    <d v="2023-05-14T00:00:00"/>
    <s v="COP"/>
    <n v="8341"/>
    <n v="0"/>
    <n v="8341"/>
    <n v="103434"/>
    <s v=""/>
  </r>
  <r>
    <s v="106345318"/>
    <s v="IZ10-LSC1-EMB"/>
    <s v="20388176"/>
    <x v="5"/>
    <s v="NO REALIZA EL CICLO"/>
    <s v="CERR NOTI MACO MOVM NLIQ PREC"/>
    <s v="100"/>
    <s v="COORMTTO"/>
    <s v="ZAVE"/>
    <s v="Z17"/>
    <s v="IZ10"/>
    <s v="COORDI13"/>
    <s v="1202443525"/>
    <s v="PFAC NPSP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22:00:00"/>
    <s v="22:00:00"/>
    <s v="19:10:33"/>
    <s v="00:00:00"/>
    <s v="23:00:00"/>
    <s v=""/>
    <s v="B"/>
    <s v=""/>
    <s v="PROPASOL S.A.S"/>
    <s v=""/>
    <s v=""/>
    <s v="IZEMCARVAJAL"/>
    <s v=""/>
    <s v=""/>
    <s v="OR000106345318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5-06T00:00:00"/>
    <d v="2023-05-03T00:00:00"/>
    <d v="2023-05-03T00:00:00"/>
    <n v="4990642"/>
    <n v="0"/>
    <m/>
    <m/>
    <d v="2023-05-03T00:00:00"/>
    <d v="2023-05-03T00:00:00"/>
    <m/>
    <d v="2023-05-25T00:00:00"/>
    <m/>
    <d v="2023-05-02T00:00:00"/>
    <d v="2023-07-09T00:00:00"/>
    <n v="0"/>
    <m/>
    <n v="0"/>
    <n v="0"/>
    <d v="2023-05-03T00:00:00"/>
    <s v="COP"/>
    <n v="2960770"/>
    <n v="0"/>
    <n v="2960770"/>
    <n v="4990642"/>
    <s v=""/>
  </r>
  <r>
    <s v="106340359"/>
    <s v="IZ10-LSC1-EMB"/>
    <s v="20388176"/>
    <x v="5"/>
    <s v="DAÑO EN MODULO DE SEGURIDAD"/>
    <s v="CERR NOTI MACO MOVM NLIQ PREC"/>
    <s v="100"/>
    <s v="COORTU02"/>
    <s v="ZAVE"/>
    <s v="Z17"/>
    <s v="IZ10"/>
    <s v="COORDI13"/>
    <s v="1202442892"/>
    <s v="OEJE NPSP"/>
    <s v="505003051"/>
    <s v=""/>
    <s v="IZKSAGUIRRE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6:00:00"/>
    <s v="06:00:00"/>
    <s v="15:54:56"/>
    <s v="00:00:00"/>
    <s v="06:00:00"/>
    <s v=""/>
    <s v="B"/>
    <s v=""/>
    <s v="PROPASOL S.A.S"/>
    <s v=""/>
    <s v=""/>
    <s v="ACMAGONZALEZ"/>
    <s v=""/>
    <s v=""/>
    <s v="OR000106340359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4-28T00:00:00"/>
    <d v="2023-04-24T00:00:00"/>
    <d v="2023-04-28T00:00:00"/>
    <n v="1822490"/>
    <n v="0"/>
    <m/>
    <m/>
    <d v="2023-04-28T00:00:00"/>
    <d v="2023-04-28T00:00:00"/>
    <m/>
    <d v="2023-05-15T00:00:00"/>
    <m/>
    <d v="2023-04-24T00:00:00"/>
    <d v="2023-06-01T00:00:00"/>
    <n v="0"/>
    <m/>
    <n v="0"/>
    <n v="0"/>
    <d v="2023-04-28T00:00:00"/>
    <s v="COP"/>
    <n v="1571260"/>
    <n v="0"/>
    <n v="1571260"/>
    <n v="1822490"/>
    <s v=""/>
  </r>
  <r>
    <s v="106337465"/>
    <s v="IZ10-LSC1-EMB"/>
    <s v="20388176"/>
    <x v="5"/>
    <s v="DAÑO PULSADOR CICLO CLIPADO"/>
    <s v="CERR NOTI MACO MOVM NLIQ PREC"/>
    <s v="100"/>
    <s v="COORMTTO"/>
    <s v="ZAVE"/>
    <s v="Z17"/>
    <s v="IZ10"/>
    <s v="COORDI16"/>
    <s v="1202442238"/>
    <s v="OEJE NPSP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3:00:00"/>
    <s v=""/>
    <s v=""/>
    <s v=""/>
    <s v=""/>
    <s v="24:00:00"/>
    <s v="00:00:00"/>
    <s v="00:00:00"/>
    <s v="02:54:06"/>
    <s v="00:00:00"/>
    <s v="22:00:00"/>
    <s v=""/>
    <s v="B"/>
    <s v=""/>
    <s v="PROPASOL S.A.S"/>
    <s v=""/>
    <s v=""/>
    <s v="ACMAGONZALEZ"/>
    <s v=""/>
    <s v=""/>
    <s v="OR000106337465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5-31T00:00:00"/>
    <d v="2023-05-30T00:00:00"/>
    <d v="2023-04-26T00:00:00"/>
    <n v="2207068"/>
    <n v="0"/>
    <m/>
    <m/>
    <d v="2023-04-27T00:00:00"/>
    <d v="2023-04-26T00:00:00"/>
    <m/>
    <d v="2023-06-16T00:00:00"/>
    <m/>
    <d v="2023-04-26T00:00:00"/>
    <d v="2023-07-01T00:00:00"/>
    <n v="0"/>
    <m/>
    <n v="0"/>
    <n v="0"/>
    <d v="2023-05-31T00:00:00"/>
    <s v="COP"/>
    <n v="1417372"/>
    <n v="0"/>
    <n v="1417372"/>
    <n v="2207068"/>
    <s v=""/>
  </r>
  <r>
    <s v="106314169"/>
    <s v="IZ10-LSA1-EMP"/>
    <s v="EMPA00039"/>
    <x v="7"/>
    <s v="MANDO ELEVACION MOTORES PLANCHA SELLADO"/>
    <s v="CERR NOTI MACO MOVM NLIQ PREC"/>
    <s v="100"/>
    <s v="COORMTTO"/>
    <s v="ZAVE"/>
    <s v="Z17"/>
    <s v="IZ10"/>
    <s v="COORDI16"/>
    <s v="1202437923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2:40:00"/>
    <s v=""/>
    <s v=""/>
    <s v=""/>
    <s v=""/>
    <s v="24:00:00"/>
    <s v="06:00:00"/>
    <s v="06:00:00"/>
    <s v="15:39:05"/>
    <s v="00:00:00"/>
    <s v="23:00:00"/>
    <s v=""/>
    <s v="A"/>
    <s v=""/>
    <s v=""/>
    <s v=""/>
    <s v=""/>
    <s v="ACMAGONZALEZ"/>
    <s v=""/>
    <s v=""/>
    <s v="OR000106314169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4-13T00:00:00"/>
    <d v="2023-04-13T00:00:00"/>
    <d v="2023-04-13T00:00:00"/>
    <n v="6579832"/>
    <n v="0"/>
    <m/>
    <m/>
    <d v="2023-04-13T00:00:00"/>
    <d v="2023-04-13T00:00:00"/>
    <m/>
    <d v="2023-04-13T00:00:00"/>
    <m/>
    <d v="2023-04-12T00:00:00"/>
    <d v="2023-06-01T00:00:00"/>
    <n v="0"/>
    <m/>
    <n v="0"/>
    <n v="0"/>
    <d v="2023-04-13T00:00:00"/>
    <s v="COP"/>
    <n v="13888345"/>
    <n v="0"/>
    <n v="13888345"/>
    <n v="6579832"/>
    <s v=""/>
  </r>
  <r>
    <s v="106416894"/>
    <s v="IZ10-LSC1-EMB"/>
    <s v="20388176"/>
    <x v="5"/>
    <s v="TIJERA DEL EQUIPO PICA LA BARRA"/>
    <s v="CERR NOTI MACO MOVM NLIQ PREC"/>
    <s v="100"/>
    <s v="COORMTTO"/>
    <s v="ZAVE"/>
    <s v="Z17"/>
    <s v="IZ10"/>
    <s v="COORDI16"/>
    <s v="1202460561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00:00"/>
    <s v=""/>
    <s v=""/>
    <s v=""/>
    <s v=""/>
    <s v="24:00:00"/>
    <s v="06:00:00"/>
    <s v="00:00:00"/>
    <s v="02:28:43"/>
    <s v="00:00:00"/>
    <s v="15:00:00"/>
    <s v=""/>
    <s v="B"/>
    <s v=""/>
    <s v="PROPASOL S.A.S"/>
    <s v=""/>
    <s v=""/>
    <s v="ACMAGONZALEZ"/>
    <s v=""/>
    <s v=""/>
    <s v="OR000106416894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6-13T00:00:00"/>
    <d v="2023-06-09T00:00:00"/>
    <d v="2023-06-08T00:00:00"/>
    <n v="9250171"/>
    <n v="0"/>
    <m/>
    <m/>
    <d v="2023-06-08T00:00:00"/>
    <d v="2023-06-08T00:00:00"/>
    <m/>
    <d v="2023-06-13T00:00:00"/>
    <m/>
    <d v="2023-06-08T00:00:00"/>
    <d v="2023-07-01T00:00:00"/>
    <n v="0"/>
    <m/>
    <n v="0"/>
    <n v="0"/>
    <d v="2023-06-13T00:00:00"/>
    <s v="COP"/>
    <n v="7704607"/>
    <n v="0"/>
    <n v="7704607"/>
    <n v="9250171"/>
    <s v=""/>
  </r>
  <r>
    <s v="106506162"/>
    <s v="IZ10-LJA1-EMP-EMP2"/>
    <s v="20183406"/>
    <x v="1"/>
    <s v="ERROR DE PORWERLINK"/>
    <s v="CERR NOTI MACO MOVM NLIQ PREC"/>
    <s v="100"/>
    <s v="MECANINT"/>
    <s v="ZAVE"/>
    <s v="Z17"/>
    <s v="IZ10"/>
    <s v="COORDI16"/>
    <s v="1202480854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00:00"/>
    <s v="06:00:00"/>
    <s v="13:11:47"/>
    <s v="00:00:00"/>
    <s v="06:00:00"/>
    <s v=""/>
    <s v="B"/>
    <s v=""/>
    <s v="Juan Nustadtel"/>
    <s v=""/>
    <s v=""/>
    <s v="ACMAGONZALEZ"/>
    <s v=""/>
    <s v=""/>
    <s v="OR000106506162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25T00:00:00"/>
    <d v="2023-07-24T00:00:00"/>
    <d v="2023-07-25T00:00:00"/>
    <n v="162928"/>
    <n v="0"/>
    <m/>
    <m/>
    <d v="2023-07-25T00:00:00"/>
    <d v="2023-07-24T00:00:00"/>
    <m/>
    <d v="2023-07-25T00:00:00"/>
    <m/>
    <d v="2023-07-24T00:00:00"/>
    <d v="2023-09-01T00:00:00"/>
    <n v="0"/>
    <m/>
    <n v="0"/>
    <n v="0"/>
    <d v="2023-07-25T00:00:00"/>
    <s v="COP"/>
    <n v="258489"/>
    <n v="0"/>
    <n v="258489"/>
    <n v="162928"/>
    <s v=""/>
  </r>
  <r>
    <s v="106504703"/>
    <s v="IZ10-LJA1-EMP-EMP2"/>
    <s v="20183406"/>
    <x v="1"/>
    <s v="SENSOR GUARDA DE FORMADO NO CONFIRMA"/>
    <s v="CERR NOTI MACO MOVM NLIQ PREC"/>
    <s v="100"/>
    <s v="ELECTINT"/>
    <s v="ZAVE"/>
    <s v="Z17"/>
    <s v="IZ10"/>
    <s v="COORDI13"/>
    <s v="1202481042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10:00"/>
    <s v=""/>
    <s v=""/>
    <s v=""/>
    <s v=""/>
    <s v="24:00:00"/>
    <s v="06:00:00"/>
    <s v="06:00:00"/>
    <s v="21:58:32"/>
    <s v="00:00:00"/>
    <s v="15:20:00"/>
    <s v=""/>
    <s v="B"/>
    <s v=""/>
    <s v="Juan Nustadtel"/>
    <s v=""/>
    <s v=""/>
    <s v="ACMAGONZALEZ"/>
    <s v=""/>
    <s v=""/>
    <s v="OR00010650470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7-24T00:00:00"/>
    <d v="2023-07-24T00:00:00"/>
    <d v="2023-07-24T00:00:00"/>
    <n v="901817"/>
    <n v="0"/>
    <m/>
    <m/>
    <d v="2023-07-24T00:00:00"/>
    <d v="2023-07-24T00:00:00"/>
    <m/>
    <d v="2023-07-24T00:00:00"/>
    <m/>
    <d v="2023-07-24T00:00:00"/>
    <d v="2023-09-01T00:00:00"/>
    <n v="0"/>
    <m/>
    <n v="0"/>
    <n v="0"/>
    <d v="2023-07-24T00:00:00"/>
    <s v="COP"/>
    <n v="880807"/>
    <n v="0"/>
    <n v="880807"/>
    <n v="901817"/>
    <s v=""/>
  </r>
  <r>
    <s v="106468225"/>
    <s v="IZ10-LJA1-EMP-EMP2"/>
    <s v="20183406"/>
    <x v="1"/>
    <s v="ATRANQUE EN ESTACIÓN DE SELLADO"/>
    <s v="CERR NOTI MACO MOVM NLIQ PREC"/>
    <s v="100"/>
    <s v="COORMTTO"/>
    <s v="ZAVE"/>
    <s v="Z17"/>
    <s v="IZ10"/>
    <s v="COORDI16"/>
    <s v="1202472754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10:00"/>
    <s v=""/>
    <s v=""/>
    <s v=""/>
    <s v=""/>
    <s v="24:00:00"/>
    <s v="06:00:00"/>
    <s v="06:00:00"/>
    <s v="06:28:02"/>
    <s v="00:00:00"/>
    <s v="06:00:00"/>
    <s v=""/>
    <s v="B"/>
    <s v=""/>
    <s v="Juan Nustadtel"/>
    <s v=""/>
    <s v=""/>
    <s v="ACMAGONZALEZ"/>
    <s v=""/>
    <s v=""/>
    <s v="OR000106468225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07T00:00:00"/>
    <d v="2023-07-07T00:00:00"/>
    <d v="2023-07-07T00:00:00"/>
    <n v="505870"/>
    <n v="0"/>
    <m/>
    <m/>
    <d v="2023-07-07T00:00:00"/>
    <d v="2023-07-07T00:00:00"/>
    <m/>
    <d v="2023-07-08T00:00:00"/>
    <m/>
    <d v="2023-07-07T00:00:00"/>
    <d v="2023-08-01T00:00:00"/>
    <n v="0"/>
    <m/>
    <n v="0"/>
    <n v="0"/>
    <d v="2023-07-07T00:00:00"/>
    <s v="COP"/>
    <n v="324984"/>
    <n v="0"/>
    <n v="324984"/>
    <n v="505870"/>
    <s v=""/>
  </r>
  <r>
    <s v="106450146"/>
    <s v="IZ10-LSA1-FOR"/>
    <s v="FORM00001"/>
    <x v="3"/>
    <s v="PROBLEMA EN EL SEGUIDOR"/>
    <s v="CERR NOTI MACO MOVM NLIQ PREC"/>
    <s v="100"/>
    <s v="COORMTTO"/>
    <s v="ZAVE"/>
    <s v="Z17"/>
    <s v="IZ10"/>
    <s v="COORDI16"/>
    <s v="1202469128"/>
    <s v="OK   NPSP"/>
    <s v="505001267"/>
    <s v=""/>
    <s v="EXIZACMERI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9:00:00"/>
    <s v=""/>
    <s v=""/>
    <s v=""/>
    <s v=""/>
    <s v="24:00:00"/>
    <s v="06:00:00"/>
    <s v="06:00:00"/>
    <s v="21:22:16"/>
    <s v="00:00:00"/>
    <s v="17:55:00"/>
    <s v=""/>
    <s v="B"/>
    <s v=""/>
    <s v=""/>
    <s v=""/>
    <s v=""/>
    <s v="ACMAGONZALEZ"/>
    <s v=""/>
    <s v=""/>
    <s v="OR000106450146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06-28T00:00:00"/>
    <d v="2023-06-28T00:00:00"/>
    <d v="2023-06-28T00:00:00"/>
    <n v="975014"/>
    <n v="0"/>
    <m/>
    <m/>
    <d v="2023-06-28T00:00:00"/>
    <d v="2023-06-28T00:00:00"/>
    <m/>
    <d v="2023-06-28T00:00:00"/>
    <m/>
    <d v="2023-06-28T00:00:00"/>
    <d v="2023-08-01T00:00:00"/>
    <n v="0"/>
    <m/>
    <n v="0"/>
    <n v="0"/>
    <d v="2023-06-28T00:00:00"/>
    <s v="COP"/>
    <n v="540888"/>
    <n v="0"/>
    <n v="540888"/>
    <n v="975014"/>
    <s v=""/>
  </r>
  <r>
    <s v="106426948"/>
    <s v="IZ10-LJA1-EMP-EMP2"/>
    <s v="20183406"/>
    <x v="1"/>
    <s v="FALLO SENSOR DE GUARDA NT700"/>
    <s v="CERR NOTI MACO MOVM NLIQ PREC"/>
    <s v="100"/>
    <s v="CORMONTA"/>
    <s v="ZAVE"/>
    <s v="Z17"/>
    <s v="IZ10"/>
    <s v="COORDI16"/>
    <s v="1202463552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06:00:00"/>
    <s v="06:00:00"/>
    <s v="16:43:40"/>
    <s v="00:00:00"/>
    <s v="14:45:00"/>
    <s v=""/>
    <s v="B"/>
    <s v=""/>
    <s v="Juan Nustadtel"/>
    <s v=""/>
    <s v=""/>
    <s v="ACMAGONZALEZ"/>
    <s v=""/>
    <s v=""/>
    <s v="OR000106426948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6-15T00:00:00"/>
    <d v="2023-06-15T00:00:00"/>
    <d v="2023-06-15T00:00:00"/>
    <n v="872363"/>
    <n v="0"/>
    <m/>
    <m/>
    <d v="2023-06-15T00:00:00"/>
    <d v="2023-06-15T00:00:00"/>
    <m/>
    <d v="2023-06-15T00:00:00"/>
    <m/>
    <d v="2023-06-15T00:00:00"/>
    <d v="2023-07-01T00:00:00"/>
    <n v="0"/>
    <m/>
    <n v="0"/>
    <n v="0"/>
    <d v="2023-06-15T00:00:00"/>
    <s v="COP"/>
    <n v="646256"/>
    <n v="0"/>
    <n v="646256"/>
    <n v="872363"/>
    <s v=""/>
  </r>
  <r>
    <s v="106425366"/>
    <s v="IZ10-LSA1-FOR"/>
    <s v="20425542"/>
    <x v="0"/>
    <s v="MAQUINA BLOQUEADA"/>
    <s v="CERR NOTI MACO MOVM NLIQ PREC"/>
    <s v="100"/>
    <s v="COORMTTO"/>
    <s v="ZAVE"/>
    <s v="Z17"/>
    <s v="IZ10"/>
    <s v="COORDI16"/>
    <s v="1202463037"/>
    <s v="OEJE NPSP"/>
    <s v="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6:00:00"/>
    <s v="14:00:00"/>
    <s v="16:33:15"/>
    <s v="00:00:00"/>
    <s v="18:00:00"/>
    <s v=""/>
    <s v="B"/>
    <s v=""/>
    <s v="Juan Neustadtel"/>
    <s v=""/>
    <s v=""/>
    <s v="ACMAGONZALEZ"/>
    <s v=""/>
    <s v=""/>
    <s v="OR000106425366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"/>
    <s v="5405380 108"/>
    <s v=""/>
    <s v=""/>
    <s v="30"/>
    <d v="2023-06-16T00:00:00"/>
    <d v="2023-06-15T00:00:00"/>
    <d v="2023-06-14T00:00:00"/>
    <n v="30236729"/>
    <n v="0"/>
    <m/>
    <m/>
    <d v="2023-06-14T00:00:00"/>
    <d v="2023-06-14T00:00:00"/>
    <m/>
    <d v="2023-06-15T00:00:00"/>
    <m/>
    <d v="2023-06-14T00:00:00"/>
    <d v="2023-07-01T00:00:00"/>
    <n v="0"/>
    <m/>
    <n v="0"/>
    <n v="0"/>
    <d v="2023-06-15T00:00:00"/>
    <s v="COP"/>
    <n v="25915573"/>
    <n v="0"/>
    <n v="25915573"/>
    <n v="30236729"/>
    <s v=""/>
  </r>
  <r>
    <s v="106419056"/>
    <s v="IZ10-LSA1-EMP"/>
    <s v="EMPA00039"/>
    <x v="7"/>
    <s v="CUCHILLA TRANSVERSAL 2 NO CORTA"/>
    <s v="CERR NOTI MACO MOVM NLIQ PREC"/>
    <s v="100"/>
    <s v="COORMTTO"/>
    <s v="ZAVE"/>
    <s v="Z17"/>
    <s v="IZ10"/>
    <s v="COORDI16"/>
    <s v="1202461258"/>
    <s v="OK   NPSP"/>
    <s v="505002491"/>
    <s v=""/>
    <s v="EXIZACMERINO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6:00:00"/>
    <s v="14:00:00"/>
    <s v="15:14:07"/>
    <s v="00:00:00"/>
    <s v="06:00:00"/>
    <s v=""/>
    <s v="A"/>
    <s v=""/>
    <s v=""/>
    <s v=""/>
    <s v=""/>
    <s v="ACMAGONZALEZ"/>
    <s v=""/>
    <s v=""/>
    <s v="OR000106419056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06-14T00:00:00"/>
    <d v="2023-06-09T00:00:00"/>
    <d v="2023-06-09T00:00:00"/>
    <n v="355176"/>
    <n v="0"/>
    <m/>
    <m/>
    <d v="2023-06-09T00:00:00"/>
    <d v="2023-06-09T00:00:00"/>
    <m/>
    <d v="2023-06-13T00:00:00"/>
    <m/>
    <d v="2023-06-09T00:00:00"/>
    <d v="2023-07-01T00:00:00"/>
    <n v="0"/>
    <m/>
    <n v="0"/>
    <n v="0"/>
    <d v="2023-06-13T00:00:00"/>
    <s v="COP"/>
    <n v="154190"/>
    <n v="0"/>
    <n v="154190"/>
    <n v="355176"/>
    <s v=""/>
  </r>
  <r>
    <s v="107168320"/>
    <s v="IZ10-LSA1-FOR"/>
    <s v="20388054"/>
    <x v="4"/>
    <s v="SE REVIENTA TORNILLO DEL EJE CABEZAL"/>
    <s v="CERR NOTI MACO MOVM NLIQ PREC"/>
    <s v="100"/>
    <s v="COORMTTO"/>
    <s v="ZAVE"/>
    <s v="Z17"/>
    <s v="IZ10"/>
    <s v="COORDI19"/>
    <s v="1202633165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34:00"/>
    <s v=""/>
    <s v=""/>
    <s v=""/>
    <s v=""/>
    <s v="24:00:00"/>
    <s v="07:20:00"/>
    <s v="06:00:00"/>
    <s v="11:10:42"/>
    <s v="00:00:00"/>
    <s v="08:00:00"/>
    <s v=""/>
    <s v="A"/>
    <s v=""/>
    <s v="Juan Neustadtel"/>
    <s v=""/>
    <s v=""/>
    <s v="IZCAPIEDRAHI"/>
    <s v=""/>
    <s v=""/>
    <s v="OR00010716832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5-24T00:00:00"/>
    <d v="2024-05-24T00:00:00"/>
    <d v="2024-05-24T00:00:00"/>
    <n v="148386"/>
    <n v="0"/>
    <m/>
    <m/>
    <d v="2024-05-24T00:00:00"/>
    <d v="2024-05-24T00:00:00"/>
    <m/>
    <d v="2024-05-24T00:00:00"/>
    <m/>
    <d v="2024-05-24T00:00:00"/>
    <d v="2024-07-25T00:00:00"/>
    <n v="0"/>
    <m/>
    <n v="0"/>
    <n v="0"/>
    <d v="2024-05-24T00:00:00"/>
    <s v="COP"/>
    <n v="173830"/>
    <n v="0"/>
    <n v="173830"/>
    <n v="148386"/>
    <s v=""/>
  </r>
  <r>
    <s v="107156670"/>
    <s v="IZ10-LSC1-EMB"/>
    <s v="20388176"/>
    <x v="5"/>
    <s v="TENEDOR GANCHO REVENTADO EN CLIPADORA"/>
    <s v="CERR NOTI MACO MOVM NLIQ PREC"/>
    <s v="100"/>
    <s v="COORMTTO"/>
    <s v="ZAVE"/>
    <s v="Z17"/>
    <s v="IZ10"/>
    <s v="COORDI13"/>
    <s v="1202630971"/>
    <s v="OEJE NPSP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3:30:00"/>
    <s v=""/>
    <s v=""/>
    <s v=""/>
    <s v=""/>
    <s v="24:00:00"/>
    <s v="08:00:00"/>
    <s v="06:00:00"/>
    <s v="10:03:07"/>
    <s v="00:00:00"/>
    <s v="22:20:00"/>
    <s v=""/>
    <s v="B"/>
    <s v=""/>
    <s v="PROPASOL S.A.S"/>
    <s v=""/>
    <s v=""/>
    <s v="IZCAPIEDRAHI"/>
    <s v=""/>
    <s v=""/>
    <s v="OR000107156670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6-05T00:00:00"/>
    <d v="2024-05-20T00:00:00"/>
    <d v="2024-05-20T00:00:00"/>
    <n v="3548706"/>
    <n v="0"/>
    <m/>
    <m/>
    <d v="2024-05-20T00:00:00"/>
    <d v="2024-05-20T00:00:00"/>
    <m/>
    <d v="2024-06-05T00:00:00"/>
    <m/>
    <d v="2024-05-20T00:00:00"/>
    <d v="2024-07-25T00:00:00"/>
    <n v="0"/>
    <m/>
    <n v="0"/>
    <n v="0"/>
    <d v="2024-06-05T00:00:00"/>
    <s v="COP"/>
    <n v="3285712"/>
    <n v="0"/>
    <n v="3285712"/>
    <n v="3548706"/>
    <s v=""/>
  </r>
  <r>
    <s v="105970452"/>
    <s v="IZ10-LAV1"/>
    <s v="20091108"/>
    <x v="2"/>
    <s v="PEGA MECANICA EN TOLVA"/>
    <s v="CERR NOTI KKMP NLIQ PREC PTBO"/>
    <s v="100"/>
    <s v="COORMTTO"/>
    <s v="ZAVE"/>
    <s v="Z17"/>
    <s v="IZ10"/>
    <s v="COORDI16"/>
    <s v="1202352657"/>
    <s v="OK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08:20:00"/>
    <s v=""/>
    <s v=""/>
    <s v=""/>
    <s v=""/>
    <s v="24:00:00"/>
    <s v="06:00:00"/>
    <s v="06:00:00"/>
    <s v="14:06:33"/>
    <s v="00:00:00"/>
    <s v="06:45:00"/>
    <s v=""/>
    <s v="B"/>
    <s v=""/>
    <s v=""/>
    <s v=""/>
    <s v=""/>
    <s v="ACMAGONZALEZ"/>
    <s v=""/>
    <s v=""/>
    <s v="OR000105970452"/>
    <s v=""/>
    <s v=""/>
    <s v=""/>
    <s v=""/>
    <s v=""/>
    <s v=""/>
    <s v=""/>
    <s v="X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10-03T00:00:00"/>
    <d v="2022-10-03T00:00:00"/>
    <d v="2022-10-03T00:00:00"/>
    <n v="231881"/>
    <n v="0"/>
    <m/>
    <m/>
    <d v="2022-10-03T00:00:00"/>
    <d v="2022-10-03T00:00:00"/>
    <m/>
    <d v="2022-10-03T00:00:00"/>
    <m/>
    <d v="2022-10-03T00:00:00"/>
    <d v="2024-02-26T00:00:00"/>
    <n v="0"/>
    <m/>
    <n v="0"/>
    <n v="0"/>
    <d v="2022-10-03T00:00:00"/>
    <s v="COP"/>
    <n v="0"/>
    <n v="0"/>
    <n v="0"/>
    <n v="231881"/>
    <s v=""/>
  </r>
  <r>
    <s v="107241124"/>
    <s v="IZ10-LSA1-FOR"/>
    <s v="FORM00001"/>
    <x v="3"/>
    <s v="Acople fusible anillo reventado"/>
    <s v="CERR NOTI MACO MOVM NLIQ PREC"/>
    <s v="100"/>
    <s v="COORMTTO"/>
    <s v="ZAVE"/>
    <s v="Z17"/>
    <s v="IZ10"/>
    <s v="COORDI19"/>
    <s v="1202648889"/>
    <s v="OEJE NPSP"/>
    <s v="505001267"/>
    <s v=""/>
    <s v="IZJAZULUAGA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5:00"/>
    <s v=""/>
    <s v=""/>
    <s v=""/>
    <s v=""/>
    <s v="24:00:00"/>
    <s v="08:00:00"/>
    <s v="06:00:00"/>
    <s v="10:26:26"/>
    <s v="00:00:00"/>
    <s v="06:05:00"/>
    <s v=""/>
    <s v="A"/>
    <s v=""/>
    <s v=""/>
    <s v=""/>
    <s v=""/>
    <s v="IZCAPIEDRAHI"/>
    <s v=""/>
    <s v=""/>
    <s v="OR00010724112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6-22T00:00:00"/>
    <d v="2024-06-22T00:00:00"/>
    <d v="2024-06-22T00:00:00"/>
    <n v="662087"/>
    <n v="0"/>
    <m/>
    <m/>
    <d v="2024-06-22T00:00:00"/>
    <d v="2024-06-22T00:00:00"/>
    <m/>
    <d v="2024-06-22T00:00:00"/>
    <m/>
    <d v="2024-06-22T00:00:00"/>
    <d v="2024-07-25T00:00:00"/>
    <n v="0"/>
    <m/>
    <n v="0"/>
    <n v="0"/>
    <d v="2024-06-22T00:00:00"/>
    <s v="COP"/>
    <n v="662087"/>
    <n v="0"/>
    <n v="662087"/>
    <n v="662087"/>
    <s v=""/>
  </r>
  <r>
    <s v="106885571"/>
    <s v="IZ10-LJA1-EMP-EMP2"/>
    <s v="20183406"/>
    <x v="1"/>
    <s v="FALLO SENSOR DE GUARDA RyR"/>
    <s v="CERR NOTI MACO MOVM NLIQ PREC"/>
    <s v="100"/>
    <s v="COORTU02"/>
    <s v="ZAVE"/>
    <s v="Z17"/>
    <s v="IZ10"/>
    <s v="COORDI13"/>
    <s v="1202570076"/>
    <s v="OEJE PCAB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9:20:00"/>
    <s v=""/>
    <s v=""/>
    <s v=""/>
    <s v=""/>
    <s v="24:00:00"/>
    <s v="19:20:00"/>
    <s v="18:20:00"/>
    <s v="08:11:22"/>
    <s v="00:00:00"/>
    <s v="18:20:00"/>
    <s v=""/>
    <s v="B"/>
    <s v=""/>
    <s v="Juan Nustadtel"/>
    <s v=""/>
    <s v=""/>
    <s v="IZCAPIEDRAHI"/>
    <s v=""/>
    <s v=""/>
    <s v="OR000106885571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4-01-23T00:00:00"/>
    <d v="2024-01-23T00:00:00"/>
    <d v="2024-01-23T00:00:00"/>
    <n v="1327362"/>
    <n v="0"/>
    <m/>
    <m/>
    <d v="2024-01-23T00:00:00"/>
    <d v="2024-01-23T00:00:00"/>
    <m/>
    <d v="2024-01-24T00:00:00"/>
    <d v="2024-01-23T00:00:00"/>
    <d v="2024-01-23T00:00:00"/>
    <d v="2024-07-25T00:00:00"/>
    <n v="0"/>
    <m/>
    <n v="0"/>
    <n v="0"/>
    <d v="2024-01-23T00:00:00"/>
    <s v="COP"/>
    <n v="944718"/>
    <n v="0"/>
    <n v="944718"/>
    <n v="1327362"/>
    <s v=""/>
  </r>
  <r>
    <s v="106868699"/>
    <s v="IZ10-LSC1-EMB"/>
    <s v="GRAP00017"/>
    <x v="8"/>
    <s v="CUCHILLA NO CORTA"/>
    <s v="CERR NOTI MACO MOVM NLIQ PREC"/>
    <s v="100"/>
    <s v="COORTU02"/>
    <s v="ZAVE"/>
    <s v="Z17"/>
    <s v="IZ10"/>
    <s v="COORDI13"/>
    <s v="1202565974"/>
    <s v="OEJE NPSP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0:27:00"/>
    <s v=""/>
    <s v=""/>
    <s v=""/>
    <s v=""/>
    <s v="24:00:00"/>
    <s v="14:00:00"/>
    <s v="14:00:00"/>
    <s v="21:13:27"/>
    <s v="00:00:00"/>
    <s v="19:27:00"/>
    <s v=""/>
    <s v="B"/>
    <s v=""/>
    <s v=""/>
    <s v=""/>
    <s v=""/>
    <s v="IZCAPIEDRAHI"/>
    <s v=""/>
    <s v=""/>
    <s v="OR000106868699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1-16T00:00:00"/>
    <d v="2024-01-15T00:00:00"/>
    <d v="2024-01-16T00:00:00"/>
    <n v="493235"/>
    <n v="0"/>
    <m/>
    <m/>
    <d v="2024-01-16T00:00:00"/>
    <d v="2024-01-15T00:00:00"/>
    <m/>
    <d v="2024-01-16T00:00:00"/>
    <d v="2024-01-15T00:00:00"/>
    <d v="2024-01-15T00:00:00"/>
    <d v="2024-07-25T00:00:00"/>
    <n v="0"/>
    <m/>
    <n v="0"/>
    <n v="0"/>
    <d v="2024-01-16T00:00:00"/>
    <s v="COP"/>
    <n v="301913"/>
    <n v="0"/>
    <n v="301913"/>
    <n v="493235"/>
    <s v=""/>
  </r>
  <r>
    <s v="106826414"/>
    <s v="IZ10-LJA1-EMP-EMP2"/>
    <s v="20183406"/>
    <x v="1"/>
    <s v="DAÑO EN PIÑON BANDA DE SALIDA"/>
    <s v="CERR NOTI MACO MOVM NLIQ PREC"/>
    <s v="100"/>
    <s v="MTTOLJA1"/>
    <s v="ZAVE"/>
    <s v="Z17"/>
    <s v="IZ10"/>
    <s v="COORDI19"/>
    <s v="1202560417"/>
    <s v="OEJE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15:30:00"/>
    <s v="09:00:00"/>
    <s v="10:11:04"/>
    <s v="00:00:00"/>
    <s v="09:00:00"/>
    <s v=""/>
    <s v="B"/>
    <s v=""/>
    <s v="Juan Nustadtel"/>
    <s v=""/>
    <s v=""/>
    <s v="IZCAPIEDRAHI"/>
    <s v=""/>
    <s v=""/>
    <s v="OR000106826414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1-03T00:00:00"/>
    <d v="2024-01-03T00:00:00"/>
    <d v="2024-01-03T00:00:00"/>
    <n v="1771965"/>
    <n v="0"/>
    <m/>
    <m/>
    <d v="2024-01-03T00:00:00"/>
    <d v="2024-01-03T00:00:00"/>
    <m/>
    <d v="2024-02-20T00:00:00"/>
    <d v="2024-01-03T00:00:00"/>
    <d v="2024-01-03T00:00:00"/>
    <d v="2024-07-25T00:00:00"/>
    <n v="0"/>
    <m/>
    <n v="0"/>
    <n v="0"/>
    <d v="2024-01-03T00:00:00"/>
    <s v="COP"/>
    <n v="2236"/>
    <n v="0"/>
    <n v="2236"/>
    <n v="1771965"/>
    <s v=""/>
  </r>
  <r>
    <s v="106794917"/>
    <s v="IZ10-LSA1-FOR"/>
    <s v="FORM00001"/>
    <x v="3"/>
    <s v="FALLA EN EL TRANSPORTADOR"/>
    <s v="CERR NOTI MACO MOVM NLIQ PREC"/>
    <s v="100"/>
    <s v="MECANINT"/>
    <s v="ZAVE"/>
    <s v="Z17"/>
    <s v="IZ10"/>
    <s v="COORDI16"/>
    <s v="1202556280"/>
    <s v="OEJE NPSP"/>
    <s v="505001267"/>
    <s v=""/>
    <s v="IZABUSTAMANT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30:00"/>
    <s v=""/>
    <s v=""/>
    <s v=""/>
    <s v=""/>
    <s v="24:00:00"/>
    <s v="17:00:00"/>
    <s v="06:00:00"/>
    <s v="21:01:01"/>
    <s v="00:00:00"/>
    <s v="16:30:00"/>
    <s v=""/>
    <s v="B"/>
    <s v=""/>
    <s v=""/>
    <s v=""/>
    <s v=""/>
    <s v="ACMAGONZALEZ"/>
    <s v=""/>
    <s v=""/>
    <s v="OR000106794917"/>
    <s v=""/>
    <s v=""/>
    <s v=""/>
    <s v=""/>
    <s v=""/>
    <s v=""/>
    <s v=""/>
    <s v=""/>
    <s v=""/>
    <s v=""/>
    <s v="000000"/>
    <s v=""/>
    <s v="2"/>
    <s v=""/>
    <s v="10FORM01"/>
    <s v=""/>
    <s v="3"/>
    <s v=""/>
    <s v=""/>
    <s v="AAIZ"/>
    <s v="GNCH"/>
    <s v=""/>
    <s v=""/>
    <s v="0"/>
    <s v=""/>
    <s v=""/>
    <s v="MEDIA - HALF"/>
    <s v="30"/>
    <d v="2023-12-19T00:00:00"/>
    <d v="2023-12-19T00:00:00"/>
    <d v="2023-12-19T00:00:00"/>
    <n v="605435"/>
    <n v="0"/>
    <m/>
    <m/>
    <d v="2023-12-19T00:00:00"/>
    <d v="2023-12-19T00:00:00"/>
    <m/>
    <d v="2023-12-20T00:00:00"/>
    <m/>
    <d v="2023-12-19T00:00:00"/>
    <d v="2023-12-31T00:00:00"/>
    <n v="0"/>
    <m/>
    <n v="0"/>
    <n v="0"/>
    <d v="2023-12-19T00:00:00"/>
    <s v="COP"/>
    <n v="4308486"/>
    <n v="0"/>
    <n v="4308486"/>
    <n v="605435"/>
    <s v=""/>
  </r>
  <r>
    <s v="106769620"/>
    <s v="IZ10-LSC1-EMB"/>
    <s v="20388176"/>
    <x v="5"/>
    <s v="FALLO DE ENTRADA Y SALIDA DE MODULOS"/>
    <s v="CERR NOTI MACO MOVM NLIQ PREC"/>
    <s v="100"/>
    <s v="COORMTTO"/>
    <s v="ZAVE"/>
    <s v="Z17"/>
    <s v="IZ10"/>
    <s v="COORDI13"/>
    <s v="1202550546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9:40:00"/>
    <s v=""/>
    <s v=""/>
    <s v=""/>
    <s v=""/>
    <s v="24:00:00"/>
    <s v="19:40:00"/>
    <s v="19:00:00"/>
    <s v="11:37:13"/>
    <s v="00:00:00"/>
    <s v="19:00:00"/>
    <s v=""/>
    <s v="B"/>
    <s v=""/>
    <s v="PROPASOL S.A.S"/>
    <s v=""/>
    <s v=""/>
    <s v="IZCAPIEDRAHI"/>
    <s v=""/>
    <s v=""/>
    <s v="OR00010676962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12-05T00:00:00"/>
    <d v="2023-12-05T00:00:00"/>
    <d v="2023-12-05T00:00:00"/>
    <n v="1168288"/>
    <n v="0"/>
    <m/>
    <m/>
    <d v="2023-12-05T00:00:00"/>
    <d v="2023-12-05T00:00:00"/>
    <m/>
    <d v="2024-02-07T00:00:00"/>
    <m/>
    <d v="2023-12-05T00:00:00"/>
    <d v="2024-07-25T00:00:00"/>
    <n v="0"/>
    <m/>
    <n v="0"/>
    <n v="0"/>
    <d v="2023-12-05T00:00:00"/>
    <s v="COP"/>
    <n v="27041062"/>
    <n v="0"/>
    <n v="27041062"/>
    <n v="1168288"/>
    <s v=""/>
  </r>
  <r>
    <s v="106766947"/>
    <s v="IZ10-LSC1-EMB"/>
    <s v="20388176"/>
    <x v="5"/>
    <s v="UÑA DE RETENEDOR REVENTADA"/>
    <s v="CERR NOTI MACO MOVM NLIQ PREC"/>
    <s v="100"/>
    <s v="COORMTTO"/>
    <s v="ZAVE"/>
    <s v="Z17"/>
    <s v="IZ10"/>
    <s v="COORDI19"/>
    <s v="1202548891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15:00:00"/>
    <s v="14:00:00"/>
    <s v="20:22:30"/>
    <s v="00:00:00"/>
    <s v="14:30:00"/>
    <s v=""/>
    <s v="B"/>
    <s v=""/>
    <s v="PROPASOL S.A.S"/>
    <s v=""/>
    <s v=""/>
    <s v="ACMAGONZALEZ"/>
    <s v=""/>
    <s v=""/>
    <s v="OR00010676694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12-11T00:00:00"/>
    <d v="2023-12-04T00:00:00"/>
    <d v="2023-12-04T00:00:00"/>
    <n v="3302045"/>
    <n v="0"/>
    <m/>
    <m/>
    <d v="2023-12-04T00:00:00"/>
    <d v="2023-12-01T00:00:00"/>
    <m/>
    <d v="2023-12-11T00:00:00"/>
    <m/>
    <d v="2023-12-04T00:00:00"/>
    <d v="2023-12-31T00:00:00"/>
    <n v="0"/>
    <m/>
    <n v="0"/>
    <n v="0"/>
    <d v="2023-12-11T00:00:00"/>
    <s v="COP"/>
    <n v="3302044"/>
    <n v="0"/>
    <n v="3302044"/>
    <n v="3302045"/>
    <s v=""/>
  </r>
  <r>
    <s v="107085288"/>
    <s v="IZ10-LJA1-EMP-EMP2"/>
    <s v="20183406"/>
    <x v="1"/>
    <s v="EMPAQUE ANTEOJO FRACTURADO"/>
    <s v="CERR NOTI MACO MOVM NLIQ PREC"/>
    <s v="100"/>
    <s v="COORMTTO"/>
    <s v="ZAVE"/>
    <s v="Z17"/>
    <s v="IZ10"/>
    <s v="COORDI13"/>
    <s v="1202614432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25:00"/>
    <s v=""/>
    <s v=""/>
    <s v=""/>
    <s v=""/>
    <s v="24:00:00"/>
    <s v="09:25:00"/>
    <s v="09:00:00"/>
    <s v="13:54:21"/>
    <s v="00:00:00"/>
    <s v="09:00:00"/>
    <s v=""/>
    <s v="B"/>
    <s v=""/>
    <s v="Juan Nustadtel"/>
    <s v=""/>
    <s v=""/>
    <s v="IZCAPIEDRAHI"/>
    <s v=""/>
    <s v=""/>
    <s v="OR00010708528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4-19T00:00:00"/>
    <d v="2024-04-19T00:00:00"/>
    <d v="2024-04-19T00:00:00"/>
    <n v="4410682"/>
    <n v="0"/>
    <m/>
    <m/>
    <d v="2024-04-19T00:00:00"/>
    <d v="2024-04-19T00:00:00"/>
    <m/>
    <d v="2024-04-19T00:00:00"/>
    <m/>
    <d v="2024-04-19T00:00:00"/>
    <d v="2024-07-25T00:00:00"/>
    <n v="0"/>
    <m/>
    <n v="0"/>
    <n v="0"/>
    <d v="2024-04-19T00:00:00"/>
    <s v="COP"/>
    <n v="4410682"/>
    <n v="0"/>
    <n v="4410682"/>
    <n v="4410682"/>
    <s v=""/>
  </r>
  <r>
    <s v="107063583"/>
    <s v="IZ10-LSC1-EMB"/>
    <s v="20388176"/>
    <x v="5"/>
    <s v="20388176 DAÑO RODILLO SEGUIDOR DE LEVA"/>
    <s v="CERR NOTI MACO MOVM NLIQ PREC"/>
    <s v="100"/>
    <s v="COORTU02"/>
    <s v="ZAVE"/>
    <s v="Z17"/>
    <s v="IZ10"/>
    <s v="COORDI19"/>
    <s v="1202609440"/>
    <s v="OEJE PXCL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1:30:00"/>
    <s v=""/>
    <s v=""/>
    <s v=""/>
    <s v=""/>
    <s v="24:00:00"/>
    <s v="11:30:00"/>
    <s v="21:00:00"/>
    <s v="14:22:02"/>
    <s v="00:00:00"/>
    <s v="21:00:00"/>
    <s v=""/>
    <s v="B"/>
    <s v=""/>
    <s v="PROPASOL S.A.S"/>
    <s v=""/>
    <s v=""/>
    <s v="IZCAPIEDRAHI"/>
    <s v=""/>
    <s v=""/>
    <s v="OR00010706358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4-11T00:00:00"/>
    <d v="2024-04-11T00:00:00"/>
    <d v="2024-04-10T00:00:00"/>
    <n v="2500456"/>
    <n v="0"/>
    <m/>
    <m/>
    <d v="2024-04-10T00:00:00"/>
    <d v="2024-04-10T00:00:00"/>
    <m/>
    <d v="2024-04-15T00:00:00"/>
    <d v="2024-04-10T00:00:00"/>
    <d v="2024-04-10T00:00:00"/>
    <d v="2024-07-25T00:00:00"/>
    <n v="0"/>
    <m/>
    <n v="0"/>
    <n v="0"/>
    <d v="2024-04-10T00:00:00"/>
    <s v="COP"/>
    <n v="2500455"/>
    <n v="0"/>
    <n v="2500455"/>
    <n v="2500456"/>
    <s v=""/>
  </r>
  <r>
    <s v="106309038"/>
    <s v="IZ10-LSA1-FOR"/>
    <s v="20425542"/>
    <x v="0"/>
    <s v="RECALENTAMIENTO SERVOMOTOR"/>
    <s v="CERR NOTI MACO MOVM NLIQ PREC"/>
    <s v="100"/>
    <s v="COORMTTO"/>
    <s v="ZAVE"/>
    <s v="Z17"/>
    <s v="IZ10"/>
    <s v="COORDI19"/>
    <s v="1202436464"/>
    <s v="OEJE NPCP"/>
    <s v="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14:00:00"/>
    <s v="06:00:00"/>
    <s v="21:41:46"/>
    <s v="00:00:00"/>
    <s v="06:00:00"/>
    <s v=""/>
    <s v="B"/>
    <s v=""/>
    <s v="Juan Neustadtel"/>
    <s v=""/>
    <s v=""/>
    <s v="ACMAGONZALEZ"/>
    <s v=""/>
    <s v=""/>
    <s v="OR000106309038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"/>
    <s v="5405380 108"/>
    <s v=""/>
    <s v=""/>
    <s v="30"/>
    <d v="2023-04-14T00:00:00"/>
    <d v="2023-04-10T00:00:00"/>
    <d v="2023-04-10T00:00:00"/>
    <n v="2040109"/>
    <n v="0"/>
    <m/>
    <m/>
    <d v="2023-04-10T00:00:00"/>
    <d v="2023-04-10T00:00:00"/>
    <m/>
    <d v="2023-04-14T00:00:00"/>
    <m/>
    <d v="2023-04-10T00:00:00"/>
    <d v="2023-06-01T00:00:00"/>
    <n v="0"/>
    <m/>
    <n v="0"/>
    <n v="0"/>
    <d v="2023-04-14T00:00:00"/>
    <s v="COP"/>
    <n v="12217273"/>
    <n v="0"/>
    <n v="12217273"/>
    <n v="2040109"/>
    <s v=""/>
  </r>
  <r>
    <s v="106167070"/>
    <s v="IZ10-LSC1-EMB"/>
    <s v="20388176"/>
    <x v="5"/>
    <s v="SE BLOQUEO LA GRAPADORA"/>
    <s v="CERR NOTI MACO MOVM NLIQ PREC"/>
    <s v="100"/>
    <s v="COORMTTO"/>
    <s v="ZAVE"/>
    <s v="Z17"/>
    <s v="IZ10"/>
    <s v="COORDI19"/>
    <s v="1202397159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10:00"/>
    <s v=""/>
    <s v=""/>
    <s v=""/>
    <s v=""/>
    <s v="24:00:00"/>
    <s v="06:00:00"/>
    <s v="06:00:00"/>
    <s v="04:53:29"/>
    <s v="00:00:00"/>
    <s v="01:00:00"/>
    <s v=""/>
    <s v="B"/>
    <s v=""/>
    <s v="PROPASOL S.A.S"/>
    <s v=""/>
    <s v=""/>
    <s v="ACMAGONZALEZ"/>
    <s v=""/>
    <s v=""/>
    <s v="OR00010616707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1-27T00:00:00"/>
    <d v="2023-01-26T00:00:00"/>
    <d v="2023-01-25T00:00:00"/>
    <n v="448143"/>
    <n v="0"/>
    <m/>
    <m/>
    <d v="2023-01-25T00:00:00"/>
    <d v="2023-01-25T00:00:00"/>
    <m/>
    <d v="2023-01-27T00:00:00"/>
    <m/>
    <d v="2023-01-23T00:00:00"/>
    <d v="2023-03-01T00:00:00"/>
    <n v="0"/>
    <m/>
    <n v="0"/>
    <n v="0"/>
    <d v="2023-01-27T00:00:00"/>
    <s v="COP"/>
    <n v="12610"/>
    <n v="0"/>
    <n v="12610"/>
    <n v="448143"/>
    <s v=""/>
  </r>
  <r>
    <s v="106164222"/>
    <s v="IZ10-LSC1-EMB"/>
    <s v="GRAP00017"/>
    <x v="8"/>
    <s v="GRAP000017 NO CLIPA CLIPADORA SALCHICHON"/>
    <s v="CERR NOTI MACO MOVM NLIQ PREC"/>
    <s v="100"/>
    <s v="COORTU02"/>
    <s v="ZAVE"/>
    <s v="Z17"/>
    <s v="IZ10"/>
    <s v="COORDI13"/>
    <s v="1202396480"/>
    <s v="FALM NPSP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8:00:00"/>
    <s v=""/>
    <s v=""/>
    <s v=""/>
    <s v=""/>
    <s v="24:00:00"/>
    <s v="06:00:00"/>
    <s v="00:00:00"/>
    <s v="14:44:39"/>
    <s v="00:00:00"/>
    <s v="14:00:00"/>
    <s v=""/>
    <s v="B"/>
    <s v=""/>
    <s v=""/>
    <s v=""/>
    <s v=""/>
    <s v="ACMAGONZALEZ"/>
    <s v=""/>
    <s v=""/>
    <s v="OR000106164222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3-02-08T00:00:00"/>
    <d v="2023-02-01T00:00:00"/>
    <d v="2023-01-23T00:00:00"/>
    <n v="5251087"/>
    <n v="0"/>
    <m/>
    <m/>
    <d v="2023-01-30T00:00:00"/>
    <d v="2023-01-23T00:00:00"/>
    <m/>
    <d v="2023-02-08T00:00:00"/>
    <m/>
    <d v="2023-01-23T00:00:00"/>
    <d v="2023-03-01T00:00:00"/>
    <n v="0"/>
    <m/>
    <n v="0"/>
    <n v="0"/>
    <d v="2023-02-08T00:00:00"/>
    <s v="COP"/>
    <n v="2638295"/>
    <n v="0"/>
    <n v="2638295"/>
    <n v="5251087"/>
    <s v=""/>
  </r>
  <r>
    <s v="106158935"/>
    <s v="IZ10-LJA1-EMP-EMP2"/>
    <s v="20183406"/>
    <x v="1"/>
    <s v="DEFICIENCIA DE VACIO"/>
    <s v="CERR NOTI MACO MOVM NLIQ PREC"/>
    <s v="100"/>
    <s v="COORTU02"/>
    <s v="ZAVE"/>
    <s v="Z17"/>
    <s v="IZ10"/>
    <s v="COORDI13"/>
    <s v="1202394972"/>
    <s v="OEJE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6:00:00"/>
    <s v="06:00:00"/>
    <s v="17:13:50"/>
    <s v="00:00:00"/>
    <s v="21:00:00"/>
    <s v=""/>
    <s v="B"/>
    <s v=""/>
    <s v="Juan Nustadtel"/>
    <s v=""/>
    <s v=""/>
    <s v="ACMAGONZALEZ"/>
    <s v=""/>
    <s v=""/>
    <s v="OR000106158935"/>
    <s v=""/>
    <s v=""/>
    <s v=""/>
    <s v=""/>
    <s v=""/>
    <s v=""/>
    <s v=""/>
    <s v=""/>
    <s v=""/>
    <s v=""/>
    <s v="000000"/>
    <s v=""/>
    <s v="2"/>
    <s v=""/>
    <s v="10EMPA17"/>
    <s v=""/>
    <s v="3"/>
    <s v=""/>
    <s v=""/>
    <s v="AAIZ"/>
    <s v="GNCH"/>
    <s v=""/>
    <s v=""/>
    <s v="0"/>
    <s v="5405380"/>
    <s v=""/>
    <s v="MEDIA - HALF"/>
    <s v="30"/>
    <d v="2023-01-20T00:00:00"/>
    <d v="2023-01-20T00:00:00"/>
    <d v="2023-01-19T00:00:00"/>
    <n v="4301795"/>
    <n v="0"/>
    <m/>
    <m/>
    <d v="2023-01-19T00:00:00"/>
    <d v="2023-01-19T00:00:00"/>
    <m/>
    <d v="2023-01-20T00:00:00"/>
    <m/>
    <d v="2023-01-19T00:00:00"/>
    <d v="2023-02-01T00:00:00"/>
    <n v="0"/>
    <m/>
    <n v="0"/>
    <n v="0"/>
    <d v="2023-01-20T00:00:00"/>
    <s v="COP"/>
    <n v="4066142"/>
    <n v="0"/>
    <n v="4066142"/>
    <n v="4301795"/>
    <s v=""/>
  </r>
  <r>
    <s v="106261908"/>
    <s v="IZ10-LSA1-EMP"/>
    <s v="EMPA00039"/>
    <x v="7"/>
    <s v="FALLO EN SELLADO DEL PAQUETE"/>
    <s v="CERR NOTI MACO MOVM NLIQ PREC"/>
    <s v="100"/>
    <s v="COORMTTO"/>
    <s v="ZAVE"/>
    <s v="Z17"/>
    <s v="IZ10"/>
    <s v="COORDI16"/>
    <s v="1202423156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4:20:00"/>
    <s v=""/>
    <s v=""/>
    <s v=""/>
    <s v=""/>
    <s v="24:00:00"/>
    <s v="06:00:00"/>
    <s v="00:00:00"/>
    <s v="05:21:12"/>
    <s v="00:00:00"/>
    <s v="03:20:00"/>
    <s v=""/>
    <s v="A"/>
    <s v=""/>
    <s v=""/>
    <s v=""/>
    <s v=""/>
    <s v="ACMAGONZALEZ"/>
    <s v=""/>
    <s v=""/>
    <s v="OR000106261908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3-14T00:00:00"/>
    <d v="2023-03-14T00:00:00"/>
    <d v="2023-03-14T00:00:00"/>
    <n v="2754153"/>
    <n v="0"/>
    <m/>
    <m/>
    <d v="2023-03-14T00:00:00"/>
    <d v="2023-03-14T00:00:00"/>
    <m/>
    <d v="2023-03-14T00:00:00"/>
    <m/>
    <d v="2023-03-14T00:00:00"/>
    <d v="2023-04-01T00:00:00"/>
    <n v="0"/>
    <m/>
    <n v="0"/>
    <n v="0"/>
    <d v="2023-03-14T00:00:00"/>
    <s v="COP"/>
    <n v="2452676"/>
    <n v="0"/>
    <n v="2452676"/>
    <n v="2754153"/>
    <s v=""/>
  </r>
  <r>
    <s v="106228172"/>
    <s v="IZ10-LSC1-EMB"/>
    <s v="20388176"/>
    <x v="5"/>
    <s v="FRACTURA EN EL TORNILLO DE LA TRANSMISIO"/>
    <s v="CERR NOTI MACO MOVM NLIQ PREC"/>
    <s v="100"/>
    <s v="COORMTTO"/>
    <s v="ZAVE"/>
    <s v="Z17"/>
    <s v="IZ10"/>
    <s v="COORDI19"/>
    <s v="1202413353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30:00"/>
    <s v=""/>
    <s v=""/>
    <s v=""/>
    <s v=""/>
    <s v="24:00:00"/>
    <s v="00:00:00"/>
    <s v="00:00:00"/>
    <s v="03:52:32"/>
    <s v="00:00:00"/>
    <s v="23:30:00"/>
    <s v=""/>
    <s v="B"/>
    <s v=""/>
    <s v="PROPASOL S.A.S"/>
    <s v=""/>
    <s v=""/>
    <s v="ACMAGONZALEZ"/>
    <s v=""/>
    <s v=""/>
    <s v="OR000106228172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27T00:00:00"/>
    <d v="2023-02-26T00:00:00"/>
    <d v="2023-02-24T00:00:00"/>
    <n v="7046360"/>
    <n v="0"/>
    <m/>
    <m/>
    <d v="2023-02-24T00:00:00"/>
    <d v="2023-02-24T00:00:00"/>
    <m/>
    <d v="2023-03-24T00:00:00"/>
    <m/>
    <d v="2023-02-23T00:00:00"/>
    <d v="2023-06-01T00:00:00"/>
    <n v="0"/>
    <m/>
    <n v="0"/>
    <n v="0"/>
    <d v="2023-02-25T00:00:00"/>
    <s v="COP"/>
    <n v="4218524"/>
    <n v="0"/>
    <n v="4218524"/>
    <n v="7046360"/>
    <s v=""/>
  </r>
  <r>
    <s v="106215283"/>
    <s v="IZ10-LSC1-EMB"/>
    <s v="20388176"/>
    <x v="5"/>
    <s v="DESAJUSTE DEL CORTE"/>
    <s v="CERR NOTI MACO MOVM NLIQ PREC"/>
    <s v="100"/>
    <s v="COORMTTO"/>
    <s v="ZAVE"/>
    <s v="Z17"/>
    <s v="IZ10"/>
    <s v="COORDI19"/>
    <s v="1202410575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0:00:00"/>
    <s v="00:00:00"/>
    <s v="03:54:59"/>
    <s v="00:00:00"/>
    <s v="00:00:00"/>
    <s v=""/>
    <s v="B"/>
    <s v=""/>
    <s v="PROPASOL S.A.S"/>
    <s v=""/>
    <s v=""/>
    <s v="ACMAGONZALEZ"/>
    <s v=""/>
    <s v=""/>
    <s v="OR00010621528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3-11T00:00:00"/>
    <d v="2023-02-20T00:00:00"/>
    <d v="2023-02-20T00:00:00"/>
    <n v="991782"/>
    <n v="0"/>
    <m/>
    <m/>
    <d v="2023-02-20T00:00:00"/>
    <d v="2023-02-20T00:00:00"/>
    <m/>
    <d v="2023-03-11T00:00:00"/>
    <m/>
    <d v="2023-02-20T00:00:00"/>
    <d v="2023-04-01T00:00:00"/>
    <n v="0"/>
    <m/>
    <n v="0"/>
    <n v="0"/>
    <d v="2023-03-11T00:00:00"/>
    <s v="COP"/>
    <n v="856620"/>
    <n v="0"/>
    <n v="856620"/>
    <n v="991782"/>
    <s v=""/>
  </r>
  <r>
    <s v="106203140"/>
    <s v="IZ10-LSC1-EMB"/>
    <s v="20388176"/>
    <x v="5"/>
    <s v="Se bloqueo la grapadora"/>
    <s v="CERR NOTI MACO MOVM NLIQ PREC"/>
    <s v="100"/>
    <s v="COORMTTO"/>
    <s v="ZAVE"/>
    <s v="Z17"/>
    <s v="IZ10"/>
    <s v="COORDI19"/>
    <s v="1202406894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14:00:00"/>
    <s v="00:00:00"/>
    <s v="02:20:00"/>
    <s v="00:00:00"/>
    <s v="04:00:00"/>
    <s v=""/>
    <s v="B"/>
    <s v=""/>
    <s v="PROPASOL S.A.S"/>
    <s v=""/>
    <s v=""/>
    <s v="ACMAGONZALEZ"/>
    <s v=""/>
    <s v=""/>
    <s v="OR00010620314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14T00:00:00"/>
    <d v="2023-02-13T00:00:00"/>
    <d v="2023-02-13T00:00:00"/>
    <n v="8377123"/>
    <n v="0"/>
    <m/>
    <m/>
    <d v="2023-02-13T00:00:00"/>
    <d v="2023-02-13T00:00:00"/>
    <m/>
    <d v="2023-02-14T00:00:00"/>
    <m/>
    <d v="2023-02-13T00:00:00"/>
    <d v="2023-03-01T00:00:00"/>
    <n v="0"/>
    <m/>
    <n v="0"/>
    <n v="0"/>
    <d v="2023-02-14T00:00:00"/>
    <s v="COP"/>
    <n v="7422447"/>
    <n v="0"/>
    <n v="7422447"/>
    <n v="8377123"/>
    <s v=""/>
  </r>
  <r>
    <s v="105803360"/>
    <s v="IZ10-LSC1-EMB"/>
    <s v="20388176"/>
    <x v="5"/>
    <s v="PERDIDA DE TIEMPO POR CHOQUE"/>
    <s v="CERR NOTI KKMP NLIQ PREC PTBO"/>
    <s v="100"/>
    <s v="COORTU03"/>
    <s v="ZAVE"/>
    <s v="Z17"/>
    <s v="IZ10"/>
    <s v="COORDI19"/>
    <s v="1202312120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20:00"/>
    <s v=""/>
    <s v=""/>
    <s v=""/>
    <s v=""/>
    <s v="24:00:00"/>
    <s v="14:00:00"/>
    <s v="08:00:00"/>
    <s v="15:40:23"/>
    <s v="00:00:00"/>
    <s v="22:20:00"/>
    <s v=""/>
    <s v="B"/>
    <s v=""/>
    <s v="PROPASOL S.A.S"/>
    <s v=""/>
    <s v=""/>
    <s v="ACMAGONZALEZ"/>
    <s v=""/>
    <s v=""/>
    <s v="OR000105803360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7-14T00:00:00"/>
    <d v="2022-07-02T00:00:00"/>
    <d v="2022-07-05T00:00:00"/>
    <n v="2158947"/>
    <n v="0"/>
    <m/>
    <m/>
    <d v="2022-07-14T00:00:00"/>
    <d v="2022-07-02T00:00:00"/>
    <m/>
    <d v="2022-07-14T00:00:00"/>
    <m/>
    <d v="2022-07-01T00:00:00"/>
    <d v="2024-02-26T00:00:00"/>
    <n v="0"/>
    <m/>
    <n v="0"/>
    <n v="0"/>
    <d v="2022-07-14T00:00:00"/>
    <s v="COP"/>
    <n v="0"/>
    <n v="0"/>
    <n v="0"/>
    <n v="2158947"/>
    <s v=""/>
  </r>
  <r>
    <s v="105791343"/>
    <s v="IZ10-LSA1-EMP"/>
    <s v="EMPA00039"/>
    <x v="7"/>
    <s v="DAÑO ELECTROVALVULA CUCHILLA #3 NT"/>
    <s v="CERR NOTI KKMP NLIQ PREC PTBO"/>
    <s v="100"/>
    <s v="COORTU01"/>
    <s v="ZAVE"/>
    <s v="Z17"/>
    <s v="IZ10"/>
    <s v="COORDI16"/>
    <s v="1202309723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1:55:00"/>
    <s v=""/>
    <s v=""/>
    <s v=""/>
    <s v=""/>
    <s v="24:00:00"/>
    <s v="14:00:00"/>
    <s v="14:00:00"/>
    <s v="15:03:35"/>
    <s v="00:00:00"/>
    <s v="11:39:00"/>
    <s v=""/>
    <s v="B"/>
    <s v=""/>
    <s v=""/>
    <s v=""/>
    <s v=""/>
    <s v="ACMAGONZALEZ"/>
    <s v=""/>
    <s v=""/>
    <s v="OR000105791343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6-26T00:00:00"/>
    <d v="2022-06-26T00:00:00"/>
    <d v="2022-06-26T00:00:00"/>
    <n v="53459"/>
    <n v="0"/>
    <m/>
    <m/>
    <d v="2022-06-26T00:00:00"/>
    <d v="2022-06-26T00:00:00"/>
    <m/>
    <d v="2022-06-26T00:00:00"/>
    <m/>
    <d v="2022-06-26T00:00:00"/>
    <d v="2024-02-26T00:00:00"/>
    <n v="0"/>
    <m/>
    <n v="0"/>
    <n v="0"/>
    <d v="2022-06-26T00:00:00"/>
    <s v="COP"/>
    <n v="0"/>
    <n v="0"/>
    <n v="0"/>
    <n v="53459"/>
    <s v=""/>
  </r>
  <r>
    <s v="105788923"/>
    <s v="IZ10-LSC1-EMB"/>
    <s v="GRAP00017"/>
    <x v="8"/>
    <s v="FALLA DE COMUNICACIÓN"/>
    <s v="CERR NOTI KKMP NLIQ PREC PTBO"/>
    <s v="100"/>
    <s v="COORTU03"/>
    <s v="ZAVE"/>
    <s v="Z17"/>
    <s v="IZ10"/>
    <s v="COORDI16"/>
    <s v="1202307714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3:40:00"/>
    <s v=""/>
    <s v=""/>
    <s v=""/>
    <s v=""/>
    <s v="24:00:00"/>
    <s v="08:00:00"/>
    <s v="06:00:00"/>
    <s v="15:07:34"/>
    <s v="00:00:00"/>
    <s v="22:35:00"/>
    <s v=""/>
    <s v="B"/>
    <s v=""/>
    <s v=""/>
    <s v=""/>
    <s v=""/>
    <s v="ACMAGONZALEZ"/>
    <s v=""/>
    <s v=""/>
    <s v="OR000105788923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2-06-28T00:00:00"/>
    <d v="2022-06-21T00:00:00"/>
    <d v="2022-06-24T00:00:00"/>
    <n v="222062"/>
    <n v="0"/>
    <m/>
    <m/>
    <d v="2022-06-28T00:00:00"/>
    <d v="2022-06-21T00:00:00"/>
    <m/>
    <d v="2022-07-14T00:00:00"/>
    <m/>
    <d v="2022-06-21T00:00:00"/>
    <d v="2024-02-26T00:00:00"/>
    <n v="0"/>
    <m/>
    <n v="0"/>
    <n v="0"/>
    <d v="2022-06-28T00:00:00"/>
    <s v="COP"/>
    <n v="0"/>
    <n v="0"/>
    <n v="0"/>
    <n v="222062"/>
    <s v=""/>
  </r>
  <r>
    <s v="105779464"/>
    <s v="IZ10-LJA1-EMP-EMP2"/>
    <s v="20183406"/>
    <x v="1"/>
    <s v="FALLO SOBRETEMPERATURA PLANCHA N 4"/>
    <s v="CERR NOTI KKMP NLIQ PREC PTBO"/>
    <s v="100"/>
    <s v="COORMTTO"/>
    <s v="ZAVE"/>
    <s v="Z17"/>
    <s v="IZ10"/>
    <s v="COORDI19"/>
    <s v="1202307672"/>
    <s v="OK   PCAB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40:00"/>
    <s v=""/>
    <s v=""/>
    <s v=""/>
    <s v=""/>
    <s v="24:00:00"/>
    <s v="06:00:00"/>
    <s v="06:00:00"/>
    <s v="20:39:46"/>
    <s v="00:00:00"/>
    <s v="08:40:00"/>
    <s v=""/>
    <s v="A"/>
    <s v=""/>
    <s v="Juan Nustadtel"/>
    <s v=""/>
    <s v=""/>
    <s v="ACMAGONZALEZ"/>
    <s v=""/>
    <s v=""/>
    <s v="OR000105779464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6-21T00:00:00"/>
    <d v="2022-06-21T00:00:00"/>
    <d v="2022-06-21T00:00:00"/>
    <n v="205614"/>
    <n v="0"/>
    <m/>
    <m/>
    <d v="2022-06-21T00:00:00"/>
    <d v="2022-06-21T00:00:00"/>
    <m/>
    <d v="2022-06-21T00:00:00"/>
    <m/>
    <d v="2022-06-21T00:00:00"/>
    <d v="2024-02-26T00:00:00"/>
    <n v="0"/>
    <m/>
    <n v="0"/>
    <n v="0"/>
    <d v="2022-06-21T00:00:00"/>
    <s v="COP"/>
    <n v="0"/>
    <n v="0"/>
    <n v="0"/>
    <n v="205614"/>
    <s v=""/>
  </r>
  <r>
    <s v="105778511"/>
    <s v="IZ10-LSA1-FOR"/>
    <s v="FORM00001"/>
    <x v="3"/>
    <s v="EJE REVENTADO EN BOMBA"/>
    <s v="CERR NOTI KKMP NLIQ PREC PTBO"/>
    <s v="100"/>
    <s v="COORTU03"/>
    <s v="ZAVE"/>
    <s v="Z17"/>
    <s v="IZ10"/>
    <s v="COORDI13"/>
    <s v="1202307152"/>
    <s v="OK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23:00:00"/>
    <s v="22:00:00"/>
    <s v="16:37:20"/>
    <s v="00:00:00"/>
    <s v="06:00:00"/>
    <s v=""/>
    <s v="B"/>
    <s v=""/>
    <s v=""/>
    <s v=""/>
    <s v=""/>
    <s v="ACMAGONZALEZ"/>
    <s v=""/>
    <s v=""/>
    <s v="OR000105778511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6-20T00:00:00"/>
    <d v="2022-06-21T00:00:00"/>
    <d v="2022-06-21T00:00:00"/>
    <n v="51404"/>
    <n v="0"/>
    <m/>
    <m/>
    <d v="2022-06-21T00:00:00"/>
    <d v="2022-06-20T00:00:00"/>
    <m/>
    <d v="2022-07-06T00:00:00"/>
    <m/>
    <d v="2022-06-21T00:00:00"/>
    <d v="2024-02-26T00:00:00"/>
    <n v="0"/>
    <m/>
    <n v="0"/>
    <n v="0"/>
    <d v="2022-06-20T00:00:00"/>
    <s v="COP"/>
    <n v="0"/>
    <n v="0"/>
    <n v="0"/>
    <n v="51404"/>
    <s v=""/>
  </r>
  <r>
    <s v="105774623"/>
    <s v="IZ10-LSA1-EMP"/>
    <s v="EMPA00039"/>
    <x v="7"/>
    <s v="CUCHILLAS TRANSVERSALES NO CORTAN"/>
    <s v="CERR NOTI KKMP NLIQ PREC PTBO"/>
    <s v="100"/>
    <s v="COORTU01"/>
    <s v="ZAVE"/>
    <s v="Z17"/>
    <s v="IZ10"/>
    <s v="COORDI19"/>
    <s v="1202306337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25:00"/>
    <s v=""/>
    <s v=""/>
    <s v=""/>
    <s v=""/>
    <s v="24:00:00"/>
    <s v="06:00:00"/>
    <s v="00:00:00"/>
    <s v="12:19:41"/>
    <s v="00:00:00"/>
    <s v="08:45:00"/>
    <s v=""/>
    <s v="B"/>
    <s v=""/>
    <s v=""/>
    <s v=""/>
    <s v=""/>
    <s v="ACMAGONZALEZ"/>
    <s v=""/>
    <s v=""/>
    <s v="OR000105774623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6-18T00:00:00"/>
    <d v="2022-06-17T00:00:00"/>
    <d v="2022-06-17T00:00:00"/>
    <n v="206643"/>
    <n v="0"/>
    <m/>
    <m/>
    <d v="2022-06-17T00:00:00"/>
    <d v="2022-06-17T00:00:00"/>
    <m/>
    <d v="2022-06-17T00:00:00"/>
    <d v="2022-06-17T00:00:00"/>
    <d v="2022-06-17T00:00:00"/>
    <d v="2024-02-26T00:00:00"/>
    <n v="0"/>
    <m/>
    <n v="0"/>
    <n v="0"/>
    <d v="2022-06-17T00:00:00"/>
    <s v="COP"/>
    <n v="0"/>
    <n v="0"/>
    <n v="0"/>
    <n v="206643"/>
    <s v=""/>
  </r>
  <r>
    <s v="105774265"/>
    <s v="IZ10-LJA1-EMP-EMP2"/>
    <s v="20183406"/>
    <x v="1"/>
    <s v="TENSOR DE BANDA TRANFERENCIA SALE ACOPLE"/>
    <s v="CERR NOTI KKMP NLIQ PREC PTBO"/>
    <s v="100"/>
    <s v="COORTU01"/>
    <s v="ZAVE"/>
    <s v="Z17"/>
    <s v="IZ10"/>
    <s v="COORDI19"/>
    <s v="1202305933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30:00"/>
    <s v=""/>
    <s v=""/>
    <s v=""/>
    <s v=""/>
    <s v="24:00:00"/>
    <s v="06:00:00"/>
    <s v="06:00:00"/>
    <s v="21:30:29"/>
    <s v="00:00:00"/>
    <s v="08:40:00"/>
    <s v=""/>
    <s v="A"/>
    <s v=""/>
    <s v="Juan Nustadtel"/>
    <s v=""/>
    <s v=""/>
    <s v="ACMAGONZALEZ"/>
    <s v=""/>
    <s v=""/>
    <s v="OR000105774265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6-17T00:00:00"/>
    <d v="2022-06-16T00:00:00"/>
    <d v="2022-06-17T00:00:00"/>
    <n v="85330"/>
    <n v="0"/>
    <m/>
    <m/>
    <d v="2022-06-17T00:00:00"/>
    <d v="2022-06-16T00:00:00"/>
    <m/>
    <d v="2022-06-17T00:00:00"/>
    <d v="2022-06-16T00:00:00"/>
    <d v="2022-06-16T00:00:00"/>
    <d v="2024-02-26T00:00:00"/>
    <n v="0"/>
    <m/>
    <n v="0"/>
    <n v="0"/>
    <d v="2022-06-17T00:00:00"/>
    <s v="COP"/>
    <n v="0"/>
    <n v="0"/>
    <n v="0"/>
    <n v="85330"/>
    <s v=""/>
  </r>
  <r>
    <s v="105761966"/>
    <s v="IZ10-LSA1-EMP"/>
    <s v="EMPA00039"/>
    <x v="7"/>
    <s v="EMPA00039 FALLO PLANCHA DE SELLADO"/>
    <s v="CERR NOTI KKMP NLIQ PREC PTBO"/>
    <s v="100"/>
    <s v="COORTU03"/>
    <s v="ZAVE"/>
    <s v="Z17"/>
    <s v="IZ10"/>
    <s v="COORDI13"/>
    <s v="1202296920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3:30:00"/>
    <s v=""/>
    <s v=""/>
    <s v=""/>
    <s v=""/>
    <s v="24:00:00"/>
    <s v="06:00:00"/>
    <s v="06:00:00"/>
    <s v="13:55:34"/>
    <s v="00:00:00"/>
    <s v="03:00:00"/>
    <s v=""/>
    <s v="B"/>
    <s v=""/>
    <s v=""/>
    <s v=""/>
    <s v=""/>
    <s v="ACMAGONZALEZ"/>
    <s v=""/>
    <s v=""/>
    <s v="OR000105761966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6-25T00:00:00"/>
    <d v="2022-05-28T00:00:00"/>
    <d v="2022-06-09T00:00:00"/>
    <n v="5037544"/>
    <n v="0"/>
    <m/>
    <m/>
    <d v="2022-06-09T00:00:00"/>
    <d v="2022-05-27T00:00:00"/>
    <m/>
    <d v="2022-06-25T00:00:00"/>
    <m/>
    <d v="2022-05-27T00:00:00"/>
    <d v="2024-02-26T00:00:00"/>
    <n v="0"/>
    <m/>
    <n v="0"/>
    <n v="0"/>
    <d v="2022-06-25T00:00:00"/>
    <s v="COP"/>
    <n v="0"/>
    <n v="0"/>
    <n v="0"/>
    <n v="5037544"/>
    <s v=""/>
  </r>
  <r>
    <s v="105759999"/>
    <s v="IZ10-LSA1-FOR"/>
    <s v="20388054"/>
    <x v="4"/>
    <s v="SEGUIDOR DE TUBO AVERIADO"/>
    <s v="CERR NOTI KKMP NLIQ PREC PTBO"/>
    <s v="100"/>
    <s v="COORTU03"/>
    <s v="ZAVE"/>
    <s v="Z17"/>
    <s v="IZ10"/>
    <s v="COORDI13"/>
    <s v="1202302034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3:00:00"/>
    <s v=""/>
    <s v=""/>
    <s v=""/>
    <s v=""/>
    <s v="24:00:00"/>
    <s v="00:00:00"/>
    <s v="00:00:00"/>
    <s v="10:07:12"/>
    <s v="00:00:00"/>
    <s v="01:30:00"/>
    <s v=""/>
    <s v="B"/>
    <s v=""/>
    <s v="Juan Neustadtel"/>
    <s v=""/>
    <s v=""/>
    <s v="ACMAGONZALEZ"/>
    <s v=""/>
    <s v=""/>
    <s v="OR00010575999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6-09T00:00:00"/>
    <d v="2022-06-08T00:00:00"/>
    <d v="2022-06-08T00:00:00"/>
    <n v="154211"/>
    <n v="0"/>
    <m/>
    <m/>
    <d v="2022-06-09T00:00:00"/>
    <d v="2022-06-08T00:00:00"/>
    <m/>
    <d v="2022-06-11T00:00:00"/>
    <d v="2022-06-08T00:00:00"/>
    <d v="2022-06-08T00:00:00"/>
    <d v="2024-02-26T00:00:00"/>
    <n v="0"/>
    <m/>
    <n v="0"/>
    <n v="0"/>
    <d v="2022-06-09T00:00:00"/>
    <s v="COP"/>
    <n v="0"/>
    <n v="0"/>
    <n v="0"/>
    <n v="154211"/>
    <s v=""/>
  </r>
  <r>
    <s v="105759996"/>
    <s v="IZ10-LSC1-EMB"/>
    <s v="20388176"/>
    <x v="5"/>
    <s v="PEGA MECANICA"/>
    <s v="CERR NOTI KKMP NLIQ PREC PTBO"/>
    <s v="100"/>
    <s v="COORTU03"/>
    <s v="ZAVE"/>
    <s v="Z17"/>
    <s v="IZ10"/>
    <s v="COORDI13"/>
    <s v="1202302012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16:45"/>
    <s v=""/>
    <s v=""/>
    <s v=""/>
    <s v=""/>
    <s v="24:00:00"/>
    <s v="06:00:00"/>
    <s v="14:00:00"/>
    <s v="06:39:16"/>
    <s v="00:00:00"/>
    <s v="01:51:45"/>
    <s v=""/>
    <s v="B"/>
    <s v=""/>
    <s v="PROPASOL S.A.S"/>
    <s v=""/>
    <s v=""/>
    <s v="ACMAGONZALEZ"/>
    <s v=""/>
    <s v=""/>
    <s v="OR000105759996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6-09T00:00:00"/>
    <d v="2022-06-08T00:00:00"/>
    <d v="2022-06-08T00:00:00"/>
    <n v="172715"/>
    <n v="0"/>
    <m/>
    <m/>
    <d v="2022-06-08T00:00:00"/>
    <d v="2022-06-08T00:00:00"/>
    <m/>
    <d v="2022-06-08T00:00:00"/>
    <d v="2022-06-08T00:00:00"/>
    <d v="2022-06-08T00:00:00"/>
    <d v="2024-02-26T00:00:00"/>
    <n v="0"/>
    <m/>
    <n v="0"/>
    <n v="0"/>
    <d v="2022-06-08T00:00:00"/>
    <s v="COP"/>
    <n v="0"/>
    <n v="0"/>
    <n v="0"/>
    <n v="172715"/>
    <s v=""/>
  </r>
  <r>
    <s v="105755435"/>
    <s v="IZ10-LSC1-EMB"/>
    <s v="20388176"/>
    <x v="5"/>
    <s v="ACOPLE ENTE PLANCHAS Y EJE SE SOLTÓ"/>
    <s v="CERR NOTI KKMP NLIQ PREC PTBO"/>
    <s v="100"/>
    <s v="COORTU03"/>
    <s v="ZAVE"/>
    <s v="Z17"/>
    <s v="IZ10"/>
    <s v="COORDI13"/>
    <s v="1202300382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30:00"/>
    <s v=""/>
    <s v=""/>
    <s v=""/>
    <s v=""/>
    <s v="24:00:00"/>
    <s v="00:00:00"/>
    <s v="00:00:00"/>
    <s v="14:14:55"/>
    <s v="00:00:00"/>
    <s v="03:50:00"/>
    <s v=""/>
    <s v="B"/>
    <s v=""/>
    <s v="PROPASOL S.A.S"/>
    <s v=""/>
    <s v=""/>
    <s v="ACMAGONZALEZ"/>
    <s v=""/>
    <s v=""/>
    <s v="OR000105755435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6-25T00:00:00"/>
    <d v="2022-06-04T00:00:00"/>
    <d v="2022-06-06T00:00:00"/>
    <n v="137144"/>
    <n v="0"/>
    <m/>
    <m/>
    <d v="2022-06-25T00:00:00"/>
    <d v="2022-06-04T00:00:00"/>
    <m/>
    <d v="2022-06-25T00:00:00"/>
    <m/>
    <d v="2022-06-04T00:00:00"/>
    <d v="2024-02-26T00:00:00"/>
    <n v="0"/>
    <m/>
    <n v="0"/>
    <n v="0"/>
    <d v="2022-06-25T00:00:00"/>
    <s v="COP"/>
    <n v="0"/>
    <n v="0"/>
    <n v="0"/>
    <n v="137144"/>
    <s v=""/>
  </r>
  <r>
    <s v="105737382"/>
    <s v="IZ10-LSA1-FOR"/>
    <s v="FORM00001"/>
    <x v="3"/>
    <s v="DAÑO ACOPLE TRANSPORTADOR FORM1"/>
    <s v="CERR NOTI KKMP NLIQ PREC PTBO"/>
    <s v="100"/>
    <s v="COORTU01"/>
    <s v="ZAVE"/>
    <s v="Z17"/>
    <s v="IZ10"/>
    <s v="COORDI19"/>
    <s v="1202295542"/>
    <s v="OK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40:00"/>
    <s v=""/>
    <s v=""/>
    <s v=""/>
    <s v=""/>
    <s v="24:00:00"/>
    <s v="14:00:00"/>
    <s v="14:00:00"/>
    <s v="12:20:06"/>
    <s v="00:00:00"/>
    <s v="05:30:00"/>
    <s v=""/>
    <s v="B"/>
    <s v=""/>
    <s v=""/>
    <s v=""/>
    <s v=""/>
    <s v="ACMAGONZALEZ"/>
    <s v=""/>
    <s v=""/>
    <s v="OR000105737382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5-25T00:00:00"/>
    <d v="2022-05-25T00:00:00"/>
    <d v="2022-05-25T00:00:00"/>
    <n v="223091"/>
    <n v="0"/>
    <m/>
    <m/>
    <d v="2022-05-25T00:00:00"/>
    <d v="2022-05-24T00:00:00"/>
    <m/>
    <d v="2022-05-25T00:00:00"/>
    <d v="2022-05-24T00:00:00"/>
    <d v="2022-05-25T00:00:00"/>
    <d v="2024-02-26T00:00:00"/>
    <n v="0"/>
    <m/>
    <n v="0"/>
    <n v="0"/>
    <d v="2022-05-25T00:00:00"/>
    <s v="COP"/>
    <n v="0"/>
    <n v="0"/>
    <n v="0"/>
    <n v="223091"/>
    <s v=""/>
  </r>
  <r>
    <s v="105730107"/>
    <s v="IZ10-LSA1-EMP"/>
    <s v="EMPA00005"/>
    <x v="9"/>
    <s v="NIVEL DE VACIO NO ALCANZADO"/>
    <s v="CERR NOTI KKMP NLIQ PREC PTBO"/>
    <s v="100"/>
    <s v="COORTU01"/>
    <s v="ZAVE"/>
    <s v="Z17"/>
    <s v="IZ10"/>
    <s v="COORDI16"/>
    <s v="1202294505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14:00:00"/>
    <s v="15:49:43"/>
    <s v="00:00:00"/>
    <s v="05:10:00"/>
    <s v=""/>
    <s v="B"/>
    <s v=""/>
    <s v=""/>
    <s v=""/>
    <s v=""/>
    <s v="ACMAGONZALEZ"/>
    <s v=""/>
    <s v=""/>
    <s v="OR000105730107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7-03T00:00:00"/>
    <d v="2022-05-22T00:00:00"/>
    <d v="2022-05-22T00:00:00"/>
    <n v="336680"/>
    <n v="0"/>
    <m/>
    <m/>
    <d v="2022-07-02T00:00:00"/>
    <d v="2022-05-22T00:00:00"/>
    <m/>
    <d v="2022-07-09T00:00:00"/>
    <d v="2022-05-22T00:00:00"/>
    <d v="2022-05-22T00:00:00"/>
    <d v="2024-02-26T00:00:00"/>
    <n v="0"/>
    <m/>
    <n v="0"/>
    <n v="0"/>
    <d v="2022-07-02T00:00:00"/>
    <s v="COP"/>
    <n v="0"/>
    <n v="0"/>
    <n v="0"/>
    <n v="336680"/>
    <s v=""/>
  </r>
  <r>
    <s v="105729376"/>
    <s v="IZ10-LSA1-FOR"/>
    <s v="20388054"/>
    <x v="4"/>
    <s v="BLOQUEO DE FORMADORA"/>
    <s v="CERR NOTI KKMP NLIQ PREC PTBO"/>
    <s v="100"/>
    <s v="COORMTTO"/>
    <s v="ZAVE"/>
    <s v="Z17"/>
    <s v="IZ10"/>
    <s v="COORDI16"/>
    <s v="1202294459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40:00"/>
    <s v=""/>
    <s v=""/>
    <s v=""/>
    <s v=""/>
    <s v="24:00:00"/>
    <s v="06:00:00"/>
    <s v="06:00:00"/>
    <s v="21:39:59"/>
    <s v="00:00:00"/>
    <s v="15:05:00"/>
    <s v=""/>
    <s v="B"/>
    <s v=""/>
    <s v="Juan Neustadtel"/>
    <s v=""/>
    <s v=""/>
    <s v="ACMAGONZALEZ"/>
    <s v=""/>
    <s v=""/>
    <s v="OR000105729376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5-21T00:00:00"/>
    <d v="2022-05-21T00:00:00"/>
    <d v="2022-05-21T00:00:00"/>
    <n v="488229"/>
    <n v="0"/>
    <m/>
    <m/>
    <d v="2022-05-21T00:00:00"/>
    <d v="2022-05-21T00:00:00"/>
    <m/>
    <d v="2022-05-21T00:00:00"/>
    <m/>
    <d v="2022-05-21T00:00:00"/>
    <d v="2024-02-26T00:00:00"/>
    <n v="0"/>
    <m/>
    <n v="0"/>
    <n v="0"/>
    <d v="2022-05-21T00:00:00"/>
    <s v="COP"/>
    <n v="0"/>
    <n v="0"/>
    <n v="0"/>
    <n v="488229"/>
    <s v=""/>
  </r>
  <r>
    <s v="105807032"/>
    <s v="IZ10-LJA1-EMP-EMP2"/>
    <s v="20183406"/>
    <x v="1"/>
    <s v="ERROR PLACHA PRECALENTAMIENT INF NO SUBE"/>
    <s v="CERR NOTI KKMP NLIQ PREC PTBO"/>
    <s v="100"/>
    <s v="COORMTTO"/>
    <s v="ZAVE"/>
    <s v="Z17"/>
    <s v="IZ10"/>
    <s v="COORDI16"/>
    <s v="1202311251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6:00:00"/>
    <s v="13:39:06"/>
    <s v="00:00:00"/>
    <s v="09:00:00"/>
    <s v=""/>
    <s v="A"/>
    <s v=""/>
    <s v="Juan Nustadtel"/>
    <s v=""/>
    <s v=""/>
    <s v="ACMAGONZALEZ"/>
    <s v=""/>
    <s v=""/>
    <s v="OR000105807032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7-08T00:00:00"/>
    <d v="2022-06-30T00:00:00"/>
    <d v="2022-07-06T00:00:00"/>
    <n v="102807"/>
    <n v="0"/>
    <m/>
    <m/>
    <d v="2022-07-08T00:00:00"/>
    <d v="2022-06-30T00:00:00"/>
    <m/>
    <d v="2022-07-08T00:00:00"/>
    <m/>
    <d v="2022-06-30T00:00:00"/>
    <d v="2024-02-26T00:00:00"/>
    <n v="0"/>
    <m/>
    <n v="0"/>
    <n v="0"/>
    <d v="2022-07-08T00:00:00"/>
    <s v="COP"/>
    <n v="0"/>
    <n v="0"/>
    <n v="0"/>
    <n v="102807"/>
    <s v=""/>
  </r>
  <r>
    <s v="105880454"/>
    <s v="IZ10-LJA1-EMP-EMP2"/>
    <s v="20183406"/>
    <x v="1"/>
    <s v="TROQUELES DESALINEADOS"/>
    <s v="CERR NOTI KKMP NLIQ PREC PTBO"/>
    <s v="100"/>
    <s v="COORMTTO"/>
    <s v="ZAVE"/>
    <s v="Z17"/>
    <s v="IZ10"/>
    <s v="COORDI16"/>
    <s v="1202331769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6:00:00"/>
    <s v="06:00:00"/>
    <s v="12:07:16"/>
    <s v="00:00:00"/>
    <s v="07:00:00"/>
    <s v=""/>
    <s v="A"/>
    <s v=""/>
    <s v="Juan Nustadtel"/>
    <s v=""/>
    <s v=""/>
    <s v="ACMAGONZALEZ"/>
    <s v=""/>
    <s v=""/>
    <s v="OR000105880454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8-16T00:00:00"/>
    <d v="2022-08-16T00:00:00"/>
    <d v="2022-08-16T00:00:00"/>
    <n v="102807"/>
    <n v="0"/>
    <m/>
    <m/>
    <d v="2022-08-16T00:00:00"/>
    <d v="2022-08-16T00:00:00"/>
    <m/>
    <d v="2022-08-16T00:00:00"/>
    <m/>
    <d v="2022-08-16T00:00:00"/>
    <d v="2024-02-26T00:00:00"/>
    <n v="0"/>
    <m/>
    <n v="0"/>
    <n v="0"/>
    <d v="2022-08-16T00:00:00"/>
    <s v="COP"/>
    <n v="0"/>
    <n v="0"/>
    <n v="0"/>
    <n v="102807"/>
    <s v=""/>
  </r>
  <r>
    <s v="105877217"/>
    <s v="IZ10-LSA1-EMP"/>
    <s v="EMPA00039"/>
    <x v="7"/>
    <s v="DEFICIENCIA EN CORTE TRANSVERSAL Y FORMA"/>
    <s v="CERR NOTI KKMP NLIQ PREC PTBO"/>
    <s v="100"/>
    <s v="COORTU01"/>
    <s v="ZAVE"/>
    <s v="Z17"/>
    <s v="IZ10"/>
    <s v="COORDI16"/>
    <s v="1202330660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43:00"/>
    <s v=""/>
    <s v=""/>
    <s v=""/>
    <s v=""/>
    <s v="24:00:00"/>
    <s v="06:00:00"/>
    <s v="06:00:00"/>
    <s v="20:21:52"/>
    <s v="00:00:00"/>
    <s v="09:10:00"/>
    <s v=""/>
    <s v="B"/>
    <s v=""/>
    <s v=""/>
    <s v=""/>
    <s v=""/>
    <s v="ACMAGONZALEZ"/>
    <s v=""/>
    <s v=""/>
    <s v="OR000105877217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12T00:00:00"/>
    <d v="2022-08-12T00:00:00"/>
    <d v="2022-08-12T00:00:00"/>
    <n v="56544"/>
    <n v="0"/>
    <m/>
    <m/>
    <d v="2022-08-12T00:00:00"/>
    <d v="2022-08-12T00:00:00"/>
    <m/>
    <d v="2022-08-12T00:00:00"/>
    <d v="2022-08-12T00:00:00"/>
    <d v="2022-08-12T00:00:00"/>
    <d v="2024-02-26T00:00:00"/>
    <n v="0"/>
    <m/>
    <n v="0"/>
    <n v="0"/>
    <d v="2022-08-12T00:00:00"/>
    <s v="COP"/>
    <n v="0"/>
    <n v="0"/>
    <n v="0"/>
    <n v="56544"/>
    <s v=""/>
  </r>
  <r>
    <s v="105872912"/>
    <s v="IZ10-LSA1-EMP"/>
    <s v="EMPA00039"/>
    <x v="7"/>
    <s v="HERRAMIENTA DE MOLDE DE FORMADO DESCALIB"/>
    <s v="CERR NOTI KKMP NLIQ PREC PTBO"/>
    <s v="100"/>
    <s v="COORMTTO"/>
    <s v="ZAVE"/>
    <s v="Z17"/>
    <s v="IZ10"/>
    <s v="COORDI16"/>
    <s v="1202329765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20:00"/>
    <s v=""/>
    <s v=""/>
    <s v=""/>
    <s v=""/>
    <s v="24:00:00"/>
    <s v="09:20:00"/>
    <s v="07:30:00"/>
    <s v="08:23:23"/>
    <s v="00:00:00"/>
    <s v="07:30:00"/>
    <s v=""/>
    <s v="B"/>
    <s v=""/>
    <s v=""/>
    <s v=""/>
    <s v=""/>
    <s v="ACMAGONZALEZ"/>
    <s v=""/>
    <s v=""/>
    <s v="OR000105872912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10T00:00:00"/>
    <d v="2022-08-10T00:00:00"/>
    <d v="2022-08-10T00:00:00"/>
    <n v="154211"/>
    <n v="0"/>
    <m/>
    <m/>
    <d v="2022-08-10T00:00:00"/>
    <d v="2022-08-10T00:00:00"/>
    <m/>
    <d v="2022-09-08T00:00:00"/>
    <m/>
    <d v="2022-08-10T00:00:00"/>
    <d v="2024-02-26T00:00:00"/>
    <n v="0"/>
    <m/>
    <n v="0"/>
    <n v="0"/>
    <d v="2022-08-10T00:00:00"/>
    <s v="COP"/>
    <n v="0"/>
    <n v="0"/>
    <n v="0"/>
    <n v="154211"/>
    <s v=""/>
  </r>
  <r>
    <s v="105868892"/>
    <s v="IZ10-LSA1-EMP"/>
    <s v="EMPA00039"/>
    <x v="7"/>
    <s v="DEFICIENCIA DE VACIO"/>
    <s v="CERR NOTI KKMP NLIQ PREC PTBO"/>
    <s v="100"/>
    <s v="COORMTTO"/>
    <s v="ZAVE"/>
    <s v="Z17"/>
    <s v="IZ10"/>
    <s v="COORDI16"/>
    <s v="1202328518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6:00:00"/>
    <s v="14:24:58"/>
    <s v="00:00:00"/>
    <s v="07:00:00"/>
    <s v=""/>
    <s v="B"/>
    <s v=""/>
    <s v=""/>
    <s v=""/>
    <s v=""/>
    <s v="ACMAGONZALEZ"/>
    <s v=""/>
    <s v=""/>
    <s v="OR000105868892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08T00:00:00"/>
    <d v="2022-08-08T00:00:00"/>
    <d v="2022-08-08T00:00:00"/>
    <n v="308421"/>
    <n v="0"/>
    <m/>
    <m/>
    <d v="2022-08-08T00:00:00"/>
    <d v="2022-08-08T00:00:00"/>
    <m/>
    <d v="2022-08-08T00:00:00"/>
    <m/>
    <d v="2022-08-08T00:00:00"/>
    <d v="2024-02-26T00:00:00"/>
    <n v="0"/>
    <m/>
    <n v="0"/>
    <n v="0"/>
    <d v="2022-08-08T00:00:00"/>
    <s v="COP"/>
    <n v="0"/>
    <n v="0"/>
    <n v="0"/>
    <n v="308421"/>
    <s v=""/>
  </r>
  <r>
    <s v="105864977"/>
    <s v="IZ10-LSA1-EMP"/>
    <s v="EMPA00039"/>
    <x v="7"/>
    <s v="ARRUGAS EN EL SELLADO"/>
    <s v="CERR NOTI KKMP NLIQ PREC PTBO"/>
    <s v="100"/>
    <s v="COORMTTO"/>
    <s v="ZAVE"/>
    <s v="Z17"/>
    <s v="IZ10"/>
    <s v="COORDI16"/>
    <s v="1202327281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14:00:00"/>
    <s v="06:00:00"/>
    <s v="10:29:16"/>
    <s v="00:00:00"/>
    <s v="07:30:00"/>
    <s v=""/>
    <s v="B"/>
    <s v=""/>
    <s v=""/>
    <s v=""/>
    <s v=""/>
    <s v="ACMAGONZALEZ"/>
    <s v=""/>
    <s v=""/>
    <s v="OR000105864977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05T00:00:00"/>
    <d v="2022-08-05T00:00:00"/>
    <d v="2022-08-05T00:00:00"/>
    <n v="308422"/>
    <n v="0"/>
    <m/>
    <m/>
    <d v="2022-08-05T00:00:00"/>
    <d v="2022-08-05T00:00:00"/>
    <m/>
    <d v="2022-08-06T00:00:00"/>
    <m/>
    <d v="2022-08-05T00:00:00"/>
    <d v="2024-02-26T00:00:00"/>
    <n v="0"/>
    <m/>
    <n v="0"/>
    <n v="0"/>
    <d v="2022-08-05T00:00:00"/>
    <s v="COP"/>
    <n v="0"/>
    <n v="0"/>
    <n v="0"/>
    <n v="308422"/>
    <s v=""/>
  </r>
  <r>
    <s v="105857518"/>
    <s v="IZ10-LSA1-EMP"/>
    <s v="EMPA00005"/>
    <x v="9"/>
    <s v="PAQUETE DEFORMADO"/>
    <s v="CERR NOTI KKMP NLIQ PREC PTBO"/>
    <s v="100"/>
    <s v="COORMTTO"/>
    <s v="ZAVE"/>
    <s v="Z17"/>
    <s v="IZ10"/>
    <s v="COORDI16"/>
    <s v="1202325746"/>
    <s v="OK   PCAB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1:35:00"/>
    <s v=""/>
    <s v=""/>
    <s v=""/>
    <s v=""/>
    <s v="24:00:00"/>
    <s v="06:00:00"/>
    <s v="06:00:00"/>
    <s v="14:16:15"/>
    <s v="00:00:00"/>
    <s v="11:15:00"/>
    <s v=""/>
    <s v="B"/>
    <s v=""/>
    <s v=""/>
    <s v=""/>
    <s v=""/>
    <s v="ACMAGONZALEZ"/>
    <s v=""/>
    <s v=""/>
    <s v="OR000105857518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8-02T00:00:00"/>
    <d v="2022-08-02T00:00:00"/>
    <d v="2022-08-02T00:00:00"/>
    <n v="34235"/>
    <n v="0"/>
    <m/>
    <m/>
    <d v="2022-08-02T00:00:00"/>
    <d v="2022-08-02T00:00:00"/>
    <m/>
    <d v="2022-08-02T00:00:00"/>
    <m/>
    <d v="2022-08-02T00:00:00"/>
    <d v="2024-02-26T00:00:00"/>
    <n v="0"/>
    <m/>
    <n v="0"/>
    <n v="0"/>
    <d v="2022-08-02T00:00:00"/>
    <s v="COP"/>
    <n v="0"/>
    <n v="0"/>
    <n v="0"/>
    <n v="34235"/>
    <s v=""/>
  </r>
  <r>
    <s v="105836378"/>
    <s v="IZ10-LSC1-EMB"/>
    <s v="GRAP00017"/>
    <x v="8"/>
    <s v="PERDIDA DE SINCRONISMO Y NO GRAPA"/>
    <s v="CERR NOTI KKMP NLIQ PREC PTBO"/>
    <s v="100"/>
    <s v="COORTU03"/>
    <s v="ZAVE"/>
    <s v="Z17"/>
    <s v="IZ10"/>
    <s v="COORDI19"/>
    <s v="1202321698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3:45:00"/>
    <s v=""/>
    <s v=""/>
    <s v=""/>
    <s v=""/>
    <s v="24:00:00"/>
    <s v="14:00:00"/>
    <s v="08:00:00"/>
    <s v="11:05:38"/>
    <s v="00:00:00"/>
    <s v="22:00:00"/>
    <s v=""/>
    <s v="B"/>
    <s v=""/>
    <s v=""/>
    <s v=""/>
    <s v=""/>
    <s v="ACMAGONZALEZ"/>
    <s v=""/>
    <s v=""/>
    <s v="OR000105836378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2-09-08T00:00:00"/>
    <d v="2022-07-24T00:00:00"/>
    <d v="2022-07-25T00:00:00"/>
    <n v="359824"/>
    <n v="0"/>
    <m/>
    <m/>
    <d v="2022-09-08T00:00:00"/>
    <d v="2022-07-24T00:00:00"/>
    <m/>
    <d v="2022-09-08T00:00:00"/>
    <m/>
    <d v="2022-07-24T00:00:00"/>
    <d v="2024-02-26T00:00:00"/>
    <n v="0"/>
    <m/>
    <n v="0"/>
    <n v="0"/>
    <d v="2022-09-08T00:00:00"/>
    <s v="COP"/>
    <n v="0"/>
    <n v="0"/>
    <n v="0"/>
    <n v="359824"/>
    <s v=""/>
  </r>
  <r>
    <s v="105817906"/>
    <s v="IZ10-LJA1-EMP-EMP2"/>
    <s v="20183406"/>
    <x v="1"/>
    <s v="FORMADO DEFECTUOSO EN LA RIGIDO"/>
    <s v="CERR NOTI KKMP NLIQ PREC PTBO"/>
    <s v="100"/>
    <s v="COORMTTO"/>
    <s v="ZAVE"/>
    <s v="Z17"/>
    <s v="IZ10"/>
    <s v="COORDI19"/>
    <s v="1202316390"/>
    <s v="OK"/>
    <s v="505002465"/>
    <s v=""/>
    <s v="IZEAVENDA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1:00:00"/>
    <s v=""/>
    <s v=""/>
    <s v=""/>
    <s v=""/>
    <s v="24:00:00"/>
    <s v="06:00:00"/>
    <s v="00:00:00"/>
    <s v="10:43:50"/>
    <s v="00:00:00"/>
    <s v="17:45:00"/>
    <s v=""/>
    <s v="A"/>
    <s v=""/>
    <s v="Juan Nustadtel"/>
    <s v=""/>
    <s v=""/>
    <s v="ACMAGONZALEZ"/>
    <s v=""/>
    <s v=""/>
    <s v="OR000105817906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7-14T00:00:00"/>
    <d v="2022-07-12T00:00:00"/>
    <d v="2022-07-13T00:00:00"/>
    <n v="1336492"/>
    <n v="0"/>
    <m/>
    <m/>
    <d v="2022-07-13T00:00:00"/>
    <d v="2022-07-12T00:00:00"/>
    <m/>
    <d v="2022-07-13T00:00:00"/>
    <m/>
    <d v="2022-07-12T00:00:00"/>
    <d v="2024-02-26T00:00:00"/>
    <n v="0"/>
    <m/>
    <n v="0"/>
    <n v="0"/>
    <d v="2022-07-13T00:00:00"/>
    <s v="COP"/>
    <n v="0"/>
    <n v="0"/>
    <n v="0"/>
    <n v="1336492"/>
    <s v=""/>
  </r>
  <r>
    <s v="105816368"/>
    <s v="IZ10-LSA1-FOR"/>
    <s v="20388054"/>
    <x v="4"/>
    <s v="CORREAS ESTIRADAS DE LA 480"/>
    <s v="CERR NOTI KKMP NLIQ PREC PTBO"/>
    <s v="100"/>
    <s v="COORMTTO"/>
    <s v="ZAVE"/>
    <s v="Z17"/>
    <s v="IZ10"/>
    <s v="COORDI16"/>
    <s v="1202315607"/>
    <s v="OK   PCAB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0:00:00"/>
    <s v="00:00:00"/>
    <s v="15:05:57"/>
    <s v="00:00:00"/>
    <s v="00:15:00"/>
    <s v=""/>
    <s v="B"/>
    <s v=""/>
    <s v="Juan Neustadtel"/>
    <s v=""/>
    <s v=""/>
    <s v="ACMAGONZALEZ"/>
    <s v=""/>
    <s v=""/>
    <s v="OR000105816368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7-12T00:00:00"/>
    <d v="2022-07-12T00:00:00"/>
    <d v="2022-07-12T00:00:00"/>
    <n v="77105"/>
    <n v="0"/>
    <m/>
    <m/>
    <d v="2022-07-12T00:00:00"/>
    <d v="2022-07-11T00:00:00"/>
    <m/>
    <d v="2022-07-12T00:00:00"/>
    <m/>
    <d v="2022-07-12T00:00:00"/>
    <d v="2024-02-26T00:00:00"/>
    <n v="0"/>
    <m/>
    <n v="0"/>
    <n v="0"/>
    <d v="2022-07-12T00:00:00"/>
    <s v="COP"/>
    <n v="0"/>
    <n v="0"/>
    <n v="0"/>
    <n v="77105"/>
    <s v=""/>
  </r>
  <r>
    <s v="105812409"/>
    <s v="IZ10-LSC1-EMB"/>
    <s v="20388176"/>
    <x v="5"/>
    <s v="PERDIDA DE SINCRONISMO"/>
    <s v="CERR NOTI KKMP NLIQ PREC PTBO"/>
    <s v="100"/>
    <s v="COORMTTO"/>
    <s v="ZAVE"/>
    <s v="Z17"/>
    <s v="IZ10"/>
    <s v="COORDI16"/>
    <s v="1202314288"/>
    <s v="OK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00:00"/>
    <s v=""/>
    <s v=""/>
    <s v=""/>
    <s v=""/>
    <s v="24:00:00"/>
    <s v="08:00:00"/>
    <s v="08:00:00"/>
    <s v="10:34:39"/>
    <s v="00:00:00"/>
    <s v="01:47:00"/>
    <s v=""/>
    <s v="B"/>
    <s v=""/>
    <s v="PROPASOL S.A.S"/>
    <s v=""/>
    <s v=""/>
    <s v="ACMAGONZALEZ"/>
    <s v=""/>
    <s v=""/>
    <s v="OR000105812409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7-09T00:00:00"/>
    <d v="2022-07-08T00:00:00"/>
    <d v="2022-07-09T00:00:00"/>
    <n v="55516"/>
    <n v="0"/>
    <m/>
    <m/>
    <d v="2022-07-09T00:00:00"/>
    <d v="2022-07-08T00:00:00"/>
    <m/>
    <d v="2022-07-09T00:00:00"/>
    <m/>
    <d v="2022-07-08T00:00:00"/>
    <d v="2024-02-26T00:00:00"/>
    <n v="0"/>
    <m/>
    <n v="0"/>
    <n v="0"/>
    <d v="2022-07-09T00:00:00"/>
    <s v="COP"/>
    <n v="0"/>
    <n v="0"/>
    <n v="0"/>
    <n v="55516"/>
    <s v=""/>
  </r>
  <r>
    <s v="105808726"/>
    <s v="IZ10-LSC1-EMB"/>
    <s v="20388176"/>
    <x v="5"/>
    <s v="PERDIDA DE SINCRONISMO"/>
    <s v="CERR NOTI KKMP NLIQ PREC PTBO"/>
    <s v="100"/>
    <s v="COORTU03"/>
    <s v="ZAVE"/>
    <s v="Z17"/>
    <s v="IZ10"/>
    <s v="COORDI16"/>
    <s v="1202312686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5:00"/>
    <s v=""/>
    <s v=""/>
    <s v=""/>
    <s v=""/>
    <s v="24:00:00"/>
    <s v="14:00:00"/>
    <s v="14:00:00"/>
    <s v="08:16:56"/>
    <s v="00:00:00"/>
    <s v="23:20:00"/>
    <s v=""/>
    <s v="B"/>
    <s v=""/>
    <s v="PROPASOL S.A.S"/>
    <s v=""/>
    <s v=""/>
    <s v="ACMAGONZALEZ"/>
    <s v=""/>
    <s v=""/>
    <s v="OR000105808726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7-07T00:00:00"/>
    <d v="2022-07-05T00:00:00"/>
    <d v="2022-07-07T00:00:00"/>
    <n v="154210"/>
    <n v="0"/>
    <m/>
    <m/>
    <d v="2022-07-07T00:00:00"/>
    <d v="2022-07-05T00:00:00"/>
    <m/>
    <d v="2022-07-07T00:00:00"/>
    <m/>
    <d v="2022-07-04T00:00:00"/>
    <d v="2024-02-26T00:00:00"/>
    <n v="0"/>
    <m/>
    <n v="0"/>
    <n v="0"/>
    <d v="2022-07-07T00:00:00"/>
    <s v="COP"/>
    <n v="0"/>
    <n v="0"/>
    <n v="0"/>
    <n v="154210"/>
    <s v=""/>
  </r>
  <r>
    <s v="105621845"/>
    <s v="IZ10-LSA1-EMP"/>
    <s v="EMPA00039"/>
    <x v="7"/>
    <s v="FALLA CONFIGURACION NODO 7"/>
    <s v="CERR NOTI KKMP NLIQ PREC PTBO"/>
    <s v="100"/>
    <s v="COORMTTO"/>
    <s v="ZAVE"/>
    <s v="Z17"/>
    <s v="IZ10"/>
    <s v="COORDI19"/>
    <s v="1202268348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2:20:00"/>
    <s v=""/>
    <s v=""/>
    <s v=""/>
    <s v=""/>
    <s v="24:00:00"/>
    <s v="00:00:00"/>
    <s v="00:00:00"/>
    <s v="10:08:04"/>
    <s v="00:00:00"/>
    <s v="01:40:00"/>
    <s v=""/>
    <s v="B"/>
    <s v=""/>
    <s v=""/>
    <s v=""/>
    <s v=""/>
    <s v="ACMAGONZALEZ"/>
    <s v=""/>
    <s v=""/>
    <s v="OR000105621845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3-21T00:00:00"/>
    <d v="2022-03-21T00:00:00"/>
    <d v="2022-03-21T00:00:00"/>
    <n v="68572"/>
    <n v="0"/>
    <m/>
    <m/>
    <d v="2022-03-21T00:00:00"/>
    <d v="2022-03-21T00:00:00"/>
    <m/>
    <d v="2022-03-21T00:00:00"/>
    <m/>
    <d v="2022-03-21T00:00:00"/>
    <d v="2024-02-26T00:00:00"/>
    <n v="0"/>
    <m/>
    <n v="0"/>
    <n v="0"/>
    <d v="2022-03-21T00:00:00"/>
    <s v="COP"/>
    <n v="0"/>
    <n v="0"/>
    <n v="0"/>
    <n v="68572"/>
    <s v=""/>
  </r>
  <r>
    <s v="105618944"/>
    <s v="IZ10-LSA1-FOR"/>
    <s v="FORM00001"/>
    <x v="3"/>
    <s v="PROBLEMAS EN LA MORDAZA"/>
    <s v="CERR NOTI KKMP NLIQ PREC PTBO"/>
    <s v="100"/>
    <s v="COORMTTO"/>
    <s v="ZAVE"/>
    <s v="Z17"/>
    <s v="IZ10"/>
    <s v="COORDI19"/>
    <s v="1202268018"/>
    <s v="OK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8:00:00"/>
    <s v=""/>
    <s v=""/>
    <s v=""/>
    <s v=""/>
    <s v="24:00:00"/>
    <s v="14:00:00"/>
    <s v="00:00:00"/>
    <s v="21:40:53"/>
    <s v="00:00:00"/>
    <s v="17:10:00"/>
    <s v=""/>
    <s v="B"/>
    <s v=""/>
    <s v=""/>
    <s v=""/>
    <s v=""/>
    <s v="ACMAGONZALEZ"/>
    <s v=""/>
    <s v=""/>
    <s v="OR000105618944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3-18T00:00:00"/>
    <d v="2022-03-18T00:00:00"/>
    <d v="2022-03-18T00:00:00"/>
    <n v="293527"/>
    <n v="0"/>
    <m/>
    <m/>
    <d v="2022-03-18T00:00:00"/>
    <d v="2022-03-18T00:00:00"/>
    <m/>
    <d v="2022-03-18T00:00:00"/>
    <m/>
    <d v="2022-03-18T00:00:00"/>
    <d v="2024-02-26T00:00:00"/>
    <n v="0"/>
    <m/>
    <n v="0"/>
    <n v="0"/>
    <d v="2022-03-18T00:00:00"/>
    <s v="COP"/>
    <n v="0"/>
    <n v="0"/>
    <n v="0"/>
    <n v="293527"/>
    <s v=""/>
  </r>
  <r>
    <s v="105614449"/>
    <s v="IZ10-LSA1-FOR"/>
    <s v="FORM00001"/>
    <x v="3"/>
    <s v="Perdida de secuencia de ciclo"/>
    <s v="CERR NOTI KKMP NLIQ PREC PTBO"/>
    <s v="100"/>
    <s v="COORMTTO"/>
    <s v="ZAVE"/>
    <s v="Z17"/>
    <s v="IZ10"/>
    <s v="COORDI19"/>
    <s v="1202267631"/>
    <s v="OK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1:00:00"/>
    <s v=""/>
    <s v=""/>
    <s v=""/>
    <s v=""/>
    <s v="24:00:00"/>
    <s v="06:00:00"/>
    <s v="06:00:00"/>
    <s v="15:34:33"/>
    <s v="00:00:00"/>
    <s v="20:24:00"/>
    <s v=""/>
    <s v="B"/>
    <s v=""/>
    <s v=""/>
    <s v=""/>
    <s v=""/>
    <s v="ACMAGONZALEZ"/>
    <s v=""/>
    <s v=""/>
    <s v="OR00010561444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3-19T00:00:00"/>
    <d v="2022-03-17T00:00:00"/>
    <d v="2022-03-17T00:00:00"/>
    <n v="211425"/>
    <n v="0"/>
    <m/>
    <m/>
    <d v="2022-03-19T00:00:00"/>
    <d v="2022-03-17T00:00:00"/>
    <m/>
    <d v="2022-03-19T00:00:00"/>
    <m/>
    <d v="2022-03-17T00:00:00"/>
    <d v="2024-02-26T00:00:00"/>
    <n v="0"/>
    <m/>
    <n v="0"/>
    <n v="0"/>
    <d v="2022-03-19T00:00:00"/>
    <s v="COP"/>
    <n v="0"/>
    <n v="0"/>
    <n v="0"/>
    <n v="211425"/>
    <s v=""/>
  </r>
  <r>
    <s v="105614025"/>
    <s v="IZ10-LJA1-EMP-EMP2"/>
    <s v="20183406"/>
    <x v="1"/>
    <s v="PELICULA INFERIOR NO FORMA"/>
    <s v="CERR NOTI KKMP NLIQ PREC PTBO"/>
    <s v="100"/>
    <s v="COORTU01"/>
    <s v="ZAVE"/>
    <s v="Z17"/>
    <s v="IZ10"/>
    <s v="COORDI16"/>
    <s v="1202267303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7:00"/>
    <s v=""/>
    <s v=""/>
    <s v=""/>
    <s v=""/>
    <s v="24:00:00"/>
    <s v="08:00:00"/>
    <s v="08:00:00"/>
    <s v="17:21:18"/>
    <s v="00:00:00"/>
    <s v="06:07:00"/>
    <s v=""/>
    <s v="A"/>
    <s v=""/>
    <s v="Juan Nustadtel"/>
    <s v=""/>
    <s v=""/>
    <s v="ACMAGONZALEZ"/>
    <s v=""/>
    <s v=""/>
    <s v="OR000105614025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4-13T00:00:00"/>
    <d v="2022-03-17T00:00:00"/>
    <d v="2022-03-17T00:00:00"/>
    <n v="175812"/>
    <n v="0"/>
    <m/>
    <m/>
    <d v="2022-03-18T00:00:00"/>
    <d v="2022-03-17T00:00:00"/>
    <m/>
    <d v="2022-07-08T00:00:00"/>
    <d v="2022-03-17T00:00:00"/>
    <d v="2022-03-17T00:00:00"/>
    <d v="2024-02-26T00:00:00"/>
    <n v="0"/>
    <m/>
    <n v="0"/>
    <n v="0"/>
    <d v="2022-04-13T00:00:00"/>
    <s v="COP"/>
    <n v="0"/>
    <n v="0"/>
    <n v="0"/>
    <n v="175812"/>
    <s v=""/>
  </r>
  <r>
    <s v="105968629"/>
    <s v="IZ10-LAV1"/>
    <s v="20091108"/>
    <x v="2"/>
    <s v="DAÑO EN MOTOR- RECALENTADO SMARLINK"/>
    <s v="CERR NOTI EDET MACO MOVM NLIQ PREC PTBO"/>
    <s v="100"/>
    <s v="COORTU02"/>
    <s v="ZAVE"/>
    <s v="Z17"/>
    <s v="IZ10"/>
    <s v="COORDI19"/>
    <s v="1202352425"/>
    <s v="OK"/>
    <s v="505001104"/>
    <s v=""/>
    <s v="IZJFPALACIO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20:00:00"/>
    <s v="07:00:00"/>
    <s v="20:38:04"/>
    <s v="00:00:00"/>
    <s v="07:00:00"/>
    <s v=""/>
    <s v="B"/>
    <s v=""/>
    <s v=""/>
    <s v=""/>
    <s v=""/>
    <s v="ACMAGONZALEZ"/>
    <s v=""/>
    <s v=""/>
    <s v="OR000105968629"/>
    <s v=""/>
    <s v=""/>
    <s v=""/>
    <s v=""/>
    <s v=""/>
    <s v=""/>
    <s v=""/>
    <s v="X"/>
    <s v=""/>
    <s v=""/>
    <s v="000000"/>
    <s v=""/>
    <s v=""/>
    <s v=""/>
    <s v="10FORM02"/>
    <s v=""/>
    <s v="3"/>
    <s v=""/>
    <s v=""/>
    <s v="AAIZ"/>
    <s v="GNCH"/>
    <s v=""/>
    <s v=""/>
    <s v="0"/>
    <s v=""/>
    <s v=""/>
    <s v=""/>
    <s v="30"/>
    <d v="2022-10-03T00:00:00"/>
    <d v="2022-10-03T00:00:00"/>
    <d v="2022-10-01T00:00:00"/>
    <n v="3927824"/>
    <n v="0"/>
    <m/>
    <m/>
    <d v="2022-10-01T00:00:00"/>
    <d v="2022-10-01T00:00:00"/>
    <m/>
    <d v="2022-11-03T00:00:00"/>
    <d v="2022-10-02T00:00:00"/>
    <d v="2022-10-01T00:00:00"/>
    <d v="2024-02-26T00:00:00"/>
    <n v="0"/>
    <m/>
    <n v="0"/>
    <n v="0"/>
    <d v="2022-10-01T00:00:00"/>
    <s v="COP"/>
    <n v="1250496"/>
    <n v="0"/>
    <n v="1250496"/>
    <n v="3927824"/>
    <s v=""/>
  </r>
  <r>
    <s v="105597840"/>
    <s v="IZ10-LSA1-EMP"/>
    <s v="EMPA00039"/>
    <x v="7"/>
    <s v="BANDA DE SALIDA NO GIRA NT SALCHICHAS"/>
    <s v="CERR NOTI KKMP NLIQ PREC PTBO"/>
    <s v="100"/>
    <s v="COORTU01"/>
    <s v="ZAVE"/>
    <s v="Z17"/>
    <s v="IZ10"/>
    <s v="COORDI16"/>
    <s v="1202263266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1:48:54"/>
    <s v=""/>
    <s v=""/>
    <s v=""/>
    <s v=""/>
    <s v="24:00:00"/>
    <s v="08:00:00"/>
    <s v="06:00:00"/>
    <s v="13:48:08"/>
    <s v="00:00:00"/>
    <s v="11:08:54"/>
    <s v=""/>
    <s v="B"/>
    <s v=""/>
    <s v=""/>
    <s v=""/>
    <s v=""/>
    <s v="ACMAGONZALEZ"/>
    <s v=""/>
    <s v=""/>
    <s v="OR000105597840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3-08T00:00:00"/>
    <d v="2022-03-08T00:00:00"/>
    <d v="2022-03-08T00:00:00"/>
    <n v="206643"/>
    <n v="0"/>
    <m/>
    <m/>
    <d v="2022-03-08T00:00:00"/>
    <d v="2022-03-08T00:00:00"/>
    <m/>
    <d v="2022-03-08T00:00:00"/>
    <d v="2022-03-08T00:00:00"/>
    <d v="2022-03-08T00:00:00"/>
    <d v="2024-02-26T00:00:00"/>
    <n v="0"/>
    <m/>
    <n v="0"/>
    <n v="0"/>
    <d v="2022-03-08T00:00:00"/>
    <s v="COP"/>
    <n v="0"/>
    <n v="0"/>
    <n v="0"/>
    <n v="206643"/>
    <s v=""/>
  </r>
  <r>
    <s v="105590051"/>
    <s v="IZ10-LSA1-FOR"/>
    <s v="20388054"/>
    <x v="4"/>
    <s v="FRACTURA CADENA Y  RECIBIDOR"/>
    <s v="CERR NOTI KKMP NLIQ PREC PTBO"/>
    <s v="100"/>
    <s v="MECANINT"/>
    <s v="ZAVE"/>
    <s v="Z17"/>
    <s v="IZ10"/>
    <s v="COORDI13"/>
    <s v="1202259609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8:30:00"/>
    <s v=""/>
    <s v=""/>
    <s v=""/>
    <s v=""/>
    <s v="24:00:00"/>
    <s v="00:00:00"/>
    <s v="00:00:00"/>
    <s v="16:10:07"/>
    <s v="00:00:00"/>
    <s v="17:15:00"/>
    <s v=""/>
    <s v="B"/>
    <s v=""/>
    <s v="Juan Neustadtel"/>
    <s v=""/>
    <s v=""/>
    <s v="ACMAGONZALEZ"/>
    <s v=""/>
    <s v=""/>
    <s v="OR000105590051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3-03T00:00:00"/>
    <d v="2022-02-28T00:00:00"/>
    <d v="2022-03-03T00:00:00"/>
    <n v="311959"/>
    <n v="0"/>
    <m/>
    <m/>
    <d v="2022-03-03T00:00:00"/>
    <d v="2022-02-28T00:00:00"/>
    <m/>
    <d v="2022-03-03T00:00:00"/>
    <m/>
    <d v="2022-02-28T00:00:00"/>
    <d v="2024-02-26T00:00:00"/>
    <n v="0"/>
    <m/>
    <n v="0"/>
    <n v="0"/>
    <d v="2022-03-03T00:00:00"/>
    <s v="COP"/>
    <n v="0"/>
    <n v="0"/>
    <n v="0"/>
    <n v="311959"/>
    <s v=""/>
  </r>
  <r>
    <s v="105578750"/>
    <s v="IZ10-LSA1-EMP"/>
    <s v="EMPA00005"/>
    <x v="9"/>
    <s v="PERDIDA DE VACIO EN PAQUETES"/>
    <s v="CERR NOTI KKMP NLIQ PREC PTBO"/>
    <s v="100"/>
    <s v="COORTU03"/>
    <s v="ZAVE"/>
    <s v="Z17"/>
    <s v="IZ10"/>
    <s v="COORDI19"/>
    <s v="1202258628"/>
    <s v="OK"/>
    <s v="505001342"/>
    <s v=""/>
    <s v="IZCAPIEDRAHI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10:16:01"/>
    <s v="00:00:00"/>
    <s v="06:00:00"/>
    <s v=""/>
    <s v="B"/>
    <s v=""/>
    <s v=""/>
    <s v=""/>
    <s v=""/>
    <s v="ACMAGONZALEZ"/>
    <s v=""/>
    <s v=""/>
    <s v="OR000105578750"/>
    <s v=""/>
    <s v=""/>
    <s v=""/>
    <s v=""/>
    <s v=""/>
    <s v=""/>
    <s v=""/>
    <s v="X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2-02-26T00:00:00"/>
    <d v="2022-02-26T00:00:00"/>
    <d v="2022-02-26T00:00:00"/>
    <n v="102807"/>
    <n v="0"/>
    <m/>
    <m/>
    <d v="2022-04-13T00:00:00"/>
    <d v="2022-02-26T00:00:00"/>
    <m/>
    <d v="2022-04-16T00:00:00"/>
    <m/>
    <d v="2022-02-26T00:00:00"/>
    <d v="2024-02-26T00:00:00"/>
    <n v="0"/>
    <m/>
    <n v="0"/>
    <n v="0"/>
    <d v="2022-02-26T00:00:00"/>
    <s v="COP"/>
    <n v="0"/>
    <n v="0"/>
    <n v="0"/>
    <n v="102807"/>
    <s v=""/>
  </r>
  <r>
    <s v="105574800"/>
    <s v="IZ10-LSC1-EMB"/>
    <s v="GRAP00017"/>
    <x v="8"/>
    <s v="FALLA EN MODULO DE SEGURIDAD"/>
    <s v="CERR NOTI KKMP NLIQ PREC PTBO"/>
    <s v="100"/>
    <s v="COORTU03"/>
    <s v="ZAVE"/>
    <s v="Z17"/>
    <s v="IZ10"/>
    <s v="COORDI19"/>
    <s v="1202257469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06:00"/>
    <s v=""/>
    <s v=""/>
    <s v=""/>
    <s v=""/>
    <s v="24:00:00"/>
    <s v="06:00:00"/>
    <s v="00:00:00"/>
    <s v="10:34:45"/>
    <s v="00:00:00"/>
    <s v="01:30:00"/>
    <s v=""/>
    <s v="B"/>
    <s v=""/>
    <s v=""/>
    <s v=""/>
    <s v=""/>
    <s v="ACMAGONZALEZ"/>
    <s v=""/>
    <s v=""/>
    <s v="OR000105574800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2-02-24T00:00:00"/>
    <d v="2022-02-24T00:00:00"/>
    <d v="2022-02-24T00:00:00"/>
    <n v="246737"/>
    <n v="0"/>
    <m/>
    <m/>
    <d v="2022-03-25T00:00:00"/>
    <d v="2022-02-24T00:00:00"/>
    <m/>
    <d v="2022-03-25T00:00:00"/>
    <m/>
    <d v="2022-02-24T00:00:00"/>
    <d v="2024-02-26T00:00:00"/>
    <n v="0"/>
    <m/>
    <n v="0"/>
    <n v="0"/>
    <d v="2022-02-24T00:00:00"/>
    <s v="COP"/>
    <n v="0"/>
    <n v="0"/>
    <n v="0"/>
    <n v="246737"/>
    <s v=""/>
  </r>
  <r>
    <s v="105564554"/>
    <s v="IZ10-LJA1-EMP-EMP2"/>
    <s v="20183406"/>
    <x v="1"/>
    <s v="TROQUEL # 4 FISURA EL PAQUETE"/>
    <s v="CERR NOTI KKMP NLIQ PREC PTBO"/>
    <s v="100"/>
    <s v="COORMTTO"/>
    <s v="ZAVE"/>
    <s v="Z17"/>
    <s v="IZ10"/>
    <s v="COORDI13"/>
    <s v="1202255272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20:00"/>
    <s v=""/>
    <s v=""/>
    <s v=""/>
    <s v=""/>
    <s v="24:00:00"/>
    <s v="00:00:00"/>
    <s v="00:00:00"/>
    <s v="19:52:57"/>
    <s v="00:00:00"/>
    <s v="15:40:00"/>
    <s v=""/>
    <s v="B"/>
    <s v=""/>
    <s v="Juan Nustadtel"/>
    <s v=""/>
    <s v=""/>
    <s v="ACMAGONZALEZ"/>
    <s v=""/>
    <s v=""/>
    <s v="OR000105564554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2-19T00:00:00"/>
    <d v="2022-02-18T00:00:00"/>
    <d v="2022-02-18T00:00:00"/>
    <n v="205716"/>
    <n v="0"/>
    <m/>
    <m/>
    <d v="2022-02-19T00:00:00"/>
    <d v="2022-02-18T00:00:00"/>
    <m/>
    <d v="2022-02-19T00:00:00"/>
    <m/>
    <d v="2022-02-18T00:00:00"/>
    <d v="2024-02-26T00:00:00"/>
    <n v="0"/>
    <m/>
    <n v="0"/>
    <n v="0"/>
    <d v="2022-02-19T00:00:00"/>
    <s v="COP"/>
    <n v="0"/>
    <n v="0"/>
    <n v="0"/>
    <n v="205716"/>
    <s v=""/>
  </r>
  <r>
    <s v="105564553"/>
    <s v="IZ10-LSA1-EMP"/>
    <s v="EMPA00039"/>
    <x v="7"/>
    <s v="PROBLEMAS CON EL SENSOR DE VACION"/>
    <s v="CERR NOTI KKMP NLIQ PREC PTBO"/>
    <s v="100"/>
    <s v="COORMTTO"/>
    <s v="ZAVE"/>
    <s v="Z17"/>
    <s v="IZ10"/>
    <s v="COORDI13"/>
    <s v="1202255310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8:40:00"/>
    <s v=""/>
    <s v=""/>
    <s v=""/>
    <s v=""/>
    <s v="24:00:00"/>
    <s v="06:00:00"/>
    <s v="06:00:00"/>
    <s v="20:24:57"/>
    <s v="00:00:00"/>
    <s v="17:50:00"/>
    <s v=""/>
    <s v="B"/>
    <s v=""/>
    <s v=""/>
    <s v=""/>
    <s v=""/>
    <s v="ACMAGONZALEZ"/>
    <s v=""/>
    <s v=""/>
    <s v="OR000105564553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2-19T00:00:00"/>
    <d v="2022-02-18T00:00:00"/>
    <d v="2022-02-18T00:00:00"/>
    <n v="256914"/>
    <n v="0"/>
    <m/>
    <m/>
    <d v="2022-02-19T00:00:00"/>
    <d v="2022-02-18T00:00:00"/>
    <m/>
    <d v="2022-02-19T00:00:00"/>
    <m/>
    <d v="2022-02-18T00:00:00"/>
    <d v="2024-02-26T00:00:00"/>
    <n v="0"/>
    <m/>
    <n v="0"/>
    <n v="0"/>
    <d v="2022-02-19T00:00:00"/>
    <s v="COP"/>
    <n v="0"/>
    <n v="0"/>
    <n v="0"/>
    <n v="256914"/>
    <s v=""/>
  </r>
  <r>
    <s v="105551759"/>
    <s v="IZ10-LJA1-EMP-EMP2"/>
    <s v="20183406"/>
    <x v="1"/>
    <s v="MEMBRANA DE VACIO REVENTADA EN RR"/>
    <s v="CERR NOTI KKMP NLIQ PREC PTBO"/>
    <s v="100"/>
    <s v="COORMTTO"/>
    <s v="ZAVE"/>
    <s v="Z17"/>
    <s v="IZ10"/>
    <s v="COORDI13"/>
    <s v="120225220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0:10:00"/>
    <s v=""/>
    <s v=""/>
    <s v=""/>
    <s v=""/>
    <s v="24:00:00"/>
    <s v="06:00:00"/>
    <s v="14:00:00"/>
    <s v="16:09:14"/>
    <s v="00:00:00"/>
    <s v="19:05:00"/>
    <s v=""/>
    <s v="B"/>
    <s v=""/>
    <s v="Juan Nustadtel"/>
    <s v=""/>
    <s v=""/>
    <s v="ACMAGONZALEZ"/>
    <s v=""/>
    <s v=""/>
    <s v="OR00010555175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2-13T00:00:00"/>
    <d v="2022-02-12T00:00:00"/>
    <d v="2022-02-11T00:00:00"/>
    <n v="3906666"/>
    <n v="0"/>
    <m/>
    <m/>
    <d v="2022-02-12T00:00:00"/>
    <d v="2022-02-11T00:00:00"/>
    <m/>
    <d v="2022-02-12T00:00:00"/>
    <m/>
    <d v="2022-02-11T00:00:00"/>
    <d v="2024-02-26T00:00:00"/>
    <n v="0"/>
    <m/>
    <n v="0"/>
    <n v="0"/>
    <d v="2022-02-12T00:00:00"/>
    <s v="COP"/>
    <n v="0"/>
    <n v="0"/>
    <n v="0"/>
    <n v="3906666"/>
    <s v=""/>
  </r>
  <r>
    <s v="105531354"/>
    <s v="IZ10-LSC1-EMB"/>
    <s v="20388176"/>
    <x v="5"/>
    <s v="BANDA DE SALIDA FRENADA"/>
    <s v="CERR NOTI KKMP NLIQ PREC PTBO"/>
    <s v="100"/>
    <s v="COORTU03"/>
    <s v="ZAVE"/>
    <s v="Z17"/>
    <s v="IZ10"/>
    <s v="COORDI16"/>
    <s v="1202245942"/>
    <s v="OK"/>
    <s v="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50:00"/>
    <s v=""/>
    <s v=""/>
    <s v=""/>
    <s v=""/>
    <s v="24:00:00"/>
    <s v="14:00:00"/>
    <s v="14:00:00"/>
    <s v="10:44:28"/>
    <s v="00:00:00"/>
    <s v="23:50:00"/>
    <s v=""/>
    <s v="A"/>
    <s v=""/>
    <s v="PROPASOL S.A.S"/>
    <s v=""/>
    <s v=""/>
    <s v="ACMAGONZALEZ"/>
    <s v=""/>
    <s v=""/>
    <s v="OR000105531354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"/>
    <s v="(1)3004621"/>
    <s v=""/>
    <s v=""/>
    <s v="30"/>
    <d v="2022-02-07T00:00:00"/>
    <d v="2022-01-29T00:00:00"/>
    <d v="2022-01-31T00:00:00"/>
    <n v="204586"/>
    <n v="0"/>
    <m/>
    <m/>
    <d v="2022-02-07T00:00:00"/>
    <d v="2022-01-29T00:00:00"/>
    <m/>
    <d v="2022-02-07T00:00:00"/>
    <m/>
    <d v="2022-01-28T00:00:00"/>
    <d v="2024-02-26T00:00:00"/>
    <n v="0"/>
    <m/>
    <n v="0"/>
    <n v="0"/>
    <d v="2022-02-07T00:00:00"/>
    <s v="COP"/>
    <n v="0"/>
    <n v="0"/>
    <n v="0"/>
    <n v="204586"/>
    <s v=""/>
  </r>
  <r>
    <s v="105512068"/>
    <s v="IZ10-LSA1-EMP"/>
    <s v="EMPA00005"/>
    <x v="9"/>
    <s v="NO PERMITE HACER AVANCE LA MAQUINA"/>
    <s v="CERR NOTI KKMP NLIQ PREC PTBO"/>
    <s v="100"/>
    <s v="COORMTTO"/>
    <s v="ZAVE"/>
    <s v="Z17"/>
    <s v="IZ10"/>
    <s v="COORDI13"/>
    <s v="1202242505"/>
    <s v="OK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7:40:00"/>
    <s v=""/>
    <s v=""/>
    <s v=""/>
    <s v=""/>
    <s v="24:00:00"/>
    <s v="06:00:00"/>
    <s v="06:00:00"/>
    <s v="21:15:28"/>
    <s v="00:00:00"/>
    <s v="16:50:00"/>
    <s v=""/>
    <s v="B"/>
    <s v=""/>
    <s v=""/>
    <s v=""/>
    <s v=""/>
    <s v="ACMAGONZALEZ"/>
    <s v=""/>
    <s v=""/>
    <s v="OR000105512068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1-20T00:00:00"/>
    <d v="2022-01-20T00:00:00"/>
    <d v="2022-01-20T00:00:00"/>
    <n v="171276"/>
    <n v="0"/>
    <m/>
    <m/>
    <d v="2022-01-20T00:00:00"/>
    <d v="2022-01-20T00:00:00"/>
    <m/>
    <d v="2022-01-20T00:00:00"/>
    <m/>
    <d v="2022-01-20T00:00:00"/>
    <d v="2024-02-26T00:00:00"/>
    <n v="0"/>
    <m/>
    <n v="0"/>
    <n v="0"/>
    <d v="2022-01-20T00:00:00"/>
    <s v="COP"/>
    <n v="0"/>
    <n v="0"/>
    <n v="0"/>
    <n v="171276"/>
    <s v=""/>
  </r>
  <r>
    <s v="105502535"/>
    <s v="IZ10-LSC1-EMB"/>
    <s v="20388176"/>
    <x v="5"/>
    <s v="DAÑO EN TIEMPO DE GRAPADORA FCA120"/>
    <s v="CERR NOTI KKMP NLIQ PREC PTBO"/>
    <s v="100"/>
    <s v="COORTU03"/>
    <s v="ZAVE"/>
    <s v="Z17"/>
    <s v="IZ10"/>
    <s v="COORDI19"/>
    <s v="1202240182"/>
    <s v="OK"/>
    <s v="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30:00"/>
    <s v=""/>
    <s v=""/>
    <s v=""/>
    <s v=""/>
    <s v="24:00:00"/>
    <s v="08:00:00"/>
    <s v="08:00:00"/>
    <s v="13:17:12"/>
    <s v="00:00:00"/>
    <s v="00:40:00"/>
    <s v=""/>
    <s v="A"/>
    <s v=""/>
    <s v="PROPASOL S.A.S"/>
    <s v=""/>
    <s v=""/>
    <s v="ACMAGONZALEZ"/>
    <s v=""/>
    <s v=""/>
    <s v="OR000105502535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"/>
    <s v="(1)3004621"/>
    <s v=""/>
    <s v="ALTA - HIGH"/>
    <s v="30"/>
    <d v="2022-01-14T00:00:00"/>
    <d v="2022-01-14T00:00:00"/>
    <d v="2022-01-14T00:00:00"/>
    <n v="255990"/>
    <n v="0"/>
    <m/>
    <m/>
    <d v="2022-01-14T00:00:00"/>
    <d v="2022-01-14T00:00:00"/>
    <m/>
    <d v="2022-01-14T00:00:00"/>
    <d v="2022-01-14T00:00:00"/>
    <d v="2022-01-14T00:00:00"/>
    <d v="2024-02-26T00:00:00"/>
    <n v="0"/>
    <m/>
    <n v="0"/>
    <n v="0"/>
    <d v="2022-01-14T00:00:00"/>
    <s v="COP"/>
    <n v="0"/>
    <n v="0"/>
    <n v="0"/>
    <n v="255990"/>
    <s v=""/>
  </r>
  <r>
    <s v="105621915"/>
    <s v="IZ10-LSA1-EMP"/>
    <s v="EMPA00039"/>
    <x v="7"/>
    <s v="EQUIPO NO INICIA CICLO"/>
    <s v="CERR NOTI KKMP NLIQ PREC PTBO"/>
    <s v="100"/>
    <s v="COORMTTO"/>
    <s v="ZAVE"/>
    <s v="Z17"/>
    <s v="IZ10"/>
    <s v="COORDI19"/>
    <s v="1202268486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8:00:00"/>
    <s v="08:00:00"/>
    <s v="14:01:04"/>
    <s v="00:00:00"/>
    <s v="06:40:00"/>
    <s v=""/>
    <s v="B"/>
    <s v=""/>
    <s v=""/>
    <s v=""/>
    <s v=""/>
    <s v="ACMAGONZALEZ"/>
    <s v=""/>
    <s v=""/>
    <s v="OR000105621915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3-21T00:00:00"/>
    <d v="2022-03-21T00:00:00"/>
    <d v="2022-03-21T00:00:00"/>
    <n v="136940"/>
    <n v="0"/>
    <m/>
    <m/>
    <d v="2022-03-21T00:00:00"/>
    <d v="2022-03-21T00:00:00"/>
    <m/>
    <d v="2022-03-21T00:00:00"/>
    <m/>
    <d v="2022-03-21T00:00:00"/>
    <d v="2024-02-26T00:00:00"/>
    <n v="0"/>
    <m/>
    <n v="0"/>
    <n v="0"/>
    <d v="2022-03-21T00:00:00"/>
    <s v="COP"/>
    <n v="0"/>
    <n v="0"/>
    <n v="0"/>
    <n v="136940"/>
    <s v=""/>
  </r>
  <r>
    <s v="105697296"/>
    <s v="IZ10-LSA1-FOR"/>
    <s v="FORM00001"/>
    <x v="3"/>
    <s v="FALLA ELECTRONICA"/>
    <s v="CERR NOTI KKMP NLIQ PREC PTBO"/>
    <s v="100"/>
    <s v="COORTU01"/>
    <s v="ZAVE"/>
    <s v="Z17"/>
    <s v="IZ10"/>
    <s v="COORDI13"/>
    <s v="1202286706"/>
    <s v="OK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00:07"/>
    <s v=""/>
    <s v=""/>
    <s v=""/>
    <s v=""/>
    <s v="24:00:00"/>
    <s v="06:00:00"/>
    <s v="06:00:00"/>
    <s v="13:39:22"/>
    <s v="00:00:00"/>
    <s v="06:00:07"/>
    <s v=""/>
    <s v="B"/>
    <s v=""/>
    <s v=""/>
    <s v=""/>
    <s v=""/>
    <s v="ACMAGONZALEZ"/>
    <s v=""/>
    <s v=""/>
    <s v="OR000105697296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5-04T00:00:00"/>
    <d v="2022-05-04T00:00:00"/>
    <d v="2022-05-04T00:00:00"/>
    <n v="675442"/>
    <n v="0"/>
    <m/>
    <m/>
    <d v="2022-05-04T00:00:00"/>
    <d v="2022-05-04T00:00:00"/>
    <m/>
    <d v="2022-05-05T00:00:00"/>
    <d v="2022-05-04T00:00:00"/>
    <d v="2022-05-04T00:00:00"/>
    <d v="2024-02-26T00:00:00"/>
    <n v="0"/>
    <m/>
    <n v="0"/>
    <n v="0"/>
    <d v="2022-05-04T00:00:00"/>
    <s v="COP"/>
    <n v="0"/>
    <n v="0"/>
    <n v="0"/>
    <n v="675442"/>
    <s v=""/>
  </r>
  <r>
    <s v="105694135"/>
    <s v="IZ10-LSA1-EMP"/>
    <s v="EMPA00039"/>
    <x v="7"/>
    <s v="FALLA EN NODO 7 DE EMPACADORA"/>
    <s v="CERR NOTI KKMP NLIQ PREC PTBO"/>
    <s v="100"/>
    <s v="COORMTTO"/>
    <s v="ZAVE"/>
    <s v="Z17"/>
    <s v="IZ10"/>
    <s v="COORDI19"/>
    <s v="1202285757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15:00:00"/>
    <s v="14:30:00"/>
    <s v="21:25:26"/>
    <s v="00:00:00"/>
    <s v="14:30:00"/>
    <s v=""/>
    <s v="B"/>
    <s v=""/>
    <s v=""/>
    <s v=""/>
    <s v=""/>
    <s v="ACMAGONZALEZ"/>
    <s v=""/>
    <s v=""/>
    <s v="OR000105694135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5-02T00:00:00"/>
    <d v="2022-05-02T00:00:00"/>
    <d v="2022-05-02T00:00:00"/>
    <n v="102808"/>
    <n v="0"/>
    <m/>
    <m/>
    <d v="2022-05-02T00:00:00"/>
    <d v="2022-05-02T00:00:00"/>
    <m/>
    <d v="2022-05-02T00:00:00"/>
    <m/>
    <d v="2022-05-02T00:00:00"/>
    <d v="2024-02-26T00:00:00"/>
    <n v="0"/>
    <m/>
    <n v="0"/>
    <n v="0"/>
    <d v="2022-05-02T00:00:00"/>
    <s v="COP"/>
    <n v="0"/>
    <n v="0"/>
    <n v="0"/>
    <n v="102808"/>
    <s v=""/>
  </r>
  <r>
    <s v="105679799"/>
    <s v="IZ10-LSA1-FOR"/>
    <s v="FORM00001"/>
    <x v="3"/>
    <s v="PROBLEMA EN SENSOR DE LA MORDAZA"/>
    <s v="CERR NOTI KKMP NLIQ PREC PTBO"/>
    <s v="100"/>
    <s v="COORTU01"/>
    <s v="ZAVE"/>
    <s v="Z17"/>
    <s v="IZ10"/>
    <s v="COORDI19"/>
    <s v="1202281980"/>
    <s v="OK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30:00"/>
    <s v=""/>
    <s v=""/>
    <s v=""/>
    <s v=""/>
    <s v="24:00:00"/>
    <s v="06:00:00"/>
    <s v="00:00:00"/>
    <s v="06:38:04"/>
    <s v="00:00:00"/>
    <s v="15:50:00"/>
    <s v=""/>
    <s v="B"/>
    <s v=""/>
    <s v=""/>
    <s v=""/>
    <s v=""/>
    <s v="ACMAGONZALEZ"/>
    <s v=""/>
    <s v=""/>
    <s v="OR00010567979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4-25T00:00:00"/>
    <d v="2022-04-23T00:00:00"/>
    <d v="2022-04-25T00:00:00"/>
    <n v="196659"/>
    <n v="0"/>
    <m/>
    <m/>
    <d v="2022-04-25T00:00:00"/>
    <d v="2022-04-23T00:00:00"/>
    <m/>
    <d v="2022-04-25T00:00:00"/>
    <d v="2022-04-23T00:00:00"/>
    <d v="2022-04-23T00:00:00"/>
    <d v="2024-02-26T00:00:00"/>
    <n v="0"/>
    <m/>
    <n v="0"/>
    <n v="0"/>
    <d v="2022-04-25T00:00:00"/>
    <s v="COP"/>
    <n v="0"/>
    <n v="0"/>
    <n v="0"/>
    <n v="196659"/>
    <s v=""/>
  </r>
  <r>
    <s v="105667611"/>
    <s v="IZ10-LSC1-EMB"/>
    <s v="20388176"/>
    <x v="5"/>
    <s v="PERDIDA DE SINCRONISMO"/>
    <s v="CERR NOTI KKMP NLIQ PREC PTBO"/>
    <s v="100"/>
    <s v="COORTU03"/>
    <s v="ZAVE"/>
    <s v="Z17"/>
    <s v="IZ10"/>
    <s v="COORDI16"/>
    <s v="1202279256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13:00:00"/>
    <s v="03:55:00"/>
    <s v="11:18:27"/>
    <s v="00:00:00"/>
    <s v="03:55:00"/>
    <s v=""/>
    <s v="B"/>
    <s v=""/>
    <s v="PROPASOL S.A.S"/>
    <s v=""/>
    <s v=""/>
    <s v="ACMAGONZALEZ"/>
    <s v=""/>
    <s v=""/>
    <s v="OR000105667611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4-19T00:00:00"/>
    <d v="2022-04-19T00:00:00"/>
    <d v="2022-04-18T00:00:00"/>
    <n v="3092434"/>
    <n v="0"/>
    <m/>
    <m/>
    <d v="2022-04-27T00:00:00"/>
    <d v="2022-04-18T00:00:00"/>
    <m/>
    <d v="2022-05-12T00:00:00"/>
    <d v="2022-04-18T00:00:00"/>
    <d v="2022-04-18T00:00:00"/>
    <d v="2024-02-26T00:00:00"/>
    <n v="0"/>
    <m/>
    <n v="0"/>
    <n v="0"/>
    <d v="2022-04-18T00:00:00"/>
    <s v="COP"/>
    <n v="0"/>
    <n v="0"/>
    <n v="0"/>
    <n v="3092434"/>
    <s v=""/>
  </r>
  <r>
    <s v="105667610"/>
    <s v="IZ10-LSA1-FOR"/>
    <s v="FORM00002"/>
    <x v="6"/>
    <s v="PERDIDA DE SINCRONISMO"/>
    <s v="CERR NOTI KKMP NLIQ PREC PTBO"/>
    <s v="100"/>
    <s v="COORTU01"/>
    <s v="ZAVE"/>
    <s v="Z17"/>
    <s v="IZ10"/>
    <s v="COORDI16"/>
    <s v="1202279211"/>
    <s v="OK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1:30:43"/>
    <s v=""/>
    <s v=""/>
    <s v=""/>
    <s v=""/>
    <s v="24:00:00"/>
    <s v="06:00:00"/>
    <s v="06:00:00"/>
    <s v="11:35:45"/>
    <s v="00:00:00"/>
    <s v="23:30:43"/>
    <s v=""/>
    <s v="B"/>
    <s v=""/>
    <s v=""/>
    <s v=""/>
    <s v=""/>
    <s v="ACMAGONZALEZ"/>
    <s v=""/>
    <s v=""/>
    <s v="OR00010566761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4-18T00:00:00"/>
    <d v="2022-04-18T00:00:00"/>
    <d v="2022-04-18T00:00:00"/>
    <n v="1233684"/>
    <n v="0"/>
    <m/>
    <m/>
    <d v="2022-04-18T00:00:00"/>
    <d v="2022-04-18T00:00:00"/>
    <m/>
    <d v="2022-04-18T00:00:00"/>
    <d v="2022-04-18T00:00:00"/>
    <d v="2022-04-17T00:00:00"/>
    <d v="2024-02-26T00:00:00"/>
    <n v="0"/>
    <m/>
    <n v="0"/>
    <n v="0"/>
    <d v="2022-04-18T00:00:00"/>
    <s v="COP"/>
    <n v="0"/>
    <n v="0"/>
    <n v="0"/>
    <n v="1233684"/>
    <s v=""/>
  </r>
  <r>
    <s v="105659704"/>
    <s v="IZ10-LSA1-EMP"/>
    <s v="EMPA00039"/>
    <x v="7"/>
    <s v="FALTA SENSOR EN GUARDA"/>
    <s v="CERR NOTI KKMP NLIQ PREC PTBO"/>
    <s v="100"/>
    <s v="COORTU03"/>
    <s v="ZAVE"/>
    <s v="Z17"/>
    <s v="IZ10"/>
    <s v="COORDI16"/>
    <s v="1202277063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0:45:00"/>
    <s v=""/>
    <s v=""/>
    <s v=""/>
    <s v=""/>
    <s v="24:00:00"/>
    <s v="06:00:00"/>
    <s v="06:00:00"/>
    <s v="12:40:09"/>
    <s v="00:00:00"/>
    <s v="00:30:00"/>
    <s v=""/>
    <s v="B"/>
    <s v=""/>
    <s v=""/>
    <s v=""/>
    <s v=""/>
    <s v="ACMAGONZALEZ"/>
    <s v=""/>
    <s v=""/>
    <s v="OR000105659704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4-11T00:00:00"/>
    <d v="2022-04-09T00:00:00"/>
    <d v="2022-04-11T00:00:00"/>
    <n v="25702"/>
    <n v="0"/>
    <m/>
    <m/>
    <d v="2022-04-11T00:00:00"/>
    <d v="2022-04-09T00:00:00"/>
    <m/>
    <d v="2022-06-09T00:00:00"/>
    <m/>
    <d v="2022-04-09T00:00:00"/>
    <d v="2024-02-26T00:00:00"/>
    <n v="0"/>
    <m/>
    <n v="0"/>
    <n v="0"/>
    <d v="2022-04-11T00:00:00"/>
    <s v="COP"/>
    <n v="0"/>
    <n v="0"/>
    <n v="0"/>
    <n v="25702"/>
    <s v=""/>
  </r>
  <r>
    <s v="105656383"/>
    <s v="IZ10-LSA1-FOR"/>
    <s v="20388054"/>
    <x v="4"/>
    <s v="ATRANQUE DE LA CADENA TRANSPORTADORA"/>
    <s v="CERR NOTI KKMP NLIQ PREC PTBO"/>
    <s v="100"/>
    <s v="COORTU01"/>
    <s v="ZAVE"/>
    <s v="Z17"/>
    <s v="IZ10"/>
    <s v="COORDI13"/>
    <s v="1202276821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9:30:00"/>
    <s v=""/>
    <s v=""/>
    <s v=""/>
    <s v=""/>
    <s v="24:00:00"/>
    <s v="14:00:00"/>
    <s v="00:00:00"/>
    <s v="06:11:18"/>
    <s v="00:00:00"/>
    <s v="08:52:03"/>
    <s v=""/>
    <s v="B"/>
    <s v=""/>
    <s v="Juan Neustadtel"/>
    <s v=""/>
    <s v=""/>
    <s v="ACMAGONZALEZ"/>
    <s v=""/>
    <s v=""/>
    <s v="OR000105656383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4-08T00:00:00"/>
    <d v="2022-04-08T00:00:00"/>
    <d v="2022-04-08T00:00:00"/>
    <n v="157228"/>
    <n v="0"/>
    <m/>
    <m/>
    <d v="2022-04-08T00:00:00"/>
    <d v="2022-04-08T00:00:00"/>
    <m/>
    <d v="2022-04-09T00:00:00"/>
    <d v="2022-04-08T00:00:00"/>
    <d v="2022-04-08T00:00:00"/>
    <d v="2024-02-26T00:00:00"/>
    <n v="0"/>
    <m/>
    <n v="0"/>
    <n v="0"/>
    <d v="2022-04-08T00:00:00"/>
    <s v="COP"/>
    <n v="0"/>
    <n v="0"/>
    <n v="0"/>
    <n v="157228"/>
    <s v=""/>
  </r>
  <r>
    <s v="105652520"/>
    <s v="IZ10-LSA1-FOR"/>
    <s v="FORM00002"/>
    <x v="6"/>
    <s v="VARIACIÓN DEL PESO"/>
    <s v="CERR NOTI KKMP NLIQ PREC PTBO"/>
    <s v="100"/>
    <s v="COORTU03"/>
    <s v="ZAVE"/>
    <s v="Z17"/>
    <s v="IZ10"/>
    <s v="COORDI16"/>
    <s v="1202276024"/>
    <s v="OK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2:30:00"/>
    <s v=""/>
    <s v=""/>
    <s v=""/>
    <s v=""/>
    <s v="24:00:00"/>
    <s v="06:00:00"/>
    <s v="06:00:00"/>
    <s v="14:53:22"/>
    <s v="00:00:00"/>
    <s v="01:40:46"/>
    <s v=""/>
    <s v="B"/>
    <s v=""/>
    <s v=""/>
    <s v=""/>
    <s v=""/>
    <s v="ACMAGONZALEZ"/>
    <s v=""/>
    <s v=""/>
    <s v="OR00010565252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7-14T00:00:00"/>
    <d v="2022-04-07T00:00:00"/>
    <d v="2022-04-07T00:00:00"/>
    <n v="168603"/>
    <n v="0"/>
    <m/>
    <m/>
    <d v="2022-07-14T00:00:00"/>
    <d v="2022-04-07T00:00:00"/>
    <m/>
    <d v="2022-07-14T00:00:00"/>
    <d v="2022-04-07T00:00:00"/>
    <d v="2022-04-07T00:00:00"/>
    <d v="2024-02-26T00:00:00"/>
    <n v="0"/>
    <m/>
    <n v="0"/>
    <n v="0"/>
    <d v="2022-07-14T00:00:00"/>
    <s v="COP"/>
    <n v="0"/>
    <n v="0"/>
    <n v="0"/>
    <n v="168603"/>
    <s v=""/>
  </r>
  <r>
    <s v="105643437"/>
    <s v="IZ10-LSA1-EMP"/>
    <s v="EMPA00005"/>
    <x v="9"/>
    <s v="DESAJUSTE SISTEMA FRENADO PELICULA SUP."/>
    <s v="CERR NOTI KKMP NLIQ PREC PTBO"/>
    <s v="100"/>
    <s v="COORTU01"/>
    <s v="ZAVE"/>
    <s v="Z17"/>
    <s v="IZ10"/>
    <s v="COORDI16"/>
    <s v="1202273566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0:25:00"/>
    <s v=""/>
    <s v=""/>
    <s v=""/>
    <s v=""/>
    <s v="24:00:00"/>
    <s v="06:00:00"/>
    <s v="06:00:00"/>
    <s v="13:38:12"/>
    <s v="00:00:00"/>
    <s v="09:55:00"/>
    <s v=""/>
    <s v="B"/>
    <s v=""/>
    <s v=""/>
    <s v=""/>
    <s v=""/>
    <s v="ACMAGONZALEZ"/>
    <s v=""/>
    <s v=""/>
    <s v="OR000105643437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4-01T00:00:00"/>
    <d v="2022-04-01T00:00:00"/>
    <d v="2022-04-01T00:00:00"/>
    <n v="102808"/>
    <n v="0"/>
    <m/>
    <m/>
    <d v="2022-04-01T00:00:00"/>
    <d v="2022-04-01T00:00:00"/>
    <m/>
    <d v="2022-04-02T00:00:00"/>
    <d v="2022-04-01T00:00:00"/>
    <d v="2022-04-01T00:00:00"/>
    <d v="2024-02-26T00:00:00"/>
    <n v="0"/>
    <m/>
    <n v="0"/>
    <n v="0"/>
    <d v="2022-04-01T00:00:00"/>
    <s v="COP"/>
    <n v="0"/>
    <n v="0"/>
    <n v="0"/>
    <n v="102808"/>
    <s v=""/>
  </r>
  <r>
    <s v="105641934"/>
    <s v="IZ10-LSA1-FOR"/>
    <s v="20388054"/>
    <x v="4"/>
    <s v="TORNILLO TORCIDO DE CABEZAL VEMAG"/>
    <s v="CERR NOTI KKMP NLIQ PREC PTBO"/>
    <s v="100"/>
    <s v="COORMTTO"/>
    <s v="ZAVE"/>
    <s v="Z17"/>
    <s v="IZ10"/>
    <s v="COORDI16"/>
    <s v="1202273228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15:00"/>
    <s v=""/>
    <s v=""/>
    <s v=""/>
    <s v=""/>
    <s v="24:00:00"/>
    <s v="14:15:00"/>
    <s v="13:35:00"/>
    <s v="12:44:25"/>
    <s v="00:00:00"/>
    <s v="13:35:00"/>
    <s v=""/>
    <s v="B"/>
    <s v=""/>
    <s v="Juan Neustadtel"/>
    <s v=""/>
    <s v=""/>
    <s v="ACMAGONZALEZ"/>
    <s v=""/>
    <s v=""/>
    <s v="OR000105641934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3-31T00:00:00"/>
    <d v="2022-03-31T00:00:00"/>
    <d v="2022-03-31T00:00:00"/>
    <n v="68881"/>
    <n v="0"/>
    <m/>
    <m/>
    <d v="2022-04-01T00:00:00"/>
    <d v="2022-03-31T00:00:00"/>
    <m/>
    <d v="2022-04-01T00:00:00"/>
    <d v="2022-03-31T00:00:00"/>
    <d v="2022-03-31T00:00:00"/>
    <d v="2024-02-26T00:00:00"/>
    <n v="0"/>
    <m/>
    <n v="0"/>
    <n v="0"/>
    <d v="2022-03-31T00:00:00"/>
    <s v="COP"/>
    <n v="0"/>
    <n v="0"/>
    <n v="0"/>
    <n v="68881"/>
    <s v=""/>
  </r>
  <r>
    <s v="106120791"/>
    <s v="IZ10-LSA1-FOR"/>
    <s v="20388054"/>
    <x v="4"/>
    <s v="REVIENTE DE CADENA DE TRANSPORTADOR"/>
    <s v="CERR NOTI KKMP NLIQ PREC PTBO"/>
    <s v="100"/>
    <s v="COORMTTO"/>
    <s v="ZAVE"/>
    <s v="Z17"/>
    <s v="IZ10"/>
    <s v="COORDI19"/>
    <s v="1202385894"/>
    <s v="OK"/>
    <s v="505003047"/>
    <s v=""/>
    <s v="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15:00:09"/>
    <s v="00:00:00"/>
    <s v="06:00:00"/>
    <s v=""/>
    <s v="B"/>
    <s v=""/>
    <s v="Juan Neustadtel"/>
    <s v=""/>
    <s v=""/>
    <s v="ACMAGONZALEZ"/>
    <s v=""/>
    <s v=""/>
    <s v="OR000106120791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2-12-27T00:00:00"/>
    <d v="2022-12-26T00:00:00"/>
    <d v="2022-12-27T00:00:00"/>
    <n v="205614"/>
    <n v="0"/>
    <m/>
    <m/>
    <d v="2022-12-27T00:00:00"/>
    <d v="2022-12-26T00:00:00"/>
    <m/>
    <d v="2022-12-27T00:00:00"/>
    <m/>
    <d v="2022-12-26T00:00:00"/>
    <d v="2024-02-26T00:00:00"/>
    <n v="0"/>
    <m/>
    <n v="0"/>
    <n v="0"/>
    <d v="2022-12-27T00:00:00"/>
    <s v="COP"/>
    <n v="0"/>
    <n v="0"/>
    <n v="0"/>
    <n v="205614"/>
    <s v=""/>
  </r>
  <r>
    <s v="106110930"/>
    <s v="IZ10-LSA1-FOR"/>
    <s v="FORM00002"/>
    <x v="6"/>
    <s v="Sensor mordaza falla formadora NL 2"/>
    <s v="CERR NOTI KKMP NLIQ PREC PTBO"/>
    <s v="100"/>
    <s v="COORTU02"/>
    <s v="ZAVE"/>
    <s v="Z17"/>
    <s v="IZ10"/>
    <s v="COORDI19"/>
    <s v="1202384802"/>
    <s v="OK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40:00"/>
    <s v=""/>
    <s v=""/>
    <s v=""/>
    <s v=""/>
    <s v="24:00:00"/>
    <s v="14:00:00"/>
    <s v="06:00:00"/>
    <s v="21:18:09"/>
    <s v="00:00:00"/>
    <s v="17:00:00"/>
    <s v=""/>
    <s v="A"/>
    <s v=""/>
    <s v=""/>
    <s v=""/>
    <s v=""/>
    <s v="ACMAGONZALEZ"/>
    <s v=""/>
    <s v=""/>
    <s v="OR00010611093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12-21T00:00:00"/>
    <d v="2022-12-21T00:00:00"/>
    <d v="2022-12-21T00:00:00"/>
    <n v="206643"/>
    <n v="0"/>
    <m/>
    <m/>
    <d v="2022-12-21T00:00:00"/>
    <d v="2022-12-21T00:00:00"/>
    <m/>
    <d v="2022-12-21T00:00:00"/>
    <d v="2022-12-21T00:00:00"/>
    <d v="2022-12-21T00:00:00"/>
    <d v="2024-02-26T00:00:00"/>
    <n v="0"/>
    <m/>
    <n v="0"/>
    <n v="0"/>
    <d v="2022-12-21T00:00:00"/>
    <s v="COP"/>
    <n v="0"/>
    <n v="0"/>
    <n v="0"/>
    <n v="206643"/>
    <s v=""/>
  </r>
  <r>
    <s v="106105283"/>
    <s v="IZ10-LSA1-FOR"/>
    <s v="20388054"/>
    <x v="4"/>
    <s v="REVIENTE DE CADENA DE TRANSPORTADOR"/>
    <s v="CERR NOTI KKMP NLIQ PREC PTBO"/>
    <s v="100"/>
    <s v="COORMTTO"/>
    <s v="ZAVE"/>
    <s v="Z17"/>
    <s v="IZ10"/>
    <s v="COORDI19"/>
    <s v="1202380630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20:00"/>
    <s v=""/>
    <s v=""/>
    <s v=""/>
    <s v=""/>
    <s v="24:00:00"/>
    <s v="06:00:00"/>
    <s v="06:00:00"/>
    <s v="06:47:18"/>
    <s v="00:00:00"/>
    <s v="13:46:22"/>
    <s v=""/>
    <s v="B"/>
    <s v=""/>
    <s v="Juan Neustadtel"/>
    <s v=""/>
    <s v=""/>
    <s v="ACMAGONZALEZ"/>
    <s v=""/>
    <s v=""/>
    <s v="OR000106105283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2-19T00:00:00"/>
    <d v="2022-12-19T00:00:00"/>
    <d v="2022-12-19T00:00:00"/>
    <n v="115144"/>
    <n v="0"/>
    <m/>
    <m/>
    <d v="2022-12-19T00:00:00"/>
    <d v="2022-12-09T00:00:00"/>
    <m/>
    <d v="2022-12-19T00:00:00"/>
    <m/>
    <d v="2022-12-19T00:00:00"/>
    <d v="2024-02-26T00:00:00"/>
    <n v="0"/>
    <m/>
    <n v="0"/>
    <n v="0"/>
    <d v="2022-12-19T00:00:00"/>
    <s v="COP"/>
    <n v="0"/>
    <n v="0"/>
    <n v="0"/>
    <n v="115144"/>
    <s v=""/>
  </r>
  <r>
    <s v="106105276"/>
    <s v="IZ10-LSA1-FOR"/>
    <s v="FORM00001"/>
    <x v="3"/>
    <s v="REVIENTE DE ACOPLE FUSIBLE DEL COLLARIN"/>
    <s v="CERR NOTI KKMP NLIQ PREC PTBO"/>
    <s v="100"/>
    <s v="COORTU03"/>
    <s v="ZAVE"/>
    <s v="Z17"/>
    <s v="IZ10"/>
    <s v="COORDI13"/>
    <s v="1202383435"/>
    <s v="OK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08:00:00"/>
    <s v="08:00:00"/>
    <s v="23:49:34"/>
    <s v="00:00:00"/>
    <s v="03:30:00"/>
    <s v=""/>
    <s v="B"/>
    <s v=""/>
    <s v=""/>
    <s v=""/>
    <s v=""/>
    <s v="ACMAGONZALEZ"/>
    <s v=""/>
    <s v=""/>
    <s v="OR000106105276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12-27T00:00:00"/>
    <d v="2022-12-21T00:00:00"/>
    <d v="2022-12-19T00:00:00"/>
    <n v="528562"/>
    <n v="0"/>
    <m/>
    <m/>
    <d v="2022-12-27T00:00:00"/>
    <d v="2022-12-18T00:00:00"/>
    <m/>
    <d v="2022-12-27T00:00:00"/>
    <m/>
    <d v="2022-12-18T00:00:00"/>
    <d v="2024-02-26T00:00:00"/>
    <n v="0"/>
    <m/>
    <n v="0"/>
    <n v="0"/>
    <d v="2022-12-27T00:00:00"/>
    <s v="COP"/>
    <n v="0"/>
    <n v="0"/>
    <n v="0"/>
    <n v="528562"/>
    <s v=""/>
  </r>
  <r>
    <s v="106004232"/>
    <s v="IZ10-LSA1-EMP"/>
    <s v="EMPA00039"/>
    <x v="7"/>
    <s v="DAÑO EN SOPORTE DE CARTERA"/>
    <s v="CERR NOTI KKMP NLIQ PREC PTBO"/>
    <s v="100"/>
    <s v="COORTU03"/>
    <s v="ZAVE"/>
    <s v="Z17"/>
    <s v="IZ10"/>
    <s v="COORDI16"/>
    <s v="1202361460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3:15:00"/>
    <s v=""/>
    <s v=""/>
    <s v=""/>
    <s v=""/>
    <s v="24:00:00"/>
    <s v="14:00:00"/>
    <s v="14:00:00"/>
    <s v="09:31:07"/>
    <s v="00:00:00"/>
    <s v="02:00:00"/>
    <s v=""/>
    <s v="A"/>
    <s v=""/>
    <s v=""/>
    <s v=""/>
    <s v=""/>
    <s v="ACMAGONZALEZ"/>
    <s v=""/>
    <s v=""/>
    <s v="OR000106004232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10-24T00:00:00"/>
    <d v="2022-10-24T00:00:00"/>
    <d v="2022-10-24T00:00:00"/>
    <n v="257018"/>
    <n v="0"/>
    <m/>
    <m/>
    <d v="2022-11-10T00:00:00"/>
    <d v="2022-10-24T00:00:00"/>
    <m/>
    <d v="2022-11-10T00:00:00"/>
    <m/>
    <d v="2022-10-24T00:00:00"/>
    <d v="2024-02-26T00:00:00"/>
    <n v="0"/>
    <m/>
    <n v="0"/>
    <n v="0"/>
    <d v="2022-10-24T00:00:00"/>
    <s v="COP"/>
    <n v="0"/>
    <n v="0"/>
    <n v="0"/>
    <n v="257018"/>
    <s v=""/>
  </r>
  <r>
    <s v="106003128"/>
    <s v="IZ10-LJA1-EMP-EMP2"/>
    <s v="20183406"/>
    <x v="1"/>
    <s v="TROQUEL #4 NO CORTA"/>
    <s v="CERR NOTI KKMP NLIQ PREC PTBO"/>
    <s v="100"/>
    <s v="MECANINT"/>
    <s v="ZAVE"/>
    <s v="Z17"/>
    <s v="IZ10"/>
    <s v="COORDI13"/>
    <s v="120236102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6:00:00"/>
    <s v="13:51:41"/>
    <s v="00:00:00"/>
    <s v="08:00:00"/>
    <s v=""/>
    <s v="B"/>
    <s v=""/>
    <s v="Juan Nustadtel"/>
    <s v=""/>
    <s v=""/>
    <s v="ACMAGONZALEZ"/>
    <s v=""/>
    <s v=""/>
    <s v="OR000106003128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22T00:00:00"/>
    <d v="2022-10-22T00:00:00"/>
    <d v="2022-10-22T00:00:00"/>
    <n v="411228"/>
    <n v="0"/>
    <m/>
    <m/>
    <d v="2022-10-22T00:00:00"/>
    <d v="2022-10-22T00:00:00"/>
    <m/>
    <d v="2022-10-22T00:00:00"/>
    <m/>
    <d v="2022-10-22T00:00:00"/>
    <d v="2024-02-26T00:00:00"/>
    <n v="0"/>
    <m/>
    <n v="0"/>
    <n v="0"/>
    <d v="2022-10-22T00:00:00"/>
    <s v="COP"/>
    <n v="0"/>
    <n v="0"/>
    <n v="0"/>
    <n v="411228"/>
    <s v=""/>
  </r>
  <r>
    <s v="105989222"/>
    <s v="IZ10-LAV1"/>
    <s v="20091108"/>
    <x v="2"/>
    <s v="BOMBA SILO DE VIENA PRESENTA FALLO"/>
    <s v="CERR NOTI KKMP NLIQ PREC PTBO"/>
    <s v="100"/>
    <s v="COORMTTO"/>
    <s v="ZAVE"/>
    <s v="Z17"/>
    <s v="IZ10"/>
    <s v="COORDI13"/>
    <s v="1202357311"/>
    <s v="OK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3:30:00"/>
    <s v=""/>
    <s v=""/>
    <s v=""/>
    <s v=""/>
    <s v="24:00:00"/>
    <s v="13:30:00"/>
    <s v="06:40:00"/>
    <s v="15:35:08"/>
    <s v="00:00:00"/>
    <s v="06:40:00"/>
    <s v=""/>
    <s v="B"/>
    <s v=""/>
    <s v=""/>
    <s v=""/>
    <s v=""/>
    <s v="ACMAGONZALEZ"/>
    <s v=""/>
    <s v=""/>
    <s v="OR000105989222"/>
    <s v=""/>
    <s v=""/>
    <s v=""/>
    <s v=""/>
    <s v=""/>
    <s v=""/>
    <s v=""/>
    <s v="X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10-13T00:00:00"/>
    <d v="2022-10-13T00:00:00"/>
    <d v="2022-10-13T00:00:00"/>
    <n v="462633"/>
    <n v="0"/>
    <m/>
    <m/>
    <d v="2022-10-13T00:00:00"/>
    <d v="2022-10-13T00:00:00"/>
    <m/>
    <d v="2022-10-20T00:00:00"/>
    <m/>
    <d v="2022-10-13T00:00:00"/>
    <d v="2024-02-26T00:00:00"/>
    <n v="0"/>
    <m/>
    <n v="0"/>
    <n v="0"/>
    <d v="2022-10-13T00:00:00"/>
    <s v="COP"/>
    <n v="0"/>
    <n v="0"/>
    <n v="0"/>
    <n v="462633"/>
    <s v=""/>
  </r>
  <r>
    <s v="105981839"/>
    <s v="IZ10-LSA1-FOR"/>
    <s v="20388054"/>
    <x v="4"/>
    <s v="ESLABON DESACOPLADO EN CADENA TRANSP."/>
    <s v="CERR NOTI KKMP NLIQ PREC PTBO"/>
    <s v="100"/>
    <s v="COORTU02"/>
    <s v="ZAVE"/>
    <s v="Z17"/>
    <s v="IZ10"/>
    <s v="COORDI19"/>
    <s v="1202355550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0:23:00"/>
    <s v=""/>
    <s v=""/>
    <s v=""/>
    <s v=""/>
    <s v="24:00:00"/>
    <s v="20:23:00"/>
    <s v="19:35:00"/>
    <s v="21:39:53"/>
    <s v="00:00:00"/>
    <s v="19:35:00"/>
    <s v=""/>
    <s v="B"/>
    <s v=""/>
    <s v="Juan Neustadtel"/>
    <s v=""/>
    <s v=""/>
    <s v="ACMAGONZALEZ"/>
    <s v=""/>
    <s v=""/>
    <s v="OR00010598183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0-08T00:00:00"/>
    <d v="2022-10-08T00:00:00"/>
    <d v="2022-10-08T00:00:00"/>
    <n v="199654"/>
    <n v="0"/>
    <m/>
    <m/>
    <d v="2022-10-08T00:00:00"/>
    <d v="2022-10-08T00:00:00"/>
    <m/>
    <d v="2022-10-08T00:00:00"/>
    <d v="2022-10-08T00:00:00"/>
    <d v="2022-10-08T00:00:00"/>
    <d v="2024-02-26T00:00:00"/>
    <n v="0"/>
    <m/>
    <n v="0"/>
    <n v="0"/>
    <d v="2022-10-08T00:00:00"/>
    <s v="COP"/>
    <n v="0"/>
    <n v="0"/>
    <n v="0"/>
    <n v="199654"/>
    <s v=""/>
  </r>
  <r>
    <s v="105981697"/>
    <s v="IZ10-LSA1-FOR"/>
    <s v="20388054"/>
    <x v="4"/>
    <s v="REVIENTE DE CADENA DEL TRANSPORTADOR"/>
    <s v="CERR NOTI KKMP NLIQ PREC PTBO"/>
    <s v="100"/>
    <s v="MECANINT"/>
    <s v="ZAVE"/>
    <s v="Z17"/>
    <s v="IZ10"/>
    <s v="COORDI13"/>
    <s v="1202355436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20:00"/>
    <s v=""/>
    <s v=""/>
    <s v=""/>
    <s v=""/>
    <s v="24:00:00"/>
    <s v="06:00:00"/>
    <s v="06:00:00"/>
    <s v="13:46:10"/>
    <s v="00:00:00"/>
    <s v="11:20:00"/>
    <s v=""/>
    <s v="B"/>
    <s v=""/>
    <s v="Juan Neustadtel"/>
    <s v=""/>
    <s v=""/>
    <s v="ACMAGONZALEZ"/>
    <s v=""/>
    <s v=""/>
    <s v="OR000105981697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0-08T00:00:00"/>
    <d v="2022-10-08T00:00:00"/>
    <d v="2022-10-08T00:00:00"/>
    <n v="102807"/>
    <n v="0"/>
    <m/>
    <m/>
    <d v="2022-10-08T00:00:00"/>
    <d v="2022-10-08T00:00:00"/>
    <m/>
    <d v="2022-10-08T00:00:00"/>
    <m/>
    <d v="2022-10-08T00:00:00"/>
    <d v="2024-02-26T00:00:00"/>
    <n v="0"/>
    <m/>
    <n v="0"/>
    <n v="0"/>
    <d v="2022-10-08T00:00:00"/>
    <s v="COP"/>
    <n v="0"/>
    <n v="0"/>
    <n v="0"/>
    <n v="102807"/>
    <s v=""/>
  </r>
  <r>
    <s v="105979646"/>
    <s v="IZ10-LJA1-EMP-EMP2"/>
    <s v="20183406"/>
    <x v="1"/>
    <s v="PERFORADORE PEGADO EN PELICULA INFERIOR"/>
    <s v="CERR NOTI KKMP NLIQ PREC PTBO"/>
    <s v="100"/>
    <s v="MECANINT"/>
    <s v="ZAVE"/>
    <s v="Z17"/>
    <s v="IZ10"/>
    <s v="COORDI16"/>
    <s v="1202355138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20:00"/>
    <s v=""/>
    <s v=""/>
    <s v=""/>
    <s v=""/>
    <s v="24:00:00"/>
    <s v="06:00:00"/>
    <s v="06:00:00"/>
    <s v="15:12:35"/>
    <s v="00:00:00"/>
    <s v="11:45:00"/>
    <s v=""/>
    <s v="B"/>
    <s v=""/>
    <s v="Juan Nustadtel"/>
    <s v=""/>
    <s v=""/>
    <s v="ACMAGONZALEZ"/>
    <s v=""/>
    <s v=""/>
    <s v="OR00010597964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07T00:00:00"/>
    <d v="2022-10-07T00:00:00"/>
    <d v="2022-10-07T00:00:00"/>
    <n v="59628"/>
    <n v="0"/>
    <m/>
    <m/>
    <d v="2022-10-07T00:00:00"/>
    <d v="2022-10-07T00:00:00"/>
    <m/>
    <d v="2022-10-07T00:00:00"/>
    <m/>
    <d v="2022-10-07T00:00:00"/>
    <d v="2024-02-26T00:00:00"/>
    <n v="0"/>
    <m/>
    <n v="0"/>
    <n v="0"/>
    <d v="2022-10-07T00:00:00"/>
    <s v="COP"/>
    <n v="0"/>
    <n v="0"/>
    <n v="0"/>
    <n v="59628"/>
    <s v=""/>
  </r>
  <r>
    <s v="106034813"/>
    <s v="IZ10-LAV1"/>
    <s v="20091108"/>
    <x v="2"/>
    <s v="AVERIA EN BOMBA ERROR EN SISTEMA"/>
    <s v="CERR NOTI KKMP NLIQ PREC PTBO"/>
    <s v="100"/>
    <s v="COORTU02"/>
    <s v="ZAVE"/>
    <s v="Z17"/>
    <s v="IZ10"/>
    <s v="COORDI16"/>
    <s v="1202368678"/>
    <s v="OK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20:30:00"/>
    <s v=""/>
    <s v=""/>
    <s v=""/>
    <s v=""/>
    <s v="24:00:00"/>
    <s v="06:00:00"/>
    <s v="06:00:00"/>
    <s v="21:47:26"/>
    <s v="00:00:00"/>
    <s v="20:00:00"/>
    <s v=""/>
    <s v="B"/>
    <s v=""/>
    <s v=""/>
    <s v=""/>
    <s v=""/>
    <s v="ACMAGONZALEZ"/>
    <s v=""/>
    <s v=""/>
    <s v="OR000106034813"/>
    <s v=""/>
    <s v=""/>
    <s v=""/>
    <s v=""/>
    <s v=""/>
    <s v=""/>
    <s v=""/>
    <s v="X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11-08T00:00:00"/>
    <d v="2022-11-08T00:00:00"/>
    <d v="2022-11-08T00:00:00"/>
    <n v="154212"/>
    <n v="0"/>
    <m/>
    <m/>
    <d v="2022-11-08T00:00:00"/>
    <d v="2022-11-08T00:00:00"/>
    <m/>
    <d v="2022-11-08T00:00:00"/>
    <d v="2022-11-08T00:00:00"/>
    <d v="2022-11-08T00:00:00"/>
    <d v="2024-02-26T00:00:00"/>
    <n v="0"/>
    <m/>
    <n v="0"/>
    <n v="0"/>
    <d v="2022-11-08T00:00:00"/>
    <s v="COP"/>
    <n v="0"/>
    <n v="0"/>
    <n v="0"/>
    <n v="154212"/>
    <s v=""/>
  </r>
  <r>
    <s v="106050030"/>
    <s v="IZ10-LAV1"/>
    <s v="20091108"/>
    <x v="2"/>
    <s v="PANTALLA SE TORNA NEGRA"/>
    <s v="CERR NOTI MOVM NLIQ PREC"/>
    <s v="100"/>
    <s v="COORMTTO"/>
    <s v="ZAVE"/>
    <s v="Z17"/>
    <s v="IZ10"/>
    <s v="COORDI19"/>
    <s v="1202372611"/>
    <s v="PRES      NPSP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19:00:00"/>
    <s v="06:00:00"/>
    <s v="02:42:17"/>
    <s v="00:00:00"/>
    <s v="07:00:00"/>
    <s v=""/>
    <s v="B"/>
    <s v=""/>
    <s v=""/>
    <s v=""/>
    <s v=""/>
    <s v="IZEMCARVAJAL"/>
    <s v=""/>
    <s v=""/>
    <s v="OR000106050030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2-11-21T00:00:00"/>
    <d v="2022-11-18T00:00:00"/>
    <d v="2022-11-18T00:00:00"/>
    <n v="1163728"/>
    <n v="0"/>
    <m/>
    <m/>
    <d v="2022-11-18T00:00:00"/>
    <d v="2022-11-18T00:00:00"/>
    <m/>
    <d v="2023-06-08T00:00:00"/>
    <d v="2022-11-18T00:00:00"/>
    <d v="2022-11-18T00:00:00"/>
    <d v="2023-08-05T00:00:00"/>
    <n v="0"/>
    <m/>
    <n v="0"/>
    <n v="0"/>
    <d v="2022-11-21T00:00:00"/>
    <s v="COP"/>
    <n v="34568217"/>
    <n v="0"/>
    <n v="34568217"/>
    <n v="1163728"/>
    <s v=""/>
  </r>
  <r>
    <s v="105961580"/>
    <s v="IZ10-LSA1-FOR"/>
    <s v="20388054"/>
    <x v="4"/>
    <s v="ELEMENTO EXTRAÑO ROSA CON TORNILLOS"/>
    <s v="CERR NOTI KKMP NLIQ PREC PTBO"/>
    <s v="100"/>
    <s v="COORTU02"/>
    <s v="ZAVE"/>
    <s v="Z17"/>
    <s v="IZ10"/>
    <s v="COORDI19"/>
    <s v="1202351138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00:00"/>
    <s v=""/>
    <s v=""/>
    <s v=""/>
    <s v=""/>
    <s v="24:00:00"/>
    <s v="06:00:00"/>
    <s v="00:00:00"/>
    <s v="15:54:20"/>
    <s v="00:00:00"/>
    <s v="20:38:56"/>
    <s v=""/>
    <s v="B"/>
    <s v=""/>
    <s v="Juan Neustadtel"/>
    <s v=""/>
    <s v=""/>
    <s v="ACMAGONZALEZ"/>
    <s v=""/>
    <s v=""/>
    <s v="OR00010596158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9-28T00:00:00"/>
    <d v="2022-09-28T00:00:00"/>
    <d v="2022-09-28T00:00:00"/>
    <n v="479229"/>
    <n v="0"/>
    <m/>
    <m/>
    <d v="2022-09-28T00:00:00"/>
    <d v="2022-09-28T00:00:00"/>
    <m/>
    <d v="2022-11-03T00:00:00"/>
    <d v="2022-09-28T00:00:00"/>
    <d v="2022-09-28T00:00:00"/>
    <d v="2024-02-26T00:00:00"/>
    <n v="0"/>
    <m/>
    <n v="0"/>
    <n v="0"/>
    <d v="2022-09-28T00:00:00"/>
    <s v="COP"/>
    <n v="0"/>
    <n v="0"/>
    <n v="0"/>
    <n v="479229"/>
    <s v=""/>
  </r>
  <r>
    <s v="105954328"/>
    <s v="IZ10-LJA1-EMP-EMP2"/>
    <s v="20183406"/>
    <x v="1"/>
    <s v="FALLO EN SENSOR DE GUARDA DE FORMADO"/>
    <s v="CERR NOTI KKMP NLIQ PREC PTBO"/>
    <s v="100"/>
    <s v="COORMTTO"/>
    <s v="ZAVE"/>
    <s v="Z17"/>
    <s v="IZ10"/>
    <s v="COORDI13"/>
    <s v="120234902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8:30:00"/>
    <s v="07:40:00"/>
    <s v="13:38:39"/>
    <s v="00:00:00"/>
    <s v="07:40:00"/>
    <s v=""/>
    <s v="A"/>
    <s v=""/>
    <s v="Juan Nustadtel"/>
    <s v=""/>
    <s v=""/>
    <s v="ACMAGONZALEZ"/>
    <s v=""/>
    <s v=""/>
    <s v="OR000105954328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9-24T00:00:00"/>
    <d v="2022-09-24T00:00:00"/>
    <d v="2022-09-24T00:00:00"/>
    <n v="342552"/>
    <n v="0"/>
    <m/>
    <m/>
    <d v="2022-09-24T00:00:00"/>
    <d v="2022-09-24T00:00:00"/>
    <m/>
    <d v="2022-09-24T00:00:00"/>
    <m/>
    <d v="2022-09-24T00:00:00"/>
    <d v="2024-02-26T00:00:00"/>
    <n v="0"/>
    <m/>
    <n v="0"/>
    <n v="0"/>
    <d v="2022-09-24T00:00:00"/>
    <s v="COP"/>
    <n v="0"/>
    <n v="0"/>
    <n v="0"/>
    <n v="342552"/>
    <s v=""/>
  </r>
  <r>
    <s v="105952440"/>
    <s v="IZ10-LJA1-EMP-EMP2"/>
    <s v="20183406"/>
    <x v="1"/>
    <s v="FALLO EN SENSOR"/>
    <s v="CERR NOTI KKMP NLIQ PREC PTBO"/>
    <s v="100"/>
    <s v="COORMTTO"/>
    <s v="ZAVE"/>
    <s v="Z17"/>
    <s v="IZ10"/>
    <s v="COORDI16"/>
    <s v="1202348611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7:30:00"/>
    <s v="06:45:00"/>
    <s v="13:52:15"/>
    <s v="00:00:00"/>
    <s v="06:45:00"/>
    <s v=""/>
    <s v="A"/>
    <s v=""/>
    <s v="Juan Nustadtel"/>
    <s v=""/>
    <s v=""/>
    <s v="ACMAGONZALEZ"/>
    <s v=""/>
    <s v=""/>
    <s v="OR000105952440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9-23T00:00:00"/>
    <d v="2022-09-23T00:00:00"/>
    <d v="2022-09-23T00:00:00"/>
    <n v="385525"/>
    <n v="0"/>
    <m/>
    <m/>
    <d v="2022-09-23T00:00:00"/>
    <d v="2022-09-23T00:00:00"/>
    <m/>
    <d v="2022-09-23T00:00:00"/>
    <d v="2022-09-23T00:00:00"/>
    <d v="2022-09-23T00:00:00"/>
    <d v="2024-02-26T00:00:00"/>
    <n v="0"/>
    <m/>
    <n v="0"/>
    <n v="0"/>
    <d v="2022-09-23T00:00:00"/>
    <s v="COP"/>
    <n v="0"/>
    <n v="0"/>
    <n v="0"/>
    <n v="385525"/>
    <s v=""/>
  </r>
  <r>
    <s v="105945055"/>
    <s v="IZ10-LJA1-EMP-EMP2"/>
    <s v="20183406"/>
    <x v="1"/>
    <s v="PULSADOR DE EMERGENCIA PEGADO"/>
    <s v="CERR NOTI KKMP NLIQ PREC PTBO"/>
    <s v="100"/>
    <s v="COORTU02"/>
    <s v="ZAVE"/>
    <s v="Z17"/>
    <s v="IZ10"/>
    <s v="COORDI19"/>
    <s v="1202346899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30:00"/>
    <s v=""/>
    <s v=""/>
    <s v=""/>
    <s v=""/>
    <s v="24:00:00"/>
    <s v="06:00:00"/>
    <s v="06:00:00"/>
    <s v="21:47:02"/>
    <s v="00:00:00"/>
    <s v="17:52:00"/>
    <s v=""/>
    <s v="A"/>
    <s v=""/>
    <s v="Juan Nustadtel"/>
    <s v=""/>
    <s v=""/>
    <s v="ACMAGONZALEZ"/>
    <s v=""/>
    <s v=""/>
    <s v="OR000105945055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9-19T00:00:00"/>
    <d v="2022-09-19T00:00:00"/>
    <d v="2022-09-19T00:00:00"/>
    <n v="1081531"/>
    <n v="0"/>
    <m/>
    <m/>
    <d v="2022-09-19T00:00:00"/>
    <d v="2022-09-19T00:00:00"/>
    <m/>
    <d v="2022-09-19T00:00:00"/>
    <d v="2022-09-19T00:00:00"/>
    <d v="2022-09-19T00:00:00"/>
    <d v="2024-02-26T00:00:00"/>
    <n v="0"/>
    <m/>
    <n v="0"/>
    <n v="0"/>
    <d v="2022-09-19T00:00:00"/>
    <s v="COP"/>
    <n v="0"/>
    <n v="0"/>
    <n v="0"/>
    <n v="1081531"/>
    <s v=""/>
  </r>
  <r>
    <s v="105896493"/>
    <s v="IZ10-LSA1-EMP"/>
    <s v="EMPA00039"/>
    <x v="7"/>
    <s v="PUNZONES LEVANTADOS"/>
    <s v="CERR NOTI KKMP NLIQ PREC PTBO"/>
    <s v="100"/>
    <s v="COORMTTO"/>
    <s v="ZAVE"/>
    <s v="Z17"/>
    <s v="IZ10"/>
    <s v="COORDI16"/>
    <s v="1202335508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06:00:00"/>
    <s v="14:52:04"/>
    <s v="00:00:00"/>
    <s v="07:50:00"/>
    <s v=""/>
    <s v="B"/>
    <s v=""/>
    <s v=""/>
    <s v=""/>
    <s v=""/>
    <s v="ACMAGONZALEZ"/>
    <s v=""/>
    <s v=""/>
    <s v="OR000105896493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24T00:00:00"/>
    <d v="2022-08-24T00:00:00"/>
    <d v="2022-08-24T00:00:00"/>
    <n v="102807"/>
    <n v="0"/>
    <m/>
    <m/>
    <d v="2022-08-24T00:00:00"/>
    <d v="2022-08-24T00:00:00"/>
    <m/>
    <d v="2022-08-24T00:00:00"/>
    <m/>
    <d v="2022-08-24T00:00:00"/>
    <d v="2024-02-26T00:00:00"/>
    <n v="0"/>
    <m/>
    <n v="0"/>
    <n v="0"/>
    <d v="2022-08-24T00:00:00"/>
    <s v="COP"/>
    <n v="0"/>
    <n v="0"/>
    <n v="0"/>
    <n v="102807"/>
    <s v=""/>
  </r>
  <r>
    <s v="105892909"/>
    <s v="IZ10-LJA1-EMP-EMP2"/>
    <s v="20183406"/>
    <x v="1"/>
    <s v="PEGA MECÁNICA EN PERFORADORES"/>
    <s v="CERR NOTI KKMP NLIQ PREC PTBO"/>
    <s v="100"/>
    <s v="MECANINT"/>
    <s v="ZAVE"/>
    <s v="Z17"/>
    <s v="IZ10"/>
    <s v="COORDI16"/>
    <s v="1202334983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30:00"/>
    <s v=""/>
    <s v=""/>
    <s v=""/>
    <s v=""/>
    <s v="24:00:00"/>
    <s v="06:00:00"/>
    <s v="06:00:00"/>
    <s v="14:15:42"/>
    <s v="00:00:00"/>
    <s v="09:00:00"/>
    <s v=""/>
    <s v="A"/>
    <s v=""/>
    <s v="Juan Nustadtel"/>
    <s v=""/>
    <s v=""/>
    <s v="ACMAGONZALEZ"/>
    <s v=""/>
    <s v=""/>
    <s v="OR00010589290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8-23T00:00:00"/>
    <d v="2022-08-23T00:00:00"/>
    <d v="2022-08-23T00:00:00"/>
    <n v="154211"/>
    <n v="0"/>
    <m/>
    <m/>
    <d v="2022-08-23T00:00:00"/>
    <d v="2022-08-23T00:00:00"/>
    <m/>
    <d v="2022-08-23T00:00:00"/>
    <m/>
    <d v="2022-08-23T00:00:00"/>
    <d v="2024-02-26T00:00:00"/>
    <n v="0"/>
    <m/>
    <n v="0"/>
    <n v="0"/>
    <d v="2022-08-23T00:00:00"/>
    <s v="COP"/>
    <n v="0"/>
    <n v="0"/>
    <n v="0"/>
    <n v="154211"/>
    <s v=""/>
  </r>
  <r>
    <s v="105891420"/>
    <s v="IZ10-LSA1-FOR"/>
    <s v="20388054"/>
    <x v="4"/>
    <s v="FRACTURA TORNILLO CABEZAL INYECCION"/>
    <s v="CERR NOTI KKMP NLIQ PREC PTBO"/>
    <s v="100"/>
    <s v="COORTU03"/>
    <s v="ZAVE"/>
    <s v="Z17"/>
    <s v="IZ10"/>
    <s v="COORDI19"/>
    <s v="1202334162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07:16"/>
    <s v=""/>
    <s v=""/>
    <s v=""/>
    <s v=""/>
    <s v="24:00:00"/>
    <s v="22:00:00"/>
    <s v="08:00:00"/>
    <s v="19:40:27"/>
    <s v="00:00:00"/>
    <s v="04:42:16"/>
    <s v=""/>
    <s v="B"/>
    <s v=""/>
    <s v="Juan Neustadtel"/>
    <s v=""/>
    <s v=""/>
    <s v="ACMAGONZALEZ"/>
    <s v=""/>
    <s v=""/>
    <s v="OR00010589142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8-22T00:00:00"/>
    <d v="2022-08-22T00:00:00"/>
    <d v="2022-08-22T00:00:00"/>
    <n v="86358"/>
    <n v="0"/>
    <m/>
    <m/>
    <d v="2022-08-22T00:00:00"/>
    <d v="2022-08-22T00:00:00"/>
    <m/>
    <d v="2022-08-22T00:00:00"/>
    <d v="2022-08-22T00:00:00"/>
    <d v="2022-08-22T00:00:00"/>
    <d v="2024-02-26T00:00:00"/>
    <n v="0"/>
    <m/>
    <n v="0"/>
    <n v="0"/>
    <d v="2022-08-22T00:00:00"/>
    <s v="COP"/>
    <n v="0"/>
    <n v="0"/>
    <n v="0"/>
    <n v="86358"/>
    <s v=""/>
  </r>
  <r>
    <s v="105887015"/>
    <s v="IZ10-LJA1-EMP-EMP2"/>
    <s v="20183406"/>
    <x v="1"/>
    <s v="TROQUEL #1 GENERA RUPTURA EN PAQUETES"/>
    <s v="CERR NOTI KKMP NLIQ PREC PTBO"/>
    <s v="100"/>
    <s v="COORTU01"/>
    <s v="ZAVE"/>
    <s v="Z17"/>
    <s v="IZ10"/>
    <s v="COORDI16"/>
    <s v="1202333250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0:00:00"/>
    <s v="00:00:00"/>
    <s v="14:33:04"/>
    <s v="00:00:00"/>
    <s v="07:30:00"/>
    <s v=""/>
    <s v="A"/>
    <s v=""/>
    <s v="Juan Nustadtel"/>
    <s v=""/>
    <s v=""/>
    <s v="ACMAGONZALEZ"/>
    <s v=""/>
    <s v=""/>
    <s v="OR000105887015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8-31T00:00:00"/>
    <d v="2022-08-19T00:00:00"/>
    <d v="2022-08-19T00:00:00"/>
    <n v="51404"/>
    <n v="0"/>
    <m/>
    <m/>
    <d v="2022-08-31T00:00:00"/>
    <d v="2022-08-19T00:00:00"/>
    <m/>
    <d v="2022-08-31T00:00:00"/>
    <d v="2022-08-19T00:00:00"/>
    <d v="2022-08-19T00:00:00"/>
    <d v="2024-02-26T00:00:00"/>
    <n v="0"/>
    <m/>
    <n v="0"/>
    <n v="0"/>
    <d v="2022-08-31T00:00:00"/>
    <s v="COP"/>
    <n v="0"/>
    <n v="0"/>
    <n v="0"/>
    <n v="51404"/>
    <s v=""/>
  </r>
  <r>
    <s v="106097717"/>
    <s v="IZ10-LSA1-EMP"/>
    <s v="EMPA00039"/>
    <x v="7"/>
    <s v="EJE GUÍA DE TRANSVERSALES FRACTURADO"/>
    <s v="CERR NOTI KKMP NLIQ PREC PTBO"/>
    <s v="100"/>
    <s v="COORTU03"/>
    <s v="ZAVE"/>
    <s v="Z17"/>
    <s v="IZ10"/>
    <s v="COORDI13"/>
    <s v="1202381454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0:00:00"/>
    <s v="00:00:00"/>
    <s v="03:46:01"/>
    <s v="00:00:00"/>
    <s v="03:00:00"/>
    <s v=""/>
    <s v="A"/>
    <s v=""/>
    <s v=""/>
    <s v=""/>
    <s v=""/>
    <s v="ACMAGONZALEZ"/>
    <s v=""/>
    <s v=""/>
    <s v="OR000106097717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12-23T00:00:00"/>
    <d v="2022-12-13T00:00:00"/>
    <d v="2022-12-14T00:00:00"/>
    <n v="513661"/>
    <n v="0"/>
    <m/>
    <m/>
    <d v="2022-12-23T00:00:00"/>
    <d v="2022-12-13T00:00:00"/>
    <m/>
    <d v="2022-12-23T00:00:00"/>
    <m/>
    <d v="2022-12-13T00:00:00"/>
    <d v="2024-02-26T00:00:00"/>
    <n v="0"/>
    <m/>
    <n v="0"/>
    <n v="0"/>
    <d v="2022-12-23T00:00:00"/>
    <s v="COP"/>
    <n v="0"/>
    <n v="0"/>
    <n v="0"/>
    <n v="513661"/>
    <s v=""/>
  </r>
  <r>
    <s v="106096426"/>
    <s v="IZ10-LJA1-EMP-EMP2"/>
    <s v="20183406"/>
    <x v="1"/>
    <s v="EMPAQUE DE ANTEOJO DE SELLADO"/>
    <s v="CERR NOTI KKMP NLIQ PREC PTBO"/>
    <s v="100"/>
    <s v="MECANINT"/>
    <s v="ZAVE"/>
    <s v="Z17"/>
    <s v="IZ10"/>
    <s v="COORDI19"/>
    <s v="1202381629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30:00"/>
    <s v=""/>
    <s v=""/>
    <s v=""/>
    <s v=""/>
    <s v="24:00:00"/>
    <s v="06:00:00"/>
    <s v="06:00:00"/>
    <s v="13:39:10"/>
    <s v="00:00:00"/>
    <s v="08:00:00"/>
    <s v=""/>
    <s v="B"/>
    <s v=""/>
    <s v="Juan Nustadtel"/>
    <s v=""/>
    <s v=""/>
    <s v="ACMAGONZALEZ"/>
    <s v=""/>
    <s v=""/>
    <s v="OR00010609642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2-13T00:00:00"/>
    <d v="2022-12-13T00:00:00"/>
    <d v="2022-12-13T00:00:00"/>
    <n v="154211"/>
    <n v="0"/>
    <m/>
    <m/>
    <d v="2022-12-13T00:00:00"/>
    <d v="2022-12-13T00:00:00"/>
    <m/>
    <d v="2022-12-13T00:00:00"/>
    <m/>
    <d v="2022-12-13T00:00:00"/>
    <d v="2024-02-26T00:00:00"/>
    <n v="0"/>
    <m/>
    <n v="0"/>
    <n v="0"/>
    <d v="2022-12-13T00:00:00"/>
    <s v="COP"/>
    <n v="0"/>
    <n v="0"/>
    <n v="0"/>
    <n v="154211"/>
    <s v=""/>
  </r>
  <r>
    <s v="106089127"/>
    <s v="IZ10-LJA1-EMP-EMP2"/>
    <s v="20183406"/>
    <x v="1"/>
    <s v="CONTORNO DE SELLADO DEFICIENTE"/>
    <s v="CERR NOTI KKMP NLIQ PREC PTBO"/>
    <s v="100"/>
    <s v="COORTU02"/>
    <s v="ZAVE"/>
    <s v="Z17"/>
    <s v="IZ10"/>
    <s v="COORDI16"/>
    <s v="1202380234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50:00"/>
    <s v=""/>
    <s v=""/>
    <s v=""/>
    <s v=""/>
    <s v="24:00:00"/>
    <s v="05:59:00"/>
    <s v="05:59:00"/>
    <s v="21:42:18"/>
    <s v="00:00:00"/>
    <s v="14:15:00"/>
    <s v=""/>
    <s v="B"/>
    <s v=""/>
    <s v="Juan Nustadtel"/>
    <s v=""/>
    <s v=""/>
    <s v="ACMAGONZALEZ"/>
    <s v=""/>
    <s v=""/>
    <s v="OR000106089127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2-07T00:00:00"/>
    <d v="2022-12-07T00:00:00"/>
    <d v="2022-12-07T00:00:00"/>
    <n v="324870"/>
    <n v="0"/>
    <m/>
    <m/>
    <d v="2022-12-07T00:00:00"/>
    <d v="2022-12-07T00:00:00"/>
    <m/>
    <d v="2022-12-07T00:00:00"/>
    <d v="2022-12-07T00:00:00"/>
    <d v="2022-12-07T00:00:00"/>
    <d v="2024-02-26T00:00:00"/>
    <n v="0"/>
    <m/>
    <n v="0"/>
    <n v="0"/>
    <d v="2022-12-07T00:00:00"/>
    <s v="COP"/>
    <n v="0"/>
    <n v="0"/>
    <n v="0"/>
    <n v="324870"/>
    <s v=""/>
  </r>
  <r>
    <s v="106088845"/>
    <s v="IZ10-LSA1-FOR"/>
    <s v="20388054"/>
    <x v="4"/>
    <s v="REVIENTE DE CADENA DE TRANSPORTADOR"/>
    <s v="CERR NOTI KKMP NLIQ PREC PTBO"/>
    <s v="100"/>
    <s v="COORMTTO"/>
    <s v="ZAVE"/>
    <s v="Z17"/>
    <s v="IZ10"/>
    <s v="COORDI19"/>
    <s v="1202380118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1:50:00"/>
    <s v=""/>
    <s v=""/>
    <s v=""/>
    <s v=""/>
    <s v="24:00:00"/>
    <s v="06:00:00"/>
    <s v="06:00:00"/>
    <s v="13:49:47"/>
    <s v="00:00:00"/>
    <s v="11:20:00"/>
    <s v=""/>
    <s v="B"/>
    <s v=""/>
    <s v="Juan Neustadtel"/>
    <s v=""/>
    <s v=""/>
    <s v="ACMAGONZALEZ"/>
    <s v=""/>
    <s v=""/>
    <s v="OR000106088845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2-07T00:00:00"/>
    <d v="2022-12-07T00:00:00"/>
    <d v="2022-12-07T00:00:00"/>
    <n v="51404"/>
    <n v="0"/>
    <m/>
    <m/>
    <d v="2022-12-07T00:00:00"/>
    <d v="2022-12-07T00:00:00"/>
    <m/>
    <d v="2022-12-07T00:00:00"/>
    <m/>
    <d v="2022-12-07T00:00:00"/>
    <d v="2024-02-26T00:00:00"/>
    <n v="0"/>
    <m/>
    <n v="0"/>
    <n v="0"/>
    <d v="2022-12-07T00:00:00"/>
    <s v="COP"/>
    <n v="0"/>
    <n v="0"/>
    <n v="0"/>
    <n v="51404"/>
    <s v=""/>
  </r>
  <r>
    <s v="106087918"/>
    <s v="IZ10-LSC1-EMB"/>
    <s v="20388176"/>
    <x v="5"/>
    <s v="BLOQUEO POR SOBRECARGA"/>
    <s v="CERR NOTI KKMP NLIQ PREC PTBO"/>
    <s v="100"/>
    <s v="COORTU03"/>
    <s v="ZAVE"/>
    <s v="Z17"/>
    <s v="IZ10"/>
    <s v="COORDI13"/>
    <s v="1202379940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00:00"/>
    <s v=""/>
    <s v=""/>
    <s v=""/>
    <s v=""/>
    <s v="24:00:00"/>
    <s v="04:00:00"/>
    <s v="00:00:00"/>
    <s v="23:23:07"/>
    <s v="00:00:00"/>
    <s v="00:00:00"/>
    <s v=""/>
    <s v="B"/>
    <s v=""/>
    <s v="PROPASOL S.A.S"/>
    <s v=""/>
    <s v=""/>
    <s v="ACMAGONZALEZ"/>
    <s v=""/>
    <s v=""/>
    <s v="OR000106087918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12-07T00:00:00"/>
    <d v="2022-12-07T00:00:00"/>
    <d v="2022-12-07T00:00:00"/>
    <n v="587040"/>
    <n v="0"/>
    <m/>
    <m/>
    <d v="2022-12-13T00:00:00"/>
    <d v="2022-12-07T00:00:00"/>
    <m/>
    <d v="2022-12-13T00:00:00"/>
    <m/>
    <d v="2022-12-06T00:00:00"/>
    <d v="2024-02-26T00:00:00"/>
    <n v="0"/>
    <m/>
    <n v="0"/>
    <n v="0"/>
    <d v="2022-12-06T00:00:00"/>
    <s v="COP"/>
    <n v="0"/>
    <n v="0"/>
    <n v="0"/>
    <n v="587040"/>
    <s v=""/>
  </r>
  <r>
    <s v="106079128"/>
    <s v="IZ10-LSA1-FOR"/>
    <s v="20388054"/>
    <x v="4"/>
    <s v="CADENA DE TRANSPORTADOR REVENTADA"/>
    <s v="CERR NOTI KKMP NLIQ PREC PTBO"/>
    <s v="100"/>
    <s v="COORTU03"/>
    <s v="ZAVE"/>
    <s v="Z17"/>
    <s v="IZ10"/>
    <s v="COORDI13"/>
    <s v="1202377736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40:00"/>
    <s v=""/>
    <s v=""/>
    <s v=""/>
    <s v=""/>
    <s v="24:00:00"/>
    <s v="06:00:00"/>
    <s v="06:00:00"/>
    <s v="20:55:31"/>
    <s v="00:00:00"/>
    <s v="22:30:00"/>
    <s v=""/>
    <s v="B"/>
    <s v=""/>
    <s v="Juan Neustadtel"/>
    <s v=""/>
    <s v=""/>
    <s v="ACMAGONZALEZ"/>
    <s v=""/>
    <s v=""/>
    <s v="OR000106079128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2-01T00:00:00"/>
    <d v="2022-12-01T00:00:00"/>
    <d v="2022-12-01T00:00:00"/>
    <n v="764650"/>
    <n v="0"/>
    <m/>
    <m/>
    <d v="2022-12-01T00:00:00"/>
    <d v="2022-11-30T00:00:00"/>
    <m/>
    <d v="2022-12-01T00:00:00"/>
    <d v="2022-12-01T00:00:00"/>
    <d v="2022-11-30T00:00:00"/>
    <d v="2024-02-26T00:00:00"/>
    <n v="0"/>
    <m/>
    <n v="0"/>
    <n v="0"/>
    <d v="2022-12-01T00:00:00"/>
    <s v="COP"/>
    <n v="0"/>
    <n v="0"/>
    <n v="0"/>
    <n v="764650"/>
    <s v=""/>
  </r>
  <r>
    <s v="106071291"/>
    <s v="IZ10-LSC1-EMB"/>
    <s v="20388176"/>
    <x v="5"/>
    <s v="PLANCHAS DE APERTURA DESALINEADA"/>
    <s v="CERR NOTI KKMP NLIQ PREC PTBO"/>
    <s v="100"/>
    <s v="COORTU03"/>
    <s v="ZAVE"/>
    <s v="Z17"/>
    <s v="IZ10"/>
    <s v="COORDI13"/>
    <s v="1202376746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8:00:00"/>
    <s v="08:00:00"/>
    <s v="20:24:41"/>
    <s v="00:00:00"/>
    <s v="00:20:00"/>
    <s v=""/>
    <s v="B"/>
    <s v=""/>
    <s v="PROPASOL S.A.S"/>
    <s v=""/>
    <s v=""/>
    <s v="ACMAGONZALEZ"/>
    <s v=""/>
    <s v=""/>
    <s v="OR000106071291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2-01T00:00:00"/>
    <d v="2022-11-29T00:00:00"/>
    <d v="2022-11-29T00:00:00"/>
    <n v="98330"/>
    <n v="0"/>
    <m/>
    <m/>
    <d v="2022-12-01T00:00:00"/>
    <d v="2022-11-29T00:00:00"/>
    <m/>
    <d v="2022-12-01T00:00:00"/>
    <d v="2022-11-29T00:00:00"/>
    <d v="2022-11-29T00:00:00"/>
    <d v="2024-02-26T00:00:00"/>
    <n v="0"/>
    <m/>
    <n v="0"/>
    <n v="0"/>
    <d v="2022-12-01T00:00:00"/>
    <s v="COP"/>
    <n v="0"/>
    <n v="0"/>
    <n v="0"/>
    <n v="98330"/>
    <s v=""/>
  </r>
  <r>
    <s v="106069619"/>
    <s v="IZ10-LSA1-FOR"/>
    <s v="20388054"/>
    <x v="4"/>
    <s v="REVIENTE DE CADENA DE TRANSPORTADOR"/>
    <s v="CERR NOTI KKMP NLIQ PREC PTBO"/>
    <s v="100"/>
    <s v="COORMTTO"/>
    <s v="ZAVE"/>
    <s v="Z17"/>
    <s v="IZ10"/>
    <s v="COORDI19"/>
    <s v="1202376293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06:00:00"/>
    <s v="13:08:33"/>
    <s v="00:00:00"/>
    <s v="08:00:00"/>
    <s v=""/>
    <s v="B"/>
    <s v=""/>
    <s v="Juan Neustadtel"/>
    <s v=""/>
    <s v=""/>
    <s v="ACMAGONZALEZ"/>
    <s v=""/>
    <s v=""/>
    <s v="OR00010606961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11-28T00:00:00"/>
    <d v="2022-11-28T00:00:00"/>
    <d v="2022-11-28T00:00:00"/>
    <n v="102807"/>
    <n v="0"/>
    <m/>
    <m/>
    <d v="2022-11-28T00:00:00"/>
    <d v="2022-11-28T00:00:00"/>
    <m/>
    <d v="2022-11-28T00:00:00"/>
    <m/>
    <d v="2022-11-28T00:00:00"/>
    <d v="2024-02-26T00:00:00"/>
    <n v="0"/>
    <m/>
    <n v="0"/>
    <n v="0"/>
    <d v="2022-11-28T00:00:00"/>
    <s v="COP"/>
    <n v="0"/>
    <n v="0"/>
    <n v="0"/>
    <n v="102807"/>
    <s v=""/>
  </r>
  <r>
    <s v="106063683"/>
    <s v="IZ10-LSC1-EMB"/>
    <s v="20388176"/>
    <x v="5"/>
    <s v="DESAJUSTE DE LA CUCHILLA"/>
    <s v="CERR NOTI KKMP NLIQ PREC PTBO"/>
    <s v="100"/>
    <s v="COORMTTO"/>
    <s v="ZAVE"/>
    <s v="Z17"/>
    <s v="IZ10"/>
    <s v="COORDI19"/>
    <s v="1202374917"/>
    <s v="OK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15:00"/>
    <s v=""/>
    <s v=""/>
    <s v=""/>
    <s v=""/>
    <s v="24:00:00"/>
    <s v="08:00:00"/>
    <s v="08:00:00"/>
    <s v="09:45:32"/>
    <s v="00:00:00"/>
    <s v="23:30:00"/>
    <s v=""/>
    <s v="B"/>
    <s v=""/>
    <s v="PROPASOL S.A.S"/>
    <s v=""/>
    <s v=""/>
    <s v="ACMAGONZALEZ"/>
    <s v=""/>
    <s v=""/>
    <s v="OR000106063683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11-24T00:00:00"/>
    <d v="2022-11-24T00:00:00"/>
    <d v="2022-11-24T00:00:00"/>
    <n v="353657"/>
    <n v="0"/>
    <m/>
    <m/>
    <d v="2022-11-24T00:00:00"/>
    <d v="2022-11-24T00:00:00"/>
    <m/>
    <d v="2022-11-24T00:00:00"/>
    <m/>
    <d v="2022-11-23T00:00:00"/>
    <d v="2024-02-26T00:00:00"/>
    <n v="0"/>
    <m/>
    <n v="0"/>
    <n v="0"/>
    <d v="2022-11-24T00:00:00"/>
    <s v="COP"/>
    <n v="0"/>
    <n v="0"/>
    <n v="0"/>
    <n v="353657"/>
    <s v=""/>
  </r>
  <r>
    <s v="106056251"/>
    <s v="IZ10-LSC1-EMB"/>
    <s v="20388176"/>
    <x v="5"/>
    <s v="SONIDO FUERTE EN LA GRAPADORA"/>
    <s v="CERR NOTI KKMP NLIQ PREC PTBO"/>
    <s v="100"/>
    <s v="COORTU03"/>
    <s v="ZAVE"/>
    <s v="Z17"/>
    <s v="IZ10"/>
    <s v="COORDI13"/>
    <s v="1202373506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00:00"/>
    <s v=""/>
    <s v=""/>
    <s v=""/>
    <s v=""/>
    <s v="24:00:00"/>
    <s v="04:00:00"/>
    <s v="03:29:00"/>
    <s v="16:59:02"/>
    <s v="00:00:00"/>
    <s v="03:29:00"/>
    <s v=""/>
    <s v="B"/>
    <s v=""/>
    <s v="PROPASOL S.A.S"/>
    <s v=""/>
    <s v=""/>
    <s v="ACMAGONZALEZ"/>
    <s v=""/>
    <s v=""/>
    <s v="OR000106056251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1-21T00:00:00"/>
    <d v="2022-11-21T00:00:00"/>
    <d v="2022-11-21T00:00:00"/>
    <n v="76316"/>
    <n v="0"/>
    <m/>
    <m/>
    <d v="2022-11-28T00:00:00"/>
    <d v="2022-11-21T00:00:00"/>
    <m/>
    <d v="2022-12-02T00:00:00"/>
    <d v="2022-11-21T00:00:00"/>
    <d v="2022-11-21T00:00:00"/>
    <d v="2024-02-26T00:00:00"/>
    <n v="0"/>
    <m/>
    <n v="0"/>
    <n v="0"/>
    <d v="2022-11-21T00:00:00"/>
    <s v="COP"/>
    <n v="0"/>
    <n v="0"/>
    <n v="0"/>
    <n v="76316"/>
    <s v=""/>
  </r>
  <r>
    <s v="106054660"/>
    <s v="IZ10-LSC1-EMB"/>
    <s v="20388176"/>
    <x v="5"/>
    <s v="PERDIDA DE SINCRONISMO"/>
    <s v="CERR NOTI KKMP NLIQ PREC PTBO"/>
    <s v="100"/>
    <s v="COORTU03"/>
    <s v="ZAVE"/>
    <s v="Z17"/>
    <s v="IZ10"/>
    <s v="COORDI13"/>
    <s v="1202373045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33:00"/>
    <s v=""/>
    <s v=""/>
    <s v=""/>
    <s v=""/>
    <s v="24:00:00"/>
    <s v="08:00:00"/>
    <s v="08:00:00"/>
    <s v="00:34:07"/>
    <s v="00:00:00"/>
    <s v="01:33:00"/>
    <s v=""/>
    <s v="B"/>
    <s v=""/>
    <s v="PROPASOL S.A.S"/>
    <s v=""/>
    <s v=""/>
    <s v="ACMAGONZALEZ"/>
    <s v=""/>
    <s v=""/>
    <s v="OR000106054660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1-22T00:00:00"/>
    <d v="2022-11-19T00:00:00"/>
    <d v="2022-11-19T00:00:00"/>
    <n v="146760"/>
    <n v="0"/>
    <m/>
    <m/>
    <d v="2022-11-22T00:00:00"/>
    <d v="2022-11-19T00:00:00"/>
    <m/>
    <d v="2022-11-22T00:00:00"/>
    <m/>
    <d v="2022-11-19T00:00:00"/>
    <d v="2024-02-26T00:00:00"/>
    <n v="0"/>
    <m/>
    <n v="0"/>
    <n v="0"/>
    <d v="2022-11-22T00:00:00"/>
    <s v="COP"/>
    <n v="0"/>
    <n v="0"/>
    <n v="0"/>
    <n v="146760"/>
    <s v=""/>
  </r>
  <r>
    <s v="106046120"/>
    <s v="IZ10-LJA1-EMP-EMP2"/>
    <s v="20183406"/>
    <x v="1"/>
    <s v="DEFICIENCIA DE VACIO"/>
    <s v="CERR NOTI KKMP NLIQ PREC PTBO"/>
    <s v="100"/>
    <s v="ELECTINT"/>
    <s v="ZAVE"/>
    <s v="Z17"/>
    <s v="IZ10"/>
    <s v="COORDI19"/>
    <s v="1202371678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06:00:00"/>
    <s v="13:24:33"/>
    <s v="00:00:00"/>
    <s v="07:00:00"/>
    <s v=""/>
    <s v="B"/>
    <s v=""/>
    <s v="Juan Nustadtel"/>
    <s v=""/>
    <s v=""/>
    <s v="ACMAGONZALEZ"/>
    <s v=""/>
    <s v=""/>
    <s v="OR000106046120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1-16T00:00:00"/>
    <d v="2022-11-16T00:00:00"/>
    <d v="2022-11-16T00:00:00"/>
    <n v="205614"/>
    <n v="0"/>
    <m/>
    <m/>
    <d v="2022-11-16T00:00:00"/>
    <d v="2022-11-16T00:00:00"/>
    <m/>
    <d v="2022-11-16T00:00:00"/>
    <m/>
    <d v="2022-11-16T00:00:00"/>
    <d v="2024-02-26T00:00:00"/>
    <n v="0"/>
    <m/>
    <n v="0"/>
    <n v="0"/>
    <d v="2022-11-16T00:00:00"/>
    <s v="COP"/>
    <n v="0"/>
    <n v="0"/>
    <n v="0"/>
    <n v="205614"/>
    <s v=""/>
  </r>
  <r>
    <s v="106261957"/>
    <s v="IZ10-LAV1"/>
    <s v="20091108"/>
    <x v="2"/>
    <s v="Cilindro de la mordaza con paso de aire"/>
    <s v="CERR NOTI FENA MACO MOVM NLIQ PREC"/>
    <s v="100"/>
    <s v="COORTU01"/>
    <s v="ZAVE"/>
    <s v="Z17"/>
    <s v="IZ10"/>
    <s v="COORDI13"/>
    <s v="1202423203"/>
    <s v="OEJE NPSP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0:00:30"/>
    <s v=""/>
    <s v=""/>
    <s v=""/>
    <s v=""/>
    <s v="24:00:00"/>
    <s v="14:00:00"/>
    <s v="14:00:00"/>
    <s v="13:26:43"/>
    <s v="00:00:00"/>
    <s v="06:00:00"/>
    <s v=""/>
    <s v="B"/>
    <s v=""/>
    <s v=""/>
    <s v=""/>
    <s v=""/>
    <s v="ACMAGONZALEZ"/>
    <s v=""/>
    <s v=""/>
    <s v="OR000106261957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3-03-14T00:00:00"/>
    <d v="2023-03-14T00:00:00"/>
    <d v="2023-03-14T00:00:00"/>
    <n v="3523030"/>
    <n v="0"/>
    <m/>
    <m/>
    <d v="2023-03-14T00:00:00"/>
    <d v="2023-03-14T00:00:00"/>
    <m/>
    <d v="2023-03-14T00:00:00"/>
    <d v="2023-03-14T00:00:00"/>
    <d v="2023-03-14T00:00:00"/>
    <d v="2023-04-01T00:00:00"/>
    <n v="0"/>
    <m/>
    <n v="0"/>
    <n v="0"/>
    <d v="2023-03-14T00:00:00"/>
    <s v="COP"/>
    <n v="1710155"/>
    <n v="0"/>
    <n v="1710155"/>
    <n v="3523030"/>
    <s v=""/>
  </r>
  <r>
    <s v="106027506"/>
    <s v="IZ10-LJA1-EMP-EMP2"/>
    <s v="20183406"/>
    <x v="1"/>
    <s v="DEFICIENCIA DE VACIO EN DOS PAQ X AVANCE"/>
    <s v="CERR NOTI KKMP NLIQ PREC PTBO"/>
    <s v="100"/>
    <s v="COORTU02"/>
    <s v="ZAVE"/>
    <s v="Z17"/>
    <s v="IZ10"/>
    <s v="COORDI16"/>
    <s v="1202366841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14:00:00"/>
    <s v="05:59:00"/>
    <s v="20:49:50"/>
    <s v="00:00:00"/>
    <s v="16:00:00"/>
    <s v=""/>
    <s v="B"/>
    <s v=""/>
    <s v="Juan Nustadtel"/>
    <s v=""/>
    <s v=""/>
    <s v="ACMAGONZALEZ"/>
    <s v=""/>
    <s v=""/>
    <s v="OR00010602750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1-03T00:00:00"/>
    <d v="2022-11-03T00:00:00"/>
    <d v="2022-11-03T00:00:00"/>
    <n v="1644912"/>
    <n v="0"/>
    <m/>
    <m/>
    <d v="2022-11-03T00:00:00"/>
    <d v="2022-11-03T00:00:00"/>
    <m/>
    <d v="2022-11-04T00:00:00"/>
    <d v="2022-11-03T00:00:00"/>
    <d v="2022-11-02T00:00:00"/>
    <d v="2024-02-26T00:00:00"/>
    <n v="0"/>
    <m/>
    <n v="0"/>
    <n v="0"/>
    <d v="2022-11-03T00:00:00"/>
    <s v="COP"/>
    <n v="0"/>
    <n v="0"/>
    <n v="0"/>
    <n v="1644912"/>
    <s v=""/>
  </r>
  <r>
    <s v="106017504"/>
    <s v="IZ10-LSC1-EMB"/>
    <s v="20388176"/>
    <x v="5"/>
    <s v="PEGA DE CORREA EN LA TRANSMISIÓN"/>
    <s v="CERR NOTI KKMP NLIQ PREC PTBO"/>
    <s v="100"/>
    <s v="COORTU03"/>
    <s v="ZAVE"/>
    <s v="Z17"/>
    <s v="IZ10"/>
    <s v="COORDI16"/>
    <s v="1202364315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15:00"/>
    <s v=""/>
    <s v=""/>
    <s v=""/>
    <s v=""/>
    <s v="24:00:00"/>
    <s v="14:00:00"/>
    <s v="14:00:00"/>
    <s v="09:25:58"/>
    <s v="00:00:00"/>
    <s v="23:15:00"/>
    <s v=""/>
    <s v="B"/>
    <s v=""/>
    <s v="PROPASOL S.A.S"/>
    <s v=""/>
    <s v=""/>
    <s v="ACMAGONZALEZ"/>
    <s v=""/>
    <s v=""/>
    <s v="OR000106017504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1-10T00:00:00"/>
    <d v="2022-10-29T00:00:00"/>
    <d v="2022-10-29T00:00:00"/>
    <n v="411228"/>
    <n v="0"/>
    <m/>
    <m/>
    <d v="2022-11-10T00:00:00"/>
    <d v="2022-10-29T00:00:00"/>
    <m/>
    <d v="2022-11-10T00:00:00"/>
    <m/>
    <d v="2022-10-28T00:00:00"/>
    <d v="2024-02-26T00:00:00"/>
    <n v="0"/>
    <m/>
    <n v="0"/>
    <n v="0"/>
    <d v="2022-11-10T00:00:00"/>
    <s v="COP"/>
    <n v="0"/>
    <n v="0"/>
    <n v="0"/>
    <n v="411228"/>
    <s v=""/>
  </r>
  <r>
    <s v="106016119"/>
    <s v="IZ10-LJA1-EMP-EMP2"/>
    <s v="20183406"/>
    <x v="1"/>
    <s v="CORTO CIRCUITO EN ASPIRADORA"/>
    <s v="CERR NOTI KKMP NLIQ PREC PTBO"/>
    <s v="100"/>
    <s v="MECANINT"/>
    <s v="ZAVE"/>
    <s v="Z17"/>
    <s v="IZ10"/>
    <s v="COORDI13"/>
    <s v="1202363949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6:00:00"/>
    <s v="06:00:00"/>
    <s v="13:23:24"/>
    <s v="00:00:00"/>
    <s v="06:30:00"/>
    <s v=""/>
    <s v="B"/>
    <s v=""/>
    <s v="Juan Nustadtel"/>
    <s v=""/>
    <s v=""/>
    <s v="ACMAGONZALEZ"/>
    <s v=""/>
    <s v=""/>
    <s v="OR00010601611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28T00:00:00"/>
    <d v="2022-10-28T00:00:00"/>
    <d v="2022-10-28T00:00:00"/>
    <n v="308421"/>
    <n v="0"/>
    <m/>
    <m/>
    <d v="2022-10-28T00:00:00"/>
    <d v="2022-10-28T00:00:00"/>
    <m/>
    <d v="2022-10-28T00:00:00"/>
    <m/>
    <d v="2022-10-28T00:00:00"/>
    <d v="2024-02-26T00:00:00"/>
    <n v="0"/>
    <m/>
    <n v="0"/>
    <n v="0"/>
    <d v="2022-10-28T00:00:00"/>
    <s v="COP"/>
    <n v="0"/>
    <n v="0"/>
    <n v="0"/>
    <n v="308421"/>
    <s v=""/>
  </r>
  <r>
    <s v="106559841"/>
    <s v="IZ10-LSC1-EMB"/>
    <s v="20388176"/>
    <x v="5"/>
    <s v="Sobrecarga Clipadora schon"/>
    <s v="CERR NOTI KKMP NLIQ PREC"/>
    <s v="100"/>
    <s v="COORTU03"/>
    <s v="ZAVE"/>
    <s v="Z17"/>
    <s v="IZ10"/>
    <s v="COORDI19"/>
    <s v="1202495323"/>
    <s v="OEJE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3:39:57"/>
    <s v=""/>
    <s v=""/>
    <s v=""/>
    <s v=""/>
    <s v="24:00:00"/>
    <s v="14:00:00"/>
    <s v="14:00:00"/>
    <s v="02:42:42"/>
    <s v="00:00:00"/>
    <s v="02:39:57"/>
    <s v=""/>
    <s v="B"/>
    <s v=""/>
    <s v="PROPASOL S.A.S"/>
    <s v=""/>
    <s v=""/>
    <s v="ACMAGONZALEZ"/>
    <s v=""/>
    <s v=""/>
    <s v="OR000106559841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8-24T00:00:00"/>
    <d v="2023-08-19T00:00:00"/>
    <d v="2023-08-23T00:00:00"/>
    <n v="301476"/>
    <n v="0"/>
    <m/>
    <m/>
    <d v="2023-08-23T00:00:00"/>
    <d v="2023-08-19T00:00:00"/>
    <m/>
    <d v="2023-08-23T00:00:00"/>
    <d v="2023-08-19T00:00:00"/>
    <d v="2023-08-19T00:00:00"/>
    <d v="2023-10-01T00:00:00"/>
    <n v="0"/>
    <m/>
    <n v="0"/>
    <n v="0"/>
    <d v="2023-08-23T00:00:00"/>
    <s v="COP"/>
    <n v="0"/>
    <n v="0"/>
    <n v="0"/>
    <n v="301476"/>
    <s v=""/>
  </r>
  <r>
    <s v="106561145"/>
    <s v="IZ10-LSC1-EMB"/>
    <s v="20388176"/>
    <x v="5"/>
    <s v="BLOQUEO DE PANTALLA"/>
    <s v="CERR NOTI KKMP NLIQ PREC"/>
    <s v="100"/>
    <s v="COORMTTO"/>
    <s v="ZAVE"/>
    <s v="Z17"/>
    <s v="IZ10"/>
    <s v="COORDI13"/>
    <s v="1202497553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10:00"/>
    <s v=""/>
    <s v=""/>
    <s v=""/>
    <s v=""/>
    <s v="24:00:00"/>
    <s v="00:00:00"/>
    <s v="00:00:00"/>
    <s v="21:13:33"/>
    <s v="00:00:00"/>
    <s v="15:00:00"/>
    <s v=""/>
    <s v="B"/>
    <s v=""/>
    <s v="PROPASOL S.A.S"/>
    <s v=""/>
    <s v=""/>
    <s v="ACMAGONZALEZ"/>
    <s v=""/>
    <s v=""/>
    <s v="OR000106561145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8-23T00:00:00"/>
    <d v="2023-08-23T00:00:00"/>
    <d v="2023-08-23T00:00:00"/>
    <n v="16783"/>
    <n v="0"/>
    <m/>
    <m/>
    <d v="2023-08-23T00:00:00"/>
    <d v="2023-08-23T00:00:00"/>
    <m/>
    <d v="2023-08-23T00:00:00"/>
    <m/>
    <d v="2023-08-23T00:00:00"/>
    <d v="2023-10-01T00:00:00"/>
    <n v="0"/>
    <m/>
    <n v="0"/>
    <n v="0"/>
    <d v="2023-08-23T00:00:00"/>
    <s v="COP"/>
    <n v="0"/>
    <n v="0"/>
    <n v="0"/>
    <n v="16783"/>
    <s v=""/>
  </r>
  <r>
    <s v="106547356"/>
    <s v="IZ10-LJA1-EMP-EMP2"/>
    <s v="20183406"/>
    <x v="1"/>
    <s v="FALLO DE TEMPERATURA ESTACIÓN FORMADO"/>
    <s v="CERR NOTI KKMP NLIQ PREC"/>
    <s v="100"/>
    <s v="MECANINT"/>
    <s v="ZAVE"/>
    <s v="Z17"/>
    <s v="IZ10"/>
    <s v="COORDI16"/>
    <s v="1202492539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00:00"/>
    <s v="06:00:00"/>
    <s v="11:31:33"/>
    <s v="00:00:00"/>
    <s v="06:00:00"/>
    <s v=""/>
    <s v="B"/>
    <s v=""/>
    <s v="Juan Nustadtel"/>
    <s v=""/>
    <s v=""/>
    <s v="ACMAGONZALEZ"/>
    <s v=""/>
    <s v=""/>
    <s v="OR000106547356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8-16T00:00:00"/>
    <d v="2023-08-15T00:00:00"/>
    <d v="2023-08-16T00:00:00"/>
    <n v="150738"/>
    <n v="0"/>
    <m/>
    <m/>
    <d v="2023-08-16T00:00:00"/>
    <d v="2023-08-15T00:00:00"/>
    <m/>
    <d v="2023-08-16T00:00:00"/>
    <m/>
    <d v="2023-08-15T00:00:00"/>
    <d v="2023-09-01T00:00:00"/>
    <n v="0"/>
    <m/>
    <n v="0"/>
    <n v="0"/>
    <d v="2023-08-16T00:00:00"/>
    <s v="COP"/>
    <n v="0"/>
    <n v="0"/>
    <n v="0"/>
    <n v="150738"/>
    <s v=""/>
  </r>
  <r>
    <s v="106546085"/>
    <s v="IZ10-LSA1-FOR"/>
    <s v="20425542"/>
    <x v="0"/>
    <s v="GUIA DE CORREA ABIERTA"/>
    <s v="CERR NOTI KKMP NLIQ PREC"/>
    <s v="100"/>
    <s v="COORMTTO"/>
    <s v="ZAVE"/>
    <s v="Z17"/>
    <s v="IZ10"/>
    <s v="COORDI13"/>
    <s v="1202493002"/>
    <s v="OEJE NPSP"/>
    <s v="50500309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30:00"/>
    <s v=""/>
    <s v=""/>
    <s v=""/>
    <s v=""/>
    <s v="24:00:00"/>
    <s v="14:00:00"/>
    <s v="14:00:00"/>
    <s v="21:52:37"/>
    <s v="00:00:00"/>
    <s v="16:40:00"/>
    <s v=""/>
    <s v="B"/>
    <s v=""/>
    <s v="Juan Neustadtel"/>
    <s v=""/>
    <s v=""/>
    <s v="ACMAGONZALEZ"/>
    <s v=""/>
    <s v=""/>
    <s v="OR000106546085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8-15T00:00:00"/>
    <d v="2023-08-15T00:00:00"/>
    <d v="2023-08-15T00:00:00"/>
    <n v="75369"/>
    <n v="0"/>
    <m/>
    <m/>
    <d v="2023-08-15T00:00:00"/>
    <d v="2023-08-15T00:00:00"/>
    <m/>
    <d v="2023-08-15T00:00:00"/>
    <m/>
    <d v="2023-08-15T00:00:00"/>
    <d v="2023-09-01T00:00:00"/>
    <n v="0"/>
    <m/>
    <n v="0"/>
    <n v="0"/>
    <d v="2023-08-15T00:00:00"/>
    <s v="COP"/>
    <n v="0"/>
    <n v="0"/>
    <n v="0"/>
    <n v="75369"/>
    <s v=""/>
  </r>
  <r>
    <s v="106544882"/>
    <s v="IZ10-LSA1-EMP"/>
    <s v="EMPA00005"/>
    <x v="9"/>
    <s v="ESTACIÓN DE FORMADO OBSTRUIDA"/>
    <s v="CERR NOTI KKMP NLIQ PREC"/>
    <s v="100"/>
    <s v="COORTU01"/>
    <s v="ZAVE"/>
    <s v="Z17"/>
    <s v="IZ10"/>
    <s v="COORDI16"/>
    <s v="1202492037"/>
    <s v="OEJE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06:00:00"/>
    <s v="06:00:00"/>
    <s v="08:36:09"/>
    <s v="00:00:00"/>
    <s v="06:00:00"/>
    <s v=""/>
    <s v="B"/>
    <s v=""/>
    <s v=""/>
    <s v=""/>
    <s v=""/>
    <s v="ACMAGONZALEZ"/>
    <s v=""/>
    <s v=""/>
    <s v="OR000106544882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8-15T00:00:00"/>
    <d v="2023-08-14T00:00:00"/>
    <d v="2023-08-15T00:00:00"/>
    <n v="602952"/>
    <n v="0"/>
    <m/>
    <m/>
    <d v="2023-08-15T00:00:00"/>
    <d v="2023-08-14T00:00:00"/>
    <m/>
    <d v="2023-08-15T00:00:00"/>
    <d v="2023-08-14T00:00:00"/>
    <d v="2023-08-14T00:00:00"/>
    <d v="2023-09-01T00:00:00"/>
    <n v="0"/>
    <m/>
    <n v="0"/>
    <n v="0"/>
    <d v="2023-08-15T00:00:00"/>
    <s v="COP"/>
    <n v="0"/>
    <n v="0"/>
    <n v="0"/>
    <n v="602952"/>
    <s v=""/>
  </r>
  <r>
    <s v="106542993"/>
    <s v="IZ10-LJA1-EMP-EMP2"/>
    <s v="20183406"/>
    <x v="1"/>
    <s v="DESAJUSTE TROQUEL 2"/>
    <s v="CERR NOTI KKMP NLIQ PREC"/>
    <s v="100"/>
    <s v="MECANINT"/>
    <s v="ZAVE"/>
    <s v="Z17"/>
    <s v="IZ10"/>
    <s v="COORDI16"/>
    <s v="1202491349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50:00"/>
    <s v=""/>
    <s v=""/>
    <s v=""/>
    <s v=""/>
    <s v="24:00:00"/>
    <s v="14:00:00"/>
    <s v="06:00:00"/>
    <s v="08:38:58"/>
    <s v="00:00:00"/>
    <s v="06:30:00"/>
    <s v=""/>
    <s v="B"/>
    <s v=""/>
    <s v="Juan Nustadtel"/>
    <s v=""/>
    <s v=""/>
    <s v="ACMAGONZALEZ"/>
    <s v=""/>
    <s v=""/>
    <s v="OR000106542993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8-14T00:00:00"/>
    <d v="2023-08-12T00:00:00"/>
    <d v="2023-08-14T00:00:00"/>
    <n v="668272"/>
    <n v="0"/>
    <m/>
    <m/>
    <d v="2023-08-14T00:00:00"/>
    <d v="2023-08-12T00:00:00"/>
    <m/>
    <d v="2023-08-14T00:00:00"/>
    <m/>
    <d v="2023-08-12T00:00:00"/>
    <d v="2023-09-01T00:00:00"/>
    <n v="0"/>
    <m/>
    <n v="0"/>
    <n v="0"/>
    <d v="2023-08-14T00:00:00"/>
    <s v="COP"/>
    <n v="0"/>
    <n v="0"/>
    <n v="0"/>
    <n v="668272"/>
    <s v=""/>
  </r>
  <r>
    <s v="106566018"/>
    <s v="IZ10-LSA1-EMP"/>
    <s v="EMPA00005"/>
    <x v="9"/>
    <s v="Guardamotor se dipara en la T8"/>
    <s v="CERR NOTI KKMP NLIQ PREC"/>
    <s v="100"/>
    <s v="COORTU03"/>
    <s v="ZAVE"/>
    <s v="Z17"/>
    <s v="IZ10"/>
    <s v="COORDI19"/>
    <s v="1202498532"/>
    <s v="OEJE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2:45:00"/>
    <s v=""/>
    <s v=""/>
    <s v=""/>
    <s v=""/>
    <s v="24:00:00"/>
    <s v="06:00:00"/>
    <s v="06:00:00"/>
    <s v="05:45:09"/>
    <s v="00:00:00"/>
    <s v="22:13:00"/>
    <s v=""/>
    <s v="B"/>
    <s v=""/>
    <s v=""/>
    <s v=""/>
    <s v=""/>
    <s v="ACMAGONZALEZ"/>
    <s v=""/>
    <s v=""/>
    <s v="OR000106566018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8-26T00:00:00"/>
    <d v="2023-08-24T00:00:00"/>
    <d v="2023-08-25T00:00:00"/>
    <n v="159783"/>
    <n v="0"/>
    <m/>
    <m/>
    <d v="2023-08-25T00:00:00"/>
    <d v="2023-08-24T00:00:00"/>
    <m/>
    <d v="2023-08-25T00:00:00"/>
    <d v="2023-08-24T00:00:00"/>
    <d v="2023-08-24T00:00:00"/>
    <d v="2023-10-01T00:00:00"/>
    <n v="0"/>
    <m/>
    <n v="0"/>
    <n v="0"/>
    <d v="2023-08-25T00:00:00"/>
    <s v="COP"/>
    <n v="0"/>
    <n v="0"/>
    <n v="0"/>
    <n v="159783"/>
    <s v=""/>
  </r>
  <r>
    <s v="106569050"/>
    <s v="IZ10-LSC1-EMB"/>
    <s v="20388176"/>
    <x v="5"/>
    <s v="REVIENTE DE GANCHO DE CLIPADO"/>
    <s v="CERR NOTI KKMP NLIQ PREC"/>
    <s v="100"/>
    <s v="COORMTTO"/>
    <s v="ZAVE"/>
    <s v="Z17"/>
    <s v="IZ10"/>
    <s v="COORDI13"/>
    <s v="1202499120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0:30:00"/>
    <s v=""/>
    <s v=""/>
    <s v=""/>
    <s v=""/>
    <s v="24:00:00"/>
    <s v="17:00:00"/>
    <s v="06:00:00"/>
    <s v="07:27:40"/>
    <s v="00:00:00"/>
    <s v="15:00:00"/>
    <s v=""/>
    <s v="B"/>
    <s v=""/>
    <s v="PROPASOL S.A.S"/>
    <s v=""/>
    <s v=""/>
    <s v="ACMAGONZALEZ"/>
    <s v=""/>
    <s v=""/>
    <s v="OR00010656905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8-26T00:00:00"/>
    <d v="2023-08-25T00:00:00"/>
    <d v="2023-08-25T00:00:00"/>
    <n v="1658118"/>
    <n v="0"/>
    <m/>
    <m/>
    <d v="2023-08-25T00:00:00"/>
    <d v="2023-08-25T00:00:00"/>
    <m/>
    <d v="2023-08-26T00:00:00"/>
    <m/>
    <d v="2023-08-25T00:00:00"/>
    <d v="2023-10-01T00:00:00"/>
    <n v="0"/>
    <m/>
    <n v="0"/>
    <n v="0"/>
    <d v="2023-08-26T00:00:00"/>
    <s v="COP"/>
    <n v="1658118"/>
    <n v="0"/>
    <n v="1658118"/>
    <n v="1658118"/>
    <s v=""/>
  </r>
  <r>
    <s v="106573385"/>
    <s v="IZ10-LJA1-EMP-EMP2"/>
    <s v="20183406"/>
    <x v="1"/>
    <s v="MAL FORMADO EN PLANCHA SUPERIOR"/>
    <s v="CERR NOTI KKMP NLIQ PREC"/>
    <s v="100"/>
    <s v="COORTU01"/>
    <s v="ZAVE"/>
    <s v="Z17"/>
    <s v="IZ10"/>
    <s v="COORDI16"/>
    <s v="120250000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30:00"/>
    <s v=""/>
    <s v=""/>
    <s v=""/>
    <s v=""/>
    <s v="24:00:00"/>
    <s v="08:00:00"/>
    <s v="08:00:00"/>
    <s v="00:07:07"/>
    <s v="00:00:00"/>
    <s v="09:30:00"/>
    <s v=""/>
    <s v="B"/>
    <s v=""/>
    <s v="Juan Nustadtel"/>
    <s v=""/>
    <s v=""/>
    <s v="ACMAGONZALEZ"/>
    <s v=""/>
    <s v=""/>
    <s v="OR00010657338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8-29T00:00:00"/>
    <d v="2023-08-28T00:00:00"/>
    <d v="2023-08-29T00:00:00"/>
    <n v="100492"/>
    <n v="0"/>
    <m/>
    <m/>
    <d v="2023-08-29T00:00:00"/>
    <d v="2023-08-28T00:00:00"/>
    <m/>
    <d v="2023-08-29T00:00:00"/>
    <d v="2023-08-28T00:00:00"/>
    <d v="2023-08-28T00:00:00"/>
    <d v="2023-10-01T00:00:00"/>
    <n v="0"/>
    <m/>
    <n v="0"/>
    <n v="0"/>
    <d v="2023-08-29T00:00:00"/>
    <s v="COP"/>
    <n v="0"/>
    <n v="0"/>
    <n v="0"/>
    <n v="100492"/>
    <s v=""/>
  </r>
  <r>
    <s v="106578493"/>
    <s v="IZ10-LSA1-FOR"/>
    <s v="FORM00002"/>
    <x v="6"/>
    <s v="LÍNEA ABIERTA EN CABLE DE SEÑAL"/>
    <s v="CERR NOTI KKMP NLIQ PREC"/>
    <s v="100"/>
    <s v="COORTU03"/>
    <s v="ZAVE"/>
    <s v="Z17"/>
    <s v="IZ10"/>
    <s v="COORDI19"/>
    <s v="1202501875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10:30:00"/>
    <s v="06:00:00"/>
    <s v="09:42:36"/>
    <s v="00:00:00"/>
    <s v="06:00:00"/>
    <s v=""/>
    <s v="B"/>
    <s v=""/>
    <s v=""/>
    <s v=""/>
    <s v=""/>
    <s v="ACMAGONZALEZ"/>
    <s v=""/>
    <s v=""/>
    <s v="OR00010657849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8-31T00:00:00"/>
    <d v="2023-08-31T00:00:00"/>
    <d v="2023-08-31T00:00:00"/>
    <n v="452214"/>
    <n v="0"/>
    <m/>
    <m/>
    <d v="2023-08-31T00:00:00"/>
    <d v="2023-08-31T00:00:00"/>
    <m/>
    <d v="2023-08-31T00:00:00"/>
    <d v="2023-08-31T00:00:00"/>
    <d v="2023-08-31T00:00:00"/>
    <d v="2023-10-01T00:00:00"/>
    <n v="0"/>
    <m/>
    <n v="0"/>
    <n v="0"/>
    <d v="2023-08-31T00:00:00"/>
    <s v="COP"/>
    <n v="452214"/>
    <n v="0"/>
    <n v="452214"/>
    <n v="452214"/>
    <s v=""/>
  </r>
  <r>
    <s v="106541841"/>
    <s v="IZ10-LJA1-EMP-EMP2"/>
    <s v="20183406"/>
    <x v="1"/>
    <s v="REVIENTE CORREA DENTADA"/>
    <s v="CERR NOTI KKMP NLIQ PREC"/>
    <s v="100"/>
    <s v="MECANINT"/>
    <s v="ZAVE"/>
    <s v="Z17"/>
    <s v="IZ10"/>
    <s v="COORDI13"/>
    <s v="120249166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40:00"/>
    <s v=""/>
    <s v=""/>
    <s v=""/>
    <s v=""/>
    <s v="24:00:00"/>
    <s v="06:00:00"/>
    <s v="06:00:00"/>
    <s v="21:25:17"/>
    <s v="00:00:00"/>
    <s v="15:40:00"/>
    <s v=""/>
    <s v="B"/>
    <s v=""/>
    <s v="Juan Nustadtel"/>
    <s v=""/>
    <s v=""/>
    <s v="ACMAGONZALEZ"/>
    <s v=""/>
    <s v=""/>
    <s v="OR000106541841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8-12T00:00:00"/>
    <d v="2023-08-12T00:00:00"/>
    <d v="2023-08-12T00:00:00"/>
    <n v="100492"/>
    <n v="0"/>
    <m/>
    <m/>
    <d v="2023-08-12T00:00:00"/>
    <d v="2023-08-12T00:00:00"/>
    <m/>
    <d v="2023-08-12T00:00:00"/>
    <m/>
    <d v="2023-08-12T00:00:00"/>
    <d v="2023-09-01T00:00:00"/>
    <n v="0"/>
    <m/>
    <n v="0"/>
    <n v="0"/>
    <d v="2023-08-12T00:00:00"/>
    <s v="COP"/>
    <n v="0"/>
    <n v="0"/>
    <n v="0"/>
    <n v="100492"/>
    <s v=""/>
  </r>
  <r>
    <s v="106536153"/>
    <s v="IZ10-LJA1-EMP-EMP2"/>
    <s v="20183406"/>
    <x v="1"/>
    <s v="TROQUEL #4 NO CORTA"/>
    <s v="CERR NOTI KKMP NLIQ PREC"/>
    <s v="100"/>
    <s v="MECANINT"/>
    <s v="ZAVE"/>
    <s v="Z17"/>
    <s v="IZ10"/>
    <s v="COORDI13"/>
    <s v="1202489691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50:00"/>
    <s v=""/>
    <s v=""/>
    <s v=""/>
    <s v=""/>
    <s v="24:00:00"/>
    <s v="08:30:00"/>
    <s v="06:00:00"/>
    <s v="21:40:33"/>
    <s v="00:00:00"/>
    <s v="16:10:00"/>
    <s v=""/>
    <s v="B"/>
    <s v=""/>
    <s v="Juan Nustadtel"/>
    <s v=""/>
    <s v=""/>
    <s v="ACMAGONZALEZ"/>
    <s v=""/>
    <s v=""/>
    <s v="OR00010653615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8-09T00:00:00"/>
    <d v="2023-08-09T00:00:00"/>
    <d v="2023-08-09T00:00:00"/>
    <n v="134659"/>
    <n v="0"/>
    <m/>
    <m/>
    <d v="2023-08-09T00:00:00"/>
    <d v="2023-08-09T00:00:00"/>
    <m/>
    <d v="2023-08-09T00:00:00"/>
    <m/>
    <d v="2023-08-09T00:00:00"/>
    <d v="2023-09-01T00:00:00"/>
    <n v="0"/>
    <m/>
    <n v="0"/>
    <n v="0"/>
    <d v="2023-08-09T00:00:00"/>
    <s v="COP"/>
    <n v="100492"/>
    <n v="0"/>
    <n v="100492"/>
    <n v="134659"/>
    <s v=""/>
  </r>
  <r>
    <s v="106531201"/>
    <s v="IZ10-LJA1-EMP-EMP2"/>
    <s v="20183406"/>
    <x v="1"/>
    <s v="PERDIDA DE VACÍO EN SELLADO"/>
    <s v="CERR NOTI KKMP NLIQ PREC"/>
    <s v="100"/>
    <s v="ELECTINT"/>
    <s v="ZAVE"/>
    <s v="Z17"/>
    <s v="IZ10"/>
    <s v="COORDI13"/>
    <s v="120248771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7:30:00"/>
    <s v=""/>
    <s v=""/>
    <s v=""/>
    <s v=""/>
    <s v="24:00:00"/>
    <s v="12:00:00"/>
    <s v="06:00:00"/>
    <s v="21:17:26"/>
    <s v="00:00:00"/>
    <s v="16:00:00"/>
    <s v=""/>
    <s v="B"/>
    <s v=""/>
    <s v="Juan Nustadtel"/>
    <s v=""/>
    <s v=""/>
    <s v="ACMAGONZALEZ"/>
    <s v=""/>
    <s v=""/>
    <s v="OR000106531201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8-05T00:00:00"/>
    <d v="2023-08-05T00:00:00"/>
    <d v="2023-08-05T00:00:00"/>
    <n v="602952"/>
    <n v="0"/>
    <m/>
    <m/>
    <d v="2023-08-05T00:00:00"/>
    <d v="2023-08-05T00:00:00"/>
    <m/>
    <d v="2023-08-05T00:00:00"/>
    <m/>
    <d v="2023-08-05T00:00:00"/>
    <d v="2023-09-01T00:00:00"/>
    <n v="0"/>
    <m/>
    <n v="0"/>
    <n v="0"/>
    <d v="2023-08-05T00:00:00"/>
    <s v="COP"/>
    <n v="602952"/>
    <n v="0"/>
    <n v="602952"/>
    <n v="602952"/>
    <s v=""/>
  </r>
  <r>
    <s v="106522752"/>
    <s v="IZ10-LJA1-EMP-EMP2"/>
    <s v="20183406"/>
    <x v="1"/>
    <s v="MAL CORTE TROQUEL #2 Y PUNTAS AGUDAS"/>
    <s v="CERR NOTI KKMP NLIQ PREC"/>
    <s v="100"/>
    <s v="COORTU01"/>
    <s v="ZAVE"/>
    <s v="Z17"/>
    <s v="IZ10"/>
    <s v="COORDI16"/>
    <s v="1202485356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8:00:00"/>
    <s v="08:00:00"/>
    <s v="04:19:12"/>
    <s v="00:00:00"/>
    <s v="11:00:00"/>
    <s v=""/>
    <s v="B"/>
    <s v=""/>
    <s v="Juan Nustadtel"/>
    <s v=""/>
    <s v=""/>
    <s v="ACMAGONZALEZ"/>
    <s v=""/>
    <s v=""/>
    <s v="OR00010652275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8-02T00:00:00"/>
    <d v="2023-08-01T00:00:00"/>
    <d v="2023-08-02T00:00:00"/>
    <n v="200984"/>
    <n v="0"/>
    <m/>
    <m/>
    <d v="2023-08-02T00:00:00"/>
    <d v="2023-08-01T00:00:00"/>
    <m/>
    <d v="2023-08-02T00:00:00"/>
    <d v="2023-08-01T00:00:00"/>
    <d v="2023-08-01T00:00:00"/>
    <d v="2023-09-01T00:00:00"/>
    <n v="0"/>
    <m/>
    <n v="0"/>
    <n v="0"/>
    <d v="2023-08-02T00:00:00"/>
    <s v="COP"/>
    <n v="0"/>
    <n v="0"/>
    <n v="0"/>
    <n v="200984"/>
    <s v=""/>
  </r>
  <r>
    <s v="106518235"/>
    <s v="IZ10-LJA1-EMP-EMP2"/>
    <s v="20183406"/>
    <x v="1"/>
    <s v="DESAJUSTE EN TROQUEL 2 NO CORTA BIEN."/>
    <s v="CERR NOTI KKMP NLIQ PREC"/>
    <s v="100"/>
    <s v="COORMTTO"/>
    <s v="ZAVE"/>
    <s v="Z17"/>
    <s v="IZ10"/>
    <s v="COORDP06"/>
    <s v="1202483465"/>
    <s v="OEJE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8:00:00"/>
    <s v="08:00:00"/>
    <s v="17:32:07"/>
    <s v="00:00:00"/>
    <s v="10:15:00"/>
    <s v=""/>
    <s v="B"/>
    <s v=""/>
    <s v="Juan Nustadtel"/>
    <s v=""/>
    <s v=""/>
    <s v="ACMAGONZALEZ"/>
    <s v=""/>
    <s v=""/>
    <s v="OR000106518235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8-18T00:00:00"/>
    <d v="2023-07-28T00:00:00"/>
    <d v="2023-07-31T00:00:00"/>
    <n v="150738"/>
    <n v="0"/>
    <m/>
    <m/>
    <d v="2023-08-18T00:00:00"/>
    <d v="2023-07-28T00:00:00"/>
    <m/>
    <d v="2023-08-18T00:00:00"/>
    <m/>
    <d v="2023-07-28T00:00:00"/>
    <d v="2023-09-01T00:00:00"/>
    <n v="0"/>
    <m/>
    <n v="0"/>
    <n v="0"/>
    <d v="2023-08-18T00:00:00"/>
    <s v="COP"/>
    <n v="0"/>
    <n v="0"/>
    <n v="0"/>
    <n v="150738"/>
    <s v=""/>
  </r>
  <r>
    <s v="106517379"/>
    <s v="IZ10-LSC1-EMB"/>
    <s v="20388176"/>
    <x v="5"/>
    <s v="REVIENTE EL TENEDOR DE LOS GANCHOS"/>
    <s v="CERR NOTI KKMP NLIQ PREC"/>
    <s v="100"/>
    <s v="COORMTTO"/>
    <s v="ZAVE"/>
    <s v="Z17"/>
    <s v="IZ10"/>
    <s v="COORDI13"/>
    <s v="1202484164"/>
    <s v="OK  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7:20:00"/>
    <s v=""/>
    <s v=""/>
    <s v=""/>
    <s v=""/>
    <s v="24:00:00"/>
    <s v="00:00:00"/>
    <s v="00:00:00"/>
    <s v="09:04:50"/>
    <s v="00:00:00"/>
    <s v="17:00:00"/>
    <s v=""/>
    <s v="B"/>
    <s v=""/>
    <s v="PROPASOL S.A.S"/>
    <s v=""/>
    <s v=""/>
    <s v="ACMAGONZALEZ"/>
    <s v=""/>
    <s v=""/>
    <s v="OR000106517379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7-30T00:00:00"/>
    <d v="2023-07-29T00:00:00"/>
    <d v="2023-07-30T00:00:00"/>
    <n v="33162"/>
    <n v="0"/>
    <m/>
    <m/>
    <d v="2023-07-30T00:00:00"/>
    <d v="2023-07-29T00:00:00"/>
    <m/>
    <d v="2023-07-30T00:00:00"/>
    <m/>
    <d v="2023-07-29T00:00:00"/>
    <d v="2023-09-01T00:00:00"/>
    <n v="0"/>
    <m/>
    <n v="0"/>
    <n v="0"/>
    <d v="2023-07-30T00:00:00"/>
    <s v="COP"/>
    <n v="0"/>
    <n v="0"/>
    <n v="0"/>
    <n v="33162"/>
    <s v=""/>
  </r>
  <r>
    <s v="106514670"/>
    <s v="IZ10-LSC1-EMB"/>
    <s v="20388176"/>
    <x v="5"/>
    <s v="CLIPADORA20388176 PEGA MECANICA"/>
    <s v="CERR NOTI KKMP NLIQ PREC"/>
    <s v="100"/>
    <s v="COORMTTO"/>
    <s v="ZAVE"/>
    <s v="Z17"/>
    <s v="IZ10"/>
    <s v="COORDI16"/>
    <s v="1202482578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5:59:00"/>
    <s v="08:06:59"/>
    <s v="00:00:00"/>
    <s v="02:00:00"/>
    <s v=""/>
    <s v="B"/>
    <s v=""/>
    <s v="PROPASOL S.A.S"/>
    <s v=""/>
    <s v=""/>
    <s v="ACMAGONZALEZ"/>
    <s v=""/>
    <s v=""/>
    <s v="OR000106514670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7-29T00:00:00"/>
    <d v="2023-07-26T00:00:00"/>
    <d v="2023-07-28T00:00:00"/>
    <n v="1708364"/>
    <n v="0"/>
    <m/>
    <m/>
    <d v="2023-07-28T00:00:00"/>
    <d v="2023-07-27T00:00:00"/>
    <m/>
    <d v="2023-07-30T00:00:00"/>
    <m/>
    <d v="2023-07-26T00:00:00"/>
    <d v="2023-09-01T00:00:00"/>
    <n v="0"/>
    <m/>
    <n v="0"/>
    <n v="0"/>
    <d v="2023-07-28T00:00:00"/>
    <s v="COP"/>
    <n v="0"/>
    <n v="0"/>
    <n v="0"/>
    <n v="1708364"/>
    <s v=""/>
  </r>
  <r>
    <s v="106511283"/>
    <s v="IZ10-LSA1-FOR"/>
    <s v="20388054"/>
    <x v="4"/>
    <s v="CADENA REVENTADA VEMAG 1"/>
    <s v="CERR NOTI KKMP NLIQ PREC"/>
    <s v="100"/>
    <s v="COORMTTO"/>
    <s v="ZAVE"/>
    <s v="Z17"/>
    <s v="IZ10"/>
    <s v="COORDI16"/>
    <s v="1202482536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40:00"/>
    <s v=""/>
    <s v=""/>
    <s v=""/>
    <s v=""/>
    <s v="24:00:00"/>
    <s v="13:30:00"/>
    <s v="06:00:00"/>
    <s v="21:52:16"/>
    <s v="00:00:00"/>
    <s v="13:20:00"/>
    <s v=""/>
    <s v="B"/>
    <s v=""/>
    <s v="Juan Neustadtel"/>
    <s v=""/>
    <s v=""/>
    <s v="ACMAGONZALEZ"/>
    <s v=""/>
    <s v=""/>
    <s v="OR00010651128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7-26T00:00:00"/>
    <d v="2023-07-26T00:00:00"/>
    <d v="2023-07-26T00:00:00"/>
    <n v="753690"/>
    <n v="0"/>
    <m/>
    <m/>
    <d v="2023-07-26T00:00:00"/>
    <d v="2023-07-26T00:00:00"/>
    <m/>
    <d v="2023-07-26T00:00:00"/>
    <m/>
    <d v="2023-07-26T00:00:00"/>
    <d v="2023-09-01T00:00:00"/>
    <n v="0"/>
    <m/>
    <n v="0"/>
    <n v="0"/>
    <d v="2023-07-26T00:00:00"/>
    <s v="COP"/>
    <n v="753690"/>
    <n v="0"/>
    <n v="753690"/>
    <n v="753690"/>
    <s v=""/>
  </r>
  <r>
    <s v="106508997"/>
    <s v="IZ10-LJA1-EMP-EMP2"/>
    <s v="20183406"/>
    <x v="1"/>
    <s v="FALLO SENSOR DE GUARDA"/>
    <s v="CERR NOTI KKMP NLIQ PREC"/>
    <s v="100"/>
    <s v="MECANINT"/>
    <s v="ZAVE"/>
    <s v="Z17"/>
    <s v="IZ10"/>
    <s v="COORDI16"/>
    <s v="1202481639"/>
    <s v="OK  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4:10:00"/>
    <s v=""/>
    <s v=""/>
    <s v=""/>
    <s v=""/>
    <s v="24:00:00"/>
    <s v="06:00:00"/>
    <s v="06:00:00"/>
    <s v="10:40:12"/>
    <s v="00:00:00"/>
    <s v="12:40:00"/>
    <s v=""/>
    <s v="B"/>
    <s v=""/>
    <s v="Juan Nustadtel"/>
    <s v=""/>
    <s v=""/>
    <s v="ACMAGONZALEZ"/>
    <s v=""/>
    <s v=""/>
    <s v="OR00010650899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7-26T00:00:00"/>
    <d v="2023-07-25T00:00:00"/>
    <d v="2023-07-25T00:00:00"/>
    <n v="534618"/>
    <n v="0"/>
    <m/>
    <m/>
    <d v="2023-07-26T00:00:00"/>
    <d v="2023-07-25T00:00:00"/>
    <m/>
    <d v="2023-07-26T00:00:00"/>
    <m/>
    <d v="2023-07-25T00:00:00"/>
    <d v="2023-09-01T00:00:00"/>
    <n v="0"/>
    <m/>
    <n v="0"/>
    <n v="0"/>
    <d v="2023-07-26T00:00:00"/>
    <s v="COP"/>
    <n v="0"/>
    <n v="0"/>
    <n v="0"/>
    <n v="534618"/>
    <s v=""/>
  </r>
  <r>
    <s v="106578886"/>
    <s v="IZ10-LSA1-EMP"/>
    <s v="EMPA00039"/>
    <x v="7"/>
    <s v="MAL SELLADO EN ESTACIÓN"/>
    <s v="CERR NOTI KKMP NLIQ PREC"/>
    <s v="100"/>
    <s v="COORMTTO"/>
    <s v="ZAVE"/>
    <s v="Z17"/>
    <s v="IZ10"/>
    <s v="COORDI16"/>
    <s v="1202500975"/>
    <s v="OK   NPSP"/>
    <s v="505002491"/>
    <s v=""/>
    <s v="EXIZACMERINO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09:09:06"/>
    <s v="00:00:00"/>
    <s v="06:00:00"/>
    <s v=""/>
    <s v="A"/>
    <s v=""/>
    <s v=""/>
    <s v=""/>
    <s v=""/>
    <s v="ACMAGONZALEZ"/>
    <s v=""/>
    <s v=""/>
    <s v="OR000106578886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08-31T00:00:00"/>
    <d v="2023-08-29T00:00:00"/>
    <d v="2023-08-31T00:00:00"/>
    <n v="100492"/>
    <n v="0"/>
    <m/>
    <m/>
    <d v="2023-08-31T00:00:00"/>
    <d v="2023-08-29T00:00:00"/>
    <m/>
    <d v="2023-08-31T00:00:00"/>
    <m/>
    <d v="2023-08-29T00:00:00"/>
    <d v="2023-10-01T00:00:00"/>
    <n v="0"/>
    <m/>
    <n v="0"/>
    <n v="0"/>
    <d v="2023-08-31T00:00:00"/>
    <s v="COP"/>
    <n v="0"/>
    <n v="0"/>
    <n v="0"/>
    <n v="100492"/>
    <s v=""/>
  </r>
  <r>
    <s v="106684806"/>
    <s v="IZ10-LJA1-EMP-EMP2"/>
    <s v="20183406"/>
    <x v="1"/>
    <s v="DAÑO DE PIN CANDADO DE PELICULA SUP."/>
    <s v="CERR NOTI KKMP NLIQ PREC"/>
    <s v="100"/>
    <s v="MECANINT"/>
    <s v="ZAVE"/>
    <s v="Z17"/>
    <s v="IZ10"/>
    <s v="COORDI13"/>
    <s v="1202528796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15:00:00"/>
    <s v="06:00:00"/>
    <s v="21:56:40"/>
    <s v="00:00:00"/>
    <s v="16:00:00"/>
    <s v=""/>
    <s v="B"/>
    <s v=""/>
    <s v="Juan Nustadtel"/>
    <s v=""/>
    <s v=""/>
    <s v="ACMAGONZALEZ"/>
    <s v=""/>
    <s v=""/>
    <s v="OR000106684806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10-21T00:00:00"/>
    <d v="2023-10-21T00:00:00"/>
    <d v="2023-10-21T00:00:00"/>
    <n v="200984"/>
    <n v="0"/>
    <m/>
    <m/>
    <d v="2023-10-21T00:00:00"/>
    <d v="2023-10-21T00:00:00"/>
    <m/>
    <d v="2023-10-21T00:00:00"/>
    <m/>
    <d v="2023-10-21T00:00:00"/>
    <d v="2023-12-31T00:00:00"/>
    <n v="0"/>
    <m/>
    <n v="0"/>
    <n v="0"/>
    <d v="2023-10-21T00:00:00"/>
    <s v="COP"/>
    <n v="200984"/>
    <n v="0"/>
    <n v="200984"/>
    <n v="200984"/>
    <s v=""/>
  </r>
  <r>
    <s v="106679810"/>
    <s v="IZ10-LJA1-EMP-EMP2"/>
    <s v="20183406"/>
    <x v="1"/>
    <s v="ERROR FATAL DE TEMPERATURA PL. FORMADO"/>
    <s v="CERR NOTI KKMP NLIQ PREC"/>
    <s v="100"/>
    <s v="ELECTINT"/>
    <s v="ZAVE"/>
    <s v="Z17"/>
    <s v="IZ10"/>
    <s v="COORDI13"/>
    <s v="1202527874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50:00"/>
    <s v=""/>
    <s v=""/>
    <s v=""/>
    <s v=""/>
    <s v="24:00:00"/>
    <s v="06:10:00"/>
    <s v="06:00:00"/>
    <s v="21:38:54"/>
    <s v="00:00:00"/>
    <s v="15:45:00"/>
    <s v=""/>
    <s v="B"/>
    <s v=""/>
    <s v="Juan Nustadtel"/>
    <s v=""/>
    <s v=""/>
    <s v="ACMAGONZALEZ"/>
    <s v=""/>
    <s v=""/>
    <s v="OR000106679810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10-19T00:00:00"/>
    <d v="2023-10-19T00:00:00"/>
    <d v="2023-10-19T00:00:00"/>
    <n v="20098"/>
    <n v="0"/>
    <m/>
    <m/>
    <d v="2023-10-19T00:00:00"/>
    <d v="2023-10-19T00:00:00"/>
    <m/>
    <d v="2023-10-19T00:00:00"/>
    <m/>
    <d v="2023-10-19T00:00:00"/>
    <d v="2023-12-31T00:00:00"/>
    <n v="0"/>
    <m/>
    <n v="0"/>
    <n v="0"/>
    <d v="2023-10-19T00:00:00"/>
    <s v="COP"/>
    <n v="20098"/>
    <n v="0"/>
    <n v="20098"/>
    <n v="20098"/>
    <s v=""/>
  </r>
  <r>
    <s v="106671866"/>
    <s v="IZ10-LSA1-EMP"/>
    <s v="EMPA00039"/>
    <x v="7"/>
    <s v="FALLO EN NODO 7 PORTABOBINA INFERIOR"/>
    <s v="CERR NOTI KKMP NLIQ PREC"/>
    <s v="100"/>
    <s v="COORMTTO"/>
    <s v="ZAVE"/>
    <s v="Z17"/>
    <s v="IZ10"/>
    <s v="COORDI19"/>
    <s v="1202525574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0:25:00"/>
    <s v=""/>
    <s v=""/>
    <s v=""/>
    <s v=""/>
    <s v="24:00:00"/>
    <s v="06:48:00"/>
    <s v="06:00:00"/>
    <s v="09:02:29"/>
    <s v="00:00:00"/>
    <s v="20:05:00"/>
    <s v=""/>
    <s v="A"/>
    <s v=""/>
    <s v=""/>
    <s v=""/>
    <s v=""/>
    <s v="ACMAGONZALEZ"/>
    <s v=""/>
    <s v=""/>
    <s v="OR000106671866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10-14T00:00:00"/>
    <d v="2023-10-14T00:00:00"/>
    <d v="2023-10-14T00:00:00"/>
    <n v="90442"/>
    <n v="0"/>
    <m/>
    <m/>
    <d v="2023-10-14T00:00:00"/>
    <d v="2023-10-14T00:00:00"/>
    <m/>
    <d v="2023-10-16T00:00:00"/>
    <m/>
    <d v="2023-10-14T00:00:00"/>
    <d v="2023-12-31T00:00:00"/>
    <n v="0"/>
    <m/>
    <n v="0"/>
    <n v="0"/>
    <d v="2023-10-14T00:00:00"/>
    <s v="COP"/>
    <n v="90442"/>
    <n v="0"/>
    <n v="90442"/>
    <n v="90442"/>
    <s v=""/>
  </r>
  <r>
    <s v="106656823"/>
    <s v="IZ10-LSA1-FOR"/>
    <s v="20388054"/>
    <x v="4"/>
    <s v="REVIENTE DE CADENA"/>
    <s v="CERR NOTI KKMP NLIQ PREC"/>
    <s v="100"/>
    <s v="COORMTTO"/>
    <s v="ZAVE"/>
    <s v="Z17"/>
    <s v="IZ10"/>
    <s v="COORDI13"/>
    <s v="1202521182"/>
    <s v="OK  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22:00:00"/>
    <s v="06:00:00"/>
    <s v="11:49:28"/>
    <s v="00:00:00"/>
    <s v="07:00:00"/>
    <s v=""/>
    <s v="B"/>
    <s v=""/>
    <s v="Juan Neustadtel"/>
    <s v=""/>
    <s v=""/>
    <s v="ACMAGONZALEZ"/>
    <s v=""/>
    <s v=""/>
    <s v="OR000106656823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10-06T00:00:00"/>
    <d v="2023-10-06T00:00:00"/>
    <d v="2023-10-06T00:00:00"/>
    <n v="602952"/>
    <n v="0"/>
    <m/>
    <m/>
    <d v="2023-10-06T00:00:00"/>
    <d v="2023-10-06T00:00:00"/>
    <m/>
    <d v="2023-10-06T00:00:00"/>
    <m/>
    <d v="2023-10-06T00:00:00"/>
    <d v="2023-12-31T00:00:00"/>
    <n v="0"/>
    <m/>
    <n v="0"/>
    <n v="0"/>
    <d v="2023-10-06T00:00:00"/>
    <s v="COP"/>
    <n v="0"/>
    <n v="0"/>
    <n v="0"/>
    <n v="602952"/>
    <s v=""/>
  </r>
  <r>
    <s v="106650221"/>
    <s v="IZ10-LSA1-EMP"/>
    <s v="EMPA00005"/>
    <x v="9"/>
    <s v="FUGA DE AGUA EN ESTACIÓN DE SELLADO"/>
    <s v="CERR NOTI KKMP NLIQ PREC"/>
    <s v="100"/>
    <s v="COORMTTO"/>
    <s v="ZAVE"/>
    <s v="Z17"/>
    <s v="IZ10"/>
    <s v="COORDI13"/>
    <s v="1202519487"/>
    <s v="OEJE NPSP"/>
    <s v="505001342"/>
    <s v=""/>
    <s v="EXIZACMERINO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6:00:00"/>
    <s v="00:00:00"/>
    <s v="22:14:39"/>
    <s v="00:00:00"/>
    <s v="11:00:00"/>
    <s v=""/>
    <s v="B"/>
    <s v=""/>
    <s v=""/>
    <s v=""/>
    <s v=""/>
    <s v="ACMAGONZALEZ"/>
    <s v=""/>
    <s v=""/>
    <s v="OR000106650221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10-03T00:00:00"/>
    <d v="2023-10-03T00:00:00"/>
    <d v="2023-10-03T00:00:00"/>
    <n v="200984"/>
    <n v="0"/>
    <m/>
    <m/>
    <d v="2023-10-03T00:00:00"/>
    <d v="2023-10-03T00:00:00"/>
    <m/>
    <d v="2023-10-06T00:00:00"/>
    <m/>
    <d v="2023-10-03T00:00:00"/>
    <d v="2023-12-31T00:00:00"/>
    <n v="0"/>
    <m/>
    <n v="0"/>
    <n v="0"/>
    <d v="2023-10-03T00:00:00"/>
    <s v="COP"/>
    <n v="0"/>
    <n v="0"/>
    <n v="0"/>
    <n v="200984"/>
    <s v=""/>
  </r>
  <r>
    <s v="106602203"/>
    <s v="IZ10-LSA1-FOR"/>
    <s v="FORM00001"/>
    <x v="3"/>
    <s v="EL CILINDRO DE LLENADO NO DEVUELVE"/>
    <s v="CERR NOTI KKMP NLIQ PREC"/>
    <s v="100"/>
    <s v="COORTU01"/>
    <s v="ZAVE"/>
    <s v="Z17"/>
    <s v="IZ10"/>
    <s v="COORDI13"/>
    <s v="1202507746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3:25:00"/>
    <s v=""/>
    <s v=""/>
    <s v=""/>
    <s v=""/>
    <s v="24:00:00"/>
    <s v="13:25:00"/>
    <s v="12:50:00"/>
    <s v="04:44:04"/>
    <s v="00:00:00"/>
    <s v="12:50:00"/>
    <s v=""/>
    <s v="B"/>
    <s v=""/>
    <s v=""/>
    <s v=""/>
    <s v=""/>
    <s v="ACMAGONZALEZ"/>
    <s v=""/>
    <s v=""/>
    <s v="OR00010660220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9-11T00:00:00"/>
    <d v="2023-09-11T00:00:00"/>
    <d v="2023-09-12T00:00:00"/>
    <n v="20108"/>
    <n v="0"/>
    <m/>
    <m/>
    <d v="2023-09-12T00:00:00"/>
    <d v="2023-09-11T00:00:00"/>
    <m/>
    <d v="2023-09-12T00:00:00"/>
    <d v="2023-09-11T00:00:00"/>
    <d v="2023-09-11T00:00:00"/>
    <d v="2023-10-01T00:00:00"/>
    <n v="0"/>
    <m/>
    <n v="0"/>
    <n v="0"/>
    <d v="2023-09-11T00:00:00"/>
    <s v="COP"/>
    <n v="0"/>
    <n v="0"/>
    <n v="0"/>
    <n v="20108"/>
    <s v=""/>
  </r>
  <r>
    <s v="106590684"/>
    <s v="IZ10-LSC1-EMB"/>
    <s v="GRAP00017"/>
    <x v="8"/>
    <s v="DAÑO DE GRAPADORA"/>
    <s v="CERR NOTI KKMP NLIQ PREC"/>
    <s v="100"/>
    <s v="COORTU03"/>
    <s v="ZAVE"/>
    <s v="Z17"/>
    <s v="IZ10"/>
    <s v="COORDI16"/>
    <s v="1202504603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30:00"/>
    <s v=""/>
    <s v=""/>
    <s v=""/>
    <s v=""/>
    <s v="24:00:00"/>
    <s v="16:30:00"/>
    <s v="15:00:00"/>
    <s v="21:41:43"/>
    <s v="00:00:00"/>
    <s v="15:00:00"/>
    <s v=""/>
    <s v="B"/>
    <s v=""/>
    <s v=""/>
    <s v=""/>
    <s v=""/>
    <s v="ACMAGONZALEZ"/>
    <s v=""/>
    <s v=""/>
    <s v="OR00010659068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9-05T00:00:00"/>
    <d v="2023-09-05T00:00:00"/>
    <d v="2023-09-05T00:00:00"/>
    <n v="150738"/>
    <n v="0"/>
    <m/>
    <m/>
    <d v="2023-09-05T00:00:00"/>
    <d v="2023-09-05T00:00:00"/>
    <m/>
    <d v="2023-09-05T00:00:00"/>
    <m/>
    <d v="2023-09-05T00:00:00"/>
    <d v="2023-10-01T00:00:00"/>
    <n v="0"/>
    <m/>
    <n v="0"/>
    <n v="0"/>
    <d v="2023-09-05T00:00:00"/>
    <s v="COP"/>
    <n v="150738"/>
    <n v="0"/>
    <n v="150738"/>
    <n v="150738"/>
    <s v=""/>
  </r>
  <r>
    <s v="106586196"/>
    <s v="IZ10-LJA1-EMP-EMP2"/>
    <s v="20183406"/>
    <x v="1"/>
    <s v="FALLO EN SENSOR GUARDA ESTACION CORTE"/>
    <s v="CERR NOTI KKMP NLIQ PREC"/>
    <s v="100"/>
    <s v="COORMTTO"/>
    <s v="ZAVE"/>
    <s v="Z17"/>
    <s v="IZ10"/>
    <s v="COORDI13"/>
    <s v="1202503365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8:05:00"/>
    <s v=""/>
    <s v=""/>
    <s v=""/>
    <s v=""/>
    <s v="24:00:00"/>
    <s v="07:02:00"/>
    <s v="06:00:00"/>
    <s v="09:16:28"/>
    <s v="00:00:00"/>
    <s v="17:45:00"/>
    <s v=""/>
    <s v="B"/>
    <s v=""/>
    <s v="Juan Nustadtel"/>
    <s v=""/>
    <s v=""/>
    <s v="ACMAGONZALEZ"/>
    <s v=""/>
    <s v=""/>
    <s v="OR000106586196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9-02T00:00:00"/>
    <d v="2023-09-02T00:00:00"/>
    <d v="2023-09-02T00:00:00"/>
    <n v="100492"/>
    <n v="0"/>
    <m/>
    <m/>
    <d v="2023-09-02T00:00:00"/>
    <d v="2023-09-02T00:00:00"/>
    <m/>
    <d v="2023-09-03T00:00:00"/>
    <m/>
    <d v="2023-09-02T00:00:00"/>
    <d v="2023-10-01T00:00:00"/>
    <n v="0"/>
    <m/>
    <n v="0"/>
    <n v="0"/>
    <d v="2023-09-02T00:00:00"/>
    <s v="COP"/>
    <n v="100492"/>
    <n v="0"/>
    <n v="100492"/>
    <n v="100492"/>
    <s v=""/>
  </r>
  <r>
    <s v="106582724"/>
    <s v="IZ10-LSC1-EMB"/>
    <s v="20388176"/>
    <x v="5"/>
    <s v="REVIENTE DE TORNILLO DE POLEA"/>
    <s v="CERR NOTI KKMP NLIQ PREC"/>
    <s v="100"/>
    <s v="MECANINT"/>
    <s v="ZAVE"/>
    <s v="Z17"/>
    <s v="IZ10"/>
    <s v="COORDI16"/>
    <s v="1202503009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0:20:00"/>
    <s v=""/>
    <s v=""/>
    <s v=""/>
    <s v=""/>
    <s v="24:00:00"/>
    <s v="15:00:00"/>
    <s v="08:00:00"/>
    <s v="21:21:02"/>
    <s v="00:00:00"/>
    <s v="19:40:00"/>
    <s v=""/>
    <s v="B"/>
    <s v=""/>
    <s v="PROPASOL S.A.S"/>
    <s v=""/>
    <s v=""/>
    <s v="ACMAGONZALEZ"/>
    <s v=""/>
    <s v=""/>
    <s v="OR00010658272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9-01T00:00:00"/>
    <d v="2023-09-01T00:00:00"/>
    <d v="2023-09-01T00:00:00"/>
    <n v="134659"/>
    <n v="0"/>
    <m/>
    <m/>
    <d v="2023-09-01T00:00:00"/>
    <d v="2023-09-01T00:00:00"/>
    <m/>
    <d v="2023-09-01T00:00:00"/>
    <m/>
    <d v="2023-09-01T00:00:00"/>
    <d v="2023-10-01T00:00:00"/>
    <n v="0"/>
    <m/>
    <n v="0"/>
    <n v="0"/>
    <d v="2023-09-01T00:00:00"/>
    <s v="COP"/>
    <n v="200984"/>
    <n v="0"/>
    <n v="200984"/>
    <n v="134659"/>
    <s v=""/>
  </r>
  <r>
    <s v="106582580"/>
    <s v="IZ10-LSA1-EMP"/>
    <s v="EMPA00039"/>
    <x v="7"/>
    <s v="MAL FORMADO"/>
    <s v="CERR NOTI KKMP NLIQ PREC"/>
    <s v="100"/>
    <s v="MECANINT"/>
    <s v="ZAVE"/>
    <s v="Z17"/>
    <s v="IZ10"/>
    <s v="COORDI19"/>
    <s v="1202502998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9:20:00"/>
    <s v=""/>
    <s v=""/>
    <s v=""/>
    <s v=""/>
    <s v="24:00:00"/>
    <s v="19:20:00"/>
    <s v="18:40:00"/>
    <s v="21:28:54"/>
    <s v="00:00:00"/>
    <s v="18:40:00"/>
    <s v=""/>
    <s v="A"/>
    <s v=""/>
    <s v=""/>
    <s v=""/>
    <s v=""/>
    <s v="IZJCURIBE"/>
    <s v=""/>
    <s v=""/>
    <s v="OR000106582580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9-01T00:00:00"/>
    <d v="2023-09-01T00:00:00"/>
    <d v="2023-09-01T00:00:00"/>
    <n v="83408"/>
    <n v="0"/>
    <m/>
    <m/>
    <d v="2023-09-01T00:00:00"/>
    <d v="2023-09-01T00:00:00"/>
    <m/>
    <d v="2023-09-01T00:00:00"/>
    <m/>
    <d v="2023-09-01T00:00:00"/>
    <d v="2024-04-23T00:00:00"/>
    <n v="0"/>
    <m/>
    <n v="0"/>
    <n v="0"/>
    <d v="2023-09-01T00:00:00"/>
    <s v="COP"/>
    <n v="100492"/>
    <n v="0"/>
    <n v="100492"/>
    <n v="83408"/>
    <s v=""/>
  </r>
  <r>
    <s v="106580227"/>
    <s v="IZ10-LSA1-FOR"/>
    <s v="FORM00001"/>
    <x v="3"/>
    <s v="MAQUINA DEJA DE EMBUTIR"/>
    <s v="CERR NOTI KKMP NLIQ PREC"/>
    <s v="100"/>
    <s v="COORMTTO"/>
    <s v="ZAVE"/>
    <s v="Z17"/>
    <s v="IZ10"/>
    <s v="COORDI19"/>
    <s v="1202502348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6:15:00"/>
    <s v=""/>
    <s v=""/>
    <s v=""/>
    <s v=""/>
    <s v="24:00:00"/>
    <s v="10:00:00"/>
    <s v="06:00:00"/>
    <s v="21:46:11"/>
    <s v="00:00:00"/>
    <s v="15:15:00"/>
    <s v=""/>
    <s v="B"/>
    <s v=""/>
    <s v=""/>
    <s v=""/>
    <s v=""/>
    <s v="ACMAGONZALEZ"/>
    <s v=""/>
    <s v=""/>
    <s v="OR00010658022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8-31T00:00:00"/>
    <d v="2023-08-31T00:00:00"/>
    <d v="2023-08-31T00:00:00"/>
    <n v="263296"/>
    <n v="0"/>
    <m/>
    <m/>
    <d v="2023-08-31T00:00:00"/>
    <d v="2023-08-31T00:00:00"/>
    <m/>
    <d v="2023-08-31T00:00:00"/>
    <m/>
    <d v="2023-08-31T00:00:00"/>
    <d v="2023-10-01T00:00:00"/>
    <n v="0"/>
    <m/>
    <n v="0"/>
    <n v="0"/>
    <d v="2023-08-31T00:00:00"/>
    <s v="COP"/>
    <n v="401968"/>
    <n v="0"/>
    <n v="401968"/>
    <n v="263296"/>
    <s v=""/>
  </r>
  <r>
    <s v="106506772"/>
    <s v="IZ10-LJA1-EMP-EMP2"/>
    <s v="20183406"/>
    <x v="1"/>
    <s v="ERROR DE COMUNICACIÓN"/>
    <s v="CERR NOTI KKMP NLIQ PREC"/>
    <s v="100"/>
    <s v="ELECTINT"/>
    <s v="ZAVE"/>
    <s v="Z17"/>
    <s v="IZ10"/>
    <s v="COORDI16"/>
    <s v="1202481143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14:00:00"/>
    <s v="06:00:00"/>
    <s v="13:49:31"/>
    <s v="00:00:00"/>
    <s v="06:00:00"/>
    <s v=""/>
    <s v="B"/>
    <s v=""/>
    <s v="Juan Nustadtel"/>
    <s v=""/>
    <s v=""/>
    <s v="ACMAGONZALEZ"/>
    <s v=""/>
    <s v=""/>
    <s v="OR000106506772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25T00:00:00"/>
    <d v="2023-07-24T00:00:00"/>
    <d v="2023-07-25T00:00:00"/>
    <n v="301476"/>
    <n v="0"/>
    <m/>
    <m/>
    <d v="2023-07-25T00:00:00"/>
    <d v="2023-07-24T00:00:00"/>
    <m/>
    <d v="2023-07-25T00:00:00"/>
    <m/>
    <d v="2023-07-24T00:00:00"/>
    <d v="2023-09-01T00:00:00"/>
    <n v="0"/>
    <m/>
    <n v="0"/>
    <n v="0"/>
    <d v="2023-07-25T00:00:00"/>
    <s v="COP"/>
    <n v="0"/>
    <n v="0"/>
    <n v="0"/>
    <n v="301476"/>
    <s v=""/>
  </r>
  <r>
    <s v="106408400"/>
    <s v="IZ10-LSA1-EMP"/>
    <s v="EMPA00039"/>
    <x v="7"/>
    <s v="FALLO MOTOR BANDA DE SALIDA"/>
    <s v="CERR NOTI KKMP NLIQ PREC"/>
    <s v="100"/>
    <s v="COORMTTO"/>
    <s v="ZAVE"/>
    <s v="Z17"/>
    <s v="IZ10"/>
    <s v="COORDI13"/>
    <s v="1202458225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2:30:00"/>
    <s v=""/>
    <s v=""/>
    <s v=""/>
    <s v=""/>
    <s v="24:00:00"/>
    <s v="06:00:00"/>
    <s v="00:00:00"/>
    <s v="05:48:32"/>
    <s v="00:00:00"/>
    <s v="22:00:00"/>
    <s v=""/>
    <s v="A"/>
    <s v=""/>
    <s v=""/>
    <s v=""/>
    <s v=""/>
    <s v="ACMAGONZALEZ"/>
    <s v=""/>
    <s v=""/>
    <s v="OR000106408400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6-05T00:00:00"/>
    <d v="2023-06-04T00:00:00"/>
    <d v="2023-06-05T00:00:00"/>
    <n v="100492"/>
    <n v="0"/>
    <m/>
    <m/>
    <d v="2023-06-05T00:00:00"/>
    <d v="2023-06-04T00:00:00"/>
    <m/>
    <d v="2023-06-05T00:00:00"/>
    <m/>
    <d v="2023-06-04T00:00:00"/>
    <d v="2023-07-01T00:00:00"/>
    <n v="0"/>
    <m/>
    <n v="0"/>
    <n v="0"/>
    <d v="2023-06-05T00:00:00"/>
    <s v="COP"/>
    <n v="0"/>
    <n v="0"/>
    <n v="0"/>
    <n v="100492"/>
    <s v=""/>
  </r>
  <r>
    <s v="106386329"/>
    <s v="IZ10-LSC1-EMB"/>
    <s v="GRAP00017"/>
    <x v="8"/>
    <s v="Pega en el sistema del gancho"/>
    <s v="CERR NOTI KKMP NLIQ PREC"/>
    <s v="100"/>
    <s v="COORTU03"/>
    <s v="ZAVE"/>
    <s v="Z17"/>
    <s v="IZ10"/>
    <s v="COORDI13"/>
    <s v="1202453173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06:00:00"/>
    <s v="00:00:00"/>
    <s v="05:48:25"/>
    <s v="00:00:00"/>
    <s v="04:00:00"/>
    <s v=""/>
    <s v="B"/>
    <s v=""/>
    <s v=""/>
    <s v=""/>
    <s v=""/>
    <s v="ACMAGONZALEZ"/>
    <s v=""/>
    <s v=""/>
    <s v="OR000106386329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5-25T00:00:00"/>
    <d v="2023-05-25T00:00:00"/>
    <d v="2023-05-25T00:00:00"/>
    <n v="235653"/>
    <n v="0"/>
    <m/>
    <m/>
    <d v="2023-05-25T00:00:00"/>
    <d v="2023-05-25T00:00:00"/>
    <m/>
    <d v="2023-05-25T00:00:00"/>
    <m/>
    <d v="2023-05-25T00:00:00"/>
    <d v="2023-07-01T00:00:00"/>
    <n v="0"/>
    <m/>
    <n v="0"/>
    <n v="0"/>
    <d v="2023-05-25T00:00:00"/>
    <s v="COP"/>
    <n v="0"/>
    <n v="0"/>
    <n v="0"/>
    <n v="235653"/>
    <s v=""/>
  </r>
  <r>
    <s v="106380236"/>
    <s v="IZ10-LSA1-FOR"/>
    <s v="20425542"/>
    <x v="0"/>
    <s v="SE APAGA EQUIPO"/>
    <s v="CERR NOTI KKMP NLIQ PREC"/>
    <s v="100"/>
    <s v="COORMTTO"/>
    <s v="ZAVE"/>
    <s v="Z17"/>
    <s v="IZ10"/>
    <s v="COORDI16"/>
    <s v="1202451538"/>
    <s v="OEJE NPSP"/>
    <s v="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21:41:11"/>
    <s v="00:00:00"/>
    <s v="06:00:00"/>
    <s v=""/>
    <s v="B"/>
    <s v=""/>
    <s v="Juan Neustadtel"/>
    <s v=""/>
    <s v=""/>
    <s v="ACMAGONZALEZ"/>
    <s v=""/>
    <s v=""/>
    <s v="OR000106380236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"/>
    <s v="5405380 108"/>
    <s v=""/>
    <s v=""/>
    <s v="30"/>
    <d v="2023-05-20T00:00:00"/>
    <d v="2023-05-20T00:00:00"/>
    <d v="2023-05-20T00:00:00"/>
    <n v="301476"/>
    <n v="0"/>
    <m/>
    <m/>
    <d v="2023-05-20T00:00:00"/>
    <d v="2023-05-20T00:00:00"/>
    <m/>
    <d v="2023-05-20T00:00:00"/>
    <m/>
    <d v="2023-05-20T00:00:00"/>
    <d v="2023-06-01T00:00:00"/>
    <n v="0"/>
    <m/>
    <n v="0"/>
    <n v="0"/>
    <d v="2023-05-20T00:00:00"/>
    <s v="COP"/>
    <n v="0"/>
    <n v="0"/>
    <n v="0"/>
    <n v="301476"/>
    <s v=""/>
  </r>
  <r>
    <s v="106367535"/>
    <s v="IZ10-LSA1-FOR"/>
    <s v="20425542"/>
    <x v="0"/>
    <s v="Sensor nivel cargue tripa malo"/>
    <s v="CERR NOTI KKMP NLIQ PREC"/>
    <s v="100"/>
    <s v="COORMTTO"/>
    <s v="ZAVE"/>
    <s v="Z17"/>
    <s v="IZ10"/>
    <s v="COORDI19"/>
    <s v="1202448506"/>
    <s v="OEJE"/>
    <s v="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00:00"/>
    <s v=""/>
    <s v=""/>
    <s v=""/>
    <s v=""/>
    <s v="24:00:00"/>
    <s v="14:00:00"/>
    <s v="14:00:00"/>
    <s v="11:45:41"/>
    <s v="00:00:00"/>
    <s v="13:00:00"/>
    <s v=""/>
    <s v="B"/>
    <s v=""/>
    <s v="Juan Neustadtel"/>
    <s v=""/>
    <s v=""/>
    <s v="ACMAGONZALEZ"/>
    <s v=""/>
    <s v=""/>
    <s v="OR000106367535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"/>
    <s v="5405380 108"/>
    <s v=""/>
    <s v=""/>
    <s v="30"/>
    <d v="2023-05-18T00:00:00"/>
    <d v="2023-05-15T00:00:00"/>
    <d v="2023-05-15T00:00:00"/>
    <n v="100492"/>
    <n v="0"/>
    <m/>
    <m/>
    <d v="2023-05-18T00:00:00"/>
    <d v="2023-05-15T00:00:00"/>
    <m/>
    <d v="2023-05-18T00:00:00"/>
    <d v="2023-05-15T00:00:00"/>
    <d v="2023-05-15T00:00:00"/>
    <d v="2023-06-01T00:00:00"/>
    <n v="0"/>
    <m/>
    <n v="0"/>
    <n v="0"/>
    <d v="2023-05-18T00:00:00"/>
    <s v="COP"/>
    <n v="0"/>
    <n v="0"/>
    <n v="0"/>
    <n v="100492"/>
    <s v=""/>
  </r>
  <r>
    <s v="106354113"/>
    <s v="IZ10-LSA1-FOR"/>
    <s v="20388054"/>
    <x v="4"/>
    <s v="REVIENTE CADENA TRANSPORTADORA"/>
    <s v="CERR NOTI KKMP NLIQ PREC"/>
    <s v="100"/>
    <s v="MECANINT"/>
    <s v="ZAVE"/>
    <s v="Z17"/>
    <s v="IZ10"/>
    <s v="COORDI16"/>
    <s v="1202444748"/>
    <s v="OK   NPSP"/>
    <s v="505003047"/>
    <s v=""/>
    <s v="IZCAPIEDRAHI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14:00:00"/>
    <s v="05:59:00"/>
    <s v="16:13:02"/>
    <s v="00:00:00"/>
    <s v="12:00:00"/>
    <s v=""/>
    <s v="B"/>
    <s v=""/>
    <s v="Juan Neustadtel"/>
    <s v=""/>
    <s v=""/>
    <s v="EXIZACMERINO"/>
    <s v=""/>
    <s v=""/>
    <s v="OR000106354113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05-06T00:00:00"/>
    <d v="2023-05-06T00:00:00"/>
    <d v="2023-05-06T00:00:00"/>
    <n v="200984"/>
    <n v="0"/>
    <m/>
    <m/>
    <d v="2023-05-06T00:00:00"/>
    <d v="2023-05-06T00:00:00"/>
    <m/>
    <d v="2023-05-06T00:00:00"/>
    <m/>
    <d v="2023-05-06T00:00:00"/>
    <d v="2023-06-16T00:00:00"/>
    <n v="0"/>
    <m/>
    <n v="0"/>
    <n v="0"/>
    <d v="2023-05-06T00:00:00"/>
    <s v="COP"/>
    <n v="0"/>
    <n v="0"/>
    <n v="0"/>
    <n v="200984"/>
    <s v=""/>
  </r>
  <r>
    <s v="106354030"/>
    <s v="IZ10-LJA1-EMP-EMP2"/>
    <s v="20183406"/>
    <x v="1"/>
    <s v="DAÑO EN VÁLVULA CAJETIN (PRECORTE)"/>
    <s v="CERR NOTI KKMP NLIQ PREC"/>
    <s v="100"/>
    <s v="COORTU01"/>
    <s v="ZAVE"/>
    <s v="Z17"/>
    <s v="IZ10"/>
    <s v="COORDI19"/>
    <s v="1202444700"/>
    <s v="OK  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6:00:00"/>
    <s v="06:00:00"/>
    <s v="17:27:06"/>
    <s v="00:00:00"/>
    <s v="06:10:00"/>
    <s v=""/>
    <s v="B"/>
    <s v=""/>
    <s v="Juan Nustadtel"/>
    <s v=""/>
    <s v=""/>
    <s v="ACMAGONZALEZ"/>
    <s v=""/>
    <s v=""/>
    <s v="OR000106354030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5-06T00:00:00"/>
    <d v="2023-05-06T00:00:00"/>
    <d v="2023-05-06T00:00:00"/>
    <n v="133654"/>
    <n v="0"/>
    <m/>
    <m/>
    <d v="2023-05-06T00:00:00"/>
    <d v="2023-05-06T00:00:00"/>
    <m/>
    <d v="2023-05-06T00:00:00"/>
    <m/>
    <d v="2023-05-06T00:00:00"/>
    <d v="2023-06-01T00:00:00"/>
    <n v="0"/>
    <m/>
    <n v="0"/>
    <n v="0"/>
    <d v="2023-05-06T00:00:00"/>
    <s v="COP"/>
    <n v="0"/>
    <n v="0"/>
    <n v="0"/>
    <n v="133654"/>
    <s v=""/>
  </r>
  <r>
    <s v="106321628"/>
    <s v="IZ10-LSC1-EMB"/>
    <s v="20388176"/>
    <x v="5"/>
    <s v="FALLO EN SALIDA DE MODULO"/>
    <s v="CERR NOTI KKMP NLIQ PREC"/>
    <s v="100"/>
    <s v="COORMTTO"/>
    <s v="ZAVE"/>
    <s v="Z17"/>
    <s v="IZ10"/>
    <s v="COORDI19"/>
    <s v="1202439412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14:00:00"/>
    <s v="14:00:00"/>
    <s v="20:22:27"/>
    <s v="00:00:00"/>
    <s v="14:00:00"/>
    <s v=""/>
    <s v="B"/>
    <s v=""/>
    <s v="PROPASOL S.A.S"/>
    <s v=""/>
    <s v=""/>
    <s v="ACMAGONZALEZ"/>
    <s v=""/>
    <s v=""/>
    <s v="OR000106321628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4-17T00:00:00"/>
    <d v="2023-04-15T00:00:00"/>
    <d v="2023-04-17T00:00:00"/>
    <n v="200984"/>
    <n v="0"/>
    <m/>
    <m/>
    <d v="2023-04-17T00:00:00"/>
    <d v="2023-04-15T00:00:00"/>
    <m/>
    <d v="2023-04-17T00:00:00"/>
    <m/>
    <d v="2023-04-15T00:00:00"/>
    <d v="2023-06-01T00:00:00"/>
    <n v="0"/>
    <m/>
    <n v="0"/>
    <n v="0"/>
    <d v="2023-04-17T00:00:00"/>
    <s v="COP"/>
    <n v="0"/>
    <n v="0"/>
    <n v="0"/>
    <n v="200984"/>
    <s v=""/>
  </r>
  <r>
    <s v="106317463"/>
    <s v="IZ10-LSC1-EMB"/>
    <s v="20388176"/>
    <x v="5"/>
    <s v="FALLO EN PANTALLA CLIPADORA"/>
    <s v="CERR NOTI KKMP NLIQ PREC"/>
    <s v="100"/>
    <s v="COORMTTO"/>
    <s v="ZAVE"/>
    <s v="Z17"/>
    <s v="IZ10"/>
    <s v="COORDI19"/>
    <s v="1202439042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21:35:04"/>
    <s v="00:00:00"/>
    <s v="06:00:00"/>
    <s v=""/>
    <s v="B"/>
    <s v=""/>
    <s v="PROPASOL S.A.S"/>
    <s v=""/>
    <s v=""/>
    <s v="ACMAGONZALEZ"/>
    <s v=""/>
    <s v=""/>
    <s v="OR000106317463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4-14T00:00:00"/>
    <d v="2023-04-14T00:00:00"/>
    <d v="2023-04-14T00:00:00"/>
    <n v="200984"/>
    <n v="0"/>
    <m/>
    <m/>
    <d v="2023-04-14T00:00:00"/>
    <d v="2023-04-14T00:00:00"/>
    <m/>
    <d v="2023-04-14T00:00:00"/>
    <m/>
    <d v="2023-04-14T00:00:00"/>
    <d v="2023-06-01T00:00:00"/>
    <n v="0"/>
    <m/>
    <n v="0"/>
    <n v="0"/>
    <d v="2023-04-14T00:00:00"/>
    <s v="COP"/>
    <n v="0"/>
    <n v="0"/>
    <n v="0"/>
    <n v="200984"/>
    <s v=""/>
  </r>
  <r>
    <s v="106313263"/>
    <s v="IZ10-LJA1-EMP-EMP2"/>
    <s v="20183406"/>
    <x v="1"/>
    <s v="SENSOR DE GUARDA FORMADO SIN SEÑAL"/>
    <s v="CERR NOTI KKMP NLIQ PREC"/>
    <s v="100"/>
    <s v="COORTU01"/>
    <s v="ZAVE"/>
    <s v="Z17"/>
    <s v="IZ10"/>
    <s v="COORDI13"/>
    <s v="120243748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13:22:25"/>
    <s v="00:00:00"/>
    <s v="06:00:00"/>
    <s v=""/>
    <s v="B"/>
    <s v=""/>
    <s v="Juan Nustadtel"/>
    <s v=""/>
    <s v=""/>
    <s v="ACMAGONZALEZ"/>
    <s v=""/>
    <s v=""/>
    <s v="OR00010631326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4-12T00:00:00"/>
    <d v="2023-04-12T00:00:00"/>
    <d v="2023-04-12T00:00:00"/>
    <n v="100492"/>
    <n v="0"/>
    <m/>
    <m/>
    <d v="2023-04-12T00:00:00"/>
    <d v="2023-04-12T00:00:00"/>
    <m/>
    <d v="2023-04-12T00:00:00"/>
    <d v="2023-04-12T00:00:00"/>
    <d v="2023-04-12T00:00:00"/>
    <d v="2023-06-01T00:00:00"/>
    <n v="0"/>
    <m/>
    <n v="0"/>
    <n v="0"/>
    <d v="2023-04-12T00:00:00"/>
    <s v="COP"/>
    <n v="0"/>
    <n v="0"/>
    <n v="0"/>
    <n v="100492"/>
    <s v=""/>
  </r>
  <r>
    <s v="106309965"/>
    <s v="IZ10-LSC1-EMB"/>
    <s v="20388176"/>
    <x v="5"/>
    <s v="BLOQUEO DEL MODULO"/>
    <s v="CERR NOTI KKMP NLIQ PREC"/>
    <s v="100"/>
    <s v="COORMTTO"/>
    <s v="ZAVE"/>
    <s v="Z17"/>
    <s v="IZ10"/>
    <s v="COORDI16"/>
    <s v="1202436598"/>
    <s v="OK  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18:07:24"/>
    <s v="00:00:00"/>
    <s v="06:00:00"/>
    <s v=""/>
    <s v="B"/>
    <s v=""/>
    <s v="PROPASOL S.A.S"/>
    <s v=""/>
    <s v=""/>
    <s v="ACMAGONZALEZ"/>
    <s v=""/>
    <s v=""/>
    <s v="OR000106309965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4-11T00:00:00"/>
    <d v="2023-04-11T00:00:00"/>
    <d v="2023-04-11T00:00:00"/>
    <n v="200984"/>
    <n v="0"/>
    <m/>
    <m/>
    <d v="2023-04-11T00:00:00"/>
    <d v="2023-04-11T00:00:00"/>
    <m/>
    <d v="2023-04-11T00:00:00"/>
    <m/>
    <d v="2023-04-11T00:00:00"/>
    <d v="2023-06-01T00:00:00"/>
    <n v="0"/>
    <m/>
    <n v="0"/>
    <n v="0"/>
    <d v="2023-04-11T00:00:00"/>
    <s v="COP"/>
    <n v="0"/>
    <n v="0"/>
    <n v="0"/>
    <n v="200984"/>
    <s v=""/>
  </r>
  <r>
    <s v="106309045"/>
    <s v="IZ10-LSC1-EMB"/>
    <s v="20388176"/>
    <x v="5"/>
    <s v="FALLO EN PANTALLA CLIPADORA"/>
    <s v="CERR NOTI KKMP NLIQ PREC"/>
    <s v="100"/>
    <s v="COORMTTO"/>
    <s v="ZAVE"/>
    <s v="Z17"/>
    <s v="IZ10"/>
    <s v="COORDI19"/>
    <s v="1202436467"/>
    <s v="OK  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14:00:00"/>
    <s v="06:00:00"/>
    <s v="17:23:33"/>
    <s v="00:00:00"/>
    <s v="06:00:00"/>
    <s v=""/>
    <s v="B"/>
    <s v=""/>
    <s v="PROPASOL S.A.S"/>
    <s v=""/>
    <s v=""/>
    <s v="ACMAGONZALEZ"/>
    <s v=""/>
    <s v=""/>
    <s v="OR000106309045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4-11T00:00:00"/>
    <d v="2023-04-11T00:00:00"/>
    <d v="2023-04-10T00:00:00"/>
    <n v="422068"/>
    <n v="0"/>
    <m/>
    <m/>
    <d v="2023-04-10T00:00:00"/>
    <d v="2023-04-10T00:00:00"/>
    <m/>
    <d v="2023-04-11T00:00:00"/>
    <m/>
    <d v="2023-04-10T00:00:00"/>
    <d v="2023-06-01T00:00:00"/>
    <n v="0"/>
    <m/>
    <n v="0"/>
    <n v="0"/>
    <d v="2023-04-11T00:00:00"/>
    <s v="COP"/>
    <n v="0"/>
    <n v="0"/>
    <n v="0"/>
    <n v="422068"/>
    <s v=""/>
  </r>
  <r>
    <s v="106489451"/>
    <s v="IZ10-LJA1-EMP-EMP2"/>
    <s v="20183406"/>
    <x v="1"/>
    <s v="MAL CORTE LONGITUDINAL Y TRANSVERSAL"/>
    <s v="CERR NOTI KKMP NLIQ PREC"/>
    <s v="100"/>
    <s v="COORMTTO"/>
    <s v="ZAVE"/>
    <s v="Z17"/>
    <s v="IZ10"/>
    <s v="COORDP06"/>
    <s v="1202478495"/>
    <s v="OK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8:00:00"/>
    <s v="08:00:00"/>
    <s v="11:25:39"/>
    <s v="00:00:00"/>
    <s v="08:00:00"/>
    <s v=""/>
    <s v="B"/>
    <s v=""/>
    <s v="Juan Nustadtel"/>
    <s v=""/>
    <s v=""/>
    <s v="ACMAGONZALEZ"/>
    <s v=""/>
    <s v=""/>
    <s v="OR000106489451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19T00:00:00"/>
    <d v="2023-07-17T00:00:00"/>
    <d v="2023-07-19T00:00:00"/>
    <n v="401968"/>
    <n v="0"/>
    <m/>
    <m/>
    <d v="2023-07-19T00:00:00"/>
    <d v="2023-07-18T00:00:00"/>
    <m/>
    <d v="2023-07-19T00:00:00"/>
    <m/>
    <d v="2023-07-17T00:00:00"/>
    <d v="2023-08-01T00:00:00"/>
    <n v="0"/>
    <m/>
    <n v="0"/>
    <n v="0"/>
    <d v="2023-07-19T00:00:00"/>
    <s v="COP"/>
    <n v="0"/>
    <n v="0"/>
    <n v="0"/>
    <n v="401968"/>
    <s v=""/>
  </r>
  <r>
    <s v="106487738"/>
    <s v="IZ10-LSA1-EMP"/>
    <s v="EMPA00005"/>
    <x v="9"/>
    <s v="Dificultades en el anteojo de sellado"/>
    <s v="CERR NOTI KKMP NLIQ PREC"/>
    <s v="100"/>
    <s v="JEFEMTTO"/>
    <s v="ZAVE"/>
    <s v="Z17"/>
    <s v="IZ10"/>
    <s v="COORDI19"/>
    <s v="1202478303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6:00:00"/>
    <s v="06:00:00"/>
    <s v="20:50:48"/>
    <s v="00:00:00"/>
    <s v="10:00:00"/>
    <s v=""/>
    <s v="B"/>
    <s v=""/>
    <s v=""/>
    <s v=""/>
    <s v=""/>
    <s v="ACMAGONZALEZ"/>
    <s v=""/>
    <s v=""/>
    <s v="OR000106487738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7-18T00:00:00"/>
    <d v="2023-07-18T00:00:00"/>
    <d v="2023-07-18T00:00:00"/>
    <n v="200984"/>
    <n v="0"/>
    <m/>
    <m/>
    <d v="2023-07-18T00:00:00"/>
    <d v="2023-07-18T00:00:00"/>
    <m/>
    <d v="2023-07-18T00:00:00"/>
    <m/>
    <d v="2023-07-18T00:00:00"/>
    <d v="2023-08-01T00:00:00"/>
    <n v="0"/>
    <m/>
    <n v="0"/>
    <n v="0"/>
    <d v="2023-07-18T00:00:00"/>
    <s v="COP"/>
    <n v="0"/>
    <n v="0"/>
    <n v="0"/>
    <n v="200984"/>
    <s v=""/>
  </r>
  <r>
    <s v="106481740"/>
    <s v="IZ10-LSA1-FOR"/>
    <s v="20388054"/>
    <x v="4"/>
    <s v="PRESENCIA DE AIRE EN EMBUTIDO"/>
    <s v="CERR NOTI KKMP NLIQ PREC"/>
    <s v="100"/>
    <s v="COORMTTO"/>
    <s v="ZAVE"/>
    <s v="Z17"/>
    <s v="IZ10"/>
    <s v="COORDI13"/>
    <s v="1202476883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1:30:00"/>
    <s v=""/>
    <s v=""/>
    <s v=""/>
    <s v=""/>
    <s v="24:00:00"/>
    <s v="06:00:00"/>
    <s v="06:00:00"/>
    <s v="08:54:58"/>
    <s v="00:00:00"/>
    <s v="20:40:00"/>
    <s v=""/>
    <s v="B"/>
    <s v=""/>
    <s v="Juan Neustadtel"/>
    <s v=""/>
    <s v=""/>
    <s v="ACMAGONZALEZ"/>
    <s v=""/>
    <s v=""/>
    <s v="OR00010648174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7-15T00:00:00"/>
    <d v="2023-07-14T00:00:00"/>
    <d v="2023-07-14T00:00:00"/>
    <n v="250225"/>
    <n v="0"/>
    <m/>
    <m/>
    <d v="2023-07-15T00:00:00"/>
    <d v="2023-07-14T00:00:00"/>
    <m/>
    <d v="2023-07-15T00:00:00"/>
    <m/>
    <d v="2023-07-14T00:00:00"/>
    <d v="2023-08-01T00:00:00"/>
    <n v="0"/>
    <m/>
    <n v="0"/>
    <n v="0"/>
    <d v="2023-07-15T00:00:00"/>
    <s v="COP"/>
    <n v="0"/>
    <n v="0"/>
    <n v="0"/>
    <n v="250225"/>
    <s v=""/>
  </r>
  <r>
    <s v="106476836"/>
    <s v="IZ10-LSA1-EMP"/>
    <s v="EMPA00005"/>
    <x v="9"/>
    <s v="MAL SELLADO"/>
    <s v="CERR NOTI KKMP NLIQ PREC"/>
    <s v="100"/>
    <s v="COORMTTO"/>
    <s v="ZAVE"/>
    <s v="Z17"/>
    <s v="IZ10"/>
    <s v="COORDI16"/>
    <s v="1202468054"/>
    <s v="OEJE NPSP"/>
    <s v="505001342"/>
    <s v=""/>
    <s v="EXIZACMERINO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00:00"/>
    <s v="06:00:00"/>
    <s v="10:51:18"/>
    <s v="00:00:00"/>
    <s v="06:00:00"/>
    <s v=""/>
    <s v="B"/>
    <s v=""/>
    <s v=""/>
    <s v=""/>
    <s v=""/>
    <s v="ACMAGONZALEZ"/>
    <s v=""/>
    <s v=""/>
    <s v="OR000106476836"/>
    <s v=""/>
    <s v=""/>
    <s v=""/>
    <s v=""/>
    <s v=""/>
    <s v=""/>
    <s v=""/>
    <s v="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3-07-12T00:00:00"/>
    <d v="2023-06-27T00:00:00"/>
    <d v="2023-07-12T00:00:00"/>
    <n v="200984"/>
    <n v="0"/>
    <m/>
    <m/>
    <d v="2023-07-12T00:00:00"/>
    <d v="2023-06-27T00:00:00"/>
    <m/>
    <d v="2023-07-12T00:00:00"/>
    <m/>
    <d v="2023-06-27T00:00:00"/>
    <d v="2023-08-01T00:00:00"/>
    <n v="0"/>
    <m/>
    <n v="0"/>
    <n v="0"/>
    <d v="2023-07-12T00:00:00"/>
    <s v="COP"/>
    <n v="0"/>
    <n v="0"/>
    <n v="0"/>
    <n v="200984"/>
    <s v=""/>
  </r>
  <r>
    <s v="106470504"/>
    <s v="IZ10-LJA1-EMP-EMP2"/>
    <s v="20183406"/>
    <x v="1"/>
    <s v="FALLO ELECTRO-VALVULA DE VACIO"/>
    <s v="CERR NOTI KKMP NLIQ PREC"/>
    <s v="100"/>
    <s v="MECANINT"/>
    <s v="ZAVE"/>
    <s v="Z17"/>
    <s v="IZ10"/>
    <s v="COORDI16"/>
    <s v="1202473295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30:00"/>
    <s v=""/>
    <s v=""/>
    <s v=""/>
    <s v=""/>
    <s v="24:00:00"/>
    <s v="06:00:00"/>
    <s v="06:00:00"/>
    <s v="13:19:56"/>
    <s v="00:00:00"/>
    <s v="06:00:00"/>
    <s v=""/>
    <s v="B"/>
    <s v=""/>
    <s v="Juan Nustadtel"/>
    <s v=""/>
    <s v=""/>
    <s v="ACMAGONZALEZ"/>
    <s v=""/>
    <s v=""/>
    <s v="OR000106470504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08T00:00:00"/>
    <d v="2023-07-08T00:00:00"/>
    <d v="2023-07-08T00:00:00"/>
    <n v="1004920"/>
    <n v="0"/>
    <m/>
    <m/>
    <d v="2023-07-08T00:00:00"/>
    <d v="2023-07-08T00:00:00"/>
    <m/>
    <d v="2023-07-08T00:00:00"/>
    <m/>
    <d v="2023-07-08T00:00:00"/>
    <d v="2023-08-01T00:00:00"/>
    <n v="0"/>
    <m/>
    <n v="0"/>
    <n v="0"/>
    <d v="2023-07-08T00:00:00"/>
    <s v="COP"/>
    <n v="0"/>
    <n v="0"/>
    <n v="0"/>
    <n v="1004920"/>
    <s v=""/>
  </r>
  <r>
    <s v="106466700"/>
    <s v="IZ10-LSA1-EMP"/>
    <s v="EMPA00005"/>
    <x v="9"/>
    <s v="MAL SELLADO"/>
    <s v="CERR NOTI KKMP NLIQ PREC"/>
    <s v="100"/>
    <s v="COORMTTO"/>
    <s v="ZAVE"/>
    <s v="Z17"/>
    <s v="IZ10"/>
    <s v="COORDI16"/>
    <s v="1202469213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4:20:00"/>
    <s v=""/>
    <s v=""/>
    <s v=""/>
    <s v=""/>
    <s v="24:00:00"/>
    <s v="06:00:00"/>
    <s v="06:00:00"/>
    <s v="17:15:09"/>
    <s v="00:00:00"/>
    <s v="13:50:00"/>
    <s v=""/>
    <s v="B"/>
    <s v=""/>
    <s v=""/>
    <s v=""/>
    <s v=""/>
    <s v="ACMAGONZALEZ"/>
    <s v=""/>
    <s v=""/>
    <s v="OR000106466700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7-06T00:00:00"/>
    <d v="2023-06-29T00:00:00"/>
    <d v="2023-07-06T00:00:00"/>
    <n v="200984"/>
    <n v="0"/>
    <m/>
    <m/>
    <d v="2023-07-06T00:00:00"/>
    <d v="2023-06-29T00:00:00"/>
    <m/>
    <d v="2023-07-06T00:00:00"/>
    <m/>
    <d v="2023-06-29T00:00:00"/>
    <d v="2023-08-01T00:00:00"/>
    <n v="0"/>
    <m/>
    <n v="0"/>
    <n v="0"/>
    <d v="2023-07-06T00:00:00"/>
    <s v="COP"/>
    <n v="0"/>
    <n v="0"/>
    <n v="0"/>
    <n v="200984"/>
    <s v=""/>
  </r>
  <r>
    <s v="106465880"/>
    <s v="IZ10-LSA1-FOR"/>
    <s v="FORM00001"/>
    <x v="3"/>
    <s v="FALLO EN TUBO EMPUJADOR Y LLENADOR"/>
    <s v="CERR NOTI KKMP NLIQ PREC"/>
    <s v="100"/>
    <s v="COORMTTO"/>
    <s v="ZAVE"/>
    <s v="Z17"/>
    <s v="IZ10"/>
    <s v="COORDI16"/>
    <s v="1202471687"/>
    <s v="OK   NPSP"/>
    <s v="505001267"/>
    <s v=""/>
    <s v="EXIZACMERI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08:48:00"/>
    <s v="00:00:00"/>
    <s v="06:00:00"/>
    <s v=""/>
    <s v="B"/>
    <s v=""/>
    <s v=""/>
    <s v=""/>
    <s v=""/>
    <s v="ACMAGONZALEZ"/>
    <s v=""/>
    <s v=""/>
    <s v="OR000106465880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07-06T00:00:00"/>
    <d v="2023-07-05T00:00:00"/>
    <d v="2023-07-06T00:00:00"/>
    <n v="401968"/>
    <n v="0"/>
    <m/>
    <m/>
    <d v="2023-07-06T00:00:00"/>
    <d v="2023-07-05T00:00:00"/>
    <m/>
    <d v="2023-07-06T00:00:00"/>
    <m/>
    <d v="2023-07-05T00:00:00"/>
    <d v="2023-08-01T00:00:00"/>
    <n v="0"/>
    <m/>
    <n v="0"/>
    <n v="0"/>
    <d v="2023-07-06T00:00:00"/>
    <s v="COP"/>
    <n v="0"/>
    <n v="0"/>
    <n v="0"/>
    <n v="401968"/>
    <s v=""/>
  </r>
  <r>
    <s v="106463230"/>
    <s v="IZ10-LSA1-FOR"/>
    <s v="20388054"/>
    <x v="4"/>
    <s v="FRACTURA DE CADENA TRANSPORTADORA"/>
    <s v="CERR NOTI KKMP NLIQ PREC"/>
    <s v="100"/>
    <s v="COORTU03"/>
    <s v="ZAVE"/>
    <s v="Z17"/>
    <s v="IZ10"/>
    <s v="COORDI19"/>
    <s v="1202471448"/>
    <s v="OEJE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50:00"/>
    <s v=""/>
    <s v=""/>
    <s v=""/>
    <s v=""/>
    <s v="24:00:00"/>
    <s v="14:00:00"/>
    <s v="14:00:00"/>
    <s v="04:34:47"/>
    <s v="00:00:00"/>
    <s v="22:10:00"/>
    <s v=""/>
    <s v="B"/>
    <s v=""/>
    <s v="Juan Neustadtel"/>
    <s v=""/>
    <s v=""/>
    <s v="ACMAGONZALEZ"/>
    <s v=""/>
    <s v=""/>
    <s v="OR00010646323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7-05T00:00:00"/>
    <d v="2023-07-05T00:00:00"/>
    <d v="2023-07-05T00:00:00"/>
    <n v="485444"/>
    <n v="0"/>
    <m/>
    <m/>
    <d v="2023-07-05T00:00:00"/>
    <d v="2023-07-05T00:00:00"/>
    <m/>
    <d v="2023-07-05T00:00:00"/>
    <d v="2023-07-05T00:00:00"/>
    <d v="2023-07-04T00:00:00"/>
    <d v="2023-08-01T00:00:00"/>
    <n v="0"/>
    <m/>
    <n v="0"/>
    <n v="0"/>
    <d v="2023-07-05T00:00:00"/>
    <s v="COP"/>
    <n v="0"/>
    <n v="0"/>
    <n v="0"/>
    <n v="485444"/>
    <s v=""/>
  </r>
  <r>
    <s v="106459129"/>
    <s v="IZ10-LJA1-EMP-EMP2"/>
    <s v="20183406"/>
    <x v="1"/>
    <s v="CONTORNO DE SELLADO MENOR"/>
    <s v="CERR NOTI KKMP NLIQ PREC"/>
    <s v="100"/>
    <s v="COORMTTO"/>
    <s v="ZAVE"/>
    <s v="Z17"/>
    <s v="IZ10"/>
    <s v="COORDI16"/>
    <s v="1202470053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30:00"/>
    <s v=""/>
    <s v=""/>
    <s v=""/>
    <s v=""/>
    <s v="24:00:00"/>
    <s v="06:00:00"/>
    <s v="08:00:00"/>
    <s v="19:30:37"/>
    <s v="00:00:00"/>
    <s v="06:00:00"/>
    <s v=""/>
    <s v="B"/>
    <s v=""/>
    <s v="Juan Nustadtel"/>
    <s v=""/>
    <s v=""/>
    <s v="ACMAGONZALEZ"/>
    <s v=""/>
    <s v=""/>
    <s v="OR000106459129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02T00:00:00"/>
    <d v="2023-06-30T00:00:00"/>
    <d v="2023-07-01T00:00:00"/>
    <n v="1406888"/>
    <n v="0"/>
    <m/>
    <m/>
    <d v="2023-07-01T00:00:00"/>
    <d v="2023-06-30T00:00:00"/>
    <m/>
    <d v="2023-07-01T00:00:00"/>
    <m/>
    <d v="2023-06-30T00:00:00"/>
    <d v="2023-08-01T00:00:00"/>
    <n v="0"/>
    <m/>
    <n v="0"/>
    <n v="0"/>
    <d v="2023-07-01T00:00:00"/>
    <s v="COP"/>
    <n v="0"/>
    <n v="0"/>
    <n v="0"/>
    <n v="1406888"/>
    <s v=""/>
  </r>
  <r>
    <s v="106459053"/>
    <s v="IZ10-LJA1-EMP-EMP2"/>
    <s v="20183406"/>
    <x v="1"/>
    <s v="20183406 FALLO PLANCHA DE PRECALENTAM"/>
    <s v="CERR NOTI KKMP NLIQ PREC"/>
    <s v="100"/>
    <s v="COORTU01"/>
    <s v="ZAVE"/>
    <s v="Z17"/>
    <s v="IZ10"/>
    <s v="COORDI19"/>
    <s v="1202470178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7:00:00"/>
    <s v="06:00:00"/>
    <s v="07:41:46"/>
    <s v="00:00:00"/>
    <s v="06:00:00"/>
    <s v=""/>
    <s v="B"/>
    <s v=""/>
    <s v="Juan Nustadtel"/>
    <s v=""/>
    <s v=""/>
    <s v="ACMAGONZALEZ"/>
    <s v=""/>
    <s v=""/>
    <s v="OR00010645905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7-01T00:00:00"/>
    <d v="2023-07-01T00:00:00"/>
    <d v="2023-07-01T00:00:00"/>
    <n v="502460"/>
    <n v="0"/>
    <m/>
    <m/>
    <d v="2023-07-01T00:00:00"/>
    <d v="2023-07-01T00:00:00"/>
    <m/>
    <d v="2023-07-02T00:00:00"/>
    <d v="2023-07-01T00:00:00"/>
    <d v="2023-07-01T00:00:00"/>
    <d v="2023-08-01T00:00:00"/>
    <n v="0"/>
    <m/>
    <n v="0"/>
    <n v="0"/>
    <d v="2023-07-01T00:00:00"/>
    <s v="COP"/>
    <n v="0"/>
    <n v="0"/>
    <n v="0"/>
    <n v="502460"/>
    <s v=""/>
  </r>
  <r>
    <s v="106449166"/>
    <s v="IZ10-LJA1-EMP-EMP2"/>
    <s v="20183406"/>
    <x v="1"/>
    <s v="TROQUEL # 4 AVERIADO"/>
    <s v="CERR NOTI KKMP NLIQ PREC"/>
    <s v="100"/>
    <s v="COORTU01"/>
    <s v="ZAVE"/>
    <s v="Z17"/>
    <s v="IZ10"/>
    <s v="COORDI19"/>
    <s v="1202468712"/>
    <s v="OK  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22:00:00"/>
    <s v="08:00:00"/>
    <s v="19:35:16"/>
    <s v="00:00:00"/>
    <s v="06:00:00"/>
    <s v=""/>
    <s v="B"/>
    <s v=""/>
    <s v="Juan Nustadtel"/>
    <s v=""/>
    <s v=""/>
    <s v="ACMAGONZALEZ"/>
    <s v=""/>
    <s v=""/>
    <s v="OR000106449166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01T00:00:00"/>
    <d v="2023-06-30T00:00:00"/>
    <d v="2023-06-28T00:00:00"/>
    <n v="1205904"/>
    <n v="0"/>
    <m/>
    <m/>
    <d v="2023-07-01T00:00:00"/>
    <d v="2023-06-26T00:00:00"/>
    <m/>
    <d v="2023-07-01T00:00:00"/>
    <d v="2023-06-26T00:00:00"/>
    <d v="2023-06-30T00:00:00"/>
    <d v="2023-08-01T00:00:00"/>
    <n v="0"/>
    <m/>
    <n v="0"/>
    <n v="0"/>
    <d v="2023-07-01T00:00:00"/>
    <s v="COP"/>
    <n v="0"/>
    <n v="0"/>
    <n v="0"/>
    <n v="1205904"/>
    <s v=""/>
  </r>
  <r>
    <s v="106440822"/>
    <s v="IZ10-LSA1-FOR"/>
    <s v="FORM00002"/>
    <x v="6"/>
    <s v="FALLA EN BOMBA DOSIFICADORA"/>
    <s v="CERR NOTI KKMP NLIQ PREC"/>
    <s v="100"/>
    <s v="COORTU02"/>
    <s v="ZAVE"/>
    <s v="Z17"/>
    <s v="IZ10"/>
    <s v="COORDI16"/>
    <s v="1202466571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6:00:00"/>
    <s v="14:00:00"/>
    <s v="20:40:03"/>
    <s v="00:00:00"/>
    <s v="18:30:00"/>
    <s v=""/>
    <s v="B"/>
    <s v=""/>
    <s v=""/>
    <s v=""/>
    <s v=""/>
    <s v="ACMAGONZALEZ"/>
    <s v=""/>
    <s v=""/>
    <s v="OR00010644082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6-24T00:00:00"/>
    <d v="2023-06-23T00:00:00"/>
    <d v="2023-06-23T00:00:00"/>
    <n v="803936"/>
    <n v="0"/>
    <m/>
    <m/>
    <d v="2023-06-23T00:00:00"/>
    <d v="2023-06-22T00:00:00"/>
    <m/>
    <d v="2023-06-23T00:00:00"/>
    <d v="2023-06-23T00:00:00"/>
    <d v="2023-06-22T00:00:00"/>
    <d v="2023-08-01T00:00:00"/>
    <n v="0"/>
    <m/>
    <n v="0"/>
    <n v="0"/>
    <d v="2023-06-23T00:00:00"/>
    <s v="COP"/>
    <n v="0"/>
    <n v="0"/>
    <n v="0"/>
    <n v="803936"/>
    <s v=""/>
  </r>
  <r>
    <s v="106433209"/>
    <s v="IZ10-LSA1-FOR"/>
    <s v="FORM00002"/>
    <x v="6"/>
    <s v="FALLO ELECTROVALVULA"/>
    <s v="CERR NOTI KKMP NLIQ PREC"/>
    <s v="100"/>
    <s v="COORMTTO"/>
    <s v="ZAVE"/>
    <s v="Z17"/>
    <s v="IZ10"/>
    <s v="COORDI13"/>
    <s v="1202464915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40:00"/>
    <s v=""/>
    <s v=""/>
    <s v=""/>
    <s v=""/>
    <s v="24:00:00"/>
    <s v="00:00:00"/>
    <s v="00:00:00"/>
    <s v="05:16:32"/>
    <s v="00:00:00"/>
    <s v="22:20:00"/>
    <s v=""/>
    <s v="B"/>
    <s v=""/>
    <s v=""/>
    <s v=""/>
    <s v=""/>
    <s v="ACMAGONZALEZ"/>
    <s v=""/>
    <s v=""/>
    <s v="OR00010643320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6-20T00:00:00"/>
    <d v="2023-06-19T00:00:00"/>
    <d v="2023-06-20T00:00:00"/>
    <n v="33463"/>
    <n v="0"/>
    <m/>
    <m/>
    <d v="2023-06-20T00:00:00"/>
    <d v="2023-06-19T00:00:00"/>
    <m/>
    <d v="2023-06-20T00:00:00"/>
    <m/>
    <d v="2023-06-19T00:00:00"/>
    <d v="2023-07-01T00:00:00"/>
    <n v="0"/>
    <m/>
    <n v="0"/>
    <n v="0"/>
    <d v="2023-06-20T00:00:00"/>
    <s v="COP"/>
    <n v="0"/>
    <n v="0"/>
    <n v="0"/>
    <n v="33463"/>
    <s v=""/>
  </r>
  <r>
    <s v="106426668"/>
    <s v="IZ10-LAV1"/>
    <s v="20091108"/>
    <x v="2"/>
    <s v="FALLA EN EL SERVOCONTROLADOR SMARTLINK"/>
    <s v="CERR NOTI KKMP NLIQ PREC"/>
    <s v="100"/>
    <s v="COORTU01"/>
    <s v="ZAVE"/>
    <s v="Z17"/>
    <s v="IZ10"/>
    <s v="COORDI19"/>
    <s v="1202463255"/>
    <s v="OEJE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6:00:00"/>
    <s v="06:00:00"/>
    <s v="11:48:29"/>
    <s v="00:00:00"/>
    <s v="08:00:00"/>
    <s v=""/>
    <s v="B"/>
    <s v=""/>
    <s v=""/>
    <s v=""/>
    <s v=""/>
    <s v="ACMAGONZALEZ"/>
    <s v=""/>
    <s v=""/>
    <s v="OR000106426668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3-06-15T00:00:00"/>
    <d v="2023-06-15T00:00:00"/>
    <d v="2023-06-15T00:00:00"/>
    <n v="150738"/>
    <n v="0"/>
    <m/>
    <m/>
    <d v="2023-06-15T00:00:00"/>
    <d v="2023-06-15T00:00:00"/>
    <m/>
    <d v="2023-06-15T00:00:00"/>
    <d v="2023-06-15T00:00:00"/>
    <d v="2023-06-15T00:00:00"/>
    <d v="2023-07-01T00:00:00"/>
    <n v="0"/>
    <m/>
    <n v="0"/>
    <n v="0"/>
    <d v="2023-06-15T00:00:00"/>
    <s v="COP"/>
    <n v="0"/>
    <n v="0"/>
    <n v="0"/>
    <n v="150738"/>
    <s v=""/>
  </r>
  <r>
    <s v="106422897"/>
    <s v="IZ10-LSC1-EMB"/>
    <s v="GRAP00017"/>
    <x v="8"/>
    <s v="GANCHO MAL POSICIONADO FISURA BARRA"/>
    <s v="CERR NOTI KKMP NLIQ PREC"/>
    <s v="100"/>
    <s v="COORMTTO"/>
    <s v="ZAVE"/>
    <s v="Z17"/>
    <s v="IZ10"/>
    <s v="COORDI16"/>
    <s v="1202460564"/>
    <s v="OEJE NPSP"/>
    <s v=""/>
    <s v=""/>
    <s v="EXIZACMERINO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6:00:00"/>
    <s v="00:00:00"/>
    <s v="14:32:25"/>
    <s v="00:00:00"/>
    <s v="06:00:00"/>
    <s v=""/>
    <s v="B"/>
    <s v=""/>
    <s v=""/>
    <s v=""/>
    <s v=""/>
    <s v="ACMAGONZALEZ"/>
    <s v=""/>
    <s v=""/>
    <s v="OR000106422897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"/>
    <s v=""/>
    <s v=""/>
    <s v=""/>
    <s v="30"/>
    <d v="2023-06-13T00:00:00"/>
    <d v="2023-06-08T00:00:00"/>
    <d v="2023-06-13T00:00:00"/>
    <n v="803936"/>
    <n v="0"/>
    <m/>
    <m/>
    <d v="2023-06-13T00:00:00"/>
    <d v="2023-06-08T00:00:00"/>
    <m/>
    <d v="2023-06-13T00:00:00"/>
    <m/>
    <d v="2023-06-08T00:00:00"/>
    <d v="2023-07-01T00:00:00"/>
    <n v="0"/>
    <m/>
    <n v="0"/>
    <n v="0"/>
    <d v="2023-06-13T00:00:00"/>
    <s v="COP"/>
    <n v="0"/>
    <n v="0"/>
    <n v="0"/>
    <n v="803936"/>
    <s v=""/>
  </r>
  <r>
    <s v="107220519"/>
    <s v="IZ10-LSA1-FOR"/>
    <s v="FORM00002"/>
    <x v="6"/>
    <s v="BOMBA CON VARIADOR EN FALLO OV03"/>
    <s v="CERR NOTI KKMP NLIQ PREC"/>
    <s v="100"/>
    <s v="COORTU02"/>
    <s v="ZAVE"/>
    <s v="Z17"/>
    <s v="IZ10"/>
    <s v="COORDI16"/>
    <s v="1202644166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1:05:55"/>
    <s v=""/>
    <s v=""/>
    <s v=""/>
    <s v=""/>
    <s v="24:00:00"/>
    <s v="06:00:00"/>
    <s v="14:00:00"/>
    <s v="21:37:27"/>
    <s v="00:00:00"/>
    <s v="20:30:55"/>
    <s v=""/>
    <s v="A"/>
    <s v=""/>
    <s v=""/>
    <s v=""/>
    <s v=""/>
    <s v="IZCAPIEDRAHI"/>
    <s v=""/>
    <s v=""/>
    <s v="OR00010722051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6-14T00:00:00"/>
    <d v="2024-06-13T00:00:00"/>
    <d v="2024-06-13T00:00:00"/>
    <n v="221933"/>
    <n v="0"/>
    <m/>
    <m/>
    <d v="2024-06-13T00:00:00"/>
    <d v="2024-06-13T00:00:00"/>
    <m/>
    <d v="2024-06-13T00:00:00"/>
    <d v="2024-06-13T00:00:00"/>
    <d v="2024-06-13T00:00:00"/>
    <d v="2024-07-25T00:00:00"/>
    <n v="0"/>
    <m/>
    <n v="0"/>
    <n v="0"/>
    <d v="2024-06-13T00:00:00"/>
    <s v="COP"/>
    <n v="0"/>
    <n v="0"/>
    <n v="0"/>
    <n v="221933"/>
    <s v=""/>
  </r>
  <r>
    <s v="107217544"/>
    <s v="IZ10-LSC1-EMB"/>
    <s v="GRAP00017"/>
    <x v="8"/>
    <s v="EQUIPO SE APAGA, FUSIBLE MALO"/>
    <s v="CERR NOTI KKMP NLIQ PREC"/>
    <s v="100"/>
    <s v="COORTU02"/>
    <s v="ZAVE"/>
    <s v="Z17"/>
    <s v="IZ10"/>
    <s v="COORDI16"/>
    <s v="1202642738"/>
    <s v="OEJE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4:10:00"/>
    <s v=""/>
    <s v=""/>
    <s v=""/>
    <s v=""/>
    <s v="24:00:00"/>
    <s v="06:00:00"/>
    <s v="06:00:00"/>
    <s v="21:34:56"/>
    <s v="00:00:00"/>
    <s v="14:00:00"/>
    <s v=""/>
    <s v="B"/>
    <s v=""/>
    <s v=""/>
    <s v=""/>
    <s v=""/>
    <s v="IZCAPIEDRAHI"/>
    <s v=""/>
    <s v=""/>
    <s v="OR00010721754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6-12T00:00:00"/>
    <d v="2024-06-11T00:00:00"/>
    <d v="2024-06-12T00:00:00"/>
    <n v="48786"/>
    <n v="0"/>
    <m/>
    <m/>
    <d v="2024-06-12T00:00:00"/>
    <d v="2024-06-11T00:00:00"/>
    <m/>
    <d v="2024-06-12T00:00:00"/>
    <d v="2024-06-11T00:00:00"/>
    <d v="2024-06-11T00:00:00"/>
    <d v="2024-07-25T00:00:00"/>
    <n v="0"/>
    <m/>
    <n v="0"/>
    <n v="0"/>
    <d v="2024-06-12T00:00:00"/>
    <s v="COP"/>
    <n v="0"/>
    <n v="0"/>
    <n v="0"/>
    <n v="48786"/>
    <s v=""/>
  </r>
  <r>
    <s v="107186632"/>
    <s v="IZ10-LJA1-EMP-EMP2"/>
    <s v="20183406"/>
    <x v="1"/>
    <s v="ANORMALIDAD EN FORMADO INFERIOR"/>
    <s v="CERR NOTI KKMP NLIQ PREC"/>
    <s v="100"/>
    <s v="ELECTINT"/>
    <s v="ZAVE"/>
    <s v="Z17"/>
    <s v="IZ10"/>
    <s v="COORDI13"/>
    <s v="1202636118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20:00"/>
    <s v=""/>
    <s v=""/>
    <s v=""/>
    <s v=""/>
    <s v="24:00:00"/>
    <s v="08:00:00"/>
    <s v="06:00:00"/>
    <s v="10:15:53"/>
    <s v="00:00:00"/>
    <s v="12:50:00"/>
    <s v=""/>
    <s v="B"/>
    <s v=""/>
    <s v="Juan Nustadtel"/>
    <s v=""/>
    <s v=""/>
    <s v="IZCAPIEDRAHI"/>
    <s v=""/>
    <s v=""/>
    <s v="OR00010718663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30T00:00:00"/>
    <d v="2024-05-29T00:00:00"/>
    <d v="2024-05-30T00:00:00"/>
    <n v="191322"/>
    <n v="0"/>
    <m/>
    <m/>
    <d v="2024-05-30T00:00:00"/>
    <d v="2024-05-29T00:00:00"/>
    <m/>
    <d v="2024-05-30T00:00:00"/>
    <m/>
    <d v="2024-05-29T00:00:00"/>
    <d v="2024-07-25T00:00:00"/>
    <n v="0"/>
    <m/>
    <n v="0"/>
    <n v="0"/>
    <d v="2024-05-30T00:00:00"/>
    <s v="COP"/>
    <n v="191322"/>
    <n v="0"/>
    <n v="191322"/>
    <n v="191322"/>
    <s v=""/>
  </r>
  <r>
    <s v="107184739"/>
    <s v="IZ10-LSA1-FOR"/>
    <s v="FORM00002"/>
    <x v="6"/>
    <s v="ANILLADOR FORMADORA NL2 NO GIRA"/>
    <s v="CERR NOTI KKMP NLIQ PREC"/>
    <s v="100"/>
    <s v="COORTU02"/>
    <s v="ZAVE"/>
    <s v="Z17"/>
    <s v="IZ10"/>
    <s v="COORDI16"/>
    <s v="1202636283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45:00"/>
    <s v=""/>
    <s v=""/>
    <s v=""/>
    <s v=""/>
    <s v="24:00:00"/>
    <s v="17:45:00"/>
    <s v="17:10:15"/>
    <s v="21:19:44"/>
    <s v="00:00:00"/>
    <s v="17:10:15"/>
    <s v=""/>
    <s v="A"/>
    <s v=""/>
    <s v=""/>
    <s v=""/>
    <s v=""/>
    <s v="IZCAPIEDRAHI"/>
    <s v=""/>
    <s v=""/>
    <s v="OR00010718473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5-29T00:00:00"/>
    <d v="2024-05-29T00:00:00"/>
    <d v="2024-05-29T00:00:00"/>
    <n v="166450"/>
    <n v="0"/>
    <m/>
    <m/>
    <d v="2024-05-29T00:00:00"/>
    <d v="2024-05-29T00:00:00"/>
    <m/>
    <d v="2024-05-30T00:00:00"/>
    <d v="2024-05-29T00:00:00"/>
    <d v="2024-05-29T00:00:00"/>
    <d v="2024-07-25T00:00:00"/>
    <n v="0"/>
    <m/>
    <n v="0"/>
    <n v="0"/>
    <d v="2024-05-29T00:00:00"/>
    <s v="COP"/>
    <n v="0"/>
    <n v="0"/>
    <n v="0"/>
    <n v="166450"/>
    <s v=""/>
  </r>
  <r>
    <s v="107177418"/>
    <s v="IZ10-LJA1-EMP-EMP2"/>
    <s v="20183406"/>
    <x v="1"/>
    <s v="MAL FORMADO INFERIOR"/>
    <s v="CERR NOTI KKMP NLIQ PREC"/>
    <s v="100"/>
    <s v="ELECTINT"/>
    <s v="ZAVE"/>
    <s v="Z17"/>
    <s v="IZ10"/>
    <s v="COORDI13"/>
    <s v="120263435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8:00:00"/>
    <s v="06:00:00"/>
    <s v="10:42:08"/>
    <s v="00:00:00"/>
    <s v="06:30:00"/>
    <s v=""/>
    <s v="B"/>
    <s v=""/>
    <s v="Juan Nustadtel"/>
    <s v=""/>
    <s v=""/>
    <s v="IZCAPIEDRAHI"/>
    <s v=""/>
    <s v=""/>
    <s v="OR00010717741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27T00:00:00"/>
    <d v="2024-05-27T00:00:00"/>
    <d v="2024-05-27T00:00:00"/>
    <n v="191322"/>
    <n v="0"/>
    <m/>
    <m/>
    <d v="2024-05-27T00:00:00"/>
    <d v="2024-05-27T00:00:00"/>
    <m/>
    <d v="2024-05-27T00:00:00"/>
    <m/>
    <d v="2024-05-27T00:00:00"/>
    <d v="2024-07-25T00:00:00"/>
    <n v="0"/>
    <m/>
    <n v="0"/>
    <n v="0"/>
    <d v="2024-05-27T00:00:00"/>
    <s v="COP"/>
    <n v="191322"/>
    <n v="0"/>
    <n v="191322"/>
    <n v="191322"/>
    <s v=""/>
  </r>
  <r>
    <s v="107177171"/>
    <s v="IZ10-LSA1-FOR"/>
    <s v="FORM00002"/>
    <x v="6"/>
    <s v="SE DESCALIBRÓ EL CUERNO ANILLADOR NL2"/>
    <s v="CERR NOTI KKMP NLIQ PREC"/>
    <s v="100"/>
    <s v="COORMTTO"/>
    <s v="ZAVE"/>
    <s v="Z17"/>
    <s v="IZ10"/>
    <s v="COORDI13"/>
    <s v="1202633063"/>
    <s v="OK   NPSP"/>
    <s v="505001603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0:00:00"/>
    <s v="00:00:00"/>
    <s v="05:50:22"/>
    <s v="00:00:00"/>
    <s v="04:00:00"/>
    <s v=""/>
    <s v="A"/>
    <s v=""/>
    <s v=""/>
    <s v=""/>
    <s v=""/>
    <s v="IZCAPIEDRAHI"/>
    <s v=""/>
    <s v=""/>
    <s v="OR000107177171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4-05-27T00:00:00"/>
    <d v="2024-05-27T00:00:00"/>
    <d v="2024-05-27T00:00:00"/>
    <n v="191322"/>
    <n v="0"/>
    <m/>
    <m/>
    <d v="2024-05-27T00:00:00"/>
    <d v="2024-05-24T00:00:00"/>
    <m/>
    <d v="2024-06-27T00:00:00"/>
    <m/>
    <d v="2024-05-27T00:00:00"/>
    <d v="2024-07-30T00:00:00"/>
    <n v="0"/>
    <m/>
    <n v="0"/>
    <n v="0"/>
    <d v="2024-05-27T00:00:00"/>
    <s v="COP"/>
    <n v="0"/>
    <n v="0"/>
    <n v="0"/>
    <n v="191322"/>
    <s v=""/>
  </r>
  <r>
    <s v="107168753"/>
    <s v="IZ10-LJA1-EMP-EMP2"/>
    <s v="20183406"/>
    <x v="1"/>
    <s v="ERROR DE TEMPERATURA EN POSLOT"/>
    <s v="CERR NOTI KKMP NLIQ PREC"/>
    <s v="100"/>
    <s v="ELECTINT"/>
    <s v="ZAVE"/>
    <s v="Z17"/>
    <s v="IZ10"/>
    <s v="COORDI13"/>
    <s v="1202633159"/>
    <s v="OEJE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15:00"/>
    <s v=""/>
    <s v=""/>
    <s v=""/>
    <s v=""/>
    <s v="24:00:00"/>
    <s v="06:58:00"/>
    <s v="06:00:00"/>
    <s v="13:28:37"/>
    <s v="00:00:00"/>
    <s v="07:50:00"/>
    <s v=""/>
    <s v="B"/>
    <s v=""/>
    <s v="Juan Nustadtel"/>
    <s v=""/>
    <s v=""/>
    <s v="IZCAPIEDRAHI"/>
    <s v=""/>
    <s v=""/>
    <s v="OR00010716875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24T00:00:00"/>
    <d v="2024-05-24T00:00:00"/>
    <d v="2024-05-24T00:00:00"/>
    <n v="86096"/>
    <n v="0"/>
    <m/>
    <m/>
    <d v="2024-05-24T00:00:00"/>
    <d v="2024-05-24T00:00:00"/>
    <m/>
    <d v="2024-05-24T00:00:00"/>
    <m/>
    <d v="2024-05-24T00:00:00"/>
    <d v="2024-07-25T00:00:00"/>
    <n v="0"/>
    <m/>
    <n v="0"/>
    <n v="0"/>
    <d v="2024-05-24T00:00:00"/>
    <s v="COP"/>
    <n v="86096"/>
    <n v="0"/>
    <n v="86096"/>
    <n v="86096"/>
    <s v=""/>
  </r>
  <r>
    <s v="107133998"/>
    <s v="IZ10-LSA1-FOR"/>
    <s v="FORM00001"/>
    <x v="3"/>
    <s v="SENSOR DEL TRANSPORTADOR DAÑADO"/>
    <s v="CERR NOTI KKMP NLIQ PREC"/>
    <s v="100"/>
    <s v="COORMTTO"/>
    <s v="ZAVE"/>
    <s v="Z17"/>
    <s v="IZ10"/>
    <s v="COORDI19"/>
    <s v="1202625537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10:00"/>
    <s v=""/>
    <s v=""/>
    <s v=""/>
    <s v=""/>
    <s v="24:00:00"/>
    <s v="08:40:00"/>
    <s v="06:00:00"/>
    <s v="09:35:56"/>
    <s v="00:00:00"/>
    <s v="05:30:00"/>
    <s v=""/>
    <s v="A"/>
    <s v=""/>
    <s v=""/>
    <s v=""/>
    <s v=""/>
    <s v="IZCAPIEDRAHI"/>
    <s v=""/>
    <s v=""/>
    <s v="OR00010713399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5-18T00:00:00"/>
    <d v="2024-05-10T00:00:00"/>
    <d v="2024-05-10T00:00:00"/>
    <n v="114889"/>
    <n v="0"/>
    <m/>
    <m/>
    <d v="2024-05-10T00:00:00"/>
    <d v="2024-05-10T00:00:00"/>
    <m/>
    <d v="2024-05-18T00:00:00"/>
    <m/>
    <d v="2024-05-10T00:00:00"/>
    <d v="2024-07-25T00:00:00"/>
    <n v="0"/>
    <m/>
    <n v="0"/>
    <n v="0"/>
    <d v="2024-05-18T00:00:00"/>
    <s v="COP"/>
    <n v="267849"/>
    <n v="0"/>
    <n v="267849"/>
    <n v="114889"/>
    <s v=""/>
  </r>
  <r>
    <s v="107131838"/>
    <s v="IZ10-LSA1-FOR"/>
    <s v="FORM00001"/>
    <x v="3"/>
    <s v="Calibración de la mordaza"/>
    <s v="CERR NOTI KKMP NLIQ PREC"/>
    <s v="100"/>
    <s v="COORTU02"/>
    <s v="ZAVE"/>
    <s v="Z17"/>
    <s v="IZ10"/>
    <s v="COORDI16"/>
    <s v="1202625404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06:00:00"/>
    <s v="14:00:00"/>
    <s v="16:55:24"/>
    <s v="00:00:00"/>
    <s v="14:30:00"/>
    <s v=""/>
    <s v="A"/>
    <s v=""/>
    <s v=""/>
    <s v=""/>
    <s v=""/>
    <s v="IZCAPIEDRAHI"/>
    <s v=""/>
    <s v=""/>
    <s v="OR00010713183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5-10T00:00:00"/>
    <d v="2024-05-09T00:00:00"/>
    <d v="2024-05-09T00:00:00"/>
    <n v="286983"/>
    <n v="0"/>
    <m/>
    <m/>
    <d v="2024-05-09T00:00:00"/>
    <d v="2024-05-09T00:00:00"/>
    <m/>
    <d v="2024-05-10T00:00:00"/>
    <d v="2024-05-09T00:00:00"/>
    <d v="2024-05-09T00:00:00"/>
    <d v="2024-07-25T00:00:00"/>
    <n v="0"/>
    <m/>
    <n v="0"/>
    <n v="0"/>
    <d v="2024-05-09T00:00:00"/>
    <s v="COP"/>
    <n v="0"/>
    <n v="0"/>
    <n v="0"/>
    <n v="286983"/>
    <s v=""/>
  </r>
  <r>
    <s v="107131428"/>
    <s v="IZ10-LJA1-EMP-EMP2"/>
    <s v="20183406"/>
    <x v="1"/>
    <s v="FALLO SENSOR DE FORMAD"/>
    <s v="CERR NOTI KKMP NLIQ PREC"/>
    <s v="100"/>
    <s v="MECANINT"/>
    <s v="ZAVE"/>
    <s v="Z17"/>
    <s v="IZ10"/>
    <s v="COORDI13"/>
    <s v="1202625193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45:00"/>
    <s v=""/>
    <s v=""/>
    <s v=""/>
    <s v=""/>
    <s v="24:00:00"/>
    <s v="09:45:00"/>
    <s v="06:00:00"/>
    <s v="10:44:42"/>
    <s v="00:00:00"/>
    <s v="07:00:00"/>
    <s v=""/>
    <s v="B"/>
    <s v=""/>
    <s v="Juan Nustadtel"/>
    <s v=""/>
    <s v=""/>
    <s v="IZCAPIEDRAHI"/>
    <s v=""/>
    <s v=""/>
    <s v="OR00010713142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6-08T00:00:00"/>
    <d v="2024-05-09T00:00:00"/>
    <d v="2024-05-09T00:00:00"/>
    <n v="382646"/>
    <n v="0"/>
    <m/>
    <m/>
    <d v="2024-05-09T00:00:00"/>
    <d v="2024-05-09T00:00:00"/>
    <m/>
    <d v="2024-06-08T00:00:00"/>
    <m/>
    <d v="2024-05-09T00:00:00"/>
    <d v="2024-07-25T00:00:00"/>
    <n v="0"/>
    <m/>
    <n v="0"/>
    <n v="0"/>
    <d v="2024-06-08T00:00:00"/>
    <s v="COP"/>
    <n v="382646"/>
    <n v="0"/>
    <n v="382646"/>
    <n v="382646"/>
    <s v=""/>
  </r>
  <r>
    <s v="107126113"/>
    <s v="IZ10-LJA1-EMP-EMP2"/>
    <s v="20183406"/>
    <x v="1"/>
    <s v="PLACHA SADWICH NO CALIENTA"/>
    <s v="CERR NOTI KKMP NLIQ PREC"/>
    <s v="100"/>
    <s v="MECANINT"/>
    <s v="ZAVE"/>
    <s v="Z17"/>
    <s v="IZ10"/>
    <s v="COORDI13"/>
    <s v="1202623543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50:00"/>
    <s v=""/>
    <s v=""/>
    <s v=""/>
    <s v=""/>
    <s v="24:00:00"/>
    <s v="06:50:00"/>
    <s v="06:30:00"/>
    <s v="12:38:07"/>
    <s v="00:00:00"/>
    <s v="06:30:00"/>
    <s v=""/>
    <s v="B"/>
    <s v=""/>
    <s v="Juan Nustadtel"/>
    <s v=""/>
    <s v=""/>
    <s v="IZCAPIEDRAHI"/>
    <s v=""/>
    <s v=""/>
    <s v="OR00010712611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07T00:00:00"/>
    <d v="2024-05-07T00:00:00"/>
    <d v="2024-05-07T00:00:00"/>
    <n v="19132"/>
    <n v="0"/>
    <m/>
    <m/>
    <d v="2024-05-07T00:00:00"/>
    <d v="2024-05-07T00:00:00"/>
    <m/>
    <d v="2024-05-07T00:00:00"/>
    <m/>
    <d v="2024-05-07T00:00:00"/>
    <d v="2024-07-25T00:00:00"/>
    <n v="0"/>
    <m/>
    <n v="0"/>
    <n v="0"/>
    <d v="2024-05-07T00:00:00"/>
    <s v="COP"/>
    <n v="19132"/>
    <n v="0"/>
    <n v="19132"/>
    <n v="19132"/>
    <s v=""/>
  </r>
  <r>
    <s v="107120478"/>
    <s v="IZ10-LSC1-EMB"/>
    <s v="GRAP00017"/>
    <x v="8"/>
    <s v="SE CAYO TENSOR DE LA CADENA"/>
    <s v="CERR NOTI KKMP NLIQ PREC"/>
    <s v="100"/>
    <s v="COORTU03"/>
    <s v="ZAVE"/>
    <s v="Z17"/>
    <s v="IZ10"/>
    <s v="COORDI16"/>
    <s v="1202622316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15:30:00"/>
    <s v="06:00:00"/>
    <s v="12:34:34"/>
    <s v="00:00:00"/>
    <s v="07:00:00"/>
    <s v=""/>
    <s v="B"/>
    <s v=""/>
    <s v=""/>
    <s v=""/>
    <s v=""/>
    <s v="IZCAPIEDRAHI"/>
    <s v=""/>
    <s v=""/>
    <s v="OR000107120478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5-04T00:00:00"/>
    <d v="2024-05-04T00:00:00"/>
    <d v="2024-05-04T00:00:00"/>
    <n v="573966"/>
    <n v="0"/>
    <m/>
    <m/>
    <d v="2024-05-04T00:00:00"/>
    <d v="2024-05-04T00:00:00"/>
    <m/>
    <d v="2024-05-05T00:00:00"/>
    <m/>
    <d v="2024-05-04T00:00:00"/>
    <d v="2024-07-25T00:00:00"/>
    <n v="0"/>
    <m/>
    <n v="0"/>
    <n v="0"/>
    <d v="2024-05-04T00:00:00"/>
    <s v="COP"/>
    <n v="573966"/>
    <n v="0"/>
    <n v="573966"/>
    <n v="573966"/>
    <s v=""/>
  </r>
  <r>
    <s v="107111204"/>
    <s v="IZ10-LSA1-EMP"/>
    <s v="EMPA00005"/>
    <x v="9"/>
    <s v="PERDIDA DE SINCRONIZACION SELLA"/>
    <s v="CERR NOTI KKMP NLIQ PREC"/>
    <s v="100"/>
    <s v="COORMTTO"/>
    <s v="ZAVE"/>
    <s v="Z17"/>
    <s v="IZ10"/>
    <s v="COORDI19"/>
    <s v="1202620412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0:20:00"/>
    <s v=""/>
    <s v=""/>
    <s v=""/>
    <s v=""/>
    <s v="24:00:00"/>
    <s v="06:30:00"/>
    <s v="06:00:00"/>
    <s v="13:41:09"/>
    <s v="00:00:00"/>
    <s v="09:50:00"/>
    <s v=""/>
    <s v="B"/>
    <s v=""/>
    <s v=""/>
    <s v=""/>
    <s v=""/>
    <s v="IZCAPIEDRAHI"/>
    <s v=""/>
    <s v=""/>
    <s v="OR000107111204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4-04-30T00:00:00"/>
    <d v="2024-04-30T00:00:00"/>
    <d v="2024-04-30T00:00:00"/>
    <n v="47831"/>
    <n v="0"/>
    <m/>
    <m/>
    <d v="2024-04-30T00:00:00"/>
    <d v="2024-04-30T00:00:00"/>
    <m/>
    <d v="2024-04-30T00:00:00"/>
    <m/>
    <d v="2024-04-30T00:00:00"/>
    <d v="2024-07-25T00:00:00"/>
    <n v="0"/>
    <m/>
    <n v="0"/>
    <n v="0"/>
    <d v="2024-04-30T00:00:00"/>
    <s v="COP"/>
    <n v="47831"/>
    <n v="0"/>
    <n v="47831"/>
    <n v="47831"/>
    <s v=""/>
  </r>
  <r>
    <s v="107098576"/>
    <s v="IZ10-LSC1-EMB"/>
    <s v="GRAP00017"/>
    <x v="8"/>
    <s v="GRAP00017 CUCHILLA NO CORTA"/>
    <s v="CERR NOTI KKMP NLIQ PREC"/>
    <s v="100"/>
    <s v="COORTU02"/>
    <s v="ZAVE"/>
    <s v="Z17"/>
    <s v="IZ10"/>
    <s v="COORDI19"/>
    <s v="1202617386"/>
    <s v="OEJE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6:00:00"/>
    <s v="14:00:00"/>
    <s v="16:38:34"/>
    <s v="00:00:00"/>
    <s v="14:20:00"/>
    <s v=""/>
    <s v="B"/>
    <s v=""/>
    <s v=""/>
    <s v=""/>
    <s v=""/>
    <s v="IZCAPIEDRAHI"/>
    <s v=""/>
    <s v=""/>
    <s v="OR000107098576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4-26T00:00:00"/>
    <d v="2024-04-24T00:00:00"/>
    <d v="2024-04-24T00:00:00"/>
    <n v="192278"/>
    <n v="0"/>
    <m/>
    <m/>
    <d v="2024-04-24T00:00:00"/>
    <d v="2024-04-24T00:00:00"/>
    <m/>
    <d v="2024-04-27T00:00:00"/>
    <d v="2024-04-24T00:00:00"/>
    <d v="2024-04-24T00:00:00"/>
    <d v="2024-07-25T00:00:00"/>
    <n v="0"/>
    <m/>
    <n v="0"/>
    <n v="0"/>
    <d v="2024-04-25T00:00:00"/>
    <s v="COP"/>
    <n v="0"/>
    <n v="0"/>
    <n v="0"/>
    <n v="192278"/>
    <s v=""/>
  </r>
  <r>
    <s v="107231584"/>
    <s v="IZ10-LSC1-EMB"/>
    <s v="20388176"/>
    <x v="5"/>
    <s v="PERDIDA DE TIEMPOS EN GRAPADORA"/>
    <s v="CERR NOTI KKMP NLIQ PREC"/>
    <s v="100"/>
    <s v="COORMTTO"/>
    <s v="ZAVE"/>
    <s v="Z17"/>
    <s v="IZ10"/>
    <s v="COORDI13"/>
    <s v="1202646066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26:00"/>
    <s v=""/>
    <s v=""/>
    <s v=""/>
    <s v=""/>
    <s v="24:00:00"/>
    <s v="14:00:00"/>
    <s v="08:00:00"/>
    <s v="04:46:40"/>
    <s v="00:00:00"/>
    <s v="23:20:00"/>
    <s v=""/>
    <s v="B"/>
    <s v=""/>
    <s v="PROPASOL S.A.S"/>
    <s v=""/>
    <s v=""/>
    <s v="IZCAPIEDRAHI"/>
    <s v=""/>
    <s v=""/>
    <s v="OR000107231584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4-06-28T00:00:00"/>
    <d v="2024-06-18T00:00:00"/>
    <d v="2024-06-18T00:00:00"/>
    <n v="210454"/>
    <n v="0"/>
    <m/>
    <m/>
    <d v="2024-06-28T00:00:00"/>
    <d v="2024-06-18T00:00:00"/>
    <m/>
    <d v="2024-06-28T00:00:00"/>
    <m/>
    <d v="2024-06-17T00:00:00"/>
    <d v="2024-07-30T00:00:00"/>
    <n v="0"/>
    <m/>
    <n v="0"/>
    <n v="0"/>
    <d v="2024-06-28T00:00:00"/>
    <s v="COP"/>
    <n v="0"/>
    <n v="0"/>
    <n v="0"/>
    <n v="210454"/>
    <s v=""/>
  </r>
  <r>
    <s v="107257552"/>
    <s v="IZ10-LSA1-FOR"/>
    <s v="FORM00002"/>
    <x v="6"/>
    <s v="CILINDRO SEGUIDOR NO ACCIONA"/>
    <s v="CERR NOTI KKMP NLIQ PREC"/>
    <s v="100"/>
    <s v="COORMTTO"/>
    <s v="ZAVE"/>
    <s v="Z17"/>
    <s v="IZ10"/>
    <s v="COORDI19"/>
    <s v="1202651158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07:00:00"/>
    <s v="06:00:00"/>
    <s v="06:53:09"/>
    <s v="00:00:00"/>
    <s v="12:25:56"/>
    <s v=""/>
    <s v="A"/>
    <s v=""/>
    <s v=""/>
    <s v=""/>
    <s v=""/>
    <s v="IZCAPIEDRAHI"/>
    <s v=""/>
    <s v=""/>
    <s v="OR00010725755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6-29T00:00:00"/>
    <d v="2024-06-26T00:00:00"/>
    <d v="2024-06-29T00:00:00"/>
    <n v="62202"/>
    <n v="0"/>
    <m/>
    <m/>
    <d v="2024-06-29T00:00:00"/>
    <d v="2024-06-26T00:00:00"/>
    <m/>
    <d v="2024-06-29T00:00:00"/>
    <m/>
    <d v="2024-06-26T00:00:00"/>
    <d v="2024-07-30T00:00:00"/>
    <n v="0"/>
    <m/>
    <n v="0"/>
    <n v="0"/>
    <d v="2024-06-29T00:00:00"/>
    <s v="COP"/>
    <n v="95661"/>
    <n v="0"/>
    <n v="95661"/>
    <n v="62202"/>
    <s v=""/>
  </r>
  <r>
    <s v="107237605"/>
    <s v="IZ10-LSA1-FOR"/>
    <s v="20388054"/>
    <x v="4"/>
    <s v="FALLO EN VENTILADOR"/>
    <s v="CERR NOTI KKMP NLIQ PREC"/>
    <s v="100"/>
    <s v="COORMTTO"/>
    <s v="ZAVE"/>
    <s v="Z17"/>
    <s v="IZ10"/>
    <s v="COORDI19"/>
    <s v="1202648026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0:40:00"/>
    <s v=""/>
    <s v=""/>
    <s v=""/>
    <s v=""/>
    <s v="24:00:00"/>
    <s v="06:25:00"/>
    <s v="06:00:00"/>
    <s v="12:17:37"/>
    <s v="00:00:00"/>
    <s v="10:15:00"/>
    <s v=""/>
    <s v="A"/>
    <s v=""/>
    <s v="Juan Neustadtel"/>
    <s v=""/>
    <s v=""/>
    <s v="IZCAPIEDRAHI"/>
    <s v=""/>
    <s v=""/>
    <s v="OR000107237605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6-21T00:00:00"/>
    <d v="2024-06-20T00:00:00"/>
    <d v="2024-06-20T00:00:00"/>
    <n v="191323"/>
    <n v="0"/>
    <m/>
    <m/>
    <d v="2024-06-20T00:00:00"/>
    <d v="2024-06-20T00:00:00"/>
    <m/>
    <d v="2024-06-20T00:00:00"/>
    <m/>
    <d v="2024-06-20T00:00:00"/>
    <d v="2024-07-25T00:00:00"/>
    <n v="0"/>
    <m/>
    <n v="0"/>
    <n v="0"/>
    <d v="2024-06-20T00:00:00"/>
    <s v="COP"/>
    <n v="191323"/>
    <n v="0"/>
    <n v="191323"/>
    <n v="191323"/>
    <s v=""/>
  </r>
  <r>
    <s v="106871287"/>
    <s v="IZ10-LSA1-FOR"/>
    <s v="FORM00002"/>
    <x v="6"/>
    <s v="MAQUINA NO EMBUTE"/>
    <s v="CERR NOTI KKMP NLIQ PREC"/>
    <s v="100"/>
    <s v="COORMTTO"/>
    <s v="ZAVE"/>
    <s v="Z17"/>
    <s v="IZ10"/>
    <s v="COORDI19"/>
    <s v="1202566837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9:45:00"/>
    <s v=""/>
    <s v=""/>
    <s v=""/>
    <s v=""/>
    <s v="24:00:00"/>
    <s v="08:15:00"/>
    <s v="06:00:00"/>
    <s v="13:10:09"/>
    <s v="00:00:00"/>
    <s v="09:00:00"/>
    <s v=""/>
    <s v="B"/>
    <s v=""/>
    <s v=""/>
    <s v=""/>
    <s v=""/>
    <s v="IZCAPIEDRAHI"/>
    <s v=""/>
    <s v=""/>
    <s v="OR00010687128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1-17T00:00:00"/>
    <d v="2024-01-17T00:00:00"/>
    <d v="2024-01-17T00:00:00"/>
    <n v="229588"/>
    <n v="0"/>
    <m/>
    <m/>
    <d v="2024-01-17T00:00:00"/>
    <d v="2024-01-17T00:00:00"/>
    <m/>
    <d v="2024-01-17T00:00:00"/>
    <m/>
    <d v="2024-01-17T00:00:00"/>
    <d v="2024-07-25T00:00:00"/>
    <n v="0"/>
    <m/>
    <n v="0"/>
    <n v="0"/>
    <d v="2024-01-17T00:00:00"/>
    <s v="COP"/>
    <n v="229588"/>
    <n v="0"/>
    <n v="229588"/>
    <n v="229588"/>
    <s v=""/>
  </r>
  <r>
    <s v="106796717"/>
    <s v="IZ10-LSA1-FOR"/>
    <s v="20425542"/>
    <x v="0"/>
    <s v="TORNILLOS DE EMBUTIDO PEGADOS"/>
    <s v="CERR NOTI KKMP NLIQ PREC"/>
    <s v="100"/>
    <s v="COORTU01"/>
    <s v="ZAVE"/>
    <s v="Z17"/>
    <s v="IZ10"/>
    <s v="COORDI19"/>
    <s v="1202555867"/>
    <s v="OEJE"/>
    <s v="50500309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8:00:00"/>
    <s v=""/>
    <s v=""/>
    <s v=""/>
    <s v=""/>
    <s v="24:00:00"/>
    <s v="14:00:00"/>
    <s v="05:59:00"/>
    <s v="03:05:02"/>
    <s v="00:00:00"/>
    <s v="07:00:00"/>
    <s v=""/>
    <s v="B"/>
    <s v=""/>
    <s v="Juan Neustadtel"/>
    <s v=""/>
    <s v=""/>
    <s v="ACMAGONZALEZ"/>
    <s v=""/>
    <s v=""/>
    <s v="OR00010679671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12-20T00:00:00"/>
    <d v="2023-12-19T00:00:00"/>
    <d v="2023-12-20T00:00:00"/>
    <n v="401968"/>
    <n v="0"/>
    <m/>
    <m/>
    <d v="2023-12-20T00:00:00"/>
    <d v="2023-12-19T00:00:00"/>
    <m/>
    <d v="2023-12-20T00:00:00"/>
    <d v="2023-12-19T00:00:00"/>
    <d v="2023-12-19T00:00:00"/>
    <d v="2023-12-31T00:00:00"/>
    <n v="0"/>
    <m/>
    <n v="0"/>
    <n v="0"/>
    <d v="2023-12-20T00:00:00"/>
    <s v="COP"/>
    <n v="0"/>
    <n v="0"/>
    <n v="0"/>
    <n v="401968"/>
    <s v=""/>
  </r>
  <r>
    <s v="106774243"/>
    <s v="IZ10-LSA1-FOR"/>
    <s v="20388054"/>
    <x v="4"/>
    <s v="VALVULA ROTATIVA NO ACCIONA"/>
    <s v="CERR NOTI KKMP NLIQ PREC"/>
    <s v="100"/>
    <s v="COORMTTO"/>
    <s v="ZAVE"/>
    <s v="Z17"/>
    <s v="IZ10"/>
    <s v="COORDI19"/>
    <s v="1202551686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0:40:00"/>
    <s v=""/>
    <s v=""/>
    <s v=""/>
    <s v=""/>
    <s v="24:00:00"/>
    <s v="20:40:00"/>
    <s v="20:00:00"/>
    <s v="20:54:39"/>
    <s v="00:00:00"/>
    <s v="20:00:00"/>
    <s v=""/>
    <s v="B"/>
    <s v=""/>
    <s v="Juan Neustadtel"/>
    <s v=""/>
    <s v=""/>
    <s v="ACMAGONZALEZ"/>
    <s v=""/>
    <s v=""/>
    <s v="OR00010677424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12-07T00:00:00"/>
    <d v="2023-12-07T00:00:00"/>
    <d v="2023-12-07T00:00:00"/>
    <n v="67029"/>
    <n v="0"/>
    <m/>
    <m/>
    <d v="2023-12-07T00:00:00"/>
    <d v="2023-12-07T00:00:00"/>
    <m/>
    <d v="2023-12-07T00:00:00"/>
    <m/>
    <d v="2023-12-07T00:00:00"/>
    <d v="2023-12-31T00:00:00"/>
    <n v="0"/>
    <m/>
    <n v="0"/>
    <n v="0"/>
    <d v="2023-12-07T00:00:00"/>
    <s v="COP"/>
    <n v="70345"/>
    <n v="0"/>
    <n v="70345"/>
    <n v="67029"/>
    <s v=""/>
  </r>
  <r>
    <s v="106767636"/>
    <s v="IZ10-LSC1-EMB"/>
    <s v="20388176"/>
    <x v="5"/>
    <s v="FALLO DE ENTRADA Y SALIDA DE MODULOS"/>
    <s v="CERR NOTI KKMP NLIQ PREC"/>
    <s v="100"/>
    <s v="COORMTTO"/>
    <s v="ZAVE"/>
    <s v="Z17"/>
    <s v="IZ10"/>
    <s v="COORDI16"/>
    <s v="1202549833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9:20:00"/>
    <s v=""/>
    <s v=""/>
    <s v=""/>
    <s v=""/>
    <s v="24:00:00"/>
    <s v="06:38:00"/>
    <s v="06:00:00"/>
    <s v="21:34:25"/>
    <s v="00:00:00"/>
    <s v="19:00:00"/>
    <s v=""/>
    <s v="B"/>
    <s v=""/>
    <s v="PROPASOL S.A.S"/>
    <s v=""/>
    <s v=""/>
    <s v="ACMAGONZALEZ"/>
    <s v=""/>
    <s v=""/>
    <s v="OR000106767636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12-04T00:00:00"/>
    <d v="2023-12-04T00:00:00"/>
    <d v="2023-12-04T00:00:00"/>
    <n v="60295"/>
    <n v="0"/>
    <m/>
    <m/>
    <d v="2023-12-04T00:00:00"/>
    <d v="2023-12-04T00:00:00"/>
    <m/>
    <d v="2023-12-04T00:00:00"/>
    <m/>
    <d v="2023-12-04T00:00:00"/>
    <d v="2023-12-31T00:00:00"/>
    <n v="0"/>
    <m/>
    <n v="0"/>
    <n v="0"/>
    <d v="2023-12-04T00:00:00"/>
    <s v="COP"/>
    <n v="60295"/>
    <n v="0"/>
    <n v="60295"/>
    <n v="60295"/>
    <s v=""/>
  </r>
  <r>
    <s v="106767635"/>
    <s v="IZ10-LJA1-EMP-EMP2"/>
    <s v="20183406"/>
    <x v="1"/>
    <s v="TEMPERATURA DE SELLADO ELEVADA"/>
    <s v="CERR NOTI KKMP NLIQ PREC"/>
    <s v="100"/>
    <s v="ELECTINT"/>
    <s v="ZAVE"/>
    <s v="Z17"/>
    <s v="IZ10"/>
    <s v="COORDI19"/>
    <s v="1202549692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4:30:00"/>
    <s v=""/>
    <s v=""/>
    <s v=""/>
    <s v=""/>
    <s v="24:00:00"/>
    <s v="14:30:00"/>
    <s v="14:00:00"/>
    <s v="21:23:46"/>
    <s v="00:00:00"/>
    <s v="14:00:00"/>
    <s v=""/>
    <s v="B"/>
    <s v=""/>
    <s v="Juan Nustadtel"/>
    <s v=""/>
    <s v=""/>
    <s v="ACMAGONZALEZ"/>
    <s v=""/>
    <s v=""/>
    <s v="OR00010676763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12-04T00:00:00"/>
    <d v="2023-12-04T00:00:00"/>
    <d v="2023-12-04T00:00:00"/>
    <n v="150738"/>
    <n v="0"/>
    <m/>
    <m/>
    <d v="2023-12-04T00:00:00"/>
    <d v="2023-12-04T00:00:00"/>
    <m/>
    <d v="2023-12-04T00:00:00"/>
    <m/>
    <d v="2023-12-04T00:00:00"/>
    <d v="2023-12-31T00:00:00"/>
    <n v="0"/>
    <m/>
    <n v="0"/>
    <n v="0"/>
    <d v="2023-12-04T00:00:00"/>
    <s v="COP"/>
    <n v="150738"/>
    <n v="0"/>
    <n v="150738"/>
    <n v="150738"/>
    <s v=""/>
  </r>
  <r>
    <s v="106766602"/>
    <s v="IZ10-LSA1-FOR"/>
    <s v="20388054"/>
    <x v="4"/>
    <s v="Vemag no esta referenciando"/>
    <s v="CERR NOTI KKMP NLIQ PREC"/>
    <s v="100"/>
    <s v="COORTU03"/>
    <s v="ZAVE"/>
    <s v="Z17"/>
    <s v="IZ10"/>
    <s v="COORDI13"/>
    <s v="1202549169"/>
    <s v="OEJE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1:30:00"/>
    <s v=""/>
    <s v=""/>
    <s v=""/>
    <s v=""/>
    <s v="24:00:00"/>
    <s v="06:00:00"/>
    <s v="06:00:00"/>
    <s v="05:27:21"/>
    <s v="00:00:00"/>
    <s v="01:00:00"/>
    <s v=""/>
    <s v="B"/>
    <s v=""/>
    <s v="Juan Neustadtel"/>
    <s v=""/>
    <s v=""/>
    <s v="ACMAGONZALEZ"/>
    <s v=""/>
    <s v=""/>
    <s v="OR000106766602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12-04T00:00:00"/>
    <d v="2023-12-04T00:00:00"/>
    <d v="2023-12-04T00:00:00"/>
    <n v="100492"/>
    <n v="0"/>
    <m/>
    <m/>
    <d v="2023-12-04T00:00:00"/>
    <d v="2023-12-04T00:00:00"/>
    <m/>
    <d v="2023-12-04T00:00:00"/>
    <d v="2023-12-04T00:00:00"/>
    <d v="2023-12-04T00:00:00"/>
    <d v="2023-12-31T00:00:00"/>
    <n v="0"/>
    <m/>
    <n v="0"/>
    <n v="0"/>
    <d v="2023-12-04T00:00:00"/>
    <s v="COP"/>
    <n v="0"/>
    <n v="0"/>
    <n v="0"/>
    <n v="100492"/>
    <s v=""/>
  </r>
  <r>
    <s v="106756232"/>
    <s v="IZ10-LSA1-FOR"/>
    <s v="FORM00001"/>
    <x v="3"/>
    <s v="fallo bomba dosificadora embu Nl schas"/>
    <s v="CERR NOTI KKMP NLIQ PREC"/>
    <s v="100"/>
    <s v="COORTU03"/>
    <s v="ZAVE"/>
    <s v="Z17"/>
    <s v="IZ10"/>
    <s v="COORDI13"/>
    <s v="1202546859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4:20:00"/>
    <s v=""/>
    <s v=""/>
    <s v=""/>
    <s v=""/>
    <s v="24:00:00"/>
    <s v="14:00:00"/>
    <s v="06:00:00"/>
    <s v="05:50:47"/>
    <s v="00:00:00"/>
    <s v="01:50:00"/>
    <s v=""/>
    <s v="B"/>
    <s v=""/>
    <s v=""/>
    <s v=""/>
    <s v=""/>
    <s v="ACMAGONZALEZ"/>
    <s v=""/>
    <s v=""/>
    <s v="OR000106756232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11-28T00:00:00"/>
    <d v="2023-11-28T00:00:00"/>
    <d v="2023-11-28T00:00:00"/>
    <n v="840363"/>
    <n v="0"/>
    <m/>
    <m/>
    <d v="2023-11-28T00:00:00"/>
    <d v="2023-11-28T00:00:00"/>
    <m/>
    <d v="2023-11-28T00:00:00"/>
    <d v="2023-11-28T00:00:00"/>
    <d v="2023-11-28T00:00:00"/>
    <d v="2023-12-31T00:00:00"/>
    <n v="0"/>
    <m/>
    <n v="0"/>
    <n v="0"/>
    <d v="2023-11-28T00:00:00"/>
    <s v="COP"/>
    <n v="0"/>
    <n v="0"/>
    <n v="0"/>
    <n v="840363"/>
    <s v=""/>
  </r>
  <r>
    <s v="106756219"/>
    <s v="IZ10-LSC1-EMB"/>
    <s v="20388176"/>
    <x v="5"/>
    <s v="GRAPADORA FCA120 FALLO MODULO ENTRADA"/>
    <s v="CERR NOTI KKMP NLIQ PREC"/>
    <s v="100"/>
    <s v="COORTU03"/>
    <s v="ZAVE"/>
    <s v="Z17"/>
    <s v="IZ10"/>
    <s v="COORDI13"/>
    <s v="1202546817"/>
    <s v="OEJE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15:00"/>
    <s v=""/>
    <s v=""/>
    <s v=""/>
    <s v=""/>
    <s v="24:00:00"/>
    <s v="06:00:00"/>
    <s v="06:00:00"/>
    <s v="03:53:00"/>
    <s v="00:00:00"/>
    <s v="23:15:00"/>
    <s v=""/>
    <s v="B"/>
    <s v=""/>
    <s v="PROPASOL S.A.S"/>
    <s v=""/>
    <s v=""/>
    <s v="ACMAGONZALEZ"/>
    <s v=""/>
    <s v=""/>
    <s v="OR000106756219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11-28T00:00:00"/>
    <d v="2023-11-28T00:00:00"/>
    <d v="2023-11-28T00:00:00"/>
    <n v="200984"/>
    <n v="0"/>
    <m/>
    <m/>
    <d v="2023-11-28T00:00:00"/>
    <d v="2023-11-27T00:00:00"/>
    <m/>
    <d v="2023-11-28T00:00:00"/>
    <d v="2023-11-28T00:00:00"/>
    <d v="2023-11-27T00:00:00"/>
    <d v="2023-12-31T00:00:00"/>
    <n v="0"/>
    <m/>
    <n v="0"/>
    <n v="0"/>
    <d v="2023-11-28T00:00:00"/>
    <s v="COP"/>
    <n v="0"/>
    <n v="0"/>
    <n v="0"/>
    <n v="200984"/>
    <s v=""/>
  </r>
  <r>
    <s v="106752610"/>
    <s v="IZ10-LSA1-FOR"/>
    <s v="FORM00001"/>
    <x v="3"/>
    <s v="Problemas variador bomba dosificadora NL"/>
    <s v="CERR NOTI KKMP NLIQ PREC"/>
    <s v="100"/>
    <s v="COORTU03"/>
    <s v="ZAVE"/>
    <s v="Z17"/>
    <s v="IZ10"/>
    <s v="COORDI13"/>
    <s v="1202546313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3:49:54"/>
    <s v=""/>
    <s v=""/>
    <s v=""/>
    <s v=""/>
    <s v="24:00:00"/>
    <s v="06:00:00"/>
    <s v="06:00:00"/>
    <s v="05:39:58"/>
    <s v="00:00:00"/>
    <s v="03:39:54"/>
    <s v=""/>
    <s v="B"/>
    <s v=""/>
    <s v=""/>
    <s v=""/>
    <s v=""/>
    <s v="ACMAGONZALEZ"/>
    <s v=""/>
    <s v=""/>
    <s v="OR00010675261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11-27T00:00:00"/>
    <d v="2023-11-27T00:00:00"/>
    <d v="2023-11-27T00:00:00"/>
    <n v="57144"/>
    <n v="0"/>
    <m/>
    <m/>
    <d v="2023-11-27T00:00:00"/>
    <d v="2023-11-27T00:00:00"/>
    <m/>
    <d v="2023-11-27T00:00:00"/>
    <d v="2023-11-27T00:00:00"/>
    <d v="2023-11-27T00:00:00"/>
    <d v="2023-12-31T00:00:00"/>
    <n v="0"/>
    <m/>
    <n v="0"/>
    <n v="0"/>
    <d v="2023-11-27T00:00:00"/>
    <s v="COP"/>
    <n v="0"/>
    <n v="0"/>
    <n v="0"/>
    <n v="57144"/>
    <s v=""/>
  </r>
  <r>
    <s v="106746948"/>
    <s v="IZ10-LJA1-EMP-EMP2"/>
    <s v="20183406"/>
    <x v="1"/>
    <s v="DESAJUSTE TROQUELES GENERA REBABA PAQUET"/>
    <s v="CERR NOTI KKMP NLIQ PREC"/>
    <s v="100"/>
    <s v="COORMTTO"/>
    <s v="ZAVE"/>
    <s v="Z17"/>
    <s v="IZ10"/>
    <s v="COORDP06"/>
    <s v="1202544605"/>
    <s v="OK  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10:00:00"/>
    <s v="08:00:00"/>
    <s v="15:12:42"/>
    <s v="00:00:00"/>
    <s v="08:00:00"/>
    <s v=""/>
    <s v="B"/>
    <s v=""/>
    <s v="Juan Nustadtel"/>
    <s v=""/>
    <s v=""/>
    <s v="ACMAGONZALEZ"/>
    <s v=""/>
    <s v=""/>
    <s v="OR000106746948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1-23T00:00:00"/>
    <d v="2023-11-23T00:00:00"/>
    <d v="2023-11-23T00:00:00"/>
    <n v="200984"/>
    <n v="0"/>
    <m/>
    <m/>
    <d v="2023-12-13T00:00:00"/>
    <d v="2023-11-22T00:00:00"/>
    <m/>
    <d v="2023-12-13T00:00:00"/>
    <m/>
    <d v="2023-11-23T00:00:00"/>
    <d v="2023-12-31T00:00:00"/>
    <n v="0"/>
    <m/>
    <n v="0"/>
    <n v="0"/>
    <d v="2023-11-23T00:00:00"/>
    <s v="COP"/>
    <n v="0"/>
    <n v="0"/>
    <n v="0"/>
    <n v="200984"/>
    <s v=""/>
  </r>
  <r>
    <s v="106736062"/>
    <s v="IZ10-LSA1-FOR"/>
    <s v="20388054"/>
    <x v="4"/>
    <s v="Problemas voltaje de variador- vemag"/>
    <s v="CERR NOTI KKMP NLIQ PREC"/>
    <s v="100"/>
    <s v="COORTU03"/>
    <s v="ZAVE"/>
    <s v="Z17"/>
    <s v="IZ10"/>
    <s v="COORDI13"/>
    <s v="1202542434"/>
    <s v="OEJE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40:00"/>
    <s v=""/>
    <s v=""/>
    <s v=""/>
    <s v=""/>
    <s v="24:00:00"/>
    <s v="06:00:00"/>
    <s v="06:00:00"/>
    <s v="05:54:36"/>
    <s v="00:00:00"/>
    <s v="05:23:55"/>
    <s v=""/>
    <s v="B"/>
    <s v=""/>
    <s v="Juan Neustadtel"/>
    <s v=""/>
    <s v=""/>
    <s v="ACMAGONZALEZ"/>
    <s v=""/>
    <s v=""/>
    <s v="OR000106736062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11-18T00:00:00"/>
    <d v="2023-11-18T00:00:00"/>
    <d v="2023-11-18T00:00:00"/>
    <n v="54265"/>
    <n v="0"/>
    <m/>
    <m/>
    <d v="2023-11-18T00:00:00"/>
    <d v="2023-11-18T00:00:00"/>
    <m/>
    <d v="2023-11-18T00:00:00"/>
    <d v="2023-11-18T00:00:00"/>
    <d v="2023-11-18T00:00:00"/>
    <d v="2023-12-31T00:00:00"/>
    <n v="0"/>
    <m/>
    <n v="0"/>
    <n v="0"/>
    <d v="2023-11-18T00:00:00"/>
    <s v="COP"/>
    <n v="0"/>
    <n v="0"/>
    <n v="0"/>
    <n v="54265"/>
    <s v=""/>
  </r>
  <r>
    <s v="106727044"/>
    <s v="IZ10-LSA1-EMP"/>
    <s v="EMPA00039"/>
    <x v="7"/>
    <s v="EMPA00039 FALLO ESPESORES RESIDUALES"/>
    <s v="CERR NOTI KKMP NLIQ PREC"/>
    <s v="100"/>
    <s v="COORTU03"/>
    <s v="ZAVE"/>
    <s v="Z17"/>
    <s v="IZ10"/>
    <s v="COORDI13"/>
    <s v="1202539871"/>
    <s v="OEJE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3:30:00"/>
    <s v=""/>
    <s v=""/>
    <s v=""/>
    <s v=""/>
    <s v="24:00:00"/>
    <s v="06:00:00"/>
    <s v="06:00:00"/>
    <s v="05:04:35"/>
    <s v="00:00:00"/>
    <s v="01:10:00"/>
    <s v=""/>
    <s v="A"/>
    <s v=""/>
    <s v=""/>
    <s v=""/>
    <s v=""/>
    <s v="ACMAGONZALEZ"/>
    <s v=""/>
    <s v=""/>
    <s v="OR000106727044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11-14T00:00:00"/>
    <d v="2023-11-14T00:00:00"/>
    <d v="2023-11-14T00:00:00"/>
    <n v="936586"/>
    <n v="0"/>
    <m/>
    <m/>
    <d v="2023-11-14T00:00:00"/>
    <d v="2023-11-14T00:00:00"/>
    <m/>
    <d v="2023-11-14T00:00:00"/>
    <d v="2023-11-14T00:00:00"/>
    <d v="2023-11-14T00:00:00"/>
    <d v="2023-12-31T00:00:00"/>
    <n v="0"/>
    <m/>
    <n v="0"/>
    <n v="0"/>
    <d v="2023-11-14T00:00:00"/>
    <s v="COP"/>
    <n v="0"/>
    <n v="0"/>
    <n v="0"/>
    <n v="936586"/>
    <s v=""/>
  </r>
  <r>
    <s v="106892020"/>
    <s v="IZ10-LSA1-FOR"/>
    <s v="FORM00002"/>
    <x v="6"/>
    <s v="FORM00002 PROBLEMA EN MORDAZA"/>
    <s v="CERR NOTI KKMP NLIQ PREC"/>
    <s v="100"/>
    <s v="COORTU02"/>
    <s v="ZAVE"/>
    <s v="Z17"/>
    <s v="IZ10"/>
    <s v="COORDI13"/>
    <s v="1202571459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6:00:00"/>
    <s v="06:00:00"/>
    <s v="05:31:21"/>
    <s v="00:00:00"/>
    <s v="05:30:00"/>
    <s v=""/>
    <s v="B"/>
    <s v=""/>
    <s v=""/>
    <s v=""/>
    <s v=""/>
    <s v="IZCAPIEDRAHI"/>
    <s v=""/>
    <s v=""/>
    <s v="OR000106892020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4-01-26T00:00:00"/>
    <d v="2024-01-25T00:00:00"/>
    <d v="2024-01-25T00:00:00"/>
    <n v="47831"/>
    <n v="0"/>
    <m/>
    <m/>
    <d v="2024-01-25T00:00:00"/>
    <d v="2024-01-25T00:00:00"/>
    <m/>
    <d v="2024-01-26T00:00:00"/>
    <m/>
    <d v="2024-01-25T00:00:00"/>
    <d v="2024-07-25T00:00:00"/>
    <n v="0"/>
    <m/>
    <n v="0"/>
    <n v="0"/>
    <d v="2024-01-26T00:00:00"/>
    <s v="COP"/>
    <n v="0"/>
    <n v="0"/>
    <n v="0"/>
    <n v="47831"/>
    <s v=""/>
  </r>
  <r>
    <s v="107056137"/>
    <s v="IZ10-LSA1-FOR"/>
    <s v="FORM00002"/>
    <x v="6"/>
    <s v="FALLA CON EL TUBO SEGUIDOR"/>
    <s v="CERR NOTI KKMP NLIQ PREC"/>
    <s v="100"/>
    <s v="COORMTTO"/>
    <s v="ZAVE"/>
    <s v="Z17"/>
    <s v="IZ10"/>
    <s v="COORDI19"/>
    <s v="1202601996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34:17"/>
    <s v="06:00:00"/>
    <s v="13:03:52"/>
    <s v="00:00:00"/>
    <s v="06:00:00"/>
    <s v=""/>
    <s v="B"/>
    <s v=""/>
    <s v=""/>
    <s v=""/>
    <s v=""/>
    <s v="IZCAPIEDRAHI"/>
    <s v=""/>
    <s v=""/>
    <s v="OR00010705613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4-06T00:00:00"/>
    <d v="2024-03-23T00:00:00"/>
    <d v="2024-04-06T00:00:00"/>
    <n v="16731"/>
    <n v="0"/>
    <m/>
    <m/>
    <d v="2024-04-06T00:00:00"/>
    <d v="2024-03-23T00:00:00"/>
    <m/>
    <d v="2024-04-06T00:00:00"/>
    <m/>
    <d v="2024-03-23T00:00:00"/>
    <d v="2024-07-25T00:00:00"/>
    <n v="0"/>
    <m/>
    <n v="0"/>
    <n v="0"/>
    <d v="2024-04-06T00:00:00"/>
    <s v="COP"/>
    <n v="16731"/>
    <n v="0"/>
    <n v="16731"/>
    <n v="16731"/>
    <s v=""/>
  </r>
  <r>
    <s v="107050573"/>
    <s v="IZ10-LSA1-EMP"/>
    <s v="EMPA00039"/>
    <x v="7"/>
    <s v="BLOQUEO VARIADOR PORTABOBINA INFERIOR"/>
    <s v="CERR NOTI KKMP NLIQ PREC"/>
    <s v="100"/>
    <s v="MTTOLSA1"/>
    <s v="ZAVE"/>
    <s v="Z17"/>
    <s v="IZ10"/>
    <s v="COORDI16"/>
    <s v="1202605994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4:40:00"/>
    <s v=""/>
    <s v=""/>
    <s v=""/>
    <s v=""/>
    <s v="24:00:00"/>
    <s v="04:40:00"/>
    <s v="04:00:00"/>
    <s v="04:40:00"/>
    <s v="00:00:00"/>
    <s v="04:00:00"/>
    <s v=""/>
    <s v="A"/>
    <s v=""/>
    <s v=""/>
    <s v=""/>
    <s v=""/>
    <s v="EXIZACMERINO"/>
    <s v=""/>
    <s v=""/>
    <s v="OR000107050573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4-04-04T00:00:00"/>
    <d v="2024-04-04T00:00:00"/>
    <d v="2024-04-04T00:00:00"/>
    <n v="256370"/>
    <n v="0"/>
    <m/>
    <m/>
    <d v="2024-05-07T00:00:00"/>
    <d v="2024-04-04T00:00:00"/>
    <m/>
    <d v="2024-05-07T00:00:00"/>
    <m/>
    <d v="2024-04-04T00:00:00"/>
    <d v="2024-08-06T00:00:00"/>
    <n v="0"/>
    <m/>
    <n v="0"/>
    <n v="0"/>
    <d v="2024-04-04T00:00:00"/>
    <s v="COP"/>
    <n v="0"/>
    <n v="0"/>
    <n v="0"/>
    <n v="256370"/>
    <s v=""/>
  </r>
  <r>
    <s v="107026940"/>
    <s v="IZ10-LSA1-EMP"/>
    <s v="EMPA00005"/>
    <x v="9"/>
    <s v="CORDON SILICONADO DEFECTUOSO"/>
    <s v="CERR NOTI KKMP NLIQ PREC"/>
    <s v="100"/>
    <s v="COORMTTO"/>
    <s v="ZAVE"/>
    <s v="Z17"/>
    <s v="IZ10"/>
    <s v="COORDI19"/>
    <s v="1202601562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3:15:00"/>
    <s v=""/>
    <s v=""/>
    <s v=""/>
    <s v=""/>
    <s v="24:00:00"/>
    <s v="06:42:00"/>
    <s v="06:00:00"/>
    <s v="13:45:02"/>
    <s v="00:00:00"/>
    <s v="12:30:00"/>
    <s v=""/>
    <s v="B"/>
    <s v=""/>
    <s v=""/>
    <s v=""/>
    <s v=""/>
    <s v="IZCAPIEDRAHI"/>
    <s v=""/>
    <s v=""/>
    <s v="OR000107026940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4-03-22T00:00:00"/>
    <d v="2024-03-22T00:00:00"/>
    <d v="2024-03-22T00:00:00"/>
    <n v="66962"/>
    <n v="0"/>
    <m/>
    <m/>
    <d v="2024-03-22T00:00:00"/>
    <d v="2024-03-22T00:00:00"/>
    <m/>
    <d v="2024-03-22T00:00:00"/>
    <m/>
    <d v="2024-03-22T00:00:00"/>
    <d v="2024-07-25T00:00:00"/>
    <n v="0"/>
    <m/>
    <n v="0"/>
    <n v="0"/>
    <d v="2024-03-22T00:00:00"/>
    <s v="COP"/>
    <n v="66962"/>
    <n v="0"/>
    <n v="66962"/>
    <n v="66962"/>
    <s v=""/>
  </r>
  <r>
    <s v="106991258"/>
    <s v="IZ10-LJA1-EMP-EMP2"/>
    <s v="20183406"/>
    <x v="1"/>
    <s v="FISURA EN CONTORNO DE SELLADO"/>
    <s v="CERR NOTI KKMP NLIQ PREC"/>
    <s v="100"/>
    <s v="COORTU02"/>
    <s v="ZAVE"/>
    <s v="Z17"/>
    <s v="IZ10"/>
    <s v="COORDI13"/>
    <s v="1202588721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1:30:00"/>
    <s v=""/>
    <s v=""/>
    <s v=""/>
    <s v=""/>
    <s v="24:00:00"/>
    <s v="14:00:00"/>
    <s v="06:00:00"/>
    <s v="20:33:57"/>
    <s v="00:00:00"/>
    <s v="20:41:00"/>
    <s v=""/>
    <s v="B"/>
    <s v=""/>
    <s v="Juan Nustadtel"/>
    <s v=""/>
    <s v=""/>
    <s v="IZCAPIEDRAHI"/>
    <s v=""/>
    <s v=""/>
    <s v="OR000106991258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4-03-05T00:00:00"/>
    <d v="2024-02-28T00:00:00"/>
    <d v="2024-03-05T00:00:00"/>
    <n v="156885"/>
    <n v="0"/>
    <m/>
    <m/>
    <d v="2024-03-05T00:00:00"/>
    <d v="2024-02-28T00:00:00"/>
    <m/>
    <d v="2024-03-05T00:00:00"/>
    <d v="2024-02-28T00:00:00"/>
    <d v="2024-02-28T00:00:00"/>
    <d v="2024-07-25T00:00:00"/>
    <n v="0"/>
    <m/>
    <n v="0"/>
    <n v="0"/>
    <d v="2024-03-05T00:00:00"/>
    <s v="COP"/>
    <n v="0"/>
    <n v="0"/>
    <n v="0"/>
    <n v="156885"/>
    <s v=""/>
  </r>
  <r>
    <s v="106985491"/>
    <s v="IZ10-LSA1-FOR"/>
    <s v="FORM00001"/>
    <x v="3"/>
    <s v="PROBLEMAS EN MORDAZA"/>
    <s v="CERR NOTI KKMP NLIQ PREC"/>
    <s v="100"/>
    <s v="COORMTTO"/>
    <s v="ZAVE"/>
    <s v="Z17"/>
    <s v="IZ10"/>
    <s v="COORDI19"/>
    <s v="1202589970"/>
    <s v="OK   NPSP"/>
    <s v="505001267"/>
    <s v=""/>
    <s v="EXIZACMERINO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14:00:00"/>
    <s v="06:00:00"/>
    <s v="05:33:00"/>
    <s v="00:00:00"/>
    <s v="04:20:00"/>
    <s v=""/>
    <s v="B"/>
    <s v=""/>
    <s v=""/>
    <s v=""/>
    <s v=""/>
    <s v="IZCAPIEDRAHI"/>
    <s v=""/>
    <s v=""/>
    <s v="OR000106985491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3-02T00:00:00"/>
    <d v="2024-03-02T00:00:00"/>
    <d v="2024-03-02T00:00:00"/>
    <n v="342881"/>
    <n v="0"/>
    <m/>
    <m/>
    <d v="2024-03-02T00:00:00"/>
    <d v="2024-03-02T00:00:00"/>
    <m/>
    <d v="2024-03-02T00:00:00"/>
    <m/>
    <d v="2024-03-02T00:00:00"/>
    <d v="2024-07-25T00:00:00"/>
    <n v="0"/>
    <m/>
    <n v="0"/>
    <n v="0"/>
    <d v="2024-03-02T00:00:00"/>
    <s v="COP"/>
    <n v="0"/>
    <n v="0"/>
    <n v="0"/>
    <n v="342881"/>
    <s v=""/>
  </r>
  <r>
    <s v="106977335"/>
    <s v="IZ10-LJA1-EMP-EMP2"/>
    <s v="20183406"/>
    <x v="1"/>
    <s v="TROQUELES DESALINEADOS"/>
    <s v="CERR NOTI KKMP NLIQ PREC"/>
    <s v="100"/>
    <s v="COORMTTO"/>
    <s v="ZAVE"/>
    <s v="Z17"/>
    <s v="IZ10"/>
    <s v="COORDI13"/>
    <s v="120258670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10:00:00"/>
    <s v="06:00:00"/>
    <s v="06:54:42"/>
    <s v="00:00:00"/>
    <s v="12:00:00"/>
    <s v=""/>
    <s v="B"/>
    <s v=""/>
    <s v="Juan Nustadtel"/>
    <s v=""/>
    <s v=""/>
    <s v="IZCAPIEDRAHI"/>
    <s v=""/>
    <s v=""/>
    <s v="OR00010697733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28T00:00:00"/>
    <d v="2024-02-25T00:00:00"/>
    <d v="2024-02-28T00:00:00"/>
    <n v="382644"/>
    <n v="0"/>
    <m/>
    <m/>
    <d v="2024-02-28T00:00:00"/>
    <d v="2024-02-24T00:00:00"/>
    <m/>
    <d v="2024-02-28T00:00:00"/>
    <m/>
    <d v="2024-02-24T00:00:00"/>
    <d v="2024-07-25T00:00:00"/>
    <n v="0"/>
    <m/>
    <n v="0"/>
    <n v="0"/>
    <d v="2024-02-28T00:00:00"/>
    <s v="COP"/>
    <n v="382644"/>
    <n v="0"/>
    <n v="382644"/>
    <n v="382644"/>
    <s v=""/>
  </r>
  <r>
    <s v="106976224"/>
    <s v="IZ10-LJA1-EMP-EMP2"/>
    <s v="20183406"/>
    <x v="1"/>
    <s v="FISURA PAQUETE RF: 230 RIGIDO-RIGIDO"/>
    <s v="CERR NOTI KKMP NLIQ PREC"/>
    <s v="100"/>
    <s v="COORTU02"/>
    <s v="ZAVE"/>
    <s v="Z17"/>
    <s v="IZ10"/>
    <s v="COORDI13"/>
    <s v="1202588137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15:00"/>
    <s v=""/>
    <s v=""/>
    <s v=""/>
    <s v=""/>
    <s v="24:00:00"/>
    <s v="06:00:00"/>
    <s v="06:00:00"/>
    <s v="20:12:16"/>
    <s v="00:00:00"/>
    <s v="15:00:13"/>
    <s v=""/>
    <s v="B"/>
    <s v=""/>
    <s v="Juan Nustadtel"/>
    <s v=""/>
    <s v=""/>
    <s v="IZCAPIEDRAHI"/>
    <s v=""/>
    <s v=""/>
    <s v="OR000106976224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27T00:00:00"/>
    <d v="2024-02-27T00:00:00"/>
    <d v="2024-02-27T00:00:00"/>
    <n v="502221"/>
    <n v="0"/>
    <m/>
    <m/>
    <d v="2024-02-27T00:00:00"/>
    <d v="2024-02-27T00:00:00"/>
    <m/>
    <d v="2024-03-01T00:00:00"/>
    <d v="2024-02-27T00:00:00"/>
    <d v="2024-02-27T00:00:00"/>
    <d v="2024-07-25T00:00:00"/>
    <n v="0"/>
    <m/>
    <n v="0"/>
    <n v="0"/>
    <d v="2024-02-27T00:00:00"/>
    <s v="COP"/>
    <n v="0"/>
    <n v="0"/>
    <n v="0"/>
    <n v="502221"/>
    <s v=""/>
  </r>
  <r>
    <s v="106958156"/>
    <s v="IZ10-LJA1-EMP-EMP2"/>
    <s v="20183406"/>
    <x v="1"/>
    <s v="PROBLEMAS CORTE LONGITUDINAL CRISTALIZAD"/>
    <s v="CERR NOTI KKMP NLIQ PREC"/>
    <s v="100"/>
    <s v="COORMTTO"/>
    <s v="ZAVE"/>
    <s v="Z17"/>
    <s v="IZ10"/>
    <s v="COORDI16"/>
    <s v="1202584680"/>
    <s v="OK  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20:00"/>
    <s v=""/>
    <s v=""/>
    <s v=""/>
    <s v=""/>
    <s v="24:00:00"/>
    <s v="06:00:00"/>
    <s v="06:00:00"/>
    <s v="04:54:13"/>
    <s v="00:00:00"/>
    <s v="06:00:00"/>
    <s v=""/>
    <s v="B"/>
    <s v=""/>
    <s v="Juan Nustadtel"/>
    <s v=""/>
    <s v=""/>
    <s v="IZCAPIEDRAHI"/>
    <s v=""/>
    <s v=""/>
    <s v="OR000106958156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4-02-22T00:00:00"/>
    <d v="2024-02-21T00:00:00"/>
    <d v="2024-02-21T00:00:00"/>
    <n v="128185"/>
    <n v="0"/>
    <m/>
    <m/>
    <d v="2024-02-22T00:00:00"/>
    <d v="2024-02-21T00:00:00"/>
    <m/>
    <d v="2024-02-22T00:00:00"/>
    <m/>
    <d v="2024-02-21T00:00:00"/>
    <d v="2024-07-25T00:00:00"/>
    <n v="0"/>
    <m/>
    <n v="0"/>
    <n v="0"/>
    <d v="2024-02-22T00:00:00"/>
    <s v="COP"/>
    <n v="0"/>
    <n v="0"/>
    <n v="0"/>
    <n v="128185"/>
    <s v=""/>
  </r>
  <r>
    <s v="106935427"/>
    <s v="IZ10-LSA1-FOR"/>
    <s v="FORM00002"/>
    <x v="6"/>
    <s v="Fractura de racor"/>
    <s v="CERR NOTI KKMP NLIQ PREC"/>
    <s v="100"/>
    <s v="COORTU02"/>
    <s v="ZAVE"/>
    <s v="Z17"/>
    <s v="IZ10"/>
    <s v="COORDI13"/>
    <s v="1202580065"/>
    <s v="OK   NPSP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30:00"/>
    <s v=""/>
    <s v=""/>
    <s v=""/>
    <s v=""/>
    <s v="24:00:00"/>
    <s v="14:00:00"/>
    <s v="14:00:00"/>
    <s v="04:50:41"/>
    <s v="00:00:00"/>
    <s v="14:00:00"/>
    <s v=""/>
    <s v="B"/>
    <s v=""/>
    <s v=""/>
    <s v=""/>
    <s v=""/>
    <s v="IZCAPIEDRAHI"/>
    <s v=""/>
    <s v=""/>
    <s v="OR000106935427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4-02-12T00:00:00"/>
    <d v="2024-02-12T00:00:00"/>
    <d v="2024-02-12T00:00:00"/>
    <n v="47831"/>
    <n v="0"/>
    <m/>
    <m/>
    <d v="2024-02-12T00:00:00"/>
    <d v="2024-02-12T00:00:00"/>
    <m/>
    <d v="2024-02-13T00:00:00"/>
    <d v="2024-02-12T00:00:00"/>
    <d v="2024-02-12T00:00:00"/>
    <d v="2024-07-25T00:00:00"/>
    <n v="0"/>
    <m/>
    <n v="0"/>
    <n v="0"/>
    <d v="2024-02-12T00:00:00"/>
    <s v="COP"/>
    <n v="0"/>
    <n v="0"/>
    <n v="0"/>
    <n v="47831"/>
    <s v=""/>
  </r>
  <r>
    <s v="106934795"/>
    <s v="IZ10-LJA1-EMP-EMP2"/>
    <s v="20183406"/>
    <x v="1"/>
    <s v="TIRA MARGINAL EN ENGRANAJE BANDA SALIDA"/>
    <s v="CERR NOTI KKMP NLIQ PREC"/>
    <s v="100"/>
    <s v="COORMTTO"/>
    <s v="ZAVE"/>
    <s v="Z17"/>
    <s v="IZ10"/>
    <s v="COORDI13"/>
    <s v="1202579794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30:00"/>
    <s v=""/>
    <s v=""/>
    <s v=""/>
    <s v=""/>
    <s v="24:00:00"/>
    <s v="09:00:00"/>
    <s v="06:00:00"/>
    <s v="12:49:49"/>
    <s v="00:00:00"/>
    <s v="11:00:00"/>
    <s v=""/>
    <s v="B"/>
    <s v=""/>
    <s v="Juan Nustadtel"/>
    <s v=""/>
    <s v=""/>
    <s v="IZCAPIEDRAHI"/>
    <s v=""/>
    <s v=""/>
    <s v="OR00010693479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12T00:00:00"/>
    <d v="2024-02-12T00:00:00"/>
    <d v="2024-02-12T00:00:00"/>
    <n v="286983"/>
    <n v="0"/>
    <m/>
    <m/>
    <d v="2024-02-12T00:00:00"/>
    <d v="2024-02-12T00:00:00"/>
    <m/>
    <d v="2024-02-12T00:00:00"/>
    <m/>
    <d v="2024-02-12T00:00:00"/>
    <d v="2024-07-25T00:00:00"/>
    <n v="0"/>
    <m/>
    <n v="0"/>
    <n v="0"/>
    <d v="2024-02-12T00:00:00"/>
    <s v="COP"/>
    <n v="286983"/>
    <n v="0"/>
    <n v="286983"/>
    <n v="286983"/>
    <s v=""/>
  </r>
  <r>
    <s v="106930119"/>
    <s v="IZ10-LSA1-FOR"/>
    <s v="FORM00001"/>
    <x v="3"/>
    <s v="Pasta en piñones NL 1"/>
    <s v="CERR NOTI KKMP NLIQ PREC"/>
    <s v="100"/>
    <s v="MECANINT"/>
    <s v="ZAVE"/>
    <s v="Z17"/>
    <s v="IZ10"/>
    <s v="COORDI13"/>
    <s v="1202578546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00:00"/>
    <s v=""/>
    <s v=""/>
    <s v=""/>
    <s v=""/>
    <s v="24:00:00"/>
    <s v="06:00:00"/>
    <s v="06:00:00"/>
    <s v="20:09:44"/>
    <s v="00:00:00"/>
    <s v="21:30:00"/>
    <s v=""/>
    <s v="B"/>
    <s v=""/>
    <s v=""/>
    <s v=""/>
    <s v=""/>
    <s v="IZCAPIEDRAHI"/>
    <s v=""/>
    <s v=""/>
    <s v="OR000106930119"/>
    <s v=""/>
    <s v=""/>
    <s v=""/>
    <s v=""/>
    <s v=""/>
    <s v=""/>
    <s v=""/>
    <s v=""/>
    <s v=""/>
    <s v=""/>
    <s v="000000"/>
    <s v=""/>
    <s v="2"/>
    <s v=""/>
    <s v="10FORM01"/>
    <s v=""/>
    <s v="3"/>
    <s v=""/>
    <s v=""/>
    <s v="AAIZ"/>
    <s v="GNCH"/>
    <s v=""/>
    <s v=""/>
    <s v="0"/>
    <s v=""/>
    <s v=""/>
    <s v="MEDIA - HALF"/>
    <s v="30"/>
    <d v="2024-02-09T00:00:00"/>
    <d v="2024-02-08T00:00:00"/>
    <d v="2024-02-09T00:00:00"/>
    <n v="143492"/>
    <n v="0"/>
    <m/>
    <m/>
    <d v="2024-02-09T00:00:00"/>
    <d v="2024-02-08T00:00:00"/>
    <m/>
    <d v="2024-02-09T00:00:00"/>
    <d v="2024-02-08T00:00:00"/>
    <d v="2024-02-08T00:00:00"/>
    <d v="2024-07-25T00:00:00"/>
    <n v="0"/>
    <m/>
    <n v="0"/>
    <n v="0"/>
    <d v="2024-02-09T00:00:00"/>
    <s v="COP"/>
    <n v="0"/>
    <n v="0"/>
    <n v="0"/>
    <n v="143492"/>
    <s v=""/>
  </r>
  <r>
    <s v="106919228"/>
    <s v="IZ10-LSA1-FOR"/>
    <s v="FORM00001"/>
    <x v="3"/>
    <s v="CICLO INCOMPLETO MORDAZAS NO CIERRAN"/>
    <s v="CERR NOTI KKMP NLIQ PREC"/>
    <s v="100"/>
    <s v="COORTU02"/>
    <s v="ZAVE"/>
    <s v="Z17"/>
    <s v="IZ10"/>
    <s v="COORDI13"/>
    <s v="1202576317"/>
    <s v="OEJE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50:00"/>
    <s v=""/>
    <s v=""/>
    <s v=""/>
    <s v=""/>
    <s v="24:00:00"/>
    <s v="12:50:00"/>
    <s v="12:10:00"/>
    <s v="16:34:40"/>
    <s v="00:00:00"/>
    <s v="12:10:00"/>
    <s v=""/>
    <s v="B"/>
    <s v=""/>
    <s v=""/>
    <s v=""/>
    <s v=""/>
    <s v="IZCAPIEDRAHI"/>
    <s v=""/>
    <s v=""/>
    <s v="OR00010691922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2-05T00:00:00"/>
    <d v="2024-02-05T00:00:00"/>
    <d v="2024-02-05T00:00:00"/>
    <n v="64093"/>
    <n v="0"/>
    <m/>
    <m/>
    <d v="2024-02-05T00:00:00"/>
    <d v="2024-02-05T00:00:00"/>
    <m/>
    <d v="2024-02-07T00:00:00"/>
    <d v="2024-02-05T00:00:00"/>
    <d v="2024-02-05T00:00:00"/>
    <d v="2024-07-25T00:00:00"/>
    <n v="0"/>
    <m/>
    <n v="0"/>
    <n v="0"/>
    <d v="2024-02-05T00:00:00"/>
    <s v="COP"/>
    <n v="0"/>
    <n v="0"/>
    <n v="0"/>
    <n v="64093"/>
    <s v=""/>
  </r>
  <r>
    <s v="106907211"/>
    <s v="IZ10-LSA1-FOR"/>
    <s v="FORM00001"/>
    <x v="3"/>
    <s v="FALLA MECÁNICA EN MORDAZAS"/>
    <s v="CERR NOTI KKMP NLIQ PREC"/>
    <s v="100"/>
    <s v="COORMTTO"/>
    <s v="ZAVE"/>
    <s v="Z17"/>
    <s v="IZ10"/>
    <s v="COORDI19"/>
    <s v="1202573827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15:00"/>
    <s v=""/>
    <s v=""/>
    <s v=""/>
    <s v=""/>
    <s v="24:00:00"/>
    <s v="07:15:00"/>
    <s v="06:30:00"/>
    <s v="12:05:17"/>
    <s v="00:00:00"/>
    <s v="06:30:00"/>
    <s v=""/>
    <s v="B"/>
    <s v=""/>
    <s v=""/>
    <s v=""/>
    <s v=""/>
    <s v="IZCAPIEDRAHI"/>
    <s v=""/>
    <s v=""/>
    <s v="OR000106907211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1-31T00:00:00"/>
    <d v="2024-01-31T00:00:00"/>
    <d v="2024-01-31T00:00:00"/>
    <n v="133925"/>
    <n v="0"/>
    <m/>
    <m/>
    <d v="2024-01-31T00:00:00"/>
    <d v="2024-01-31T00:00:00"/>
    <m/>
    <d v="2024-03-19T00:00:00"/>
    <m/>
    <d v="2024-01-31T00:00:00"/>
    <d v="2024-07-25T00:00:00"/>
    <n v="0"/>
    <m/>
    <n v="0"/>
    <n v="0"/>
    <d v="2024-01-31T00:00:00"/>
    <s v="COP"/>
    <n v="133925"/>
    <n v="0"/>
    <n v="133925"/>
    <n v="133925"/>
    <s v=""/>
  </r>
  <r>
    <s v="106178384"/>
    <s v="IZ10-LSC1-EMB"/>
    <s v="20388176"/>
    <x v="5"/>
    <s v="SE BLOQUEO LA GRAPADORA"/>
    <s v="CERR NOTI KKMP NLIQ PREC"/>
    <s v="100"/>
    <s v="COORMTTO"/>
    <s v="ZAVE"/>
    <s v="Z17"/>
    <s v="IZ10"/>
    <s v="COORDI19"/>
    <s v="1202399409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45:00"/>
    <s v=""/>
    <s v=""/>
    <s v=""/>
    <s v=""/>
    <s v="24:00:00"/>
    <s v="06:00:00"/>
    <s v="06:00:00"/>
    <s v="05:29:42"/>
    <s v="00:00:00"/>
    <s v="01:45:00"/>
    <s v=""/>
    <s v="B"/>
    <s v=""/>
    <s v="PROPASOL S.A.S"/>
    <s v=""/>
    <s v=""/>
    <s v="ACMAGONZALEZ"/>
    <s v=""/>
    <s v=""/>
    <s v="OR00010617838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1-30T00:00:00"/>
    <d v="2023-01-30T00:00:00"/>
    <d v="2023-01-30T00:00:00"/>
    <n v="200984"/>
    <n v="0"/>
    <m/>
    <m/>
    <d v="2023-01-30T00:00:00"/>
    <d v="2023-01-30T00:00:00"/>
    <m/>
    <d v="2023-01-30T00:00:00"/>
    <m/>
    <d v="2023-01-30T00:00:00"/>
    <d v="2023-03-01T00:00:00"/>
    <n v="0"/>
    <m/>
    <n v="0"/>
    <n v="0"/>
    <d v="2023-01-30T00:00:00"/>
    <s v="COP"/>
    <n v="0"/>
    <n v="0"/>
    <n v="0"/>
    <n v="200984"/>
    <s v=""/>
  </r>
  <r>
    <s v="106165233"/>
    <s v="IZ10-LSC1-EMB"/>
    <s v="20388176"/>
    <x v="5"/>
    <s v="Fallo en modulo de entrada y salida"/>
    <s v="CERR NOTI KKMP NLIQ PREC"/>
    <s v="100"/>
    <s v="COORMTTO"/>
    <s v="ZAVE"/>
    <s v="Z17"/>
    <s v="IZ10"/>
    <s v="COORDI19"/>
    <s v="1202396551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10:00"/>
    <s v=""/>
    <s v=""/>
    <s v=""/>
    <s v=""/>
    <s v="24:00:00"/>
    <s v="06:00:00"/>
    <s v="06:00:00"/>
    <s v="04:47:26"/>
    <s v="00:00:00"/>
    <s v="03:10:00"/>
    <s v=""/>
    <s v="B"/>
    <s v=""/>
    <s v="PROPASOL S.A.S"/>
    <s v=""/>
    <s v=""/>
    <s v="ACMAGONZALEZ"/>
    <s v=""/>
    <s v=""/>
    <s v="OR00010616523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1-25T00:00:00"/>
    <d v="2023-01-24T00:00:00"/>
    <d v="2023-01-24T00:00:00"/>
    <n v="602952"/>
    <n v="0"/>
    <m/>
    <m/>
    <d v="2023-01-25T00:00:00"/>
    <d v="2023-01-24T00:00:00"/>
    <m/>
    <d v="2023-01-25T00:00:00"/>
    <m/>
    <d v="2023-01-24T00:00:00"/>
    <d v="2023-03-01T00:00:00"/>
    <n v="0"/>
    <m/>
    <n v="0"/>
    <n v="0"/>
    <d v="2023-01-25T00:00:00"/>
    <s v="COP"/>
    <n v="0"/>
    <n v="0"/>
    <n v="0"/>
    <n v="602952"/>
    <s v=""/>
  </r>
  <r>
    <s v="106162185"/>
    <s v="IZ10-LJA1-EMP-EMP2"/>
    <s v="20183406"/>
    <x v="1"/>
    <s v="DEFORMACION EN EL SELLADO"/>
    <s v="CERR NOTI KKMP NLIQ PREC"/>
    <s v="100"/>
    <s v="COORTU01"/>
    <s v="ZAVE"/>
    <s v="Z17"/>
    <s v="IZ10"/>
    <s v="COORDI16"/>
    <s v="1202395674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13:00"/>
    <s v=""/>
    <s v=""/>
    <s v=""/>
    <s v=""/>
    <s v="24:00:00"/>
    <s v="08:00:00"/>
    <s v="08:00:00"/>
    <s v="12:02:42"/>
    <s v="00:00:00"/>
    <s v="06:33:00"/>
    <s v=""/>
    <s v="B"/>
    <s v=""/>
    <s v="Juan Nustadtel"/>
    <s v=""/>
    <s v=""/>
    <s v="ACMAGONZALEZ"/>
    <s v=""/>
    <s v=""/>
    <s v="OR00010616218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2-04T00:00:00"/>
    <d v="2023-01-21T00:00:00"/>
    <d v="2023-01-21T00:00:00"/>
    <n v="67330"/>
    <n v="0"/>
    <m/>
    <m/>
    <d v="2023-02-04T00:00:00"/>
    <d v="2023-01-21T00:00:00"/>
    <m/>
    <d v="2023-02-04T00:00:00"/>
    <d v="2023-01-21T00:00:00"/>
    <d v="2023-01-21T00:00:00"/>
    <d v="2023-03-01T00:00:00"/>
    <n v="0"/>
    <m/>
    <n v="0"/>
    <n v="0"/>
    <d v="2023-02-04T00:00:00"/>
    <s v="COP"/>
    <n v="0"/>
    <n v="0"/>
    <n v="0"/>
    <n v="67330"/>
    <s v=""/>
  </r>
  <r>
    <s v="106160822"/>
    <s v="IZ10-LJA1-EMP-EMP2"/>
    <s v="20183406"/>
    <x v="1"/>
    <s v="PERDIDA DE AVANCE"/>
    <s v="CERR NOTI KKMP NLIQ PREC"/>
    <s v="100"/>
    <s v="COORTU02"/>
    <s v="ZAVE"/>
    <s v="Z17"/>
    <s v="IZ10"/>
    <s v="COORDI13"/>
    <s v="1202395545"/>
    <s v="OK  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8:15:00"/>
    <s v=""/>
    <s v=""/>
    <s v=""/>
    <s v=""/>
    <s v="24:00:00"/>
    <s v="08:00:00"/>
    <s v="00:00:00"/>
    <s v="09:28:54"/>
    <s v="00:00:00"/>
    <s v="17:15:00"/>
    <s v=""/>
    <s v="B"/>
    <s v=""/>
    <s v="Juan Nustadtel"/>
    <s v=""/>
    <s v=""/>
    <s v="ACMAGONZALEZ"/>
    <s v=""/>
    <s v=""/>
    <s v="OR000106160822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1-23T00:00:00"/>
    <d v="2023-01-20T00:00:00"/>
    <d v="2023-01-20T00:00:00"/>
    <n v="200984"/>
    <n v="0"/>
    <m/>
    <m/>
    <d v="2023-01-23T00:00:00"/>
    <d v="2023-01-20T00:00:00"/>
    <m/>
    <d v="2023-01-27T00:00:00"/>
    <m/>
    <d v="2023-01-20T00:00:00"/>
    <d v="2023-03-01T00:00:00"/>
    <n v="0"/>
    <m/>
    <n v="0"/>
    <n v="0"/>
    <d v="2023-01-23T00:00:00"/>
    <s v="COP"/>
    <n v="0"/>
    <n v="0"/>
    <n v="0"/>
    <n v="200984"/>
    <s v=""/>
  </r>
  <r>
    <s v="106154856"/>
    <s v="IZ10-LJA1-EMP-EMP2"/>
    <s v="20183406"/>
    <x v="1"/>
    <s v="DEFICIENCIA EN CONTORNO DE SELLADO"/>
    <s v="CERR NOTI KKMP NLIQ PREC"/>
    <s v="100"/>
    <s v="COORTU02"/>
    <s v="ZAVE"/>
    <s v="Z17"/>
    <s v="IZ10"/>
    <s v="COORDI13"/>
    <s v="1202393890"/>
    <s v="OK  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06:00:00"/>
    <s v="06:00:00"/>
    <s v="17:21:01"/>
    <s v="00:00:00"/>
    <s v="16:00:00"/>
    <s v=""/>
    <s v="B"/>
    <s v=""/>
    <s v="Juan Nustadtel"/>
    <s v=""/>
    <s v=""/>
    <s v="ACMAGONZALEZ"/>
    <s v=""/>
    <s v=""/>
    <s v="OR000106154856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1-20T00:00:00"/>
    <d v="2023-01-17T00:00:00"/>
    <d v="2023-01-17T00:00:00"/>
    <n v="1205904"/>
    <n v="0"/>
    <m/>
    <m/>
    <d v="2023-01-20T00:00:00"/>
    <d v="2023-01-17T00:00:00"/>
    <m/>
    <d v="2023-01-20T00:00:00"/>
    <m/>
    <d v="2023-01-17T00:00:00"/>
    <d v="2023-02-01T00:00:00"/>
    <n v="0"/>
    <m/>
    <n v="0"/>
    <n v="0"/>
    <d v="2023-01-20T00:00:00"/>
    <s v="COP"/>
    <n v="0"/>
    <n v="0"/>
    <n v="0"/>
    <n v="1205904"/>
    <s v=""/>
  </r>
  <r>
    <s v="106150116"/>
    <s v="IZ10-LSC1-EMB"/>
    <s v="GRAP00017"/>
    <x v="8"/>
    <s v="RASGADO EN LA TRIPA"/>
    <s v="CERR NOTI KKMP NLIQ PREC"/>
    <s v="100"/>
    <s v="COORMTTO"/>
    <s v="ZAVE"/>
    <s v="Z17"/>
    <s v="IZ10"/>
    <s v="COORDI19"/>
    <s v="1202392516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6:10:00"/>
    <s v=""/>
    <s v=""/>
    <s v=""/>
    <s v=""/>
    <s v="24:00:00"/>
    <s v="06:00:00"/>
    <s v="06:00:00"/>
    <s v="23:20:23"/>
    <s v="00:00:00"/>
    <s v="04:30:00"/>
    <s v=""/>
    <s v="B"/>
    <s v=""/>
    <s v=""/>
    <s v=""/>
    <s v=""/>
    <s v="ACMAGONZALEZ"/>
    <s v=""/>
    <s v=""/>
    <s v="OR000106150116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1-16T00:00:00"/>
    <d v="2023-01-14T00:00:00"/>
    <d v="2023-01-14T00:00:00"/>
    <n v="167822"/>
    <n v="0"/>
    <m/>
    <m/>
    <d v="2023-01-16T00:00:00"/>
    <d v="2023-01-14T00:00:00"/>
    <m/>
    <d v="2023-01-16T00:00:00"/>
    <m/>
    <d v="2023-01-14T00:00:00"/>
    <d v="2023-02-01T00:00:00"/>
    <n v="0"/>
    <m/>
    <n v="0"/>
    <n v="0"/>
    <d v="2023-01-16T00:00:00"/>
    <s v="COP"/>
    <n v="0"/>
    <n v="0"/>
    <n v="0"/>
    <n v="167822"/>
    <s v=""/>
  </r>
  <r>
    <s v="106141067"/>
    <s v="IZ10-LJA1-EMP-EMP2"/>
    <s v="20183406"/>
    <x v="1"/>
    <s v="CAMBIO DE SENSORES VÁLVULAS VACÍO"/>
    <s v="CERR NOTI KKMP NLIQ PREC"/>
    <s v="100"/>
    <s v="COORTU01"/>
    <s v="ZAVE"/>
    <s v="Z17"/>
    <s v="IZ10"/>
    <s v="COORDI19"/>
    <s v="1202389868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05:00"/>
    <s v=""/>
    <s v=""/>
    <s v=""/>
    <s v=""/>
    <s v="24:00:00"/>
    <s v="00:00:00"/>
    <s v="00:00:00"/>
    <s v="20:31:28"/>
    <s v="00:00:00"/>
    <s v="06:00:00"/>
    <s v=""/>
    <s v="B"/>
    <s v=""/>
    <s v="Juan Nustadtel"/>
    <s v=""/>
    <s v=""/>
    <s v="ACMAGONZALEZ"/>
    <s v=""/>
    <s v=""/>
    <s v="OR00010614106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1-07T00:00:00"/>
    <d v="2023-01-07T00:00:00"/>
    <d v="2023-01-07T00:00:00"/>
    <n v="8039"/>
    <n v="0"/>
    <m/>
    <m/>
    <d v="2023-01-07T00:00:00"/>
    <d v="2023-01-07T00:00:00"/>
    <m/>
    <d v="2023-01-07T00:00:00"/>
    <d v="2023-01-07T00:00:00"/>
    <d v="2023-01-07T00:00:00"/>
    <d v="2023-02-01T00:00:00"/>
    <n v="0"/>
    <m/>
    <n v="0"/>
    <n v="0"/>
    <d v="2023-01-07T00:00:00"/>
    <s v="COP"/>
    <n v="0"/>
    <n v="0"/>
    <n v="0"/>
    <n v="8039"/>
    <s v=""/>
  </r>
  <r>
    <s v="106136836"/>
    <s v="IZ10-LSA1-FOR"/>
    <s v="20388054"/>
    <x v="4"/>
    <s v="REVIENTE DE CADENA DE TRANSPORTADOR"/>
    <s v="CERR NOTI KKMP NLIQ PREC"/>
    <s v="100"/>
    <s v="COORMTTO"/>
    <s v="ZAVE"/>
    <s v="Z17"/>
    <s v="IZ10"/>
    <s v="COORDI19"/>
    <s v="1202389064"/>
    <s v="OEJE NPSP"/>
    <s v="505003047"/>
    <s v=""/>
    <s v="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3:00:00"/>
    <s v=""/>
    <s v=""/>
    <s v=""/>
    <s v=""/>
    <s v="24:00:00"/>
    <s v="06:00:00"/>
    <s v="00:00:00"/>
    <s v="14:56:26"/>
    <s v="00:00:00"/>
    <s v="09:00:00"/>
    <s v=""/>
    <s v="B"/>
    <s v=""/>
    <s v="Juan Neustadtel"/>
    <s v=""/>
    <s v=""/>
    <s v="EXIZACMERINO"/>
    <s v=""/>
    <s v=""/>
    <s v="OR000106136836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01-05T00:00:00"/>
    <d v="2023-01-05T00:00:00"/>
    <d v="2023-01-05T00:00:00"/>
    <n v="235653"/>
    <n v="0"/>
    <m/>
    <m/>
    <d v="2023-01-05T00:00:00"/>
    <d v="2023-01-05T00:00:00"/>
    <m/>
    <d v="2023-01-05T00:00:00"/>
    <m/>
    <d v="2023-01-05T00:00:00"/>
    <d v="2023-06-16T00:00:00"/>
    <n v="0"/>
    <m/>
    <n v="0"/>
    <n v="0"/>
    <d v="2023-01-05T00:00:00"/>
    <s v="COP"/>
    <n v="0"/>
    <n v="0"/>
    <n v="0"/>
    <n v="235653"/>
    <s v=""/>
  </r>
  <r>
    <s v="106136821"/>
    <s v="IZ10-LSA1-EMP"/>
    <s v="EMPA00005"/>
    <x v="9"/>
    <s v="ELEVACIÓN DE MOLDE DE FORMADO DEFICIENTE"/>
    <s v="CERR NOTI KKMP NLIQ PREC"/>
    <s v="100"/>
    <s v="COORMTTO"/>
    <s v="ZAVE"/>
    <s v="Z17"/>
    <s v="IZ10"/>
    <s v="COORDIN9"/>
    <s v="1202389095"/>
    <s v="OEJE NPSP"/>
    <s v="505001342"/>
    <s v=""/>
    <s v="IZACMERINO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0:00:00"/>
    <s v="14:41:23"/>
    <s v="00:00:00"/>
    <s v="06:00:00"/>
    <s v=""/>
    <s v="B"/>
    <s v=""/>
    <s v=""/>
    <s v=""/>
    <s v=""/>
    <s v="ACMAGONZALEZ"/>
    <s v=""/>
    <s v=""/>
    <s v="OR000106136821"/>
    <s v=""/>
    <s v=""/>
    <s v=""/>
    <s v=""/>
    <s v=""/>
    <s v=""/>
    <s v=""/>
    <s v="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3-01-05T00:00:00"/>
    <d v="2023-01-05T00:00:00"/>
    <d v="2023-01-05T00:00:00"/>
    <n v="200984"/>
    <n v="0"/>
    <m/>
    <m/>
    <d v="2023-01-05T00:00:00"/>
    <d v="2023-01-05T00:00:00"/>
    <m/>
    <d v="2023-01-05T00:00:00"/>
    <m/>
    <d v="2023-01-05T00:00:00"/>
    <d v="2023-02-01T00:00:00"/>
    <n v="0"/>
    <m/>
    <n v="0"/>
    <n v="0"/>
    <d v="2023-01-05T00:00:00"/>
    <s v="COP"/>
    <n v="0"/>
    <n v="0"/>
    <n v="0"/>
    <n v="200984"/>
    <s v=""/>
  </r>
  <r>
    <s v="106134394"/>
    <s v="IZ10-LSA1-EMP"/>
    <s v="EMPA00039"/>
    <x v="7"/>
    <s v="CONECTOR ATERRIZADO"/>
    <s v="CERR NOTI KKMP NLIQ PREC"/>
    <s v="100"/>
    <s v="COORTU02"/>
    <s v="ZAVE"/>
    <s v="Z17"/>
    <s v="IZ10"/>
    <s v="COORDI16"/>
    <s v="1202388782"/>
    <s v="OEJE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1:30:00"/>
    <s v=""/>
    <s v=""/>
    <s v=""/>
    <s v=""/>
    <s v="24:00:00"/>
    <s v="06:00:00"/>
    <s v="06:00:00"/>
    <s v="20:26:15"/>
    <s v="00:00:00"/>
    <s v="20:00:00"/>
    <s v=""/>
    <s v="A"/>
    <s v=""/>
    <s v=""/>
    <s v=""/>
    <s v=""/>
    <s v="ACMAGONZALEZ"/>
    <s v=""/>
    <s v=""/>
    <s v="OR000106134394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1-05T00:00:00"/>
    <d v="2023-01-04T00:00:00"/>
    <d v="2023-01-04T00:00:00"/>
    <n v="753690"/>
    <n v="0"/>
    <m/>
    <m/>
    <d v="2023-01-05T00:00:00"/>
    <d v="2023-01-04T00:00:00"/>
    <m/>
    <d v="2023-01-05T00:00:00"/>
    <d v="2023-01-04T00:00:00"/>
    <d v="2023-01-04T00:00:00"/>
    <d v="2023-02-01T00:00:00"/>
    <n v="0"/>
    <m/>
    <n v="0"/>
    <n v="0"/>
    <d v="2023-01-05T00:00:00"/>
    <s v="COP"/>
    <n v="0"/>
    <n v="0"/>
    <n v="0"/>
    <n v="753690"/>
    <s v=""/>
  </r>
  <r>
    <s v="106184877"/>
    <s v="IZ10-LSC1-EMB"/>
    <s v="20388176"/>
    <x v="5"/>
    <s v="SE BLOQUEO LA GRAPADORA"/>
    <s v="CERR NOTI KKMP NLIQ PREC"/>
    <s v="100"/>
    <s v="COORMTTO"/>
    <s v="ZAVE"/>
    <s v="Z17"/>
    <s v="IZ10"/>
    <s v="COORDI19"/>
    <s v="1202401471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1:40:00"/>
    <s v=""/>
    <s v=""/>
    <s v=""/>
    <s v=""/>
    <s v="24:00:00"/>
    <s v="06:00:00"/>
    <s v="06:00:00"/>
    <s v="05:44:12"/>
    <s v="00:00:00"/>
    <s v="01:00:00"/>
    <s v=""/>
    <s v="B"/>
    <s v=""/>
    <s v="PROPASOL S.A.S"/>
    <s v=""/>
    <s v=""/>
    <s v="ACMAGONZALEZ"/>
    <s v=""/>
    <s v=""/>
    <s v="OR00010618487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02T00:00:00"/>
    <d v="2023-02-02T00:00:00"/>
    <d v="2023-02-02T00:00:00"/>
    <n v="201086"/>
    <n v="0"/>
    <m/>
    <m/>
    <d v="2023-02-02T00:00:00"/>
    <d v="2023-02-02T00:00:00"/>
    <m/>
    <d v="2023-02-02T00:00:00"/>
    <m/>
    <d v="2023-02-02T00:00:00"/>
    <d v="2023-03-01T00:00:00"/>
    <n v="0"/>
    <m/>
    <n v="0"/>
    <n v="0"/>
    <d v="2023-02-02T00:00:00"/>
    <s v="COP"/>
    <n v="0"/>
    <n v="0"/>
    <n v="0"/>
    <n v="201086"/>
    <s v=""/>
  </r>
  <r>
    <s v="106299023"/>
    <s v="IZ10-LSC1-EMB"/>
    <s v="20388176"/>
    <x v="5"/>
    <s v="PANTALLA EN BLANCO"/>
    <s v="CERR NOTI KKMP NLIQ PREC"/>
    <s v="100"/>
    <s v="COORMTTO"/>
    <s v="ZAVE"/>
    <s v="Z17"/>
    <s v="IZ10"/>
    <s v="COORDI19"/>
    <s v="1202433430"/>
    <s v="OEJE NPSP"/>
    <s v="505003051"/>
    <s v=""/>
    <s v="EXIZACMERINO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20:25:37"/>
    <s v="00:00:00"/>
    <s v="06:00:00"/>
    <s v=""/>
    <s v="B"/>
    <s v=""/>
    <s v="PROPASOL S.A.S"/>
    <s v=""/>
    <s v=""/>
    <s v="ACMAGONZALEZ"/>
    <s v=""/>
    <s v=""/>
    <s v="OR000106299023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4-01T00:00:00"/>
    <d v="2023-04-01T00:00:00"/>
    <d v="2023-04-01T00:00:00"/>
    <n v="100492"/>
    <n v="0"/>
    <m/>
    <m/>
    <d v="2023-04-01T00:00:00"/>
    <d v="2023-04-01T00:00:00"/>
    <m/>
    <d v="2023-04-01T00:00:00"/>
    <m/>
    <d v="2023-04-01T00:00:00"/>
    <d v="2023-06-01T00:00:00"/>
    <n v="0"/>
    <m/>
    <n v="0"/>
    <n v="0"/>
    <d v="2023-04-01T00:00:00"/>
    <s v="COP"/>
    <n v="0"/>
    <n v="0"/>
    <n v="0"/>
    <n v="100492"/>
    <s v=""/>
  </r>
  <r>
    <s v="106290629"/>
    <s v="IZ10-LSA1-EMP"/>
    <s v="EMPA00039"/>
    <x v="7"/>
    <s v="DESCARRILAMIENTO CADENA NT"/>
    <s v="CERR NOTI KKMP NLIQ PREC"/>
    <s v="100"/>
    <s v="COORTU01"/>
    <s v="ZAVE"/>
    <s v="Z17"/>
    <s v="IZ10"/>
    <s v="COORDI19"/>
    <s v="1202431175"/>
    <s v="OEJE NPSP"/>
    <s v="505002491"/>
    <s v=""/>
    <s v="EXIZACMERINO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2:30:00"/>
    <s v=""/>
    <s v=""/>
    <s v=""/>
    <s v=""/>
    <s v="24:00:00"/>
    <s v="05:59:00"/>
    <s v="05:59:00"/>
    <s v="17:48:56"/>
    <s v="00:00:00"/>
    <s v="12:00:00"/>
    <s v=""/>
    <s v="A"/>
    <s v=""/>
    <s v=""/>
    <s v=""/>
    <s v=""/>
    <s v="IZJCURIBE"/>
    <s v=""/>
    <s v=""/>
    <s v="OR000106290629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03-28T00:00:00"/>
    <d v="2023-03-28T00:00:00"/>
    <d v="2023-03-28T00:00:00"/>
    <n v="50246"/>
    <n v="0"/>
    <m/>
    <m/>
    <d v="2023-03-28T00:00:00"/>
    <d v="2023-03-28T00:00:00"/>
    <m/>
    <d v="2023-03-28T00:00:00"/>
    <m/>
    <d v="2023-03-28T00:00:00"/>
    <d v="2024-04-23T00:00:00"/>
    <n v="0"/>
    <m/>
    <n v="0"/>
    <n v="0"/>
    <d v="2023-03-28T00:00:00"/>
    <s v="COP"/>
    <n v="0"/>
    <n v="0"/>
    <n v="0"/>
    <n v="50246"/>
    <s v=""/>
  </r>
  <r>
    <s v="106287292"/>
    <s v="IZ10-LSA1-FOR"/>
    <s v="FORM00001"/>
    <x v="3"/>
    <s v="NO SINCRONIZA EL TRANSPORTADOR"/>
    <s v="CERR NOTI KKMP NLIQ PREC"/>
    <s v="100"/>
    <s v="COORMTTO"/>
    <s v="ZAVE"/>
    <s v="Z17"/>
    <s v="IZ10"/>
    <s v="COORDI16"/>
    <s v="1202430654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50:00"/>
    <s v=""/>
    <s v=""/>
    <s v=""/>
    <s v=""/>
    <s v="24:00:00"/>
    <s v="06:00:00"/>
    <s v="06:00:00"/>
    <s v="05:16:56"/>
    <s v="00:00:00"/>
    <s v="00:00:00"/>
    <s v=""/>
    <s v="B"/>
    <s v=""/>
    <s v=""/>
    <s v=""/>
    <s v=""/>
    <s v="ACMAGONZALEZ"/>
    <s v=""/>
    <s v=""/>
    <s v="OR00010628729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3-28T00:00:00"/>
    <d v="2023-03-28T00:00:00"/>
    <d v="2023-03-28T00:00:00"/>
    <n v="166817"/>
    <n v="0"/>
    <m/>
    <m/>
    <d v="2023-03-28T00:00:00"/>
    <d v="2023-03-28T00:00:00"/>
    <m/>
    <d v="2023-03-28T00:00:00"/>
    <m/>
    <d v="2023-03-28T00:00:00"/>
    <d v="2023-06-01T00:00:00"/>
    <n v="0"/>
    <m/>
    <n v="0"/>
    <n v="0"/>
    <d v="2023-03-28T00:00:00"/>
    <s v="COP"/>
    <n v="0"/>
    <n v="0"/>
    <n v="0"/>
    <n v="166817"/>
    <s v=""/>
  </r>
  <r>
    <s v="106277790"/>
    <s v="IZ10-LJA1-EMP-EMP2"/>
    <s v="20183406"/>
    <x v="1"/>
    <s v="RACOR TRANSDUCTOR DE ESTACION VACIO MALO"/>
    <s v="CERR NOTI KKMP NLIQ PREC"/>
    <s v="100"/>
    <s v="COORTU01"/>
    <s v="ZAVE"/>
    <s v="Z17"/>
    <s v="IZ10"/>
    <s v="COORDI13"/>
    <s v="120242686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8:00:00"/>
    <s v="08:00:00"/>
    <s v="12:36:30"/>
    <s v="00:00:00"/>
    <s v="06:00:00"/>
    <s v=""/>
    <s v="B"/>
    <s v=""/>
    <s v="Juan Nustadtel"/>
    <s v=""/>
    <s v=""/>
    <s v="ACMAGONZALEZ"/>
    <s v=""/>
    <s v=""/>
    <s v="OR000106277790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3-22T00:00:00"/>
    <d v="2023-03-21T00:00:00"/>
    <d v="2023-03-22T00:00:00"/>
    <n v="100492"/>
    <n v="0"/>
    <m/>
    <m/>
    <d v="2023-03-22T00:00:00"/>
    <d v="2023-03-21T00:00:00"/>
    <m/>
    <d v="2023-03-22T00:00:00"/>
    <d v="2023-03-21T00:00:00"/>
    <d v="2023-03-21T00:00:00"/>
    <d v="2023-04-01T00:00:00"/>
    <n v="0"/>
    <m/>
    <n v="0"/>
    <n v="0"/>
    <d v="2023-03-22T00:00:00"/>
    <s v="COP"/>
    <n v="0"/>
    <n v="0"/>
    <n v="0"/>
    <n v="100492"/>
    <s v=""/>
  </r>
  <r>
    <s v="106274640"/>
    <s v="IZ10-LSA1-EMP"/>
    <s v="EMPA00039"/>
    <x v="7"/>
    <s v="DESTENSIÓN DE CADENA"/>
    <s v="CERR NOTI KKMP NLIQ PREC"/>
    <s v="100"/>
    <s v="COORMTTO"/>
    <s v="ZAVE"/>
    <s v="Z17"/>
    <s v="IZ10"/>
    <s v="COORDI16"/>
    <s v="1202426845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4:30:00"/>
    <s v=""/>
    <s v=""/>
    <s v=""/>
    <s v=""/>
    <s v="24:00:00"/>
    <s v="06:00:00"/>
    <s v="06:00:00"/>
    <s v="04:42:33"/>
    <s v="00:00:00"/>
    <s v="03:30:00"/>
    <s v=""/>
    <s v="A"/>
    <s v=""/>
    <s v=""/>
    <s v=""/>
    <s v=""/>
    <s v="EXIZACMERINO"/>
    <s v=""/>
    <s v=""/>
    <s v="OR000106274640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3-24T00:00:00"/>
    <d v="2023-03-21T00:00:00"/>
    <d v="2023-03-21T00:00:00"/>
    <n v="100492"/>
    <n v="0"/>
    <m/>
    <m/>
    <d v="2023-03-24T00:00:00"/>
    <d v="2023-03-21T00:00:00"/>
    <m/>
    <d v="2023-03-24T00:00:00"/>
    <m/>
    <d v="2023-03-21T00:00:00"/>
    <d v="2023-07-27T00:00:00"/>
    <n v="0"/>
    <m/>
    <n v="0"/>
    <n v="0"/>
    <d v="2023-03-24T00:00:00"/>
    <s v="COP"/>
    <n v="0"/>
    <n v="0"/>
    <n v="0"/>
    <n v="100492"/>
    <s v=""/>
  </r>
  <r>
    <s v="106234204"/>
    <s v="IZ10-LJA1-EMP-EMP2"/>
    <s v="20183406"/>
    <x v="1"/>
    <s v="TROQUEL #1 CON DESVIACIÓN EN EL CORTE"/>
    <s v="CERR NOTI KKMP NLIQ PREC"/>
    <s v="100"/>
    <s v="MECANINT"/>
    <s v="ZAVE"/>
    <s v="Z17"/>
    <s v="IZ10"/>
    <s v="COORDI19"/>
    <s v="1202413264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6:00:00"/>
    <s v="06:00:00"/>
    <s v="02:43:32"/>
    <s v="00:00:00"/>
    <s v="14:30:00"/>
    <s v=""/>
    <s v="B"/>
    <s v=""/>
    <s v="Juan Nustadtel"/>
    <s v=""/>
    <s v=""/>
    <s v="ACMAGONZALEZ"/>
    <s v=""/>
    <s v=""/>
    <s v="OR000106234204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2-28T00:00:00"/>
    <d v="2023-02-27T00:00:00"/>
    <d v="2023-02-28T00:00:00"/>
    <n v="251230"/>
    <n v="0"/>
    <m/>
    <m/>
    <d v="2023-02-28T00:00:00"/>
    <d v="2023-02-23T00:00:00"/>
    <m/>
    <d v="2023-02-28T00:00:00"/>
    <m/>
    <d v="2023-02-27T00:00:00"/>
    <d v="2023-04-01T00:00:00"/>
    <n v="0"/>
    <m/>
    <n v="0"/>
    <n v="0"/>
    <d v="2023-02-28T00:00:00"/>
    <s v="COP"/>
    <n v="0"/>
    <n v="0"/>
    <n v="0"/>
    <n v="251230"/>
    <s v=""/>
  </r>
  <r>
    <s v="106234153"/>
    <s v="IZ10-LSA1-EMP"/>
    <s v="EMPA00039"/>
    <x v="7"/>
    <s v="FALLO EN PLANCHA DE FORMADO"/>
    <s v="CERR NOTI KKMP NLIQ PREC"/>
    <s v="100"/>
    <s v="COORMTTO"/>
    <s v="ZAVE"/>
    <s v="Z17"/>
    <s v="IZ10"/>
    <s v="COORDI19"/>
    <s v="1202415138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6:55:00"/>
    <s v=""/>
    <s v=""/>
    <s v=""/>
    <s v=""/>
    <s v="24:00:00"/>
    <s v="06:00:00"/>
    <s v="06:00:00"/>
    <s v="02:24:21"/>
    <s v="00:00:00"/>
    <s v="16:15:00"/>
    <s v=""/>
    <s v="A"/>
    <s v=""/>
    <s v=""/>
    <s v=""/>
    <s v=""/>
    <s v="ACMAGONZALEZ"/>
    <s v=""/>
    <s v=""/>
    <s v="OR000106234153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2-28T00:00:00"/>
    <d v="2023-02-27T00:00:00"/>
    <d v="2023-02-28T00:00:00"/>
    <n v="265300"/>
    <n v="0"/>
    <m/>
    <m/>
    <d v="2023-02-28T00:00:00"/>
    <d v="2023-02-27T00:00:00"/>
    <m/>
    <d v="2023-02-28T00:00:00"/>
    <m/>
    <d v="2023-02-27T00:00:00"/>
    <d v="2023-04-01T00:00:00"/>
    <n v="0"/>
    <m/>
    <n v="0"/>
    <n v="0"/>
    <d v="2023-02-28T00:00:00"/>
    <s v="COP"/>
    <n v="0"/>
    <n v="0"/>
    <n v="0"/>
    <n v="265300"/>
    <s v=""/>
  </r>
  <r>
    <s v="106230421"/>
    <s v="IZ10-LJA1-EMP-EMP2"/>
    <s v="20183406"/>
    <x v="1"/>
    <s v="DESCARRILAMIENTO DE CADENA"/>
    <s v="CERR NOTI KKMP NLIQ PREC"/>
    <s v="100"/>
    <s v="COORTU01"/>
    <s v="ZAVE"/>
    <s v="Z17"/>
    <s v="IZ10"/>
    <s v="COORDI16"/>
    <s v="120241377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30:00"/>
    <s v=""/>
    <s v=""/>
    <s v=""/>
    <s v=""/>
    <s v="24:00:00"/>
    <s v="06:00:00"/>
    <s v="06:00:00"/>
    <s v="08:34:56"/>
    <s v="00:00:00"/>
    <s v="12:50:00"/>
    <s v=""/>
    <s v="B"/>
    <s v=""/>
    <s v="Juan Nustadtel"/>
    <s v=""/>
    <s v=""/>
    <s v="EXIZACMERINO"/>
    <s v=""/>
    <s v=""/>
    <s v="OR000106230421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2-25T00:00:00"/>
    <d v="2023-02-24T00:00:00"/>
    <d v="2023-02-25T00:00:00"/>
    <n v="854182"/>
    <n v="0"/>
    <m/>
    <m/>
    <d v="2023-02-25T00:00:00"/>
    <d v="2023-02-24T00:00:00"/>
    <m/>
    <d v="2023-02-25T00:00:00"/>
    <d v="2023-02-24T00:00:00"/>
    <d v="2023-02-24T00:00:00"/>
    <d v="2023-05-31T00:00:00"/>
    <n v="0"/>
    <m/>
    <n v="0"/>
    <n v="0"/>
    <d v="2023-02-25T00:00:00"/>
    <s v="COP"/>
    <n v="0"/>
    <n v="0"/>
    <n v="0"/>
    <n v="854182"/>
    <s v=""/>
  </r>
  <r>
    <s v="106221022"/>
    <s v="IZ10-LJA1-EMP-EMP2"/>
    <s v="20183406"/>
    <x v="1"/>
    <s v="REVIENTE DE GUIA DE PELICULA"/>
    <s v="CERR NOTI KKMP NLIQ PREC"/>
    <s v="100"/>
    <s v="COORTU01"/>
    <s v="ZAVE"/>
    <s v="Z17"/>
    <s v="IZ10"/>
    <s v="COORDI16"/>
    <s v="120241160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5:00"/>
    <s v=""/>
    <s v=""/>
    <s v=""/>
    <s v=""/>
    <s v="24:00:00"/>
    <s v="08:00:00"/>
    <s v="06:00:00"/>
    <s v="06:32:23"/>
    <s v="00:00:00"/>
    <s v="09:30:00"/>
    <s v=""/>
    <s v="B"/>
    <s v=""/>
    <s v="Juan Nustadtel"/>
    <s v=""/>
    <s v=""/>
    <s v="ACMAGONZALEZ"/>
    <s v=""/>
    <s v=""/>
    <s v="OR00010622102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2-22T00:00:00"/>
    <d v="2023-02-21T00:00:00"/>
    <d v="2023-02-22T00:00:00"/>
    <n v="116571"/>
    <n v="0"/>
    <m/>
    <m/>
    <d v="2023-02-22T00:00:00"/>
    <d v="2023-02-21T00:00:00"/>
    <m/>
    <d v="2023-02-22T00:00:00"/>
    <d v="2023-02-21T00:00:00"/>
    <d v="2023-02-21T00:00:00"/>
    <d v="2023-04-01T00:00:00"/>
    <n v="0"/>
    <m/>
    <n v="0"/>
    <n v="0"/>
    <d v="2023-02-22T00:00:00"/>
    <s v="COP"/>
    <n v="0"/>
    <n v="0"/>
    <n v="0"/>
    <n v="116571"/>
    <s v=""/>
  </r>
  <r>
    <s v="106213702"/>
    <s v="IZ10-LSC1-EMB"/>
    <s v="20388176"/>
    <x v="5"/>
    <s v="BLOQUEO DE GRAPADORA"/>
    <s v="CERR NOTI KKMP NLIQ PREC"/>
    <s v="100"/>
    <s v="COORMTTO"/>
    <s v="ZAVE"/>
    <s v="Z17"/>
    <s v="IZ10"/>
    <s v="COORDI19"/>
    <s v="1202410159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00:00:00"/>
    <s v="00:00:00"/>
    <s v="02:35:29"/>
    <s v="00:00:00"/>
    <s v="02:15:00"/>
    <s v=""/>
    <s v="B"/>
    <s v=""/>
    <s v="PROPASOL S.A.S"/>
    <s v=""/>
    <s v=""/>
    <s v="ACMAGONZALEZ"/>
    <s v=""/>
    <s v=""/>
    <s v="OR000106213702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21T00:00:00"/>
    <d v="2023-02-19T00:00:00"/>
    <d v="2023-02-18T00:00:00"/>
    <n v="875032"/>
    <n v="0"/>
    <m/>
    <m/>
    <d v="2023-02-19T00:00:00"/>
    <d v="2023-02-18T00:00:00"/>
    <m/>
    <d v="2023-02-21T00:00:00"/>
    <m/>
    <d v="2023-02-18T00:00:00"/>
    <d v="2023-04-01T00:00:00"/>
    <n v="0"/>
    <m/>
    <n v="0"/>
    <n v="0"/>
    <d v="2023-02-21T00:00:00"/>
    <s v="COP"/>
    <n v="0"/>
    <n v="0"/>
    <n v="0"/>
    <n v="875032"/>
    <s v=""/>
  </r>
  <r>
    <s v="106203137"/>
    <s v="IZ10-LSA1-FOR"/>
    <s v="FORM00002"/>
    <x v="6"/>
    <s v="FALLO SENSOR DE MORDAZA"/>
    <s v="CERR NOTI KKMP NLIQ PREC"/>
    <s v="100"/>
    <s v="COORMTTO"/>
    <s v="ZAVE"/>
    <s v="Z17"/>
    <s v="IZ10"/>
    <s v="COORDI19"/>
    <s v="1202406880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30:00"/>
    <s v=""/>
    <s v=""/>
    <s v=""/>
    <s v=""/>
    <s v="24:00:00"/>
    <s v="06:00:00"/>
    <s v="00:00:00"/>
    <s v="02:26:47"/>
    <s v="00:00:00"/>
    <s v="23:30:00"/>
    <s v=""/>
    <s v="B"/>
    <s v=""/>
    <s v=""/>
    <s v=""/>
    <s v=""/>
    <s v="ACMAGONZALEZ"/>
    <s v=""/>
    <s v=""/>
    <s v="OR00010620313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2-14T00:00:00"/>
    <d v="2023-02-13T00:00:00"/>
    <d v="2023-02-13T00:00:00"/>
    <n v="301476"/>
    <n v="0"/>
    <m/>
    <m/>
    <d v="2023-02-14T00:00:00"/>
    <d v="2023-02-13T00:00:00"/>
    <m/>
    <d v="2023-02-14T00:00:00"/>
    <m/>
    <d v="2023-02-12T00:00:00"/>
    <d v="2023-03-01T00:00:00"/>
    <n v="0"/>
    <m/>
    <n v="0"/>
    <n v="0"/>
    <d v="2023-02-14T00:00:00"/>
    <s v="COP"/>
    <n v="0"/>
    <n v="0"/>
    <n v="0"/>
    <n v="301476"/>
    <s v=""/>
  </r>
  <r>
    <s v="106202792"/>
    <s v="IZ10-LJA1-EMP-EMP2"/>
    <s v="20183406"/>
    <x v="1"/>
    <s v="EMPAQUE ANTEOJO DE SELLADO MALO"/>
    <s v="CERR NOTI KKMP NLIQ PREC"/>
    <s v="100"/>
    <s v="COORTU01"/>
    <s v="ZAVE"/>
    <s v="Z17"/>
    <s v="IZ10"/>
    <s v="COORDI16"/>
    <s v="1202406746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10:00"/>
    <s v=""/>
    <s v=""/>
    <s v=""/>
    <s v=""/>
    <s v="24:00:00"/>
    <s v="08:00:00"/>
    <s v="08:00:00"/>
    <s v="13:04:53"/>
    <s v="00:00:00"/>
    <s v="06:40:00"/>
    <s v=""/>
    <s v="B"/>
    <s v=""/>
    <s v="Juan Nustadtel"/>
    <s v=""/>
    <s v=""/>
    <s v="ACMAGONZALEZ"/>
    <s v=""/>
    <s v=""/>
    <s v="OR00010620279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2-12T00:00:00"/>
    <d v="2023-02-12T00:00:00"/>
    <d v="2023-02-12T00:00:00"/>
    <n v="50246"/>
    <n v="0"/>
    <m/>
    <m/>
    <d v="2023-02-12T00:00:00"/>
    <d v="2023-02-12T00:00:00"/>
    <m/>
    <d v="2023-02-12T00:00:00"/>
    <d v="2023-02-12T00:00:00"/>
    <d v="2023-02-12T00:00:00"/>
    <d v="2023-03-01T00:00:00"/>
    <n v="0"/>
    <m/>
    <n v="0"/>
    <n v="0"/>
    <d v="2023-02-12T00:00:00"/>
    <s v="COP"/>
    <n v="0"/>
    <n v="0"/>
    <n v="0"/>
    <n v="50246"/>
    <s v=""/>
  </r>
  <r>
    <s v="106199684"/>
    <s v="IZ10-LSA1-EMP"/>
    <s v="EMPA00005"/>
    <x v="9"/>
    <s v="FALLO VÁLVULA DE AIREACIÓN"/>
    <s v="CERR NOTI KKMP NLIQ PREC"/>
    <s v="100"/>
    <s v="COORMTTO"/>
    <s v="ZAVE"/>
    <s v="Z17"/>
    <s v="IZ10"/>
    <s v="COORDI19"/>
    <s v="1202405859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06:00:00"/>
    <s v="06:00:00"/>
    <s v="04:29:41"/>
    <s v="00:00:00"/>
    <s v="23:50:00"/>
    <s v=""/>
    <s v="B"/>
    <s v=""/>
    <s v=""/>
    <s v=""/>
    <s v=""/>
    <s v="ACMAGONZALEZ"/>
    <s v=""/>
    <s v=""/>
    <s v="OR000106199684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2-11T00:00:00"/>
    <d v="2023-02-10T00:00:00"/>
    <d v="2023-02-10T00:00:00"/>
    <n v="587878"/>
    <n v="0"/>
    <m/>
    <m/>
    <d v="2023-02-10T00:00:00"/>
    <d v="2023-02-10T00:00:00"/>
    <m/>
    <d v="2023-02-10T00:00:00"/>
    <m/>
    <d v="2023-02-09T00:00:00"/>
    <d v="2023-03-01T00:00:00"/>
    <n v="0"/>
    <m/>
    <n v="0"/>
    <n v="0"/>
    <d v="2023-02-10T00:00:00"/>
    <s v="COP"/>
    <n v="0"/>
    <n v="0"/>
    <n v="0"/>
    <n v="587878"/>
    <s v=""/>
  </r>
  <r>
    <s v="106195076"/>
    <s v="IZ10-LSA1-FOR"/>
    <s v="FORM00001"/>
    <x v="3"/>
    <s v="SE DESCARRILA LA CADENA TRANSV"/>
    <s v="CERR NOTI KKMP NLIQ PREC"/>
    <s v="100"/>
    <s v="COORMTTO"/>
    <s v="ZAVE"/>
    <s v="Z17"/>
    <s v="IZ10"/>
    <s v="COORDI19"/>
    <s v="1202403747"/>
    <s v="OEJE NPSP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15:00"/>
    <s v=""/>
    <s v=""/>
    <s v=""/>
    <s v=""/>
    <s v="24:00:00"/>
    <s v="14:00:00"/>
    <s v="14:00:00"/>
    <s v="03:47:51"/>
    <s v="00:00:00"/>
    <s v="05:50:00"/>
    <s v=""/>
    <s v="B"/>
    <s v=""/>
    <s v=""/>
    <s v=""/>
    <s v=""/>
    <s v="ACMAGONZALEZ"/>
    <s v=""/>
    <s v=""/>
    <s v="OR000106195076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2-08T00:00:00"/>
    <d v="2023-02-07T00:00:00"/>
    <d v="2023-02-08T00:00:00"/>
    <n v="83811"/>
    <n v="0"/>
    <m/>
    <m/>
    <d v="2023-02-08T00:00:00"/>
    <d v="2023-02-07T00:00:00"/>
    <m/>
    <d v="2023-02-08T00:00:00"/>
    <m/>
    <d v="2023-02-07T00:00:00"/>
    <d v="2023-03-01T00:00:00"/>
    <n v="0"/>
    <m/>
    <n v="0"/>
    <n v="0"/>
    <d v="2023-02-08T00:00:00"/>
    <s v="COP"/>
    <n v="0"/>
    <n v="0"/>
    <n v="0"/>
    <n v="83811"/>
    <s v=""/>
  </r>
  <r>
    <s v="106190789"/>
    <s v="IZ10-LSC1-EMB"/>
    <s v="GRAP00017"/>
    <x v="8"/>
    <s v="GRAPADORA NO QUIERE FUNCIONAR"/>
    <s v="CERR NOTI KKMP NLIQ PREC"/>
    <s v="100"/>
    <s v="JEFEMTTO"/>
    <s v="ZAVE"/>
    <s v="Z17"/>
    <s v="IZ10"/>
    <s v="COORDI19"/>
    <s v="1202403126"/>
    <s v="OEJE NPSP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6:00:00"/>
    <s v="06:00:00"/>
    <s v="23:55:44"/>
    <s v="00:00:00"/>
    <s v="02:00:00"/>
    <s v=""/>
    <s v="B"/>
    <s v=""/>
    <s v=""/>
    <s v=""/>
    <s v=""/>
    <s v="ACMAGONZALEZ"/>
    <s v=""/>
    <s v=""/>
    <s v="OR000106190789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2-10T00:00:00"/>
    <d v="2023-02-10T00:00:00"/>
    <d v="2023-02-06T00:00:00"/>
    <n v="4505046"/>
    <n v="0"/>
    <m/>
    <m/>
    <d v="2023-02-06T00:00:00"/>
    <d v="2023-02-06T00:00:00"/>
    <m/>
    <d v="2023-02-10T00:00:00"/>
    <m/>
    <d v="2023-02-06T00:00:00"/>
    <d v="2023-03-01T00:00:00"/>
    <n v="0"/>
    <m/>
    <n v="0"/>
    <n v="0"/>
    <d v="2023-02-10T00:00:00"/>
    <s v="COP"/>
    <n v="0"/>
    <n v="0"/>
    <n v="0"/>
    <n v="4505046"/>
    <s v=""/>
  </r>
  <r>
    <s v="106190787"/>
    <s v="IZ10-LSC1-EMB"/>
    <s v="20388176"/>
    <x v="5"/>
    <s v="BARRIDO DEFICIENTE"/>
    <s v="CERR NOTI KKMP NLIQ PREC"/>
    <s v="100"/>
    <s v="COORMTTO"/>
    <s v="ZAVE"/>
    <s v="Z17"/>
    <s v="IZ10"/>
    <s v="COORDI19"/>
    <s v="1202403124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45:00"/>
    <s v=""/>
    <s v=""/>
    <s v=""/>
    <s v=""/>
    <s v="24:00:00"/>
    <s v="14:00:00"/>
    <s v="06:00:00"/>
    <s v="04:51:23"/>
    <s v="00:00:00"/>
    <s v="23:57:00"/>
    <s v=""/>
    <s v="B"/>
    <s v=""/>
    <s v="PROPASOL S.A.S"/>
    <s v=""/>
    <s v=""/>
    <s v="ACMAGONZALEZ"/>
    <s v=""/>
    <s v=""/>
    <s v="OR00010619078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06T00:00:00"/>
    <d v="2023-02-06T00:00:00"/>
    <d v="2023-02-06T00:00:00"/>
    <n v="1125510"/>
    <n v="0"/>
    <m/>
    <m/>
    <d v="2023-02-06T00:00:00"/>
    <d v="2023-02-06T00:00:00"/>
    <m/>
    <d v="2023-02-06T00:00:00"/>
    <m/>
    <d v="2023-02-05T00:00:00"/>
    <d v="2023-03-01T00:00:00"/>
    <n v="0"/>
    <m/>
    <n v="0"/>
    <n v="0"/>
    <d v="2023-02-06T00:00:00"/>
    <s v="COP"/>
    <n v="0"/>
    <n v="0"/>
    <n v="0"/>
    <n v="1125510"/>
    <s v=""/>
  </r>
  <r>
    <s v="106189314"/>
    <s v="IZ10-LSA1-FOR"/>
    <s v="20388054"/>
    <x v="4"/>
    <s v="REVIENTE CADENA TRANSPORTADOR"/>
    <s v="CERR NOTI KKMP NLIQ PREC"/>
    <s v="100"/>
    <s v="COORMTTO"/>
    <s v="ZAVE"/>
    <s v="Z17"/>
    <s v="IZ10"/>
    <s v="COORDI19"/>
    <s v="1202402063"/>
    <s v="OEJE NPSP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7:30:00"/>
    <s v="05:30:00"/>
    <s v="03:14:19"/>
    <s v="00:00:00"/>
    <s v="05:30:00"/>
    <s v=""/>
    <s v="B"/>
    <s v=""/>
    <s v="Juan Neustadtel"/>
    <s v=""/>
    <s v=""/>
    <s v="EXIZACMERINO"/>
    <s v=""/>
    <s v=""/>
    <s v="OR00010618931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2-03T00:00:00"/>
    <d v="2023-02-03T00:00:00"/>
    <d v="2023-02-04T00:00:00"/>
    <n v="602952"/>
    <n v="0"/>
    <m/>
    <m/>
    <d v="2023-02-04T00:00:00"/>
    <d v="2023-02-03T00:00:00"/>
    <m/>
    <d v="2023-02-04T00:00:00"/>
    <m/>
    <d v="2023-02-03T00:00:00"/>
    <d v="2023-06-16T00:00:00"/>
    <n v="0"/>
    <m/>
    <n v="0"/>
    <n v="0"/>
    <d v="2023-02-03T00:00:00"/>
    <s v="COP"/>
    <n v="0"/>
    <n v="0"/>
    <n v="0"/>
    <n v="602952"/>
    <s v=""/>
  </r>
  <r>
    <s v="106186587"/>
    <s v="IZ10-LSC1-EMB"/>
    <s v="20388176"/>
    <x v="5"/>
    <s v="SENSOR DEL GANCHO SE BLOQUEO"/>
    <s v="CERR NOTI KKMP NLIQ PREC"/>
    <s v="100"/>
    <s v="COORMTTO"/>
    <s v="ZAVE"/>
    <s v="Z17"/>
    <s v="IZ10"/>
    <s v="COORDI19"/>
    <s v="1202402043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3:00:00"/>
    <s v=""/>
    <s v=""/>
    <s v=""/>
    <s v=""/>
    <s v="24:00:00"/>
    <s v="06:00:00"/>
    <s v="00:00:00"/>
    <s v="04:52:28"/>
    <s v="00:00:00"/>
    <s v="02:30:00"/>
    <s v=""/>
    <s v="B"/>
    <s v=""/>
    <s v="PROPASOL S.A.S"/>
    <s v=""/>
    <s v=""/>
    <s v="ACMAGONZALEZ"/>
    <s v=""/>
    <s v=""/>
    <s v="OR00010618658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2-03T00:00:00"/>
    <d v="2023-02-03T00:00:00"/>
    <d v="2023-02-03T00:00:00"/>
    <n v="100492"/>
    <n v="0"/>
    <m/>
    <m/>
    <d v="2023-02-03T00:00:00"/>
    <d v="2023-02-03T00:00:00"/>
    <m/>
    <d v="2023-02-03T00:00:00"/>
    <m/>
    <d v="2023-02-03T00:00:00"/>
    <d v="2023-03-01T00:00:00"/>
    <n v="0"/>
    <m/>
    <n v="0"/>
    <n v="0"/>
    <d v="2023-02-03T00:00:00"/>
    <s v="COP"/>
    <n v="0"/>
    <n v="0"/>
    <n v="0"/>
    <n v="100492"/>
    <s v=""/>
  </r>
  <r>
    <s v="106186585"/>
    <s v="IZ10-LSA1-EMP"/>
    <s v="EMPA00039"/>
    <x v="7"/>
    <s v="FALLO BOMBA DE VACIO"/>
    <s v="CERR NOTI KKMP NLIQ PREC"/>
    <s v="100"/>
    <s v="COORMTTO"/>
    <s v="ZAVE"/>
    <s v="Z17"/>
    <s v="IZ10"/>
    <s v="COORDI19"/>
    <s v="1202402034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2:45:00"/>
    <s v=""/>
    <s v=""/>
    <s v=""/>
    <s v=""/>
    <s v="24:00:00"/>
    <s v="14:00:00"/>
    <s v="06:00:00"/>
    <s v="04:53:46"/>
    <s v="00:00:00"/>
    <s v="00:00:00"/>
    <s v=""/>
    <s v="A"/>
    <s v=""/>
    <s v=""/>
    <s v=""/>
    <s v=""/>
    <s v="ACMAGONZALEZ"/>
    <s v=""/>
    <s v=""/>
    <s v="OR000106186585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02-03T00:00:00"/>
    <d v="2023-02-03T00:00:00"/>
    <d v="2023-02-03T00:00:00"/>
    <n v="552706"/>
    <n v="0"/>
    <m/>
    <m/>
    <d v="2023-02-03T00:00:00"/>
    <d v="2023-02-03T00:00:00"/>
    <m/>
    <d v="2023-02-03T00:00:00"/>
    <m/>
    <d v="2023-02-03T00:00:00"/>
    <d v="2023-03-01T00:00:00"/>
    <n v="0"/>
    <m/>
    <n v="0"/>
    <n v="0"/>
    <d v="2023-02-03T00:00:00"/>
    <s v="COP"/>
    <n v="0"/>
    <n v="0"/>
    <n v="0"/>
    <n v="552706"/>
    <s v=""/>
  </r>
  <r>
    <s v="105771104"/>
    <s v="IZ10-LSA1-EMP"/>
    <s v="EMPA00005"/>
    <x v="9"/>
    <s v="DAÑO EN PANEL PRINCIPAL"/>
    <s v="CERR NOTI FMAT NLIQ PREC PTBO"/>
    <s v="100"/>
    <s v="COORTU01"/>
    <s v="ZAVE"/>
    <s v="Z17"/>
    <s v="IZ10"/>
    <s v="COORDI19"/>
    <s v="1202305182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6:30:00"/>
    <s v="06:00:00"/>
    <s v="08:33:42"/>
    <s v="00:00:00"/>
    <s v="06:00:00"/>
    <s v=""/>
    <s v="B"/>
    <s v=""/>
    <s v=""/>
    <s v=""/>
    <s v=""/>
    <s v="ACMAGONZALEZ"/>
    <s v=""/>
    <s v=""/>
    <s v="OR000105771104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6-15T00:00:00"/>
    <d v="2022-06-15T00:00:00"/>
    <d v="2022-06-15T00:00:00"/>
    <n v="154212"/>
    <n v="0"/>
    <m/>
    <m/>
    <d v="2022-06-15T00:00:00"/>
    <d v="2022-06-15T00:00:00"/>
    <m/>
    <d v="2022-06-18T00:00:00"/>
    <d v="2022-06-15T00:00:00"/>
    <d v="2022-06-15T00:00:00"/>
    <d v="2024-02-26T00:00:00"/>
    <n v="0"/>
    <m/>
    <n v="0"/>
    <n v="0"/>
    <d v="2022-06-15T00:00:00"/>
    <s v="COP"/>
    <n v="25875000"/>
    <n v="0"/>
    <n v="25875000"/>
    <n v="154212"/>
    <s v=""/>
  </r>
  <r>
    <s v="106165221"/>
    <s v="IZ10-LSC1-EMB"/>
    <s v="20388176"/>
    <x v="5"/>
    <s v="EL GANCHO SE ESTA ATRANCANDO"/>
    <s v="CERR NOTI FMAT NLIQ PREC"/>
    <s v="100"/>
    <s v="COORMTTO"/>
    <s v="ZAVE"/>
    <s v="Z17"/>
    <s v="IZ10"/>
    <s v="COORDI19"/>
    <s v="1202396512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45:00"/>
    <s v=""/>
    <s v=""/>
    <s v=""/>
    <s v=""/>
    <s v="24:00:00"/>
    <s v="00:45:00"/>
    <s v="00:06:00"/>
    <s v="03:15:47"/>
    <s v="00:00:00"/>
    <s v="00:06:00"/>
    <s v=""/>
    <s v="B"/>
    <s v=""/>
    <s v="PROPASOL S.A.S"/>
    <s v=""/>
    <s v=""/>
    <s v="ACMAGONZALEZ"/>
    <s v=""/>
    <s v=""/>
    <s v="OR000106165221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1-24T00:00:00"/>
    <d v="2023-01-24T00:00:00"/>
    <d v="2023-01-24T00:00:00"/>
    <n v="22535"/>
    <n v="0"/>
    <m/>
    <m/>
    <d v="2023-01-24T00:00:00"/>
    <d v="2023-01-24T00:00:00"/>
    <m/>
    <d v="2023-03-24T00:00:00"/>
    <m/>
    <d v="2023-01-24T00:00:00"/>
    <d v="2023-06-01T00:00:00"/>
    <n v="0"/>
    <m/>
    <n v="0"/>
    <n v="0"/>
    <d v="2023-01-24T00:00:00"/>
    <s v="COP"/>
    <n v="2193566"/>
    <n v="0"/>
    <n v="2193566"/>
    <n v="22535"/>
    <s v=""/>
  </r>
  <r>
    <s v="105684469"/>
    <s v="IZ10-LSA1-FOR"/>
    <s v="20388054"/>
    <x v="4"/>
    <s v="REVIENTE DE CADENA TRANSPORTADORA"/>
    <s v="CERR NOTI FMAT MOVM NLIQ PREC PTBO"/>
    <s v="100"/>
    <s v="COORTU01"/>
    <s v="ZAVE"/>
    <s v="Z17"/>
    <s v="IZ10"/>
    <s v="COORDI13"/>
    <s v="1202283612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8:30:00"/>
    <s v=""/>
    <s v=""/>
    <s v=""/>
    <s v=""/>
    <s v="24:00:00"/>
    <s v="14:00:00"/>
    <s v="00:00:00"/>
    <s v="10:04:16"/>
    <s v="00:00:00"/>
    <s v="11:10:07"/>
    <s v=""/>
    <s v="B"/>
    <s v=""/>
    <s v="Juan Neustadtel"/>
    <s v=""/>
    <s v=""/>
    <s v="ACMAGONZALEZ"/>
    <s v=""/>
    <s v=""/>
    <s v="OR00010568446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4-27T00:00:00"/>
    <d v="2022-05-06T00:00:00"/>
    <d v="2022-04-27T00:00:00"/>
    <n v="46024210"/>
    <n v="0"/>
    <m/>
    <m/>
    <d v="2022-04-27T00:00:00"/>
    <d v="2022-04-27T00:00:00"/>
    <m/>
    <d v="2022-06-11T00:00:00"/>
    <d v="2022-04-27T00:00:00"/>
    <d v="2022-04-27T00:00:00"/>
    <d v="2024-02-26T00:00:00"/>
    <n v="0"/>
    <m/>
    <n v="0"/>
    <n v="0"/>
    <d v="2022-04-27T00:00:00"/>
    <s v="COP"/>
    <n v="207282"/>
    <n v="0"/>
    <n v="207282"/>
    <n v="46024210"/>
    <s v=""/>
  </r>
  <r>
    <s v="105910148"/>
    <s v="IZ10-LSC1-EMB"/>
    <s v="GRAP00017"/>
    <x v="8"/>
    <s v="SE REVENTO EL RESORTE DE LAS TIJERAS"/>
    <s v="CERR NOTI FMAT MOVM NLIQ PREC PTBO"/>
    <s v="100"/>
    <s v="COORTU03"/>
    <s v="ZAVE"/>
    <s v="Z17"/>
    <s v="IZ10"/>
    <s v="COORDI16"/>
    <s v="1202338254"/>
    <s v="OK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6:00:00"/>
    <s v=""/>
    <s v=""/>
    <s v=""/>
    <s v=""/>
    <s v="24:00:00"/>
    <s v="08:00:00"/>
    <s v="08:00:00"/>
    <s v="08:32:25"/>
    <s v="00:00:00"/>
    <s v="04:00:00"/>
    <s v=""/>
    <s v="B"/>
    <s v=""/>
    <s v=""/>
    <s v=""/>
    <s v=""/>
    <s v="ACMAGONZALEZ"/>
    <s v=""/>
    <s v=""/>
    <s v="OR000105910148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2-08-31T00:00:00"/>
    <d v="2022-09-10T00:00:00"/>
    <d v="2022-08-31T00:00:00"/>
    <n v="300334"/>
    <n v="0"/>
    <m/>
    <m/>
    <d v="2022-08-31T00:00:00"/>
    <d v="2022-08-31T00:00:00"/>
    <m/>
    <d v="2022-10-09T00:00:00"/>
    <m/>
    <d v="2022-09-10T00:00:00"/>
    <d v="2024-02-26T00:00:00"/>
    <n v="0"/>
    <m/>
    <n v="0"/>
    <n v="0"/>
    <d v="2022-08-31T00:00:00"/>
    <s v="COP"/>
    <n v="91518"/>
    <n v="0"/>
    <n v="91518"/>
    <n v="300334"/>
    <s v=""/>
  </r>
  <r>
    <s v="105599128"/>
    <s v="IZ10-LSA1-FOR"/>
    <s v="20388054"/>
    <x v="4"/>
    <s v="MAQUINA NO ARRANCA"/>
    <s v="CERR NOTI FENA MOVM NLIQ PREC PTBO"/>
    <s v="100"/>
    <s v="COORTU03"/>
    <s v="ZAVE"/>
    <s v="Z17"/>
    <s v="IZ10"/>
    <s v="COORDI19"/>
    <s v="1202263511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3:00:34"/>
    <s v=""/>
    <s v=""/>
    <s v=""/>
    <s v=""/>
    <s v="24:00:00"/>
    <s v="00:00:00"/>
    <s v="00:00:00"/>
    <s v="09:53:18"/>
    <s v="00:00:00"/>
    <s v="22:00:34"/>
    <s v=""/>
    <s v="B"/>
    <s v=""/>
    <s v="Juan Neustadtel"/>
    <s v=""/>
    <s v=""/>
    <s v="ACMAGONZALEZ"/>
    <s v=""/>
    <s v=""/>
    <s v="OR000105599128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2-03-09T00:00:00"/>
    <d v="2022-03-08T00:00:00"/>
    <d v="2022-03-09T00:00:00"/>
    <n v="622013"/>
    <n v="0"/>
    <m/>
    <m/>
    <d v="2022-03-09T00:00:00"/>
    <d v="2022-03-09T00:00:00"/>
    <m/>
    <d v="2022-06-11T00:00:00"/>
    <d v="2022-03-09T00:00:00"/>
    <d v="2022-03-08T00:00:00"/>
    <d v="2024-02-26T00:00:00"/>
    <n v="0"/>
    <m/>
    <n v="0"/>
    <n v="0"/>
    <d v="2022-03-09T00:00:00"/>
    <s v="COP"/>
    <n v="313640"/>
    <n v="0"/>
    <n v="313640"/>
    <n v="622013"/>
    <s v=""/>
  </r>
  <r>
    <s v="107219982"/>
    <s v="IZ10-LJA1-EMP-EMP2"/>
    <s v="20183406"/>
    <x v="1"/>
    <s v="EMPAQUE PRECALENTAMIENTO INF FRACTURADO"/>
    <s v="CERR NOTI FENA MOVM NLIQ PREC"/>
    <s v="100"/>
    <s v="COORTU01"/>
    <s v="ZAVE"/>
    <s v="Z17"/>
    <s v="IZ10"/>
    <s v="COORDI13"/>
    <s v="1202643938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13:00:00"/>
    <s v="12:40:00"/>
    <s v="20:23:40"/>
    <s v="00:00:00"/>
    <s v="12:40:00"/>
    <s v=""/>
    <s v="B"/>
    <s v=""/>
    <s v="Juan Nustadtel"/>
    <s v=""/>
    <s v=""/>
    <s v="IZCAPIEDRAHI"/>
    <s v=""/>
    <s v=""/>
    <s v="OR000107219982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6-13T00:00:00"/>
    <d v="2024-06-13T00:00:00"/>
    <d v="2024-06-13T00:00:00"/>
    <n v="2718856"/>
    <n v="0"/>
    <m/>
    <m/>
    <d v="2024-06-13T00:00:00"/>
    <d v="2024-06-13T00:00:00"/>
    <m/>
    <d v="2024-06-13T00:00:00"/>
    <d v="2024-06-13T00:00:00"/>
    <d v="2024-06-13T00:00:00"/>
    <d v="2024-07-25T00:00:00"/>
    <n v="0"/>
    <m/>
    <n v="0"/>
    <n v="0"/>
    <d v="2024-06-13T00:00:00"/>
    <s v="COP"/>
    <n v="2718856"/>
    <n v="0"/>
    <n v="2718856"/>
    <n v="2718856"/>
    <s v=""/>
  </r>
  <r>
    <s v="106863802"/>
    <s v="IZ10-LSA1-FOR"/>
    <s v="20388054"/>
    <x v="4"/>
    <s v="EH:VARIADOR DE EMPUJADOR DE TRIPA EN FAL"/>
    <s v="CERR NOTI FENA MOVM NLIQ PREC"/>
    <s v="100"/>
    <s v="COORTU03"/>
    <s v="ZAVE"/>
    <s v="Z17"/>
    <s v="IZ10"/>
    <s v="COORDI19"/>
    <s v="1202565391"/>
    <s v="OEJE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40:00"/>
    <s v=""/>
    <s v=""/>
    <s v=""/>
    <s v=""/>
    <s v="24:00:00"/>
    <s v="14:22:00"/>
    <s v="06:00:00"/>
    <s v="18:55:29"/>
    <s v="00:00:00"/>
    <s v="01:00:00"/>
    <s v=""/>
    <s v="B"/>
    <s v=""/>
    <s v="Juan Neustadtel"/>
    <s v=""/>
    <s v=""/>
    <s v="IZCAPIEDRAHI"/>
    <s v=""/>
    <s v=""/>
    <s v="OR00010686380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1-15T00:00:00"/>
    <d v="2024-01-15T00:00:00"/>
    <d v="2024-01-15T00:00:00"/>
    <n v="3577206"/>
    <n v="0"/>
    <m/>
    <m/>
    <d v="2024-01-15T00:00:00"/>
    <d v="2024-01-15T00:00:00"/>
    <m/>
    <d v="2024-01-15T00:00:00"/>
    <d v="2024-01-15T00:00:00"/>
    <d v="2024-01-15T00:00:00"/>
    <d v="2024-07-25T00:00:00"/>
    <n v="0"/>
    <m/>
    <n v="0"/>
    <n v="0"/>
    <d v="2024-01-15T00:00:00"/>
    <s v="COP"/>
    <n v="16057819"/>
    <n v="0"/>
    <n v="16057819"/>
    <n v="3577206"/>
    <s v=""/>
  </r>
  <r>
    <s v="107092203"/>
    <s v="IZ10-LSA1-EMP"/>
    <s v="EMPA00039"/>
    <x v="7"/>
    <s v="CORTO EN PLANCHA DE SELLADO"/>
    <s v="CERR NOTI FENA MOVM NLIQ PREC"/>
    <s v="100"/>
    <s v="COORTU03"/>
    <s v="ZAVE"/>
    <s v="Z17"/>
    <s v="IZ10"/>
    <s v="COORDI16"/>
    <s v="1202616090"/>
    <s v="OK   NPSP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10:00:00"/>
    <s v="06:00:00"/>
    <s v="05:03:18"/>
    <s v="00:00:00"/>
    <s v="01:45:00"/>
    <s v=""/>
    <s v="A"/>
    <s v=""/>
    <s v=""/>
    <s v=""/>
    <s v=""/>
    <s v="IZCAPIEDRAHI"/>
    <s v=""/>
    <s v=""/>
    <s v="OR000107092203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4-04-28T00:00:00"/>
    <d v="2024-04-24T00:00:00"/>
    <d v="2024-04-23T00:00:00"/>
    <n v="2341221"/>
    <n v="0"/>
    <m/>
    <m/>
    <d v="2024-04-23T00:00:00"/>
    <d v="2024-04-23T00:00:00"/>
    <m/>
    <d v="2024-06-27T00:00:00"/>
    <d v="2024-04-24T00:00:00"/>
    <d v="2024-04-23T00:00:00"/>
    <d v="2024-07-30T00:00:00"/>
    <n v="0"/>
    <m/>
    <n v="0"/>
    <n v="0"/>
    <d v="2024-04-27T00:00:00"/>
    <s v="COP"/>
    <n v="2341221"/>
    <n v="0"/>
    <n v="2341221"/>
    <n v="2341221"/>
    <s v=""/>
  </r>
  <r>
    <s v="106145706"/>
    <s v="IZ10-LJA1-EMP-EMP2"/>
    <s v="20183406"/>
    <x v="1"/>
    <s v="MEMBRANAS EN MAL ESTADO"/>
    <s v="CERR NOTI FENA MOVM NLIQ PREC"/>
    <s v="100"/>
    <s v="COORTU03"/>
    <s v="ZAVE"/>
    <s v="Z17"/>
    <s v="IZ10"/>
    <s v="COORDI16"/>
    <s v="1202391417"/>
    <s v="OEJE NPSP"/>
    <s v="505002465"/>
    <s v=""/>
    <s v="IZJDPOSADA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2:00:00"/>
    <s v=""/>
    <s v=""/>
    <s v=""/>
    <s v=""/>
    <s v="24:00:00"/>
    <s v="02:00:00"/>
    <s v="22:00:00"/>
    <s v="12:03:20"/>
    <s v="00:00:00"/>
    <s v="22:00:00"/>
    <s v=""/>
    <s v="B"/>
    <s v=""/>
    <s v="Juan Nustadtel"/>
    <s v=""/>
    <s v=""/>
    <s v="ACMAGONZALEZ"/>
    <s v=""/>
    <s v=""/>
    <s v="OR000106145706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1-12T00:00:00"/>
    <d v="2023-01-12T00:00:00"/>
    <d v="2023-01-11T00:00:00"/>
    <n v="10512177"/>
    <n v="0"/>
    <m/>
    <m/>
    <d v="2023-01-11T00:00:00"/>
    <d v="2023-01-11T00:00:00"/>
    <m/>
    <d v="2023-02-04T00:00:00"/>
    <d v="2023-01-11T00:00:00"/>
    <d v="2023-01-11T00:00:00"/>
    <d v="2023-03-01T00:00:00"/>
    <n v="0"/>
    <m/>
    <n v="0"/>
    <n v="0"/>
    <d v="2023-01-11T00:00:00"/>
    <s v="COP"/>
    <n v="9755758"/>
    <n v="0"/>
    <n v="9755758"/>
    <n v="10512177"/>
    <s v=""/>
  </r>
  <r>
    <s v="105859771"/>
    <s v="IZ10-LSA1-FOR"/>
    <s v="FORM00001"/>
    <x v="3"/>
    <s v="REVIENTE DE ACOPLE FUSIBLE DEL TRANSPORT"/>
    <s v="CERR NOTI FENA MACO NLIQ PREC PTBO"/>
    <s v="100"/>
    <s v="COORTU01"/>
    <s v="ZAVE"/>
    <s v="Z17"/>
    <s v="IZ10"/>
    <s v="COORDI16"/>
    <s v="1202326078"/>
    <s v="OK"/>
    <s v="505001267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6:00:00"/>
    <s v="06:00:00"/>
    <s v="14:14:04"/>
    <s v="00:00:00"/>
    <s v="06:00:00"/>
    <s v=""/>
    <s v="B"/>
    <s v=""/>
    <s v=""/>
    <s v=""/>
    <s v=""/>
    <s v="ACMAGONZALEZ"/>
    <s v=""/>
    <s v=""/>
    <s v="OR000105859771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8-03T00:00:00"/>
    <d v="2022-08-08T00:00:00"/>
    <d v="2022-08-03T00:00:00"/>
    <n v="154211"/>
    <n v="0"/>
    <m/>
    <m/>
    <d v="2022-08-03T00:00:00"/>
    <d v="2022-08-03T00:00:00"/>
    <m/>
    <d v="2022-08-08T00:00:00"/>
    <d v="2022-08-03T00:00:00"/>
    <d v="2022-08-03T00:00:00"/>
    <d v="2024-02-26T00:00:00"/>
    <n v="0"/>
    <m/>
    <n v="0"/>
    <n v="0"/>
    <d v="2022-08-03T00:00:00"/>
    <s v="COP"/>
    <n v="10626"/>
    <n v="0"/>
    <n v="10626"/>
    <n v="154211"/>
    <s v=""/>
  </r>
  <r>
    <s v="106444874"/>
    <s v="IZ10-LSA1-EMP"/>
    <s v="EMPA00005"/>
    <x v="9"/>
    <s v="PLANCHA DE SELLADO CON POCO GRAFILADO"/>
    <s v="CERR NOTI FENA MACO NLIQ PREC"/>
    <s v="100"/>
    <s v="COORTU01"/>
    <s v="ZAVE"/>
    <s v="Z17"/>
    <s v="IZ10"/>
    <s v="COORDI16"/>
    <s v="1202467820"/>
    <s v="OEJE NPSP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3:10:00"/>
    <s v=""/>
    <s v=""/>
    <s v=""/>
    <s v=""/>
    <s v="24:00:00"/>
    <s v="06:00:00"/>
    <s v="06:00:00"/>
    <s v="12:22:44"/>
    <s v="00:00:00"/>
    <s v="12:50:00"/>
    <s v=""/>
    <s v="B"/>
    <s v=""/>
    <s v=""/>
    <s v=""/>
    <s v=""/>
    <s v="ACMAGONZALEZ"/>
    <s v=""/>
    <s v=""/>
    <s v="OR000106444874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6-26T00:00:00"/>
    <d v="2023-06-26T00:00:00"/>
    <d v="2023-06-26T00:00:00"/>
    <n v="99487"/>
    <n v="0"/>
    <m/>
    <m/>
    <d v="2023-06-26T00:00:00"/>
    <d v="2023-06-26T00:00:00"/>
    <m/>
    <d v="2023-06-27T00:00:00"/>
    <d v="2023-06-26T00:00:00"/>
    <d v="2023-06-26T00:00:00"/>
    <d v="2023-08-01T00:00:00"/>
    <n v="0"/>
    <m/>
    <n v="0"/>
    <n v="0"/>
    <d v="2023-06-26T00:00:00"/>
    <s v="COP"/>
    <n v="247828"/>
    <n v="0"/>
    <n v="247828"/>
    <n v="99487"/>
    <s v=""/>
  </r>
  <r>
    <s v="106188251"/>
    <s v="IZ10-LSA1-EMP"/>
    <s v="EMPA00039"/>
    <x v="7"/>
    <s v="EJE CUCHILLA TRASVE #3 REVENTADO"/>
    <s v="CERR NOTI FENA MACO NLIQ PREC"/>
    <s v="100"/>
    <s v="COORTU02"/>
    <s v="ZAVE"/>
    <s v="Z17"/>
    <s v="IZ10"/>
    <s v="COORDI13"/>
    <s v="1202402593"/>
    <s v="OK   NPSP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00:00:00"/>
    <s v="00:00:00"/>
    <s v="21:55:57"/>
    <s v="00:00:00"/>
    <s v="16:00:00"/>
    <s v=""/>
    <s v="A"/>
    <s v=""/>
    <s v=""/>
    <s v=""/>
    <s v=""/>
    <s v="ACMAGONZALEZ"/>
    <s v=""/>
    <s v=""/>
    <s v="OR000106188251"/>
    <s v=""/>
    <s v=""/>
    <s v=""/>
    <s v=""/>
    <s v=""/>
    <s v=""/>
    <s v=""/>
    <s v="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3-02-03T00:00:00"/>
    <d v="2023-02-03T00:00:00"/>
    <d v="2023-02-03T00:00:00"/>
    <n v="401968"/>
    <n v="0"/>
    <m/>
    <m/>
    <d v="2023-02-03T00:00:00"/>
    <d v="2023-02-03T00:00:00"/>
    <m/>
    <d v="2023-02-06T00:00:00"/>
    <m/>
    <d v="2023-02-03T00:00:00"/>
    <d v="2023-03-01T00:00:00"/>
    <n v="0"/>
    <m/>
    <n v="0"/>
    <n v="0"/>
    <d v="2023-02-03T00:00:00"/>
    <s v="COP"/>
    <n v="8111"/>
    <n v="0"/>
    <n v="8111"/>
    <n v="401968"/>
    <s v=""/>
  </r>
  <r>
    <s v="105766800"/>
    <s v="IZ10-LSA1-EMP"/>
    <s v="EMPA00005"/>
    <x v="9"/>
    <s v="MAL FORMADO"/>
    <s v="CERR NOTI FENA MACO MOVM NLIQ PREC PTBO"/>
    <s v="100"/>
    <s v="COORTU03"/>
    <s v="ZAVE"/>
    <s v="Z17"/>
    <s v="IZ10"/>
    <s v="COORDI13"/>
    <s v="1202266590"/>
    <s v="OK"/>
    <s v="505001342"/>
    <s v=""/>
    <s v="IZCAPIEDRAHI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1:00:00"/>
    <s v=""/>
    <s v=""/>
    <s v=""/>
    <s v=""/>
    <s v="24:00:00"/>
    <s v="14:00:00"/>
    <s v="14:00:00"/>
    <s v="03:24:06"/>
    <s v="00:00:00"/>
    <s v="22:20:19"/>
    <s v=""/>
    <s v="B"/>
    <s v=""/>
    <s v=""/>
    <s v=""/>
    <s v=""/>
    <s v="ACMAGONZALEZ"/>
    <s v=""/>
    <s v=""/>
    <s v="OR000105766800"/>
    <s v=""/>
    <s v=""/>
    <s v=""/>
    <s v=""/>
    <s v=""/>
    <s v=""/>
    <s v=""/>
    <s v="X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2-06-13T00:00:00"/>
    <d v="2022-03-16T00:00:00"/>
    <d v="2022-06-13T00:00:00"/>
    <n v="820538"/>
    <n v="0"/>
    <m/>
    <m/>
    <d v="2022-06-13T00:00:00"/>
    <d v="2022-03-16T00:00:00"/>
    <m/>
    <d v="2022-06-28T00:00:00"/>
    <m/>
    <d v="2022-03-15T00:00:00"/>
    <d v="2024-02-26T00:00:00"/>
    <n v="0"/>
    <m/>
    <n v="0"/>
    <n v="0"/>
    <d v="2022-06-13T00:00:00"/>
    <s v="COP"/>
    <n v="947"/>
    <n v="0"/>
    <n v="947"/>
    <n v="820538"/>
    <s v=""/>
  </r>
  <r>
    <s v="105875179"/>
    <s v="IZ10-LSA1-FOR"/>
    <s v="20388054"/>
    <x v="4"/>
    <s v="PROBLEMAS DE SINCRONIZACION"/>
    <s v="CERR NOTI FENA MACO MOVM NLIQ PREC PTBO"/>
    <s v="100"/>
    <s v="COORTU01"/>
    <s v="ZAVE"/>
    <s v="Z17"/>
    <s v="IZ10"/>
    <s v="COORDI19"/>
    <s v="1202330437"/>
    <s v="OK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00:00"/>
    <s v=""/>
    <s v=""/>
    <s v=""/>
    <s v=""/>
    <s v="24:00:00"/>
    <s v="06:00:00"/>
    <s v="06:00:00"/>
    <s v="15:16:23"/>
    <s v="00:00:00"/>
    <s v="06:00:00"/>
    <s v=""/>
    <s v="B"/>
    <s v=""/>
    <s v="Juan Neustadtel"/>
    <s v=""/>
    <s v=""/>
    <s v="ACMAGONZALEZ"/>
    <s v=""/>
    <s v=""/>
    <s v="OR00010587517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8-11T00:00:00"/>
    <d v="2022-08-11T00:00:00"/>
    <d v="2022-08-11T00:00:00"/>
    <n v="5638396"/>
    <n v="0"/>
    <m/>
    <m/>
    <d v="2022-08-11T00:00:00"/>
    <d v="2022-08-10T00:00:00"/>
    <m/>
    <d v="2022-08-30T00:00:00"/>
    <d v="2022-08-11T00:00:00"/>
    <d v="2022-08-10T00:00:00"/>
    <d v="2024-02-26T00:00:00"/>
    <n v="0"/>
    <m/>
    <n v="0"/>
    <n v="0"/>
    <d v="2022-08-11T00:00:00"/>
    <s v="COP"/>
    <n v="7442640"/>
    <n v="0"/>
    <n v="7442640"/>
    <n v="5638396"/>
    <s v=""/>
  </r>
  <r>
    <s v="105602943"/>
    <s v="IZ10-LJA1-EMP-EMP2"/>
    <s v="20183406"/>
    <x v="1"/>
    <s v="FALLO T° PLANCHA FORMADO"/>
    <s v="CERR NOTI FENA MACO MOVM NLIQ PREC PTBO"/>
    <s v="100"/>
    <s v="COORTU03"/>
    <s v="ZAVE"/>
    <s v="Z17"/>
    <s v="IZ10"/>
    <s v="COORDI19"/>
    <s v="1202264681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10:00"/>
    <s v=""/>
    <s v=""/>
    <s v=""/>
    <s v=""/>
    <s v="24:00:00"/>
    <s v="00:00:00"/>
    <s v="00:00:00"/>
    <s v="10:41:22"/>
    <s v="00:00:00"/>
    <s v="05:50:00"/>
    <s v=""/>
    <s v="A"/>
    <s v=""/>
    <s v="Juan Nustadtel"/>
    <s v=""/>
    <s v=""/>
    <s v="ACMAGONZALEZ"/>
    <s v=""/>
    <s v=""/>
    <s v="OR000105602943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3-11T00:00:00"/>
    <d v="2022-03-11T00:00:00"/>
    <d v="2022-03-11T00:00:00"/>
    <n v="2221767"/>
    <n v="0"/>
    <m/>
    <m/>
    <d v="2022-03-11T00:00:00"/>
    <d v="2022-03-11T00:00:00"/>
    <m/>
    <d v="2022-03-12T00:00:00"/>
    <d v="2022-03-11T00:00:00"/>
    <d v="2022-03-11T00:00:00"/>
    <d v="2024-02-26T00:00:00"/>
    <n v="0"/>
    <m/>
    <n v="0"/>
    <n v="0"/>
    <d v="2022-03-11T00:00:00"/>
    <s v="COP"/>
    <n v="1693338"/>
    <n v="0"/>
    <n v="1693338"/>
    <n v="2221767"/>
    <s v=""/>
  </r>
  <r>
    <s v="105698775"/>
    <s v="IZ10-LSC1-EMB"/>
    <s v="20388176"/>
    <x v="5"/>
    <s v="REVIENTE CORREA DENTADA"/>
    <s v="CERR NOTI FENA MACO MOVM NLIQ PREC PTBO"/>
    <s v="100"/>
    <s v="COORTU03"/>
    <s v="ZAVE"/>
    <s v="Z17"/>
    <s v="IZ10"/>
    <s v="COORDI16"/>
    <s v="1202287151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3:00:00"/>
    <s v=""/>
    <s v=""/>
    <s v=""/>
    <s v=""/>
    <s v="24:00:00"/>
    <s v="00:00:00"/>
    <s v="00:00:00"/>
    <s v="13:36:20"/>
    <s v="00:00:00"/>
    <s v="00:26:00"/>
    <s v=""/>
    <s v="B"/>
    <s v=""/>
    <s v="PROPASOL S.A.S"/>
    <s v=""/>
    <s v=""/>
    <s v="ACMAGONZALEZ"/>
    <s v=""/>
    <s v=""/>
    <s v="OR000105698775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5-05T00:00:00"/>
    <d v="2022-05-05T00:00:00"/>
    <d v="2022-05-05T00:00:00"/>
    <n v="1590254"/>
    <n v="0"/>
    <m/>
    <m/>
    <d v="2022-05-05T00:00:00"/>
    <d v="2022-05-05T00:00:00"/>
    <m/>
    <d v="2022-05-05T00:00:00"/>
    <d v="2022-05-05T00:00:00"/>
    <d v="2022-05-05T00:00:00"/>
    <d v="2024-02-26T00:00:00"/>
    <n v="0"/>
    <m/>
    <n v="0"/>
    <n v="0"/>
    <d v="2022-05-05T00:00:00"/>
    <s v="COP"/>
    <n v="533399"/>
    <n v="0"/>
    <n v="533399"/>
    <n v="1590254"/>
    <s v=""/>
  </r>
  <r>
    <s v="105678585"/>
    <s v="IZ10-LSA1-FOR"/>
    <s v="FORM00001"/>
    <x v="3"/>
    <s v="DAÑO SENSOR TUBO LLENADOR Y MORDAZA"/>
    <s v="CERR NOTI FENA MACO MOVM NLIQ PREC PTBO"/>
    <s v="100"/>
    <s v="COORTU01"/>
    <s v="ZAVE"/>
    <s v="Z17"/>
    <s v="IZ10"/>
    <s v="COORDI13"/>
    <s v="1202281877"/>
    <s v="OK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1:40:00"/>
    <s v=""/>
    <s v=""/>
    <s v=""/>
    <s v=""/>
    <s v="24:00:00"/>
    <s v="06:00:00"/>
    <s v="06:00:00"/>
    <s v="13:27:34"/>
    <s v="00:00:00"/>
    <s v="11:17:38"/>
    <s v=""/>
    <s v="B"/>
    <s v=""/>
    <s v=""/>
    <s v=""/>
    <s v=""/>
    <s v="ACMAGONZALEZ"/>
    <s v=""/>
    <s v=""/>
    <s v="OR000105678585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4-23T00:00:00"/>
    <d v="2022-04-23T00:00:00"/>
    <d v="2022-04-23T00:00:00"/>
    <n v="542345"/>
    <n v="0"/>
    <m/>
    <m/>
    <d v="2022-04-23T00:00:00"/>
    <d v="2022-04-23T00:00:00"/>
    <m/>
    <d v="2022-04-23T00:00:00"/>
    <d v="2022-04-23T00:00:00"/>
    <d v="2022-04-23T00:00:00"/>
    <d v="2024-02-26T00:00:00"/>
    <n v="0"/>
    <m/>
    <n v="0"/>
    <n v="0"/>
    <d v="2022-04-23T00:00:00"/>
    <s v="COP"/>
    <n v="464211"/>
    <n v="0"/>
    <n v="464211"/>
    <n v="542345"/>
    <s v=""/>
  </r>
  <r>
    <s v="105678366"/>
    <s v="IZ10-LSC1-EMB"/>
    <s v="20388176"/>
    <x v="5"/>
    <s v="DIFERENCIA DE VOLTAJE"/>
    <s v="CERR NOTI FENA MACO MOVM NLIQ PREC PTBO"/>
    <s v="100"/>
    <s v="COORTU03"/>
    <s v="ZAVE"/>
    <s v="Z17"/>
    <s v="IZ10"/>
    <s v="COORDI16"/>
    <s v="1202281775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4:00:00"/>
    <s v=""/>
    <s v=""/>
    <s v=""/>
    <s v=""/>
    <s v="24:00:00"/>
    <s v="06:00:00"/>
    <s v="06:00:00"/>
    <s v="14:57:55"/>
    <s v="00:00:00"/>
    <s v="01:56:58"/>
    <s v=""/>
    <s v="B"/>
    <s v=""/>
    <s v="PROPASOL S.A.S"/>
    <s v=""/>
    <s v=""/>
    <s v="ACMAGONZALEZ"/>
    <s v=""/>
    <s v=""/>
    <s v="OR000105678366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4-23T00:00:00"/>
    <d v="2022-04-23T00:00:00"/>
    <d v="2022-04-23T00:00:00"/>
    <n v="2891788"/>
    <n v="0"/>
    <m/>
    <m/>
    <d v="2022-04-23T00:00:00"/>
    <d v="2022-04-23T00:00:00"/>
    <m/>
    <d v="2022-04-27T00:00:00"/>
    <d v="2022-04-23T00:00:00"/>
    <d v="2022-04-23T00:00:00"/>
    <d v="2024-02-26T00:00:00"/>
    <n v="0"/>
    <m/>
    <n v="0"/>
    <n v="0"/>
    <d v="2022-04-23T00:00:00"/>
    <s v="COP"/>
    <n v="13192"/>
    <n v="0"/>
    <n v="13192"/>
    <n v="2891788"/>
    <s v=""/>
  </r>
  <r>
    <s v="105933821"/>
    <s v="IZ10-LSC1-EMB"/>
    <s v="20388176"/>
    <x v="5"/>
    <s v="FALLO MOTOR BANDA SALIDA GRAP 120"/>
    <s v="CERR NOTI FENA MACO MOVM NLIQ PREC PTBO"/>
    <s v="100"/>
    <s v="COORMTTO"/>
    <s v="ZAVE"/>
    <s v="Z17"/>
    <s v="IZ10"/>
    <s v="COORDI16"/>
    <s v="1202344077"/>
    <s v="OK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00:00:00"/>
    <s v="00:00:00"/>
    <s v="15:31:59"/>
    <s v="00:00:00"/>
    <s v="15:00:00"/>
    <s v=""/>
    <s v="B"/>
    <s v=""/>
    <s v="PROPASOL S.A.S"/>
    <s v=""/>
    <s v=""/>
    <s v="ACMAGONZALEZ"/>
    <s v=""/>
    <s v=""/>
    <s v="OR000105933821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9-13T00:00:00"/>
    <d v="2022-09-13T00:00:00"/>
    <d v="2022-09-13T00:00:00"/>
    <n v="7670919"/>
    <n v="0"/>
    <m/>
    <m/>
    <d v="2022-09-13T00:00:00"/>
    <d v="2022-09-12T00:00:00"/>
    <m/>
    <d v="2022-11-03T00:00:00"/>
    <d v="2022-09-12T00:00:00"/>
    <d v="2022-09-12T00:00:00"/>
    <d v="2024-02-26T00:00:00"/>
    <n v="0"/>
    <m/>
    <n v="0"/>
    <n v="0"/>
    <d v="2022-09-13T00:00:00"/>
    <s v="COP"/>
    <n v="4483902"/>
    <n v="0"/>
    <n v="4483902"/>
    <n v="7670919"/>
    <s v=""/>
  </r>
  <r>
    <s v="105920832"/>
    <s v="IZ10-LSA1-EMP"/>
    <s v="EMPA00039"/>
    <x v="7"/>
    <s v="Cilindro corte tranversal malo NT"/>
    <s v="CERR NOTI FENA MACO MOVM NLIQ PREC PTBO"/>
    <s v="100"/>
    <s v="COORTU02"/>
    <s v="ZAVE"/>
    <s v="Z17"/>
    <s v="IZ10"/>
    <s v="COORDI19"/>
    <s v="1202340904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6:00:00"/>
    <s v="06:00:00"/>
    <s v="07:09:43"/>
    <s v="00:00:00"/>
    <s v="20:30:00"/>
    <s v=""/>
    <s v="B"/>
    <s v=""/>
    <s v=""/>
    <s v=""/>
    <s v=""/>
    <s v="ACMAGONZALEZ"/>
    <s v=""/>
    <s v=""/>
    <s v="OR000105920832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9-07T00:00:00"/>
    <d v="2022-09-07T00:00:00"/>
    <d v="2022-09-05T00:00:00"/>
    <n v="866405"/>
    <n v="0"/>
    <m/>
    <m/>
    <d v="2022-09-05T00:00:00"/>
    <d v="2022-09-05T00:00:00"/>
    <m/>
    <d v="2022-09-07T00:00:00"/>
    <d v="2022-09-05T00:00:00"/>
    <d v="2022-09-05T00:00:00"/>
    <d v="2024-02-26T00:00:00"/>
    <n v="0"/>
    <m/>
    <n v="0"/>
    <n v="0"/>
    <d v="2022-09-07T00:00:00"/>
    <s v="COP"/>
    <n v="4018915"/>
    <n v="0"/>
    <n v="4018915"/>
    <n v="866405"/>
    <s v=""/>
  </r>
  <r>
    <s v="105906074"/>
    <s v="IZ10-LJA1-EMP-EMP2"/>
    <s v="20183406"/>
    <x v="1"/>
    <s v="REVIENTE DE EMPAQUE DE ANTEOJO DE SELLAD"/>
    <s v="CERR NOTI FENA MACO MOVM NLIQ PREC PTBO"/>
    <s v="100"/>
    <s v="COORTU01"/>
    <s v="ZAVE"/>
    <s v="Z17"/>
    <s v="IZ10"/>
    <s v="COORDI13"/>
    <s v="1202337621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00:00"/>
    <s v=""/>
    <s v=""/>
    <s v=""/>
    <s v=""/>
    <s v="24:00:00"/>
    <s v="06:00:00"/>
    <s v="06:00:00"/>
    <s v="18:17:30"/>
    <s v="00:00:00"/>
    <s v="12:50:00"/>
    <s v=""/>
    <s v="A"/>
    <s v=""/>
    <s v="Juan Nustadtel"/>
    <s v=""/>
    <s v=""/>
    <s v="ACMAGONZALEZ"/>
    <s v=""/>
    <s v=""/>
    <s v="OR000105906074"/>
    <s v=""/>
    <s v=""/>
    <s v=""/>
    <s v=""/>
    <s v=""/>
    <s v=""/>
    <s v=""/>
    <s v="X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2-08-30T00:00:00"/>
    <d v="2022-08-29T00:00:00"/>
    <d v="2022-08-29T00:00:00"/>
    <n v="6257706"/>
    <n v="0"/>
    <m/>
    <m/>
    <d v="2022-08-29T00:00:00"/>
    <d v="2022-08-29T00:00:00"/>
    <m/>
    <d v="2022-09-03T00:00:00"/>
    <d v="2022-08-29T00:00:00"/>
    <d v="2022-08-29T00:00:00"/>
    <d v="2024-02-26T00:00:00"/>
    <n v="0"/>
    <m/>
    <n v="0"/>
    <n v="0"/>
    <d v="2022-08-29T00:00:00"/>
    <s v="COP"/>
    <n v="4168667"/>
    <n v="0"/>
    <n v="4168667"/>
    <n v="6257706"/>
    <s v=""/>
  </r>
  <r>
    <s v="105896228"/>
    <s v="IZ10-LSA1-FOR"/>
    <s v="20388054"/>
    <x v="4"/>
    <s v="VALVULA DE CABEZAL DE EMBUTIDO NO LLEGA"/>
    <s v="CERR NOTI FENA MACO MOVM NLIQ PREC PTBO"/>
    <s v="100"/>
    <s v="COORMTTO"/>
    <s v="ZAVE"/>
    <s v="Z17"/>
    <s v="IZ10"/>
    <s v="COORDI16"/>
    <s v="1202335540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14:00:00"/>
    <s v="14:00:00"/>
    <s v="15:48:49"/>
    <s v="00:00:00"/>
    <s v="10:30:00"/>
    <s v=""/>
    <s v="B"/>
    <s v=""/>
    <s v="Juan Neustadtel"/>
    <s v=""/>
    <s v=""/>
    <s v="ACMAGONZALEZ"/>
    <s v=""/>
    <s v=""/>
    <s v="OR000105896228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8-24T00:00:00"/>
    <d v="2022-08-24T00:00:00"/>
    <d v="2022-08-24T00:00:00"/>
    <n v="433224"/>
    <n v="0"/>
    <m/>
    <m/>
    <d v="2022-08-24T00:00:00"/>
    <d v="2022-08-24T00:00:00"/>
    <m/>
    <d v="2022-09-11T00:00:00"/>
    <d v="2022-08-24T00:00:00"/>
    <d v="2022-08-24T00:00:00"/>
    <d v="2024-02-26T00:00:00"/>
    <n v="0"/>
    <m/>
    <n v="0"/>
    <n v="0"/>
    <d v="2022-08-24T00:00:00"/>
    <s v="COP"/>
    <n v="176206"/>
    <n v="0"/>
    <n v="176206"/>
    <n v="433224"/>
    <s v=""/>
  </r>
  <r>
    <s v="106071289"/>
    <s v="IZ10-LSC1-EMB"/>
    <s v="GRAP00017"/>
    <x v="8"/>
    <s v="DAÑO EN EL CONECTOR DE COMUNICACIÓN"/>
    <s v="CERR NOTI FENA MACO MOVM NLIQ PREC PTBO"/>
    <s v="100"/>
    <s v="COORTU03"/>
    <s v="ZAVE"/>
    <s v="Z17"/>
    <s v="IZ10"/>
    <s v="COORDI13"/>
    <s v="1202376755"/>
    <s v="OK"/>
    <s v=""/>
    <s v=""/>
    <s v="IZCAPIEDRAHI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10:00"/>
    <s v=""/>
    <s v=""/>
    <s v=""/>
    <s v=""/>
    <s v="24:00:00"/>
    <s v="06:00:00"/>
    <s v="06:00:00"/>
    <s v="20:40:24"/>
    <s v="00:00:00"/>
    <s v="03:30:00"/>
    <s v=""/>
    <s v="B"/>
    <s v=""/>
    <s v=""/>
    <s v=""/>
    <s v=""/>
    <s v="ACMAGONZALEZ"/>
    <s v=""/>
    <s v=""/>
    <s v="OR000106071289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2-11-29T00:00:00"/>
    <d v="2022-11-29T00:00:00"/>
    <d v="2022-11-29T00:00:00"/>
    <n v="632428"/>
    <n v="0"/>
    <m/>
    <m/>
    <d v="2022-11-29T00:00:00"/>
    <d v="2022-11-29T00:00:00"/>
    <m/>
    <d v="2022-12-01T00:00:00"/>
    <d v="2022-11-29T00:00:00"/>
    <d v="2022-11-29T00:00:00"/>
    <d v="2024-02-26T00:00:00"/>
    <n v="0"/>
    <m/>
    <n v="0"/>
    <n v="0"/>
    <d v="2022-11-29T00:00:00"/>
    <s v="COP"/>
    <n v="117364"/>
    <n v="0"/>
    <n v="117364"/>
    <n v="632428"/>
    <s v=""/>
  </r>
  <r>
    <s v="106071288"/>
    <s v="IZ10-LSC1-EMB"/>
    <s v="20388176"/>
    <x v="5"/>
    <s v="SENSOR DE ARRANQUE EN CORTO"/>
    <s v="CERR NOTI FENA MACO MOVM NLIQ PREC PTBO"/>
    <s v="100"/>
    <s v="COORTU03"/>
    <s v="ZAVE"/>
    <s v="Z17"/>
    <s v="IZ10"/>
    <s v="COORDI13"/>
    <s v="1202376747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10:00"/>
    <s v=""/>
    <s v=""/>
    <s v=""/>
    <s v=""/>
    <s v="24:00:00"/>
    <s v="06:00:00"/>
    <s v="06:00:00"/>
    <s v="20:26:41"/>
    <s v="00:00:00"/>
    <s v="02:45:00"/>
    <s v=""/>
    <s v="B"/>
    <s v=""/>
    <s v="PROPASOL S.A.S"/>
    <s v=""/>
    <s v=""/>
    <s v="ACMAGONZALEZ"/>
    <s v=""/>
    <s v=""/>
    <s v="OR000106071288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11-29T00:00:00"/>
    <d v="2022-11-29T00:00:00"/>
    <d v="2022-11-29T00:00:00"/>
    <n v="603951"/>
    <n v="0"/>
    <m/>
    <m/>
    <d v="2022-11-29T00:00:00"/>
    <d v="2022-11-29T00:00:00"/>
    <m/>
    <d v="2022-12-01T00:00:00"/>
    <d v="2022-11-29T00:00:00"/>
    <d v="2022-11-29T00:00:00"/>
    <d v="2024-02-26T00:00:00"/>
    <n v="0"/>
    <m/>
    <n v="0"/>
    <n v="0"/>
    <d v="2022-11-29T00:00:00"/>
    <s v="COP"/>
    <n v="551555"/>
    <n v="0"/>
    <n v="551555"/>
    <n v="603951"/>
    <s v=""/>
  </r>
  <r>
    <s v="106066416"/>
    <s v="IZ10-LSA1-EMP"/>
    <s v="EMPA00039"/>
    <x v="7"/>
    <s v="EMPA00039 FALLO EN PLANCHA DE SELLADO"/>
    <s v="CERR NOTI FENA MACO MOVM NLIQ PREC PTBO"/>
    <s v="100"/>
    <s v="COORTU03"/>
    <s v="ZAVE"/>
    <s v="Z17"/>
    <s v="IZ10"/>
    <s v="COORDI13"/>
    <s v="1202375439"/>
    <s v="OK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5:36:00"/>
    <s v=""/>
    <s v=""/>
    <s v=""/>
    <s v=""/>
    <s v="24:00:00"/>
    <s v="06:00:00"/>
    <s v="06:00:00"/>
    <s v="21:01:48"/>
    <s v="00:00:00"/>
    <s v="04:50:00"/>
    <s v=""/>
    <s v="A"/>
    <s v=""/>
    <s v=""/>
    <s v=""/>
    <s v=""/>
    <s v="ACMAGONZALEZ"/>
    <s v=""/>
    <s v=""/>
    <s v="OR000106066416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11-25T00:00:00"/>
    <d v="2022-11-25T00:00:00"/>
    <d v="2022-11-25T00:00:00"/>
    <n v="875485"/>
    <n v="0"/>
    <m/>
    <m/>
    <d v="2022-11-25T00:00:00"/>
    <d v="2022-11-25T00:00:00"/>
    <m/>
    <d v="2022-11-28T00:00:00"/>
    <d v="2022-11-25T00:00:00"/>
    <d v="2022-11-25T00:00:00"/>
    <d v="2024-02-26T00:00:00"/>
    <n v="0"/>
    <m/>
    <n v="0"/>
    <n v="0"/>
    <d v="2022-11-25T00:00:00"/>
    <s v="COP"/>
    <n v="638002"/>
    <n v="0"/>
    <n v="638002"/>
    <n v="875485"/>
    <s v=""/>
  </r>
  <r>
    <s v="106062091"/>
    <s v="IZ10-LSA1-FOR"/>
    <s v="FORM00002"/>
    <x v="6"/>
    <s v="REVIENTE DE SENSOR"/>
    <s v="CERR NOTI FENA MACO MOVM NLIQ PREC PTBO"/>
    <s v="100"/>
    <s v="COORTU01"/>
    <s v="ZAVE"/>
    <s v="Z17"/>
    <s v="IZ10"/>
    <s v="COORDI19"/>
    <s v="1202374509"/>
    <s v="OK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45:00"/>
    <s v=""/>
    <s v=""/>
    <s v=""/>
    <s v=""/>
    <s v="24:00:00"/>
    <s v="06:00:00"/>
    <s v="06:00:00"/>
    <s v="10:22:51"/>
    <s v="00:00:00"/>
    <s v="06:00:00"/>
    <s v=""/>
    <s v="A"/>
    <s v=""/>
    <s v=""/>
    <s v=""/>
    <s v=""/>
    <s v="ACMAGONZALEZ"/>
    <s v=""/>
    <s v=""/>
    <s v="OR000106062091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11-23T00:00:00"/>
    <d v="2022-11-23T00:00:00"/>
    <d v="2022-11-23T00:00:00"/>
    <n v="301515"/>
    <n v="0"/>
    <m/>
    <m/>
    <d v="2022-11-23T00:00:00"/>
    <d v="2022-11-23T00:00:00"/>
    <m/>
    <d v="2022-11-25T00:00:00"/>
    <d v="2022-11-23T00:00:00"/>
    <d v="2022-11-23T00:00:00"/>
    <d v="2024-02-26T00:00:00"/>
    <n v="0"/>
    <m/>
    <n v="0"/>
    <n v="0"/>
    <d v="2022-11-23T00:00:00"/>
    <s v="COP"/>
    <n v="70200"/>
    <n v="0"/>
    <n v="70200"/>
    <n v="301515"/>
    <s v=""/>
  </r>
  <r>
    <s v="106601949"/>
    <s v="IZ10-LSA1-FOR"/>
    <s v="20425542"/>
    <x v="0"/>
    <s v="FORMADORA FUSIBLE QUEMADO"/>
    <s v="CERR NOTI FENA MACO MOVM NLIQ PREC"/>
    <s v="100"/>
    <s v="COORMTTO"/>
    <s v="ZAVE"/>
    <s v="Z17"/>
    <s v="IZ10"/>
    <s v="COORDI16"/>
    <s v="1202507220"/>
    <s v="OEJE NPSP"/>
    <s v="50500309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55:00"/>
    <s v=""/>
    <s v=""/>
    <s v=""/>
    <s v=""/>
    <s v="24:00:00"/>
    <s v="06:00:00"/>
    <s v="06:00:00"/>
    <s v="03:45:23"/>
    <s v="00:00:00"/>
    <s v="05:35:00"/>
    <s v=""/>
    <s v="B"/>
    <s v=""/>
    <s v="Juan Neustadtel"/>
    <s v=""/>
    <s v=""/>
    <s v="ACMAGONZALEZ"/>
    <s v=""/>
    <s v=""/>
    <s v="OR00010660194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9-12T00:00:00"/>
    <d v="2023-09-11T00:00:00"/>
    <d v="2023-09-12T00:00:00"/>
    <n v="66615"/>
    <n v="0"/>
    <m/>
    <m/>
    <d v="2023-09-12T00:00:00"/>
    <d v="2023-09-11T00:00:00"/>
    <m/>
    <d v="2023-09-12T00:00:00"/>
    <d v="2023-09-11T00:00:00"/>
    <d v="2023-09-11T00:00:00"/>
    <d v="2023-10-01T00:00:00"/>
    <n v="0"/>
    <m/>
    <n v="0"/>
    <n v="0"/>
    <d v="2023-09-12T00:00:00"/>
    <s v="COP"/>
    <n v="290"/>
    <n v="0"/>
    <n v="290"/>
    <n v="66615"/>
    <s v=""/>
  </r>
  <r>
    <s v="106386343"/>
    <s v="IZ10-LJA1-EMP-EMP2"/>
    <s v="20183406"/>
    <x v="1"/>
    <s v="DAÑO SENSOR  DE LA GUARDA SELLADO"/>
    <s v="CERR NOTI FENA MACO MOVM NLIQ PREC"/>
    <s v="100"/>
    <s v="COORMTTO"/>
    <s v="ZAVE"/>
    <s v="Z17"/>
    <s v="IZ10"/>
    <s v="COORDI19"/>
    <s v="1202453183"/>
    <s v="OEJE PBSU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00:00"/>
    <s v=""/>
    <s v=""/>
    <s v=""/>
    <s v=""/>
    <s v="24:00:00"/>
    <s v="06:00:00"/>
    <s v="06:00:00"/>
    <s v="13:37:26"/>
    <s v="00:00:00"/>
    <s v="06:00:00"/>
    <s v=""/>
    <s v="B"/>
    <s v=""/>
    <s v="Juan Nustadtel"/>
    <s v=""/>
    <s v=""/>
    <s v="ACMAGONZALEZ"/>
    <s v=""/>
    <s v=""/>
    <s v="OR000106386343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5-25T00:00:00"/>
    <d v="2023-05-25T00:00:00"/>
    <d v="2023-05-25T00:00:00"/>
    <n v="1048225"/>
    <n v="0"/>
    <m/>
    <m/>
    <d v="2023-05-25T00:00:00"/>
    <d v="2023-05-25T00:00:00"/>
    <m/>
    <d v="2023-05-25T00:00:00"/>
    <d v="2023-05-25T00:00:00"/>
    <d v="2023-05-25T00:00:00"/>
    <d v="2023-07-01T00:00:00"/>
    <n v="0"/>
    <m/>
    <n v="0"/>
    <n v="0"/>
    <d v="2023-05-25T00:00:00"/>
    <s v="COP"/>
    <n v="646256"/>
    <n v="0"/>
    <n v="646256"/>
    <n v="1048225"/>
    <s v=""/>
  </r>
  <r>
    <s v="106375139"/>
    <s v="IZ10-LJA1-EMP-EMP2"/>
    <s v="20183406"/>
    <x v="1"/>
    <s v="FALLOS ALEATORIOS EN PANTALLA"/>
    <s v="CERR NOTI FENA MACO MOVM NLIQ PREC"/>
    <s v="100"/>
    <s v="COORTU01"/>
    <s v="ZAVE"/>
    <s v="Z17"/>
    <s v="IZ10"/>
    <s v="COORDI19"/>
    <s v="1202450282"/>
    <s v="OEJE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6:00:00"/>
    <s v="06:00:00"/>
    <s v="12:38:11"/>
    <s v="00:00:00"/>
    <s v="08:40:00"/>
    <s v=""/>
    <s v="B"/>
    <s v=""/>
    <s v="Juan Nustadtel"/>
    <s v=""/>
    <s v=""/>
    <s v="EXIZACMERINO"/>
    <s v=""/>
    <s v=""/>
    <s v="OR000106375139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5-18T00:00:00"/>
    <d v="2023-05-18T00:00:00"/>
    <d v="2023-05-18T00:00:00"/>
    <n v="2102019"/>
    <n v="0"/>
    <m/>
    <m/>
    <d v="2023-05-18T00:00:00"/>
    <d v="2023-05-18T00:00:00"/>
    <m/>
    <d v="2023-05-19T00:00:00"/>
    <d v="2023-05-18T00:00:00"/>
    <d v="2023-05-18T00:00:00"/>
    <d v="2023-07-19T00:00:00"/>
    <n v="0"/>
    <m/>
    <n v="0"/>
    <n v="0"/>
    <d v="2023-05-18T00:00:00"/>
    <s v="COP"/>
    <n v="697140"/>
    <n v="0"/>
    <n v="697140"/>
    <n v="2102019"/>
    <s v=""/>
  </r>
  <r>
    <s v="106371837"/>
    <s v="IZ10-LJA1-EMP-EMP2"/>
    <s v="20183406"/>
    <x v="1"/>
    <s v="MEMBRANAS DE LAS TAPAS SE DAÑARON"/>
    <s v="CERR NOTI FENA MACO MOVM NLIQ PREC"/>
    <s v="100"/>
    <s v="COORTU01"/>
    <s v="ZAVE"/>
    <s v="Z17"/>
    <s v="IZ10"/>
    <s v="COORDI19"/>
    <s v="1202449554"/>
    <s v="OEJE PBSU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30:00"/>
    <s v=""/>
    <s v=""/>
    <s v=""/>
    <s v=""/>
    <s v="24:00:00"/>
    <s v="00:00:00"/>
    <s v="00:00:00"/>
    <s v="13:14:00"/>
    <s v="00:00:00"/>
    <s v="06:00:00"/>
    <s v=""/>
    <s v="B"/>
    <s v=""/>
    <s v="Juan Nustadtel"/>
    <s v=""/>
    <s v=""/>
    <s v="ACMAGONZALEZ"/>
    <s v=""/>
    <s v=""/>
    <s v="OR00010637183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5-17T00:00:00"/>
    <d v="2023-05-17T00:00:00"/>
    <d v="2023-05-17T00:00:00"/>
    <n v="8445173"/>
    <n v="0"/>
    <m/>
    <m/>
    <d v="2023-05-17T00:00:00"/>
    <d v="2023-05-17T00:00:00"/>
    <m/>
    <d v="2023-05-18T00:00:00"/>
    <d v="2023-05-17T00:00:00"/>
    <d v="2023-05-17T00:00:00"/>
    <d v="2023-06-01T00:00:00"/>
    <n v="0"/>
    <m/>
    <n v="0"/>
    <n v="0"/>
    <d v="2023-05-17T00:00:00"/>
    <s v="COP"/>
    <n v="3213843"/>
    <n v="0"/>
    <n v="3213843"/>
    <n v="8445173"/>
    <s v=""/>
  </r>
  <r>
    <s v="106361488"/>
    <s v="IZ10-LSA1-EMP"/>
    <s v="EMPA00005"/>
    <x v="9"/>
    <s v="CORTO CIRCUITO EN LA ASPIRADORA"/>
    <s v="CERR NOTI FENA MACO MOVM NLIQ PREC"/>
    <s v="100"/>
    <s v="COORTU01"/>
    <s v="ZAVE"/>
    <s v="Z17"/>
    <s v="IZ10"/>
    <s v="COORDI19"/>
    <s v="1202446801"/>
    <s v="OEJE NPSP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1:05:00"/>
    <s v=""/>
    <s v=""/>
    <s v=""/>
    <s v=""/>
    <s v="24:00:00"/>
    <s v="00:00:00"/>
    <s v="00:00:00"/>
    <s v="14:40:03"/>
    <s v="00:00:00"/>
    <s v="09:30:00"/>
    <s v=""/>
    <s v="B"/>
    <s v=""/>
    <s v=""/>
    <s v=""/>
    <s v=""/>
    <s v="ACMAGONZALEZ"/>
    <s v=""/>
    <s v=""/>
    <s v="OR000106361488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5-11T00:00:00"/>
    <d v="2023-05-11T00:00:00"/>
    <d v="2023-05-11T00:00:00"/>
    <n v="496795"/>
    <n v="0"/>
    <m/>
    <m/>
    <d v="2023-05-11T00:00:00"/>
    <d v="2023-05-11T00:00:00"/>
    <m/>
    <d v="2023-05-11T00:00:00"/>
    <d v="2023-05-11T00:00:00"/>
    <d v="2023-05-11T00:00:00"/>
    <d v="2023-06-01T00:00:00"/>
    <n v="0"/>
    <m/>
    <n v="0"/>
    <n v="0"/>
    <d v="2023-05-11T00:00:00"/>
    <s v="COP"/>
    <n v="179240"/>
    <n v="0"/>
    <n v="179240"/>
    <n v="496795"/>
    <s v=""/>
  </r>
  <r>
    <s v="106357471"/>
    <s v="IZ10-LSA1-FOR"/>
    <s v="20425542"/>
    <x v="0"/>
    <s v="RODAMIENTOS CABEZAL EMBUTIDO MALOS"/>
    <s v="CERR NOTI FENA MACO MOVM NLIQ PREC"/>
    <s v="100"/>
    <s v="COORTU01"/>
    <s v="ZAVE"/>
    <s v="Z17"/>
    <s v="IZ10"/>
    <s v="COORDI19"/>
    <s v="1202445752"/>
    <s v="OEJE NPSP"/>
    <s v="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10:00"/>
    <s v=""/>
    <s v=""/>
    <s v=""/>
    <s v=""/>
    <s v="24:00:00"/>
    <s v="14:00:00"/>
    <s v="14:00:00"/>
    <s v="13:39:04"/>
    <s v="00:00:00"/>
    <s v="11:00:00"/>
    <s v=""/>
    <s v="B"/>
    <s v=""/>
    <s v="Juan Neustadtel"/>
    <s v=""/>
    <s v=""/>
    <s v="ACMAGONZALEZ"/>
    <s v=""/>
    <s v=""/>
    <s v="OR000106357471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"/>
    <s v="5405380 108"/>
    <s v=""/>
    <s v="ALTA - HIGH"/>
    <s v="30"/>
    <d v="2023-05-09T00:00:00"/>
    <d v="2023-05-09T00:00:00"/>
    <d v="2023-05-09T00:00:00"/>
    <n v="2228512"/>
    <n v="0"/>
    <m/>
    <m/>
    <d v="2023-05-09T00:00:00"/>
    <d v="2023-05-09T00:00:00"/>
    <m/>
    <d v="2023-05-09T00:00:00"/>
    <d v="2023-05-09T00:00:00"/>
    <d v="2023-05-09T00:00:00"/>
    <d v="2023-06-01T00:00:00"/>
    <n v="0"/>
    <m/>
    <n v="0"/>
    <n v="0"/>
    <d v="2023-05-09T00:00:00"/>
    <s v="COP"/>
    <n v="2110935"/>
    <n v="0"/>
    <n v="2110935"/>
    <n v="2228512"/>
    <s v=""/>
  </r>
  <r>
    <s v="106422310"/>
    <s v="IZ10-LJA1-EMP-EMP2"/>
    <s v="20183406"/>
    <x v="1"/>
    <s v="EMPAQUE MALO"/>
    <s v="CERR NOTI FENA MACO MOVM NLIQ PREC"/>
    <s v="100"/>
    <s v="COORTU01"/>
    <s v="ZAVE"/>
    <s v="Z17"/>
    <s v="IZ10"/>
    <s v="COORDI19"/>
    <s v="1202462032"/>
    <s v="OK   PBSU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05:00"/>
    <s v=""/>
    <s v=""/>
    <s v=""/>
    <s v=""/>
    <s v="24:00:00"/>
    <s v="00:00:00"/>
    <s v="00:00:00"/>
    <s v="17:18:10"/>
    <s v="00:00:00"/>
    <s v="08:20:00"/>
    <s v=""/>
    <s v="B"/>
    <s v=""/>
    <s v="Juan Nustadtel"/>
    <s v=""/>
    <s v=""/>
    <s v="ACMAGONZALEZ"/>
    <s v=""/>
    <s v=""/>
    <s v="OR000106422310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6-13T00:00:00"/>
    <d v="2023-06-13T00:00:00"/>
    <d v="2023-06-13T00:00:00"/>
    <n v="5103842"/>
    <n v="0"/>
    <m/>
    <m/>
    <d v="2023-06-13T00:00:00"/>
    <d v="2023-06-13T00:00:00"/>
    <m/>
    <d v="2023-06-13T00:00:00"/>
    <d v="2023-06-13T00:00:00"/>
    <d v="2023-06-13T00:00:00"/>
    <d v="2023-07-01T00:00:00"/>
    <n v="0"/>
    <m/>
    <n v="0"/>
    <n v="0"/>
    <d v="2023-06-13T00:00:00"/>
    <s v="COP"/>
    <n v="5028473"/>
    <n v="0"/>
    <n v="5028473"/>
    <n v="5103842"/>
    <s v=""/>
  </r>
  <r>
    <s v="106418098"/>
    <s v="IZ10-LSA1-FOR"/>
    <s v="FORM00001"/>
    <x v="3"/>
    <s v="FORM00001 PROBLEMAS NEUMATICOS"/>
    <s v="CERR NOTI FENA MACO MOVM NLIQ PREC"/>
    <s v="100"/>
    <s v="COORTU03"/>
    <s v="ZAVE"/>
    <s v="Z17"/>
    <s v="IZ10"/>
    <s v="COORDI13"/>
    <s v="1202460765"/>
    <s v="OEJE NPSP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00:00:00"/>
    <s v="00:00:00"/>
    <s v="13:32:00"/>
    <s v="00:00:00"/>
    <s v="06:10:00"/>
    <s v=""/>
    <s v="B"/>
    <s v=""/>
    <s v=""/>
    <s v=""/>
    <s v=""/>
    <s v="ACMAGONZALEZ"/>
    <s v=""/>
    <s v=""/>
    <s v="OR000106418098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06-09T00:00:00"/>
    <d v="2023-06-09T00:00:00"/>
    <d v="2023-06-09T00:00:00"/>
    <n v="433493"/>
    <n v="0"/>
    <m/>
    <m/>
    <d v="2023-06-09T00:00:00"/>
    <d v="2023-06-09T00:00:00"/>
    <m/>
    <d v="2023-06-09T00:00:00"/>
    <d v="2023-06-09T00:00:00"/>
    <d v="2023-06-09T00:00:00"/>
    <d v="2023-07-01T00:00:00"/>
    <n v="0"/>
    <m/>
    <n v="0"/>
    <n v="0"/>
    <d v="2023-06-09T00:00:00"/>
    <s v="COP"/>
    <n v="300843"/>
    <n v="0"/>
    <n v="300843"/>
    <n v="433493"/>
    <s v=""/>
  </r>
  <r>
    <s v="107125503"/>
    <s v="IZ10-LSA1-FOR"/>
    <s v="FORM00001"/>
    <x v="3"/>
    <s v="REVIENTE DE MANGUERA DE ALIMENTACIÓN"/>
    <s v="CERR NOTI FENA MACO MOVM NLIQ PREC"/>
    <s v="100"/>
    <s v="COORTU03"/>
    <s v="ZAVE"/>
    <s v="Z17"/>
    <s v="IZ10"/>
    <s v="COORDI13"/>
    <s v="1202623484"/>
    <s v="OEJE NPSP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6:00:00"/>
    <s v="06:00:00"/>
    <s v="09:02:51"/>
    <s v="00:00:00"/>
    <s v="02:00:00"/>
    <s v=""/>
    <s v="A"/>
    <s v=""/>
    <s v=""/>
    <s v=""/>
    <s v=""/>
    <s v="IZCAPIEDRAHI"/>
    <s v=""/>
    <s v=""/>
    <s v="OR000107125503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5-07T00:00:00"/>
    <d v="2024-05-08T00:00:00"/>
    <d v="2024-05-07T00:00:00"/>
    <n v="2295864"/>
    <n v="0"/>
    <m/>
    <m/>
    <d v="2024-05-07T00:00:00"/>
    <d v="2024-05-07T00:00:00"/>
    <m/>
    <d v="2024-06-08T00:00:00"/>
    <d v="2024-05-10T00:00:00"/>
    <d v="2024-05-07T00:00:00"/>
    <d v="2024-07-25T00:00:00"/>
    <n v="0"/>
    <m/>
    <n v="0"/>
    <n v="0"/>
    <d v="2024-05-07T00:00:00"/>
    <s v="COP"/>
    <n v="27078945"/>
    <n v="0"/>
    <n v="27078945"/>
    <n v="2295864"/>
    <s v=""/>
  </r>
  <r>
    <s v="107233182"/>
    <s v="IZ10-LSC1-EMB"/>
    <s v="20388176"/>
    <x v="5"/>
    <s v="CORREA TRANSMISIÓN PPAL FRACTURADA"/>
    <s v="CERR NOTI FENA MACO MOVM NLIQ PREC"/>
    <s v="100"/>
    <s v="COORTU02"/>
    <s v="ZAVE"/>
    <s v="Z17"/>
    <s v="IZ10"/>
    <s v="COORDI16"/>
    <s v="1202646878"/>
    <s v="OEJE NPSP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9:00:00"/>
    <s v=""/>
    <s v=""/>
    <s v=""/>
    <s v=""/>
    <s v="24:00:00"/>
    <s v="06:00:00"/>
    <s v="06:00:00"/>
    <s v="20:11:15"/>
    <s v="00:00:00"/>
    <s v="20:20:00"/>
    <s v=""/>
    <s v="B"/>
    <s v=""/>
    <s v="PROPASOL S.A.S"/>
    <s v=""/>
    <s v=""/>
    <s v="IZCAPIEDRAHI"/>
    <s v=""/>
    <s v=""/>
    <s v="OR000107233182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6-18T00:00:00"/>
    <d v="2024-06-19T00:00:00"/>
    <d v="2024-06-18T00:00:00"/>
    <n v="1621517"/>
    <n v="0"/>
    <m/>
    <m/>
    <d v="2024-06-18T00:00:00"/>
    <d v="2024-06-18T00:00:00"/>
    <m/>
    <d v="2024-06-19T00:00:00"/>
    <d v="2024-06-18T00:00:00"/>
    <d v="2024-06-18T00:00:00"/>
    <d v="2024-07-25T00:00:00"/>
    <n v="0"/>
    <m/>
    <n v="0"/>
    <n v="0"/>
    <d v="2024-06-18T00:00:00"/>
    <s v="COP"/>
    <n v="569246"/>
    <n v="0"/>
    <n v="569246"/>
    <n v="1621517"/>
    <s v=""/>
  </r>
  <r>
    <s v="107083203"/>
    <s v="IZ10-LSC1-EMB"/>
    <s v="GRAP00017"/>
    <x v="8"/>
    <s v="GRAP00017 GANCHO CORTA LA TRIPA"/>
    <s v="CERR NOTI FENA MACO MOVM NLIQ PREC"/>
    <s v="100"/>
    <s v="COORTU02"/>
    <s v="ZAVE"/>
    <s v="Z17"/>
    <s v="IZ10"/>
    <s v="COORDI19"/>
    <s v="1202613977"/>
    <s v="OEJE NPSP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2:00:00"/>
    <s v=""/>
    <s v=""/>
    <s v=""/>
    <s v=""/>
    <s v="24:00:00"/>
    <s v="14:00:00"/>
    <s v="14:00:00"/>
    <s v="14:22:28"/>
    <s v="00:00:00"/>
    <s v="15:00:00"/>
    <s v=""/>
    <s v="B"/>
    <s v=""/>
    <s v=""/>
    <s v=""/>
    <s v=""/>
    <s v="IZCAPIEDRAHI"/>
    <s v=""/>
    <s v=""/>
    <s v="OR000107083203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4-18T00:00:00"/>
    <d v="2024-04-20T00:00:00"/>
    <d v="2024-04-18T00:00:00"/>
    <n v="2143335"/>
    <n v="0"/>
    <m/>
    <m/>
    <d v="2024-04-18T00:00:00"/>
    <d v="2024-04-18T00:00:00"/>
    <m/>
    <d v="2024-04-20T00:00:00"/>
    <d v="2024-04-18T00:00:00"/>
    <d v="2024-04-18T00:00:00"/>
    <d v="2024-07-25T00:00:00"/>
    <n v="0"/>
    <m/>
    <n v="0"/>
    <n v="0"/>
    <d v="2024-04-18T00:00:00"/>
    <s v="COP"/>
    <n v="96275"/>
    <n v="0"/>
    <n v="96275"/>
    <n v="2143335"/>
    <s v=""/>
  </r>
  <r>
    <s v="107049407"/>
    <s v="IZ10-LSA1-FOR"/>
    <s v="20425542"/>
    <x v="0"/>
    <s v="20425542 CAMBIO RODAMIENTO FORMADORA"/>
    <s v="CERR NOTI FENA MACO MOVM NLIQ PREC"/>
    <s v="100"/>
    <s v="COORTU02"/>
    <s v="ZAVE"/>
    <s v="Z17"/>
    <s v="IZ10"/>
    <s v="COORDI19"/>
    <s v="1202605936"/>
    <s v="OEJE NPSP"/>
    <s v="50500309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2:30:00"/>
    <s v=""/>
    <s v=""/>
    <s v=""/>
    <s v=""/>
    <s v="24:00:00"/>
    <s v="14:00:00"/>
    <s v="14:00:00"/>
    <s v="21:49:37"/>
    <s v="00:00:00"/>
    <s v="20:48:24"/>
    <s v=""/>
    <s v="B"/>
    <s v=""/>
    <s v="Juan Neustadtel"/>
    <s v=""/>
    <s v=""/>
    <s v="IZCAPIEDRAHI"/>
    <s v=""/>
    <s v=""/>
    <s v="OR00010704940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4-03T00:00:00"/>
    <d v="2024-04-03T00:00:00"/>
    <d v="2024-04-03T00:00:00"/>
    <n v="2404238"/>
    <n v="0"/>
    <m/>
    <m/>
    <d v="2024-04-03T00:00:00"/>
    <d v="2024-04-03T00:00:00"/>
    <m/>
    <d v="2024-04-04T00:00:00"/>
    <d v="2024-04-03T00:00:00"/>
    <d v="2024-04-03T00:00:00"/>
    <d v="2024-07-25T00:00:00"/>
    <n v="0"/>
    <m/>
    <n v="0"/>
    <n v="0"/>
    <d v="2024-04-03T00:00:00"/>
    <s v="COP"/>
    <n v="1919238"/>
    <n v="0"/>
    <n v="1919238"/>
    <n v="2404238"/>
    <s v=""/>
  </r>
  <r>
    <s v="107042742"/>
    <s v="IZ10-LSA1-FOR"/>
    <s v="20425542"/>
    <x v="0"/>
    <s v="SE FRENA EL SISTEMA DE RETORCIÓN VEMAG 2"/>
    <s v="CERR NOTI FENA MACO MOVM NLIQ PREC"/>
    <s v="100"/>
    <s v="COORMTTO"/>
    <s v="ZAVE"/>
    <s v="Z17"/>
    <s v="IZ10"/>
    <s v="COORDI19"/>
    <s v="1202604011"/>
    <s v="OEJE NPSP"/>
    <s v="50500309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0:00:00"/>
    <s v="00:00:00"/>
    <s v="11:11:32"/>
    <s v="00:00:00"/>
    <s v="03:20:00"/>
    <s v=""/>
    <s v="B"/>
    <s v=""/>
    <s v="Juan Neustadtel"/>
    <s v=""/>
    <s v=""/>
    <s v="IZCAPIEDRAHI"/>
    <s v=""/>
    <s v=""/>
    <s v="OR000107042742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4-01T00:00:00"/>
    <d v="2024-04-01T00:00:00"/>
    <d v="2024-04-01T00:00:00"/>
    <n v="2808720"/>
    <n v="0"/>
    <m/>
    <m/>
    <d v="2024-04-01T00:00:00"/>
    <d v="2024-04-01T00:00:00"/>
    <m/>
    <d v="2024-04-06T00:00:00"/>
    <m/>
    <d v="2024-04-01T00:00:00"/>
    <d v="2024-07-25T00:00:00"/>
    <n v="0"/>
    <m/>
    <n v="0"/>
    <n v="0"/>
    <d v="2024-04-01T00:00:00"/>
    <s v="COP"/>
    <n v="6061194"/>
    <n v="0"/>
    <n v="6061194"/>
    <n v="2808720"/>
    <s v=""/>
  </r>
  <r>
    <s v="106975507"/>
    <s v="IZ10-LSC1-EMB"/>
    <s v="20388176"/>
    <x v="5"/>
    <s v="FALLO MODULO ENTRADA - SALIDA"/>
    <s v="CERR NOTI FENA MACO MOVM NLIQ PREC"/>
    <s v="100"/>
    <s v="MTTOLSC1"/>
    <s v="ZAVE"/>
    <s v="Z17"/>
    <s v="IZ10"/>
    <s v="COORDI16"/>
    <s v="1202586741"/>
    <s v="OEJE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8:30:00"/>
    <s v="16:45:31"/>
    <s v="16:16:12"/>
    <s v="00:00:00"/>
    <s v="16:45:31"/>
    <s v=""/>
    <s v="B"/>
    <s v=""/>
    <s v="PROPASOL S.A.S"/>
    <s v=""/>
    <s v=""/>
    <s v="IZCAPIEDRAHI"/>
    <s v=""/>
    <s v=""/>
    <s v="OR00010697550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2-27T00:00:00"/>
    <d v="2024-02-27T00:00:00"/>
    <d v="2024-02-27T00:00:00"/>
    <n v="15767287"/>
    <n v="0"/>
    <m/>
    <m/>
    <d v="2024-02-27T00:00:00"/>
    <d v="2024-02-24T00:00:00"/>
    <m/>
    <d v="2024-04-19T00:00:00"/>
    <d v="2024-02-24T00:00:00"/>
    <d v="2024-02-24T00:00:00"/>
    <d v="2024-07-25T00:00:00"/>
    <n v="0"/>
    <m/>
    <n v="0"/>
    <n v="0"/>
    <d v="2024-02-24T00:00:00"/>
    <s v="COP"/>
    <n v="15114879"/>
    <n v="0"/>
    <n v="15114879"/>
    <n v="15767287"/>
    <s v=""/>
  </r>
  <r>
    <s v="106932175"/>
    <s v="IZ10-LJA1-EMP-EMP2"/>
    <s v="20183406"/>
    <x v="1"/>
    <s v="FRACTURA CUCHILLA TROQUEL #4"/>
    <s v="CERR NOTI FENA MACO MOVM NLIQ PREC"/>
    <s v="100"/>
    <s v="COORTU02"/>
    <s v="ZAVE"/>
    <s v="Z17"/>
    <s v="IZ10"/>
    <s v="COORDI13"/>
    <s v="1202579386"/>
    <s v="OEJE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0:30:00"/>
    <s v=""/>
    <s v=""/>
    <s v=""/>
    <s v=""/>
    <s v="24:00:00"/>
    <s v="14:00:00"/>
    <s v="06:00:00"/>
    <s v="21:06:48"/>
    <s v="00:00:00"/>
    <s v="19:20:00"/>
    <s v=""/>
    <s v="B"/>
    <s v=""/>
    <s v="Juan Nustadtel"/>
    <s v=""/>
    <s v=""/>
    <s v="IZCAPIEDRAHI"/>
    <s v=""/>
    <s v=""/>
    <s v="OR000106932175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10T00:00:00"/>
    <d v="2024-02-10T00:00:00"/>
    <d v="2024-02-10T00:00:00"/>
    <n v="224896"/>
    <n v="0"/>
    <m/>
    <m/>
    <d v="2024-02-10T00:00:00"/>
    <d v="2024-02-10T00:00:00"/>
    <m/>
    <d v="2024-02-10T00:00:00"/>
    <d v="2024-02-10T00:00:00"/>
    <d v="2024-02-10T00:00:00"/>
    <d v="2024-07-25T00:00:00"/>
    <n v="0"/>
    <m/>
    <n v="0"/>
    <n v="0"/>
    <d v="2024-02-10T00:00:00"/>
    <s v="COP"/>
    <n v="1052"/>
    <n v="0"/>
    <n v="1052"/>
    <n v="224896"/>
    <s v=""/>
  </r>
  <r>
    <s v="106913688"/>
    <s v="IZ10-LSA1-FOR"/>
    <s v="20388054"/>
    <x v="4"/>
    <s v="GUIA DEL CABEZAL TORCIDO"/>
    <s v="CERR NOTI FENA MACO MOVM NLIQ PREC"/>
    <s v="100"/>
    <s v="COORMTTO"/>
    <s v="ZAVE"/>
    <s v="Z17"/>
    <s v="IZ10"/>
    <s v="COORDI13"/>
    <s v="1202575408"/>
    <s v="OEJE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4:30:00"/>
    <s v=""/>
    <s v=""/>
    <s v=""/>
    <s v=""/>
    <s v="24:00:00"/>
    <s v="00:00:00"/>
    <s v="00:00:00"/>
    <s v="23:41:14"/>
    <s v="00:00:00"/>
    <s v="14:00:00"/>
    <s v=""/>
    <s v="B"/>
    <s v=""/>
    <s v="Juan Neustadtel"/>
    <s v=""/>
    <s v=""/>
    <s v="IZCAPIEDRAHI"/>
    <s v=""/>
    <s v=""/>
    <s v="OR000106913688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4-02-02T00:00:00"/>
    <d v="2024-02-02T00:00:00"/>
    <d v="2024-02-02T00:00:00"/>
    <n v="137860"/>
    <n v="0"/>
    <m/>
    <m/>
    <d v="2024-02-02T00:00:00"/>
    <d v="2024-02-02T00:00:00"/>
    <m/>
    <d v="2024-02-02T00:00:00"/>
    <m/>
    <d v="2024-02-02T00:00:00"/>
    <d v="2024-07-25T00:00:00"/>
    <n v="0"/>
    <m/>
    <n v="0"/>
    <n v="0"/>
    <d v="2024-02-02T00:00:00"/>
    <s v="COP"/>
    <n v="42199"/>
    <n v="0"/>
    <n v="42199"/>
    <n v="137860"/>
    <s v=""/>
  </r>
  <r>
    <s v="105668530"/>
    <s v="IZ10-LSC1-EMB"/>
    <s v="GRAP00017"/>
    <x v="8"/>
    <s v="PERDIDA DE TIEMPO DE CLIPADORA"/>
    <s v="CERR NOTI FENA MACO MOVM NLIQ PREC"/>
    <s v="100"/>
    <s v="COORTU03"/>
    <s v="ZAVE"/>
    <s v="Z17"/>
    <s v="IZ10"/>
    <s v="COORDI19"/>
    <s v="1202279321"/>
    <s v="OEJE"/>
    <s v=""/>
    <s v=""/>
    <s v="IZJFPALACIO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3:00:00"/>
    <s v=""/>
    <s v=""/>
    <s v=""/>
    <s v=""/>
    <s v="24:00:00"/>
    <s v="06:00:00"/>
    <s v="06:00:00"/>
    <s v="17:35:43"/>
    <s v="00:00:00"/>
    <s v="14:00:00"/>
    <s v=""/>
    <s v="B"/>
    <s v=""/>
    <s v=""/>
    <s v=""/>
    <s v=""/>
    <s v="ACMACARDONA"/>
    <s v=""/>
    <s v=""/>
    <s v="OR00010566853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2-04-18T00:00:00"/>
    <d v="2022-04-19T00:00:00"/>
    <d v="2022-04-18T00:00:00"/>
    <n v="2817559"/>
    <n v="0"/>
    <m/>
    <m/>
    <d v="2022-04-18T00:00:00"/>
    <d v="2022-04-18T00:00:00"/>
    <m/>
    <d v="2022-05-09T00:00:00"/>
    <d v="2022-04-19T00:00:00"/>
    <d v="2022-04-18T00:00:00"/>
    <d v="2022-06-28T00:00:00"/>
    <n v="0"/>
    <m/>
    <n v="0"/>
    <n v="0"/>
    <d v="2022-04-18T00:00:00"/>
    <s v="COP"/>
    <n v="673886"/>
    <n v="0"/>
    <n v="673886"/>
    <n v="2817559"/>
    <s v=""/>
  </r>
  <r>
    <s v="106175276"/>
    <s v="IZ10-LJA1-EMP-EMP2"/>
    <s v="20183406"/>
    <x v="1"/>
    <s v="DESAJUSTE EN BANDA DE ENTREGA"/>
    <s v="CERR NOTI FENA MACO MOVM NLIQ PREC"/>
    <s v="100"/>
    <s v="COORTU01"/>
    <s v="ZAVE"/>
    <s v="Z17"/>
    <s v="IZ10"/>
    <s v="COORDI13"/>
    <s v="1202398751"/>
    <s v="OEJE NPSP"/>
    <s v="505002465"/>
    <s v=""/>
    <s v="IZCAPIEDRAHI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5:00:00"/>
    <s v=""/>
    <s v=""/>
    <s v=""/>
    <s v=""/>
    <s v="24:00:00"/>
    <s v="00:00:00"/>
    <s v="00:00:00"/>
    <s v="11:59:08"/>
    <s v="00:00:00"/>
    <s v="10:00:00"/>
    <s v=""/>
    <s v="B"/>
    <s v=""/>
    <s v="Juan Nustadtel"/>
    <s v=""/>
    <s v=""/>
    <s v="EXIZACMERINO"/>
    <s v=""/>
    <s v=""/>
    <s v="OR000106175276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1-27T00:00:00"/>
    <d v="2023-01-27T00:00:00"/>
    <d v="2023-01-27T00:00:00"/>
    <n v="503300"/>
    <n v="0"/>
    <m/>
    <m/>
    <d v="2023-01-27T00:00:00"/>
    <d v="2023-01-27T00:00:00"/>
    <m/>
    <d v="2023-01-30T00:00:00"/>
    <d v="2023-01-27T00:00:00"/>
    <d v="2023-01-27T00:00:00"/>
    <d v="2023-06-06T00:00:00"/>
    <n v="0"/>
    <m/>
    <n v="0"/>
    <n v="0"/>
    <d v="2023-01-27T00:00:00"/>
    <s v="COP"/>
    <n v="840"/>
    <n v="0"/>
    <n v="840"/>
    <n v="503300"/>
    <s v=""/>
  </r>
  <r>
    <s v="107134482"/>
    <s v="IZ10-LAV1"/>
    <s v="20091108"/>
    <x v="2"/>
    <s v="SERVOCONTROLADOR ERROR &quot;AL 52&quot;  SMART L."/>
    <s v="CERR NOTI EDET FENA MACO MOVM NLIQ PREC"/>
    <s v="100"/>
    <s v="COORTU01"/>
    <s v="ZAVE"/>
    <s v="Z17"/>
    <s v="IZ10"/>
    <s v="COORDI19"/>
    <s v="1202625936"/>
    <s v="OEJE NPSP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3:30:00"/>
    <s v=""/>
    <s v=""/>
    <s v=""/>
    <s v=""/>
    <s v="24:00:00"/>
    <s v="14:00:00"/>
    <s v="06:00:00"/>
    <s v="17:19:55"/>
    <s v="00:00:00"/>
    <s v="12:40:00"/>
    <s v=""/>
    <s v="B"/>
    <s v=""/>
    <s v=""/>
    <s v=""/>
    <s v=""/>
    <s v="IZCAPIEDRAHI"/>
    <s v=""/>
    <s v=""/>
    <s v="OR000107134482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4-05-10T00:00:00"/>
    <d v="2024-05-14T00:00:00"/>
    <d v="2024-05-10T00:00:00"/>
    <n v="2726339"/>
    <n v="0"/>
    <m/>
    <m/>
    <d v="2024-05-10T00:00:00"/>
    <d v="2024-05-10T00:00:00"/>
    <m/>
    <d v="2024-05-18T00:00:00"/>
    <d v="2024-05-10T00:00:00"/>
    <d v="2024-05-10T00:00:00"/>
    <d v="2024-07-25T00:00:00"/>
    <n v="0"/>
    <m/>
    <n v="0"/>
    <n v="0"/>
    <d v="2024-05-10T00:00:00"/>
    <s v="COP"/>
    <n v="2726339"/>
    <n v="0"/>
    <n v="2726339"/>
    <n v="2726339"/>
    <s v=""/>
  </r>
  <r>
    <s v="106247234"/>
    <s v="IZ10-LJA1-EMP-EMP2"/>
    <s v="20183406"/>
    <x v="1"/>
    <s v="SENSOR DE VACIO NO FUNCIONA"/>
    <s v="CERR NOTI FENA MACO MOVM NLIQ PREC"/>
    <s v="100"/>
    <s v="COORTU01"/>
    <s v="ZAVE"/>
    <s v="Z17"/>
    <s v="IZ10"/>
    <s v="COORDI13"/>
    <s v="1202418288"/>
    <s v="OEJE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10:00"/>
    <s v=""/>
    <s v=""/>
    <s v=""/>
    <s v=""/>
    <s v="24:00:00"/>
    <s v="00:00:00"/>
    <s v="00:00:00"/>
    <s v="13:21:22"/>
    <s v="00:00:00"/>
    <s v="06:00:00"/>
    <s v=""/>
    <s v="B"/>
    <s v=""/>
    <s v="Juan Nustadtel"/>
    <s v=""/>
    <s v=""/>
    <s v="ACMAGONZALEZ"/>
    <s v=""/>
    <s v=""/>
    <s v="OR000106247234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3-06T00:00:00"/>
    <d v="2023-03-06T00:00:00"/>
    <d v="2023-03-06T00:00:00"/>
    <n v="2589431"/>
    <n v="0"/>
    <m/>
    <m/>
    <d v="2023-03-06T00:00:00"/>
    <d v="2023-03-06T00:00:00"/>
    <m/>
    <d v="2023-03-06T00:00:00"/>
    <d v="2023-03-06T00:00:00"/>
    <d v="2023-03-06T00:00:00"/>
    <d v="2023-04-01T00:00:00"/>
    <n v="0"/>
    <m/>
    <n v="0"/>
    <n v="0"/>
    <d v="2023-03-06T00:00:00"/>
    <s v="COP"/>
    <n v="2354279"/>
    <n v="0"/>
    <n v="2354279"/>
    <n v="2589431"/>
    <s v=""/>
  </r>
  <r>
    <s v="105618935"/>
    <s v="IZ10-LSA1-FOR"/>
    <s v="FORM00002"/>
    <x v="6"/>
    <s v="SENSOR PLATO GOLPEADO"/>
    <s v="CERR NOTI FENA KKMP NLIQ PREC PTBO"/>
    <s v="100"/>
    <s v="COORTU01"/>
    <s v="ZAVE"/>
    <s v="Z17"/>
    <s v="IZ10"/>
    <s v="COORDI16"/>
    <s v="1202267899"/>
    <s v="OK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30:00"/>
    <s v=""/>
    <s v=""/>
    <s v=""/>
    <s v=""/>
    <s v="24:00:00"/>
    <s v="00:00:00"/>
    <s v="00:00:00"/>
    <s v="13:45:09"/>
    <s v="00:00:00"/>
    <s v="12:00:22"/>
    <s v=""/>
    <s v="B"/>
    <s v=""/>
    <s v=""/>
    <s v=""/>
    <s v=""/>
    <s v="ACMAGONZALEZ"/>
    <s v=""/>
    <s v=""/>
    <s v="OR000105618935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3-19T00:00:00"/>
    <d v="2022-03-18T00:00:00"/>
    <d v="2022-03-18T00:00:00"/>
    <n v="100751"/>
    <n v="0"/>
    <m/>
    <m/>
    <d v="2022-03-19T00:00:00"/>
    <d v="2022-03-18T00:00:00"/>
    <m/>
    <d v="2022-03-19T00:00:00"/>
    <d v="2022-03-18T00:00:00"/>
    <d v="2022-03-18T00:00:00"/>
    <d v="2024-02-26T00:00:00"/>
    <n v="0"/>
    <m/>
    <n v="0"/>
    <n v="0"/>
    <d v="2022-03-19T00:00:00"/>
    <s v="COP"/>
    <n v="0"/>
    <n v="0"/>
    <n v="0"/>
    <n v="100751"/>
    <s v=""/>
  </r>
  <r>
    <s v="105543140"/>
    <s v="IZ10-LSA1-EMP"/>
    <s v="EMPA00039"/>
    <x v="7"/>
    <s v="SUJETADORES NO CIERRAN"/>
    <s v="CERR NOTI FENA KKMP NLIQ PREC PTBO"/>
    <s v="100"/>
    <s v="COORTU03"/>
    <s v="ZAVE"/>
    <s v="Z17"/>
    <s v="IZ10"/>
    <s v="COORDI16"/>
    <s v="1202249181"/>
    <s v="OK"/>
    <s v="505002491"/>
    <s v=""/>
    <s v="IZCAPIEDRAHI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06:00:00"/>
    <s v="06:00:00"/>
    <s v="10:01:03"/>
    <s v="00:00:00"/>
    <s v="04:30:00"/>
    <s v=""/>
    <s v="B"/>
    <s v=""/>
    <s v=""/>
    <s v=""/>
    <s v=""/>
    <s v="ACMAGONZALEZ"/>
    <s v=""/>
    <s v=""/>
    <s v="OR000105543140"/>
    <s v=""/>
    <s v=""/>
    <s v=""/>
    <s v=""/>
    <s v=""/>
    <s v=""/>
    <s v=""/>
    <s v="X"/>
    <s v=""/>
    <s v=""/>
    <s v="000000"/>
    <s v=""/>
    <s v=""/>
    <s v=""/>
    <s v="10EMPA15"/>
    <s v=""/>
    <s v="3"/>
    <s v=""/>
    <s v=""/>
    <s v="AAIZ"/>
    <s v="GNCH"/>
    <s v=""/>
    <s v=""/>
    <s v="0"/>
    <s v=""/>
    <s v=""/>
    <s v=""/>
    <s v="30"/>
    <d v="2022-02-07T00:00:00"/>
    <d v="2022-02-07T00:00:00"/>
    <d v="2022-02-07T00:00:00"/>
    <n v="51404"/>
    <n v="0"/>
    <m/>
    <m/>
    <d v="2022-02-25T00:00:00"/>
    <d v="2022-02-07T00:00:00"/>
    <m/>
    <d v="2022-02-25T00:00:00"/>
    <d v="2022-02-07T00:00:00"/>
    <d v="2022-02-07T00:00:00"/>
    <d v="2024-02-26T00:00:00"/>
    <n v="0"/>
    <m/>
    <n v="0"/>
    <n v="0"/>
    <d v="2022-02-07T00:00:00"/>
    <s v="COP"/>
    <n v="0"/>
    <n v="0"/>
    <n v="0"/>
    <n v="51404"/>
    <s v=""/>
  </r>
  <r>
    <s v="105674545"/>
    <s v="IZ10-LSC1-EMB"/>
    <s v="20388176"/>
    <x v="5"/>
    <s v="MAL CLIPADO"/>
    <s v="CERR NOTI FENA KKMP NLIQ PREC PTBO"/>
    <s v="100"/>
    <s v="COORTU03"/>
    <s v="ZAVE"/>
    <s v="Z17"/>
    <s v="IZ10"/>
    <s v="COORDI16"/>
    <s v="1202280785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4:29:28"/>
    <s v=""/>
    <s v=""/>
    <s v=""/>
    <s v=""/>
    <s v="24:00:00"/>
    <s v="06:00:00"/>
    <s v="06:00:00"/>
    <s v="13:38:58"/>
    <s v="00:00:00"/>
    <s v="03:54:28"/>
    <s v=""/>
    <s v="B"/>
    <s v=""/>
    <s v="PROPASOL S.A.S"/>
    <s v=""/>
    <s v=""/>
    <s v="ACMAGONZALEZ"/>
    <s v=""/>
    <s v=""/>
    <s v="OR000105674545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4-21T00:00:00"/>
    <d v="2022-04-21T00:00:00"/>
    <d v="2022-04-21T00:00:00"/>
    <n v="178884"/>
    <n v="0"/>
    <m/>
    <m/>
    <d v="2022-04-21T00:00:00"/>
    <d v="2022-04-21T00:00:00"/>
    <m/>
    <d v="2022-04-21T00:00:00"/>
    <d v="2022-04-21T00:00:00"/>
    <d v="2022-04-21T00:00:00"/>
    <d v="2024-02-26T00:00:00"/>
    <n v="0"/>
    <m/>
    <n v="0"/>
    <n v="0"/>
    <d v="2022-04-21T00:00:00"/>
    <s v="COP"/>
    <n v="0"/>
    <n v="0"/>
    <n v="0"/>
    <n v="178884"/>
    <s v=""/>
  </r>
  <r>
    <s v="106006704"/>
    <s v="IZ10-LJA1-EMP-EMP2"/>
    <s v="20183406"/>
    <x v="1"/>
    <s v="PERDIDA VACIO Y MAL FORMADO"/>
    <s v="CERR NOTI FENA KKMP NLIQ PREC PTBO"/>
    <s v="100"/>
    <s v="COORTU02"/>
    <s v="ZAVE"/>
    <s v="Z17"/>
    <s v="IZ10"/>
    <s v="COORDI19"/>
    <s v="1202361992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9:30:00"/>
    <s v=""/>
    <s v=""/>
    <s v=""/>
    <s v=""/>
    <s v="24:00:00"/>
    <s v="00:00:00"/>
    <s v="00:00:00"/>
    <s v="21:29:29"/>
    <s v="00:00:00"/>
    <s v="15:05:00"/>
    <s v=""/>
    <s v="B"/>
    <s v=""/>
    <s v="Juan Nustadtel"/>
    <s v=""/>
    <s v=""/>
    <s v="ACMAGONZALEZ"/>
    <s v=""/>
    <s v=""/>
    <s v="OR000106006704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24T00:00:00"/>
    <d v="2022-10-24T00:00:00"/>
    <d v="2022-10-24T00:00:00"/>
    <n v="2272034"/>
    <n v="0"/>
    <m/>
    <m/>
    <d v="2022-10-24T00:00:00"/>
    <d v="2022-10-24T00:00:00"/>
    <m/>
    <d v="2022-10-24T00:00:00"/>
    <d v="2022-10-24T00:00:00"/>
    <d v="2022-10-24T00:00:00"/>
    <d v="2024-02-26T00:00:00"/>
    <n v="0"/>
    <m/>
    <n v="0"/>
    <n v="0"/>
    <d v="2022-10-24T00:00:00"/>
    <s v="COP"/>
    <n v="0"/>
    <n v="0"/>
    <n v="0"/>
    <n v="2272034"/>
    <s v=""/>
  </r>
  <r>
    <s v="106063928"/>
    <s v="IZ10-LSA1-EMP"/>
    <s v="EMPA00005"/>
    <x v="9"/>
    <s v="PERDIDA DE VACÍO"/>
    <s v="CERR NOTI FENA KKMP NLIQ PREC PTBO"/>
    <s v="100"/>
    <s v="COORTU03"/>
    <s v="ZAVE"/>
    <s v="Z17"/>
    <s v="IZ10"/>
    <s v="COORDI19"/>
    <s v="1202374937"/>
    <s v="OK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4:45:00"/>
    <s v=""/>
    <s v=""/>
    <s v=""/>
    <s v=""/>
    <s v="24:00:00"/>
    <s v="08:00:00"/>
    <s v="08:00:00"/>
    <s v="16:34:03"/>
    <s v="00:00:00"/>
    <s v="03:00:00"/>
    <s v=""/>
    <s v="B"/>
    <s v=""/>
    <s v=""/>
    <s v=""/>
    <s v=""/>
    <s v="ACMAGONZALEZ"/>
    <s v=""/>
    <s v=""/>
    <s v="OR000106063928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11-24T00:00:00"/>
    <d v="2022-11-24T00:00:00"/>
    <d v="2022-11-24T00:00:00"/>
    <n v="359824"/>
    <n v="0"/>
    <m/>
    <m/>
    <d v="2022-11-24T00:00:00"/>
    <d v="2022-11-24T00:00:00"/>
    <m/>
    <d v="2022-12-02T00:00:00"/>
    <d v="2022-11-24T00:00:00"/>
    <d v="2022-11-24T00:00:00"/>
    <d v="2024-02-26T00:00:00"/>
    <n v="0"/>
    <m/>
    <n v="0"/>
    <n v="0"/>
    <d v="2022-11-24T00:00:00"/>
    <s v="COP"/>
    <n v="0"/>
    <n v="0"/>
    <n v="0"/>
    <n v="359824"/>
    <s v=""/>
  </r>
  <r>
    <s v="106695254"/>
    <s v="IZ10-LSA1-FOR"/>
    <s v="20388054"/>
    <x v="4"/>
    <s v="REVIENTE DE CADENA DE TRANSPORTADOR"/>
    <s v="CERR NOTI FENA KKMP NLIQ PREC"/>
    <s v="100"/>
    <s v="COORTU01"/>
    <s v="ZAVE"/>
    <s v="Z17"/>
    <s v="IZ10"/>
    <s v="COORDI19"/>
    <s v="1202531349"/>
    <s v="OEJE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2:50:00"/>
    <s v=""/>
    <s v=""/>
    <s v=""/>
    <s v=""/>
    <s v="24:00:00"/>
    <s v="12:50:00"/>
    <s v="10:15:00"/>
    <s v="08:13:09"/>
    <s v="00:00:00"/>
    <s v="06:00:00"/>
    <s v=""/>
    <s v="B"/>
    <s v=""/>
    <s v="Juan Neustadtel"/>
    <s v=""/>
    <s v=""/>
    <s v="ACMAGONZALEZ"/>
    <s v=""/>
    <s v=""/>
    <s v="OR00010669525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10-26T00:00:00"/>
    <d v="2023-10-26T00:00:00"/>
    <d v="2023-10-26T00:00:00"/>
    <n v="769769"/>
    <n v="0"/>
    <m/>
    <m/>
    <d v="2023-10-26T00:00:00"/>
    <d v="2023-10-26T00:00:00"/>
    <m/>
    <d v="2023-10-27T00:00:00"/>
    <d v="2023-10-26T00:00:00"/>
    <d v="2023-10-26T00:00:00"/>
    <d v="2023-12-31T00:00:00"/>
    <n v="0"/>
    <m/>
    <n v="0"/>
    <n v="0"/>
    <d v="2023-10-26T00:00:00"/>
    <s v="COP"/>
    <n v="0"/>
    <n v="0"/>
    <n v="0"/>
    <n v="769769"/>
    <s v=""/>
  </r>
  <r>
    <s v="106622403"/>
    <s v="IZ10-LSA1-FOR"/>
    <s v="20388054"/>
    <x v="4"/>
    <s v="SE REVENTO CADENA DE TRANSPORTADOR"/>
    <s v="CERR NOTI FENA KKMP NLIQ PREC"/>
    <s v="100"/>
    <s v="COORTU01"/>
    <s v="ZAVE"/>
    <s v="Z17"/>
    <s v="IZ10"/>
    <s v="COORDI13"/>
    <s v="1202512324"/>
    <s v="OEJE"/>
    <s v="505003047"/>
    <s v=""/>
    <s v="IZLMORTIZ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7:10:00"/>
    <s v=""/>
    <s v=""/>
    <s v=""/>
    <s v=""/>
    <s v="24:00:00"/>
    <s v="00:00:00"/>
    <s v="00:00:00"/>
    <s v="04:59:41"/>
    <s v="00:00:00"/>
    <s v="06:15:00"/>
    <s v=""/>
    <s v="B"/>
    <s v=""/>
    <s v="Juan Neustadtel"/>
    <s v=""/>
    <s v=""/>
    <s v="ACMAGONZALEZ"/>
    <s v=""/>
    <s v=""/>
    <s v="OR000106622403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3-09-21T00:00:00"/>
    <d v="2023-09-20T00:00:00"/>
    <d v="2023-09-21T00:00:00"/>
    <n v="365792"/>
    <n v="0"/>
    <m/>
    <m/>
    <d v="2023-09-21T00:00:00"/>
    <d v="2023-09-20T00:00:00"/>
    <m/>
    <d v="2023-09-21T00:00:00"/>
    <d v="2023-09-20T00:00:00"/>
    <d v="2023-09-20T00:00:00"/>
    <d v="2023-10-01T00:00:00"/>
    <n v="0"/>
    <m/>
    <n v="0"/>
    <n v="0"/>
    <d v="2023-09-21T00:00:00"/>
    <s v="COP"/>
    <n v="0"/>
    <n v="0"/>
    <n v="0"/>
    <n v="365792"/>
    <s v=""/>
  </r>
  <r>
    <s v="106584635"/>
    <s v="IZ10-LSC1-EMB"/>
    <s v="20388176"/>
    <x v="5"/>
    <s v="GRAPADORA20388176, FALLO EN GUARDA"/>
    <s v="CERR NOTI FENA KKMP NLIQ PREC"/>
    <s v="100"/>
    <s v="COORTU03"/>
    <s v="ZAVE"/>
    <s v="Z17"/>
    <s v="IZ10"/>
    <s v="COORDI19"/>
    <s v="1202503063"/>
    <s v="OK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14:00:00"/>
    <s v="14:00:00"/>
    <s v="10:17:22"/>
    <s v="00:00:00"/>
    <s v="06:00:00"/>
    <s v=""/>
    <s v="B"/>
    <s v=""/>
    <s v="PROPASOL S.A.S"/>
    <s v=""/>
    <s v=""/>
    <s v="ACMAGONZALEZ"/>
    <s v=""/>
    <s v=""/>
    <s v="OR000106584635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9-02T00:00:00"/>
    <d v="2023-09-02T00:00:00"/>
    <d v="2023-09-02T00:00:00"/>
    <n v="301476"/>
    <n v="0"/>
    <m/>
    <m/>
    <d v="2023-09-02T00:00:00"/>
    <d v="2023-09-02T00:00:00"/>
    <m/>
    <d v="2023-09-02T00:00:00"/>
    <d v="2023-09-02T00:00:00"/>
    <d v="2023-09-02T00:00:00"/>
    <d v="2023-10-01T00:00:00"/>
    <n v="0"/>
    <m/>
    <n v="0"/>
    <n v="0"/>
    <d v="2023-09-02T00:00:00"/>
    <s v="COP"/>
    <n v="0"/>
    <n v="0"/>
    <n v="0"/>
    <n v="301476"/>
    <s v=""/>
  </r>
  <r>
    <s v="106337977"/>
    <s v="IZ10-LJA1-EMP-EMP2"/>
    <s v="20183406"/>
    <x v="1"/>
    <s v="SENSOR GUARDA TAPA SUP NO HACE CONTACTO"/>
    <s v="CERR NOTI FENA KKMP NLIQ PREC"/>
    <s v="100"/>
    <s v="COORTU01"/>
    <s v="ZAVE"/>
    <s v="Z17"/>
    <s v="IZ10"/>
    <s v="COORDI13"/>
    <s v="1202441979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9:15:00"/>
    <s v=""/>
    <s v=""/>
    <s v=""/>
    <s v=""/>
    <s v="24:00:00"/>
    <s v="06:00:00"/>
    <s v="06:00:00"/>
    <s v="07:28:03"/>
    <s v="00:00:00"/>
    <s v="06:50:00"/>
    <s v=""/>
    <s v="B"/>
    <s v=""/>
    <s v="Juan Nustadtel"/>
    <s v=""/>
    <s v=""/>
    <s v="ACMAGONZALEZ"/>
    <s v=""/>
    <s v=""/>
    <s v="OR00010633797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04-27T00:00:00"/>
    <d v="2023-04-26T00:00:00"/>
    <d v="2023-04-27T00:00:00"/>
    <n v="477882"/>
    <n v="0"/>
    <m/>
    <m/>
    <d v="2023-04-27T00:00:00"/>
    <d v="2023-04-26T00:00:00"/>
    <m/>
    <d v="2023-04-27T00:00:00"/>
    <d v="2023-04-26T00:00:00"/>
    <d v="2023-04-26T00:00:00"/>
    <d v="2023-06-01T00:00:00"/>
    <n v="0"/>
    <m/>
    <n v="0"/>
    <n v="0"/>
    <d v="2023-04-27T00:00:00"/>
    <s v="COP"/>
    <n v="0"/>
    <n v="0"/>
    <n v="0"/>
    <n v="477882"/>
    <s v=""/>
  </r>
  <r>
    <s v="106440856"/>
    <s v="IZ10-LSA1-EMP"/>
    <s v="EMPA00005"/>
    <x v="9"/>
    <s v="EMPA00005 MAL SELLADO"/>
    <s v="CERR NOTI FENA KKMP NLIQ PREC"/>
    <s v="100"/>
    <s v="COORMTTO"/>
    <s v="ZAVE"/>
    <s v="Z17"/>
    <s v="IZ10"/>
    <s v="COORDI13"/>
    <s v="1202466650"/>
    <s v="OEJE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3:25:00"/>
    <s v=""/>
    <s v=""/>
    <s v=""/>
    <s v=""/>
    <s v="24:00:00"/>
    <s v="06:00:00"/>
    <s v="06:00:00"/>
    <s v="07:53:23"/>
    <s v="00:00:00"/>
    <s v="22:55:00"/>
    <s v=""/>
    <s v="B"/>
    <s v=""/>
    <s v=""/>
    <s v=""/>
    <s v=""/>
    <s v="ACMAGONZALEZ"/>
    <s v=""/>
    <s v=""/>
    <s v="OR000106440856"/>
    <s v=""/>
    <s v=""/>
    <s v=""/>
    <s v=""/>
    <s v=""/>
    <s v=""/>
    <s v=""/>
    <s v="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3-06-24T00:00:00"/>
    <d v="2023-06-22T00:00:00"/>
    <d v="2023-06-23T00:00:00"/>
    <n v="100492"/>
    <n v="0"/>
    <m/>
    <m/>
    <d v="2023-06-24T00:00:00"/>
    <d v="2023-06-23T00:00:00"/>
    <m/>
    <d v="2023-06-24T00:00:00"/>
    <d v="2023-06-23T00:00:00"/>
    <d v="2023-06-22T00:00:00"/>
    <d v="2023-08-01T00:00:00"/>
    <n v="0"/>
    <m/>
    <n v="0"/>
    <n v="0"/>
    <d v="2023-06-24T00:00:00"/>
    <s v="COP"/>
    <n v="0"/>
    <n v="0"/>
    <n v="0"/>
    <n v="100492"/>
    <s v=""/>
  </r>
  <r>
    <s v="107213268"/>
    <s v="IZ10-LSA1-FOR"/>
    <s v="20388054"/>
    <x v="4"/>
    <s v="DAÑO ELECTRICO EN VARIADOR VEMAG"/>
    <s v="CERR NOTI FENA KKMP NLIQ PREC"/>
    <s v="100"/>
    <s v="COORTU03"/>
    <s v="ZAVE"/>
    <s v="Z17"/>
    <s v="IZ10"/>
    <s v="COORDI13"/>
    <s v="1202642096"/>
    <s v="OEJE"/>
    <s v="505003047"/>
    <s v=""/>
    <s v="IZCAPIEDRAHI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2:40:00"/>
    <s v=""/>
    <s v=""/>
    <s v=""/>
    <s v=""/>
    <s v="24:00:00"/>
    <s v="08:00:00"/>
    <s v="06:00:00"/>
    <s v="19:50:36"/>
    <s v="00:00:00"/>
    <s v="02:00:00"/>
    <s v=""/>
    <s v="A"/>
    <s v=""/>
    <s v="Juan Neustadtel"/>
    <s v=""/>
    <s v=""/>
    <s v="IZCAPIEDRAHI"/>
    <s v=""/>
    <s v=""/>
    <s v="OR00010721326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4-06-13T00:00:00"/>
    <d v="2024-06-11T00:00:00"/>
    <d v="2024-06-11T00:00:00"/>
    <n v="278789"/>
    <n v="0"/>
    <m/>
    <m/>
    <d v="2024-06-13T00:00:00"/>
    <d v="2024-06-11T00:00:00"/>
    <m/>
    <d v="2024-06-13T00:00:00"/>
    <d v="2024-06-11T00:00:00"/>
    <d v="2024-06-11T00:00:00"/>
    <d v="2024-07-25T00:00:00"/>
    <n v="0"/>
    <m/>
    <n v="0"/>
    <n v="0"/>
    <d v="2024-06-13T00:00:00"/>
    <s v="COP"/>
    <n v="0"/>
    <n v="0"/>
    <n v="0"/>
    <n v="278789"/>
    <s v=""/>
  </r>
  <r>
    <s v="107204381"/>
    <s v="IZ10-LSC1-EMB"/>
    <s v="20388176"/>
    <x v="5"/>
    <s v="20388176 CABLE SULFATDO CLIPADORA CONEX"/>
    <s v="CERR NOTI FENA KKMP NLIQ PREC"/>
    <s v="100"/>
    <s v="COORTU02"/>
    <s v="ZAVE"/>
    <s v="Z17"/>
    <s v="IZ10"/>
    <s v="COORDI16"/>
    <s v="1202640649"/>
    <s v="OEJE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7:45:00"/>
    <s v=""/>
    <s v=""/>
    <s v=""/>
    <s v=""/>
    <s v="24:00:00"/>
    <s v="14:00:00"/>
    <s v="06:00:00"/>
    <s v="21:50:22"/>
    <s v="00:00:00"/>
    <s v="17:00:00"/>
    <s v=""/>
    <s v="B"/>
    <s v=""/>
    <s v="PROPASOL S.A.S"/>
    <s v=""/>
    <s v=""/>
    <s v="IZCAPIEDRAHI"/>
    <s v=""/>
    <s v=""/>
    <s v="OR000107204381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6-06T00:00:00"/>
    <d v="2024-06-06T00:00:00"/>
    <d v="2024-06-06T00:00:00"/>
    <n v="286985"/>
    <n v="0"/>
    <m/>
    <m/>
    <d v="2024-06-06T00:00:00"/>
    <d v="2024-06-06T00:00:00"/>
    <m/>
    <d v="2024-06-06T00:00:00"/>
    <d v="2024-06-06T00:00:00"/>
    <d v="2024-06-06T00:00:00"/>
    <d v="2024-07-25T00:00:00"/>
    <n v="0"/>
    <m/>
    <n v="0"/>
    <n v="0"/>
    <d v="2024-06-06T00:00:00"/>
    <s v="COP"/>
    <n v="0"/>
    <n v="0"/>
    <n v="0"/>
    <n v="286985"/>
    <s v=""/>
  </r>
  <r>
    <s v="107136559"/>
    <s v="IZ10-LSC1-EMB"/>
    <s v="20388176"/>
    <x v="5"/>
    <s v="MAQUINA NO CLIPA"/>
    <s v="CERR NOTI FENA KKMP NLIQ PREC"/>
    <s v="100"/>
    <s v="COORTU01"/>
    <s v="ZAVE"/>
    <s v="Z17"/>
    <s v="IZ10"/>
    <s v="COORDI19"/>
    <s v="1202626280"/>
    <s v="OEJE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00:00"/>
    <s v=""/>
    <s v=""/>
    <s v=""/>
    <s v=""/>
    <s v="24:00:00"/>
    <s v="00:00:00"/>
    <s v="00:00:00"/>
    <s v="20:25:26"/>
    <s v="00:00:00"/>
    <s v="06:00:00"/>
    <s v=""/>
    <s v="B"/>
    <s v=""/>
    <s v="PROPASOL S.A.S"/>
    <s v=""/>
    <s v=""/>
    <s v="IZCAPIEDRAHI"/>
    <s v=""/>
    <s v=""/>
    <s v="OR000107136559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5-15T00:00:00"/>
    <d v="2024-05-14T00:00:00"/>
    <d v="2024-05-11T00:00:00"/>
    <n v="1147932"/>
    <n v="0"/>
    <m/>
    <m/>
    <d v="2024-05-15T00:00:00"/>
    <d v="2024-05-11T00:00:00"/>
    <m/>
    <d v="2024-05-15T00:00:00"/>
    <d v="2024-05-14T00:00:00"/>
    <d v="2024-05-11T00:00:00"/>
    <d v="2024-07-25T00:00:00"/>
    <n v="0"/>
    <m/>
    <n v="0"/>
    <n v="0"/>
    <d v="2024-05-15T00:00:00"/>
    <s v="COP"/>
    <n v="573966"/>
    <n v="0"/>
    <n v="573966"/>
    <n v="1147932"/>
    <s v=""/>
  </r>
  <r>
    <s v="107103319"/>
    <s v="IZ10-LSC1-EMB"/>
    <s v="GRAP00017"/>
    <x v="8"/>
    <s v="Sobrecalentamiento motor clipadora schon"/>
    <s v="CERR NOTI FENA KKMP NLIQ PREC"/>
    <s v="100"/>
    <s v="COORTU02"/>
    <s v="ZAVE"/>
    <s v="Z17"/>
    <s v="IZ10"/>
    <s v="COORDI13"/>
    <s v="1202617514"/>
    <s v="OEJE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30:00"/>
    <s v=""/>
    <s v=""/>
    <s v=""/>
    <s v=""/>
    <s v="24:00:00"/>
    <s v="06:00:00"/>
    <s v="06:00:00"/>
    <s v="16:36:19"/>
    <s v="00:00:00"/>
    <s v="21:30:00"/>
    <s v=""/>
    <s v="B"/>
    <s v=""/>
    <s v=""/>
    <s v=""/>
    <s v=""/>
    <s v="IZCAPIEDRAHI"/>
    <s v=""/>
    <s v=""/>
    <s v="OR000107103319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4-30T00:00:00"/>
    <d v="2024-04-25T00:00:00"/>
    <d v="2024-04-26T00:00:00"/>
    <n v="653121"/>
    <n v="0"/>
    <m/>
    <m/>
    <d v="2024-04-30T00:00:00"/>
    <d v="2024-04-24T00:00:00"/>
    <m/>
    <d v="2024-04-30T00:00:00"/>
    <d v="2024-04-24T00:00:00"/>
    <d v="2024-04-24T00:00:00"/>
    <d v="2024-07-25T00:00:00"/>
    <n v="0"/>
    <m/>
    <n v="0"/>
    <n v="0"/>
    <d v="2024-04-30T00:00:00"/>
    <s v="COP"/>
    <n v="1004441"/>
    <n v="0"/>
    <n v="1004441"/>
    <n v="653121"/>
    <s v=""/>
  </r>
  <r>
    <s v="106879031"/>
    <s v="IZ10-LJA1-EMP-EMP2"/>
    <s v="20183406"/>
    <x v="1"/>
    <s v="PROBLEMAS EN EL CORTE DEL TROQUEL"/>
    <s v="CERR NOTI FENA KKMP NLIQ PREC"/>
    <s v="100"/>
    <s v="COORMTTO"/>
    <s v="ZAVE"/>
    <s v="Z17"/>
    <s v="IZ10"/>
    <s v="COORDI16"/>
    <s v="1202568525"/>
    <s v="OK  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30:00"/>
    <s v=""/>
    <s v=""/>
    <s v=""/>
    <s v=""/>
    <s v="24:00:00"/>
    <s v="06:00:00"/>
    <s v="06:00:00"/>
    <s v="09:11:27"/>
    <s v="00:00:00"/>
    <s v="12:00:00"/>
    <s v=""/>
    <s v="B"/>
    <s v=""/>
    <s v="Juan Nustadtel"/>
    <s v=""/>
    <s v=""/>
    <s v="IZCAPIEDRAHI"/>
    <s v=""/>
    <s v=""/>
    <s v="OR000106879031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26T00:00:00"/>
    <d v="2024-02-10T00:00:00"/>
    <d v="2024-01-20T00:00:00"/>
    <n v="430475"/>
    <n v="0"/>
    <m/>
    <m/>
    <d v="2024-02-26T00:00:00"/>
    <d v="2024-01-20T00:00:00"/>
    <m/>
    <d v="2024-02-26T00:00:00"/>
    <m/>
    <d v="2024-02-10T00:00:00"/>
    <d v="2024-07-25T00:00:00"/>
    <n v="0"/>
    <m/>
    <n v="0"/>
    <n v="0"/>
    <d v="2024-02-26T00:00:00"/>
    <s v="COP"/>
    <n v="0"/>
    <n v="0"/>
    <n v="0"/>
    <n v="430475"/>
    <s v=""/>
  </r>
  <r>
    <s v="106793957"/>
    <s v="IZ10-LSA1-EMP"/>
    <s v="EMPA00039"/>
    <x v="7"/>
    <s v="PELICULA DEL PORTABOBINAS #1 DESALINEADA"/>
    <s v="CERR NOTI FENA KKMP NLIQ PREC"/>
    <s v="100"/>
    <s v="COORTU01"/>
    <s v="ZAVE"/>
    <s v="Z17"/>
    <s v="IZ10"/>
    <s v="COORDI13"/>
    <s v="1202555791"/>
    <s v="OEJE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0:26:00"/>
    <s v=""/>
    <s v=""/>
    <s v=""/>
    <s v=""/>
    <s v="24:00:00"/>
    <s v="06:00:00"/>
    <s v="06:00:00"/>
    <s v="05:31:36"/>
    <s v="00:00:00"/>
    <s v="23:56:00"/>
    <s v=""/>
    <s v="A"/>
    <s v=""/>
    <s v=""/>
    <s v=""/>
    <s v=""/>
    <s v="ACMAGONZALEZ"/>
    <s v=""/>
    <s v=""/>
    <s v="OR000106793957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3-12-19T00:00:00"/>
    <d v="2023-12-19T00:00:00"/>
    <d v="2023-12-19T00:00:00"/>
    <n v="117827"/>
    <n v="0"/>
    <m/>
    <m/>
    <d v="2023-12-19T00:00:00"/>
    <d v="2023-12-18T00:00:00"/>
    <m/>
    <d v="2023-12-19T00:00:00"/>
    <d v="2023-12-19T00:00:00"/>
    <d v="2023-12-18T00:00:00"/>
    <d v="2023-12-31T00:00:00"/>
    <n v="0"/>
    <m/>
    <n v="0"/>
    <n v="0"/>
    <d v="2023-12-19T00:00:00"/>
    <s v="COP"/>
    <n v="0"/>
    <n v="0"/>
    <n v="0"/>
    <n v="117827"/>
    <s v=""/>
  </r>
  <r>
    <s v="106763888"/>
    <s v="IZ10-LJA1-EMP-EMP2"/>
    <s v="20183406"/>
    <x v="1"/>
    <s v="DESGASTE DE CUCHILLA"/>
    <s v="CERR NOTI FENA KKMP NLIQ PREC"/>
    <s v="100"/>
    <s v="COORTU01"/>
    <s v="ZAVE"/>
    <s v="Z17"/>
    <s v="IZ10"/>
    <s v="COORDI16"/>
    <s v="1202548580"/>
    <s v="OEJE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8:30:00"/>
    <s v=""/>
    <s v=""/>
    <s v=""/>
    <s v=""/>
    <s v="24:00:00"/>
    <s v="06:00:00"/>
    <s v="06:00:00"/>
    <s v="04:22:00"/>
    <s v="00:00:00"/>
    <s v="07:40:05"/>
    <s v=""/>
    <s v="B"/>
    <s v=""/>
    <s v="Juan Nustadtel"/>
    <s v=""/>
    <s v=""/>
    <s v="ACMAGONZALEZ"/>
    <s v=""/>
    <s v=""/>
    <s v="OR000106763888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3-12-04T00:00:00"/>
    <d v="2023-12-01T00:00:00"/>
    <d v="2023-12-01T00:00:00"/>
    <n v="83408"/>
    <n v="0"/>
    <m/>
    <m/>
    <d v="2023-12-04T00:00:00"/>
    <d v="2023-12-01T00:00:00"/>
    <m/>
    <d v="2023-12-04T00:00:00"/>
    <d v="2023-12-01T00:00:00"/>
    <d v="2023-12-01T00:00:00"/>
    <d v="2023-12-31T00:00:00"/>
    <n v="0"/>
    <m/>
    <n v="0"/>
    <n v="0"/>
    <d v="2023-12-04T00:00:00"/>
    <s v="COP"/>
    <n v="0"/>
    <n v="0"/>
    <n v="0"/>
    <n v="83408"/>
    <s v=""/>
  </r>
  <r>
    <s v="107025181"/>
    <s v="IZ10-LSC1-EMB"/>
    <s v="GRAP00017"/>
    <x v="8"/>
    <s v="GRAP00017 DAÑO EN CIERRE GANCHO"/>
    <s v="CERR NOTI FENA KKMP NLIQ PREC"/>
    <s v="100"/>
    <s v="COORTU02"/>
    <s v="ZAVE"/>
    <s v="Z17"/>
    <s v="IZ10"/>
    <s v="COORDI19"/>
    <s v="1202601120"/>
    <s v="OEJE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20:18:00"/>
    <s v=""/>
    <s v=""/>
    <s v=""/>
    <s v=""/>
    <s v="24:00:00"/>
    <s v="06:00:00"/>
    <s v="06:00:00"/>
    <s v="16:03:03"/>
    <s v="00:00:00"/>
    <s v="19:30:00"/>
    <s v=""/>
    <s v="B"/>
    <s v=""/>
    <s v=""/>
    <s v=""/>
    <s v=""/>
    <s v="IZCAPIEDRAHI"/>
    <s v=""/>
    <s v=""/>
    <s v="OR000107025181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3-21T00:00:00"/>
    <d v="2024-03-21T00:00:00"/>
    <d v="2024-03-21T00:00:00"/>
    <n v="229588"/>
    <n v="0"/>
    <m/>
    <m/>
    <d v="2024-03-21T00:00:00"/>
    <d v="2024-03-21T00:00:00"/>
    <m/>
    <d v="2024-03-22T00:00:00"/>
    <d v="2024-03-21T00:00:00"/>
    <d v="2024-03-21T00:00:00"/>
    <d v="2024-07-25T00:00:00"/>
    <n v="0"/>
    <m/>
    <n v="0"/>
    <n v="0"/>
    <d v="2024-03-21T00:00:00"/>
    <s v="COP"/>
    <n v="0"/>
    <n v="0"/>
    <n v="0"/>
    <n v="229588"/>
    <s v=""/>
  </r>
  <r>
    <s v="107018834"/>
    <s v="IZ10-LSC1-EMB"/>
    <s v="GRAP00017"/>
    <x v="8"/>
    <s v="GRAP00017 BLOQUEO DE PANTALLA"/>
    <s v="CERR NOTI FENA KKMP NLIQ PREC"/>
    <s v="100"/>
    <s v="COORTU02"/>
    <s v="ZAVE"/>
    <s v="Z17"/>
    <s v="IZ10"/>
    <s v="COORDI19"/>
    <s v="1202599562"/>
    <s v="OEJE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6:58:18"/>
    <s v=""/>
    <s v=""/>
    <s v=""/>
    <s v=""/>
    <s v="24:00:00"/>
    <s v="06:00:00"/>
    <s v="06:00:00"/>
    <s v="19:05:21"/>
    <s v="00:00:00"/>
    <s v="16:28:18"/>
    <s v=""/>
    <s v="B"/>
    <s v=""/>
    <s v=""/>
    <s v=""/>
    <s v=""/>
    <s v="IZCAPIEDRAHI"/>
    <s v=""/>
    <s v=""/>
    <s v="OR000107018834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4-03-19T00:00:00"/>
    <d v="2024-03-19T00:00:00"/>
    <d v="2024-03-19T00:00:00"/>
    <n v="143492"/>
    <n v="0"/>
    <m/>
    <m/>
    <d v="2024-03-19T00:00:00"/>
    <d v="2024-03-19T00:00:00"/>
    <m/>
    <d v="2024-03-20T00:00:00"/>
    <d v="2024-03-19T00:00:00"/>
    <d v="2024-03-19T00:00:00"/>
    <d v="2024-07-25T00:00:00"/>
    <n v="0"/>
    <m/>
    <n v="0"/>
    <n v="0"/>
    <d v="2024-03-19T00:00:00"/>
    <s v="COP"/>
    <n v="0"/>
    <n v="0"/>
    <n v="0"/>
    <n v="143492"/>
    <s v=""/>
  </r>
  <r>
    <s v="106943207"/>
    <s v="IZ10-LJA1-EMP-EMP2"/>
    <s v="20183406"/>
    <x v="1"/>
    <s v="PROBLEMAS SISTEMA DE CORTE LONGITUDINAL"/>
    <s v="CERR NOTI FENA KKMP NLIQ PREC"/>
    <s v="100"/>
    <s v="COORTU01"/>
    <s v="ZAVE"/>
    <s v="Z17"/>
    <s v="IZ10"/>
    <s v="COORDI16"/>
    <s v="1202580628"/>
    <s v="OEJE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8:30:00"/>
    <s v=""/>
    <s v=""/>
    <s v=""/>
    <s v=""/>
    <s v="24:00:00"/>
    <s v="06:00:00"/>
    <s v="06:00:00"/>
    <s v="18:39:45"/>
    <s v="00:00:00"/>
    <s v="11:00:00"/>
    <s v=""/>
    <s v="B"/>
    <s v=""/>
    <s v="Juan Nustadtel"/>
    <s v=""/>
    <s v=""/>
    <s v="IZCAPIEDRAHI"/>
    <s v=""/>
    <s v=""/>
    <s v="OR000106943207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2-15T00:00:00"/>
    <d v="2024-02-13T00:00:00"/>
    <d v="2024-02-15T00:00:00"/>
    <n v="2668943"/>
    <n v="0"/>
    <m/>
    <m/>
    <d v="2024-02-15T00:00:00"/>
    <d v="2024-02-13T00:00:00"/>
    <m/>
    <d v="2024-02-15T00:00:00"/>
    <d v="2024-02-13T00:00:00"/>
    <d v="2024-02-13T00:00:00"/>
    <d v="2024-07-25T00:00:00"/>
    <n v="0"/>
    <m/>
    <n v="0"/>
    <n v="0"/>
    <d v="2024-02-15T00:00:00"/>
    <s v="COP"/>
    <n v="0"/>
    <n v="0"/>
    <n v="0"/>
    <n v="2668943"/>
    <s v=""/>
  </r>
  <r>
    <s v="106182540"/>
    <s v="IZ10-LSA1-EMP"/>
    <s v="EMPA00005"/>
    <x v="9"/>
    <s v="PANTALLA TACTIL NO FUNCIONA"/>
    <s v="CERR NOTI FENA KKMP MOVM NLIQ PREC"/>
    <s v="100"/>
    <s v="COORMTTO"/>
    <s v="ZAVE"/>
    <s v="Z17"/>
    <s v="IZ10"/>
    <s v="COORDI19"/>
    <s v="1202400748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3:20:00"/>
    <s v=""/>
    <s v=""/>
    <s v=""/>
    <s v=""/>
    <s v="24:00:00"/>
    <s v="00:00:00"/>
    <s v="00:00:00"/>
    <s v="03:01:18"/>
    <s v="00:00:00"/>
    <s v="22:00:00"/>
    <s v=""/>
    <s v="B"/>
    <s v=""/>
    <s v=""/>
    <s v=""/>
    <s v=""/>
    <s v="ACMAGONZALEZ"/>
    <s v=""/>
    <s v=""/>
    <s v="OR000106182540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3-29T00:00:00"/>
    <d v="2023-02-01T00:00:00"/>
    <d v="2023-02-01T00:00:00"/>
    <n v="13101717"/>
    <n v="0"/>
    <m/>
    <m/>
    <d v="2023-02-01T00:00:00"/>
    <d v="2023-01-31T00:00:00"/>
    <m/>
    <d v="2023-05-25T00:00:00"/>
    <d v="2023-02-01T00:00:00"/>
    <d v="2023-01-31T00:00:00"/>
    <d v="2023-07-01T00:00:00"/>
    <n v="0"/>
    <m/>
    <n v="0"/>
    <n v="0"/>
    <d v="2023-03-29T00:00:00"/>
    <s v="COP"/>
    <n v="10959227"/>
    <n v="0"/>
    <n v="10959227"/>
    <n v="13101717"/>
    <s v=""/>
  </r>
  <r>
    <s v="106107070"/>
    <s v="IZ10-LSC1-EMB"/>
    <s v="20388176"/>
    <x v="5"/>
    <s v="FRACTURA DE TORNILLO QUE SUJETA LA POLEA"/>
    <s v="CERR NOTI FENA FMAT MOVM NLIQ PREC PTBO"/>
    <s v="100"/>
    <s v="COORTU03"/>
    <s v="ZAVE"/>
    <s v="Z17"/>
    <s v="IZ10"/>
    <s v="COORDI13"/>
    <s v="1202383913"/>
    <s v="OK        NPSP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9:00:00"/>
    <s v="00:00:00"/>
    <s v="13:42:44"/>
    <s v="00:00:00"/>
    <s v="00:00:00"/>
    <s v=""/>
    <s v="B"/>
    <s v=""/>
    <s v="PROPASOL S.A.S"/>
    <s v=""/>
    <s v=""/>
    <s v="ACMAGONZALEZ"/>
    <s v=""/>
    <s v=""/>
    <s v="OR000106107070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12-20T00:00:00"/>
    <d v="2022-12-20T00:00:00"/>
    <d v="2022-12-20T00:00:00"/>
    <n v="2380184"/>
    <n v="0"/>
    <m/>
    <m/>
    <d v="2022-12-20T00:00:00"/>
    <d v="2022-12-20T00:00:00"/>
    <m/>
    <d v="2023-01-14T00:00:00"/>
    <m/>
    <d v="2022-12-20T00:00:00"/>
    <d v="2024-02-26T00:00:00"/>
    <n v="0"/>
    <m/>
    <n v="0"/>
    <n v="0"/>
    <d v="2022-12-20T00:00:00"/>
    <s v="COP"/>
    <n v="1117881"/>
    <n v="0"/>
    <n v="1117881"/>
    <n v="2380184"/>
    <s v=""/>
  </r>
  <r>
    <s v="105711939"/>
    <s v="IZ10-LSA1-EMP"/>
    <s v="EMPA00005"/>
    <x v="9"/>
    <s v="RACOR DE CILINDRO DE LOS PUNZONES"/>
    <s v="CERR NOTI EDET MOVM NLIQ PREC PTBO"/>
    <s v="100"/>
    <s v="COORTU01"/>
    <s v="ZAVE"/>
    <s v="Z17"/>
    <s v="IZ10"/>
    <s v="COORDI19"/>
    <s v="1202290124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00:00"/>
    <s v=""/>
    <s v=""/>
    <s v=""/>
    <s v=""/>
    <s v="24:00:00"/>
    <s v="09:00:00"/>
    <s v="08:05:34"/>
    <s v="18:56:05"/>
    <s v="00:00:00"/>
    <s v="08:05:34"/>
    <s v=""/>
    <s v="B"/>
    <s v=""/>
    <s v=""/>
    <s v=""/>
    <s v=""/>
    <s v="ACMAGONZALEZ"/>
    <s v=""/>
    <s v=""/>
    <s v="OR000105711939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5-12T00:00:00"/>
    <d v="2022-05-12T00:00:00"/>
    <d v="2022-05-12T00:00:00"/>
    <n v="280663"/>
    <n v="0"/>
    <m/>
    <m/>
    <d v="2022-05-12T00:00:00"/>
    <d v="2022-05-12T00:00:00"/>
    <m/>
    <d v="2022-07-25T00:00:00"/>
    <d v="2022-05-12T00:00:00"/>
    <d v="2022-05-12T00:00:00"/>
    <d v="2024-02-26T00:00:00"/>
    <n v="0"/>
    <m/>
    <n v="0"/>
    <n v="0"/>
    <d v="2022-05-12T00:00:00"/>
    <s v="COP"/>
    <n v="0"/>
    <n v="0"/>
    <n v="0"/>
    <n v="280663"/>
    <s v=""/>
  </r>
  <r>
    <s v="106861835"/>
    <s v="IZ10-LSA1-EMP"/>
    <s v="EMPA00039"/>
    <x v="7"/>
    <s v="MAL FORMADO"/>
    <s v="CERR NOTI EDET MOVM NLIQ PREC"/>
    <s v="100"/>
    <s v="COORTU01"/>
    <s v="ZAVE"/>
    <s v="Z17"/>
    <s v="IZ10"/>
    <s v="COORDI19"/>
    <s v="1202565115"/>
    <s v="OEJE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2:11:00"/>
    <s v=""/>
    <s v=""/>
    <s v=""/>
    <s v=""/>
    <s v="24:00:00"/>
    <s v="12:11:00"/>
    <s v="08:21:15"/>
    <s v="12:12:00"/>
    <s v="00:00:00"/>
    <s v="08:21:15"/>
    <s v=""/>
    <s v="A"/>
    <s v=""/>
    <s v=""/>
    <s v=""/>
    <s v=""/>
    <s v="IZCAPIEDRAHI"/>
    <s v=""/>
    <s v=""/>
    <s v="OR000106861835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4-01-13T00:00:00"/>
    <d v="2024-01-13T00:00:00"/>
    <d v="2024-01-13T00:00:00"/>
    <n v="1907759"/>
    <n v="0"/>
    <m/>
    <m/>
    <d v="2024-01-13T00:00:00"/>
    <d v="2024-01-13T00:00:00"/>
    <m/>
    <d v="2024-03-19T00:00:00"/>
    <d v="2024-01-13T00:00:00"/>
    <d v="2024-01-13T00:00:00"/>
    <d v="2024-07-25T00:00:00"/>
    <n v="0"/>
    <m/>
    <n v="0"/>
    <n v="0"/>
    <d v="2024-01-13T00:00:00"/>
    <s v="COP"/>
    <n v="2475318"/>
    <n v="0"/>
    <n v="2475318"/>
    <n v="1907759"/>
    <s v=""/>
  </r>
  <r>
    <s v="106137159"/>
    <s v="IZ10-LSA1-FOR"/>
    <s v="FORM00001"/>
    <x v="3"/>
    <s v="DAÑO REDUCTOR Y EMBRAGUE"/>
    <s v="CERR NOTI EDET MOVM NLIQ PREC"/>
    <s v="100"/>
    <s v="COORTU02"/>
    <s v="ZAVE"/>
    <s v="Z17"/>
    <s v="IZ10"/>
    <s v="COORDI16"/>
    <s v="1202389323"/>
    <s v="OEJE NPCP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30:00"/>
    <s v=""/>
    <s v=""/>
    <s v=""/>
    <s v=""/>
    <s v="24:00:00"/>
    <s v="00:30:00"/>
    <s v="08:00:00"/>
    <s v="12:01:44"/>
    <s v="00:00:00"/>
    <s v="08:00:00"/>
    <s v=""/>
    <s v="B"/>
    <s v=""/>
    <s v=""/>
    <s v=""/>
    <s v=""/>
    <s v="IZCAPIEDRAHI"/>
    <s v=""/>
    <s v=""/>
    <s v="OR000106137159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1-06T00:00:00"/>
    <d v="2023-01-06T00:00:00"/>
    <d v="2023-01-05T00:00:00"/>
    <n v="992859"/>
    <n v="0"/>
    <m/>
    <m/>
    <d v="2023-01-05T00:00:00"/>
    <d v="2023-01-05T00:00:00"/>
    <m/>
    <d v="2024-01-09T00:00:00"/>
    <d v="2023-01-06T00:00:00"/>
    <d v="2023-01-05T00:00:00"/>
    <d v="2024-07-25T00:00:00"/>
    <n v="0"/>
    <m/>
    <n v="0"/>
    <n v="0"/>
    <d v="2023-01-05T00:00:00"/>
    <s v="COP"/>
    <n v="52004"/>
    <n v="0"/>
    <n v="52004"/>
    <n v="992859"/>
    <s v=""/>
  </r>
  <r>
    <s v="106062487"/>
    <s v="IZ10-LSA1-FOR"/>
    <s v="FORM00001"/>
    <x v="3"/>
    <s v="MOTOR ATERRIZADO"/>
    <s v="CERR NOTI EDET MOVM NLIQ PREC"/>
    <s v="100"/>
    <s v="COORTU02"/>
    <s v="ZAVE"/>
    <s v="Z17"/>
    <s v="IZ10"/>
    <s v="COORDI16"/>
    <s v="1202374851"/>
    <s v="OEJE      NPSP"/>
    <s v="505001267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24:00:00"/>
    <s v="24:00:00"/>
    <s v="13:23:18"/>
    <s v="00:00:00"/>
    <s v="17:49:00"/>
    <s v=""/>
    <s v="B"/>
    <s v=""/>
    <s v=""/>
    <s v=""/>
    <s v=""/>
    <s v="ACMAGONZALEZ"/>
    <s v=""/>
    <s v=""/>
    <s v="OR000106062487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9-13T00:00:00"/>
    <d v="2023-01-03T00:00:00"/>
    <d v="2022-11-23T00:00:00"/>
    <n v="1790563"/>
    <n v="0"/>
    <m/>
    <m/>
    <d v="2022-11-23T00:00:00"/>
    <d v="2022-11-23T00:00:00"/>
    <m/>
    <d v="2023-09-14T00:00:00"/>
    <d v="2022-11-23T00:00:00"/>
    <d v="2022-11-23T00:00:00"/>
    <d v="2023-10-01T00:00:00"/>
    <n v="0"/>
    <m/>
    <n v="0"/>
    <n v="0"/>
    <d v="2023-09-13T00:00:00"/>
    <s v="COP"/>
    <n v="1548644"/>
    <n v="0"/>
    <n v="1548644"/>
    <n v="1790563"/>
    <s v=""/>
  </r>
  <r>
    <s v="105773285"/>
    <s v="IZ10-LJA1-EMP-EMP2"/>
    <s v="20183406"/>
    <x v="1"/>
    <s v="DEFICIENCIA DE VACIO"/>
    <s v="CERR NOTI EDET MACO MOVM NLIQ PREC PTBO"/>
    <s v="100"/>
    <s v="COORMTTO"/>
    <s v="ZAVE"/>
    <s v="Z17"/>
    <s v="IZ10"/>
    <s v="COORDI16"/>
    <s v="1202306058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22:00:00"/>
    <s v=""/>
    <s v=""/>
    <s v=""/>
    <s v=""/>
    <s v="24:00:00"/>
    <s v="22:00:00"/>
    <s v="19:00:00"/>
    <s v="15:46:02"/>
    <s v="00:00:00"/>
    <s v="19:00:00"/>
    <s v=""/>
    <s v="A"/>
    <s v=""/>
    <s v="Juan Nustadtel"/>
    <s v=""/>
    <s v=""/>
    <s v="ACMAGONZALEZ"/>
    <s v=""/>
    <s v=""/>
    <s v="OR000105773285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6-16T00:00:00"/>
    <d v="2022-06-16T00:00:00"/>
    <d v="2022-06-16T00:00:00"/>
    <n v="5175579"/>
    <n v="0"/>
    <m/>
    <m/>
    <d v="2022-06-16T00:00:00"/>
    <d v="2022-06-16T00:00:00"/>
    <m/>
    <d v="2022-07-27T00:00:00"/>
    <m/>
    <d v="2022-06-16T00:00:00"/>
    <d v="2024-02-26T00:00:00"/>
    <n v="0"/>
    <m/>
    <n v="0"/>
    <n v="0"/>
    <d v="2022-06-16T00:00:00"/>
    <s v="COP"/>
    <n v="7689819"/>
    <n v="0"/>
    <n v="7689819"/>
    <n v="5175579"/>
    <s v=""/>
  </r>
  <r>
    <s v="105880173"/>
    <s v="IZ10-LSA1-EMP"/>
    <s v="EMPA00039"/>
    <x v="7"/>
    <s v="CUCHILLAS TRANSVERSALES TORCIDAS"/>
    <s v="CERR NOTI EDET MACO MOVM NLIQ PREC PTBO"/>
    <s v="100"/>
    <s v="COORMTTO"/>
    <s v="ZAVE"/>
    <s v="Z17"/>
    <s v="IZ10"/>
    <s v="COORDI16"/>
    <s v="1202331604"/>
    <s v="OK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9:30:00"/>
    <s v=""/>
    <s v=""/>
    <s v=""/>
    <s v=""/>
    <s v="24:00:00"/>
    <s v="09:30:00"/>
    <s v="08:00:00"/>
    <s v="13:58:00"/>
    <s v="00:00:00"/>
    <s v="08:00:00"/>
    <s v=""/>
    <s v="B"/>
    <s v=""/>
    <s v=""/>
    <s v=""/>
    <s v=""/>
    <s v="ACMAGONZALEZ"/>
    <s v=""/>
    <s v=""/>
    <s v="OR000105880173"/>
    <s v=""/>
    <s v=""/>
    <s v=""/>
    <s v=""/>
    <s v=""/>
    <s v=""/>
    <s v=""/>
    <s v="X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08-16T00:00:00"/>
    <d v="2022-08-16T00:00:00"/>
    <d v="2022-08-16T00:00:00"/>
    <n v="339227"/>
    <n v="0"/>
    <m/>
    <m/>
    <d v="2022-08-16T00:00:00"/>
    <d v="2022-08-16T00:00:00"/>
    <m/>
    <d v="2022-09-07T00:00:00"/>
    <m/>
    <d v="2022-08-16T00:00:00"/>
    <d v="2024-02-26T00:00:00"/>
    <n v="0"/>
    <m/>
    <n v="0"/>
    <n v="0"/>
    <d v="2022-08-16T00:00:00"/>
    <s v="COP"/>
    <n v="17614"/>
    <n v="0"/>
    <n v="17614"/>
    <n v="339227"/>
    <s v=""/>
  </r>
  <r>
    <s v="105832710"/>
    <s v="IZ10-LSA1-FOR"/>
    <s v="20388054"/>
    <x v="4"/>
    <s v="ATRANQUE DE EJE DE VALVULA DE VEMAG"/>
    <s v="CERR NOTI EDET MACO MOVM NLIQ PREC PTBO"/>
    <s v="100"/>
    <s v="COORMTTO"/>
    <s v="ZAVE"/>
    <s v="Z17"/>
    <s v="IZ10"/>
    <s v="COORDI16"/>
    <s v="1202320792"/>
    <s v="OK"/>
    <s v="505003047"/>
    <s v=""/>
    <s v="IZEMCARVAJAL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1:05:00"/>
    <s v=""/>
    <s v=""/>
    <s v=""/>
    <s v=""/>
    <s v="24:00:00"/>
    <s v="06:00:00"/>
    <s v="06:00:00"/>
    <s v="13:13:54"/>
    <s v="00:00:00"/>
    <s v="09:58:00"/>
    <s v=""/>
    <s v="B"/>
    <s v=""/>
    <s v="Juan Neustadtel"/>
    <s v=""/>
    <s v=""/>
    <s v="ACMAGONZALEZ"/>
    <s v=""/>
    <s v=""/>
    <s v="OR000105832710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2-07-22T00:00:00"/>
    <d v="2022-07-22T00:00:00"/>
    <d v="2022-07-22T00:00:00"/>
    <n v="647987"/>
    <n v="0"/>
    <m/>
    <m/>
    <d v="2022-07-22T00:00:00"/>
    <d v="2022-07-22T00:00:00"/>
    <m/>
    <d v="2022-07-22T00:00:00"/>
    <m/>
    <d v="2022-07-22T00:00:00"/>
    <d v="2024-02-26T00:00:00"/>
    <n v="0"/>
    <m/>
    <n v="0"/>
    <n v="0"/>
    <d v="2022-07-22T00:00:00"/>
    <s v="COP"/>
    <n v="236760"/>
    <n v="0"/>
    <n v="236760"/>
    <n v="647987"/>
    <s v=""/>
  </r>
  <r>
    <s v="107128841"/>
    <s v="IZ10-LAV1"/>
    <s v="20091108"/>
    <x v="2"/>
    <s v="PEGA MECANICA TRANSMISION TRANSPORTADOR"/>
    <s v="CERR NOTI MACO MOVM NLIQ PREC"/>
    <s v="100"/>
    <s v="COORMTTO"/>
    <s v="ZAVE"/>
    <s v="Z17"/>
    <s v="IZ10"/>
    <s v="COORDI16"/>
    <s v="1202624482"/>
    <s v="OEJE NPSP"/>
    <s v="505001104"/>
    <s v=""/>
    <s v="IZEMCARVAJAL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07:30:00"/>
    <s v="06:00:00"/>
    <s v="12:59:58"/>
    <s v="00:00:00"/>
    <s v="12:00:00"/>
    <s v=""/>
    <s v="B"/>
    <s v=""/>
    <s v=""/>
    <s v=""/>
    <s v=""/>
    <s v="IZCAPIEDRAHI"/>
    <s v=""/>
    <s v=""/>
    <s v="OR000107128841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4-05-11T00:00:00"/>
    <d v="2024-05-09T00:00:00"/>
    <d v="2024-05-08T00:00:00"/>
    <n v="1004441"/>
    <n v="0"/>
    <m/>
    <m/>
    <d v="2024-05-08T00:00:00"/>
    <d v="2024-05-08T00:00:00"/>
    <m/>
    <d v="2024-05-10T00:00:00"/>
    <d v="2024-05-08T00:00:00"/>
    <d v="2024-05-08T00:00:00"/>
    <d v="2024-07-25T00:00:00"/>
    <n v="0"/>
    <m/>
    <n v="0"/>
    <n v="0"/>
    <d v="2024-05-10T00:00:00"/>
    <s v="COP"/>
    <n v="9439272"/>
    <n v="0"/>
    <n v="9439272"/>
    <n v="1004441"/>
    <s v=""/>
  </r>
  <r>
    <s v="105701809"/>
    <s v="IZ10-LJA1-EMP-EMP2"/>
    <s v="20183406"/>
    <x v="1"/>
    <s v="PERDIDA DE VACIO EMPACADORA RIGIDO"/>
    <s v="CERR NOTI EDET MACO MOVM NLIQ PREC PTBO"/>
    <s v="100"/>
    <s v="COORTU01"/>
    <s v="ZAVE"/>
    <s v="Z17"/>
    <s v="IZ10"/>
    <s v="COORDI13"/>
    <s v="1202287755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6:30:00"/>
    <s v=""/>
    <s v=""/>
    <s v=""/>
    <s v=""/>
    <s v="24:00:00"/>
    <s v="06:00:00"/>
    <s v="14:00:00"/>
    <s v="21:36:08"/>
    <s v="00:00:00"/>
    <s v="07:45:00"/>
    <s v=""/>
    <s v="A"/>
    <s v=""/>
    <s v="Juan Nustadtel"/>
    <s v=""/>
    <s v=""/>
    <s v="ACMAGONZALEZ"/>
    <s v=""/>
    <s v=""/>
    <s v="OR00010570180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5-07T00:00:00"/>
    <d v="2022-05-06T00:00:00"/>
    <d v="2022-05-06T00:00:00"/>
    <n v="2491818"/>
    <n v="0"/>
    <m/>
    <m/>
    <d v="2022-05-06T00:00:00"/>
    <d v="2022-05-06T00:00:00"/>
    <m/>
    <d v="2022-05-06T00:00:00"/>
    <d v="2022-05-06T00:00:00"/>
    <d v="2022-05-06T00:00:00"/>
    <d v="2024-02-26T00:00:00"/>
    <n v="0"/>
    <m/>
    <n v="0"/>
    <n v="0"/>
    <d v="2022-05-06T00:00:00"/>
    <s v="COP"/>
    <n v="1731652"/>
    <n v="0"/>
    <n v="1731652"/>
    <n v="2491818"/>
    <s v=""/>
  </r>
  <r>
    <s v="105682827"/>
    <s v="IZ10-LSA1-EMP"/>
    <s v="EMPA00005"/>
    <x v="9"/>
    <s v="DEFICIENCIA DE VACIO"/>
    <s v="CERR NOTI EDET MACO MOVM NLIQ PREC PTBO"/>
    <s v="100"/>
    <s v="COORMTTO"/>
    <s v="ZAVE"/>
    <s v="Z17"/>
    <s v="IZ10"/>
    <s v="COORDI19"/>
    <s v="1202282987"/>
    <s v="OK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9:30:00"/>
    <s v=""/>
    <s v=""/>
    <s v=""/>
    <s v=""/>
    <s v="24:00:00"/>
    <s v="06:00:00"/>
    <s v="00:00:00"/>
    <s v="21:39:19"/>
    <s v="00:00:00"/>
    <s v="14:30:00"/>
    <s v=""/>
    <s v="B"/>
    <s v=""/>
    <s v=""/>
    <s v=""/>
    <s v=""/>
    <s v="ACMAGONZALEZ"/>
    <s v=""/>
    <s v=""/>
    <s v="OR000105682827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4-26T00:00:00"/>
    <d v="2022-04-26T00:00:00"/>
    <d v="2022-04-26T00:00:00"/>
    <n v="4355148"/>
    <n v="0"/>
    <m/>
    <m/>
    <d v="2022-04-26T00:00:00"/>
    <d v="2022-04-26T00:00:00"/>
    <m/>
    <d v="2022-04-26T00:00:00"/>
    <m/>
    <d v="2022-04-26T00:00:00"/>
    <d v="2024-02-26T00:00:00"/>
    <n v="0"/>
    <m/>
    <n v="0"/>
    <n v="0"/>
    <d v="2022-04-26T00:00:00"/>
    <s v="COP"/>
    <n v="2079243"/>
    <n v="0"/>
    <n v="2079243"/>
    <n v="4355148"/>
    <s v=""/>
  </r>
  <r>
    <s v="105625860"/>
    <s v="IZ10-LSA1-EMP"/>
    <s v="EMPA00005"/>
    <x v="9"/>
    <s v="CORTO EN LA PLANCHA DE SELLADO"/>
    <s v="CERR NOTI EDET MACO MOVM NLIQ PREC PTBO"/>
    <s v="100"/>
    <s v="COORMTTO"/>
    <s v="ZAVE"/>
    <s v="Z17"/>
    <s v="IZ10"/>
    <s v="COORDI19"/>
    <s v="1202269868"/>
    <s v="OK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0:40:00"/>
    <s v=""/>
    <s v=""/>
    <s v=""/>
    <s v=""/>
    <s v="24:00:00"/>
    <s v="20:40:00"/>
    <s v="19:40:00"/>
    <s v="14:44:00"/>
    <s v="00:00:00"/>
    <s v="19:40:00"/>
    <s v=""/>
    <s v="B"/>
    <s v=""/>
    <s v=""/>
    <s v=""/>
    <s v=""/>
    <s v="ACMAGONZALEZ"/>
    <s v=""/>
    <s v=""/>
    <s v="OR000105625860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3-23T00:00:00"/>
    <d v="2022-03-23T00:00:00"/>
    <d v="2022-03-23T00:00:00"/>
    <n v="102807"/>
    <n v="0"/>
    <m/>
    <m/>
    <d v="2022-03-23T00:00:00"/>
    <d v="2022-03-23T00:00:00"/>
    <m/>
    <d v="2022-03-24T00:00:00"/>
    <m/>
    <d v="2022-03-23T00:00:00"/>
    <d v="2024-02-26T00:00:00"/>
    <n v="0"/>
    <m/>
    <n v="0"/>
    <n v="0"/>
    <d v="2022-03-23T00:00:00"/>
    <s v="COP"/>
    <n v="0"/>
    <n v="0"/>
    <n v="0"/>
    <n v="102807"/>
    <s v=""/>
  </r>
  <r>
    <s v="106103108"/>
    <s v="IZ10-LSA1-EMP"/>
    <s v="EMPA00005"/>
    <x v="9"/>
    <s v="FALTA AIREACIÓN EN SELLADO SUPERIOR"/>
    <s v="CERR NOTI EDET MACO MOVM NLIQ PREC PTBO"/>
    <s v="100"/>
    <s v="COORTU03"/>
    <s v="ZAVE"/>
    <s v="Z17"/>
    <s v="IZ10"/>
    <s v="COORDI13"/>
    <s v="1202383224"/>
    <s v="OK"/>
    <s v="505001342"/>
    <s v=""/>
    <s v="IZCAPIEDRAHI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2:30:00"/>
    <s v=""/>
    <s v=""/>
    <s v=""/>
    <s v=""/>
    <s v="24:00:00"/>
    <s v="08:00:00"/>
    <s v="08:00:00"/>
    <s v="03:42:06"/>
    <s v="00:00:00"/>
    <s v="01:00:00"/>
    <s v=""/>
    <s v="B"/>
    <s v=""/>
    <s v=""/>
    <s v=""/>
    <s v=""/>
    <s v="ACMAGONZALEZ"/>
    <s v=""/>
    <s v=""/>
    <s v="OR000106103108"/>
    <s v=""/>
    <s v=""/>
    <s v=""/>
    <s v=""/>
    <s v=""/>
    <s v=""/>
    <s v=""/>
    <s v="X"/>
    <s v=""/>
    <s v=""/>
    <s v="000000"/>
    <s v=""/>
    <s v=""/>
    <s v=""/>
    <s v="10EMPA03"/>
    <s v=""/>
    <s v="3"/>
    <s v=""/>
    <s v=""/>
    <s v="AAIZ"/>
    <s v="GNCH"/>
    <s v=""/>
    <s v=""/>
    <s v="0"/>
    <s v=""/>
    <s v=""/>
    <s v=""/>
    <s v="30"/>
    <d v="2022-12-23T00:00:00"/>
    <d v="2022-12-17T00:00:00"/>
    <d v="2022-12-17T00:00:00"/>
    <n v="374352"/>
    <n v="0"/>
    <m/>
    <m/>
    <d v="2022-12-17T00:00:00"/>
    <d v="2022-12-17T00:00:00"/>
    <m/>
    <d v="2022-12-23T00:00:00"/>
    <m/>
    <d v="2022-12-17T00:00:00"/>
    <d v="2024-02-26T00:00:00"/>
    <n v="0"/>
    <m/>
    <n v="0"/>
    <n v="0"/>
    <d v="2022-12-23T00:00:00"/>
    <s v="COP"/>
    <n v="0"/>
    <n v="0"/>
    <n v="0"/>
    <n v="374352"/>
    <s v=""/>
  </r>
  <r>
    <s v="105970249"/>
    <s v="IZ10-LJA1-EMP-EMP2"/>
    <s v="20183406"/>
    <x v="1"/>
    <s v="FRACTURA EMPA-ANTEOJO"/>
    <s v="CERR NOTI EDET MACO MOVM NLIQ PREC PTBO"/>
    <s v="100"/>
    <s v="COORMTTO"/>
    <s v="ZAVE"/>
    <s v="Z17"/>
    <s v="IZ10"/>
    <s v="COORDI16"/>
    <s v="1202352882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30:00"/>
    <s v=""/>
    <s v=""/>
    <s v=""/>
    <s v=""/>
    <s v="24:00:00"/>
    <s v="06:00:00"/>
    <s v="06:00:00"/>
    <s v="23:59:16"/>
    <s v="00:00:00"/>
    <s v="11:00:00"/>
    <s v=""/>
    <s v="A"/>
    <s v=""/>
    <s v="Juan Nustadtel"/>
    <s v=""/>
    <s v=""/>
    <s v="ACMAGONZALEZ"/>
    <s v=""/>
    <s v=""/>
    <s v="OR000105970249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03T00:00:00"/>
    <d v="2022-10-03T00:00:00"/>
    <d v="2022-10-03T00:00:00"/>
    <n v="4271756"/>
    <n v="0"/>
    <m/>
    <m/>
    <d v="2022-10-03T00:00:00"/>
    <d v="2022-10-03T00:00:00"/>
    <m/>
    <d v="2022-10-24T00:00:00"/>
    <m/>
    <d v="2022-10-03T00:00:00"/>
    <d v="2024-02-26T00:00:00"/>
    <n v="0"/>
    <m/>
    <n v="0"/>
    <n v="0"/>
    <d v="2022-10-03T00:00:00"/>
    <s v="COP"/>
    <n v="4066142"/>
    <n v="0"/>
    <n v="4066142"/>
    <n v="4271756"/>
    <s v=""/>
  </r>
  <r>
    <s v="107149836"/>
    <s v="IZ10-LAV1"/>
    <s v="20091108"/>
    <x v="2"/>
    <s v="ERROR ALARMA ERROR &quot;AL 52&quot;  SMART LINK"/>
    <s v="CERR NOTI MOVM NLIQ PREC"/>
    <s v="100"/>
    <s v="COORTU01"/>
    <s v="ZAVE"/>
    <s v="Z17"/>
    <s v="IZ10"/>
    <s v="COORDI19"/>
    <s v="1202629465"/>
    <s v="OEJE NPSP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7:30:00"/>
    <s v=""/>
    <s v=""/>
    <s v=""/>
    <s v=""/>
    <s v="24:00:00"/>
    <s v="00:00:00"/>
    <s v="00:00:00"/>
    <s v="19:44:02"/>
    <s v="00:00:00"/>
    <s v="12:00:00"/>
    <s v=""/>
    <s v="B"/>
    <s v=""/>
    <s v=""/>
    <s v=""/>
    <s v=""/>
    <s v="IZCAPIEDRAHI"/>
    <s v=""/>
    <s v=""/>
    <s v="OR000107149836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4-06-21T00:00:00"/>
    <d v="2024-05-18T00:00:00"/>
    <d v="2024-05-17T00:00:00"/>
    <n v="10165152"/>
    <n v="0"/>
    <m/>
    <m/>
    <d v="2024-05-17T00:00:00"/>
    <d v="2024-05-17T00:00:00"/>
    <m/>
    <d v="2024-06-21T00:00:00"/>
    <d v="2024-05-20T00:00:00"/>
    <d v="2024-05-17T00:00:00"/>
    <d v="2024-07-25T00:00:00"/>
    <n v="0"/>
    <m/>
    <n v="0"/>
    <n v="0"/>
    <d v="2024-06-21T00:00:00"/>
    <s v="COP"/>
    <n v="8328459"/>
    <n v="0"/>
    <n v="8328459"/>
    <n v="10165152"/>
    <s v=""/>
  </r>
  <r>
    <s v="106068875"/>
    <s v="IZ10-LSA1-FOR"/>
    <s v="FORM00001"/>
    <x v="3"/>
    <s v="FALLA EN CILINDRO DE MORDAZAS"/>
    <s v="CERR NOTI EDET MACO MOVM NLIQ PREC PTBO"/>
    <s v="100"/>
    <s v="COORTU03"/>
    <s v="ZAVE"/>
    <s v="Z17"/>
    <s v="IZ10"/>
    <s v="COORDI13"/>
    <s v="1202376174"/>
    <s v="OK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30:00"/>
    <s v=""/>
    <s v=""/>
    <s v=""/>
    <s v=""/>
    <s v="24:00:00"/>
    <s v="06:00:00"/>
    <s v="06:00:00"/>
    <s v="03:33:01"/>
    <s v="00:00:00"/>
    <s v="04:00:00"/>
    <s v=""/>
    <s v="B"/>
    <s v=""/>
    <s v=""/>
    <s v=""/>
    <s v=""/>
    <s v="ACMAGONZALEZ"/>
    <s v=""/>
    <s v=""/>
    <s v="OR000106068875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12-07T00:00:00"/>
    <d v="2022-11-28T00:00:00"/>
    <d v="2022-11-28T00:00:00"/>
    <n v="275687"/>
    <n v="0"/>
    <m/>
    <m/>
    <d v="2022-11-28T00:00:00"/>
    <d v="2022-11-28T00:00:00"/>
    <m/>
    <d v="2022-12-07T00:00:00"/>
    <m/>
    <d v="2022-11-28T00:00:00"/>
    <d v="2024-02-26T00:00:00"/>
    <n v="0"/>
    <m/>
    <n v="0"/>
    <n v="0"/>
    <d v="2022-12-07T00:00:00"/>
    <s v="COP"/>
    <n v="121476"/>
    <n v="0"/>
    <n v="121476"/>
    <n v="275687"/>
    <s v=""/>
  </r>
  <r>
    <s v="106013206"/>
    <s v="IZ10-LJA1-EMP-EMP2"/>
    <s v="20183406"/>
    <x v="1"/>
    <s v="MEMBRANA ESTACIÓN MALA"/>
    <s v="CERR NOTI EDET MACO MOVM NLIQ PREC PTBO"/>
    <s v="100"/>
    <s v="COORTU01"/>
    <s v="ZAVE"/>
    <s v="Z17"/>
    <s v="IZ10"/>
    <s v="COORDI13"/>
    <s v="1202363617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14:00:00"/>
    <s v="06:00:00"/>
    <s v="20:00:08"/>
    <s v="00:00:00"/>
    <s v="12:00:00"/>
    <s v=""/>
    <s v="B"/>
    <s v=""/>
    <s v="Juan Nustadtel"/>
    <s v=""/>
    <s v=""/>
    <s v="ACMAGONZALEZ"/>
    <s v=""/>
    <s v=""/>
    <s v="OR00010601320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30T00:00:00"/>
    <d v="2022-10-30T00:00:00"/>
    <d v="2022-10-27T00:00:00"/>
    <n v="7929857"/>
    <n v="0"/>
    <m/>
    <m/>
    <d v="2022-10-27T00:00:00"/>
    <d v="2022-10-27T00:00:00"/>
    <m/>
    <d v="2022-11-18T00:00:00"/>
    <d v="2022-10-27T00:00:00"/>
    <d v="2022-10-27T00:00:00"/>
    <d v="2024-02-26T00:00:00"/>
    <n v="0"/>
    <m/>
    <n v="0"/>
    <n v="0"/>
    <d v="2022-10-30T00:00:00"/>
    <s v="COP"/>
    <n v="3213360"/>
    <n v="0"/>
    <n v="3213360"/>
    <n v="7929857"/>
    <s v=""/>
  </r>
  <r>
    <s v="106551717"/>
    <s v="IZ10-LSC1-EMB"/>
    <s v="20388176"/>
    <x v="5"/>
    <s v="BLOQUEO EN PANTALLA PRINCIPAL"/>
    <s v="CERR NOTI EDET MACO MOVM NLIQ PREC"/>
    <s v="100"/>
    <s v="COORMTTO"/>
    <s v="ZAVE"/>
    <s v="Z17"/>
    <s v="IZ10"/>
    <s v="COORDI19"/>
    <s v="1202494506"/>
    <s v="OK   NPSP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6:00:00"/>
    <s v="06:00:00"/>
    <s v="07:53:45"/>
    <s v="00:00:00"/>
    <s v="06:00:00"/>
    <s v=""/>
    <s v="B"/>
    <s v=""/>
    <s v="PROPASOL S.A.S"/>
    <s v=""/>
    <s v=""/>
    <s v="ACMAGONZALEZ"/>
    <s v=""/>
    <s v=""/>
    <s v="OR000106551717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8-31T00:00:00"/>
    <d v="2023-08-25T00:00:00"/>
    <d v="2023-08-17T00:00:00"/>
    <n v="473874"/>
    <n v="0"/>
    <m/>
    <m/>
    <d v="2023-08-17T00:00:00"/>
    <d v="2023-08-17T00:00:00"/>
    <m/>
    <d v="2023-08-31T00:00:00"/>
    <m/>
    <d v="2023-08-17T00:00:00"/>
    <d v="2023-10-01T00:00:00"/>
    <n v="0"/>
    <m/>
    <n v="0"/>
    <n v="0"/>
    <d v="2023-08-31T00:00:00"/>
    <s v="COP"/>
    <n v="0"/>
    <n v="0"/>
    <n v="0"/>
    <n v="473874"/>
    <s v=""/>
  </r>
  <r>
    <s v="106724867"/>
    <s v="IZ10-LJA1-EMP-EMP2"/>
    <s v="20183406"/>
    <x v="1"/>
    <s v="TROQUEL 4 SIN FILO- AFECTA CONTORNO"/>
    <s v="CERR NOTI EDET MACO MOVM NLIQ PREC"/>
    <s v="100"/>
    <s v="MECANINT"/>
    <s v="ZAVE"/>
    <s v="Z17"/>
    <s v="IZ10"/>
    <s v="COORDI19"/>
    <s v="1202539251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1:04:00"/>
    <s v="00:00:00"/>
    <s v="11:57:06"/>
    <s v="00:00:00"/>
    <s v="07:00:00"/>
    <s v=""/>
    <s v="B"/>
    <s v=""/>
    <s v="Juan Nustadtel"/>
    <s v=""/>
    <s v=""/>
    <s v="ACMAGONZALEZ"/>
    <s v=""/>
    <s v=""/>
    <s v="OR000106724867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1-20T00:00:00"/>
    <d v="2023-11-11T00:00:00"/>
    <d v="2023-11-11T00:00:00"/>
    <n v="3101425"/>
    <n v="0"/>
    <m/>
    <m/>
    <d v="2023-11-11T00:00:00"/>
    <d v="2023-11-11T00:00:00"/>
    <m/>
    <d v="2023-11-20T00:00:00"/>
    <m/>
    <d v="2023-11-11T00:00:00"/>
    <d v="2023-12-31T00:00:00"/>
    <n v="0"/>
    <m/>
    <n v="0"/>
    <n v="0"/>
    <d v="2023-11-20T00:00:00"/>
    <s v="COP"/>
    <n v="36419"/>
    <n v="0"/>
    <n v="36419"/>
    <n v="3101425"/>
    <s v=""/>
  </r>
  <r>
    <s v="106720875"/>
    <s v="IZ10-LJA1-EMP-EMP2"/>
    <s v="20183406"/>
    <x v="1"/>
    <s v="DESGASTE DE MEMBRANA ESTACIÓN DE SELLAD."/>
    <s v="CERR NOTI EDET MACO MOVM NLIQ PREC"/>
    <s v="100"/>
    <s v="COORMTTO"/>
    <s v="ZAVE"/>
    <s v="Z17"/>
    <s v="IZ10"/>
    <s v="COORDI19"/>
    <s v="1202537539"/>
    <s v="OEJE NPSP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3:00:00"/>
    <s v=""/>
    <s v=""/>
    <s v=""/>
    <s v=""/>
    <s v="24:00:00"/>
    <s v="06:00:00"/>
    <s v="06:00:00"/>
    <s v="11:40:44"/>
    <s v="00:00:00"/>
    <s v="10:00:00"/>
    <s v=""/>
    <s v="B"/>
    <s v=""/>
    <s v="Juan Nustadtel"/>
    <s v=""/>
    <s v=""/>
    <s v="ACMAGONZALEZ"/>
    <s v=""/>
    <s v=""/>
    <s v="OR000106720875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1-10T00:00:00"/>
    <d v="2023-11-08T00:00:00"/>
    <d v="2023-11-09T00:00:00"/>
    <n v="1205904"/>
    <n v="0"/>
    <m/>
    <m/>
    <d v="2023-11-09T00:00:00"/>
    <d v="2023-11-08T00:00:00"/>
    <m/>
    <d v="2023-11-09T00:00:00"/>
    <m/>
    <d v="2023-11-08T00:00:00"/>
    <d v="2023-12-31T00:00:00"/>
    <n v="0"/>
    <m/>
    <n v="0"/>
    <n v="0"/>
    <d v="2023-11-09T00:00:00"/>
    <s v="COP"/>
    <n v="0"/>
    <n v="0"/>
    <n v="0"/>
    <n v="1205904"/>
    <s v=""/>
  </r>
  <r>
    <s v="106598578"/>
    <s v="IZ10-LSC1-EMB"/>
    <s v="20388176"/>
    <x v="5"/>
    <s v="SENSOR DE APERTURA EN MAL ESTADO"/>
    <s v="CERR NOTI EDET MACO MOVM NLIQ PREC"/>
    <s v="100"/>
    <s v="ELECTINT"/>
    <s v="ZAVE"/>
    <s v="Z17"/>
    <s v="IZ10"/>
    <s v="COORDI19"/>
    <s v="1202507007"/>
    <s v="OEJE NPSP"/>
    <s v="505003051"/>
    <s v=""/>
    <s v="IZABUSTAMANT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10:01:00"/>
    <s v="00:00:00"/>
    <s v="10:00:09"/>
    <s v="00:00:00"/>
    <s v="18:00:00"/>
    <s v=""/>
    <s v="B"/>
    <s v=""/>
    <s v="PROPASOL S.A.S"/>
    <s v=""/>
    <s v=""/>
    <s v="IZEMCARVAJAL"/>
    <s v=""/>
    <s v=""/>
    <s v="OR000106598578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3-09-18T00:00:00"/>
    <d v="2023-09-16T00:00:00"/>
    <d v="2023-09-09T00:00:00"/>
    <n v="3320737"/>
    <n v="0"/>
    <m/>
    <m/>
    <d v="2023-09-09T00:00:00"/>
    <d v="2023-09-09T00:00:00"/>
    <m/>
    <d v="2023-10-01T00:00:00"/>
    <m/>
    <d v="2023-09-09T00:00:00"/>
    <d v="2024-01-07T00:00:00"/>
    <n v="0"/>
    <m/>
    <n v="0"/>
    <n v="0"/>
    <d v="2023-09-17T00:00:00"/>
    <s v="COP"/>
    <n v="4184018"/>
    <n v="0"/>
    <n v="4184018"/>
    <n v="3320737"/>
    <s v=""/>
  </r>
  <r>
    <s v="106589419"/>
    <s v="IZ10-LSC1-EMB"/>
    <s v="20388176"/>
    <x v="5"/>
    <s v="FRACTURA TORNILLO POLEA CONDUCTORA"/>
    <s v="CERR NOTI EDET MACO MOVM NLIQ PREC"/>
    <s v="100"/>
    <s v="COORTU03"/>
    <s v="ZAVE"/>
    <s v="Z17"/>
    <s v="IZ10"/>
    <s v="COORDI16"/>
    <s v="1202504170"/>
    <s v="OEJE NPSP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9:00:00"/>
    <s v=""/>
    <s v=""/>
    <s v=""/>
    <s v=""/>
    <s v="24:00:00"/>
    <s v="24:00:00"/>
    <s v="24:00:00"/>
    <s v="22:18:11"/>
    <s v="00:00:00"/>
    <s v="03:30:00"/>
    <s v=""/>
    <s v="B"/>
    <s v=""/>
    <s v="PROPASOL S.A.S"/>
    <s v=""/>
    <s v=""/>
    <s v="IZLMORTIZ"/>
    <s v=""/>
    <s v=""/>
    <s v="OR000106589419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3-09-30T00:00:00"/>
    <d v="2023-09-08T00:00:00"/>
    <d v="2023-09-05T00:00:00"/>
    <n v="20481193"/>
    <n v="0"/>
    <m/>
    <m/>
    <d v="2023-09-05T00:00:00"/>
    <d v="2023-09-05T00:00:00"/>
    <m/>
    <d v="2023-10-06T00:00:00"/>
    <d v="2023-09-05T00:00:00"/>
    <d v="2023-09-05T00:00:00"/>
    <d v="2024-06-14T00:00:00"/>
    <n v="0"/>
    <m/>
    <n v="0"/>
    <n v="0"/>
    <d v="2023-09-30T00:00:00"/>
    <s v="COP"/>
    <n v="46645015"/>
    <n v="0"/>
    <n v="46645015"/>
    <n v="20481193"/>
    <s v=""/>
  </r>
  <r>
    <s v="106406945"/>
    <s v="IZ10-LSA1-FOR"/>
    <s v="FORM00002"/>
    <x v="6"/>
    <s v="SE FRENA LA BOMBA DOSIFICADOR"/>
    <s v="CERR NOTI EDET MACO MOVM NLIQ PREC"/>
    <s v="100"/>
    <s v="COORMTTO"/>
    <s v="ZAVE"/>
    <s v="Z17"/>
    <s v="IZ10"/>
    <s v="COORDI19"/>
    <s v="1202457712"/>
    <s v="OEJE PBSU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9:00:00"/>
    <s v=""/>
    <s v=""/>
    <s v=""/>
    <s v=""/>
    <s v="24:00:00"/>
    <s v="00:00:00"/>
    <s v="00:00:00"/>
    <s v="23:24:25"/>
    <s v="00:00:00"/>
    <s v="06:30:00"/>
    <s v=""/>
    <s v="B"/>
    <s v=""/>
    <s v=""/>
    <s v=""/>
    <s v=""/>
    <s v="ACMAGONZALEZ"/>
    <s v=""/>
    <s v=""/>
    <s v="OR000106406945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06-26T00:00:00"/>
    <d v="2023-06-03T00:00:00"/>
    <d v="2023-06-03T00:00:00"/>
    <n v="8927349"/>
    <n v="0"/>
    <m/>
    <m/>
    <d v="2023-06-03T00:00:00"/>
    <d v="2023-06-03T00:00:00"/>
    <m/>
    <d v="2023-08-22T00:00:00"/>
    <d v="2023-06-03T00:00:00"/>
    <d v="2023-06-03T00:00:00"/>
    <d v="2023-09-01T00:00:00"/>
    <n v="0"/>
    <m/>
    <n v="0"/>
    <n v="0"/>
    <d v="2023-06-26T00:00:00"/>
    <s v="COP"/>
    <n v="6965955"/>
    <n v="0"/>
    <n v="6965955"/>
    <n v="8927349"/>
    <s v=""/>
  </r>
  <r>
    <s v="106315632"/>
    <s v="IZ10-LJA1-EMP-EMP2"/>
    <s v="20183406"/>
    <x v="1"/>
    <s v="PEGA MECANICA DE PUNZONES LATERALES"/>
    <s v="CERR NOTI EDET MACO MOVM NLIQ PREC"/>
    <s v="100"/>
    <s v="COORMTTO"/>
    <s v="ZAVE"/>
    <s v="Z17"/>
    <s v="IZ10"/>
    <s v="COORDI19"/>
    <s v="1202438500"/>
    <s v="OEJE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17:00:00"/>
    <s v="14:00:00"/>
    <s v="20:49:55"/>
    <s v="00:00:00"/>
    <s v="14:00:00"/>
    <s v=""/>
    <s v="B"/>
    <s v=""/>
    <s v="Juan Nustadtel"/>
    <s v=""/>
    <s v=""/>
    <s v="ACMAGONZALEZ"/>
    <s v=""/>
    <s v=""/>
    <s v="OR000106315632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4-12T00:00:00"/>
    <d v="2023-04-12T00:00:00"/>
    <d v="2023-04-13T00:00:00"/>
    <n v="1118776"/>
    <n v="0"/>
    <m/>
    <m/>
    <d v="2023-04-13T00:00:00"/>
    <d v="2023-04-13T00:00:00"/>
    <m/>
    <d v="2023-05-11T00:00:00"/>
    <m/>
    <d v="2023-04-12T00:00:00"/>
    <d v="2023-06-01T00:00:00"/>
    <n v="0"/>
    <m/>
    <n v="0"/>
    <n v="0"/>
    <d v="2023-04-12T00:00:00"/>
    <s v="COP"/>
    <n v="752300"/>
    <n v="0"/>
    <n v="752300"/>
    <n v="1118776"/>
    <s v=""/>
  </r>
  <r>
    <s v="106489071"/>
    <s v="IZ10-LJA1-EMP-EMP2"/>
    <s v="20183406"/>
    <x v="1"/>
    <s v="MULTIPLES FALLOS ELECTRICOS"/>
    <s v="CERR NOTI EDET MACO MOVM NLIQ PREC"/>
    <s v="100"/>
    <s v="COORTU01"/>
    <s v="ZAVE"/>
    <s v="Z17"/>
    <s v="IZ10"/>
    <s v="COORDI16"/>
    <s v="1202478701"/>
    <s v="OEJE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8:00:00"/>
    <s v="06:00:00"/>
    <s v="13:19:45"/>
    <s v="00:00:00"/>
    <s v="06:00:00"/>
    <s v=""/>
    <s v="B"/>
    <s v=""/>
    <s v="Juan Nustadtel"/>
    <s v=""/>
    <s v=""/>
    <s v="ACMAGONZALEZ"/>
    <s v=""/>
    <s v=""/>
    <s v="OR000106489071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20T00:00:00"/>
    <d v="2023-07-19T00:00:00"/>
    <d v="2023-07-19T00:00:00"/>
    <n v="2964514"/>
    <n v="0"/>
    <m/>
    <m/>
    <d v="2023-07-19T00:00:00"/>
    <d v="2023-07-19T00:00:00"/>
    <m/>
    <d v="2023-07-20T00:00:00"/>
    <m/>
    <d v="2023-07-19T00:00:00"/>
    <d v="2023-08-01T00:00:00"/>
    <n v="0"/>
    <m/>
    <n v="0"/>
    <n v="0"/>
    <d v="2023-07-20T00:00:00"/>
    <s v="COP"/>
    <n v="0"/>
    <n v="0"/>
    <n v="0"/>
    <n v="2964514"/>
    <s v=""/>
  </r>
  <r>
    <s v="107180680"/>
    <s v="IZ10-LJA1-EMP-EMP2"/>
    <s v="20183406"/>
    <x v="1"/>
    <s v="MAL FORMADO INFERIOR"/>
    <s v="CERR NOTI EDET MACO MOVM NLIQ PREC"/>
    <s v="100"/>
    <s v="ELECTINT"/>
    <s v="ZAVE"/>
    <s v="Z17"/>
    <s v="IZ10"/>
    <s v="COORDI13"/>
    <s v="120263507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10:00:00"/>
    <s v="06:00:00"/>
    <s v="13:05:43"/>
    <s v="00:00:00"/>
    <s v="10:00:00"/>
    <s v=""/>
    <s v="B"/>
    <s v=""/>
    <s v="Juan Nustadtel"/>
    <s v=""/>
    <s v=""/>
    <s v="IZCAPIEDRAHI"/>
    <s v=""/>
    <s v=""/>
    <s v="OR000107180680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5-28T00:00:00"/>
    <d v="2024-05-28T00:00:00"/>
    <d v="2024-05-28T00:00:00"/>
    <n v="382644"/>
    <n v="0"/>
    <m/>
    <m/>
    <d v="2024-05-28T00:00:00"/>
    <d v="2024-05-28T00:00:00"/>
    <m/>
    <d v="2024-06-24T00:00:00"/>
    <m/>
    <d v="2024-05-28T00:00:00"/>
    <d v="2024-07-25T00:00:00"/>
    <n v="0"/>
    <m/>
    <n v="0"/>
    <n v="0"/>
    <d v="2024-05-28T00:00:00"/>
    <s v="COP"/>
    <n v="382644"/>
    <n v="0"/>
    <n v="382644"/>
    <n v="382644"/>
    <s v=""/>
  </r>
  <r>
    <s v="106778175"/>
    <s v="IZ10-LJA1-EMP-EMP2"/>
    <s v="20183406"/>
    <x v="1"/>
    <s v="FALLO EN BANDA SALIDA"/>
    <s v="CERR NOTI EDET MACO MOVM NLIQ PREC"/>
    <s v="100"/>
    <s v="MECANINT"/>
    <s v="ZAVE"/>
    <s v="Z17"/>
    <s v="IZ10"/>
    <s v="COORDI19"/>
    <s v="1202552325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12:00:00"/>
    <s v="08:00:00"/>
    <s v="09:17:57"/>
    <s v="00:00:00"/>
    <s v="08:00:00"/>
    <s v=""/>
    <s v="B"/>
    <s v=""/>
    <s v="Juan Nustadtel"/>
    <s v=""/>
    <s v=""/>
    <s v="IZCAPIEDRAHI"/>
    <s v=""/>
    <s v=""/>
    <s v="OR000106778175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2-11T00:00:00"/>
    <d v="2023-12-11T00:00:00"/>
    <d v="2023-12-11T00:00:00"/>
    <n v="1628883"/>
    <n v="0"/>
    <m/>
    <m/>
    <d v="2023-12-11T00:00:00"/>
    <d v="2023-12-11T00:00:00"/>
    <m/>
    <d v="2024-02-22T00:00:00"/>
    <m/>
    <d v="2023-12-11T00:00:00"/>
    <d v="2024-07-25T00:00:00"/>
    <n v="0"/>
    <m/>
    <n v="0"/>
    <n v="0"/>
    <d v="2023-12-11T00:00:00"/>
    <s v="COP"/>
    <n v="1678677"/>
    <n v="0"/>
    <n v="1678677"/>
    <n v="1628883"/>
    <s v=""/>
  </r>
  <r>
    <s v="107044240"/>
    <s v="IZ10-LSA1-FOR"/>
    <s v="FORM00002"/>
    <x v="6"/>
    <s v="BOMBA DOSIFICADORA MALA"/>
    <s v="CERR NOTI EDET MACO MOVM NLIQ PREC"/>
    <s v="100"/>
    <s v="COORTU02"/>
    <s v="ZAVE"/>
    <s v="Z17"/>
    <s v="IZ10"/>
    <s v="COORDI19"/>
    <s v="1202604654"/>
    <s v="OEJE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8:20:00"/>
    <s v=""/>
    <s v=""/>
    <s v=""/>
    <s v=""/>
    <s v="24:00:00"/>
    <s v="14:00:00"/>
    <s v="14:00:00"/>
    <s v="21:32:52"/>
    <s v="00:00:00"/>
    <s v="17:20:00"/>
    <s v=""/>
    <s v="B"/>
    <s v=""/>
    <s v=""/>
    <s v=""/>
    <s v=""/>
    <s v="IZCAPIEDRAHI"/>
    <s v=""/>
    <s v=""/>
    <s v="OR000107044240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4-01T00:00:00"/>
    <d v="2024-04-01T00:00:00"/>
    <d v="2024-04-01T00:00:00"/>
    <n v="191322"/>
    <n v="0"/>
    <m/>
    <m/>
    <d v="2024-04-01T00:00:00"/>
    <d v="2024-04-01T00:00:00"/>
    <m/>
    <d v="2024-04-04T00:00:00"/>
    <d v="2024-04-01T00:00:00"/>
    <d v="2024-04-01T00:00:00"/>
    <d v="2024-07-25T00:00:00"/>
    <n v="0"/>
    <m/>
    <n v="0"/>
    <n v="0"/>
    <d v="2024-04-01T00:00:00"/>
    <s v="COP"/>
    <n v="0"/>
    <n v="0"/>
    <n v="0"/>
    <n v="191322"/>
    <s v=""/>
  </r>
  <r>
    <s v="107026421"/>
    <s v="IZ10-LJA1-EMP-EMP2"/>
    <s v="20183406"/>
    <x v="1"/>
    <s v="VALOR DE VACIO NO ALCANZADO"/>
    <s v="CERR NOTI EDET MACO MOVM NLIQ PREC"/>
    <s v="100"/>
    <s v="COORMTTO"/>
    <s v="ZAVE"/>
    <s v="Z17"/>
    <s v="IZ10"/>
    <s v="COORDI13"/>
    <s v="1202601340"/>
    <s v="OEJE NPSP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1:50:00"/>
    <s v=""/>
    <s v=""/>
    <s v=""/>
    <s v=""/>
    <s v="24:00:00"/>
    <s v="11:50:00"/>
    <s v="06:30:00"/>
    <s v="19:59:32"/>
    <s v="00:00:00"/>
    <s v="06:30:00"/>
    <s v=""/>
    <s v="A"/>
    <s v=""/>
    <s v="Juan Nustadtel"/>
    <s v=""/>
    <s v=""/>
    <s v="IZCAPIEDRAHI"/>
    <s v=""/>
    <s v=""/>
    <s v="OR000107026421"/>
    <s v=""/>
    <s v=""/>
    <s v=""/>
    <s v=""/>
    <s v=""/>
    <s v=""/>
    <s v=""/>
    <s v="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4-03-22T00:00:00"/>
    <d v="2024-03-22T00:00:00"/>
    <d v="2024-03-22T00:00:00"/>
    <n v="11522240"/>
    <n v="0"/>
    <m/>
    <m/>
    <d v="2024-03-22T00:00:00"/>
    <d v="2024-03-22T00:00:00"/>
    <m/>
    <d v="2024-04-04T00:00:00"/>
    <d v="2024-03-22T00:00:00"/>
    <d v="2024-03-22T00:00:00"/>
    <d v="2024-07-25T00:00:00"/>
    <n v="0"/>
    <m/>
    <n v="0"/>
    <n v="0"/>
    <d v="2024-03-22T00:00:00"/>
    <s v="COP"/>
    <n v="10925214"/>
    <n v="0"/>
    <n v="10925214"/>
    <n v="11522240"/>
    <s v=""/>
  </r>
  <r>
    <s v="105757314"/>
    <s v="IZ10-LSC1-EMB"/>
    <s v="20388176"/>
    <x v="5"/>
    <s v="FALLA MODULOS ELECTRÓNICOS"/>
    <s v="CERR NOTI EDET MACO MOVM NLIQ PREC"/>
    <s v="100"/>
    <s v="COORTU03"/>
    <s v="ZAVE"/>
    <s v="Z17"/>
    <s v="IZ10"/>
    <s v="COORDI13"/>
    <s v="1202300735"/>
    <s v="FALM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7:00:00"/>
    <s v=""/>
    <s v=""/>
    <s v=""/>
    <s v=""/>
    <s v="24:00:00"/>
    <s v="14:00:00"/>
    <s v="08:00:00"/>
    <s v="15:45:56"/>
    <s v="00:00:00"/>
    <s v="22:00:00"/>
    <s v=""/>
    <s v="B"/>
    <s v=""/>
    <s v="PROPASOL S.A.S"/>
    <s v=""/>
    <s v=""/>
    <s v="ACMAGONZALEZ"/>
    <s v=""/>
    <s v=""/>
    <s v="OR000105757314"/>
    <s v=""/>
    <s v=""/>
    <s v=""/>
    <s v=""/>
    <s v=""/>
    <s v=""/>
    <s v=""/>
    <s v="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6-22T00:00:00"/>
    <d v="2022-06-06T00:00:00"/>
    <d v="2022-06-06T00:00:00"/>
    <n v="6783481"/>
    <n v="0"/>
    <m/>
    <m/>
    <d v="2022-06-07T00:00:00"/>
    <d v="2022-06-06T00:00:00"/>
    <m/>
    <d v="2022-07-27T00:00:00"/>
    <d v="2022-06-06T00:00:00"/>
    <d v="2022-06-05T00:00:00"/>
    <d v="2022-09-01T00:00:00"/>
    <n v="0"/>
    <m/>
    <n v="0"/>
    <n v="0"/>
    <d v="2022-06-22T00:00:00"/>
    <s v="COP"/>
    <n v="5919454"/>
    <n v="0"/>
    <n v="5919454"/>
    <n v="6783481"/>
    <s v=""/>
  </r>
  <r>
    <s v="106159687"/>
    <s v="IZ10-LSA1-EMP"/>
    <s v="EMPA00005"/>
    <x v="9"/>
    <s v="PERDIDA DE VACIO"/>
    <s v="CERR NOTI EDET MACO MOVM NLIQ PREC"/>
    <s v="100"/>
    <s v="COORMTTO"/>
    <s v="ZAVE"/>
    <s v="Z17"/>
    <s v="IZ10"/>
    <s v="COORDI19"/>
    <s v="1202395003"/>
    <s v="OEJE NPSP"/>
    <s v="505001342"/>
    <s v=""/>
    <s v="IZEMCARVAJAL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23:30:00"/>
    <s v=""/>
    <s v=""/>
    <s v=""/>
    <s v=""/>
    <s v="24:00:00"/>
    <s v="23:30:00"/>
    <s v="22:15:00"/>
    <s v="03:04:07"/>
    <s v="00:00:00"/>
    <s v="22:15:00"/>
    <s v=""/>
    <s v="B"/>
    <s v=""/>
    <s v=""/>
    <s v=""/>
    <s v=""/>
    <s v="ACMAGONZALEZ"/>
    <s v=""/>
    <s v=""/>
    <s v="OR000106159687"/>
    <s v=""/>
    <s v=""/>
    <s v=""/>
    <s v=""/>
    <s v=""/>
    <s v=""/>
    <s v=""/>
    <s v="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3-01-19T00:00:00"/>
    <d v="2023-01-19T00:00:00"/>
    <d v="2023-01-20T00:00:00"/>
    <n v="301476"/>
    <n v="0"/>
    <m/>
    <m/>
    <d v="2023-01-20T00:00:00"/>
    <d v="2023-01-20T00:00:00"/>
    <m/>
    <d v="2023-02-06T00:00:00"/>
    <m/>
    <d v="2023-01-19T00:00:00"/>
    <d v="2023-03-01T00:00:00"/>
    <n v="0"/>
    <m/>
    <n v="0"/>
    <n v="0"/>
    <d v="2023-01-19T00:00:00"/>
    <s v="COP"/>
    <n v="86094"/>
    <n v="0"/>
    <n v="86094"/>
    <n v="301476"/>
    <s v=""/>
  </r>
  <r>
    <s v="106189328"/>
    <s v="IZ10-LSA1-FOR"/>
    <s v="FORM00002"/>
    <x v="6"/>
    <s v="ENSAMBLE CAJA RETORCEDORA MAL ESTADO"/>
    <s v="CERR NOTI EDET MACO MOVM NLIQ PREC"/>
    <s v="100"/>
    <s v="COORMTTO"/>
    <s v="ZAVE"/>
    <s v="Z17"/>
    <s v="IZ10"/>
    <s v="COORDI19"/>
    <s v="1202402662"/>
    <s v="OEJE NPSP"/>
    <s v="505001603"/>
    <s v=""/>
    <s v="IZEMCARVAJAL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5:35:00"/>
    <s v=""/>
    <s v=""/>
    <s v=""/>
    <s v=""/>
    <s v="24:00:00"/>
    <s v="00:00:00"/>
    <s v="00:00:00"/>
    <s v="03:16:16"/>
    <s v="00:00:00"/>
    <s v="05:00:00"/>
    <s v=""/>
    <s v="B"/>
    <s v=""/>
    <s v=""/>
    <s v=""/>
    <s v=""/>
    <s v="ACMAGONZALEZ"/>
    <s v=""/>
    <s v=""/>
    <s v="OR000106189328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3-02-04T00:00:00"/>
    <d v="2023-02-04T00:00:00"/>
    <d v="2023-02-04T00:00:00"/>
    <n v="235246"/>
    <n v="0"/>
    <m/>
    <m/>
    <d v="2023-02-04T00:00:00"/>
    <d v="2023-02-04T00:00:00"/>
    <m/>
    <d v="2023-02-06T00:00:00"/>
    <m/>
    <d v="2023-02-04T00:00:00"/>
    <d v="2023-03-01T00:00:00"/>
    <n v="0"/>
    <m/>
    <n v="0"/>
    <n v="0"/>
    <d v="2023-02-04T00:00:00"/>
    <s v="COP"/>
    <n v="134754"/>
    <n v="0"/>
    <n v="134754"/>
    <n v="235246"/>
    <s v=""/>
  </r>
  <r>
    <s v="106012194"/>
    <s v="IZ10-LSA1-EMP"/>
    <s v="EMPA00039"/>
    <x v="7"/>
    <s v="PROBLEMAS EN CORTE TRANSVERSAL"/>
    <s v="CERR NOTI EDET MACO MOVM NLIQ PREC"/>
    <s v="100"/>
    <s v="COORMTTO"/>
    <s v="ZAVE"/>
    <s v="Z17"/>
    <s v="IZ10"/>
    <s v="COORDI13"/>
    <s v="1202363204"/>
    <s v="OEJE      NPSP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07:30:00"/>
    <s v=""/>
    <s v=""/>
    <s v=""/>
    <s v=""/>
    <s v="24:00:00"/>
    <s v="00:00:00"/>
    <s v="00:00:00"/>
    <s v="03:48:28"/>
    <s v="00:00:00"/>
    <s v="06:40:00"/>
    <s v=""/>
    <s v="A"/>
    <s v=""/>
    <s v=""/>
    <s v=""/>
    <s v=""/>
    <s v="ACMAGONZALEZ"/>
    <s v=""/>
    <s v=""/>
    <s v="OR000106012194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11-06T00:00:00"/>
    <d v="2022-10-27T00:00:00"/>
    <d v="2022-10-27T00:00:00"/>
    <n v="656914"/>
    <n v="0"/>
    <m/>
    <m/>
    <d v="2022-10-27T00:00:00"/>
    <d v="2022-10-27T00:00:00"/>
    <m/>
    <d v="2023-02-06T00:00:00"/>
    <m/>
    <d v="2022-10-27T00:00:00"/>
    <d v="2023-03-01T00:00:00"/>
    <n v="0"/>
    <m/>
    <n v="0"/>
    <n v="0"/>
    <d v="2022-10-29T00:00:00"/>
    <s v="COP"/>
    <n v="800000"/>
    <n v="0"/>
    <n v="800000"/>
    <n v="656914"/>
    <s v=""/>
  </r>
  <r>
    <s v="106493614"/>
    <s v="IZ10-LJA1-EMP-EMP2"/>
    <s v="20183406"/>
    <x v="1"/>
    <s v="TROQUEL # 3 DESGASTADO"/>
    <s v="CERR NOTI EDET KKMP MOVM NLIQ PREC"/>
    <s v="100"/>
    <s v="COORMTTO"/>
    <s v="ZAVE"/>
    <s v="Z17"/>
    <s v="IZ10"/>
    <s v="COORDI16"/>
    <s v="1202479297"/>
    <s v="OEJE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7:25:00"/>
    <s v=""/>
    <s v=""/>
    <s v=""/>
    <s v=""/>
    <s v="24:00:00"/>
    <s v="00:00:00"/>
    <s v="00:00:00"/>
    <s v="11:02:42"/>
    <s v="00:00:00"/>
    <s v="06:00:00"/>
    <s v=""/>
    <s v="B"/>
    <s v=""/>
    <s v="Juan Nustadtel"/>
    <s v=""/>
    <s v=""/>
    <s v="EXIZACMERINO"/>
    <s v=""/>
    <s v=""/>
    <s v="OR000106493614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7-27T00:00:00"/>
    <d v="2023-07-20T00:00:00"/>
    <d v="2023-07-20T00:00:00"/>
    <n v="2440794"/>
    <n v="0"/>
    <m/>
    <m/>
    <d v="2023-07-20T00:00:00"/>
    <d v="2023-07-20T00:00:00"/>
    <m/>
    <d v="2023-08-06T00:00:00"/>
    <m/>
    <d v="2023-07-20T00:00:00"/>
    <d v="2023-10-23T00:00:00"/>
    <n v="0"/>
    <m/>
    <n v="0"/>
    <n v="0"/>
    <d v="2023-07-27T00:00:00"/>
    <s v="COP"/>
    <n v="1870000"/>
    <n v="0"/>
    <n v="1870000"/>
    <n v="2440794"/>
    <s v=""/>
  </r>
  <r>
    <s v="105659703"/>
    <s v="IZ10-LSC1-EMB"/>
    <s v="20388176"/>
    <x v="5"/>
    <s v="BANDA DE SALIDA FRENADA"/>
    <s v="CERR NOTI EDET FMAT NLIQ PREC PTBO"/>
    <s v="100"/>
    <s v="COORTU03"/>
    <s v="ZAVE"/>
    <s v="Z17"/>
    <s v="IZ10"/>
    <s v="COORDI16"/>
    <s v="1202277069"/>
    <s v="OK"/>
    <s v="505003051"/>
    <s v=""/>
    <s v="IZCAPIEDRAHI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5:00:00"/>
    <s v=""/>
    <s v=""/>
    <s v=""/>
    <s v=""/>
    <s v="24:00:00"/>
    <s v="06:00:00"/>
    <s v="06:00:00"/>
    <s v="14:55:12"/>
    <s v="00:00:00"/>
    <s v="01:45:00"/>
    <s v=""/>
    <s v="B"/>
    <s v=""/>
    <s v="PROPASOL S.A.S"/>
    <s v=""/>
    <s v=""/>
    <s v="ACMAGONZALEZ"/>
    <s v=""/>
    <s v=""/>
    <s v="OR000105659703"/>
    <s v=""/>
    <s v=""/>
    <s v=""/>
    <s v=""/>
    <s v=""/>
    <s v=""/>
    <s v=""/>
    <s v="X"/>
    <s v=""/>
    <s v=""/>
    <s v="000000"/>
    <s v=""/>
    <s v=""/>
    <s v=""/>
    <s v="10EMBU16"/>
    <s v=""/>
    <s v="3"/>
    <s v=""/>
    <s v=""/>
    <s v="AAIZ"/>
    <s v="GNCH"/>
    <s v=""/>
    <s v=""/>
    <s v="0"/>
    <s v="(1)3004621"/>
    <s v=""/>
    <s v=""/>
    <s v="30"/>
    <d v="2022-04-13T00:00:00"/>
    <d v="2022-04-09T00:00:00"/>
    <d v="2022-04-11T00:00:00"/>
    <n v="668246"/>
    <n v="0"/>
    <m/>
    <m/>
    <d v="2022-04-13T00:00:00"/>
    <d v="2022-04-09T00:00:00"/>
    <m/>
    <d v="2022-07-14T00:00:00"/>
    <m/>
    <d v="2022-04-09T00:00:00"/>
    <d v="2024-02-26T00:00:00"/>
    <n v="0"/>
    <m/>
    <n v="0"/>
    <n v="0"/>
    <d v="2022-04-13T00:00:00"/>
    <s v="COP"/>
    <n v="0"/>
    <n v="0"/>
    <n v="0"/>
    <n v="668246"/>
    <s v=""/>
  </r>
  <r>
    <s v="106684604"/>
    <s v="IZ10-LJA1-EMP-EMP2"/>
    <s v="20183406"/>
    <x v="1"/>
    <s v="RÍGIDO FALLO EN TROQUELES"/>
    <s v="CERR NOTI EDET FMAT NLIQ PREC"/>
    <s v="100"/>
    <s v="MECANINT"/>
    <s v="ZAVE"/>
    <s v="Z17"/>
    <s v="IZ10"/>
    <s v="COORDI13"/>
    <s v="1202528661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6:30:00"/>
    <s v=""/>
    <s v=""/>
    <s v=""/>
    <s v=""/>
    <s v="24:00:00"/>
    <s v="14:00:00"/>
    <s v="06:00:00"/>
    <s v="13:15:05"/>
    <s v="00:00:00"/>
    <s v="06:00:00"/>
    <s v=""/>
    <s v="B"/>
    <s v=""/>
    <s v="Juan Nustadtel"/>
    <s v=""/>
    <s v=""/>
    <s v="ACMAGONZALEZ"/>
    <s v=""/>
    <s v=""/>
    <s v="OR000106684604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10-21T00:00:00"/>
    <d v="2023-10-21T00:00:00"/>
    <d v="2023-10-21T00:00:00"/>
    <n v="251230"/>
    <n v="0"/>
    <m/>
    <m/>
    <d v="2023-10-21T00:00:00"/>
    <d v="2023-10-21T00:00:00"/>
    <m/>
    <d v="2023-10-21T00:00:00"/>
    <m/>
    <d v="2023-10-21T00:00:00"/>
    <d v="2023-12-31T00:00:00"/>
    <n v="0"/>
    <m/>
    <n v="0"/>
    <n v="0"/>
    <d v="2023-10-21T00:00:00"/>
    <s v="COP"/>
    <n v="0"/>
    <n v="0"/>
    <n v="0"/>
    <n v="251230"/>
    <s v=""/>
  </r>
  <r>
    <s v="105689907"/>
    <s v="IZ10-LJA1-EMP-EMP2"/>
    <s v="20183406"/>
    <x v="1"/>
    <s v="FRACTURA SOPORTE BANDA SALIDA"/>
    <s v="CERR NOTI EDET FMAT MOVM NLIQ PREC PTBO"/>
    <s v="100"/>
    <s v="COORTU01"/>
    <s v="ZAVE"/>
    <s v="Z17"/>
    <s v="IZ10"/>
    <s v="COORDI13"/>
    <s v="1202285055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8:00:00"/>
    <s v="00:00:00"/>
    <s v="18:31:03"/>
    <s v="00:00:00"/>
    <s v="08:15:00"/>
    <s v=""/>
    <s v="A"/>
    <s v=""/>
    <s v="Juan Nustadtel"/>
    <s v=""/>
    <s v=""/>
    <s v="ACMAGONZALEZ"/>
    <s v=""/>
    <s v=""/>
    <s v="OR000105689907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4-30T00:00:00"/>
    <d v="2022-04-30T00:00:00"/>
    <d v="2022-04-30T00:00:00"/>
    <n v="2241052"/>
    <n v="0"/>
    <m/>
    <m/>
    <d v="2022-04-30T00:00:00"/>
    <d v="2022-04-30T00:00:00"/>
    <m/>
    <d v="2022-07-25T00:00:00"/>
    <d v="2022-04-30T00:00:00"/>
    <d v="2022-04-30T00:00:00"/>
    <d v="2024-02-26T00:00:00"/>
    <n v="0"/>
    <m/>
    <n v="0"/>
    <n v="0"/>
    <d v="2022-04-30T00:00:00"/>
    <s v="COP"/>
    <n v="0"/>
    <n v="0"/>
    <n v="0"/>
    <n v="2241052"/>
    <s v=""/>
  </r>
  <r>
    <s v="105940798"/>
    <s v="IZ10-LSA1-EMP"/>
    <s v="EMPA00039"/>
    <x v="7"/>
    <s v="FRACTURA RECIBIDOR CUCHILLA TRASN"/>
    <s v="CERR NOTI EDET FMAT MOVM NLIQ PREC"/>
    <s v="100"/>
    <s v="COORTU01"/>
    <s v="ZAVE"/>
    <s v="Z17"/>
    <s v="IZ10"/>
    <s v="COORDI16"/>
    <s v="1202345798"/>
    <s v="FALM"/>
    <s v="505002491"/>
    <s v=""/>
    <s v="IZEMCARVAJAL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2:30:00"/>
    <s v=""/>
    <s v=""/>
    <s v=""/>
    <s v=""/>
    <s v="24:00:00"/>
    <s v="00:00:00"/>
    <s v="14:00:00"/>
    <s v="08:29:47"/>
    <s v="00:00:00"/>
    <s v="10:30:00"/>
    <s v=""/>
    <s v="B"/>
    <s v=""/>
    <s v=""/>
    <s v=""/>
    <s v=""/>
    <s v="ACMAGONZALEZ"/>
    <s v=""/>
    <s v=""/>
    <s v="OR000105940798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2-10-03T00:00:00"/>
    <d v="2022-09-16T00:00:00"/>
    <d v="2022-09-16T00:00:00"/>
    <n v="6759477"/>
    <n v="0"/>
    <m/>
    <m/>
    <d v="2022-09-16T00:00:00"/>
    <d v="2022-09-16T00:00:00"/>
    <m/>
    <d v="2022-11-10T00:00:00"/>
    <d v="2022-09-16T00:00:00"/>
    <d v="2022-09-16T00:00:00"/>
    <d v="2023-01-01T00:00:00"/>
    <n v="0"/>
    <m/>
    <n v="0"/>
    <n v="0"/>
    <d v="2022-09-18T00:00:00"/>
    <s v="COP"/>
    <n v="6813249"/>
    <n v="0"/>
    <n v="6813249"/>
    <n v="6759477"/>
    <s v=""/>
  </r>
  <r>
    <s v="105830060"/>
    <s v="IZ10-LSC1-EMB"/>
    <s v="GRAP00017"/>
    <x v="8"/>
    <s v="PERDIDA DE PRESION DEL GANCHO"/>
    <s v="CERR NOTI EDET FENA MOVM NLIQ PREC PTBO"/>
    <s v="100"/>
    <s v="COORTU03"/>
    <s v="ZAVE"/>
    <s v="Z17"/>
    <s v="IZ10"/>
    <s v="COORDI16"/>
    <s v="1202319813"/>
    <s v="OK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4:00:00"/>
    <s v=""/>
    <s v=""/>
    <s v=""/>
    <s v=""/>
    <s v="24:00:00"/>
    <s v="14:00:00"/>
    <s v="04:00:00"/>
    <s v="19:36:16"/>
    <s v="00:00:00"/>
    <s v="04:00:00"/>
    <s v=""/>
    <s v="B"/>
    <s v=""/>
    <s v=""/>
    <s v=""/>
    <s v=""/>
    <s v="ACMAGONZALEZ"/>
    <s v=""/>
    <s v=""/>
    <s v="OR000105830060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2-07-22T00:00:00"/>
    <d v="2022-07-22T00:00:00"/>
    <d v="2022-07-20T00:00:00"/>
    <n v="6572459"/>
    <n v="0"/>
    <m/>
    <m/>
    <d v="2022-07-21T00:00:00"/>
    <d v="2022-07-20T00:00:00"/>
    <m/>
    <d v="2022-09-05T00:00:00"/>
    <d v="2022-07-20T00:00:00"/>
    <d v="2022-07-20T00:00:00"/>
    <d v="2024-02-26T00:00:00"/>
    <n v="0"/>
    <m/>
    <n v="0"/>
    <n v="0"/>
    <d v="2022-07-20T00:00:00"/>
    <s v="COP"/>
    <n v="886568"/>
    <n v="0"/>
    <n v="886568"/>
    <n v="6572459"/>
    <s v=""/>
  </r>
  <r>
    <s v="106889061"/>
    <s v="IZ10-LSC1-EMB"/>
    <s v="20388176"/>
    <x v="5"/>
    <s v="FALLO MODULO ENTRADA - SALIDA FCA 120"/>
    <s v="CERR NOTI EDET FENA MOVM NLIQ PREC"/>
    <s v="100"/>
    <s v="COORTU02"/>
    <s v="ZAVE"/>
    <s v="Z17"/>
    <s v="IZ10"/>
    <s v="COORDI13"/>
    <s v="1202570812"/>
    <s v="OEJE NPSP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1:00:00"/>
    <s v=""/>
    <s v=""/>
    <s v=""/>
    <s v=""/>
    <s v="24:00:00"/>
    <s v="06:00:00"/>
    <s v="00:00:00"/>
    <s v="16:33:31"/>
    <s v="00:00:00"/>
    <s v="20:00:00"/>
    <s v=""/>
    <s v="B"/>
    <s v=""/>
    <s v="PROPASOL S.A.S"/>
    <s v=""/>
    <s v=""/>
    <s v="IZCAPIEDRAHI"/>
    <s v=""/>
    <s v=""/>
    <s v="OR000106889061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4-19T00:00:00"/>
    <d v="2024-02-20T00:00:00"/>
    <d v="2024-01-24T00:00:00"/>
    <n v="10554138"/>
    <n v="0"/>
    <m/>
    <m/>
    <d v="2024-01-24T00:00:00"/>
    <d v="2024-01-24T00:00:00"/>
    <m/>
    <d v="2024-04-19T00:00:00"/>
    <d v="2024-02-15T00:00:00"/>
    <d v="2024-01-24T00:00:00"/>
    <d v="2024-07-25T00:00:00"/>
    <n v="0"/>
    <m/>
    <n v="0"/>
    <n v="0"/>
    <d v="2024-04-19T00:00:00"/>
    <s v="COP"/>
    <n v="6650616"/>
    <n v="0"/>
    <n v="6650616"/>
    <n v="10554138"/>
    <s v=""/>
  </r>
  <r>
    <s v="105860230"/>
    <s v="IZ10-LJA1-EMP-EMP2"/>
    <s v="20183406"/>
    <x v="1"/>
    <s v="ELECTROVALVULAS PEGADAS"/>
    <s v="CERR NOTI EDET FENA MACO MOVM NLIQ PREC*"/>
    <s v="100"/>
    <s v="COORTU01"/>
    <s v="ZAVE"/>
    <s v="Z17"/>
    <s v="IZ10"/>
    <s v="COORDI16"/>
    <s v="1202326114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00:00"/>
    <s v=""/>
    <s v=""/>
    <s v=""/>
    <s v=""/>
    <s v="24:00:00"/>
    <s v="00:00:00"/>
    <s v="00:00:00"/>
    <s v="10:23:55"/>
    <s v="00:00:00"/>
    <s v="08:30:00"/>
    <s v=""/>
    <s v="A"/>
    <s v=""/>
    <s v="Juan Nustadtel"/>
    <s v=""/>
    <s v=""/>
    <s v="ACMAGONZALEZ"/>
    <s v=""/>
    <s v=""/>
    <s v="OR000105860230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8-03T00:00:00"/>
    <d v="2022-08-03T00:00:00"/>
    <d v="2022-08-03T00:00:00"/>
    <n v="308422"/>
    <n v="0"/>
    <m/>
    <m/>
    <d v="2022-08-03T00:00:00"/>
    <d v="2022-08-03T00:00:00"/>
    <m/>
    <d v="2022-08-05T00:00:00"/>
    <d v="2022-08-03T00:00:00"/>
    <d v="2022-08-03T00:00:00"/>
    <d v="2024-02-26T00:00:00"/>
    <n v="0"/>
    <m/>
    <n v="0"/>
    <n v="0"/>
    <d v="2022-08-03T00:00:00"/>
    <s v="COP"/>
    <n v="0"/>
    <n v="0"/>
    <n v="0"/>
    <n v="308422"/>
    <s v=""/>
  </r>
  <r>
    <s v="105605076"/>
    <s v="IZ10-LJA1-EMP-EMP2"/>
    <s v="20183406"/>
    <x v="1"/>
    <s v="PEGA FRENO PELICULA SUPERIOR"/>
    <s v="CERR NOTI EDET FENA MACO MOVM NLIQ PREC*"/>
    <s v="100"/>
    <s v="COORTU01"/>
    <s v="ZAVE"/>
    <s v="Z17"/>
    <s v="IZ10"/>
    <s v="COORDI16"/>
    <s v="1202265216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0:10:00"/>
    <s v=""/>
    <s v=""/>
    <s v=""/>
    <s v=""/>
    <s v="24:00:00"/>
    <s v="08:00:00"/>
    <s v="08:00:00"/>
    <s v="16:50:41"/>
    <s v="00:00:00"/>
    <s v="06:15:00"/>
    <s v=""/>
    <s v="A"/>
    <s v=""/>
    <s v="Juan Nustadtel"/>
    <s v=""/>
    <s v=""/>
    <s v="ACMAGONZALEZ"/>
    <s v=""/>
    <s v=""/>
    <s v="OR00010560507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03-12T00:00:00"/>
    <d v="2022-03-12T00:00:00"/>
    <d v="2022-03-12T00:00:00"/>
    <n v="2660395"/>
    <n v="0"/>
    <m/>
    <m/>
    <d v="2022-03-12T00:00:00"/>
    <d v="2022-03-12T00:00:00"/>
    <m/>
    <d v="2022-03-26T00:00:00"/>
    <d v="2022-03-12T00:00:00"/>
    <d v="2022-03-12T00:00:00"/>
    <d v="2024-02-26T00:00:00"/>
    <n v="0"/>
    <m/>
    <n v="0"/>
    <n v="0"/>
    <d v="2022-03-12T00:00:00"/>
    <s v="COP"/>
    <n v="242371"/>
    <n v="0"/>
    <n v="242371"/>
    <n v="2660395"/>
    <s v=""/>
  </r>
  <r>
    <s v="105659239"/>
    <s v="IZ10-LSA1-EMP"/>
    <s v="EMPA00005"/>
    <x v="9"/>
    <s v="RUIDO EXTRAÑO AL SUBIR HTA FORMADO"/>
    <s v="CERR NOTI EDET FENA MACO MOVM NLIQ PREC*"/>
    <s v="100"/>
    <s v="COORTU01"/>
    <s v="ZAVE"/>
    <s v="Z17"/>
    <s v="IZ10"/>
    <s v="COORDI13"/>
    <s v="1202277414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4:00:00"/>
    <s v=""/>
    <s v=""/>
    <s v=""/>
    <s v=""/>
    <s v="24:00:00"/>
    <s v="06:00:00"/>
    <s v="06:00:00"/>
    <s v="15:42:53"/>
    <s v="00:00:00"/>
    <s v="13:15:00"/>
    <s v=""/>
    <s v="B"/>
    <s v=""/>
    <s v=""/>
    <s v=""/>
    <s v=""/>
    <s v="ACMAGONZALEZ"/>
    <s v=""/>
    <s v=""/>
    <s v="OR000105659239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4-10T00:00:00"/>
    <d v="2022-04-10T00:00:00"/>
    <d v="2022-04-10T00:00:00"/>
    <n v="154210"/>
    <n v="0"/>
    <m/>
    <m/>
    <d v="2022-04-10T00:00:00"/>
    <d v="2022-04-10T00:00:00"/>
    <m/>
    <d v="2022-04-10T00:00:00"/>
    <d v="2022-04-10T00:00:00"/>
    <d v="2022-04-10T00:00:00"/>
    <d v="2024-02-26T00:00:00"/>
    <n v="0"/>
    <m/>
    <n v="0"/>
    <n v="0"/>
    <d v="2022-04-10T00:00:00"/>
    <s v="COP"/>
    <n v="0"/>
    <n v="0"/>
    <n v="0"/>
    <n v="154210"/>
    <s v=""/>
  </r>
  <r>
    <s v="106008116"/>
    <s v="IZ10-LJA1-EMP-EMP2"/>
    <s v="20183406"/>
    <x v="1"/>
    <s v="PERDIDA DE VACIO EN LOS PAQUETES"/>
    <s v="CERR NOTI EDET FENA MACO MOVM NLIQ PREC*"/>
    <s v="100"/>
    <s v="COORTU01"/>
    <s v="ZAVE"/>
    <s v="Z17"/>
    <s v="IZ10"/>
    <s v="COORDI13"/>
    <s v="1202362246"/>
    <s v="OK"/>
    <s v="505002465"/>
    <s v=""/>
    <s v="IZEMCARVAJAL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12:00:00"/>
    <s v=""/>
    <s v=""/>
    <s v=""/>
    <s v=""/>
    <s v="24:00:00"/>
    <s v="00:00:00"/>
    <s v="00:00:00"/>
    <s v="15:51:37"/>
    <s v="00:00:00"/>
    <s v="07:00:00"/>
    <s v=""/>
    <s v="B"/>
    <s v=""/>
    <s v="Juan Nustadtel"/>
    <s v=""/>
    <s v=""/>
    <s v="ACMAGONZALEZ"/>
    <s v=""/>
    <s v=""/>
    <s v="OR000106008116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25T00:00:00"/>
    <d v="2022-10-26T00:00:00"/>
    <d v="2022-10-25T00:00:00"/>
    <n v="1028070"/>
    <n v="0"/>
    <m/>
    <m/>
    <d v="2022-10-25T00:00:00"/>
    <d v="2022-10-25T00:00:00"/>
    <m/>
    <d v="2022-10-26T00:00:00"/>
    <d v="2022-10-26T00:00:00"/>
    <d v="2022-10-25T00:00:00"/>
    <d v="2024-02-26T00:00:00"/>
    <n v="0"/>
    <m/>
    <n v="0"/>
    <n v="0"/>
    <d v="2022-10-25T00:00:00"/>
    <s v="COP"/>
    <n v="4724964"/>
    <n v="0"/>
    <n v="4724964"/>
    <n v="1028070"/>
    <s v=""/>
  </r>
  <r>
    <s v="106429254"/>
    <s v="IZ10-LSA1-FOR"/>
    <s v="20388054"/>
    <x v="4"/>
    <s v="CADENA DE TRANSPORTADOR REVENTADA"/>
    <s v="CERR NOTI EDET FENA MACO MOVM NLIQ PREC"/>
    <s v="100"/>
    <s v="COORTU02"/>
    <s v="ZAVE"/>
    <s v="Z17"/>
    <s v="IZ10"/>
    <s v="COORDI16"/>
    <s v="1202464258"/>
    <s v="OEJE NPSP"/>
    <s v="505003047"/>
    <s v=""/>
    <s v="EXIZACMERI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1:40:00"/>
    <s v=""/>
    <s v=""/>
    <s v=""/>
    <s v=""/>
    <s v="24:00:00"/>
    <s v="06:00:00"/>
    <s v="06:00:00"/>
    <s v="13:17:16"/>
    <s v="00:00:00"/>
    <s v="18:50:02"/>
    <s v=""/>
    <s v="B"/>
    <s v=""/>
    <s v="Juan Neustadtel"/>
    <s v=""/>
    <s v=""/>
    <s v="ACMAGONZALEZ"/>
    <s v=""/>
    <s v=""/>
    <s v="OR00010642925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5405380 108"/>
    <s v=""/>
    <s v="ALTA - HIGH"/>
    <s v="30"/>
    <d v="2023-06-16T00:00:00"/>
    <d v="2023-06-16T00:00:00"/>
    <d v="2023-06-16T00:00:00"/>
    <n v="649989"/>
    <n v="0"/>
    <m/>
    <m/>
    <d v="2023-06-16T00:00:00"/>
    <d v="2023-06-16T00:00:00"/>
    <m/>
    <d v="2023-06-17T00:00:00"/>
    <d v="2023-06-16T00:00:00"/>
    <d v="2023-06-16T00:00:00"/>
    <d v="2023-07-01T00:00:00"/>
    <n v="0"/>
    <m/>
    <n v="0"/>
    <n v="0"/>
    <d v="2023-06-16T00:00:00"/>
    <s v="COP"/>
    <n v="81204"/>
    <n v="0"/>
    <n v="81204"/>
    <n v="649989"/>
    <s v=""/>
  </r>
  <r>
    <s v="107310925"/>
    <s v="IZ10-LAV1"/>
    <s v="20091108"/>
    <x v="2"/>
    <s v="FALLA EN EL CONDUCTOR DEL TRANSPORTADOR"/>
    <s v="CTEC NOTI NLIQ PREC"/>
    <s v="100"/>
    <s v="COORTU01"/>
    <s v="ZAVE"/>
    <s v="Z17"/>
    <s v="IZ10"/>
    <s v="COORDI16"/>
    <s v="1202667143"/>
    <s v="OK   NPSP"/>
    <s v="505001104"/>
    <s v=""/>
    <s v="IZLMORTIZ"/>
    <s v=""/>
    <s v=""/>
    <s v="PRODUCTIVOS"/>
    <s v=""/>
    <s v=""/>
    <s v="10993965"/>
    <s v="1006"/>
    <s v="10722565"/>
    <s v="IZ10"/>
    <s v="IZ10"/>
    <s v="Z4"/>
    <s v="CO"/>
    <s v=""/>
    <s v=""/>
    <s v=""/>
    <s v=""/>
    <s v=""/>
    <s v=""/>
    <s v="IZ10"/>
    <s v=""/>
    <s v="LINEA DE LARGA VIDA"/>
    <s v=""/>
    <s v=""/>
    <s v="00:00:00"/>
    <s v="00:00:00"/>
    <s v=""/>
    <s v=""/>
    <s v=""/>
    <s v=""/>
    <s v=""/>
    <s v="IZ10"/>
    <s v="ZPM01"/>
    <s v=""/>
    <s v="S"/>
    <s v="17:30:00"/>
    <s v=""/>
    <s v=""/>
    <s v=""/>
    <s v=""/>
    <s v="24:00:00"/>
    <s v="17:30:00"/>
    <s v="11:00:00"/>
    <s v="10:38:33"/>
    <s v="00:00:00"/>
    <s v="11:00:00"/>
    <s v=""/>
    <s v="B"/>
    <s v=""/>
    <s v=""/>
    <s v=""/>
    <s v=""/>
    <s v="IZLMORTIZ"/>
    <s v=""/>
    <s v=""/>
    <s v="OR000107310925"/>
    <s v=""/>
    <s v=""/>
    <s v=""/>
    <s v=""/>
    <s v=""/>
    <s v=""/>
    <s v=""/>
    <s v=""/>
    <s v=""/>
    <s v=""/>
    <s v="000000"/>
    <s v=""/>
    <s v="1"/>
    <s v=""/>
    <s v="10FORM02"/>
    <s v=""/>
    <s v="3"/>
    <s v=""/>
    <s v=""/>
    <s v="AAIZ"/>
    <s v="GNCH"/>
    <s v=""/>
    <s v=""/>
    <s v="0"/>
    <s v=""/>
    <s v=""/>
    <s v="ALTA - HIGH"/>
    <s v="30"/>
    <d v="2024-07-27T00:00:00"/>
    <d v="2024-07-27T00:00:00"/>
    <d v="2024-07-26T00:00:00"/>
    <n v="1578407"/>
    <n v="0"/>
    <m/>
    <m/>
    <d v="2024-07-26T00:00:00"/>
    <d v="2024-07-26T00:00:00"/>
    <m/>
    <d v="2024-08-03T00:00:00"/>
    <m/>
    <d v="2024-07-26T00:00:00"/>
    <d v="2024-08-03T00:00:00"/>
    <n v="0"/>
    <m/>
    <n v="0"/>
    <n v="0"/>
    <d v="2024-07-26T00:00:00"/>
    <s v="COP"/>
    <n v="1578407"/>
    <n v="0"/>
    <n v="1578407"/>
    <n v="1578407"/>
    <s v=""/>
  </r>
  <r>
    <s v="107245578"/>
    <s v="IZ10-LSA1-EMP"/>
    <s v="EMPA00039"/>
    <x v="7"/>
    <s v="PLANCHA DE SELLADO EN CORTO NT520"/>
    <s v="CERR NOTI EDET FENA MACO MOVM NLIQ PREC"/>
    <s v="100"/>
    <s v="COORTU02"/>
    <s v="ZAVE"/>
    <s v="Z17"/>
    <s v="IZ10"/>
    <s v="COORDI16"/>
    <s v="1202649954"/>
    <s v="OEJE NPSP"/>
    <s v="505002491"/>
    <s v=""/>
    <s v="IZLMORTIZ"/>
    <s v=""/>
    <s v=""/>
    <s v="PRODUCTIVOS"/>
    <s v=""/>
    <s v=""/>
    <s v="10993965"/>
    <s v="1006"/>
    <s v="107200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7:25:00"/>
    <s v=""/>
    <s v=""/>
    <s v=""/>
    <s v=""/>
    <s v="24:00:00"/>
    <s v="00:00:00"/>
    <s v="00:00:00"/>
    <s v="21:50:54"/>
    <s v="00:00:00"/>
    <s v="16:50:00"/>
    <s v=""/>
    <s v="A"/>
    <s v=""/>
    <s v=""/>
    <s v=""/>
    <s v=""/>
    <s v="IZCAPIEDRAHI"/>
    <s v=""/>
    <s v=""/>
    <s v="OR000107245578"/>
    <s v=""/>
    <s v=""/>
    <s v=""/>
    <s v=""/>
    <s v=""/>
    <s v=""/>
    <s v=""/>
    <s v=""/>
    <s v=""/>
    <s v=""/>
    <s v="000000"/>
    <s v=""/>
    <s v="1"/>
    <s v=""/>
    <s v="10EMPA15"/>
    <s v=""/>
    <s v="3"/>
    <s v=""/>
    <s v=""/>
    <s v="AAIZ"/>
    <s v="GNCH"/>
    <s v=""/>
    <s v=""/>
    <s v="0"/>
    <s v=""/>
    <s v=""/>
    <s v="ALTA - HIGH"/>
    <s v="30"/>
    <d v="2024-06-24T00:00:00"/>
    <d v="2024-06-24T00:00:00"/>
    <d v="2024-06-24T00:00:00"/>
    <n v="110966"/>
    <n v="0"/>
    <m/>
    <m/>
    <d v="2024-06-24T00:00:00"/>
    <d v="2024-06-24T00:00:00"/>
    <m/>
    <d v="2024-06-24T00:00:00"/>
    <d v="2024-06-24T00:00:00"/>
    <d v="2024-06-24T00:00:00"/>
    <d v="2024-07-25T00:00:00"/>
    <n v="0"/>
    <m/>
    <n v="0"/>
    <n v="0"/>
    <d v="2024-06-24T00:00:00"/>
    <s v="COP"/>
    <n v="0"/>
    <n v="0"/>
    <n v="0"/>
    <n v="110966"/>
    <s v=""/>
  </r>
  <r>
    <s v="107236171"/>
    <s v="IZ10-LSA1-FOR"/>
    <s v="FORM00002"/>
    <x v="6"/>
    <s v="FALLO EN CLUTCH DE LA NL # 2"/>
    <s v="CERR NOTI EDET FENA MACO MOVM NLIQ PREC"/>
    <s v="100"/>
    <s v="COORTU02"/>
    <s v="ZAVE"/>
    <s v="Z17"/>
    <s v="IZ10"/>
    <s v="COORDI16"/>
    <s v="1202647642"/>
    <s v="OEJE PCAB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20:22:00"/>
    <s v=""/>
    <s v=""/>
    <s v=""/>
    <s v=""/>
    <s v="24:00:00"/>
    <s v="00:00:00"/>
    <s v="00:00:00"/>
    <s v="20:40:55"/>
    <s v="00:00:00"/>
    <s v="18:12:58"/>
    <s v=""/>
    <s v="A"/>
    <s v=""/>
    <s v=""/>
    <s v=""/>
    <s v=""/>
    <s v="IZCAPIEDRAHI"/>
    <s v=""/>
    <s v=""/>
    <s v="OR000107236171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6-19T00:00:00"/>
    <d v="2024-06-19T00:00:00"/>
    <d v="2024-06-19T00:00:00"/>
    <n v="617013"/>
    <n v="0"/>
    <m/>
    <m/>
    <d v="2024-06-19T00:00:00"/>
    <d v="2024-06-19T00:00:00"/>
    <m/>
    <d v="2024-06-20T00:00:00"/>
    <d v="2024-06-19T00:00:00"/>
    <d v="2024-06-19T00:00:00"/>
    <d v="2024-07-25T00:00:00"/>
    <n v="0"/>
    <m/>
    <n v="0"/>
    <n v="0"/>
    <d v="2024-06-19T00:00:00"/>
    <s v="COP"/>
    <n v="0"/>
    <n v="0"/>
    <n v="0"/>
    <n v="617013"/>
    <s v=""/>
  </r>
  <r>
    <s v="107233054"/>
    <s v="IZ10-LSA1-FOR"/>
    <s v="FORM00002"/>
    <x v="6"/>
    <s v="FORM00002 CAJA RETORCEDORA"/>
    <s v="CERR NOTI EDET FENA MACO MOVM NLIQ PREC"/>
    <s v="100"/>
    <s v="COORTU02"/>
    <s v="ZAVE"/>
    <s v="Z17"/>
    <s v="IZ10"/>
    <s v="COORDI16"/>
    <s v="1202646829"/>
    <s v="OEJE PCAB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17:25:00"/>
    <s v=""/>
    <s v=""/>
    <s v=""/>
    <s v=""/>
    <s v="24:00:00"/>
    <s v="14:00:00"/>
    <s v="14:00:00"/>
    <s v="19:48:17"/>
    <s v="00:00:00"/>
    <s v="16:40:00"/>
    <s v=""/>
    <s v="A"/>
    <s v=""/>
    <s v=""/>
    <s v=""/>
    <s v=""/>
    <s v="IZCAPIEDRAHI"/>
    <s v=""/>
    <s v=""/>
    <s v="OR000107233054"/>
    <s v=""/>
    <s v=""/>
    <s v=""/>
    <s v=""/>
    <s v=""/>
    <s v=""/>
    <s v=""/>
    <s v="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4-06-18T00:00:00"/>
    <d v="2024-06-18T00:00:00"/>
    <d v="2024-06-18T00:00:00"/>
    <n v="223821"/>
    <n v="0"/>
    <m/>
    <m/>
    <d v="2024-06-18T00:00:00"/>
    <d v="2024-06-18T00:00:00"/>
    <m/>
    <d v="2024-06-19T00:00:00"/>
    <d v="2024-06-18T00:00:00"/>
    <d v="2024-06-18T00:00:00"/>
    <d v="2024-07-25T00:00:00"/>
    <n v="0"/>
    <m/>
    <n v="0"/>
    <n v="0"/>
    <d v="2024-06-18T00:00:00"/>
    <s v="COP"/>
    <n v="5510"/>
    <n v="0"/>
    <n v="5510"/>
    <n v="223821"/>
    <s v=""/>
  </r>
  <r>
    <s v="107087740"/>
    <s v="IZ10-LSC1-EMB"/>
    <s v="20388176"/>
    <x v="5"/>
    <s v="RODAMIENTO EJE VOLANTE DESTRUIDO FCA120"/>
    <s v="CERR NOTI EDET FENA MACO MOVM NLIQ PREC"/>
    <s v="100"/>
    <s v="COORTU03"/>
    <s v="ZAVE"/>
    <s v="Z17"/>
    <s v="IZ10"/>
    <s v="COORDI16"/>
    <s v="1202614695"/>
    <s v="OEJE PCAB"/>
    <s v="505003051"/>
    <s v=""/>
    <s v="IZLMORTIZ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18:00:00"/>
    <s v=""/>
    <s v=""/>
    <s v=""/>
    <s v=""/>
    <s v="24:00:00"/>
    <s v="06:00:00"/>
    <s v="06:00:00"/>
    <s v="10:22:16"/>
    <s v="00:00:00"/>
    <s v="15:00:00"/>
    <s v=""/>
    <s v="B"/>
    <s v=""/>
    <s v="PROPASOL S.A.S"/>
    <s v=""/>
    <s v=""/>
    <s v="IZCAPIEDRAHI"/>
    <s v=""/>
    <s v=""/>
    <s v="OR00010708774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4-05-10T00:00:00"/>
    <d v="2024-05-09T00:00:00"/>
    <d v="2024-04-20T00:00:00"/>
    <n v="6069752"/>
    <n v="0"/>
    <m/>
    <m/>
    <d v="2024-04-20T00:00:00"/>
    <d v="2024-04-19T00:00:00"/>
    <m/>
    <d v="2024-06-07T00:00:00"/>
    <m/>
    <d v="2024-04-20T00:00:00"/>
    <d v="2024-07-25T00:00:00"/>
    <n v="0"/>
    <m/>
    <n v="0"/>
    <n v="0"/>
    <d v="2024-05-09T00:00:00"/>
    <s v="COP"/>
    <n v="5994876"/>
    <n v="0"/>
    <n v="5994876"/>
    <n v="6069752"/>
    <s v=""/>
  </r>
  <r>
    <s v="105680006"/>
    <s v="IZ10-LSA1-EMP"/>
    <s v="EMPA00005"/>
    <x v="9"/>
    <s v="DEFICIENCIA DE VACIO EMPA00005"/>
    <s v="CERR NOTI EDET FENA FMAT MOVM NLIQ PREC*"/>
    <s v="100"/>
    <s v="COORMTTO"/>
    <s v="ZAVE"/>
    <s v="Z17"/>
    <s v="IZ10"/>
    <s v="COORDI13"/>
    <s v="1202282258"/>
    <s v="OK"/>
    <s v="505001342"/>
    <s v=""/>
    <s v="IZLMORTIZ"/>
    <s v=""/>
    <s v=""/>
    <s v="PRODUCTIVOS"/>
    <s v=""/>
    <s v=""/>
    <s v="10993965"/>
    <s v="1006"/>
    <s v="10712765"/>
    <s v="IZ10"/>
    <s v="IZ10"/>
    <s v="Z4"/>
    <s v="CO"/>
    <s v=""/>
    <s v=""/>
    <s v=""/>
    <s v=""/>
    <s v=""/>
    <s v=""/>
    <s v="IZ10"/>
    <s v=""/>
    <s v="EMPAQUE"/>
    <s v=""/>
    <s v=""/>
    <s v="00:00:00"/>
    <s v="00:00:00"/>
    <s v=""/>
    <s v=""/>
    <s v=""/>
    <s v=""/>
    <s v=""/>
    <s v="IZ10"/>
    <s v="ZPM01"/>
    <s v=""/>
    <s v="S"/>
    <s v="15:30:00"/>
    <s v=""/>
    <s v=""/>
    <s v=""/>
    <s v=""/>
    <s v="24:00:00"/>
    <s v="09:30:00"/>
    <s v="08:00:27"/>
    <s v="19:44:43"/>
    <s v="00:00:00"/>
    <s v="08:00:27"/>
    <s v=""/>
    <s v="B"/>
    <s v=""/>
    <s v=""/>
    <s v=""/>
    <s v=""/>
    <s v="ACMAGONZALEZ"/>
    <s v=""/>
    <s v=""/>
    <s v="OR000105680006"/>
    <s v=""/>
    <s v=""/>
    <s v=""/>
    <s v=""/>
    <s v=""/>
    <s v=""/>
    <s v=""/>
    <s v="X"/>
    <s v=""/>
    <s v=""/>
    <s v="000000"/>
    <s v=""/>
    <s v="1"/>
    <s v=""/>
    <s v="10EMPA03"/>
    <s v=""/>
    <s v="3"/>
    <s v=""/>
    <s v=""/>
    <s v="AAIZ"/>
    <s v="GNCH"/>
    <s v=""/>
    <s v=""/>
    <s v="0"/>
    <s v=""/>
    <s v=""/>
    <s v="ALTA - HIGH"/>
    <s v="30"/>
    <d v="2022-04-25T00:00:00"/>
    <d v="2022-04-25T00:00:00"/>
    <d v="2022-04-25T00:00:00"/>
    <n v="2479800"/>
    <n v="0"/>
    <m/>
    <m/>
    <d v="2022-04-25T00:00:00"/>
    <d v="2022-04-25T00:00:00"/>
    <m/>
    <d v="2022-04-27T00:00:00"/>
    <d v="2022-04-25T00:00:00"/>
    <d v="2022-04-25T00:00:00"/>
    <d v="2024-02-26T00:00:00"/>
    <n v="0"/>
    <m/>
    <n v="0"/>
    <n v="0"/>
    <d v="2022-04-25T00:00:00"/>
    <s v="COP"/>
    <n v="1709774"/>
    <n v="0"/>
    <n v="1709774"/>
    <n v="2479800"/>
    <s v=""/>
  </r>
  <r>
    <s v="105843648"/>
    <s v="IZ10-LSA1-FOR"/>
    <s v="FORM00002"/>
    <x v="6"/>
    <s v="ORINGS"/>
    <s v="CERR NLIQ PREC PTBO"/>
    <s v="130"/>
    <s v="COORMTTO"/>
    <s v="ZAVE"/>
    <s v="Z17"/>
    <s v="IZ10"/>
    <s v="COORDI13"/>
    <s v="1202322742"/>
    <s v="OK"/>
    <s v="505001603"/>
    <s v=""/>
    <s v="IZLMORTI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16:50:00"/>
    <s v="16:30:00"/>
    <s v="16:32:44"/>
    <s v="00:00:00"/>
    <s v="00:00:00"/>
    <s v=""/>
    <s v="B"/>
    <s v=""/>
    <s v=""/>
    <s v=""/>
    <s v=""/>
    <s v="ACMAGONZALEZ"/>
    <s v=""/>
    <s v=""/>
    <s v="OR000105843648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2-07-26T00:00:00"/>
    <m/>
    <d v="2022-07-26T00:00:00"/>
    <n v="0"/>
    <n v="0"/>
    <m/>
    <m/>
    <d v="2022-07-26T00:00:00"/>
    <d v="2022-07-26T00:00:00"/>
    <m/>
    <d v="2022-07-26T00:00:00"/>
    <m/>
    <m/>
    <d v="2024-02-26T00:00:00"/>
    <n v="0"/>
    <m/>
    <n v="0"/>
    <n v="0"/>
    <d v="2022-07-26T00:00:00"/>
    <s v="COP"/>
    <n v="0"/>
    <n v="0"/>
    <n v="0"/>
    <n v="0"/>
    <s v=""/>
  </r>
  <r>
    <s v="105832498"/>
    <s v="IZ10-LSC1-EMB"/>
    <s v="20388176"/>
    <x v="5"/>
    <s v="PERDIDA DE SINCRONISMO EN CORTE"/>
    <s v="CERR MACO MOVM NLIQ PREC PTBO"/>
    <s v="100"/>
    <s v="COORMTTO"/>
    <s v="ZAVE"/>
    <s v="Z17"/>
    <s v="IZ10"/>
    <s v="COORDI16"/>
    <s v="1202320683"/>
    <s v="OK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8:00:00"/>
    <s v="08:00:00"/>
    <s v="11:07:48"/>
    <s v="00:00:00"/>
    <s v="00:00:00"/>
    <s v=""/>
    <s v="B"/>
    <s v=""/>
    <s v="PROPASOL S.A.S"/>
    <s v=""/>
    <s v=""/>
    <s v="ACMAGONZALEZ"/>
    <s v=""/>
    <s v=""/>
    <s v="OR000105832498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8-07T00:00:00"/>
    <m/>
    <d v="2022-07-22T00:00:00"/>
    <n v="10259630"/>
    <n v="0"/>
    <m/>
    <m/>
    <d v="2022-07-22T00:00:00"/>
    <d v="2022-07-22T00:00:00"/>
    <m/>
    <d v="2022-08-07T00:00:00"/>
    <m/>
    <m/>
    <d v="2024-02-26T00:00:00"/>
    <n v="0"/>
    <m/>
    <n v="0"/>
    <n v="0"/>
    <d v="2022-08-07T00:00:00"/>
    <s v="COP"/>
    <n v="9145"/>
    <n v="0"/>
    <n v="9145"/>
    <n v="10259630"/>
    <s v=""/>
  </r>
  <r>
    <s v="105993790"/>
    <s v="IZ10-LJA1-EMP-EMP2"/>
    <s v="20183406"/>
    <x v="1"/>
    <s v="DAÑO EN ELECTROVÁVULA"/>
    <s v="CERR MACO MOVM NLIQ PREC PTBO"/>
    <s v="100"/>
    <s v="COORTU01"/>
    <s v="ZAVE"/>
    <s v="Z17"/>
    <s v="IZ10"/>
    <s v="COORDI19"/>
    <s v="1202358526"/>
    <s v="OK"/>
    <s v="505002465"/>
    <s v=""/>
    <s v="IZLMORTIZ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0:00:00"/>
    <s v="00:00:00"/>
    <s v="19:27:42"/>
    <s v="00:00:00"/>
    <s v="00:00:00"/>
    <s v=""/>
    <s v="B"/>
    <s v=""/>
    <s v="Juan Nustadtel"/>
    <s v=""/>
    <s v=""/>
    <s v="ACMAGONZALEZ"/>
    <s v=""/>
    <s v=""/>
    <s v="OR000105993790"/>
    <s v=""/>
    <s v=""/>
    <s v=""/>
    <s v=""/>
    <s v=""/>
    <s v=""/>
    <s v=""/>
    <s v="X"/>
    <s v=""/>
    <s v=""/>
    <s v="000000"/>
    <s v=""/>
    <s v="1"/>
    <s v=""/>
    <s v="10EMPA17"/>
    <s v=""/>
    <s v="3"/>
    <s v=""/>
    <s v=""/>
    <s v="AAIZ"/>
    <s v="GNCH"/>
    <s v=""/>
    <s v=""/>
    <s v="0"/>
    <s v="5405380"/>
    <s v=""/>
    <s v="ALTA - HIGH"/>
    <s v="30"/>
    <d v="2022-10-17T00:00:00"/>
    <m/>
    <d v="2022-10-17T00:00:00"/>
    <n v="0"/>
    <n v="0"/>
    <m/>
    <m/>
    <d v="2022-10-17T00:00:00"/>
    <d v="2022-10-17T00:00:00"/>
    <m/>
    <d v="2022-10-18T00:00:00"/>
    <d v="2022-10-17T00:00:00"/>
    <m/>
    <d v="2024-02-26T00:00:00"/>
    <n v="0"/>
    <m/>
    <n v="0"/>
    <n v="0"/>
    <d v="2022-10-17T00:00:00"/>
    <s v="COP"/>
    <n v="3334312"/>
    <n v="0"/>
    <n v="3334312"/>
    <n v="0"/>
    <s v=""/>
  </r>
  <r>
    <s v="106150112"/>
    <s v="IZ10-LSC1-EMB"/>
    <s v="GRAP00017"/>
    <x v="8"/>
    <s v="INTERRPUTOR PPAL REVENTADO"/>
    <s v="CERR MACO MOVM NLIQ PREC"/>
    <s v="100"/>
    <s v="COORTU03"/>
    <s v="ZAVE"/>
    <s v="Z17"/>
    <s v="IZ10"/>
    <s v="COORDI19"/>
    <s v="1202392504"/>
    <s v="RECH NEJE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6:00:00"/>
    <s v="06:00:00"/>
    <s v="05:47:54"/>
    <s v="00:00:00"/>
    <s v="00:00:00"/>
    <s v=""/>
    <s v="B"/>
    <s v=""/>
    <s v=""/>
    <s v=""/>
    <s v=""/>
    <s v="ACMAGONZALEZ"/>
    <s v=""/>
    <s v=""/>
    <s v="OR000106150112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1-14T00:00:00"/>
    <m/>
    <d v="2023-01-14T00:00:00"/>
    <n v="0"/>
    <n v="0"/>
    <m/>
    <m/>
    <d v="2023-01-14T00:00:00"/>
    <d v="2023-01-14T00:00:00"/>
    <m/>
    <d v="2023-01-14T00:00:00"/>
    <m/>
    <m/>
    <d v="2023-02-01T00:00:00"/>
    <n v="0"/>
    <m/>
    <n v="0"/>
    <n v="0"/>
    <d v="2023-01-14T00:00:00"/>
    <s v="COP"/>
    <n v="2110112"/>
    <n v="0"/>
    <n v="2110112"/>
    <n v="0"/>
    <s v=""/>
  </r>
  <r>
    <s v="105817993"/>
    <s v="IZ10-LSC1-EMB"/>
    <s v="20388176"/>
    <x v="5"/>
    <s v="PERDIDA TIEMPOS DE GRAPADO"/>
    <s v="CERR KKMP NLIQ PREC PTBO"/>
    <s v="100"/>
    <s v="COORMTTO"/>
    <s v="ZAVE"/>
    <s v="Z17"/>
    <s v="IZ10"/>
    <s v="COORDI16"/>
    <s v="1202316750"/>
    <s v="OK   NEJE"/>
    <s v="505003051"/>
    <s v=""/>
    <s v="IZEMCARVAJAL"/>
    <s v=""/>
    <s v="Tv. 93 #53-32, Bogotá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8:00:00"/>
    <s v="08:00:00"/>
    <s v="11:02:59"/>
    <s v="00:00:00"/>
    <s v="00:00:00"/>
    <s v=""/>
    <s v="B"/>
    <s v=""/>
    <s v="PROPASOL S.A.S"/>
    <s v=""/>
    <s v=""/>
    <s v="ACMAGONZALEZ"/>
    <s v=""/>
    <s v=""/>
    <s v="OR000105817993"/>
    <s v=""/>
    <s v=""/>
    <s v=""/>
    <s v=""/>
    <s v=""/>
    <s v=""/>
    <s v=""/>
    <s v="X"/>
    <s v=""/>
    <s v=""/>
    <s v="000000"/>
    <s v=""/>
    <s v="1"/>
    <s v=""/>
    <s v="10EMBU16"/>
    <s v=""/>
    <s v="3"/>
    <s v=""/>
    <s v=""/>
    <s v="AAIZ"/>
    <s v="GNCH"/>
    <s v=""/>
    <s v=""/>
    <s v="0"/>
    <s v="(1)3004621"/>
    <s v=""/>
    <s v="ALTA - HIGH"/>
    <s v="30"/>
    <d v="2022-07-13T00:00:00"/>
    <m/>
    <d v="2022-07-13T00:00:00"/>
    <n v="0"/>
    <n v="0"/>
    <m/>
    <m/>
    <d v="2022-07-13T00:00:00"/>
    <d v="2022-07-13T00:00:00"/>
    <m/>
    <d v="2022-07-13T00:00:00"/>
    <m/>
    <m/>
    <d v="2024-02-26T00:00:00"/>
    <n v="0"/>
    <m/>
    <n v="0"/>
    <n v="0"/>
    <d v="2022-07-13T00:00:00"/>
    <s v="COP"/>
    <n v="0"/>
    <n v="0"/>
    <n v="0"/>
    <n v="0"/>
    <s v=""/>
  </r>
  <r>
    <s v="106570810"/>
    <s v="IZ10-LSC1-EMB"/>
    <s v="GRAP00017"/>
    <x v="8"/>
    <s v="PANTALLA QUEMADA"/>
    <s v="CERR KKMP NLIQ PREC"/>
    <s v="100"/>
    <s v="COORTU02"/>
    <s v="ZAVE"/>
    <s v="Z17"/>
    <s v="IZ10"/>
    <s v="COORDI13"/>
    <s v="1202499198"/>
    <s v="ERPM"/>
    <s v=""/>
    <s v=""/>
    <s v="IZEMCARVAJAL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14:00:00"/>
    <s v="14:00:00"/>
    <s v="09:56:32"/>
    <s v="00:00:00"/>
    <s v="00:00:00"/>
    <s v=""/>
    <s v="B"/>
    <s v=""/>
    <s v=""/>
    <s v=""/>
    <s v=""/>
    <s v="ACMAGONZALEZ"/>
    <s v=""/>
    <s v=""/>
    <s v="OR000106570810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8-26T00:00:00"/>
    <m/>
    <d v="2023-08-26T00:00:00"/>
    <n v="0"/>
    <n v="0"/>
    <m/>
    <m/>
    <d v="2023-08-26T00:00:00"/>
    <d v="2023-08-25T00:00:00"/>
    <m/>
    <d v="2023-09-03T00:00:00"/>
    <m/>
    <m/>
    <d v="2023-10-01T00:00:00"/>
    <n v="0"/>
    <m/>
    <n v="0"/>
    <n v="0"/>
    <d v="2023-08-26T00:00:00"/>
    <s v="COP"/>
    <n v="0"/>
    <n v="0"/>
    <n v="0"/>
    <n v="0"/>
    <s v=""/>
  </r>
  <r>
    <s v="106517546"/>
    <s v="IZ10-LSC1-EMB"/>
    <s v="GRAP00017"/>
    <x v="8"/>
    <s v="MAQUINA DESCALIBRADA"/>
    <s v="CERR KKMP NLIQ PREC"/>
    <s v="100"/>
    <s v="COORTU02"/>
    <s v="ZAVE"/>
    <s v="Z17"/>
    <s v="IZ10"/>
    <s v="COORDI13"/>
    <s v="1202484173"/>
    <s v="AUSU"/>
    <s v=""/>
    <s v=""/>
    <s v="IZLMORTIZ"/>
    <s v=""/>
    <s v=""/>
    <s v="PRODUCTIVOS"/>
    <s v=""/>
    <s v=""/>
    <s v="10993965"/>
    <s v="1006"/>
    <s v="10724165"/>
    <s v="IZ10"/>
    <s v="IZ10"/>
    <s v="Z4"/>
    <s v="CO"/>
    <s v=""/>
    <s v=""/>
    <s v=""/>
    <s v=""/>
    <s v=""/>
    <s v=""/>
    <s v="IZ10"/>
    <s v=""/>
    <s v="EMBUTIDO SALCHICHON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6:00:00"/>
    <s v="06:00:00"/>
    <s v="12:49:48"/>
    <s v="00:00:00"/>
    <s v="00:00:00"/>
    <s v=""/>
    <s v="B"/>
    <s v=""/>
    <s v=""/>
    <s v=""/>
    <s v=""/>
    <s v="ACMAGONZALEZ"/>
    <s v=""/>
    <s v=""/>
    <s v="OR000106517546"/>
    <s v=""/>
    <s v=""/>
    <s v=""/>
    <s v=""/>
    <s v=""/>
    <s v=""/>
    <s v=""/>
    <s v=""/>
    <s v=""/>
    <s v=""/>
    <s v="000000"/>
    <s v=""/>
    <s v="1"/>
    <s v=""/>
    <s v="10EMBU16"/>
    <s v=""/>
    <s v="3"/>
    <s v=""/>
    <s v=""/>
    <s v="AAIZ"/>
    <s v="GNCH"/>
    <s v=""/>
    <s v=""/>
    <s v=""/>
    <s v=""/>
    <s v=""/>
    <s v="ALTA - HIGH"/>
    <s v="30"/>
    <d v="2023-07-31T00:00:00"/>
    <m/>
    <d v="2023-07-31T00:00:00"/>
    <n v="0"/>
    <n v="0"/>
    <m/>
    <m/>
    <d v="2023-07-31T00:00:00"/>
    <d v="2023-07-29T00:00:00"/>
    <m/>
    <d v="2023-07-31T00:00:00"/>
    <d v="2023-07-29T00:00:00"/>
    <m/>
    <d v="2023-09-01T00:00:00"/>
    <n v="0"/>
    <m/>
    <n v="0"/>
    <n v="0"/>
    <d v="2023-07-31T00:00:00"/>
    <s v="COP"/>
    <n v="0"/>
    <n v="0"/>
    <n v="0"/>
    <n v="0"/>
    <s v=""/>
  </r>
  <r>
    <s v="106309043"/>
    <s v="IZ10-LJA1-EMP-EMP2"/>
    <s v="20183406"/>
    <x v="1"/>
    <s v="FALLO EN SENSOR DE CABEZAL DE CUCHILLA"/>
    <s v="CERR KKMP NLIQ PREC"/>
    <s v="100"/>
    <s v="ELECTINT"/>
    <s v="ZAVE"/>
    <s v="Z17"/>
    <s v="IZ10"/>
    <s v="COORDI19"/>
    <s v="1202436463"/>
    <s v="OK   NPSP"/>
    <s v="505002465"/>
    <s v=""/>
    <s v="EXIZACMERINO"/>
    <s v=""/>
    <s v="Cra 48#48 Sur-75 (Juan Neustadtel)"/>
    <s v="PRODUCTIVOS"/>
    <s v=""/>
    <s v=""/>
    <s v="10993965"/>
    <s v="1006"/>
    <s v="10723465"/>
    <s v="IZ10"/>
    <s v="IZ10"/>
    <s v="Z4"/>
    <s v="CO"/>
    <s v=""/>
    <s v=""/>
    <s v="ENVIGADO"/>
    <s v=""/>
    <s v=""/>
    <s v=""/>
    <s v="IZ10"/>
    <s v=""/>
    <s v="EMPAQUE RIGI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6:00:00"/>
    <s v="06:00:00"/>
    <s v="21:49:52"/>
    <s v="00:00:00"/>
    <s v="00:00:00"/>
    <s v=""/>
    <s v="B"/>
    <s v=""/>
    <s v="Juan Nustadtel"/>
    <s v=""/>
    <s v=""/>
    <s v="ACMAGONZALEZ"/>
    <s v=""/>
    <s v=""/>
    <s v="OR000106309043"/>
    <s v=""/>
    <s v=""/>
    <s v=""/>
    <s v=""/>
    <s v=""/>
    <s v=""/>
    <s v=""/>
    <s v=""/>
    <s v=""/>
    <s v=""/>
    <s v="000000"/>
    <s v=""/>
    <s v=""/>
    <s v=""/>
    <s v="10EMPA17"/>
    <s v=""/>
    <s v="3"/>
    <s v=""/>
    <s v=""/>
    <s v="AAIZ"/>
    <s v="GNCH"/>
    <s v=""/>
    <s v=""/>
    <s v="0"/>
    <s v="5405380"/>
    <s v=""/>
    <s v=""/>
    <s v="30"/>
    <d v="2023-04-10T00:00:00"/>
    <m/>
    <d v="2023-04-10T00:00:00"/>
    <n v="0"/>
    <n v="0"/>
    <m/>
    <m/>
    <d v="2023-04-10T00:00:00"/>
    <d v="2023-04-10T00:00:00"/>
    <m/>
    <d v="2023-04-10T00:00:00"/>
    <m/>
    <m/>
    <d v="2023-06-01T00:00:00"/>
    <n v="0"/>
    <m/>
    <n v="0"/>
    <n v="0"/>
    <d v="2023-04-10T00:00:00"/>
    <s v="COP"/>
    <n v="0"/>
    <n v="0"/>
    <n v="0"/>
    <n v="0"/>
    <s v=""/>
  </r>
  <r>
    <s v="106204464"/>
    <s v="IZ10-LSA1-FOR"/>
    <s v="FORM00001"/>
    <x v="3"/>
    <s v="TORNILLO PLATO ESLABONADOR REVENTADO"/>
    <s v="CERR KKMP NLIQ PREC"/>
    <s v="100"/>
    <s v="COORTU02"/>
    <s v="ZAVE"/>
    <s v="Z17"/>
    <s v="IZ10"/>
    <s v="COORDI13"/>
    <s v="1202406374"/>
    <s v="OK"/>
    <s v="505001267"/>
    <s v=""/>
    <s v="IZCAPIEDRAHI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07:30:00"/>
    <s v="07:30:00"/>
    <s v="19:39:28"/>
    <s v="00:00:00"/>
    <s v="00:00:00"/>
    <s v=""/>
    <s v="B"/>
    <s v=""/>
    <s v=""/>
    <s v=""/>
    <s v=""/>
    <s v="ACMAGONZALEZ"/>
    <s v=""/>
    <s v=""/>
    <s v="OR000106204464"/>
    <s v=""/>
    <s v=""/>
    <s v=""/>
    <s v=""/>
    <s v=""/>
    <s v=""/>
    <s v=""/>
    <s v=""/>
    <s v=""/>
    <s v=""/>
    <s v="000000"/>
    <s v=""/>
    <s v=""/>
    <s v=""/>
    <s v="10FORM01"/>
    <s v=""/>
    <s v="3"/>
    <s v=""/>
    <s v=""/>
    <s v="AAIZ"/>
    <s v="GNCH"/>
    <s v=""/>
    <s v=""/>
    <s v="0"/>
    <s v=""/>
    <s v=""/>
    <s v=""/>
    <s v="30"/>
    <d v="2023-02-13T00:00:00"/>
    <m/>
    <d v="2023-02-13T00:00:00"/>
    <n v="0"/>
    <n v="0"/>
    <m/>
    <m/>
    <d v="2023-02-13T00:00:00"/>
    <d v="2023-02-10T00:00:00"/>
    <m/>
    <d v="2023-02-13T00:00:00"/>
    <m/>
    <m/>
    <d v="2023-03-01T00:00:00"/>
    <n v="0"/>
    <m/>
    <n v="0"/>
    <n v="0"/>
    <d v="2023-02-13T00:00:00"/>
    <s v="COP"/>
    <n v="0"/>
    <n v="0"/>
    <n v="0"/>
    <n v="0"/>
    <s v=""/>
  </r>
  <r>
    <s v="105865709"/>
    <s v="IZ10-LSA1-FOR"/>
    <s v="FORM00002"/>
    <x v="6"/>
    <s v="Retorcedor 25 y 19"/>
    <s v="CERR FENA MOVM NLIQ PREC PTBO"/>
    <s v="100"/>
    <s v="COORTU03"/>
    <s v="ZAVE"/>
    <s v="Z17"/>
    <s v="IZ10"/>
    <s v="COORDI19"/>
    <s v="1202327664"/>
    <s v="OK"/>
    <s v="505001603"/>
    <s v=""/>
    <s v="IZJALVAREZ"/>
    <s v=""/>
    <s v="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0"/>
    <s v="S"/>
    <s v="00:00:00"/>
    <s v=""/>
    <s v=""/>
    <s v=""/>
    <s v=""/>
    <s v="24:00:00"/>
    <s v="06:00:00"/>
    <s v="06:00:00"/>
    <s v="17:55:40"/>
    <s v="00:00:00"/>
    <s v="00:00:00"/>
    <s v=""/>
    <s v="A"/>
    <s v=""/>
    <s v=""/>
    <s v=""/>
    <s v=""/>
    <s v="ACMAGONZALEZ"/>
    <s v=""/>
    <s v=""/>
    <s v="OR000105865709"/>
    <s v=""/>
    <s v=""/>
    <s v=""/>
    <s v=""/>
    <s v=""/>
    <s v=""/>
    <s v=""/>
    <s v="X"/>
    <s v=""/>
    <s v=""/>
    <s v="000000"/>
    <s v=""/>
    <s v="1"/>
    <s v=""/>
    <s v="10FORM01"/>
    <s v=""/>
    <s v="3"/>
    <s v=""/>
    <s v=""/>
    <s v="AAIZ"/>
    <s v="GNCH"/>
    <s v=""/>
    <s v=""/>
    <s v="0"/>
    <s v=""/>
    <s v=""/>
    <s v="ALTA - HIGH"/>
    <s v="30"/>
    <d v="2022-08-18T00:00:00"/>
    <m/>
    <d v="2022-08-05T00:00:00"/>
    <n v="628625"/>
    <n v="0"/>
    <m/>
    <m/>
    <d v="2022-08-05T00:00:00"/>
    <d v="2022-08-05T00:00:00"/>
    <m/>
    <d v="2022-12-02T00:00:00"/>
    <m/>
    <m/>
    <d v="2024-02-26T00:00:00"/>
    <n v="0"/>
    <m/>
    <n v="0"/>
    <n v="0"/>
    <d v="2022-08-18T00:00:00"/>
    <s v="COP"/>
    <n v="540065"/>
    <n v="0"/>
    <n v="540065"/>
    <n v="628625"/>
    <s v=""/>
  </r>
  <r>
    <s v="105828825"/>
    <s v="IZ10-LSA1-FOR"/>
    <s v="20388054"/>
    <x v="4"/>
    <s v="Gancho de correa de la VEMAG"/>
    <s v="CERR EDET MACO MOVM NLIQ PREC PTBO"/>
    <s v="100"/>
    <s v="COORTU02"/>
    <s v="ZAVE"/>
    <s v="Z17"/>
    <s v="IZ10"/>
    <s v="COORDI19"/>
    <s v="1202319722"/>
    <s v="OK"/>
    <s v="505003047"/>
    <s v=""/>
    <s v="IZEAVENDANO"/>
    <s v=""/>
    <s v="Cra 48#48 Sur--75, Envigado"/>
    <s v="PRODUCTIVOS"/>
    <s v=""/>
    <s v=""/>
    <s v="10993965"/>
    <s v="1006"/>
    <s v="10713765"/>
    <s v="IZ10"/>
    <s v="IZ10"/>
    <s v="Z4"/>
    <s v="CO"/>
    <s v=""/>
    <s v=""/>
    <s v=""/>
    <s v=""/>
    <s v=""/>
    <s v=""/>
    <s v="IZ10"/>
    <s v=""/>
    <s v="FORMADO"/>
    <s v=""/>
    <s v=""/>
    <s v="00:00:00"/>
    <s v="00:00:00"/>
    <s v=""/>
    <s v=""/>
    <s v=""/>
    <s v=""/>
    <s v=""/>
    <s v="IZ10"/>
    <s v="ZPM01"/>
    <s v=""/>
    <s v="S"/>
    <s v="00:00:00"/>
    <s v=""/>
    <s v=""/>
    <s v=""/>
    <s v=""/>
    <s v="24:00:00"/>
    <s v="14:00:00"/>
    <s v="14:00:00"/>
    <s v="17:56:27"/>
    <s v="00:00:00"/>
    <s v="00:00:00"/>
    <s v=""/>
    <s v="B"/>
    <s v=""/>
    <s v="Juan Neustadtel"/>
    <s v=""/>
    <s v=""/>
    <s v="ACMAGONZALEZ"/>
    <s v=""/>
    <s v=""/>
    <s v="OR000105828825"/>
    <s v=""/>
    <s v=""/>
    <s v=""/>
    <s v=""/>
    <s v=""/>
    <s v=""/>
    <s v=""/>
    <s v="X"/>
    <s v=""/>
    <s v=""/>
    <s v="000000"/>
    <s v=""/>
    <s v=""/>
    <s v=""/>
    <s v="10FORM01"/>
    <s v=""/>
    <s v="3"/>
    <s v=""/>
    <s v=""/>
    <s v="AAIZ"/>
    <s v="GNCH"/>
    <s v=""/>
    <s v=""/>
    <s v="0"/>
    <s v="5405380 108"/>
    <s v=""/>
    <s v=""/>
    <s v="30"/>
    <d v="2022-07-19T00:00:00"/>
    <m/>
    <d v="2022-07-19T00:00:00"/>
    <n v="0"/>
    <n v="0"/>
    <m/>
    <m/>
    <d v="2022-07-19T00:00:00"/>
    <d v="2022-07-19T00:00:00"/>
    <m/>
    <d v="2022-12-02T00:00:00"/>
    <m/>
    <m/>
    <d v="2024-02-26T00:00:00"/>
    <n v="0"/>
    <m/>
    <n v="0"/>
    <n v="0"/>
    <d v="2022-07-19T00:00:00"/>
    <s v="COP"/>
    <n v="0"/>
    <n v="0"/>
    <n v="0"/>
    <n v="0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">
  <r>
    <s v="IZ10"/>
    <s v="ZA"/>
    <s v="1202236009"/>
    <s v="CIERRE DE GANCHO"/>
    <x v="0"/>
    <x v="0"/>
    <s v=";E2)"/>
    <s v="E2)"/>
    <s v="DE"/>
    <s v="GANCHO"/>
    <s v="INCOMPLETO"/>
    <m/>
    <m/>
    <m/>
    <m/>
    <m/>
    <x v="0"/>
    <s v="100"/>
    <s v="MECANINT"/>
    <s v="OK"/>
    <s v="MECE MERE ORAS"/>
    <s v="IZTRESTREPO"/>
    <s v="IZTRESTREPO"/>
    <s v="IZ10-LSC1-EMB"/>
    <s v="B"/>
    <s v=""/>
    <s v=""/>
    <s v="105484108"/>
    <s v=""/>
    <s v="IZCAPIEDRAHI"/>
    <s v="15:42:35"/>
    <s v=""/>
    <s v=""/>
    <s v=""/>
    <s v=""/>
    <s v=""/>
    <s v="IZ10"/>
    <s v="Z3"/>
    <s v=""/>
    <s v="03:45:00"/>
    <s v="00:00:00"/>
    <s v=""/>
    <s v=""/>
    <s v=""/>
    <s v=""/>
    <s v="15:42:34"/>
    <s v=""/>
    <s v=""/>
    <s v="AAIZ"/>
    <s v=""/>
    <s v=""/>
    <s v="CO"/>
    <s v=""/>
    <s v="PRODUCTIVOS"/>
    <s v="02:32:39"/>
    <s v=""/>
    <s v="000018371731"/>
    <s v="X"/>
    <s v=""/>
    <s v="IZ10"/>
    <s v=""/>
    <s v="000000"/>
    <s v="GNCH"/>
    <s v="10724165"/>
    <s v=""/>
    <s v=""/>
    <s v=""/>
    <s v="00:00:00"/>
    <s v=""/>
    <s v=""/>
    <s v="X"/>
    <s v=""/>
    <s v="02:29:50"/>
    <s v=""/>
    <s v="QM001202236009"/>
    <s v=""/>
    <s v=""/>
    <s v=""/>
    <s v=""/>
    <s v=""/>
    <s v="EMBUTIDO SALCHICHON"/>
    <s v=""/>
    <s v=""/>
    <s v=""/>
    <s v=""/>
    <s v="15:42:34"/>
    <s v="MNC540A"/>
    <s v=""/>
    <s v=""/>
    <s v=""/>
    <s v=""/>
    <s v="IZ10"/>
    <s v=""/>
    <s v="02:29:50"/>
    <s v=""/>
    <s v=""/>
    <s v="000"/>
    <s v="000"/>
    <s v="000"/>
    <s v=""/>
    <s v=""/>
    <s v=""/>
    <s v=""/>
    <s v=""/>
    <s v=""/>
    <s v=""/>
    <s v="H"/>
    <s v="IZ10"/>
    <s v="GRAP00017"/>
    <d v="2022-01-03T00:00:00"/>
    <d v="2022-06-23T00:00:00"/>
    <d v="2022-06-23T00:00:00"/>
    <d v="2022-01-03T00:00:00"/>
    <d v="2022-01-03T00:00:00"/>
    <m/>
    <m/>
    <d v="2022-01-03T00:00:00"/>
    <m/>
    <d v="2022-01-03T00:00:00"/>
    <d v="2022-01-03T00:00:00"/>
    <n v="3.75"/>
  </r>
  <r>
    <s v="IZ10"/>
    <s v="ZA"/>
    <s v="1202243995"/>
    <s v="ACOPLE DE BOMBA WAUKESHA"/>
    <x v="1"/>
    <x v="1"/>
    <s v="ACOPLE DE BOMBA WAUKESHA FRACTURADO"/>
    <s v="FRACTURA"/>
    <s v="DE"/>
    <s v="ACOPLE"/>
    <s v="BOMBA"/>
    <s v="WACKESA"/>
    <m/>
    <m/>
    <m/>
    <m/>
    <x v="1"/>
    <s v="100"/>
    <s v="MECANINT"/>
    <s v="RECH"/>
    <s v="MECE"/>
    <s v="IZHAURAN"/>
    <s v="IZHAURAN"/>
    <s v="IZ10-LAV1"/>
    <s v="C"/>
    <s v=""/>
    <s v=""/>
    <s v=""/>
    <s v=""/>
    <s v="IZLMORTIZ"/>
    <s v="12:53:49"/>
    <s v="505001104"/>
    <s v="0"/>
    <s v=""/>
    <s v=""/>
    <s v=""/>
    <s v="IZ10"/>
    <s v="Z3"/>
    <s v=""/>
    <s v="00:00:00"/>
    <s v="10:20:00"/>
    <s v=""/>
    <s v=""/>
    <s v=""/>
    <s v=""/>
    <s v="10:20:00"/>
    <s v=""/>
    <s v=""/>
    <s v="AAIZ"/>
    <s v=""/>
    <s v=""/>
    <s v="CO"/>
    <s v=""/>
    <s v="PRODUCTIVOS"/>
    <s v="10:32:40"/>
    <s v=""/>
    <s v="000018471204"/>
    <s v="X"/>
    <s v=""/>
    <s v="IZ10"/>
    <s v=""/>
    <s v="000000"/>
    <s v="GNCH"/>
    <s v="10722565"/>
    <s v=""/>
    <s v=""/>
    <s v=""/>
    <s v="00:00:00"/>
    <s v=""/>
    <s v=""/>
    <s v="X"/>
    <s v=""/>
    <s v="10:29:15"/>
    <s v=""/>
    <s v="QM001202243995"/>
    <s v=""/>
    <s v=""/>
    <s v=""/>
    <s v=""/>
    <s v=""/>
    <s v="LINEA DE LARGA VIDA"/>
    <s v=""/>
    <s v=""/>
    <s v=""/>
    <s v=""/>
    <s v="12:53:43"/>
    <s v="MNC490A"/>
    <s v=""/>
    <s v=""/>
    <s v=""/>
    <s v=""/>
    <s v="IZ10"/>
    <s v=""/>
    <s v="10:29:15"/>
    <s v=""/>
    <s v=""/>
    <s v="000"/>
    <s v="000"/>
    <s v="000"/>
    <s v=""/>
    <s v=""/>
    <s v=""/>
    <s v=""/>
    <s v=""/>
    <s v=""/>
    <s v=""/>
    <s v="H"/>
    <s v="IZ10"/>
    <s v="20091108"/>
    <d v="2022-01-25T00:00:00"/>
    <d v="2022-01-25T00:00:00"/>
    <d v="2022-01-25T00:00:00"/>
    <m/>
    <d v="2022-01-25T00:00:00"/>
    <m/>
    <m/>
    <d v="2022-01-25T00:00:00"/>
    <m/>
    <d v="2022-01-25T00:00:00"/>
    <d v="2022-01-25T00:00:00"/>
    <n v="0"/>
  </r>
  <r>
    <s v="IZ10"/>
    <s v="ZA"/>
    <s v="1202243811"/>
    <s v="PISADOR DE GANCHO"/>
    <x v="2"/>
    <x v="2"/>
    <s v="PISADOR DE GANCHO DESAJUSTADO"/>
    <s v="DESAJUSTE"/>
    <s v="DEL"/>
    <s v="PISADOR"/>
    <s v="DE"/>
    <s v="GANCHO"/>
    <m/>
    <m/>
    <m/>
    <m/>
    <x v="0"/>
    <s v="100"/>
    <s v="MECANINT"/>
    <s v="OK"/>
    <s v="MECE MERE ORAS"/>
    <s v="IZHAGIRALDO"/>
    <s v="IZHAGIRALDO"/>
    <s v="IZ10-LSC1-EMB"/>
    <s v="B"/>
    <s v=""/>
    <s v=""/>
    <s v="105518255"/>
    <s v=""/>
    <s v="IZLMORTIZ"/>
    <s v="14:40:44"/>
    <s v=""/>
    <s v=""/>
    <s v=""/>
    <s v=""/>
    <s v=""/>
    <s v="IZ10"/>
    <s v="Z3"/>
    <s v=""/>
    <s v="06:00:00"/>
    <s v="01:25:00"/>
    <s v=""/>
    <s v=""/>
    <s v=""/>
    <s v=""/>
    <s v="01:25:00"/>
    <s v=""/>
    <s v=""/>
    <s v="AAIZ"/>
    <s v=""/>
    <s v=""/>
    <s v="CO"/>
    <s v=""/>
    <s v="PRODUCTIVOS"/>
    <s v="02:37:18"/>
    <s v=""/>
    <s v="000018469501"/>
    <s v="X"/>
    <s v=""/>
    <s v="IZ10"/>
    <s v=""/>
    <s v="000000"/>
    <s v="GNCH"/>
    <s v="10724165"/>
    <s v=""/>
    <s v=""/>
    <s v=""/>
    <s v="00:00:00"/>
    <s v=""/>
    <s v=""/>
    <s v="X"/>
    <s v=""/>
    <s v="02:31:20"/>
    <s v=""/>
    <s v="QM001202243811"/>
    <s v=""/>
    <s v=""/>
    <s v=""/>
    <s v=""/>
    <s v=""/>
    <s v="EMBUTIDO SALCHICHON"/>
    <s v=""/>
    <s v=""/>
    <s v=""/>
    <s v=""/>
    <s v="14:40:43"/>
    <s v="MNC540A"/>
    <s v=""/>
    <s v=""/>
    <s v=""/>
    <s v=""/>
    <s v="IZ10"/>
    <s v=""/>
    <s v="02:31:20"/>
    <s v=""/>
    <s v=""/>
    <s v="000"/>
    <s v="000"/>
    <s v="000"/>
    <s v=""/>
    <s v=""/>
    <s v=""/>
    <s v=""/>
    <s v=""/>
    <s v=""/>
    <s v=""/>
    <s v="H"/>
    <s v="IZ10"/>
    <s v="GRAP00017"/>
    <d v="2022-01-25T00:00:00"/>
    <d v="2022-04-10T00:00:00"/>
    <d v="2022-04-10T00:00:00"/>
    <d v="2022-01-25T00:00:00"/>
    <d v="2022-01-25T00:00:00"/>
    <m/>
    <m/>
    <d v="2022-01-25T00:00:00"/>
    <m/>
    <d v="2022-01-25T00:00:00"/>
    <d v="2022-01-25T00:00:00"/>
    <n v="4.58"/>
  </r>
  <r>
    <s v="IZ10"/>
    <s v="ZA"/>
    <s v="1202245942"/>
    <s v="BANDA DE SALIDA"/>
    <x v="3"/>
    <x v="3"/>
    <s v="BANDA DE SALIDA FRENADA"/>
    <s v="BANDA"/>
    <s v="DE"/>
    <s v="SALIDA"/>
    <s v="FRENADA"/>
    <m/>
    <m/>
    <m/>
    <m/>
    <m/>
    <x v="2"/>
    <s v="100"/>
    <s v="MECANINT"/>
    <s v="OK"/>
    <s v="MECE MERE ORAS"/>
    <s v="IZHAGIRALDO"/>
    <s v="IZHAGIRALDO"/>
    <s v="IZ10-LSC1-EMB"/>
    <s v="A"/>
    <s v=""/>
    <s v=""/>
    <s v="105531354"/>
    <s v=""/>
    <s v="IZLMORTIZ"/>
    <s v="14:51:05"/>
    <s v=""/>
    <s v=""/>
    <s v=""/>
    <s v=""/>
    <s v=""/>
    <s v="IZ10"/>
    <s v="Z3"/>
    <s v=""/>
    <s v="00:50:00"/>
    <s v="23:50:18"/>
    <s v=""/>
    <s v=""/>
    <s v=""/>
    <s v=""/>
    <s v="23:50:18"/>
    <s v=""/>
    <s v=""/>
    <s v="AAIZ"/>
    <s v=""/>
    <s v=""/>
    <s v="CO"/>
    <s v=""/>
    <s v="PRODUCTIVOS"/>
    <s v="02:01:21"/>
    <s v=""/>
    <s v="000018496028"/>
    <s v="X"/>
    <s v=""/>
    <s v="IZ10"/>
    <s v=""/>
    <s v="000000"/>
    <s v="GNCH"/>
    <s v="10724165"/>
    <s v=""/>
    <s v=""/>
    <s v=""/>
    <s v="00:00:00"/>
    <s v=""/>
    <s v=""/>
    <s v="X"/>
    <s v=""/>
    <s v="01:58:18"/>
    <s v="PROPASOL S.A.S"/>
    <s v="QM001202245942"/>
    <s v=""/>
    <s v=""/>
    <s v=""/>
    <s v=""/>
    <s v=""/>
    <s v="EMBUTIDO SALCHICHON"/>
    <s v=""/>
    <s v=""/>
    <s v=""/>
    <s v=""/>
    <s v="14:51:04"/>
    <s v="MNC540A"/>
    <s v=""/>
    <s v=""/>
    <s v=""/>
    <s v=""/>
    <s v="IZ10"/>
    <s v="Tv. 93 #53-32, Bogotá"/>
    <s v="01:58:18"/>
    <s v="(1)3004621"/>
    <s v=""/>
    <s v="000"/>
    <s v="000"/>
    <s v="000"/>
    <s v=""/>
    <s v=""/>
    <s v=""/>
    <s v=""/>
    <s v=""/>
    <s v=""/>
    <s v=""/>
    <s v="H"/>
    <s v="IZ10"/>
    <s v="20388176"/>
    <d v="2022-01-29T00:00:00"/>
    <d v="2022-04-10T00:00:00"/>
    <d v="2022-04-10T00:00:00"/>
    <d v="2022-01-29T00:00:00"/>
    <d v="2022-01-28T00:00:00"/>
    <m/>
    <m/>
    <d v="2022-01-29T00:00:00"/>
    <m/>
    <d v="2022-01-29T00:00:00"/>
    <d v="2022-01-28T00:00:00"/>
    <n v="1"/>
  </r>
  <r>
    <s v="IZ10"/>
    <s v="ZA"/>
    <s v="1202249181"/>
    <s v="SUJETADORES"/>
    <x v="4"/>
    <x v="4"/>
    <s v="SUJETADORES SUELTOS"/>
    <s v="SUJETADORES"/>
    <s v="NO"/>
    <s v="CIERRAN"/>
    <m/>
    <m/>
    <m/>
    <m/>
    <m/>
    <m/>
    <x v="3"/>
    <s v="100"/>
    <s v="MECANINT"/>
    <s v="OK"/>
    <s v="MECE MERE ORAS"/>
    <s v="IZHAGIRALDO"/>
    <s v="IZHAGIRALDO"/>
    <s v="IZ10-LSA1-EMP"/>
    <s v="B"/>
    <s v=""/>
    <s v=""/>
    <s v="105543140"/>
    <s v=""/>
    <s v="IZLMORTIZ"/>
    <s v="06:32:00"/>
    <s v="505002491"/>
    <s v="0"/>
    <s v=""/>
    <s v=""/>
    <s v=""/>
    <s v="IZ10"/>
    <s v="Z3"/>
    <s v=""/>
    <s v="05:00:00"/>
    <s v="04:30:00"/>
    <s v=""/>
    <s v=""/>
    <s v=""/>
    <s v=""/>
    <s v="04:30:00"/>
    <s v=""/>
    <s v=""/>
    <s v="AAIZ"/>
    <s v=""/>
    <s v=""/>
    <s v="CO"/>
    <s v=""/>
    <s v="PRODUCTIVOS"/>
    <s v="05:06:44"/>
    <s v=""/>
    <s v="000018535195"/>
    <s v="X"/>
    <s v=""/>
    <s v="IZ10"/>
    <s v=""/>
    <s v="000000"/>
    <s v="GNCH"/>
    <s v="10720065"/>
    <s v=""/>
    <s v=""/>
    <s v=""/>
    <s v="00:00:00"/>
    <s v=""/>
    <s v=""/>
    <s v="X"/>
    <s v=""/>
    <s v="05:05:22"/>
    <s v=""/>
    <s v="QM001202249181"/>
    <s v=""/>
    <s v=""/>
    <s v=""/>
    <s v=""/>
    <s v=""/>
    <s v="EMPAQUE"/>
    <s v=""/>
    <s v=""/>
    <s v=""/>
    <s v=""/>
    <s v="06:31:59"/>
    <s v="MNC525A"/>
    <s v=""/>
    <s v=""/>
    <s v=""/>
    <s v=""/>
    <s v="IZ10"/>
    <s v=""/>
    <s v="05:05:22"/>
    <s v=""/>
    <s v=""/>
    <s v="000"/>
    <s v="000"/>
    <s v="000"/>
    <s v=""/>
    <s v=""/>
    <s v=""/>
    <s v=""/>
    <s v=""/>
    <s v=""/>
    <s v=""/>
    <s v="H"/>
    <s v="IZ10"/>
    <s v="EMPA00039"/>
    <d v="2022-02-07T00:00:00"/>
    <d v="2022-04-11T00:00:00"/>
    <d v="2022-04-11T00:00:00"/>
    <d v="2022-02-07T00:00:00"/>
    <d v="2022-02-07T00:00:00"/>
    <m/>
    <m/>
    <d v="2022-02-07T00:00:00"/>
    <m/>
    <d v="2022-02-07T00:00:00"/>
    <d v="2022-02-07T00:00:00"/>
    <n v="0.5"/>
  </r>
  <r>
    <s v="IZ10"/>
    <s v="ZA"/>
    <s v="1202252204"/>
    <s v="MEMBRANA DE SELLADO"/>
    <x v="5"/>
    <x v="5"/>
    <s v="MEMBRANA DE SELLADO FRACTURADA"/>
    <s v="MEMBRANA"/>
    <s v="DE"/>
    <s v="VACIO"/>
    <s v="REVENTADA"/>
    <s v="EN"/>
    <s v="RR"/>
    <m/>
    <m/>
    <m/>
    <x v="4"/>
    <s v="100"/>
    <s v="MECANINT"/>
    <s v="OK"/>
    <s v="MECE ORAS"/>
    <s v="IZWJJIMENEZ"/>
    <s v="IZWJJIMENEZ"/>
    <s v="IZ10-LJA1-EMP-EMP2"/>
    <s v="B"/>
    <s v=""/>
    <s v=""/>
    <s v="105551759"/>
    <s v=""/>
    <s v="IZEAVENDANO"/>
    <s v="17:37:21"/>
    <s v="505002465"/>
    <s v="0"/>
    <s v=""/>
    <s v=""/>
    <s v=""/>
    <s v="IZ10"/>
    <s v="Z3"/>
    <s v=""/>
    <s v="00:10:00"/>
    <s v="19:05:00"/>
    <s v=""/>
    <s v=""/>
    <s v=""/>
    <s v=""/>
    <s v="19:05:00"/>
    <s v=""/>
    <s v=""/>
    <s v="AAIZ"/>
    <s v=""/>
    <s v=""/>
    <s v="CO"/>
    <s v=""/>
    <s v="PRODUCTIVOS"/>
    <s v="21:02:01"/>
    <s v=""/>
    <s v="000018565144"/>
    <s v="X"/>
    <s v=""/>
    <s v="IZ10"/>
    <s v=""/>
    <s v="000000"/>
    <s v="GNCH"/>
    <s v="10723465"/>
    <s v=""/>
    <s v=""/>
    <s v=""/>
    <s v="00:00:00"/>
    <s v=""/>
    <s v=""/>
    <s v="X"/>
    <s v=""/>
    <s v="20:59:25"/>
    <s v="Juan Nustadtel"/>
    <s v="QM001202252204"/>
    <s v=""/>
    <s v=""/>
    <s v=""/>
    <s v=""/>
    <s v=""/>
    <s v="EMPAQUE RIGIDO"/>
    <s v="ENVIGADO"/>
    <s v=""/>
    <s v=""/>
    <s v=""/>
    <s v="21:16:36"/>
    <s v="MNC550A"/>
    <s v=""/>
    <s v=""/>
    <s v=""/>
    <s v=""/>
    <s v="IZ10"/>
    <s v="Cra 48#48 Sur-75 (Juan Neustadtel)"/>
    <s v="20:59:25"/>
    <s v="5405380"/>
    <s v=""/>
    <s v="000"/>
    <s v="000"/>
    <s v="000"/>
    <s v=""/>
    <s v=""/>
    <s v=""/>
    <s v=""/>
    <s v=""/>
    <s v=""/>
    <s v=""/>
    <s v="H"/>
    <s v="IZ10"/>
    <s v="20183406"/>
    <d v="2022-02-11T00:00:00"/>
    <d v="2022-07-07T00:00:00"/>
    <d v="2022-07-12T00:00:00"/>
    <d v="2022-02-12T00:00:00"/>
    <d v="2022-02-11T00:00:00"/>
    <m/>
    <m/>
    <d v="2022-02-11T00:00:00"/>
    <m/>
    <d v="2022-02-11T00:00:00"/>
    <d v="2022-02-11T00:00:00"/>
    <n v="5.08"/>
  </r>
  <r>
    <s v="IZ10"/>
    <s v="ZA"/>
    <s v="1202255272"/>
    <s v="TROQUEL"/>
    <x v="6"/>
    <x v="6"/>
    <s v="TROQUEL DESAFILADO"/>
    <s v="TROQUEL"/>
    <s v="#"/>
    <n v="4"/>
    <s v="FISURA"/>
    <s v="EL"/>
    <s v="PAQUETE"/>
    <m/>
    <m/>
    <m/>
    <x v="4"/>
    <s v="100"/>
    <s v="COORMTTO"/>
    <s v="OK"/>
    <s v="MECE ORAS"/>
    <s v="IZJJCORREA"/>
    <s v="IZJJCORREA"/>
    <s v="IZ10-LJA1-EMP-EMP2"/>
    <s v="B"/>
    <s v=""/>
    <s v=""/>
    <s v="105564554"/>
    <s v=""/>
    <s v="IZEAVENDANO"/>
    <s v="17:38:48"/>
    <s v="505002465"/>
    <s v="0"/>
    <s v=""/>
    <s v=""/>
    <s v=""/>
    <s v="IZ10"/>
    <s v="Z3"/>
    <s v=""/>
    <s v="16:20:00"/>
    <s v="15:40:00"/>
    <s v=""/>
    <s v=""/>
    <s v=""/>
    <s v=""/>
    <s v="15:40:00"/>
    <s v=""/>
    <s v=""/>
    <s v="AAIZ"/>
    <s v=""/>
    <s v=""/>
    <s v="CO"/>
    <s v=""/>
    <s v="PRODUCTIVOS"/>
    <s v="18:09:10"/>
    <s v=""/>
    <s v="000018602084"/>
    <s v="X"/>
    <s v=""/>
    <s v="IZ10"/>
    <s v=""/>
    <s v="000000"/>
    <s v="GNCH"/>
    <s v="10723465"/>
    <s v=""/>
    <s v=""/>
    <s v=""/>
    <s v="00:00:00"/>
    <s v=""/>
    <s v=""/>
    <s v="X"/>
    <s v=""/>
    <s v="18:07:39"/>
    <s v="Juan Nustadtel"/>
    <s v="QM001202255272"/>
    <s v=""/>
    <s v=""/>
    <s v=""/>
    <s v=""/>
    <s v=""/>
    <s v="EMPAQUE RIGIDO"/>
    <s v="ENVIGADO"/>
    <s v=""/>
    <s v=""/>
    <s v=""/>
    <s v="21:25:27"/>
    <s v="MNC550A"/>
    <s v=""/>
    <s v=""/>
    <s v=""/>
    <s v=""/>
    <s v="IZ10"/>
    <s v="Cra 48#48 Sur-75 (Juan Neustadtel)"/>
    <s v="18:07:39"/>
    <s v="5405380"/>
    <s v=""/>
    <s v="000"/>
    <s v="000"/>
    <s v="000"/>
    <s v=""/>
    <s v=""/>
    <s v=""/>
    <s v=""/>
    <s v=""/>
    <s v=""/>
    <s v=""/>
    <s v="H"/>
    <s v="IZ10"/>
    <s v="20183406"/>
    <d v="2022-02-18T00:00:00"/>
    <d v="2022-07-07T00:00:00"/>
    <d v="2022-07-12T00:00:00"/>
    <d v="2022-02-18T00:00:00"/>
    <d v="2022-02-18T00:00:00"/>
    <m/>
    <m/>
    <d v="2022-02-18T00:00:00"/>
    <m/>
    <d v="2022-02-18T00:00:00"/>
    <d v="2022-02-18T00:00:00"/>
    <n v="0.67"/>
  </r>
  <r>
    <s v="IZ10"/>
    <s v="ZA"/>
    <s v="1202259609"/>
    <s v="CADENA Y RECIBIDOR"/>
    <x v="1"/>
    <x v="7"/>
    <s v="CADENA Y RECIBIDOR FRACTURADO"/>
    <s v="FRACTURA"/>
    <s v="CADENA"/>
    <s v="Y"/>
    <s v="RECIBIDOR"/>
    <m/>
    <m/>
    <m/>
    <m/>
    <m/>
    <x v="5"/>
    <s v="100"/>
    <s v="MECANINT"/>
    <s v="OK"/>
    <s v="MECE MERE ORAS"/>
    <s v="IZPAZAPATA"/>
    <s v="IZPAZAPATA"/>
    <s v="IZ10-LSA1-FOR"/>
    <s v="B"/>
    <s v=""/>
    <s v=""/>
    <s v="105590051"/>
    <s v=""/>
    <s v="IZEMCARVAJAL"/>
    <s v="16:10:09"/>
    <s v="505003047"/>
    <s v="0"/>
    <s v=""/>
    <s v=""/>
    <s v=""/>
    <s v="IZ10"/>
    <s v="Z3"/>
    <s v=""/>
    <s v="18:30:00"/>
    <s v="17:15:00"/>
    <s v=""/>
    <s v=""/>
    <s v=""/>
    <s v=""/>
    <s v="16:10:07"/>
    <s v=""/>
    <s v=""/>
    <s v="AAIZ"/>
    <s v=""/>
    <s v=""/>
    <s v="CO"/>
    <s v=""/>
    <s v="PRODUCTIVOS"/>
    <s v="17:58:14"/>
    <s v=""/>
    <s v="000018654132"/>
    <s v="X"/>
    <s v=""/>
    <s v="IZ10"/>
    <s v=""/>
    <s v="000000"/>
    <s v="GNCH"/>
    <s v="10713765"/>
    <s v=""/>
    <s v=""/>
    <s v=""/>
    <s v="00:00:00"/>
    <s v=""/>
    <s v=""/>
    <s v="X"/>
    <s v=""/>
    <s v="17:56:41"/>
    <s v="Juan Neustadtel"/>
    <s v="QM001202259609"/>
    <s v=""/>
    <s v=""/>
    <s v=""/>
    <s v=""/>
    <s v=""/>
    <s v="FORMADO"/>
    <s v=""/>
    <s v=""/>
    <s v=""/>
    <s v=""/>
    <s v="16:10:09"/>
    <s v="MNC490A"/>
    <s v=""/>
    <s v=""/>
    <s v=""/>
    <s v=""/>
    <s v="IZ10"/>
    <s v="Cra 48#48 Sur--75, Envigado"/>
    <s v="17:56:41"/>
    <s v="5405380 108"/>
    <s v=""/>
    <s v="000"/>
    <s v="000"/>
    <s v="000"/>
    <s v=""/>
    <s v=""/>
    <s v=""/>
    <s v=""/>
    <s v=""/>
    <s v=""/>
    <s v=""/>
    <s v="H"/>
    <s v="IZ10"/>
    <s v="20388054"/>
    <d v="2022-02-28T00:00:00"/>
    <d v="2022-03-03T00:00:00"/>
    <d v="2022-03-03T00:00:00"/>
    <d v="2022-02-28T00:00:00"/>
    <d v="2022-03-03T00:00:00"/>
    <m/>
    <m/>
    <d v="2022-02-28T00:00:00"/>
    <m/>
    <d v="2022-02-28T00:00:00"/>
    <d v="2022-02-28T00:00:00"/>
    <n v="1.25"/>
  </r>
  <r>
    <s v="IZ10"/>
    <s v="ZA"/>
    <s v="1202263266"/>
    <s v="BANDA DE SALIDA"/>
    <x v="3"/>
    <x v="3"/>
    <s v="BANDA DE SALIDA FRENADA"/>
    <s v="BANDA"/>
    <s v="DE"/>
    <s v="SALIDA"/>
    <s v="NO"/>
    <s v="GIRA"/>
    <s v="NT"/>
    <s v="SALCHICHAS"/>
    <m/>
    <m/>
    <x v="3"/>
    <s v="100"/>
    <s v="ELECTINT"/>
    <s v="OK"/>
    <s v="MECE ORAS"/>
    <s v="IZNARENAS"/>
    <s v="IZNARENAS"/>
    <s v="IZ10-LSA1-EMP"/>
    <s v="B"/>
    <s v=""/>
    <s v=""/>
    <s v="105597840"/>
    <s v=""/>
    <s v="IZLMORTIZ"/>
    <s v="06:41:41"/>
    <s v="505002491"/>
    <s v="0"/>
    <s v=""/>
    <s v=""/>
    <s v=""/>
    <s v="IZ10"/>
    <s v="Z3"/>
    <s v=""/>
    <s v="11:48:54"/>
    <s v="11:08:54"/>
    <s v=""/>
    <s v=""/>
    <s v=""/>
    <s v=""/>
    <s v="11:08:54"/>
    <s v=""/>
    <s v=""/>
    <s v="AAIZ"/>
    <s v=""/>
    <s v=""/>
    <s v="CO"/>
    <s v=""/>
    <s v="PRODUCTIVOS"/>
    <s v="11:27:48"/>
    <s v=""/>
    <s v="000018699295"/>
    <s v="X"/>
    <s v=""/>
    <s v="IZ10"/>
    <s v=""/>
    <s v="000000"/>
    <s v="GNCH"/>
    <s v="10720065"/>
    <s v=""/>
    <s v=""/>
    <s v=""/>
    <s v="00:00:00"/>
    <s v=""/>
    <s v=""/>
    <s v="X"/>
    <s v=""/>
    <s v="11:08:54"/>
    <s v=""/>
    <s v="QM001202263266"/>
    <s v=""/>
    <s v=""/>
    <s v=""/>
    <s v=""/>
    <s v=""/>
    <s v="EMPAQUE"/>
    <s v=""/>
    <s v=""/>
    <s v=""/>
    <s v=""/>
    <s v="06:41:39"/>
    <s v="MNC525A"/>
    <s v=""/>
    <s v=""/>
    <s v=""/>
    <s v=""/>
    <s v="IZ10"/>
    <s v=""/>
    <s v="11:08:54"/>
    <s v=""/>
    <s v=""/>
    <s v="000"/>
    <s v="000"/>
    <s v="000"/>
    <s v=""/>
    <s v=""/>
    <s v=""/>
    <s v=""/>
    <s v=""/>
    <s v=""/>
    <s v=""/>
    <s v="H"/>
    <s v="IZ10"/>
    <s v="EMPA00039"/>
    <d v="2022-03-08T00:00:00"/>
    <d v="2022-03-09T00:00:00"/>
    <d v="2022-03-09T00:00:00"/>
    <d v="2022-03-08T00:00:00"/>
    <d v="2022-03-08T00:00:00"/>
    <m/>
    <m/>
    <d v="2022-03-08T00:00:00"/>
    <m/>
    <d v="2022-03-08T00:00:00"/>
    <d v="2022-03-08T00:00:00"/>
    <n v="0.67"/>
  </r>
  <r>
    <s v="IZ10"/>
    <s v="ZA"/>
    <s v="1202265064"/>
    <s v="MORDAZA"/>
    <x v="7"/>
    <x v="8"/>
    <s v="MORDAZA PEGADA"/>
    <s v="FORMADORA20091108"/>
    <s v="PEGA"/>
    <s v="DE"/>
    <s v="MORDAZA"/>
    <m/>
    <m/>
    <m/>
    <m/>
    <m/>
    <x v="1"/>
    <s v="100"/>
    <s v="COORMTTO"/>
    <s v="OK"/>
    <s v="MECE ORAS"/>
    <s v="IZWJJIMENEZ"/>
    <s v="IZWJJIMENEZ"/>
    <s v="IZ10-LAV1"/>
    <s v="C"/>
    <s v=""/>
    <s v=""/>
    <s v="105603819"/>
    <s v=""/>
    <s v="IZEMCARVAJAL"/>
    <s v="21:05:50"/>
    <s v="505001104"/>
    <s v="0"/>
    <s v=""/>
    <s v=""/>
    <s v=""/>
    <s v="IZ10"/>
    <s v="Z3"/>
    <s v=""/>
    <s v="14:50:00"/>
    <s v="13:30:00"/>
    <s v=""/>
    <s v=""/>
    <s v=""/>
    <s v=""/>
    <s v="21:05:49"/>
    <s v=""/>
    <s v=""/>
    <s v="AAIZ"/>
    <s v=""/>
    <s v=""/>
    <s v="CO"/>
    <s v=""/>
    <s v="PRODUCTIVOS"/>
    <s v="16:57:53"/>
    <s v=""/>
    <s v="000018720275"/>
    <s v="X"/>
    <s v=""/>
    <s v="IZ10"/>
    <s v=""/>
    <s v="000000"/>
    <s v="GNCH"/>
    <s v="10722565"/>
    <s v=""/>
    <s v=""/>
    <s v=""/>
    <s v="00:00:00"/>
    <s v=""/>
    <s v=""/>
    <s v="X"/>
    <s v=""/>
    <s v="16:56:06"/>
    <s v=""/>
    <s v="QM001202265064"/>
    <s v=""/>
    <s v=""/>
    <s v=""/>
    <s v=""/>
    <s v=""/>
    <s v="LINEA DE LARGA VIDA"/>
    <s v=""/>
    <s v=""/>
    <s v=""/>
    <s v=""/>
    <s v="21:05:50"/>
    <s v="MNC490A"/>
    <s v=""/>
    <s v=""/>
    <s v=""/>
    <s v=""/>
    <s v="IZ10"/>
    <s v=""/>
    <s v="16:56:06"/>
    <s v=""/>
    <s v=""/>
    <s v="000"/>
    <s v="000"/>
    <s v="000"/>
    <s v=""/>
    <s v=""/>
    <s v=""/>
    <s v=""/>
    <s v=""/>
    <s v=""/>
    <s v=""/>
    <s v="H"/>
    <s v="IZ10"/>
    <s v="20091108"/>
    <d v="2022-03-11T00:00:00"/>
    <d v="2022-03-11T00:00:00"/>
    <d v="2022-03-11T00:00:00"/>
    <d v="2022-03-11T00:00:00"/>
    <d v="2022-03-11T00:00:00"/>
    <m/>
    <m/>
    <d v="2022-03-11T00:00:00"/>
    <m/>
    <d v="2022-03-11T00:00:00"/>
    <d v="2022-03-11T00:00:00"/>
    <n v="1.33"/>
  </r>
  <r>
    <s v="IZ10"/>
    <s v="ZA"/>
    <s v="1202265216"/>
    <s v="PELÍCUA SUPERIOR"/>
    <x v="8"/>
    <x v="9"/>
    <s v="PELÍCUA SUPERIOR DESAJUSTADA"/>
    <s v="PEGA"/>
    <s v="FRENO"/>
    <s v="PELICULA"/>
    <s v="SUPERIOR"/>
    <m/>
    <m/>
    <m/>
    <m/>
    <m/>
    <x v="4"/>
    <s v="100"/>
    <s v="MECANINT"/>
    <s v="OK"/>
    <s v="MECE ORAS"/>
    <s v="IZJJCORREA"/>
    <s v="IZJJCORREA"/>
    <s v="IZ10-LJA1-EMP-EMP2"/>
    <s v="A"/>
    <s v=""/>
    <s v=""/>
    <s v="105605076"/>
    <s v=""/>
    <s v="IZEAVENDANO"/>
    <s v="15:47:19"/>
    <s v="505002465"/>
    <s v="0"/>
    <s v=""/>
    <s v=""/>
    <s v=""/>
    <s v="IZ10"/>
    <s v="Z3"/>
    <s v=""/>
    <s v="10:10:00"/>
    <s v="06:15:00"/>
    <s v=""/>
    <s v=""/>
    <s v=""/>
    <s v=""/>
    <s v="06:15:00"/>
    <s v=""/>
    <s v=""/>
    <s v="AAIZ"/>
    <s v=""/>
    <s v=""/>
    <s v="CO"/>
    <s v=""/>
    <s v="PRODUCTIVOS"/>
    <s v="08:11:38"/>
    <s v=""/>
    <s v="000018722593"/>
    <s v="X"/>
    <s v=""/>
    <s v="IZ10"/>
    <s v=""/>
    <s v="000000"/>
    <s v="GNCH"/>
    <s v="10723465"/>
    <s v=""/>
    <s v=""/>
    <s v=""/>
    <s v="00:00:00"/>
    <s v=""/>
    <s v=""/>
    <s v="X"/>
    <s v=""/>
    <s v="08:08:10"/>
    <s v="Juan Nustadtel"/>
    <s v="QM001202265216"/>
    <s v=""/>
    <s v=""/>
    <s v=""/>
    <s v=""/>
    <s v=""/>
    <s v="EMPAQUE RIGIDO"/>
    <s v="ENVIGADO"/>
    <s v=""/>
    <s v=""/>
    <s v=""/>
    <s v="15:47:18"/>
    <s v="MNC550A"/>
    <s v=""/>
    <s v=""/>
    <s v=""/>
    <s v=""/>
    <s v="IZ10"/>
    <s v="Cra 48#48 Sur-75 (Juan Neustadtel)"/>
    <s v="08:08:10"/>
    <s v="5405380"/>
    <s v=""/>
    <s v="000"/>
    <s v="000"/>
    <s v="000"/>
    <s v=""/>
    <s v=""/>
    <s v=""/>
    <s v=""/>
    <s v=""/>
    <s v=""/>
    <s v=""/>
    <s v="H"/>
    <s v="IZ10"/>
    <s v="20183406"/>
    <d v="2022-03-12T00:00:00"/>
    <d v="2022-07-09T00:00:00"/>
    <d v="2022-07-09T00:00:00"/>
    <d v="2022-03-12T00:00:00"/>
    <d v="2022-03-12T00:00:00"/>
    <m/>
    <m/>
    <d v="2022-03-12T00:00:00"/>
    <m/>
    <d v="2022-03-12T00:00:00"/>
    <d v="2022-03-12T00:00:00"/>
    <n v="3.92"/>
  </r>
  <r>
    <s v="IZ10"/>
    <s v="ZA"/>
    <s v="1202267629"/>
    <s v="GUÍA DE CABEZAL"/>
    <x v="9"/>
    <x v="10"/>
    <s v="GUÍA DE CABEZAL DESGASTADO"/>
    <s v="Guias"/>
    <s v="DE"/>
    <s v="seguidor"/>
    <s v="con"/>
    <s v="estrias"/>
    <s v="desgastada"/>
    <m/>
    <m/>
    <m/>
    <x v="5"/>
    <s v="100"/>
    <s v="COORMTTO"/>
    <s v="RECH"/>
    <s v="MECE"/>
    <s v="IZJJCORREA"/>
    <s v="IZJJCORREA"/>
    <s v="IZ10-LSA1-FOR"/>
    <s v="B"/>
    <s v=""/>
    <s v=""/>
    <s v=""/>
    <s v=""/>
    <s v="IZEMCARVAJAL"/>
    <s v="21:31:47"/>
    <s v="505003047"/>
    <s v="0"/>
    <s v=""/>
    <s v=""/>
    <s v=""/>
    <s v="IZ10"/>
    <s v="Z3"/>
    <s v=""/>
    <s v="00:00:00"/>
    <s v="17:50:00"/>
    <s v=""/>
    <s v=""/>
    <s v=""/>
    <s v=""/>
    <s v="17:50:00"/>
    <s v=""/>
    <s v=""/>
    <s v="AAIZ"/>
    <s v=""/>
    <s v=""/>
    <s v="CO"/>
    <s v=""/>
    <s v="PRODUCTIVOS"/>
    <s v="21:26:54"/>
    <s v=""/>
    <s v="000018750381"/>
    <s v="X"/>
    <s v=""/>
    <s v="IZ10"/>
    <s v=""/>
    <s v="000000"/>
    <s v="GNCH"/>
    <s v="10713765"/>
    <s v=""/>
    <s v=""/>
    <s v=""/>
    <s v="00:00:00"/>
    <s v=""/>
    <s v=""/>
    <s v="X"/>
    <s v=""/>
    <s v="21:25:04"/>
    <s v="Juan Neustadtel"/>
    <s v="QM001202267629"/>
    <s v=""/>
    <s v=""/>
    <s v=""/>
    <s v=""/>
    <s v=""/>
    <s v="FORMADO"/>
    <s v=""/>
    <s v=""/>
    <s v=""/>
    <s v=""/>
    <s v="21:31:46"/>
    <s v="MNC490A"/>
    <s v=""/>
    <s v=""/>
    <s v=""/>
    <s v=""/>
    <s v="IZ10"/>
    <s v="Cra 48#48 Sur--75, Envigado"/>
    <s v="21:25:04"/>
    <s v="5405380 108"/>
    <s v=""/>
    <s v="000"/>
    <s v="000"/>
    <s v="000"/>
    <s v=""/>
    <s v=""/>
    <s v=""/>
    <s v=""/>
    <s v=""/>
    <s v=""/>
    <s v=""/>
    <s v="H"/>
    <s v="IZ10"/>
    <s v="20388054"/>
    <d v="2022-03-17T00:00:00"/>
    <d v="2022-03-17T00:00:00"/>
    <d v="2022-03-17T00:00:00"/>
    <m/>
    <d v="2022-03-17T00:00:00"/>
    <m/>
    <m/>
    <d v="2022-03-17T00:00:00"/>
    <m/>
    <d v="2022-03-17T00:00:00"/>
    <d v="2022-03-17T00:00:00"/>
    <n v="0"/>
  </r>
  <r>
    <s v="IZ10"/>
    <s v="ZA"/>
    <s v="1202268012"/>
    <s v="CHUMACERA"/>
    <x v="5"/>
    <x v="11"/>
    <s v="CHUMACERA FRACTURADA"/>
    <s v="CHUMACERA"/>
    <s v="REVENTADA"/>
    <m/>
    <m/>
    <m/>
    <m/>
    <m/>
    <m/>
    <m/>
    <x v="1"/>
    <s v="100"/>
    <s v="COORMTTO"/>
    <s v="OK"/>
    <s v="MECE ORAS"/>
    <s v="IZWJJIMENEZ"/>
    <s v="IZWJJIMENEZ"/>
    <s v="IZ10-LAV1"/>
    <s v="B"/>
    <s v=""/>
    <s v=""/>
    <s v="105618922"/>
    <s v=""/>
    <s v="IZEMCARVAJAL"/>
    <s v="21:48:20"/>
    <s v="505001104"/>
    <s v="0"/>
    <s v=""/>
    <s v=""/>
    <s v=""/>
    <s v="IZ10"/>
    <s v="Z3"/>
    <s v=""/>
    <s v="20:00:00"/>
    <s v="18:13:00"/>
    <s v=""/>
    <s v=""/>
    <s v=""/>
    <s v=""/>
    <s v="21:48:19"/>
    <s v=""/>
    <s v=""/>
    <s v="AAIZ"/>
    <s v=""/>
    <s v=""/>
    <s v="CO"/>
    <s v=""/>
    <s v="PRODUCTIVOS"/>
    <s v="18:52:37"/>
    <s v=""/>
    <s v="000018759141"/>
    <s v="X"/>
    <s v=""/>
    <s v="IZ10"/>
    <s v=""/>
    <s v="000000"/>
    <s v="GNCH"/>
    <s v="10722565"/>
    <s v=""/>
    <s v=""/>
    <s v=""/>
    <s v="00:00:00"/>
    <s v=""/>
    <s v=""/>
    <s v="X"/>
    <s v=""/>
    <s v="18:48:45"/>
    <s v=""/>
    <s v="QM001202268012"/>
    <s v=""/>
    <s v=""/>
    <s v=""/>
    <s v=""/>
    <s v=""/>
    <s v="LINEA DE LARGA VIDA"/>
    <s v=""/>
    <s v=""/>
    <s v=""/>
    <s v=""/>
    <s v="21:48:20"/>
    <s v="MNC490A"/>
    <s v=""/>
    <s v=""/>
    <s v=""/>
    <s v=""/>
    <s v="IZ10"/>
    <s v=""/>
    <s v="18:48:45"/>
    <s v=""/>
    <s v=""/>
    <s v="000"/>
    <s v="000"/>
    <s v="000"/>
    <s v=""/>
    <s v=""/>
    <s v=""/>
    <s v=""/>
    <s v=""/>
    <s v=""/>
    <s v=""/>
    <s v="H"/>
    <s v="IZ10"/>
    <s v="20091108"/>
    <d v="2022-03-18T00:00:00"/>
    <d v="2022-03-18T00:00:00"/>
    <d v="2022-03-18T00:00:00"/>
    <d v="2022-03-18T00:00:00"/>
    <d v="2022-03-18T00:00:00"/>
    <m/>
    <m/>
    <d v="2022-03-18T00:00:00"/>
    <m/>
    <d v="2022-03-18T00:00:00"/>
    <d v="2022-03-18T00:00:00"/>
    <n v="1.78"/>
  </r>
  <r>
    <s v="IZ10"/>
    <s v="ZA"/>
    <s v="1202267899"/>
    <s v="SENSOR DE PLATO"/>
    <x v="10"/>
    <x v="12"/>
    <s v="SENSOR DE PLATO GOLPEADO"/>
    <s v="SENSOR"/>
    <s v="PLATO"/>
    <s v="GOLPEADO"/>
    <m/>
    <m/>
    <m/>
    <m/>
    <m/>
    <m/>
    <x v="6"/>
    <s v="100"/>
    <s v="COORMTTO"/>
    <s v="OK"/>
    <s v="MECE ORAS"/>
    <s v="IZJERAMIREZ"/>
    <s v="IZJERAMIREZ"/>
    <s v="IZ10-LSA1-FOR"/>
    <s v="B"/>
    <s v=""/>
    <s v=""/>
    <s v="105618935"/>
    <s v=""/>
    <s v="IZLMORTIZ"/>
    <s v="13:45:10"/>
    <s v="505001603"/>
    <s v="0"/>
    <s v=""/>
    <s v=""/>
    <s v=""/>
    <s v="IZ10"/>
    <s v="Z3"/>
    <s v=""/>
    <s v="12:30:00"/>
    <s v="12:00:22"/>
    <s v=""/>
    <s v=""/>
    <s v=""/>
    <s v=""/>
    <s v="13:45:09"/>
    <s v=""/>
    <s v=""/>
    <s v="AAIZ"/>
    <s v=""/>
    <s v=""/>
    <s v="CO"/>
    <s v=""/>
    <s v="PRODUCTIVOS"/>
    <s v="13:12:09"/>
    <s v=""/>
    <s v="000018757631"/>
    <s v="X"/>
    <s v=""/>
    <s v="IZ10"/>
    <s v=""/>
    <s v="000000"/>
    <s v="GNCH"/>
    <s v="10713765"/>
    <s v=""/>
    <s v=""/>
    <s v=""/>
    <s v="00:00:00"/>
    <s v=""/>
    <s v=""/>
    <s v="X"/>
    <s v=""/>
    <s v="13:09:22"/>
    <s v=""/>
    <s v="QM001202267899"/>
    <s v=""/>
    <s v=""/>
    <s v=""/>
    <s v=""/>
    <s v=""/>
    <s v="FORMADO"/>
    <s v=""/>
    <s v=""/>
    <s v=""/>
    <s v=""/>
    <s v="13:45:10"/>
    <s v="MNC490A"/>
    <s v=""/>
    <s v=""/>
    <s v=""/>
    <s v=""/>
    <s v="IZ10"/>
    <s v=""/>
    <s v="13:09:22"/>
    <s v=""/>
    <s v=""/>
    <s v="000"/>
    <s v="000"/>
    <s v="000"/>
    <s v=""/>
    <s v=""/>
    <s v=""/>
    <s v=""/>
    <s v=""/>
    <s v=""/>
    <s v=""/>
    <s v="H"/>
    <s v="IZ10"/>
    <s v="FORM00002"/>
    <d v="2022-03-18T00:00:00"/>
    <d v="2022-03-19T00:00:00"/>
    <d v="2022-03-19T00:00:00"/>
    <d v="2022-03-18T00:00:00"/>
    <d v="2022-03-19T00:00:00"/>
    <m/>
    <m/>
    <d v="2022-03-18T00:00:00"/>
    <m/>
    <d v="2022-03-18T00:00:00"/>
    <d v="2022-03-18T00:00:00"/>
    <n v="0.49"/>
  </r>
  <r>
    <s v="IZ10"/>
    <s v="ZA"/>
    <s v="1202271071"/>
    <s v="PLANCHA DE SELLADO"/>
    <x v="11"/>
    <x v="13"/>
    <s v="PLANCHA DE SELLADO SIN VACÍO"/>
    <s v="PÉRDIDA"/>
    <s v="DE"/>
    <s v="VACÍO"/>
    <s v="EN"/>
    <s v="SELLADO"/>
    <m/>
    <m/>
    <m/>
    <m/>
    <x v="4"/>
    <s v="100"/>
    <s v="COORMTTO"/>
    <s v="OK"/>
    <s v="MECE MERE ORAS"/>
    <s v="IZEACOLORADO"/>
    <s v="IZEACOLORADO"/>
    <s v="IZ10-LJA1-EMP-EMP2"/>
    <s v="A"/>
    <s v=""/>
    <s v=""/>
    <s v="105633035"/>
    <s v=""/>
    <s v="IZLMORTIZ"/>
    <s v="06:04:46"/>
    <s v="505002465"/>
    <s v="0"/>
    <s v=""/>
    <s v=""/>
    <s v=""/>
    <s v="IZ10"/>
    <s v="Z3"/>
    <s v=""/>
    <s v="21:05:00"/>
    <s v="18:40:00"/>
    <s v=""/>
    <s v=""/>
    <s v=""/>
    <s v=""/>
    <s v="18:40:00"/>
    <s v=""/>
    <s v=""/>
    <s v="AAIZ"/>
    <s v=""/>
    <s v=""/>
    <s v="CO"/>
    <s v=""/>
    <s v="PRODUCTIVOS"/>
    <s v="18:51:40"/>
    <s v=""/>
    <s v="000018795529"/>
    <s v="X"/>
    <s v=""/>
    <s v="IZ10"/>
    <s v=""/>
    <s v="000000"/>
    <s v="GNCH"/>
    <s v="10723465"/>
    <s v=""/>
    <s v=""/>
    <s v=""/>
    <s v="00:00:00"/>
    <s v=""/>
    <s v=""/>
    <s v="X"/>
    <s v=""/>
    <s v="18:49:34"/>
    <s v="Juan Nustadtel"/>
    <s v="QM001202271071"/>
    <s v=""/>
    <s v=""/>
    <s v=""/>
    <s v=""/>
    <s v=""/>
    <s v="EMPAQUE RIGIDO"/>
    <s v="ENVIGADO"/>
    <s v=""/>
    <s v=""/>
    <s v=""/>
    <s v="15:14:49"/>
    <s v="MNC550A"/>
    <s v=""/>
    <s v=""/>
    <s v=""/>
    <s v=""/>
    <s v="IZ10"/>
    <s v="Cra 48#48 Sur-75 (Juan Neustadtel)"/>
    <s v="18:49:34"/>
    <s v="5405380"/>
    <s v=""/>
    <s v="000"/>
    <s v="000"/>
    <s v="000"/>
    <s v=""/>
    <s v=""/>
    <s v=""/>
    <s v=""/>
    <s v=""/>
    <s v=""/>
    <s v=""/>
    <s v="H"/>
    <s v="IZ10"/>
    <s v="20183406"/>
    <d v="2022-03-26T00:00:00"/>
    <d v="2022-03-28T00:00:00"/>
    <d v="2022-03-29T00:00:00"/>
    <d v="2022-03-26T00:00:00"/>
    <d v="2022-03-26T00:00:00"/>
    <m/>
    <m/>
    <d v="2022-03-26T00:00:00"/>
    <m/>
    <d v="2022-03-26T00:00:00"/>
    <d v="2022-03-26T00:00:00"/>
    <n v="2.42"/>
  </r>
  <r>
    <s v="IZ10"/>
    <s v="ZA"/>
    <s v="1202267867"/>
    <s v="SEGUIDOR EMPUJADOR"/>
    <x v="9"/>
    <x v="14"/>
    <s v="SEGUIDOR EMPUJADOR DESGASTADO"/>
    <s v="DESGASTE"/>
    <s v="DE"/>
    <s v="seguidor"/>
    <s v="EMPUJADOR"/>
    <m/>
    <m/>
    <m/>
    <m/>
    <m/>
    <x v="5"/>
    <s v="100"/>
    <s v="MECANINT"/>
    <s v="OK"/>
    <s v="MECE ORAS"/>
    <s v="IZLMORTIZ"/>
    <s v="IZLMORTIZ"/>
    <s v="IZ10-LSA1-FOR"/>
    <s v="B"/>
    <s v=""/>
    <s v=""/>
    <s v="105618440"/>
    <s v=""/>
    <s v="IZEAVENDANO"/>
    <s v="18:16:00"/>
    <s v="505003047"/>
    <s v="0"/>
    <s v=""/>
    <s v=""/>
    <s v=""/>
    <s v="IZ10"/>
    <s v="Z3"/>
    <s v=""/>
    <s v="16:30:00"/>
    <s v="12:04:48"/>
    <s v=""/>
    <s v=""/>
    <s v=""/>
    <s v=""/>
    <s v="12:05:42"/>
    <s v=""/>
    <s v=""/>
    <s v="AAIZ"/>
    <s v=""/>
    <s v=""/>
    <s v="CO"/>
    <s v=""/>
    <s v="PRODUCTIVOS"/>
    <s v="12:05:42"/>
    <s v=""/>
    <s v="000018757154"/>
    <s v="X"/>
    <s v=""/>
    <s v="IZ10"/>
    <s v=""/>
    <s v="000000"/>
    <s v="GNCH"/>
    <s v="10713765"/>
    <s v=""/>
    <s v=""/>
    <s v=""/>
    <s v="00:00:00"/>
    <s v=""/>
    <s v=""/>
    <s v="X"/>
    <s v=""/>
    <s v="12:04:48"/>
    <s v="Juan Neustadtel"/>
    <s v="QM001202267867"/>
    <s v=""/>
    <s v=""/>
    <s v=""/>
    <s v=""/>
    <s v=""/>
    <s v="FORMADO"/>
    <s v=""/>
    <s v=""/>
    <s v=""/>
    <s v=""/>
    <s v="12:05:43"/>
    <s v="MNC490A"/>
    <s v=""/>
    <s v=""/>
    <s v=""/>
    <s v=""/>
    <s v="IZ10"/>
    <s v="Cra 48#48 Sur--75, Envigado"/>
    <s v="12:04:48"/>
    <s v="5405380 108"/>
    <s v=""/>
    <s v="000"/>
    <s v="000"/>
    <s v="000"/>
    <s v=""/>
    <s v=""/>
    <s v=""/>
    <s v=""/>
    <s v=""/>
    <s v=""/>
    <s v=""/>
    <s v="H"/>
    <s v="IZ10"/>
    <s v="20388054"/>
    <d v="2022-03-18T00:00:00"/>
    <d v="2022-03-27T00:00:00"/>
    <d v="2022-07-11T00:00:00"/>
    <d v="2022-03-18T00:00:00"/>
    <d v="2022-03-27T00:00:00"/>
    <m/>
    <m/>
    <d v="2022-03-18T00:00:00"/>
    <m/>
    <d v="2022-03-18T00:00:00"/>
    <d v="2022-03-18T00:00:00"/>
    <n v="4.42"/>
  </r>
  <r>
    <s v="IZ10"/>
    <s v="ZA"/>
    <s v="1202272079"/>
    <s v="CUCHILLA TRANSVERSAL"/>
    <x v="8"/>
    <x v="15"/>
    <s v="CUCHILLA TRANSVERSAL DESAJUSTADA"/>
    <s v="Cuchillas"/>
    <s v="transversales"/>
    <s v="mal"/>
    <s v="posicionadas"/>
    <m/>
    <m/>
    <m/>
    <m/>
    <m/>
    <x v="3"/>
    <s v="100"/>
    <s v="MECANINT"/>
    <s v="RECH"/>
    <s v="MECE"/>
    <s v="IZHAURAN"/>
    <s v="IZHAURAN"/>
    <s v="IZ10-LSA1-EMP"/>
    <s v="B"/>
    <s v=""/>
    <s v=""/>
    <s v=""/>
    <s v=""/>
    <s v="IZLMORTIZ"/>
    <s v="07:07:46"/>
    <s v="505002491"/>
    <s v="0"/>
    <s v=""/>
    <s v=""/>
    <s v=""/>
    <s v="IZ10"/>
    <s v="Z3"/>
    <s v=""/>
    <s v="00:00:00"/>
    <s v="12:00:00"/>
    <s v=""/>
    <s v=""/>
    <s v=""/>
    <s v=""/>
    <s v="12:00:00"/>
    <s v=""/>
    <s v=""/>
    <s v="AAIZ"/>
    <s v=""/>
    <s v=""/>
    <s v="CO"/>
    <s v=""/>
    <s v="PRODUCTIVOS"/>
    <s v="13:41:01"/>
    <s v=""/>
    <s v="000018806240"/>
    <s v="X"/>
    <s v=""/>
    <s v="IZ10"/>
    <s v=""/>
    <s v="000000"/>
    <s v="GNCH"/>
    <s v="10720065"/>
    <s v=""/>
    <s v=""/>
    <s v=""/>
    <s v="00:00:00"/>
    <s v=""/>
    <s v=""/>
    <s v="X"/>
    <s v=""/>
    <s v="13:40:05"/>
    <s v=""/>
    <s v="QM001202272079"/>
    <s v=""/>
    <s v=""/>
    <s v=""/>
    <s v=""/>
    <s v=""/>
    <s v="EMPAQUE"/>
    <s v=""/>
    <s v=""/>
    <s v=""/>
    <s v=""/>
    <s v="07:07:44"/>
    <s v="MNC525A"/>
    <s v=""/>
    <s v=""/>
    <s v=""/>
    <s v=""/>
    <s v="IZ10"/>
    <s v=""/>
    <s v="13:40:05"/>
    <s v=""/>
    <s v=""/>
    <s v="000"/>
    <s v="000"/>
    <s v="000"/>
    <s v=""/>
    <s v=""/>
    <s v=""/>
    <s v=""/>
    <s v=""/>
    <s v=""/>
    <s v=""/>
    <s v="H"/>
    <s v="IZ10"/>
    <s v="EMPA00039"/>
    <d v="2022-03-29T00:00:00"/>
    <d v="2022-03-31T00:00:00"/>
    <d v="2022-03-31T00:00:00"/>
    <m/>
    <d v="2022-03-29T00:00:00"/>
    <m/>
    <m/>
    <d v="2022-03-29T00:00:00"/>
    <m/>
    <d v="2022-03-29T00:00:00"/>
    <d v="2022-03-29T00:00:00"/>
    <n v="0"/>
  </r>
  <r>
    <s v="IZ10"/>
    <s v="ZA"/>
    <s v="1202273228"/>
    <s v="TORNILLO DE CABEZAL DE EMBUTIDO"/>
    <x v="12"/>
    <x v="16"/>
    <s v="TORNILLO DE CABEZAL DE EMBUTIDO TORCIDO"/>
    <s v="TORNILLO"/>
    <s v="TORCIDO"/>
    <s v="DE"/>
    <s v="CABEZAL"/>
    <s v="VEMAG"/>
    <m/>
    <m/>
    <m/>
    <m/>
    <x v="5"/>
    <s v="100"/>
    <s v="MECANINT"/>
    <s v="OK"/>
    <s v="MECE ORAS"/>
    <s v="IZPAZAPATA"/>
    <s v="IZPAZAPATA"/>
    <s v="IZ10-LSA1-FOR"/>
    <s v="B"/>
    <s v=""/>
    <s v=""/>
    <s v="105641934"/>
    <s v=""/>
    <s v="IZLMORTIZ"/>
    <s v="12:44:33"/>
    <s v="505003047"/>
    <s v="0"/>
    <s v=""/>
    <s v=""/>
    <s v=""/>
    <s v="IZ10"/>
    <s v="Z3"/>
    <s v=""/>
    <s v="14:15:00"/>
    <s v="13:35:00"/>
    <s v=""/>
    <s v=""/>
    <s v=""/>
    <s v=""/>
    <s v="12:44:01"/>
    <s v=""/>
    <s v=""/>
    <s v="AAIZ"/>
    <s v=""/>
    <s v=""/>
    <s v="CO"/>
    <s v=""/>
    <s v="PRODUCTIVOS"/>
    <s v="20:15:27"/>
    <s v=""/>
    <s v="000018821803"/>
    <s v="X"/>
    <s v=""/>
    <s v="IZ10"/>
    <s v=""/>
    <s v="000000"/>
    <s v="GNCH"/>
    <s v="10713765"/>
    <s v=""/>
    <s v=""/>
    <s v=""/>
    <s v="00:00:00"/>
    <s v=""/>
    <s v=""/>
    <s v="X"/>
    <s v=""/>
    <s v="20:13:29"/>
    <s v="Juan Neustadtel"/>
    <s v="QM001202273228"/>
    <s v=""/>
    <s v=""/>
    <s v=""/>
    <s v=""/>
    <s v=""/>
    <s v="FORMADO"/>
    <s v=""/>
    <s v=""/>
    <s v=""/>
    <s v=""/>
    <s v="12:44:03"/>
    <s v="MNC490A"/>
    <s v=""/>
    <s v=""/>
    <s v=""/>
    <s v=""/>
    <s v="IZ10"/>
    <s v="Cra 48#48 Sur--75, Envigado"/>
    <s v="20:13:29"/>
    <s v="5405380 108"/>
    <s v=""/>
    <s v="000"/>
    <s v="000"/>
    <s v="000"/>
    <s v=""/>
    <s v=""/>
    <s v=""/>
    <s v=""/>
    <s v=""/>
    <s v=""/>
    <s v=""/>
    <s v="H"/>
    <s v="IZ10"/>
    <s v="20388054"/>
    <d v="2022-03-31T00:00:00"/>
    <d v="2022-04-01T00:00:00"/>
    <d v="2022-04-01T00:00:00"/>
    <d v="2022-03-31T00:00:00"/>
    <d v="2022-04-01T00:00:00"/>
    <m/>
    <m/>
    <d v="2022-03-31T00:00:00"/>
    <m/>
    <d v="2022-03-31T00:00:00"/>
    <d v="2022-03-31T00:00:00"/>
    <n v="0.67"/>
  </r>
  <r>
    <s v="IZ10"/>
    <s v="ZA"/>
    <s v="1202276821"/>
    <s v="CADENA DE TRANSPORTADOR"/>
    <x v="13"/>
    <x v="17"/>
    <s v="CADENA DE TRANSPORTADOR ATASCADA"/>
    <s v="ATRANQUE"/>
    <s v="DE"/>
    <s v="LA"/>
    <s v="CADENA"/>
    <s v="TRANSPORTADORA"/>
    <m/>
    <m/>
    <m/>
    <m/>
    <x v="5"/>
    <s v="100"/>
    <s v="MECANINT"/>
    <s v="OK"/>
    <s v="MECE MERE ORAS"/>
    <s v="IZJERAMIREZ"/>
    <s v="IZJERAMIREZ"/>
    <s v="IZ10-LSA1-FOR"/>
    <s v="B"/>
    <s v=""/>
    <s v=""/>
    <s v="105656383"/>
    <s v=""/>
    <s v="IZEAVENDANO"/>
    <s v="19:53:06"/>
    <s v="505003047"/>
    <s v="0"/>
    <s v=""/>
    <s v=""/>
    <s v=""/>
    <s v="IZ10"/>
    <s v="Z3"/>
    <s v=""/>
    <s v="09:30:00"/>
    <s v="08:52:03"/>
    <s v=""/>
    <s v=""/>
    <s v=""/>
    <s v=""/>
    <s v="08:52:03"/>
    <s v=""/>
    <s v=""/>
    <s v="AAIZ"/>
    <s v=""/>
    <s v=""/>
    <s v="CO"/>
    <s v=""/>
    <s v="PRODUCTIVOS"/>
    <s v="11:37:34"/>
    <s v=""/>
    <s v="000018861285"/>
    <s v="X"/>
    <s v=""/>
    <s v="IZ10"/>
    <s v=""/>
    <s v="000000"/>
    <s v="GNCH"/>
    <s v="10713765"/>
    <s v=""/>
    <s v=""/>
    <s v=""/>
    <s v="00:00:00"/>
    <s v=""/>
    <s v=""/>
    <s v="X"/>
    <s v=""/>
    <s v="11:29:03"/>
    <s v="Juan Neustadtel"/>
    <s v="QM001202276821"/>
    <s v=""/>
    <s v=""/>
    <s v=""/>
    <s v=""/>
    <s v=""/>
    <s v="FORMADO"/>
    <s v=""/>
    <s v=""/>
    <s v=""/>
    <s v=""/>
    <s v="19:53:05"/>
    <s v="MNC490A"/>
    <s v=""/>
    <s v=""/>
    <s v=""/>
    <s v=""/>
    <s v="IZ10"/>
    <s v="Cra 48#48 Sur--75, Envigado"/>
    <s v="11:29:03"/>
    <s v="5405380 108"/>
    <s v=""/>
    <s v="000"/>
    <s v="000"/>
    <s v="000"/>
    <s v=""/>
    <s v=""/>
    <s v=""/>
    <s v=""/>
    <s v=""/>
    <s v=""/>
    <s v=""/>
    <s v="H"/>
    <s v="IZ10"/>
    <s v="20388054"/>
    <d v="2022-04-08T00:00:00"/>
    <d v="2022-07-09T00:00:00"/>
    <d v="2022-07-09T00:00:00"/>
    <d v="2022-04-08T00:00:00"/>
    <d v="2022-04-08T00:00:00"/>
    <m/>
    <m/>
    <d v="2022-04-08T00:00:00"/>
    <m/>
    <d v="2022-04-08T00:00:00"/>
    <d v="2022-04-08T00:00:00"/>
    <n v="0.63"/>
  </r>
  <r>
    <s v="IZ10"/>
    <s v="ZA"/>
    <s v="1202274887"/>
    <s v="PLANCHA DE SELLADO"/>
    <x v="11"/>
    <x v="13"/>
    <s v="PLANCHA DE SELLADO SIN VACÍO"/>
    <s v="DEFICIENCIA"/>
    <s v="DE"/>
    <s v="VACIO"/>
    <m/>
    <m/>
    <m/>
    <m/>
    <m/>
    <m/>
    <x v="7"/>
    <s v="100"/>
    <s v="COORMTTO"/>
    <s v="OK"/>
    <s v="MECE ORAS"/>
    <s v="IZWJJIMENEZ"/>
    <s v="IZWJJIMENEZ"/>
    <s v="IZ10-LSA1-EMP"/>
    <s v="B"/>
    <s v=""/>
    <s v=""/>
    <s v="105648040"/>
    <s v=""/>
    <s v="IZEMCARVAJAL"/>
    <s v="17:57:08"/>
    <s v="505001342"/>
    <s v="0"/>
    <s v=""/>
    <s v=""/>
    <s v=""/>
    <s v="IZ10"/>
    <s v="Z3"/>
    <s v=""/>
    <s v="18:05:00"/>
    <s v="17:20:00"/>
    <s v=""/>
    <s v=""/>
    <s v=""/>
    <s v=""/>
    <s v="17:57:07"/>
    <s v=""/>
    <s v=""/>
    <s v="AAIZ"/>
    <s v=""/>
    <s v=""/>
    <s v="CO"/>
    <s v=""/>
    <s v="PRODUCTIVOS"/>
    <s v="17:45:32"/>
    <s v=""/>
    <s v="000018838274"/>
    <s v="X"/>
    <s v=""/>
    <s v="IZ10"/>
    <s v=""/>
    <s v="000000"/>
    <s v="GNCH"/>
    <s v="10712765"/>
    <s v=""/>
    <s v=""/>
    <s v=""/>
    <s v="00:00:00"/>
    <s v=""/>
    <s v=""/>
    <s v="X"/>
    <s v=""/>
    <s v="17:44:31"/>
    <s v=""/>
    <s v="QM001202274887"/>
    <s v=""/>
    <s v=""/>
    <s v=""/>
    <s v=""/>
    <s v=""/>
    <s v="EMPAQUE"/>
    <s v=""/>
    <s v=""/>
    <s v=""/>
    <s v=""/>
    <s v="17:57:08"/>
    <s v="MNC525A"/>
    <s v=""/>
    <s v=""/>
    <s v=""/>
    <s v=""/>
    <s v="IZ10"/>
    <s v=""/>
    <s v="17:44:31"/>
    <s v=""/>
    <s v=""/>
    <s v="000"/>
    <s v="000"/>
    <s v="000"/>
    <s v=""/>
    <s v=""/>
    <s v=""/>
    <s v=""/>
    <s v=""/>
    <s v=""/>
    <s v=""/>
    <s v="H"/>
    <s v="IZ10"/>
    <s v="EMPA00005"/>
    <d v="2022-04-04T00:00:00"/>
    <d v="2022-04-09T00:00:00"/>
    <d v="2022-04-09T00:00:00"/>
    <d v="2022-04-04T00:00:00"/>
    <d v="2022-04-09T00:00:00"/>
    <m/>
    <m/>
    <d v="2022-04-04T00:00:00"/>
    <m/>
    <d v="2022-04-04T00:00:00"/>
    <d v="2022-04-04T00:00:00"/>
    <n v="0.75"/>
  </r>
  <r>
    <s v="IZ10"/>
    <s v="ZA"/>
    <s v="1202277069"/>
    <s v="BANDA DE SALIDA"/>
    <x v="3"/>
    <x v="3"/>
    <s v="BANDA DE SALIDA FRENADA"/>
    <s v="BANDA"/>
    <s v="DE"/>
    <s v="SALIDA"/>
    <s v="FRENADA"/>
    <m/>
    <m/>
    <m/>
    <m/>
    <m/>
    <x v="2"/>
    <s v="100"/>
    <s v="ELECTINT"/>
    <s v="OK"/>
    <s v="MECE MERE ORAS"/>
    <s v="IZHAGIRALDO"/>
    <s v="IZHAGIRALDO"/>
    <s v="IZ10-LSC1-EMB"/>
    <s v="B"/>
    <s v=""/>
    <s v=""/>
    <s v="105659703"/>
    <s v=""/>
    <s v="IZCAPIEDRAHI"/>
    <s v="14:55:49"/>
    <s v="505003051"/>
    <s v="0"/>
    <s v=""/>
    <s v=""/>
    <s v=""/>
    <s v="IZ10"/>
    <s v="Z3"/>
    <s v=""/>
    <s v="05:00:00"/>
    <s v="01:45:00"/>
    <s v=""/>
    <s v=""/>
    <s v=""/>
    <s v=""/>
    <s v="01:45:00"/>
    <s v=""/>
    <s v=""/>
    <s v="AAIZ"/>
    <s v=""/>
    <s v=""/>
    <s v="CO"/>
    <s v=""/>
    <s v="PRODUCTIVOS"/>
    <s v="02:14:46"/>
    <s v=""/>
    <s v="000018866538"/>
    <s v="X"/>
    <s v=""/>
    <s v="IZ10"/>
    <s v=""/>
    <s v="000000"/>
    <s v="GNCH"/>
    <s v="10724165"/>
    <s v=""/>
    <s v=""/>
    <s v=""/>
    <s v="00:00:00"/>
    <s v=""/>
    <s v=""/>
    <s v="X"/>
    <s v=""/>
    <s v="02:10:59"/>
    <s v="PROPASOL S.A.S"/>
    <s v="QM001202277069"/>
    <s v=""/>
    <s v=""/>
    <s v=""/>
    <s v=""/>
    <s v=""/>
    <s v="EMBUTIDO SALCHICHON"/>
    <s v=""/>
    <s v=""/>
    <s v=""/>
    <s v=""/>
    <s v="14:55:47"/>
    <s v="MNC540A"/>
    <s v=""/>
    <s v=""/>
    <s v=""/>
    <s v=""/>
    <s v="IZ10"/>
    <s v="Tv. 93 #53-32, Bogotá"/>
    <s v="02:10:59"/>
    <s v="(1)3004621"/>
    <s v=""/>
    <s v="000"/>
    <s v="000"/>
    <s v="000"/>
    <s v=""/>
    <s v=""/>
    <s v=""/>
    <s v=""/>
    <s v=""/>
    <s v=""/>
    <s v=""/>
    <s v="H"/>
    <s v="IZ10"/>
    <s v="20388176"/>
    <d v="2022-04-09T00:00:00"/>
    <d v="2022-07-14T00:00:00"/>
    <d v="2022-07-14T00:00:00"/>
    <d v="2022-04-09T00:00:00"/>
    <d v="2022-04-09T00:00:00"/>
    <m/>
    <m/>
    <d v="2022-04-09T00:00:00"/>
    <m/>
    <d v="2022-04-09T00:00:00"/>
    <d v="2022-04-09T00:00:00"/>
    <n v="3.25"/>
  </r>
  <r>
    <s v="IZ10"/>
    <s v="ZA"/>
    <s v="1202251102"/>
    <s v="PLANCHA DE SELLADO"/>
    <x v="14"/>
    <x v="18"/>
    <s v="PLANCHA DE SELLADO FRÍA"/>
    <s v="NO"/>
    <s v="CALIENTA"/>
    <s v="PLANCHA"/>
    <s v="SUPERIOR"/>
    <s v="DE"/>
    <s v="FORMADO"/>
    <m/>
    <m/>
    <m/>
    <x v="4"/>
    <s v="100"/>
    <s v="ELECTINT"/>
    <s v="OK"/>
    <s v="MECE ORAS"/>
    <s v="IZJJCORREA"/>
    <s v="IZJJCORREA"/>
    <s v="IZ10-LJA1-EMP-EMP2"/>
    <s v="B"/>
    <s v=""/>
    <s v=""/>
    <s v="105549008"/>
    <s v=""/>
    <s v="IZLMORTIZ"/>
    <s v="13:31:28"/>
    <s v="505002465"/>
    <s v="0"/>
    <s v=""/>
    <s v=""/>
    <s v=""/>
    <s v="IZ10"/>
    <s v="Z3"/>
    <s v=""/>
    <s v="07:20:19"/>
    <s v="06:00:00"/>
    <s v=""/>
    <s v=""/>
    <s v=""/>
    <s v=""/>
    <s v="13:31:27"/>
    <s v=""/>
    <s v=""/>
    <s v="AAIZ"/>
    <s v=""/>
    <s v=""/>
    <s v="CO"/>
    <s v=""/>
    <s v="PRODUCTIVOS"/>
    <s v="06:35:18"/>
    <s v=""/>
    <s v="000018555241"/>
    <s v="X"/>
    <s v=""/>
    <s v="IZ10"/>
    <s v=""/>
    <s v="000000"/>
    <s v="GNCH"/>
    <s v="10723465"/>
    <s v=""/>
    <s v=""/>
    <s v=""/>
    <s v="00:00:00"/>
    <s v=""/>
    <s v=""/>
    <s v="X"/>
    <s v=""/>
    <s v="06:33:35"/>
    <s v="Juan Nustadtel"/>
    <s v="QM001202251102"/>
    <s v=""/>
    <s v=""/>
    <s v=""/>
    <s v=""/>
    <s v=""/>
    <s v="EMPAQUE RIGIDO"/>
    <s v="ENVIGADO"/>
    <s v=""/>
    <s v=""/>
    <s v=""/>
    <s v="13:31:28"/>
    <s v="MNC550A"/>
    <s v=""/>
    <s v=""/>
    <s v=""/>
    <s v=""/>
    <s v="IZ10"/>
    <s v="Cra 48#48 Sur-75 (Juan Neustadtel)"/>
    <s v="06:33:35"/>
    <s v="5405380"/>
    <s v=""/>
    <s v="000"/>
    <s v="000"/>
    <s v="000"/>
    <s v=""/>
    <s v=""/>
    <s v=""/>
    <s v=""/>
    <s v=""/>
    <s v=""/>
    <s v=""/>
    <s v="H"/>
    <s v="IZ10"/>
    <s v="20183406"/>
    <d v="2022-02-10T00:00:00"/>
    <d v="2022-04-11T00:00:00"/>
    <d v="2022-04-11T00:00:00"/>
    <d v="2022-02-10T00:00:00"/>
    <d v="2022-04-11T00:00:00"/>
    <m/>
    <m/>
    <d v="2022-02-10T00:00:00"/>
    <m/>
    <d v="2022-02-10T00:00:00"/>
    <d v="2022-02-10T00:00:00"/>
    <n v="1.34"/>
  </r>
  <r>
    <s v="IZ10"/>
    <s v="ZA"/>
    <s v="1202282987"/>
    <s v="PLANCHA DE SELLADO"/>
    <x v="11"/>
    <x v="13"/>
    <s v="PLANCHA DE SELLADO SIN VACÍO"/>
    <s v="DEFICIENCIA"/>
    <s v="DE"/>
    <s v="VACIO"/>
    <m/>
    <m/>
    <m/>
    <m/>
    <m/>
    <m/>
    <x v="7"/>
    <s v="100"/>
    <s v="COORMTTO"/>
    <s v="OK"/>
    <s v="MECE ORAS"/>
    <s v="IZJERAMIREZ"/>
    <s v="IZAFBEDOYA"/>
    <s v="IZ10-LSA1-EMP"/>
    <s v="B"/>
    <s v=""/>
    <s v=""/>
    <s v="105682827"/>
    <s v=""/>
    <s v="IZLMORTIZ"/>
    <s v="06:35:01"/>
    <s v="505001342"/>
    <s v="0"/>
    <s v=""/>
    <s v=""/>
    <s v=""/>
    <s v="IZ10"/>
    <s v="Z3"/>
    <s v=""/>
    <s v="19:30:00"/>
    <s v="11:20:38"/>
    <s v=""/>
    <s v=""/>
    <s v=""/>
    <s v=""/>
    <s v="11:20:38"/>
    <s v=""/>
    <s v=""/>
    <s v="AAIZ"/>
    <s v=""/>
    <s v=""/>
    <s v="CO"/>
    <s v=""/>
    <s v="PRODUCTIVOS"/>
    <s v="13:34:41"/>
    <s v=""/>
    <s v="000018941370"/>
    <s v="X"/>
    <s v=""/>
    <s v="IZ10"/>
    <s v=""/>
    <s v="000000"/>
    <s v="GNCH"/>
    <s v="10712765"/>
    <s v=""/>
    <s v=""/>
    <s v=""/>
    <s v="00:00:00"/>
    <s v=""/>
    <s v=""/>
    <s v="X"/>
    <s v=""/>
    <s v="13:27:38"/>
    <s v=""/>
    <s v="QM001202282987"/>
    <s v=""/>
    <s v=""/>
    <s v=""/>
    <s v=""/>
    <s v=""/>
    <s v="EMPAQUE"/>
    <s v=""/>
    <s v=""/>
    <s v=""/>
    <s v=""/>
    <s v="06:35:00"/>
    <s v="MNC525A"/>
    <s v=""/>
    <s v=""/>
    <s v=""/>
    <s v=""/>
    <s v="IZ10"/>
    <s v=""/>
    <s v="13:27:38"/>
    <s v=""/>
    <s v=""/>
    <s v="000"/>
    <s v="000"/>
    <s v="000"/>
    <s v=""/>
    <s v=""/>
    <s v=""/>
    <s v=""/>
    <s v=""/>
    <s v=""/>
    <s v=""/>
    <s v="H"/>
    <s v="IZ10"/>
    <s v="EMPA00005"/>
    <d v="2022-04-26T00:00:00"/>
    <d v="2022-04-27T00:00:00"/>
    <d v="2022-04-27T00:00:00"/>
    <d v="2022-04-26T00:00:00"/>
    <d v="2022-04-26T00:00:00"/>
    <m/>
    <m/>
    <d v="2022-04-26T00:00:00"/>
    <m/>
    <d v="2022-04-26T00:00:00"/>
    <d v="2022-04-26T00:00:00"/>
    <n v="8.16"/>
  </r>
  <r>
    <s v="IZ10"/>
    <s v="ZA"/>
    <s v="1202282258"/>
    <s v="PLANCHA DE SELLADO"/>
    <x v="11"/>
    <x v="13"/>
    <s v="PLANCHA DE SELLADO SIN VACÍO"/>
    <s v="DEFICIENCIA"/>
    <s v="DE"/>
    <s v="VACIO"/>
    <s v="EMPA00005"/>
    <m/>
    <m/>
    <m/>
    <m/>
    <m/>
    <x v="7"/>
    <s v="100"/>
    <s v="MECANINT"/>
    <s v="OK"/>
    <s v="MECE MERE ORAS"/>
    <s v="IZJERAMIREZ"/>
    <s v="IZAFBEDOYA"/>
    <s v="IZ10-LSA1-EMP"/>
    <s v="B"/>
    <s v=""/>
    <s v=""/>
    <s v="105680006"/>
    <s v=""/>
    <s v="IZEMCARVAJAL"/>
    <s v="19:44:44"/>
    <s v="505001342"/>
    <s v="0"/>
    <s v=""/>
    <s v=""/>
    <s v=""/>
    <s v="IZ10"/>
    <s v="Z3"/>
    <s v=""/>
    <s v="09:30:00"/>
    <s v="08:00:27"/>
    <s v=""/>
    <s v=""/>
    <s v=""/>
    <s v=""/>
    <s v="19:44:43"/>
    <s v=""/>
    <s v=""/>
    <s v="AAIZ"/>
    <s v=""/>
    <s v=""/>
    <s v="CO"/>
    <s v=""/>
    <s v="PRODUCTIVOS"/>
    <s v="09:55:38"/>
    <s v=""/>
    <s v="000018931732"/>
    <s v="X"/>
    <s v=""/>
    <s v="IZ10"/>
    <s v=""/>
    <s v="000000"/>
    <s v="GNCH"/>
    <s v="10712765"/>
    <s v=""/>
    <s v=""/>
    <s v=""/>
    <s v="00:00:00"/>
    <s v=""/>
    <s v=""/>
    <s v="X"/>
    <s v=""/>
    <s v="09:53:27"/>
    <s v=""/>
    <s v="QM001202282258"/>
    <s v=""/>
    <s v=""/>
    <s v=""/>
    <s v=""/>
    <s v=""/>
    <s v="EMPAQUE"/>
    <s v=""/>
    <s v=""/>
    <s v=""/>
    <s v=""/>
    <s v="19:44:44"/>
    <s v="MNC525A"/>
    <s v=""/>
    <s v=""/>
    <s v=""/>
    <s v=""/>
    <s v="IZ10"/>
    <s v=""/>
    <s v="09:53:27"/>
    <s v=""/>
    <s v=""/>
    <s v="000"/>
    <s v="000"/>
    <s v="000"/>
    <s v=""/>
    <s v=""/>
    <s v=""/>
    <s v=""/>
    <s v=""/>
    <s v=""/>
    <s v=""/>
    <s v="H"/>
    <s v="IZ10"/>
    <s v="EMPA00005"/>
    <d v="2022-04-25T00:00:00"/>
    <d v="2022-04-27T00:00:00"/>
    <d v="2022-04-27T00:00:00"/>
    <d v="2022-04-25T00:00:00"/>
    <d v="2022-04-27T00:00:00"/>
    <m/>
    <m/>
    <d v="2022-04-25T00:00:00"/>
    <m/>
    <d v="2022-04-25T00:00:00"/>
    <d v="2022-04-25T00:00:00"/>
    <n v="1.49"/>
  </r>
  <r>
    <s v="IZ10"/>
    <s v="ZA"/>
    <s v="1202285055"/>
    <s v="SOPORTE DE BANDA DE SALIDA"/>
    <x v="1"/>
    <x v="19"/>
    <s v="SOPORTE DE BANDA DE SALIDA FRACTURADO"/>
    <s v="FRACTURA"/>
    <s v="SOPORTE"/>
    <s v="BANDA"/>
    <s v="SALIDA"/>
    <m/>
    <m/>
    <m/>
    <m/>
    <m/>
    <x v="4"/>
    <s v="100"/>
    <s v="MECANINT"/>
    <s v="OK"/>
    <s v="MECE ORAS"/>
    <s v="IZJJCORREA"/>
    <s v="IZJJCORREA"/>
    <s v="IZ10-LJA1-EMP-EMP2"/>
    <s v="A"/>
    <s v=""/>
    <s v=""/>
    <s v="105689907"/>
    <s v=""/>
    <s v="IZCAPIEDRAHI"/>
    <s v="15:46:41"/>
    <s v="505002465"/>
    <s v="0"/>
    <s v=""/>
    <s v=""/>
    <s v=""/>
    <s v="IZ10"/>
    <s v="Z3"/>
    <s v=""/>
    <s v="12:00:00"/>
    <s v="08:15:00"/>
    <s v=""/>
    <s v=""/>
    <s v=""/>
    <s v=""/>
    <s v="08:15:00"/>
    <s v=""/>
    <s v=""/>
    <s v="AAIZ"/>
    <s v=""/>
    <s v=""/>
    <s v="CO"/>
    <s v=""/>
    <s v="PRODUCTIVOS"/>
    <s v="08:36:14"/>
    <s v=""/>
    <s v="000018966377"/>
    <s v="X"/>
    <s v=""/>
    <s v="IZ10"/>
    <s v=""/>
    <s v="000000"/>
    <s v="GNCH"/>
    <s v="10723465"/>
    <s v=""/>
    <s v=""/>
    <s v=""/>
    <s v="00:00:00"/>
    <s v=""/>
    <s v=""/>
    <s v="X"/>
    <s v=""/>
    <s v="08:33:48"/>
    <s v="Juan Nustadtel"/>
    <s v="QM001202285055"/>
    <s v=""/>
    <s v=""/>
    <s v=""/>
    <s v=""/>
    <s v=""/>
    <s v="EMPAQUE RIGIDO"/>
    <s v="ENVIGADO"/>
    <s v=""/>
    <s v=""/>
    <s v=""/>
    <s v="15:46:41"/>
    <s v="MNC550A"/>
    <s v=""/>
    <s v=""/>
    <s v=""/>
    <s v=""/>
    <s v="IZ10"/>
    <s v="Cra 48#48 Sur-75 (Juan Neustadtel)"/>
    <s v="08:33:48"/>
    <s v="5405380"/>
    <s v=""/>
    <s v="000"/>
    <s v="000"/>
    <s v="000"/>
    <s v=""/>
    <s v=""/>
    <s v=""/>
    <s v=""/>
    <s v=""/>
    <s v=""/>
    <s v=""/>
    <s v="H"/>
    <s v="IZ10"/>
    <s v="20183406"/>
    <d v="2022-04-30T00:00:00"/>
    <d v="2022-06-23T00:00:00"/>
    <d v="2022-06-23T00:00:00"/>
    <d v="2022-04-30T00:00:00"/>
    <d v="2022-04-30T00:00:00"/>
    <m/>
    <m/>
    <d v="2022-04-30T00:00:00"/>
    <m/>
    <d v="2022-04-30T00:00:00"/>
    <d v="2022-04-30T00:00:00"/>
    <n v="3.75"/>
  </r>
  <r>
    <s v="IZ10"/>
    <s v="ZA"/>
    <s v="1202287151"/>
    <s v="CORREA DE SISTEMA DE TRANSMISIÓN"/>
    <x v="5"/>
    <x v="20"/>
    <s v="CORREA DE SISTEMA DE TRANSMISIÓN FRACTURADA"/>
    <s v="REVIENTE"/>
    <s v="CORREA"/>
    <s v="DENTADA"/>
    <m/>
    <m/>
    <m/>
    <m/>
    <m/>
    <m/>
    <x v="2"/>
    <s v="100"/>
    <s v="MECANINT"/>
    <s v="OK"/>
    <s v="MECE ORAS"/>
    <s v="IZJCHIGUITA"/>
    <s v="IZDMONTOYAH"/>
    <s v="IZ10-LSC1-EMB"/>
    <s v="B"/>
    <s v=""/>
    <s v=""/>
    <s v="105698775"/>
    <s v=""/>
    <s v="IZLMORTIZ"/>
    <s v="13:36:22"/>
    <s v="505003051"/>
    <s v="0"/>
    <s v=""/>
    <s v=""/>
    <s v=""/>
    <s v="IZ10"/>
    <s v="Z3"/>
    <s v=""/>
    <s v="03:00:00"/>
    <s v="00:26:00"/>
    <s v=""/>
    <s v=""/>
    <s v=""/>
    <s v=""/>
    <s v="13:36:20"/>
    <s v=""/>
    <s v=""/>
    <s v="AAIZ"/>
    <s v=""/>
    <s v=""/>
    <s v="CO"/>
    <s v=""/>
    <s v="PRODUCTIVOS"/>
    <s v="02:38:59"/>
    <s v=""/>
    <s v="000018991609"/>
    <s v="X"/>
    <s v=""/>
    <s v="IZ10"/>
    <s v=""/>
    <s v="000000"/>
    <s v="GNCH"/>
    <s v="10724165"/>
    <s v=""/>
    <s v=""/>
    <s v=""/>
    <s v="00:00:00"/>
    <s v=""/>
    <s v=""/>
    <s v="X"/>
    <s v=""/>
    <s v="02:27:00"/>
    <s v="PROPASOL S.A.S"/>
    <s v="QM001202287151"/>
    <s v=""/>
    <s v=""/>
    <s v=""/>
    <s v=""/>
    <s v=""/>
    <s v="EMBUTIDO SALCHICHON"/>
    <s v=""/>
    <s v=""/>
    <s v=""/>
    <s v=""/>
    <s v="13:36:22"/>
    <s v="MNC540A"/>
    <s v=""/>
    <s v=""/>
    <s v=""/>
    <s v=""/>
    <s v="IZ10"/>
    <s v="Tv. 93 #53-32, Bogotá"/>
    <s v="02:27:00"/>
    <s v="(1)3004621"/>
    <s v=""/>
    <s v="000"/>
    <s v="000"/>
    <s v="000"/>
    <s v=""/>
    <s v=""/>
    <s v=""/>
    <s v=""/>
    <s v=""/>
    <s v=""/>
    <s v=""/>
    <s v="H"/>
    <s v="IZ10"/>
    <s v="20388176"/>
    <d v="2022-05-05T00:00:00"/>
    <d v="2022-05-05T00:00:00"/>
    <d v="2022-05-05T00:00:00"/>
    <d v="2022-05-05T00:00:00"/>
    <d v="2022-05-05T00:00:00"/>
    <m/>
    <m/>
    <d v="2022-05-05T00:00:00"/>
    <m/>
    <d v="2022-05-05T00:00:00"/>
    <d v="2022-05-05T00:00:00"/>
    <n v="2.57"/>
  </r>
  <r>
    <s v="IZ10"/>
    <s v="ZA"/>
    <s v="1202287980"/>
    <s v="SERVO MOTOR DE TRANSPORTADOR"/>
    <x v="15"/>
    <x v="21"/>
    <s v="SERVO MOTOR DE TRANSPORTADOR RUIDOSO"/>
    <s v="RUIDO"/>
    <s v="ANORMAL"/>
    <s v="SERVO"/>
    <s v="MOTOR"/>
    <s v="TRANSPORTADOR"/>
    <m/>
    <m/>
    <m/>
    <m/>
    <x v="1"/>
    <s v="100"/>
    <s v="MECANINT"/>
    <s v="OK"/>
    <s v="MECE MERE ORAS"/>
    <s v="IZHAURAN"/>
    <s v="IZHAURAN"/>
    <s v="IZ10-LAV1"/>
    <s v="B"/>
    <s v=""/>
    <s v=""/>
    <s v="105703219"/>
    <s v=""/>
    <s v="IZCAPIEDRAHI"/>
    <s v="15:47:06"/>
    <s v="505001104"/>
    <s v="0"/>
    <s v=""/>
    <s v=""/>
    <s v=""/>
    <s v="IZ10"/>
    <s v="Z3"/>
    <s v=""/>
    <s v="14:00:00"/>
    <s v="14:00:00"/>
    <s v=""/>
    <s v=""/>
    <s v=""/>
    <s v=""/>
    <s v="14:00:00"/>
    <s v=""/>
    <s v=""/>
    <s v="AAIZ"/>
    <s v=""/>
    <s v=""/>
    <s v="CO"/>
    <s v=""/>
    <s v="PRODUCTIVOS"/>
    <s v="15:11:54"/>
    <s v=""/>
    <s v="000019004609"/>
    <s v="X"/>
    <s v=""/>
    <s v="IZ10"/>
    <s v=""/>
    <s v="000000"/>
    <s v="GNCH"/>
    <s v="10722565"/>
    <s v=""/>
    <s v=""/>
    <s v=""/>
    <s v="00:00:00"/>
    <s v=""/>
    <s v=""/>
    <s v="X"/>
    <s v=""/>
    <s v="15:10:07"/>
    <s v=""/>
    <s v="QM001202287980"/>
    <s v=""/>
    <s v=""/>
    <s v=""/>
    <s v=""/>
    <s v=""/>
    <s v="LINEA DE LARGA VIDA"/>
    <s v=""/>
    <s v=""/>
    <s v=""/>
    <s v=""/>
    <s v="15:47:06"/>
    <s v="MNC490A"/>
    <s v=""/>
    <s v=""/>
    <s v=""/>
    <s v=""/>
    <s v="IZ10"/>
    <s v=""/>
    <s v="15:10:07"/>
    <s v=""/>
    <s v=""/>
    <s v="000"/>
    <s v="000"/>
    <s v="000"/>
    <s v=""/>
    <s v=""/>
    <s v=""/>
    <s v=""/>
    <s v=""/>
    <s v=""/>
    <s v=""/>
    <s v="H"/>
    <s v="IZ10"/>
    <s v="20091108"/>
    <d v="2022-05-06T00:00:00"/>
    <d v="2022-06-23T00:00:00"/>
    <d v="2022-06-23T00:00:00"/>
    <d v="2022-05-11T00:00:00"/>
    <d v="2022-05-06T00:00:00"/>
    <m/>
    <m/>
    <d v="2022-05-06T00:00:00"/>
    <m/>
    <d v="2022-05-06T00:00:00"/>
    <d v="2022-05-06T00:00:00"/>
    <n v="120"/>
  </r>
  <r>
    <s v="IZ10"/>
    <s v="ZA"/>
    <s v="1202287755"/>
    <s v="PLANCHA DE SELLADO"/>
    <x v="11"/>
    <x v="13"/>
    <s v="PLANCHA DE SELLADO SIN VACÍO"/>
    <s v="PERDIDA"/>
    <s v="DE"/>
    <s v="VACIO"/>
    <s v="EMPACADORA"/>
    <s v="RIGIDO"/>
    <m/>
    <m/>
    <m/>
    <m/>
    <x v="4"/>
    <s v="100"/>
    <s v="MECANINT"/>
    <s v="OK"/>
    <s v="MECE MERE ORAS"/>
    <s v="IZJJCORREA"/>
    <s v="IZJJCORREA"/>
    <s v="IZ10-LJA1-EMP-EMP2"/>
    <s v="A"/>
    <s v=""/>
    <s v=""/>
    <s v="105701809"/>
    <s v=""/>
    <s v="IZLMORTIZ"/>
    <s v="06:35:16"/>
    <s v="505002465"/>
    <s v="0"/>
    <s v=""/>
    <s v=""/>
    <s v=""/>
    <s v="IZ10"/>
    <s v="Z3"/>
    <s v=""/>
    <s v="16:20:00"/>
    <s v="07:45:00"/>
    <s v=""/>
    <s v=""/>
    <s v=""/>
    <s v=""/>
    <s v="07:45:00"/>
    <s v=""/>
    <s v=""/>
    <s v="AAIZ"/>
    <s v=""/>
    <s v=""/>
    <s v="CO"/>
    <s v=""/>
    <s v="PRODUCTIVOS"/>
    <s v="08:55:00"/>
    <s v=""/>
    <s v="000019000872"/>
    <s v="X"/>
    <s v=""/>
    <s v="IZ10"/>
    <s v=""/>
    <s v="000000"/>
    <s v="GNCH"/>
    <s v="10723465"/>
    <s v=""/>
    <s v=""/>
    <s v=""/>
    <s v="00:00:00"/>
    <s v=""/>
    <s v=""/>
    <s v="X"/>
    <s v=""/>
    <s v="08:54:08"/>
    <s v="Juan Nustadtel"/>
    <s v="QM001202287755"/>
    <s v=""/>
    <s v=""/>
    <s v=""/>
    <s v=""/>
    <s v=""/>
    <s v="EMPAQUE RIGIDO"/>
    <s v="ENVIGADO"/>
    <s v=""/>
    <s v=""/>
    <s v=""/>
    <s v="21:35:59"/>
    <s v="MNC550A"/>
    <s v=""/>
    <s v=""/>
    <s v=""/>
    <s v=""/>
    <s v="IZ10"/>
    <s v="Cra 48#48 Sur-75 (Juan Neustadtel)"/>
    <s v="08:54:08"/>
    <s v="5405380"/>
    <s v=""/>
    <s v="000"/>
    <s v="000"/>
    <s v="000"/>
    <s v=""/>
    <s v=""/>
    <s v=""/>
    <s v=""/>
    <s v=""/>
    <s v=""/>
    <s v=""/>
    <s v="H"/>
    <s v="IZ10"/>
    <s v="20183406"/>
    <d v="2022-05-06T00:00:00"/>
    <d v="2022-05-06T00:00:00"/>
    <d v="2022-05-07T00:00:00"/>
    <d v="2022-05-06T00:00:00"/>
    <d v="2022-05-06T00:00:00"/>
    <m/>
    <m/>
    <d v="2022-05-06T00:00:00"/>
    <m/>
    <d v="2022-05-06T00:00:00"/>
    <d v="2022-05-06T00:00:00"/>
    <n v="8.58"/>
  </r>
  <r>
    <s v="IZ10"/>
    <s v="ZA"/>
    <s v="1202290987"/>
    <s v="GANCHO"/>
    <x v="16"/>
    <x v="22"/>
    <s v="GANCHO DEFORMADO"/>
    <s v="gancho"/>
    <s v="lado"/>
    <s v="izquierdo"/>
    <s v="se"/>
    <s v="deforma"/>
    <m/>
    <m/>
    <m/>
    <m/>
    <x v="2"/>
    <s v="100"/>
    <s v="COORMTTO"/>
    <s v="INCO"/>
    <s v="MECE"/>
    <s v="98503885"/>
    <s v="NCACPRODZENU"/>
    <s v="IZ10-LSC1-EMB"/>
    <s v="B"/>
    <s v=""/>
    <s v=""/>
    <s v=""/>
    <s v=""/>
    <s v="IZLMORTIZ"/>
    <s v="06:17:45"/>
    <s v="505003051"/>
    <s v="0"/>
    <s v=""/>
    <s v=""/>
    <s v=""/>
    <s v="IZ10"/>
    <s v="Z3"/>
    <s v=""/>
    <s v="00:00:00"/>
    <s v="01:24:00"/>
    <s v=""/>
    <s v=""/>
    <s v=""/>
    <s v=""/>
    <s v="01:24:00"/>
    <s v=""/>
    <s v=""/>
    <s v="AAIZ"/>
    <s v=""/>
    <s v=""/>
    <s v="CO"/>
    <s v=""/>
    <s v="PRODUCTIVOS"/>
    <s v="01:29:10"/>
    <s v=""/>
    <s v="000019045035"/>
    <s v="X"/>
    <s v=""/>
    <s v="IZ10"/>
    <s v=""/>
    <s v="000000"/>
    <s v="GNCH"/>
    <s v="10724165"/>
    <s v=""/>
    <s v=""/>
    <s v=""/>
    <s v="00:00:00"/>
    <s v=""/>
    <s v=""/>
    <s v="X"/>
    <s v=""/>
    <s v="01:29:10"/>
    <s v="PROPASOL S.A.S"/>
    <s v="QM001202290987"/>
    <s v=""/>
    <s v=""/>
    <s v=""/>
    <s v=""/>
    <s v=""/>
    <s v="EMBUTIDO SALCHICHON"/>
    <s v=""/>
    <s v=""/>
    <s v=""/>
    <s v=""/>
    <s v="06:17:43"/>
    <s v="MNC540A"/>
    <s v=""/>
    <s v=""/>
    <s v=""/>
    <s v=""/>
    <s v="IZ10"/>
    <s v="Tv. 93 #53-32, Bogotá"/>
    <s v="01:29:10"/>
    <s v="(1)3004621"/>
    <s v=""/>
    <s v="000"/>
    <s v="000"/>
    <s v="000"/>
    <s v=""/>
    <s v=""/>
    <s v=""/>
    <s v=""/>
    <s v=""/>
    <s v=""/>
    <s v=""/>
    <s v="H"/>
    <s v="IZ10"/>
    <s v="20388176"/>
    <d v="2022-05-14T00:00:00"/>
    <d v="2022-05-16T00:00:00"/>
    <d v="2022-05-16T00:00:00"/>
    <m/>
    <d v="2022-05-14T00:00:00"/>
    <m/>
    <m/>
    <d v="2022-05-14T00:00:00"/>
    <m/>
    <d v="2022-05-14T00:00:00"/>
    <d v="2022-05-14T00:00:00"/>
    <n v="0"/>
  </r>
  <r>
    <s v="IZ10"/>
    <s v="ZA"/>
    <s v="1202290988"/>
    <s v="CUCHILLA"/>
    <x v="8"/>
    <x v="23"/>
    <s v="CUCHILLA DESAJUSTADA"/>
    <s v="cuchilla"/>
    <s v="sin"/>
    <s v="protector"/>
    <m/>
    <m/>
    <m/>
    <m/>
    <m/>
    <m/>
    <x v="2"/>
    <s v="100"/>
    <s v="COORMTTO"/>
    <s v="INCO"/>
    <s v="MECE"/>
    <s v="98503885"/>
    <s v="NCACPRODZENU"/>
    <s v="IZ10-LSC1-EMB"/>
    <s v="B"/>
    <s v=""/>
    <s v=""/>
    <s v=""/>
    <s v=""/>
    <s v="IZLMORTIZ"/>
    <s v="06:16:55"/>
    <s v="505003051"/>
    <s v="0"/>
    <s v=""/>
    <s v=""/>
    <s v=""/>
    <s v="IZ10"/>
    <s v="Z3"/>
    <s v=""/>
    <s v="00:00:00"/>
    <s v="01:24:00"/>
    <s v=""/>
    <s v=""/>
    <s v=""/>
    <s v=""/>
    <s v="01:24:00"/>
    <s v=""/>
    <s v=""/>
    <s v="AAIZ"/>
    <s v=""/>
    <s v=""/>
    <s v="CO"/>
    <s v=""/>
    <s v="PRODUCTIVOS"/>
    <s v="01:32:48"/>
    <s v=""/>
    <s v="000019045036"/>
    <s v="X"/>
    <s v=""/>
    <s v="IZ10"/>
    <s v=""/>
    <s v="000000"/>
    <s v="GNCH"/>
    <s v="10724165"/>
    <s v=""/>
    <s v=""/>
    <s v=""/>
    <s v="00:00:00"/>
    <s v=""/>
    <s v=""/>
    <s v="X"/>
    <s v=""/>
    <s v="01:32:48"/>
    <s v="PROPASOL S.A.S"/>
    <s v="QM001202290988"/>
    <s v=""/>
    <s v=""/>
    <s v=""/>
    <s v=""/>
    <s v=""/>
    <s v="EMBUTIDO SALCHICHON"/>
    <s v=""/>
    <s v=""/>
    <s v=""/>
    <s v=""/>
    <s v="06:16:54"/>
    <s v="MNC540A"/>
    <s v=""/>
    <s v=""/>
    <s v=""/>
    <s v=""/>
    <s v="IZ10"/>
    <s v="Tv. 93 #53-32, Bogotá"/>
    <s v="01:32:48"/>
    <s v="(1)3004621"/>
    <s v=""/>
    <s v="000"/>
    <s v="000"/>
    <s v="000"/>
    <s v=""/>
    <s v=""/>
    <s v=""/>
    <s v=""/>
    <s v=""/>
    <s v=""/>
    <s v=""/>
    <s v="H"/>
    <s v="IZ10"/>
    <s v="20388176"/>
    <d v="2022-05-14T00:00:00"/>
    <d v="2022-05-16T00:00:00"/>
    <d v="2022-05-16T00:00:00"/>
    <m/>
    <d v="2022-05-14T00:00:00"/>
    <m/>
    <m/>
    <d v="2022-05-14T00:00:00"/>
    <m/>
    <d v="2022-05-14T00:00:00"/>
    <d v="2022-05-14T00:00:00"/>
    <n v="0"/>
  </r>
  <r>
    <s v="IZ10"/>
    <s v="ZA"/>
    <s v="1202298601"/>
    <s v="EJE"/>
    <x v="1"/>
    <x v="24"/>
    <s v="EJE FRACTURADO"/>
    <s v="REVIENTE"/>
    <s v="DE"/>
    <s v="EJE"/>
    <m/>
    <m/>
    <m/>
    <m/>
    <m/>
    <m/>
    <x v="2"/>
    <s v="100"/>
    <s v="JEFEMTTO"/>
    <s v="DUPL"/>
    <s v="MECE ORAS"/>
    <s v="IZJCHIGUITA"/>
    <s v="IZDMONTOYAH"/>
    <s v="IZ10-LSC1-EMB"/>
    <s v="B"/>
    <s v=""/>
    <s v=""/>
    <s v="105748887"/>
    <s v=""/>
    <s v="IZEMCARVAJAL"/>
    <s v="16:23:52"/>
    <s v="505003051"/>
    <s v="0"/>
    <s v=""/>
    <s v=""/>
    <s v=""/>
    <s v="IZ10"/>
    <s v="Z3"/>
    <s v=""/>
    <s v="00:00:00"/>
    <s v="01:20:48"/>
    <s v=""/>
    <s v=""/>
    <s v=""/>
    <s v=""/>
    <s v="16:23:51"/>
    <s v=""/>
    <s v=""/>
    <s v="AAIZ"/>
    <s v=""/>
    <s v=""/>
    <s v="CO"/>
    <s v=""/>
    <s v="PRODUCTIVOS"/>
    <s v="02:10:22"/>
    <s v=""/>
    <s v="000019135497"/>
    <s v="X"/>
    <s v=""/>
    <s v="IZ10"/>
    <s v=""/>
    <s v="000000"/>
    <s v="GNCH"/>
    <s v="10724165"/>
    <s v=""/>
    <s v=""/>
    <s v=""/>
    <s v="00:00:00"/>
    <s v=""/>
    <s v=""/>
    <s v="X"/>
    <s v=""/>
    <s v="02:06:48"/>
    <s v="PROPASOL S.A.S"/>
    <s v="QM001202298601"/>
    <s v=""/>
    <s v=""/>
    <s v=""/>
    <s v=""/>
    <s v=""/>
    <s v="EMBUTIDO SALCHICHON"/>
    <s v=""/>
    <s v=""/>
    <s v=""/>
    <s v=""/>
    <s v="16:23:52"/>
    <s v="MNC540A"/>
    <s v=""/>
    <s v=""/>
    <s v=""/>
    <s v=""/>
    <s v="IZ10"/>
    <s v="Tv. 93 #53-32, Bogotá"/>
    <s v="02:06:48"/>
    <s v="(1)3004621"/>
    <s v=""/>
    <s v="000"/>
    <s v="000"/>
    <s v="000"/>
    <s v=""/>
    <s v=""/>
    <s v=""/>
    <s v=""/>
    <s v=""/>
    <s v=""/>
    <s v=""/>
    <s v="H"/>
    <s v="IZ10"/>
    <s v="20388176"/>
    <d v="2022-06-01T00:00:00"/>
    <d v="2022-06-03T00:00:00"/>
    <d v="2022-06-03T00:00:00"/>
    <m/>
    <d v="2022-06-03T00:00:00"/>
    <m/>
    <m/>
    <d v="2022-06-01T00:00:00"/>
    <m/>
    <d v="2022-06-01T00:00:00"/>
    <d v="2022-06-01T00:00:00"/>
    <n v="0"/>
  </r>
  <r>
    <s v="IZ10"/>
    <s v="ZA"/>
    <s v="1202283612"/>
    <s v="CADENA DE TRANSPORTADOR"/>
    <x v="5"/>
    <x v="25"/>
    <s v="CADENA DE TRANSPORTADOR FRACTURADA"/>
    <s v="REVIENTE"/>
    <s v="DE"/>
    <s v="CADENA"/>
    <s v="TRANSPORTADORA"/>
    <m/>
    <m/>
    <m/>
    <m/>
    <m/>
    <x v="5"/>
    <s v="100"/>
    <s v="MECANINT"/>
    <s v="OK"/>
    <s v="MECE ORAS"/>
    <s v="IZJERAMIREZ"/>
    <s v="IZAFBEDOYA"/>
    <s v="IZ10-LSA1-FOR"/>
    <s v="B"/>
    <s v=""/>
    <s v=""/>
    <s v="105684469"/>
    <s v=""/>
    <s v="IZLMORTIZ"/>
    <s v="10:04:17"/>
    <s v="505003047"/>
    <s v="0"/>
    <s v=""/>
    <s v=""/>
    <s v=""/>
    <s v="IZ10"/>
    <s v="Z3"/>
    <s v=""/>
    <s v="18:30:00"/>
    <s v="11:10:27"/>
    <s v=""/>
    <s v=""/>
    <s v=""/>
    <s v=""/>
    <s v="10:04:16"/>
    <s v=""/>
    <s v=""/>
    <s v="AAIZ"/>
    <s v=""/>
    <s v=""/>
    <s v="CO"/>
    <s v=""/>
    <s v="PRODUCTIVOS"/>
    <s v="11:22:38"/>
    <s v=""/>
    <s v="000018947902"/>
    <s v="X"/>
    <s v=""/>
    <s v="IZ10"/>
    <s v=""/>
    <s v="000000"/>
    <s v="GNCH"/>
    <s v="10713765"/>
    <s v=""/>
    <s v=""/>
    <s v=""/>
    <s v="00:00:00"/>
    <s v=""/>
    <s v=""/>
    <s v="X"/>
    <s v=""/>
    <s v="11:21:27"/>
    <s v="Juan Neustadtel"/>
    <s v="QM001202283612"/>
    <s v=""/>
    <s v=""/>
    <s v=""/>
    <s v=""/>
    <s v=""/>
    <s v="FORMADO"/>
    <s v=""/>
    <s v=""/>
    <s v=""/>
    <s v=""/>
    <s v="10:04:17"/>
    <s v="MNC490A"/>
    <s v=""/>
    <s v=""/>
    <s v=""/>
    <s v=""/>
    <s v="IZ10"/>
    <s v="Cra 48#48 Sur--75, Envigado"/>
    <s v="11:21:27"/>
    <s v="5405380 108"/>
    <s v=""/>
    <s v="000"/>
    <s v="000"/>
    <s v="000"/>
    <s v=""/>
    <s v=""/>
    <s v=""/>
    <s v=""/>
    <s v=""/>
    <s v=""/>
    <s v=""/>
    <s v="H"/>
    <s v="IZ10"/>
    <s v="20388054"/>
    <d v="2022-04-27T00:00:00"/>
    <d v="2022-06-11T00:00:00"/>
    <d v="2022-06-11T00:00:00"/>
    <d v="2022-05-06T00:00:00"/>
    <d v="2022-06-11T00:00:00"/>
    <m/>
    <m/>
    <d v="2022-04-27T00:00:00"/>
    <m/>
    <d v="2022-04-27T00:00:00"/>
    <d v="2022-04-27T00:00:00"/>
    <n v="223.33"/>
  </r>
  <r>
    <s v="IZ10"/>
    <s v="ZA"/>
    <s v="1202304354"/>
    <s v="BANDA DE SALIDA"/>
    <x v="8"/>
    <x v="26"/>
    <s v="BANDA DE SALIDA DESAJUSTADA"/>
    <s v="BANDA"/>
    <s v="DE"/>
    <s v="SALIDA"/>
    <s v="se"/>
    <s v="CORRE"/>
    <s v="HACIA"/>
    <s v="UN"/>
    <s v="LADO"/>
    <m/>
    <x v="4"/>
    <s v="100"/>
    <s v="MECANINT"/>
    <s v="OK"/>
    <s v="MECE MERE ORAS"/>
    <s v="IZJJCORREA"/>
    <s v="IZJJCORREA"/>
    <s v="IZ10-LJA1-EMP-EMP2"/>
    <s v="A"/>
    <s v=""/>
    <s v=""/>
    <s v="105767772"/>
    <s v=""/>
    <s v="IZEAVENDANO"/>
    <s v="06:42:02"/>
    <s v="505002465"/>
    <s v="0"/>
    <s v=""/>
    <s v=""/>
    <s v=""/>
    <s v="IZ10"/>
    <s v="Z3"/>
    <s v=""/>
    <s v="11:40:00"/>
    <s v="10:00:00"/>
    <s v=""/>
    <s v=""/>
    <s v=""/>
    <s v=""/>
    <s v="12:14:02"/>
    <s v=""/>
    <s v=""/>
    <s v="AAIZ"/>
    <s v=""/>
    <s v=""/>
    <s v="CO"/>
    <s v=""/>
    <s v="PRODUCTIVOS"/>
    <s v="14:01:45"/>
    <s v=""/>
    <s v="000019208183"/>
    <s v="X"/>
    <s v=""/>
    <s v="IZ10"/>
    <s v=""/>
    <s v="000000"/>
    <s v="GNCH"/>
    <s v="10723465"/>
    <s v=""/>
    <s v=""/>
    <s v=""/>
    <s v="00:00:00"/>
    <s v=""/>
    <s v=""/>
    <s v="X"/>
    <s v=""/>
    <s v="13:58:35"/>
    <s v="Juan Nustadtel"/>
    <s v="QM001202304354"/>
    <s v=""/>
    <s v=""/>
    <s v=""/>
    <s v=""/>
    <s v=""/>
    <s v="EMPAQUE RIGIDO"/>
    <s v="ENVIGADO"/>
    <s v=""/>
    <s v=""/>
    <s v=""/>
    <s v="12:14:03"/>
    <s v="MNC550A"/>
    <s v=""/>
    <s v=""/>
    <s v=""/>
    <s v=""/>
    <s v="IZ10"/>
    <s v="Cra 48#48 Sur-75 (Juan Neustadtel)"/>
    <s v="13:58:35"/>
    <s v="5405380"/>
    <s v=""/>
    <s v="000"/>
    <s v="000"/>
    <s v="000"/>
    <s v=""/>
    <s v=""/>
    <s v=""/>
    <s v=""/>
    <s v=""/>
    <s v=""/>
    <s v=""/>
    <s v="H"/>
    <s v="IZ10"/>
    <s v="20183406"/>
    <d v="2022-06-13T00:00:00"/>
    <d v="2022-06-14T00:00:00"/>
    <d v="2022-06-23T00:00:00"/>
    <d v="2022-06-13T00:00:00"/>
    <d v="2022-06-14T00:00:00"/>
    <m/>
    <m/>
    <d v="2022-06-13T00:00:00"/>
    <m/>
    <d v="2022-06-13T00:00:00"/>
    <d v="2022-06-13T00:00:00"/>
    <n v="1.67"/>
  </r>
  <r>
    <s v="IZ10"/>
    <s v="ZA"/>
    <s v="1202304709"/>
    <s v="CUCHILLA TRANSVERSAL"/>
    <x v="17"/>
    <x v="27"/>
    <s v="CUCHILLA TRANSVERSAL DESAFILADA"/>
    <s v="cuchilla"/>
    <s v="#"/>
    <n v="2"/>
    <s v="NO"/>
    <s v="CORTA"/>
    <s v="-"/>
    <s v="SONIDO"/>
    <s v="EXTRAÑO"/>
    <m/>
    <x v="3"/>
    <s v="100"/>
    <s v="MECANINT"/>
    <s v="OK"/>
    <s v="MECE MERE ORAS"/>
    <s v="IZNARENAS"/>
    <s v="IZNARENAS"/>
    <s v="IZ10-LSA1-EMP"/>
    <s v="B"/>
    <s v=""/>
    <s v=""/>
    <s v="105769146"/>
    <s v=""/>
    <s v="IZEMCARVAJAL"/>
    <s v="17:02:33"/>
    <s v="505002491"/>
    <s v="0"/>
    <s v=""/>
    <s v=""/>
    <s v=""/>
    <s v="IZ10"/>
    <s v="Z3"/>
    <s v=""/>
    <s v="07:30:00"/>
    <s v="06:30:00"/>
    <s v=""/>
    <s v=""/>
    <s v=""/>
    <s v=""/>
    <s v="13:44:20"/>
    <s v=""/>
    <s v=""/>
    <s v="AAIZ"/>
    <s v=""/>
    <s v=""/>
    <s v="CO"/>
    <s v=""/>
    <s v="PRODUCTIVOS"/>
    <s v="08:29:01"/>
    <s v=""/>
    <s v="000019212281"/>
    <s v="X"/>
    <s v=""/>
    <s v="IZ10"/>
    <s v=""/>
    <s v="000000"/>
    <s v="GNCH"/>
    <s v="10720065"/>
    <s v=""/>
    <s v=""/>
    <s v=""/>
    <s v="00:00:00"/>
    <s v=""/>
    <s v=""/>
    <s v="X"/>
    <s v=""/>
    <s v="08:27:20"/>
    <s v=""/>
    <s v="QM001202304709"/>
    <s v=""/>
    <s v=""/>
    <s v=""/>
    <s v=""/>
    <s v=""/>
    <s v="EMPAQUE"/>
    <s v=""/>
    <s v=""/>
    <s v=""/>
    <s v=""/>
    <s v="13:44:21"/>
    <s v="MNC525A"/>
    <s v=""/>
    <s v=""/>
    <s v=""/>
    <s v=""/>
    <s v="IZ10"/>
    <s v=""/>
    <s v="08:27:20"/>
    <s v=""/>
    <s v=""/>
    <s v="000"/>
    <s v="000"/>
    <s v="000"/>
    <s v=""/>
    <s v=""/>
    <s v=""/>
    <s v=""/>
    <s v=""/>
    <s v=""/>
    <s v=""/>
    <s v="H"/>
    <s v="IZ10"/>
    <s v="EMPA00039"/>
    <d v="2022-06-14T00:00:00"/>
    <d v="2022-06-14T00:00:00"/>
    <d v="2022-06-28T00:00:00"/>
    <d v="2022-06-14T00:00:00"/>
    <d v="2022-06-14T00:00:00"/>
    <m/>
    <m/>
    <d v="2022-06-14T00:00:00"/>
    <m/>
    <d v="2022-06-14T00:00:00"/>
    <d v="2022-06-14T00:00:00"/>
    <n v="1"/>
  </r>
  <r>
    <s v="IZ10"/>
    <s v="ZA"/>
    <s v="1202306058"/>
    <s v="PLANCHA DE SELLADO"/>
    <x v="11"/>
    <x v="13"/>
    <s v="PLANCHA DE SELLADO SIN VACÍO"/>
    <s v="DEFICIENCIA"/>
    <s v="DE"/>
    <s v="VACIO"/>
    <m/>
    <m/>
    <m/>
    <m/>
    <m/>
    <m/>
    <x v="4"/>
    <s v="100"/>
    <s v="COORMTTO"/>
    <s v="OK"/>
    <s v="MECE MERE ORAS"/>
    <s v="IZWJJIMENEZ"/>
    <s v="IZWJJIMENEZ"/>
    <s v="IZ10-LJA1-EMP-EMP2"/>
    <s v="A"/>
    <s v=""/>
    <s v=""/>
    <s v="105773285"/>
    <s v=""/>
    <s v="IZLMORTIZ"/>
    <s v="03:05:34"/>
    <s v="505002465"/>
    <s v="0"/>
    <s v=""/>
    <s v=""/>
    <s v=""/>
    <s v="IZ10"/>
    <s v="Z3"/>
    <s v=""/>
    <s v="22:00:00"/>
    <s v="19:00:00"/>
    <s v=""/>
    <s v=""/>
    <s v=""/>
    <s v=""/>
    <s v="19:00:00"/>
    <s v=""/>
    <s v=""/>
    <s v="AAIZ"/>
    <s v=""/>
    <s v=""/>
    <s v="CO"/>
    <s v=""/>
    <s v="PRODUCTIVOS"/>
    <s v="20:28:33"/>
    <s v=""/>
    <s v="000019229567"/>
    <s v="X"/>
    <s v=""/>
    <s v="IZ10"/>
    <s v=""/>
    <s v="000000"/>
    <s v="GNCH"/>
    <s v="10723465"/>
    <s v=""/>
    <s v=""/>
    <s v=""/>
    <s v="00:00:00"/>
    <s v=""/>
    <s v=""/>
    <s v="X"/>
    <s v=""/>
    <s v="20:27:03"/>
    <s v="Juan Nustadtel"/>
    <s v="QM001202306058"/>
    <s v=""/>
    <s v=""/>
    <s v=""/>
    <s v=""/>
    <s v=""/>
    <s v="EMPAQUE RIGIDO"/>
    <s v="ENVIGADO"/>
    <s v=""/>
    <s v=""/>
    <s v=""/>
    <s v="03:05:33"/>
    <s v="MNC550A"/>
    <s v=""/>
    <s v=""/>
    <s v=""/>
    <s v=""/>
    <s v="IZ10"/>
    <s v="Cra 48#48 Sur-75 (Juan Neustadtel)"/>
    <s v="20:27:03"/>
    <s v="5405380"/>
    <s v=""/>
    <s v="000"/>
    <s v="000"/>
    <s v="000"/>
    <s v=""/>
    <s v=""/>
    <s v=""/>
    <s v=""/>
    <s v=""/>
    <s v=""/>
    <s v=""/>
    <s v="H"/>
    <s v="IZ10"/>
    <s v="20183406"/>
    <d v="2022-06-16T00:00:00"/>
    <d v="2023-04-27T00:00:00"/>
    <d v="2023-04-27T00:00:00"/>
    <d v="2022-06-16T00:00:00"/>
    <d v="2022-06-16T00:00:00"/>
    <m/>
    <m/>
    <d v="2022-06-16T00:00:00"/>
    <m/>
    <d v="2022-06-16T00:00:00"/>
    <d v="2022-06-16T00:00:00"/>
    <n v="3"/>
  </r>
  <r>
    <s v="IZ10"/>
    <s v="ZA"/>
    <s v="1202305933"/>
    <s v="ACOPLE TENSOR DE BANDA DE SALIDA"/>
    <x v="18"/>
    <x v="28"/>
    <s v="ACOPLE TENSOR DE BANDA DE SALIDA DESACOPLADO"/>
    <s v="TENSOR"/>
    <s v="DE"/>
    <s v="BANDA"/>
    <s v="TRANFERENCIA"/>
    <s v="SALE"/>
    <s v="ACOPLE"/>
    <m/>
    <m/>
    <m/>
    <x v="4"/>
    <s v="100"/>
    <s v="MECANINT"/>
    <s v="OK"/>
    <s v="MECE ORAS"/>
    <s v="IZJJCORREA"/>
    <s v="IZJJCORREA"/>
    <s v="IZ10-LJA1-EMP-EMP2"/>
    <s v="A"/>
    <s v=""/>
    <s v=""/>
    <s v="105774265"/>
    <s v=""/>
    <s v="IZEMCARVAJAL"/>
    <s v="21:30:30"/>
    <s v="505002465"/>
    <s v="0"/>
    <s v=""/>
    <s v=""/>
    <s v=""/>
    <s v="IZ10"/>
    <s v="Z3"/>
    <s v=""/>
    <s v="09:30:00"/>
    <s v="08:40:00"/>
    <s v=""/>
    <s v=""/>
    <s v=""/>
    <s v=""/>
    <s v="21:30:29"/>
    <s v=""/>
    <s v=""/>
    <s v="AAIZ"/>
    <s v=""/>
    <s v=""/>
    <s v="CO"/>
    <s v=""/>
    <s v="PRODUCTIVOS"/>
    <s v="13:28:34"/>
    <s v=""/>
    <s v="000019227125"/>
    <s v="X"/>
    <s v=""/>
    <s v="IZ10"/>
    <s v=""/>
    <s v="000000"/>
    <s v="GNCH"/>
    <s v="10723465"/>
    <s v=""/>
    <s v=""/>
    <s v=""/>
    <s v="00:00:00"/>
    <s v=""/>
    <s v=""/>
    <s v="X"/>
    <s v=""/>
    <s v="13:16:25"/>
    <s v="Juan Nustadtel"/>
    <s v="QM001202305933"/>
    <s v=""/>
    <s v=""/>
    <s v=""/>
    <s v=""/>
    <s v=""/>
    <s v="EMPAQUE RIGIDO"/>
    <s v="ENVIGADO"/>
    <s v=""/>
    <s v=""/>
    <s v=""/>
    <s v="21:30:30"/>
    <s v="MNC550A"/>
    <s v=""/>
    <s v=""/>
    <s v=""/>
    <s v=""/>
    <s v="IZ10"/>
    <s v="Cra 48#48 Sur-75 (Juan Neustadtel)"/>
    <s v="13:16:25"/>
    <s v="5405380"/>
    <s v=""/>
    <s v="000"/>
    <s v="000"/>
    <s v="000"/>
    <s v=""/>
    <s v=""/>
    <s v=""/>
    <s v=""/>
    <s v=""/>
    <s v=""/>
    <s v=""/>
    <s v="H"/>
    <s v="IZ10"/>
    <s v="20183406"/>
    <d v="2022-06-16T00:00:00"/>
    <d v="2022-06-17T00:00:00"/>
    <d v="2022-06-17T00:00:00"/>
    <d v="2022-06-16T00:00:00"/>
    <d v="2022-06-17T00:00:00"/>
    <m/>
    <m/>
    <d v="2022-06-16T00:00:00"/>
    <m/>
    <d v="2022-06-16T00:00:00"/>
    <d v="2022-06-16T00:00:00"/>
    <n v="0.83"/>
  </r>
  <r>
    <s v="IZ10"/>
    <s v="ZA"/>
    <s v="1202306337"/>
    <s v="CUCHILLA TRANSVERSAL"/>
    <x v="17"/>
    <x v="27"/>
    <s v="CUCHILLA TRANSVERSAL DESAFILADA"/>
    <s v="Cuchillas"/>
    <s v="transversales"/>
    <s v="NO"/>
    <s v="CORTAN"/>
    <m/>
    <m/>
    <m/>
    <m/>
    <m/>
    <x v="3"/>
    <s v="100"/>
    <s v="MECANINT"/>
    <s v="OK"/>
    <s v="MECE ORAS"/>
    <s v="IZPAZAPATA"/>
    <s v="IZPAZAPATA"/>
    <s v="IZ10-LSA1-EMP"/>
    <s v="B"/>
    <s v=""/>
    <s v=""/>
    <s v="105774623"/>
    <s v=""/>
    <s v="IZLMORTIZ"/>
    <s v="12:19:42"/>
    <s v="505002491"/>
    <s v="0"/>
    <s v=""/>
    <s v=""/>
    <s v=""/>
    <s v="IZ10"/>
    <s v="Z3"/>
    <s v=""/>
    <s v="09:25:00"/>
    <s v="08:45:00"/>
    <s v=""/>
    <s v=""/>
    <s v=""/>
    <s v=""/>
    <s v="12:19:41"/>
    <s v=""/>
    <s v=""/>
    <s v="AAIZ"/>
    <s v=""/>
    <s v=""/>
    <s v="CO"/>
    <s v=""/>
    <s v="PRODUCTIVOS"/>
    <s v="12:02:58"/>
    <s v=""/>
    <s v="000019233346"/>
    <s v="X"/>
    <s v=""/>
    <s v="IZ10"/>
    <s v=""/>
    <s v="000000"/>
    <s v="GNCH"/>
    <s v="10720065"/>
    <s v=""/>
    <s v=""/>
    <s v=""/>
    <s v="00:00:00"/>
    <s v=""/>
    <s v=""/>
    <s v="X"/>
    <s v=""/>
    <s v="12:01:12"/>
    <s v=""/>
    <s v="QM001202306337"/>
    <s v=""/>
    <s v=""/>
    <s v=""/>
    <s v=""/>
    <s v=""/>
    <s v="EMPAQUE"/>
    <s v=""/>
    <s v=""/>
    <s v=""/>
    <s v=""/>
    <s v="12:19:42"/>
    <s v="MNC525A"/>
    <s v=""/>
    <s v=""/>
    <s v=""/>
    <s v=""/>
    <s v="IZ10"/>
    <s v=""/>
    <s v="12:01:12"/>
    <s v=""/>
    <s v=""/>
    <s v="000"/>
    <s v="000"/>
    <s v="000"/>
    <s v=""/>
    <s v=""/>
    <s v=""/>
    <s v=""/>
    <s v=""/>
    <s v=""/>
    <s v=""/>
    <s v="H"/>
    <s v="IZ10"/>
    <s v="EMPA00039"/>
    <d v="2022-06-17T00:00:00"/>
    <d v="2022-06-17T00:00:00"/>
    <d v="2022-06-17T00:00:00"/>
    <d v="2022-06-17T00:00:00"/>
    <d v="2022-06-17T00:00:00"/>
    <m/>
    <m/>
    <d v="2022-06-17T00:00:00"/>
    <m/>
    <d v="2022-06-17T00:00:00"/>
    <d v="2022-06-17T00:00:00"/>
    <n v="0.67"/>
  </r>
  <r>
    <s v="IZ10"/>
    <s v="ZA"/>
    <s v="1202306533"/>
    <s v="TORNILLO DE TUBO DE LLENADO"/>
    <x v="1"/>
    <x v="29"/>
    <s v="TORNILLO DE TUBO DE LLENADO FRACTURADO"/>
    <s v="TORNILLO"/>
    <s v="REVENTADO"/>
    <s v="TUBO"/>
    <s v="DE"/>
    <s v="LLENADO"/>
    <m/>
    <m/>
    <m/>
    <m/>
    <x v="6"/>
    <s v="100"/>
    <s v="COORMTTO"/>
    <s v="RECH"/>
    <s v="MECE"/>
    <s v="IZHAGIRALDO"/>
    <s v="IZHAGIRALDO"/>
    <s v="IZ10-LSA1-FOR"/>
    <s v="B"/>
    <s v=""/>
    <s v=""/>
    <s v=""/>
    <s v=""/>
    <s v="IZEMCARVAJAL"/>
    <s v="21:45:46"/>
    <s v="505001603"/>
    <s v="0"/>
    <s v=""/>
    <s v=""/>
    <s v=""/>
    <s v="IZ10"/>
    <s v="Z3"/>
    <s v=""/>
    <s v="00:00:00"/>
    <s v="21:26:52"/>
    <s v=""/>
    <s v=""/>
    <s v=""/>
    <s v=""/>
    <s v="21:26:52"/>
    <s v=""/>
    <s v=""/>
    <s v="AAIZ"/>
    <s v=""/>
    <s v=""/>
    <s v="CO"/>
    <s v=""/>
    <s v="PRODUCTIVOS"/>
    <s v="02:23:32"/>
    <s v=""/>
    <s v="000019237080"/>
    <s v="X"/>
    <s v=""/>
    <s v="IZ10"/>
    <s v=""/>
    <s v="000000"/>
    <s v="GNCH"/>
    <s v="10713765"/>
    <s v=""/>
    <s v=""/>
    <s v=""/>
    <s v="00:00:00"/>
    <s v=""/>
    <s v=""/>
    <s v="X"/>
    <s v=""/>
    <s v="02:21:52"/>
    <s v=""/>
    <s v="QM001202306533"/>
    <s v=""/>
    <s v=""/>
    <s v=""/>
    <s v=""/>
    <s v=""/>
    <s v="FORMADO"/>
    <s v=""/>
    <s v=""/>
    <s v=""/>
    <s v=""/>
    <s v="21:45:45"/>
    <s v="MNC490A"/>
    <s v=""/>
    <s v=""/>
    <s v=""/>
    <s v=""/>
    <s v="IZ10"/>
    <s v=""/>
    <s v="02:21:52"/>
    <s v=""/>
    <s v=""/>
    <s v="000"/>
    <s v="000"/>
    <s v="000"/>
    <s v=""/>
    <s v=""/>
    <s v=""/>
    <s v=""/>
    <s v=""/>
    <s v=""/>
    <s v=""/>
    <s v="H"/>
    <s v="IZ10"/>
    <s v="FORM00002"/>
    <d v="2022-06-18T00:00:00"/>
    <d v="2022-06-18T00:00:00"/>
    <d v="2022-06-18T00:00:00"/>
    <m/>
    <d v="2022-06-17T00:00:00"/>
    <m/>
    <m/>
    <d v="2022-06-18T00:00:00"/>
    <m/>
    <d v="2022-06-18T00:00:00"/>
    <d v="2022-06-17T00:00:00"/>
    <n v="0"/>
  </r>
  <r>
    <s v="IZ10"/>
    <s v="ZA"/>
    <s v="1202307287"/>
    <s v="CARGADOR Y VIDEOJET"/>
    <x v="19"/>
    <x v="30"/>
    <s v="CARGADOR Y VIDEOJET DESINCRONIZADO"/>
    <s v="FALTA"/>
    <s v="SINCRONIZACION"/>
    <s v="CARGADOR"/>
    <s v="Y"/>
    <s v="VIDEOJET"/>
    <m/>
    <m/>
    <m/>
    <m/>
    <x v="4"/>
    <s v="100"/>
    <s v="COORMTTO"/>
    <s v="OK"/>
    <s v="MECE MERE ORAS"/>
    <s v="IZJJCORREA"/>
    <s v="IZJJCORREA"/>
    <s v="IZ10-LJA1-EMP-EMP2"/>
    <s v="A"/>
    <s v=""/>
    <s v=""/>
    <s v="105778636"/>
    <s v=""/>
    <s v="IZEAVENDANO"/>
    <s v="18:17:04"/>
    <s v="505002465"/>
    <s v="0"/>
    <s v=""/>
    <s v=""/>
    <s v=""/>
    <s v="IZ10"/>
    <s v="Z3"/>
    <s v=""/>
    <s v="09:40:00"/>
    <s v="06:40:00"/>
    <s v=""/>
    <s v=""/>
    <s v=""/>
    <s v=""/>
    <s v="12:55:07"/>
    <s v=""/>
    <s v=""/>
    <s v="AAIZ"/>
    <s v=""/>
    <s v=""/>
    <s v="CO"/>
    <s v=""/>
    <s v="PRODUCTIVOS"/>
    <s v="08:46:23"/>
    <s v=""/>
    <s v="000019242755"/>
    <s v="X"/>
    <s v=""/>
    <s v="IZ10"/>
    <s v=""/>
    <s v="000000"/>
    <s v="GNCH"/>
    <s v="10723465"/>
    <s v=""/>
    <s v=""/>
    <s v=""/>
    <s v="00:00:00"/>
    <s v=""/>
    <s v=""/>
    <s v="X"/>
    <s v=""/>
    <s v="08:44:32"/>
    <s v="Juan Nustadtel"/>
    <s v="QM001202307287"/>
    <s v=""/>
    <s v=""/>
    <s v=""/>
    <s v=""/>
    <s v=""/>
    <s v="EMPAQUE RIGIDO"/>
    <s v="ENVIGADO"/>
    <s v=""/>
    <s v=""/>
    <s v=""/>
    <s v="12:55:08"/>
    <s v="MNC550A"/>
    <s v=""/>
    <s v=""/>
    <s v=""/>
    <s v=""/>
    <s v="IZ10"/>
    <s v="Cra 48#48 Sur-75 (Juan Neustadtel)"/>
    <s v="08:44:32"/>
    <s v="5405380"/>
    <s v=""/>
    <s v="000"/>
    <s v="000"/>
    <s v="000"/>
    <s v=""/>
    <s v=""/>
    <s v=""/>
    <s v=""/>
    <s v=""/>
    <s v=""/>
    <s v=""/>
    <s v="H"/>
    <s v="IZ10"/>
    <s v="20183406"/>
    <d v="2022-06-21T00:00:00"/>
    <d v="2022-06-21T00:00:00"/>
    <d v="2022-07-09T00:00:00"/>
    <d v="2022-06-21T00:00:00"/>
    <d v="2022-06-21T00:00:00"/>
    <m/>
    <m/>
    <d v="2022-06-21T00:00:00"/>
    <m/>
    <d v="2022-06-21T00:00:00"/>
    <d v="2022-06-21T00:00:00"/>
    <n v="3"/>
  </r>
  <r>
    <s v="IZ10"/>
    <s v="ZA"/>
    <s v="1202300382"/>
    <s v="ACOPLE DE PLANCHA Y EJE"/>
    <x v="4"/>
    <x v="31"/>
    <s v="ACOPLE DE PLANCHA Y EJE SUELTOS"/>
    <s v="ACOPLE"/>
    <s v="ENTE"/>
    <s v="PLANCHAS"/>
    <s v="Y"/>
    <s v="EJE"/>
    <s v="SE"/>
    <s v="SOLTÓ"/>
    <m/>
    <m/>
    <x v="2"/>
    <s v="100"/>
    <s v="MECANINT"/>
    <s v="OK"/>
    <s v="MECE MERE ORAS"/>
    <s v="IZHAGIRALDO"/>
    <s v="IZHAGIRALDO"/>
    <s v="IZ10-LSC1-EMB"/>
    <s v="B"/>
    <s v=""/>
    <s v=""/>
    <s v="105755435"/>
    <s v=""/>
    <s v="IZEAVENDANO"/>
    <s v="14:14:55"/>
    <s v="505003051"/>
    <s v="0"/>
    <s v=""/>
    <s v=""/>
    <s v=""/>
    <s v="IZ10"/>
    <s v="Z3"/>
    <s v=""/>
    <s v="04:30:00"/>
    <s v="03:50:00"/>
    <s v=""/>
    <s v=""/>
    <s v=""/>
    <s v=""/>
    <s v="14:14:55"/>
    <s v=""/>
    <s v=""/>
    <s v="AAIZ"/>
    <s v=""/>
    <s v=""/>
    <s v="CO"/>
    <s v=""/>
    <s v="PRODUCTIVOS"/>
    <s v="04:53:53"/>
    <s v=""/>
    <s v="000019161457"/>
    <s v="X"/>
    <s v=""/>
    <s v="IZ10"/>
    <s v=""/>
    <s v="000000"/>
    <s v="GNCH"/>
    <s v="10724165"/>
    <s v=""/>
    <s v=""/>
    <s v=""/>
    <s v="00:00:00"/>
    <s v=""/>
    <s v=""/>
    <s v="X"/>
    <s v=""/>
    <s v="04:51:49"/>
    <s v="PROPASOL S.A.S"/>
    <s v="QM001202300382"/>
    <s v=""/>
    <s v=""/>
    <s v=""/>
    <s v=""/>
    <s v=""/>
    <s v="EMBUTIDO SALCHICHON"/>
    <s v=""/>
    <s v=""/>
    <s v=""/>
    <s v=""/>
    <s v="14:14:55"/>
    <s v="MNC540A"/>
    <s v=""/>
    <s v=""/>
    <s v=""/>
    <s v=""/>
    <s v="IZ10"/>
    <s v="Tv. 93 #53-32, Bogotá"/>
    <s v="04:51:49"/>
    <s v="(1)3004621"/>
    <s v=""/>
    <s v="000"/>
    <s v="000"/>
    <s v="000"/>
    <s v=""/>
    <s v=""/>
    <s v=""/>
    <s v=""/>
    <s v=""/>
    <s v=""/>
    <s v=""/>
    <s v="H"/>
    <s v="IZ10"/>
    <s v="20388176"/>
    <d v="2022-06-04T00:00:00"/>
    <d v="2022-06-25T00:00:00"/>
    <d v="2022-06-25T00:00:00"/>
    <d v="2022-06-04T00:00:00"/>
    <d v="2022-06-25T00:00:00"/>
    <m/>
    <m/>
    <d v="2022-06-04T00:00:00"/>
    <m/>
    <d v="2022-06-04T00:00:00"/>
    <d v="2022-06-04T00:00:00"/>
    <n v="0.67"/>
  </r>
  <r>
    <s v="IZ10"/>
    <s v="ZA"/>
    <s v="1202312402"/>
    <s v="CABEZAL N°2 DE VIDEO JET"/>
    <x v="20"/>
    <x v="32"/>
    <s v="CABEZAL N°2 DE VIDEO JET DESACTIVADO"/>
    <s v="CABEZAL"/>
    <s v="N°"/>
    <n v="2"/>
    <s v="DESACTIVADO"/>
    <s v="VIDEO"/>
    <s v="JET"/>
    <m/>
    <m/>
    <m/>
    <x v="4"/>
    <s v="100"/>
    <s v="COORMTTO"/>
    <s v="DUPL"/>
    <s v="MECE"/>
    <s v="IZJJCORREA"/>
    <s v="IZJJCORREA"/>
    <s v="IZ10-LJA1-EMP-EMP2"/>
    <s v="A"/>
    <s v=""/>
    <s v=""/>
    <s v=""/>
    <s v=""/>
    <s v="IZCAPIEDRAHI"/>
    <s v="05:46:05"/>
    <s v="505002465"/>
    <s v="0"/>
    <s v=""/>
    <s v=""/>
    <s v=""/>
    <s v="IZ10"/>
    <s v="Z3"/>
    <s v=""/>
    <s v="00:00:00"/>
    <s v="06:00:00"/>
    <s v=""/>
    <s v=""/>
    <s v=""/>
    <s v=""/>
    <s v="06:00:00"/>
    <s v=""/>
    <s v=""/>
    <s v="AAIZ"/>
    <s v=""/>
    <s v=""/>
    <s v="CO"/>
    <s v=""/>
    <s v="PRODUCTIVOS"/>
    <s v="11:43:36"/>
    <s v=""/>
    <s v="000019305935"/>
    <s v="X"/>
    <s v=""/>
    <s v="IZ10"/>
    <s v=""/>
    <s v="000000"/>
    <s v="GNCH"/>
    <s v="10723465"/>
    <s v=""/>
    <s v=""/>
    <s v=""/>
    <s v="00:00:00"/>
    <s v=""/>
    <s v=""/>
    <s v="X"/>
    <s v=""/>
    <s v="11:41:03"/>
    <s v="Juan Nustadtel"/>
    <s v="QM001202312402"/>
    <s v=""/>
    <s v=""/>
    <s v=""/>
    <s v=""/>
    <s v=""/>
    <s v="EMPAQUE RIGIDO"/>
    <s v="ENVIGADO"/>
    <s v=""/>
    <s v=""/>
    <s v=""/>
    <s v="05:46:04"/>
    <s v="MNC550A"/>
    <s v=""/>
    <s v=""/>
    <s v=""/>
    <s v=""/>
    <s v="IZ10"/>
    <s v="Cra 48#48 Sur-75 (Juan Neustadtel)"/>
    <s v="11:41:03"/>
    <s v="5405380"/>
    <s v=""/>
    <s v="000"/>
    <s v="000"/>
    <s v="000"/>
    <s v=""/>
    <s v=""/>
    <s v=""/>
    <s v=""/>
    <s v=""/>
    <s v=""/>
    <s v=""/>
    <s v="H"/>
    <s v="IZ10"/>
    <s v="20183406"/>
    <d v="2022-07-03T00:00:00"/>
    <d v="2022-07-05T00:00:00"/>
    <d v="2022-07-05T00:00:00"/>
    <m/>
    <d v="2022-07-03T00:00:00"/>
    <m/>
    <m/>
    <d v="2022-07-03T00:00:00"/>
    <m/>
    <d v="2022-07-03T00:00:00"/>
    <d v="2022-07-03T00:00:00"/>
    <n v="0"/>
  </r>
  <r>
    <s v="IZ10"/>
    <s v="ZA"/>
    <s v="1202307152"/>
    <s v="EJE DE BOMBA"/>
    <x v="1"/>
    <x v="33"/>
    <s v="EJE DE BOMBA FRACTURADO"/>
    <s v="EJE"/>
    <s v="REVENTADO"/>
    <s v="EN"/>
    <s v="BOMBA"/>
    <m/>
    <m/>
    <m/>
    <m/>
    <m/>
    <x v="8"/>
    <s v="100"/>
    <s v="MECANINT"/>
    <s v="INCO"/>
    <s v="MECE MERE ORAS"/>
    <s v="IZHAGIRALDO"/>
    <s v="IZHAGIRALDO"/>
    <s v="IZ10-LSA1-FOR"/>
    <s v="B"/>
    <s v=""/>
    <s v=""/>
    <s v="105778511"/>
    <s v=""/>
    <s v="IZEMCARVAJAL"/>
    <s v="16:37:21"/>
    <s v="505001267"/>
    <s v="0"/>
    <s v=""/>
    <s v=""/>
    <s v=""/>
    <s v="IZ10"/>
    <s v="Z3"/>
    <s v=""/>
    <s v="06:30:00"/>
    <s v="22:00:00"/>
    <s v=""/>
    <s v=""/>
    <s v=""/>
    <s v=""/>
    <s v="16:37:20"/>
    <s v=""/>
    <s v=""/>
    <s v="AAIZ"/>
    <s v=""/>
    <s v=""/>
    <s v="CO"/>
    <s v=""/>
    <s v="PRODUCTIVOS"/>
    <s v="23:58:07"/>
    <s v=""/>
    <s v="000019241647"/>
    <s v="X"/>
    <s v=""/>
    <s v="IZ10"/>
    <s v=""/>
    <s v="000000"/>
    <s v="GNCH"/>
    <s v="10713765"/>
    <s v=""/>
    <s v=""/>
    <s v=""/>
    <s v="00:00:00"/>
    <s v=""/>
    <s v=""/>
    <s v="X"/>
    <s v=""/>
    <s v="23:56:29"/>
    <s v=""/>
    <s v="QM001202307152"/>
    <s v=""/>
    <s v=""/>
    <s v=""/>
    <s v=""/>
    <s v=""/>
    <s v="FORMADO"/>
    <s v=""/>
    <s v=""/>
    <s v=""/>
    <s v=""/>
    <s v="16:37:21"/>
    <s v="MNC490A"/>
    <s v=""/>
    <s v=""/>
    <s v=""/>
    <s v=""/>
    <s v="IZ10"/>
    <s v=""/>
    <s v="23:56:29"/>
    <s v=""/>
    <s v=""/>
    <s v="000"/>
    <s v="000"/>
    <s v="000"/>
    <s v=""/>
    <s v=""/>
    <s v=""/>
    <s v=""/>
    <s v=""/>
    <s v=""/>
    <s v=""/>
    <s v="H"/>
    <s v="IZ10"/>
    <s v="FORM00001"/>
    <d v="2022-06-20T00:00:00"/>
    <d v="2022-07-06T00:00:00"/>
    <d v="2022-07-06T00:00:00"/>
    <d v="2022-06-21T00:00:00"/>
    <d v="2022-07-06T00:00:00"/>
    <m/>
    <m/>
    <d v="2022-06-20T00:00:00"/>
    <m/>
    <d v="2022-06-20T00:00:00"/>
    <d v="2022-06-20T00:00:00"/>
    <n v="8.5"/>
  </r>
  <r>
    <s v="IZ10"/>
    <s v="ZA"/>
    <s v="1202267303"/>
    <s v="PELÍCULA INFERIOR"/>
    <x v="8"/>
    <x v="34"/>
    <s v="PELÍCULA INFERIOR DESAJUSTADA"/>
    <s v="PELICULA"/>
    <s v="INFERIOR"/>
    <s v="NO"/>
    <s v="FORMA"/>
    <m/>
    <m/>
    <m/>
    <m/>
    <m/>
    <x v="4"/>
    <s v="100"/>
    <s v="MECANINT"/>
    <s v="OK"/>
    <s v="MECE ORAS"/>
    <s v="IZJJCORREA"/>
    <s v="IZJJCORREA"/>
    <s v="IZ10-LJA1-EMP-EMP2"/>
    <s v="A"/>
    <s v=""/>
    <s v=""/>
    <s v="105614025"/>
    <s v=""/>
    <s v="IZEAVENDANO"/>
    <s v="17:21:19"/>
    <s v="505002465"/>
    <s v="0"/>
    <s v=""/>
    <s v=""/>
    <s v=""/>
    <s v="IZ10"/>
    <s v="Z3"/>
    <s v=""/>
    <s v="07:07:00"/>
    <s v="06:07:00"/>
    <s v=""/>
    <s v=""/>
    <s v=""/>
    <s v=""/>
    <s v="17:21:18"/>
    <s v=""/>
    <s v=""/>
    <s v="AAIZ"/>
    <s v=""/>
    <s v=""/>
    <s v="CO"/>
    <s v=""/>
    <s v="PRODUCTIVOS"/>
    <s v="10:57:33"/>
    <s v=""/>
    <s v="000018747017"/>
    <s v="X"/>
    <s v=""/>
    <s v="IZ10"/>
    <s v=""/>
    <s v="000000"/>
    <s v="GNCH"/>
    <s v="10723465"/>
    <s v=""/>
    <s v=""/>
    <s v=""/>
    <s v="00:00:00"/>
    <s v=""/>
    <s v=""/>
    <s v="X"/>
    <s v=""/>
    <s v="10:56:38"/>
    <s v="Juan Nustadtel"/>
    <s v="QM001202267303"/>
    <s v=""/>
    <s v=""/>
    <s v=""/>
    <s v=""/>
    <s v=""/>
    <s v="EMPAQUE RIGIDO"/>
    <s v="ENVIGADO"/>
    <s v=""/>
    <s v=""/>
    <s v=""/>
    <s v="17:21:19"/>
    <s v="MNC550A"/>
    <s v=""/>
    <s v=""/>
    <s v=""/>
    <s v=""/>
    <s v="IZ10"/>
    <s v="Cra 48#48 Sur-75 (Juan Neustadtel)"/>
    <s v="10:56:38"/>
    <s v="5405380"/>
    <s v=""/>
    <s v="000"/>
    <s v="000"/>
    <s v="000"/>
    <s v=""/>
    <s v=""/>
    <s v=""/>
    <s v=""/>
    <s v=""/>
    <s v=""/>
    <s v=""/>
    <s v="H"/>
    <s v="IZ10"/>
    <s v="20183406"/>
    <d v="2022-03-17T00:00:00"/>
    <d v="2022-07-08T00:00:00"/>
    <d v="2022-07-08T00:00:00"/>
    <d v="2022-03-17T00:00:00"/>
    <d v="2022-07-08T00:00:00"/>
    <m/>
    <m/>
    <d v="2022-03-17T00:00:00"/>
    <m/>
    <d v="2022-03-17T00:00:00"/>
    <d v="2022-03-17T00:00:00"/>
    <n v="1"/>
  </r>
  <r>
    <s v="IZ10"/>
    <s v="ZA"/>
    <s v="1202311251"/>
    <s v="PLANCHA DE SELLADO"/>
    <x v="13"/>
    <x v="35"/>
    <s v="PLANCHA DE SELLADO ATASCADA"/>
    <s v="ERROR"/>
    <s v="PLACHA"/>
    <s v="PRECALENTAMIENT"/>
    <s v="INF"/>
    <s v="NO"/>
    <s v="SUBE"/>
    <m/>
    <m/>
    <m/>
    <x v="4"/>
    <s v="100"/>
    <s v="COORMTTO"/>
    <s v="OK"/>
    <s v="MECE MERE ORAS"/>
    <s v="IZJJCORREA"/>
    <s v="IZJJCORREA"/>
    <s v="IZ10-LJA1-EMP-EMP2"/>
    <s v="A"/>
    <s v=""/>
    <s v=""/>
    <s v="105807032"/>
    <s v=""/>
    <s v="IZEAVENDANO"/>
    <s v="20:29:41"/>
    <s v="505002465"/>
    <s v="0"/>
    <s v=""/>
    <s v=""/>
    <s v=""/>
    <s v="IZ10"/>
    <s v="Z3"/>
    <s v=""/>
    <s v="10:00:00"/>
    <s v="09:00:00"/>
    <s v=""/>
    <s v=""/>
    <s v=""/>
    <s v=""/>
    <s v="13:39:06"/>
    <s v=""/>
    <s v=""/>
    <s v="AAIZ"/>
    <s v=""/>
    <s v=""/>
    <s v="CO"/>
    <s v=""/>
    <s v="PRODUCTIVOS"/>
    <s v="09:44:54"/>
    <s v=""/>
    <s v="000019291634"/>
    <s v="X"/>
    <s v=""/>
    <s v="IZ10"/>
    <s v=""/>
    <s v="000000"/>
    <s v="GNCH"/>
    <s v="10723465"/>
    <s v=""/>
    <s v=""/>
    <s v=""/>
    <s v="00:00:00"/>
    <s v=""/>
    <s v=""/>
    <s v="X"/>
    <s v=""/>
    <s v="09:43:48"/>
    <s v="Juan Nustadtel"/>
    <s v="QM001202311251"/>
    <s v=""/>
    <s v=""/>
    <s v=""/>
    <s v=""/>
    <s v=""/>
    <s v="EMPAQUE RIGIDO"/>
    <s v="ENVIGADO"/>
    <s v=""/>
    <s v=""/>
    <s v=""/>
    <s v="13:39:07"/>
    <s v="MNC550A"/>
    <s v=""/>
    <s v=""/>
    <s v=""/>
    <s v=""/>
    <s v="IZ10"/>
    <s v="Cra 48#48 Sur-75 (Juan Neustadtel)"/>
    <s v="09:43:48"/>
    <s v="5405380"/>
    <s v=""/>
    <s v="000"/>
    <s v="000"/>
    <s v="000"/>
    <s v=""/>
    <s v=""/>
    <s v=""/>
    <s v=""/>
    <s v=""/>
    <s v=""/>
    <s v=""/>
    <s v="H"/>
    <s v="IZ10"/>
    <s v="20183406"/>
    <d v="2022-06-30T00:00:00"/>
    <d v="2022-07-08T00:00:00"/>
    <d v="2022-07-08T00:00:00"/>
    <d v="2022-06-30T00:00:00"/>
    <d v="2022-07-08T00:00:00"/>
    <m/>
    <m/>
    <d v="2022-06-30T00:00:00"/>
    <m/>
    <d v="2022-06-30T00:00:00"/>
    <d v="2022-06-30T00:00:00"/>
    <n v="1"/>
  </r>
  <r>
    <s v="IZ10"/>
    <s v="ZA"/>
    <s v="1202316750"/>
    <s v="SISTEMA DE GRAPADO"/>
    <x v="19"/>
    <x v="36"/>
    <s v="SISTEMA DE GRAPADO DESINCRONIZADO"/>
    <s v="PERDIDA"/>
    <s v="TIEMPOS"/>
    <s v="DE"/>
    <s v="GRAPADO"/>
    <m/>
    <m/>
    <m/>
    <m/>
    <m/>
    <x v="2"/>
    <s v="100"/>
    <s v="COORMTTO"/>
    <s v="DUPL"/>
    <s v="MECE ORAS"/>
    <s v="IZEMCARVAJAL"/>
    <s v="IZEMCARVAJAL"/>
    <s v="IZ10-LSC1-EMB"/>
    <s v="B"/>
    <s v=""/>
    <s v=""/>
    <s v="105817993"/>
    <s v=""/>
    <s v="IZEMCARVAJAL"/>
    <s v="11:03:36"/>
    <s v="505003051"/>
    <s v="0"/>
    <s v=""/>
    <s v=""/>
    <s v=""/>
    <s v="IZ10"/>
    <s v="Z3"/>
    <s v=""/>
    <s v="23:59:59"/>
    <s v="23:00:00"/>
    <s v=""/>
    <s v=""/>
    <s v=""/>
    <s v=""/>
    <s v="23:00:00"/>
    <s v=""/>
    <s v=""/>
    <s v="AAIZ"/>
    <s v=""/>
    <s v=""/>
    <s v="CO"/>
    <s v=""/>
    <s v="PRODUCTIVOS"/>
    <s v="10:54:57"/>
    <s v=""/>
    <s v="000019354287"/>
    <s v="X"/>
    <s v=""/>
    <s v="IZ10"/>
    <s v=""/>
    <s v="000000"/>
    <s v="GNCH"/>
    <s v="10724165"/>
    <s v=""/>
    <s v=""/>
    <s v=""/>
    <s v="00:00:00"/>
    <s v=""/>
    <s v=""/>
    <s v="X"/>
    <s v=""/>
    <s v="10:49:34"/>
    <s v="PROPASOL S.A.S"/>
    <s v="QM001202316750"/>
    <s v=""/>
    <s v=""/>
    <s v=""/>
    <s v=""/>
    <s v=""/>
    <s v="EMBUTIDO SALCHICHON"/>
    <s v=""/>
    <s v=""/>
    <s v=""/>
    <s v=""/>
    <s v="11:03:35"/>
    <s v="MNC540A"/>
    <s v=""/>
    <s v=""/>
    <s v=""/>
    <s v=""/>
    <s v="IZ10"/>
    <s v="Tv. 93 #53-32, Bogotá"/>
    <s v="10:49:34"/>
    <s v="(1)3004621"/>
    <s v=""/>
    <s v="000"/>
    <s v="000"/>
    <s v="000"/>
    <s v=""/>
    <s v=""/>
    <s v=""/>
    <s v=""/>
    <s v=""/>
    <s v=""/>
    <s v=""/>
    <s v="H"/>
    <s v="IZ10"/>
    <s v="20388176"/>
    <d v="2022-07-13T00:00:00"/>
    <d v="2022-07-13T00:00:00"/>
    <d v="2022-07-13T00:00:00"/>
    <d v="2022-07-08T00:00:00"/>
    <d v="2022-07-08T00:00:00"/>
    <m/>
    <m/>
    <d v="2022-07-13T00:00:00"/>
    <m/>
    <d v="2022-07-13T00:00:00"/>
    <d v="2022-07-08T00:00:00"/>
    <n v="1"/>
  </r>
  <r>
    <s v="IZ10"/>
    <s v="ZA"/>
    <s v="1202294505"/>
    <s v="PLANCHA DE SELLADO"/>
    <x v="11"/>
    <x v="13"/>
    <s v="PLANCHA DE SELLADO SIN VACÍO"/>
    <s v="NIVEL"/>
    <s v="DE"/>
    <s v="VACIO"/>
    <s v="NO"/>
    <s v="ALCANZADO"/>
    <m/>
    <m/>
    <m/>
    <m/>
    <x v="7"/>
    <s v="100"/>
    <s v="MECANINT"/>
    <s v="OK"/>
    <s v="MECE ORAS"/>
    <s v="IZHAGIRALDO"/>
    <s v="IZHAGIRALDO"/>
    <s v="IZ10-LSA1-EMP"/>
    <s v="B"/>
    <s v=""/>
    <s v=""/>
    <s v="105730107"/>
    <s v=""/>
    <s v="IZCAPIEDRAHI"/>
    <s v="15:03:30"/>
    <s v="505001342"/>
    <s v="0"/>
    <s v=""/>
    <s v=""/>
    <s v=""/>
    <s v="IZ10"/>
    <s v="Z3"/>
    <s v=""/>
    <s v="09:00:00"/>
    <s v="05:10:00"/>
    <s v=""/>
    <s v=""/>
    <s v=""/>
    <s v=""/>
    <s v="15:49:43"/>
    <s v=""/>
    <s v=""/>
    <s v="AAIZ"/>
    <s v=""/>
    <s v=""/>
    <s v="CO"/>
    <s v=""/>
    <s v="PRODUCTIVOS"/>
    <s v="05:51:49"/>
    <s v=""/>
    <s v="000019085846"/>
    <s v="X"/>
    <s v=""/>
    <s v="IZ10"/>
    <s v=""/>
    <s v="000000"/>
    <s v="GNCH"/>
    <s v="10712765"/>
    <s v=""/>
    <s v=""/>
    <s v=""/>
    <s v="00:00:00"/>
    <s v=""/>
    <s v=""/>
    <s v="X"/>
    <s v=""/>
    <s v="05:50:10"/>
    <s v=""/>
    <s v="QM001202294505"/>
    <s v=""/>
    <s v=""/>
    <s v=""/>
    <s v=""/>
    <s v=""/>
    <s v="EMPAQUE"/>
    <s v=""/>
    <s v=""/>
    <s v=""/>
    <s v=""/>
    <s v="15:49:44"/>
    <s v="MNC525A"/>
    <s v=""/>
    <s v=""/>
    <s v=""/>
    <s v=""/>
    <s v="IZ10"/>
    <s v=""/>
    <s v="05:50:10"/>
    <s v=""/>
    <s v=""/>
    <s v="000"/>
    <s v="000"/>
    <s v="000"/>
    <s v=""/>
    <s v=""/>
    <s v=""/>
    <s v=""/>
    <s v=""/>
    <s v=""/>
    <s v=""/>
    <s v="H"/>
    <s v="IZ10"/>
    <s v="EMPA00005"/>
    <d v="2022-05-22T00:00:00"/>
    <d v="2022-07-09T00:00:00"/>
    <d v="2022-07-14T00:00:00"/>
    <d v="2022-05-22T00:00:00"/>
    <d v="2022-07-09T00:00:00"/>
    <m/>
    <m/>
    <d v="2022-05-22T00:00:00"/>
    <m/>
    <d v="2022-05-22T00:00:00"/>
    <d v="2022-05-22T00:00:00"/>
    <n v="3.83"/>
  </r>
  <r>
    <s v="IZ10"/>
    <s v="ZA"/>
    <s v="1202314872"/>
    <s v="RODILLO SUPERIOR"/>
    <x v="21"/>
    <x v="37"/>
    <s v="RODILLO SUPERIOR PEGADO"/>
    <s v="PEGA"/>
    <s v="MECÁNICA"/>
    <s v="EN"/>
    <s v="RODILLO"/>
    <s v="SUPERIOR"/>
    <m/>
    <m/>
    <m/>
    <m/>
    <x v="4"/>
    <s v="100"/>
    <s v="COORTU01"/>
    <s v="OK"/>
    <s v="MECE MERE ORAS"/>
    <s v="IZEACOLORADO"/>
    <s v="IZAFBEDOYA"/>
    <s v="IZ10-LJA1-EMP-EMP2"/>
    <s v="A"/>
    <s v=""/>
    <s v=""/>
    <s v="105812314"/>
    <s v=""/>
    <s v="ACPAALVAREZ"/>
    <s v="13:50:02"/>
    <s v="505002465"/>
    <s v="0"/>
    <s v=""/>
    <s v=""/>
    <s v=""/>
    <s v="IZ10"/>
    <s v="Z3"/>
    <s v=""/>
    <s v="10:30:00"/>
    <s v="09:15:00"/>
    <s v=""/>
    <s v=""/>
    <s v=""/>
    <s v=""/>
    <s v="09:15:00"/>
    <s v=""/>
    <s v=""/>
    <s v="AAIZ"/>
    <s v=""/>
    <s v=""/>
    <s v="CO"/>
    <s v=""/>
    <s v="PRODUCTIVOS"/>
    <s v="08:22:13"/>
    <s v=""/>
    <s v="000019336980"/>
    <s v="X"/>
    <s v=""/>
    <s v="IZ10"/>
    <s v=""/>
    <s v="000000"/>
    <s v="GNCH"/>
    <s v="10723465"/>
    <s v=""/>
    <s v=""/>
    <s v=""/>
    <s v="00:00:00"/>
    <s v=""/>
    <s v=""/>
    <s v="X"/>
    <s v=""/>
    <s v="08:19:29"/>
    <s v="Juan Nustadtel"/>
    <s v="QM001202314872"/>
    <s v=""/>
    <s v=""/>
    <s v=""/>
    <s v=""/>
    <s v=""/>
    <s v="EMPAQUE RIGIDO"/>
    <s v="ENVIGADO"/>
    <s v=""/>
    <s v=""/>
    <s v=""/>
    <s v="13:50:00"/>
    <s v="MNC550A"/>
    <s v=""/>
    <s v=""/>
    <s v=""/>
    <s v=""/>
    <s v="IZ10"/>
    <s v="Cra 48#48 Sur-75 (Juan Neustadtel)"/>
    <s v="08:19:29"/>
    <s v="5405380"/>
    <s v=""/>
    <s v="000"/>
    <s v="000"/>
    <s v="000"/>
    <s v=""/>
    <s v=""/>
    <s v=""/>
    <s v=""/>
    <s v=""/>
    <s v=""/>
    <s v=""/>
    <s v="H"/>
    <s v="IZ10"/>
    <s v="20183406"/>
    <d v="2022-07-09T00:00:00"/>
    <d v="2022-07-21T00:00:00"/>
    <d v="2022-07-21T00:00:00"/>
    <d v="2022-07-09T00:00:00"/>
    <d v="2022-07-09T00:00:00"/>
    <m/>
    <m/>
    <d v="2022-07-09T00:00:00"/>
    <m/>
    <d v="2022-07-09T00:00:00"/>
    <d v="2022-07-09T00:00:00"/>
    <n v="1.25"/>
  </r>
  <r>
    <s v="IZ10"/>
    <s v="ZA"/>
    <s v="1202315811"/>
    <s v="PLANCHA DE SELLADO"/>
    <x v="13"/>
    <x v="35"/>
    <s v="PLANCHA DE SELLADO ATASCADA"/>
    <s v="PEGA"/>
    <s v="EN"/>
    <s v="PLANCHA"/>
    <s v="DE"/>
    <s v="CALEFACCIÓN"/>
    <s v="DE"/>
    <s v="PELI"/>
    <s v="S"/>
    <m/>
    <x v="4"/>
    <s v="100"/>
    <s v="COORMTTO"/>
    <s v="RECH"/>
    <s v="MECE"/>
    <s v="IZTRESTREPO"/>
    <s v="IZTRESTREPO"/>
    <s v="IZ10-LJA1-EMP-EMP2"/>
    <s v="A"/>
    <s v=""/>
    <s v=""/>
    <s v=""/>
    <s v=""/>
    <s v="IZEMCARVAJAL"/>
    <s v="15:18:07"/>
    <s v="505002465"/>
    <s v="0"/>
    <s v=""/>
    <s v=""/>
    <s v=""/>
    <s v="IZ10"/>
    <s v="Z3"/>
    <s v=""/>
    <s v="00:00:00"/>
    <s v="20:30:00"/>
    <s v=""/>
    <s v=""/>
    <s v=""/>
    <s v=""/>
    <s v="20:30:00"/>
    <s v=""/>
    <s v=""/>
    <s v="AAIZ"/>
    <s v=""/>
    <s v=""/>
    <s v="CO"/>
    <s v=""/>
    <s v="PRODUCTIVOS"/>
    <s v="21:27:32"/>
    <s v=""/>
    <s v="000019345026"/>
    <s v="X"/>
    <s v=""/>
    <s v="IZ10"/>
    <s v=""/>
    <s v="000000"/>
    <s v="GNCH"/>
    <s v="10723465"/>
    <s v=""/>
    <s v=""/>
    <s v=""/>
    <s v="00:00:00"/>
    <s v=""/>
    <s v=""/>
    <s v="X"/>
    <s v=""/>
    <s v="21:26:37"/>
    <s v="Juan Nustadtel"/>
    <s v="QM001202315811"/>
    <s v=""/>
    <s v=""/>
    <s v=""/>
    <s v=""/>
    <s v=""/>
    <s v="EMPAQUE RIGIDO"/>
    <s v="ENVIGADO"/>
    <s v=""/>
    <s v=""/>
    <s v=""/>
    <s v="15:18:05"/>
    <s v="MNC550A"/>
    <s v=""/>
    <s v=""/>
    <s v=""/>
    <s v=""/>
    <s v="IZ10"/>
    <s v="Cra 48#48 Sur-75 (Juan Neustadtel)"/>
    <s v="21:26:37"/>
    <s v="5405380"/>
    <s v=""/>
    <s v="000"/>
    <s v="000"/>
    <s v="000"/>
    <s v=""/>
    <s v=""/>
    <s v=""/>
    <s v=""/>
    <s v=""/>
    <s v=""/>
    <s v=""/>
    <s v="H"/>
    <s v="IZ10"/>
    <s v="20183406"/>
    <d v="2022-07-11T00:00:00"/>
    <d v="2022-07-12T00:00:00"/>
    <d v="2022-07-12T00:00:00"/>
    <m/>
    <d v="2022-07-11T00:00:00"/>
    <m/>
    <m/>
    <d v="2022-07-11T00:00:00"/>
    <m/>
    <d v="2022-07-11T00:00:00"/>
    <d v="2022-07-11T00:00:00"/>
    <n v="0"/>
  </r>
  <r>
    <s v="IZ10"/>
    <s v="ZA"/>
    <s v="1202315607"/>
    <s v="CORREA DE SISTEMA DE TORSIÓN"/>
    <x v="22"/>
    <x v="38"/>
    <s v="CORREA DE SISTEMA DE TORSIÓN ESTIRADA"/>
    <s v="CORREAS"/>
    <s v="ESTIRADAS"/>
    <s v="DE"/>
    <s v="LA"/>
    <n v="480"/>
    <m/>
    <m/>
    <m/>
    <m/>
    <x v="5"/>
    <s v="100"/>
    <s v="COORMTTO"/>
    <s v="INCO"/>
    <s v="MECE MERE ORAS"/>
    <s v="IZPAZAPATA"/>
    <s v="IZPAZAPATA"/>
    <s v="IZ10-LSA1-FOR"/>
    <s v="B"/>
    <s v=""/>
    <s v=""/>
    <s v="105816368"/>
    <s v=""/>
    <s v="IZEMCARVAJAL"/>
    <s v="15:09:45"/>
    <s v="505003047"/>
    <s v="0"/>
    <s v=""/>
    <s v=""/>
    <s v=""/>
    <s v="IZ10"/>
    <s v="Z3"/>
    <s v=""/>
    <s v="01:00:00"/>
    <s v="00:15:00"/>
    <s v=""/>
    <s v=""/>
    <s v=""/>
    <s v=""/>
    <s v="00:15:00"/>
    <s v=""/>
    <s v=""/>
    <s v="AAIZ"/>
    <s v=""/>
    <s v=""/>
    <s v="CO"/>
    <s v=""/>
    <s v="PRODUCTIVOS"/>
    <s v="13:31:53"/>
    <s v=""/>
    <s v="000019342718"/>
    <s v="X"/>
    <s v=""/>
    <s v="IZ10"/>
    <s v=""/>
    <s v="000000"/>
    <s v="GNCH"/>
    <s v="10713765"/>
    <s v=""/>
    <s v=""/>
    <s v=""/>
    <s v="00:00:00"/>
    <s v=""/>
    <s v=""/>
    <s v="X"/>
    <s v=""/>
    <s v="13:30:38"/>
    <s v="Juan Neustadtel"/>
    <s v="QM001202315607"/>
    <s v=""/>
    <s v=""/>
    <s v=""/>
    <s v=""/>
    <s v=""/>
    <s v="FORMADO"/>
    <s v=""/>
    <s v=""/>
    <s v=""/>
    <s v=""/>
    <s v="15:09:44"/>
    <s v="MNC490A"/>
    <s v=""/>
    <s v=""/>
    <s v=""/>
    <s v=""/>
    <s v="IZ10"/>
    <s v="Cra 48#48 Sur--75, Envigado"/>
    <s v="13:30:38"/>
    <s v="5405380 108"/>
    <s v=""/>
    <s v="000"/>
    <s v="000"/>
    <s v="000"/>
    <s v=""/>
    <s v=""/>
    <s v=""/>
    <s v=""/>
    <s v=""/>
    <s v=""/>
    <s v=""/>
    <s v="H"/>
    <s v="IZ10"/>
    <s v="20388054"/>
    <d v="2022-07-11T00:00:00"/>
    <d v="2022-07-12T00:00:00"/>
    <d v="2022-07-12T00:00:00"/>
    <d v="2022-07-11T00:00:00"/>
    <d v="2022-07-11T00:00:00"/>
    <m/>
    <m/>
    <d v="2022-07-11T00:00:00"/>
    <m/>
    <d v="2022-07-11T00:00:00"/>
    <d v="2022-07-11T00:00:00"/>
    <n v="0.75"/>
  </r>
  <r>
    <s v="IZ10"/>
    <s v="ZA"/>
    <s v="1202315277"/>
    <s v="PLANCHA DE SELLADO"/>
    <x v="11"/>
    <x v="13"/>
    <s v="PLANCHA DE SELLADO SIN VACÍO"/>
    <s v="SELLADO"/>
    <s v="DEFICIENTE"/>
    <m/>
    <m/>
    <m/>
    <m/>
    <m/>
    <m/>
    <m/>
    <x v="3"/>
    <s v="100"/>
    <s v="ELECTINT"/>
    <s v="OK"/>
    <s v="MECE MERE ORAS"/>
    <s v="IZJCHIGUITA"/>
    <s v="IZDMONTOYAH"/>
    <s v="IZ10-LSA1-EMP"/>
    <s v="B"/>
    <s v=""/>
    <s v=""/>
    <s v="105813582"/>
    <s v=""/>
    <s v="IZEMCARVAJAL"/>
    <s v="06:47:41"/>
    <s v="505002491"/>
    <s v="0"/>
    <s v=""/>
    <s v=""/>
    <s v=""/>
    <s v="IZ10"/>
    <s v="Z3"/>
    <s v=""/>
    <s v="02:15:00"/>
    <s v="01:10:00"/>
    <s v=""/>
    <s v=""/>
    <s v=""/>
    <s v=""/>
    <s v="06:47:39"/>
    <s v=""/>
    <s v=""/>
    <s v="AAIZ"/>
    <s v=""/>
    <s v=""/>
    <s v="CO"/>
    <s v=""/>
    <s v="PRODUCTIVOS"/>
    <s v="03:47:12"/>
    <s v=""/>
    <s v="000019340036"/>
    <s v="X"/>
    <s v=""/>
    <s v="IZ10"/>
    <s v=""/>
    <s v="000000"/>
    <s v="GNCH"/>
    <s v="10720065"/>
    <s v=""/>
    <s v=""/>
    <s v=""/>
    <s v="00:00:00"/>
    <s v=""/>
    <s v=""/>
    <s v="X"/>
    <s v=""/>
    <s v="03:43:41"/>
    <s v=""/>
    <s v="QM001202315277"/>
    <s v=""/>
    <s v=""/>
    <s v=""/>
    <s v=""/>
    <s v=""/>
    <s v="EMPAQUE"/>
    <s v=""/>
    <s v=""/>
    <s v=""/>
    <s v=""/>
    <s v="06:47:41"/>
    <s v="MNC525A"/>
    <s v=""/>
    <s v=""/>
    <s v=""/>
    <s v=""/>
    <s v="IZ10"/>
    <s v=""/>
    <s v="03:43:41"/>
    <s v=""/>
    <s v=""/>
    <s v="000"/>
    <s v="000"/>
    <s v="000"/>
    <s v=""/>
    <s v=""/>
    <s v=""/>
    <s v=""/>
    <s v=""/>
    <s v=""/>
    <s v=""/>
    <s v="H"/>
    <s v="IZ10"/>
    <s v="EMPA00039"/>
    <d v="2022-07-11T00:00:00"/>
    <d v="2022-07-11T00:00:00"/>
    <d v="2022-07-11T00:00:00"/>
    <d v="2022-07-11T00:00:00"/>
    <d v="2022-07-11T00:00:00"/>
    <m/>
    <m/>
    <d v="2022-07-11T00:00:00"/>
    <m/>
    <d v="2022-07-11T00:00:00"/>
    <d v="2022-07-11T00:00:00"/>
    <n v="1.08"/>
  </r>
  <r>
    <s v="IZ10"/>
    <s v="ZA"/>
    <s v="1202315729"/>
    <s v="CILINDRO LLENADOR"/>
    <x v="1"/>
    <x v="39"/>
    <s v="CILINDRO LLENADOR FRACTURADO"/>
    <s v="NL2-"/>
    <s v="Daño"/>
    <s v="cilindro"/>
    <s v="llenador"/>
    <m/>
    <m/>
    <m/>
    <m/>
    <m/>
    <x v="6"/>
    <s v="100"/>
    <s v="COORTU01"/>
    <s v="DUPL"/>
    <s v="MECE"/>
    <s v="IZNARENAS"/>
    <s v="IZNARENAS"/>
    <s v="IZ10-LSA1-FOR"/>
    <s v="B"/>
    <s v=""/>
    <s v=""/>
    <s v=""/>
    <s v=""/>
    <s v="IZEMCARVAJAL"/>
    <s v="14:45:57"/>
    <s v="505001603"/>
    <s v="0"/>
    <s v=""/>
    <s v=""/>
    <s v=""/>
    <s v="IZ10"/>
    <s v="Z3"/>
    <s v=""/>
    <s v="16:00:00"/>
    <s v="14:40:00"/>
    <s v=""/>
    <s v=""/>
    <s v=""/>
    <s v=""/>
    <s v="14:40:00"/>
    <s v=""/>
    <s v=""/>
    <s v="AAIZ"/>
    <s v=""/>
    <s v=""/>
    <s v="CO"/>
    <s v=""/>
    <s v="PRODUCTIVOS"/>
    <s v="16:26:10"/>
    <s v=""/>
    <s v="000019344051"/>
    <s v="X"/>
    <s v=""/>
    <s v="IZ10"/>
    <s v=""/>
    <s v="000000"/>
    <s v="GNCH"/>
    <s v="10713765"/>
    <s v=""/>
    <s v=""/>
    <s v=""/>
    <s v="00:00:00"/>
    <s v=""/>
    <s v=""/>
    <s v="X"/>
    <s v=""/>
    <s v="16:18:57"/>
    <s v=""/>
    <s v="QM001202315729"/>
    <s v=""/>
    <s v=""/>
    <s v=""/>
    <s v=""/>
    <s v=""/>
    <s v="FORMADO"/>
    <s v=""/>
    <s v=""/>
    <s v=""/>
    <s v=""/>
    <s v="14:45:55"/>
    <s v="MNC490A"/>
    <s v=""/>
    <s v=""/>
    <s v=""/>
    <s v=""/>
    <s v="IZ10"/>
    <s v=""/>
    <s v="16:18:57"/>
    <s v=""/>
    <s v=""/>
    <s v="000"/>
    <s v="000"/>
    <s v="000"/>
    <s v=""/>
    <s v=""/>
    <s v=""/>
    <s v=""/>
    <s v=""/>
    <s v=""/>
    <s v=""/>
    <s v="H"/>
    <s v="IZ10"/>
    <s v="FORM00002"/>
    <d v="2022-07-11T00:00:00"/>
    <d v="2022-07-12T00:00:00"/>
    <d v="2022-07-12T00:00:00"/>
    <d v="2022-07-11T00:00:00"/>
    <d v="2022-07-11T00:00:00"/>
    <m/>
    <m/>
    <d v="2022-07-11T00:00:00"/>
    <m/>
    <d v="2022-07-11T00:00:00"/>
    <d v="2022-07-11T00:00:00"/>
    <n v="1.33"/>
  </r>
  <r>
    <s v="IZ10"/>
    <s v="ZA"/>
    <s v="1202315350"/>
    <s v="PLANCHA DE SELLADO"/>
    <x v="11"/>
    <x v="13"/>
    <s v="PLANCHA DE SELLADO SIN VACÍO"/>
    <s v="MAL"/>
    <s v="FORMADO"/>
    <m/>
    <m/>
    <m/>
    <m/>
    <m/>
    <m/>
    <m/>
    <x v="4"/>
    <s v="100"/>
    <s v="COORMTTO"/>
    <s v="OK"/>
    <s v="MECE MERE ORAS"/>
    <s v="IZJJCORREA"/>
    <s v="IZJJCORREA"/>
    <s v="IZ10-LJA1-EMP-EMP2"/>
    <s v="A"/>
    <s v=""/>
    <s v=""/>
    <s v="105814081"/>
    <s v=""/>
    <s v="IZEMCARVAJAL"/>
    <s v="10:01:54"/>
    <s v="505002465"/>
    <s v="0"/>
    <s v=""/>
    <s v=""/>
    <s v=""/>
    <s v="IZ10"/>
    <s v="Z3"/>
    <s v=""/>
    <s v="13:35:00"/>
    <s v="06:00:00"/>
    <s v=""/>
    <s v=""/>
    <s v=""/>
    <s v=""/>
    <s v="10:01:53"/>
    <s v=""/>
    <s v=""/>
    <s v="AAIZ"/>
    <s v=""/>
    <s v=""/>
    <s v="CO"/>
    <s v=""/>
    <s v="PRODUCTIVOS"/>
    <s v="08:36:11"/>
    <s v=""/>
    <s v="000019340347"/>
    <s v="X"/>
    <s v=""/>
    <s v="IZ10"/>
    <s v=""/>
    <s v="000000"/>
    <s v="GNCH"/>
    <s v="10723465"/>
    <s v=""/>
    <s v=""/>
    <s v=""/>
    <s v="00:00:00"/>
    <s v=""/>
    <s v=""/>
    <s v="X"/>
    <s v=""/>
    <s v="08:35:27"/>
    <s v="Juan Nustadtel"/>
    <s v="QM001202315350"/>
    <s v=""/>
    <s v=""/>
    <s v=""/>
    <s v=""/>
    <s v=""/>
    <s v="EMPAQUE RIGIDO"/>
    <s v="ENVIGADO"/>
    <s v=""/>
    <s v=""/>
    <s v=""/>
    <s v="10:01:54"/>
    <s v="MNC550A"/>
    <s v=""/>
    <s v=""/>
    <s v=""/>
    <s v=""/>
    <s v="IZ10"/>
    <s v="Cra 48#48 Sur-75 (Juan Neustadtel)"/>
    <s v="08:35:27"/>
    <s v="5405380"/>
    <s v=""/>
    <s v="000"/>
    <s v="000"/>
    <s v="000"/>
    <s v=""/>
    <s v=""/>
    <s v=""/>
    <s v=""/>
    <s v=""/>
    <s v=""/>
    <s v=""/>
    <s v="H"/>
    <s v="IZ10"/>
    <s v="20183406"/>
    <d v="2022-07-11T00:00:00"/>
    <d v="2022-07-12T00:00:00"/>
    <d v="2022-07-12T00:00:00"/>
    <d v="2022-07-11T00:00:00"/>
    <d v="2022-07-12T00:00:00"/>
    <m/>
    <m/>
    <d v="2022-07-11T00:00:00"/>
    <m/>
    <d v="2022-07-11T00:00:00"/>
    <d v="2022-07-11T00:00:00"/>
    <n v="7.58"/>
  </r>
  <r>
    <s v="IZ10"/>
    <s v="ZA"/>
    <s v="1202316514"/>
    <s v="PLANCHA DE SELLADO"/>
    <x v="11"/>
    <x v="13"/>
    <s v="PLANCHA DE SELLADO SIN VACÍO"/>
    <s v="MAL"/>
    <s v="FORMADO"/>
    <m/>
    <m/>
    <m/>
    <m/>
    <m/>
    <m/>
    <m/>
    <x v="4"/>
    <s v="100"/>
    <s v="COORMTTO"/>
    <s v="DUPL"/>
    <s v="MECE"/>
    <s v="IZHAGIRALDO"/>
    <s v="IZHAGIRALDO"/>
    <s v="IZ10-LJA1-EMP-EMP2"/>
    <s v="A"/>
    <s v=""/>
    <s v=""/>
    <s v=""/>
    <s v=""/>
    <s v="IZEMCARVAJAL"/>
    <s v="06:24:25"/>
    <s v="505002465"/>
    <s v="0"/>
    <s v=""/>
    <s v=""/>
    <s v=""/>
    <s v="IZ10"/>
    <s v="Z3"/>
    <s v=""/>
    <s v="00:00:00"/>
    <s v="19:23:23"/>
    <s v=""/>
    <s v=""/>
    <s v=""/>
    <s v=""/>
    <s v="19:23:23"/>
    <s v=""/>
    <s v=""/>
    <s v="AAIZ"/>
    <s v=""/>
    <s v=""/>
    <s v="CO"/>
    <s v=""/>
    <s v="PRODUCTIVOS"/>
    <s v="01:54:43"/>
    <s v=""/>
    <s v="000019351415"/>
    <s v="X"/>
    <s v=""/>
    <s v="IZ10"/>
    <s v=""/>
    <s v="000000"/>
    <s v="GNCH"/>
    <s v="10723465"/>
    <s v=""/>
    <s v=""/>
    <s v=""/>
    <s v="00:00:00"/>
    <s v=""/>
    <s v=""/>
    <s v="X"/>
    <s v=""/>
    <s v="01:53:23"/>
    <s v="Juan Nustadtel"/>
    <s v="QM001202316514"/>
    <s v=""/>
    <s v=""/>
    <s v=""/>
    <s v=""/>
    <s v=""/>
    <s v="EMPAQUE RIGIDO"/>
    <s v="ENVIGADO"/>
    <s v=""/>
    <s v=""/>
    <s v=""/>
    <s v="06:24:23"/>
    <s v="MNC550A"/>
    <s v=""/>
    <s v=""/>
    <s v=""/>
    <s v=""/>
    <s v="IZ10"/>
    <s v="Cra 48#48 Sur-75 (Juan Neustadtel)"/>
    <s v="01:53:23"/>
    <s v="5405380"/>
    <s v=""/>
    <s v="000"/>
    <s v="000"/>
    <s v="000"/>
    <s v=""/>
    <s v=""/>
    <s v=""/>
    <s v=""/>
    <s v=""/>
    <s v=""/>
    <s v=""/>
    <s v="H"/>
    <s v="IZ10"/>
    <s v="20183406"/>
    <d v="2022-07-13T00:00:00"/>
    <d v="2022-07-13T00:00:00"/>
    <d v="2022-07-13T00:00:00"/>
    <m/>
    <d v="2022-07-12T00:00:00"/>
    <m/>
    <m/>
    <d v="2022-07-13T00:00:00"/>
    <m/>
    <d v="2022-07-13T00:00:00"/>
    <d v="2022-07-12T00:00:00"/>
    <n v="0"/>
  </r>
  <r>
    <s v="IZ10"/>
    <s v="ZA"/>
    <s v="1202316390"/>
    <s v="PLANCHA DE SELLADO"/>
    <x v="11"/>
    <x v="13"/>
    <s v="PLANCHA DE SELLADO SIN VACÍO"/>
    <s v="FORMADO"/>
    <s v="DEFECTUOSO"/>
    <s v="EN"/>
    <s v="LA"/>
    <s v="RIGIDO"/>
    <m/>
    <m/>
    <m/>
    <m/>
    <x v="4"/>
    <s v="100"/>
    <s v="COORMTTO"/>
    <s v="OK"/>
    <s v="MECE MERE ORAS"/>
    <s v="IZJJCORREA"/>
    <s v="IZJJCORREA"/>
    <s v="IZ10-LJA1-EMP-EMP2"/>
    <s v="A"/>
    <s v=""/>
    <s v=""/>
    <s v="105817906"/>
    <s v=""/>
    <s v="IZEMCARVAJAL"/>
    <s v="10:43:51"/>
    <s v="505002465"/>
    <s v="0"/>
    <s v=""/>
    <s v=""/>
    <s v=""/>
    <s v="IZ10"/>
    <s v="Z3"/>
    <s v=""/>
    <s v="21:00:00"/>
    <s v="17:45:00"/>
    <s v=""/>
    <s v=""/>
    <s v=""/>
    <s v=""/>
    <s v="10:43:50"/>
    <s v=""/>
    <s v=""/>
    <s v="AAIZ"/>
    <s v=""/>
    <s v=""/>
    <s v="CO"/>
    <s v=""/>
    <s v="PRODUCTIVOS"/>
    <s v="18:00:24"/>
    <s v=""/>
    <s v="000019351125"/>
    <s v="X"/>
    <s v=""/>
    <s v="IZ10"/>
    <s v=""/>
    <s v="000000"/>
    <s v="GNCH"/>
    <s v="10723465"/>
    <s v=""/>
    <s v=""/>
    <s v=""/>
    <s v="00:00:00"/>
    <s v=""/>
    <s v=""/>
    <s v="X"/>
    <s v=""/>
    <s v="17:58:58"/>
    <s v="Juan Nustadtel"/>
    <s v="QM001202316390"/>
    <s v=""/>
    <s v=""/>
    <s v=""/>
    <s v=""/>
    <s v=""/>
    <s v="EMPAQUE RIGIDO"/>
    <s v="ENVIGADO"/>
    <s v=""/>
    <s v=""/>
    <s v=""/>
    <s v="10:43:51"/>
    <s v="MNC550A"/>
    <s v=""/>
    <s v=""/>
    <s v=""/>
    <s v=""/>
    <s v="IZ10"/>
    <s v="Cra 48#48 Sur-75 (Juan Neustadtel)"/>
    <s v="17:58:58"/>
    <s v="5405380"/>
    <s v=""/>
    <s v="000"/>
    <s v="000"/>
    <s v="000"/>
    <s v=""/>
    <s v=""/>
    <s v=""/>
    <s v=""/>
    <s v=""/>
    <s v=""/>
    <s v=""/>
    <s v="H"/>
    <s v="IZ10"/>
    <s v="20183406"/>
    <d v="2022-07-12T00:00:00"/>
    <d v="2022-07-13T00:00:00"/>
    <d v="2022-07-13T00:00:00"/>
    <d v="2022-07-12T00:00:00"/>
    <d v="2022-07-13T00:00:00"/>
    <m/>
    <m/>
    <d v="2022-07-12T00:00:00"/>
    <m/>
    <d v="2022-07-12T00:00:00"/>
    <d v="2022-07-12T00:00:00"/>
    <n v="3.25"/>
  </r>
  <r>
    <s v="IZ10"/>
    <s v="ZA"/>
    <s v="1202283326"/>
    <s v="GANCHO"/>
    <x v="1"/>
    <x v="40"/>
    <s v="GANCHO FRACTURADO"/>
    <s v="REVIENTE"/>
    <s v="DE"/>
    <s v="GANCHO"/>
    <m/>
    <m/>
    <m/>
    <m/>
    <m/>
    <m/>
    <x v="2"/>
    <s v="100"/>
    <s v="MECANINT"/>
    <s v="OK"/>
    <s v="MECE MERE ORAS"/>
    <s v="IZHAGIRALDO"/>
    <s v="IZHAGIRALDO"/>
    <s v="IZ10-LSC1-EMB"/>
    <s v="B"/>
    <s v=""/>
    <s v=""/>
    <s v="105684377"/>
    <s v=""/>
    <s v="IZCAPIEDRAHI"/>
    <s v="15:03:19"/>
    <s v="505003051"/>
    <s v="0"/>
    <s v=""/>
    <s v=""/>
    <s v=""/>
    <s v="IZ10"/>
    <s v="Z3"/>
    <s v=""/>
    <s v="05:00:00"/>
    <s v="03:14:00"/>
    <s v=""/>
    <s v=""/>
    <s v=""/>
    <s v=""/>
    <s v="15:03:19"/>
    <s v=""/>
    <s v=""/>
    <s v="AAIZ"/>
    <s v=""/>
    <s v=""/>
    <s v="CO"/>
    <s v=""/>
    <s v="PRODUCTIVOS"/>
    <s v="03:57:10"/>
    <s v=""/>
    <s v="000018945624"/>
    <s v="X"/>
    <s v=""/>
    <s v="IZ10"/>
    <s v=""/>
    <s v="000000"/>
    <s v="GNCH"/>
    <s v="10724165"/>
    <s v=""/>
    <s v=""/>
    <s v=""/>
    <s v="00:00:00"/>
    <s v=""/>
    <s v=""/>
    <s v="X"/>
    <s v=""/>
    <s v="03:55:44"/>
    <s v="PROPASOL S.A.S"/>
    <s v="QM001202283326"/>
    <s v=""/>
    <s v=""/>
    <s v=""/>
    <s v=""/>
    <s v=""/>
    <s v="EMBUTIDO SALCHICHON"/>
    <s v=""/>
    <s v=""/>
    <s v=""/>
    <s v=""/>
    <s v="15:03:19"/>
    <s v="MNC540A"/>
    <s v=""/>
    <s v=""/>
    <s v=""/>
    <s v=""/>
    <s v="IZ10"/>
    <s v="Tv. 93 #53-32, Bogotá"/>
    <s v="03:55:44"/>
    <s v="(1)3004621"/>
    <s v=""/>
    <s v="000"/>
    <s v="000"/>
    <s v="000"/>
    <s v=""/>
    <s v=""/>
    <s v=""/>
    <s v=""/>
    <s v=""/>
    <s v=""/>
    <s v=""/>
    <s v="H"/>
    <s v="IZ10"/>
    <s v="20388176"/>
    <d v="2022-04-27T00:00:00"/>
    <d v="2022-07-14T00:00:00"/>
    <d v="2022-07-14T00:00:00"/>
    <d v="2022-04-27T00:00:00"/>
    <d v="2022-07-14T00:00:00"/>
    <m/>
    <m/>
    <d v="2022-04-27T00:00:00"/>
    <m/>
    <d v="2022-04-27T00:00:00"/>
    <d v="2022-04-27T00:00:00"/>
    <n v="1.77"/>
  </r>
  <r>
    <s v="IZ10"/>
    <s v="ZA"/>
    <s v="1202319722"/>
    <s v="GANCHO DE TRANSPORTADOR"/>
    <x v="1"/>
    <x v="41"/>
    <s v="GANCHO DE TRANSPORTADOR FRACTURADO"/>
    <s v="Gancho"/>
    <s v="de"/>
    <s v="correa"/>
    <s v="de"/>
    <s v="la"/>
    <s v="VEMAG"/>
    <m/>
    <m/>
    <m/>
    <x v="5"/>
    <s v="100"/>
    <s v="COORTU02"/>
    <s v="INCO"/>
    <s v="MECE ORAS"/>
    <s v="1077457628"/>
    <s v="NCACPRODZENU"/>
    <s v="IZ10-LSA1-FOR"/>
    <s v="B"/>
    <s v=""/>
    <s v=""/>
    <s v="105828825"/>
    <s v=""/>
    <s v="IZLALONDONO"/>
    <s v="09:30:07"/>
    <s v="505003047"/>
    <s v="0"/>
    <s v=""/>
    <s v=""/>
    <s v=""/>
    <s v="IZ10"/>
    <s v="Z3"/>
    <s v=""/>
    <s v="00:00:00"/>
    <s v="16:47:00"/>
    <s v=""/>
    <s v=""/>
    <s v=""/>
    <s v=""/>
    <s v="16:47:00"/>
    <s v=""/>
    <s v=""/>
    <s v="AAIZ"/>
    <s v=""/>
    <s v=""/>
    <s v="CO"/>
    <s v=""/>
    <s v="PRODUCTIVOS"/>
    <s v="16:50:00"/>
    <s v=""/>
    <s v="000019387372"/>
    <s v="X"/>
    <s v=""/>
    <s v="IZ10"/>
    <s v=""/>
    <s v="000000"/>
    <s v="GNCH"/>
    <s v="10713765"/>
    <s v=""/>
    <s v=""/>
    <s v=""/>
    <s v="00:00:00"/>
    <s v=""/>
    <s v=""/>
    <s v="X"/>
    <s v=""/>
    <s v="16:50:00"/>
    <s v="Juan Neustadtel"/>
    <s v="QM001202319722"/>
    <s v=""/>
    <s v=""/>
    <s v=""/>
    <s v=""/>
    <s v=""/>
    <s v="FORMADO"/>
    <s v=""/>
    <s v=""/>
    <s v=""/>
    <s v=""/>
    <s v="09:30:05"/>
    <s v="MNC490A"/>
    <s v=""/>
    <s v=""/>
    <s v=""/>
    <s v=""/>
    <s v="IZ10"/>
    <s v="Cra 48#48 Sur--75, Envigado"/>
    <s v="16:50:00"/>
    <s v="5405380 108"/>
    <s v=""/>
    <s v="000"/>
    <s v="000"/>
    <s v="000"/>
    <s v=""/>
    <s v=""/>
    <s v=""/>
    <s v=""/>
    <s v=""/>
    <s v=""/>
    <s v=""/>
    <s v="H"/>
    <s v="IZ10"/>
    <s v="20388054"/>
    <d v="2022-07-19T00:00:00"/>
    <d v="2022-07-28T00:00:00"/>
    <d v="2022-07-28T00:00:00"/>
    <m/>
    <d v="2022-07-19T00:00:00"/>
    <m/>
    <m/>
    <d v="2022-07-19T00:00:00"/>
    <m/>
    <d v="2022-07-19T00:00:00"/>
    <d v="2022-07-19T00:00:00"/>
    <n v="0"/>
  </r>
  <r>
    <s v="IZ10"/>
    <s v="ZA"/>
    <s v="1202320792"/>
    <s v="EJE DE VÁLVULA"/>
    <x v="23"/>
    <x v="42"/>
    <s v="EJE DE VÁLVULA ATASCADO"/>
    <s v="ATRANQUE"/>
    <s v="DE"/>
    <s v="EJE"/>
    <s v="DE"/>
    <s v="VALVULA"/>
    <s v="DE"/>
    <s v="VEMAG"/>
    <m/>
    <m/>
    <x v="5"/>
    <s v="100"/>
    <s v="COORMTTO"/>
    <s v="OK"/>
    <s v="MECE MERE ORAS"/>
    <s v="IZPAZAPATA"/>
    <s v="IZPAZAPATA"/>
    <s v="IZ10-LSA1-FOR"/>
    <s v="B"/>
    <s v=""/>
    <s v=""/>
    <s v="105832710"/>
    <s v=""/>
    <s v="IZEMCARVAJAL"/>
    <s v="13:13:55"/>
    <s v="505003047"/>
    <s v="0"/>
    <s v=""/>
    <s v=""/>
    <s v=""/>
    <s v="IZ10"/>
    <s v="Z3"/>
    <s v=""/>
    <s v="11:05:00"/>
    <s v="08:42:33"/>
    <s v=""/>
    <s v=""/>
    <s v=""/>
    <s v=""/>
    <s v="13:13:54"/>
    <s v=""/>
    <s v=""/>
    <s v="AAIZ"/>
    <s v=""/>
    <s v=""/>
    <s v="CO"/>
    <s v=""/>
    <s v="PRODUCTIVOS"/>
    <s v="08:44:59"/>
    <s v=""/>
    <s v="000019398529"/>
    <s v="X"/>
    <s v=""/>
    <s v="IZ10"/>
    <s v=""/>
    <s v="000000"/>
    <s v="GNCH"/>
    <s v="10713765"/>
    <s v=""/>
    <s v=""/>
    <s v=""/>
    <s v="00:00:00"/>
    <s v=""/>
    <s v=""/>
    <s v="X"/>
    <s v=""/>
    <s v="08:42:33"/>
    <s v="Juan Neustadtel"/>
    <s v="QM001202320792"/>
    <s v=""/>
    <s v=""/>
    <s v=""/>
    <s v=""/>
    <s v=""/>
    <s v="FORMADO"/>
    <s v=""/>
    <s v=""/>
    <s v=""/>
    <s v=""/>
    <s v="13:13:55"/>
    <s v="MNC490A"/>
    <s v=""/>
    <s v=""/>
    <s v=""/>
    <s v=""/>
    <s v="IZ10"/>
    <s v="Cra 48#48 Sur--75, Envigado"/>
    <s v="08:42:33"/>
    <s v="5405380 108"/>
    <s v=""/>
    <s v="000"/>
    <s v="000"/>
    <s v="000"/>
    <s v=""/>
    <s v=""/>
    <s v=""/>
    <s v=""/>
    <s v=""/>
    <s v=""/>
    <s v=""/>
    <s v="H"/>
    <s v="IZ10"/>
    <s v="20388054"/>
    <d v="2022-07-22T00:00:00"/>
    <d v="2022-07-22T00:00:00"/>
    <d v="2022-07-22T00:00:00"/>
    <d v="2022-07-22T00:00:00"/>
    <d v="2022-07-22T00:00:00"/>
    <m/>
    <m/>
    <d v="2022-07-22T00:00:00"/>
    <m/>
    <d v="2022-07-22T00:00:00"/>
    <d v="2022-07-22T00:00:00"/>
    <n v="2.37"/>
  </r>
  <r>
    <s v="IZ10"/>
    <s v="ZA"/>
    <s v="1202325746"/>
    <s v="PLANCHA DE SELLADO"/>
    <x v="24"/>
    <x v="43"/>
    <s v="PLANCHA DE SELLADO ARRUGA"/>
    <s v="PAQUETE"/>
    <s v="DEFORMADO"/>
    <m/>
    <m/>
    <m/>
    <m/>
    <m/>
    <m/>
    <m/>
    <x v="7"/>
    <s v="100"/>
    <s v="COORMTTO"/>
    <s v="OK"/>
    <s v="MECE MERE ORAS"/>
    <s v="IZPAZAPATA"/>
    <s v="IZPAZAPATA"/>
    <s v="IZ10-LSA1-EMP"/>
    <s v="B"/>
    <s v=""/>
    <s v=""/>
    <s v="105857518"/>
    <s v=""/>
    <s v="IZEMCARVAJAL"/>
    <s v="14:16:16"/>
    <s v="505001342"/>
    <s v="0"/>
    <s v=""/>
    <s v=""/>
    <s v=""/>
    <s v="IZ10"/>
    <s v="Z3"/>
    <s v=""/>
    <s v="11:35:00"/>
    <s v="11:15:00"/>
    <s v=""/>
    <s v=""/>
    <s v=""/>
    <s v=""/>
    <s v="14:16:15"/>
    <s v=""/>
    <s v=""/>
    <s v="AAIZ"/>
    <s v=""/>
    <s v=""/>
    <s v="CO"/>
    <s v=""/>
    <s v="PRODUCTIVOS"/>
    <s v="12:55:57"/>
    <s v=""/>
    <s v="000019461822"/>
    <s v="X"/>
    <s v=""/>
    <s v="IZ10"/>
    <s v=""/>
    <s v="000000"/>
    <s v="GNCH"/>
    <s v="10712765"/>
    <s v=""/>
    <s v=""/>
    <s v=""/>
    <s v="00:00:00"/>
    <s v=""/>
    <s v=""/>
    <s v="X"/>
    <s v=""/>
    <s v="12:54:42"/>
    <s v=""/>
    <s v="QM001202325746"/>
    <s v=""/>
    <s v=""/>
    <s v=""/>
    <s v=""/>
    <s v=""/>
    <s v="EMPAQUE"/>
    <s v=""/>
    <s v=""/>
    <s v=""/>
    <s v=""/>
    <s v="14:16:16"/>
    <s v="MNC525A"/>
    <s v=""/>
    <s v=""/>
    <s v=""/>
    <s v=""/>
    <s v="IZ10"/>
    <s v=""/>
    <s v="12:54:42"/>
    <s v=""/>
    <s v=""/>
    <s v="000"/>
    <s v="000"/>
    <s v="000"/>
    <s v=""/>
    <s v=""/>
    <s v=""/>
    <s v=""/>
    <s v=""/>
    <s v=""/>
    <s v=""/>
    <s v="H"/>
    <s v="IZ10"/>
    <s v="EMPA00005"/>
    <d v="2022-08-02T00:00:00"/>
    <d v="2022-08-02T00:00:00"/>
    <d v="2022-08-02T00:00:00"/>
    <d v="2022-08-02T00:00:00"/>
    <d v="2022-08-02T00:00:00"/>
    <m/>
    <m/>
    <d v="2022-08-02T00:00:00"/>
    <m/>
    <d v="2022-08-02T00:00:00"/>
    <d v="2022-08-02T00:00:00"/>
    <n v="0.33"/>
  </r>
  <r>
    <s v="IZ10"/>
    <s v="ZA"/>
    <s v="1202326114"/>
    <s v="ELECTROVÁLVULAS"/>
    <x v="25"/>
    <x v="44"/>
    <s v="ELECTROVÁLVULAS PEGADAS"/>
    <s v="ELECTROVALVULAS"/>
    <s v="PEGADAS"/>
    <m/>
    <m/>
    <m/>
    <m/>
    <m/>
    <m/>
    <m/>
    <x v="4"/>
    <s v="100"/>
    <s v="ELECTINT"/>
    <s v="OK"/>
    <s v="MECE MERE ORAS"/>
    <s v="IZHAURAN"/>
    <s v="IZHAURAN"/>
    <s v="IZ10-LJA1-EMP-EMP2"/>
    <s v="A"/>
    <s v=""/>
    <s v=""/>
    <s v="105860230"/>
    <s v=""/>
    <s v="IZEMCARVAJAL"/>
    <s v="10:23:56"/>
    <s v="505002465"/>
    <s v="0"/>
    <s v=""/>
    <s v=""/>
    <s v=""/>
    <s v="IZ10"/>
    <s v="Z3"/>
    <s v=""/>
    <s v="10:00:00"/>
    <s v="08:30:00"/>
    <s v=""/>
    <s v=""/>
    <s v=""/>
    <s v=""/>
    <s v="10:23:55"/>
    <s v=""/>
    <s v=""/>
    <s v="AAIZ"/>
    <s v=""/>
    <s v=""/>
    <s v="CO"/>
    <s v=""/>
    <s v="PRODUCTIVOS"/>
    <s v="09:10:44"/>
    <s v=""/>
    <s v="000019467154"/>
    <s v="X"/>
    <s v=""/>
    <s v="IZ10"/>
    <s v=""/>
    <s v="000000"/>
    <s v="GNCH"/>
    <s v="10723465"/>
    <s v=""/>
    <s v=""/>
    <s v=""/>
    <s v="00:00:00"/>
    <s v=""/>
    <s v=""/>
    <s v="X"/>
    <s v=""/>
    <s v="09:08:28"/>
    <s v="Juan Nustadtel"/>
    <s v="QM001202326114"/>
    <s v=""/>
    <s v=""/>
    <s v=""/>
    <s v=""/>
    <s v=""/>
    <s v="EMPAQUE RIGIDO"/>
    <s v="ENVIGADO"/>
    <s v=""/>
    <s v=""/>
    <s v=""/>
    <s v="10:23:56"/>
    <s v="MNC550A"/>
    <s v=""/>
    <s v=""/>
    <s v=""/>
    <s v=""/>
    <s v="IZ10"/>
    <s v="Cra 48#48 Sur-75 (Juan Neustadtel)"/>
    <s v="09:08:28"/>
    <s v="5405380"/>
    <s v=""/>
    <s v="000"/>
    <s v="000"/>
    <s v="000"/>
    <s v=""/>
    <s v=""/>
    <s v=""/>
    <s v=""/>
    <s v=""/>
    <s v=""/>
    <s v=""/>
    <s v="H"/>
    <s v="IZ10"/>
    <s v="20183406"/>
    <d v="2022-08-03T00:00:00"/>
    <d v="2022-08-05T00:00:00"/>
    <d v="2022-08-05T00:00:00"/>
    <d v="2022-08-03T00:00:00"/>
    <d v="2022-08-05T00:00:00"/>
    <m/>
    <m/>
    <d v="2022-08-03T00:00:00"/>
    <m/>
    <d v="2022-08-03T00:00:00"/>
    <d v="2022-08-03T00:00:00"/>
    <n v="1.5"/>
  </r>
  <r>
    <s v="IZ10"/>
    <s v="ZA"/>
    <s v="1202327281"/>
    <s v="PLANCHA DE SELLADO"/>
    <x v="24"/>
    <x v="43"/>
    <s v="PLANCHA DE SELLADO ARRUGA"/>
    <s v="ARRUGAS"/>
    <s v="EN"/>
    <s v="EL"/>
    <s v="SELLADO"/>
    <m/>
    <m/>
    <m/>
    <m/>
    <m/>
    <x v="3"/>
    <s v="100"/>
    <s v="COORMTTO"/>
    <s v="OK"/>
    <s v="MECE MERE ORAS"/>
    <s v="IZEMCARVAJAL"/>
    <s v="IZEMCARVAJAL"/>
    <s v="IZ10-LSA1-EMP"/>
    <s v="B"/>
    <s v=""/>
    <s v=""/>
    <s v="105864977"/>
    <s v=""/>
    <s v="IZEMCARVAJAL"/>
    <s v="13:13:35"/>
    <s v="505002491"/>
    <s v="0"/>
    <s v=""/>
    <s v=""/>
    <s v=""/>
    <s v="IZ10"/>
    <s v="Z3"/>
    <s v=""/>
    <s v="09:10:00"/>
    <s v="07:30:00"/>
    <s v=""/>
    <s v=""/>
    <s v=""/>
    <s v=""/>
    <s v="07:30:00"/>
    <s v=""/>
    <s v=""/>
    <s v="AAIZ"/>
    <s v=""/>
    <s v=""/>
    <s v="CO"/>
    <s v=""/>
    <s v="PRODUCTIVOS"/>
    <s v="10:32:51"/>
    <s v=""/>
    <s v="000019482020"/>
    <s v="X"/>
    <s v=""/>
    <s v="IZ10"/>
    <s v=""/>
    <s v="000000"/>
    <s v="GNCH"/>
    <s v="10720065"/>
    <s v=""/>
    <s v=""/>
    <s v=""/>
    <s v="00:00:00"/>
    <s v=""/>
    <s v=""/>
    <s v="X"/>
    <s v=""/>
    <s v="10:29:33"/>
    <s v=""/>
    <s v="QM001202327281"/>
    <s v=""/>
    <s v=""/>
    <s v=""/>
    <s v=""/>
    <s v=""/>
    <s v="EMPAQUE"/>
    <s v=""/>
    <s v=""/>
    <s v=""/>
    <s v=""/>
    <s v="13:13:34"/>
    <s v="MNC525A"/>
    <s v=""/>
    <s v=""/>
    <s v=""/>
    <s v=""/>
    <s v="IZ10"/>
    <s v=""/>
    <s v="10:29:33"/>
    <s v=""/>
    <s v=""/>
    <s v="000"/>
    <s v="000"/>
    <s v="000"/>
    <s v=""/>
    <s v=""/>
    <s v=""/>
    <s v=""/>
    <s v=""/>
    <s v=""/>
    <s v=""/>
    <s v="H"/>
    <s v="IZ10"/>
    <s v="EMPA00039"/>
    <d v="2022-08-05T00:00:00"/>
    <d v="2022-08-05T00:00:00"/>
    <d v="2022-08-05T00:00:00"/>
    <d v="2022-08-05T00:00:00"/>
    <d v="2022-08-05T00:00:00"/>
    <m/>
    <m/>
    <d v="2022-08-05T00:00:00"/>
    <m/>
    <d v="2022-08-05T00:00:00"/>
    <d v="2022-08-05T00:00:00"/>
    <n v="1.67"/>
  </r>
  <r>
    <s v="IZ10"/>
    <s v="ZA"/>
    <s v="1202320683"/>
    <s v="SISTEMA DE CORTE"/>
    <x v="2"/>
    <x v="45"/>
    <s v="SISTEMA DE CORTE DESAJUSTADO"/>
    <s v="PERDIDA"/>
    <s v="DE"/>
    <s v="SINCRONISMO"/>
    <s v="EN"/>
    <s v="CORTE"/>
    <m/>
    <m/>
    <m/>
    <m/>
    <x v="2"/>
    <s v="100"/>
    <s v="MECANINT"/>
    <s v="OK"/>
    <s v="MECE ORAS"/>
    <s v="IZHAGIRALDO"/>
    <s v="IZHAGIRALDO"/>
    <s v="IZ10-LSC1-EMB"/>
    <s v="B"/>
    <s v=""/>
    <s v=""/>
    <s v="105832498"/>
    <s v=""/>
    <s v="IZEMCARVAJAL"/>
    <s v="06:18:19"/>
    <s v="505003051"/>
    <s v="0"/>
    <s v=""/>
    <s v=""/>
    <s v=""/>
    <s v="IZ10"/>
    <s v="Z3"/>
    <s v=""/>
    <s v="22:00:00"/>
    <s v="04:47:00"/>
    <s v=""/>
    <s v=""/>
    <s v=""/>
    <s v=""/>
    <s v="11:07:48"/>
    <s v=""/>
    <s v=""/>
    <s v="AAIZ"/>
    <s v=""/>
    <s v=""/>
    <s v="CO"/>
    <s v=""/>
    <s v="PRODUCTIVOS"/>
    <s v="05:07:06"/>
    <s v=""/>
    <s v="000019396307"/>
    <s v="X"/>
    <s v=""/>
    <s v="IZ10"/>
    <s v=""/>
    <s v="000000"/>
    <s v="GNCH"/>
    <s v="10724165"/>
    <s v=""/>
    <s v=""/>
    <s v=""/>
    <s v="00:00:00"/>
    <s v=""/>
    <s v=""/>
    <s v="X"/>
    <s v=""/>
    <s v="05:05:03"/>
    <s v="PROPASOL S.A.S"/>
    <s v="QM001202320683"/>
    <s v=""/>
    <s v=""/>
    <s v=""/>
    <s v=""/>
    <s v=""/>
    <s v="EMBUTIDO SALCHICHON"/>
    <s v=""/>
    <s v=""/>
    <s v=""/>
    <s v=""/>
    <s v="11:07:49"/>
    <s v="MNC540A"/>
    <s v=""/>
    <s v=""/>
    <s v=""/>
    <s v=""/>
    <s v="IZ10"/>
    <s v="Tv. 93 #53-32, Bogotá"/>
    <s v="05:05:03"/>
    <s v="(1)3004621"/>
    <s v=""/>
    <s v="000"/>
    <s v="000"/>
    <s v="000"/>
    <s v=""/>
    <s v=""/>
    <s v=""/>
    <s v=""/>
    <s v=""/>
    <s v=""/>
    <s v=""/>
    <s v="H"/>
    <s v="IZ10"/>
    <s v="20388176"/>
    <d v="2022-07-22T00:00:00"/>
    <d v="2022-08-07T00:00:00"/>
    <d v="2022-08-20T00:00:00"/>
    <d v="2022-07-31T00:00:00"/>
    <d v="2022-08-07T00:00:00"/>
    <m/>
    <m/>
    <d v="2022-07-22T00:00:00"/>
    <m/>
    <d v="2022-07-22T00:00:00"/>
    <d v="2022-07-22T00:00:00"/>
    <n v="233.22"/>
  </r>
  <r>
    <s v="IZ10"/>
    <s v="ZA"/>
    <s v="1202326078"/>
    <s v="ACOPLE DE FUSIBLE DE TRANSPORTADOR"/>
    <x v="1"/>
    <x v="46"/>
    <s v="ACOPLE DE FUSIBLE DE TRANSPORTADOR FRACTURADO"/>
    <s v="REVIENTE"/>
    <s v="DE"/>
    <s v="ACOPLE"/>
    <s v="FUSIBLE"/>
    <s v="DEL"/>
    <s v="TRANSPORT"/>
    <m/>
    <m/>
    <m/>
    <x v="8"/>
    <s v="100"/>
    <s v="COORMTTO"/>
    <s v="OK"/>
    <s v="MECE MERE ORAS"/>
    <s v="IZPAZAPATA"/>
    <s v="IZPAZAPATA"/>
    <s v="IZ10-LSA1-FOR"/>
    <s v="B"/>
    <s v=""/>
    <s v=""/>
    <s v="105859771"/>
    <s v=""/>
    <s v="IZEMCARVAJAL"/>
    <s v="14:14:06"/>
    <s v="505001267"/>
    <s v="0"/>
    <s v=""/>
    <s v=""/>
    <s v=""/>
    <s v="IZ10"/>
    <s v="Z3"/>
    <s v=""/>
    <s v="07:30:00"/>
    <s v="06:00:00"/>
    <s v=""/>
    <s v=""/>
    <s v=""/>
    <s v=""/>
    <s v="14:14:04"/>
    <s v=""/>
    <s v=""/>
    <s v="AAIZ"/>
    <s v=""/>
    <s v=""/>
    <s v="CO"/>
    <s v=""/>
    <s v="PRODUCTIVOS"/>
    <s v="08:20:05"/>
    <s v=""/>
    <s v="000019466877"/>
    <s v="X"/>
    <s v=""/>
    <s v="IZ10"/>
    <s v=""/>
    <s v="000000"/>
    <s v="GNCH"/>
    <s v="10713765"/>
    <s v=""/>
    <s v=""/>
    <s v=""/>
    <s v="00:00:00"/>
    <s v=""/>
    <s v=""/>
    <s v="X"/>
    <s v=""/>
    <s v="08:17:53"/>
    <s v=""/>
    <s v="QM001202326078"/>
    <s v=""/>
    <s v=""/>
    <s v=""/>
    <s v=""/>
    <s v=""/>
    <s v="FORMADO"/>
    <s v=""/>
    <s v=""/>
    <s v=""/>
    <s v=""/>
    <s v="14:14:06"/>
    <s v="MNC490A"/>
    <s v=""/>
    <s v=""/>
    <s v=""/>
    <s v=""/>
    <s v="IZ10"/>
    <s v=""/>
    <s v="08:17:53"/>
    <s v=""/>
    <s v=""/>
    <s v="000"/>
    <s v="000"/>
    <s v="000"/>
    <s v=""/>
    <s v=""/>
    <s v=""/>
    <s v=""/>
    <s v=""/>
    <s v=""/>
    <s v=""/>
    <s v="H"/>
    <s v="IZ10"/>
    <s v="FORM00001"/>
    <d v="2022-08-03T00:00:00"/>
    <d v="2022-08-08T00:00:00"/>
    <d v="2022-08-08T00:00:00"/>
    <d v="2022-08-03T00:00:00"/>
    <d v="2022-08-08T00:00:00"/>
    <m/>
    <m/>
    <d v="2022-08-03T00:00:00"/>
    <m/>
    <d v="2022-08-03T00:00:00"/>
    <d v="2022-08-03T00:00:00"/>
    <n v="1.5"/>
  </r>
  <r>
    <s v="IZ10"/>
    <s v="ZA"/>
    <s v="1202328518"/>
    <s v="PLANCHA DE SELLADO"/>
    <x v="11"/>
    <x v="13"/>
    <s v="PLANCHA DE SELLADO SIN VACÍO"/>
    <s v="DEFICIENCIA"/>
    <s v="DE"/>
    <s v="VACIO"/>
    <m/>
    <m/>
    <m/>
    <m/>
    <m/>
    <m/>
    <x v="3"/>
    <s v="100"/>
    <s v="COORMTTO"/>
    <s v="OK"/>
    <s v="MECE MERE ORAS"/>
    <s v="IZPAZAPATA"/>
    <s v="IZPAZAPATA"/>
    <s v="IZ10-LSA1-EMP"/>
    <s v="B"/>
    <s v=""/>
    <s v=""/>
    <s v="105868892"/>
    <s v=""/>
    <s v="IZEAVENDANO"/>
    <s v="14:37:17"/>
    <s v="505002491"/>
    <s v="0"/>
    <s v=""/>
    <s v=""/>
    <s v=""/>
    <s v="IZ10"/>
    <s v="Z3"/>
    <s v=""/>
    <s v="10:30:00"/>
    <s v="06:40:00"/>
    <s v=""/>
    <s v=""/>
    <s v=""/>
    <s v=""/>
    <s v="14:24:58"/>
    <s v=""/>
    <s v=""/>
    <s v="AAIZ"/>
    <s v=""/>
    <s v=""/>
    <s v="CO"/>
    <s v=""/>
    <s v="PRODUCTIVOS"/>
    <s v="13:08:27"/>
    <s v=""/>
    <s v="000019492997"/>
    <s v="X"/>
    <s v=""/>
    <s v="IZ10"/>
    <s v=""/>
    <s v="000000"/>
    <s v="GNCH"/>
    <s v="10720065"/>
    <s v=""/>
    <s v=""/>
    <s v=""/>
    <s v="00:00:00"/>
    <s v=""/>
    <s v=""/>
    <s v="X"/>
    <s v=""/>
    <s v="13:07:24"/>
    <s v=""/>
    <s v="QM001202328518"/>
    <s v=""/>
    <s v=""/>
    <s v=""/>
    <s v=""/>
    <s v=""/>
    <s v="EMPAQUE"/>
    <s v=""/>
    <s v=""/>
    <s v=""/>
    <s v=""/>
    <s v="14:24:59"/>
    <s v="MNC525A"/>
    <s v=""/>
    <s v=""/>
    <s v=""/>
    <s v=""/>
    <s v="IZ10"/>
    <s v=""/>
    <s v="13:07:24"/>
    <s v=""/>
    <s v=""/>
    <s v="000"/>
    <s v="000"/>
    <s v="000"/>
    <s v=""/>
    <s v=""/>
    <s v=""/>
    <s v=""/>
    <s v=""/>
    <s v=""/>
    <s v=""/>
    <s v="H"/>
    <s v="IZ10"/>
    <s v="EMPA00039"/>
    <d v="2022-08-08T00:00:00"/>
    <d v="2022-08-08T00:00:00"/>
    <d v="2022-08-08T00:00:00"/>
    <d v="2022-08-08T00:00:00"/>
    <d v="2022-08-08T00:00:00"/>
    <m/>
    <m/>
    <d v="2022-08-08T00:00:00"/>
    <m/>
    <d v="2022-08-08T00:00:00"/>
    <d v="2022-08-08T00:00:00"/>
    <n v="3.83"/>
  </r>
  <r>
    <s v="IZ10"/>
    <s v="ZA"/>
    <s v="1202329765"/>
    <s v="MOLDE DE FORMADO"/>
    <x v="26"/>
    <x v="47"/>
    <s v="MOLDE DE FORMADO DESCALIBRADO"/>
    <s v="HERRAMIENTA"/>
    <s v="DE"/>
    <s v="MOLDE"/>
    <s v="DE"/>
    <s v="FORMADO"/>
    <s v="DESCALIB"/>
    <m/>
    <m/>
    <m/>
    <x v="3"/>
    <s v="100"/>
    <s v="COORMTTO"/>
    <s v="OK"/>
    <s v="MECE MERE ORAS"/>
    <s v="IZPAZAPATA"/>
    <s v="IZPAZAPATA"/>
    <s v="IZ10-LSA1-EMP"/>
    <s v="B"/>
    <s v=""/>
    <s v=""/>
    <s v="105872912"/>
    <s v=""/>
    <s v="IZEMCARVAJAL"/>
    <s v="08:23:25"/>
    <s v="505002491"/>
    <s v="0"/>
    <s v=""/>
    <s v=""/>
    <s v=""/>
    <s v="IZ10"/>
    <s v="Z3"/>
    <s v=""/>
    <s v="09:20:00"/>
    <s v="08:18:00"/>
    <s v=""/>
    <s v=""/>
    <s v=""/>
    <s v=""/>
    <s v="13:45:53"/>
    <s v=""/>
    <s v=""/>
    <s v="AAIZ"/>
    <s v=""/>
    <s v=""/>
    <s v="CO"/>
    <s v=""/>
    <s v="PRODUCTIVOS"/>
    <s v="11:01:38"/>
    <s v=""/>
    <s v="000019505592"/>
    <s v="X"/>
    <s v=""/>
    <s v="IZ10"/>
    <s v=""/>
    <s v="000000"/>
    <s v="GNCH"/>
    <s v="10720065"/>
    <s v=""/>
    <s v=""/>
    <s v=""/>
    <s v="00:00:00"/>
    <s v=""/>
    <s v=""/>
    <s v="X"/>
    <s v=""/>
    <s v="10:59:12"/>
    <s v=""/>
    <s v="QM001202329765"/>
    <s v=""/>
    <s v=""/>
    <s v=""/>
    <s v=""/>
    <s v=""/>
    <s v="EMPAQUE"/>
    <s v=""/>
    <s v=""/>
    <s v=""/>
    <s v=""/>
    <s v="13:45:55"/>
    <s v="MNC525A"/>
    <s v=""/>
    <s v=""/>
    <s v=""/>
    <s v=""/>
    <s v="IZ10"/>
    <s v=""/>
    <s v="10:59:12"/>
    <s v=""/>
    <s v=""/>
    <s v="000"/>
    <s v="000"/>
    <s v="000"/>
    <s v=""/>
    <s v=""/>
    <s v=""/>
    <s v=""/>
    <s v=""/>
    <s v=""/>
    <s v=""/>
    <s v="H"/>
    <s v="IZ10"/>
    <s v="EMPA00039"/>
    <d v="2022-08-10T00:00:00"/>
    <d v="2022-08-10T00:00:00"/>
    <d v="2022-09-08T00:00:00"/>
    <d v="2022-08-10T00:00:00"/>
    <d v="2022-08-10T00:00:00"/>
    <m/>
    <m/>
    <d v="2022-08-10T00:00:00"/>
    <m/>
    <d v="2022-08-10T00:00:00"/>
    <d v="2022-08-10T00:00:00"/>
    <n v="1.03"/>
  </r>
  <r>
    <s v="IZ10"/>
    <s v="ZA"/>
    <s v="1202330660"/>
    <s v="CUCHILLA TRANSVERSAL"/>
    <x v="17"/>
    <x v="27"/>
    <s v="CUCHILLA TRANSVERSAL DESAFILADA"/>
    <s v="DEFICIENCIA"/>
    <s v="EN"/>
    <s v="CORTE"/>
    <s v="TRANSVERSAL"/>
    <s v="Y"/>
    <s v="FORMA"/>
    <m/>
    <m/>
    <m/>
    <x v="3"/>
    <s v="100"/>
    <s v="MECANINT"/>
    <s v="OK"/>
    <s v="MECE MERE ORAS"/>
    <s v="IZPAZAPATA"/>
    <s v="IZPAZAPATA"/>
    <s v="IZ10-LSA1-EMP"/>
    <s v="B"/>
    <s v=""/>
    <s v=""/>
    <s v="105877217"/>
    <s v=""/>
    <s v="IZEMCARVAJAL"/>
    <s v="11:15:17"/>
    <s v="505002491"/>
    <s v="0"/>
    <s v=""/>
    <s v=""/>
    <s v=""/>
    <s v="IZ10"/>
    <s v="Z3"/>
    <s v=""/>
    <s v="09:43:00"/>
    <s v="09:10:00"/>
    <s v=""/>
    <s v=""/>
    <s v=""/>
    <s v=""/>
    <s v="20:21:52"/>
    <s v=""/>
    <s v=""/>
    <s v="AAIZ"/>
    <s v=""/>
    <s v=""/>
    <s v="CO"/>
    <s v=""/>
    <s v="PRODUCTIVOS"/>
    <s v="10:42:05"/>
    <s v=""/>
    <s v="000019518194"/>
    <s v="X"/>
    <s v=""/>
    <s v="IZ10"/>
    <s v=""/>
    <s v="000000"/>
    <s v="GNCH"/>
    <s v="10720065"/>
    <s v=""/>
    <s v=""/>
    <s v=""/>
    <s v="00:00:00"/>
    <s v=""/>
    <s v=""/>
    <s v="X"/>
    <s v=""/>
    <s v="10:40:24"/>
    <s v=""/>
    <s v="QM001202330660"/>
    <s v=""/>
    <s v=""/>
    <s v=""/>
    <s v=""/>
    <s v=""/>
    <s v="EMPAQUE"/>
    <s v=""/>
    <s v=""/>
    <s v=""/>
    <s v=""/>
    <s v="20:21:53"/>
    <s v="MNC525A"/>
    <s v=""/>
    <s v=""/>
    <s v=""/>
    <s v=""/>
    <s v="IZ10"/>
    <s v=""/>
    <s v="10:40:24"/>
    <s v=""/>
    <s v=""/>
    <s v="000"/>
    <s v="000"/>
    <s v="000"/>
    <s v=""/>
    <s v=""/>
    <s v=""/>
    <s v=""/>
    <s v=""/>
    <s v=""/>
    <s v=""/>
    <s v="H"/>
    <s v="IZ10"/>
    <s v="EMPA00039"/>
    <d v="2022-08-12T00:00:00"/>
    <d v="2022-08-12T00:00:00"/>
    <d v="2022-08-13T00:00:00"/>
    <d v="2022-08-12T00:00:00"/>
    <d v="2022-08-12T00:00:00"/>
    <m/>
    <m/>
    <d v="2022-08-12T00:00:00"/>
    <m/>
    <d v="2022-08-12T00:00:00"/>
    <d v="2022-08-12T00:00:00"/>
    <n v="0.55000000000000004"/>
  </r>
  <r>
    <s v="IZ10"/>
    <s v="ZA"/>
    <s v="1202331769"/>
    <s v="TROQUEL"/>
    <x v="2"/>
    <x v="48"/>
    <s v="TROQUEL DESAJUSTADO"/>
    <s v="TROQUELES"/>
    <s v="DESALINEADOS"/>
    <m/>
    <m/>
    <m/>
    <m/>
    <m/>
    <m/>
    <m/>
    <x v="4"/>
    <s v="100"/>
    <s v="COORMTTO"/>
    <s v="OK"/>
    <s v="MECE MERE ORAS"/>
    <s v="IZEMCARVAJAL"/>
    <s v="IZEMCARVAJAL"/>
    <s v="IZ10-LJA1-EMP-EMP2"/>
    <s v="A"/>
    <s v=""/>
    <s v=""/>
    <s v="105880454"/>
    <s v=""/>
    <s v="IZEMCARVAJAL"/>
    <s v="10:02:27"/>
    <s v="505002465"/>
    <s v="0"/>
    <s v=""/>
    <s v=""/>
    <s v=""/>
    <s v="IZ10"/>
    <s v="Z3"/>
    <s v=""/>
    <s v="08:00:00"/>
    <s v="07:00:00"/>
    <s v=""/>
    <s v=""/>
    <s v=""/>
    <s v=""/>
    <s v="12:07:16"/>
    <s v=""/>
    <s v=""/>
    <s v="AAIZ"/>
    <s v=""/>
    <s v=""/>
    <s v="CO"/>
    <s v=""/>
    <s v="PRODUCTIVOS"/>
    <s v="11:36:02"/>
    <s v=""/>
    <s v="000019530608"/>
    <s v="X"/>
    <s v=""/>
    <s v="IZ10"/>
    <s v=""/>
    <s v="000000"/>
    <s v="GNCH"/>
    <s v="10723465"/>
    <s v=""/>
    <s v=""/>
    <s v=""/>
    <s v="00:00:00"/>
    <s v=""/>
    <s v=""/>
    <s v="X"/>
    <s v=""/>
    <s v="11:33:44"/>
    <s v="Juan Nustadtel"/>
    <s v="QM001202331769"/>
    <s v=""/>
    <s v=""/>
    <s v=""/>
    <s v=""/>
    <s v=""/>
    <s v="EMPAQUE RIGIDO"/>
    <s v="ENVIGADO"/>
    <s v=""/>
    <s v=""/>
    <s v=""/>
    <s v="12:07:17"/>
    <s v="MNC550A"/>
    <s v=""/>
    <s v=""/>
    <s v=""/>
    <s v=""/>
    <s v="IZ10"/>
    <s v="Cra 48#48 Sur-75 (Juan Neustadtel)"/>
    <s v="11:33:44"/>
    <s v="5405380"/>
    <s v=""/>
    <s v="000"/>
    <s v="000"/>
    <s v="000"/>
    <s v=""/>
    <s v=""/>
    <s v=""/>
    <s v=""/>
    <s v=""/>
    <s v=""/>
    <s v=""/>
    <s v="H"/>
    <s v="IZ10"/>
    <s v="20183406"/>
    <d v="2022-08-16T00:00:00"/>
    <d v="2022-08-16T00:00:00"/>
    <d v="2022-08-17T00:00:00"/>
    <d v="2022-08-16T00:00:00"/>
    <d v="2022-08-16T00:00:00"/>
    <m/>
    <m/>
    <d v="2022-08-16T00:00:00"/>
    <m/>
    <d v="2022-08-16T00:00:00"/>
    <d v="2022-08-16T00:00:00"/>
    <n v="1"/>
  </r>
  <r>
    <s v="IZ10"/>
    <s v="ZA"/>
    <s v="1202331604"/>
    <s v="CUCHILLA TRANSVERSAL"/>
    <x v="8"/>
    <x v="15"/>
    <s v="CUCHILLA TRANSVERSAL DESAJUSTADA"/>
    <s v="CUCHILLAS"/>
    <s v="TRANSVERSALES"/>
    <s v="TORCIDAS"/>
    <m/>
    <m/>
    <m/>
    <m/>
    <m/>
    <m/>
    <x v="3"/>
    <s v="100"/>
    <s v="COORMTTO"/>
    <s v="OK"/>
    <s v="MECE MERE ORAS"/>
    <s v="IZPAZAPATA"/>
    <s v="IZPAZAPATA"/>
    <s v="IZ10-LSA1-EMP"/>
    <s v="B"/>
    <s v=""/>
    <s v=""/>
    <s v="105880173"/>
    <s v=""/>
    <s v="IZEMCARVAJAL"/>
    <s v="10:02:12"/>
    <s v="505002491"/>
    <s v="0"/>
    <s v=""/>
    <s v=""/>
    <s v=""/>
    <s v="IZ10"/>
    <s v="Z3"/>
    <s v=""/>
    <s v="09:30:00"/>
    <s v="08:00:00"/>
    <s v=""/>
    <s v=""/>
    <s v=""/>
    <s v=""/>
    <s v="10:48:43"/>
    <s v=""/>
    <s v=""/>
    <s v="AAIZ"/>
    <s v=""/>
    <s v=""/>
    <s v="CO"/>
    <s v=""/>
    <s v="PRODUCTIVOS"/>
    <s v="09:45:47"/>
    <s v=""/>
    <s v="000019529551"/>
    <s v="X"/>
    <s v=""/>
    <s v="IZ10"/>
    <s v=""/>
    <s v="000000"/>
    <s v="GNCH"/>
    <s v="10720065"/>
    <s v=""/>
    <s v=""/>
    <s v=""/>
    <s v="00:00:00"/>
    <s v=""/>
    <s v=""/>
    <s v="X"/>
    <s v=""/>
    <s v="09:42:16"/>
    <s v=""/>
    <s v="QM001202331604"/>
    <s v=""/>
    <s v=""/>
    <s v=""/>
    <s v=""/>
    <s v=""/>
    <s v="EMPAQUE"/>
    <s v=""/>
    <s v=""/>
    <s v=""/>
    <s v=""/>
    <s v="10:48:49"/>
    <s v="MNC525A"/>
    <s v=""/>
    <s v=""/>
    <s v=""/>
    <s v=""/>
    <s v="IZ10"/>
    <s v=""/>
    <s v="09:42:16"/>
    <s v=""/>
    <s v=""/>
    <s v="000"/>
    <s v="000"/>
    <s v="000"/>
    <s v=""/>
    <s v=""/>
    <s v=""/>
    <s v=""/>
    <s v=""/>
    <s v=""/>
    <s v=""/>
    <s v="H"/>
    <s v="IZ10"/>
    <s v="EMPA00039"/>
    <d v="2022-08-16T00:00:00"/>
    <d v="2022-08-16T00:00:00"/>
    <d v="2022-08-17T00:00:00"/>
    <d v="2022-08-16T00:00:00"/>
    <d v="2022-08-16T00:00:00"/>
    <m/>
    <m/>
    <d v="2022-08-16T00:00:00"/>
    <m/>
    <d v="2022-08-16T00:00:00"/>
    <d v="2022-08-16T00:00:00"/>
    <n v="1.5"/>
  </r>
  <r>
    <s v="IZ10"/>
    <s v="ZA"/>
    <s v="1202319813"/>
    <s v="GANCHO"/>
    <x v="2"/>
    <x v="49"/>
    <s v="GANCHO DESAJUSTADO"/>
    <s v="PERDIDA"/>
    <s v="DE"/>
    <s v="PRESION"/>
    <s v="DEL"/>
    <s v="GANCHO"/>
    <m/>
    <m/>
    <m/>
    <m/>
    <x v="0"/>
    <s v="100"/>
    <s v="MECANINT"/>
    <s v="OK"/>
    <s v="MECE MERE ORAS"/>
    <s v="IZHAGIRALDO"/>
    <s v="IZHAGIRALDO"/>
    <s v="IZ10-LSC1-EMB"/>
    <s v="B"/>
    <s v=""/>
    <s v=""/>
    <s v="105830060"/>
    <s v=""/>
    <s v="IZEMCARVAJAL"/>
    <s v="08:57:52"/>
    <s v=""/>
    <s v=""/>
    <s v=""/>
    <s v=""/>
    <s v=""/>
    <s v="IZ10"/>
    <s v="Z3"/>
    <s v=""/>
    <s v="14:00:00"/>
    <s v="04:18:53"/>
    <s v=""/>
    <s v=""/>
    <s v=""/>
    <s v=""/>
    <s v="05:54:15"/>
    <s v=""/>
    <s v=""/>
    <s v="AAIZ"/>
    <s v=""/>
    <s v=""/>
    <s v="CO"/>
    <s v=""/>
    <s v="PRODUCTIVOS"/>
    <s v="05:28:13"/>
    <s v=""/>
    <s v="000019389473"/>
    <s v="X"/>
    <s v=""/>
    <s v="IZ10"/>
    <s v=""/>
    <s v="000000"/>
    <s v="GNCH"/>
    <s v="10724165"/>
    <s v=""/>
    <s v=""/>
    <s v=""/>
    <s v="00:00:00"/>
    <s v=""/>
    <s v=""/>
    <s v="X"/>
    <s v=""/>
    <s v="05:21:53"/>
    <s v=""/>
    <s v="QM001202319813"/>
    <s v=""/>
    <s v=""/>
    <s v=""/>
    <s v=""/>
    <s v=""/>
    <s v="EMBUTIDO SALCHICHON"/>
    <s v=""/>
    <s v=""/>
    <s v=""/>
    <s v=""/>
    <s v="05:54:16"/>
    <s v="MNC540A"/>
    <s v=""/>
    <s v=""/>
    <s v=""/>
    <s v=""/>
    <s v="IZ10"/>
    <s v=""/>
    <s v="05:21:53"/>
    <s v=""/>
    <s v=""/>
    <s v="000"/>
    <s v="000"/>
    <s v="000"/>
    <s v=""/>
    <s v=""/>
    <s v=""/>
    <s v=""/>
    <s v=""/>
    <s v=""/>
    <s v=""/>
    <s v="H"/>
    <s v="IZ10"/>
    <s v="GRAP00017"/>
    <d v="2022-07-20T00:00:00"/>
    <d v="2022-08-18T00:00:00"/>
    <d v="2022-12-08T00:00:00"/>
    <d v="2022-07-22T00:00:00"/>
    <d v="2022-08-18T00:00:00"/>
    <m/>
    <m/>
    <d v="2022-07-20T00:00:00"/>
    <m/>
    <d v="2022-07-20T00:00:00"/>
    <d v="2022-07-20T00:00:00"/>
    <n v="57.69"/>
  </r>
  <r>
    <s v="IZ10"/>
    <s v="ZA"/>
    <s v="1202334162"/>
    <s v="TORNILLO DE CABEZAL DE INYECCIÓN"/>
    <x v="1"/>
    <x v="50"/>
    <s v="TORNILLO DE CABEZAL DE INYECCIÓN FRACTURADO"/>
    <s v="FRACTURA"/>
    <s v="TORNILLO"/>
    <s v="CABEZAL"/>
    <s v="INYECCION"/>
    <m/>
    <m/>
    <m/>
    <m/>
    <m/>
    <x v="5"/>
    <s v="100"/>
    <s v="MECANINT"/>
    <s v="OK"/>
    <s v="MECE MERE ORAS"/>
    <s v="IZJCHIGUITA"/>
    <s v="IZDMONTOYAH"/>
    <s v="IZ10-LSA1-FOR"/>
    <s v="B"/>
    <s v=""/>
    <s v=""/>
    <s v="105891420"/>
    <s v=""/>
    <s v="IZLMORTIZ"/>
    <s v="19:40:28"/>
    <s v="505003047"/>
    <s v="0"/>
    <s v=""/>
    <s v=""/>
    <s v=""/>
    <s v="IZ10"/>
    <s v="Z3"/>
    <s v=""/>
    <s v="05:07:16"/>
    <s v="04:42:16"/>
    <s v=""/>
    <s v=""/>
    <s v=""/>
    <s v=""/>
    <s v="19:40:27"/>
    <s v=""/>
    <s v=""/>
    <s v="AAIZ"/>
    <s v=""/>
    <s v=""/>
    <s v="CO"/>
    <s v=""/>
    <s v="PRODUCTIVOS"/>
    <s v="05:12:39"/>
    <s v=""/>
    <s v="000019559570"/>
    <s v="X"/>
    <s v=""/>
    <s v="IZ10"/>
    <s v=""/>
    <s v="000000"/>
    <s v="GNCH"/>
    <s v="10713765"/>
    <s v=""/>
    <s v=""/>
    <s v=""/>
    <s v="00:00:00"/>
    <s v=""/>
    <s v=""/>
    <s v="X"/>
    <s v=""/>
    <s v="05:06:16"/>
    <s v="Juan Neustadtel"/>
    <s v="QM001202334162"/>
    <s v=""/>
    <s v=""/>
    <s v=""/>
    <s v=""/>
    <s v=""/>
    <s v="FORMADO"/>
    <s v=""/>
    <s v=""/>
    <s v=""/>
    <s v=""/>
    <s v="19:40:28"/>
    <s v="MNC490A"/>
    <s v=""/>
    <s v=""/>
    <s v=""/>
    <s v=""/>
    <s v="IZ10"/>
    <s v="Cra 48#48 Sur--75, Envigado"/>
    <s v="05:06:16"/>
    <s v="5405380 108"/>
    <s v=""/>
    <s v="000"/>
    <s v="000"/>
    <s v="000"/>
    <s v=""/>
    <s v=""/>
    <s v=""/>
    <s v=""/>
    <s v=""/>
    <s v=""/>
    <s v=""/>
    <s v="H"/>
    <s v="IZ10"/>
    <s v="20388054"/>
    <d v="2022-08-22T00:00:00"/>
    <d v="2022-08-22T00:00:00"/>
    <d v="2022-08-22T00:00:00"/>
    <d v="2022-08-22T00:00:00"/>
    <d v="2022-08-22T00:00:00"/>
    <m/>
    <m/>
    <d v="2022-08-22T00:00:00"/>
    <m/>
    <d v="2022-08-22T00:00:00"/>
    <d v="2022-08-22T00:00:00"/>
    <n v="0.42"/>
  </r>
  <r>
    <s v="IZ10"/>
    <s v="ZA"/>
    <s v="1202334983"/>
    <s v="PERFORADORES"/>
    <x v="27"/>
    <x v="51"/>
    <s v="PERFORADORES PEGADOS"/>
    <s v="PEGA"/>
    <s v="MECÁNICA"/>
    <s v="EN"/>
    <s v="PERFORADORES"/>
    <m/>
    <m/>
    <m/>
    <m/>
    <m/>
    <x v="4"/>
    <s v="100"/>
    <s v="MECANINT"/>
    <s v="OK"/>
    <s v="MECE MERE ORAS"/>
    <s v="IZHAURAN"/>
    <s v="IZHAURAN"/>
    <s v="IZ10-LJA1-EMP-EMP2"/>
    <s v="A"/>
    <s v=""/>
    <s v=""/>
    <s v="105892909"/>
    <s v=""/>
    <s v="IZEMCARVAJAL"/>
    <s v="06:38:10"/>
    <s v="505002465"/>
    <s v="0"/>
    <s v=""/>
    <s v=""/>
    <s v=""/>
    <s v="IZ10"/>
    <s v="Z3"/>
    <s v=""/>
    <s v="10:40:00"/>
    <s v="09:00:00"/>
    <s v=""/>
    <s v=""/>
    <s v=""/>
    <s v=""/>
    <s v="14:15:42"/>
    <s v=""/>
    <s v=""/>
    <s v="AAIZ"/>
    <s v=""/>
    <s v=""/>
    <s v="CO"/>
    <s v=""/>
    <s v="PRODUCTIVOS"/>
    <s v="10:49:53"/>
    <s v=""/>
    <s v="000019567487"/>
    <s v="X"/>
    <s v=""/>
    <s v="IZ10"/>
    <s v=""/>
    <s v="000000"/>
    <s v="GNCH"/>
    <s v="10723465"/>
    <s v=""/>
    <s v=""/>
    <s v=""/>
    <s v="00:00:00"/>
    <s v=""/>
    <s v=""/>
    <s v="X"/>
    <s v=""/>
    <s v="10:48:45"/>
    <s v="Juan Nustadtel"/>
    <s v="QM001202334983"/>
    <s v=""/>
    <s v=""/>
    <s v=""/>
    <s v=""/>
    <s v=""/>
    <s v="EMPAQUE RIGIDO"/>
    <s v="ENVIGADO"/>
    <s v=""/>
    <s v=""/>
    <s v=""/>
    <s v="14:15:44"/>
    <s v="MNC550A"/>
    <s v=""/>
    <s v=""/>
    <s v=""/>
    <s v=""/>
    <s v="IZ10"/>
    <s v="Cra 48#48 Sur-75 (Juan Neustadtel)"/>
    <s v="10:48:45"/>
    <s v="5405380"/>
    <s v=""/>
    <s v="000"/>
    <s v="000"/>
    <s v="000"/>
    <s v=""/>
    <s v=""/>
    <s v=""/>
    <s v=""/>
    <s v=""/>
    <s v=""/>
    <s v=""/>
    <s v="H"/>
    <s v="IZ10"/>
    <s v="20183406"/>
    <d v="2022-08-23T00:00:00"/>
    <d v="2022-08-23T00:00:00"/>
    <d v="2022-08-25T00:00:00"/>
    <d v="2022-08-23T00:00:00"/>
    <d v="2022-08-23T00:00:00"/>
    <m/>
    <m/>
    <d v="2022-08-23T00:00:00"/>
    <m/>
    <d v="2022-08-23T00:00:00"/>
    <d v="2022-08-23T00:00:00"/>
    <n v="1.67"/>
  </r>
  <r>
    <s v="IZ10"/>
    <s v="ZA"/>
    <s v="1202335508"/>
    <s v="PUNZONES LATERALES"/>
    <x v="28"/>
    <x v="52"/>
    <s v="PUNZONES LATERALES LEVANTADOS"/>
    <s v="PUNZONES"/>
    <s v="LEVANTADOS"/>
    <m/>
    <m/>
    <m/>
    <m/>
    <m/>
    <m/>
    <m/>
    <x v="3"/>
    <s v="100"/>
    <s v="COORMTTO"/>
    <s v="OK"/>
    <s v="MECE MERE ORAS"/>
    <s v="IZPAZAPATA"/>
    <s v="IZPAZAPATA"/>
    <s v="IZ10-LSA1-EMP"/>
    <s v="B"/>
    <s v=""/>
    <s v=""/>
    <s v="105896493"/>
    <s v=""/>
    <s v="IZEMCARVAJAL"/>
    <s v="14:52:05"/>
    <s v="505002491"/>
    <s v="0"/>
    <s v=""/>
    <s v=""/>
    <s v=""/>
    <s v="IZ10"/>
    <s v="Z3"/>
    <s v=""/>
    <s v="09:00:00"/>
    <s v="07:50:00"/>
    <s v=""/>
    <s v=""/>
    <s v=""/>
    <s v=""/>
    <s v="14:52:04"/>
    <s v=""/>
    <s v=""/>
    <s v="AAIZ"/>
    <s v=""/>
    <s v=""/>
    <s v="CO"/>
    <s v=""/>
    <s v="PRODUCTIVOS"/>
    <s v="10:13:37"/>
    <s v=""/>
    <s v="000019575727"/>
    <s v="X"/>
    <s v=""/>
    <s v="IZ10"/>
    <s v=""/>
    <s v="000000"/>
    <s v="GNCH"/>
    <s v="10720065"/>
    <s v=""/>
    <s v=""/>
    <s v=""/>
    <s v="00:00:00"/>
    <s v=""/>
    <s v=""/>
    <s v="X"/>
    <s v=""/>
    <s v="10:09:31"/>
    <s v=""/>
    <s v="QM001202335508"/>
    <s v=""/>
    <s v=""/>
    <s v=""/>
    <s v=""/>
    <s v=""/>
    <s v="EMPAQUE"/>
    <s v=""/>
    <s v=""/>
    <s v=""/>
    <s v=""/>
    <s v="14:52:05"/>
    <s v="MNC525A"/>
    <s v=""/>
    <s v=""/>
    <s v=""/>
    <s v=""/>
    <s v="IZ10"/>
    <s v=""/>
    <s v="10:09:31"/>
    <s v=""/>
    <s v=""/>
    <s v="000"/>
    <s v="000"/>
    <s v="000"/>
    <s v=""/>
    <s v=""/>
    <s v=""/>
    <s v=""/>
    <s v=""/>
    <s v=""/>
    <s v=""/>
    <s v="H"/>
    <s v="IZ10"/>
    <s v="EMPA00039"/>
    <d v="2022-08-24T00:00:00"/>
    <d v="2022-08-24T00:00:00"/>
    <d v="2022-08-24T00:00:00"/>
    <d v="2022-08-24T00:00:00"/>
    <d v="2022-08-24T00:00:00"/>
    <m/>
    <m/>
    <d v="2022-08-24T00:00:00"/>
    <m/>
    <d v="2022-08-24T00:00:00"/>
    <d v="2022-08-24T00:00:00"/>
    <n v="1.17"/>
  </r>
  <r>
    <s v="IZ10"/>
    <s v="ZA"/>
    <s v="1202333250"/>
    <s v="TROQUEL"/>
    <x v="6"/>
    <x v="6"/>
    <s v="TROQUEL DESAFILADO"/>
    <s v="TROQUEL"/>
    <s v="#1"/>
    <s v="GENERA"/>
    <s v="RUPTURA"/>
    <s v="EN"/>
    <s v="PAQUETES"/>
    <m/>
    <m/>
    <m/>
    <x v="4"/>
    <s v="100"/>
    <s v="MECANINT"/>
    <s v="OK"/>
    <s v="MECE MERE ORAS"/>
    <s v="IZHAURAN"/>
    <s v="IZHAURAN"/>
    <s v="IZ10-LJA1-EMP-EMP2"/>
    <s v="A"/>
    <s v=""/>
    <s v=""/>
    <s v="105887015"/>
    <s v=""/>
    <s v="IZEMCARVAJAL"/>
    <s v="14:33:05"/>
    <s v="505002465"/>
    <s v="0"/>
    <s v=""/>
    <s v=""/>
    <s v=""/>
    <s v="IZ10"/>
    <s v="Z3"/>
    <s v=""/>
    <s v="08:00:00"/>
    <s v="07:30:00"/>
    <s v=""/>
    <s v=""/>
    <s v=""/>
    <s v=""/>
    <s v="14:33:04"/>
    <s v=""/>
    <s v=""/>
    <s v="AAIZ"/>
    <s v=""/>
    <s v=""/>
    <s v="CO"/>
    <s v=""/>
    <s v="PRODUCTIVOS"/>
    <s v="08:30:45"/>
    <s v=""/>
    <s v="000019549851"/>
    <s v="X"/>
    <s v=""/>
    <s v="IZ10"/>
    <s v=""/>
    <s v="000000"/>
    <s v="GNCH"/>
    <s v="10723465"/>
    <s v=""/>
    <s v=""/>
    <s v=""/>
    <s v="00:00:00"/>
    <s v=""/>
    <s v=""/>
    <s v="X"/>
    <s v=""/>
    <s v="08:28:46"/>
    <s v="Juan Nustadtel"/>
    <s v="QM001202333250"/>
    <s v=""/>
    <s v=""/>
    <s v=""/>
    <s v=""/>
    <s v=""/>
    <s v="EMPAQUE RIGIDO"/>
    <s v="ENVIGADO"/>
    <s v=""/>
    <s v=""/>
    <s v=""/>
    <s v="14:33:05"/>
    <s v="MNC550A"/>
    <s v=""/>
    <s v=""/>
    <s v=""/>
    <s v=""/>
    <s v="IZ10"/>
    <s v="Cra 48#48 Sur-75 (Juan Neustadtel)"/>
    <s v="08:28:46"/>
    <s v="5405380"/>
    <s v=""/>
    <s v="000"/>
    <s v="000"/>
    <s v="000"/>
    <s v=""/>
    <s v=""/>
    <s v=""/>
    <s v=""/>
    <s v=""/>
    <s v=""/>
    <s v=""/>
    <s v="H"/>
    <s v="IZ10"/>
    <s v="20183406"/>
    <d v="2022-08-19T00:00:00"/>
    <d v="2022-08-31T00:00:00"/>
    <d v="2022-08-31T00:00:00"/>
    <d v="2022-08-19T00:00:00"/>
    <d v="2022-08-31T00:00:00"/>
    <m/>
    <m/>
    <d v="2022-08-19T00:00:00"/>
    <m/>
    <d v="2022-08-19T00:00:00"/>
    <d v="2022-08-19T00:00:00"/>
    <n v="0.5"/>
  </r>
  <r>
    <s v="IZ10"/>
    <s v="ZA"/>
    <s v="1202337621"/>
    <s v="EMPAQUE DE ANTEOJO"/>
    <x v="1"/>
    <x v="53"/>
    <s v="EMPAQUE DE ANTEOJO FRACTURADO"/>
    <s v="REVIENTE"/>
    <s v="DE"/>
    <s v="EMPAQUE"/>
    <s v="DE"/>
    <s v="ANTEOJO"/>
    <s v="DE"/>
    <s v="SELLAD"/>
    <m/>
    <m/>
    <x v="4"/>
    <s v="100"/>
    <s v="MECANINT"/>
    <s v="OK"/>
    <s v="MECE MERE ORAS"/>
    <s v="IZHAURAN"/>
    <s v="IZHAURAN"/>
    <s v="IZ10-LJA1-EMP-EMP2"/>
    <s v="A"/>
    <s v=""/>
    <s v=""/>
    <s v="105906074"/>
    <s v=""/>
    <s v="IZLMORTIZ"/>
    <s v="18:17:32"/>
    <s v="505002465"/>
    <s v="0"/>
    <s v=""/>
    <s v=""/>
    <s v=""/>
    <s v="IZ10"/>
    <s v="Z3"/>
    <s v=""/>
    <s v="20:00:00"/>
    <s v="12:50:00"/>
    <s v=""/>
    <s v=""/>
    <s v=""/>
    <s v=""/>
    <s v="18:17:30"/>
    <s v=""/>
    <s v=""/>
    <s v="AAIZ"/>
    <s v=""/>
    <s v=""/>
    <s v="CO"/>
    <s v=""/>
    <s v="PRODUCTIVOS"/>
    <s v="13:35:19"/>
    <s v=""/>
    <s v="000019604268"/>
    <s v="X"/>
    <s v=""/>
    <s v="IZ10"/>
    <s v=""/>
    <s v="000000"/>
    <s v="GNCH"/>
    <s v="10723465"/>
    <s v=""/>
    <s v=""/>
    <s v=""/>
    <s v="00:00:00"/>
    <s v=""/>
    <s v=""/>
    <s v="X"/>
    <s v=""/>
    <s v="13:34:13"/>
    <s v="Juan Nustadtel"/>
    <s v="QM001202337621"/>
    <s v=""/>
    <s v=""/>
    <s v=""/>
    <s v=""/>
    <s v=""/>
    <s v="EMPAQUE RIGIDO"/>
    <s v="ENVIGADO"/>
    <s v=""/>
    <s v=""/>
    <s v=""/>
    <s v="18:17:32"/>
    <s v="MNC550A"/>
    <s v=""/>
    <s v=""/>
    <s v=""/>
    <s v=""/>
    <s v="IZ10"/>
    <s v="Cra 48#48 Sur-75 (Juan Neustadtel)"/>
    <s v="13:34:13"/>
    <s v="5405380"/>
    <s v=""/>
    <s v="000"/>
    <s v="000"/>
    <s v="000"/>
    <s v=""/>
    <s v=""/>
    <s v=""/>
    <s v=""/>
    <s v=""/>
    <s v=""/>
    <s v=""/>
    <s v="H"/>
    <s v="IZ10"/>
    <s v="20183406"/>
    <d v="2022-08-29T00:00:00"/>
    <d v="2022-09-03T00:00:00"/>
    <d v="2022-09-03T00:00:00"/>
    <d v="2022-08-29T00:00:00"/>
    <d v="2022-09-03T00:00:00"/>
    <m/>
    <m/>
    <d v="2022-08-29T00:00:00"/>
    <m/>
    <d v="2022-08-29T00:00:00"/>
    <d v="2022-08-29T00:00:00"/>
    <n v="7.17"/>
  </r>
  <r>
    <s v="IZ10"/>
    <s v="ZA"/>
    <s v="1202339984"/>
    <s v="PLANCHA DE SELLADO"/>
    <x v="11"/>
    <x v="13"/>
    <s v="PLANCHA DE SELLADO SIN VACÍO"/>
    <s v="DEFICIENCIA"/>
    <s v="DE"/>
    <s v="VACIO"/>
    <m/>
    <m/>
    <m/>
    <m/>
    <m/>
    <m/>
    <x v="4"/>
    <s v="100"/>
    <s v="MECANINT"/>
    <s v="OK"/>
    <s v="MECE MERE ORAS"/>
    <s v="IZHAURAN"/>
    <s v="IZHAURAN"/>
    <s v="IZ10-LJA1-EMP-EMP2"/>
    <s v="A"/>
    <s v=""/>
    <s v=""/>
    <s v="105918000"/>
    <s v=""/>
    <s v="IZEMCARVAJAL"/>
    <s v="11:54:08"/>
    <s v="505002465"/>
    <s v="0"/>
    <s v=""/>
    <s v=""/>
    <s v=""/>
    <s v="IZ10"/>
    <s v="Z3"/>
    <s v=""/>
    <s v="11:20:00"/>
    <s v="06:00:00"/>
    <s v=""/>
    <s v=""/>
    <s v=""/>
    <s v=""/>
    <s v="12:36:35"/>
    <s v=""/>
    <s v=""/>
    <s v="AAIZ"/>
    <s v=""/>
    <s v=""/>
    <s v="CO"/>
    <s v=""/>
    <s v="PRODUCTIVOS"/>
    <s v="08:38:43"/>
    <s v=""/>
    <s v="000019683871"/>
    <s v="X"/>
    <s v=""/>
    <s v="IZ10"/>
    <s v=""/>
    <s v="000000"/>
    <s v="GNCH"/>
    <s v="10723465"/>
    <s v=""/>
    <s v=""/>
    <s v=""/>
    <s v="00:00:00"/>
    <s v=""/>
    <s v=""/>
    <s v="X"/>
    <s v=""/>
    <s v="08:37:37"/>
    <s v="Juan Nustadtel"/>
    <s v="QM001202339984"/>
    <s v=""/>
    <s v=""/>
    <s v=""/>
    <s v=""/>
    <s v=""/>
    <s v="EMPAQUE RIGIDO"/>
    <s v="ENVIGADO"/>
    <s v=""/>
    <s v=""/>
    <s v=""/>
    <s v="12:36:36"/>
    <s v="MNC550A"/>
    <s v=""/>
    <s v=""/>
    <s v=""/>
    <s v=""/>
    <s v="IZ10"/>
    <s v="Cra 48#48 Sur-75 (Juan Neustadtel)"/>
    <s v="08:37:37"/>
    <s v="5405380"/>
    <s v=""/>
    <s v="000"/>
    <s v="000"/>
    <s v="000"/>
    <s v=""/>
    <s v=""/>
    <s v=""/>
    <s v=""/>
    <s v=""/>
    <s v=""/>
    <s v=""/>
    <s v="H"/>
    <s v="IZ10"/>
    <s v="20183406"/>
    <d v="2022-09-03T00:00:00"/>
    <d v="2022-09-03T00:00:00"/>
    <d v="2022-09-05T00:00:00"/>
    <d v="2022-09-03T00:00:00"/>
    <d v="2022-09-03T00:00:00"/>
    <m/>
    <m/>
    <d v="2022-09-03T00:00:00"/>
    <m/>
    <d v="2022-09-03T00:00:00"/>
    <d v="2022-09-03T00:00:00"/>
    <n v="5.33"/>
  </r>
  <r>
    <s v="IZ10"/>
    <s v="ZA"/>
    <s v="1202341207"/>
    <s v="TOLVA"/>
    <x v="29"/>
    <x v="54"/>
    <s v="TOLVA DESCONECTADA"/>
    <s v="PROBLEMAS"/>
    <s v="ELECTRICOS,"/>
    <s v="TOLVA"/>
    <s v="SIN"/>
    <s v="SEÑAL"/>
    <m/>
    <m/>
    <m/>
    <m/>
    <x v="6"/>
    <s v="100"/>
    <s v="COORMTTO"/>
    <s v="RECH"/>
    <s v="MECE"/>
    <s v="IZPAZAPATA"/>
    <s v="IZPAZAPATA"/>
    <s v="IZ10-LSA1-FOR"/>
    <s v="A"/>
    <s v=""/>
    <s v=""/>
    <s v=""/>
    <s v=""/>
    <s v="IZEMCARVAJAL"/>
    <s v="13:47:47"/>
    <s v="505001603"/>
    <s v="0"/>
    <s v=""/>
    <s v=""/>
    <s v=""/>
    <s v="IZ10"/>
    <s v="Z3"/>
    <s v=""/>
    <s v="00:00:00"/>
    <s v="11:24:27"/>
    <s v=""/>
    <s v=""/>
    <s v=""/>
    <s v=""/>
    <s v="11:24:27"/>
    <s v=""/>
    <s v=""/>
    <s v="AAIZ"/>
    <s v=""/>
    <s v=""/>
    <s v="CO"/>
    <s v=""/>
    <s v="PRODUCTIVOS"/>
    <s v="11:27:42"/>
    <s v=""/>
    <s v="000019696595"/>
    <s v="X"/>
    <s v=""/>
    <s v="IZ10"/>
    <s v=""/>
    <s v="000000"/>
    <s v="GNCH"/>
    <s v="10713765"/>
    <s v=""/>
    <s v=""/>
    <s v=""/>
    <s v="00:00:00"/>
    <s v=""/>
    <s v=""/>
    <s v="X"/>
    <s v=""/>
    <s v="11:24:27"/>
    <s v=""/>
    <s v="QM001202341207"/>
    <s v=""/>
    <s v=""/>
    <s v=""/>
    <s v=""/>
    <s v=""/>
    <s v="FORMADO"/>
    <s v=""/>
    <s v=""/>
    <s v=""/>
    <s v=""/>
    <s v="13:47:46"/>
    <s v="MNC490A"/>
    <s v=""/>
    <s v=""/>
    <s v=""/>
    <s v=""/>
    <s v="IZ10"/>
    <s v=""/>
    <s v="11:24:27"/>
    <s v=""/>
    <s v=""/>
    <s v="000"/>
    <s v="000"/>
    <s v="000"/>
    <s v=""/>
    <s v=""/>
    <s v=""/>
    <s v=""/>
    <s v=""/>
    <s v=""/>
    <s v=""/>
    <s v="H"/>
    <s v="IZ10"/>
    <s v="FORM00002"/>
    <d v="2022-09-06T00:00:00"/>
    <d v="2022-09-06T00:00:00"/>
    <d v="2022-09-06T00:00:00"/>
    <m/>
    <d v="2022-09-06T00:00:00"/>
    <m/>
    <m/>
    <d v="2022-09-06T00:00:00"/>
    <m/>
    <d v="2022-09-06T00:00:00"/>
    <d v="2022-09-06T00:00:00"/>
    <n v="0"/>
  </r>
  <r>
    <s v="IZ10"/>
    <s v="ZA"/>
    <s v="1202321698"/>
    <s v="SISTEMA DE GRAPADO"/>
    <x v="19"/>
    <x v="36"/>
    <s v="SISTEMA DE GRAPADO DESINCRONIZADO"/>
    <s v="PERDIDA"/>
    <s v="DE"/>
    <s v="SINCRONISMO"/>
    <s v="Y"/>
    <s v="NO"/>
    <s v="GRAPA"/>
    <m/>
    <m/>
    <m/>
    <x v="0"/>
    <s v="100"/>
    <s v="MECANINT"/>
    <s v="OK"/>
    <s v="MECE MERE ORAS"/>
    <s v="IZJJCORREA"/>
    <s v="IZJJCORREA"/>
    <s v="IZ10-LSC1-EMB"/>
    <s v="B"/>
    <s v=""/>
    <s v=""/>
    <s v="105836378"/>
    <s v=""/>
    <s v="IZCAPIEDRAHI"/>
    <s v="11:05:38"/>
    <s v=""/>
    <s v=""/>
    <s v=""/>
    <s v=""/>
    <s v=""/>
    <s v="IZ10"/>
    <s v="Z3"/>
    <s v=""/>
    <s v="23:45:00"/>
    <s v="22:00:00"/>
    <s v=""/>
    <s v=""/>
    <s v=""/>
    <s v=""/>
    <s v="11:05:38"/>
    <s v=""/>
    <s v=""/>
    <s v="AAIZ"/>
    <s v=""/>
    <s v=""/>
    <s v="CO"/>
    <s v=""/>
    <s v="PRODUCTIVOS"/>
    <s v="23:02:21"/>
    <s v=""/>
    <s v="000019407440"/>
    <s v="X"/>
    <s v=""/>
    <s v="IZ10"/>
    <s v=""/>
    <s v="000000"/>
    <s v="GNCH"/>
    <s v="10724165"/>
    <s v=""/>
    <s v=""/>
    <s v=""/>
    <s v="00:00:00"/>
    <s v=""/>
    <s v=""/>
    <s v="X"/>
    <s v=""/>
    <s v="22:57:17"/>
    <s v=""/>
    <s v="QM001202321698"/>
    <s v=""/>
    <s v=""/>
    <s v=""/>
    <s v=""/>
    <s v=""/>
    <s v="EMBUTIDO SALCHICHON"/>
    <s v=""/>
    <s v=""/>
    <s v=""/>
    <s v=""/>
    <s v="11:05:38"/>
    <s v="MNC540A"/>
    <s v=""/>
    <s v=""/>
    <s v=""/>
    <s v=""/>
    <s v="IZ10"/>
    <s v=""/>
    <s v="22:57:17"/>
    <s v=""/>
    <s v=""/>
    <s v="000"/>
    <s v="000"/>
    <s v="000"/>
    <s v=""/>
    <s v=""/>
    <s v=""/>
    <s v=""/>
    <s v=""/>
    <s v=""/>
    <s v=""/>
    <s v="H"/>
    <s v="IZ10"/>
    <s v="GRAP00017"/>
    <d v="2022-07-24T00:00:00"/>
    <d v="2022-09-08T00:00:00"/>
    <d v="2022-09-08T00:00:00"/>
    <d v="2022-07-24T00:00:00"/>
    <d v="2022-09-08T00:00:00"/>
    <m/>
    <m/>
    <d v="2022-07-24T00:00:00"/>
    <m/>
    <d v="2022-07-24T00:00:00"/>
    <d v="2022-07-24T00:00:00"/>
    <n v="1.75"/>
  </r>
  <r>
    <s v="IZ10"/>
    <s v="ZA"/>
    <s v="1202335540"/>
    <s v="VÁLVULA DE CABEZAL DE EMBUTIDO"/>
    <x v="13"/>
    <x v="55"/>
    <s v="VÁLVULA DE CABEZAL DE EMBUTIDO ATASCADA"/>
    <s v="VALVULA"/>
    <s v="DE"/>
    <s v="CABEZAL"/>
    <s v="DE"/>
    <s v="EMBUTIDO"/>
    <s v="NO"/>
    <s v="LLEGA"/>
    <m/>
    <m/>
    <x v="5"/>
    <s v="100"/>
    <s v="COORMTTO"/>
    <s v="OK"/>
    <s v="MECE MERE ORAS"/>
    <s v="IZPAZAPATA"/>
    <s v="IZPAZAPATA"/>
    <s v="IZ10-LSA1-FOR"/>
    <s v="B"/>
    <s v=""/>
    <s v=""/>
    <s v="105896228"/>
    <s v=""/>
    <s v="IZEMCARVAJAL"/>
    <s v="15:48:50"/>
    <s v="505003047"/>
    <s v="0"/>
    <s v=""/>
    <s v=""/>
    <s v=""/>
    <s v="IZ10"/>
    <s v="Z3"/>
    <s v=""/>
    <s v="13:00:00"/>
    <s v="10:45:01"/>
    <s v=""/>
    <s v=""/>
    <s v=""/>
    <s v=""/>
    <s v="15:48:49"/>
    <s v=""/>
    <s v=""/>
    <s v="AAIZ"/>
    <s v=""/>
    <s v=""/>
    <s v="CO"/>
    <s v=""/>
    <s v="PRODUCTIVOS"/>
    <s v="10:47:32"/>
    <s v=""/>
    <s v="000019575959"/>
    <s v="X"/>
    <s v=""/>
    <s v="IZ10"/>
    <s v=""/>
    <s v="000000"/>
    <s v="GNCH"/>
    <s v="10713765"/>
    <s v=""/>
    <s v=""/>
    <s v=""/>
    <s v="00:00:00"/>
    <s v=""/>
    <s v=""/>
    <s v="X"/>
    <s v=""/>
    <s v="10:45:01"/>
    <s v="Juan Neustadtel"/>
    <s v="QM001202335540"/>
    <s v=""/>
    <s v=""/>
    <s v=""/>
    <s v=""/>
    <s v=""/>
    <s v="FORMADO"/>
    <s v=""/>
    <s v=""/>
    <s v=""/>
    <s v=""/>
    <s v="15:48:50"/>
    <s v="MNC490A"/>
    <s v=""/>
    <s v=""/>
    <s v=""/>
    <s v=""/>
    <s v="IZ10"/>
    <s v="Cra 48#48 Sur--75, Envigado"/>
    <s v="10:45:01"/>
    <s v="5405380 108"/>
    <s v=""/>
    <s v="000"/>
    <s v="000"/>
    <s v="000"/>
    <s v=""/>
    <s v=""/>
    <s v=""/>
    <s v=""/>
    <s v=""/>
    <s v=""/>
    <s v=""/>
    <s v="H"/>
    <s v="IZ10"/>
    <s v="20388054"/>
    <d v="2022-08-24T00:00:00"/>
    <d v="2022-09-11T00:00:00"/>
    <d v="2022-09-11T00:00:00"/>
    <d v="2022-08-24T00:00:00"/>
    <d v="2022-09-11T00:00:00"/>
    <m/>
    <m/>
    <d v="2022-08-24T00:00:00"/>
    <m/>
    <d v="2022-08-24T00:00:00"/>
    <d v="2022-08-24T00:00:00"/>
    <n v="2.25"/>
  </r>
  <r>
    <s v="IZ10"/>
    <s v="ZA"/>
    <s v="1202346899"/>
    <s v="PULSADOR DE EMERGENCIA"/>
    <x v="21"/>
    <x v="56"/>
    <s v="PULSADOR DE EMERGENCIA PEGADO"/>
    <s v="PULSADOR"/>
    <s v="DE"/>
    <s v="EMERGENCIA"/>
    <s v="PEGADO"/>
    <m/>
    <m/>
    <m/>
    <m/>
    <m/>
    <x v="4"/>
    <s v="100"/>
    <s v="ELECTINT"/>
    <s v="OK"/>
    <s v="MECE MERE ORAS"/>
    <s v="IZTRESTREPO"/>
    <s v="IZTRESTREPO"/>
    <s v="IZ10-LJA1-EMP-EMP2"/>
    <s v="A"/>
    <s v=""/>
    <s v=""/>
    <s v="105945055"/>
    <s v=""/>
    <s v="IZLMORTIZ"/>
    <s v="21:47:04"/>
    <s v="505002465"/>
    <s v="0"/>
    <s v=""/>
    <s v=""/>
    <s v=""/>
    <s v="IZ10"/>
    <s v="Z3"/>
    <s v=""/>
    <s v="20:30:00"/>
    <s v="17:52:00"/>
    <s v=""/>
    <s v=""/>
    <s v=""/>
    <s v=""/>
    <s v="21:47:02"/>
    <s v=""/>
    <s v=""/>
    <s v="AAIZ"/>
    <s v=""/>
    <s v=""/>
    <s v="CO"/>
    <s v=""/>
    <s v="PRODUCTIVOS"/>
    <s v="19:18:13"/>
    <s v=""/>
    <s v="000019808831"/>
    <s v="X"/>
    <s v=""/>
    <s v="IZ10"/>
    <s v=""/>
    <s v="000000"/>
    <s v="GNCH"/>
    <s v="10723465"/>
    <s v=""/>
    <s v=""/>
    <s v=""/>
    <s v="00:00:00"/>
    <s v=""/>
    <s v=""/>
    <s v="X"/>
    <s v=""/>
    <s v="19:16:55"/>
    <s v="Juan Nustadtel"/>
    <s v="QM001202346899"/>
    <s v=""/>
    <s v=""/>
    <s v=""/>
    <s v=""/>
    <s v=""/>
    <s v="EMPAQUE RIGIDO"/>
    <s v="ENVIGADO"/>
    <s v=""/>
    <s v=""/>
    <s v=""/>
    <s v="21:47:04"/>
    <s v="MNC550A"/>
    <s v=""/>
    <s v=""/>
    <s v=""/>
    <s v=""/>
    <s v="IZ10"/>
    <s v="Cra 48#48 Sur-75 (Juan Neustadtel)"/>
    <s v="19:16:55"/>
    <s v="5405380"/>
    <s v=""/>
    <s v="000"/>
    <s v="000"/>
    <s v="000"/>
    <s v=""/>
    <s v=""/>
    <s v=""/>
    <s v=""/>
    <s v=""/>
    <s v=""/>
    <s v=""/>
    <s v="H"/>
    <s v="IZ10"/>
    <s v="20183406"/>
    <d v="2022-09-19T00:00:00"/>
    <d v="2022-09-19T00:00:00"/>
    <d v="2022-09-19T00:00:00"/>
    <d v="2022-09-19T00:00:00"/>
    <d v="2022-09-19T00:00:00"/>
    <m/>
    <m/>
    <d v="2022-09-19T00:00:00"/>
    <m/>
    <d v="2022-09-19T00:00:00"/>
    <d v="2022-09-19T00:00:00"/>
    <n v="2.63"/>
  </r>
  <r>
    <s v="IZ10"/>
    <s v="ZA"/>
    <s v="1202351850"/>
    <s v="CILINDRO DE PRESIÓN DE TUBO"/>
    <x v="26"/>
    <x v="57"/>
    <s v="CILINDRO DE PRESIÓN DE TUBO DESCALIBRADO"/>
    <s v="DESCALIBRADO"/>
    <s v="CILINDRO"/>
    <s v="DE"/>
    <s v="PRESIÓN"/>
    <s v="TUBO"/>
    <s v="SE"/>
    <m/>
    <m/>
    <m/>
    <x v="1"/>
    <s v="100"/>
    <s v="COORMTTO"/>
    <s v="OK"/>
    <s v="MECE MERE ORAS"/>
    <s v="IZPAZAPATA"/>
    <s v="IZPAZAPATA"/>
    <s v="IZ10-LAV1"/>
    <s v="B"/>
    <s v=""/>
    <s v=""/>
    <s v="105966311"/>
    <s v=""/>
    <s v="IZEMCARVAJAL"/>
    <s v="13:41:32"/>
    <s v="505001104"/>
    <s v="0"/>
    <s v=""/>
    <s v=""/>
    <s v=""/>
    <s v="IZ10"/>
    <s v="Z3"/>
    <s v=""/>
    <s v="08:30:00"/>
    <s v="06:30:00"/>
    <s v=""/>
    <s v=""/>
    <s v=""/>
    <s v=""/>
    <s v="13:41:31"/>
    <s v=""/>
    <s v=""/>
    <s v="AAIZ"/>
    <s v=""/>
    <s v=""/>
    <s v="CO"/>
    <s v=""/>
    <s v="PRODUCTIVOS"/>
    <s v="10:13:54"/>
    <s v=""/>
    <s v="000019875535"/>
    <s v="X"/>
    <s v=""/>
    <s v="IZ10"/>
    <s v=""/>
    <s v="000000"/>
    <s v="GNCH"/>
    <s v="10722565"/>
    <s v=""/>
    <s v=""/>
    <s v=""/>
    <s v="00:00:00"/>
    <s v=""/>
    <s v=""/>
    <s v="X"/>
    <s v=""/>
    <s v="10:11:39"/>
    <s v=""/>
    <s v="QM001202351850"/>
    <s v=""/>
    <s v=""/>
    <s v=""/>
    <s v=""/>
    <s v=""/>
    <s v="LINEA DE LARGA VIDA"/>
    <s v=""/>
    <s v=""/>
    <s v=""/>
    <s v=""/>
    <s v="13:41:32"/>
    <s v="MNC490A"/>
    <s v=""/>
    <s v=""/>
    <s v=""/>
    <s v=""/>
    <s v="IZ10"/>
    <s v=""/>
    <s v="10:11:39"/>
    <s v=""/>
    <s v=""/>
    <s v="000"/>
    <s v="000"/>
    <s v="000"/>
    <s v=""/>
    <s v=""/>
    <s v=""/>
    <s v=""/>
    <s v=""/>
    <s v=""/>
    <s v=""/>
    <s v="H"/>
    <s v="IZ10"/>
    <s v="20091108"/>
    <d v="2022-09-30T00:00:00"/>
    <d v="2022-09-30T00:00:00"/>
    <d v="2022-09-30T00:00:00"/>
    <d v="2022-09-30T00:00:00"/>
    <d v="2022-09-30T00:00:00"/>
    <m/>
    <m/>
    <d v="2022-09-30T00:00:00"/>
    <m/>
    <d v="2022-09-30T00:00:00"/>
    <d v="2022-09-30T00:00:00"/>
    <n v="2"/>
  </r>
  <r>
    <s v="IZ10"/>
    <s v="ZA"/>
    <s v="1202352657"/>
    <s v="TOLVA"/>
    <x v="7"/>
    <x v="58"/>
    <s v="TOLVA PEGADA"/>
    <s v="PEGA"/>
    <s v="MECANICA"/>
    <s v="EN"/>
    <s v="TOLVA"/>
    <m/>
    <m/>
    <m/>
    <m/>
    <m/>
    <x v="1"/>
    <s v="100"/>
    <s v="COORMTTO"/>
    <s v="OK"/>
    <s v="MECE MERE ORAS"/>
    <s v="IZWJJIMENEZ"/>
    <s v="IZWJJIMENEZ"/>
    <s v="IZ10-LAV1"/>
    <s v="B"/>
    <s v=""/>
    <s v=""/>
    <s v="105970452"/>
    <s v=""/>
    <s v="IZEMCARVAJAL"/>
    <s v="14:06:34"/>
    <s v="505001104"/>
    <s v="0"/>
    <s v=""/>
    <s v=""/>
    <s v=""/>
    <s v="IZ10"/>
    <s v="Z3"/>
    <s v=""/>
    <s v="08:20:00"/>
    <s v="06:45:00"/>
    <s v=""/>
    <s v=""/>
    <s v=""/>
    <s v=""/>
    <s v="14:06:33"/>
    <s v=""/>
    <s v=""/>
    <s v="AAIZ"/>
    <s v=""/>
    <s v=""/>
    <s v="CO"/>
    <s v=""/>
    <s v="PRODUCTIVOS"/>
    <s v="08:04:04"/>
    <s v=""/>
    <s v="000019884049"/>
    <s v="X"/>
    <s v=""/>
    <s v="IZ10"/>
    <s v=""/>
    <s v="000000"/>
    <s v="GNCH"/>
    <s v="10722565"/>
    <s v=""/>
    <s v=""/>
    <s v=""/>
    <s v="00:00:00"/>
    <s v=""/>
    <s v=""/>
    <s v="X"/>
    <s v=""/>
    <s v="08:01:10"/>
    <s v=""/>
    <s v="QM001202352657"/>
    <s v=""/>
    <s v=""/>
    <s v=""/>
    <s v=""/>
    <s v=""/>
    <s v="LINEA DE LARGA VIDA"/>
    <s v=""/>
    <s v=""/>
    <s v=""/>
    <s v=""/>
    <s v="14:06:34"/>
    <s v="MNC490A"/>
    <s v=""/>
    <s v=""/>
    <s v=""/>
    <s v=""/>
    <s v="IZ10"/>
    <s v=""/>
    <s v="08:01:10"/>
    <s v=""/>
    <s v=""/>
    <s v="000"/>
    <s v="000"/>
    <s v="000"/>
    <s v=""/>
    <s v=""/>
    <s v=""/>
    <s v=""/>
    <s v=""/>
    <s v=""/>
    <s v=""/>
    <s v="H"/>
    <s v="IZ10"/>
    <s v="20091108"/>
    <d v="2022-10-03T00:00:00"/>
    <d v="2022-10-03T00:00:00"/>
    <d v="2022-10-03T00:00:00"/>
    <d v="2022-10-03T00:00:00"/>
    <d v="2022-10-03T00:00:00"/>
    <m/>
    <m/>
    <d v="2022-10-03T00:00:00"/>
    <m/>
    <d v="2022-10-03T00:00:00"/>
    <d v="2022-10-03T00:00:00"/>
    <n v="1.58"/>
  </r>
  <r>
    <s v="IZ10"/>
    <s v="ZA"/>
    <s v="1202355138"/>
    <s v="PERFORADORES"/>
    <x v="27"/>
    <x v="51"/>
    <s v="PERFORADORES PEGADOS"/>
    <s v="PERFORADORE"/>
    <s v="PEGADO"/>
    <s v="EN"/>
    <s v="PELICULA"/>
    <s v="INFERIOR"/>
    <m/>
    <m/>
    <m/>
    <m/>
    <x v="4"/>
    <s v="100"/>
    <s v="MECANINT"/>
    <s v="OK"/>
    <s v="MECE MERE ORAS"/>
    <s v="IZHAURAN"/>
    <s v="IZHAURAN"/>
    <s v="IZ10-LJA1-EMP-EMP2"/>
    <s v="B"/>
    <s v=""/>
    <s v=""/>
    <s v="105979646"/>
    <s v=""/>
    <s v="IZEMCARVAJAL"/>
    <s v="15:12:36"/>
    <s v="505002465"/>
    <s v="0"/>
    <s v=""/>
    <s v=""/>
    <s v=""/>
    <s v="IZ10"/>
    <s v="Z3"/>
    <s v=""/>
    <s v="12:20:00"/>
    <s v="11:45:00"/>
    <s v=""/>
    <s v=""/>
    <s v=""/>
    <s v=""/>
    <s v="15:12:35"/>
    <s v=""/>
    <s v=""/>
    <s v="AAIZ"/>
    <s v=""/>
    <s v=""/>
    <s v="CO"/>
    <s v=""/>
    <s v="PRODUCTIVOS"/>
    <s v="13:07:32"/>
    <s v=""/>
    <s v="000019913694"/>
    <s v="X"/>
    <s v=""/>
    <s v="IZ10"/>
    <s v=""/>
    <s v="000000"/>
    <s v="GNCH"/>
    <s v="10723465"/>
    <s v=""/>
    <s v=""/>
    <s v=""/>
    <s v="00:00:00"/>
    <s v=""/>
    <s v=""/>
    <s v="X"/>
    <s v=""/>
    <s v="13:06:19"/>
    <s v="Juan Nustadtel"/>
    <s v="QM001202355138"/>
    <s v=""/>
    <s v=""/>
    <s v=""/>
    <s v=""/>
    <s v=""/>
    <s v="EMPAQUE RIGIDO"/>
    <s v="ENVIGADO"/>
    <s v=""/>
    <s v=""/>
    <s v=""/>
    <s v="15:12:36"/>
    <s v="MNC550A"/>
    <s v=""/>
    <s v=""/>
    <s v=""/>
    <s v=""/>
    <s v="IZ10"/>
    <s v="Cra 48#48 Sur-75 (Juan Neustadtel)"/>
    <s v="13:06:19"/>
    <s v="5405380"/>
    <s v=""/>
    <s v="000"/>
    <s v="000"/>
    <s v="000"/>
    <s v=""/>
    <s v=""/>
    <s v=""/>
    <s v=""/>
    <s v=""/>
    <s v=""/>
    <s v=""/>
    <s v="H"/>
    <s v="IZ10"/>
    <s v="20183406"/>
    <d v="2022-10-07T00:00:00"/>
    <d v="2022-10-07T00:00:00"/>
    <d v="2022-10-07T00:00:00"/>
    <d v="2022-10-07T00:00:00"/>
    <d v="2022-10-07T00:00:00"/>
    <m/>
    <m/>
    <d v="2022-10-07T00:00:00"/>
    <m/>
    <d v="2022-10-07T00:00:00"/>
    <d v="2022-10-07T00:00:00"/>
    <n v="0.57999999999999996"/>
  </r>
  <r>
    <s v="IZ10"/>
    <s v="ZA"/>
    <s v="1202355436"/>
    <s v="CADENA DE TRANSPORTADOR"/>
    <x v="5"/>
    <x v="25"/>
    <s v="CADENA DE TRANSPORTADOR FRACTURADA"/>
    <s v="REVIENTE"/>
    <s v="DE"/>
    <s v="CADENA"/>
    <s v="DEL"/>
    <s v="TRANSPORTADOR"/>
    <m/>
    <m/>
    <m/>
    <m/>
    <x v="5"/>
    <s v="100"/>
    <s v="MECANINT"/>
    <s v="OK"/>
    <s v="MECE MERE ORAS"/>
    <s v="IZHAURAN"/>
    <s v="IZHAURAN"/>
    <s v="IZ10-LSA1-FOR"/>
    <s v="B"/>
    <s v=""/>
    <s v=""/>
    <s v="105981697"/>
    <s v=""/>
    <s v="IZEMCARVAJAL"/>
    <s v="13:46:11"/>
    <s v="505003047"/>
    <s v="0"/>
    <s v=""/>
    <s v=""/>
    <s v=""/>
    <s v="IZ10"/>
    <s v="Z3"/>
    <s v=""/>
    <s v="12:20:00"/>
    <s v="11:00:00"/>
    <s v=""/>
    <s v=""/>
    <s v=""/>
    <s v=""/>
    <s v="13:46:10"/>
    <s v=""/>
    <s v=""/>
    <s v="AAIZ"/>
    <s v=""/>
    <s v=""/>
    <s v="CO"/>
    <s v=""/>
    <s v="PRODUCTIVOS"/>
    <s v="12:01:49"/>
    <s v=""/>
    <s v="000019918952"/>
    <s v="X"/>
    <s v=""/>
    <s v="IZ10"/>
    <s v=""/>
    <s v="000000"/>
    <s v="GNCH"/>
    <s v="10713765"/>
    <s v=""/>
    <s v=""/>
    <s v=""/>
    <s v="00:00:00"/>
    <s v=""/>
    <s v=""/>
    <s v="X"/>
    <s v=""/>
    <s v="12:00:13"/>
    <s v="Juan Neustadtel"/>
    <s v="QM001202355436"/>
    <s v=""/>
    <s v=""/>
    <s v=""/>
    <s v=""/>
    <s v=""/>
    <s v="FORMADO"/>
    <s v=""/>
    <s v=""/>
    <s v=""/>
    <s v=""/>
    <s v="13:46:11"/>
    <s v="MNC490A"/>
    <s v=""/>
    <s v=""/>
    <s v=""/>
    <s v=""/>
    <s v="IZ10"/>
    <s v="Cra 48#48 Sur--75, Envigado"/>
    <s v="12:00:13"/>
    <s v="5405380 108"/>
    <s v=""/>
    <s v="000"/>
    <s v="000"/>
    <s v="000"/>
    <s v=""/>
    <s v=""/>
    <s v=""/>
    <s v=""/>
    <s v=""/>
    <s v=""/>
    <s v=""/>
    <s v="H"/>
    <s v="IZ10"/>
    <s v="20388054"/>
    <d v="2022-10-08T00:00:00"/>
    <d v="2022-10-08T00:00:00"/>
    <d v="2022-10-08T00:00:00"/>
    <d v="2022-10-08T00:00:00"/>
    <d v="2022-10-08T00:00:00"/>
    <m/>
    <m/>
    <d v="2022-10-08T00:00:00"/>
    <m/>
    <d v="2022-10-08T00:00:00"/>
    <d v="2022-10-08T00:00:00"/>
    <n v="1.33"/>
  </r>
  <r>
    <s v="IZ10"/>
    <s v="ZA"/>
    <s v="1202355550"/>
    <s v="ESLABONADOR DE CADENA DE TRANSPORTADOR"/>
    <x v="18"/>
    <x v="59"/>
    <s v="ESLABONADOR DE CADENA DE TRANSPORTADOR DESACOPLADO"/>
    <s v="ESLABON"/>
    <s v="DESACOPLADO"/>
    <s v="EN"/>
    <s v="CADENA"/>
    <s v="TRANSP."/>
    <m/>
    <m/>
    <m/>
    <m/>
    <x v="5"/>
    <s v="100"/>
    <s v="MECANINT"/>
    <s v="OK"/>
    <s v="MECE MERE ORAS"/>
    <s v="IZLMORTIZ"/>
    <s v="IZLMORTIZ"/>
    <s v="IZ10-LSA1-FOR"/>
    <s v="B"/>
    <s v=""/>
    <s v=""/>
    <s v="105981839"/>
    <s v=""/>
    <s v="IZLMORTIZ"/>
    <s v="21:39:54"/>
    <s v="505003047"/>
    <s v="0"/>
    <s v=""/>
    <s v=""/>
    <s v=""/>
    <s v="IZ10"/>
    <s v="Z3"/>
    <s v=""/>
    <s v="20:23:00"/>
    <s v="19:35:00"/>
    <s v=""/>
    <s v=""/>
    <s v=""/>
    <s v=""/>
    <s v="21:39:53"/>
    <s v=""/>
    <s v=""/>
    <s v="AAIZ"/>
    <s v=""/>
    <s v=""/>
    <s v="CO"/>
    <s v=""/>
    <s v="PRODUCTIVOS"/>
    <s v="20:41:25"/>
    <s v=""/>
    <s v="000019919553"/>
    <s v="X"/>
    <s v=""/>
    <s v="IZ10"/>
    <s v=""/>
    <s v="000000"/>
    <s v="GNCH"/>
    <s v="10713765"/>
    <s v=""/>
    <s v=""/>
    <s v=""/>
    <s v="00:00:00"/>
    <s v=""/>
    <s v=""/>
    <s v="X"/>
    <s v=""/>
    <s v="20:38:08"/>
    <s v="Juan Neustadtel"/>
    <s v="QM001202355550"/>
    <s v=""/>
    <s v=""/>
    <s v=""/>
    <s v=""/>
    <s v=""/>
    <s v="FORMADO"/>
    <s v=""/>
    <s v=""/>
    <s v=""/>
    <s v=""/>
    <s v="21:39:54"/>
    <s v="MNC490A"/>
    <s v=""/>
    <s v=""/>
    <s v=""/>
    <s v=""/>
    <s v="IZ10"/>
    <s v="Cra 48#48 Sur--75, Envigado"/>
    <s v="20:38:08"/>
    <s v="5405380 108"/>
    <s v=""/>
    <s v="000"/>
    <s v="000"/>
    <s v="000"/>
    <s v=""/>
    <s v=""/>
    <s v=""/>
    <s v=""/>
    <s v=""/>
    <s v=""/>
    <s v=""/>
    <s v="H"/>
    <s v="IZ10"/>
    <s v="20388054"/>
    <d v="2022-10-08T00:00:00"/>
    <d v="2022-10-08T00:00:00"/>
    <d v="2022-10-08T00:00:00"/>
    <d v="2022-10-08T00:00:00"/>
    <d v="2022-10-08T00:00:00"/>
    <m/>
    <m/>
    <d v="2022-10-08T00:00:00"/>
    <m/>
    <d v="2022-10-08T00:00:00"/>
    <d v="2022-10-08T00:00:00"/>
    <n v="0.8"/>
  </r>
  <r>
    <s v="IZ10"/>
    <s v="ZA"/>
    <s v="1202338254"/>
    <s v="RESORTE DE TIJERAS"/>
    <x v="1"/>
    <x v="60"/>
    <s v="RESORTE DE TIJERAS FRACTURADO"/>
    <s v="SE"/>
    <s v="REVENTO"/>
    <s v="EL"/>
    <s v="RESORTE"/>
    <s v="DE"/>
    <s v="LAS"/>
    <s v="TIJERAS"/>
    <m/>
    <m/>
    <x v="0"/>
    <s v="100"/>
    <s v="MECANINT"/>
    <s v="OK"/>
    <s v="MECE MERE ORAS"/>
    <s v="IZJIGOMEZ"/>
    <s v="IZJIGOMEZ"/>
    <s v="IZ10-LSC1-EMB"/>
    <s v="B"/>
    <s v=""/>
    <s v=""/>
    <s v="105910148"/>
    <s v=""/>
    <s v="IZEMCARVAJAL"/>
    <s v="08:32:26"/>
    <s v=""/>
    <s v=""/>
    <s v=""/>
    <s v=""/>
    <s v=""/>
    <s v="IZ10"/>
    <s v="Z3"/>
    <s v=""/>
    <s v="08:00:00"/>
    <s v="01:09:16"/>
    <s v=""/>
    <s v=""/>
    <s v=""/>
    <s v=""/>
    <s v="08:32:25"/>
    <s v=""/>
    <s v=""/>
    <s v="AAIZ"/>
    <s v=""/>
    <s v=""/>
    <s v="CO"/>
    <s v=""/>
    <s v="PRODUCTIVOS"/>
    <s v="01:10:55"/>
    <s v=""/>
    <s v="000019613308"/>
    <s v="X"/>
    <s v=""/>
    <s v="IZ10"/>
    <s v=""/>
    <s v="000000"/>
    <s v="GNCH"/>
    <s v="10724165"/>
    <s v=""/>
    <s v=""/>
    <s v=""/>
    <s v="00:00:00"/>
    <s v=""/>
    <s v=""/>
    <s v="X"/>
    <s v=""/>
    <s v="01:09:16"/>
    <s v=""/>
    <s v="QM001202338254"/>
    <s v=""/>
    <s v=""/>
    <s v=""/>
    <s v=""/>
    <s v=""/>
    <s v="EMBUTIDO SALCHICHON"/>
    <s v=""/>
    <s v=""/>
    <s v=""/>
    <s v=""/>
    <s v="08:32:26"/>
    <s v="MNC540A"/>
    <s v=""/>
    <s v=""/>
    <s v=""/>
    <s v=""/>
    <s v="IZ10"/>
    <s v=""/>
    <s v="01:09:16"/>
    <s v=""/>
    <s v=""/>
    <s v="000"/>
    <s v="000"/>
    <s v="000"/>
    <s v=""/>
    <s v=""/>
    <s v=""/>
    <s v=""/>
    <s v=""/>
    <s v=""/>
    <s v=""/>
    <s v="H"/>
    <s v="IZ10"/>
    <s v="GRAP00017"/>
    <d v="2022-08-31T00:00:00"/>
    <d v="2022-10-09T00:00:00"/>
    <d v="2022-10-09T00:00:00"/>
    <d v="2022-09-09T00:00:00"/>
    <d v="2022-10-09T00:00:00"/>
    <m/>
    <m/>
    <d v="2022-08-31T00:00:00"/>
    <m/>
    <d v="2022-08-31T00:00:00"/>
    <d v="2022-08-31T00:00:00"/>
    <n v="222.85"/>
  </r>
  <r>
    <s v="IZ10"/>
    <s v="ZA"/>
    <s v="1202361024"/>
    <s v="TROQUEL"/>
    <x v="6"/>
    <x v="6"/>
    <s v="TROQUEL DESAFILADO"/>
    <s v="TROQUEL"/>
    <s v="#4"/>
    <s v="NO"/>
    <s v="CORTA"/>
    <m/>
    <m/>
    <m/>
    <m/>
    <m/>
    <x v="4"/>
    <s v="100"/>
    <s v="MECANINT"/>
    <s v="OK"/>
    <s v="MECE MERE ORAS"/>
    <s v="IZHAURAN"/>
    <s v="IZHAURAN"/>
    <s v="IZ10-LJA1-EMP-EMP2"/>
    <s v="B"/>
    <s v=""/>
    <s v=""/>
    <s v="106003128"/>
    <s v=""/>
    <s v="IZEMCARVAJAL"/>
    <s v="13:51:42"/>
    <s v="505002465"/>
    <s v="0"/>
    <s v=""/>
    <s v=""/>
    <s v=""/>
    <s v="IZ10"/>
    <s v="Z3"/>
    <s v=""/>
    <s v="10:00:00"/>
    <s v="08:00:00"/>
    <s v=""/>
    <s v=""/>
    <s v=""/>
    <s v=""/>
    <s v="13:51:41"/>
    <s v=""/>
    <s v=""/>
    <s v="AAIZ"/>
    <s v=""/>
    <s v=""/>
    <s v="CO"/>
    <s v=""/>
    <s v="PRODUCTIVOS"/>
    <s v="08:29:08"/>
    <s v=""/>
    <s v="000019981930"/>
    <s v="X"/>
    <s v=""/>
    <s v="IZ10"/>
    <s v=""/>
    <s v="000000"/>
    <s v="GNCH"/>
    <s v="10723465"/>
    <s v=""/>
    <s v=""/>
    <s v=""/>
    <s v="00:00:00"/>
    <s v=""/>
    <s v=""/>
    <s v="X"/>
    <s v=""/>
    <s v="08:28:06"/>
    <s v="Juan Nustadtel"/>
    <s v="QM001202361024"/>
    <s v=""/>
    <s v=""/>
    <s v=""/>
    <s v=""/>
    <s v=""/>
    <s v="EMPAQUE RIGIDO"/>
    <s v="ENVIGADO"/>
    <s v=""/>
    <s v=""/>
    <s v=""/>
    <s v="13:51:42"/>
    <s v="MNC550A"/>
    <s v=""/>
    <s v=""/>
    <s v=""/>
    <s v=""/>
    <s v="IZ10"/>
    <s v="Cra 48#48 Sur-75 (Juan Neustadtel)"/>
    <s v="08:28:06"/>
    <s v="5405380"/>
    <s v=""/>
    <s v="000"/>
    <s v="000"/>
    <s v="000"/>
    <s v=""/>
    <s v=""/>
    <s v=""/>
    <s v=""/>
    <s v=""/>
    <s v=""/>
    <s v=""/>
    <s v="H"/>
    <s v="IZ10"/>
    <s v="20183406"/>
    <d v="2022-10-22T00:00:00"/>
    <d v="2022-10-22T00:00:00"/>
    <d v="2022-10-22T00:00:00"/>
    <d v="2022-10-22T00:00:00"/>
    <d v="2022-10-22T00:00:00"/>
    <m/>
    <m/>
    <d v="2022-10-22T00:00:00"/>
    <m/>
    <d v="2022-10-22T00:00:00"/>
    <d v="2022-10-22T00:00:00"/>
    <n v="2"/>
  </r>
  <r>
    <s v="IZ10"/>
    <s v="ZA"/>
    <s v="1202352882"/>
    <s v="EMPAQUE DE ANTEOJO"/>
    <x v="1"/>
    <x v="53"/>
    <s v="EMPAQUE DE ANTEOJO FRACTURADO"/>
    <s v="FRACTURA"/>
    <s v="EMPA-ANTEOJO"/>
    <m/>
    <m/>
    <m/>
    <m/>
    <m/>
    <m/>
    <m/>
    <x v="4"/>
    <s v="100"/>
    <s v="COORMTTO"/>
    <s v="OK"/>
    <s v="MECE MERE ORAS"/>
    <s v="IZWJJIMENEZ"/>
    <s v="IZWJJIMENEZ"/>
    <s v="IZ10-LJA1-EMP-EMP2"/>
    <s v="A"/>
    <s v=""/>
    <s v=""/>
    <s v="105970249"/>
    <s v=""/>
    <s v="IZCAPIEDRAHI"/>
    <s v="23:59:17"/>
    <s v="505002465"/>
    <s v="0"/>
    <s v=""/>
    <s v=""/>
    <s v=""/>
    <s v="IZ10"/>
    <s v="Z3"/>
    <s v=""/>
    <s v="20:50:00"/>
    <s v="10:45:00"/>
    <s v=""/>
    <s v=""/>
    <s v=""/>
    <s v=""/>
    <s v="23:59:16"/>
    <s v=""/>
    <s v=""/>
    <s v="AAIZ"/>
    <s v=""/>
    <s v=""/>
    <s v="CO"/>
    <s v=""/>
    <s v="PRODUCTIVOS"/>
    <s v="10:55:43"/>
    <s v=""/>
    <s v="000019885364"/>
    <s v="X"/>
    <s v=""/>
    <s v="IZ10"/>
    <s v=""/>
    <s v="000000"/>
    <s v="GNCH"/>
    <s v="10723465"/>
    <s v=""/>
    <s v=""/>
    <s v=""/>
    <s v="00:00:00"/>
    <s v=""/>
    <s v=""/>
    <s v="X"/>
    <s v=""/>
    <s v="10:54:17"/>
    <s v="Juan Nustadtel"/>
    <s v="QM001202352882"/>
    <s v=""/>
    <s v=""/>
    <s v=""/>
    <s v=""/>
    <s v=""/>
    <s v="EMPAQUE RIGIDO"/>
    <s v="ENVIGADO"/>
    <s v=""/>
    <s v=""/>
    <s v=""/>
    <s v="23:59:17"/>
    <s v="MNC550A"/>
    <s v=""/>
    <s v=""/>
    <s v=""/>
    <s v=""/>
    <s v="IZ10"/>
    <s v="Cra 48#48 Sur-75 (Juan Neustadtel)"/>
    <s v="10:54:17"/>
    <s v="5405380"/>
    <s v=""/>
    <s v="000"/>
    <s v="000"/>
    <s v="000"/>
    <s v=""/>
    <s v=""/>
    <s v=""/>
    <s v=""/>
    <s v=""/>
    <s v=""/>
    <s v=""/>
    <s v="H"/>
    <s v="IZ10"/>
    <s v="20183406"/>
    <d v="2022-10-03T00:00:00"/>
    <d v="2022-10-24T00:00:00"/>
    <d v="2022-10-24T00:00:00"/>
    <d v="2022-10-03T00:00:00"/>
    <d v="2022-10-24T00:00:00"/>
    <m/>
    <m/>
    <d v="2022-10-03T00:00:00"/>
    <m/>
    <d v="2022-10-03T00:00:00"/>
    <d v="2022-10-03T00:00:00"/>
    <n v="10.08"/>
  </r>
  <r>
    <s v="IZ10"/>
    <s v="ZA"/>
    <s v="1202361992"/>
    <s v="PLANCHA DE SELLADO"/>
    <x v="11"/>
    <x v="13"/>
    <s v="PLANCHA DE SELLADO SIN VACÍO"/>
    <s v="PERDIDA"/>
    <s v="VACIO"/>
    <s v="Y"/>
    <s v="MAL"/>
    <s v="FORMADO"/>
    <m/>
    <m/>
    <m/>
    <m/>
    <x v="4"/>
    <s v="100"/>
    <s v="MECANINT"/>
    <s v="OK"/>
    <s v="MECE MERE ORAS"/>
    <s v="IZJJCORREA"/>
    <s v="IZJJCORREA"/>
    <s v="IZ10-LJA1-EMP-EMP2"/>
    <s v="B"/>
    <s v=""/>
    <s v=""/>
    <s v="106006704"/>
    <s v=""/>
    <s v="IZLMORTIZ"/>
    <s v="21:29:30"/>
    <s v="505002465"/>
    <s v="0"/>
    <s v=""/>
    <s v=""/>
    <s v=""/>
    <s v="IZ10"/>
    <s v="Z3"/>
    <s v=""/>
    <s v="19:30:00"/>
    <s v="15:05:00"/>
    <s v=""/>
    <s v=""/>
    <s v=""/>
    <s v=""/>
    <s v="21:29:29"/>
    <s v=""/>
    <s v=""/>
    <s v="AAIZ"/>
    <s v=""/>
    <s v=""/>
    <s v="CO"/>
    <s v=""/>
    <s v="PRODUCTIVOS"/>
    <s v="19:52:32"/>
    <s v=""/>
    <s v="000019991240"/>
    <s v="X"/>
    <s v=""/>
    <s v="IZ10"/>
    <s v=""/>
    <s v="000000"/>
    <s v="GNCH"/>
    <s v="10723465"/>
    <s v=""/>
    <s v=""/>
    <s v=""/>
    <s v="00:00:00"/>
    <s v=""/>
    <s v=""/>
    <s v="X"/>
    <s v=""/>
    <s v="19:51:34"/>
    <s v="Juan Nustadtel"/>
    <s v="QM001202361992"/>
    <s v=""/>
    <s v=""/>
    <s v=""/>
    <s v=""/>
    <s v=""/>
    <s v="EMPAQUE RIGIDO"/>
    <s v="ENVIGADO"/>
    <s v=""/>
    <s v=""/>
    <s v=""/>
    <s v="21:29:30"/>
    <s v="MNC550A"/>
    <s v=""/>
    <s v=""/>
    <s v=""/>
    <s v=""/>
    <s v="IZ10"/>
    <s v="Cra 48#48 Sur-75 (Juan Neustadtel)"/>
    <s v="19:51:34"/>
    <s v="5405380"/>
    <s v=""/>
    <s v="000"/>
    <s v="000"/>
    <s v="000"/>
    <s v=""/>
    <s v=""/>
    <s v=""/>
    <s v=""/>
    <s v=""/>
    <s v=""/>
    <s v=""/>
    <s v="H"/>
    <s v="IZ10"/>
    <s v="20183406"/>
    <d v="2022-10-24T00:00:00"/>
    <d v="2022-10-24T00:00:00"/>
    <d v="2022-10-24T00:00:00"/>
    <d v="2022-10-24T00:00:00"/>
    <d v="2022-10-24T00:00:00"/>
    <m/>
    <m/>
    <d v="2022-10-24T00:00:00"/>
    <m/>
    <d v="2022-10-24T00:00:00"/>
    <d v="2022-10-24T00:00:00"/>
    <n v="4.42"/>
  </r>
  <r>
    <s v="IZ10"/>
    <s v="ZA"/>
    <s v="1202362246"/>
    <s v="PLANCHA DE SELLADO"/>
    <x v="11"/>
    <x v="13"/>
    <s v="PLANCHA DE SELLADO SIN VACÍO"/>
    <s v="PERDIDA"/>
    <s v="DE"/>
    <s v="VACIO"/>
    <s v="EN"/>
    <s v="LOS"/>
    <s v="PAQUETES"/>
    <m/>
    <m/>
    <m/>
    <x v="4"/>
    <s v="100"/>
    <s v="INSTRINT"/>
    <s v="OK"/>
    <s v="MECE MERE ORAS"/>
    <s v="IZHAURAN"/>
    <s v="IZHAURAN"/>
    <s v="IZ10-LJA1-EMP-EMP2"/>
    <s v="B"/>
    <s v=""/>
    <s v=""/>
    <s v="106008116"/>
    <s v=""/>
    <s v="IZEMCARVAJAL"/>
    <s v="15:51:38"/>
    <s v="505002465"/>
    <s v="0"/>
    <s v=""/>
    <s v=""/>
    <s v=""/>
    <s v="IZ10"/>
    <s v="Z3"/>
    <s v=""/>
    <s v="12:00:00"/>
    <s v="07:00:00"/>
    <s v=""/>
    <s v=""/>
    <s v=""/>
    <s v=""/>
    <s v="15:51:37"/>
    <s v=""/>
    <s v=""/>
    <s v="AAIZ"/>
    <s v=""/>
    <s v=""/>
    <s v="CO"/>
    <s v=""/>
    <s v="PRODUCTIVOS"/>
    <s v="10:07:56"/>
    <s v=""/>
    <s v="000019994566"/>
    <s v="X"/>
    <s v=""/>
    <s v="IZ10"/>
    <s v=""/>
    <s v="000000"/>
    <s v="GNCH"/>
    <s v="10723465"/>
    <s v=""/>
    <s v=""/>
    <s v=""/>
    <s v="00:00:00"/>
    <s v=""/>
    <s v=""/>
    <s v="X"/>
    <s v=""/>
    <s v="10:05:37"/>
    <s v="Juan Nustadtel"/>
    <s v="QM001202362246"/>
    <s v=""/>
    <s v=""/>
    <s v=""/>
    <s v=""/>
    <s v=""/>
    <s v="EMPAQUE RIGIDO"/>
    <s v="ENVIGADO"/>
    <s v=""/>
    <s v=""/>
    <s v=""/>
    <s v="15:51:38"/>
    <s v="MNC550A"/>
    <s v=""/>
    <s v=""/>
    <s v=""/>
    <s v=""/>
    <s v="IZ10"/>
    <s v="Cra 48#48 Sur-75 (Juan Neustadtel)"/>
    <s v="10:05:37"/>
    <s v="5405380"/>
    <s v=""/>
    <s v="000"/>
    <s v="000"/>
    <s v="000"/>
    <s v=""/>
    <s v=""/>
    <s v=""/>
    <s v=""/>
    <s v=""/>
    <s v=""/>
    <s v=""/>
    <s v="H"/>
    <s v="IZ10"/>
    <s v="20183406"/>
    <d v="2022-10-25T00:00:00"/>
    <d v="2022-10-26T00:00:00"/>
    <d v="2022-10-26T00:00:00"/>
    <d v="2022-10-25T00:00:00"/>
    <d v="2022-10-26T00:00:00"/>
    <m/>
    <m/>
    <d v="2022-10-25T00:00:00"/>
    <m/>
    <d v="2022-10-25T00:00:00"/>
    <d v="2022-10-25T00:00:00"/>
    <n v="5"/>
  </r>
  <r>
    <s v="IZ10"/>
    <s v="ZA"/>
    <s v="1202352574"/>
    <s v="CORREA DE SISTEMA DE TORSIÓN"/>
    <x v="5"/>
    <x v="61"/>
    <s v="CORREA DE SISTEMA DE TORSIÓN FRACTURADA"/>
    <s v="SE"/>
    <s v="REVENTÓ"/>
    <s v="CORREA"/>
    <s v="SISTEMA"/>
    <s v="DE"/>
    <s v="TORSIÓN"/>
    <m/>
    <m/>
    <m/>
    <x v="5"/>
    <s v="100"/>
    <s v="MECANINT"/>
    <s v="OK"/>
    <s v="MECE MERE ORAS"/>
    <s v="IZHAGIRALDO"/>
    <s v="IZHAGIRALDO"/>
    <s v="IZ10-LSA1-FOR"/>
    <s v="B"/>
    <s v=""/>
    <s v=""/>
    <s v="105969710"/>
    <s v=""/>
    <s v="IZCAPIEDRAHI"/>
    <s v="04:22:30"/>
    <s v="505003047"/>
    <s v="0"/>
    <s v=""/>
    <s v=""/>
    <s v=""/>
    <s v="IZ10"/>
    <s v="Z3"/>
    <s v=""/>
    <s v="07:00:00"/>
    <s v="05:20:00"/>
    <s v=""/>
    <s v=""/>
    <s v=""/>
    <s v=""/>
    <s v="04:22:30"/>
    <s v=""/>
    <s v=""/>
    <s v="AAIZ"/>
    <s v=""/>
    <s v=""/>
    <s v="CO"/>
    <s v=""/>
    <s v="PRODUCTIVOS"/>
    <s v="05:39:47"/>
    <s v=""/>
    <s v="000019883673"/>
    <s v="X"/>
    <s v=""/>
    <s v="IZ10"/>
    <s v=""/>
    <s v="000000"/>
    <s v="GNCH"/>
    <s v="10713765"/>
    <s v=""/>
    <s v=""/>
    <s v=""/>
    <s v="00:00:00"/>
    <s v=""/>
    <s v=""/>
    <s v="X"/>
    <s v=""/>
    <s v="05:38:16"/>
    <s v="Juan Neustadtel"/>
    <s v="QM001202352574"/>
    <s v=""/>
    <s v=""/>
    <s v=""/>
    <s v=""/>
    <s v=""/>
    <s v="FORMADO"/>
    <s v=""/>
    <s v=""/>
    <s v=""/>
    <s v=""/>
    <s v="04:22:30"/>
    <s v="MNC490A"/>
    <s v=""/>
    <s v=""/>
    <s v=""/>
    <s v=""/>
    <s v="IZ10"/>
    <s v="Cra 48#48 Sur--75, Envigado"/>
    <s v="05:38:16"/>
    <s v="5405380 108"/>
    <s v=""/>
    <s v="000"/>
    <s v="000"/>
    <s v="000"/>
    <s v=""/>
    <s v=""/>
    <s v=""/>
    <s v=""/>
    <s v=""/>
    <s v=""/>
    <s v=""/>
    <s v="H"/>
    <s v="IZ10"/>
    <s v="20388054"/>
    <d v="2022-10-03T00:00:00"/>
    <d v="2022-10-28T00:00:00"/>
    <d v="2022-10-28T00:00:00"/>
    <d v="2022-10-03T00:00:00"/>
    <d v="2022-10-28T00:00:00"/>
    <m/>
    <m/>
    <d v="2022-10-03T00:00:00"/>
    <m/>
    <d v="2022-10-03T00:00:00"/>
    <d v="2022-10-03T00:00:00"/>
    <n v="1.67"/>
  </r>
  <r>
    <s v="IZ10"/>
    <s v="ZA"/>
    <s v="1202366841"/>
    <s v="PLANCHA DE SELLADO"/>
    <x v="11"/>
    <x v="13"/>
    <s v="PLANCHA DE SELLADO SIN VACÍO"/>
    <s v="DEFICIENCIA"/>
    <s v="DE"/>
    <s v="VACIO"/>
    <s v="EN"/>
    <s v="DOS"/>
    <s v="PAQ"/>
    <s v="X"/>
    <s v="AVANCE"/>
    <m/>
    <x v="4"/>
    <s v="100"/>
    <s v="MECANINT"/>
    <s v="OK"/>
    <s v="MECE ORAS"/>
    <s v="IZJJCORREA"/>
    <s v="IZJJCORREA"/>
    <s v="IZ10-LJA1-EMP-EMP2"/>
    <s v="B"/>
    <s v=""/>
    <s v=""/>
    <s v="106027506"/>
    <s v=""/>
    <s v="IZLMORTIZ"/>
    <s v="20:49:51"/>
    <s v="505002465"/>
    <s v="0"/>
    <s v=""/>
    <s v=""/>
    <s v=""/>
    <s v="IZ10"/>
    <s v="Z3"/>
    <s v=""/>
    <s v="21:00:00"/>
    <s v="15:00:00"/>
    <s v=""/>
    <s v=""/>
    <s v=""/>
    <s v=""/>
    <s v="20:49:50"/>
    <s v=""/>
    <s v=""/>
    <s v="AAIZ"/>
    <s v=""/>
    <s v=""/>
    <s v="CO"/>
    <s v=""/>
    <s v="PRODUCTIVOS"/>
    <s v="21:07:00"/>
    <s v=""/>
    <s v="000020050643"/>
    <s v="X"/>
    <s v=""/>
    <s v="IZ10"/>
    <s v=""/>
    <s v="000000"/>
    <s v="GNCH"/>
    <s v="10723465"/>
    <s v=""/>
    <s v=""/>
    <s v=""/>
    <s v="00:00:00"/>
    <s v=""/>
    <s v=""/>
    <s v="X"/>
    <s v=""/>
    <s v="20:58:25"/>
    <s v="Juan Nustadtel"/>
    <s v="QM001202366841"/>
    <s v=""/>
    <s v=""/>
    <s v=""/>
    <s v=""/>
    <s v=""/>
    <s v="EMPAQUE RIGIDO"/>
    <s v="ENVIGADO"/>
    <s v=""/>
    <s v=""/>
    <s v=""/>
    <s v="20:49:51"/>
    <s v="MNC550A"/>
    <s v=""/>
    <s v=""/>
    <s v=""/>
    <s v=""/>
    <s v="IZ10"/>
    <s v="Cra 48#48 Sur-75 (Juan Neustadtel)"/>
    <s v="20:58:25"/>
    <s v="5405380"/>
    <s v=""/>
    <s v="000"/>
    <s v="000"/>
    <s v="000"/>
    <s v=""/>
    <s v=""/>
    <s v=""/>
    <s v=""/>
    <s v=""/>
    <s v=""/>
    <s v=""/>
    <s v="H"/>
    <s v="IZ10"/>
    <s v="20183406"/>
    <d v="2022-11-03T00:00:00"/>
    <d v="2022-11-04T00:00:00"/>
    <d v="2022-11-04T00:00:00"/>
    <d v="2022-11-03T00:00:00"/>
    <d v="2022-11-04T00:00:00"/>
    <m/>
    <m/>
    <d v="2022-11-03T00:00:00"/>
    <m/>
    <d v="2022-11-03T00:00:00"/>
    <d v="2022-11-03T00:00:00"/>
    <n v="6"/>
  </r>
  <r>
    <s v="IZ10"/>
    <s v="ZA"/>
    <s v="1202367162"/>
    <s v="CORREA"/>
    <x v="5"/>
    <x v="62"/>
    <s v="CORREA FRACTURADA"/>
    <s v="REVIENTE"/>
    <s v="DE"/>
    <s v="CORREA"/>
    <s v="DEL"/>
    <s v="CARGADOR"/>
    <m/>
    <m/>
    <m/>
    <m/>
    <x v="4"/>
    <s v="100"/>
    <s v="MECANINT"/>
    <s v="INCO"/>
    <s v="MECE"/>
    <s v="IZHAURAN"/>
    <s v="IZHAURAN"/>
    <s v="IZ10-LJA1-EMP-EMP2"/>
    <s v="B"/>
    <s v=""/>
    <s v=""/>
    <s v=""/>
    <s v=""/>
    <s v="IZEMCARVAJAL"/>
    <s v="12:47:42"/>
    <s v="505002465"/>
    <s v="0"/>
    <s v=""/>
    <s v=""/>
    <s v=""/>
    <s v="IZ10"/>
    <s v="Z3"/>
    <s v=""/>
    <s v="00:00:00"/>
    <s v="08:55:00"/>
    <s v=""/>
    <s v=""/>
    <s v=""/>
    <s v=""/>
    <s v="08:55:00"/>
    <s v=""/>
    <s v=""/>
    <s v="AAIZ"/>
    <s v=""/>
    <s v=""/>
    <s v="CO"/>
    <s v=""/>
    <s v="PRODUCTIVOS"/>
    <s v="12:44:00"/>
    <s v=""/>
    <s v="000020053699"/>
    <s v="X"/>
    <s v=""/>
    <s v="IZ10"/>
    <s v=""/>
    <s v="000000"/>
    <s v="GNCH"/>
    <s v="10723465"/>
    <s v=""/>
    <s v=""/>
    <s v=""/>
    <s v="00:00:00"/>
    <s v=""/>
    <s v=""/>
    <s v="X"/>
    <s v=""/>
    <s v="12:42:42"/>
    <s v="Juan Nustadtel"/>
    <s v="QM001202367162"/>
    <s v=""/>
    <s v=""/>
    <s v=""/>
    <s v=""/>
    <s v=""/>
    <s v="EMPAQUE RIGIDO"/>
    <s v="ENVIGADO"/>
    <s v=""/>
    <s v=""/>
    <s v=""/>
    <s v="12:47:41"/>
    <s v="MNC550A"/>
    <s v=""/>
    <s v=""/>
    <s v=""/>
    <s v=""/>
    <s v="IZ10"/>
    <s v="Cra 48#48 Sur-75 (Juan Neustadtel)"/>
    <s v="12:42:42"/>
    <s v="5405380"/>
    <s v=""/>
    <s v="000"/>
    <s v="000"/>
    <s v="000"/>
    <s v=""/>
    <s v=""/>
    <s v=""/>
    <s v=""/>
    <s v=""/>
    <s v=""/>
    <s v=""/>
    <s v="H"/>
    <s v="IZ10"/>
    <s v="20183406"/>
    <d v="2022-11-04T00:00:00"/>
    <d v="2022-11-07T00:00:00"/>
    <d v="2022-11-07T00:00:00"/>
    <m/>
    <d v="2022-11-04T00:00:00"/>
    <m/>
    <m/>
    <d v="2022-11-04T00:00:00"/>
    <m/>
    <d v="2022-11-04T00:00:00"/>
    <d v="2022-11-04T00:00:00"/>
    <n v="0"/>
  </r>
  <r>
    <s v="IZ10"/>
    <s v="ZA"/>
    <s v="1202345798"/>
    <s v="RECIBIDOR DE CUCHILLA TRANSVERSAL"/>
    <x v="1"/>
    <x v="63"/>
    <s v="RECIBIDOR DE CUCHILLA TRANSVERSAL FRACTURADO"/>
    <s v="FRACTURA"/>
    <s v="RECIBIDOR"/>
    <s v="CUCHILLA"/>
    <s v="TRASN"/>
    <m/>
    <m/>
    <m/>
    <m/>
    <m/>
    <x v="3"/>
    <s v="100"/>
    <s v="MECANINT"/>
    <s v="OK"/>
    <s v="MECE MERE ORAS"/>
    <s v="IZWJJIMENEZ"/>
    <s v="IZWJJIMENEZ"/>
    <s v="IZ10-LSA1-EMP"/>
    <s v="B"/>
    <s v=""/>
    <s v=""/>
    <s v="105940798"/>
    <s v=""/>
    <s v="IZCAPIEDRAHI"/>
    <s v="08:29:49"/>
    <s v="505002491"/>
    <s v="0"/>
    <s v=""/>
    <s v=""/>
    <s v=""/>
    <s v="IZ10"/>
    <s v="Z3"/>
    <s v=""/>
    <s v="12:30:00"/>
    <s v="10:30:00"/>
    <s v=""/>
    <s v=""/>
    <s v=""/>
    <s v=""/>
    <s v="08:29:47"/>
    <s v=""/>
    <s v=""/>
    <s v="AAIZ"/>
    <s v=""/>
    <s v=""/>
    <s v="CO"/>
    <s v=""/>
    <s v="PRODUCTIVOS"/>
    <s v="11:43:57"/>
    <s v=""/>
    <s v="000019796504"/>
    <s v="X"/>
    <s v=""/>
    <s v="IZ10"/>
    <s v=""/>
    <s v="000000"/>
    <s v="GNCH"/>
    <s v="10720065"/>
    <s v=""/>
    <s v=""/>
    <s v=""/>
    <s v="00:00:00"/>
    <s v=""/>
    <s v=""/>
    <s v="X"/>
    <s v=""/>
    <s v="11:23:50"/>
    <s v=""/>
    <s v="QM001202345798"/>
    <s v=""/>
    <s v=""/>
    <s v=""/>
    <s v=""/>
    <s v=""/>
    <s v="EMPAQUE"/>
    <s v=""/>
    <s v=""/>
    <s v=""/>
    <s v=""/>
    <s v="08:29:49"/>
    <s v="MNC525A"/>
    <s v=""/>
    <s v=""/>
    <s v=""/>
    <s v=""/>
    <s v="IZ10"/>
    <s v=""/>
    <s v="11:23:50"/>
    <s v=""/>
    <s v=""/>
    <s v="000"/>
    <s v="000"/>
    <s v="000"/>
    <s v=""/>
    <s v=""/>
    <s v=""/>
    <s v=""/>
    <s v=""/>
    <s v=""/>
    <s v=""/>
    <s v="H"/>
    <s v="IZ10"/>
    <s v="EMPA00039"/>
    <d v="2022-09-16T00:00:00"/>
    <d v="2022-11-10T00:00:00"/>
    <d v="2022-11-10T00:00:00"/>
    <d v="2022-09-16T00:00:00"/>
    <d v="2022-11-10T00:00:00"/>
    <m/>
    <m/>
    <d v="2022-09-16T00:00:00"/>
    <m/>
    <d v="2022-09-16T00:00:00"/>
    <d v="2022-09-16T00:00:00"/>
    <n v="2"/>
  </r>
  <r>
    <s v="IZ10"/>
    <s v="ZA"/>
    <s v="1202364315"/>
    <s v="CORREA DE SISTEMA DE TRANSMISIÓN"/>
    <x v="7"/>
    <x v="64"/>
    <s v="CORREA DE SISTEMA DE TRANSMISIÓN PEGADA"/>
    <s v="PEGA"/>
    <s v="DE"/>
    <s v="CORREA"/>
    <s v="EN"/>
    <s v="LA"/>
    <s v="TRANSMISIÓN"/>
    <m/>
    <m/>
    <m/>
    <x v="2"/>
    <s v="100"/>
    <s v="COORMTTO"/>
    <s v="OK"/>
    <s v="MECE MERE ORAS"/>
    <s v="IZJIGOMEZ"/>
    <s v="IZJIGOMEZ"/>
    <s v="IZ10-LSC1-EMB"/>
    <s v="B"/>
    <s v=""/>
    <s v=""/>
    <s v="106017504"/>
    <s v=""/>
    <s v="IZCAPIEDRAHI"/>
    <s v="09:25:58"/>
    <s v="505003051"/>
    <s v="0"/>
    <s v=""/>
    <s v=""/>
    <s v=""/>
    <s v="IZ10"/>
    <s v="Z3"/>
    <s v=""/>
    <s v="01:15:00"/>
    <s v="23:15:00"/>
    <s v=""/>
    <s v=""/>
    <s v=""/>
    <s v=""/>
    <s v="09:25:58"/>
    <s v=""/>
    <s v=""/>
    <s v="AAIZ"/>
    <s v=""/>
    <s v=""/>
    <s v="CO"/>
    <s v=""/>
    <s v="PRODUCTIVOS"/>
    <s v="03:14:52"/>
    <s v=""/>
    <s v="000020020382"/>
    <s v="X"/>
    <s v=""/>
    <s v="IZ10"/>
    <s v=""/>
    <s v="000000"/>
    <s v="GNCH"/>
    <s v="10724165"/>
    <s v=""/>
    <s v=""/>
    <s v=""/>
    <s v="00:00:00"/>
    <s v=""/>
    <s v=""/>
    <s v="X"/>
    <s v=""/>
    <s v="03:05:49"/>
    <s v="PROPASOL S.A.S"/>
    <s v="QM001202364315"/>
    <s v=""/>
    <s v=""/>
    <s v=""/>
    <s v=""/>
    <s v=""/>
    <s v="EMBUTIDO SALCHICHON"/>
    <s v=""/>
    <s v=""/>
    <s v=""/>
    <s v=""/>
    <s v="09:25:58"/>
    <s v="MNC540A"/>
    <s v=""/>
    <s v=""/>
    <s v=""/>
    <s v=""/>
    <s v="IZ10"/>
    <s v="Tv. 93 #53-32, Bogotá"/>
    <s v="03:05:49"/>
    <s v="(1)3004621"/>
    <s v=""/>
    <s v="000"/>
    <s v="000"/>
    <s v="000"/>
    <s v=""/>
    <s v=""/>
    <s v=""/>
    <s v=""/>
    <s v=""/>
    <s v=""/>
    <s v=""/>
    <s v="H"/>
    <s v="IZ10"/>
    <s v="20388176"/>
    <d v="2022-10-29T00:00:00"/>
    <d v="2022-11-10T00:00:00"/>
    <d v="2022-11-10T00:00:00"/>
    <d v="2022-10-29T00:00:00"/>
    <d v="2022-11-10T00:00:00"/>
    <m/>
    <m/>
    <d v="2022-10-29T00:00:00"/>
    <m/>
    <d v="2022-10-29T00:00:00"/>
    <d v="2022-10-28T00:00:00"/>
    <n v="2"/>
  </r>
  <r>
    <s v="IZ10"/>
    <s v="ZA"/>
    <s v="1202371678"/>
    <s v="PLANCHA DE SELLADO"/>
    <x v="11"/>
    <x v="13"/>
    <s v="PLANCHA DE SELLADO SIN VACÍO"/>
    <s v="DEFICIENCIA"/>
    <s v="DE"/>
    <s v="VACIO"/>
    <m/>
    <m/>
    <m/>
    <m/>
    <m/>
    <m/>
    <x v="4"/>
    <s v="100"/>
    <s v="ELECTINT"/>
    <s v="OK"/>
    <s v="MECE MERE ORAS"/>
    <s v="IZHAURAN"/>
    <s v="IZHAURAN"/>
    <s v="IZ10-LJA1-EMP-EMP2"/>
    <s v="B"/>
    <s v=""/>
    <s v=""/>
    <s v="106046120"/>
    <s v=""/>
    <s v="IZEMCARVAJAL"/>
    <s v="13:24:34"/>
    <s v="505002465"/>
    <s v="0"/>
    <s v=""/>
    <s v=""/>
    <s v=""/>
    <s v="IZ10"/>
    <s v="Z3"/>
    <s v=""/>
    <s v="09:00:00"/>
    <s v="07:00:00"/>
    <s v=""/>
    <s v=""/>
    <s v=""/>
    <s v=""/>
    <s v="13:24:33"/>
    <s v=""/>
    <s v=""/>
    <s v="AAIZ"/>
    <s v=""/>
    <s v=""/>
    <s v="CO"/>
    <s v=""/>
    <s v="PRODUCTIVOS"/>
    <s v="09:16:34"/>
    <s v=""/>
    <s v="000020106964"/>
    <s v="X"/>
    <s v=""/>
    <s v="IZ10"/>
    <s v=""/>
    <s v="000000"/>
    <s v="GNCH"/>
    <s v="10723465"/>
    <s v=""/>
    <s v=""/>
    <s v=""/>
    <s v="00:00:00"/>
    <s v=""/>
    <s v=""/>
    <s v="X"/>
    <s v=""/>
    <s v="09:15:28"/>
    <s v="Juan Nustadtel"/>
    <s v="QM001202371678"/>
    <s v=""/>
    <s v=""/>
    <s v=""/>
    <s v=""/>
    <s v=""/>
    <s v="EMPAQUE RIGIDO"/>
    <s v="ENVIGADO"/>
    <s v=""/>
    <s v=""/>
    <s v=""/>
    <s v="13:24:34"/>
    <s v="MNC550A"/>
    <s v=""/>
    <s v=""/>
    <s v=""/>
    <s v=""/>
    <s v="IZ10"/>
    <s v="Cra 48#48 Sur-75 (Juan Neustadtel)"/>
    <s v="09:15:28"/>
    <s v="5405380"/>
    <s v=""/>
    <s v="000"/>
    <s v="000"/>
    <s v="000"/>
    <s v=""/>
    <s v=""/>
    <s v=""/>
    <s v=""/>
    <s v=""/>
    <s v=""/>
    <s v=""/>
    <s v="H"/>
    <s v="IZ10"/>
    <s v="20183406"/>
    <d v="2022-11-16T00:00:00"/>
    <d v="2022-11-16T00:00:00"/>
    <d v="2022-11-16T00:00:00"/>
    <d v="2022-11-16T00:00:00"/>
    <d v="2022-11-16T00:00:00"/>
    <m/>
    <m/>
    <d v="2022-11-16T00:00:00"/>
    <m/>
    <d v="2022-11-16T00:00:00"/>
    <d v="2022-11-16T00:00:00"/>
    <n v="2"/>
  </r>
  <r>
    <s v="IZ10"/>
    <s v="ZA"/>
    <s v="1202374852"/>
    <s v="MOTOR"/>
    <x v="30"/>
    <x v="65"/>
    <s v="MOTOR ATERRIZADO"/>
    <s v="Motor"/>
    <s v="aterrizado"/>
    <m/>
    <m/>
    <m/>
    <m/>
    <m/>
    <m/>
    <m/>
    <x v="8"/>
    <s v="100"/>
    <s v="COORMTTO"/>
    <s v="DUPL"/>
    <s v="MECE"/>
    <s v="71220369"/>
    <s v="NCACPRODZENU"/>
    <s v="IZ10-LSA1-FOR"/>
    <s v="B"/>
    <s v=""/>
    <s v=""/>
    <s v=""/>
    <s v=""/>
    <s v="IZLMORTIZ"/>
    <s v="20:42:20"/>
    <s v="505001267"/>
    <s v="0"/>
    <s v=""/>
    <s v=""/>
    <s v=""/>
    <s v="IZ10"/>
    <s v="Z3"/>
    <s v=""/>
    <s v="00:00:00"/>
    <s v="18:09:00"/>
    <s v=""/>
    <s v=""/>
    <s v=""/>
    <s v=""/>
    <s v="18:09:00"/>
    <s v=""/>
    <s v=""/>
    <s v="AAIZ"/>
    <s v=""/>
    <s v=""/>
    <s v="CO"/>
    <s v=""/>
    <s v="PRODUCTIVOS"/>
    <s v="18:11:37"/>
    <s v=""/>
    <s v="000020154454"/>
    <s v="X"/>
    <s v=""/>
    <s v="IZ10"/>
    <s v=""/>
    <s v="000000"/>
    <s v="GNCH"/>
    <s v="10713765"/>
    <s v=""/>
    <s v=""/>
    <s v=""/>
    <s v="00:00:00"/>
    <s v=""/>
    <s v=""/>
    <s v="X"/>
    <s v=""/>
    <s v="18:11:37"/>
    <s v=""/>
    <s v="QM001202374852"/>
    <s v=""/>
    <s v=""/>
    <s v=""/>
    <s v=""/>
    <s v=""/>
    <s v="FORMADO"/>
    <s v=""/>
    <s v=""/>
    <s v=""/>
    <s v=""/>
    <s v="20:42:19"/>
    <s v="MNC490A"/>
    <s v=""/>
    <s v=""/>
    <s v=""/>
    <s v=""/>
    <s v="IZ10"/>
    <s v=""/>
    <s v="18:11:37"/>
    <s v=""/>
    <s v=""/>
    <s v="000"/>
    <s v="000"/>
    <s v="000"/>
    <s v=""/>
    <s v=""/>
    <s v=""/>
    <s v=""/>
    <s v=""/>
    <s v=""/>
    <s v=""/>
    <s v="H"/>
    <s v="IZ10"/>
    <s v="FORM00001"/>
    <d v="2022-11-23T00:00:00"/>
    <d v="2022-11-23T00:00:00"/>
    <d v="2022-11-23T00:00:00"/>
    <m/>
    <d v="2022-11-23T00:00:00"/>
    <m/>
    <m/>
    <d v="2022-11-23T00:00:00"/>
    <m/>
    <d v="2022-11-23T00:00:00"/>
    <d v="2022-11-23T00:00:00"/>
    <n v="0"/>
  </r>
  <r>
    <s v="IZ10"/>
    <s v="ZA"/>
    <s v="1202374917"/>
    <s v="CUCHILLA"/>
    <x v="8"/>
    <x v="23"/>
    <s v="CUCHILLA DESAJUSTADA"/>
    <s v="DESAJUSTE"/>
    <s v="DE"/>
    <s v="LA"/>
    <s v="CUCHILLA"/>
    <m/>
    <m/>
    <m/>
    <m/>
    <m/>
    <x v="2"/>
    <s v="100"/>
    <s v="COORMTTO"/>
    <s v="OK"/>
    <s v="MECE MERE ORAS"/>
    <s v="IZJIGOMEZ"/>
    <s v="IZJIGOMEZ"/>
    <s v="IZ10-LSC1-EMB"/>
    <s v="B"/>
    <s v=""/>
    <s v=""/>
    <s v="106063683"/>
    <s v=""/>
    <s v="IZEMCARVAJAL"/>
    <s v="09:45:33"/>
    <s v="505003051"/>
    <s v="0"/>
    <s v=""/>
    <s v=""/>
    <s v=""/>
    <s v="IZ10"/>
    <s v="Z3"/>
    <s v=""/>
    <s v="01:15:00"/>
    <s v="23:32:00"/>
    <s v=""/>
    <s v=""/>
    <s v=""/>
    <s v=""/>
    <s v="09:45:32"/>
    <s v=""/>
    <s v=""/>
    <s v="AAIZ"/>
    <s v=""/>
    <s v=""/>
    <s v="CO"/>
    <s v=""/>
    <s v="PRODUCTIVOS"/>
    <s v="02:21:24"/>
    <s v=""/>
    <s v="000020155973"/>
    <s v="X"/>
    <s v=""/>
    <s v="IZ10"/>
    <s v=""/>
    <s v="000000"/>
    <s v="GNCH"/>
    <s v="10724165"/>
    <s v=""/>
    <s v=""/>
    <s v=""/>
    <s v="00:00:00"/>
    <s v=""/>
    <s v=""/>
    <s v="X"/>
    <s v=""/>
    <s v="02:18:57"/>
    <s v="PROPASOL S.A.S"/>
    <s v="QM001202374917"/>
    <s v=""/>
    <s v=""/>
    <s v=""/>
    <s v=""/>
    <s v=""/>
    <s v="EMBUTIDO SALCHICHON"/>
    <s v=""/>
    <s v=""/>
    <s v=""/>
    <s v=""/>
    <s v="09:45:33"/>
    <s v="MNC540A"/>
    <s v=""/>
    <s v=""/>
    <s v=""/>
    <s v=""/>
    <s v="IZ10"/>
    <s v="Tv. 93 #53-32, Bogotá"/>
    <s v="02:18:57"/>
    <s v="(1)3004621"/>
    <s v=""/>
    <s v="000"/>
    <s v="000"/>
    <s v="000"/>
    <s v=""/>
    <s v=""/>
    <s v=""/>
    <s v=""/>
    <s v=""/>
    <s v=""/>
    <s v=""/>
    <s v="H"/>
    <s v="IZ10"/>
    <s v="20388176"/>
    <d v="2022-11-24T00:00:00"/>
    <d v="2022-11-24T00:00:00"/>
    <d v="2022-11-24T00:00:00"/>
    <d v="2022-11-24T00:00:00"/>
    <d v="2022-11-24T00:00:00"/>
    <m/>
    <m/>
    <d v="2022-11-24T00:00:00"/>
    <m/>
    <d v="2022-11-24T00:00:00"/>
    <d v="2022-11-23T00:00:00"/>
    <n v="1.72"/>
  </r>
  <r>
    <s v="IZ10"/>
    <s v="ZA"/>
    <s v="1202374509"/>
    <s v="SENSOR"/>
    <x v="1"/>
    <x v="66"/>
    <s v="SENSOR FRACTURADO"/>
    <s v="REVIENTE"/>
    <s v="DE"/>
    <s v="SENSOR"/>
    <m/>
    <m/>
    <m/>
    <m/>
    <m/>
    <m/>
    <x v="6"/>
    <s v="100"/>
    <s v="COORMTTO"/>
    <s v="OK"/>
    <s v="MECE MERE ORAS"/>
    <s v="IZPAZAPATA"/>
    <s v="IZPAZAPATA"/>
    <s v="IZ10-LSA1-FOR"/>
    <s v="A"/>
    <s v=""/>
    <s v=""/>
    <s v="106062091"/>
    <s v=""/>
    <s v="IZEMCARVAJAL"/>
    <s v="10:22:52"/>
    <s v="505001603"/>
    <s v="0"/>
    <s v=""/>
    <s v=""/>
    <s v=""/>
    <s v="IZ10"/>
    <s v="Z3"/>
    <s v=""/>
    <s v="06:45:00"/>
    <s v="06:00:00"/>
    <s v=""/>
    <s v=""/>
    <s v=""/>
    <s v=""/>
    <s v="10:22:51"/>
    <s v=""/>
    <s v=""/>
    <s v="AAIZ"/>
    <s v=""/>
    <s v=""/>
    <s v="CO"/>
    <s v=""/>
    <s v="PRODUCTIVOS"/>
    <s v="06:42:49"/>
    <s v=""/>
    <s v="000020149598"/>
    <s v="X"/>
    <s v=""/>
    <s v="IZ10"/>
    <s v=""/>
    <s v="000000"/>
    <s v="GNCH"/>
    <s v="10713765"/>
    <s v=""/>
    <s v=""/>
    <s v=""/>
    <s v="00:00:00"/>
    <s v=""/>
    <s v=""/>
    <s v="X"/>
    <s v=""/>
    <s v="06:41:43"/>
    <s v=""/>
    <s v="QM001202374509"/>
    <s v=""/>
    <s v=""/>
    <s v=""/>
    <s v=""/>
    <s v=""/>
    <s v="FORMADO"/>
    <s v=""/>
    <s v=""/>
    <s v=""/>
    <s v=""/>
    <s v="10:22:52"/>
    <s v="MNC490A"/>
    <s v=""/>
    <s v=""/>
    <s v=""/>
    <s v=""/>
    <s v="IZ10"/>
    <s v=""/>
    <s v="06:41:43"/>
    <s v=""/>
    <s v=""/>
    <s v="000"/>
    <s v="000"/>
    <s v="000"/>
    <s v=""/>
    <s v=""/>
    <s v=""/>
    <s v=""/>
    <s v=""/>
    <s v=""/>
    <s v=""/>
    <s v="H"/>
    <s v="IZ10"/>
    <s v="FORM00002"/>
    <d v="2022-11-23T00:00:00"/>
    <d v="2022-11-25T00:00:00"/>
    <d v="2022-11-25T00:00:00"/>
    <d v="2022-11-23T00:00:00"/>
    <d v="2022-11-25T00:00:00"/>
    <m/>
    <m/>
    <d v="2022-11-23T00:00:00"/>
    <m/>
    <d v="2022-11-23T00:00:00"/>
    <d v="2022-11-23T00:00:00"/>
    <n v="0.75"/>
  </r>
  <r>
    <s v="IZ10"/>
    <s v="ZA"/>
    <s v="1202375439"/>
    <s v="PLANCHA DE SELLADO"/>
    <x v="11"/>
    <x v="13"/>
    <s v="PLANCHA DE SELLADO SIN VACÍO"/>
    <s v="EMPA00039"/>
    <s v="FALLO"/>
    <s v="EN"/>
    <s v="PLANCHA"/>
    <s v="DE"/>
    <s v="SELLADO"/>
    <m/>
    <m/>
    <m/>
    <x v="3"/>
    <s v="100"/>
    <s v="ELECTINT"/>
    <s v="OK"/>
    <s v="MECE MERE ORAS"/>
    <s v="IZWJJIMENEZ"/>
    <s v="IZWJJIMENEZ"/>
    <s v="IZ10-LSA1-EMP"/>
    <s v="A"/>
    <s v=""/>
    <s v=""/>
    <s v="106066416"/>
    <s v=""/>
    <s v="IZLMORTIZ"/>
    <s v="21:01:49"/>
    <s v="505002491"/>
    <s v="0"/>
    <s v=""/>
    <s v=""/>
    <s v=""/>
    <s v="IZ10"/>
    <s v="Z3"/>
    <s v=""/>
    <s v="05:36:00"/>
    <s v="04:50:00"/>
    <s v=""/>
    <s v=""/>
    <s v=""/>
    <s v=""/>
    <s v="21:01:48"/>
    <s v=""/>
    <s v=""/>
    <s v="AAIZ"/>
    <s v=""/>
    <s v=""/>
    <s v="CO"/>
    <s v=""/>
    <s v="PRODUCTIVOS"/>
    <s v="05:47:14"/>
    <s v=""/>
    <s v="000020163372"/>
    <s v="X"/>
    <s v=""/>
    <s v="IZ10"/>
    <s v=""/>
    <s v="000000"/>
    <s v="GNCH"/>
    <s v="10720065"/>
    <s v=""/>
    <s v=""/>
    <s v=""/>
    <s v="00:00:00"/>
    <s v=""/>
    <s v=""/>
    <s v="X"/>
    <s v=""/>
    <s v="05:44:53"/>
    <s v=""/>
    <s v="QM001202375439"/>
    <s v=""/>
    <s v=""/>
    <s v=""/>
    <s v=""/>
    <s v=""/>
    <s v="EMPAQUE"/>
    <s v=""/>
    <s v=""/>
    <s v=""/>
    <s v=""/>
    <s v="21:01:49"/>
    <s v="MNC525A"/>
    <s v=""/>
    <s v=""/>
    <s v=""/>
    <s v=""/>
    <s v="IZ10"/>
    <s v=""/>
    <s v="05:44:53"/>
    <s v=""/>
    <s v=""/>
    <s v="000"/>
    <s v="000"/>
    <s v="000"/>
    <s v=""/>
    <s v=""/>
    <s v=""/>
    <s v=""/>
    <s v=""/>
    <s v=""/>
    <s v=""/>
    <s v="H"/>
    <s v="IZ10"/>
    <s v="EMPA00039"/>
    <d v="2022-11-25T00:00:00"/>
    <d v="2022-11-28T00:00:00"/>
    <d v="2022-11-28T00:00:00"/>
    <d v="2022-11-25T00:00:00"/>
    <d v="2022-11-28T00:00:00"/>
    <m/>
    <m/>
    <d v="2022-11-25T00:00:00"/>
    <m/>
    <d v="2022-11-25T00:00:00"/>
    <d v="2022-11-25T00:00:00"/>
    <n v="0.77"/>
  </r>
  <r>
    <s v="IZ10"/>
    <s v="ZA"/>
    <s v="1202376293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COORMTTO"/>
    <s v="OK"/>
    <s v="MECE MERE ORAS"/>
    <s v="IZPAZAPATA"/>
    <s v="IZPAZAPATA"/>
    <s v="IZ10-LSA1-FOR"/>
    <s v="B"/>
    <s v=""/>
    <s v=""/>
    <s v="106069619"/>
    <s v=""/>
    <s v="IZEMCARVAJAL"/>
    <s v="13:08:34"/>
    <s v="505003047"/>
    <s v="0"/>
    <s v=""/>
    <s v=""/>
    <s v=""/>
    <s v="IZ10"/>
    <s v="Z3"/>
    <s v=""/>
    <s v="09:00:00"/>
    <s v="08:00:00"/>
    <s v=""/>
    <s v=""/>
    <s v=""/>
    <s v=""/>
    <s v="13:08:33"/>
    <s v=""/>
    <s v=""/>
    <s v="AAIZ"/>
    <s v=""/>
    <s v=""/>
    <s v="CO"/>
    <s v=""/>
    <s v="PRODUCTIVOS"/>
    <s v="08:55:54"/>
    <s v=""/>
    <s v="000020172615"/>
    <s v="X"/>
    <s v=""/>
    <s v="IZ10"/>
    <s v=""/>
    <s v="000000"/>
    <s v="GNCH"/>
    <s v="10713765"/>
    <s v=""/>
    <s v=""/>
    <s v=""/>
    <s v="00:00:00"/>
    <s v=""/>
    <s v=""/>
    <s v="X"/>
    <s v=""/>
    <s v="08:54:44"/>
    <s v="Juan Neustadtel"/>
    <s v="QM001202376293"/>
    <s v=""/>
    <s v=""/>
    <s v=""/>
    <s v=""/>
    <s v=""/>
    <s v="FORMADO"/>
    <s v=""/>
    <s v=""/>
    <s v=""/>
    <s v=""/>
    <s v="13:08:34"/>
    <s v="MNC490A"/>
    <s v=""/>
    <s v=""/>
    <s v=""/>
    <s v=""/>
    <s v="IZ10"/>
    <s v="Cra 48#48 Sur--75, Envigado"/>
    <s v="08:54:44"/>
    <s v="5405380 108"/>
    <s v=""/>
    <s v="000"/>
    <s v="000"/>
    <s v="000"/>
    <s v=""/>
    <s v=""/>
    <s v=""/>
    <s v=""/>
    <s v=""/>
    <s v=""/>
    <s v=""/>
    <s v="H"/>
    <s v="IZ10"/>
    <s v="20388054"/>
    <d v="2022-11-28T00:00:00"/>
    <d v="2022-11-28T00:00:00"/>
    <d v="2022-11-28T00:00:00"/>
    <d v="2022-11-28T00:00:00"/>
    <d v="2022-11-28T00:00:00"/>
    <m/>
    <m/>
    <d v="2022-11-28T00:00:00"/>
    <m/>
    <d v="2022-11-28T00:00:00"/>
    <d v="2022-11-28T00:00:00"/>
    <n v="1"/>
  </r>
  <r>
    <s v="IZ10"/>
    <s v="ZA"/>
    <s v="1202376746"/>
    <s v="PLANCHA DE APERTURA"/>
    <x v="31"/>
    <x v="67"/>
    <s v="PLANCHA DE APERTURA DESALINEADA"/>
    <s v="PLANCHAS"/>
    <s v="DE"/>
    <s v="APERTURA"/>
    <s v="DESALINEADA"/>
    <m/>
    <m/>
    <m/>
    <m/>
    <m/>
    <x v="2"/>
    <s v="100"/>
    <s v="MECANINT"/>
    <s v="OK"/>
    <s v="MECE MERE ORAS"/>
    <s v="IZJIGOMEZ"/>
    <s v="IZJIGOMEZ"/>
    <s v="IZ10-LSC1-EMB"/>
    <s v="B"/>
    <s v=""/>
    <s v=""/>
    <s v="106071291"/>
    <s v=""/>
    <s v="IZLMORTIZ"/>
    <s v="20:24:42"/>
    <s v="505003051"/>
    <s v="0"/>
    <s v=""/>
    <s v=""/>
    <s v=""/>
    <s v="IZ10"/>
    <s v="Z3"/>
    <s v=""/>
    <s v="01:00:00"/>
    <s v="00:20:00"/>
    <s v=""/>
    <s v=""/>
    <s v=""/>
    <s v=""/>
    <s v="20:24:41"/>
    <s v=""/>
    <s v=""/>
    <s v="AAIZ"/>
    <s v=""/>
    <s v=""/>
    <s v="CO"/>
    <s v=""/>
    <s v="PRODUCTIVOS"/>
    <s v="03:11:46"/>
    <s v=""/>
    <s v="000020179735"/>
    <s v="X"/>
    <s v=""/>
    <s v="IZ10"/>
    <s v=""/>
    <s v="000000"/>
    <s v="GNCH"/>
    <s v="10724165"/>
    <s v=""/>
    <s v=""/>
    <s v=""/>
    <s v="00:00:00"/>
    <s v=""/>
    <s v=""/>
    <s v="X"/>
    <s v=""/>
    <s v="03:10:16"/>
    <s v="PROPASOL S.A.S"/>
    <s v="QM001202376746"/>
    <s v=""/>
    <s v=""/>
    <s v=""/>
    <s v=""/>
    <s v=""/>
    <s v="EMBUTIDO SALCHICHON"/>
    <s v=""/>
    <s v=""/>
    <s v=""/>
    <s v=""/>
    <s v="20:24:42"/>
    <s v="MNC540A"/>
    <s v=""/>
    <s v=""/>
    <s v=""/>
    <s v=""/>
    <s v="IZ10"/>
    <s v="Tv. 93 #53-32, Bogotá"/>
    <s v="03:10:16"/>
    <s v="(1)3004621"/>
    <s v=""/>
    <s v="000"/>
    <s v="000"/>
    <s v="000"/>
    <s v=""/>
    <s v=""/>
    <s v=""/>
    <s v=""/>
    <s v=""/>
    <s v=""/>
    <s v=""/>
    <s v="H"/>
    <s v="IZ10"/>
    <s v="20388176"/>
    <d v="2022-11-29T00:00:00"/>
    <d v="2022-12-01T00:00:00"/>
    <d v="2022-12-01T00:00:00"/>
    <d v="2022-11-29T00:00:00"/>
    <d v="2022-12-01T00:00:00"/>
    <m/>
    <m/>
    <d v="2022-11-29T00:00:00"/>
    <m/>
    <d v="2022-11-29T00:00:00"/>
    <d v="2022-11-29T00:00:00"/>
    <n v="0.67"/>
  </r>
  <r>
    <s v="IZ10"/>
    <s v="ZA"/>
    <s v="1202377736"/>
    <s v="CADENA DE TRANSPORTADOR"/>
    <x v="5"/>
    <x v="25"/>
    <s v="CADENA DE TRANSPORTADOR FRACTURADA"/>
    <s v="CADENA"/>
    <s v="DE"/>
    <s v="TRANSPORTADOR"/>
    <s v="REVENTADA"/>
    <m/>
    <m/>
    <m/>
    <m/>
    <m/>
    <x v="5"/>
    <s v="100"/>
    <s v="MECANINT"/>
    <s v="OK"/>
    <s v="MECE MERE ORAS"/>
    <s v="IZHAGIRALDO"/>
    <s v="IZHAGIRALDO"/>
    <s v="IZ10-LSA1-FOR"/>
    <s v="B"/>
    <s v=""/>
    <s v=""/>
    <s v="106079128"/>
    <s v=""/>
    <s v="IZLMORTIZ"/>
    <s v="20:55:32"/>
    <s v="505003047"/>
    <s v="0"/>
    <s v=""/>
    <s v=""/>
    <s v=""/>
    <s v="IZ10"/>
    <s v="Z3"/>
    <s v=""/>
    <s v="00:40:00"/>
    <s v="22:30:00"/>
    <s v=""/>
    <s v=""/>
    <s v=""/>
    <s v=""/>
    <s v="20:55:31"/>
    <s v=""/>
    <s v=""/>
    <s v="AAIZ"/>
    <s v=""/>
    <s v=""/>
    <s v="CO"/>
    <s v=""/>
    <s v="PRODUCTIVOS"/>
    <s v="22:48:00"/>
    <s v=""/>
    <s v="000020190547"/>
    <s v="X"/>
    <s v=""/>
    <s v="IZ10"/>
    <s v=""/>
    <s v="000000"/>
    <s v="GNCH"/>
    <s v="10713765"/>
    <s v=""/>
    <s v=""/>
    <s v=""/>
    <s v="00:00:00"/>
    <s v=""/>
    <s v=""/>
    <s v="X"/>
    <s v=""/>
    <s v="22:34:49"/>
    <s v="Juan Neustadtel"/>
    <s v="QM001202377736"/>
    <s v=""/>
    <s v=""/>
    <s v=""/>
    <s v=""/>
    <s v=""/>
    <s v="FORMADO"/>
    <s v=""/>
    <s v=""/>
    <s v=""/>
    <s v=""/>
    <s v="20:55:32"/>
    <s v="MNC490A"/>
    <s v=""/>
    <s v=""/>
    <s v=""/>
    <s v=""/>
    <s v="IZ10"/>
    <s v="Cra 48#48 Sur--75, Envigado"/>
    <s v="22:34:49"/>
    <s v="5405380 108"/>
    <s v=""/>
    <s v="000"/>
    <s v="000"/>
    <s v="000"/>
    <s v=""/>
    <s v=""/>
    <s v=""/>
    <s v=""/>
    <s v=""/>
    <s v=""/>
    <s v=""/>
    <s v="H"/>
    <s v="IZ10"/>
    <s v="20388054"/>
    <d v="2022-11-30T00:00:00"/>
    <d v="2022-12-01T00:00:00"/>
    <d v="2022-12-01T00:00:00"/>
    <d v="2022-12-01T00:00:00"/>
    <d v="2022-12-01T00:00:00"/>
    <m/>
    <m/>
    <d v="2022-11-30T00:00:00"/>
    <m/>
    <d v="2022-11-30T00:00:00"/>
    <d v="2022-11-30T00:00:00"/>
    <n v="2.17"/>
  </r>
  <r>
    <s v="IZ10"/>
    <s v="ZA"/>
    <s v="1202374937"/>
    <s v="PLANCHA DE SELLADO"/>
    <x v="11"/>
    <x v="13"/>
    <s v="PLANCHA DE SELLADO SIN VACÍO"/>
    <s v="PERDIDA"/>
    <s v="DE"/>
    <s v="VACÍO"/>
    <m/>
    <m/>
    <m/>
    <m/>
    <m/>
    <m/>
    <x v="7"/>
    <s v="100"/>
    <s v="COORMTTO"/>
    <s v="OK"/>
    <s v="MECE MERE ORAS"/>
    <s v="IZHAGIRALDO"/>
    <s v="IZHAGIRALDO"/>
    <s v="IZ10-LSA1-EMP"/>
    <s v="B"/>
    <s v=""/>
    <s v=""/>
    <s v="106063928"/>
    <s v=""/>
    <s v="IZLMORTIZ"/>
    <s v="16:34:06"/>
    <s v="505001342"/>
    <s v="0"/>
    <s v=""/>
    <s v=""/>
    <s v=""/>
    <s v="IZ10"/>
    <s v="Z3"/>
    <s v=""/>
    <s v="04:45:00"/>
    <s v="03:00:00"/>
    <s v=""/>
    <s v=""/>
    <s v=""/>
    <s v=""/>
    <s v="16:34:03"/>
    <s v=""/>
    <s v=""/>
    <s v="AAIZ"/>
    <s v=""/>
    <s v=""/>
    <s v="CO"/>
    <s v=""/>
    <s v="PRODUCTIVOS"/>
    <s v="05:37:45"/>
    <s v=""/>
    <s v="000020155173"/>
    <s v="X"/>
    <s v=""/>
    <s v="IZ10"/>
    <s v=""/>
    <s v="000000"/>
    <s v="GNCH"/>
    <s v="10712765"/>
    <s v=""/>
    <s v=""/>
    <s v=""/>
    <s v="00:00:00"/>
    <s v=""/>
    <s v=""/>
    <s v="X"/>
    <s v=""/>
    <s v="05:36:13"/>
    <s v=""/>
    <s v="QM001202374937"/>
    <s v=""/>
    <s v=""/>
    <s v=""/>
    <s v=""/>
    <s v=""/>
    <s v="EMPAQUE"/>
    <s v=""/>
    <s v=""/>
    <s v=""/>
    <s v=""/>
    <s v="16:34:06"/>
    <s v="MNC525A"/>
    <s v=""/>
    <s v=""/>
    <s v=""/>
    <s v=""/>
    <s v="IZ10"/>
    <s v=""/>
    <s v="05:36:13"/>
    <s v=""/>
    <s v=""/>
    <s v="000"/>
    <s v="000"/>
    <s v="000"/>
    <s v=""/>
    <s v=""/>
    <s v=""/>
    <s v=""/>
    <s v=""/>
    <s v=""/>
    <s v=""/>
    <s v="H"/>
    <s v="IZ10"/>
    <s v="EMPA00005"/>
    <d v="2022-11-24T00:00:00"/>
    <d v="2022-12-02T00:00:00"/>
    <d v="2022-12-02T00:00:00"/>
    <d v="2022-11-24T00:00:00"/>
    <d v="2022-12-02T00:00:00"/>
    <m/>
    <m/>
    <d v="2022-11-24T00:00:00"/>
    <m/>
    <d v="2022-11-24T00:00:00"/>
    <d v="2022-11-24T00:00:00"/>
    <n v="1.75"/>
  </r>
  <r>
    <s v="IZ10"/>
    <s v="ZA"/>
    <s v="1202380071"/>
    <s v="EMPAQUE DE ANTEOJO"/>
    <x v="1"/>
    <x v="53"/>
    <s v="EMPAQUE DE ANTEOJO FRACTURADO"/>
    <s v="REVIENTE"/>
    <s v="DE"/>
    <s v="EMPAQUE"/>
    <s v="DE"/>
    <s v="ANTEOJO"/>
    <m/>
    <m/>
    <m/>
    <m/>
    <x v="4"/>
    <s v="100"/>
    <s v="ELECTINT"/>
    <s v="OK"/>
    <s v="MECE MERE ORAS"/>
    <s v="IZHAURAN"/>
    <s v="IZHAURAN"/>
    <s v="IZ10-LJA1-EMP-EMP2"/>
    <s v="B"/>
    <s v=""/>
    <s v=""/>
    <s v="106088187"/>
    <s v=""/>
    <s v="IZEMCARVAJAL"/>
    <s v="12:34:19"/>
    <s v="505002465"/>
    <s v="0"/>
    <s v=""/>
    <s v=""/>
    <s v=""/>
    <s v="IZ10"/>
    <s v="Z3"/>
    <s v=""/>
    <s v="10:30:00"/>
    <s v="08:40:00"/>
    <s v=""/>
    <s v=""/>
    <s v=""/>
    <s v=""/>
    <s v="12:34:18"/>
    <s v=""/>
    <s v=""/>
    <s v="AAIZ"/>
    <s v=""/>
    <s v=""/>
    <s v="CO"/>
    <s v=""/>
    <s v="PRODUCTIVOS"/>
    <s v="10:16:51"/>
    <s v=""/>
    <s v="000020224781"/>
    <s v="X"/>
    <s v=""/>
    <s v="IZ10"/>
    <s v=""/>
    <s v="000000"/>
    <s v="GNCH"/>
    <s v="10723465"/>
    <s v=""/>
    <s v=""/>
    <s v=""/>
    <s v="00:00:00"/>
    <s v=""/>
    <s v=""/>
    <s v="X"/>
    <s v=""/>
    <s v="10:15:10"/>
    <s v="Juan Nustadtel"/>
    <s v="QM001202380071"/>
    <s v=""/>
    <s v=""/>
    <s v=""/>
    <s v=""/>
    <s v=""/>
    <s v="EMPAQUE RIGIDO"/>
    <s v="ENVIGADO"/>
    <s v=""/>
    <s v=""/>
    <s v=""/>
    <s v="12:34:19"/>
    <s v="MNC550A"/>
    <s v=""/>
    <s v=""/>
    <s v=""/>
    <s v=""/>
    <s v="IZ10"/>
    <s v="Cra 48#48 Sur-75 (Juan Neustadtel)"/>
    <s v="10:15:10"/>
    <s v="5405380"/>
    <s v=""/>
    <s v="000"/>
    <s v="000"/>
    <s v="000"/>
    <s v=""/>
    <s v=""/>
    <s v=""/>
    <s v=""/>
    <s v=""/>
    <s v=""/>
    <s v=""/>
    <s v="H"/>
    <s v="IZ10"/>
    <s v="20183406"/>
    <d v="2022-12-07T00:00:00"/>
    <d v="2022-12-07T00:00:00"/>
    <d v="2022-12-07T00:00:00"/>
    <d v="2022-12-07T00:00:00"/>
    <d v="2022-12-07T00:00:00"/>
    <m/>
    <m/>
    <d v="2022-12-07T00:00:00"/>
    <m/>
    <d v="2022-12-07T00:00:00"/>
    <d v="2022-12-07T00:00:00"/>
    <n v="1.83"/>
  </r>
  <r>
    <s v="IZ10"/>
    <s v="ZA"/>
    <s v="1202380234"/>
    <s v="CONTORNO DE SELLADO"/>
    <x v="0"/>
    <x v="68"/>
    <s v="CONTORNO DE SELLADO DEFICIENTE"/>
    <s v="CONTORNO"/>
    <s v="DE"/>
    <s v="SELLADO"/>
    <s v="DEFICIENTE"/>
    <m/>
    <m/>
    <m/>
    <m/>
    <m/>
    <x v="4"/>
    <s v="100"/>
    <s v="MECANINT"/>
    <s v="OK"/>
    <s v="MECE MERE ORAS"/>
    <s v="IZJJCORREA"/>
    <s v="IZJJCORREA"/>
    <s v="IZ10-LJA1-EMP-EMP2"/>
    <s v="B"/>
    <s v=""/>
    <s v=""/>
    <s v="106089127"/>
    <s v=""/>
    <s v="IZLMORTIZ"/>
    <s v="21:42:29"/>
    <s v="505002465"/>
    <s v="0"/>
    <s v=""/>
    <s v=""/>
    <s v=""/>
    <s v="IZ10"/>
    <s v="Z3"/>
    <s v=""/>
    <s v="15:50:00"/>
    <s v="14:15:00"/>
    <s v=""/>
    <s v=""/>
    <s v=""/>
    <s v=""/>
    <s v="21:42:18"/>
    <s v=""/>
    <s v=""/>
    <s v="AAIZ"/>
    <s v=""/>
    <s v=""/>
    <s v="CO"/>
    <s v=""/>
    <s v="PRODUCTIVOS"/>
    <s v="20:09:51"/>
    <s v=""/>
    <s v="000020227522"/>
    <s v="X"/>
    <s v=""/>
    <s v="IZ10"/>
    <s v=""/>
    <s v="000000"/>
    <s v="GNCH"/>
    <s v="10723465"/>
    <s v=""/>
    <s v=""/>
    <s v=""/>
    <s v="00:00:00"/>
    <s v=""/>
    <s v=""/>
    <s v="X"/>
    <s v=""/>
    <s v="20:08:52"/>
    <s v="Juan Nustadtel"/>
    <s v="QM001202380234"/>
    <s v=""/>
    <s v=""/>
    <s v=""/>
    <s v=""/>
    <s v=""/>
    <s v="EMPAQUE RIGIDO"/>
    <s v="ENVIGADO"/>
    <s v=""/>
    <s v=""/>
    <s v=""/>
    <s v="21:42:19"/>
    <s v="MNC550A"/>
    <s v=""/>
    <s v=""/>
    <s v=""/>
    <s v=""/>
    <s v="IZ10"/>
    <s v="Cra 48#48 Sur-75 (Juan Neustadtel)"/>
    <s v="20:08:52"/>
    <s v="5405380"/>
    <s v=""/>
    <s v="000"/>
    <s v="000"/>
    <s v="000"/>
    <s v=""/>
    <s v=""/>
    <s v=""/>
    <s v=""/>
    <s v=""/>
    <s v=""/>
    <s v=""/>
    <s v="H"/>
    <s v="IZ10"/>
    <s v="20183406"/>
    <d v="2022-12-07T00:00:00"/>
    <d v="2022-12-07T00:00:00"/>
    <d v="2022-12-07T00:00:00"/>
    <d v="2022-12-07T00:00:00"/>
    <d v="2022-12-07T00:00:00"/>
    <m/>
    <m/>
    <d v="2022-12-07T00:00:00"/>
    <m/>
    <d v="2022-12-07T00:00:00"/>
    <d v="2022-12-07T00:00:00"/>
    <n v="1.58"/>
  </r>
  <r>
    <s v="IZ10"/>
    <s v="ZA"/>
    <s v="1202380118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COORMTTO"/>
    <s v="OK"/>
    <s v="MECE MERE ORAS"/>
    <s v="IZPAZAPATA"/>
    <s v="IZPAZAPATA"/>
    <s v="IZ10-LSA1-FOR"/>
    <s v="B"/>
    <s v=""/>
    <s v=""/>
    <s v="106088845"/>
    <s v=""/>
    <s v="IZEMCARVAJAL"/>
    <s v="13:49:48"/>
    <s v="505003047"/>
    <s v="0"/>
    <s v=""/>
    <s v=""/>
    <s v=""/>
    <s v="IZ10"/>
    <s v="Z3"/>
    <s v=""/>
    <s v="11:50:00"/>
    <s v="11:20:00"/>
    <s v=""/>
    <s v=""/>
    <s v=""/>
    <s v=""/>
    <s v="13:49:47"/>
    <s v=""/>
    <s v=""/>
    <s v="AAIZ"/>
    <s v=""/>
    <s v=""/>
    <s v="CO"/>
    <s v=""/>
    <s v="PRODUCTIVOS"/>
    <s v="11:40:51"/>
    <s v=""/>
    <s v="000020225238"/>
    <s v="X"/>
    <s v=""/>
    <s v="IZ10"/>
    <s v=""/>
    <s v="000000"/>
    <s v="GNCH"/>
    <s v="10713765"/>
    <s v=""/>
    <s v=""/>
    <s v=""/>
    <s v="00:00:00"/>
    <s v=""/>
    <s v=""/>
    <s v="X"/>
    <s v=""/>
    <s v="11:39:45"/>
    <s v="Juan Neustadtel"/>
    <s v="QM001202380118"/>
    <s v=""/>
    <s v=""/>
    <s v=""/>
    <s v=""/>
    <s v=""/>
    <s v="FORMADO"/>
    <s v=""/>
    <s v=""/>
    <s v=""/>
    <s v=""/>
    <s v="13:49:48"/>
    <s v="MNC490A"/>
    <s v=""/>
    <s v=""/>
    <s v=""/>
    <s v=""/>
    <s v="IZ10"/>
    <s v="Cra 48#48 Sur--75, Envigado"/>
    <s v="11:39:45"/>
    <s v="5405380 108"/>
    <s v=""/>
    <s v="000"/>
    <s v="000"/>
    <s v="000"/>
    <s v=""/>
    <s v=""/>
    <s v=""/>
    <s v=""/>
    <s v=""/>
    <s v=""/>
    <s v=""/>
    <s v="H"/>
    <s v="IZ10"/>
    <s v="20388054"/>
    <d v="2022-12-07T00:00:00"/>
    <d v="2022-12-07T00:00:00"/>
    <d v="2022-12-07T00:00:00"/>
    <d v="2022-12-07T00:00:00"/>
    <d v="2022-12-07T00:00:00"/>
    <m/>
    <m/>
    <d v="2022-12-07T00:00:00"/>
    <m/>
    <d v="2022-12-07T00:00:00"/>
    <d v="2022-12-07T00:00:00"/>
    <n v="0.5"/>
  </r>
  <r>
    <s v="IZ10"/>
    <s v="ZA"/>
    <s v="1202380018"/>
    <s v="GANCHO DE TRANSPORTADOR"/>
    <x v="1"/>
    <x v="41"/>
    <s v="GANCHO DE TRANSPORTADOR FRACTURADO"/>
    <s v="REVIENTE"/>
    <s v="DE"/>
    <s v="GANCHO"/>
    <s v="DEL"/>
    <s v="TRANSPORTADOR"/>
    <m/>
    <m/>
    <m/>
    <m/>
    <x v="5"/>
    <s v="100"/>
    <s v="COORMTTO"/>
    <s v="DUPL"/>
    <s v="MECE"/>
    <s v="IZPAZAPATA"/>
    <s v="IZPAZAPATA"/>
    <s v="IZ10-LSA1-FOR"/>
    <s v="B"/>
    <s v=""/>
    <s v=""/>
    <s v=""/>
    <s v=""/>
    <s v="IZEMCARVAJAL"/>
    <s v="10:46:41"/>
    <s v="505003047"/>
    <s v="0"/>
    <s v=""/>
    <s v=""/>
    <s v=""/>
    <s v="IZ10"/>
    <s v="Z3"/>
    <s v=""/>
    <s v="00:00:00"/>
    <s v="07:00:00"/>
    <s v=""/>
    <s v=""/>
    <s v=""/>
    <s v=""/>
    <s v="07:00:00"/>
    <s v=""/>
    <s v=""/>
    <s v="AAIZ"/>
    <s v=""/>
    <s v=""/>
    <s v="CO"/>
    <s v=""/>
    <s v="PRODUCTIVOS"/>
    <s v="08:28:45"/>
    <s v=""/>
    <s v="000020223983"/>
    <s v="X"/>
    <s v=""/>
    <s v="IZ10"/>
    <s v=""/>
    <s v="000000"/>
    <s v="GNCH"/>
    <s v="10713765"/>
    <s v=""/>
    <s v=""/>
    <s v=""/>
    <s v="00:00:00"/>
    <s v=""/>
    <s v=""/>
    <s v="X"/>
    <s v=""/>
    <s v="08:23:36"/>
    <s v="Juan Neustadtel"/>
    <s v="QM001202380018"/>
    <s v=""/>
    <s v=""/>
    <s v=""/>
    <s v=""/>
    <s v=""/>
    <s v="FORMADO"/>
    <s v=""/>
    <s v=""/>
    <s v=""/>
    <s v=""/>
    <s v="10:46:40"/>
    <s v="MNC490A"/>
    <s v=""/>
    <s v=""/>
    <s v=""/>
    <s v=""/>
    <s v="IZ10"/>
    <s v="Cra 48#48 Sur--75, Envigado"/>
    <s v="08:23:36"/>
    <s v="5405380 108"/>
    <s v=""/>
    <s v="000"/>
    <s v="000"/>
    <s v="000"/>
    <s v=""/>
    <s v=""/>
    <s v=""/>
    <s v=""/>
    <s v=""/>
    <s v=""/>
    <s v=""/>
    <s v="H"/>
    <s v="IZ10"/>
    <s v="20388054"/>
    <d v="2022-12-07T00:00:00"/>
    <d v="2022-12-07T00:00:00"/>
    <d v="2022-12-07T00:00:00"/>
    <m/>
    <d v="2022-12-07T00:00:00"/>
    <m/>
    <m/>
    <d v="2022-12-07T00:00:00"/>
    <m/>
    <d v="2022-12-07T00:00:00"/>
    <d v="2022-12-07T00:00:00"/>
    <n v="0"/>
  </r>
  <r>
    <s v="IZ10"/>
    <s v="ZA"/>
    <s v="1202380630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COORMTTO"/>
    <s v="OK"/>
    <s v="MECE MERE ORAS"/>
    <s v="IZPAZAPATA"/>
    <s v="IZPAZAPATA"/>
    <s v="IZ10-LSA1-FOR"/>
    <s v="B"/>
    <s v=""/>
    <s v=""/>
    <s v="106105283"/>
    <s v=""/>
    <s v="IZEMCARVAJAL"/>
    <s v="06:47:46"/>
    <s v="505003047"/>
    <s v="0"/>
    <s v=""/>
    <s v=""/>
    <s v=""/>
    <s v="IZ10"/>
    <s v="Z3"/>
    <s v=""/>
    <s v="14:20:00"/>
    <s v="13:46:22"/>
    <s v=""/>
    <s v=""/>
    <s v=""/>
    <s v=""/>
    <s v="13:46:22"/>
    <s v=""/>
    <s v=""/>
    <s v="AAIZ"/>
    <s v=""/>
    <s v=""/>
    <s v="CO"/>
    <s v=""/>
    <s v="PRODUCTIVOS"/>
    <s v="13:47:00"/>
    <s v=""/>
    <s v="000020233006"/>
    <s v="X"/>
    <s v=""/>
    <s v="IZ10"/>
    <s v=""/>
    <s v="000000"/>
    <s v="GNCH"/>
    <s v="10713765"/>
    <s v=""/>
    <s v=""/>
    <s v=""/>
    <s v="00:00:00"/>
    <s v=""/>
    <s v=""/>
    <s v="X"/>
    <s v=""/>
    <s v="13:46:22"/>
    <s v="Juan Neustadtel"/>
    <s v="QM001202380630"/>
    <s v=""/>
    <s v=""/>
    <s v=""/>
    <s v=""/>
    <s v=""/>
    <s v="FORMADO"/>
    <s v=""/>
    <s v=""/>
    <s v=""/>
    <s v=""/>
    <s v="06:47:45"/>
    <s v="MNC490A"/>
    <s v=""/>
    <s v=""/>
    <s v=""/>
    <s v=""/>
    <s v="IZ10"/>
    <s v="Cra 48#48 Sur--75, Envigado"/>
    <s v="13:46:22"/>
    <s v="5405380 108"/>
    <s v=""/>
    <s v="000"/>
    <s v="000"/>
    <s v="000"/>
    <s v=""/>
    <s v=""/>
    <s v=""/>
    <s v=""/>
    <s v=""/>
    <s v=""/>
    <s v=""/>
    <s v="H"/>
    <s v="IZ10"/>
    <s v="20388054"/>
    <d v="2022-12-09T00:00:00"/>
    <d v="2022-12-19T00:00:00"/>
    <d v="2022-12-19T00:00:00"/>
    <d v="2022-12-09T00:00:00"/>
    <d v="2022-12-09T00:00:00"/>
    <m/>
    <m/>
    <d v="2022-12-09T00:00:00"/>
    <m/>
    <d v="2022-12-09T00:00:00"/>
    <d v="2022-12-09T00:00:00"/>
    <n v="0.56000000000000005"/>
  </r>
  <r>
    <s v="IZ10"/>
    <s v="ZA"/>
    <s v="1202379940"/>
    <s v="SISTEMA DE GRAPADO"/>
    <x v="32"/>
    <x v="69"/>
    <s v="SISTEMA DE GRAPADO BLOQUEADO"/>
    <s v="BLOQUEO"/>
    <s v="POR"/>
    <s v="SOBRECARGA"/>
    <m/>
    <m/>
    <m/>
    <m/>
    <m/>
    <m/>
    <x v="2"/>
    <s v="100"/>
    <s v="MECANINT"/>
    <s v="OK"/>
    <s v="MECE MERE ORAS"/>
    <s v="IZJIGOMEZ"/>
    <s v="IZJIGOMEZ"/>
    <s v="IZ10-LSC1-EMB"/>
    <s v="B"/>
    <s v=""/>
    <s v=""/>
    <s v="106087918"/>
    <s v=""/>
    <s v="IZCAPIEDRAHI"/>
    <s v="23:23:07"/>
    <s v="505003051"/>
    <s v="0"/>
    <s v=""/>
    <s v=""/>
    <s v=""/>
    <s v="IZ10"/>
    <s v="Z3"/>
    <s v=""/>
    <s v="06:00:00"/>
    <s v="02:00:00"/>
    <s v=""/>
    <s v=""/>
    <s v=""/>
    <s v=""/>
    <s v="23:23:07"/>
    <s v=""/>
    <s v=""/>
    <s v="AAIZ"/>
    <s v=""/>
    <s v=""/>
    <s v="CO"/>
    <s v=""/>
    <s v="PRODUCTIVOS"/>
    <s v="02:38:11"/>
    <s v=""/>
    <s v="000020222453"/>
    <s v="X"/>
    <s v=""/>
    <s v="IZ10"/>
    <s v=""/>
    <s v="000000"/>
    <s v="GNCH"/>
    <s v="10724165"/>
    <s v=""/>
    <s v=""/>
    <s v=""/>
    <s v="00:00:00"/>
    <s v=""/>
    <s v=""/>
    <s v="X"/>
    <s v=""/>
    <s v="02:35:30"/>
    <s v="PROPASOL S.A.S"/>
    <s v="QM001202379940"/>
    <s v=""/>
    <s v=""/>
    <s v=""/>
    <s v=""/>
    <s v=""/>
    <s v="EMBUTIDO SALCHICHON"/>
    <s v=""/>
    <s v=""/>
    <s v=""/>
    <s v=""/>
    <s v="23:23:07"/>
    <s v="MNC540A"/>
    <s v=""/>
    <s v=""/>
    <s v=""/>
    <s v=""/>
    <s v="IZ10"/>
    <s v="Tv. 93 #53-32, Bogotá"/>
    <s v="02:35:30"/>
    <s v="(1)3004621"/>
    <s v=""/>
    <s v="000"/>
    <s v="000"/>
    <s v="000"/>
    <s v=""/>
    <s v=""/>
    <s v=""/>
    <s v=""/>
    <s v=""/>
    <s v=""/>
    <s v=""/>
    <s v="H"/>
    <s v="IZ10"/>
    <s v="20388176"/>
    <d v="2022-12-07T00:00:00"/>
    <d v="2022-12-13T00:00:00"/>
    <d v="2022-12-13T00:00:00"/>
    <d v="2022-12-07T00:00:00"/>
    <d v="2022-12-13T00:00:00"/>
    <m/>
    <m/>
    <d v="2022-12-07T00:00:00"/>
    <m/>
    <d v="2022-12-07T00:00:00"/>
    <d v="2022-12-07T00:00:00"/>
    <n v="4"/>
  </r>
  <r>
    <s v="IZ10"/>
    <s v="ZA"/>
    <s v="1202381629"/>
    <s v="EMPAQUE DE ANTEOJO"/>
    <x v="1"/>
    <x v="53"/>
    <s v="EMPAQUE DE ANTEOJO FRACTURADO"/>
    <s v="EMPAQUE"/>
    <s v="DE"/>
    <s v="ANTEOJO"/>
    <s v="DE"/>
    <s v="SELLADO"/>
    <m/>
    <m/>
    <m/>
    <m/>
    <x v="4"/>
    <s v="100"/>
    <s v="MECANINT"/>
    <s v="OK"/>
    <s v="MECE MERE ORAS"/>
    <s v="IZHAURAN"/>
    <s v="IZHAURAN"/>
    <s v="IZ10-LJA1-EMP-EMP2"/>
    <s v="B"/>
    <s v=""/>
    <s v=""/>
    <s v="106096426"/>
    <s v=""/>
    <s v="IZEMCARVAJAL"/>
    <s v="13:39:11"/>
    <s v="505002465"/>
    <s v="0"/>
    <s v=""/>
    <s v=""/>
    <s v=""/>
    <s v="IZ10"/>
    <s v="Z3"/>
    <s v=""/>
    <s v="09:30:00"/>
    <s v="08:00:00"/>
    <s v=""/>
    <s v=""/>
    <s v=""/>
    <s v=""/>
    <s v="13:39:10"/>
    <s v=""/>
    <s v=""/>
    <s v="AAIZ"/>
    <s v=""/>
    <s v=""/>
    <s v="CO"/>
    <s v=""/>
    <s v="PRODUCTIVOS"/>
    <s v="10:22:07"/>
    <s v=""/>
    <s v="000020247904"/>
    <s v="X"/>
    <s v=""/>
    <s v="IZ10"/>
    <s v=""/>
    <s v="000000"/>
    <s v="GNCH"/>
    <s v="10723465"/>
    <s v=""/>
    <s v=""/>
    <s v=""/>
    <s v="00:00:00"/>
    <s v=""/>
    <s v=""/>
    <s v="X"/>
    <s v=""/>
    <s v="10:20:45"/>
    <s v="Juan Nustadtel"/>
    <s v="QM001202381629"/>
    <s v=""/>
    <s v=""/>
    <s v=""/>
    <s v=""/>
    <s v=""/>
    <s v="EMPAQUE RIGIDO"/>
    <s v="ENVIGADO"/>
    <s v=""/>
    <s v=""/>
    <s v=""/>
    <s v="13:39:11"/>
    <s v="MNC550A"/>
    <s v=""/>
    <s v=""/>
    <s v=""/>
    <s v=""/>
    <s v="IZ10"/>
    <s v="Cra 48#48 Sur-75 (Juan Neustadtel)"/>
    <s v="10:20:45"/>
    <s v="5405380"/>
    <s v=""/>
    <s v="000"/>
    <s v="000"/>
    <s v="000"/>
    <s v=""/>
    <s v=""/>
    <s v=""/>
    <s v=""/>
    <s v=""/>
    <s v=""/>
    <s v=""/>
    <s v="H"/>
    <s v="IZ10"/>
    <s v="20183406"/>
    <d v="2022-12-13T00:00:00"/>
    <d v="2022-12-13T00:00:00"/>
    <d v="2022-12-13T00:00:00"/>
    <d v="2022-12-13T00:00:00"/>
    <d v="2022-12-13T00:00:00"/>
    <m/>
    <m/>
    <d v="2022-12-13T00:00:00"/>
    <m/>
    <d v="2022-12-13T00:00:00"/>
    <d v="2022-12-13T00:00:00"/>
    <n v="1.5"/>
  </r>
  <r>
    <s v="IZ10"/>
    <s v="ZA"/>
    <s v="1202375383"/>
    <s v="CUCHILLA"/>
    <x v="8"/>
    <x v="23"/>
    <s v="CUCHILLA DESAJUSTADA"/>
    <s v="DESAJUSTE"/>
    <s v="DE"/>
    <s v="LA"/>
    <s v="CUCHILLA"/>
    <m/>
    <m/>
    <m/>
    <m/>
    <m/>
    <x v="2"/>
    <s v="100"/>
    <s v="COORMTTO"/>
    <s v="OK"/>
    <s v="MECE MERE ORAS"/>
    <s v="IZJIGOMEZ"/>
    <s v="IZJIGOMEZ"/>
    <s v="IZ10-LSC1-EMB"/>
    <s v="B"/>
    <s v=""/>
    <s v=""/>
    <s v="106066714"/>
    <s v=""/>
    <s v="IZLMORTIZ"/>
    <s v="17:35:38"/>
    <s v="505003051"/>
    <s v="0"/>
    <s v=""/>
    <s v=""/>
    <s v=""/>
    <s v="IZ10"/>
    <s v="Z3"/>
    <s v=""/>
    <s v="01:00:00"/>
    <s v="22:40:00"/>
    <s v=""/>
    <s v=""/>
    <s v=""/>
    <s v=""/>
    <s v="17:35:37"/>
    <s v=""/>
    <s v=""/>
    <s v="AAIZ"/>
    <s v=""/>
    <s v=""/>
    <s v="CO"/>
    <s v=""/>
    <s v="PRODUCTIVOS"/>
    <s v="23:49:06"/>
    <s v=""/>
    <s v="000020161406"/>
    <s v="X"/>
    <s v=""/>
    <s v="IZ10"/>
    <s v=""/>
    <s v="000000"/>
    <s v="GNCH"/>
    <s v="10724165"/>
    <s v=""/>
    <s v=""/>
    <s v=""/>
    <s v="00:00:00"/>
    <s v=""/>
    <s v=""/>
    <s v="X"/>
    <s v=""/>
    <s v="23:47:45"/>
    <s v="PROPASOL S.A.S"/>
    <s v="QM001202375383"/>
    <s v=""/>
    <s v=""/>
    <s v=""/>
    <s v=""/>
    <s v=""/>
    <s v="EMBUTIDO SALCHICHON"/>
    <s v=""/>
    <s v=""/>
    <s v=""/>
    <s v=""/>
    <s v="17:35:38"/>
    <s v="MNC540A"/>
    <s v=""/>
    <s v=""/>
    <s v=""/>
    <s v=""/>
    <s v="IZ10"/>
    <s v="Tv. 93 #53-32, Bogotá"/>
    <s v="23:47:45"/>
    <s v="(1)3004621"/>
    <s v=""/>
    <s v="000"/>
    <s v="000"/>
    <s v="000"/>
    <s v=""/>
    <s v=""/>
    <s v=""/>
    <s v=""/>
    <s v=""/>
    <s v=""/>
    <s v=""/>
    <s v="H"/>
    <s v="IZ10"/>
    <s v="20388176"/>
    <d v="2022-11-24T00:00:00"/>
    <d v="2022-12-19T00:00:00"/>
    <d v="2022-12-19T00:00:00"/>
    <d v="2022-11-25T00:00:00"/>
    <d v="2022-12-19T00:00:00"/>
    <m/>
    <m/>
    <d v="2022-11-24T00:00:00"/>
    <m/>
    <d v="2022-11-24T00:00:00"/>
    <d v="2022-11-24T00:00:00"/>
    <n v="2.33"/>
  </r>
  <r>
    <s v="IZ10"/>
    <s v="ZA"/>
    <s v="1202381454"/>
    <s v="EJE DE GUÍA TRANSVERSAL"/>
    <x v="1"/>
    <x v="70"/>
    <s v="EJE DE GUÍA TRANSVERSAL FRACTURADO"/>
    <s v="EJE"/>
    <s v="GUÍA"/>
    <s v="DE"/>
    <s v="TRANSVERSALES"/>
    <s v="FRACTURADO"/>
    <m/>
    <m/>
    <m/>
    <m/>
    <x v="3"/>
    <s v="100"/>
    <s v="MECANINT"/>
    <s v="OK"/>
    <s v="MECE MERE ORAS"/>
    <s v="IZHAGIRALDO"/>
    <s v="IZHAGIRALDO"/>
    <s v="IZ10-LSA1-EMP"/>
    <s v="A"/>
    <s v=""/>
    <s v=""/>
    <s v="106097717"/>
    <s v=""/>
    <s v="IZCAPIEDRAHI"/>
    <s v="03:46:01"/>
    <s v="505002491"/>
    <s v="0"/>
    <s v=""/>
    <s v=""/>
    <s v=""/>
    <s v="IZ10"/>
    <s v="Z3"/>
    <s v=""/>
    <s v="06:30:00"/>
    <s v="03:10:00"/>
    <s v=""/>
    <s v=""/>
    <s v=""/>
    <s v=""/>
    <s v="03:46:01"/>
    <s v=""/>
    <s v=""/>
    <s v="AAIZ"/>
    <s v=""/>
    <s v=""/>
    <s v="CO"/>
    <s v=""/>
    <s v="PRODUCTIVOS"/>
    <s v="03:16:43"/>
    <s v=""/>
    <s v="000020244935"/>
    <s v="X"/>
    <s v=""/>
    <s v="IZ10"/>
    <s v=""/>
    <s v="000000"/>
    <s v="GNCH"/>
    <s v="10720065"/>
    <s v=""/>
    <s v=""/>
    <s v=""/>
    <s v="00:00:00"/>
    <s v=""/>
    <s v=""/>
    <s v="X"/>
    <s v=""/>
    <s v="03:13:37"/>
    <s v=""/>
    <s v="QM001202381454"/>
    <s v=""/>
    <s v=""/>
    <s v=""/>
    <s v=""/>
    <s v=""/>
    <s v="EMPAQUE"/>
    <s v=""/>
    <s v=""/>
    <s v=""/>
    <s v=""/>
    <s v="03:46:01"/>
    <s v="MNC525A"/>
    <s v=""/>
    <s v=""/>
    <s v=""/>
    <s v=""/>
    <s v="IZ10"/>
    <s v=""/>
    <s v="03:13:37"/>
    <s v=""/>
    <s v=""/>
    <s v="000"/>
    <s v="000"/>
    <s v="000"/>
    <s v=""/>
    <s v=""/>
    <s v=""/>
    <s v=""/>
    <s v=""/>
    <s v=""/>
    <s v=""/>
    <s v="H"/>
    <s v="IZ10"/>
    <s v="EMPA00039"/>
    <d v="2022-12-13T00:00:00"/>
    <d v="2022-12-23T00:00:00"/>
    <d v="2022-12-23T00:00:00"/>
    <d v="2022-12-13T00:00:00"/>
    <d v="2022-12-23T00:00:00"/>
    <m/>
    <m/>
    <d v="2022-12-13T00:00:00"/>
    <m/>
    <d v="2022-12-13T00:00:00"/>
    <d v="2022-12-13T00:00:00"/>
    <n v="3.33"/>
  </r>
  <r>
    <s v="IZ10"/>
    <s v="ZA"/>
    <s v="1202383224"/>
    <s v="PLANCHA DE SELLADO"/>
    <x v="11"/>
    <x v="13"/>
    <s v="PLANCHA DE SELLADO SIN VACÍO"/>
    <s v="FALTA"/>
    <s v="AIREACIÓN"/>
    <s v="EN"/>
    <s v="SELLADO"/>
    <s v="SUPERIOR"/>
    <m/>
    <m/>
    <m/>
    <m/>
    <x v="7"/>
    <s v="100"/>
    <s v="INSTRINT"/>
    <s v="OK"/>
    <s v="MECE MERE ORAS"/>
    <s v="IZHAGIRALDO"/>
    <s v="IZHAGIRALDO"/>
    <s v="IZ10-LSA1-EMP"/>
    <s v="B"/>
    <s v=""/>
    <s v=""/>
    <s v="106103108"/>
    <s v=""/>
    <s v="IZCAPIEDRAHI"/>
    <s v="03:42:07"/>
    <s v="505001342"/>
    <s v="0"/>
    <s v=""/>
    <s v=""/>
    <s v=""/>
    <s v="IZ10"/>
    <s v="Z3"/>
    <s v=""/>
    <s v="03:20:00"/>
    <s v="02:00:00"/>
    <s v=""/>
    <s v=""/>
    <s v=""/>
    <s v=""/>
    <s v="03:42:06"/>
    <s v=""/>
    <s v=""/>
    <s v="AAIZ"/>
    <s v=""/>
    <s v=""/>
    <s v="CO"/>
    <s v=""/>
    <s v="PRODUCTIVOS"/>
    <s v="02:14:21"/>
    <s v=""/>
    <s v="000020268118"/>
    <s v="X"/>
    <s v=""/>
    <s v="IZ10"/>
    <s v=""/>
    <s v="000000"/>
    <s v="GNCH"/>
    <s v="10712765"/>
    <s v=""/>
    <s v=""/>
    <s v=""/>
    <s v="00:00:00"/>
    <s v=""/>
    <s v=""/>
    <s v="X"/>
    <s v=""/>
    <s v="02:11:38"/>
    <s v=""/>
    <s v="QM001202383224"/>
    <s v=""/>
    <s v=""/>
    <s v=""/>
    <s v=""/>
    <s v=""/>
    <s v="EMPAQUE"/>
    <s v=""/>
    <s v=""/>
    <s v=""/>
    <s v=""/>
    <s v="03:42:07"/>
    <s v="MNC525A"/>
    <s v=""/>
    <s v=""/>
    <s v=""/>
    <s v=""/>
    <s v="IZ10"/>
    <s v=""/>
    <s v="02:11:38"/>
    <s v=""/>
    <s v=""/>
    <s v="000"/>
    <s v="000"/>
    <s v="000"/>
    <s v=""/>
    <s v=""/>
    <s v=""/>
    <s v=""/>
    <s v=""/>
    <s v=""/>
    <s v=""/>
    <s v="H"/>
    <s v="IZ10"/>
    <s v="EMPA00005"/>
    <d v="2022-12-17T00:00:00"/>
    <d v="2022-12-23T00:00:00"/>
    <d v="2022-12-23T00:00:00"/>
    <d v="2022-12-17T00:00:00"/>
    <d v="2022-12-23T00:00:00"/>
    <m/>
    <m/>
    <d v="2022-12-17T00:00:00"/>
    <m/>
    <d v="2022-12-17T00:00:00"/>
    <d v="2022-12-17T00:00:00"/>
    <n v="1.33"/>
  </r>
  <r>
    <s v="IZ10"/>
    <s v="ZA"/>
    <s v="1202383435"/>
    <s v="ACOPLE DE FUSIBLE DE TRANSPORTADOR"/>
    <x v="1"/>
    <x v="46"/>
    <s v="ACOPLE DE FUSIBLE DE TRANSPORTADOR FRACTURADO"/>
    <s v="REVIENTE"/>
    <s v="DE"/>
    <s v="ACOPLE"/>
    <s v="FUSIBLE"/>
    <s v="DEL"/>
    <s v="COLLARIN"/>
    <m/>
    <m/>
    <m/>
    <x v="8"/>
    <s v="100"/>
    <s v="MECANINT"/>
    <s v="OK"/>
    <s v="MECE MERE ORAS"/>
    <s v="IZJIGOMEZ"/>
    <s v="IZJIGOMEZ"/>
    <s v="IZ10-LSA1-FOR"/>
    <s v="B"/>
    <s v=""/>
    <s v=""/>
    <s v="106105276"/>
    <s v=""/>
    <s v="IZCAPIEDRAHI"/>
    <s v="23:49:35"/>
    <s v="505001267"/>
    <s v="0"/>
    <s v=""/>
    <s v=""/>
    <s v=""/>
    <s v="IZ10"/>
    <s v="Z3"/>
    <s v=""/>
    <s v="01:30:00"/>
    <s v="01:05:00"/>
    <s v=""/>
    <s v=""/>
    <s v=""/>
    <s v=""/>
    <s v="23:49:34"/>
    <s v=""/>
    <s v=""/>
    <s v="AAIZ"/>
    <s v=""/>
    <s v=""/>
    <s v="CO"/>
    <s v=""/>
    <s v="PRODUCTIVOS"/>
    <s v="01:29:02"/>
    <s v=""/>
    <s v="000020271684"/>
    <s v="X"/>
    <s v=""/>
    <s v="IZ10"/>
    <s v=""/>
    <s v="000000"/>
    <s v="GNCH"/>
    <s v="10713765"/>
    <s v=""/>
    <s v=""/>
    <s v=""/>
    <s v="00:00:00"/>
    <s v=""/>
    <s v=""/>
    <s v="X"/>
    <s v=""/>
    <s v="01:25:42"/>
    <s v=""/>
    <s v="QM001202383435"/>
    <s v=""/>
    <s v=""/>
    <s v=""/>
    <s v=""/>
    <s v=""/>
    <s v="FORMADO"/>
    <s v=""/>
    <s v=""/>
    <s v=""/>
    <s v=""/>
    <s v="23:49:35"/>
    <s v="MNC490A"/>
    <s v=""/>
    <s v=""/>
    <s v=""/>
    <s v=""/>
    <s v="IZ10"/>
    <s v=""/>
    <s v="01:25:42"/>
    <s v=""/>
    <s v=""/>
    <s v="000"/>
    <s v="000"/>
    <s v="000"/>
    <s v=""/>
    <s v=""/>
    <s v=""/>
    <s v=""/>
    <s v=""/>
    <s v=""/>
    <s v=""/>
    <s v="H"/>
    <s v="IZ10"/>
    <s v="FORM00001"/>
    <d v="2022-12-18T00:00:00"/>
    <d v="2022-12-27T00:00:00"/>
    <d v="2022-12-27T00:00:00"/>
    <d v="2022-12-18T00:00:00"/>
    <d v="2022-12-27T00:00:00"/>
    <m/>
    <m/>
    <d v="2022-12-18T00:00:00"/>
    <m/>
    <d v="2022-12-18T00:00:00"/>
    <d v="2022-12-18T00:00:00"/>
    <n v="0.42"/>
  </r>
  <r>
    <s v="IZ10"/>
    <s v="ZA"/>
    <s v="1202383913"/>
    <s v="TORNILLO DE SUJECIÓN DE POLEA"/>
    <x v="1"/>
    <x v="71"/>
    <s v="TORNILLO DE SUJECIÓN DE POLEA FRACTURADO"/>
    <s v="FRACTURA"/>
    <s v="DE"/>
    <s v="TORNILLO"/>
    <s v="QUE"/>
    <s v="SUJETA"/>
    <s v="LA"/>
    <s v="POLEA"/>
    <m/>
    <m/>
    <x v="2"/>
    <s v="100"/>
    <s v="MECANINT"/>
    <s v="OK"/>
    <s v="MECE MERE ORAS"/>
    <s v="IZJIGOMEZ"/>
    <s v="IZJIGOMEZ"/>
    <s v="IZ10-LSC1-EMB"/>
    <s v="B"/>
    <s v=""/>
    <s v=""/>
    <s v="106107070"/>
    <s v=""/>
    <s v="IZCAPIEDRAHI"/>
    <s v="05:36:39"/>
    <s v="505003051"/>
    <s v="0"/>
    <s v=""/>
    <s v=""/>
    <s v=""/>
    <s v="IZ10"/>
    <s v="Z3"/>
    <s v=""/>
    <s v="09:00:00"/>
    <s v="23:46:52"/>
    <s v=""/>
    <s v=""/>
    <s v=""/>
    <s v=""/>
    <s v="23:47:27"/>
    <s v=""/>
    <s v=""/>
    <s v="AAIZ"/>
    <s v=""/>
    <s v=""/>
    <s v="CO"/>
    <s v=""/>
    <s v="PRODUCTIVOS"/>
    <s v="00:49:04"/>
    <s v=""/>
    <s v="000020277845"/>
    <s v="X"/>
    <s v=""/>
    <s v="IZ10"/>
    <s v=""/>
    <s v="000000"/>
    <s v="GNCH"/>
    <s v="10724165"/>
    <s v=""/>
    <s v=""/>
    <s v=""/>
    <s v="00:00:00"/>
    <s v=""/>
    <s v=""/>
    <s v="X"/>
    <s v=""/>
    <s v="00:46:52"/>
    <s v="PROPASOL S.A.S"/>
    <s v="QM001202383913"/>
    <s v=""/>
    <s v=""/>
    <s v=""/>
    <s v=""/>
    <s v=""/>
    <s v="EMBUTIDO SALCHICHON"/>
    <s v=""/>
    <s v=""/>
    <s v=""/>
    <s v=""/>
    <s v="23:47:28"/>
    <s v="MNC540A"/>
    <s v=""/>
    <s v=""/>
    <s v=""/>
    <s v=""/>
    <s v="IZ10"/>
    <s v="Tv. 93 #53-32, Bogotá"/>
    <s v="00:46:52"/>
    <s v="(1)3004621"/>
    <s v=""/>
    <s v="000"/>
    <s v="000"/>
    <s v="000"/>
    <s v=""/>
    <s v=""/>
    <s v=""/>
    <s v=""/>
    <s v=""/>
    <s v=""/>
    <s v=""/>
    <s v="H"/>
    <s v="IZ10"/>
    <s v="20388176"/>
    <d v="2022-12-20T00:00:00"/>
    <d v="2022-12-27T00:00:00"/>
    <d v="2023-01-04T00:00:00"/>
    <d v="2022-12-20T00:00:00"/>
    <d v="2022-12-27T00:00:00"/>
    <m/>
    <m/>
    <d v="2022-12-20T00:00:00"/>
    <m/>
    <d v="2022-12-20T00:00:00"/>
    <d v="2022-12-19T00:00:00"/>
    <n v="9.2200000000000006"/>
  </r>
  <r>
    <s v="IZ10"/>
    <s v="ZA"/>
    <s v="1202385894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COORMTTO"/>
    <s v="OK"/>
    <s v="MECE ORAS"/>
    <s v="IZPAZAPATA"/>
    <s v="IZPAZAPATA"/>
    <s v="IZ10-LSA1-FOR"/>
    <s v="B"/>
    <s v=""/>
    <s v=""/>
    <s v="106120791"/>
    <s v=""/>
    <s v="IZACMERINO"/>
    <s v="15:00:11"/>
    <s v="505003047"/>
    <s v="0"/>
    <s v=""/>
    <s v=""/>
    <s v=""/>
    <s v="IZ10"/>
    <s v="Z3"/>
    <s v=""/>
    <s v="14:00:00"/>
    <s v="13:30:00"/>
    <s v=""/>
    <s v=""/>
    <s v=""/>
    <s v=""/>
    <s v="15:00:09"/>
    <s v=""/>
    <s v=""/>
    <s v="AAIZ"/>
    <s v=""/>
    <s v=""/>
    <s v="CO"/>
    <s v=""/>
    <s v="PRODUCTIVOS"/>
    <s v="13:43:43"/>
    <s v=""/>
    <s v="000020309663"/>
    <s v="X"/>
    <s v=""/>
    <s v="IZ10"/>
    <s v=""/>
    <s v="000000"/>
    <s v="GNCH"/>
    <s v="10713765"/>
    <s v=""/>
    <s v=""/>
    <s v=""/>
    <s v="00:00:00"/>
    <s v=""/>
    <s v=""/>
    <s v="X"/>
    <s v=""/>
    <s v="13:42:12"/>
    <s v="Juan Neustadtel"/>
    <s v="QM001202385894"/>
    <s v=""/>
    <s v=""/>
    <s v=""/>
    <s v=""/>
    <s v=""/>
    <s v="FORMADO"/>
    <s v=""/>
    <s v=""/>
    <s v=""/>
    <s v=""/>
    <s v="15:00:11"/>
    <s v="MNC490A"/>
    <s v=""/>
    <s v=""/>
    <s v=""/>
    <s v=""/>
    <s v="IZ10"/>
    <s v="Cra 48#48 Sur--75, Envigado"/>
    <s v="13:42:12"/>
    <s v="5405380 108"/>
    <s v=""/>
    <s v="000"/>
    <s v="000"/>
    <s v="000"/>
    <s v=""/>
    <s v=""/>
    <s v=""/>
    <s v=""/>
    <s v=""/>
    <s v=""/>
    <s v=""/>
    <s v="H"/>
    <s v="IZ10"/>
    <s v="20388054"/>
    <d v="2022-12-26T00:00:00"/>
    <d v="2022-12-27T00:00:00"/>
    <d v="2022-12-27T00:00:00"/>
    <d v="2022-12-26T00:00:00"/>
    <d v="2022-12-27T00:00:00"/>
    <m/>
    <m/>
    <d v="2022-12-26T00:00:00"/>
    <m/>
    <d v="2022-12-26T00:00:00"/>
    <d v="2022-12-26T00:00:00"/>
    <n v="0.5"/>
  </r>
  <r>
    <s v="IZ10"/>
    <s v="ZA"/>
    <s v="1202388782"/>
    <s v="CONECTOR"/>
    <x v="30"/>
    <x v="72"/>
    <s v="CONECTOR ATERRIZADO"/>
    <s v="CONECTOR"/>
    <s v="ATERRIZADO"/>
    <m/>
    <m/>
    <m/>
    <m/>
    <m/>
    <m/>
    <m/>
    <x v="3"/>
    <s v="100"/>
    <s v="ELECTINT"/>
    <s v="OK"/>
    <s v="MECE MERE ORAS"/>
    <s v="IZLMORTIZ"/>
    <s v="IZLMORTIZ"/>
    <s v="IZ10-LSA1-EMP"/>
    <s v="A"/>
    <s v=""/>
    <s v=""/>
    <s v="106134394"/>
    <s v=""/>
    <s v="IZLMORTIZ"/>
    <s v="20:26:16"/>
    <s v="505002491"/>
    <s v="0"/>
    <s v=""/>
    <s v=""/>
    <s v=""/>
    <s v="IZ10"/>
    <s v="Z3"/>
    <s v=""/>
    <s v="21:30:00"/>
    <s v="20:00:00"/>
    <s v=""/>
    <s v=""/>
    <s v=""/>
    <s v=""/>
    <s v="20:26:15"/>
    <s v=""/>
    <s v=""/>
    <s v="AAIZ"/>
    <s v=""/>
    <s v=""/>
    <s v="CO"/>
    <s v=""/>
    <s v="PRODUCTIVOS"/>
    <s v="21:22:03"/>
    <s v=""/>
    <s v="000020352300"/>
    <s v="X"/>
    <s v=""/>
    <s v="IZ10"/>
    <s v=""/>
    <s v="000000"/>
    <s v="GNCH"/>
    <s v="10720065"/>
    <s v=""/>
    <s v=""/>
    <s v=""/>
    <s v="00:00:00"/>
    <s v=""/>
    <s v=""/>
    <s v="X"/>
    <s v=""/>
    <s v="21:21:24"/>
    <s v=""/>
    <s v="QM001202388782"/>
    <s v=""/>
    <s v=""/>
    <s v=""/>
    <s v=""/>
    <s v=""/>
    <s v="EMPAQUE"/>
    <s v=""/>
    <s v=""/>
    <s v=""/>
    <s v=""/>
    <s v="20:26:16"/>
    <s v="MNC525A"/>
    <s v=""/>
    <s v=""/>
    <s v=""/>
    <s v=""/>
    <s v="IZ10"/>
    <s v=""/>
    <s v="21:21:24"/>
    <s v=""/>
    <s v=""/>
    <s v="000"/>
    <s v="000"/>
    <s v="000"/>
    <s v=""/>
    <s v=""/>
    <s v=""/>
    <s v=""/>
    <s v=""/>
    <s v=""/>
    <s v=""/>
    <s v="H"/>
    <s v="IZ10"/>
    <s v="EMPA00039"/>
    <d v="2023-01-04T00:00:00"/>
    <d v="2023-01-05T00:00:00"/>
    <d v="2023-01-05T00:00:00"/>
    <d v="2023-01-04T00:00:00"/>
    <d v="2023-01-05T00:00:00"/>
    <m/>
    <m/>
    <d v="2023-01-04T00:00:00"/>
    <m/>
    <d v="2023-01-04T00:00:00"/>
    <d v="2023-01-04T00:00:00"/>
    <n v="1.5"/>
  </r>
  <r>
    <s v="IZ10"/>
    <s v="ZA"/>
    <s v="1202389064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COORMTTO"/>
    <s v="OK"/>
    <s v="MECE MERE ORAS"/>
    <s v="IZPAZAPATA"/>
    <s v="IZPAZAPATA"/>
    <s v="IZ10-LSA1-FOR"/>
    <s v="B"/>
    <s v=""/>
    <s v=""/>
    <s v="106136836"/>
    <s v=""/>
    <s v="IZLMORTIZ"/>
    <s v="19:05:21"/>
    <s v="505003047"/>
    <s v="0"/>
    <s v=""/>
    <s v=""/>
    <s v=""/>
    <s v="IZ10"/>
    <s v="Z3"/>
    <s v=""/>
    <s v="10:00:00"/>
    <s v="09:30:00"/>
    <s v=""/>
    <s v=""/>
    <s v=""/>
    <s v=""/>
    <s v="09:30:00"/>
    <s v=""/>
    <s v=""/>
    <s v="AAIZ"/>
    <s v=""/>
    <s v=""/>
    <s v="CO"/>
    <s v=""/>
    <s v="PRODUCTIVOS"/>
    <s v="11:29:44"/>
    <s v=""/>
    <s v="000020355431"/>
    <s v="X"/>
    <s v=""/>
    <s v="IZ10"/>
    <s v=""/>
    <s v="000000"/>
    <s v="GNCH"/>
    <s v="10713765"/>
    <s v=""/>
    <s v=""/>
    <s v=""/>
    <s v="00:00:00"/>
    <s v=""/>
    <s v=""/>
    <s v="X"/>
    <s v=""/>
    <s v="11:27:21"/>
    <s v="Juan Neustadtel"/>
    <s v="QM001202389064"/>
    <s v=""/>
    <s v=""/>
    <s v=""/>
    <s v=""/>
    <s v=""/>
    <s v="FORMADO"/>
    <s v=""/>
    <s v=""/>
    <s v=""/>
    <s v=""/>
    <s v="19:05:20"/>
    <s v="MNC490A"/>
    <s v=""/>
    <s v=""/>
    <s v=""/>
    <s v=""/>
    <s v="IZ10"/>
    <s v="Cra 48#48 Sur--75, Envigado"/>
    <s v="11:27:21"/>
    <s v="5405380 108"/>
    <s v=""/>
    <s v="000"/>
    <s v="000"/>
    <s v="000"/>
    <s v=""/>
    <s v=""/>
    <s v=""/>
    <s v=""/>
    <s v=""/>
    <s v=""/>
    <s v=""/>
    <s v="H"/>
    <s v="IZ10"/>
    <s v="20388054"/>
    <d v="2023-01-05T00:00:00"/>
    <d v="2023-01-06T00:00:00"/>
    <d v="2023-01-06T00:00:00"/>
    <d v="2023-01-05T00:00:00"/>
    <d v="2023-01-05T00:00:00"/>
    <m/>
    <m/>
    <d v="2023-01-05T00:00:00"/>
    <m/>
    <d v="2023-01-05T00:00:00"/>
    <d v="2023-01-05T00:00:00"/>
    <n v="0.5"/>
  </r>
  <r>
    <s v="IZ10"/>
    <s v="ZA"/>
    <s v="1202389095"/>
    <s v="ELEVADOR DE MOLDE DE FORMADO"/>
    <x v="0"/>
    <x v="73"/>
    <s v="ELEVADOR DE MOLDE DE FORMADO DEFICIENTE"/>
    <s v="ELEVACIÓN"/>
    <s v="DE"/>
    <s v="MOLDE"/>
    <s v="DE"/>
    <s v="FORMADO"/>
    <s v="DEFICIENTE"/>
    <m/>
    <m/>
    <m/>
    <x v="7"/>
    <s v="100"/>
    <s v="COORMTTO"/>
    <s v="OK"/>
    <s v="MECE MERE ORAS"/>
    <s v="IZPAZAPATA"/>
    <s v="IZPAZAPATA"/>
    <s v="IZ10-LSA1-EMP"/>
    <s v="B"/>
    <s v=""/>
    <s v=""/>
    <s v="106136821"/>
    <s v=""/>
    <s v="IZLMORTIZ"/>
    <s v="19:01:38"/>
    <s v="505001342"/>
    <s v="0"/>
    <s v=""/>
    <s v=""/>
    <s v=""/>
    <s v="IZ10"/>
    <s v="Z3"/>
    <s v=""/>
    <s v="11:00:00"/>
    <s v="10:00:00"/>
    <s v=""/>
    <s v=""/>
    <s v=""/>
    <s v=""/>
    <s v="10:00:00"/>
    <s v=""/>
    <s v=""/>
    <s v="AAIZ"/>
    <s v=""/>
    <s v=""/>
    <s v="CO"/>
    <s v=""/>
    <s v="PRODUCTIVOS"/>
    <s v="11:59:10"/>
    <s v=""/>
    <s v="000020355583"/>
    <s v="X"/>
    <s v=""/>
    <s v="IZ10"/>
    <s v=""/>
    <s v="000000"/>
    <s v="GNCH"/>
    <s v="10712765"/>
    <s v=""/>
    <s v=""/>
    <s v=""/>
    <s v="00:00:00"/>
    <s v=""/>
    <s v=""/>
    <s v="X"/>
    <s v=""/>
    <s v="11:58:19"/>
    <s v=""/>
    <s v="QM001202389095"/>
    <s v=""/>
    <s v=""/>
    <s v=""/>
    <s v=""/>
    <s v=""/>
    <s v="EMPAQUE"/>
    <s v=""/>
    <s v=""/>
    <s v=""/>
    <s v=""/>
    <s v="19:01:36"/>
    <s v="MNC525A"/>
    <s v=""/>
    <s v=""/>
    <s v=""/>
    <s v=""/>
    <s v="IZ10"/>
    <s v=""/>
    <s v="11:58:19"/>
    <s v=""/>
    <s v=""/>
    <s v="000"/>
    <s v="000"/>
    <s v="000"/>
    <s v=""/>
    <s v=""/>
    <s v=""/>
    <s v=""/>
    <s v=""/>
    <s v=""/>
    <s v=""/>
    <s v="H"/>
    <s v="IZ10"/>
    <s v="EMPA00005"/>
    <d v="2023-01-05T00:00:00"/>
    <d v="2023-01-06T00:00:00"/>
    <d v="2023-01-06T00:00:00"/>
    <d v="2023-01-05T00:00:00"/>
    <d v="2023-01-05T00:00:00"/>
    <m/>
    <m/>
    <d v="2023-01-05T00:00:00"/>
    <m/>
    <d v="2023-01-05T00:00:00"/>
    <d v="2023-01-05T00:00:00"/>
    <n v="1"/>
  </r>
  <r>
    <s v="IZ10"/>
    <s v="ZA"/>
    <s v="1202389323"/>
    <s v="EJE DE EMBRAGUE"/>
    <x v="1"/>
    <x v="74"/>
    <s v="EJE DE EMBRAGUE FRACTURADO"/>
    <s v="FRACTURA"/>
    <s v="EN"/>
    <s v="EL"/>
    <s v="EJE"/>
    <s v="DEL"/>
    <s v="EMBRAGUE"/>
    <m/>
    <m/>
    <m/>
    <x v="8"/>
    <s v="100"/>
    <s v="MECANINT"/>
    <s v="OK"/>
    <s v="MECE MERE ORAS"/>
    <s v="IZLMORTIZ"/>
    <s v="IZLMORTIZ"/>
    <s v="IZ10-LSA1-FOR"/>
    <s v="B"/>
    <s v=""/>
    <s v=""/>
    <s v="106137159"/>
    <s v=""/>
    <s v="IZLMORTIZ"/>
    <s v="20:29:20"/>
    <s v="505001267"/>
    <s v="0"/>
    <s v=""/>
    <s v=""/>
    <s v=""/>
    <s v="IZ10"/>
    <s v="Z3"/>
    <s v=""/>
    <s v="00:30:00"/>
    <s v="20:15:00"/>
    <s v=""/>
    <s v=""/>
    <s v=""/>
    <s v=""/>
    <s v="20:29:19"/>
    <s v=""/>
    <s v=""/>
    <s v="AAIZ"/>
    <s v=""/>
    <s v=""/>
    <s v="CO"/>
    <s v=""/>
    <s v="PRODUCTIVOS"/>
    <s v="21:31:53"/>
    <s v=""/>
    <s v="000020358391"/>
    <s v="X"/>
    <s v=""/>
    <s v="IZ10"/>
    <s v=""/>
    <s v="000000"/>
    <s v="GNCH"/>
    <s v="10713765"/>
    <s v=""/>
    <s v=""/>
    <s v=""/>
    <s v="00:00:00"/>
    <s v=""/>
    <s v=""/>
    <s v="X"/>
    <s v=""/>
    <s v="21:25:53"/>
    <s v=""/>
    <s v="QM001202389323"/>
    <s v=""/>
    <s v=""/>
    <s v=""/>
    <s v=""/>
    <s v=""/>
    <s v="FORMADO"/>
    <s v=""/>
    <s v=""/>
    <s v=""/>
    <s v=""/>
    <s v="20:29:20"/>
    <s v="MNC490A"/>
    <s v=""/>
    <s v=""/>
    <s v=""/>
    <s v=""/>
    <s v="IZ10"/>
    <s v=""/>
    <s v="21:25:53"/>
    <s v=""/>
    <s v=""/>
    <s v="000"/>
    <s v="000"/>
    <s v="000"/>
    <s v=""/>
    <s v=""/>
    <s v=""/>
    <s v=""/>
    <s v=""/>
    <s v=""/>
    <s v=""/>
    <s v="H"/>
    <s v="IZ10"/>
    <s v="FORM00001"/>
    <d v="2023-01-05T00:00:00"/>
    <d v="2023-01-06T00:00:00"/>
    <d v="2023-01-06T00:00:00"/>
    <d v="2023-01-06T00:00:00"/>
    <d v="2023-01-06T00:00:00"/>
    <m/>
    <m/>
    <d v="2023-01-05T00:00:00"/>
    <m/>
    <d v="2023-01-05T00:00:00"/>
    <d v="2023-01-05T00:00:00"/>
    <n v="4.25"/>
  </r>
  <r>
    <s v="IZ10"/>
    <s v="ZA"/>
    <s v="1202384534"/>
    <s v="CILINDRO DE SEGUIDOR"/>
    <x v="23"/>
    <x v="75"/>
    <s v="CILINDRO DE SEGUIDOR ATASCADO"/>
    <s v="CILINDRO"/>
    <s v="DEL"/>
    <s v="SEGUIDOR"/>
    <s v="NO"/>
    <s v="SALE"/>
    <m/>
    <m/>
    <m/>
    <m/>
    <x v="6"/>
    <s v="100"/>
    <s v="COORMTTO"/>
    <s v="OK"/>
    <s v="MECE MERE ORAS"/>
    <s v="IZPAZAPATA"/>
    <s v="IZPAZAPATA"/>
    <s v="IZ10-LSA1-FOR"/>
    <s v="A"/>
    <s v=""/>
    <s v=""/>
    <s v="106110049"/>
    <s v=""/>
    <s v="IZEMCARVAJAL"/>
    <s v="22:44:27"/>
    <s v="505001603"/>
    <s v="0"/>
    <s v=""/>
    <s v=""/>
    <s v=""/>
    <s v="IZ10"/>
    <s v="Z3"/>
    <s v=""/>
    <s v="16:00:00"/>
    <s v="08:01:43"/>
    <s v=""/>
    <s v=""/>
    <s v=""/>
    <s v=""/>
    <s v="22:44:26"/>
    <s v=""/>
    <s v=""/>
    <s v="AAIZ"/>
    <s v=""/>
    <s v=""/>
    <s v="CO"/>
    <s v=""/>
    <s v="PRODUCTIVOS"/>
    <s v="08:03:31"/>
    <s v=""/>
    <s v="000020287849"/>
    <s v="X"/>
    <s v=""/>
    <s v="IZ10"/>
    <s v=""/>
    <s v="000000"/>
    <s v="GNCH"/>
    <s v="10713765"/>
    <s v=""/>
    <s v=""/>
    <s v=""/>
    <s v="00:00:00"/>
    <s v=""/>
    <s v=""/>
    <s v="X"/>
    <s v=""/>
    <s v="08:01:43"/>
    <s v=""/>
    <s v="QM001202384534"/>
    <s v=""/>
    <s v=""/>
    <s v=""/>
    <s v=""/>
    <s v=""/>
    <s v="FORMADO"/>
    <s v=""/>
    <s v=""/>
    <s v=""/>
    <s v=""/>
    <s v="22:44:27"/>
    <s v="MNC490A"/>
    <s v=""/>
    <s v=""/>
    <s v=""/>
    <s v=""/>
    <s v="IZ10"/>
    <s v=""/>
    <s v="08:01:43"/>
    <s v=""/>
    <s v=""/>
    <s v="000"/>
    <s v="000"/>
    <s v="000"/>
    <s v=""/>
    <s v=""/>
    <s v=""/>
    <s v=""/>
    <s v=""/>
    <s v=""/>
    <s v=""/>
    <s v="H"/>
    <s v="IZ10"/>
    <s v="FORM00002"/>
    <d v="2022-12-21T00:00:00"/>
    <d v="2023-01-10T00:00:00"/>
    <d v="2023-01-10T00:00:00"/>
    <d v="2022-12-21T00:00:00"/>
    <d v="2023-01-10T00:00:00"/>
    <m/>
    <m/>
    <d v="2022-12-21T00:00:00"/>
    <m/>
    <d v="2022-12-21T00:00:00"/>
    <d v="2022-12-21T00:00:00"/>
    <n v="7.97"/>
  </r>
  <r>
    <s v="IZ10"/>
    <s v="ZA"/>
    <s v="1202390348"/>
    <s v="SISTEMA DE CLIPADO"/>
    <x v="0"/>
    <x v="76"/>
    <s v="SISTEMA DE CLIPADO DEFICIENTE"/>
    <s v="SE"/>
    <s v="REVIENTA"/>
    <s v="LA"/>
    <s v="TRIPA"/>
    <s v="Y"/>
    <s v="SE"/>
    <s v="SUELTA"/>
    <s v="EL"/>
    <s v="GANC"/>
    <x v="0"/>
    <s v="100"/>
    <s v="COORTU03"/>
    <s v="OK"/>
    <s v="MECE MERE ORAS"/>
    <s v="IZJIGOMEZ"/>
    <s v="IZJIGOMEZ"/>
    <s v="IZ10-LSC1-EMB"/>
    <s v="B"/>
    <s v=""/>
    <s v=""/>
    <s v="106142677"/>
    <s v=""/>
    <s v="IZEMCARVAJAL"/>
    <s v="02:32:48"/>
    <s v=""/>
    <s v=""/>
    <s v=""/>
    <s v=""/>
    <s v=""/>
    <s v="IZ10"/>
    <s v="Z3"/>
    <s v=""/>
    <s v="10:00:00"/>
    <s v="00:30:00"/>
    <s v=""/>
    <s v=""/>
    <s v=""/>
    <s v=""/>
    <s v="00:30:00"/>
    <s v=""/>
    <s v=""/>
    <s v="AAIZ"/>
    <s v=""/>
    <s v=""/>
    <s v="CO"/>
    <s v=""/>
    <s v="PRODUCTIVOS"/>
    <s v="02:48:06"/>
    <s v=""/>
    <s v="000020376401"/>
    <s v="X"/>
    <s v=""/>
    <s v="IZ10"/>
    <s v=""/>
    <s v="000000"/>
    <s v="GNCH"/>
    <s v="10724165"/>
    <s v=""/>
    <s v=""/>
    <s v=""/>
    <s v="00:00:00"/>
    <s v=""/>
    <s v=""/>
    <s v="X"/>
    <s v=""/>
    <s v="02:45:32"/>
    <s v=""/>
    <s v="QM001202390348"/>
    <s v=""/>
    <s v=""/>
    <s v=""/>
    <s v=""/>
    <s v=""/>
    <s v="EMBUTIDO SALCHICHON"/>
    <s v=""/>
    <s v=""/>
    <s v=""/>
    <s v=""/>
    <s v="02:32:47"/>
    <s v="MNC540A"/>
    <s v=""/>
    <s v=""/>
    <s v=""/>
    <s v=""/>
    <s v="IZ10"/>
    <s v=""/>
    <s v="02:45:32"/>
    <s v=""/>
    <s v=""/>
    <s v="000"/>
    <s v="000"/>
    <s v="000"/>
    <s v=""/>
    <s v=""/>
    <s v=""/>
    <s v=""/>
    <s v=""/>
    <s v=""/>
    <s v=""/>
    <s v="H"/>
    <s v="IZ10"/>
    <s v="GRAP00017"/>
    <d v="2023-01-10T00:00:00"/>
    <d v="2023-02-15T00:00:00"/>
    <d v="2023-02-15T00:00:00"/>
    <d v="2023-01-10T00:00:00"/>
    <d v="2023-01-10T00:00:00"/>
    <m/>
    <m/>
    <d v="2023-01-10T00:00:00"/>
    <m/>
    <d v="2023-01-10T00:00:00"/>
    <d v="2023-01-10T00:00:00"/>
    <n v="9.5"/>
  </r>
  <r>
    <s v="IZ10"/>
    <s v="ZA"/>
    <s v="1202392504"/>
    <s v="INTERRUPTOR PRINCIPAL"/>
    <x v="1"/>
    <x v="77"/>
    <s v="INTERRUPTOR PRINCIPAL FRACTURADO"/>
    <s v="INTERRPUTOR"/>
    <s v="PPAL"/>
    <s v="REVENTADO"/>
    <m/>
    <m/>
    <m/>
    <m/>
    <m/>
    <m/>
    <x v="0"/>
    <s v="100"/>
    <s v="COORTU03"/>
    <s v="RECH"/>
    <s v="MECE ORAS"/>
    <s v="IZJIGOMEZ"/>
    <s v="IZJIGOMEZ"/>
    <s v="IZ10-LSC1-EMB"/>
    <s v="B"/>
    <s v=""/>
    <s v=""/>
    <s v="106150112"/>
    <s v=""/>
    <s v="IZEMCARVAJAL"/>
    <s v="05:47:56"/>
    <s v=""/>
    <s v=""/>
    <s v=""/>
    <s v=""/>
    <s v=""/>
    <s v="IZ10"/>
    <s v="Z3"/>
    <s v=""/>
    <s v="00:00:00"/>
    <s v="04:17:24"/>
    <s v=""/>
    <s v=""/>
    <s v=""/>
    <s v=""/>
    <s v="05:47:54"/>
    <s v=""/>
    <s v=""/>
    <s v="AAIZ"/>
    <s v=""/>
    <s v=""/>
    <s v="CO"/>
    <s v=""/>
    <s v="PRODUCTIVOS"/>
    <s v="04:18:21"/>
    <s v=""/>
    <s v="000020403645"/>
    <s v="X"/>
    <s v=""/>
    <s v="IZ10"/>
    <s v=""/>
    <s v="000000"/>
    <s v="GNCH"/>
    <s v="10724165"/>
    <s v=""/>
    <s v=""/>
    <s v=""/>
    <s v="00:00:00"/>
    <s v=""/>
    <s v=""/>
    <s v="X"/>
    <s v=""/>
    <s v="04:17:24"/>
    <s v=""/>
    <s v="QM001202392504"/>
    <s v=""/>
    <s v=""/>
    <s v=""/>
    <s v=""/>
    <s v=""/>
    <s v="EMBUTIDO SALCHICHON"/>
    <s v=""/>
    <s v=""/>
    <s v=""/>
    <s v=""/>
    <s v="05:47:56"/>
    <s v="MNC540A"/>
    <s v=""/>
    <s v=""/>
    <s v=""/>
    <s v=""/>
    <s v="IZ10"/>
    <s v=""/>
    <s v="04:17:24"/>
    <s v=""/>
    <s v=""/>
    <s v="000"/>
    <s v="000"/>
    <s v="000"/>
    <s v=""/>
    <s v=""/>
    <s v=""/>
    <s v=""/>
    <s v=""/>
    <s v=""/>
    <s v=""/>
    <s v="H"/>
    <s v="IZ10"/>
    <s v="GRAP00017"/>
    <d v="2023-01-14T00:00:00"/>
    <d v="2023-01-14T00:00:00"/>
    <d v="2023-01-14T00:00:00"/>
    <m/>
    <d v="2023-01-14T00:00:00"/>
    <m/>
    <m/>
    <d v="2023-01-14T00:00:00"/>
    <m/>
    <d v="2023-01-14T00:00:00"/>
    <d v="2023-01-14T00:00:00"/>
    <n v="0"/>
  </r>
  <r>
    <s v="IZ10"/>
    <s v="ZA"/>
    <s v="1202394053"/>
    <s v="SISTEMA DE CORTE"/>
    <x v="23"/>
    <x v="78"/>
    <s v="SISTEMA DE CORTE ATASCADO"/>
    <s v="Perdida"/>
    <s v="del"/>
    <s v="avance"/>
    <s v="en"/>
    <s v="la"/>
    <s v="estacion"/>
    <s v="de"/>
    <s v="cor"/>
    <m/>
    <x v="4"/>
    <s v="100"/>
    <s v="COORMTTO"/>
    <s v="RECH"/>
    <s v="MECE"/>
    <s v="IZJIGOMEZ"/>
    <s v="IZJIGOMEZ"/>
    <s v="IZ10-LJA1-EMP-EMP2"/>
    <s v="B"/>
    <s v=""/>
    <s v=""/>
    <s v=""/>
    <s v=""/>
    <s v="IZEMCARVAJAL"/>
    <s v="03:08:07"/>
    <s v="505002465"/>
    <s v="0"/>
    <s v=""/>
    <s v=""/>
    <s v=""/>
    <s v="IZ10"/>
    <s v="Z3"/>
    <s v=""/>
    <s v="00:00:00"/>
    <s v="22:20:00"/>
    <s v=""/>
    <s v=""/>
    <s v=""/>
    <s v=""/>
    <s v="22:20:00"/>
    <s v=""/>
    <s v=""/>
    <s v="AAIZ"/>
    <s v=""/>
    <s v=""/>
    <s v="CO"/>
    <s v=""/>
    <s v="PRODUCTIVOS"/>
    <s v="01:32:27"/>
    <s v=""/>
    <s v="000020418716"/>
    <s v="X"/>
    <s v=""/>
    <s v="IZ10"/>
    <s v=""/>
    <s v="000000"/>
    <s v="GNCH"/>
    <s v="10723465"/>
    <s v=""/>
    <s v=""/>
    <s v=""/>
    <s v="00:00:00"/>
    <s v=""/>
    <s v=""/>
    <s v="X"/>
    <s v=""/>
    <s v="01:29:14"/>
    <s v="Juan Nustadtel"/>
    <s v="QM001202394053"/>
    <s v=""/>
    <s v=""/>
    <s v=""/>
    <s v=""/>
    <s v=""/>
    <s v="EMPAQUE RIGIDO"/>
    <s v="ENVIGADO"/>
    <s v=""/>
    <s v=""/>
    <s v=""/>
    <s v="03:08:06"/>
    <s v="MNC550A"/>
    <s v=""/>
    <s v=""/>
    <s v=""/>
    <s v=""/>
    <s v="IZ10"/>
    <s v="Cra 48#48 Sur-75 (Juan Neustadtel)"/>
    <s v="01:29:14"/>
    <s v="5405380"/>
    <s v=""/>
    <s v="000"/>
    <s v="000"/>
    <s v="000"/>
    <s v=""/>
    <s v=""/>
    <s v=""/>
    <s v=""/>
    <s v=""/>
    <s v=""/>
    <s v=""/>
    <s v="H"/>
    <s v="IZ10"/>
    <s v="20183406"/>
    <d v="2023-01-18T00:00:00"/>
    <d v="2023-01-18T00:00:00"/>
    <d v="2023-01-18T00:00:00"/>
    <m/>
    <d v="2023-01-17T00:00:00"/>
    <m/>
    <m/>
    <d v="2023-01-18T00:00:00"/>
    <m/>
    <d v="2023-01-18T00:00:00"/>
    <d v="2023-01-17T00:00:00"/>
    <n v="0"/>
  </r>
  <r>
    <s v="IZ10"/>
    <s v="ZA"/>
    <s v="1202393890"/>
    <s v="CONTORNO DE SELLADO"/>
    <x v="0"/>
    <x v="68"/>
    <s v="CONTORNO DE SELLADO DEFICIENTE"/>
    <s v="DEFICIENCIA"/>
    <s v="EN"/>
    <s v="CONTORNO"/>
    <s v="DE"/>
    <s v="SELLADO"/>
    <m/>
    <m/>
    <m/>
    <m/>
    <x v="4"/>
    <s v="100"/>
    <s v="ELECTINT"/>
    <s v="OK"/>
    <s v="MECE MERE ORAS"/>
    <s v="IZHAURAN"/>
    <s v="IZHAURAN"/>
    <s v="IZ10-LJA1-EMP-EMP2"/>
    <s v="B"/>
    <s v=""/>
    <s v=""/>
    <s v="106154856"/>
    <s v=""/>
    <s v="IZCAPIEDRAHI"/>
    <s v="17:21:03"/>
    <s v="505002465"/>
    <s v="0"/>
    <s v=""/>
    <s v=""/>
    <s v=""/>
    <s v="IZ10"/>
    <s v="Z3"/>
    <s v=""/>
    <s v="17:20:00"/>
    <s v="13:00:00"/>
    <s v=""/>
    <s v=""/>
    <s v=""/>
    <s v=""/>
    <s v="17:21:01"/>
    <s v=""/>
    <s v=""/>
    <s v="AAIZ"/>
    <s v=""/>
    <s v=""/>
    <s v="CO"/>
    <s v=""/>
    <s v="PRODUCTIVOS"/>
    <s v="15:24:11"/>
    <s v=""/>
    <s v="000020417667"/>
    <s v="X"/>
    <s v=""/>
    <s v="IZ10"/>
    <s v=""/>
    <s v="000000"/>
    <s v="GNCH"/>
    <s v="10723465"/>
    <s v=""/>
    <s v=""/>
    <s v=""/>
    <s v="00:00:00"/>
    <s v=""/>
    <s v=""/>
    <s v="X"/>
    <s v=""/>
    <s v="15:22:19"/>
    <s v="Juan Nustadtel"/>
    <s v="QM001202393890"/>
    <s v=""/>
    <s v=""/>
    <s v=""/>
    <s v=""/>
    <s v=""/>
    <s v="EMPAQUE RIGIDO"/>
    <s v="ENVIGADO"/>
    <s v=""/>
    <s v=""/>
    <s v=""/>
    <s v="17:21:03"/>
    <s v="MNC550A"/>
    <s v=""/>
    <s v=""/>
    <s v=""/>
    <s v=""/>
    <s v="IZ10"/>
    <s v="Cra 48#48 Sur-75 (Juan Neustadtel)"/>
    <s v="15:22:19"/>
    <s v="5405380"/>
    <s v=""/>
    <s v="000"/>
    <s v="000"/>
    <s v="000"/>
    <s v=""/>
    <s v=""/>
    <s v=""/>
    <s v=""/>
    <s v=""/>
    <s v=""/>
    <s v=""/>
    <s v="H"/>
    <s v="IZ10"/>
    <s v="20183406"/>
    <d v="2023-01-17T00:00:00"/>
    <d v="2023-01-20T00:00:00"/>
    <d v="2023-01-20T00:00:00"/>
    <d v="2023-01-17T00:00:00"/>
    <d v="2023-01-20T00:00:00"/>
    <m/>
    <m/>
    <d v="2023-01-17T00:00:00"/>
    <m/>
    <d v="2023-01-17T00:00:00"/>
    <d v="2023-01-17T00:00:00"/>
    <n v="4.33"/>
  </r>
  <r>
    <s v="IZ10"/>
    <s v="ZA"/>
    <s v="1202394972"/>
    <s v="PLANCHA DE SELLADO"/>
    <x v="11"/>
    <x v="13"/>
    <s v="PLANCHA DE SELLADO SIN VACÍO"/>
    <s v="DEFICIENCIA"/>
    <s v="DE"/>
    <s v="VACIO"/>
    <m/>
    <m/>
    <m/>
    <m/>
    <m/>
    <m/>
    <x v="4"/>
    <s v="100"/>
    <s v="ELECTINT"/>
    <s v="OK"/>
    <s v="MECE MERE ORAS"/>
    <s v="IZHAURAN"/>
    <s v="IZHAURAN"/>
    <s v="IZ10-LJA1-EMP-EMP2"/>
    <s v="B"/>
    <s v=""/>
    <s v=""/>
    <s v="106158935"/>
    <s v=""/>
    <s v="IZEMCARVAJAL"/>
    <s v="23:22:22"/>
    <s v="505002465"/>
    <s v="0"/>
    <s v=""/>
    <s v=""/>
    <s v=""/>
    <s v="IZ10"/>
    <s v="Z3"/>
    <s v=""/>
    <s v="22:00:00"/>
    <s v="21:00:00"/>
    <s v=""/>
    <s v=""/>
    <s v=""/>
    <s v=""/>
    <s v="04:12:48"/>
    <s v=""/>
    <s v=""/>
    <s v="AAIZ"/>
    <s v=""/>
    <s v=""/>
    <s v="CO"/>
    <s v=""/>
    <s v="PRODUCTIVOS"/>
    <s v="21:28:58"/>
    <s v=""/>
    <s v="000020431834"/>
    <s v="X"/>
    <s v=""/>
    <s v="IZ10"/>
    <s v=""/>
    <s v="000000"/>
    <s v="GNCH"/>
    <s v="10723465"/>
    <s v=""/>
    <s v=""/>
    <s v=""/>
    <s v="00:00:00"/>
    <s v=""/>
    <s v=""/>
    <s v="X"/>
    <s v=""/>
    <s v="21:28:15"/>
    <s v="Juan Nustadtel"/>
    <s v="QM001202394972"/>
    <s v=""/>
    <s v=""/>
    <s v=""/>
    <s v=""/>
    <s v=""/>
    <s v="EMPAQUE RIGIDO"/>
    <s v="ENVIGADO"/>
    <s v=""/>
    <s v=""/>
    <s v=""/>
    <s v="04:12:49"/>
    <s v="MNC550A"/>
    <s v=""/>
    <s v=""/>
    <s v=""/>
    <s v=""/>
    <s v="IZ10"/>
    <s v="Cra 48#48 Sur-75 (Juan Neustadtel)"/>
    <s v="21:28:15"/>
    <s v="5405380"/>
    <s v=""/>
    <s v="000"/>
    <s v="000"/>
    <s v="000"/>
    <s v=""/>
    <s v=""/>
    <s v=""/>
    <s v=""/>
    <s v=""/>
    <s v=""/>
    <s v=""/>
    <s v="H"/>
    <s v="IZ10"/>
    <s v="20183406"/>
    <d v="2023-01-19T00:00:00"/>
    <d v="2023-01-20T00:00:00"/>
    <d v="2023-01-22T00:00:00"/>
    <d v="2023-01-19T00:00:00"/>
    <d v="2023-01-20T00:00:00"/>
    <m/>
    <m/>
    <d v="2023-01-19T00:00:00"/>
    <m/>
    <d v="2023-01-19T00:00:00"/>
    <d v="2023-01-19T00:00:00"/>
    <n v="1"/>
  </r>
  <r>
    <s v="IZ10"/>
    <s v="ZA"/>
    <s v="1202395003"/>
    <s v="PLANCHA DE SELLADO"/>
    <x v="11"/>
    <x v="13"/>
    <s v="PLANCHA DE SELLADO SIN VACÍO"/>
    <s v="PERDIDA"/>
    <s v="DE"/>
    <s v="VACIO"/>
    <m/>
    <m/>
    <m/>
    <m/>
    <m/>
    <m/>
    <x v="7"/>
    <s v="100"/>
    <s v="COORMTTO"/>
    <s v="OK"/>
    <s v="MECE MERE ORAS"/>
    <s v="IZWJJIMENEZ"/>
    <s v="IZWJJIMENEZ"/>
    <s v="IZ10-LSA1-EMP"/>
    <s v="B"/>
    <s v=""/>
    <s v=""/>
    <s v="106159687"/>
    <s v=""/>
    <s v="IZEMCARVAJAL"/>
    <s v="23:23:04"/>
    <s v="505001342"/>
    <s v="0"/>
    <s v=""/>
    <s v=""/>
    <s v=""/>
    <s v="IZ10"/>
    <s v="Z3"/>
    <s v=""/>
    <s v="23:30:00"/>
    <s v="22:15:00"/>
    <s v=""/>
    <s v=""/>
    <s v=""/>
    <s v=""/>
    <s v="05:39:45"/>
    <s v=""/>
    <s v=""/>
    <s v="AAIZ"/>
    <s v=""/>
    <s v=""/>
    <s v="CO"/>
    <s v=""/>
    <s v="PRODUCTIVOS"/>
    <s v="03:09:00"/>
    <s v=""/>
    <s v="000020432421"/>
    <s v="X"/>
    <s v=""/>
    <s v="IZ10"/>
    <s v=""/>
    <s v="000000"/>
    <s v="GNCH"/>
    <s v="10712765"/>
    <s v=""/>
    <s v=""/>
    <s v=""/>
    <s v="00:00:00"/>
    <s v=""/>
    <s v=""/>
    <s v="X"/>
    <s v=""/>
    <s v="03:07:20"/>
    <s v=""/>
    <s v="QM001202395003"/>
    <s v=""/>
    <s v=""/>
    <s v=""/>
    <s v=""/>
    <s v=""/>
    <s v="EMPAQUE"/>
    <s v=""/>
    <s v=""/>
    <s v=""/>
    <s v=""/>
    <s v="05:39:47"/>
    <s v="MNC525A"/>
    <s v=""/>
    <s v=""/>
    <s v=""/>
    <s v=""/>
    <s v="IZ10"/>
    <s v=""/>
    <s v="03:07:20"/>
    <s v=""/>
    <s v=""/>
    <s v="000"/>
    <s v="000"/>
    <s v="000"/>
    <s v=""/>
    <s v=""/>
    <s v=""/>
    <s v=""/>
    <s v=""/>
    <s v=""/>
    <s v=""/>
    <s v="H"/>
    <s v="IZ10"/>
    <s v="EMPA00005"/>
    <d v="2023-01-20T00:00:00"/>
    <d v="2023-01-20T00:00:00"/>
    <d v="2023-01-22T00:00:00"/>
    <d v="2023-01-19T00:00:00"/>
    <d v="2023-01-20T00:00:00"/>
    <m/>
    <m/>
    <d v="2023-01-20T00:00:00"/>
    <m/>
    <d v="2023-01-20T00:00:00"/>
    <d v="2023-01-19T00:00:00"/>
    <n v="1.25"/>
  </r>
  <r>
    <s v="IZ10"/>
    <s v="ZA"/>
    <s v="1202374851"/>
    <s v="MOTOR"/>
    <x v="30"/>
    <x v="65"/>
    <s v="MOTOR ATERRIZADO"/>
    <s v="MOTOR"/>
    <s v="ATERRIZADO"/>
    <m/>
    <m/>
    <m/>
    <m/>
    <m/>
    <m/>
    <m/>
    <x v="8"/>
    <s v="100"/>
    <s v="ELECTINT"/>
    <s v="OK"/>
    <s v="MECE MERE ORAS"/>
    <s v="71220369"/>
    <s v="NCACPRODZENU"/>
    <s v="IZ10-LSA1-FOR"/>
    <s v="B"/>
    <s v=""/>
    <s v=""/>
    <s v="106062487"/>
    <s v=""/>
    <s v="IZLMORTIZ"/>
    <s v="13:29:04"/>
    <s v="505001267"/>
    <s v="0"/>
    <s v=""/>
    <s v=""/>
    <s v=""/>
    <s v="IZ10"/>
    <s v="Z3"/>
    <s v=""/>
    <s v="18:30:00"/>
    <s v="17:49:00"/>
    <s v=""/>
    <s v=""/>
    <s v=""/>
    <s v=""/>
    <s v="13:29:02"/>
    <s v=""/>
    <s v=""/>
    <s v="AAIZ"/>
    <s v=""/>
    <s v=""/>
    <s v="CO"/>
    <s v=""/>
    <s v="PRODUCTIVOS"/>
    <s v="17:50:53"/>
    <s v=""/>
    <s v="000020154260"/>
    <s v="X"/>
    <s v=""/>
    <s v="IZ10"/>
    <s v=""/>
    <s v="000000"/>
    <s v="GNCH"/>
    <s v="10713765"/>
    <s v=""/>
    <s v=""/>
    <s v=""/>
    <s v="00:00:00"/>
    <s v=""/>
    <s v=""/>
    <s v="X"/>
    <s v=""/>
    <s v="17:50:53"/>
    <s v=""/>
    <s v="QM001202374851"/>
    <s v=""/>
    <s v=""/>
    <s v=""/>
    <s v=""/>
    <s v=""/>
    <s v="FORMADO"/>
    <s v=""/>
    <s v=""/>
    <s v=""/>
    <s v=""/>
    <s v="13:29:04"/>
    <s v="MNC490A"/>
    <s v=""/>
    <s v=""/>
    <s v=""/>
    <s v=""/>
    <s v="IZ10"/>
    <s v=""/>
    <s v="17:50:53"/>
    <s v=""/>
    <s v=""/>
    <s v="000"/>
    <s v="000"/>
    <s v="000"/>
    <s v=""/>
    <s v=""/>
    <s v=""/>
    <s v=""/>
    <s v=""/>
    <s v=""/>
    <s v=""/>
    <s v="H"/>
    <s v="IZ10"/>
    <s v="FORM00001"/>
    <d v="2022-11-23T00:00:00"/>
    <d v="2023-01-23T00:00:00"/>
    <d v="2023-01-23T00:00:00"/>
    <d v="2022-11-23T00:00:00"/>
    <d v="2023-01-23T00:00:00"/>
    <m/>
    <m/>
    <d v="2022-11-23T00:00:00"/>
    <m/>
    <d v="2022-11-23T00:00:00"/>
    <d v="2022-11-23T00:00:00"/>
    <n v="0.68"/>
  </r>
  <r>
    <s v="IZ10"/>
    <s v="ZA"/>
    <s v="1202396512"/>
    <s v="GANCHO"/>
    <x v="23"/>
    <x v="79"/>
    <s v="GANCHO ATASCADO"/>
    <s v="EL"/>
    <s v="GANCHO"/>
    <s v="SE"/>
    <s v="ESTA"/>
    <s v="ATRANCANDO"/>
    <m/>
    <m/>
    <m/>
    <m/>
    <x v="2"/>
    <s v="100"/>
    <s v="COORMTTO"/>
    <s v="OK"/>
    <s v="MECE MERE ORAS"/>
    <s v="IZJIGOMEZ"/>
    <s v="IZJIGOMEZ"/>
    <s v="IZ10-LSC1-EMB"/>
    <s v="B"/>
    <s v=""/>
    <s v=""/>
    <s v="106165221"/>
    <s v=""/>
    <s v="IZEMCARVAJAL"/>
    <s v="04:45:01"/>
    <s v="505003051"/>
    <s v="0"/>
    <s v=""/>
    <s v=""/>
    <s v=""/>
    <s v="IZ10"/>
    <s v="Z3"/>
    <s v=""/>
    <s v="00:45:00"/>
    <s v="00:06:00"/>
    <s v=""/>
    <s v=""/>
    <s v=""/>
    <s v=""/>
    <s v="05:36:30"/>
    <s v=""/>
    <s v=""/>
    <s v="AAIZ"/>
    <s v=""/>
    <s v=""/>
    <s v="CO"/>
    <s v=""/>
    <s v="PRODUCTIVOS"/>
    <s v="00:56:13"/>
    <s v=""/>
    <s v="000020447384"/>
    <s v="X"/>
    <s v=""/>
    <s v="IZ10"/>
    <s v=""/>
    <s v="000000"/>
    <s v="GNCH"/>
    <s v="10724165"/>
    <s v=""/>
    <s v=""/>
    <s v=""/>
    <s v="00:00:00"/>
    <s v=""/>
    <s v=""/>
    <s v="X"/>
    <s v=""/>
    <s v="00:54:22"/>
    <s v="PROPASOL S.A.S"/>
    <s v="QM001202396512"/>
    <s v=""/>
    <s v=""/>
    <s v=""/>
    <s v=""/>
    <s v=""/>
    <s v="EMBUTIDO SALCHICHON"/>
    <s v=""/>
    <s v=""/>
    <s v=""/>
    <s v=""/>
    <s v="05:36:31"/>
    <s v="MNC540A"/>
    <s v=""/>
    <s v=""/>
    <s v=""/>
    <s v=""/>
    <s v="IZ10"/>
    <s v="Tv. 93 #53-32, Bogotá"/>
    <s v="00:54:22"/>
    <s v="(1)3004621"/>
    <s v=""/>
    <s v="000"/>
    <s v="000"/>
    <s v="000"/>
    <s v=""/>
    <s v=""/>
    <s v=""/>
    <s v=""/>
    <s v=""/>
    <s v=""/>
    <s v=""/>
    <s v="H"/>
    <s v="IZ10"/>
    <s v="20388176"/>
    <d v="2023-01-24T00:00:00"/>
    <d v="2023-01-24T00:00:00"/>
    <d v="2023-01-25T00:00:00"/>
    <d v="2023-01-24T00:00:00"/>
    <d v="2023-01-24T00:00:00"/>
    <m/>
    <m/>
    <d v="2023-01-24T00:00:00"/>
    <m/>
    <d v="2023-01-24T00:00:00"/>
    <d v="2023-01-24T00:00:00"/>
    <n v="0.65"/>
  </r>
  <r>
    <s v="IZ10"/>
    <s v="ZA"/>
    <s v="1202398751"/>
    <s v="BANDA DE SALIDA"/>
    <x v="8"/>
    <x v="26"/>
    <s v="BANDA DE SALIDA DESAJUSTADA"/>
    <s v="DESAJUSTE"/>
    <s v="EN"/>
    <s v="BANDA"/>
    <s v="DE"/>
    <s v="ENTREGA"/>
    <m/>
    <m/>
    <m/>
    <m/>
    <x v="4"/>
    <s v="100"/>
    <s v="MECANINT"/>
    <s v="OK"/>
    <s v="MECE MERE ORAS"/>
    <s v="IZJCHIGUITA"/>
    <s v="IZJCHIGUITA"/>
    <s v="IZ10-LJA1-EMP-EMP2"/>
    <s v="B"/>
    <s v=""/>
    <s v=""/>
    <s v="106175276"/>
    <s v=""/>
    <s v="IZCAPIEDRAHI"/>
    <s v="11:31:37"/>
    <s v="505002465"/>
    <s v="0"/>
    <s v=""/>
    <s v=""/>
    <s v=""/>
    <s v="IZ10"/>
    <s v="Z3"/>
    <s v=""/>
    <s v="15:00:00"/>
    <s v="10:00:00"/>
    <s v=""/>
    <s v=""/>
    <s v=""/>
    <s v=""/>
    <s v="10:00:00"/>
    <s v=""/>
    <s v=""/>
    <s v="AAIZ"/>
    <s v=""/>
    <s v=""/>
    <s v="CO"/>
    <s v=""/>
    <s v="PRODUCTIVOS"/>
    <s v="13:30:40"/>
    <s v=""/>
    <s v="000020475111"/>
    <s v="X"/>
    <s v=""/>
    <s v="IZ10"/>
    <s v=""/>
    <s v="000000"/>
    <s v="GNCH"/>
    <s v="10723465"/>
    <s v=""/>
    <s v=""/>
    <s v=""/>
    <s v="00:00:00"/>
    <s v=""/>
    <s v=""/>
    <s v="X"/>
    <s v=""/>
    <s v="13:27:57"/>
    <s v="Juan Nustadtel"/>
    <s v="QM001202398751"/>
    <s v=""/>
    <s v=""/>
    <s v=""/>
    <s v=""/>
    <s v=""/>
    <s v="EMPAQUE RIGIDO"/>
    <s v="ENVIGADO"/>
    <s v=""/>
    <s v=""/>
    <s v=""/>
    <s v="11:31:35"/>
    <s v="MNC550A"/>
    <s v=""/>
    <s v=""/>
    <s v=""/>
    <s v=""/>
    <s v="IZ10"/>
    <s v="Cra 48#48 Sur-75 (Juan Neustadtel)"/>
    <s v="13:27:57"/>
    <s v="5405380"/>
    <s v=""/>
    <s v="000"/>
    <s v="000"/>
    <s v="000"/>
    <s v=""/>
    <s v=""/>
    <s v=""/>
    <s v=""/>
    <s v=""/>
    <s v=""/>
    <s v=""/>
    <s v="H"/>
    <s v="IZ10"/>
    <s v="20183406"/>
    <d v="2023-01-27T00:00:00"/>
    <d v="2023-12-01T00:00:00"/>
    <d v="2023-12-01T00:00:00"/>
    <d v="2023-01-27T00:00:00"/>
    <d v="2023-01-27T00:00:00"/>
    <m/>
    <m/>
    <d v="2023-01-27T00:00:00"/>
    <m/>
    <d v="2023-01-27T00:00:00"/>
    <d v="2023-01-27T00:00:00"/>
    <n v="5"/>
  </r>
  <r>
    <s v="IZ10"/>
    <s v="ZA"/>
    <s v="1202402043"/>
    <s v="SENSOR DE GANCHO"/>
    <x v="32"/>
    <x v="80"/>
    <s v="SENSOR DE GANCHO BLOQUEADO"/>
    <s v="SENSOR"/>
    <s v="DEL"/>
    <s v="GANCHO"/>
    <s v="SE"/>
    <s v="BLOQUEO"/>
    <m/>
    <m/>
    <m/>
    <m/>
    <x v="2"/>
    <s v="100"/>
    <s v="COORMTTO"/>
    <s v="OK"/>
    <s v="MECE MERE ORAS"/>
    <s v="IZJIGOMEZ"/>
    <s v="IZJIGOMEZ"/>
    <s v="IZ10-LSC1-EMB"/>
    <s v="B"/>
    <s v=""/>
    <s v=""/>
    <s v="106186587"/>
    <s v=""/>
    <s v="IZEMCARVAJAL"/>
    <s v="04:52:30"/>
    <s v="505003051"/>
    <s v="0"/>
    <s v=""/>
    <s v=""/>
    <s v=""/>
    <s v="IZ10"/>
    <s v="Z3"/>
    <s v=""/>
    <s v="03:00:00"/>
    <s v="02:30:00"/>
    <s v=""/>
    <s v=""/>
    <s v=""/>
    <s v=""/>
    <s v="04:52:28"/>
    <s v=""/>
    <s v=""/>
    <s v="AAIZ"/>
    <s v=""/>
    <s v=""/>
    <s v="CO"/>
    <s v=""/>
    <s v="PRODUCTIVOS"/>
    <s v="03:03:13"/>
    <s v=""/>
    <s v="000020507409"/>
    <s v="X"/>
    <s v=""/>
    <s v="IZ10"/>
    <s v=""/>
    <s v="000000"/>
    <s v="GNCH"/>
    <s v="10724165"/>
    <s v=""/>
    <s v=""/>
    <s v=""/>
    <s v="00:00:00"/>
    <s v=""/>
    <s v=""/>
    <s v="X"/>
    <s v=""/>
    <s v="03:02:01"/>
    <s v="PROPASOL S.A.S"/>
    <s v="QM001202402043"/>
    <s v=""/>
    <s v=""/>
    <s v=""/>
    <s v=""/>
    <s v=""/>
    <s v="EMBUTIDO SALCHICHON"/>
    <s v=""/>
    <s v=""/>
    <s v=""/>
    <s v=""/>
    <s v="04:52:30"/>
    <s v="MNC540A"/>
    <s v=""/>
    <s v=""/>
    <s v=""/>
    <s v=""/>
    <s v="IZ10"/>
    <s v="Tv. 93 #53-32, Bogotá"/>
    <s v="03:02:01"/>
    <s v="(1)3004621"/>
    <s v=""/>
    <s v="000"/>
    <s v="000"/>
    <s v="000"/>
    <s v=""/>
    <s v=""/>
    <s v=""/>
    <s v=""/>
    <s v=""/>
    <s v=""/>
    <s v=""/>
    <s v="H"/>
    <s v="IZ10"/>
    <s v="20388176"/>
    <d v="2023-02-03T00:00:00"/>
    <d v="2023-02-03T00:00:00"/>
    <d v="2023-02-03T00:00:00"/>
    <d v="2023-02-03T00:00:00"/>
    <d v="2023-02-03T00:00:00"/>
    <m/>
    <m/>
    <d v="2023-02-03T00:00:00"/>
    <m/>
    <d v="2023-02-03T00:00:00"/>
    <d v="2023-02-03T00:00:00"/>
    <n v="0.5"/>
  </r>
  <r>
    <s v="IZ10"/>
    <s v="ZA"/>
    <s v="1202395674"/>
    <s v="PLANCHA DE SELLADO"/>
    <x v="24"/>
    <x v="43"/>
    <s v="PLANCHA DE SELLADO ARRUGA"/>
    <s v="DEFORMACION"/>
    <s v="EN"/>
    <s v="EL"/>
    <s v="SELLADO"/>
    <m/>
    <m/>
    <m/>
    <m/>
    <m/>
    <x v="4"/>
    <s v="100"/>
    <s v="MECANINT"/>
    <s v="OK"/>
    <s v="MECE MERE ORAS"/>
    <s v="IZJJCORREA"/>
    <s v="IZJJCORREA"/>
    <s v="IZ10-LJA1-EMP-EMP2"/>
    <s v="B"/>
    <s v=""/>
    <s v=""/>
    <s v="106162185"/>
    <s v=""/>
    <s v="IZLMORTIZ"/>
    <s v="12:02:43"/>
    <s v="505002465"/>
    <s v="0"/>
    <s v=""/>
    <s v=""/>
    <s v=""/>
    <s v="IZ10"/>
    <s v="Z3"/>
    <s v=""/>
    <s v="07:13:00"/>
    <s v="06:33:00"/>
    <s v=""/>
    <s v=""/>
    <s v=""/>
    <s v=""/>
    <s v="12:02:42"/>
    <s v=""/>
    <s v=""/>
    <s v="AAIZ"/>
    <s v=""/>
    <s v=""/>
    <s v="CO"/>
    <s v=""/>
    <s v="PRODUCTIVOS"/>
    <s v="09:20:53"/>
    <s v=""/>
    <s v="000020440064"/>
    <s v="X"/>
    <s v=""/>
    <s v="IZ10"/>
    <s v=""/>
    <s v="000000"/>
    <s v="GNCH"/>
    <s v="10723465"/>
    <s v=""/>
    <s v=""/>
    <s v=""/>
    <s v="00:00:00"/>
    <s v=""/>
    <s v=""/>
    <s v="X"/>
    <s v=""/>
    <s v="09:19:41"/>
    <s v="Juan Nustadtel"/>
    <s v="QM001202395674"/>
    <s v=""/>
    <s v=""/>
    <s v=""/>
    <s v=""/>
    <s v=""/>
    <s v="EMPAQUE RIGIDO"/>
    <s v="ENVIGADO"/>
    <s v=""/>
    <s v=""/>
    <s v=""/>
    <s v="12:02:43"/>
    <s v="MNC550A"/>
    <s v=""/>
    <s v=""/>
    <s v=""/>
    <s v=""/>
    <s v="IZ10"/>
    <s v="Cra 48#48 Sur-75 (Juan Neustadtel)"/>
    <s v="09:19:41"/>
    <s v="5405380"/>
    <s v=""/>
    <s v="000"/>
    <s v="000"/>
    <s v="000"/>
    <s v=""/>
    <s v=""/>
    <s v=""/>
    <s v=""/>
    <s v=""/>
    <s v=""/>
    <s v=""/>
    <s v="H"/>
    <s v="IZ10"/>
    <s v="20183406"/>
    <d v="2023-01-21T00:00:00"/>
    <d v="2023-02-04T00:00:00"/>
    <d v="2023-02-04T00:00:00"/>
    <d v="2023-01-21T00:00:00"/>
    <d v="2023-02-04T00:00:00"/>
    <m/>
    <m/>
    <d v="2023-01-21T00:00:00"/>
    <m/>
    <d v="2023-01-21T00:00:00"/>
    <d v="2023-01-21T00:00:00"/>
    <n v="0.67"/>
  </r>
  <r>
    <s v="IZ10"/>
    <s v="ZA"/>
    <s v="1202402063"/>
    <s v="CADENA DE TRANSPORTADOR"/>
    <x v="5"/>
    <x v="25"/>
    <s v="CADENA DE TRANSPORTADOR FRACTURADA"/>
    <s v="REVIENTE"/>
    <s v="CADENA"/>
    <s v="TRANSPORTADOR"/>
    <m/>
    <m/>
    <m/>
    <m/>
    <m/>
    <m/>
    <x v="5"/>
    <s v="100"/>
    <s v="COORMTTO"/>
    <s v="OK"/>
    <s v="MECE MERE ORAS"/>
    <s v="IZEMCARVAJAL"/>
    <s v="IZEMCARVAJAL"/>
    <s v="IZ10-LSA1-FOR"/>
    <s v="B"/>
    <s v=""/>
    <s v=""/>
    <s v="106189314"/>
    <s v=""/>
    <s v="IZEMCARVAJAL"/>
    <s v="03:14:21"/>
    <s v="505003047"/>
    <s v="0"/>
    <s v=""/>
    <s v=""/>
    <s v=""/>
    <s v="IZ10"/>
    <s v="Z3"/>
    <s v=""/>
    <s v="07:40:00"/>
    <s v="05:15:00"/>
    <s v=""/>
    <s v=""/>
    <s v=""/>
    <s v=""/>
    <s v="03:14:19"/>
    <s v=""/>
    <s v=""/>
    <s v="AAIZ"/>
    <s v=""/>
    <s v=""/>
    <s v="CO"/>
    <s v=""/>
    <s v="PRODUCTIVOS"/>
    <s v="05:43:42"/>
    <s v=""/>
    <s v="000020508676"/>
    <s v="X"/>
    <s v=""/>
    <s v="IZ10"/>
    <s v=""/>
    <s v="000000"/>
    <s v="GNCH"/>
    <s v="10713765"/>
    <s v=""/>
    <s v=""/>
    <s v=""/>
    <s v="00:00:00"/>
    <s v=""/>
    <s v=""/>
    <s v="X"/>
    <s v=""/>
    <s v="05:42:49"/>
    <s v="Juan Neustadtel"/>
    <s v="QM001202402063"/>
    <s v=""/>
    <s v=""/>
    <s v=""/>
    <s v=""/>
    <s v=""/>
    <s v="FORMADO"/>
    <s v=""/>
    <s v=""/>
    <s v=""/>
    <s v=""/>
    <s v="03:14:21"/>
    <s v="MNC490A"/>
    <s v=""/>
    <s v=""/>
    <s v=""/>
    <s v=""/>
    <s v="IZ10"/>
    <s v="Cra 48#48 Sur--75, Envigado"/>
    <s v="05:42:49"/>
    <s v="5405380 108"/>
    <s v=""/>
    <s v="000"/>
    <s v="000"/>
    <s v="000"/>
    <s v=""/>
    <s v=""/>
    <s v=""/>
    <s v=""/>
    <s v=""/>
    <s v=""/>
    <s v=""/>
    <s v="H"/>
    <s v="IZ10"/>
    <s v="20388054"/>
    <d v="2023-02-03T00:00:00"/>
    <d v="2023-02-04T00:00:00"/>
    <d v="2023-02-04T00:00:00"/>
    <d v="2023-02-03T00:00:00"/>
    <d v="2023-02-04T00:00:00"/>
    <m/>
    <m/>
    <d v="2023-02-03T00:00:00"/>
    <m/>
    <d v="2023-02-03T00:00:00"/>
    <d v="2023-02-03T00:00:00"/>
    <n v="2.42"/>
  </r>
  <r>
    <s v="IZ10"/>
    <s v="ZA"/>
    <s v="1202402593"/>
    <s v="EJE DE CUCHILLA TRANSVERSAL"/>
    <x v="1"/>
    <x v="81"/>
    <s v="EJE DE CUCHILLA TRANSVERSAL FRACTURADO"/>
    <s v="EMPA00039"/>
    <s v="EJE"/>
    <s v="CUCHILLA"/>
    <s v="TRASVE"/>
    <s v="#3"/>
    <s v="REVENTA"/>
    <m/>
    <m/>
    <m/>
    <x v="3"/>
    <s v="100"/>
    <s v="MECANINT"/>
    <s v="OK"/>
    <s v="MECE MERE ORAS"/>
    <s v="IZLGRESTREPO"/>
    <s v="IZLGRESTREPO"/>
    <s v="IZ10-LSA1-EMP"/>
    <s v="A"/>
    <s v=""/>
    <s v=""/>
    <s v="106188251"/>
    <s v=""/>
    <s v="IZCAPIEDRAHI"/>
    <s v="21:55:57"/>
    <s v="505002491"/>
    <s v="0"/>
    <s v=""/>
    <s v=""/>
    <s v=""/>
    <s v="IZ10"/>
    <s v="Z3"/>
    <s v=""/>
    <s v="20:38:00"/>
    <s v="19:38:00"/>
    <s v=""/>
    <s v=""/>
    <s v=""/>
    <s v=""/>
    <s v="21:55:57"/>
    <s v=""/>
    <s v=""/>
    <s v="AAIZ"/>
    <s v=""/>
    <s v=""/>
    <s v="CO"/>
    <s v=""/>
    <s v="PRODUCTIVOS"/>
    <s v="20:02:47"/>
    <s v=""/>
    <s v="000020513446"/>
    <s v="X"/>
    <s v=""/>
    <s v="IZ10"/>
    <s v=""/>
    <s v="000000"/>
    <s v="GNCH"/>
    <s v="10720065"/>
    <s v=""/>
    <s v=""/>
    <s v=""/>
    <s v="00:00:00"/>
    <s v=""/>
    <s v=""/>
    <s v="X"/>
    <s v=""/>
    <s v="20:01:32"/>
    <s v=""/>
    <s v="QM001202402593"/>
    <s v=""/>
    <s v=""/>
    <s v=""/>
    <s v=""/>
    <s v=""/>
    <s v="EMPAQUE"/>
    <s v=""/>
    <s v=""/>
    <s v=""/>
    <s v=""/>
    <s v="21:55:57"/>
    <s v="MNC525A"/>
    <s v=""/>
    <s v=""/>
    <s v=""/>
    <s v=""/>
    <s v="IZ10"/>
    <s v=""/>
    <s v="20:01:32"/>
    <s v=""/>
    <s v=""/>
    <s v="000"/>
    <s v="000"/>
    <s v="000"/>
    <s v=""/>
    <s v=""/>
    <s v=""/>
    <s v=""/>
    <s v=""/>
    <s v=""/>
    <s v=""/>
    <s v="H"/>
    <s v="IZ10"/>
    <s v="EMPA00039"/>
    <d v="2023-02-03T00:00:00"/>
    <d v="2023-02-06T00:00:00"/>
    <d v="2023-02-06T00:00:00"/>
    <d v="2023-02-03T00:00:00"/>
    <d v="2023-02-06T00:00:00"/>
    <m/>
    <m/>
    <d v="2023-02-03T00:00:00"/>
    <m/>
    <d v="2023-02-03T00:00:00"/>
    <d v="2023-02-03T00:00:00"/>
    <n v="1"/>
  </r>
  <r>
    <s v="IZ10"/>
    <s v="ZA"/>
    <s v="1202403124"/>
    <s v="BARRIDO"/>
    <x v="0"/>
    <x v="82"/>
    <s v="BARRIDO DEFICIENTE"/>
    <s v="BARRIDO"/>
    <s v="DEFICIENTE"/>
    <m/>
    <m/>
    <m/>
    <m/>
    <m/>
    <m/>
    <m/>
    <x v="2"/>
    <s v="100"/>
    <s v="COORMTTO"/>
    <s v="OK"/>
    <s v="MECE MERE ORAS"/>
    <s v="IZJIGOMEZ"/>
    <s v="IZJIGOMEZ"/>
    <s v="IZ10-LSC1-EMB"/>
    <s v="B"/>
    <s v=""/>
    <s v=""/>
    <s v="106190787"/>
    <s v=""/>
    <s v="IZEMCARVAJAL"/>
    <s v="02:42:12"/>
    <s v="505003051"/>
    <s v="0"/>
    <s v=""/>
    <s v=""/>
    <s v=""/>
    <s v="IZ10"/>
    <s v="Z3"/>
    <s v=""/>
    <s v="02:45:00"/>
    <s v="23:57:00"/>
    <s v=""/>
    <s v=""/>
    <s v=""/>
    <s v=""/>
    <s v="04:51:23"/>
    <s v=""/>
    <s v=""/>
    <s v="AAIZ"/>
    <s v=""/>
    <s v=""/>
    <s v="CO"/>
    <s v=""/>
    <s v="PRODUCTIVOS"/>
    <s v="01:14:11"/>
    <s v=""/>
    <s v="000020518159"/>
    <s v="X"/>
    <s v=""/>
    <s v="IZ10"/>
    <s v=""/>
    <s v="000000"/>
    <s v="GNCH"/>
    <s v="10724165"/>
    <s v=""/>
    <s v=""/>
    <s v=""/>
    <s v="00:00:00"/>
    <s v=""/>
    <s v=""/>
    <s v="X"/>
    <s v=""/>
    <s v="01:11:52"/>
    <s v="PROPASOL S.A.S"/>
    <s v="QM001202403124"/>
    <s v=""/>
    <s v=""/>
    <s v=""/>
    <s v=""/>
    <s v=""/>
    <s v="EMBUTIDO SALCHICHON"/>
    <s v=""/>
    <s v=""/>
    <s v=""/>
    <s v=""/>
    <s v="04:51:24"/>
    <s v="MNC540A"/>
    <s v=""/>
    <s v=""/>
    <s v=""/>
    <s v=""/>
    <s v="IZ10"/>
    <s v="Tv. 93 #53-32, Bogotá"/>
    <s v="01:11:52"/>
    <s v="(1)3004621"/>
    <s v=""/>
    <s v="000"/>
    <s v="000"/>
    <s v="000"/>
    <s v=""/>
    <s v=""/>
    <s v=""/>
    <s v=""/>
    <s v=""/>
    <s v=""/>
    <s v=""/>
    <s v="H"/>
    <s v="IZ10"/>
    <s v="20388176"/>
    <d v="2023-02-06T00:00:00"/>
    <d v="2023-02-06T00:00:00"/>
    <d v="2023-02-07T00:00:00"/>
    <d v="2023-02-06T00:00:00"/>
    <d v="2023-02-06T00:00:00"/>
    <m/>
    <m/>
    <d v="2023-02-06T00:00:00"/>
    <m/>
    <d v="2023-02-06T00:00:00"/>
    <d v="2023-02-05T00:00:00"/>
    <n v="2.8"/>
  </r>
  <r>
    <s v="IZ10"/>
    <s v="ZA"/>
    <s v="1202403126"/>
    <s v="GRAPADORA"/>
    <x v="33"/>
    <x v="83"/>
    <s v="GRAPADORA BLOQUEADA"/>
    <s v="GRAPADORA"/>
    <s v="NO"/>
    <s v="QUIERE"/>
    <s v="FUNCIONAR"/>
    <m/>
    <m/>
    <m/>
    <m/>
    <m/>
    <x v="0"/>
    <s v="100"/>
    <s v="JEFEMTTO"/>
    <s v="OK"/>
    <s v="MECE MERE ORAS"/>
    <s v="IZJIGOMEZ"/>
    <s v="IZJIGOMEZ"/>
    <s v="IZ10-LSC1-EMB"/>
    <s v="B"/>
    <s v=""/>
    <s v=""/>
    <s v="106190789"/>
    <s v=""/>
    <s v="IZEMCARVAJAL"/>
    <s v="02:35:47"/>
    <s v=""/>
    <s v=""/>
    <s v=""/>
    <s v=""/>
    <s v=""/>
    <s v="IZ10"/>
    <s v="Z3"/>
    <s v=""/>
    <s v="06:00:00"/>
    <s v="01:42:10"/>
    <s v=""/>
    <s v=""/>
    <s v=""/>
    <s v=""/>
    <s v="01:42:10"/>
    <s v=""/>
    <s v=""/>
    <s v="AAIZ"/>
    <s v=""/>
    <s v=""/>
    <s v="CO"/>
    <s v=""/>
    <s v="PRODUCTIVOS"/>
    <s v="01:44:26"/>
    <s v=""/>
    <s v="000020518351"/>
    <s v="X"/>
    <s v=""/>
    <s v="IZ10"/>
    <s v=""/>
    <s v="000000"/>
    <s v="GNCH"/>
    <s v="10724165"/>
    <s v=""/>
    <s v=""/>
    <s v=""/>
    <s v="00:00:00"/>
    <s v=""/>
    <s v=""/>
    <s v="X"/>
    <s v=""/>
    <s v="01:42:10"/>
    <s v=""/>
    <s v="QM001202403126"/>
    <s v=""/>
    <s v=""/>
    <s v=""/>
    <s v=""/>
    <s v=""/>
    <s v="EMBUTIDO SALCHICHON"/>
    <s v=""/>
    <s v=""/>
    <s v=""/>
    <s v=""/>
    <s v="02:35:46"/>
    <s v="MNC540A"/>
    <s v=""/>
    <s v=""/>
    <s v=""/>
    <s v=""/>
    <s v="IZ10"/>
    <s v=""/>
    <s v="01:42:10"/>
    <s v=""/>
    <s v=""/>
    <s v="000"/>
    <s v="000"/>
    <s v="000"/>
    <s v=""/>
    <s v=""/>
    <s v=""/>
    <s v=""/>
    <s v=""/>
    <s v=""/>
    <s v=""/>
    <s v="H"/>
    <s v="IZ10"/>
    <s v="GRAP00017"/>
    <d v="2023-02-06T00:00:00"/>
    <d v="2023-02-15T00:00:00"/>
    <d v="2023-02-15T00:00:00"/>
    <d v="2023-02-10T00:00:00"/>
    <d v="2023-02-06T00:00:00"/>
    <m/>
    <m/>
    <d v="2023-02-06T00:00:00"/>
    <m/>
    <d v="2023-02-06T00:00:00"/>
    <d v="2023-02-06T00:00:00"/>
    <n v="100.3"/>
  </r>
  <r>
    <s v="IZ10"/>
    <s v="ZA"/>
    <s v="1202404244"/>
    <s v="VIDEOJET"/>
    <x v="33"/>
    <x v="84"/>
    <s v="VIDEOJET BLOQUEADA"/>
    <s v="VIDEO"/>
    <s v="JET"/>
    <s v="NO"/>
    <s v="ARRANCA"/>
    <m/>
    <m/>
    <m/>
    <m/>
    <m/>
    <x v="4"/>
    <s v="100"/>
    <s v="COORMTTO"/>
    <s v="DUPL"/>
    <s v="MECE"/>
    <s v="IZJJCORREA"/>
    <s v="IZJJCORREA"/>
    <s v="IZ10-LJA1-EMP-EMP2"/>
    <s v="B"/>
    <s v=""/>
    <s v=""/>
    <s v=""/>
    <s v=""/>
    <s v="IZEMCARVAJAL"/>
    <s v="03:50:39"/>
    <s v="505002465"/>
    <s v="0"/>
    <s v=""/>
    <s v=""/>
    <s v=""/>
    <s v="IZ10"/>
    <s v="Z3"/>
    <s v=""/>
    <s v="00:00:00"/>
    <s v="06:00:00"/>
    <s v=""/>
    <s v=""/>
    <s v=""/>
    <s v=""/>
    <s v="06:00:00"/>
    <s v=""/>
    <s v=""/>
    <s v="AAIZ"/>
    <s v=""/>
    <s v=""/>
    <s v="CO"/>
    <s v=""/>
    <s v="PRODUCTIVOS"/>
    <s v="13:51:49"/>
    <s v=""/>
    <s v="000020528026"/>
    <s v="X"/>
    <s v=""/>
    <s v="IZ10"/>
    <s v=""/>
    <s v="000000"/>
    <s v="GNCH"/>
    <s v="10723465"/>
    <s v=""/>
    <s v=""/>
    <s v=""/>
    <s v="00:00:00"/>
    <s v=""/>
    <s v=""/>
    <s v="X"/>
    <s v=""/>
    <s v="13:50:04"/>
    <s v="Juan Nustadtel"/>
    <s v="QM001202404244"/>
    <s v=""/>
    <s v=""/>
    <s v=""/>
    <s v=""/>
    <s v=""/>
    <s v="EMPAQUE RIGIDO"/>
    <s v="ENVIGADO"/>
    <s v=""/>
    <s v=""/>
    <s v=""/>
    <s v="03:50:38"/>
    <s v="MNC550A"/>
    <s v=""/>
    <s v=""/>
    <s v=""/>
    <s v=""/>
    <s v="IZ10"/>
    <s v="Cra 48#48 Sur-75 (Juan Neustadtel)"/>
    <s v="13:50:04"/>
    <s v="5405380"/>
    <s v=""/>
    <s v="000"/>
    <s v="000"/>
    <s v="000"/>
    <s v=""/>
    <s v=""/>
    <s v=""/>
    <s v=""/>
    <s v=""/>
    <s v=""/>
    <s v=""/>
    <s v="H"/>
    <s v="IZ10"/>
    <s v="20183406"/>
    <d v="2023-02-07T00:00:00"/>
    <d v="2023-02-08T00:00:00"/>
    <d v="2023-02-08T00:00:00"/>
    <m/>
    <d v="2023-02-07T00:00:00"/>
    <m/>
    <m/>
    <d v="2023-02-07T00:00:00"/>
    <m/>
    <d v="2023-02-07T00:00:00"/>
    <d v="2023-02-07T00:00:00"/>
    <n v="0"/>
  </r>
  <r>
    <s v="IZ10"/>
    <s v="ZA"/>
    <s v="1202396480"/>
    <s v="SISTEMA DE GRAPADO"/>
    <x v="0"/>
    <x v="85"/>
    <s v="SISTEMA DE GRAPADO DEFICIENTE"/>
    <s v="GRAP000017"/>
    <s v="NO"/>
    <s v="CLIPA"/>
    <s v="CLIPADORA"/>
    <s v="SALCHICHON"/>
    <m/>
    <m/>
    <m/>
    <m/>
    <x v="0"/>
    <s v="100"/>
    <s v="MECANINT"/>
    <s v="OK"/>
    <s v="MECE MERE ORAS"/>
    <s v="IZLGRESTREPO"/>
    <s v="IZLGRESTREPO"/>
    <s v="IZ10-LSC1-EMB"/>
    <s v="B"/>
    <s v=""/>
    <s v=""/>
    <s v="106164222"/>
    <s v=""/>
    <s v="IZCAPIEDRAHI"/>
    <s v="14:44:40"/>
    <s v=""/>
    <s v=""/>
    <s v=""/>
    <s v=""/>
    <s v=""/>
    <s v="IZ10"/>
    <s v="Z3"/>
    <s v=""/>
    <s v="16:00:00"/>
    <s v="20:04:00"/>
    <s v=""/>
    <s v=""/>
    <s v=""/>
    <s v=""/>
    <s v="14:44:39"/>
    <s v=""/>
    <s v=""/>
    <s v="AAIZ"/>
    <s v=""/>
    <s v=""/>
    <s v="CO"/>
    <s v=""/>
    <s v="PRODUCTIVOS"/>
    <s v="20:06:25"/>
    <s v=""/>
    <s v="000020446916"/>
    <s v="X"/>
    <s v=""/>
    <s v="IZ10"/>
    <s v=""/>
    <s v="000000"/>
    <s v="GNCH"/>
    <s v="10724165"/>
    <s v=""/>
    <s v=""/>
    <s v=""/>
    <s v="00:00:00"/>
    <s v=""/>
    <s v=""/>
    <s v="X"/>
    <s v=""/>
    <s v="20:04:05"/>
    <s v=""/>
    <s v="QM001202396480"/>
    <s v=""/>
    <s v=""/>
    <s v=""/>
    <s v=""/>
    <s v=""/>
    <s v="EMBUTIDO SALCHICHON"/>
    <s v=""/>
    <s v=""/>
    <s v=""/>
    <s v=""/>
    <s v="14:44:40"/>
    <s v="MNC540A"/>
    <s v=""/>
    <s v=""/>
    <s v=""/>
    <s v=""/>
    <s v="IZ10"/>
    <s v=""/>
    <s v="20:04:05"/>
    <s v=""/>
    <s v=""/>
    <s v="000"/>
    <s v="000"/>
    <s v="000"/>
    <s v=""/>
    <s v=""/>
    <s v=""/>
    <s v=""/>
    <s v=""/>
    <s v=""/>
    <s v=""/>
    <s v="H"/>
    <s v="IZ10"/>
    <s v="GRAP00017"/>
    <d v="2023-01-23T00:00:00"/>
    <d v="2023-02-08T00:00:00"/>
    <d v="2023-02-08T00:00:00"/>
    <d v="2023-02-01T00:00:00"/>
    <d v="2023-02-08T00:00:00"/>
    <m/>
    <m/>
    <d v="2023-01-23T00:00:00"/>
    <m/>
    <d v="2023-01-23T00:00:00"/>
    <d v="2023-01-23T00:00:00"/>
    <n v="211.93"/>
  </r>
  <r>
    <s v="IZ10"/>
    <s v="ZA"/>
    <s v="1202403747"/>
    <s v="CADENA TRANSVERSAL"/>
    <x v="34"/>
    <x v="86"/>
    <s v="CADENA TRANSVERSAL DESCARRILADA"/>
    <s v="SE"/>
    <s v="DESCARRILA"/>
    <s v="LA"/>
    <s v="CADENA"/>
    <s v="TRANSV"/>
    <m/>
    <m/>
    <m/>
    <m/>
    <x v="8"/>
    <s v="100"/>
    <s v="COORMTTO"/>
    <s v="OK"/>
    <s v="MECE MERE ORAS"/>
    <s v="IZWJJIMENEZ"/>
    <s v="IZWJJIMENEZ"/>
    <s v="IZ10-LSA1-FOR"/>
    <s v="B"/>
    <s v=""/>
    <s v=""/>
    <s v="106195076"/>
    <s v=""/>
    <s v="IZEMCARVAJAL"/>
    <s v="03:47:53"/>
    <s v="505001267"/>
    <s v="0"/>
    <s v=""/>
    <s v=""/>
    <s v=""/>
    <s v="IZ10"/>
    <s v="Z3"/>
    <s v=""/>
    <s v="06:15:00"/>
    <s v="05:50:00"/>
    <s v=""/>
    <s v=""/>
    <s v=""/>
    <s v=""/>
    <s v="03:47:51"/>
    <s v=""/>
    <s v=""/>
    <s v="AAIZ"/>
    <s v=""/>
    <s v=""/>
    <s v="CO"/>
    <s v=""/>
    <s v="PRODUCTIVOS"/>
    <s v="06:01:45"/>
    <s v=""/>
    <s v="000020524301"/>
    <s v="X"/>
    <s v=""/>
    <s v="IZ10"/>
    <s v=""/>
    <s v="000000"/>
    <s v="GNCH"/>
    <s v="10713765"/>
    <s v=""/>
    <s v=""/>
    <s v=""/>
    <s v="00:00:00"/>
    <s v=""/>
    <s v=""/>
    <s v="X"/>
    <s v=""/>
    <s v="05:56:34"/>
    <s v=""/>
    <s v="QM001202403747"/>
    <s v=""/>
    <s v=""/>
    <s v=""/>
    <s v=""/>
    <s v=""/>
    <s v="FORMADO"/>
    <s v=""/>
    <s v=""/>
    <s v=""/>
    <s v=""/>
    <s v="03:47:53"/>
    <s v="MNC490A"/>
    <s v=""/>
    <s v=""/>
    <s v=""/>
    <s v=""/>
    <s v="IZ10"/>
    <s v=""/>
    <s v="05:56:34"/>
    <s v=""/>
    <s v=""/>
    <s v="000"/>
    <s v="000"/>
    <s v="000"/>
    <s v=""/>
    <s v=""/>
    <s v=""/>
    <s v=""/>
    <s v=""/>
    <s v=""/>
    <s v=""/>
    <s v="H"/>
    <s v="IZ10"/>
    <s v="FORM00001"/>
    <d v="2023-02-07T00:00:00"/>
    <d v="2023-02-08T00:00:00"/>
    <d v="2023-02-08T00:00:00"/>
    <d v="2023-02-07T00:00:00"/>
    <d v="2023-02-08T00:00:00"/>
    <m/>
    <m/>
    <d v="2023-02-07T00:00:00"/>
    <m/>
    <d v="2023-02-07T00:00:00"/>
    <d v="2023-02-07T00:00:00"/>
    <n v="0.42"/>
  </r>
  <r>
    <s v="IZ10"/>
    <s v="ZA"/>
    <s v="1202406374"/>
    <s v="TORNILLO PLATO ESLABONADOR"/>
    <x v="1"/>
    <x v="87"/>
    <s v="TORNILLO PLATO ESLABONADOR FRACTURADO"/>
    <s v="TORNILLO"/>
    <s v="PLATO"/>
    <s v="ESLABONADOR"/>
    <s v="REVENTADO"/>
    <m/>
    <m/>
    <m/>
    <m/>
    <m/>
    <x v="8"/>
    <s v="100"/>
    <s v="MECANINT"/>
    <s v="OK"/>
    <s v="MECE MERE ORAS"/>
    <s v="IZHAGIRALDO"/>
    <s v="IZHAGIRALDO"/>
    <s v="IZ10-LSA1-FOR"/>
    <s v="B"/>
    <s v=""/>
    <s v=""/>
    <s v="106204464"/>
    <s v=""/>
    <s v="IZCAPIEDRAHI"/>
    <s v="19:39:49"/>
    <s v="505001267"/>
    <s v="0"/>
    <s v=""/>
    <s v=""/>
    <s v=""/>
    <s v="IZ10"/>
    <s v="Z3"/>
    <s v=""/>
    <s v="18:50:00"/>
    <s v="17:50:00"/>
    <s v=""/>
    <s v=""/>
    <s v=""/>
    <s v=""/>
    <s v="17:50:00"/>
    <s v=""/>
    <s v=""/>
    <s v="AAIZ"/>
    <s v=""/>
    <s v=""/>
    <s v="CO"/>
    <s v=""/>
    <s v="PRODUCTIVOS"/>
    <s v="19:27:29"/>
    <s v=""/>
    <s v="000020550195"/>
    <s v="X"/>
    <s v=""/>
    <s v="IZ10"/>
    <s v=""/>
    <s v="000000"/>
    <s v="GNCH"/>
    <s v="10713765"/>
    <s v=""/>
    <s v=""/>
    <s v=""/>
    <s v="00:00:00"/>
    <s v=""/>
    <s v=""/>
    <s v="X"/>
    <s v=""/>
    <s v="19:26:02"/>
    <s v=""/>
    <s v="QM001202406374"/>
    <s v=""/>
    <s v=""/>
    <s v=""/>
    <s v=""/>
    <s v=""/>
    <s v="FORMADO"/>
    <s v=""/>
    <s v=""/>
    <s v=""/>
    <s v=""/>
    <s v="19:39:48"/>
    <s v="MNC490A"/>
    <s v=""/>
    <s v=""/>
    <s v=""/>
    <s v=""/>
    <s v="IZ10"/>
    <s v=""/>
    <s v="19:26:02"/>
    <s v=""/>
    <s v=""/>
    <s v="000"/>
    <s v="000"/>
    <s v="000"/>
    <s v=""/>
    <s v=""/>
    <s v=""/>
    <s v=""/>
    <s v=""/>
    <s v=""/>
    <s v=""/>
    <s v="H"/>
    <s v="IZ10"/>
    <s v="FORM00001"/>
    <d v="2023-02-10T00:00:00"/>
    <d v="2023-02-13T00:00:00"/>
    <d v="2023-02-13T00:00:00"/>
    <d v="2023-02-10T00:00:00"/>
    <d v="2023-02-10T00:00:00"/>
    <m/>
    <m/>
    <d v="2023-02-10T00:00:00"/>
    <m/>
    <d v="2023-02-10T00:00:00"/>
    <d v="2023-02-10T00:00:00"/>
    <n v="1"/>
  </r>
  <r>
    <s v="IZ10"/>
    <s v="ZA"/>
    <s v="1202406746"/>
    <s v="EMPAQUE DE ANTEOJO"/>
    <x v="1"/>
    <x v="53"/>
    <s v="EMPAQUE DE ANTEOJO FRACTURADO"/>
    <s v="EMPAQUE"/>
    <s v="ANTEOJO"/>
    <s v="DE"/>
    <s v="SELLADO"/>
    <s v="MALO"/>
    <m/>
    <m/>
    <m/>
    <m/>
    <x v="4"/>
    <s v="100"/>
    <s v="MECANINT"/>
    <s v="OK"/>
    <s v="MECE MERE ORAS"/>
    <s v="IZJJCORREA"/>
    <s v="IZJJCORREA"/>
    <s v="IZ10-LJA1-EMP-EMP2"/>
    <s v="B"/>
    <s v=""/>
    <s v=""/>
    <s v="106202792"/>
    <s v=""/>
    <s v="IZLMORTIZ"/>
    <s v="13:04:54"/>
    <s v="505002465"/>
    <s v="0"/>
    <s v=""/>
    <s v=""/>
    <s v=""/>
    <s v="IZ10"/>
    <s v="Z3"/>
    <s v=""/>
    <s v="07:10:00"/>
    <s v="06:40:00"/>
    <s v=""/>
    <s v=""/>
    <s v=""/>
    <s v=""/>
    <s v="13:04:53"/>
    <s v=""/>
    <s v=""/>
    <s v="AAIZ"/>
    <s v=""/>
    <s v=""/>
    <s v="CO"/>
    <s v=""/>
    <s v="PRODUCTIVOS"/>
    <s v="08:17:03"/>
    <s v=""/>
    <s v="000020553949"/>
    <s v="X"/>
    <s v=""/>
    <s v="IZ10"/>
    <s v=""/>
    <s v="000000"/>
    <s v="GNCH"/>
    <s v="10723465"/>
    <s v=""/>
    <s v=""/>
    <s v=""/>
    <s v="00:00:00"/>
    <s v=""/>
    <s v=""/>
    <s v="X"/>
    <s v=""/>
    <s v="08:15:37"/>
    <s v="Juan Nustadtel"/>
    <s v="QM001202406746"/>
    <s v=""/>
    <s v=""/>
    <s v=""/>
    <s v=""/>
    <s v=""/>
    <s v="EMPAQUE RIGIDO"/>
    <s v="ENVIGADO"/>
    <s v=""/>
    <s v=""/>
    <s v=""/>
    <s v="13:04:54"/>
    <s v="MNC550A"/>
    <s v=""/>
    <s v=""/>
    <s v=""/>
    <s v=""/>
    <s v="IZ10"/>
    <s v="Cra 48#48 Sur-75 (Juan Neustadtel)"/>
    <s v="08:15:37"/>
    <s v="5405380"/>
    <s v=""/>
    <s v="000"/>
    <s v="000"/>
    <s v="000"/>
    <s v=""/>
    <s v=""/>
    <s v=""/>
    <s v=""/>
    <s v=""/>
    <s v=""/>
    <s v=""/>
    <s v="H"/>
    <s v="IZ10"/>
    <s v="20183406"/>
    <d v="2023-02-12T00:00:00"/>
    <d v="2023-02-12T00:00:00"/>
    <d v="2023-02-12T00:00:00"/>
    <d v="2023-02-12T00:00:00"/>
    <d v="2023-02-12T00:00:00"/>
    <m/>
    <m/>
    <d v="2023-02-12T00:00:00"/>
    <m/>
    <d v="2023-02-12T00:00:00"/>
    <d v="2023-02-12T00:00:00"/>
    <n v="0.5"/>
  </r>
  <r>
    <s v="IZ10"/>
    <s v="ZA"/>
    <s v="1202408845"/>
    <s v="PANTALLA"/>
    <x v="35"/>
    <x v="88"/>
    <s v="PANTALLA QUEMADA"/>
    <s v="LA"/>
    <s v="PANTALLA"/>
    <s v="SE"/>
    <s v="QUEMO"/>
    <m/>
    <m/>
    <m/>
    <m/>
    <m/>
    <x v="2"/>
    <s v="100"/>
    <s v="COORMTTO"/>
    <s v="RECH"/>
    <s v="MECE"/>
    <s v="IZJIGOMEZ"/>
    <s v="IZJIGOMEZ"/>
    <s v="IZ10-LSC1-EMB"/>
    <s v="B"/>
    <s v=""/>
    <s v=""/>
    <s v=""/>
    <s v=""/>
    <s v="IZEMCARVAJAL"/>
    <s v="02:12:02"/>
    <s v="505003051"/>
    <s v="0"/>
    <s v=""/>
    <s v=""/>
    <s v=""/>
    <s v="IZ10"/>
    <s v="Z3"/>
    <s v=""/>
    <s v="00:00:00"/>
    <s v="05:10:00"/>
    <s v=""/>
    <s v=""/>
    <s v=""/>
    <s v=""/>
    <s v="05:10:00"/>
    <s v=""/>
    <s v=""/>
    <s v="AAIZ"/>
    <s v=""/>
    <s v=""/>
    <s v="CO"/>
    <s v=""/>
    <s v="PRODUCTIVOS"/>
    <s v="05:45:10"/>
    <s v=""/>
    <s v="000020577889"/>
    <s v="X"/>
    <s v=""/>
    <s v="IZ10"/>
    <s v=""/>
    <s v="000000"/>
    <s v="GNCH"/>
    <s v="10724165"/>
    <s v=""/>
    <s v=""/>
    <s v=""/>
    <s v="00:00:00"/>
    <s v=""/>
    <s v=""/>
    <s v="X"/>
    <s v=""/>
    <s v="05:43:24"/>
    <s v="PROPASOL S.A.S"/>
    <s v="QM001202408845"/>
    <s v=""/>
    <s v=""/>
    <s v=""/>
    <s v=""/>
    <s v=""/>
    <s v="EMBUTIDO SALCHICHON"/>
    <s v=""/>
    <s v=""/>
    <s v=""/>
    <s v=""/>
    <s v="02:12:01"/>
    <s v="MNC540A"/>
    <s v=""/>
    <s v=""/>
    <s v=""/>
    <s v=""/>
    <s v="IZ10"/>
    <s v="Tv. 93 #53-32, Bogotá"/>
    <s v="05:43:24"/>
    <s v="(1)3004621"/>
    <s v=""/>
    <s v="000"/>
    <s v="000"/>
    <s v="000"/>
    <s v=""/>
    <s v=""/>
    <s v=""/>
    <s v=""/>
    <s v=""/>
    <s v=""/>
    <s v=""/>
    <s v="H"/>
    <s v="IZ10"/>
    <s v="20388176"/>
    <d v="2023-02-16T00:00:00"/>
    <d v="2023-02-21T00:00:00"/>
    <d v="2023-02-21T00:00:00"/>
    <m/>
    <d v="2023-02-16T00:00:00"/>
    <m/>
    <m/>
    <d v="2023-02-16T00:00:00"/>
    <m/>
    <d v="2023-02-16T00:00:00"/>
    <d v="2023-02-16T00:00:00"/>
    <n v="0"/>
  </r>
  <r>
    <s v="IZ10"/>
    <s v="ZA"/>
    <s v="1202408839"/>
    <s v="TIJERA"/>
    <x v="36"/>
    <x v="89"/>
    <s v="TIJERA DESGASTADA"/>
    <s v="SE"/>
    <s v="REVIENTA"/>
    <s v="LA"/>
    <s v="TRIPA"/>
    <s v="POR"/>
    <s v="DESGASTE"/>
    <s v="TIJ"/>
    <m/>
    <m/>
    <x v="0"/>
    <s v="100"/>
    <s v="COORTU03"/>
    <s v="RECH"/>
    <s v="MECE"/>
    <s v="IZJIGOMEZ"/>
    <s v="IZJIGOMEZ"/>
    <s v="IZ10-LSC1-EMB"/>
    <s v="B"/>
    <s v=""/>
    <s v=""/>
    <s v=""/>
    <s v=""/>
    <s v="IZEMCARVAJAL"/>
    <s v="02:47:42"/>
    <s v=""/>
    <s v=""/>
    <s v=""/>
    <s v=""/>
    <s v=""/>
    <s v="IZ10"/>
    <s v="Z3"/>
    <s v=""/>
    <s v="00:00:00"/>
    <s v="03:30:00"/>
    <s v=""/>
    <s v=""/>
    <s v=""/>
    <s v=""/>
    <s v="03:30:00"/>
    <s v=""/>
    <s v=""/>
    <s v="AAIZ"/>
    <s v=""/>
    <s v=""/>
    <s v="CO"/>
    <s v=""/>
    <s v="PRODUCTIVOS"/>
    <s v="05:21:29"/>
    <s v=""/>
    <s v="000020577900"/>
    <s v="X"/>
    <s v=""/>
    <s v="IZ10"/>
    <s v=""/>
    <s v="000000"/>
    <s v="GNCH"/>
    <s v="10724165"/>
    <s v=""/>
    <s v=""/>
    <s v=""/>
    <s v="00:00:00"/>
    <s v=""/>
    <s v=""/>
    <s v="X"/>
    <s v=""/>
    <s v="05:18:36"/>
    <s v=""/>
    <s v="QM001202408839"/>
    <s v=""/>
    <s v=""/>
    <s v=""/>
    <s v=""/>
    <s v=""/>
    <s v="EMBUTIDO SALCHICHON"/>
    <s v=""/>
    <s v=""/>
    <s v=""/>
    <s v=""/>
    <s v="02:47:41"/>
    <s v="MNC540A"/>
    <s v=""/>
    <s v=""/>
    <s v=""/>
    <s v=""/>
    <s v="IZ10"/>
    <s v=""/>
    <s v="05:18:36"/>
    <s v=""/>
    <s v=""/>
    <s v="000"/>
    <s v="000"/>
    <s v="000"/>
    <s v=""/>
    <s v=""/>
    <s v=""/>
    <s v=""/>
    <s v=""/>
    <s v=""/>
    <s v=""/>
    <s v="H"/>
    <s v="IZ10"/>
    <s v="GRAP00017"/>
    <d v="2023-02-16T00:00:00"/>
    <d v="2023-02-21T00:00:00"/>
    <d v="2023-02-21T00:00:00"/>
    <m/>
    <d v="2023-02-16T00:00:00"/>
    <m/>
    <m/>
    <d v="2023-02-16T00:00:00"/>
    <m/>
    <d v="2023-02-16T00:00:00"/>
    <d v="2023-02-16T00:00:00"/>
    <n v="0"/>
  </r>
  <r>
    <s v="IZ10"/>
    <s v="ZA"/>
    <s v="1202411609"/>
    <s v="GUÍA DE PELÍCULA"/>
    <x v="1"/>
    <x v="90"/>
    <s v="GUÍA DE PELÍCULA FRACTURADO"/>
    <s v="REVIENTE"/>
    <s v="DE"/>
    <s v="GUIA"/>
    <s v="DE"/>
    <s v="PELICULA"/>
    <m/>
    <m/>
    <m/>
    <m/>
    <x v="4"/>
    <s v="100"/>
    <s v="MECANINT"/>
    <s v="OK"/>
    <s v="MECE MERE ORAS"/>
    <s v="IZHAURAN"/>
    <s v="IZHAURAN"/>
    <s v="IZ10-LJA1-EMP-EMP2"/>
    <s v="B"/>
    <s v=""/>
    <s v=""/>
    <s v="106221022"/>
    <s v=""/>
    <s v="IZLMORTIZ"/>
    <s v="06:32:24"/>
    <s v="505002465"/>
    <s v="0"/>
    <s v=""/>
    <s v=""/>
    <s v=""/>
    <s v="IZ10"/>
    <s v="Z3"/>
    <s v=""/>
    <s v="10:05:00"/>
    <s v="09:30:00"/>
    <s v=""/>
    <s v=""/>
    <s v=""/>
    <s v=""/>
    <s v="06:32:23"/>
    <s v=""/>
    <s v=""/>
    <s v="AAIZ"/>
    <s v=""/>
    <s v=""/>
    <s v="CO"/>
    <s v=""/>
    <s v="PRODUCTIVOS"/>
    <s v="10:10:50"/>
    <s v=""/>
    <s v="000020602804"/>
    <s v="X"/>
    <s v=""/>
    <s v="IZ10"/>
    <s v=""/>
    <s v="000000"/>
    <s v="GNCH"/>
    <s v="10723465"/>
    <s v=""/>
    <s v=""/>
    <s v=""/>
    <s v="00:00:00"/>
    <s v=""/>
    <s v=""/>
    <s v="X"/>
    <s v=""/>
    <s v="10:04:52"/>
    <s v="Juan Nustadtel"/>
    <s v="QM001202411609"/>
    <s v=""/>
    <s v=""/>
    <s v=""/>
    <s v=""/>
    <s v=""/>
    <s v="EMPAQUE RIGIDO"/>
    <s v="ENVIGADO"/>
    <s v=""/>
    <s v=""/>
    <s v=""/>
    <s v="06:32:24"/>
    <s v="MNC550A"/>
    <s v=""/>
    <s v=""/>
    <s v=""/>
    <s v=""/>
    <s v="IZ10"/>
    <s v="Cra 48#48 Sur-75 (Juan Neustadtel)"/>
    <s v="10:04:52"/>
    <s v="5405380"/>
    <s v=""/>
    <s v="000"/>
    <s v="000"/>
    <s v="000"/>
    <s v=""/>
    <s v=""/>
    <s v=""/>
    <s v=""/>
    <s v=""/>
    <s v=""/>
    <s v=""/>
    <s v="H"/>
    <s v="IZ10"/>
    <s v="20183406"/>
    <d v="2023-02-21T00:00:00"/>
    <d v="2023-02-22T00:00:00"/>
    <d v="2023-02-22T00:00:00"/>
    <d v="2023-02-21T00:00:00"/>
    <d v="2023-02-22T00:00:00"/>
    <m/>
    <m/>
    <d v="2023-02-21T00:00:00"/>
    <m/>
    <d v="2023-02-21T00:00:00"/>
    <d v="2023-02-21T00:00:00"/>
    <n v="0.57999999999999996"/>
  </r>
  <r>
    <s v="IZ10"/>
    <s v="ZA"/>
    <s v="1202413264"/>
    <s v="TROQUEL"/>
    <x v="2"/>
    <x v="48"/>
    <s v="TROQUEL DESAJUSTADO"/>
    <s v="TROQUEL"/>
    <s v="#1"/>
    <s v="CON"/>
    <s v="DESVIACIÓN"/>
    <s v="EN"/>
    <s v="EL"/>
    <s v="CORTE"/>
    <m/>
    <m/>
    <x v="4"/>
    <s v="100"/>
    <s v="MECANINT"/>
    <s v="OK"/>
    <s v="MECE MERE ORAS"/>
    <s v="IZHAURAN"/>
    <s v="IZHAURAN"/>
    <s v="IZ10-LJA1-EMP-EMP2"/>
    <s v="B"/>
    <s v=""/>
    <s v=""/>
    <s v="106234204"/>
    <s v=""/>
    <s v="IZEMCARVAJAL"/>
    <s v="02:43:48"/>
    <s v="505002465"/>
    <s v="0"/>
    <s v=""/>
    <s v=""/>
    <s v=""/>
    <s v="IZ10"/>
    <s v="Z3"/>
    <s v=""/>
    <s v="15:00:00"/>
    <s v="14:30:00"/>
    <s v=""/>
    <s v=""/>
    <s v=""/>
    <s v=""/>
    <s v="14:30:00"/>
    <s v=""/>
    <s v=""/>
    <s v="AAIZ"/>
    <s v=""/>
    <s v=""/>
    <s v="CO"/>
    <s v=""/>
    <s v="PRODUCTIVOS"/>
    <s v="18:28:05"/>
    <s v=""/>
    <s v="000020619750"/>
    <s v="X"/>
    <s v=""/>
    <s v="IZ10"/>
    <s v=""/>
    <s v="000000"/>
    <s v="GNCH"/>
    <s v="10723465"/>
    <s v=""/>
    <s v=""/>
    <s v=""/>
    <s v="00:00:00"/>
    <s v=""/>
    <s v=""/>
    <s v="X"/>
    <s v=""/>
    <s v="18:25:43"/>
    <s v="Juan Nustadtel"/>
    <s v="QM001202413264"/>
    <s v=""/>
    <s v=""/>
    <s v=""/>
    <s v=""/>
    <s v=""/>
    <s v="EMPAQUE RIGIDO"/>
    <s v="ENVIGADO"/>
    <s v=""/>
    <s v=""/>
    <s v=""/>
    <s v="02:43:47"/>
    <s v="MNC550A"/>
    <s v=""/>
    <s v=""/>
    <s v=""/>
    <s v=""/>
    <s v="IZ10"/>
    <s v="Cra 48#48 Sur-75 (Juan Neustadtel)"/>
    <s v="18:25:43"/>
    <s v="5405380"/>
    <s v=""/>
    <s v="000"/>
    <s v="000"/>
    <s v="000"/>
    <s v=""/>
    <s v=""/>
    <s v=""/>
    <s v=""/>
    <s v=""/>
    <s v=""/>
    <s v=""/>
    <s v="H"/>
    <s v="IZ10"/>
    <s v="20183406"/>
    <d v="2023-02-23T00:00:00"/>
    <d v="2023-02-28T00:00:00"/>
    <d v="2023-02-28T00:00:00"/>
    <d v="2023-02-23T00:00:00"/>
    <d v="2023-02-23T00:00:00"/>
    <m/>
    <m/>
    <d v="2023-02-23T00:00:00"/>
    <m/>
    <d v="2023-02-23T00:00:00"/>
    <d v="2023-02-23T00:00:00"/>
    <n v="0.5"/>
  </r>
  <r>
    <s v="IZ10"/>
    <s v="ZA"/>
    <s v="1202413779"/>
    <s v="CADENA"/>
    <x v="34"/>
    <x v="91"/>
    <s v="CADENA DESCARRILADA"/>
    <s v="DESCARRILAMIENTO"/>
    <s v="DE"/>
    <s v="CADENA"/>
    <m/>
    <m/>
    <m/>
    <m/>
    <m/>
    <m/>
    <x v="4"/>
    <s v="100"/>
    <s v="MECANINT"/>
    <s v="OK"/>
    <s v="MECE MERE ORAS"/>
    <s v="IZJCHIGUITA"/>
    <s v="IZJCHIGUITA"/>
    <s v="IZ10-LJA1-EMP-EMP2"/>
    <s v="B"/>
    <s v=""/>
    <s v=""/>
    <s v="106230421"/>
    <s v=""/>
    <s v="EXIZACMERINO"/>
    <s v="19:32:00"/>
    <s v="505002465"/>
    <s v="0"/>
    <s v=""/>
    <s v=""/>
    <s v=""/>
    <s v="IZ10"/>
    <s v="Z3"/>
    <s v=""/>
    <s v="16:30:00"/>
    <s v="12:50:00"/>
    <s v=""/>
    <s v=""/>
    <s v=""/>
    <s v=""/>
    <s v="12:50:00"/>
    <s v=""/>
    <s v=""/>
    <s v="AAIZ"/>
    <s v=""/>
    <s v=""/>
    <s v="CO"/>
    <s v=""/>
    <s v="PRODUCTIVOS"/>
    <s v="13:20:23"/>
    <s v=""/>
    <s v="000020624412"/>
    <s v="X"/>
    <s v=""/>
    <s v="IZ10"/>
    <s v=""/>
    <s v="000000"/>
    <s v="GNCH"/>
    <s v="10723465"/>
    <s v=""/>
    <s v=""/>
    <s v=""/>
    <s v="00:00:00"/>
    <s v=""/>
    <s v=""/>
    <s v="X"/>
    <s v=""/>
    <s v="13:18:41"/>
    <s v="Juan Nustadtel"/>
    <s v="QM001202413779"/>
    <s v=""/>
    <s v=""/>
    <s v=""/>
    <s v=""/>
    <s v=""/>
    <s v="EMPAQUE RIGIDO"/>
    <s v="ENVIGADO"/>
    <s v=""/>
    <s v=""/>
    <s v=""/>
    <s v="19:31:58"/>
    <s v="MNC550A"/>
    <s v=""/>
    <s v=""/>
    <s v=""/>
    <s v=""/>
    <s v="IZ10"/>
    <s v="Cra 48#48 Sur-75 (Juan Neustadtel)"/>
    <s v="13:18:41"/>
    <s v="5405380"/>
    <s v=""/>
    <s v="000"/>
    <s v="000"/>
    <s v="000"/>
    <s v=""/>
    <s v=""/>
    <s v=""/>
    <s v=""/>
    <s v=""/>
    <s v=""/>
    <s v=""/>
    <s v="H"/>
    <s v="IZ10"/>
    <s v="20183406"/>
    <d v="2023-02-24T00:00:00"/>
    <d v="2023-05-31T00:00:00"/>
    <d v="2023-05-31T00:00:00"/>
    <d v="2023-02-24T00:00:00"/>
    <d v="2023-02-24T00:00:00"/>
    <m/>
    <m/>
    <d v="2023-02-24T00:00:00"/>
    <m/>
    <d v="2023-02-24T00:00:00"/>
    <d v="2023-02-24T00:00:00"/>
    <n v="3.67"/>
  </r>
  <r>
    <s v="IZ10"/>
    <s v="ZA"/>
    <s v="1202410575"/>
    <s v="SISTEMA DE CORTE"/>
    <x v="2"/>
    <x v="45"/>
    <s v="SISTEMA DE CORTE DESAJUSTADO"/>
    <s v="DESAJUSTE"/>
    <s v="DEL"/>
    <s v="CORTE"/>
    <m/>
    <m/>
    <m/>
    <m/>
    <m/>
    <m/>
    <x v="2"/>
    <s v="100"/>
    <s v="COORMTTO"/>
    <s v="OK"/>
    <s v="MECE MERE ORAS"/>
    <s v="IZJIGOMEZ"/>
    <s v="IZJIGOMEZ"/>
    <s v="IZ10-LSC1-EMB"/>
    <s v="B"/>
    <s v=""/>
    <s v=""/>
    <s v="106215283"/>
    <s v=""/>
    <s v="IZEMCARVAJAL"/>
    <s v="03:55:00"/>
    <s v="505003051"/>
    <s v="0"/>
    <s v=""/>
    <s v=""/>
    <s v=""/>
    <s v="IZ10"/>
    <s v="Z3"/>
    <s v=""/>
    <s v="01:00:00"/>
    <s v="00:01:00"/>
    <s v=""/>
    <s v=""/>
    <s v=""/>
    <s v=""/>
    <s v="03:54:59"/>
    <s v=""/>
    <s v=""/>
    <s v="AAIZ"/>
    <s v=""/>
    <s v=""/>
    <s v="CO"/>
    <s v=""/>
    <s v="PRODUCTIVOS"/>
    <s v="01:11:38"/>
    <s v=""/>
    <s v="000020591869"/>
    <s v="X"/>
    <s v=""/>
    <s v="IZ10"/>
    <s v=""/>
    <s v="000000"/>
    <s v="GNCH"/>
    <s v="10724165"/>
    <s v=""/>
    <s v=""/>
    <s v=""/>
    <s v="00:00:00"/>
    <s v=""/>
    <s v=""/>
    <s v="X"/>
    <s v=""/>
    <s v="01:10:07"/>
    <s v="PROPASOL S.A.S"/>
    <s v="QM001202410575"/>
    <s v=""/>
    <s v=""/>
    <s v=""/>
    <s v=""/>
    <s v=""/>
    <s v="EMBUTIDO SALCHICHON"/>
    <s v=""/>
    <s v=""/>
    <s v=""/>
    <s v=""/>
    <s v="03:55:00"/>
    <s v="MNC540A"/>
    <s v=""/>
    <s v=""/>
    <s v=""/>
    <s v=""/>
    <s v="IZ10"/>
    <s v="Tv. 93 #53-32, Bogotá"/>
    <s v="01:10:07"/>
    <s v="(1)3004621"/>
    <s v=""/>
    <s v="000"/>
    <s v="000"/>
    <s v="000"/>
    <s v=""/>
    <s v=""/>
    <s v=""/>
    <s v=""/>
    <s v=""/>
    <s v=""/>
    <s v=""/>
    <s v="H"/>
    <s v="IZ10"/>
    <s v="20388176"/>
    <d v="2023-02-20T00:00:00"/>
    <d v="2023-03-11T00:00:00"/>
    <d v="2023-03-11T00:00:00"/>
    <d v="2023-02-20T00:00:00"/>
    <d v="2023-03-11T00:00:00"/>
    <m/>
    <m/>
    <d v="2023-02-20T00:00:00"/>
    <m/>
    <d v="2023-02-20T00:00:00"/>
    <d v="2023-02-20T00:00:00"/>
    <n v="0.98"/>
  </r>
  <r>
    <s v="IZ10"/>
    <s v="ZA"/>
    <s v="1202423203"/>
    <s v="CILINDRO DE MORDAZA"/>
    <x v="37"/>
    <x v="92"/>
    <s v="CILINDRO DE MORDAZA AIREADO"/>
    <s v="Cilindro"/>
    <s v="de"/>
    <s v="la"/>
    <s v="mordaza"/>
    <s v="con"/>
    <s v="paso"/>
    <s v="de"/>
    <s v="aire"/>
    <m/>
    <x v="1"/>
    <s v="100"/>
    <s v="MECANINT"/>
    <s v="OK"/>
    <s v="MECE MERE ORAS"/>
    <s v="IZTRESTREPO"/>
    <s v="IZTRESTREPO"/>
    <s v="IZ10-LAV1"/>
    <s v="B"/>
    <s v=""/>
    <s v=""/>
    <s v="106261957"/>
    <s v=""/>
    <s v="IZLMORTIZ"/>
    <s v="13:28:39"/>
    <s v="505001104"/>
    <s v="0"/>
    <s v=""/>
    <s v=""/>
    <s v=""/>
    <s v="IZ10"/>
    <s v="Z3"/>
    <s v=""/>
    <s v="10:30:30"/>
    <s v="06:00:00"/>
    <s v=""/>
    <s v=""/>
    <s v=""/>
    <s v=""/>
    <s v="06:00:00"/>
    <s v=""/>
    <s v=""/>
    <s v="AAIZ"/>
    <s v=""/>
    <s v=""/>
    <s v="CO"/>
    <s v=""/>
    <s v="PRODUCTIVOS"/>
    <s v="06:58:42"/>
    <s v=""/>
    <s v="000020719771"/>
    <s v="X"/>
    <s v=""/>
    <s v="IZ10"/>
    <s v=""/>
    <s v="000000"/>
    <s v="GNCH"/>
    <s v="10722565"/>
    <s v=""/>
    <s v=""/>
    <s v=""/>
    <s v="00:00:00"/>
    <s v=""/>
    <s v=""/>
    <s v="X"/>
    <s v=""/>
    <s v="06:57:07"/>
    <s v=""/>
    <s v="QM001202423203"/>
    <s v=""/>
    <s v=""/>
    <s v=""/>
    <s v=""/>
    <s v=""/>
    <s v="LINEA DE LARGA VIDA"/>
    <s v=""/>
    <s v=""/>
    <s v=""/>
    <s v=""/>
    <s v="13:28:38"/>
    <s v="MNC490A"/>
    <s v=""/>
    <s v=""/>
    <s v=""/>
    <s v=""/>
    <s v="IZ10"/>
    <s v=""/>
    <s v="06:57:07"/>
    <s v=""/>
    <s v=""/>
    <s v="000"/>
    <s v="000"/>
    <s v="000"/>
    <s v=""/>
    <s v=""/>
    <s v=""/>
    <s v=""/>
    <s v=""/>
    <s v=""/>
    <s v=""/>
    <s v="H"/>
    <s v="IZ10"/>
    <s v="20091108"/>
    <d v="2023-03-14T00:00:00"/>
    <d v="2023-03-14T00:00:00"/>
    <d v="2023-03-14T00:00:00"/>
    <d v="2023-03-14T00:00:00"/>
    <d v="2023-03-14T00:00:00"/>
    <m/>
    <m/>
    <d v="2023-03-14T00:00:00"/>
    <m/>
    <d v="2023-03-14T00:00:00"/>
    <d v="2023-03-14T00:00:00"/>
    <n v="4.51"/>
  </r>
  <r>
    <s v="IZ10"/>
    <s v="ZA"/>
    <s v="1202426844"/>
    <s v="CADENA"/>
    <x v="38"/>
    <x v="93"/>
    <s v="CADENA DESTENSIONADA"/>
    <s v="DESTENSIÓN"/>
    <s v="DE"/>
    <s v="CADENA"/>
    <m/>
    <m/>
    <m/>
    <m/>
    <m/>
    <m/>
    <x v="3"/>
    <s v="100"/>
    <s v="COORMTTO"/>
    <s v="DUPL"/>
    <s v="MECE"/>
    <s v="IZWJJIMENEZ"/>
    <s v="IZWJJIMENEZ"/>
    <s v="IZ10-LSA1-EMP"/>
    <s v="A"/>
    <s v=""/>
    <s v=""/>
    <s v=""/>
    <s v=""/>
    <s v="IZEMCARVAJAL"/>
    <s v="05:44:08"/>
    <s v="505002491"/>
    <s v="0"/>
    <s v=""/>
    <s v=""/>
    <s v=""/>
    <s v="IZ10"/>
    <s v="Z3"/>
    <s v=""/>
    <s v="00:00:00"/>
    <s v="03:30:00"/>
    <s v=""/>
    <s v=""/>
    <s v=""/>
    <s v=""/>
    <s v="03:30:00"/>
    <s v=""/>
    <s v=""/>
    <s v="AAIZ"/>
    <s v=""/>
    <s v=""/>
    <s v="CO"/>
    <s v=""/>
    <s v="PRODUCTIVOS"/>
    <s v="05:22:31"/>
    <s v=""/>
    <s v="000020750863"/>
    <s v="X"/>
    <s v=""/>
    <s v="IZ10"/>
    <s v=""/>
    <s v="000000"/>
    <s v="GNCH"/>
    <s v="10720065"/>
    <s v=""/>
    <s v=""/>
    <s v=""/>
    <s v="00:00:00"/>
    <s v=""/>
    <s v=""/>
    <s v="X"/>
    <s v=""/>
    <s v="05:19:28"/>
    <s v=""/>
    <s v="QM001202426844"/>
    <s v=""/>
    <s v=""/>
    <s v=""/>
    <s v=""/>
    <s v=""/>
    <s v="EMPAQUE"/>
    <s v=""/>
    <s v=""/>
    <s v=""/>
    <s v=""/>
    <s v="05:44:07"/>
    <s v="MNC525A"/>
    <s v=""/>
    <s v=""/>
    <s v=""/>
    <s v=""/>
    <s v="IZ10"/>
    <s v=""/>
    <s v="05:19:28"/>
    <s v=""/>
    <s v=""/>
    <s v="000"/>
    <s v="000"/>
    <s v="000"/>
    <s v=""/>
    <s v=""/>
    <s v=""/>
    <s v=""/>
    <s v=""/>
    <s v=""/>
    <s v=""/>
    <s v="H"/>
    <s v="IZ10"/>
    <s v="EMPA00039"/>
    <d v="2023-03-21T00:00:00"/>
    <d v="2023-03-21T00:00:00"/>
    <d v="2023-03-21T00:00:00"/>
    <m/>
    <d v="2023-03-21T00:00:00"/>
    <m/>
    <m/>
    <d v="2023-03-21T00:00:00"/>
    <m/>
    <d v="2023-03-21T00:00:00"/>
    <d v="2023-03-21T00:00:00"/>
    <n v="0"/>
  </r>
  <r>
    <s v="IZ10"/>
    <s v="ZA"/>
    <s v="1202427365"/>
    <s v="SISTEMA DE GRAPADO"/>
    <x v="0"/>
    <x v="85"/>
    <s v="SISTEMA DE GRAPADO DEFICIENTE"/>
    <s v="GRAP00017"/>
    <s v="BOTA"/>
    <s v="GANCHO"/>
    <s v="CLIPADORA"/>
    <s v="SALCHICH"/>
    <m/>
    <m/>
    <m/>
    <m/>
    <x v="0"/>
    <s v="100"/>
    <s v="MECANINT"/>
    <s v="RECH"/>
    <s v="MECE"/>
    <s v="IZLGRESTREPO"/>
    <s v="IZLGRESTREPO"/>
    <s v="IZ10-LSC1-EMB"/>
    <s v="B"/>
    <s v=""/>
    <s v=""/>
    <s v=""/>
    <s v=""/>
    <s v="EXIZACMERINO"/>
    <s v="18:53:37"/>
    <s v=""/>
    <s v=""/>
    <s v=""/>
    <s v=""/>
    <s v=""/>
    <s v="IZ10"/>
    <s v="Z3"/>
    <s v=""/>
    <s v="00:00:00"/>
    <s v="19:39:08"/>
    <s v=""/>
    <s v=""/>
    <s v=""/>
    <s v=""/>
    <s v="19:39:08"/>
    <s v=""/>
    <s v=""/>
    <s v="AAIZ"/>
    <s v=""/>
    <s v=""/>
    <s v="CO"/>
    <s v=""/>
    <s v="PRODUCTIVOS"/>
    <s v="19:40:29"/>
    <s v=""/>
    <s v="000020755026"/>
    <s v="X"/>
    <s v=""/>
    <s v="IZ10"/>
    <s v=""/>
    <s v="000000"/>
    <s v="GNCH"/>
    <s v="10724165"/>
    <s v=""/>
    <s v=""/>
    <s v=""/>
    <s v="00:00:00"/>
    <s v=""/>
    <s v=""/>
    <s v="X"/>
    <s v=""/>
    <s v="19:39:08"/>
    <s v=""/>
    <s v="QM001202427365"/>
    <s v=""/>
    <s v=""/>
    <s v=""/>
    <s v=""/>
    <s v=""/>
    <s v="EMBUTIDO SALCHICHON"/>
    <s v=""/>
    <s v=""/>
    <s v=""/>
    <s v=""/>
    <s v="18:53:35"/>
    <s v="MNC540A"/>
    <s v=""/>
    <s v=""/>
    <s v=""/>
    <s v=""/>
    <s v="IZ10"/>
    <s v=""/>
    <s v="19:39:08"/>
    <s v=""/>
    <s v=""/>
    <s v="000"/>
    <s v="000"/>
    <s v="000"/>
    <s v=""/>
    <s v=""/>
    <s v=""/>
    <s v=""/>
    <s v=""/>
    <s v=""/>
    <s v=""/>
    <s v="H"/>
    <s v="IZ10"/>
    <s v="GRAP00017"/>
    <d v="2023-03-21T00:00:00"/>
    <d v="2023-04-03T00:00:00"/>
    <d v="2023-04-03T00:00:00"/>
    <m/>
    <d v="2023-03-21T00:00:00"/>
    <m/>
    <m/>
    <d v="2023-03-21T00:00:00"/>
    <m/>
    <d v="2023-03-21T00:00:00"/>
    <d v="2023-03-21T00:00:00"/>
    <n v="0"/>
  </r>
  <r>
    <s v="IZ10"/>
    <s v="ZA"/>
    <s v="1202392501"/>
    <s v="EJE DE TIJERA"/>
    <x v="39"/>
    <x v="94"/>
    <s v="EJE DE TIJERA SALIDO"/>
    <s v="EJE"/>
    <s v="DE"/>
    <s v="LA"/>
    <s v="TIJERA"/>
    <s v="SE"/>
    <s v="SALIO"/>
    <m/>
    <m/>
    <m/>
    <x v="2"/>
    <s v="100"/>
    <s v="COORMTTO"/>
    <s v="OK"/>
    <s v="MECE MERE ORAS"/>
    <s v="IZJIGOMEZ"/>
    <s v="IZJIGOMEZ"/>
    <s v="IZ10-LSC1-EMB"/>
    <s v="B"/>
    <s v=""/>
    <s v=""/>
    <s v="106150115"/>
    <s v=""/>
    <s v="IZEMCARVAJAL"/>
    <s v="03:13:32"/>
    <s v="505003051"/>
    <s v="0"/>
    <s v=""/>
    <s v=""/>
    <s v=""/>
    <s v="IZ10"/>
    <s v="Z3"/>
    <s v=""/>
    <s v="22:00:00"/>
    <s v="03:20:51"/>
    <s v=""/>
    <s v=""/>
    <s v=""/>
    <s v=""/>
    <s v="03:13:30"/>
    <s v=""/>
    <s v=""/>
    <s v="AAIZ"/>
    <s v=""/>
    <s v=""/>
    <s v="CO"/>
    <s v=""/>
    <s v="PRODUCTIVOS"/>
    <s v="03:53:52"/>
    <s v=""/>
    <s v="000020402128"/>
    <s v="X"/>
    <s v=""/>
    <s v="IZ10"/>
    <s v=""/>
    <s v="000000"/>
    <s v="GNCH"/>
    <s v="10724165"/>
    <s v=""/>
    <s v=""/>
    <s v=""/>
    <s v="00:00:00"/>
    <s v=""/>
    <s v=""/>
    <s v="X"/>
    <s v=""/>
    <s v="03:50:51"/>
    <s v="PROPASOL S.A.S"/>
    <s v="QM001202392501"/>
    <s v=""/>
    <s v=""/>
    <s v=""/>
    <s v=""/>
    <s v=""/>
    <s v="EMBUTIDO SALCHICHON"/>
    <s v=""/>
    <s v=""/>
    <s v=""/>
    <s v=""/>
    <s v="03:13:32"/>
    <s v="MNC540A"/>
    <s v=""/>
    <s v=""/>
    <s v=""/>
    <s v=""/>
    <s v="IZ10"/>
    <s v="Tv. 93 #53-32, Bogotá"/>
    <s v="03:50:51"/>
    <s v="(1)3004621"/>
    <s v=""/>
    <s v="000"/>
    <s v="000"/>
    <s v="000"/>
    <s v=""/>
    <s v=""/>
    <s v=""/>
    <s v=""/>
    <s v=""/>
    <s v=""/>
    <s v=""/>
    <s v="H"/>
    <s v="IZ10"/>
    <s v="20388176"/>
    <d v="2023-01-14T00:00:00"/>
    <d v="2023-03-24T00:00:00"/>
    <d v="2023-03-24T00:00:00"/>
    <d v="2023-01-17T00:00:00"/>
    <d v="2023-03-24T00:00:00"/>
    <m/>
    <m/>
    <d v="2023-01-14T00:00:00"/>
    <m/>
    <d v="2023-01-14T00:00:00"/>
    <d v="2023-01-14T00:00:00"/>
    <n v="90.65"/>
  </r>
  <r>
    <s v="IZ10"/>
    <s v="ZA"/>
    <s v="1202413353"/>
    <s v="TORNILLO DE SISTEMA DE TRANSMISIÓN"/>
    <x v="1"/>
    <x v="95"/>
    <s v="TORNILLO DE SISTEMA DE TRANSMISIÓN FRACTURADO"/>
    <s v="FRACTURA"/>
    <s v="EN"/>
    <s v="EL"/>
    <s v="TORNILLO"/>
    <s v="DE"/>
    <s v="LA"/>
    <s v="TRANSMISIO"/>
    <m/>
    <m/>
    <x v="2"/>
    <s v="100"/>
    <s v="COORMTTO"/>
    <s v="OK"/>
    <s v="MECE MERE ORAS"/>
    <s v="IZJIGOMEZ"/>
    <s v="IZJIGOMEZ"/>
    <s v="IZ10-LSC1-EMB"/>
    <s v="B"/>
    <s v=""/>
    <s v=""/>
    <s v="106228172"/>
    <s v=""/>
    <s v="IZEMCARVAJAL"/>
    <s v="03:52:34"/>
    <s v="505003051"/>
    <s v="0"/>
    <s v=""/>
    <s v=""/>
    <s v=""/>
    <s v="IZ10"/>
    <s v="Z3"/>
    <s v=""/>
    <s v="04:30:00"/>
    <s v="23:30:00"/>
    <s v=""/>
    <s v=""/>
    <s v=""/>
    <s v=""/>
    <s v="03:52:32"/>
    <s v=""/>
    <s v=""/>
    <s v="AAIZ"/>
    <s v=""/>
    <s v=""/>
    <s v="CO"/>
    <s v=""/>
    <s v="PRODUCTIVOS"/>
    <s v="01:56:40"/>
    <s v=""/>
    <s v="000020619936"/>
    <s v="X"/>
    <s v=""/>
    <s v="IZ10"/>
    <s v=""/>
    <s v="000000"/>
    <s v="GNCH"/>
    <s v="10724165"/>
    <s v=""/>
    <s v=""/>
    <s v=""/>
    <s v="00:00:00"/>
    <s v=""/>
    <s v=""/>
    <s v="X"/>
    <s v=""/>
    <s v="01:52:01"/>
    <s v="PROPASOL S.A.S"/>
    <s v="QM001202413353"/>
    <s v=""/>
    <s v=""/>
    <s v=""/>
    <s v=""/>
    <s v=""/>
    <s v="EMBUTIDO SALCHICHON"/>
    <s v=""/>
    <s v=""/>
    <s v=""/>
    <s v=""/>
    <s v="03:52:34"/>
    <s v="MNC540A"/>
    <s v=""/>
    <s v=""/>
    <s v=""/>
    <s v=""/>
    <s v="IZ10"/>
    <s v="Tv. 93 #53-32, Bogotá"/>
    <s v="01:52:01"/>
    <s v="(1)3004621"/>
    <s v=""/>
    <s v="000"/>
    <s v="000"/>
    <s v="000"/>
    <s v=""/>
    <s v=""/>
    <s v=""/>
    <s v=""/>
    <s v=""/>
    <s v=""/>
    <s v=""/>
    <s v="H"/>
    <s v="IZ10"/>
    <s v="20388176"/>
    <d v="2023-02-24T00:00:00"/>
    <d v="2023-03-24T00:00:00"/>
    <d v="2023-03-24T00:00:00"/>
    <d v="2023-02-26T00:00:00"/>
    <d v="2023-03-24T00:00:00"/>
    <m/>
    <m/>
    <d v="2023-02-24T00:00:00"/>
    <m/>
    <d v="2023-02-24T00:00:00"/>
    <d v="2023-02-23T00:00:00"/>
    <n v="53"/>
  </r>
  <r>
    <s v="IZ10"/>
    <s v="ZA"/>
    <s v="1202426845"/>
    <s v="CADENA"/>
    <x v="38"/>
    <x v="93"/>
    <s v="CADENA DESTENSIONADA"/>
    <s v="DESTENSIÓN"/>
    <s v="DE"/>
    <s v="CADENA"/>
    <m/>
    <m/>
    <m/>
    <m/>
    <m/>
    <m/>
    <x v="3"/>
    <s v="100"/>
    <s v="COORMTTO"/>
    <s v="OK"/>
    <s v="MECE MERE ORAS"/>
    <s v="IZEMCARVAJAL"/>
    <s v="IZEMCARVAJAL"/>
    <s v="IZ10-LSA1-EMP"/>
    <s v="A"/>
    <s v=""/>
    <s v=""/>
    <s v="106274640"/>
    <s v=""/>
    <s v="IZEMCARVAJAL"/>
    <s v="05:12:45"/>
    <s v="505002491"/>
    <s v="0"/>
    <s v=""/>
    <s v=""/>
    <s v=""/>
    <s v="IZ10"/>
    <s v="Z3"/>
    <s v=""/>
    <s v="04:30:00"/>
    <s v="03:30:00"/>
    <s v=""/>
    <s v=""/>
    <s v=""/>
    <s v=""/>
    <s v="04:42:33"/>
    <s v=""/>
    <s v=""/>
    <s v="AAIZ"/>
    <s v=""/>
    <s v=""/>
    <s v="CO"/>
    <s v=""/>
    <s v="PRODUCTIVOS"/>
    <s v="05:25:25"/>
    <s v=""/>
    <s v="000020750280"/>
    <s v="X"/>
    <s v=""/>
    <s v="IZ10"/>
    <s v=""/>
    <s v="000000"/>
    <s v="GNCH"/>
    <s v="10720065"/>
    <s v=""/>
    <s v=""/>
    <s v=""/>
    <s v="00:00:00"/>
    <s v=""/>
    <s v=""/>
    <s v="X"/>
    <s v=""/>
    <s v="05:22:44"/>
    <s v=""/>
    <s v="QM001202426845"/>
    <s v=""/>
    <s v=""/>
    <s v=""/>
    <s v=""/>
    <s v=""/>
    <s v="EMPAQUE"/>
    <s v=""/>
    <s v=""/>
    <s v=""/>
    <s v=""/>
    <s v="04:42:34"/>
    <s v="MNC525A"/>
    <s v=""/>
    <s v=""/>
    <s v=""/>
    <s v=""/>
    <s v="IZ10"/>
    <s v=""/>
    <s v="05:22:44"/>
    <s v=""/>
    <s v=""/>
    <s v="000"/>
    <s v="000"/>
    <s v="000"/>
    <s v=""/>
    <s v=""/>
    <s v=""/>
    <s v=""/>
    <s v=""/>
    <s v=""/>
    <s v=""/>
    <s v="H"/>
    <s v="IZ10"/>
    <s v="EMPA00039"/>
    <d v="2023-03-21T00:00:00"/>
    <d v="2023-03-24T00:00:00"/>
    <d v="2023-03-27T00:00:00"/>
    <d v="2023-03-21T00:00:00"/>
    <d v="2023-03-24T00:00:00"/>
    <m/>
    <m/>
    <d v="2023-03-21T00:00:00"/>
    <m/>
    <d v="2023-03-21T00:00:00"/>
    <d v="2023-03-21T00:00:00"/>
    <n v="1"/>
  </r>
  <r>
    <s v="IZ10"/>
    <s v="ZA"/>
    <s v="1202430873"/>
    <s v="AISLAMIENTO DE ASPIRADORA"/>
    <x v="0"/>
    <x v="96"/>
    <s v="AISLAMIENTO DE ASPIRADORA DEFICIENTE"/>
    <s v="ASPIRADORA"/>
    <s v="CON"/>
    <s v="AISLAMIENTO"/>
    <s v="MUY"/>
    <s v="BAJO"/>
    <m/>
    <m/>
    <m/>
    <m/>
    <x v="4"/>
    <s v="100"/>
    <s v="COORMTTO"/>
    <s v="DUPL"/>
    <s v="MECE"/>
    <s v="IZJJCORREA"/>
    <s v="IZJJCORREA"/>
    <s v="IZ10-LJA1-EMP-EMP2"/>
    <s v="B"/>
    <s v=""/>
    <s v=""/>
    <s v=""/>
    <s v=""/>
    <s v="IZLMORTIZ"/>
    <s v="10:23:09"/>
    <s v="505002465"/>
    <s v="0"/>
    <s v=""/>
    <s v=""/>
    <s v=""/>
    <s v="IZ10"/>
    <s v="Z3"/>
    <s v=""/>
    <s v="00:00:00"/>
    <s v="09:00:00"/>
    <s v=""/>
    <s v=""/>
    <s v=""/>
    <s v=""/>
    <s v="09:00:00"/>
    <s v=""/>
    <s v=""/>
    <s v="AAIZ"/>
    <s v=""/>
    <s v=""/>
    <s v="CO"/>
    <s v=""/>
    <s v="PRODUCTIVOS"/>
    <s v="09:27:53"/>
    <s v=""/>
    <s v="000020789487"/>
    <s v="X"/>
    <s v=""/>
    <s v="IZ10"/>
    <s v=""/>
    <s v="000000"/>
    <s v="GNCH"/>
    <s v="10723465"/>
    <s v=""/>
    <s v=""/>
    <s v=""/>
    <s v="00:00:00"/>
    <s v=""/>
    <s v=""/>
    <s v="X"/>
    <s v=""/>
    <s v="09:26:41"/>
    <s v="Juan Nustadtel"/>
    <s v="QM001202430873"/>
    <s v=""/>
    <s v=""/>
    <s v=""/>
    <s v=""/>
    <s v=""/>
    <s v="EMPAQUE RIGIDO"/>
    <s v="ENVIGADO"/>
    <s v=""/>
    <s v=""/>
    <s v=""/>
    <s v="10:23:08"/>
    <s v="MNC550A"/>
    <s v=""/>
    <s v=""/>
    <s v=""/>
    <s v=""/>
    <s v="IZ10"/>
    <s v="Cra 48#48 Sur-75 (Juan Neustadtel)"/>
    <s v="09:26:41"/>
    <s v="5405380"/>
    <s v=""/>
    <s v="000"/>
    <s v="000"/>
    <s v="000"/>
    <s v=""/>
    <s v=""/>
    <s v=""/>
    <s v=""/>
    <s v=""/>
    <s v=""/>
    <s v=""/>
    <s v="H"/>
    <s v="IZ10"/>
    <s v="20183406"/>
    <d v="2023-03-28T00:00:00"/>
    <d v="2023-03-28T00:00:00"/>
    <d v="2023-03-28T00:00:00"/>
    <m/>
    <d v="2023-03-28T00:00:00"/>
    <m/>
    <m/>
    <d v="2023-03-28T00:00:00"/>
    <m/>
    <d v="2023-03-28T00:00:00"/>
    <d v="2023-03-28T00:00:00"/>
    <n v="0"/>
  </r>
  <r>
    <s v="IZ10"/>
    <s v="ZA"/>
    <s v="1202431165"/>
    <s v="CADENA"/>
    <x v="34"/>
    <x v="91"/>
    <s v="CADENA DESCARRILADA"/>
    <s v="CADENA"/>
    <s v="DESCARRILADA"/>
    <m/>
    <m/>
    <m/>
    <m/>
    <m/>
    <m/>
    <m/>
    <x v="3"/>
    <s v="100"/>
    <s v="COORMTTO"/>
    <s v="DUPL"/>
    <s v="MECE"/>
    <s v="IZHAGIRALDO"/>
    <s v="IZHAGIRALDO"/>
    <s v="IZ10-LSA1-EMP"/>
    <s v="A"/>
    <s v=""/>
    <s v=""/>
    <s v=""/>
    <s v=""/>
    <s v="EXIZACMERINO"/>
    <s v="17:51:11"/>
    <s v="505002491"/>
    <s v="0"/>
    <s v=""/>
    <s v=""/>
    <s v=""/>
    <s v="IZ10"/>
    <s v="Z3"/>
    <s v=""/>
    <s v="00:00:00"/>
    <s v="12:00:14"/>
    <s v=""/>
    <s v=""/>
    <s v=""/>
    <s v=""/>
    <s v="12:00:14"/>
    <s v=""/>
    <s v=""/>
    <s v="AAIZ"/>
    <s v=""/>
    <s v=""/>
    <s v="CO"/>
    <s v=""/>
    <s v="PRODUCTIVOS"/>
    <s v="13:53:01"/>
    <s v=""/>
    <s v="000020791231"/>
    <s v="X"/>
    <s v=""/>
    <s v="IZ10"/>
    <s v=""/>
    <s v="000000"/>
    <s v="GNCH"/>
    <s v="10720065"/>
    <s v=""/>
    <s v=""/>
    <s v=""/>
    <s v="00:00:00"/>
    <s v=""/>
    <s v=""/>
    <s v="X"/>
    <s v=""/>
    <s v="13:51:14"/>
    <s v=""/>
    <s v="QM001202431165"/>
    <s v=""/>
    <s v=""/>
    <s v=""/>
    <s v=""/>
    <s v=""/>
    <s v="EMPAQUE"/>
    <s v=""/>
    <s v=""/>
    <s v=""/>
    <s v=""/>
    <s v="17:51:09"/>
    <s v="MNC525A"/>
    <s v=""/>
    <s v=""/>
    <s v=""/>
    <s v=""/>
    <s v="IZ10"/>
    <s v=""/>
    <s v="13:51:14"/>
    <s v=""/>
    <s v=""/>
    <s v="000"/>
    <s v="000"/>
    <s v="000"/>
    <s v=""/>
    <s v=""/>
    <s v=""/>
    <s v=""/>
    <s v=""/>
    <s v=""/>
    <s v=""/>
    <s v="H"/>
    <s v="IZ10"/>
    <s v="EMPA00039"/>
    <d v="2023-03-28T00:00:00"/>
    <d v="2023-03-28T00:00:00"/>
    <d v="2023-03-28T00:00:00"/>
    <m/>
    <d v="2023-03-28T00:00:00"/>
    <m/>
    <m/>
    <d v="2023-03-28T00:00:00"/>
    <m/>
    <d v="2023-03-28T00:00:00"/>
    <d v="2023-03-28T00:00:00"/>
    <n v="0"/>
  </r>
  <r>
    <s v="IZ10"/>
    <s v="ZA"/>
    <s v="1202431175"/>
    <s v="CADENA"/>
    <x v="34"/>
    <x v="91"/>
    <s v="CADENA DESCARRILADA"/>
    <s v="DESCARRILAMIENTO"/>
    <s v="CADENA"/>
    <s v="NT"/>
    <m/>
    <m/>
    <m/>
    <m/>
    <m/>
    <m/>
    <x v="3"/>
    <s v="100"/>
    <s v="COORTU01"/>
    <s v="OK"/>
    <s v="MECE MERE ORAS"/>
    <s v="IZNARENAS"/>
    <s v="IZNARENAS"/>
    <s v="IZ10-LSA1-EMP"/>
    <s v="A"/>
    <s v=""/>
    <s v=""/>
    <s v="106290629"/>
    <s v=""/>
    <s v="IZLMORTIZ"/>
    <s v="09:29:27"/>
    <s v="505002491"/>
    <s v="0"/>
    <s v=""/>
    <s v=""/>
    <s v=""/>
    <s v="IZ10"/>
    <s v="Z3"/>
    <s v=""/>
    <s v="12:30:00"/>
    <s v="12:00:00"/>
    <s v=""/>
    <s v=""/>
    <s v=""/>
    <s v=""/>
    <s v="12:00:00"/>
    <s v=""/>
    <s v=""/>
    <s v="AAIZ"/>
    <s v=""/>
    <s v=""/>
    <s v="CO"/>
    <s v=""/>
    <s v="PRODUCTIVOS"/>
    <s v="14:01:00"/>
    <s v=""/>
    <s v="000020791253"/>
    <s v="X"/>
    <s v=""/>
    <s v="IZ10"/>
    <s v=""/>
    <s v="000000"/>
    <s v="GNCH"/>
    <s v="10720065"/>
    <s v=""/>
    <s v=""/>
    <s v=""/>
    <s v="00:00:00"/>
    <s v=""/>
    <s v=""/>
    <s v="X"/>
    <s v=""/>
    <s v="13:58:43"/>
    <s v=""/>
    <s v="QM001202431175"/>
    <s v=""/>
    <s v=""/>
    <s v=""/>
    <s v=""/>
    <s v=""/>
    <s v="EMPAQUE"/>
    <s v=""/>
    <s v=""/>
    <s v=""/>
    <s v=""/>
    <s v="09:29:26"/>
    <s v="MNC525A"/>
    <s v=""/>
    <s v=""/>
    <s v=""/>
    <s v=""/>
    <s v="IZ10"/>
    <s v=""/>
    <s v="13:58:43"/>
    <s v=""/>
    <s v=""/>
    <s v="000"/>
    <s v="000"/>
    <s v="000"/>
    <s v=""/>
    <s v=""/>
    <s v=""/>
    <s v=""/>
    <s v=""/>
    <s v=""/>
    <s v=""/>
    <s v="H"/>
    <s v="IZ10"/>
    <s v="EMPA00039"/>
    <d v="2023-03-28T00:00:00"/>
    <d v="2023-03-29T00:00:00"/>
    <d v="2023-03-29T00:00:00"/>
    <d v="2023-03-28T00:00:00"/>
    <d v="2023-03-28T00:00:00"/>
    <m/>
    <m/>
    <d v="2023-03-28T00:00:00"/>
    <m/>
    <d v="2023-03-28T00:00:00"/>
    <d v="2023-03-28T00:00:00"/>
    <n v="0.5"/>
  </r>
  <r>
    <s v="IZ10"/>
    <s v="ZA"/>
    <s v="1202430654"/>
    <s v="TRANSPORTADOR"/>
    <x v="19"/>
    <x v="97"/>
    <s v="TRANSPORTADOR DESINCRONIZADO"/>
    <s v="NO"/>
    <s v="SINCRONIZA"/>
    <s v="EL"/>
    <s v="TRANSPORTADOR"/>
    <m/>
    <m/>
    <m/>
    <m/>
    <m/>
    <x v="8"/>
    <s v="100"/>
    <s v="COORMTTO"/>
    <s v="OK"/>
    <s v="MECE MERE ORAS"/>
    <s v="IZWJJIMENEZ"/>
    <s v="IZWJJIMENEZ"/>
    <s v="IZ10-LSA1-FOR"/>
    <s v="B"/>
    <s v=""/>
    <s v=""/>
    <s v="106287292"/>
    <s v=""/>
    <s v="IZEMCARVAJAL"/>
    <s v="02:24:27"/>
    <s v="505001267"/>
    <s v="0"/>
    <s v=""/>
    <s v=""/>
    <s v=""/>
    <s v="IZ10"/>
    <s v="Z3"/>
    <s v=""/>
    <s v="00:50:00"/>
    <s v="00:00:00"/>
    <s v=""/>
    <s v=""/>
    <s v=""/>
    <s v=""/>
    <s v="05:16:56"/>
    <s v=""/>
    <s v=""/>
    <s v="AAIZ"/>
    <s v=""/>
    <s v=""/>
    <s v="CO"/>
    <s v=""/>
    <s v="PRODUCTIVOS"/>
    <s v="02:12:30"/>
    <s v=""/>
    <s v="000020785708"/>
    <s v="X"/>
    <s v=""/>
    <s v="IZ10"/>
    <s v=""/>
    <s v="000000"/>
    <s v="GNCH"/>
    <s v="10713765"/>
    <s v=""/>
    <s v=""/>
    <s v=""/>
    <s v="00:00:00"/>
    <s v=""/>
    <s v=""/>
    <s v="X"/>
    <s v=""/>
    <s v="01:50:37"/>
    <s v=""/>
    <s v="QM001202430654"/>
    <s v=""/>
    <s v=""/>
    <s v=""/>
    <s v=""/>
    <s v=""/>
    <s v="FORMADO"/>
    <s v=""/>
    <s v=""/>
    <s v=""/>
    <s v=""/>
    <s v="05:16:57"/>
    <s v="MNC490A"/>
    <s v=""/>
    <s v=""/>
    <s v=""/>
    <s v=""/>
    <s v="IZ10"/>
    <s v=""/>
    <s v="01:50:37"/>
    <s v=""/>
    <s v=""/>
    <s v="000"/>
    <s v="000"/>
    <s v="000"/>
    <s v=""/>
    <s v=""/>
    <s v=""/>
    <s v=""/>
    <s v=""/>
    <s v=""/>
    <s v=""/>
    <s v="H"/>
    <s v="IZ10"/>
    <s v="FORM00001"/>
    <d v="2023-03-28T00:00:00"/>
    <d v="2023-03-28T00:00:00"/>
    <d v="2023-03-30T00:00:00"/>
    <d v="2023-03-28T00:00:00"/>
    <d v="2023-03-28T00:00:00"/>
    <m/>
    <m/>
    <d v="2023-03-28T00:00:00"/>
    <m/>
    <d v="2023-03-28T00:00:00"/>
    <d v="2023-03-28T00:00:00"/>
    <n v="0.83"/>
  </r>
  <r>
    <s v="IZ10"/>
    <s v="ZA"/>
    <s v="1202436598"/>
    <s v="MÓDULO"/>
    <x v="33"/>
    <x v="98"/>
    <s v="MÓDULO BLOQUEADA"/>
    <s v="BLOQUEO"/>
    <s v="DEL"/>
    <s v="MODULO"/>
    <m/>
    <m/>
    <m/>
    <m/>
    <m/>
    <m/>
    <x v="2"/>
    <s v="100"/>
    <s v="COORMTTO"/>
    <s v="OK"/>
    <s v="MECE MERE ORAS"/>
    <s v="IZWJJIMENEZ"/>
    <s v="IZWJJIMENEZ"/>
    <s v="IZ10-LSC1-EMB"/>
    <s v="B"/>
    <s v=""/>
    <s v=""/>
    <s v="106309965"/>
    <s v=""/>
    <s v="IZEMCARVAJAL"/>
    <s v="03:53:41"/>
    <s v="505003051"/>
    <s v="0"/>
    <s v=""/>
    <s v=""/>
    <s v=""/>
    <s v="IZ10"/>
    <s v="Z3"/>
    <s v=""/>
    <s v="23:00:00"/>
    <s v="22:32:00"/>
    <s v=""/>
    <s v=""/>
    <s v=""/>
    <s v=""/>
    <s v="18:07:24"/>
    <s v=""/>
    <s v=""/>
    <s v="AAIZ"/>
    <s v=""/>
    <s v=""/>
    <s v="CO"/>
    <s v=""/>
    <s v="PRODUCTIVOS"/>
    <s v="00:19:50"/>
    <s v=""/>
    <s v="000020855136"/>
    <s v="X"/>
    <s v=""/>
    <s v="IZ10"/>
    <s v=""/>
    <s v="000000"/>
    <s v="GNCH"/>
    <s v="10724165"/>
    <s v=""/>
    <s v=""/>
    <s v=""/>
    <s v="00:00:00"/>
    <s v=""/>
    <s v=""/>
    <s v="X"/>
    <s v=""/>
    <s v="00:18:33"/>
    <s v="PROPASOL S.A.S"/>
    <s v="QM001202436598"/>
    <s v=""/>
    <s v=""/>
    <s v=""/>
    <s v=""/>
    <s v=""/>
    <s v="EMBUTIDO SALCHICHON"/>
    <s v=""/>
    <s v=""/>
    <s v=""/>
    <s v=""/>
    <s v="18:07:26"/>
    <s v="MNC540A"/>
    <s v=""/>
    <s v=""/>
    <s v=""/>
    <s v=""/>
    <s v="IZ10"/>
    <s v="Tv. 93 #53-32, Bogotá"/>
    <s v="00:18:33"/>
    <s v="(1)3004621"/>
    <s v=""/>
    <s v="000"/>
    <s v="000"/>
    <s v="000"/>
    <s v=""/>
    <s v=""/>
    <s v=""/>
    <s v=""/>
    <s v=""/>
    <s v=""/>
    <s v=""/>
    <s v="H"/>
    <s v="IZ10"/>
    <s v="20388176"/>
    <d v="2023-04-11T00:00:00"/>
    <d v="2023-04-11T00:00:00"/>
    <d v="2023-04-17T00:00:00"/>
    <d v="2023-04-10T00:00:00"/>
    <d v="2023-04-11T00:00:00"/>
    <m/>
    <m/>
    <d v="2023-04-11T00:00:00"/>
    <m/>
    <d v="2023-04-11T00:00:00"/>
    <d v="2023-04-10T00:00:00"/>
    <n v="0.47"/>
  </r>
  <r>
    <s v="IZ10"/>
    <s v="ZA"/>
    <s v="1202437489"/>
    <s v="SENSOR DE GUARDA DE FORMADO"/>
    <x v="26"/>
    <x v="99"/>
    <s v="SENSOR DE GUARDA DE FORMADO DESCALIBRADO"/>
    <s v="SENSOR"/>
    <s v="DE"/>
    <s v="GUARDA"/>
    <s v="FORMADO"/>
    <s v="SIN"/>
    <s v="SEÑAL"/>
    <m/>
    <m/>
    <m/>
    <x v="4"/>
    <s v="100"/>
    <s v="ELECTINT"/>
    <s v="OK"/>
    <s v="MECE MERE ORAS"/>
    <s v="IZJJCORREA"/>
    <s v="IZJJCORREA"/>
    <s v="IZ10-LJA1-EMP-EMP2"/>
    <s v="B"/>
    <s v=""/>
    <s v=""/>
    <s v="106313263"/>
    <s v=""/>
    <s v="IZCAPIEDRAHI"/>
    <s v="14:41:15"/>
    <s v="505002465"/>
    <s v="0"/>
    <s v=""/>
    <s v=""/>
    <s v=""/>
    <s v="IZ10"/>
    <s v="Z3"/>
    <s v=""/>
    <s v="07:00:00"/>
    <s v="06:00:00"/>
    <s v=""/>
    <s v=""/>
    <s v=""/>
    <s v=""/>
    <s v="06:00:00"/>
    <s v=""/>
    <s v=""/>
    <s v="AAIZ"/>
    <s v=""/>
    <s v=""/>
    <s v="CO"/>
    <s v=""/>
    <s v="PRODUCTIVOS"/>
    <s v="10:34:28"/>
    <s v=""/>
    <s v="000020864436"/>
    <s v="X"/>
    <s v=""/>
    <s v="IZ10"/>
    <s v=""/>
    <s v="000000"/>
    <s v="GNCH"/>
    <s v="10723465"/>
    <s v=""/>
    <s v=""/>
    <s v=""/>
    <s v="00:00:00"/>
    <s v=""/>
    <s v=""/>
    <s v="X"/>
    <s v=""/>
    <s v="10:33:18"/>
    <s v="Juan Nustadtel"/>
    <s v="QM001202437489"/>
    <s v=""/>
    <s v=""/>
    <s v=""/>
    <s v=""/>
    <s v=""/>
    <s v="EMPAQUE RIGIDO"/>
    <s v="ENVIGADO"/>
    <s v=""/>
    <s v=""/>
    <s v=""/>
    <s v="14:41:14"/>
    <s v="MNC550A"/>
    <s v=""/>
    <s v=""/>
    <s v=""/>
    <s v=""/>
    <s v="IZ10"/>
    <s v="Cra 48#48 Sur-75 (Juan Neustadtel)"/>
    <s v="10:33:18"/>
    <s v="5405380"/>
    <s v=""/>
    <s v="000"/>
    <s v="000"/>
    <s v="000"/>
    <s v=""/>
    <s v=""/>
    <s v=""/>
    <s v=""/>
    <s v=""/>
    <s v=""/>
    <s v=""/>
    <s v="H"/>
    <s v="IZ10"/>
    <s v="20183406"/>
    <d v="2023-04-12T00:00:00"/>
    <d v="2023-05-26T00:00:00"/>
    <d v="2023-05-26T00:00:00"/>
    <d v="2023-04-12T00:00:00"/>
    <d v="2023-04-12T00:00:00"/>
    <m/>
    <m/>
    <d v="2023-04-12T00:00:00"/>
    <m/>
    <d v="2023-04-12T00:00:00"/>
    <d v="2023-04-12T00:00:00"/>
    <n v="1"/>
  </r>
  <r>
    <s v="IZ10"/>
    <s v="ZA"/>
    <s v="1202438500"/>
    <s v="PUNZONES LATERALES"/>
    <x v="21"/>
    <x v="100"/>
    <s v="PUNZONES LATERALES PEGADO"/>
    <s v="PEGA"/>
    <s v="MECANICA"/>
    <s v="DE"/>
    <s v="PUNZONES"/>
    <s v="LATERALES"/>
    <m/>
    <m/>
    <m/>
    <m/>
    <x v="4"/>
    <s v="100"/>
    <s v="COORMTTO"/>
    <s v="OK"/>
    <s v="MECE MERE ORAS"/>
    <s v="EXIZACMERINO"/>
    <s v="EXIZACMERINO"/>
    <s v="IZ10-LJA1-EMP-EMP2"/>
    <s v="B"/>
    <s v=""/>
    <s v=""/>
    <s v="106315632"/>
    <s v=""/>
    <s v="IZCAPIEDRAHI"/>
    <s v="14:44:32"/>
    <s v="505002465"/>
    <s v="0"/>
    <s v=""/>
    <s v=""/>
    <s v=""/>
    <s v="IZ10"/>
    <s v="Z3"/>
    <s v=""/>
    <s v="17:30:00"/>
    <s v="14:30:00"/>
    <s v=""/>
    <s v=""/>
    <s v=""/>
    <s v=""/>
    <s v="14:30:00"/>
    <s v=""/>
    <s v=""/>
    <s v="AAIZ"/>
    <s v=""/>
    <s v=""/>
    <s v="CO"/>
    <s v=""/>
    <s v="PRODUCTIVOS"/>
    <s v="21:32:07"/>
    <s v=""/>
    <s v="000020872930"/>
    <s v="X"/>
    <s v=""/>
    <s v="IZ10"/>
    <s v=""/>
    <s v="000000"/>
    <s v="GNCH"/>
    <s v="10723465"/>
    <s v=""/>
    <s v=""/>
    <s v=""/>
    <s v="00:00:00"/>
    <s v=""/>
    <s v=""/>
    <s v="X"/>
    <s v=""/>
    <s v="21:24:13"/>
    <s v="Juan Nustadtel"/>
    <s v="QM001202438500"/>
    <s v=""/>
    <s v=""/>
    <s v=""/>
    <s v=""/>
    <s v=""/>
    <s v="EMPAQUE RIGIDO"/>
    <s v="ENVIGADO"/>
    <s v=""/>
    <s v=""/>
    <s v=""/>
    <s v="14:44:32"/>
    <s v="MNC550A"/>
    <s v=""/>
    <s v=""/>
    <s v=""/>
    <s v=""/>
    <s v="IZ10"/>
    <s v="Cra 48#48 Sur-75 (Juan Neustadtel)"/>
    <s v="21:24:13"/>
    <s v="5405380"/>
    <s v=""/>
    <s v="000"/>
    <s v="000"/>
    <s v="000"/>
    <s v=""/>
    <s v=""/>
    <s v=""/>
    <s v=""/>
    <s v=""/>
    <s v=""/>
    <s v=""/>
    <s v="H"/>
    <s v="IZ10"/>
    <s v="20183406"/>
    <d v="2023-04-13T00:00:00"/>
    <d v="2023-05-26T00:00:00"/>
    <d v="2023-05-26T00:00:00"/>
    <d v="2023-04-12T00:00:00"/>
    <d v="2023-04-12T00:00:00"/>
    <m/>
    <m/>
    <d v="2023-04-13T00:00:00"/>
    <m/>
    <d v="2023-04-13T00:00:00"/>
    <d v="2023-04-12T00:00:00"/>
    <n v="3"/>
  </r>
  <r>
    <s v="IZ10"/>
    <s v="ZA"/>
    <s v="1202436464"/>
    <s v="SERVOMOTOR"/>
    <x v="40"/>
    <x v="101"/>
    <s v="SERVOMOTOR RECALENTADO"/>
    <s v="RECALENTAMIENTO"/>
    <s v="SERVOMOTOR"/>
    <m/>
    <m/>
    <m/>
    <m/>
    <m/>
    <m/>
    <m/>
    <x v="9"/>
    <s v="100"/>
    <s v="COORMTTO"/>
    <s v="OK"/>
    <s v="MECE MERE ORAS"/>
    <s v="IZLGRESTREPO"/>
    <s v="IZLGRESTREPO"/>
    <s v="IZ10-LSA1-FOR"/>
    <s v="B"/>
    <s v=""/>
    <s v=""/>
    <s v="106309038"/>
    <s v=""/>
    <s v="EXIZACMERINO"/>
    <s v="21:41:49"/>
    <s v=""/>
    <s v=""/>
    <s v=""/>
    <s v=""/>
    <s v=""/>
    <s v="IZ10"/>
    <s v="Z3"/>
    <s v=""/>
    <s v="20:30:00"/>
    <s v="19:00:00"/>
    <s v=""/>
    <s v=""/>
    <s v=""/>
    <s v=""/>
    <s v="21:41:46"/>
    <s v=""/>
    <s v=""/>
    <s v="AAIZ"/>
    <s v=""/>
    <s v=""/>
    <s v="CO"/>
    <s v=""/>
    <s v="PRODUCTIVOS"/>
    <s v="18:54:09"/>
    <s v=""/>
    <s v="000020854898"/>
    <s v="X"/>
    <s v=""/>
    <s v="IZ10"/>
    <s v=""/>
    <s v="000000"/>
    <s v="GNCH"/>
    <s v="10713765"/>
    <s v=""/>
    <s v=""/>
    <s v=""/>
    <s v="00:00:00"/>
    <s v=""/>
    <s v=""/>
    <s v="X"/>
    <s v=""/>
    <s v="18:52:27"/>
    <s v="Juan Neustadtel"/>
    <s v="QM001202436464"/>
    <s v=""/>
    <s v=""/>
    <s v=""/>
    <s v=""/>
    <s v=""/>
    <s v="FORMADO"/>
    <s v=""/>
    <s v=""/>
    <s v=""/>
    <s v=""/>
    <s v="21:41:49"/>
    <s v="MNC490A"/>
    <s v=""/>
    <s v=""/>
    <s v=""/>
    <s v=""/>
    <s v="IZ10"/>
    <s v="Cra 48#48 Sur--75, Envigado"/>
    <s v="18:52:27"/>
    <s v="5405380 108"/>
    <s v=""/>
    <s v="000"/>
    <s v="000"/>
    <s v="000"/>
    <s v=""/>
    <s v=""/>
    <s v=""/>
    <s v=""/>
    <s v=""/>
    <s v=""/>
    <s v=""/>
    <s v="H"/>
    <s v="IZ10"/>
    <s v="20425542"/>
    <d v="2023-04-10T00:00:00"/>
    <d v="2023-04-14T00:00:00"/>
    <d v="2023-04-14T00:00:00"/>
    <d v="2023-04-10T00:00:00"/>
    <d v="2023-04-14T00:00:00"/>
    <m/>
    <m/>
    <d v="2023-04-10T00:00:00"/>
    <m/>
    <d v="2023-04-10T00:00:00"/>
    <d v="2023-04-10T00:00:00"/>
    <n v="1.5"/>
  </r>
  <r>
    <s v="IZ10"/>
    <s v="ZA"/>
    <s v="1202441979"/>
    <s v="SENSOR DE GUARDA DE TAPA SUPERIOR"/>
    <x v="26"/>
    <x v="102"/>
    <s v="SENSOR DE GUARDA DE TAPA SUPERIOR DESCALIBRADO"/>
    <s v="SENSOR"/>
    <s v="GUARDA"/>
    <s v="TAPA"/>
    <s v="SUP"/>
    <s v="NO"/>
    <s v="HACE"/>
    <s v="CONTACTO"/>
    <m/>
    <m/>
    <x v="4"/>
    <s v="100"/>
    <s v="ELECTINT"/>
    <s v="OK"/>
    <s v="MECE MERE ORAS"/>
    <s v="IZJJCORREA"/>
    <s v="IZEDCORDOBA"/>
    <s v="IZ10-LJA1-EMP-EMP2"/>
    <s v="B"/>
    <s v=""/>
    <s v=""/>
    <s v="106337977"/>
    <s v=""/>
    <s v="IZCAPIEDRAHI"/>
    <s v="14:46:45"/>
    <s v="505002465"/>
    <s v="0"/>
    <s v=""/>
    <s v=""/>
    <s v=""/>
    <s v="IZ10"/>
    <s v="Z3"/>
    <s v=""/>
    <s v="09:15:00"/>
    <s v="06:50:00"/>
    <s v=""/>
    <s v=""/>
    <s v=""/>
    <s v=""/>
    <s v="06:50:00"/>
    <s v=""/>
    <s v=""/>
    <s v="AAIZ"/>
    <s v=""/>
    <s v=""/>
    <s v="CO"/>
    <s v=""/>
    <s v="PRODUCTIVOS"/>
    <s v="08:50:41"/>
    <s v=""/>
    <s v="000020920808"/>
    <s v="X"/>
    <s v=""/>
    <s v="IZ10"/>
    <s v=""/>
    <s v="000000"/>
    <s v="GNCH"/>
    <s v="10723465"/>
    <s v=""/>
    <s v=""/>
    <s v=""/>
    <s v="00:00:00"/>
    <s v=""/>
    <s v=""/>
    <s v="X"/>
    <s v=""/>
    <s v="08:14:03"/>
    <s v="Juan Nustadtel"/>
    <s v="QM001202441979"/>
    <s v=""/>
    <s v=""/>
    <s v=""/>
    <s v=""/>
    <s v=""/>
    <s v="EMPAQUE RIGIDO"/>
    <s v="ENVIGADO"/>
    <s v=""/>
    <s v=""/>
    <s v=""/>
    <s v="14:46:45"/>
    <s v="MNC550A"/>
    <s v=""/>
    <s v=""/>
    <s v=""/>
    <s v=""/>
    <s v="IZ10"/>
    <s v="Cra 48#48 Sur-75 (Juan Neustadtel)"/>
    <s v="08:14:03"/>
    <s v="5405380"/>
    <s v=""/>
    <s v="000"/>
    <s v="000"/>
    <s v="000"/>
    <s v=""/>
    <s v=""/>
    <s v=""/>
    <s v=""/>
    <s v=""/>
    <s v=""/>
    <s v=""/>
    <s v="H"/>
    <s v="IZ10"/>
    <s v="20183406"/>
    <d v="2023-04-26T00:00:00"/>
    <d v="2023-05-26T00:00:00"/>
    <d v="2023-05-26T00:00:00"/>
    <d v="2023-04-26T00:00:00"/>
    <d v="2023-04-26T00:00:00"/>
    <m/>
    <m/>
    <d v="2023-04-26T00:00:00"/>
    <m/>
    <d v="2023-04-26T00:00:00"/>
    <d v="2023-04-26T00:00:00"/>
    <n v="2.42"/>
  </r>
  <r>
    <s v="IZ10"/>
    <s v="ZA"/>
    <s v="1202444748"/>
    <s v="CADENA DE TRANSPORTADOR"/>
    <x v="5"/>
    <x v="25"/>
    <s v="CADENA DE TRANSPORTADOR FRACTURADA"/>
    <s v="REVIENTE"/>
    <s v="CADENA"/>
    <s v="TRANSPORTADORA"/>
    <m/>
    <m/>
    <m/>
    <m/>
    <m/>
    <m/>
    <x v="5"/>
    <s v="100"/>
    <s v="MECANINT"/>
    <s v="OK"/>
    <s v="MECE MERE ORAS"/>
    <s v="IZHAURAN"/>
    <s v="IZEDCORDOBA"/>
    <s v="IZ10-LSA1-FOR"/>
    <s v="B"/>
    <s v=""/>
    <s v=""/>
    <s v="106354113"/>
    <s v=""/>
    <s v="IZCAPIEDRAHI"/>
    <s v="16:13:04"/>
    <s v="505003047"/>
    <s v="0"/>
    <s v=""/>
    <s v=""/>
    <s v=""/>
    <s v="IZ10"/>
    <s v="Z3"/>
    <s v=""/>
    <s v="12:00:00"/>
    <s v="11:00:00"/>
    <s v=""/>
    <s v=""/>
    <s v=""/>
    <s v=""/>
    <s v="16:13:02"/>
    <s v=""/>
    <s v=""/>
    <s v="AAIZ"/>
    <s v=""/>
    <s v=""/>
    <s v="CO"/>
    <s v=""/>
    <s v="PRODUCTIVOS"/>
    <s v="11:23:34"/>
    <s v=""/>
    <s v="000020969146"/>
    <s v="X"/>
    <s v=""/>
    <s v="IZ10"/>
    <s v=""/>
    <s v="000000"/>
    <s v="GNCH"/>
    <s v="10713765"/>
    <s v=""/>
    <s v=""/>
    <s v=""/>
    <s v="00:00:00"/>
    <s v=""/>
    <s v=""/>
    <s v="X"/>
    <s v=""/>
    <s v="11:22:22"/>
    <s v="Juan Neustadtel"/>
    <s v="QM001202444748"/>
    <s v=""/>
    <s v=""/>
    <s v=""/>
    <s v=""/>
    <s v=""/>
    <s v="FORMADO"/>
    <s v=""/>
    <s v=""/>
    <s v=""/>
    <s v=""/>
    <s v="16:13:04"/>
    <s v="MNC490A"/>
    <s v=""/>
    <s v=""/>
    <s v=""/>
    <s v=""/>
    <s v="IZ10"/>
    <s v="Cra 48#48 Sur--75, Envigado"/>
    <s v="11:22:22"/>
    <s v="5405380 108"/>
    <s v=""/>
    <s v="000"/>
    <s v="000"/>
    <s v="000"/>
    <s v=""/>
    <s v=""/>
    <s v=""/>
    <s v=""/>
    <s v=""/>
    <s v=""/>
    <s v=""/>
    <s v="H"/>
    <s v="IZ10"/>
    <s v="20388054"/>
    <d v="2023-05-06T00:00:00"/>
    <d v="2023-05-06T00:00:00"/>
    <d v="2023-05-06T00:00:00"/>
    <d v="2023-05-06T00:00:00"/>
    <d v="2023-05-06T00:00:00"/>
    <m/>
    <m/>
    <d v="2023-05-06T00:00:00"/>
    <m/>
    <d v="2023-05-06T00:00:00"/>
    <d v="2023-05-06T00:00:00"/>
    <n v="1"/>
  </r>
  <r>
    <s v="IZ10"/>
    <s v="ZA"/>
    <s v="1202444913"/>
    <s v="FRENO DE BRAZO"/>
    <x v="41"/>
    <x v="103"/>
    <s v="FRENO DE BRAZO DETERIORADO"/>
    <s v="DETERIORO"/>
    <s v="DE"/>
    <s v="FRENO"/>
    <s v="BRAZO"/>
    <m/>
    <m/>
    <m/>
    <m/>
    <m/>
    <x v="4"/>
    <s v="100"/>
    <s v="MECANINT"/>
    <s v="RECH"/>
    <s v="MECE"/>
    <s v="IZEDCORDOBA"/>
    <s v="IZEDCORDOBA"/>
    <s v="IZ10-LJA1-EMP-EMP2"/>
    <s v="B"/>
    <s v=""/>
    <s v=""/>
    <s v=""/>
    <s v=""/>
    <s v="IZCAPIEDRAHI"/>
    <s v="14:50:05"/>
    <s v="505002465"/>
    <s v="0"/>
    <s v=""/>
    <s v=""/>
    <s v=""/>
    <s v="IZ10"/>
    <s v="Z3"/>
    <s v=""/>
    <s v="00:00:00"/>
    <s v="10:00:57"/>
    <s v=""/>
    <s v=""/>
    <s v=""/>
    <s v=""/>
    <s v="10:00:57"/>
    <s v=""/>
    <s v=""/>
    <s v="AAIZ"/>
    <s v=""/>
    <s v=""/>
    <s v="CO"/>
    <s v=""/>
    <s v="PRODUCTIVOS"/>
    <s v="11:07:35"/>
    <s v=""/>
    <s v="000020970953"/>
    <s v="X"/>
    <s v=""/>
    <s v="IZ10"/>
    <s v=""/>
    <s v="000000"/>
    <s v="GNCH"/>
    <s v="10723465"/>
    <s v=""/>
    <s v=""/>
    <s v=""/>
    <s v="00:00:00"/>
    <s v=""/>
    <s v=""/>
    <s v="X"/>
    <s v=""/>
    <s v="11:03:11"/>
    <s v="Juan Nustadtel"/>
    <s v="QM001202444913"/>
    <s v=""/>
    <s v=""/>
    <s v=""/>
    <s v=""/>
    <s v=""/>
    <s v="EMPAQUE RIGIDO"/>
    <s v="ENVIGADO"/>
    <s v=""/>
    <s v=""/>
    <s v=""/>
    <s v="14:50:04"/>
    <s v="MNC550A"/>
    <s v=""/>
    <s v=""/>
    <s v=""/>
    <s v=""/>
    <s v="IZ10"/>
    <s v="Cra 48#48 Sur-75 (Juan Neustadtel)"/>
    <s v="11:03:11"/>
    <s v="5405380"/>
    <s v=""/>
    <s v="000"/>
    <s v="000"/>
    <s v="000"/>
    <s v=""/>
    <s v=""/>
    <s v=""/>
    <s v=""/>
    <s v=""/>
    <s v=""/>
    <s v=""/>
    <s v="H"/>
    <s v="IZ10"/>
    <s v="20183406"/>
    <d v="2023-05-07T00:00:00"/>
    <d v="2023-05-10T00:00:00"/>
    <d v="2023-05-10T00:00:00"/>
    <m/>
    <d v="2023-05-07T00:00:00"/>
    <m/>
    <m/>
    <d v="2023-05-07T00:00:00"/>
    <m/>
    <d v="2023-05-07T00:00:00"/>
    <d v="2023-05-07T00:00:00"/>
    <n v="0"/>
  </r>
  <r>
    <s v="IZ10"/>
    <s v="ZA"/>
    <s v="1202446031"/>
    <s v="BOMBA DOSIFICADORA"/>
    <x v="3"/>
    <x v="104"/>
    <s v="BOMBA DOSIFICADORA FRENADA"/>
    <s v="SE"/>
    <s v="FRENA"/>
    <s v="LA"/>
    <s v="BOMBA"/>
    <s v="DOSIFICADORA"/>
    <m/>
    <m/>
    <m/>
    <m/>
    <x v="6"/>
    <s v="100"/>
    <s v="COORMTTO"/>
    <s v="RECH"/>
    <s v="MECE"/>
    <s v="IZHAGIRALDO"/>
    <s v="IZEDCORDOBA"/>
    <s v="IZ10-LSA1-FOR"/>
    <s v="B"/>
    <s v=""/>
    <s v=""/>
    <s v=""/>
    <s v=""/>
    <s v="EXIZACMERINO"/>
    <s v="16:54:55"/>
    <s v="505001603"/>
    <s v="0"/>
    <s v=""/>
    <s v=""/>
    <s v=""/>
    <s v="IZ10"/>
    <s v="Z3"/>
    <s v=""/>
    <s v="00:00:00"/>
    <s v="20:45:07"/>
    <s v=""/>
    <s v=""/>
    <s v=""/>
    <s v=""/>
    <s v="20:45:07"/>
    <s v=""/>
    <s v=""/>
    <s v="AAIZ"/>
    <s v=""/>
    <s v=""/>
    <s v="CO"/>
    <s v=""/>
    <s v="PRODUCTIVOS"/>
    <s v="20:54:08"/>
    <s v=""/>
    <s v="000020986294"/>
    <s v="X"/>
    <s v=""/>
    <s v="IZ10"/>
    <s v=""/>
    <s v="000000"/>
    <s v="GNCH"/>
    <s v="10713765"/>
    <s v=""/>
    <s v=""/>
    <s v=""/>
    <s v="00:00:00"/>
    <s v=""/>
    <s v=""/>
    <s v="X"/>
    <s v=""/>
    <s v="20:53:07"/>
    <s v=""/>
    <s v="QM001202446031"/>
    <s v=""/>
    <s v=""/>
    <s v=""/>
    <s v=""/>
    <s v=""/>
    <s v="FORMADO"/>
    <s v=""/>
    <s v=""/>
    <s v=""/>
    <s v=""/>
    <s v="16:54:54"/>
    <s v="MNC490A"/>
    <s v=""/>
    <s v=""/>
    <s v=""/>
    <s v=""/>
    <s v="IZ10"/>
    <s v=""/>
    <s v="20:53:07"/>
    <s v=""/>
    <s v=""/>
    <s v="000"/>
    <s v="000"/>
    <s v="000"/>
    <s v=""/>
    <s v=""/>
    <s v=""/>
    <s v=""/>
    <s v=""/>
    <s v=""/>
    <s v=""/>
    <s v="H"/>
    <s v="IZ10"/>
    <s v="FORM00002"/>
    <d v="2023-05-09T00:00:00"/>
    <d v="2023-05-12T00:00:00"/>
    <d v="2023-05-12T00:00:00"/>
    <m/>
    <d v="2023-05-09T00:00:00"/>
    <m/>
    <m/>
    <d v="2023-05-09T00:00:00"/>
    <m/>
    <d v="2023-05-09T00:00:00"/>
    <d v="2023-05-09T00:00:00"/>
    <n v="0"/>
  </r>
  <r>
    <s v="IZ10"/>
    <s v="ZA"/>
    <s v="1202453173"/>
    <s v="GANCHO"/>
    <x v="21"/>
    <x v="105"/>
    <s v="GANCHO PEGADO"/>
    <s v="Pega"/>
    <s v="en"/>
    <s v="el"/>
    <s v="sistema"/>
    <s v="del"/>
    <s v="gancho"/>
    <m/>
    <m/>
    <m/>
    <x v="0"/>
    <s v="100"/>
    <s v="COORTU03"/>
    <s v="OK"/>
    <s v="MECE MERE ORAS"/>
    <s v="IZJIGOMEZ"/>
    <s v="IZJIGOMEZ"/>
    <s v="IZ10-LSC1-EMB"/>
    <s v="B"/>
    <s v=""/>
    <s v=""/>
    <s v="106386329"/>
    <s v=""/>
    <s v="IZEMCARVAJAL"/>
    <s v="02:20:44"/>
    <s v=""/>
    <s v=""/>
    <s v=""/>
    <s v=""/>
    <s v=""/>
    <s v="IZ10"/>
    <s v="Z3"/>
    <s v=""/>
    <s v="05:00:00"/>
    <s v="04:00:00"/>
    <s v=""/>
    <s v=""/>
    <s v=""/>
    <s v=""/>
    <s v="05:48:25"/>
    <s v=""/>
    <s v=""/>
    <s v="AAIZ"/>
    <s v=""/>
    <s v=""/>
    <s v="CO"/>
    <s v=""/>
    <s v="PRODUCTIVOS"/>
    <s v="04:46:54"/>
    <s v=""/>
    <s v="000021070632"/>
    <s v="X"/>
    <s v=""/>
    <s v="IZ10"/>
    <s v=""/>
    <s v="000000"/>
    <s v="GNCH"/>
    <s v="10724165"/>
    <s v=""/>
    <s v=""/>
    <s v=""/>
    <s v="00:00:00"/>
    <s v=""/>
    <s v=""/>
    <s v="X"/>
    <s v=""/>
    <s v="04:44:27"/>
    <s v=""/>
    <s v="QM001202453173"/>
    <s v=""/>
    <s v=""/>
    <s v=""/>
    <s v=""/>
    <s v=""/>
    <s v="EMBUTIDO SALCHICHON"/>
    <s v=""/>
    <s v=""/>
    <s v=""/>
    <s v=""/>
    <s v="05:48:26"/>
    <s v="MNC540A"/>
    <s v=""/>
    <s v=""/>
    <s v=""/>
    <s v=""/>
    <s v="IZ10"/>
    <s v=""/>
    <s v="04:44:27"/>
    <s v=""/>
    <s v=""/>
    <s v="000"/>
    <s v="000"/>
    <s v="000"/>
    <s v=""/>
    <s v=""/>
    <s v=""/>
    <s v=""/>
    <s v=""/>
    <s v=""/>
    <s v=""/>
    <s v="H"/>
    <s v="IZ10"/>
    <s v="GRAP00017"/>
    <d v="2023-05-25T00:00:00"/>
    <d v="2023-05-25T00:00:00"/>
    <d v="2023-05-26T00:00:00"/>
    <d v="2023-05-25T00:00:00"/>
    <d v="2023-05-25T00:00:00"/>
    <m/>
    <m/>
    <d v="2023-05-25T00:00:00"/>
    <m/>
    <d v="2023-05-25T00:00:00"/>
    <d v="2023-05-25T00:00:00"/>
    <n v="1"/>
  </r>
  <r>
    <s v="IZ10"/>
    <s v="ZA"/>
    <s v="1202456533"/>
    <s v="PLANCHA DE SELLADO"/>
    <x v="11"/>
    <x v="13"/>
    <s v="PLANCHA DE SELLADO SIN VACÍO"/>
    <s v="MAL"/>
    <s v="SELLADO"/>
    <m/>
    <m/>
    <m/>
    <m/>
    <m/>
    <m/>
    <m/>
    <x v="7"/>
    <s v="100"/>
    <s v="COORMTTO"/>
    <s v="OK"/>
    <s v="MECE MERE ORAS"/>
    <s v="IZWJJIMENEZ"/>
    <s v="IZWJJIMENEZ"/>
    <s v="IZ10-LSA1-EMP"/>
    <s v="B"/>
    <s v=""/>
    <s v=""/>
    <s v="106401100"/>
    <s v=""/>
    <s v="IZEMCARVAJAL"/>
    <s v="02:11:13"/>
    <s v="505001342"/>
    <s v="0"/>
    <s v=""/>
    <s v=""/>
    <s v=""/>
    <s v="IZ10"/>
    <s v="Z3"/>
    <s v=""/>
    <s v="04:00:00"/>
    <s v="03:00:00"/>
    <s v=""/>
    <s v=""/>
    <s v=""/>
    <s v=""/>
    <s v="05:30:41"/>
    <s v=""/>
    <s v=""/>
    <s v="AAIZ"/>
    <s v=""/>
    <s v=""/>
    <s v="CO"/>
    <s v=""/>
    <s v="PRODUCTIVOS"/>
    <s v="03:29:58"/>
    <s v=""/>
    <s v="000021110936"/>
    <s v="X"/>
    <s v=""/>
    <s v="IZ10"/>
    <s v=""/>
    <s v="000000"/>
    <s v="GNCH"/>
    <s v="10712765"/>
    <s v=""/>
    <s v=""/>
    <s v=""/>
    <s v="00:00:00"/>
    <s v=""/>
    <s v=""/>
    <s v="X"/>
    <s v=""/>
    <s v="03:28:58"/>
    <s v=""/>
    <s v="QM001202456533"/>
    <s v=""/>
    <s v=""/>
    <s v=""/>
    <s v=""/>
    <s v=""/>
    <s v="EMPAQUE"/>
    <s v=""/>
    <s v=""/>
    <s v=""/>
    <s v=""/>
    <s v="05:30:42"/>
    <s v="MNC525A"/>
    <s v=""/>
    <s v=""/>
    <s v=""/>
    <s v=""/>
    <s v="IZ10"/>
    <s v=""/>
    <s v="03:28:58"/>
    <s v=""/>
    <s v=""/>
    <s v="000"/>
    <s v="000"/>
    <s v="000"/>
    <s v=""/>
    <s v=""/>
    <s v=""/>
    <s v=""/>
    <s v=""/>
    <s v=""/>
    <s v=""/>
    <s v="H"/>
    <s v="IZ10"/>
    <s v="EMPA00005"/>
    <d v="2023-06-01T00:00:00"/>
    <d v="2023-06-01T00:00:00"/>
    <d v="2023-06-03T00:00:00"/>
    <d v="2023-06-01T00:00:00"/>
    <d v="2023-06-01T00:00:00"/>
    <m/>
    <m/>
    <d v="2023-06-01T00:00:00"/>
    <m/>
    <d v="2023-06-01T00:00:00"/>
    <d v="2023-06-01T00:00:00"/>
    <n v="1"/>
  </r>
  <r>
    <s v="IZ10"/>
    <s v="ZA"/>
    <s v="1202457712"/>
    <s v="REDUCTOR"/>
    <x v="42"/>
    <x v="106"/>
    <s v="REDUCTOR FRENADO"/>
    <s v="SE"/>
    <s v="FRENA"/>
    <s v="EL"/>
    <s v="REDUCTOR"/>
    <m/>
    <m/>
    <m/>
    <m/>
    <m/>
    <x v="6"/>
    <s v="100"/>
    <s v="MECANINT"/>
    <s v="OK"/>
    <s v="MECE MERE ORAS"/>
    <s v="IZWJJIMENEZ"/>
    <s v="IZWJJIMENEZ"/>
    <s v="IZ10-LSA1-FOR"/>
    <s v="B"/>
    <s v=""/>
    <s v=""/>
    <s v="106406945"/>
    <s v=""/>
    <s v="IZLMORTIZ"/>
    <s v="13:12:49"/>
    <s v="505001603"/>
    <s v="0"/>
    <s v=""/>
    <s v=""/>
    <s v=""/>
    <s v="IZ10"/>
    <s v="Z3"/>
    <s v=""/>
    <s v="19:00:00"/>
    <s v="05:06:00"/>
    <s v=""/>
    <s v=""/>
    <s v=""/>
    <s v=""/>
    <s v="05:06:00"/>
    <s v=""/>
    <s v=""/>
    <s v="AAIZ"/>
    <s v=""/>
    <s v=""/>
    <s v="CO"/>
    <s v=""/>
    <s v="PRODUCTIVOS"/>
    <s v="05:32:57"/>
    <s v=""/>
    <s v="000021122824"/>
    <s v="X"/>
    <s v=""/>
    <s v="IZ10"/>
    <s v=""/>
    <s v="000000"/>
    <s v="GNCH"/>
    <s v="10713765"/>
    <s v=""/>
    <s v=""/>
    <s v=""/>
    <s v="00:00:00"/>
    <s v=""/>
    <s v=""/>
    <s v="X"/>
    <s v=""/>
    <s v="05:31:12"/>
    <s v=""/>
    <s v="QM001202457712"/>
    <s v=""/>
    <s v=""/>
    <s v=""/>
    <s v=""/>
    <s v=""/>
    <s v="FORMADO"/>
    <s v=""/>
    <s v=""/>
    <s v=""/>
    <s v=""/>
    <s v="13:12:36"/>
    <s v="MNC490A"/>
    <s v=""/>
    <s v=""/>
    <s v=""/>
    <s v=""/>
    <s v="IZ10"/>
    <s v=""/>
    <s v="05:31:12"/>
    <s v=""/>
    <s v=""/>
    <s v="000"/>
    <s v="000"/>
    <s v="000"/>
    <s v=""/>
    <s v=""/>
    <s v=""/>
    <s v=""/>
    <s v=""/>
    <s v=""/>
    <s v=""/>
    <s v="H"/>
    <s v="IZ10"/>
    <s v="FORM00002"/>
    <d v="2023-06-03T00:00:00"/>
    <d v="2023-06-15T00:00:00"/>
    <d v="2023-06-15T00:00:00"/>
    <d v="2023-06-03T00:00:00"/>
    <d v="2023-06-03T00:00:00"/>
    <m/>
    <m/>
    <d v="2023-06-03T00:00:00"/>
    <m/>
    <d v="2023-06-03T00:00:00"/>
    <d v="2023-06-03T00:00:00"/>
    <n v="13.9"/>
  </r>
  <r>
    <s v="IZ10"/>
    <s v="ZA"/>
    <s v="1202460152"/>
    <s v="MOTOR DE BANDA DE SALIDA"/>
    <x v="43"/>
    <x v="107"/>
    <s v="MOTOR DE BANDA DE SALIDA PARADO"/>
    <s v="MOTOR"/>
    <s v="BANDA"/>
    <s v="SALIDA"/>
    <s v="PARADO"/>
    <m/>
    <m/>
    <m/>
    <m/>
    <m/>
    <x v="2"/>
    <s v="100"/>
    <s v="COORMTTO"/>
    <s v="OK"/>
    <s v="MECE MERE ORAS"/>
    <s v="IZEMCARVAJAL"/>
    <s v="IZEMCARVAJAL"/>
    <s v="IZ10-LSC1-EMB"/>
    <s v="B"/>
    <s v=""/>
    <s v=""/>
    <s v="106415846"/>
    <s v=""/>
    <s v="IZEMCARVAJAL"/>
    <s v="02:32:33"/>
    <s v="505003051"/>
    <s v="0"/>
    <s v=""/>
    <s v=""/>
    <s v=""/>
    <s v="IZ10"/>
    <s v="Z3"/>
    <s v=""/>
    <s v="04:15:00"/>
    <s v="02:50:00"/>
    <s v=""/>
    <s v=""/>
    <s v=""/>
    <s v=""/>
    <s v="05:16:59"/>
    <s v=""/>
    <s v=""/>
    <s v="AAIZ"/>
    <s v=""/>
    <s v=""/>
    <s v="CO"/>
    <s v=""/>
    <s v="PRODUCTIVOS"/>
    <s v="03:10:59"/>
    <s v=""/>
    <s v="000021149173"/>
    <s v="X"/>
    <s v=""/>
    <s v="IZ10"/>
    <s v=""/>
    <s v="000000"/>
    <s v="GNCH"/>
    <s v="10724165"/>
    <s v=""/>
    <s v=""/>
    <s v=""/>
    <s v="00:00:00"/>
    <s v=""/>
    <s v=""/>
    <s v="X"/>
    <s v=""/>
    <s v="03:10:07"/>
    <s v="PROPASOL S.A.S"/>
    <s v="QM001202460152"/>
    <s v=""/>
    <s v=""/>
    <s v=""/>
    <s v=""/>
    <s v=""/>
    <s v="EMBUTIDO SALCHICHON"/>
    <s v=""/>
    <s v=""/>
    <s v=""/>
    <s v=""/>
    <s v="05:17:00"/>
    <s v="MNC540A"/>
    <s v=""/>
    <s v=""/>
    <s v=""/>
    <s v=""/>
    <s v="IZ10"/>
    <s v="Tv. 93 #53-32, Bogotá"/>
    <s v="03:10:07"/>
    <s v="(1)3004621"/>
    <s v=""/>
    <s v="000"/>
    <s v="000"/>
    <s v="000"/>
    <s v=""/>
    <s v=""/>
    <s v=""/>
    <s v=""/>
    <s v=""/>
    <s v=""/>
    <s v=""/>
    <s v="H"/>
    <s v="IZ10"/>
    <s v="20388176"/>
    <d v="2023-06-08T00:00:00"/>
    <d v="2023-06-08T00:00:00"/>
    <d v="2023-06-09T00:00:00"/>
    <d v="2023-06-08T00:00:00"/>
    <d v="2023-06-08T00:00:00"/>
    <m/>
    <m/>
    <d v="2023-06-08T00:00:00"/>
    <m/>
    <d v="2023-06-08T00:00:00"/>
    <d v="2023-06-08T00:00:00"/>
    <n v="1.42"/>
  </r>
  <r>
    <s v="IZ10"/>
    <s v="ZA"/>
    <s v="1202460561"/>
    <s v="TIJERA"/>
    <x v="44"/>
    <x v="108"/>
    <s v="TIJERA DESCALIBRADA"/>
    <s v="TIJERA"/>
    <s v="DEL"/>
    <s v="EQUIPO"/>
    <s v="PICA"/>
    <s v="LA"/>
    <s v="BARRA"/>
    <m/>
    <m/>
    <m/>
    <x v="2"/>
    <s v="100"/>
    <s v="COORMTTO"/>
    <s v="OK"/>
    <s v="MECE MERE ORAS"/>
    <s v="IZLGRESTREPO"/>
    <s v="IZLGRESTREPO"/>
    <s v="IZ10-LSC1-EMB"/>
    <s v="B"/>
    <s v=""/>
    <s v=""/>
    <s v="106416894"/>
    <s v=""/>
    <s v="IZEMCARVAJAL"/>
    <s v="02:28:45"/>
    <s v="505003051"/>
    <s v="0"/>
    <s v=""/>
    <s v=""/>
    <s v=""/>
    <s v="IZ10"/>
    <s v="Z3"/>
    <s v=""/>
    <s v="05:00:00"/>
    <s v="13:50:44"/>
    <s v=""/>
    <s v=""/>
    <s v=""/>
    <s v=""/>
    <s v="02:28:43"/>
    <s v=""/>
    <s v=""/>
    <s v="AAIZ"/>
    <s v=""/>
    <s v=""/>
    <s v="CO"/>
    <s v=""/>
    <s v="PRODUCTIVOS"/>
    <s v="14:47:07"/>
    <s v=""/>
    <s v="000021152752"/>
    <s v="X"/>
    <s v=""/>
    <s v="IZ10"/>
    <s v=""/>
    <s v="000000"/>
    <s v="GNCH"/>
    <s v="10724165"/>
    <s v=""/>
    <s v=""/>
    <s v=""/>
    <s v="00:00:00"/>
    <s v=""/>
    <s v=""/>
    <s v="X"/>
    <s v=""/>
    <s v="14:45:44"/>
    <s v="PROPASOL S.A.S"/>
    <s v="QM001202460561"/>
    <s v=""/>
    <s v=""/>
    <s v=""/>
    <s v=""/>
    <s v=""/>
    <s v="EMBUTIDO SALCHICHON"/>
    <s v=""/>
    <s v=""/>
    <s v=""/>
    <s v=""/>
    <s v="02:28:45"/>
    <s v="MNC540A"/>
    <s v=""/>
    <s v=""/>
    <s v=""/>
    <s v=""/>
    <s v="IZ10"/>
    <s v="Tv. 93 #53-32, Bogotá"/>
    <s v="14:45:44"/>
    <s v="(1)3004621"/>
    <s v=""/>
    <s v="000"/>
    <s v="000"/>
    <s v="000"/>
    <s v=""/>
    <s v=""/>
    <s v=""/>
    <s v=""/>
    <s v=""/>
    <s v=""/>
    <s v=""/>
    <s v="H"/>
    <s v="IZ10"/>
    <s v="20388176"/>
    <d v="2023-06-08T00:00:00"/>
    <d v="2023-06-13T00:00:00"/>
    <d v="2023-06-13T00:00:00"/>
    <d v="2023-06-09T00:00:00"/>
    <d v="2023-06-13T00:00:00"/>
    <m/>
    <m/>
    <d v="2023-06-08T00:00:00"/>
    <m/>
    <d v="2023-06-08T00:00:00"/>
    <d v="2023-06-08T00:00:00"/>
    <n v="15.15"/>
  </r>
  <r>
    <s v="IZ10"/>
    <s v="ZA"/>
    <s v="1202460564"/>
    <s v="GANCHO"/>
    <x v="2"/>
    <x v="49"/>
    <s v="GANCHO DESAJUSTADO"/>
    <s v="GANCHO"/>
    <s v="MAL"/>
    <s v="POSICIONADO"/>
    <s v="FISURA"/>
    <s v="BARRA"/>
    <m/>
    <m/>
    <m/>
    <m/>
    <x v="0"/>
    <s v="100"/>
    <s v="COORMTTO"/>
    <s v="OK"/>
    <s v="MECE MERE ORAS"/>
    <s v="IZLGRESTREPO"/>
    <s v="IZLGRESTREPO"/>
    <s v="IZ10-LSC1-EMB"/>
    <s v="B"/>
    <s v=""/>
    <s v=""/>
    <s v="106422897"/>
    <s v=""/>
    <s v="EXIZACMERINO"/>
    <s v="14:32:27"/>
    <s v=""/>
    <s v=""/>
    <s v=""/>
    <s v=""/>
    <s v=""/>
    <s v="IZ10"/>
    <s v="Z3"/>
    <s v=""/>
    <s v="19:20:00"/>
    <s v="14:30:00"/>
    <s v=""/>
    <s v=""/>
    <s v=""/>
    <s v=""/>
    <s v="14:32:25"/>
    <s v=""/>
    <s v=""/>
    <s v="AAIZ"/>
    <s v=""/>
    <s v=""/>
    <s v="CO"/>
    <s v=""/>
    <s v="PRODUCTIVOS"/>
    <s v="14:50:00"/>
    <s v=""/>
    <s v="000021152755"/>
    <s v="X"/>
    <s v=""/>
    <s v="IZ10"/>
    <s v=""/>
    <s v="000000"/>
    <s v="GNCH"/>
    <s v="10724165"/>
    <s v=""/>
    <s v=""/>
    <s v=""/>
    <s v="00:00:00"/>
    <s v=""/>
    <s v=""/>
    <s v="X"/>
    <s v=""/>
    <s v="14:49:01"/>
    <s v=""/>
    <s v="QM001202460564"/>
    <s v=""/>
    <s v=""/>
    <s v=""/>
    <s v=""/>
    <s v=""/>
    <s v="EMBUTIDO SALCHICHON"/>
    <s v=""/>
    <s v=""/>
    <s v=""/>
    <s v=""/>
    <s v="14:32:27"/>
    <s v="MNC540A"/>
    <s v=""/>
    <s v=""/>
    <s v=""/>
    <s v=""/>
    <s v="IZ10"/>
    <s v=""/>
    <s v="14:49:01"/>
    <s v=""/>
    <s v=""/>
    <s v="000"/>
    <s v="000"/>
    <s v="000"/>
    <s v=""/>
    <s v=""/>
    <s v=""/>
    <s v=""/>
    <s v=""/>
    <s v=""/>
    <s v=""/>
    <s v="H"/>
    <s v="IZ10"/>
    <s v="GRAP00017"/>
    <d v="2023-06-08T00:00:00"/>
    <d v="2023-06-13T00:00:00"/>
    <d v="2023-06-13T00:00:00"/>
    <d v="2023-06-08T00:00:00"/>
    <d v="2023-06-13T00:00:00"/>
    <m/>
    <m/>
    <d v="2023-06-08T00:00:00"/>
    <m/>
    <d v="2023-06-08T00:00:00"/>
    <d v="2023-06-08T00:00:00"/>
    <n v="4.83"/>
  </r>
  <r>
    <s v="IZ10"/>
    <s v="ZA"/>
    <s v="1202461258"/>
    <s v="CUCHILLA TRANSVERSAL"/>
    <x v="17"/>
    <x v="27"/>
    <s v="CUCHILLA TRANSVERSAL DESAFILADA"/>
    <s v="CUCHILLA"/>
    <s v="TRANSVERSAL"/>
    <n v="2"/>
    <s v="NO"/>
    <s v="CORTA"/>
    <m/>
    <m/>
    <m/>
    <m/>
    <x v="3"/>
    <s v="100"/>
    <s v="COORMTTO"/>
    <s v="OK"/>
    <s v="MECE MERE ORAS"/>
    <s v="IZHAGIRALDO"/>
    <s v="IZHAGIRALDO"/>
    <s v="IZ10-LSA1-EMP"/>
    <s v="A"/>
    <s v=""/>
    <s v=""/>
    <s v="106419056"/>
    <s v=""/>
    <s v="EXIZACMERINO"/>
    <s v="15:14:08"/>
    <s v="505002491"/>
    <s v="0"/>
    <s v=""/>
    <s v=""/>
    <s v=""/>
    <s v="IZ10"/>
    <s v="Z3"/>
    <s v=""/>
    <s v="19:50:00"/>
    <s v="18:40:00"/>
    <s v=""/>
    <s v=""/>
    <s v=""/>
    <s v=""/>
    <s v="15:14:07"/>
    <s v=""/>
    <s v=""/>
    <s v="AAIZ"/>
    <s v=""/>
    <s v=""/>
    <s v="CO"/>
    <s v=""/>
    <s v="PRODUCTIVOS"/>
    <s v="18:58:48"/>
    <s v=""/>
    <s v="000021160355"/>
    <s v="X"/>
    <s v=""/>
    <s v="IZ10"/>
    <s v=""/>
    <s v="000000"/>
    <s v="GNCH"/>
    <s v="10720065"/>
    <s v=""/>
    <s v=""/>
    <s v=""/>
    <s v="00:00:00"/>
    <s v=""/>
    <s v=""/>
    <s v="X"/>
    <s v=""/>
    <s v="18:57:32"/>
    <s v=""/>
    <s v="QM001202461258"/>
    <s v=""/>
    <s v=""/>
    <s v=""/>
    <s v=""/>
    <s v=""/>
    <s v="EMPAQUE"/>
    <s v=""/>
    <s v=""/>
    <s v=""/>
    <s v=""/>
    <s v="15:14:08"/>
    <s v="MNC525A"/>
    <s v=""/>
    <s v=""/>
    <s v=""/>
    <s v=""/>
    <s v="IZ10"/>
    <s v=""/>
    <s v="18:57:32"/>
    <s v=""/>
    <s v=""/>
    <s v="000"/>
    <s v="000"/>
    <s v="000"/>
    <s v=""/>
    <s v=""/>
    <s v=""/>
    <s v=""/>
    <s v=""/>
    <s v=""/>
    <s v=""/>
    <s v="H"/>
    <s v="IZ10"/>
    <s v="EMPA00039"/>
    <d v="2023-06-09T00:00:00"/>
    <d v="2023-06-13T00:00:00"/>
    <d v="2023-06-13T00:00:00"/>
    <d v="2023-06-09T00:00:00"/>
    <d v="2023-06-13T00:00:00"/>
    <m/>
    <m/>
    <d v="2023-06-09T00:00:00"/>
    <m/>
    <d v="2023-06-09T00:00:00"/>
    <d v="2023-06-09T00:00:00"/>
    <n v="1.17"/>
  </r>
  <r>
    <s v="IZ10"/>
    <s v="ZA"/>
    <s v="1202462032"/>
    <s v="EMPAQUE DE ANTEOJO"/>
    <x v="1"/>
    <x v="53"/>
    <s v="EMPAQUE DE ANTEOJO FRACTURADO"/>
    <s v="EMPAQUE"/>
    <s v="DE"/>
    <s v="ANTEOJO"/>
    <s v="FISURADO"/>
    <m/>
    <m/>
    <m/>
    <m/>
    <m/>
    <x v="4"/>
    <s v="100"/>
    <s v="MECANINT"/>
    <s v="OK"/>
    <s v="MECE MERE ORAS"/>
    <s v="IZLMORTIZ"/>
    <s v="IZLMORTIZ"/>
    <s v="IZ10-LJA1-EMP-EMP2"/>
    <s v="B"/>
    <s v=""/>
    <s v=""/>
    <s v="106422310"/>
    <s v=""/>
    <s v="IZCAPIEDRAHI"/>
    <s v="09:12:17"/>
    <s v="505002465"/>
    <s v="0"/>
    <s v=""/>
    <s v=""/>
    <s v=""/>
    <s v="IZ10"/>
    <s v="Z3"/>
    <s v=""/>
    <s v="09:05:00"/>
    <s v="08:20:00"/>
    <s v=""/>
    <s v=""/>
    <s v=""/>
    <s v=""/>
    <s v="08:20:00"/>
    <s v=""/>
    <s v=""/>
    <s v="AAIZ"/>
    <s v=""/>
    <s v=""/>
    <s v="CO"/>
    <s v=""/>
    <s v="PRODUCTIVOS"/>
    <s v="08:42:06"/>
    <s v=""/>
    <s v="000021168954"/>
    <s v="X"/>
    <s v=""/>
    <s v="IZ10"/>
    <s v=""/>
    <s v="000000"/>
    <s v="GNCH"/>
    <s v="10723465"/>
    <s v=""/>
    <s v=""/>
    <s v=""/>
    <s v="00:00:00"/>
    <s v=""/>
    <s v=""/>
    <s v="X"/>
    <s v=""/>
    <s v="08:40:34"/>
    <s v="Juan Nustadtel"/>
    <s v="QM001202462032"/>
    <s v=""/>
    <s v=""/>
    <s v=""/>
    <s v=""/>
    <s v=""/>
    <s v="EMPAQUE RIGIDO"/>
    <s v="ENVIGADO"/>
    <s v=""/>
    <s v=""/>
    <s v=""/>
    <s v="09:12:14"/>
    <s v="MNC550A"/>
    <s v=""/>
    <s v=""/>
    <s v=""/>
    <s v=""/>
    <s v="IZ10"/>
    <s v="Cra 48#48 Sur-75 (Juan Neustadtel)"/>
    <s v="08:40:34"/>
    <s v="5405380"/>
    <s v=""/>
    <s v="000"/>
    <s v="000"/>
    <s v="000"/>
    <s v=""/>
    <s v=""/>
    <s v=""/>
    <s v=""/>
    <s v=""/>
    <s v=""/>
    <s v=""/>
    <s v="H"/>
    <s v="IZ10"/>
    <s v="20183406"/>
    <d v="2023-06-13T00:00:00"/>
    <d v="2023-07-05T00:00:00"/>
    <d v="2023-07-05T00:00:00"/>
    <d v="2023-06-13T00:00:00"/>
    <d v="2023-06-13T00:00:00"/>
    <m/>
    <m/>
    <d v="2023-06-13T00:00:00"/>
    <m/>
    <d v="2023-06-13T00:00:00"/>
    <d v="2023-06-13T00:00:00"/>
    <n v="0.75"/>
  </r>
  <r>
    <s v="IZ10"/>
    <s v="ZA"/>
    <s v="1202464258"/>
    <s v="CADENA DE TRANSPORTADOR"/>
    <x v="5"/>
    <x v="25"/>
    <s v="CADENA DE TRANSPORTADOR FRACTURADA"/>
    <s v="CADENA"/>
    <s v="DE"/>
    <s v="TRANSPORTADOR"/>
    <s v="REVENTADA"/>
    <m/>
    <m/>
    <m/>
    <m/>
    <m/>
    <x v="5"/>
    <s v="100"/>
    <s v="MECANINT"/>
    <s v="OK"/>
    <s v="MECE MERE ORAS"/>
    <s v="IZJEORREGO"/>
    <s v="IZJEORREGO"/>
    <s v="IZ10-LSA1-FOR"/>
    <s v="B"/>
    <s v=""/>
    <s v=""/>
    <s v="106429254"/>
    <s v=""/>
    <s v="IZLMORTIZ"/>
    <s v="13:17:17"/>
    <s v="505003047"/>
    <s v="0"/>
    <s v=""/>
    <s v=""/>
    <s v=""/>
    <s v="IZ10"/>
    <s v="Z3"/>
    <s v=""/>
    <s v="21:40:00"/>
    <s v="18:50:02"/>
    <s v=""/>
    <s v=""/>
    <s v=""/>
    <s v=""/>
    <s v="13:17:16"/>
    <s v=""/>
    <s v=""/>
    <s v="AAIZ"/>
    <s v=""/>
    <s v=""/>
    <s v="CO"/>
    <s v=""/>
    <s v="PRODUCTIVOS"/>
    <s v="18:58:48"/>
    <s v=""/>
    <s v="000021194062"/>
    <s v="X"/>
    <s v=""/>
    <s v="IZ10"/>
    <s v=""/>
    <s v="000000"/>
    <s v="GNCH"/>
    <s v="10713765"/>
    <s v=""/>
    <s v=""/>
    <s v=""/>
    <s v="00:00:00"/>
    <s v=""/>
    <s v=""/>
    <s v="X"/>
    <s v=""/>
    <s v="18:56:02"/>
    <s v="Juan Neustadtel"/>
    <s v="QM001202464258"/>
    <s v=""/>
    <s v=""/>
    <s v=""/>
    <s v=""/>
    <s v=""/>
    <s v="FORMADO"/>
    <s v=""/>
    <s v=""/>
    <s v=""/>
    <s v=""/>
    <s v="13:17:17"/>
    <s v="MNC490A"/>
    <s v=""/>
    <s v=""/>
    <s v=""/>
    <s v=""/>
    <s v="IZ10"/>
    <s v="Cra 48#48 Sur--75, Envigado"/>
    <s v="18:56:02"/>
    <s v="5405380 108"/>
    <s v=""/>
    <s v="000"/>
    <s v="000"/>
    <s v="000"/>
    <s v=""/>
    <s v=""/>
    <s v=""/>
    <s v=""/>
    <s v=""/>
    <s v=""/>
    <s v=""/>
    <s v="H"/>
    <s v="IZ10"/>
    <s v="20388054"/>
    <d v="2023-06-16T00:00:00"/>
    <d v="2023-06-17T00:00:00"/>
    <d v="2023-06-17T00:00:00"/>
    <d v="2023-06-16T00:00:00"/>
    <d v="2023-06-17T00:00:00"/>
    <m/>
    <m/>
    <d v="2023-06-16T00:00:00"/>
    <m/>
    <d v="2023-06-16T00:00:00"/>
    <d v="2023-06-16T00:00:00"/>
    <n v="2.83"/>
  </r>
  <r>
    <s v="IZ10"/>
    <s v="ZA"/>
    <s v="1202466650"/>
    <s v="PLANCHA DE SELLADO"/>
    <x v="11"/>
    <x v="13"/>
    <s v="PLANCHA DE SELLADO SIN VACÍO"/>
    <s v="EMPA00005"/>
    <s v="MAL"/>
    <s v="SELLADO"/>
    <m/>
    <m/>
    <m/>
    <m/>
    <m/>
    <m/>
    <x v="7"/>
    <s v="100"/>
    <s v="ELECTINT"/>
    <s v="OK"/>
    <s v="MECE MERE ORAS"/>
    <s v="IZWJJIMENEZ"/>
    <s v="IZWJJIMENEZ"/>
    <s v="IZ10-LSA1-EMP"/>
    <s v="B"/>
    <s v=""/>
    <s v=""/>
    <s v="106440856"/>
    <s v=""/>
    <s v="IZLMORTIZ"/>
    <s v="07:53:24"/>
    <s v="505001342"/>
    <s v="0"/>
    <s v=""/>
    <s v=""/>
    <s v=""/>
    <s v="IZ10"/>
    <s v="Z3"/>
    <s v=""/>
    <s v="23:25:00"/>
    <s v="22:55:00"/>
    <s v=""/>
    <s v=""/>
    <s v=""/>
    <s v=""/>
    <s v="07:53:23"/>
    <s v=""/>
    <s v=""/>
    <s v="AAIZ"/>
    <s v=""/>
    <s v=""/>
    <s v="CO"/>
    <s v=""/>
    <s v="PRODUCTIVOS"/>
    <s v="03:54:38"/>
    <s v=""/>
    <s v="000021220176"/>
    <s v="X"/>
    <s v=""/>
    <s v="IZ10"/>
    <s v=""/>
    <s v="000000"/>
    <s v="GNCH"/>
    <s v="10712765"/>
    <s v=""/>
    <s v=""/>
    <s v=""/>
    <s v="00:00:00"/>
    <s v=""/>
    <s v=""/>
    <s v="X"/>
    <s v=""/>
    <s v="03:51:47"/>
    <s v=""/>
    <s v="QM001202466650"/>
    <s v=""/>
    <s v=""/>
    <s v=""/>
    <s v=""/>
    <s v=""/>
    <s v="EMPAQUE"/>
    <s v=""/>
    <s v=""/>
    <s v=""/>
    <s v=""/>
    <s v="07:53:24"/>
    <s v="MNC525A"/>
    <s v=""/>
    <s v=""/>
    <s v=""/>
    <s v=""/>
    <s v="IZ10"/>
    <s v=""/>
    <s v="03:51:47"/>
    <s v=""/>
    <s v=""/>
    <s v="000"/>
    <s v="000"/>
    <s v="000"/>
    <s v=""/>
    <s v=""/>
    <s v=""/>
    <s v=""/>
    <s v=""/>
    <s v=""/>
    <s v=""/>
    <s v="H"/>
    <s v="IZ10"/>
    <s v="EMPA00005"/>
    <d v="2023-06-23T00:00:00"/>
    <d v="2023-06-24T00:00:00"/>
    <d v="2023-06-24T00:00:00"/>
    <d v="2023-06-22T00:00:00"/>
    <d v="2023-06-24T00:00:00"/>
    <m/>
    <m/>
    <d v="2023-06-23T00:00:00"/>
    <m/>
    <d v="2023-06-23T00:00:00"/>
    <d v="2023-06-22T00:00:00"/>
    <n v="0.5"/>
  </r>
  <r>
    <s v="IZ10"/>
    <s v="ZA"/>
    <s v="1202468712"/>
    <s v="TROQUEL"/>
    <x v="6"/>
    <x v="6"/>
    <s v="TROQUEL DESAFILADO"/>
    <s v="MAL"/>
    <s v="CORTE"/>
    <s v="EN"/>
    <s v="TROQUEL"/>
    <s v="#4"/>
    <m/>
    <m/>
    <m/>
    <m/>
    <x v="4"/>
    <s v="100"/>
    <s v="MECANINT"/>
    <s v="OK"/>
    <s v="MECE MERE ORAS"/>
    <s v="IZLMORTIZ"/>
    <s v="IZLMORTIZ"/>
    <s v="IZ10-LJA1-EMP-EMP2"/>
    <s v="B"/>
    <s v=""/>
    <s v=""/>
    <s v="106449166"/>
    <s v=""/>
    <s v="IZCAPIEDRAHI"/>
    <s v="09:31:22"/>
    <s v="505002465"/>
    <s v="0"/>
    <s v=""/>
    <s v=""/>
    <s v=""/>
    <s v="IZ10"/>
    <s v="Z3"/>
    <s v=""/>
    <s v="10:00:00"/>
    <s v="06:00:00"/>
    <s v=""/>
    <s v=""/>
    <s v=""/>
    <s v=""/>
    <s v="06:00:00"/>
    <s v=""/>
    <s v=""/>
    <s v="AAIZ"/>
    <s v=""/>
    <s v=""/>
    <s v="CO"/>
    <s v=""/>
    <s v="PRODUCTIVOS"/>
    <s v="08:36:36"/>
    <s v=""/>
    <s v="000021246805"/>
    <s v="X"/>
    <s v=""/>
    <s v="IZ10"/>
    <s v=""/>
    <s v="000000"/>
    <s v="GNCH"/>
    <s v="10723465"/>
    <s v=""/>
    <s v=""/>
    <s v=""/>
    <s v="00:00:00"/>
    <s v=""/>
    <s v=""/>
    <s v="X"/>
    <s v=""/>
    <s v="08:30:51"/>
    <s v="Juan Nustadtel"/>
    <s v="QM001202468712"/>
    <s v=""/>
    <s v=""/>
    <s v=""/>
    <s v=""/>
    <s v=""/>
    <s v="EMPAQUE RIGIDO"/>
    <s v="ENVIGADO"/>
    <s v=""/>
    <s v=""/>
    <s v=""/>
    <s v="09:31:21"/>
    <s v="MNC550A"/>
    <s v=""/>
    <s v=""/>
    <s v=""/>
    <s v=""/>
    <s v="IZ10"/>
    <s v="Cra 48#48 Sur-75 (Juan Neustadtel)"/>
    <s v="08:30:51"/>
    <s v="5405380"/>
    <s v=""/>
    <s v="000"/>
    <s v="000"/>
    <s v="000"/>
    <s v=""/>
    <s v=""/>
    <s v=""/>
    <s v=""/>
    <s v=""/>
    <s v=""/>
    <s v=""/>
    <s v="H"/>
    <s v="IZ10"/>
    <s v="20183406"/>
    <d v="2023-06-28T00:00:00"/>
    <d v="2023-07-05T00:00:00"/>
    <d v="2023-07-05T00:00:00"/>
    <d v="2023-06-26T00:00:00"/>
    <d v="2023-06-26T00:00:00"/>
    <m/>
    <m/>
    <d v="2023-06-28T00:00:00"/>
    <m/>
    <d v="2023-06-28T00:00:00"/>
    <d v="2023-06-26T00:00:00"/>
    <n v="4"/>
  </r>
  <r>
    <s v="IZ10"/>
    <s v="ZA"/>
    <s v="1202467820"/>
    <s v="PLANCHA DE SELLADO"/>
    <x v="11"/>
    <x v="13"/>
    <s v="PLANCHA DE SELLADO SIN VACÍO"/>
    <s v="PLANCHA"/>
    <s v="DE"/>
    <s v="SELLADO"/>
    <s v="CON"/>
    <s v="POCO"/>
    <s v="GRAFILADO"/>
    <m/>
    <m/>
    <m/>
    <x v="7"/>
    <s v="100"/>
    <s v="MECANINT"/>
    <s v="OK"/>
    <s v="MECE MERE ORAS"/>
    <s v="IZNARENAS"/>
    <s v="IZNARENAS"/>
    <s v="IZ10-LSA1-EMP"/>
    <s v="B"/>
    <s v=""/>
    <s v=""/>
    <s v="106444874"/>
    <s v=""/>
    <s v="IZLMORTIZ"/>
    <s v="12:22:46"/>
    <s v="505001342"/>
    <s v="0"/>
    <s v=""/>
    <s v=""/>
    <s v=""/>
    <s v="IZ10"/>
    <s v="Z3"/>
    <s v=""/>
    <s v="13:10:00"/>
    <s v="12:50:00"/>
    <s v=""/>
    <s v=""/>
    <s v=""/>
    <s v=""/>
    <s v="12:22:44"/>
    <s v=""/>
    <s v=""/>
    <s v="AAIZ"/>
    <s v=""/>
    <s v=""/>
    <s v="CO"/>
    <s v=""/>
    <s v="PRODUCTIVOS"/>
    <s v="13:08:28"/>
    <s v=""/>
    <s v="000021234762"/>
    <s v="X"/>
    <s v=""/>
    <s v="IZ10"/>
    <s v=""/>
    <s v="000000"/>
    <s v="GNCH"/>
    <s v="10712765"/>
    <s v=""/>
    <s v=""/>
    <s v=""/>
    <s v="00:00:00"/>
    <s v=""/>
    <s v=""/>
    <s v="X"/>
    <s v=""/>
    <s v="13:07:20"/>
    <s v=""/>
    <s v="QM001202467820"/>
    <s v=""/>
    <s v=""/>
    <s v=""/>
    <s v=""/>
    <s v=""/>
    <s v="EMPAQUE"/>
    <s v=""/>
    <s v=""/>
    <s v=""/>
    <s v=""/>
    <s v="12:22:46"/>
    <s v="MNC525A"/>
    <s v=""/>
    <s v=""/>
    <s v=""/>
    <s v=""/>
    <s v="IZ10"/>
    <s v=""/>
    <s v="13:07:20"/>
    <s v=""/>
    <s v=""/>
    <s v="000"/>
    <s v="000"/>
    <s v="000"/>
    <s v=""/>
    <s v=""/>
    <s v=""/>
    <s v=""/>
    <s v=""/>
    <s v=""/>
    <s v=""/>
    <s v="H"/>
    <s v="IZ10"/>
    <s v="EMPA00005"/>
    <d v="2023-06-26T00:00:00"/>
    <d v="2023-06-27T00:00:00"/>
    <d v="2023-06-27T00:00:00"/>
    <d v="2023-06-26T00:00:00"/>
    <d v="2023-06-27T00:00:00"/>
    <m/>
    <m/>
    <d v="2023-06-26T00:00:00"/>
    <m/>
    <d v="2023-06-26T00:00:00"/>
    <d v="2023-06-26T00:00:00"/>
    <n v="0.33"/>
  </r>
  <r>
    <s v="IZ10"/>
    <s v="ZA"/>
    <s v="1202470053"/>
    <s v="CONTORNO DE SELLADO"/>
    <x v="0"/>
    <x v="68"/>
    <s v="CONTORNO DE SELLADO DEFICIENTE"/>
    <s v="CONTORNO"/>
    <s v="DE"/>
    <s v="SELLADO"/>
    <s v="MENOR"/>
    <m/>
    <m/>
    <m/>
    <m/>
    <m/>
    <x v="4"/>
    <s v="100"/>
    <s v="COORMTTO"/>
    <s v="OK"/>
    <s v="MECE MERE ORAS"/>
    <s v="IZJJCORREA"/>
    <s v="IZJJCORREA"/>
    <s v="IZ10-LJA1-EMP-EMP2"/>
    <s v="B"/>
    <s v=""/>
    <s v=""/>
    <s v="106459129"/>
    <s v=""/>
    <s v="IZCAPIEDRAHI"/>
    <s v="09:43:01"/>
    <s v="505002465"/>
    <s v="0"/>
    <s v=""/>
    <s v=""/>
    <s v=""/>
    <s v="IZ10"/>
    <s v="Z3"/>
    <s v=""/>
    <s v="15:00:00"/>
    <s v="11:30:00"/>
    <s v=""/>
    <s v=""/>
    <s v=""/>
    <s v=""/>
    <s v="11:30:00"/>
    <s v=""/>
    <s v=""/>
    <s v="AAIZ"/>
    <s v=""/>
    <s v=""/>
    <s v="CO"/>
    <s v=""/>
    <s v="PRODUCTIVOS"/>
    <s v="15:24:59"/>
    <s v=""/>
    <s v="000021265367"/>
    <s v="X"/>
    <s v=""/>
    <s v="IZ10"/>
    <s v=""/>
    <s v="000000"/>
    <s v="GNCH"/>
    <s v="10723465"/>
    <s v=""/>
    <s v=""/>
    <s v=""/>
    <s v="00:00:00"/>
    <s v=""/>
    <s v=""/>
    <s v="X"/>
    <s v=""/>
    <s v="15:23:23"/>
    <s v="Juan Nustadtel"/>
    <s v="QM001202470053"/>
    <s v=""/>
    <s v=""/>
    <s v=""/>
    <s v=""/>
    <s v=""/>
    <s v="EMPAQUE RIGIDO"/>
    <s v="ENVIGADO"/>
    <s v=""/>
    <s v=""/>
    <s v=""/>
    <s v="09:43:00"/>
    <s v="MNC550A"/>
    <s v=""/>
    <s v=""/>
    <s v=""/>
    <s v=""/>
    <s v="IZ10"/>
    <s v="Cra 48#48 Sur-75 (Juan Neustadtel)"/>
    <s v="15:23:23"/>
    <s v="5405380"/>
    <s v=""/>
    <s v="000"/>
    <s v="000"/>
    <s v="000"/>
    <s v=""/>
    <s v=""/>
    <s v=""/>
    <s v=""/>
    <s v=""/>
    <s v=""/>
    <s v=""/>
    <s v="H"/>
    <s v="IZ10"/>
    <s v="20183406"/>
    <d v="2023-06-30T00:00:00"/>
    <d v="2023-07-05T00:00:00"/>
    <d v="2023-07-05T00:00:00"/>
    <d v="2023-06-30T00:00:00"/>
    <d v="2023-06-30T00:00:00"/>
    <m/>
    <m/>
    <d v="2023-06-30T00:00:00"/>
    <m/>
    <d v="2023-06-30T00:00:00"/>
    <d v="2023-06-30T00:00:00"/>
    <n v="3.5"/>
  </r>
  <r>
    <s v="IZ10"/>
    <s v="ZA"/>
    <s v="1202471448"/>
    <s v="CADENA DE TRANSPORTADOR"/>
    <x v="5"/>
    <x v="25"/>
    <s v="CADENA DE TRANSPORTADOR FRACTURADA"/>
    <s v="FRACTURA"/>
    <s v="DE"/>
    <s v="CADENA"/>
    <s v="TRANSPORTADORA"/>
    <m/>
    <m/>
    <m/>
    <m/>
    <m/>
    <x v="5"/>
    <s v="100"/>
    <s v="MECANINT"/>
    <s v="OK"/>
    <s v="MECE MERE ORAS"/>
    <s v="IZLMORTIZ"/>
    <s v="IZLMORTIZ"/>
    <s v="IZ10-LSA1-FOR"/>
    <s v="B"/>
    <s v=""/>
    <s v=""/>
    <s v="106463230"/>
    <s v=""/>
    <s v="IZLMORTIZ"/>
    <s v="05:44:03"/>
    <s v="505003047"/>
    <s v="0"/>
    <s v=""/>
    <s v=""/>
    <s v=""/>
    <s v="IZ10"/>
    <s v="Z3"/>
    <s v=""/>
    <s v="00:00:00"/>
    <s v="22:03:00"/>
    <s v=""/>
    <s v=""/>
    <s v=""/>
    <s v=""/>
    <s v="04:34:47"/>
    <s v=""/>
    <s v=""/>
    <s v="AAIZ"/>
    <s v=""/>
    <s v=""/>
    <s v="CO"/>
    <s v=""/>
    <s v="PRODUCTIVOS"/>
    <s v="01:38:23"/>
    <s v=""/>
    <s v="000021282581"/>
    <s v="X"/>
    <s v=""/>
    <s v="IZ10"/>
    <s v=""/>
    <s v="000000"/>
    <s v="GNCH"/>
    <s v="10713765"/>
    <s v=""/>
    <s v=""/>
    <s v=""/>
    <s v="00:00:00"/>
    <s v=""/>
    <s v=""/>
    <s v="X"/>
    <s v=""/>
    <s v="01:34:02"/>
    <s v="Juan Neustadtel"/>
    <s v="QM001202471448"/>
    <s v=""/>
    <s v=""/>
    <s v=""/>
    <s v=""/>
    <s v=""/>
    <s v="FORMADO"/>
    <s v=""/>
    <s v=""/>
    <s v=""/>
    <s v=""/>
    <s v="04:34:51"/>
    <s v="MNC490A"/>
    <s v=""/>
    <s v=""/>
    <s v=""/>
    <s v=""/>
    <s v="IZ10"/>
    <s v="Cra 48#48 Sur--75, Envigado"/>
    <s v="01:34:02"/>
    <s v="5405380 108"/>
    <s v=""/>
    <s v="000"/>
    <s v="000"/>
    <s v="000"/>
    <s v=""/>
    <s v=""/>
    <s v=""/>
    <s v=""/>
    <s v=""/>
    <s v=""/>
    <s v=""/>
    <s v="H"/>
    <s v="IZ10"/>
    <s v="20388054"/>
    <d v="2023-07-05T00:00:00"/>
    <d v="2023-07-05T00:00:00"/>
    <d v="2023-07-05T00:00:00"/>
    <d v="2023-07-05T00:00:00"/>
    <d v="2023-07-05T00:00:00"/>
    <m/>
    <m/>
    <d v="2023-07-05T00:00:00"/>
    <m/>
    <d v="2023-07-05T00:00:00"/>
    <d v="2023-07-04T00:00:00"/>
    <n v="1.95"/>
  </r>
  <r>
    <s v="IZ10"/>
    <s v="ZA"/>
    <s v="1202472754"/>
    <s v="ESTACIÓN DE SELLADO"/>
    <x v="23"/>
    <x v="109"/>
    <s v="ESTACIÓN DE SELLADO ATASCADO"/>
    <s v="ATRANQUE"/>
    <s v="EN"/>
    <s v="ESTACIÓN"/>
    <s v="DE"/>
    <s v="SELLADO"/>
    <m/>
    <m/>
    <m/>
    <m/>
    <x v="4"/>
    <s v="100"/>
    <s v="MECANINT"/>
    <s v="OK"/>
    <s v="MECE MERE ORAS"/>
    <s v="IZEDCORDOBA"/>
    <s v="IZEDCORDOBA"/>
    <s v="IZ10-LJA1-EMP-EMP2"/>
    <s v="B"/>
    <s v=""/>
    <s v=""/>
    <s v="106468225"/>
    <s v=""/>
    <s v="EXIZACMERINO"/>
    <s v="06:28:03"/>
    <s v="505002465"/>
    <s v="0"/>
    <s v=""/>
    <s v=""/>
    <s v=""/>
    <s v="IZ10"/>
    <s v="Z3"/>
    <s v=""/>
    <s v="09:10:00"/>
    <s v="08:15:44"/>
    <s v=""/>
    <s v=""/>
    <s v=""/>
    <s v=""/>
    <s v="06:28:02"/>
    <s v=""/>
    <s v=""/>
    <s v="AAIZ"/>
    <s v=""/>
    <s v=""/>
    <s v="CO"/>
    <s v=""/>
    <s v="PRODUCTIVOS"/>
    <s v="09:42:28"/>
    <s v=""/>
    <s v="000021298991"/>
    <s v="X"/>
    <s v=""/>
    <s v="IZ10"/>
    <s v=""/>
    <s v="000000"/>
    <s v="GNCH"/>
    <s v="10723465"/>
    <s v=""/>
    <s v=""/>
    <s v=""/>
    <s v="00:00:00"/>
    <s v=""/>
    <s v=""/>
    <s v="X"/>
    <s v=""/>
    <s v="09:39:44"/>
    <s v="Juan Nustadtel"/>
    <s v="QM001202472754"/>
    <s v=""/>
    <s v=""/>
    <s v=""/>
    <s v=""/>
    <s v=""/>
    <s v="EMPAQUE RIGIDO"/>
    <s v="ENVIGADO"/>
    <s v=""/>
    <s v=""/>
    <s v=""/>
    <s v="06:28:03"/>
    <s v="MNC550A"/>
    <s v=""/>
    <s v=""/>
    <s v=""/>
    <s v=""/>
    <s v="IZ10"/>
    <s v="Cra 48#48 Sur-75 (Juan Neustadtel)"/>
    <s v="09:39:44"/>
    <s v="5405380"/>
    <s v=""/>
    <s v="000"/>
    <s v="000"/>
    <s v="000"/>
    <s v=""/>
    <s v=""/>
    <s v=""/>
    <s v=""/>
    <s v=""/>
    <s v=""/>
    <s v=""/>
    <s v="H"/>
    <s v="IZ10"/>
    <s v="20183406"/>
    <d v="2023-07-07T00:00:00"/>
    <d v="2023-07-08T00:00:00"/>
    <d v="2023-07-08T00:00:00"/>
    <d v="2023-07-07T00:00:00"/>
    <d v="2023-07-08T00:00:00"/>
    <m/>
    <m/>
    <d v="2023-07-07T00:00:00"/>
    <m/>
    <d v="2023-07-07T00:00:00"/>
    <d v="2023-07-07T00:00:00"/>
    <n v="0.9"/>
  </r>
  <r>
    <s v="IZ10"/>
    <s v="ZA"/>
    <s v="1202478495"/>
    <s v="SISTEMA DE CORTE"/>
    <x v="26"/>
    <x v="110"/>
    <s v="SISTEMA DE CORTE DESCALIBRADO"/>
    <s v="MAL"/>
    <s v="CORTE"/>
    <s v="LONGITUDINAL"/>
    <s v="Y"/>
    <s v="TRANSVERSAL"/>
    <m/>
    <m/>
    <m/>
    <m/>
    <x v="4"/>
    <s v="100"/>
    <s v="MECANINT"/>
    <s v="OK"/>
    <s v="MECE MERE ORAS"/>
    <s v="IZEDCORDOBA"/>
    <s v="IZEDCORDOBA"/>
    <s v="IZ10-LJA1-EMP-EMP2"/>
    <s v="B"/>
    <s v=""/>
    <s v=""/>
    <s v="106489451"/>
    <s v=""/>
    <s v="IZCAPIEDRAHI"/>
    <s v="10:00:55"/>
    <s v="505002465"/>
    <s v="0"/>
    <s v=""/>
    <s v=""/>
    <s v=""/>
    <s v="IZ10"/>
    <s v="Z3"/>
    <s v=""/>
    <s v="09:20:00"/>
    <s v="07:00:00"/>
    <s v=""/>
    <s v=""/>
    <s v=""/>
    <s v=""/>
    <s v="07:00:00"/>
    <s v=""/>
    <s v=""/>
    <s v="AAIZ"/>
    <s v=""/>
    <s v=""/>
    <s v="CO"/>
    <s v=""/>
    <s v="PRODUCTIVOS"/>
    <s v="14:51:20"/>
    <s v=""/>
    <s v="000021364072"/>
    <s v="X"/>
    <s v=""/>
    <s v="IZ10"/>
    <s v=""/>
    <s v="000000"/>
    <s v="GNCH"/>
    <s v="10723465"/>
    <s v=""/>
    <s v=""/>
    <s v=""/>
    <s v="00:00:00"/>
    <s v=""/>
    <s v=""/>
    <s v="X"/>
    <s v=""/>
    <s v="14:46:40"/>
    <s v="Juan Nustadtel"/>
    <s v="QM001202478495"/>
    <s v=""/>
    <s v=""/>
    <s v=""/>
    <s v=""/>
    <s v=""/>
    <s v="EMPAQUE RIGIDO"/>
    <s v="ENVIGADO"/>
    <s v=""/>
    <s v=""/>
    <s v=""/>
    <s v="10:00:54"/>
    <s v="MNC550A"/>
    <s v=""/>
    <s v=""/>
    <s v=""/>
    <s v=""/>
    <s v="IZ10"/>
    <s v="Cra 48#48 Sur-75 (Juan Neustadtel)"/>
    <s v="14:46:40"/>
    <s v="5405380"/>
    <s v=""/>
    <s v="000"/>
    <s v="000"/>
    <s v="000"/>
    <s v=""/>
    <s v=""/>
    <s v=""/>
    <s v=""/>
    <s v=""/>
    <s v=""/>
    <s v=""/>
    <s v="H"/>
    <s v="IZ10"/>
    <s v="20183406"/>
    <d v="2023-07-18T00:00:00"/>
    <d v="2023-07-21T00:00:00"/>
    <d v="2023-07-21T00:00:00"/>
    <d v="2023-07-17T00:00:00"/>
    <d v="2023-07-17T00:00:00"/>
    <m/>
    <m/>
    <d v="2023-07-18T00:00:00"/>
    <m/>
    <d v="2023-07-18T00:00:00"/>
    <d v="2023-07-17T00:00:00"/>
    <n v="2.33"/>
  </r>
  <r>
    <s v="IZ10"/>
    <s v="ZA"/>
    <s v="1202479297"/>
    <s v="TROQUEL"/>
    <x v="6"/>
    <x v="6"/>
    <s v="TROQUEL DESAFILADO"/>
    <s v="TROQUEL"/>
    <s v="#"/>
    <n v="3"/>
    <s v="DESGASTADO"/>
    <m/>
    <m/>
    <m/>
    <m/>
    <m/>
    <x v="4"/>
    <s v="100"/>
    <s v="COORMTTO"/>
    <s v="OK"/>
    <s v="MECE MERE ORAS"/>
    <s v="IZJJCORREA"/>
    <s v="IZJJCORREA"/>
    <s v="IZ10-LJA1-EMP-EMP2"/>
    <s v="B"/>
    <s v=""/>
    <s v=""/>
    <s v="106493614"/>
    <s v=""/>
    <s v="EXIZACMERINO"/>
    <s v="10:54:52"/>
    <s v="505002465"/>
    <s v="0"/>
    <s v=""/>
    <s v=""/>
    <s v=""/>
    <s v="IZ10"/>
    <s v="Z3"/>
    <s v=""/>
    <s v="07:25:00"/>
    <s v="06:00:00"/>
    <s v=""/>
    <s v=""/>
    <s v=""/>
    <s v=""/>
    <s v="06:00:00"/>
    <s v=""/>
    <s v=""/>
    <s v="AAIZ"/>
    <s v=""/>
    <s v=""/>
    <s v="CO"/>
    <s v=""/>
    <s v="PRODUCTIVOS"/>
    <s v="08:42:20"/>
    <s v=""/>
    <s v="000021375625"/>
    <s v="X"/>
    <s v=""/>
    <s v="IZ10"/>
    <s v=""/>
    <s v="000000"/>
    <s v="GNCH"/>
    <s v="10723465"/>
    <s v=""/>
    <s v=""/>
    <s v=""/>
    <s v="00:00:00"/>
    <s v=""/>
    <s v=""/>
    <s v="X"/>
    <s v=""/>
    <s v="08:41:20"/>
    <s v="Juan Nustadtel"/>
    <s v="QM001202479297"/>
    <s v=""/>
    <s v=""/>
    <s v=""/>
    <s v=""/>
    <s v=""/>
    <s v="EMPAQUE RIGIDO"/>
    <s v="ENVIGADO"/>
    <s v=""/>
    <s v=""/>
    <s v=""/>
    <s v="10:54:50"/>
    <s v="MNC550A"/>
    <s v=""/>
    <s v=""/>
    <s v=""/>
    <s v=""/>
    <s v="IZ10"/>
    <s v="Cra 48#48 Sur-75 (Juan Neustadtel)"/>
    <s v="08:41:20"/>
    <s v="5405380"/>
    <s v=""/>
    <s v="000"/>
    <s v="000"/>
    <s v="000"/>
    <s v=""/>
    <s v=""/>
    <s v=""/>
    <s v=""/>
    <s v=""/>
    <s v=""/>
    <s v=""/>
    <s v="H"/>
    <s v="IZ10"/>
    <s v="20183406"/>
    <d v="2023-07-20T00:00:00"/>
    <d v="2023-10-23T00:00:00"/>
    <d v="2023-10-23T00:00:00"/>
    <d v="2023-07-20T00:00:00"/>
    <d v="2023-07-20T00:00:00"/>
    <m/>
    <m/>
    <d v="2023-07-20T00:00:00"/>
    <m/>
    <d v="2023-07-20T00:00:00"/>
    <d v="2023-07-20T00:00:00"/>
    <n v="1.42"/>
  </r>
  <r>
    <s v="IZ10"/>
    <s v="ZA"/>
    <s v="1202479588"/>
    <s v="BALANZA"/>
    <x v="44"/>
    <x v="111"/>
    <s v="BALANZA DESCALIBRADA"/>
    <s v="BALANZA"/>
    <s v="NO"/>
    <s v="REGISTRA"/>
    <s v="PESO"/>
    <m/>
    <m/>
    <m/>
    <m/>
    <m/>
    <x v="5"/>
    <s v="100"/>
    <s v="COORMTTO"/>
    <s v="RECH"/>
    <s v="MECE"/>
    <s v="IZHAGIRALDO"/>
    <s v="IZHAGIRALDO"/>
    <s v="IZ10-LSA1-FOR"/>
    <s v="B"/>
    <s v=""/>
    <s v=""/>
    <s v=""/>
    <s v=""/>
    <s v="EXIZACMERINO"/>
    <s v="06:43:46"/>
    <s v="505003047"/>
    <s v="0"/>
    <s v=""/>
    <s v=""/>
    <s v=""/>
    <s v="IZ10"/>
    <s v="Z3"/>
    <s v=""/>
    <s v="00:00:00"/>
    <s v="15:05:22"/>
    <s v=""/>
    <s v=""/>
    <s v=""/>
    <s v=""/>
    <s v="15:05:22"/>
    <s v=""/>
    <s v=""/>
    <s v="AAIZ"/>
    <s v=""/>
    <s v=""/>
    <s v="CO"/>
    <s v=""/>
    <s v="PRODUCTIVOS"/>
    <s v="19:47:02"/>
    <s v=""/>
    <s v="000021379838"/>
    <s v="X"/>
    <s v=""/>
    <s v="IZ10"/>
    <s v=""/>
    <s v="000000"/>
    <s v="GNCH"/>
    <s v="10713765"/>
    <s v=""/>
    <s v=""/>
    <s v=""/>
    <s v="00:00:00"/>
    <s v=""/>
    <s v=""/>
    <s v="X"/>
    <s v=""/>
    <s v="19:45:22"/>
    <s v="Juan Neustadtel"/>
    <s v="QM001202479588"/>
    <s v=""/>
    <s v=""/>
    <s v=""/>
    <s v=""/>
    <s v=""/>
    <s v="FORMADO"/>
    <s v=""/>
    <s v=""/>
    <s v=""/>
    <s v=""/>
    <s v="06:43:44"/>
    <s v="MNC490A"/>
    <s v=""/>
    <s v=""/>
    <s v=""/>
    <s v=""/>
    <s v="IZ10"/>
    <s v="Cra 48#48 Sur--75, Envigado"/>
    <s v="19:45:22"/>
    <s v="5405380 108"/>
    <s v=""/>
    <s v="000"/>
    <s v="000"/>
    <s v="000"/>
    <s v=""/>
    <s v=""/>
    <s v=""/>
    <s v=""/>
    <s v=""/>
    <s v=""/>
    <s v=""/>
    <s v="H"/>
    <s v="IZ10"/>
    <s v="20388054"/>
    <d v="2023-07-20T00:00:00"/>
    <d v="2023-07-21T00:00:00"/>
    <d v="2023-07-21T00:00:00"/>
    <m/>
    <d v="2023-07-20T00:00:00"/>
    <m/>
    <m/>
    <d v="2023-07-20T00:00:00"/>
    <m/>
    <d v="2023-07-20T00:00:00"/>
    <d v="2023-07-20T00:00:00"/>
    <n v="0"/>
  </r>
  <r>
    <s v="IZ10"/>
    <s v="ZA"/>
    <s v="1202481042"/>
    <s v="SENSOR DE GUARDA DE FORMADO"/>
    <x v="26"/>
    <x v="99"/>
    <s v="SENSOR DE GUARDA DE FORMADO DESCALIBRADO"/>
    <s v="SENSOR"/>
    <s v="GUARDA"/>
    <s v="DE"/>
    <s v="FORMADO"/>
    <s v="NO"/>
    <s v="CONFIRMA"/>
    <m/>
    <m/>
    <m/>
    <x v="4"/>
    <s v="100"/>
    <s v="ELECTINT"/>
    <s v="OK"/>
    <s v="MECE MERE ORAS"/>
    <s v="IZHAURAN"/>
    <s v="IZHAURAN"/>
    <s v="IZ10-LJA1-EMP-EMP2"/>
    <s v="B"/>
    <s v=""/>
    <s v=""/>
    <s v="106504703"/>
    <s v=""/>
    <s v="IZEMCARVAJAL"/>
    <s v="21:45:02"/>
    <s v="505002465"/>
    <s v="0"/>
    <s v=""/>
    <s v=""/>
    <s v=""/>
    <s v="IZ10"/>
    <s v="Z3"/>
    <s v=""/>
    <s v="16:10:00"/>
    <s v="15:20:00"/>
    <s v=""/>
    <s v=""/>
    <s v=""/>
    <s v=""/>
    <s v="21:58:32"/>
    <s v=""/>
    <s v=""/>
    <s v="AAIZ"/>
    <s v=""/>
    <s v=""/>
    <s v="CO"/>
    <s v=""/>
    <s v="PRODUCTIVOS"/>
    <s v="15:47:25"/>
    <s v=""/>
    <s v="000021398736"/>
    <s v="X"/>
    <s v=""/>
    <s v="IZ10"/>
    <s v=""/>
    <s v="000000"/>
    <s v="GNCH"/>
    <s v="10723465"/>
    <s v=""/>
    <s v=""/>
    <s v=""/>
    <s v="00:00:00"/>
    <s v=""/>
    <s v=""/>
    <s v="X"/>
    <s v=""/>
    <s v="15:44:50"/>
    <s v="Juan Nustadtel"/>
    <s v="QM001202481042"/>
    <s v=""/>
    <s v=""/>
    <s v=""/>
    <s v=""/>
    <s v=""/>
    <s v="EMPAQUE RIGIDO"/>
    <s v="ENVIGADO"/>
    <s v=""/>
    <s v=""/>
    <s v=""/>
    <s v="21:58:33"/>
    <s v="MNC550A"/>
    <s v=""/>
    <s v=""/>
    <s v=""/>
    <s v=""/>
    <s v="IZ10"/>
    <s v="Cra 48#48 Sur-75 (Juan Neustadtel)"/>
    <s v="15:44:50"/>
    <s v="5405380"/>
    <s v=""/>
    <s v="000"/>
    <s v="000"/>
    <s v="000"/>
    <s v=""/>
    <s v=""/>
    <s v=""/>
    <s v=""/>
    <s v=""/>
    <s v=""/>
    <s v=""/>
    <s v="H"/>
    <s v="IZ10"/>
    <s v="20183406"/>
    <d v="2023-07-24T00:00:00"/>
    <d v="2023-07-24T00:00:00"/>
    <d v="2023-07-25T00:00:00"/>
    <d v="2023-07-24T00:00:00"/>
    <d v="2023-07-24T00:00:00"/>
    <m/>
    <m/>
    <d v="2023-07-24T00:00:00"/>
    <m/>
    <d v="2023-07-24T00:00:00"/>
    <d v="2023-07-24T00:00:00"/>
    <n v="0.83"/>
  </r>
  <r>
    <s v="IZ10"/>
    <s v="ZA"/>
    <s v="1202482536"/>
    <s v="CADENA DE TRANSPORTADOR"/>
    <x v="5"/>
    <x v="25"/>
    <s v="CADENA DE TRANSPORTADOR FRACTURADA"/>
    <s v="CADENA"/>
    <s v="REVENTADA"/>
    <s v="VEMAG"/>
    <n v="1"/>
    <m/>
    <m/>
    <m/>
    <m/>
    <m/>
    <x v="5"/>
    <s v="100"/>
    <s v="COORMTTO"/>
    <s v="OK"/>
    <s v="MECE MERE ORAS"/>
    <s v="IZNARENAS"/>
    <s v="IZNARENAS"/>
    <s v="IZ10-LSA1-FOR"/>
    <s v="B"/>
    <s v=""/>
    <s v=""/>
    <s v="106511283"/>
    <s v=""/>
    <s v="IZEMCARVAJAL"/>
    <s v="21:52:17"/>
    <s v="505003047"/>
    <s v="0"/>
    <s v=""/>
    <s v=""/>
    <s v=""/>
    <s v="IZ10"/>
    <s v="Z3"/>
    <s v=""/>
    <s v="15:40:00"/>
    <s v="13:20:00"/>
    <s v=""/>
    <s v=""/>
    <s v=""/>
    <s v=""/>
    <s v="21:52:16"/>
    <s v=""/>
    <s v=""/>
    <s v="AAIZ"/>
    <s v=""/>
    <s v=""/>
    <s v="CO"/>
    <s v=""/>
    <s v="PRODUCTIVOS"/>
    <s v="20:16:35"/>
    <s v=""/>
    <s v="000021417574"/>
    <s v="X"/>
    <s v=""/>
    <s v="IZ10"/>
    <s v=""/>
    <s v="000000"/>
    <s v="GNCH"/>
    <s v="10713765"/>
    <s v=""/>
    <s v=""/>
    <s v=""/>
    <s v="00:00:00"/>
    <s v=""/>
    <s v=""/>
    <s v="X"/>
    <s v=""/>
    <s v="20:12:56"/>
    <s v="Juan Neustadtel"/>
    <s v="QM001202482536"/>
    <s v=""/>
    <s v=""/>
    <s v=""/>
    <s v=""/>
    <s v=""/>
    <s v="FORMADO"/>
    <s v=""/>
    <s v=""/>
    <s v=""/>
    <s v=""/>
    <s v="21:52:17"/>
    <s v="MNC490A"/>
    <s v=""/>
    <s v=""/>
    <s v=""/>
    <s v=""/>
    <s v="IZ10"/>
    <s v="Cra 48#48 Sur--75, Envigado"/>
    <s v="20:12:56"/>
    <s v="5405380 108"/>
    <s v=""/>
    <s v="000"/>
    <s v="000"/>
    <s v="000"/>
    <s v=""/>
    <s v=""/>
    <s v=""/>
    <s v=""/>
    <s v=""/>
    <s v=""/>
    <s v=""/>
    <s v="H"/>
    <s v="IZ10"/>
    <s v="20388054"/>
    <d v="2023-07-26T00:00:00"/>
    <d v="2023-07-26T00:00:00"/>
    <d v="2023-07-26T00:00:00"/>
    <d v="2023-07-26T00:00:00"/>
    <d v="2023-07-26T00:00:00"/>
    <m/>
    <m/>
    <d v="2023-07-26T00:00:00"/>
    <m/>
    <d v="2023-07-26T00:00:00"/>
    <d v="2023-07-26T00:00:00"/>
    <n v="2.33"/>
  </r>
  <r>
    <s v="IZ10"/>
    <s v="ZA"/>
    <s v="1202482578"/>
    <s v="CLIPADORA"/>
    <x v="7"/>
    <x v="112"/>
    <s v="CLIPADORA PEGADA"/>
    <s v="CLIPADORA20388176"/>
    <s v="PEGA"/>
    <s v="MECANICA"/>
    <m/>
    <m/>
    <m/>
    <m/>
    <m/>
    <m/>
    <x v="2"/>
    <s v="100"/>
    <s v="COORMTTO"/>
    <s v="OK"/>
    <s v="MECE MERE ORAS"/>
    <s v="IZWJJIMENEZ"/>
    <s v="IZWJJIMENEZ"/>
    <s v="IZ10-LSC1-EMB"/>
    <s v="B"/>
    <s v=""/>
    <s v=""/>
    <s v="106514670"/>
    <s v=""/>
    <s v="IZCAPIEDRAHI"/>
    <s v="08:44:25"/>
    <s v="505003051"/>
    <s v="0"/>
    <s v=""/>
    <s v=""/>
    <s v=""/>
    <s v="IZ10"/>
    <s v="Z3"/>
    <s v=""/>
    <s v="07:00:00"/>
    <s v="02:35:00"/>
    <s v=""/>
    <s v=""/>
    <s v=""/>
    <s v=""/>
    <s v="02:35:00"/>
    <s v=""/>
    <s v=""/>
    <s v="AAIZ"/>
    <s v=""/>
    <s v=""/>
    <s v="CO"/>
    <s v=""/>
    <s v="PRODUCTIVOS"/>
    <s v="03:15:20"/>
    <s v=""/>
    <s v="000021417766"/>
    <s v="X"/>
    <s v=""/>
    <s v="IZ10"/>
    <s v=""/>
    <s v="000000"/>
    <s v="GNCH"/>
    <s v="10724165"/>
    <s v=""/>
    <s v=""/>
    <s v=""/>
    <s v="00:00:00"/>
    <s v=""/>
    <s v=""/>
    <s v="X"/>
    <s v=""/>
    <s v="03:07:19"/>
    <s v="PROPASOL S.A.S"/>
    <s v="QM001202482578"/>
    <s v=""/>
    <s v=""/>
    <s v=""/>
    <s v=""/>
    <s v=""/>
    <s v="EMBUTIDO SALCHICHON"/>
    <s v=""/>
    <s v=""/>
    <s v=""/>
    <s v=""/>
    <s v="08:44:24"/>
    <s v="MNC540A"/>
    <s v=""/>
    <s v=""/>
    <s v=""/>
    <s v=""/>
    <s v="IZ10"/>
    <s v="Tv. 93 #53-32, Bogotá"/>
    <s v="03:07:19"/>
    <s v="(1)3004621"/>
    <s v=""/>
    <s v="000"/>
    <s v="000"/>
    <s v="000"/>
    <s v=""/>
    <s v=""/>
    <s v=""/>
    <s v=""/>
    <s v=""/>
    <s v=""/>
    <s v=""/>
    <s v="H"/>
    <s v="IZ10"/>
    <s v="20388176"/>
    <d v="2023-07-27T00:00:00"/>
    <d v="2023-12-11T00:00:00"/>
    <d v="2023-12-11T00:00:00"/>
    <d v="2023-07-27T00:00:00"/>
    <d v="2023-07-27T00:00:00"/>
    <m/>
    <m/>
    <d v="2023-07-27T00:00:00"/>
    <m/>
    <d v="2023-07-27T00:00:00"/>
    <d v="2023-07-27T00:00:00"/>
    <n v="4.42"/>
  </r>
  <r>
    <s v="IZ10"/>
    <s v="ZA"/>
    <s v="1202483465"/>
    <s v="TROQUEL"/>
    <x v="6"/>
    <x v="6"/>
    <s v="TROQUEL DESAFILADO"/>
    <s v="DESAJUSTE"/>
    <s v="EN"/>
    <s v="TROQUEL"/>
    <n v="2"/>
    <s v="NO"/>
    <s v="CORTA"/>
    <s v="BIEN"/>
    <m/>
    <m/>
    <x v="4"/>
    <s v="100"/>
    <s v="MECANINT"/>
    <s v="OK"/>
    <s v="MECE MERE ORAS"/>
    <s v="IZEDCORDOBA"/>
    <s v="IZEDCORDOBA"/>
    <s v="IZ10-LJA1-EMP-EMP2"/>
    <s v="B"/>
    <s v=""/>
    <s v=""/>
    <s v="106518235"/>
    <s v=""/>
    <s v="IZCAPIEDRAHI"/>
    <s v="15:07:26"/>
    <s v="505002465"/>
    <s v="0"/>
    <s v=""/>
    <s v=""/>
    <s v=""/>
    <s v="IZ10"/>
    <s v="Z3"/>
    <s v=""/>
    <s v="11:00:00"/>
    <s v="10:15:00"/>
    <s v=""/>
    <s v=""/>
    <s v=""/>
    <s v=""/>
    <s v="10:15:00"/>
    <s v=""/>
    <s v=""/>
    <s v="AAIZ"/>
    <s v=""/>
    <s v=""/>
    <s v="CO"/>
    <s v=""/>
    <s v="PRODUCTIVOS"/>
    <s v="10:56:11"/>
    <s v=""/>
    <s v="000021427350"/>
    <s v="X"/>
    <s v=""/>
    <s v="IZ10"/>
    <s v=""/>
    <s v="000000"/>
    <s v="GNCH"/>
    <s v="10723465"/>
    <s v=""/>
    <s v=""/>
    <s v=""/>
    <s v="00:00:00"/>
    <s v=""/>
    <s v=""/>
    <s v="X"/>
    <s v=""/>
    <s v="10:54:44"/>
    <s v="Juan Nustadtel"/>
    <s v="QM001202483465"/>
    <s v=""/>
    <s v=""/>
    <s v=""/>
    <s v=""/>
    <s v=""/>
    <s v="EMPAQUE RIGIDO"/>
    <s v="ENVIGADO"/>
    <s v=""/>
    <s v=""/>
    <s v=""/>
    <s v="15:07:25"/>
    <s v="MNC550A"/>
    <s v=""/>
    <s v=""/>
    <s v=""/>
    <s v=""/>
    <s v="IZ10"/>
    <s v="Cra 48#48 Sur-75 (Juan Neustadtel)"/>
    <s v="10:54:44"/>
    <s v="5405380"/>
    <s v=""/>
    <s v="000"/>
    <s v="000"/>
    <s v="000"/>
    <s v=""/>
    <s v=""/>
    <s v=""/>
    <s v=""/>
    <s v=""/>
    <s v=""/>
    <s v=""/>
    <s v="H"/>
    <s v="IZ10"/>
    <s v="20183406"/>
    <d v="2023-07-28T00:00:00"/>
    <d v="2023-08-22T00:00:00"/>
    <d v="2023-08-22T00:00:00"/>
    <d v="2023-07-28T00:00:00"/>
    <d v="2023-07-28T00:00:00"/>
    <m/>
    <m/>
    <d v="2023-07-28T00:00:00"/>
    <m/>
    <d v="2023-07-28T00:00:00"/>
    <d v="2023-07-28T00:00:00"/>
    <n v="0.75"/>
  </r>
  <r>
    <s v="IZ10"/>
    <s v="ZA"/>
    <s v="1202484164"/>
    <s v="TENEDOR DE GANCHOS"/>
    <x v="1"/>
    <x v="113"/>
    <s v="TENEDOR DE GANCHOS FRACTURADO"/>
    <s v="REVIENTE"/>
    <s v="EL"/>
    <s v="TENEDOR"/>
    <s v="DE"/>
    <s v="LOS"/>
    <s v="GANCHOS"/>
    <m/>
    <m/>
    <m/>
    <x v="2"/>
    <s v="100"/>
    <s v="COORMTTO"/>
    <s v="OK"/>
    <s v="MECE MERE ORAS"/>
    <s v="IZPAZAPATA"/>
    <s v="IZPAZAPATA"/>
    <s v="IZ10-LSC1-EMB"/>
    <s v="B"/>
    <s v=""/>
    <s v=""/>
    <s v="106517379"/>
    <s v=""/>
    <s v="EXIZACMERINO"/>
    <s v="09:04:52"/>
    <s v="505003051"/>
    <s v="0"/>
    <s v=""/>
    <s v=""/>
    <s v=""/>
    <s v="IZ10"/>
    <s v="Z3"/>
    <s v=""/>
    <s v="17:25:00"/>
    <s v="17:05:00"/>
    <s v=""/>
    <s v=""/>
    <s v=""/>
    <s v=""/>
    <s v="09:04:50"/>
    <s v=""/>
    <s v=""/>
    <s v="AAIZ"/>
    <s v=""/>
    <s v=""/>
    <s v="CO"/>
    <s v=""/>
    <s v="PRODUCTIVOS"/>
    <s v="17:37:38"/>
    <s v=""/>
    <s v="000021434495"/>
    <s v="X"/>
    <s v=""/>
    <s v="IZ10"/>
    <s v=""/>
    <s v="000000"/>
    <s v="GNCH"/>
    <s v="10724165"/>
    <s v=""/>
    <s v=""/>
    <s v=""/>
    <s v="00:00:00"/>
    <s v=""/>
    <s v=""/>
    <s v="X"/>
    <s v=""/>
    <s v="17:36:33"/>
    <s v="PROPASOL S.A.S"/>
    <s v="QM001202484164"/>
    <s v=""/>
    <s v=""/>
    <s v=""/>
    <s v=""/>
    <s v=""/>
    <s v="EMBUTIDO SALCHICHON"/>
    <s v=""/>
    <s v=""/>
    <s v=""/>
    <s v=""/>
    <s v="09:04:52"/>
    <s v="MNC540A"/>
    <s v=""/>
    <s v=""/>
    <s v=""/>
    <s v=""/>
    <s v="IZ10"/>
    <s v="Tv. 93 #53-32, Bogotá"/>
    <s v="17:36:33"/>
    <s v="(1)3004621"/>
    <s v=""/>
    <s v="000"/>
    <s v="000"/>
    <s v="000"/>
    <s v=""/>
    <s v=""/>
    <s v=""/>
    <s v=""/>
    <s v=""/>
    <s v=""/>
    <s v=""/>
    <s v="H"/>
    <s v="IZ10"/>
    <s v="20388176"/>
    <d v="2023-07-29T00:00:00"/>
    <d v="2023-07-30T00:00:00"/>
    <d v="2023-07-30T00:00:00"/>
    <d v="2023-07-29T00:00:00"/>
    <d v="2023-07-30T00:00:00"/>
    <m/>
    <m/>
    <d v="2023-07-29T00:00:00"/>
    <m/>
    <d v="2023-07-29T00:00:00"/>
    <d v="2023-07-29T00:00:00"/>
    <n v="0.33"/>
  </r>
  <r>
    <s v="IZ10"/>
    <s v="ZA"/>
    <s v="1202486735"/>
    <s v="PLANCHA DE SELLADO"/>
    <x v="11"/>
    <x v="13"/>
    <s v="PLANCHA DE SELLADO SIN VACÍO"/>
    <s v="LA"/>
    <s v="MÁQUINA"/>
    <s v="NO"/>
    <s v="ALCANZA"/>
    <s v="EL"/>
    <s v="VACIO"/>
    <m/>
    <m/>
    <m/>
    <x v="4"/>
    <s v="100"/>
    <s v="MECANINT"/>
    <s v="OK"/>
    <s v="MECE MERE ORAS"/>
    <s v="IZHAURAN"/>
    <s v="IZHAURAN"/>
    <s v="IZ10-LJA1-EMP-EMP2"/>
    <s v="B"/>
    <s v=""/>
    <s v=""/>
    <s v="106526375"/>
    <s v=""/>
    <s v="IZCAPIEDRAHI"/>
    <s v="15:23:41"/>
    <s v="505002465"/>
    <s v="0"/>
    <s v=""/>
    <s v=""/>
    <s v=""/>
    <s v="IZ10"/>
    <s v="Z3"/>
    <s v=""/>
    <s v="19:30:00"/>
    <s v="15:30:00"/>
    <s v=""/>
    <s v=""/>
    <s v=""/>
    <s v=""/>
    <s v="15:30:00"/>
    <s v=""/>
    <s v=""/>
    <s v="AAIZ"/>
    <s v=""/>
    <s v=""/>
    <s v="CO"/>
    <s v=""/>
    <s v="PRODUCTIVOS"/>
    <s v="16:46:24"/>
    <s v=""/>
    <s v="000021465511"/>
    <s v="X"/>
    <s v=""/>
    <s v="IZ10"/>
    <s v=""/>
    <s v="000000"/>
    <s v="GNCH"/>
    <s v="10723465"/>
    <s v=""/>
    <s v=""/>
    <s v=""/>
    <s v="00:00:00"/>
    <s v=""/>
    <s v=""/>
    <s v="X"/>
    <s v=""/>
    <s v="16:44:46"/>
    <s v="Juan Nustadtel"/>
    <s v="QM001202486735"/>
    <s v=""/>
    <s v=""/>
    <s v=""/>
    <s v=""/>
    <s v=""/>
    <s v="EMPAQUE RIGIDO"/>
    <s v="ENVIGADO"/>
    <s v=""/>
    <s v=""/>
    <s v=""/>
    <s v="15:23:40"/>
    <s v="MNC550A"/>
    <s v=""/>
    <s v=""/>
    <s v=""/>
    <s v=""/>
    <s v="IZ10"/>
    <s v="Cra 48#48 Sur-75 (Juan Neustadtel)"/>
    <s v="16:44:46"/>
    <s v="5405380"/>
    <s v=""/>
    <s v="000"/>
    <s v="000"/>
    <s v="000"/>
    <s v=""/>
    <s v=""/>
    <s v=""/>
    <s v=""/>
    <s v=""/>
    <s v=""/>
    <s v=""/>
    <s v="H"/>
    <s v="IZ10"/>
    <s v="20183406"/>
    <d v="2023-08-03T00:00:00"/>
    <d v="2023-08-22T00:00:00"/>
    <d v="2023-08-22T00:00:00"/>
    <d v="2023-08-03T00:00:00"/>
    <d v="2023-08-03T00:00:00"/>
    <m/>
    <m/>
    <d v="2023-08-03T00:00:00"/>
    <m/>
    <d v="2023-08-03T00:00:00"/>
    <d v="2023-08-03T00:00:00"/>
    <n v="4"/>
  </r>
  <r>
    <s v="IZ10"/>
    <s v="ZA"/>
    <s v="1202487710"/>
    <s v="PLANCHA DE SELLADO"/>
    <x v="11"/>
    <x v="13"/>
    <s v="PLANCHA DE SELLADO SIN VACÍO"/>
    <s v="PERDIDA"/>
    <s v="DE"/>
    <s v="VACÍO"/>
    <s v="EN"/>
    <s v="SELLADO"/>
    <m/>
    <m/>
    <m/>
    <m/>
    <x v="4"/>
    <s v="100"/>
    <s v="ELECTINT"/>
    <s v="OK"/>
    <s v="MECE MERE ORAS"/>
    <s v="IZHAURAN"/>
    <s v="IZHAURAN"/>
    <s v="IZ10-LJA1-EMP-EMP2"/>
    <s v="B"/>
    <s v=""/>
    <s v=""/>
    <s v="106531201"/>
    <s v=""/>
    <s v="IZCAPIEDRAHI"/>
    <s v="15:38:40"/>
    <s v="505002465"/>
    <s v="0"/>
    <s v=""/>
    <s v=""/>
    <s v=""/>
    <s v="IZ10"/>
    <s v="Z3"/>
    <s v=""/>
    <s v="17:35:00"/>
    <s v="16:00:00"/>
    <s v=""/>
    <s v=""/>
    <s v=""/>
    <s v=""/>
    <s v="16:00:00"/>
    <s v=""/>
    <s v=""/>
    <s v="AAIZ"/>
    <s v=""/>
    <s v=""/>
    <s v="CO"/>
    <s v=""/>
    <s v="PRODUCTIVOS"/>
    <s v="16:36:04"/>
    <s v=""/>
    <s v="000021476894"/>
    <s v="X"/>
    <s v=""/>
    <s v="IZ10"/>
    <s v=""/>
    <s v="000000"/>
    <s v="GNCH"/>
    <s v="10723465"/>
    <s v=""/>
    <s v=""/>
    <s v=""/>
    <s v="00:00:00"/>
    <s v=""/>
    <s v=""/>
    <s v="X"/>
    <s v=""/>
    <s v="16:34:57"/>
    <s v="Juan Nustadtel"/>
    <s v="QM001202487710"/>
    <s v=""/>
    <s v=""/>
    <s v=""/>
    <s v=""/>
    <s v=""/>
    <s v="EMPAQUE RIGIDO"/>
    <s v="ENVIGADO"/>
    <s v=""/>
    <s v=""/>
    <s v=""/>
    <s v="15:38:01"/>
    <s v="MNC550A"/>
    <s v=""/>
    <s v=""/>
    <s v=""/>
    <s v=""/>
    <s v="IZ10"/>
    <s v="Cra 48#48 Sur-75 (Juan Neustadtel)"/>
    <s v="16:34:57"/>
    <s v="5405380"/>
    <s v=""/>
    <s v="000"/>
    <s v="000"/>
    <s v="000"/>
    <s v=""/>
    <s v=""/>
    <s v=""/>
    <s v=""/>
    <s v=""/>
    <s v=""/>
    <s v=""/>
    <s v="H"/>
    <s v="IZ10"/>
    <s v="20183406"/>
    <d v="2023-08-05T00:00:00"/>
    <d v="2023-08-22T00:00:00"/>
    <d v="2023-08-22T00:00:00"/>
    <d v="2023-08-05T00:00:00"/>
    <d v="2023-08-05T00:00:00"/>
    <m/>
    <m/>
    <d v="2023-08-05T00:00:00"/>
    <m/>
    <d v="2023-08-05T00:00:00"/>
    <d v="2023-08-05T00:00:00"/>
    <n v="1.58"/>
  </r>
  <r>
    <s v="IZ10"/>
    <s v="ZA"/>
    <s v="1202489691"/>
    <s v="TROQUEL"/>
    <x v="6"/>
    <x v="6"/>
    <s v="TROQUEL DESAFILADO"/>
    <s v="TROQUEL"/>
    <s v="#4"/>
    <s v="NO"/>
    <s v="CORTA"/>
    <m/>
    <m/>
    <m/>
    <m/>
    <m/>
    <x v="4"/>
    <s v="100"/>
    <s v="MECANINT"/>
    <s v="OK"/>
    <s v="MECE MERE ORAS"/>
    <s v="IZHAURAN"/>
    <s v="IZHAURAN"/>
    <s v="IZ10-LJA1-EMP-EMP2"/>
    <s v="B"/>
    <s v=""/>
    <s v=""/>
    <s v="106536153"/>
    <s v=""/>
    <s v="IZCAPIEDRAHI"/>
    <s v="15:48:26"/>
    <s v="505002465"/>
    <s v="0"/>
    <s v=""/>
    <s v=""/>
    <s v=""/>
    <s v="IZ10"/>
    <s v="Z3"/>
    <s v=""/>
    <s v="16:50:00"/>
    <s v="16:10:00"/>
    <s v=""/>
    <s v=""/>
    <s v=""/>
    <s v=""/>
    <s v="16:10:00"/>
    <s v=""/>
    <s v=""/>
    <s v="AAIZ"/>
    <s v=""/>
    <s v=""/>
    <s v="CO"/>
    <s v=""/>
    <s v="PRODUCTIVOS"/>
    <s v="16:24:16"/>
    <s v=""/>
    <s v="000021502034"/>
    <s v="X"/>
    <s v=""/>
    <s v="IZ10"/>
    <s v=""/>
    <s v="000000"/>
    <s v="GNCH"/>
    <s v="10723465"/>
    <s v=""/>
    <s v=""/>
    <s v=""/>
    <s v="00:00:00"/>
    <s v=""/>
    <s v=""/>
    <s v="X"/>
    <s v=""/>
    <s v="16:22:56"/>
    <s v="Juan Nustadtel"/>
    <s v="QM001202489691"/>
    <s v=""/>
    <s v=""/>
    <s v=""/>
    <s v=""/>
    <s v=""/>
    <s v="EMPAQUE RIGIDO"/>
    <s v="ENVIGADO"/>
    <s v=""/>
    <s v=""/>
    <s v=""/>
    <s v="15:48:17"/>
    <s v="MNC550A"/>
    <s v=""/>
    <s v=""/>
    <s v=""/>
    <s v=""/>
    <s v="IZ10"/>
    <s v="Cra 48#48 Sur-75 (Juan Neustadtel)"/>
    <s v="16:22:56"/>
    <s v="5405380"/>
    <s v=""/>
    <s v="000"/>
    <s v="000"/>
    <s v="000"/>
    <s v=""/>
    <s v=""/>
    <s v=""/>
    <s v=""/>
    <s v=""/>
    <s v=""/>
    <s v=""/>
    <s v="H"/>
    <s v="IZ10"/>
    <s v="20183406"/>
    <d v="2023-08-09T00:00:00"/>
    <d v="2023-08-22T00:00:00"/>
    <d v="2023-08-22T00:00:00"/>
    <d v="2023-08-09T00:00:00"/>
    <d v="2023-08-09T00:00:00"/>
    <m/>
    <m/>
    <d v="2023-08-09T00:00:00"/>
    <m/>
    <d v="2023-08-09T00:00:00"/>
    <d v="2023-08-09T00:00:00"/>
    <n v="0.67"/>
  </r>
  <r>
    <s v="IZ10"/>
    <s v="ZA"/>
    <s v="1202491349"/>
    <s v="TROQUEL"/>
    <x v="2"/>
    <x v="48"/>
    <s v="TROQUEL DESAJUSTADO"/>
    <s v="DESAJUSTE"/>
    <s v="TROQUEL"/>
    <n v="2"/>
    <m/>
    <m/>
    <m/>
    <m/>
    <m/>
    <m/>
    <x v="4"/>
    <s v="100"/>
    <s v="MECANINT"/>
    <s v="OK"/>
    <s v="MECE MERE ORAS"/>
    <s v="IZEDCORDOBA"/>
    <s v="IZEDCORDOBA"/>
    <s v="IZ10-LJA1-EMP-EMP2"/>
    <s v="B"/>
    <s v=""/>
    <s v=""/>
    <s v="106542993"/>
    <s v=""/>
    <s v="IZCAPIEDRAHI"/>
    <s v="16:09:01"/>
    <s v="505002465"/>
    <s v="0"/>
    <s v=""/>
    <s v=""/>
    <s v=""/>
    <s v="IZ10"/>
    <s v="Z3"/>
    <s v=""/>
    <s v="07:50:00"/>
    <s v="06:30:00"/>
    <s v=""/>
    <s v=""/>
    <s v=""/>
    <s v=""/>
    <s v="06:30:00"/>
    <s v=""/>
    <s v=""/>
    <s v="AAIZ"/>
    <s v=""/>
    <s v=""/>
    <s v="CO"/>
    <s v=""/>
    <s v="PRODUCTIVOS"/>
    <s v="07:40:35"/>
    <s v=""/>
    <s v="000021518276"/>
    <s v="X"/>
    <s v=""/>
    <s v="IZ10"/>
    <s v=""/>
    <s v="000000"/>
    <s v="GNCH"/>
    <s v="10723465"/>
    <s v=""/>
    <s v=""/>
    <s v=""/>
    <s v="00:00:00"/>
    <s v=""/>
    <s v=""/>
    <s v="X"/>
    <s v=""/>
    <s v="07:38:03"/>
    <s v="Juan Nustadtel"/>
    <s v="QM001202491349"/>
    <s v=""/>
    <s v=""/>
    <s v=""/>
    <s v=""/>
    <s v=""/>
    <s v="EMPAQUE RIGIDO"/>
    <s v="ENVIGADO"/>
    <s v=""/>
    <s v=""/>
    <s v=""/>
    <s v="16:09:00"/>
    <s v="MNC550A"/>
    <s v=""/>
    <s v=""/>
    <s v=""/>
    <s v=""/>
    <s v="IZ10"/>
    <s v="Cra 48#48 Sur-75 (Juan Neustadtel)"/>
    <s v="07:38:03"/>
    <s v="5405380"/>
    <s v=""/>
    <s v="000"/>
    <s v="000"/>
    <s v="000"/>
    <s v=""/>
    <s v=""/>
    <s v=""/>
    <s v=""/>
    <s v=""/>
    <s v=""/>
    <s v=""/>
    <s v="H"/>
    <s v="IZ10"/>
    <s v="20183406"/>
    <d v="2023-08-12T00:00:00"/>
    <d v="2023-08-22T00:00:00"/>
    <d v="2023-08-22T00:00:00"/>
    <d v="2023-08-12T00:00:00"/>
    <d v="2023-08-12T00:00:00"/>
    <m/>
    <m/>
    <d v="2023-08-12T00:00:00"/>
    <m/>
    <d v="2023-08-12T00:00:00"/>
    <d v="2023-08-12T00:00:00"/>
    <n v="1.33"/>
  </r>
  <r>
    <s v="IZ10"/>
    <s v="ZA"/>
    <s v="1202491660"/>
    <s v="CORREA"/>
    <x v="5"/>
    <x v="62"/>
    <s v="CORREA FRACTURADA"/>
    <s v="REVIENTE"/>
    <s v="CORREA"/>
    <s v="DENTADA"/>
    <m/>
    <m/>
    <m/>
    <m/>
    <m/>
    <m/>
    <x v="4"/>
    <s v="100"/>
    <s v="MECANINT"/>
    <s v="OK"/>
    <s v="MECE MERE ORAS"/>
    <s v="IZHAURAN"/>
    <s v="IZHAURAN"/>
    <s v="IZ10-LJA1-EMP-EMP2"/>
    <s v="B"/>
    <s v=""/>
    <s v=""/>
    <s v="106541841"/>
    <s v=""/>
    <s v="IZEMCARVAJAL"/>
    <s v="21:25:19"/>
    <s v="505002465"/>
    <s v="0"/>
    <s v=""/>
    <s v=""/>
    <s v=""/>
    <s v="IZ10"/>
    <s v="Z3"/>
    <s v=""/>
    <s v="16:50:00"/>
    <s v="15:40:00"/>
    <s v=""/>
    <s v=""/>
    <s v=""/>
    <s v=""/>
    <s v="21:25:17"/>
    <s v=""/>
    <s v=""/>
    <s v="AAIZ"/>
    <s v=""/>
    <s v=""/>
    <s v="CO"/>
    <s v=""/>
    <s v="PRODUCTIVOS"/>
    <s v="17:26:55"/>
    <s v=""/>
    <s v="000021520399"/>
    <s v="X"/>
    <s v=""/>
    <s v="IZ10"/>
    <s v=""/>
    <s v="000000"/>
    <s v="GNCH"/>
    <s v="10723465"/>
    <s v=""/>
    <s v=""/>
    <s v=""/>
    <s v="00:00:00"/>
    <s v=""/>
    <s v=""/>
    <s v="X"/>
    <s v=""/>
    <s v="17:25:04"/>
    <s v="Juan Nustadtel"/>
    <s v="QM001202491660"/>
    <s v=""/>
    <s v=""/>
    <s v=""/>
    <s v=""/>
    <s v=""/>
    <s v="EMPAQUE RIGIDO"/>
    <s v="ENVIGADO"/>
    <s v=""/>
    <s v=""/>
    <s v=""/>
    <s v="21:25:19"/>
    <s v="MNC550A"/>
    <s v=""/>
    <s v=""/>
    <s v=""/>
    <s v=""/>
    <s v="IZ10"/>
    <s v="Cra 48#48 Sur-75 (Juan Neustadtel)"/>
    <s v="17:25:04"/>
    <s v="5405380"/>
    <s v=""/>
    <s v="000"/>
    <s v="000"/>
    <s v="000"/>
    <s v=""/>
    <s v=""/>
    <s v=""/>
    <s v=""/>
    <s v=""/>
    <s v=""/>
    <s v=""/>
    <s v="H"/>
    <s v="IZ10"/>
    <s v="20183406"/>
    <d v="2023-08-12T00:00:00"/>
    <d v="2023-08-12T00:00:00"/>
    <d v="2023-08-12T00:00:00"/>
    <d v="2023-08-12T00:00:00"/>
    <d v="2023-08-12T00:00:00"/>
    <m/>
    <m/>
    <d v="2023-08-12T00:00:00"/>
    <m/>
    <d v="2023-08-12T00:00:00"/>
    <d v="2023-08-12T00:00:00"/>
    <n v="1.17"/>
  </r>
  <r>
    <s v="IZ10"/>
    <s v="ZA"/>
    <s v="1202492037"/>
    <s v="ESTACIÓN DE FORMADO"/>
    <x v="45"/>
    <x v="114"/>
    <s v="ESTACIÓN DE FORMADO OBSTRUIDA"/>
    <s v="ESTACIÓN"/>
    <s v="DE"/>
    <s v="FORMADO"/>
    <s v="OBSTRUIDA"/>
    <m/>
    <m/>
    <m/>
    <m/>
    <m/>
    <x v="7"/>
    <s v="100"/>
    <s v="MECANINT"/>
    <s v="OK"/>
    <s v="MECE MERE ORAS"/>
    <s v="IZJIGOMEZ"/>
    <s v="IZJIGOMEZ"/>
    <s v="IZ10-LSA1-EMP"/>
    <s v="B"/>
    <s v=""/>
    <s v=""/>
    <s v="106544882"/>
    <s v=""/>
    <s v="EXIZACMERINO"/>
    <s v="08:36:10"/>
    <s v="505001342"/>
    <s v="0"/>
    <s v=""/>
    <s v=""/>
    <s v=""/>
    <s v="IZ10"/>
    <s v="Z3"/>
    <s v=""/>
    <s v="11:30:00"/>
    <s v="09:30:53"/>
    <s v=""/>
    <s v=""/>
    <s v=""/>
    <s v=""/>
    <s v="08:36:09"/>
    <s v=""/>
    <s v=""/>
    <s v="AAIZ"/>
    <s v=""/>
    <s v=""/>
    <s v="CO"/>
    <s v=""/>
    <s v="PRODUCTIVOS"/>
    <s v="10:10:47"/>
    <s v=""/>
    <s v="000021525261"/>
    <s v="X"/>
    <s v=""/>
    <s v="IZ10"/>
    <s v=""/>
    <s v="000000"/>
    <s v="GNCH"/>
    <s v="10712765"/>
    <s v=""/>
    <s v=""/>
    <s v=""/>
    <s v="00:00:00"/>
    <s v=""/>
    <s v=""/>
    <s v="X"/>
    <s v=""/>
    <s v="10:01:53"/>
    <s v=""/>
    <s v="QM001202492037"/>
    <s v=""/>
    <s v=""/>
    <s v=""/>
    <s v=""/>
    <s v=""/>
    <s v="EMPAQUE"/>
    <s v=""/>
    <s v=""/>
    <s v=""/>
    <s v=""/>
    <s v="08:36:10"/>
    <s v="MNC525A"/>
    <s v=""/>
    <s v=""/>
    <s v=""/>
    <s v=""/>
    <s v="IZ10"/>
    <s v=""/>
    <s v="10:01:53"/>
    <s v=""/>
    <s v=""/>
    <s v="000"/>
    <s v="000"/>
    <s v="000"/>
    <s v=""/>
    <s v=""/>
    <s v=""/>
    <s v=""/>
    <s v=""/>
    <s v=""/>
    <s v=""/>
    <s v="H"/>
    <s v="IZ10"/>
    <s v="EMPA00005"/>
    <d v="2023-08-14T00:00:00"/>
    <d v="2023-08-15T00:00:00"/>
    <d v="2023-08-15T00:00:00"/>
    <d v="2023-08-14T00:00:00"/>
    <d v="2023-08-15T00:00:00"/>
    <m/>
    <m/>
    <d v="2023-08-14T00:00:00"/>
    <m/>
    <d v="2023-08-14T00:00:00"/>
    <d v="2023-08-14T00:00:00"/>
    <n v="1.99"/>
  </r>
  <r>
    <s v="IZ10"/>
    <s v="ZA"/>
    <s v="1202493002"/>
    <s v="GUÍA DE CORREA"/>
    <x v="46"/>
    <x v="115"/>
    <s v="GUÍA DE CORREA ABIERTA"/>
    <s v="GUIA"/>
    <s v="DE"/>
    <s v="CORREA"/>
    <s v="ABIERTA"/>
    <m/>
    <m/>
    <m/>
    <m/>
    <m/>
    <x v="9"/>
    <s v="100"/>
    <s v="COORMTTO"/>
    <s v="OK"/>
    <s v="MECE MERE ORAS"/>
    <s v="IZHAGIRALDO"/>
    <s v="IZHAGIRALDO"/>
    <s v="IZ10-LSA1-FOR"/>
    <s v="B"/>
    <s v=""/>
    <s v=""/>
    <s v="106546085"/>
    <s v=""/>
    <s v="IZEMCARVAJAL"/>
    <s v="21:52:38"/>
    <s v="505003097"/>
    <s v="0"/>
    <s v=""/>
    <s v=""/>
    <s v=""/>
    <s v="IZ10"/>
    <s v="Z3"/>
    <s v=""/>
    <s v="17:30:00"/>
    <s v="16:40:02"/>
    <s v=""/>
    <s v=""/>
    <s v=""/>
    <s v=""/>
    <s v="21:52:37"/>
    <s v=""/>
    <s v=""/>
    <s v="AAIZ"/>
    <s v=""/>
    <s v=""/>
    <s v="CO"/>
    <s v=""/>
    <s v="PRODUCTIVOS"/>
    <s v="18:56:18"/>
    <s v=""/>
    <s v="000021535479"/>
    <s v="X"/>
    <s v=""/>
    <s v="IZ10"/>
    <s v=""/>
    <s v="000000"/>
    <s v="GNCH"/>
    <s v="10713765"/>
    <s v=""/>
    <s v=""/>
    <s v=""/>
    <s v="00:00:00"/>
    <s v=""/>
    <s v=""/>
    <s v="X"/>
    <s v=""/>
    <s v="18:55:02"/>
    <s v="Juan Neustadtel"/>
    <s v="QM001202493002"/>
    <s v=""/>
    <s v=""/>
    <s v=""/>
    <s v=""/>
    <s v=""/>
    <s v="FORMADO"/>
    <s v=""/>
    <s v=""/>
    <s v=""/>
    <s v=""/>
    <s v="21:52:38"/>
    <s v="MNC490A"/>
    <s v=""/>
    <s v=""/>
    <s v=""/>
    <s v=""/>
    <s v="IZ10"/>
    <s v="Cra 48#48 Sur--75, Envigado"/>
    <s v="18:55:02"/>
    <s v="5405380 108"/>
    <s v=""/>
    <s v="000"/>
    <s v="000"/>
    <s v="000"/>
    <s v=""/>
    <s v=""/>
    <s v=""/>
    <s v=""/>
    <s v=""/>
    <s v=""/>
    <s v=""/>
    <s v="H"/>
    <s v="IZ10"/>
    <s v="20425542"/>
    <d v="2023-08-15T00:00:00"/>
    <d v="2023-08-15T00:00:00"/>
    <d v="2023-08-15T00:00:00"/>
    <d v="2023-08-15T00:00:00"/>
    <d v="2023-08-15T00:00:00"/>
    <m/>
    <m/>
    <d v="2023-08-15T00:00:00"/>
    <m/>
    <d v="2023-08-15T00:00:00"/>
    <d v="2023-08-15T00:00:00"/>
    <n v="0.83"/>
  </r>
  <r>
    <s v="IZ10"/>
    <s v="ZA"/>
    <s v="1202493220"/>
    <s v="VIDEOJET"/>
    <x v="44"/>
    <x v="116"/>
    <s v="VIDEOJET DESCALIBRADA"/>
    <s v="IMPRESIÓN"/>
    <s v="INCORRECTA"/>
    <s v="DE"/>
    <s v="VIDEO"/>
    <s v="JET"/>
    <m/>
    <m/>
    <m/>
    <m/>
    <x v="4"/>
    <s v="100"/>
    <s v="MECANINT"/>
    <s v="RECH"/>
    <s v="MECE"/>
    <s v="IZEDCORDOBA"/>
    <s v="IZEDCORDOBA"/>
    <s v="IZ10-LJA1-EMP-EMP2"/>
    <s v="B"/>
    <s v=""/>
    <s v=""/>
    <s v=""/>
    <s v=""/>
    <s v="EXIZACMERINO"/>
    <s v="12:46:06"/>
    <s v="505002465"/>
    <s v="0"/>
    <s v=""/>
    <s v=""/>
    <s v=""/>
    <s v="IZ10"/>
    <s v="Z3"/>
    <s v=""/>
    <s v="00:00:00"/>
    <s v="06:40:41"/>
    <s v=""/>
    <s v=""/>
    <s v=""/>
    <s v=""/>
    <s v="06:40:41"/>
    <s v=""/>
    <s v=""/>
    <s v="AAIZ"/>
    <s v=""/>
    <s v=""/>
    <s v="CO"/>
    <s v=""/>
    <s v="PRODUCTIVOS"/>
    <s v="08:06:45"/>
    <s v=""/>
    <s v="000021537662"/>
    <s v="X"/>
    <s v=""/>
    <s v="IZ10"/>
    <s v=""/>
    <s v="000000"/>
    <s v="GNCH"/>
    <s v="10723465"/>
    <s v=""/>
    <s v=""/>
    <s v=""/>
    <s v="00:00:00"/>
    <s v=""/>
    <s v=""/>
    <s v="X"/>
    <s v=""/>
    <s v="08:02:41"/>
    <s v="Juan Nustadtel"/>
    <s v="QM001202493220"/>
    <s v=""/>
    <s v=""/>
    <s v=""/>
    <s v=""/>
    <s v=""/>
    <s v="EMPAQUE RIGIDO"/>
    <s v="ENVIGADO"/>
    <s v=""/>
    <s v=""/>
    <s v=""/>
    <s v="12:46:05"/>
    <s v="MNC550A"/>
    <s v=""/>
    <s v=""/>
    <s v=""/>
    <s v=""/>
    <s v="IZ10"/>
    <s v="Cra 48#48 Sur-75 (Juan Neustadtel)"/>
    <s v="08:02:41"/>
    <s v="5405380"/>
    <s v=""/>
    <s v="000"/>
    <s v="000"/>
    <s v="000"/>
    <s v=""/>
    <s v=""/>
    <s v=""/>
    <s v=""/>
    <s v=""/>
    <s v=""/>
    <s v=""/>
    <s v="H"/>
    <s v="IZ10"/>
    <s v="20183406"/>
    <d v="2023-08-16T00:00:00"/>
    <d v="2023-08-16T00:00:00"/>
    <d v="2023-08-16T00:00:00"/>
    <m/>
    <d v="2023-08-16T00:00:00"/>
    <m/>
    <m/>
    <d v="2023-08-16T00:00:00"/>
    <m/>
    <d v="2023-08-16T00:00:00"/>
    <d v="2023-08-16T00:00:00"/>
    <n v="0"/>
  </r>
  <r>
    <s v="IZ10"/>
    <s v="ZA"/>
    <s v="1202494506"/>
    <s v="PANTALLA"/>
    <x v="33"/>
    <x v="117"/>
    <s v="PANTALLA BLOQUEADA"/>
    <s v="BLOQUEO"/>
    <s v="EN"/>
    <s v="PANTALLA"/>
    <s v="PRINCIPAL"/>
    <m/>
    <m/>
    <m/>
    <m/>
    <m/>
    <x v="2"/>
    <s v="100"/>
    <s v="COORMTTO"/>
    <s v="OK"/>
    <s v="MECE MERE ORAS"/>
    <s v="IZLGRESTREPO"/>
    <s v="IZLGRESTREPO"/>
    <s v="IZ10-LSC1-EMB"/>
    <s v="B"/>
    <s v=""/>
    <s v=""/>
    <s v="106551717"/>
    <s v=""/>
    <s v="EXIZACMERINO"/>
    <s v="07:54:44"/>
    <s v="505003051"/>
    <s v="0"/>
    <s v=""/>
    <s v=""/>
    <s v=""/>
    <s v="IZ10"/>
    <s v="Z3"/>
    <s v=""/>
    <s v="15:40:00"/>
    <s v="14:00:02"/>
    <s v=""/>
    <s v=""/>
    <s v=""/>
    <s v=""/>
    <s v="14:00:02"/>
    <s v=""/>
    <s v=""/>
    <s v="AAIZ"/>
    <s v=""/>
    <s v=""/>
    <s v="CO"/>
    <s v=""/>
    <s v="PRODUCTIVOS"/>
    <s v="15:34:05"/>
    <s v=""/>
    <s v="000021550006"/>
    <s v="X"/>
    <s v=""/>
    <s v="IZ10"/>
    <s v=""/>
    <s v="000000"/>
    <s v="GNCH"/>
    <s v="10724165"/>
    <s v=""/>
    <s v=""/>
    <s v=""/>
    <s v="00:00:00"/>
    <s v=""/>
    <s v=""/>
    <s v="X"/>
    <s v=""/>
    <s v="15:32:02"/>
    <s v="PROPASOL S.A.S"/>
    <s v="QM001202494506"/>
    <s v=""/>
    <s v=""/>
    <s v=""/>
    <s v=""/>
    <s v=""/>
    <s v="EMBUTIDO SALCHICHON"/>
    <s v=""/>
    <s v=""/>
    <s v=""/>
    <s v=""/>
    <s v="07:54:43"/>
    <s v="MNC540A"/>
    <s v=""/>
    <s v=""/>
    <s v=""/>
    <s v=""/>
    <s v="IZ10"/>
    <s v="Tv. 93 #53-32, Bogotá"/>
    <s v="15:32:02"/>
    <s v="(1)3004621"/>
    <s v=""/>
    <s v="000"/>
    <s v="000"/>
    <s v="000"/>
    <s v=""/>
    <s v=""/>
    <s v=""/>
    <s v=""/>
    <s v=""/>
    <s v=""/>
    <s v=""/>
    <s v="H"/>
    <s v="IZ10"/>
    <s v="20388176"/>
    <d v="2023-08-17T00:00:00"/>
    <d v="2023-08-31T00:00:00"/>
    <d v="2023-08-31T00:00:00"/>
    <d v="2023-08-17T00:00:00"/>
    <d v="2023-08-17T00:00:00"/>
    <m/>
    <m/>
    <d v="2023-08-17T00:00:00"/>
    <m/>
    <d v="2023-08-17T00:00:00"/>
    <d v="2023-08-17T00:00:00"/>
    <n v="1.67"/>
  </r>
  <r>
    <s v="IZ10"/>
    <s v="ZA"/>
    <s v="1202495323"/>
    <s v="CLIPADORA"/>
    <x v="47"/>
    <x v="118"/>
    <s v="CLIPADORA SOBRECARGADA"/>
    <s v="Sobrecarga"/>
    <s v="Clipadora"/>
    <s v="schon"/>
    <m/>
    <m/>
    <m/>
    <m/>
    <m/>
    <m/>
    <x v="2"/>
    <s v="100"/>
    <s v="COORTU03"/>
    <s v="OK"/>
    <s v="MECE MERE ORAS"/>
    <s v="IZNARENAS"/>
    <s v="IZNARENAS"/>
    <s v="IZ10-LSC1-EMB"/>
    <s v="B"/>
    <s v=""/>
    <s v=""/>
    <s v="106559841"/>
    <s v=""/>
    <s v="IZLMORTIZ"/>
    <s v="02:42:43"/>
    <s v="505003051"/>
    <s v="0"/>
    <s v=""/>
    <s v=""/>
    <s v=""/>
    <s v="IZ10"/>
    <s v="Z3"/>
    <s v=""/>
    <s v="03:39:57"/>
    <s v="02:39:57"/>
    <s v=""/>
    <s v=""/>
    <s v=""/>
    <s v=""/>
    <s v="02:42:42"/>
    <s v=""/>
    <s v=""/>
    <s v="AAIZ"/>
    <s v=""/>
    <s v=""/>
    <s v="CO"/>
    <s v=""/>
    <s v="PRODUCTIVOS"/>
    <s v="02:43:18"/>
    <s v=""/>
    <s v="000021558430"/>
    <s v="X"/>
    <s v=""/>
    <s v="IZ10"/>
    <s v=""/>
    <s v="000000"/>
    <s v="GNCH"/>
    <s v="10724165"/>
    <s v=""/>
    <s v=""/>
    <s v=""/>
    <s v="00:00:00"/>
    <s v=""/>
    <s v=""/>
    <s v="X"/>
    <s v=""/>
    <s v="02:39:57"/>
    <s v="PROPASOL S.A.S"/>
    <s v="QM001202495323"/>
    <s v=""/>
    <s v=""/>
    <s v=""/>
    <s v=""/>
    <s v=""/>
    <s v="EMBUTIDO SALCHICHON"/>
    <s v=""/>
    <s v=""/>
    <s v=""/>
    <s v=""/>
    <s v="02:42:43"/>
    <s v="MNC540A"/>
    <s v=""/>
    <s v=""/>
    <s v=""/>
    <s v=""/>
    <s v="IZ10"/>
    <s v="Tv. 93 #53-32, Bogotá"/>
    <s v="02:39:57"/>
    <s v="(1)3004621"/>
    <s v=""/>
    <s v="000"/>
    <s v="000"/>
    <s v="000"/>
    <s v=""/>
    <s v=""/>
    <s v=""/>
    <s v=""/>
    <s v=""/>
    <s v=""/>
    <s v=""/>
    <s v="H"/>
    <s v="IZ10"/>
    <s v="20388176"/>
    <d v="2023-08-19T00:00:00"/>
    <d v="2023-08-23T00:00:00"/>
    <d v="2023-08-23T00:00:00"/>
    <d v="2023-08-19T00:00:00"/>
    <d v="2023-08-23T00:00:00"/>
    <m/>
    <m/>
    <d v="2023-08-19T00:00:00"/>
    <m/>
    <d v="2023-08-19T00:00:00"/>
    <d v="2023-08-19T00:00:00"/>
    <n v="1"/>
  </r>
  <r>
    <s v="IZ10"/>
    <s v="ZA"/>
    <s v="1202497553"/>
    <s v="PANTALLA"/>
    <x v="33"/>
    <x v="117"/>
    <s v="PANTALLA BLOQUEADA"/>
    <s v="BLOQUEO"/>
    <s v="DE"/>
    <s v="PANTALLA"/>
    <m/>
    <m/>
    <m/>
    <m/>
    <m/>
    <m/>
    <x v="2"/>
    <s v="100"/>
    <s v="COORMTTO"/>
    <s v="OK"/>
    <s v="MECE MERE ORAS"/>
    <s v="IZLGRESTREPO"/>
    <s v="IZLGRESTREPO"/>
    <s v="IZ10-LSC1-EMB"/>
    <s v="B"/>
    <s v=""/>
    <s v=""/>
    <s v="106561145"/>
    <s v=""/>
    <s v="IZEMCARVAJAL"/>
    <s v="15:51:15"/>
    <s v="505003051"/>
    <s v="0"/>
    <s v=""/>
    <s v=""/>
    <s v=""/>
    <s v="IZ10"/>
    <s v="Z3"/>
    <s v=""/>
    <s v="15:10:00"/>
    <s v="14:00:58"/>
    <s v=""/>
    <s v=""/>
    <s v=""/>
    <s v=""/>
    <s v="21:13:33"/>
    <s v=""/>
    <s v=""/>
    <s v="AAIZ"/>
    <s v=""/>
    <s v=""/>
    <s v="CO"/>
    <s v=""/>
    <s v="PRODUCTIVOS"/>
    <s v="16:14:51"/>
    <s v=""/>
    <s v="000021577905"/>
    <s v="X"/>
    <s v=""/>
    <s v="IZ10"/>
    <s v=""/>
    <s v="000000"/>
    <s v="GNCH"/>
    <s v="10724165"/>
    <s v=""/>
    <s v=""/>
    <s v=""/>
    <s v="00:00:00"/>
    <s v=""/>
    <s v=""/>
    <s v="X"/>
    <s v=""/>
    <s v="16:12:58"/>
    <s v="PROPASOL S.A.S"/>
    <s v="QM001202497553"/>
    <s v=""/>
    <s v=""/>
    <s v=""/>
    <s v=""/>
    <s v=""/>
    <s v="EMBUTIDO SALCHICHON"/>
    <s v=""/>
    <s v=""/>
    <s v=""/>
    <s v=""/>
    <s v="21:13:34"/>
    <s v="MNC540A"/>
    <s v=""/>
    <s v=""/>
    <s v=""/>
    <s v=""/>
    <s v="IZ10"/>
    <s v="Tv. 93 #53-32, Bogotá"/>
    <s v="16:12:58"/>
    <s v="(1)3004621"/>
    <s v=""/>
    <s v="000"/>
    <s v="000"/>
    <s v="000"/>
    <s v=""/>
    <s v=""/>
    <s v=""/>
    <s v=""/>
    <s v=""/>
    <s v=""/>
    <s v=""/>
    <s v="H"/>
    <s v="IZ10"/>
    <s v="20388176"/>
    <d v="2023-08-23T00:00:00"/>
    <d v="2023-08-23T00:00:00"/>
    <d v="2023-08-24T00:00:00"/>
    <d v="2023-08-23T00:00:00"/>
    <d v="2023-08-23T00:00:00"/>
    <m/>
    <m/>
    <d v="2023-08-23T00:00:00"/>
    <m/>
    <d v="2023-08-23T00:00:00"/>
    <d v="2023-08-23T00:00:00"/>
    <n v="1.1499999999999999"/>
  </r>
  <r>
    <s v="IZ10"/>
    <s v="ZA"/>
    <s v="1202498532"/>
    <s v="GUARDAMOTOR"/>
    <x v="48"/>
    <x v="119"/>
    <s v="GUARDAMOTOR DISPARADO"/>
    <s v="Guardamotor"/>
    <s v="se"/>
    <s v="dipara"/>
    <s v="en"/>
    <s v="la"/>
    <s v="T8"/>
    <m/>
    <m/>
    <m/>
    <x v="7"/>
    <s v="100"/>
    <s v="COORTU03"/>
    <s v="OK"/>
    <s v="MECE MERE ORAS"/>
    <s v="IZNARENAS"/>
    <s v="IZNARENAS"/>
    <s v="IZ10-LSA1-EMP"/>
    <s v="B"/>
    <s v=""/>
    <s v=""/>
    <s v="106566018"/>
    <s v=""/>
    <s v="IZLMORTIZ"/>
    <s v="05:45:11"/>
    <s v="505001342"/>
    <s v="0"/>
    <s v=""/>
    <s v=""/>
    <s v=""/>
    <s v="IZ10"/>
    <s v="Z3"/>
    <s v=""/>
    <s v="22:45:00"/>
    <s v="22:13:00"/>
    <s v=""/>
    <s v=""/>
    <s v=""/>
    <s v=""/>
    <s v="05:45:09"/>
    <s v=""/>
    <s v=""/>
    <s v="AAIZ"/>
    <s v=""/>
    <s v=""/>
    <s v="CO"/>
    <s v=""/>
    <s v="PRODUCTIVOS"/>
    <s v="23:22:35"/>
    <s v=""/>
    <s v="000021588684"/>
    <s v="X"/>
    <s v=""/>
    <s v="IZ10"/>
    <s v=""/>
    <s v="000000"/>
    <s v="GNCH"/>
    <s v="10712765"/>
    <s v=""/>
    <s v=""/>
    <s v=""/>
    <s v="00:00:00"/>
    <s v=""/>
    <s v=""/>
    <s v="X"/>
    <s v=""/>
    <s v="23:20:42"/>
    <s v=""/>
    <s v="QM001202498532"/>
    <s v=""/>
    <s v=""/>
    <s v=""/>
    <s v=""/>
    <s v=""/>
    <s v="EMPAQUE"/>
    <s v=""/>
    <s v=""/>
    <s v=""/>
    <s v=""/>
    <s v="05:45:11"/>
    <s v="MNC525A"/>
    <s v=""/>
    <s v=""/>
    <s v=""/>
    <s v=""/>
    <s v="IZ10"/>
    <s v=""/>
    <s v="23:20:42"/>
    <s v=""/>
    <s v=""/>
    <s v="000"/>
    <s v="000"/>
    <s v="000"/>
    <s v=""/>
    <s v=""/>
    <s v=""/>
    <s v=""/>
    <s v=""/>
    <s v=""/>
    <s v=""/>
    <s v="H"/>
    <s v="IZ10"/>
    <s v="EMPA00005"/>
    <d v="2023-08-24T00:00:00"/>
    <d v="2023-08-25T00:00:00"/>
    <d v="2023-08-25T00:00:00"/>
    <d v="2023-08-24T00:00:00"/>
    <d v="2023-08-25T00:00:00"/>
    <m/>
    <m/>
    <d v="2023-08-24T00:00:00"/>
    <m/>
    <d v="2023-08-24T00:00:00"/>
    <d v="2023-08-24T00:00:00"/>
    <n v="0.53"/>
  </r>
  <r>
    <s v="IZ10"/>
    <s v="ZA"/>
    <s v="1202499198"/>
    <s v="PANTALLA"/>
    <x v="33"/>
    <x v="117"/>
    <s v="PANTALLA BLOQUEADA"/>
    <s v="PANTALLA"/>
    <s v="QUEMADA"/>
    <m/>
    <m/>
    <m/>
    <m/>
    <m/>
    <m/>
    <m/>
    <x v="0"/>
    <s v="100"/>
    <s v="COORTU02"/>
    <s v="DUPL"/>
    <s v="MECE MERE ORAS"/>
    <s v="IZLGRESTREPO"/>
    <s v="IZLGRESTREPO"/>
    <s v="IZ10-LSC1-EMB"/>
    <s v="B"/>
    <s v=""/>
    <s v=""/>
    <s v="106570810"/>
    <s v=""/>
    <s v="IZEMCARVAJAL"/>
    <s v="18:00:05"/>
    <s v=""/>
    <s v=""/>
    <s v=""/>
    <s v=""/>
    <s v=""/>
    <s v="IZ10"/>
    <s v="Z3"/>
    <s v=""/>
    <s v="12:00:00"/>
    <s v="16:30:22"/>
    <s v=""/>
    <s v=""/>
    <s v=""/>
    <s v=""/>
    <s v="16:30:22"/>
    <s v=""/>
    <s v=""/>
    <s v="AAIZ"/>
    <s v=""/>
    <s v=""/>
    <s v="CO"/>
    <s v=""/>
    <s v="PRODUCTIVOS"/>
    <s v="17:54:56"/>
    <s v=""/>
    <s v="000021597730"/>
    <s v="X"/>
    <s v=""/>
    <s v="IZ10"/>
    <s v=""/>
    <s v="000000"/>
    <s v="GNCH"/>
    <s v="10724165"/>
    <s v=""/>
    <s v=""/>
    <s v=""/>
    <s v="00:00:00"/>
    <s v=""/>
    <s v=""/>
    <s v="X"/>
    <s v=""/>
    <s v="17:51:22"/>
    <s v=""/>
    <s v="QM001202499198"/>
    <s v=""/>
    <s v=""/>
    <s v=""/>
    <s v=""/>
    <s v=""/>
    <s v="EMBUTIDO SALCHICHON"/>
    <s v=""/>
    <s v=""/>
    <s v=""/>
    <s v=""/>
    <s v="18:00:04"/>
    <s v="MNC540A"/>
    <s v=""/>
    <s v=""/>
    <s v=""/>
    <s v=""/>
    <s v="IZ10"/>
    <s v=""/>
    <s v="17:51:22"/>
    <s v=""/>
    <s v=""/>
    <s v="000"/>
    <s v="000"/>
    <s v="000"/>
    <s v=""/>
    <s v=""/>
    <s v=""/>
    <s v=""/>
    <s v=""/>
    <s v=""/>
    <s v=""/>
    <s v="H"/>
    <s v="IZ10"/>
    <s v="GRAP00017"/>
    <d v="2023-08-25T00:00:00"/>
    <d v="2023-08-26T00:00:00"/>
    <d v="2023-08-26T00:00:00"/>
    <d v="2023-08-26T00:00:00"/>
    <d v="2023-08-25T00:00:00"/>
    <m/>
    <m/>
    <d v="2023-08-25T00:00:00"/>
    <m/>
    <d v="2023-08-25T00:00:00"/>
    <d v="2023-08-25T00:00:00"/>
    <n v="19.489999999999998"/>
  </r>
  <r>
    <s v="IZ10"/>
    <s v="ZA"/>
    <s v="1202499120"/>
    <s v="GANCHO"/>
    <x v="1"/>
    <x v="40"/>
    <s v="GANCHO FRACTURADO"/>
    <s v="REVIENTE"/>
    <s v="DE"/>
    <s v="GANCHO"/>
    <s v="DE"/>
    <s v="CLIPADO"/>
    <m/>
    <m/>
    <m/>
    <m/>
    <x v="2"/>
    <s v="100"/>
    <s v="COORMTTO"/>
    <s v="OK"/>
    <s v="MECE MERE ORAS"/>
    <s v="IZLGRESTREPO"/>
    <s v="IZLGRESTREPO"/>
    <s v="IZ10-LSC1-EMB"/>
    <s v="B"/>
    <s v=""/>
    <s v=""/>
    <s v="106569050"/>
    <s v=""/>
    <s v="IZEMCARVAJAL"/>
    <s v="16:50:21"/>
    <s v="505003051"/>
    <s v="0"/>
    <s v=""/>
    <s v=""/>
    <s v=""/>
    <s v="IZ10"/>
    <s v="Z3"/>
    <s v=""/>
    <s v="20:30:00"/>
    <s v="13:00:00"/>
    <s v=""/>
    <s v=""/>
    <s v=""/>
    <s v=""/>
    <s v="07:27:40"/>
    <s v=""/>
    <s v=""/>
    <s v="AAIZ"/>
    <s v=""/>
    <s v=""/>
    <s v="CO"/>
    <s v=""/>
    <s v="PRODUCTIVOS"/>
    <s v="15:33:35"/>
    <s v=""/>
    <s v="000021595722"/>
    <s v="X"/>
    <s v=""/>
    <s v="IZ10"/>
    <s v=""/>
    <s v="000000"/>
    <s v="GNCH"/>
    <s v="10724165"/>
    <s v=""/>
    <s v=""/>
    <s v=""/>
    <s v="00:00:00"/>
    <s v=""/>
    <s v=""/>
    <s v="X"/>
    <s v=""/>
    <s v="15:31:22"/>
    <s v="PROPASOL S.A.S"/>
    <s v="QM001202499120"/>
    <s v=""/>
    <s v=""/>
    <s v=""/>
    <s v=""/>
    <s v=""/>
    <s v="EMBUTIDO SALCHICHON"/>
    <s v=""/>
    <s v=""/>
    <s v=""/>
    <s v=""/>
    <s v="07:27:42"/>
    <s v="MNC540A"/>
    <s v=""/>
    <s v=""/>
    <s v=""/>
    <s v=""/>
    <s v="IZ10"/>
    <s v="Tv. 93 #53-32, Bogotá"/>
    <s v="15:31:22"/>
    <s v="(1)3004621"/>
    <s v=""/>
    <s v="000"/>
    <s v="000"/>
    <s v="000"/>
    <s v=""/>
    <s v=""/>
    <s v=""/>
    <s v=""/>
    <s v=""/>
    <s v=""/>
    <s v=""/>
    <s v="H"/>
    <s v="IZ10"/>
    <s v="20388176"/>
    <d v="2023-08-25T00:00:00"/>
    <d v="2023-08-26T00:00:00"/>
    <d v="2023-08-28T00:00:00"/>
    <d v="2023-08-25T00:00:00"/>
    <d v="2023-08-26T00:00:00"/>
    <m/>
    <m/>
    <d v="2023-08-25T00:00:00"/>
    <m/>
    <d v="2023-08-25T00:00:00"/>
    <d v="2023-08-25T00:00:00"/>
    <n v="7.5"/>
  </r>
  <r>
    <s v="IZ10"/>
    <s v="ZA"/>
    <s v="1202499465"/>
    <s v="PANTALLA"/>
    <x v="33"/>
    <x v="117"/>
    <s v="PANTALLA BLOQUEADA"/>
    <s v="ERROR"/>
    <s v="DE"/>
    <s v="SEGURIDAD"/>
    <s v="EN"/>
    <s v="PANTALLA"/>
    <m/>
    <m/>
    <m/>
    <m/>
    <x v="0"/>
    <s v="100"/>
    <s v="COORMTTO"/>
    <s v="OK"/>
    <s v="MECE MERE ORAS"/>
    <s v="EXIZACMERINO"/>
    <s v="EXIZACMERINO"/>
    <s v="IZ10-LSC1-EMB"/>
    <s v="B"/>
    <s v=""/>
    <s v=""/>
    <s v="106570602"/>
    <s v=""/>
    <s v="IZEMCARVAJAL"/>
    <s v="16:51:46"/>
    <s v=""/>
    <s v=""/>
    <s v=""/>
    <s v=""/>
    <s v=""/>
    <s v="IZ10"/>
    <s v="Z3"/>
    <s v=""/>
    <s v="12:00:00"/>
    <s v="16:30:00"/>
    <s v=""/>
    <s v=""/>
    <s v=""/>
    <s v=""/>
    <s v="11:30:02"/>
    <s v=""/>
    <s v=""/>
    <s v="AAIZ"/>
    <s v=""/>
    <s v=""/>
    <s v="CO"/>
    <s v=""/>
    <s v="PRODUCTIVOS"/>
    <s v="11:19:53"/>
    <s v=""/>
    <s v="000021601278"/>
    <s v="X"/>
    <s v=""/>
    <s v="IZ10"/>
    <s v=""/>
    <s v="000000"/>
    <s v="GNCH"/>
    <s v="10724165"/>
    <s v=""/>
    <s v=""/>
    <s v=""/>
    <s v="00:00:00"/>
    <s v=""/>
    <s v=""/>
    <s v="X"/>
    <s v=""/>
    <s v="11:17:59"/>
    <s v=""/>
    <s v="QM001202499465"/>
    <s v=""/>
    <s v=""/>
    <s v=""/>
    <s v=""/>
    <s v=""/>
    <s v="EMBUTIDO SALCHICHON"/>
    <s v=""/>
    <s v=""/>
    <s v=""/>
    <s v=""/>
    <s v="11:30:03"/>
    <s v="MNC540A"/>
    <s v=""/>
    <s v=""/>
    <s v=""/>
    <s v=""/>
    <s v="IZ10"/>
    <s v=""/>
    <s v="11:17:59"/>
    <s v=""/>
    <s v=""/>
    <s v="000"/>
    <s v="000"/>
    <s v="000"/>
    <s v=""/>
    <s v=""/>
    <s v=""/>
    <s v=""/>
    <s v=""/>
    <s v=""/>
    <s v=""/>
    <s v="H"/>
    <s v="IZ10"/>
    <s v="GRAP00017"/>
    <d v="2023-08-26T00:00:00"/>
    <d v="2023-08-27T00:00:00"/>
    <d v="2023-08-28T00:00:00"/>
    <d v="2023-08-26T00:00:00"/>
    <d v="2023-08-27T00:00:00"/>
    <m/>
    <m/>
    <d v="2023-08-26T00:00:00"/>
    <m/>
    <d v="2023-08-26T00:00:00"/>
    <d v="2023-08-25T00:00:00"/>
    <n v="19.5"/>
  </r>
  <r>
    <s v="IZ10"/>
    <s v="ZA"/>
    <s v="1202500009"/>
    <s v="PLANCHA DE SELLADO"/>
    <x v="8"/>
    <x v="120"/>
    <s v="PLANCHA DE SELLADO DESAJUSTADA"/>
    <s v="MAL"/>
    <s v="FORMADO"/>
    <s v="EN"/>
    <s v="PLANCHA"/>
    <s v="SUPERIOR"/>
    <m/>
    <m/>
    <m/>
    <m/>
    <x v="4"/>
    <s v="100"/>
    <s v="MECANINT"/>
    <s v="OK"/>
    <s v="MECE MERE ORAS"/>
    <s v="IZEDCORDOBA"/>
    <s v="IZEDCORDOBA"/>
    <s v="IZ10-LJA1-EMP-EMP2"/>
    <s v="B"/>
    <s v=""/>
    <s v=""/>
    <s v="106573385"/>
    <s v=""/>
    <s v="IZCAPIEDRAHI"/>
    <s v="08:53:31"/>
    <s v="505002465"/>
    <s v="0"/>
    <s v=""/>
    <s v=""/>
    <s v=""/>
    <s v="IZ10"/>
    <s v="Z3"/>
    <s v=""/>
    <s v="10:55:00"/>
    <s v="09:00:41"/>
    <s v=""/>
    <s v=""/>
    <s v=""/>
    <s v=""/>
    <s v="09:00:41"/>
    <s v=""/>
    <s v=""/>
    <s v="AAIZ"/>
    <s v=""/>
    <s v=""/>
    <s v="CO"/>
    <s v=""/>
    <s v="PRODUCTIVOS"/>
    <s v="10:41:58"/>
    <s v=""/>
    <s v="000021606380"/>
    <s v="X"/>
    <s v=""/>
    <s v="IZ10"/>
    <s v=""/>
    <s v="000000"/>
    <s v="GNCH"/>
    <s v="10723465"/>
    <s v=""/>
    <s v=""/>
    <s v=""/>
    <s v="00:00:00"/>
    <s v=""/>
    <s v=""/>
    <s v="X"/>
    <s v=""/>
    <s v="10:39:41"/>
    <s v="Juan Nustadtel"/>
    <s v="QM001202500009"/>
    <s v=""/>
    <s v=""/>
    <s v=""/>
    <s v=""/>
    <s v=""/>
    <s v="EMPAQUE RIGIDO"/>
    <s v="ENVIGADO"/>
    <s v=""/>
    <s v=""/>
    <s v=""/>
    <s v="08:53:29"/>
    <s v="MNC550A"/>
    <s v=""/>
    <s v=""/>
    <s v=""/>
    <s v=""/>
    <s v="IZ10"/>
    <s v="Cra 48#48 Sur-75 (Juan Neustadtel)"/>
    <s v="10:39:41"/>
    <s v="5405380"/>
    <s v=""/>
    <s v="000"/>
    <s v="000"/>
    <s v="000"/>
    <s v=""/>
    <s v=""/>
    <s v=""/>
    <s v=""/>
    <s v=""/>
    <s v=""/>
    <s v=""/>
    <s v="H"/>
    <s v="IZ10"/>
    <s v="20183406"/>
    <d v="2023-08-28T00:00:00"/>
    <d v="2023-09-25T00:00:00"/>
    <d v="2023-09-25T00:00:00"/>
    <d v="2023-08-28T00:00:00"/>
    <d v="2023-08-28T00:00:00"/>
    <m/>
    <m/>
    <d v="2023-08-28T00:00:00"/>
    <m/>
    <d v="2023-08-28T00:00:00"/>
    <d v="2023-08-28T00:00:00"/>
    <n v="1.91"/>
  </r>
  <r>
    <s v="IZ10"/>
    <s v="ZA"/>
    <s v="1202500975"/>
    <s v="ESTACIÓN DE SELLADO"/>
    <x v="8"/>
    <x v="121"/>
    <s v="ESTACIÓN DE SELLADO DESAJUSTADA"/>
    <s v="MAL"/>
    <s v="SELLADO"/>
    <s v="EN"/>
    <s v="ESTACIÓN"/>
    <m/>
    <m/>
    <m/>
    <m/>
    <m/>
    <x v="3"/>
    <s v="100"/>
    <s v="COORMTTO"/>
    <s v="OK"/>
    <s v="MECE MERE ORAS"/>
    <s v="IZJIGOMEZ"/>
    <s v="IZJIGOMEZ"/>
    <s v="IZ10-LSA1-EMP"/>
    <s v="A"/>
    <s v=""/>
    <s v=""/>
    <s v="106578886"/>
    <s v=""/>
    <s v="EXIZACMERINO"/>
    <s v="09:09:07"/>
    <s v="505002491"/>
    <s v="0"/>
    <s v=""/>
    <s v=""/>
    <s v=""/>
    <s v="IZ10"/>
    <s v="Z3"/>
    <s v=""/>
    <s v="07:30:00"/>
    <s v="06:30:00"/>
    <s v=""/>
    <s v=""/>
    <s v=""/>
    <s v=""/>
    <s v="09:09:06"/>
    <s v=""/>
    <s v=""/>
    <s v="AAIZ"/>
    <s v=""/>
    <s v=""/>
    <s v="CO"/>
    <s v=""/>
    <s v="PRODUCTIVOS"/>
    <s v="13:37:46"/>
    <s v=""/>
    <s v="000021615262"/>
    <s v="X"/>
    <s v=""/>
    <s v="IZ10"/>
    <s v=""/>
    <s v="000000"/>
    <s v="GNCH"/>
    <s v="10720065"/>
    <s v=""/>
    <s v=""/>
    <s v=""/>
    <s v="00:00:00"/>
    <s v=""/>
    <s v=""/>
    <s v="X"/>
    <s v=""/>
    <s v="13:34:40"/>
    <s v=""/>
    <s v="QM001202500975"/>
    <s v=""/>
    <s v=""/>
    <s v=""/>
    <s v=""/>
    <s v=""/>
    <s v="EMPAQUE"/>
    <s v=""/>
    <s v=""/>
    <s v=""/>
    <s v=""/>
    <s v="09:09:07"/>
    <s v="MNC525A"/>
    <s v=""/>
    <s v=""/>
    <s v=""/>
    <s v=""/>
    <s v="IZ10"/>
    <s v=""/>
    <s v="13:34:40"/>
    <s v=""/>
    <s v=""/>
    <s v="000"/>
    <s v="000"/>
    <s v="000"/>
    <s v=""/>
    <s v=""/>
    <s v=""/>
    <s v=""/>
    <s v=""/>
    <s v=""/>
    <s v=""/>
    <s v="H"/>
    <s v="IZ10"/>
    <s v="EMPA00039"/>
    <d v="2023-08-29T00:00:00"/>
    <d v="2023-08-31T00:00:00"/>
    <d v="2023-08-31T00:00:00"/>
    <d v="2023-08-29T00:00:00"/>
    <d v="2023-08-31T00:00:00"/>
    <m/>
    <m/>
    <d v="2023-08-29T00:00:00"/>
    <m/>
    <d v="2023-08-29T00:00:00"/>
    <d v="2023-08-29T00:00:00"/>
    <n v="1"/>
  </r>
  <r>
    <s v="IZ10"/>
    <s v="ZA"/>
    <s v="1202503009"/>
    <s v="TORNILLO DE POLEA"/>
    <x v="1"/>
    <x v="122"/>
    <s v="TORNILLO DE POLEA FRACTURADO"/>
    <s v="REVIENTE"/>
    <s v="DE"/>
    <s v="TORNILLO"/>
    <s v="DE"/>
    <s v="POLEA"/>
    <m/>
    <m/>
    <m/>
    <m/>
    <x v="2"/>
    <s v="100"/>
    <s v="MECANINT"/>
    <s v="OK"/>
    <s v="MECE MERE ORAS"/>
    <s v="IZHAURAN"/>
    <s v="IZHAURAN"/>
    <s v="IZ10-LSC1-EMB"/>
    <s v="B"/>
    <s v=""/>
    <s v=""/>
    <s v="106582724"/>
    <s v=""/>
    <s v="IZEMCARVAJAL"/>
    <s v="15:47:59"/>
    <s v="505003051"/>
    <s v="0"/>
    <s v=""/>
    <s v=""/>
    <s v=""/>
    <s v="IZ10"/>
    <s v="Z3"/>
    <s v=""/>
    <s v="20:20:00"/>
    <s v="19:40:00"/>
    <s v=""/>
    <s v=""/>
    <s v=""/>
    <s v=""/>
    <s v="21:21:02"/>
    <s v=""/>
    <s v=""/>
    <s v="AAIZ"/>
    <s v=""/>
    <s v=""/>
    <s v="CO"/>
    <s v=""/>
    <s v="PRODUCTIVOS"/>
    <s v="20:19:19"/>
    <s v=""/>
    <s v="000021640595"/>
    <s v="X"/>
    <s v=""/>
    <s v="IZ10"/>
    <s v=""/>
    <s v="000000"/>
    <s v="GNCH"/>
    <s v="10724165"/>
    <s v=""/>
    <s v=""/>
    <s v=""/>
    <s v="00:00:00"/>
    <s v=""/>
    <s v=""/>
    <s v="X"/>
    <s v=""/>
    <s v="20:17:39"/>
    <s v="PROPASOL S.A.S"/>
    <s v="QM001202503009"/>
    <s v=""/>
    <s v=""/>
    <s v=""/>
    <s v=""/>
    <s v=""/>
    <s v="EMBUTIDO SALCHICHON"/>
    <s v=""/>
    <s v=""/>
    <s v=""/>
    <s v=""/>
    <s v="21:21:04"/>
    <s v="MNC540A"/>
    <s v=""/>
    <s v=""/>
    <s v=""/>
    <s v=""/>
    <s v="IZ10"/>
    <s v="Tv. 93 #53-32, Bogotá"/>
    <s v="20:17:39"/>
    <s v="(1)3004621"/>
    <s v=""/>
    <s v="000"/>
    <s v="000"/>
    <s v="000"/>
    <s v=""/>
    <s v=""/>
    <s v=""/>
    <s v=""/>
    <s v=""/>
    <s v=""/>
    <s v=""/>
    <s v="H"/>
    <s v="IZ10"/>
    <s v="20388176"/>
    <d v="2023-09-01T00:00:00"/>
    <d v="2023-09-01T00:00:00"/>
    <d v="2023-09-02T00:00:00"/>
    <d v="2023-09-01T00:00:00"/>
    <d v="2023-09-01T00:00:00"/>
    <m/>
    <m/>
    <d v="2023-09-01T00:00:00"/>
    <m/>
    <d v="2023-09-01T00:00:00"/>
    <d v="2023-09-01T00:00:00"/>
    <n v="0.67"/>
  </r>
  <r>
    <s v="IZ10"/>
    <s v="ZA"/>
    <s v="1202504170"/>
    <s v="TORNILLO DE POLEA"/>
    <x v="1"/>
    <x v="122"/>
    <s v="TORNILLO DE POLEA FRACTURADO"/>
    <s v="FRACTURA"/>
    <s v="TORNILLO"/>
    <s v="POLEA"/>
    <s v="CONDUCTORA"/>
    <m/>
    <m/>
    <m/>
    <m/>
    <m/>
    <x v="2"/>
    <s v="100"/>
    <s v="MECANINT"/>
    <s v="OK"/>
    <s v="MECE MERE ORAS"/>
    <s v="IZWJJIMENEZ"/>
    <s v="IZWJJIMENEZ"/>
    <s v="IZ10-LSC1-EMB"/>
    <s v="B"/>
    <s v=""/>
    <s v=""/>
    <s v="106589419"/>
    <s v=""/>
    <s v="IZJASUAREZ"/>
    <s v="14:42:53"/>
    <s v="505003051"/>
    <s v="0"/>
    <s v=""/>
    <s v=""/>
    <s v=""/>
    <s v="IZ10"/>
    <s v="Z3"/>
    <s v=""/>
    <s v="19:00:00"/>
    <s v="03:42:00"/>
    <s v=""/>
    <s v=""/>
    <s v=""/>
    <s v=""/>
    <s v="03:42:00"/>
    <s v=""/>
    <s v=""/>
    <s v="AAIZ"/>
    <s v=""/>
    <s v=""/>
    <s v="CO"/>
    <s v=""/>
    <s v="PRODUCTIVOS"/>
    <s v="03:58:59"/>
    <s v=""/>
    <s v="000021657465"/>
    <s v="X"/>
    <s v=""/>
    <s v="IZ10"/>
    <s v=""/>
    <s v="000000"/>
    <s v="GNCH"/>
    <s v="10724165"/>
    <s v=""/>
    <s v=""/>
    <s v=""/>
    <s v="00:00:00"/>
    <s v=""/>
    <s v=""/>
    <s v="X"/>
    <s v=""/>
    <s v="03:57:37"/>
    <s v="PROPASOL S.A.S"/>
    <s v="QM001202504170"/>
    <s v=""/>
    <s v=""/>
    <s v=""/>
    <s v=""/>
    <s v=""/>
    <s v="EMBUTIDO SALCHICHON"/>
    <s v=""/>
    <s v=""/>
    <s v=""/>
    <s v=""/>
    <s v="14:42:52"/>
    <s v="MNC540A"/>
    <s v=""/>
    <s v=""/>
    <s v=""/>
    <s v=""/>
    <s v="IZ10"/>
    <s v="Tv. 93 #53-32, Bogotá"/>
    <s v="03:57:37"/>
    <s v="(1)3004621"/>
    <s v=""/>
    <s v="000"/>
    <s v="000"/>
    <s v="000"/>
    <s v=""/>
    <s v=""/>
    <s v=""/>
    <s v=""/>
    <s v=""/>
    <s v=""/>
    <s v=""/>
    <s v="H"/>
    <s v="IZ10"/>
    <s v="20388176"/>
    <d v="2023-09-05T00:00:00"/>
    <d v="2024-07-25T00:00:00"/>
    <d v="2024-07-25T00:00:00"/>
    <d v="2023-09-08T00:00:00"/>
    <d v="2023-09-05T00:00:00"/>
    <m/>
    <m/>
    <d v="2023-09-05T00:00:00"/>
    <m/>
    <d v="2023-09-05T00:00:00"/>
    <d v="2023-09-05T00:00:00"/>
    <n v="87.3"/>
  </r>
  <r>
    <s v="IZ10"/>
    <s v="ZA"/>
    <s v="1202506690"/>
    <s v="DETECTOR DE METALES"/>
    <x v="26"/>
    <x v="123"/>
    <s v="DETECTOR DE METALES DESCALIBRADO"/>
    <s v="DETECTOR"/>
    <s v="DE"/>
    <s v="METALES"/>
    <s v="DESCALIBRADO"/>
    <m/>
    <m/>
    <m/>
    <m/>
    <m/>
    <x v="4"/>
    <s v="100"/>
    <s v="ELECTINT"/>
    <s v="RECH"/>
    <s v="MECE"/>
    <s v="IZHAURAN"/>
    <s v="IZHAURAN"/>
    <s v="IZ10-LJA1-EMP-EMP2"/>
    <s v="B"/>
    <s v=""/>
    <s v=""/>
    <s v=""/>
    <s v=""/>
    <s v="IZEMCARVAJAL"/>
    <s v="21:20:24"/>
    <s v="505002465"/>
    <s v="0"/>
    <s v=""/>
    <s v=""/>
    <s v=""/>
    <s v="IZ10"/>
    <s v="Z3"/>
    <s v=""/>
    <s v="00:00:00"/>
    <s v="18:20:00"/>
    <s v=""/>
    <s v=""/>
    <s v=""/>
    <s v=""/>
    <s v="18:20:00"/>
    <s v=""/>
    <s v=""/>
    <s v="AAIZ"/>
    <s v=""/>
    <s v=""/>
    <s v="CO"/>
    <s v=""/>
    <s v="PRODUCTIVOS"/>
    <s v="19:44:19"/>
    <s v=""/>
    <s v="000021682538"/>
    <s v="X"/>
    <s v=""/>
    <s v="IZ10"/>
    <s v=""/>
    <s v="000000"/>
    <s v="GNCH"/>
    <s v="10723465"/>
    <s v=""/>
    <s v=""/>
    <s v=""/>
    <s v="00:00:00"/>
    <s v=""/>
    <s v=""/>
    <s v="X"/>
    <s v=""/>
    <s v="19:43:10"/>
    <s v="Juan Nustadtel"/>
    <s v="QM001202506690"/>
    <s v=""/>
    <s v=""/>
    <s v=""/>
    <s v=""/>
    <s v=""/>
    <s v="EMPAQUE RIGIDO"/>
    <s v="ENVIGADO"/>
    <s v=""/>
    <s v=""/>
    <s v=""/>
    <s v="21:20:23"/>
    <s v="MNC550A"/>
    <s v=""/>
    <s v=""/>
    <s v=""/>
    <s v=""/>
    <s v="IZ10"/>
    <s v="Cra 48#48 Sur-75 (Juan Neustadtel)"/>
    <s v="19:43:10"/>
    <s v="5405380"/>
    <s v=""/>
    <s v="000"/>
    <s v="000"/>
    <s v="000"/>
    <s v=""/>
    <s v=""/>
    <s v=""/>
    <s v=""/>
    <s v=""/>
    <s v=""/>
    <s v=""/>
    <s v="H"/>
    <s v="IZ10"/>
    <s v="20183406"/>
    <d v="2023-09-08T00:00:00"/>
    <d v="2023-09-08T00:00:00"/>
    <d v="2023-09-08T00:00:00"/>
    <m/>
    <d v="2023-09-08T00:00:00"/>
    <m/>
    <m/>
    <d v="2023-09-08T00:00:00"/>
    <m/>
    <d v="2023-09-08T00:00:00"/>
    <d v="2023-09-08T00:00:00"/>
    <n v="0"/>
  </r>
  <r>
    <s v="IZ10"/>
    <s v="ZA"/>
    <s v="1202507895"/>
    <s v="PALANCA DE SISTEMA DE EMBUTIDO"/>
    <x v="5"/>
    <x v="124"/>
    <s v="PALANCA DE SISTEMA DE EMBUTIDO FRACTURADA"/>
    <s v="REVIENTE"/>
    <s v="DE"/>
    <s v="PALANCA"/>
    <s v="EN"/>
    <s v="EL"/>
    <s v="SISTEMA"/>
    <s v="de"/>
    <s v="EMB"/>
    <m/>
    <x v="5"/>
    <s v="100"/>
    <s v="COORMTTO"/>
    <s v="OK"/>
    <s v="MECE MERE ORAS"/>
    <s v="IZHAGIRALDO"/>
    <s v="IZHAGIRALDO"/>
    <s v="IZ10-LSA1-FOR"/>
    <s v="B"/>
    <s v=""/>
    <s v=""/>
    <s v="106601250"/>
    <s v=""/>
    <s v="IZEMCARVAJAL"/>
    <s v="16:43:23"/>
    <s v="505003047"/>
    <s v="0"/>
    <s v=""/>
    <s v=""/>
    <s v=""/>
    <s v="IZ10"/>
    <s v="Z3"/>
    <s v=""/>
    <s v="18:30:00"/>
    <s v="17:12:05"/>
    <s v=""/>
    <s v=""/>
    <s v=""/>
    <s v=""/>
    <s v="21:38:34"/>
    <s v=""/>
    <s v=""/>
    <s v="AAIZ"/>
    <s v=""/>
    <s v=""/>
    <s v="CO"/>
    <s v=""/>
    <s v="PRODUCTIVOS"/>
    <s v="17:30:05"/>
    <s v=""/>
    <s v="000021693538"/>
    <s v="X"/>
    <s v=""/>
    <s v="IZ10"/>
    <s v=""/>
    <s v="000000"/>
    <s v="GNCH"/>
    <s v="10713765"/>
    <s v=""/>
    <s v=""/>
    <s v=""/>
    <s v="00:00:00"/>
    <s v=""/>
    <s v=""/>
    <s v="X"/>
    <s v=""/>
    <s v="17:28:05"/>
    <s v="Juan Neustadtel"/>
    <s v="QM001202507895"/>
    <s v=""/>
    <s v=""/>
    <s v=""/>
    <s v=""/>
    <s v=""/>
    <s v="FORMADO"/>
    <s v=""/>
    <s v=""/>
    <s v=""/>
    <s v=""/>
    <s v="21:38:35"/>
    <s v="MNC490A"/>
    <s v=""/>
    <s v=""/>
    <s v=""/>
    <s v=""/>
    <s v="IZ10"/>
    <s v="Cra 48#48 Sur--75, Envigado"/>
    <s v="17:28:05"/>
    <s v="5405380 108"/>
    <s v=""/>
    <s v="000"/>
    <s v="000"/>
    <s v="000"/>
    <s v=""/>
    <s v=""/>
    <s v=""/>
    <s v=""/>
    <s v=""/>
    <s v=""/>
    <s v=""/>
    <s v="H"/>
    <s v="IZ10"/>
    <s v="20388054"/>
    <d v="2023-09-11T00:00:00"/>
    <d v="2023-09-11T00:00:00"/>
    <d v="2023-09-13T00:00:00"/>
    <d v="2023-09-11T00:00:00"/>
    <d v="2023-09-11T00:00:00"/>
    <m/>
    <m/>
    <d v="2023-09-11T00:00:00"/>
    <m/>
    <d v="2023-09-11T00:00:00"/>
    <d v="2023-09-11T00:00:00"/>
    <n v="1.3"/>
  </r>
  <r>
    <s v="IZ10"/>
    <s v="ZA"/>
    <s v="1202507220"/>
    <s v="FUSIBLE"/>
    <x v="49"/>
    <x v="125"/>
    <s v="FUSIBLE QUEMADO"/>
    <s v="FORMADORA"/>
    <s v="FUSIBLE"/>
    <s v="QUEMADO"/>
    <m/>
    <m/>
    <m/>
    <m/>
    <m/>
    <m/>
    <x v="9"/>
    <s v="100"/>
    <s v="ELECTINT"/>
    <s v="OK"/>
    <s v="MECE MERE ORAS"/>
    <s v="IZWJJIMENEZ"/>
    <s v="IZWJJIMENEZ"/>
    <s v="IZ10-LSA1-FOR"/>
    <s v="B"/>
    <s v=""/>
    <s v=""/>
    <s v="106601949"/>
    <s v=""/>
    <s v="IZLMORTIZ"/>
    <s v="23:33:32"/>
    <s v="505003097"/>
    <s v="0"/>
    <s v=""/>
    <s v=""/>
    <s v=""/>
    <s v="IZ10"/>
    <s v="Z3"/>
    <s v=""/>
    <s v="05:55:00"/>
    <s v="05:35:00"/>
    <s v=""/>
    <s v=""/>
    <s v=""/>
    <s v=""/>
    <s v="03:45:23"/>
    <s v=""/>
    <s v=""/>
    <s v="AAIZ"/>
    <s v=""/>
    <s v=""/>
    <s v="CO"/>
    <s v=""/>
    <s v="PRODUCTIVOS"/>
    <s v="05:49:24"/>
    <s v=""/>
    <s v="000021688455"/>
    <s v="X"/>
    <s v=""/>
    <s v="IZ10"/>
    <s v=""/>
    <s v="000000"/>
    <s v="GNCH"/>
    <s v="10713765"/>
    <s v=""/>
    <s v=""/>
    <s v=""/>
    <s v="00:00:00"/>
    <s v=""/>
    <s v=""/>
    <s v="X"/>
    <s v=""/>
    <s v="05:46:51"/>
    <s v="Juan Neustadtel"/>
    <s v="QM001202507220"/>
    <s v=""/>
    <s v=""/>
    <s v=""/>
    <s v=""/>
    <s v=""/>
    <s v="FORMADO"/>
    <s v=""/>
    <s v=""/>
    <s v=""/>
    <s v=""/>
    <s v="03:45:24"/>
    <s v="MNC490A"/>
    <s v=""/>
    <s v=""/>
    <s v=""/>
    <s v=""/>
    <s v="IZ10"/>
    <s v="Cra 48#48 Sur--75, Envigado"/>
    <s v="05:46:51"/>
    <s v="5405380 108"/>
    <s v=""/>
    <s v="000"/>
    <s v="000"/>
    <s v="000"/>
    <s v=""/>
    <s v=""/>
    <s v=""/>
    <s v=""/>
    <s v=""/>
    <s v=""/>
    <s v=""/>
    <s v="H"/>
    <s v="IZ10"/>
    <s v="20425542"/>
    <d v="2023-09-11T00:00:00"/>
    <d v="2023-09-12T00:00:00"/>
    <d v="2023-09-12T00:00:00"/>
    <d v="2023-09-11T00:00:00"/>
    <d v="2023-09-12T00:00:00"/>
    <m/>
    <m/>
    <d v="2023-09-11T00:00:00"/>
    <m/>
    <d v="2023-09-11T00:00:00"/>
    <d v="2023-09-11T00:00:00"/>
    <n v="0.33"/>
  </r>
  <r>
    <s v="IZ10"/>
    <s v="ZA"/>
    <s v="1202507746"/>
    <s v="CILINDRO LLENADOR"/>
    <x v="23"/>
    <x v="126"/>
    <s v="CILINDRO LLENADOR ATASCADO"/>
    <s v="EL"/>
    <s v="CILINDRO"/>
    <s v="DE"/>
    <s v="LLENADO"/>
    <s v="NO"/>
    <s v="DEVUELVE"/>
    <m/>
    <m/>
    <m/>
    <x v="8"/>
    <s v="100"/>
    <s v="INSTRINT"/>
    <s v="OK"/>
    <s v="MECE MERE ORAS"/>
    <s v="IZJIGOMEZ"/>
    <s v="IZJIGOMEZ"/>
    <s v="IZ10-LSA1-FOR"/>
    <s v="B"/>
    <s v=""/>
    <s v=""/>
    <s v="106602203"/>
    <s v=""/>
    <s v="IZLMORTIZ"/>
    <s v="04:44:05"/>
    <s v="505001267"/>
    <s v="0"/>
    <s v=""/>
    <s v=""/>
    <s v=""/>
    <s v="IZ10"/>
    <s v="Z3"/>
    <s v=""/>
    <s v="13:25:00"/>
    <s v="12:50:00"/>
    <s v=""/>
    <s v=""/>
    <s v=""/>
    <s v=""/>
    <s v="04:44:04"/>
    <s v=""/>
    <s v=""/>
    <s v="AAIZ"/>
    <s v=""/>
    <s v=""/>
    <s v="CO"/>
    <s v=""/>
    <s v="PRODUCTIVOS"/>
    <s v="13:50:11"/>
    <s v=""/>
    <s v="000021692272"/>
    <s v="X"/>
    <s v=""/>
    <s v="IZ10"/>
    <s v=""/>
    <s v="000000"/>
    <s v="GNCH"/>
    <s v="10713765"/>
    <s v=""/>
    <s v=""/>
    <s v=""/>
    <s v="00:00:00"/>
    <s v=""/>
    <s v=""/>
    <s v="X"/>
    <s v=""/>
    <s v="13:47:28"/>
    <s v=""/>
    <s v="QM001202507746"/>
    <s v=""/>
    <s v=""/>
    <s v=""/>
    <s v=""/>
    <s v=""/>
    <s v="FORMADO"/>
    <s v=""/>
    <s v=""/>
    <s v=""/>
    <s v=""/>
    <s v="04:44:05"/>
    <s v="MNC490A"/>
    <s v=""/>
    <s v=""/>
    <s v=""/>
    <s v=""/>
    <s v="IZ10"/>
    <s v=""/>
    <s v="13:47:28"/>
    <s v=""/>
    <s v=""/>
    <s v="000"/>
    <s v="000"/>
    <s v="000"/>
    <s v=""/>
    <s v=""/>
    <s v=""/>
    <s v=""/>
    <s v=""/>
    <s v=""/>
    <s v=""/>
    <s v="H"/>
    <s v="IZ10"/>
    <s v="FORM00001"/>
    <d v="2023-09-11T00:00:00"/>
    <d v="2023-09-12T00:00:00"/>
    <d v="2023-09-12T00:00:00"/>
    <d v="2023-09-11T00:00:00"/>
    <d v="2023-09-12T00:00:00"/>
    <m/>
    <m/>
    <d v="2023-09-11T00:00:00"/>
    <m/>
    <d v="2023-09-11T00:00:00"/>
    <d v="2023-09-11T00:00:00"/>
    <n v="0.57999999999999996"/>
  </r>
  <r>
    <s v="IZ10"/>
    <s v="ZA"/>
    <s v="1202512324"/>
    <s v="CADENA DE TRANSPORTADOR"/>
    <x v="5"/>
    <x v="25"/>
    <s v="CADENA DE TRANSPORTADOR FRACTURADA"/>
    <s v="SE"/>
    <s v="REVENTO"/>
    <s v="CADENA"/>
    <s v="DE"/>
    <s v="TRANSPORTADOR"/>
    <m/>
    <m/>
    <m/>
    <m/>
    <x v="5"/>
    <s v="100"/>
    <s v="MECANINT"/>
    <s v="OK"/>
    <s v="MECE MERE ORAS"/>
    <s v="IZJIGOMEZ"/>
    <s v="IZJIGOMEZ"/>
    <s v="IZ10-LSA1-FOR"/>
    <s v="B"/>
    <s v=""/>
    <s v=""/>
    <s v="106622403"/>
    <s v=""/>
    <s v="IZLMORTIZ"/>
    <s v="04:59:42"/>
    <s v="505003047"/>
    <s v="0"/>
    <s v=""/>
    <s v=""/>
    <s v=""/>
    <s v="IZ10"/>
    <s v="Z3"/>
    <s v=""/>
    <s v="07:10:00"/>
    <s v="06:00:00"/>
    <s v=""/>
    <s v=""/>
    <s v=""/>
    <s v=""/>
    <s v="04:59:41"/>
    <s v=""/>
    <s v=""/>
    <s v="AAIZ"/>
    <s v=""/>
    <s v=""/>
    <s v="CO"/>
    <s v=""/>
    <s v="PRODUCTIVOS"/>
    <s v="06:46:22"/>
    <s v=""/>
    <s v="000021752053"/>
    <s v="X"/>
    <s v=""/>
    <s v="IZ10"/>
    <s v=""/>
    <s v="000000"/>
    <s v="GNCH"/>
    <s v="10713765"/>
    <s v=""/>
    <s v=""/>
    <s v=""/>
    <s v="00:00:00"/>
    <s v=""/>
    <s v=""/>
    <s v="X"/>
    <s v=""/>
    <s v="06:44:34"/>
    <s v="Juan Neustadtel"/>
    <s v="QM001202512324"/>
    <s v=""/>
    <s v=""/>
    <s v=""/>
    <s v=""/>
    <s v=""/>
    <s v="FORMADO"/>
    <s v=""/>
    <s v=""/>
    <s v=""/>
    <s v=""/>
    <s v="04:59:42"/>
    <s v="MNC490A"/>
    <s v=""/>
    <s v=""/>
    <s v=""/>
    <s v=""/>
    <s v="IZ10"/>
    <s v="Cra 48#48 Sur--75, Envigado"/>
    <s v="06:44:34"/>
    <s v="5405380 108"/>
    <s v=""/>
    <s v="000"/>
    <s v="000"/>
    <s v="000"/>
    <s v=""/>
    <s v=""/>
    <s v=""/>
    <s v=""/>
    <s v=""/>
    <s v=""/>
    <s v=""/>
    <s v="H"/>
    <s v="IZ10"/>
    <s v="20388054"/>
    <d v="2023-09-20T00:00:00"/>
    <d v="2023-09-21T00:00:00"/>
    <d v="2023-09-21T00:00:00"/>
    <d v="2023-09-20T00:00:00"/>
    <d v="2023-09-21T00:00:00"/>
    <m/>
    <m/>
    <d v="2023-09-20T00:00:00"/>
    <m/>
    <d v="2023-09-20T00:00:00"/>
    <d v="2023-09-20T00:00:00"/>
    <n v="1.17"/>
  </r>
  <r>
    <s v="IZ10"/>
    <s v="ZA"/>
    <s v="1202516625"/>
    <s v="SISTEMA DE CORTE"/>
    <x v="2"/>
    <x v="45"/>
    <s v="SISTEMA DE CORTE DESAJUSTADO"/>
    <s v="LA"/>
    <s v="GRAPADORA"/>
    <s v="NO"/>
    <s v="CORTA"/>
    <m/>
    <m/>
    <m/>
    <m/>
    <m/>
    <x v="2"/>
    <s v="100"/>
    <s v="COORMTTO"/>
    <s v="OK"/>
    <s v="MECE MERE ORAS"/>
    <s v="IZHAGIRALDO"/>
    <s v="IZHAGIRALDO"/>
    <s v="IZ10-LSC1-EMB"/>
    <s v="B"/>
    <s v=""/>
    <s v=""/>
    <s v="106640177"/>
    <s v=""/>
    <s v="IZEMCARVAJAL"/>
    <s v="21:40:25"/>
    <s v="505003051"/>
    <s v="0"/>
    <s v=""/>
    <s v=""/>
    <s v=""/>
    <s v="IZ10"/>
    <s v="Z3"/>
    <s v=""/>
    <s v="14:00:00"/>
    <s v="17:07:53"/>
    <s v=""/>
    <s v=""/>
    <s v=""/>
    <s v=""/>
    <s v="21:40:24"/>
    <s v=""/>
    <s v=""/>
    <s v="AAIZ"/>
    <s v=""/>
    <s v=""/>
    <s v="CO"/>
    <s v=""/>
    <s v="PRODUCTIVOS"/>
    <s v="17:31:21"/>
    <s v=""/>
    <s v="000021802137"/>
    <s v="X"/>
    <s v=""/>
    <s v="IZ10"/>
    <s v=""/>
    <s v="000000"/>
    <s v="GNCH"/>
    <s v="10724165"/>
    <s v=""/>
    <s v=""/>
    <s v=""/>
    <s v="00:00:00"/>
    <s v=""/>
    <s v=""/>
    <s v="X"/>
    <s v=""/>
    <s v="17:29:53"/>
    <s v="PROPASOL S.A.S"/>
    <s v="QM001202516625"/>
    <s v=""/>
    <s v=""/>
    <s v=""/>
    <s v=""/>
    <s v=""/>
    <s v="EMBUTIDO SALCHICHON"/>
    <s v=""/>
    <s v=""/>
    <s v=""/>
    <s v=""/>
    <s v="21:40:25"/>
    <s v="MNC540A"/>
    <s v=""/>
    <s v=""/>
    <s v=""/>
    <s v=""/>
    <s v="IZ10"/>
    <s v="Tv. 93 #53-32, Bogotá"/>
    <s v="17:29:53"/>
    <s v="(1)3004621"/>
    <s v=""/>
    <s v="000"/>
    <s v="000"/>
    <s v="000"/>
    <s v=""/>
    <s v=""/>
    <s v=""/>
    <s v=""/>
    <s v=""/>
    <s v=""/>
    <s v=""/>
    <s v="H"/>
    <s v="IZ10"/>
    <s v="20388176"/>
    <d v="2023-09-27T00:00:00"/>
    <d v="2023-09-29T00:00:00"/>
    <d v="2023-09-29T00:00:00"/>
    <d v="2023-09-29T00:00:00"/>
    <d v="2023-09-29T00:00:00"/>
    <m/>
    <m/>
    <d v="2023-09-27T00:00:00"/>
    <m/>
    <d v="2023-09-27T00:00:00"/>
    <d v="2023-09-27T00:00:00"/>
    <n v="44.87"/>
  </r>
  <r>
    <s v="IZ10"/>
    <s v="ZA"/>
    <s v="1202521182"/>
    <s v="CADENA DE TRANSPORTADOR"/>
    <x v="5"/>
    <x v="25"/>
    <s v="CADENA DE TRANSPORTADOR FRACTURADA"/>
    <s v="REVIENTE"/>
    <s v="DE"/>
    <s v="CADENA"/>
    <m/>
    <m/>
    <m/>
    <m/>
    <m/>
    <m/>
    <x v="5"/>
    <s v="100"/>
    <s v="COORMTTO"/>
    <s v="OK"/>
    <s v="MECE MERE ORAS"/>
    <s v="IZJIGOMEZ"/>
    <s v="IZJIGOMEZ"/>
    <s v="IZ10-LSA1-FOR"/>
    <s v="B"/>
    <s v=""/>
    <s v=""/>
    <s v="106656823"/>
    <s v=""/>
    <s v="EXIZACMERINO"/>
    <s v="11:49:37"/>
    <s v="505003047"/>
    <s v="0"/>
    <s v=""/>
    <s v=""/>
    <s v=""/>
    <s v="IZ10"/>
    <s v="Z3"/>
    <s v=""/>
    <s v="08:45:00"/>
    <s v="07:22:00"/>
    <s v=""/>
    <s v=""/>
    <s v=""/>
    <s v=""/>
    <s v="11:49:28"/>
    <s v=""/>
    <s v=""/>
    <s v="AAIZ"/>
    <s v=""/>
    <s v=""/>
    <s v="CO"/>
    <s v=""/>
    <s v="PRODUCTIVOS"/>
    <s v="08:18:29"/>
    <s v=""/>
    <s v="000021852625"/>
    <s v="X"/>
    <s v=""/>
    <s v="IZ10"/>
    <s v=""/>
    <s v="000000"/>
    <s v="GNCH"/>
    <s v="10713765"/>
    <s v=""/>
    <s v=""/>
    <s v=""/>
    <s v="00:00:00"/>
    <s v=""/>
    <s v=""/>
    <s v="X"/>
    <s v=""/>
    <s v="08:16:09"/>
    <s v="Juan Neustadtel"/>
    <s v="QM001202521182"/>
    <s v=""/>
    <s v=""/>
    <s v=""/>
    <s v=""/>
    <s v=""/>
    <s v="FORMADO"/>
    <s v=""/>
    <s v=""/>
    <s v=""/>
    <s v=""/>
    <s v="11:49:29"/>
    <s v="MNC490A"/>
    <s v=""/>
    <s v=""/>
    <s v=""/>
    <s v=""/>
    <s v="IZ10"/>
    <s v="Cra 48#48 Sur--75, Envigado"/>
    <s v="08:16:09"/>
    <s v="5405380 108"/>
    <s v=""/>
    <s v="000"/>
    <s v="000"/>
    <s v="000"/>
    <s v=""/>
    <s v=""/>
    <s v=""/>
    <s v=""/>
    <s v=""/>
    <s v=""/>
    <s v=""/>
    <s v="H"/>
    <s v="IZ10"/>
    <s v="20388054"/>
    <d v="2023-10-06T00:00:00"/>
    <d v="2023-10-06T00:00:00"/>
    <d v="2023-10-06T00:00:00"/>
    <d v="2023-10-06T00:00:00"/>
    <d v="2023-10-06T00:00:00"/>
    <m/>
    <m/>
    <d v="2023-10-06T00:00:00"/>
    <m/>
    <d v="2023-10-06T00:00:00"/>
    <d v="2023-10-06T00:00:00"/>
    <n v="1.38"/>
  </r>
  <r>
    <s v="IZ10"/>
    <s v="ZA"/>
    <s v="1202525578"/>
    <s v="VIDEOJET"/>
    <x v="44"/>
    <x v="116"/>
    <s v="VIDEOJET DESCALIBRADA"/>
    <s v="VIDEO"/>
    <s v="JET"/>
    <s v="NO"/>
    <s v="CODIFICA"/>
    <m/>
    <m/>
    <m/>
    <m/>
    <m/>
    <x v="3"/>
    <s v="100"/>
    <s v="COORMTTO"/>
    <s v="RECH"/>
    <s v="MECE"/>
    <s v="IZPAZAPATA"/>
    <s v="IZTRESTREPO"/>
    <s v="IZ10-LSA1-EMP"/>
    <s v="A"/>
    <s v=""/>
    <s v=""/>
    <s v=""/>
    <s v=""/>
    <s v="IZEMCARVAJAL"/>
    <s v="21:40:01"/>
    <s v="505002491"/>
    <s v="0"/>
    <s v=""/>
    <s v=""/>
    <s v=""/>
    <s v="IZ10"/>
    <s v="Z3"/>
    <s v=""/>
    <s v="00:00:00"/>
    <s v="20:50:00"/>
    <s v=""/>
    <s v=""/>
    <s v=""/>
    <s v=""/>
    <s v="20:50:00"/>
    <s v=""/>
    <s v=""/>
    <s v="AAIZ"/>
    <s v=""/>
    <s v=""/>
    <s v="CO"/>
    <s v=""/>
    <s v="PRODUCTIVOS"/>
    <s v="21:29:46"/>
    <s v=""/>
    <s v="000021908306"/>
    <s v="X"/>
    <s v=""/>
    <s v="IZ10"/>
    <s v=""/>
    <s v="000000"/>
    <s v="GNCH"/>
    <s v="10720065"/>
    <s v=""/>
    <s v=""/>
    <s v=""/>
    <s v="00:00:00"/>
    <s v=""/>
    <s v=""/>
    <s v="X"/>
    <s v=""/>
    <s v="21:28:13"/>
    <s v=""/>
    <s v="QM001202525578"/>
    <s v=""/>
    <s v=""/>
    <s v=""/>
    <s v=""/>
    <s v=""/>
    <s v="EMPAQUE"/>
    <s v=""/>
    <s v=""/>
    <s v=""/>
    <s v=""/>
    <s v="21:39:59"/>
    <s v="MNC525A"/>
    <s v=""/>
    <s v=""/>
    <s v=""/>
    <s v=""/>
    <s v="IZ10"/>
    <s v=""/>
    <s v="21:28:13"/>
    <s v=""/>
    <s v=""/>
    <s v="000"/>
    <s v="000"/>
    <s v="000"/>
    <s v=""/>
    <s v=""/>
    <s v=""/>
    <s v=""/>
    <s v=""/>
    <s v=""/>
    <s v=""/>
    <s v="H"/>
    <s v="IZ10"/>
    <s v="EMPA00039"/>
    <d v="2023-10-14T00:00:00"/>
    <d v="2023-10-14T00:00:00"/>
    <d v="2023-10-14T00:00:00"/>
    <m/>
    <d v="2023-10-14T00:00:00"/>
    <m/>
    <m/>
    <d v="2023-10-14T00:00:00"/>
    <m/>
    <d v="2023-10-14T00:00:00"/>
    <d v="2023-10-14T00:00:00"/>
    <n v="0"/>
  </r>
  <r>
    <s v="IZ10"/>
    <s v="ZA"/>
    <s v="1202528322"/>
    <s v="BOMBA DOSIFICADORA"/>
    <x v="3"/>
    <x v="104"/>
    <s v="BOMBA DOSIFICADORA FRENADA"/>
    <s v="PARO"/>
    <s v="EN"/>
    <s v="BOMBA"/>
    <s v="DOSIFICADORA"/>
    <m/>
    <m/>
    <m/>
    <m/>
    <m/>
    <x v="6"/>
    <s v="100"/>
    <s v="COORMTTO"/>
    <s v="OK"/>
    <s v="MECE MERE ORAS"/>
    <s v="IZJIGOMEZ"/>
    <s v="IZJIGOMEZ"/>
    <s v="IZ10-LSA1-FOR"/>
    <s v="B"/>
    <s v=""/>
    <s v=""/>
    <s v="106683079"/>
    <s v=""/>
    <s v="EXIZACMERINO"/>
    <s v="08:59:31"/>
    <s v="505001603"/>
    <s v="0"/>
    <s v=""/>
    <s v=""/>
    <s v=""/>
    <s v="IZ10"/>
    <s v="Z3"/>
    <s v=""/>
    <s v="12:05:00"/>
    <s v="11:20:00"/>
    <s v=""/>
    <s v=""/>
    <s v=""/>
    <s v=""/>
    <s v="08:59:30"/>
    <s v=""/>
    <s v=""/>
    <s v="AAIZ"/>
    <s v=""/>
    <s v=""/>
    <s v="CO"/>
    <s v=""/>
    <s v="PRODUCTIVOS"/>
    <s v="12:45:15"/>
    <s v=""/>
    <s v="000021940494"/>
    <s v="X"/>
    <s v=""/>
    <s v="IZ10"/>
    <s v=""/>
    <s v="000000"/>
    <s v="GNCH"/>
    <s v="10713765"/>
    <s v=""/>
    <s v=""/>
    <s v=""/>
    <s v="00:00:00"/>
    <s v=""/>
    <s v=""/>
    <s v="X"/>
    <s v=""/>
    <s v="12:38:38"/>
    <s v=""/>
    <s v="QM001202528322"/>
    <s v=""/>
    <s v=""/>
    <s v=""/>
    <s v=""/>
    <s v=""/>
    <s v="FORMADO"/>
    <s v=""/>
    <s v=""/>
    <s v=""/>
    <s v=""/>
    <s v="08:59:31"/>
    <s v="MNC490A"/>
    <s v=""/>
    <s v=""/>
    <s v=""/>
    <s v=""/>
    <s v="IZ10"/>
    <s v=""/>
    <s v="12:38:38"/>
    <s v=""/>
    <s v=""/>
    <s v="000"/>
    <s v="000"/>
    <s v="000"/>
    <s v=""/>
    <s v=""/>
    <s v=""/>
    <s v=""/>
    <s v=""/>
    <s v=""/>
    <s v=""/>
    <s v="H"/>
    <s v="IZ10"/>
    <s v="FORM00002"/>
    <d v="2023-10-20T00:00:00"/>
    <d v="2023-10-21T00:00:00"/>
    <d v="2023-10-21T00:00:00"/>
    <d v="2023-10-20T00:00:00"/>
    <d v="2023-10-21T00:00:00"/>
    <m/>
    <m/>
    <d v="2023-10-20T00:00:00"/>
    <m/>
    <d v="2023-10-20T00:00:00"/>
    <d v="2023-10-20T00:00:00"/>
    <n v="0.75"/>
  </r>
  <r>
    <s v="IZ10"/>
    <s v="ZA"/>
    <s v="1202528661"/>
    <s v="TROQUEL"/>
    <x v="2"/>
    <x v="48"/>
    <s v="TROQUEL DESAJUSTADO"/>
    <s v="RÍGIDO"/>
    <s v="FALLO"/>
    <s v="EN"/>
    <s v="TROQUELES"/>
    <m/>
    <m/>
    <m/>
    <m/>
    <m/>
    <x v="4"/>
    <s v="100"/>
    <s v="MECANINT"/>
    <s v="OK"/>
    <s v="MECE MERE ORAS"/>
    <s v="IZEDCORDOBA"/>
    <s v="IZEDCORDOBA"/>
    <s v="IZ10-LJA1-EMP-EMP2"/>
    <s v="B"/>
    <s v=""/>
    <s v=""/>
    <s v="106684604"/>
    <s v=""/>
    <s v="EXIZACMERINO"/>
    <s v="13:15:06"/>
    <s v="505002465"/>
    <s v="0"/>
    <s v=""/>
    <s v=""/>
    <s v=""/>
    <s v="IZ10"/>
    <s v="Z3"/>
    <s v=""/>
    <s v="07:40:00"/>
    <s v="07:00:00"/>
    <s v=""/>
    <s v=""/>
    <s v=""/>
    <s v=""/>
    <s v="13:15:05"/>
    <s v=""/>
    <s v=""/>
    <s v="AAIZ"/>
    <s v=""/>
    <s v=""/>
    <s v="CO"/>
    <s v=""/>
    <s v="PRODUCTIVOS"/>
    <s v="09:22:48"/>
    <s v=""/>
    <s v="000021944880"/>
    <s v="X"/>
    <s v=""/>
    <s v="IZ10"/>
    <s v=""/>
    <s v="000000"/>
    <s v="GNCH"/>
    <s v="10723465"/>
    <s v=""/>
    <s v=""/>
    <s v=""/>
    <s v="00:00:00"/>
    <s v=""/>
    <s v=""/>
    <s v="X"/>
    <s v=""/>
    <s v="09:20:05"/>
    <s v="Juan Nustadtel"/>
    <s v="QM001202528661"/>
    <s v=""/>
    <s v=""/>
    <s v=""/>
    <s v=""/>
    <s v=""/>
    <s v="EMPAQUE RIGIDO"/>
    <s v="ENVIGADO"/>
    <s v=""/>
    <s v=""/>
    <s v=""/>
    <s v="13:15:06"/>
    <s v="MNC550A"/>
    <s v=""/>
    <s v=""/>
    <s v=""/>
    <s v=""/>
    <s v="IZ10"/>
    <s v="Cra 48#48 Sur-75 (Juan Neustadtel)"/>
    <s v="09:20:05"/>
    <s v="5405380"/>
    <s v=""/>
    <s v="000"/>
    <s v="000"/>
    <s v="000"/>
    <s v=""/>
    <s v=""/>
    <s v=""/>
    <s v=""/>
    <s v=""/>
    <s v=""/>
    <s v=""/>
    <s v="H"/>
    <s v="IZ10"/>
    <s v="20183406"/>
    <d v="2023-10-21T00:00:00"/>
    <d v="2023-10-21T00:00:00"/>
    <d v="2023-10-21T00:00:00"/>
    <d v="2023-10-21T00:00:00"/>
    <d v="2023-10-21T00:00:00"/>
    <m/>
    <m/>
    <d v="2023-10-21T00:00:00"/>
    <m/>
    <d v="2023-10-21T00:00:00"/>
    <d v="2023-10-21T00:00:00"/>
    <n v="0.67"/>
  </r>
  <r>
    <s v="IZ10"/>
    <s v="ZA"/>
    <s v="1202529414"/>
    <s v="BANDA DE SALIDA"/>
    <x v="8"/>
    <x v="26"/>
    <s v="BANDA DE SALIDA DESAJUSTADA"/>
    <s v="BANDA"/>
    <s v="DE"/>
    <s v="SALIDA"/>
    <s v="FRENADA"/>
    <m/>
    <m/>
    <m/>
    <m/>
    <m/>
    <x v="4"/>
    <s v="100"/>
    <s v="MECANINT"/>
    <s v="RECH"/>
    <s v="MECE"/>
    <s v="IZEDCORDOBA"/>
    <s v="IZEDCORDOBA"/>
    <s v="IZ10-LJA1-EMP-EMP2"/>
    <s v="B"/>
    <s v=""/>
    <s v=""/>
    <s v=""/>
    <s v=""/>
    <s v="EXIZACMERINO"/>
    <s v="13:07:25"/>
    <s v="505002465"/>
    <s v="0"/>
    <s v=""/>
    <s v=""/>
    <s v=""/>
    <s v="IZ10"/>
    <s v="Z3"/>
    <s v=""/>
    <s v="00:00:00"/>
    <s v="10:40:19"/>
    <s v=""/>
    <s v=""/>
    <s v=""/>
    <s v=""/>
    <s v="10:40:19"/>
    <s v=""/>
    <s v=""/>
    <s v="AAIZ"/>
    <s v=""/>
    <s v=""/>
    <s v="CO"/>
    <s v=""/>
    <s v="PRODUCTIVOS"/>
    <s v="13:31:55"/>
    <s v=""/>
    <s v="000021952297"/>
    <s v="X"/>
    <s v=""/>
    <s v="IZ10"/>
    <s v=""/>
    <s v="000000"/>
    <s v="GNCH"/>
    <s v="10723465"/>
    <s v=""/>
    <s v=""/>
    <s v=""/>
    <s v="00:00:00"/>
    <s v=""/>
    <s v=""/>
    <s v="X"/>
    <s v=""/>
    <s v="13:29:19"/>
    <s v="Juan Nustadtel"/>
    <s v="QM001202529414"/>
    <s v=""/>
    <s v=""/>
    <s v=""/>
    <s v=""/>
    <s v=""/>
    <s v="EMPAQUE RIGIDO"/>
    <s v="ENVIGADO"/>
    <s v=""/>
    <s v=""/>
    <s v=""/>
    <s v="13:07:24"/>
    <s v="MNC550A"/>
    <s v=""/>
    <s v=""/>
    <s v=""/>
    <s v=""/>
    <s v="IZ10"/>
    <s v="Cra 48#48 Sur-75 (Juan Neustadtel)"/>
    <s v="13:29:19"/>
    <s v="5405380"/>
    <s v=""/>
    <s v="000"/>
    <s v="000"/>
    <s v="000"/>
    <s v=""/>
    <s v=""/>
    <s v=""/>
    <s v=""/>
    <s v=""/>
    <s v=""/>
    <s v=""/>
    <s v="H"/>
    <s v="IZ10"/>
    <s v="20183406"/>
    <d v="2023-10-23T00:00:00"/>
    <d v="2023-10-25T00:00:00"/>
    <d v="2023-10-25T00:00:00"/>
    <m/>
    <d v="2023-10-23T00:00:00"/>
    <m/>
    <m/>
    <d v="2023-10-23T00:00:00"/>
    <m/>
    <d v="2023-10-23T00:00:00"/>
    <d v="2023-10-23T00:00:00"/>
    <n v="0"/>
  </r>
  <r>
    <s v="IZ10"/>
    <s v="ZA"/>
    <s v="1202531349"/>
    <s v="CADENA DE TRANSPORTADOR"/>
    <x v="5"/>
    <x v="25"/>
    <s v="CADENA DE TRANSPORTADOR FRACTURADA"/>
    <s v="REVIENTE"/>
    <s v="DE"/>
    <s v="CADENA"/>
    <s v="DE"/>
    <s v="TRANSPORTADOR"/>
    <m/>
    <m/>
    <m/>
    <m/>
    <x v="5"/>
    <s v="100"/>
    <s v="MECANINT"/>
    <s v="OK"/>
    <s v="MECE MERE ORAS"/>
    <s v="EXIZACMERINO"/>
    <s v="EXIZACMERINO"/>
    <s v="IZ10-LSA1-FOR"/>
    <s v="B"/>
    <s v=""/>
    <s v=""/>
    <s v="106695254"/>
    <s v=""/>
    <s v="IZLMORTIZ"/>
    <s v="05:33:56"/>
    <s v="505003047"/>
    <s v="0"/>
    <s v=""/>
    <s v=""/>
    <s v=""/>
    <s v="IZ10"/>
    <s v="Z3"/>
    <s v=""/>
    <s v="12:50:00"/>
    <s v="10:15:00"/>
    <s v=""/>
    <s v=""/>
    <s v=""/>
    <s v=""/>
    <s v="05:33:55"/>
    <s v=""/>
    <s v=""/>
    <s v="AAIZ"/>
    <s v=""/>
    <s v=""/>
    <s v="CO"/>
    <s v=""/>
    <s v="PRODUCTIVOS"/>
    <s v="10:49:07"/>
    <s v=""/>
    <s v="000021973906"/>
    <s v="X"/>
    <s v=""/>
    <s v="IZ10"/>
    <s v=""/>
    <s v="000000"/>
    <s v="GNCH"/>
    <s v="10713765"/>
    <s v=""/>
    <s v=""/>
    <s v=""/>
    <s v="00:00:00"/>
    <s v=""/>
    <s v=""/>
    <s v="X"/>
    <s v=""/>
    <s v="10:47:42"/>
    <s v="Juan Neustadtel"/>
    <s v="QM001202531349"/>
    <s v=""/>
    <s v=""/>
    <s v=""/>
    <s v=""/>
    <s v=""/>
    <s v="FORMADO"/>
    <s v=""/>
    <s v=""/>
    <s v=""/>
    <s v=""/>
    <s v="05:33:56"/>
    <s v="MNC490A"/>
    <s v=""/>
    <s v=""/>
    <s v=""/>
    <s v=""/>
    <s v="IZ10"/>
    <s v="Cra 48#48 Sur--75, Envigado"/>
    <s v="10:47:42"/>
    <s v="5405380 108"/>
    <s v=""/>
    <s v="000"/>
    <s v="000"/>
    <s v="000"/>
    <s v=""/>
    <s v=""/>
    <s v=""/>
    <s v=""/>
    <s v=""/>
    <s v=""/>
    <s v=""/>
    <s v="H"/>
    <s v="IZ10"/>
    <s v="20388054"/>
    <d v="2023-10-26T00:00:00"/>
    <d v="2023-10-27T00:00:00"/>
    <d v="2023-10-27T00:00:00"/>
    <d v="2023-10-26T00:00:00"/>
    <d v="2023-10-27T00:00:00"/>
    <m/>
    <m/>
    <d v="2023-10-26T00:00:00"/>
    <m/>
    <d v="2023-10-26T00:00:00"/>
    <d v="2023-10-26T00:00:00"/>
    <n v="2.58"/>
  </r>
  <r>
    <s v="IZ10"/>
    <s v="ZA"/>
    <s v="1202532115"/>
    <s v="CADENA"/>
    <x v="3"/>
    <x v="127"/>
    <s v="CADENA FRENADA"/>
    <s v="CADENA"/>
    <s v="FRENADA"/>
    <m/>
    <m/>
    <m/>
    <m/>
    <m/>
    <m/>
    <m/>
    <x v="4"/>
    <s v="100"/>
    <s v="MECANINT"/>
    <s v="RECH"/>
    <s v="MECE"/>
    <s v="IZEDCORDOBA"/>
    <s v="IZEDCORDOBA"/>
    <s v="IZ10-LJA1-EMP-EMP2"/>
    <s v="B"/>
    <s v=""/>
    <s v=""/>
    <s v=""/>
    <s v=""/>
    <s v="EXIZACMERINO"/>
    <s v="12:59:59"/>
    <s v="505002465"/>
    <s v="0"/>
    <s v=""/>
    <s v=""/>
    <s v=""/>
    <s v="IZ10"/>
    <s v="Z3"/>
    <s v=""/>
    <s v="00:00:00"/>
    <s v="10:50:24"/>
    <s v=""/>
    <s v=""/>
    <s v=""/>
    <s v=""/>
    <s v="10:50:24"/>
    <s v=""/>
    <s v=""/>
    <s v="AAIZ"/>
    <s v=""/>
    <s v=""/>
    <s v="CO"/>
    <s v=""/>
    <s v="PRODUCTIVOS"/>
    <s v="13:10:40"/>
    <s v=""/>
    <s v="000021981262"/>
    <s v="X"/>
    <s v=""/>
    <s v="IZ10"/>
    <s v=""/>
    <s v="000000"/>
    <s v="GNCH"/>
    <s v="10723465"/>
    <s v=""/>
    <s v=""/>
    <s v=""/>
    <s v="00:00:00"/>
    <s v=""/>
    <s v=""/>
    <s v="X"/>
    <s v=""/>
    <s v="12:46:59"/>
    <s v="Juan Nustadtel"/>
    <s v="QM001202532115"/>
    <s v=""/>
    <s v=""/>
    <s v=""/>
    <s v=""/>
    <s v=""/>
    <s v="EMPAQUE RIGIDO"/>
    <s v="ENVIGADO"/>
    <s v=""/>
    <s v=""/>
    <s v=""/>
    <s v="12:59:58"/>
    <s v="MNC550A"/>
    <s v=""/>
    <s v=""/>
    <s v=""/>
    <s v=""/>
    <s v="IZ10"/>
    <s v="Cra 48#48 Sur-75 (Juan Neustadtel)"/>
    <s v="12:46:59"/>
    <s v="5405380"/>
    <s v=""/>
    <s v="000"/>
    <s v="000"/>
    <s v="000"/>
    <s v=""/>
    <s v=""/>
    <s v=""/>
    <s v=""/>
    <s v=""/>
    <s v=""/>
    <s v=""/>
    <s v="H"/>
    <s v="IZ10"/>
    <s v="20183406"/>
    <d v="2023-10-27T00:00:00"/>
    <d v="2023-11-02T00:00:00"/>
    <d v="2023-11-02T00:00:00"/>
    <m/>
    <d v="2023-10-27T00:00:00"/>
    <m/>
    <m/>
    <d v="2023-10-27T00:00:00"/>
    <m/>
    <d v="2023-10-27T00:00:00"/>
    <d v="2023-10-27T00:00:00"/>
    <n v="0"/>
  </r>
  <r>
    <s v="IZ10"/>
    <s v="ZA"/>
    <s v="1202537539"/>
    <s v="MEMBRANA DE SELLADO"/>
    <x v="36"/>
    <x v="128"/>
    <s v="MEMBRANA DE SELLADO DESGASTADA"/>
    <s v="DESGASTE"/>
    <s v="DE"/>
    <s v="MEMBRANA"/>
    <s v="ESTACIÓN"/>
    <s v="DE"/>
    <s v="SELLAD."/>
    <m/>
    <m/>
    <m/>
    <x v="4"/>
    <s v="100"/>
    <s v="COORMTTO"/>
    <s v="OK"/>
    <s v="MECE MERE ORAS"/>
    <s v="IZJIGOMEZ"/>
    <s v="IZJIGOMEZ"/>
    <s v="IZ10-LJA1-EMP-EMP2"/>
    <s v="B"/>
    <s v=""/>
    <s v=""/>
    <s v="106720875"/>
    <s v=""/>
    <s v="EXIZACMERINO"/>
    <s v="11:40:46"/>
    <s v="505002465"/>
    <s v="0"/>
    <s v=""/>
    <s v=""/>
    <s v=""/>
    <s v="IZ10"/>
    <s v="Z3"/>
    <s v=""/>
    <s v="13:15:00"/>
    <s v="10:00:00"/>
    <s v=""/>
    <s v=""/>
    <s v=""/>
    <s v=""/>
    <s v="11:40:44"/>
    <s v=""/>
    <s v=""/>
    <s v="AAIZ"/>
    <s v=""/>
    <s v=""/>
    <s v="CO"/>
    <s v=""/>
    <s v="PRODUCTIVOS"/>
    <s v="10:14:40"/>
    <s v=""/>
    <s v="000022038232"/>
    <s v="X"/>
    <s v=""/>
    <s v="IZ10"/>
    <s v=""/>
    <s v="000000"/>
    <s v="GNCH"/>
    <s v="10723465"/>
    <s v=""/>
    <s v=""/>
    <s v=""/>
    <s v="00:00:00"/>
    <s v=""/>
    <s v=""/>
    <s v="X"/>
    <s v=""/>
    <s v="10:12:39"/>
    <s v="Juan Nustadtel"/>
    <s v="QM001202537539"/>
    <s v=""/>
    <s v=""/>
    <s v=""/>
    <s v=""/>
    <s v=""/>
    <s v="EMPAQUE RIGIDO"/>
    <s v="ENVIGADO"/>
    <s v=""/>
    <s v=""/>
    <s v=""/>
    <s v="11:40:46"/>
    <s v="MNC550A"/>
    <s v=""/>
    <s v=""/>
    <s v=""/>
    <s v=""/>
    <s v="IZ10"/>
    <s v="Cra 48#48 Sur-75 (Juan Neustadtel)"/>
    <s v="10:12:39"/>
    <s v="5405380"/>
    <s v=""/>
    <s v="000"/>
    <s v="000"/>
    <s v="000"/>
    <s v=""/>
    <s v=""/>
    <s v=""/>
    <s v=""/>
    <s v=""/>
    <s v=""/>
    <s v=""/>
    <s v="H"/>
    <s v="IZ10"/>
    <s v="20183406"/>
    <d v="2023-11-08T00:00:00"/>
    <d v="2023-11-09T00:00:00"/>
    <d v="2023-11-09T00:00:00"/>
    <d v="2023-11-08T00:00:00"/>
    <d v="2023-11-09T00:00:00"/>
    <m/>
    <m/>
    <d v="2023-11-08T00:00:00"/>
    <m/>
    <d v="2023-11-08T00:00:00"/>
    <d v="2023-11-08T00:00:00"/>
    <n v="3.25"/>
  </r>
  <r>
    <s v="IZ10"/>
    <s v="ZA"/>
    <s v="1202539251"/>
    <s v="TROQUEL"/>
    <x v="6"/>
    <x v="6"/>
    <s v="TROQUEL DESAFILADO"/>
    <s v="TROQUEL"/>
    <n v="4"/>
    <s v="SIN"/>
    <s v="FILO-"/>
    <s v="AFECTA"/>
    <s v="CONTORNO"/>
    <m/>
    <m/>
    <m/>
    <x v="4"/>
    <s v="100"/>
    <s v="MECANINT"/>
    <s v="OK"/>
    <s v="MECE MERE ORAS"/>
    <s v="IZEDCORDOBA"/>
    <s v="IZEDCORDOBA"/>
    <s v="IZ10-LJA1-EMP-EMP2"/>
    <s v="B"/>
    <s v=""/>
    <s v=""/>
    <s v="106724867"/>
    <s v=""/>
    <s v="EXIZJDSURMAY"/>
    <s v="08:56:48"/>
    <s v="505002465"/>
    <s v="0"/>
    <s v=""/>
    <s v=""/>
    <s v=""/>
    <s v="IZ10"/>
    <s v="Z3"/>
    <s v=""/>
    <s v="12:55:00"/>
    <s v="07:30:00"/>
    <s v=""/>
    <s v=""/>
    <s v=""/>
    <s v=""/>
    <s v="16:36:38"/>
    <s v=""/>
    <s v=""/>
    <s v="AAIZ"/>
    <s v=""/>
    <s v=""/>
    <s v="CO"/>
    <s v=""/>
    <s v="PRODUCTIVOS"/>
    <s v="08:47:39"/>
    <s v=""/>
    <s v="000022056168"/>
    <s v="X"/>
    <s v=""/>
    <s v="IZ10"/>
    <s v=""/>
    <s v="000000"/>
    <s v="GNCH"/>
    <s v="10723465"/>
    <s v=""/>
    <s v=""/>
    <s v=""/>
    <s v="00:00:00"/>
    <s v=""/>
    <s v=""/>
    <s v="X"/>
    <s v=""/>
    <s v="08:44:45"/>
    <s v="Juan Nustadtel"/>
    <s v="QM001202539251"/>
    <s v=""/>
    <s v=""/>
    <s v=""/>
    <s v=""/>
    <s v=""/>
    <s v="EMPAQUE RIGIDO"/>
    <s v="ENVIGADO"/>
    <s v=""/>
    <s v=""/>
    <s v=""/>
    <s v="16:36:39"/>
    <s v="MNC550A"/>
    <s v=""/>
    <s v=""/>
    <s v=""/>
    <s v=""/>
    <s v="IZ10"/>
    <s v="Cra 48#48 Sur-75 (Juan Neustadtel)"/>
    <s v="08:44:45"/>
    <s v="5405380"/>
    <s v=""/>
    <s v="000"/>
    <s v="000"/>
    <s v="000"/>
    <s v=""/>
    <s v=""/>
    <s v=""/>
    <s v=""/>
    <s v=""/>
    <s v=""/>
    <s v=""/>
    <s v="H"/>
    <s v="IZ10"/>
    <s v="20183406"/>
    <d v="2023-11-11T00:00:00"/>
    <d v="2023-11-11T00:00:00"/>
    <d v="2023-11-29T00:00:00"/>
    <d v="2023-11-11T00:00:00"/>
    <d v="2023-11-11T00:00:00"/>
    <m/>
    <m/>
    <d v="2023-11-11T00:00:00"/>
    <m/>
    <d v="2023-11-11T00:00:00"/>
    <d v="2023-11-11T00:00:00"/>
    <n v="5.42"/>
  </r>
  <r>
    <s v="IZ10"/>
    <s v="ZA"/>
    <s v="1202544605"/>
    <s v="TROQUEL"/>
    <x v="6"/>
    <x v="6"/>
    <s v="TROQUEL DESAFILADO"/>
    <s v="DESAJUSTE"/>
    <s v="TROQUELES"/>
    <s v="GENERA"/>
    <s v="REBABA"/>
    <s v="PAQUET"/>
    <m/>
    <m/>
    <m/>
    <m/>
    <x v="4"/>
    <s v="100"/>
    <s v="MECANINT"/>
    <s v="OK"/>
    <s v="MECE MERE ORAS"/>
    <s v="IZEDCORDOBA"/>
    <s v="IZEDCORDOBA"/>
    <s v="IZ10-LJA1-EMP-EMP2"/>
    <s v="B"/>
    <s v=""/>
    <s v=""/>
    <s v="106746948"/>
    <s v=""/>
    <s v="IZCAPIEDRAHI"/>
    <s v="15:12:15"/>
    <s v="505002465"/>
    <s v="0"/>
    <s v=""/>
    <s v=""/>
    <s v=""/>
    <s v="IZ10"/>
    <s v="Z3"/>
    <s v=""/>
    <s v="11:20:00"/>
    <s v="10:00:00"/>
    <s v=""/>
    <s v=""/>
    <s v=""/>
    <s v=""/>
    <s v="10:00:00"/>
    <s v=""/>
    <s v=""/>
    <s v="AAIZ"/>
    <s v=""/>
    <s v=""/>
    <s v="CO"/>
    <s v=""/>
    <s v="PRODUCTIVOS"/>
    <s v="15:07:37"/>
    <s v=""/>
    <s v="000022113615"/>
    <s v="X"/>
    <s v=""/>
    <s v="IZ10"/>
    <s v=""/>
    <s v="000000"/>
    <s v="GNCH"/>
    <s v="10723465"/>
    <s v=""/>
    <s v=""/>
    <s v=""/>
    <s v="00:00:00"/>
    <s v=""/>
    <s v=""/>
    <s v="X"/>
    <s v=""/>
    <s v="15:04:47"/>
    <s v="Juan Nustadtel"/>
    <s v="QM001202544605"/>
    <s v=""/>
    <s v=""/>
    <s v=""/>
    <s v=""/>
    <s v=""/>
    <s v="EMPAQUE RIGIDO"/>
    <s v="ENVIGADO"/>
    <s v=""/>
    <s v=""/>
    <s v=""/>
    <s v="09:39:09"/>
    <s v="MNC550A"/>
    <s v=""/>
    <s v=""/>
    <s v=""/>
    <s v=""/>
    <s v="IZ10"/>
    <s v="Cra 48#48 Sur-75 (Juan Neustadtel)"/>
    <s v="15:04:47"/>
    <s v="5405380"/>
    <s v=""/>
    <s v="000"/>
    <s v="000"/>
    <s v="000"/>
    <s v=""/>
    <s v=""/>
    <s v=""/>
    <s v=""/>
    <s v=""/>
    <s v=""/>
    <s v=""/>
    <s v="H"/>
    <s v="IZ10"/>
    <s v="20183406"/>
    <d v="2023-11-22T00:00:00"/>
    <d v="2023-11-30T00:00:00"/>
    <d v="2023-12-13T00:00:00"/>
    <d v="2023-11-22T00:00:00"/>
    <d v="2023-11-22T00:00:00"/>
    <m/>
    <m/>
    <d v="2023-11-22T00:00:00"/>
    <m/>
    <d v="2023-11-22T00:00:00"/>
    <d v="2023-11-22T00:00:00"/>
    <n v="1.33"/>
  </r>
  <r>
    <s v="IZ10"/>
    <s v="ZA"/>
    <s v="1202548581"/>
    <s v="TROQUEL"/>
    <x v="6"/>
    <x v="6"/>
    <s v="TROQUEL DESAFILADO"/>
    <n v="20183406"/>
    <s v="NT"/>
    <n v="700"/>
    <s v="DESGASTE"/>
    <s v="DE"/>
    <s v="CUCHILLA"/>
    <m/>
    <m/>
    <m/>
    <x v="4"/>
    <s v="100"/>
    <s v="MECANINT"/>
    <s v="DUPL"/>
    <s v="MECE"/>
    <s v="IZEDCORDOBA"/>
    <s v="IZEDCORDOBA"/>
    <s v="IZ10-LJA1-EMP-EMP2"/>
    <s v="B"/>
    <s v=""/>
    <s v=""/>
    <s v=""/>
    <s v=""/>
    <s v="EXIZACMERINO"/>
    <s v="09:36:48"/>
    <s v="505002465"/>
    <s v="0"/>
    <s v=""/>
    <s v=""/>
    <s v=""/>
    <s v="IZ10"/>
    <s v="Z3"/>
    <s v=""/>
    <s v="00:00:00"/>
    <s v="07:30:19"/>
    <s v=""/>
    <s v=""/>
    <s v=""/>
    <s v=""/>
    <s v="07:30:19"/>
    <s v=""/>
    <s v=""/>
    <s v="AAIZ"/>
    <s v=""/>
    <s v=""/>
    <s v="CO"/>
    <s v=""/>
    <s v="PRODUCTIVOS"/>
    <s v="08:53:21"/>
    <s v=""/>
    <s v="000022164200"/>
    <s v="X"/>
    <s v=""/>
    <s v="IZ10"/>
    <s v=""/>
    <s v="000000"/>
    <s v="GNCH"/>
    <s v="10723465"/>
    <s v=""/>
    <s v=""/>
    <s v=""/>
    <s v="00:00:00"/>
    <s v=""/>
    <s v=""/>
    <s v="X"/>
    <s v=""/>
    <s v="08:51:19"/>
    <s v="Juan Nustadtel"/>
    <s v="QM001202548581"/>
    <s v=""/>
    <s v=""/>
    <s v=""/>
    <s v=""/>
    <s v=""/>
    <s v="EMPAQUE RIGIDO"/>
    <s v="ENVIGADO"/>
    <s v=""/>
    <s v=""/>
    <s v=""/>
    <s v="09:36:47"/>
    <s v="MNC550A"/>
    <s v=""/>
    <s v=""/>
    <s v=""/>
    <s v=""/>
    <s v="IZ10"/>
    <s v="Cra 48#48 Sur-75 (Juan Neustadtel)"/>
    <s v="08:51:19"/>
    <s v="5405380"/>
    <s v=""/>
    <s v="000"/>
    <s v="000"/>
    <s v="000"/>
    <s v=""/>
    <s v=""/>
    <s v=""/>
    <s v=""/>
    <s v=""/>
    <s v=""/>
    <s v=""/>
    <s v="H"/>
    <s v="IZ10"/>
    <s v="20183406"/>
    <d v="2023-12-01T00:00:00"/>
    <d v="2023-12-01T00:00:00"/>
    <d v="2023-12-01T00:00:00"/>
    <m/>
    <d v="2023-12-01T00:00:00"/>
    <m/>
    <m/>
    <d v="2023-12-01T00:00:00"/>
    <m/>
    <d v="2023-12-01T00:00:00"/>
    <d v="2023-12-01T00:00:00"/>
    <n v="0"/>
  </r>
  <r>
    <s v="IZ10"/>
    <s v="ZA"/>
    <s v="1202548580"/>
    <s v="TROQUEL"/>
    <x v="6"/>
    <x v="6"/>
    <s v="TROQUEL DESAFILADO"/>
    <s v="DESGASTE"/>
    <s v="DE"/>
    <s v="CUCHILLA"/>
    <m/>
    <m/>
    <m/>
    <m/>
    <m/>
    <m/>
    <x v="4"/>
    <s v="100"/>
    <s v="MECANINT"/>
    <s v="OK"/>
    <s v="MECE MERE ORAS"/>
    <s v="IZEDCORDOBA"/>
    <s v="IZEDCORDOBA"/>
    <s v="IZ10-LJA1-EMP-EMP2"/>
    <s v="B"/>
    <s v=""/>
    <s v=""/>
    <s v="106763888"/>
    <s v=""/>
    <s v="EXIZACMERINO"/>
    <s v="07:50:41"/>
    <s v="505002465"/>
    <s v="0"/>
    <s v=""/>
    <s v=""/>
    <s v=""/>
    <s v="IZ10"/>
    <s v="Z3"/>
    <s v=""/>
    <s v="08:30:00"/>
    <s v="07:40:05"/>
    <s v=""/>
    <s v=""/>
    <s v=""/>
    <s v=""/>
    <s v="07:40:05"/>
    <s v=""/>
    <s v=""/>
    <s v="AAIZ"/>
    <s v=""/>
    <s v=""/>
    <s v="CO"/>
    <s v=""/>
    <s v="PRODUCTIVOS"/>
    <s v="08:50:13"/>
    <s v=""/>
    <s v="000022164196"/>
    <s v="X"/>
    <s v=""/>
    <s v="IZ10"/>
    <s v=""/>
    <s v="000000"/>
    <s v="GNCH"/>
    <s v="10723465"/>
    <s v=""/>
    <s v=""/>
    <s v=""/>
    <s v="00:00:00"/>
    <s v=""/>
    <s v=""/>
    <s v="X"/>
    <s v=""/>
    <s v="08:47:05"/>
    <s v="Juan Nustadtel"/>
    <s v="QM001202548580"/>
    <s v=""/>
    <s v=""/>
    <s v=""/>
    <s v=""/>
    <s v=""/>
    <s v="EMPAQUE RIGIDO"/>
    <s v="ENVIGADO"/>
    <s v=""/>
    <s v=""/>
    <s v=""/>
    <s v="07:50:39"/>
    <s v="MNC550A"/>
    <s v=""/>
    <s v=""/>
    <s v=""/>
    <s v=""/>
    <s v="IZ10"/>
    <s v="Cra 48#48 Sur-75 (Juan Neustadtel)"/>
    <s v="08:47:05"/>
    <s v="5405380"/>
    <s v=""/>
    <s v="000"/>
    <s v="000"/>
    <s v="000"/>
    <s v=""/>
    <s v=""/>
    <s v=""/>
    <s v=""/>
    <s v=""/>
    <s v=""/>
    <s v=""/>
    <s v="H"/>
    <s v="IZ10"/>
    <s v="20183406"/>
    <d v="2023-12-01T00:00:00"/>
    <d v="2023-12-16T00:00:00"/>
    <d v="2023-12-16T00:00:00"/>
    <d v="2023-12-01T00:00:00"/>
    <d v="2023-12-01T00:00:00"/>
    <m/>
    <m/>
    <d v="2023-12-01T00:00:00"/>
    <m/>
    <d v="2023-12-01T00:00:00"/>
    <d v="2023-12-01T00:00:00"/>
    <n v="0.83"/>
  </r>
  <r>
    <s v="IZ10"/>
    <s v="ZA"/>
    <s v="1202549692"/>
    <s v="TEMPERATURA DE SELLADO"/>
    <x v="50"/>
    <x v="129"/>
    <s v="TEMPERATURA DE SELLADO ELEVADA"/>
    <s v="TEMPERATURA"/>
    <s v="DE"/>
    <s v="SELLADO"/>
    <s v="ELEVADA"/>
    <m/>
    <m/>
    <m/>
    <m/>
    <m/>
    <x v="4"/>
    <s v="100"/>
    <s v="ELECTINT"/>
    <s v="OK"/>
    <s v="MECE MERE ORAS"/>
    <s v="IZHAURAN"/>
    <s v="IZHAURAN"/>
    <s v="IZ10-LJA1-EMP-EMP2"/>
    <s v="B"/>
    <s v=""/>
    <s v=""/>
    <s v="106767635"/>
    <s v=""/>
    <s v="IZEMCARVAJAL"/>
    <s v="21:23:48"/>
    <s v="505002465"/>
    <s v="0"/>
    <s v=""/>
    <s v=""/>
    <s v=""/>
    <s v="IZ10"/>
    <s v="Z3"/>
    <s v=""/>
    <s v="14:40:00"/>
    <s v="14:00:00"/>
    <s v=""/>
    <s v=""/>
    <s v=""/>
    <s v=""/>
    <s v="21:23:46"/>
    <s v=""/>
    <s v=""/>
    <s v="AAIZ"/>
    <s v=""/>
    <s v=""/>
    <s v="CO"/>
    <s v=""/>
    <s v="PRODUCTIVOS"/>
    <s v="14:27:20"/>
    <s v=""/>
    <s v="000022175521"/>
    <s v="X"/>
    <s v=""/>
    <s v="IZ10"/>
    <s v=""/>
    <s v="000000"/>
    <s v="GNCH"/>
    <s v="10723465"/>
    <s v=""/>
    <s v=""/>
    <s v=""/>
    <s v="00:00:00"/>
    <s v=""/>
    <s v=""/>
    <s v="X"/>
    <s v=""/>
    <s v="14:25:54"/>
    <s v="Juan Nustadtel"/>
    <s v="QM001202549692"/>
    <s v=""/>
    <s v=""/>
    <s v=""/>
    <s v=""/>
    <s v=""/>
    <s v="EMPAQUE RIGIDO"/>
    <s v="ENVIGADO"/>
    <s v=""/>
    <s v=""/>
    <s v=""/>
    <s v="21:23:48"/>
    <s v="MNC550A"/>
    <s v=""/>
    <s v=""/>
    <s v=""/>
    <s v=""/>
    <s v="IZ10"/>
    <s v="Cra 48#48 Sur-75 (Juan Neustadtel)"/>
    <s v="14:25:54"/>
    <s v="5405380"/>
    <s v=""/>
    <s v="000"/>
    <s v="000"/>
    <s v="000"/>
    <s v=""/>
    <s v=""/>
    <s v=""/>
    <s v=""/>
    <s v=""/>
    <s v=""/>
    <s v=""/>
    <s v="H"/>
    <s v="IZ10"/>
    <s v="20183406"/>
    <d v="2023-12-04T00:00:00"/>
    <d v="2023-12-04T00:00:00"/>
    <d v="2023-12-04T00:00:00"/>
    <d v="2023-12-04T00:00:00"/>
    <d v="2023-12-04T00:00:00"/>
    <m/>
    <m/>
    <d v="2023-12-04T00:00:00"/>
    <m/>
    <d v="2023-12-04T00:00:00"/>
    <d v="2023-12-04T00:00:00"/>
    <n v="0.67"/>
  </r>
  <r>
    <s v="IZ10"/>
    <s v="ZA"/>
    <s v="1202525724"/>
    <s v="CUCHILLA TRANSVERSAL"/>
    <x v="8"/>
    <x v="15"/>
    <s v="CUCHILLA TRANSVERSAL DESAJUSTADA"/>
    <s v="MAL"/>
    <s v="CORTE"/>
    <s v="DE"/>
    <s v="CUCHILLA"/>
    <s v="TRANSVERSAL"/>
    <m/>
    <m/>
    <m/>
    <m/>
    <x v="3"/>
    <s v="100"/>
    <s v="MECANINT"/>
    <s v="OK"/>
    <s v="MECE MERE ORAS"/>
    <s v="IZJIGOMEZ"/>
    <s v="IZJIGOMEZ"/>
    <s v="IZ10-LSA1-EMP"/>
    <s v="A"/>
    <s v=""/>
    <s v=""/>
    <s v="106672678"/>
    <s v=""/>
    <s v="IZLMORTIZ"/>
    <s v="03:30:47"/>
    <s v="505002491"/>
    <s v="0"/>
    <s v=""/>
    <s v=""/>
    <s v=""/>
    <s v="IZ10"/>
    <s v="Z3"/>
    <s v=""/>
    <s v="07:15:00"/>
    <s v="06:20:33"/>
    <s v=""/>
    <s v=""/>
    <s v=""/>
    <s v=""/>
    <s v="03:30:37"/>
    <s v=""/>
    <s v=""/>
    <s v="AAIZ"/>
    <s v=""/>
    <s v=""/>
    <s v="CO"/>
    <s v=""/>
    <s v="PRODUCTIVOS"/>
    <s v="06:51:24"/>
    <s v=""/>
    <s v="000021909005"/>
    <s v="X"/>
    <s v=""/>
    <s v="IZ10"/>
    <s v=""/>
    <s v="000000"/>
    <s v="GNCH"/>
    <s v="10720065"/>
    <s v=""/>
    <s v=""/>
    <s v=""/>
    <s v="00:00:00"/>
    <s v=""/>
    <s v=""/>
    <s v="X"/>
    <s v=""/>
    <s v="06:47:33"/>
    <s v=""/>
    <s v="QM001202525724"/>
    <s v=""/>
    <s v=""/>
    <s v=""/>
    <s v=""/>
    <s v=""/>
    <s v="EMPAQUE"/>
    <s v=""/>
    <s v=""/>
    <s v=""/>
    <s v=""/>
    <s v="03:30:47"/>
    <s v="MNC525A"/>
    <s v=""/>
    <s v=""/>
    <s v=""/>
    <s v=""/>
    <s v="IZ10"/>
    <s v=""/>
    <s v="06:47:33"/>
    <s v=""/>
    <s v=""/>
    <s v="000"/>
    <s v="000"/>
    <s v="000"/>
    <s v=""/>
    <s v=""/>
    <s v=""/>
    <s v=""/>
    <s v=""/>
    <s v=""/>
    <s v=""/>
    <s v="H"/>
    <s v="IZ10"/>
    <s v="EMPA00039"/>
    <d v="2023-10-16T00:00:00"/>
    <d v="2023-12-06T00:00:00"/>
    <d v="2023-12-06T00:00:00"/>
    <d v="2023-10-16T00:00:00"/>
    <d v="2023-12-06T00:00:00"/>
    <m/>
    <m/>
    <d v="2023-10-16T00:00:00"/>
    <m/>
    <d v="2023-10-16T00:00:00"/>
    <d v="2023-10-16T00:00:00"/>
    <n v="0.91"/>
  </r>
  <r>
    <s v="IZ10"/>
    <s v="ZA"/>
    <s v="1202548891"/>
    <s v="UÑA DE RETENEDOR"/>
    <x v="1"/>
    <x v="130"/>
    <s v="UÑA DE RETENEDOR FRACTURADO"/>
    <s v="UÑA"/>
    <s v="DE"/>
    <s v="RETENEDOR"/>
    <s v="REVENTADA"/>
    <m/>
    <m/>
    <m/>
    <m/>
    <m/>
    <x v="2"/>
    <s v="100"/>
    <s v="COORMTTO"/>
    <s v="OK"/>
    <s v="MECE MERE ORAS"/>
    <s v="IZHAGIRALDO"/>
    <s v="IZHAGIRALDO"/>
    <s v="IZ10-LSC1-EMB"/>
    <s v="B"/>
    <s v=""/>
    <s v=""/>
    <s v="106766947"/>
    <s v=""/>
    <s v="IZEMCARVAJAL"/>
    <s v="20:22:31"/>
    <s v="505003051"/>
    <s v="0"/>
    <s v=""/>
    <s v=""/>
    <s v=""/>
    <s v="IZ10"/>
    <s v="Z3"/>
    <s v=""/>
    <s v="15:00:00"/>
    <s v="17:40:21"/>
    <s v=""/>
    <s v=""/>
    <s v=""/>
    <s v=""/>
    <s v="20:22:30"/>
    <s v=""/>
    <s v=""/>
    <s v="AAIZ"/>
    <s v=""/>
    <s v=""/>
    <s v="CO"/>
    <s v=""/>
    <s v="PRODUCTIVOS"/>
    <s v="18:55:31"/>
    <s v=""/>
    <s v="000022167772"/>
    <s v="X"/>
    <s v=""/>
    <s v="IZ10"/>
    <s v=""/>
    <s v="000000"/>
    <s v="GNCH"/>
    <s v="10724165"/>
    <s v=""/>
    <s v=""/>
    <s v=""/>
    <s v="00:00:00"/>
    <s v=""/>
    <s v=""/>
    <s v="X"/>
    <s v=""/>
    <s v="18:54:21"/>
    <s v="PROPASOL S.A.S"/>
    <s v="QM001202548891"/>
    <s v=""/>
    <s v=""/>
    <s v=""/>
    <s v=""/>
    <s v=""/>
    <s v="EMBUTIDO SALCHICHON"/>
    <s v=""/>
    <s v=""/>
    <s v=""/>
    <s v=""/>
    <s v="20:22:31"/>
    <s v="MNC540A"/>
    <s v=""/>
    <s v=""/>
    <s v=""/>
    <s v=""/>
    <s v="IZ10"/>
    <s v="Tv. 93 #53-32, Bogotá"/>
    <s v="18:54:21"/>
    <s v="(1)3004621"/>
    <s v=""/>
    <s v="000"/>
    <s v="000"/>
    <s v="000"/>
    <s v=""/>
    <s v=""/>
    <s v=""/>
    <s v=""/>
    <s v=""/>
    <s v=""/>
    <s v=""/>
    <s v="H"/>
    <s v="IZ10"/>
    <s v="20388176"/>
    <d v="2023-12-01T00:00:00"/>
    <d v="2023-12-11T00:00:00"/>
    <d v="2023-12-11T00:00:00"/>
    <d v="2023-12-04T00:00:00"/>
    <d v="2023-12-11T00:00:00"/>
    <m/>
    <m/>
    <d v="2023-12-01T00:00:00"/>
    <m/>
    <d v="2023-12-01T00:00:00"/>
    <d v="2023-12-01T00:00:00"/>
    <n v="69.33"/>
  </r>
  <r>
    <s v="IZ10"/>
    <s v="ZA"/>
    <s v="1202554375"/>
    <s v="BOMBA DOSIFICADORA"/>
    <x v="7"/>
    <x v="131"/>
    <s v="BOMBA DOSIFICADORA PEGADA"/>
    <s v="Bomba"/>
    <s v="dosificadora"/>
    <s v="pegada"/>
    <s v="form"/>
    <s v="Nl"/>
    <m/>
    <m/>
    <m/>
    <m/>
    <x v="8"/>
    <s v="100"/>
    <s v="COORMTTO"/>
    <s v="RECH"/>
    <s v="MECE"/>
    <s v="IZNARENAS"/>
    <s v="IZNARENAS"/>
    <s v="IZ10-LSA1-FOR"/>
    <s v="B"/>
    <s v=""/>
    <s v=""/>
    <s v=""/>
    <s v=""/>
    <s v="IZLMORTIZ"/>
    <s v="04:59:42"/>
    <s v="505001267"/>
    <s v="0"/>
    <s v=""/>
    <s v=""/>
    <s v=""/>
    <s v="IZ10"/>
    <s v="Z3"/>
    <s v=""/>
    <s v="00:00:00"/>
    <s v="05:16:17"/>
    <s v=""/>
    <s v=""/>
    <s v=""/>
    <s v=""/>
    <s v="05:16:17"/>
    <s v=""/>
    <s v=""/>
    <s v="AAIZ"/>
    <s v=""/>
    <s v=""/>
    <s v="CO"/>
    <s v=""/>
    <s v="PRODUCTIVOS"/>
    <s v="05:18:11"/>
    <s v=""/>
    <s v="000022236537"/>
    <s v="X"/>
    <s v=""/>
    <s v="IZ10"/>
    <s v=""/>
    <s v="000000"/>
    <s v="GNCH"/>
    <s v="10713765"/>
    <s v=""/>
    <s v=""/>
    <s v=""/>
    <s v="00:00:00"/>
    <s v=""/>
    <s v=""/>
    <s v="X"/>
    <s v=""/>
    <s v="05:16:17"/>
    <s v=""/>
    <s v="QM001202554375"/>
    <s v=""/>
    <s v=""/>
    <s v=""/>
    <s v=""/>
    <s v=""/>
    <s v="FORMADO"/>
    <s v=""/>
    <s v=""/>
    <s v=""/>
    <s v=""/>
    <s v="04:59:41"/>
    <s v="MNC490A"/>
    <s v=""/>
    <s v=""/>
    <s v=""/>
    <s v=""/>
    <s v="IZ10"/>
    <s v=""/>
    <s v="05:16:17"/>
    <s v=""/>
    <s v=""/>
    <s v="000"/>
    <s v="000"/>
    <s v="000"/>
    <s v=""/>
    <s v=""/>
    <s v=""/>
    <s v=""/>
    <s v=""/>
    <s v=""/>
    <s v=""/>
    <s v="H"/>
    <s v="IZ10"/>
    <s v="FORM00001"/>
    <d v="2023-12-15T00:00:00"/>
    <d v="2023-12-16T00:00:00"/>
    <d v="2023-12-16T00:00:00"/>
    <m/>
    <d v="2023-12-15T00:00:00"/>
    <m/>
    <m/>
    <d v="2023-12-15T00:00:00"/>
    <m/>
    <d v="2023-12-15T00:00:00"/>
    <d v="2023-12-15T00:00:00"/>
    <n v="0"/>
  </r>
  <r>
    <s v="IZ10"/>
    <s v="ZA"/>
    <s v="1202555791"/>
    <s v="PELÍCULA DE PORTABOBINAS"/>
    <x v="31"/>
    <x v="132"/>
    <s v="PELÍCULA DE PORTABOBINAS DESALINEADA"/>
    <s v="PELICULA"/>
    <s v="DEL"/>
    <s v="PORTABOBINAS"/>
    <s v="#1"/>
    <s v="DESALINEADA"/>
    <m/>
    <m/>
    <m/>
    <m/>
    <x v="3"/>
    <s v="100"/>
    <s v="MECANINT"/>
    <s v="OK"/>
    <s v="MECE MERE ORAS"/>
    <s v="IZNARENAS"/>
    <s v="IZNARENAS"/>
    <s v="IZ10-LSA1-EMP"/>
    <s v="A"/>
    <s v=""/>
    <s v=""/>
    <s v="106793957"/>
    <s v=""/>
    <s v="IZLMORTIZ"/>
    <s v="05:31:37"/>
    <s v="505002491"/>
    <s v="0"/>
    <s v=""/>
    <s v=""/>
    <s v=""/>
    <s v="IZ10"/>
    <s v="Z3"/>
    <s v=""/>
    <s v="00:26:00"/>
    <s v="23:56:00"/>
    <s v=""/>
    <s v=""/>
    <s v=""/>
    <s v=""/>
    <s v="05:31:36"/>
    <s v=""/>
    <s v=""/>
    <s v="AAIZ"/>
    <s v=""/>
    <s v=""/>
    <s v="CO"/>
    <s v=""/>
    <s v="PRODUCTIVOS"/>
    <s v="05:12:59"/>
    <s v=""/>
    <s v="000022254098"/>
    <s v="X"/>
    <s v=""/>
    <s v="IZ10"/>
    <s v=""/>
    <s v="000000"/>
    <s v="GNCH"/>
    <s v="10720065"/>
    <s v=""/>
    <s v=""/>
    <s v=""/>
    <s v="00:00:00"/>
    <s v=""/>
    <s v=""/>
    <s v="X"/>
    <s v=""/>
    <s v="05:11:49"/>
    <s v=""/>
    <s v="QM001202555791"/>
    <s v=""/>
    <s v=""/>
    <s v=""/>
    <s v=""/>
    <s v=""/>
    <s v="EMPAQUE"/>
    <s v=""/>
    <s v=""/>
    <s v=""/>
    <s v=""/>
    <s v="05:31:37"/>
    <s v="MNC525A"/>
    <s v=""/>
    <s v=""/>
    <s v=""/>
    <s v=""/>
    <s v="IZ10"/>
    <s v=""/>
    <s v="05:11:49"/>
    <s v=""/>
    <s v=""/>
    <s v="000"/>
    <s v="000"/>
    <s v="000"/>
    <s v=""/>
    <s v=""/>
    <s v=""/>
    <s v=""/>
    <s v=""/>
    <s v=""/>
    <s v=""/>
    <s v="H"/>
    <s v="IZ10"/>
    <s v="EMPA00039"/>
    <d v="2023-12-19T00:00:00"/>
    <d v="2023-12-19T00:00:00"/>
    <d v="2023-12-19T00:00:00"/>
    <d v="2023-12-19T00:00:00"/>
    <d v="2023-12-19T00:00:00"/>
    <m/>
    <m/>
    <d v="2023-12-19T00:00:00"/>
    <m/>
    <d v="2023-12-19T00:00:00"/>
    <d v="2023-12-18T00:00:00"/>
    <n v="0.5"/>
  </r>
  <r>
    <s v="IZ10"/>
    <s v="ZA"/>
    <s v="1202555867"/>
    <s v="TORNILLOS DE EMBUTIDO"/>
    <x v="21"/>
    <x v="133"/>
    <s v="TORNILLOS DE EMBUTIDO PEGADO"/>
    <s v="TORNILLOS"/>
    <s v="DE"/>
    <s v="EMBUTIDO"/>
    <s v="PEGADOS"/>
    <m/>
    <m/>
    <m/>
    <m/>
    <m/>
    <x v="9"/>
    <s v="100"/>
    <s v="MECANINT"/>
    <s v="OK"/>
    <s v="MECE MERE ORAS"/>
    <s v="IZJIGOMEZ"/>
    <s v="IZJIGOMEZ"/>
    <s v="IZ10-LSA1-FOR"/>
    <s v="B"/>
    <s v=""/>
    <s v=""/>
    <s v="106796717"/>
    <s v=""/>
    <s v="IZLMORTIZ"/>
    <s v="03:05:03"/>
    <s v="505003097"/>
    <s v="0"/>
    <s v=""/>
    <s v=""/>
    <s v=""/>
    <s v="IZ10"/>
    <s v="Z3"/>
    <s v=""/>
    <s v="08:30:00"/>
    <s v="06:05:50"/>
    <s v=""/>
    <s v=""/>
    <s v=""/>
    <s v=""/>
    <s v="03:05:02"/>
    <s v=""/>
    <s v=""/>
    <s v="AAIZ"/>
    <s v=""/>
    <s v=""/>
    <s v="CO"/>
    <s v=""/>
    <s v="PRODUCTIVOS"/>
    <s v="07:25:11"/>
    <s v=""/>
    <s v="000022256849"/>
    <s v="X"/>
    <s v=""/>
    <s v="IZ10"/>
    <s v=""/>
    <s v="000000"/>
    <s v="GNCH"/>
    <s v="10713765"/>
    <s v=""/>
    <s v=""/>
    <s v=""/>
    <s v="00:00:00"/>
    <s v=""/>
    <s v=""/>
    <s v="X"/>
    <s v=""/>
    <s v="07:21:50"/>
    <s v="Juan Neustadtel"/>
    <s v="QM001202555867"/>
    <s v=""/>
    <s v=""/>
    <s v=""/>
    <s v=""/>
    <s v=""/>
    <s v="FORMADO"/>
    <s v=""/>
    <s v=""/>
    <s v=""/>
    <s v=""/>
    <s v="03:05:03"/>
    <s v="MNC490A"/>
    <s v=""/>
    <s v=""/>
    <s v=""/>
    <s v=""/>
    <s v="IZ10"/>
    <s v="Cra 48#48 Sur--75, Envigado"/>
    <s v="07:21:50"/>
    <s v="5405380 108"/>
    <s v=""/>
    <s v="000"/>
    <s v="000"/>
    <s v="000"/>
    <s v=""/>
    <s v=""/>
    <s v=""/>
    <s v=""/>
    <s v=""/>
    <s v=""/>
    <s v=""/>
    <s v="H"/>
    <s v="IZ10"/>
    <s v="20425542"/>
    <d v="2023-12-19T00:00:00"/>
    <d v="2023-12-20T00:00:00"/>
    <d v="2023-12-20T00:00:00"/>
    <d v="2023-12-19T00:00:00"/>
    <d v="2023-12-20T00:00:00"/>
    <m/>
    <m/>
    <d v="2023-12-19T00:00:00"/>
    <m/>
    <d v="2023-12-19T00:00:00"/>
    <d v="2023-12-19T00:00:00"/>
    <n v="2.4"/>
  </r>
  <r>
    <s v="IZ10"/>
    <s v="ZA"/>
    <s v="1202558017"/>
    <s v="PANTALLA"/>
    <x v="33"/>
    <x v="117"/>
    <s v="PANTALLA BLOQUEADA"/>
    <s v="PANTALLA"/>
    <s v="NO"/>
    <s v="ENCIENDE"/>
    <m/>
    <m/>
    <m/>
    <m/>
    <m/>
    <m/>
    <x v="3"/>
    <s v="100"/>
    <s v="ELTROINT"/>
    <s v="OK"/>
    <s v="MECE MERE ORAS"/>
    <s v="IZJIGOMEZ"/>
    <s v="IZJIGOMEZ"/>
    <s v="IZ10-LSA1-EMP"/>
    <s v="A"/>
    <s v=""/>
    <s v=""/>
    <s v="106808717"/>
    <s v=""/>
    <s v="IZLMORTIZ"/>
    <s v="00:27:46"/>
    <s v="505002491"/>
    <s v="0"/>
    <s v=""/>
    <s v=""/>
    <s v=""/>
    <s v="IZ10"/>
    <s v="Z3"/>
    <s v=""/>
    <s v="07:58:00"/>
    <s v="06:00:00"/>
    <s v=""/>
    <s v=""/>
    <s v=""/>
    <s v=""/>
    <s v="00:27:45"/>
    <s v=""/>
    <s v=""/>
    <s v="AAIZ"/>
    <s v=""/>
    <s v=""/>
    <s v="CO"/>
    <s v=""/>
    <s v="PRODUCTIVOS"/>
    <s v="06:39:17"/>
    <s v=""/>
    <s v="000022289589"/>
    <s v="X"/>
    <s v=""/>
    <s v="IZ10"/>
    <s v=""/>
    <s v="000000"/>
    <s v="GNCH"/>
    <s v="10720065"/>
    <s v=""/>
    <s v=""/>
    <s v=""/>
    <s v="00:00:00"/>
    <s v=""/>
    <s v=""/>
    <s v="X"/>
    <s v=""/>
    <s v="06:37:22"/>
    <s v=""/>
    <s v="QM001202558017"/>
    <s v=""/>
    <s v=""/>
    <s v=""/>
    <s v=""/>
    <s v=""/>
    <s v="EMPAQUE"/>
    <s v=""/>
    <s v=""/>
    <s v=""/>
    <s v=""/>
    <s v="00:27:46"/>
    <s v="MNC525A"/>
    <s v=""/>
    <s v=""/>
    <s v=""/>
    <s v=""/>
    <s v="IZ10"/>
    <s v=""/>
    <s v="06:37:22"/>
    <s v=""/>
    <s v=""/>
    <s v="000"/>
    <s v="000"/>
    <s v="000"/>
    <s v=""/>
    <s v=""/>
    <s v=""/>
    <s v=""/>
    <s v=""/>
    <s v=""/>
    <s v=""/>
    <s v="H"/>
    <s v="IZ10"/>
    <s v="EMPA00039"/>
    <d v="2023-12-26T00:00:00"/>
    <d v="2023-12-27T00:00:00"/>
    <d v="2023-12-27T00:00:00"/>
    <d v="2023-12-26T00:00:00"/>
    <d v="2023-12-27T00:00:00"/>
    <m/>
    <m/>
    <d v="2023-12-26T00:00:00"/>
    <m/>
    <d v="2023-12-26T00:00:00"/>
    <d v="2023-12-26T00:00:00"/>
    <n v="1.97"/>
  </r>
  <r>
    <s v="IZ10"/>
    <s v="ZA"/>
    <s v="1202564198"/>
    <s v="TRANSPORTADOR"/>
    <x v="19"/>
    <x v="97"/>
    <s v="TRANSPORTADOR DESINCRONIZADO"/>
    <s v="TRANSPORTADOR"/>
    <s v="NO"/>
    <s v="SINCRONIZA"/>
    <m/>
    <m/>
    <m/>
    <m/>
    <m/>
    <m/>
    <x v="6"/>
    <s v="100"/>
    <s v="MECANINT"/>
    <s v="OK"/>
    <s v="MECE MERE ORAS"/>
    <s v="IZHAGIRALDO"/>
    <s v="IZHAGIRALDO"/>
    <s v="IZ10-LSA1-FOR"/>
    <s v="B"/>
    <s v=""/>
    <s v=""/>
    <s v="106856802"/>
    <s v=""/>
    <s v="IZLMORTIZ"/>
    <s v="11:44:39"/>
    <s v="505001603"/>
    <s v="0"/>
    <s v=""/>
    <s v=""/>
    <s v=""/>
    <s v="IZ10"/>
    <s v="Z3"/>
    <s v=""/>
    <s v="11:30:00"/>
    <s v="08:31:52"/>
    <s v=""/>
    <s v=""/>
    <s v=""/>
    <s v=""/>
    <s v="08:31:52"/>
    <s v=""/>
    <s v=""/>
    <s v="AAIZ"/>
    <s v=""/>
    <s v=""/>
    <s v="CO"/>
    <s v=""/>
    <s v="PRODUCTIVOS"/>
    <s v="09:39:09"/>
    <s v=""/>
    <s v="000022509733"/>
    <s v="X"/>
    <s v=""/>
    <s v="IZ10"/>
    <s v=""/>
    <s v="000000"/>
    <s v="GNCH"/>
    <s v="10713765"/>
    <s v=""/>
    <s v=""/>
    <s v=""/>
    <s v="00:00:00"/>
    <s v=""/>
    <s v=""/>
    <s v="X"/>
    <s v=""/>
    <s v="09:31:52"/>
    <s v=""/>
    <s v="QM001202564198"/>
    <s v=""/>
    <s v=""/>
    <s v=""/>
    <s v=""/>
    <s v=""/>
    <s v="FORMADO"/>
    <s v=""/>
    <s v=""/>
    <s v=""/>
    <s v=""/>
    <s v="11:44:37"/>
    <s v="MNC490A"/>
    <s v=""/>
    <s v=""/>
    <s v=""/>
    <s v=""/>
    <s v="IZ10"/>
    <s v=""/>
    <s v="09:31:52"/>
    <s v=""/>
    <s v=""/>
    <s v="000"/>
    <s v="000"/>
    <s v="000"/>
    <s v=""/>
    <s v=""/>
    <s v=""/>
    <s v=""/>
    <s v=""/>
    <s v=""/>
    <s v=""/>
    <s v="H"/>
    <s v="IZ10"/>
    <s v="FORM00002"/>
    <d v="2024-01-11T00:00:00"/>
    <d v="2024-01-21T00:00:00"/>
    <d v="2024-01-21T00:00:00"/>
    <d v="2024-01-11T00:00:00"/>
    <d v="2024-01-11T00:00:00"/>
    <m/>
    <m/>
    <d v="2024-01-11T00:00:00"/>
    <m/>
    <d v="2024-01-11T00:00:00"/>
    <d v="2024-01-11T00:00:00"/>
    <n v="2.97"/>
  </r>
  <r>
    <s v="IZ10"/>
    <s v="ZA"/>
    <s v="1202565974"/>
    <s v="CUCHILLA"/>
    <x v="17"/>
    <x v="134"/>
    <s v="CUCHILLA DESAFILADA"/>
    <s v="CUCHILLA"/>
    <s v="NO"/>
    <s v="CORTA"/>
    <m/>
    <m/>
    <m/>
    <m/>
    <m/>
    <m/>
    <x v="0"/>
    <s v="100"/>
    <s v="MECANINT"/>
    <s v="OK"/>
    <s v="MECE MERE ORAS"/>
    <s v="IZPAZAPATA"/>
    <s v="IZPAZAPATA"/>
    <s v="IZ10-LSC1-EMB"/>
    <s v="B"/>
    <s v=""/>
    <s v=""/>
    <s v="106868699"/>
    <s v=""/>
    <s v="IZLMORTIZ"/>
    <s v="21:13:38"/>
    <s v=""/>
    <s v=""/>
    <s v=""/>
    <s v=""/>
    <s v=""/>
    <s v="IZ10"/>
    <s v="Z3"/>
    <s v=""/>
    <s v="20:27:00"/>
    <s v="19:27:00"/>
    <s v=""/>
    <s v=""/>
    <s v=""/>
    <s v=""/>
    <s v="21:13:27"/>
    <s v=""/>
    <s v=""/>
    <s v="AAIZ"/>
    <s v=""/>
    <s v=""/>
    <s v="CO"/>
    <s v=""/>
    <s v="PRODUCTIVOS"/>
    <s v="20:02:20"/>
    <s v=""/>
    <s v="000022530741"/>
    <s v="X"/>
    <s v=""/>
    <s v="IZ10"/>
    <s v=""/>
    <s v="000000"/>
    <s v="GNCH"/>
    <s v="10724165"/>
    <s v=""/>
    <s v=""/>
    <s v=""/>
    <s v="00:00:00"/>
    <s v=""/>
    <s v=""/>
    <s v="X"/>
    <s v=""/>
    <s v="20:01:21"/>
    <s v=""/>
    <s v="QM001202565974"/>
    <s v=""/>
    <s v=""/>
    <s v=""/>
    <s v=""/>
    <s v=""/>
    <s v="EMBUTIDO SALCHICHON"/>
    <s v=""/>
    <s v=""/>
    <s v=""/>
    <s v=""/>
    <s v="21:13:28"/>
    <s v="MNC540A"/>
    <s v=""/>
    <s v=""/>
    <s v=""/>
    <s v=""/>
    <s v="IZ10"/>
    <s v=""/>
    <s v="20:01:21"/>
    <s v=""/>
    <s v=""/>
    <s v="000"/>
    <s v="000"/>
    <s v="000"/>
    <s v=""/>
    <s v=""/>
    <s v=""/>
    <s v=""/>
    <s v=""/>
    <s v=""/>
    <s v=""/>
    <s v="H"/>
    <s v="IZ10"/>
    <s v="GRAP00017"/>
    <d v="2024-01-15T00:00:00"/>
    <d v="2024-01-16T00:00:00"/>
    <d v="2024-01-16T00:00:00"/>
    <d v="2024-01-15T00:00:00"/>
    <d v="2024-01-16T00:00:00"/>
    <m/>
    <m/>
    <d v="2024-01-15T00:00:00"/>
    <m/>
    <d v="2024-01-15T00:00:00"/>
    <d v="2024-01-15T00:00:00"/>
    <n v="1"/>
  </r>
  <r>
    <s v="IZ10"/>
    <s v="ZA"/>
    <s v="1202568525"/>
    <s v="TROQUEL"/>
    <x v="6"/>
    <x v="6"/>
    <s v="TROQUEL DESAFILADO"/>
    <s v="PROBLEMAS"/>
    <s v="EN"/>
    <s v="EL"/>
    <s v="CORTE"/>
    <s v="DEL"/>
    <s v="TROQUEL"/>
    <m/>
    <m/>
    <m/>
    <x v="4"/>
    <s v="100"/>
    <s v="COORMTTO"/>
    <s v="OK"/>
    <s v="MECE MERE ORAS"/>
    <s v="IZJFSOTO"/>
    <s v="IZJFSOTO"/>
    <s v="IZ10-LJA1-EMP-EMP2"/>
    <s v="B"/>
    <s v=""/>
    <s v=""/>
    <s v="106879031"/>
    <s v=""/>
    <s v="IZCAPIEDRAHI"/>
    <s v="16:25:30"/>
    <s v="505002465"/>
    <s v="0"/>
    <s v=""/>
    <s v=""/>
    <s v=""/>
    <s v="IZ10"/>
    <s v="Z3"/>
    <s v=""/>
    <s v="09:40:00"/>
    <s v="07:00:08"/>
    <s v=""/>
    <s v=""/>
    <s v=""/>
    <s v=""/>
    <s v="07:00:08"/>
    <s v=""/>
    <s v=""/>
    <s v="AAIZ"/>
    <s v=""/>
    <s v=""/>
    <s v="CO"/>
    <s v=""/>
    <s v="PRODUCTIVOS"/>
    <s v="10:48:00"/>
    <s v=""/>
    <s v="000022566562"/>
    <s v="X"/>
    <s v=""/>
    <s v="IZ10"/>
    <s v=""/>
    <s v="000000"/>
    <s v="GNCH"/>
    <s v="10723465"/>
    <s v=""/>
    <s v=""/>
    <s v=""/>
    <s v="00:00:00"/>
    <s v=""/>
    <s v=""/>
    <s v="X"/>
    <s v=""/>
    <s v="10:38:08"/>
    <s v="Juan Nustadtel"/>
    <s v="QM001202568525"/>
    <s v=""/>
    <s v=""/>
    <s v=""/>
    <s v=""/>
    <s v=""/>
    <s v="EMPAQUE RIGIDO"/>
    <s v="ENVIGADO"/>
    <s v=""/>
    <s v=""/>
    <s v=""/>
    <s v="16:25:29"/>
    <s v="MNC550A"/>
    <s v=""/>
    <s v=""/>
    <s v=""/>
    <s v=""/>
    <s v="IZ10"/>
    <s v="Cra 48#48 Sur-75 (Juan Neustadtel)"/>
    <s v="10:38:08"/>
    <s v="5405380"/>
    <s v=""/>
    <s v="000"/>
    <s v="000"/>
    <s v="000"/>
    <s v=""/>
    <s v=""/>
    <s v=""/>
    <s v=""/>
    <s v=""/>
    <s v=""/>
    <s v=""/>
    <s v="H"/>
    <s v="IZ10"/>
    <s v="20183406"/>
    <d v="2024-01-20T00:00:00"/>
    <d v="2024-01-30T00:00:00"/>
    <d v="2024-01-30T00:00:00"/>
    <d v="2024-01-20T00:00:00"/>
    <d v="2024-01-20T00:00:00"/>
    <m/>
    <m/>
    <d v="2024-01-20T00:00:00"/>
    <m/>
    <d v="2024-01-20T00:00:00"/>
    <d v="2024-01-20T00:00:00"/>
    <n v="2.66"/>
  </r>
  <r>
    <s v="IZ10"/>
    <s v="ZA"/>
    <s v="1202568807"/>
    <s v="VARIADOR"/>
    <x v="49"/>
    <x v="135"/>
    <s v="VARIADOR QUEMADO"/>
    <s v="VARIADOR"/>
    <s v="QUEMADO"/>
    <s v="VEMAG"/>
    <n v="1"/>
    <m/>
    <m/>
    <m/>
    <m/>
    <m/>
    <x v="5"/>
    <s v="100"/>
    <s v="COORMTTO"/>
    <s v="OK"/>
    <s v="MECE MERE ORAS"/>
    <s v="IZTRESTREPO"/>
    <s v="IZTRESTREPO"/>
    <s v="IZ10-LSA1-FOR"/>
    <s v="B"/>
    <s v=""/>
    <s v=""/>
    <s v="106880980"/>
    <s v=""/>
    <s v="EXIZACMERINO"/>
    <s v="04:37:03"/>
    <s v="505003047"/>
    <s v="0"/>
    <s v=""/>
    <s v=""/>
    <s v=""/>
    <s v="IZ10"/>
    <s v="Z3"/>
    <s v=""/>
    <s v="01:00:00"/>
    <s v="23:30:00"/>
    <s v=""/>
    <s v=""/>
    <s v=""/>
    <s v=""/>
    <s v="23:30:00"/>
    <s v=""/>
    <s v=""/>
    <s v="AAIZ"/>
    <s v=""/>
    <s v=""/>
    <s v="CO"/>
    <s v=""/>
    <s v="PRODUCTIVOS"/>
    <s v="01:37:58"/>
    <s v=""/>
    <s v="000022569465"/>
    <s v="X"/>
    <s v=""/>
    <s v="IZ10"/>
    <s v=""/>
    <s v="000000"/>
    <s v="GNCH"/>
    <s v="10713765"/>
    <s v=""/>
    <s v=""/>
    <s v=""/>
    <s v="00:00:00"/>
    <s v=""/>
    <s v=""/>
    <s v="X"/>
    <s v=""/>
    <s v="01:34:52"/>
    <s v="Juan Neustadtel"/>
    <s v="QM001202568807"/>
    <s v=""/>
    <s v=""/>
    <s v=""/>
    <s v=""/>
    <s v=""/>
    <s v="FORMADO"/>
    <s v=""/>
    <s v=""/>
    <s v=""/>
    <s v=""/>
    <s v="04:37:02"/>
    <s v="MNC490A"/>
    <s v=""/>
    <s v=""/>
    <s v=""/>
    <s v=""/>
    <s v="IZ10"/>
    <s v="Cra 48#48 Sur--75, Envigado"/>
    <s v="01:34:52"/>
    <s v="5405380 108"/>
    <s v=""/>
    <s v="000"/>
    <s v="000"/>
    <s v="000"/>
    <s v=""/>
    <s v=""/>
    <s v=""/>
    <s v=""/>
    <s v=""/>
    <s v=""/>
    <s v=""/>
    <s v="H"/>
    <s v="IZ10"/>
    <s v="20388054"/>
    <d v="2024-01-22T00:00:00"/>
    <d v="2024-01-23T00:00:00"/>
    <d v="2024-01-23T00:00:00"/>
    <d v="2024-01-22T00:00:00"/>
    <d v="2024-01-21T00:00:00"/>
    <m/>
    <m/>
    <d v="2024-01-22T00:00:00"/>
    <m/>
    <d v="2024-01-22T00:00:00"/>
    <d v="2024-01-21T00:00:00"/>
    <n v="1.5"/>
  </r>
  <r>
    <s v="IZ10"/>
    <s v="ZA"/>
    <s v="1202575408"/>
    <s v="GUÍA DE CABEZAL"/>
    <x v="51"/>
    <x v="136"/>
    <s v="GUÍA DE CABEZAL DESALINEADO"/>
    <s v="GUIA"/>
    <s v="DEL"/>
    <s v="CABEZAL"/>
    <s v="TORCIDO"/>
    <m/>
    <m/>
    <m/>
    <m/>
    <m/>
    <x v="5"/>
    <s v="100"/>
    <s v="MECANINT"/>
    <s v="OK"/>
    <s v="MECE MERE ORAS"/>
    <s v="IZJIGOMEZ"/>
    <s v="IZJIGOMEZ"/>
    <s v="IZ10-LSA1-FOR"/>
    <s v="B"/>
    <s v=""/>
    <s v=""/>
    <s v="106913688"/>
    <s v=""/>
    <s v="EXIZACMERINO"/>
    <s v="23:41:15"/>
    <s v="505003047"/>
    <s v="0"/>
    <s v=""/>
    <s v=""/>
    <s v=""/>
    <s v="IZ10"/>
    <s v="Z3"/>
    <s v=""/>
    <s v="17:10:00"/>
    <s v="16:44:00"/>
    <s v=""/>
    <s v=""/>
    <s v=""/>
    <s v=""/>
    <s v="23:41:14"/>
    <s v=""/>
    <s v=""/>
    <s v="AAIZ"/>
    <s v=""/>
    <s v=""/>
    <s v="CO"/>
    <s v=""/>
    <s v="PRODUCTIVOS"/>
    <s v="16:57:18"/>
    <s v=""/>
    <s v="000022655480"/>
    <s v="X"/>
    <s v=""/>
    <s v="IZ10"/>
    <s v=""/>
    <s v="000000"/>
    <s v="GNCH"/>
    <s v="10713765"/>
    <s v=""/>
    <s v=""/>
    <s v=""/>
    <s v="00:00:00"/>
    <s v=""/>
    <s v=""/>
    <s v="X"/>
    <s v=""/>
    <s v="16:54:49"/>
    <s v="Juan Neustadtel"/>
    <s v="QM001202575408"/>
    <s v=""/>
    <s v=""/>
    <s v=""/>
    <s v=""/>
    <s v=""/>
    <s v="FORMADO"/>
    <s v=""/>
    <s v=""/>
    <s v=""/>
    <s v=""/>
    <s v="23:41:15"/>
    <s v="MNC490A"/>
    <s v=""/>
    <s v=""/>
    <s v=""/>
    <s v=""/>
    <s v="IZ10"/>
    <s v="Cra 48#48 Sur--75, Envigado"/>
    <s v="16:54:49"/>
    <s v="5405380 108"/>
    <s v=""/>
    <s v="000"/>
    <s v="000"/>
    <s v="000"/>
    <s v=""/>
    <s v=""/>
    <s v=""/>
    <s v=""/>
    <s v=""/>
    <s v=""/>
    <s v=""/>
    <s v="H"/>
    <s v="IZ10"/>
    <s v="20388054"/>
    <d v="2024-02-02T00:00:00"/>
    <d v="2024-02-02T00:00:00"/>
    <d v="2024-02-02T00:00:00"/>
    <d v="2024-02-02T00:00:00"/>
    <d v="2024-02-02T00:00:00"/>
    <m/>
    <m/>
    <d v="2024-02-02T00:00:00"/>
    <m/>
    <d v="2024-02-02T00:00:00"/>
    <d v="2024-02-02T00:00:00"/>
    <n v="0.43"/>
  </r>
  <r>
    <s v="IZ10"/>
    <s v="ZA"/>
    <s v="1202576317"/>
    <s v="MORDAZA"/>
    <x v="52"/>
    <x v="137"/>
    <s v="MORDAZA DESINCRONIZADA"/>
    <s v="CICLO"/>
    <s v="INCOMPLETO"/>
    <s v="MORDAZAS"/>
    <s v="NO"/>
    <s v="CIERRAN"/>
    <m/>
    <m/>
    <m/>
    <m/>
    <x v="8"/>
    <s v="100"/>
    <s v="MECANINT"/>
    <s v="OK"/>
    <s v="MECE MERE ORAS"/>
    <s v="IZJIGOMEZ"/>
    <s v="IZJIGOMEZ"/>
    <s v="IZ10-LSA1-FOR"/>
    <s v="B"/>
    <s v=""/>
    <s v=""/>
    <s v="106919228"/>
    <s v=""/>
    <s v="EXIZJDSURMAY"/>
    <s v="11:34:59"/>
    <s v="505001267"/>
    <s v="0"/>
    <s v=""/>
    <s v=""/>
    <s v=""/>
    <s v="IZ10"/>
    <s v="Z3"/>
    <s v=""/>
    <s v="12:50:00"/>
    <s v="12:10:00"/>
    <s v=""/>
    <s v=""/>
    <s v=""/>
    <s v=""/>
    <s v="12:10:00"/>
    <s v=""/>
    <s v=""/>
    <s v="AAIZ"/>
    <s v=""/>
    <s v=""/>
    <s v="CO"/>
    <s v=""/>
    <s v="PRODUCTIVOS"/>
    <s v="14:30:50"/>
    <s v=""/>
    <s v="000022667090"/>
    <s v="X"/>
    <s v=""/>
    <s v="IZ10"/>
    <s v=""/>
    <s v="000000"/>
    <s v="GNCH"/>
    <s v="10713765"/>
    <s v=""/>
    <s v=""/>
    <s v=""/>
    <s v="00:00:00"/>
    <s v=""/>
    <s v=""/>
    <s v="X"/>
    <s v=""/>
    <s v="14:26:35"/>
    <s v=""/>
    <s v="QM001202576317"/>
    <s v=""/>
    <s v=""/>
    <s v=""/>
    <s v=""/>
    <s v=""/>
    <s v="FORMADO"/>
    <s v=""/>
    <s v=""/>
    <s v=""/>
    <s v=""/>
    <s v="17:11:11"/>
    <s v="MNC490A"/>
    <s v=""/>
    <s v=""/>
    <s v=""/>
    <s v=""/>
    <s v="IZ10"/>
    <s v=""/>
    <s v="14:26:35"/>
    <s v=""/>
    <s v=""/>
    <s v="000"/>
    <s v="000"/>
    <s v="000"/>
    <s v=""/>
    <s v=""/>
    <s v=""/>
    <s v=""/>
    <s v=""/>
    <s v=""/>
    <s v=""/>
    <s v="H"/>
    <s v="IZ10"/>
    <s v="FORM00001"/>
    <d v="2024-02-05T00:00:00"/>
    <d v="2024-02-07T00:00:00"/>
    <d v="2024-03-18T00:00:00"/>
    <d v="2024-02-05T00:00:00"/>
    <d v="2024-02-05T00:00:00"/>
    <m/>
    <m/>
    <d v="2024-02-05T00:00:00"/>
    <m/>
    <d v="2024-02-05T00:00:00"/>
    <d v="2024-02-05T00:00:00"/>
    <n v="0.67"/>
  </r>
  <r>
    <s v="IZ10"/>
    <s v="ZA"/>
    <s v="1202579386"/>
    <s v="TROQUEL"/>
    <x v="1"/>
    <x v="138"/>
    <s v="TROQUEL FRACTURADO"/>
    <s v="FRACTURA"/>
    <s v="CUCHILLA"/>
    <s v="TROQUEL"/>
    <s v="#4"/>
    <m/>
    <m/>
    <m/>
    <m/>
    <m/>
    <x v="4"/>
    <s v="100"/>
    <s v="MECANINT"/>
    <s v="OK"/>
    <s v="MECE MERE ORAS"/>
    <s v="IZEDCORDOBA"/>
    <s v="IZEDCORDOBA"/>
    <s v="IZ10-LJA1-EMP-EMP2"/>
    <s v="B"/>
    <s v=""/>
    <s v=""/>
    <s v="106932175"/>
    <s v=""/>
    <s v="IZLMORTIZ"/>
    <s v="21:07:03"/>
    <s v="505002465"/>
    <s v="0"/>
    <s v=""/>
    <s v=""/>
    <s v=""/>
    <s v="IZ10"/>
    <s v="Z3"/>
    <s v=""/>
    <s v="20:30:00"/>
    <s v="19:20:00"/>
    <s v=""/>
    <s v=""/>
    <s v=""/>
    <s v=""/>
    <s v="21:06:48"/>
    <s v=""/>
    <s v=""/>
    <s v="AAIZ"/>
    <s v=""/>
    <s v=""/>
    <s v="CO"/>
    <s v=""/>
    <s v="PRODUCTIVOS"/>
    <s v="19:34:51"/>
    <s v=""/>
    <s v="000022702563"/>
    <s v="X"/>
    <s v=""/>
    <s v="IZ10"/>
    <s v=""/>
    <s v="000000"/>
    <s v="GNCH"/>
    <s v="10723465"/>
    <s v=""/>
    <s v=""/>
    <s v=""/>
    <s v="00:00:00"/>
    <s v=""/>
    <s v=""/>
    <s v="X"/>
    <s v=""/>
    <s v="19:32:38"/>
    <s v="Juan Nustadtel"/>
    <s v="QM001202579386"/>
    <s v=""/>
    <s v=""/>
    <s v=""/>
    <s v=""/>
    <s v=""/>
    <s v="EMPAQUE RIGIDO"/>
    <s v="ENVIGADO"/>
    <s v=""/>
    <s v=""/>
    <s v=""/>
    <s v="21:06:49"/>
    <s v="MNC550A"/>
    <s v=""/>
    <s v=""/>
    <s v=""/>
    <s v=""/>
    <s v="IZ10"/>
    <s v="Cra 48#48 Sur-75 (Juan Neustadtel)"/>
    <s v="19:32:38"/>
    <s v="5405380"/>
    <s v=""/>
    <s v="000"/>
    <s v="000"/>
    <s v="000"/>
    <s v=""/>
    <s v=""/>
    <s v=""/>
    <s v=""/>
    <s v=""/>
    <s v=""/>
    <s v=""/>
    <s v="H"/>
    <s v="IZ10"/>
    <s v="20183406"/>
    <d v="2024-02-10T00:00:00"/>
    <d v="2024-02-10T00:00:00"/>
    <d v="2024-02-10T00:00:00"/>
    <d v="2024-02-10T00:00:00"/>
    <d v="2024-02-10T00:00:00"/>
    <m/>
    <m/>
    <d v="2024-02-10T00:00:00"/>
    <m/>
    <d v="2024-02-10T00:00:00"/>
    <d v="2024-02-10T00:00:00"/>
    <n v="1.17"/>
  </r>
  <r>
    <s v="IZ10"/>
    <s v="ZA"/>
    <s v="1202580065"/>
    <s v="RACOR"/>
    <x v="1"/>
    <x v="139"/>
    <s v="RACOR FRACTURADO"/>
    <s v="FRACTURA"/>
    <s v="DE"/>
    <s v="RACOR"/>
    <m/>
    <m/>
    <m/>
    <m/>
    <m/>
    <m/>
    <x v="6"/>
    <s v="100"/>
    <s v="COORMTTO"/>
    <s v="OK"/>
    <s v="MECE MERE ORAS"/>
    <s v="IZJIGOMEZ"/>
    <s v="IZJIGOMEZ"/>
    <s v="IZ10-LSA1-FOR"/>
    <s v="B"/>
    <s v=""/>
    <s v=""/>
    <s v="106935427"/>
    <s v=""/>
    <s v="EXIZACMERINO"/>
    <s v="04:50:42"/>
    <s v="505001603"/>
    <s v="0"/>
    <s v=""/>
    <s v=""/>
    <s v=""/>
    <s v="IZ10"/>
    <s v="Z3"/>
    <s v=""/>
    <s v="17:30:45"/>
    <s v="17:00:45"/>
    <s v=""/>
    <s v=""/>
    <s v=""/>
    <s v=""/>
    <s v="04:50:41"/>
    <s v=""/>
    <s v=""/>
    <s v="AAIZ"/>
    <s v=""/>
    <s v=""/>
    <s v="CO"/>
    <s v=""/>
    <s v="PRODUCTIVOS"/>
    <s v="17:22:34"/>
    <s v=""/>
    <s v="000022710019"/>
    <s v="X"/>
    <s v=""/>
    <s v="IZ10"/>
    <s v=""/>
    <s v="000000"/>
    <s v="GNCH"/>
    <s v="10713765"/>
    <s v=""/>
    <s v=""/>
    <s v=""/>
    <s v="00:00:00"/>
    <s v=""/>
    <s v=""/>
    <s v="X"/>
    <s v=""/>
    <s v="17:20:45"/>
    <s v=""/>
    <s v="QM001202580065"/>
    <s v=""/>
    <s v=""/>
    <s v=""/>
    <s v=""/>
    <s v=""/>
    <s v="FORMADO"/>
    <s v=""/>
    <s v=""/>
    <s v=""/>
    <s v=""/>
    <s v="04:50:42"/>
    <s v="MNC490A"/>
    <s v=""/>
    <s v=""/>
    <s v=""/>
    <s v=""/>
    <s v="IZ10"/>
    <s v=""/>
    <s v="17:20:45"/>
    <s v=""/>
    <s v=""/>
    <s v="000"/>
    <s v="000"/>
    <s v="000"/>
    <s v=""/>
    <s v=""/>
    <s v=""/>
    <s v=""/>
    <s v=""/>
    <s v=""/>
    <s v=""/>
    <s v="H"/>
    <s v="IZ10"/>
    <s v="FORM00002"/>
    <d v="2024-02-12T00:00:00"/>
    <d v="2024-02-13T00:00:00"/>
    <d v="2024-02-13T00:00:00"/>
    <d v="2024-02-12T00:00:00"/>
    <d v="2024-02-13T00:00:00"/>
    <m/>
    <m/>
    <d v="2024-02-12T00:00:00"/>
    <m/>
    <d v="2024-02-12T00:00:00"/>
    <d v="2024-02-12T00:00:00"/>
    <n v="0.5"/>
  </r>
  <r>
    <s v="IZ10"/>
    <s v="ZA"/>
    <s v="1202582616"/>
    <s v="EMPAQUE DE ANTEOJO"/>
    <x v="1"/>
    <x v="53"/>
    <s v="EMPAQUE DE ANTEOJO FRACTURADO"/>
    <s v="Se"/>
    <s v="fracturo"/>
    <s v="el"/>
    <s v="empaque"/>
    <s v="del"/>
    <s v="anteojo"/>
    <s v="de"/>
    <s v="se"/>
    <m/>
    <x v="7"/>
    <s v="100"/>
    <s v="COORMTTO"/>
    <s v="INCO"/>
    <s v="MECE"/>
    <s v="IZJIGOMEZ"/>
    <s v="IZJIGOMEZ"/>
    <s v="IZ10-LSA1-EMP"/>
    <s v="B"/>
    <s v=""/>
    <s v=""/>
    <s v=""/>
    <s v=""/>
    <s v="IZLMORTIZ"/>
    <s v="16:09:50"/>
    <s v="505001342"/>
    <s v="0"/>
    <s v=""/>
    <s v=""/>
    <s v=""/>
    <s v="IZ10"/>
    <s v="Z3"/>
    <s v=""/>
    <s v="00:00:00"/>
    <s v="14:00:27"/>
    <s v=""/>
    <s v=""/>
    <s v=""/>
    <s v=""/>
    <s v="14:00:27"/>
    <s v=""/>
    <s v=""/>
    <s v="AAIZ"/>
    <s v=""/>
    <s v=""/>
    <s v="CO"/>
    <s v=""/>
    <s v="PRODUCTIVOS"/>
    <s v="14:47:08"/>
    <s v=""/>
    <s v="000022741792"/>
    <s v="X"/>
    <s v=""/>
    <s v="IZ10"/>
    <s v=""/>
    <s v="000000"/>
    <s v="GNCH"/>
    <s v="10712765"/>
    <s v=""/>
    <s v=""/>
    <s v=""/>
    <s v="00:00:00"/>
    <s v=""/>
    <s v=""/>
    <s v="X"/>
    <s v=""/>
    <s v="14:45:27"/>
    <s v=""/>
    <s v="QM001202582616"/>
    <s v=""/>
    <s v=""/>
    <s v=""/>
    <s v=""/>
    <s v=""/>
    <s v="EMPAQUE"/>
    <s v=""/>
    <s v=""/>
    <s v=""/>
    <s v=""/>
    <s v="16:09:49"/>
    <s v="MNC525A"/>
    <s v=""/>
    <s v=""/>
    <s v=""/>
    <s v=""/>
    <s v="IZ10"/>
    <s v=""/>
    <s v="14:45:27"/>
    <s v=""/>
    <s v=""/>
    <s v="000"/>
    <s v="000"/>
    <s v="000"/>
    <s v=""/>
    <s v=""/>
    <s v=""/>
    <s v=""/>
    <s v=""/>
    <s v=""/>
    <s v=""/>
    <s v="H"/>
    <s v="IZ10"/>
    <s v="EMPA00005"/>
    <d v="2024-02-16T00:00:00"/>
    <d v="2024-02-20T00:00:00"/>
    <d v="2024-02-20T00:00:00"/>
    <m/>
    <d v="2024-02-16T00:00:00"/>
    <m/>
    <m/>
    <d v="2024-02-16T00:00:00"/>
    <m/>
    <d v="2024-02-16T00:00:00"/>
    <d v="2024-02-16T00:00:00"/>
    <n v="0"/>
  </r>
  <r>
    <s v="IZ10"/>
    <s v="ZA"/>
    <s v="1202584680"/>
    <s v="ESTACIÓN DE CORTE LONGITUDINAL"/>
    <x v="53"/>
    <x v="140"/>
    <s v="ESTACIÓN DE CORTE LONGITUDINAL CRISTALIZADO"/>
    <s v="PROBLEMAS"/>
    <s v="CORTE"/>
    <s v="LONGITUDINAL"/>
    <s v="CRISTALIZAD"/>
    <m/>
    <m/>
    <m/>
    <m/>
    <m/>
    <x v="4"/>
    <s v="100"/>
    <s v="COORMTTO"/>
    <s v="OK"/>
    <s v="MECE MERE ORAS"/>
    <s v="IZJFSOTO"/>
    <s v="IZJFSOTO"/>
    <s v="IZ10-LJA1-EMP-EMP2"/>
    <s v="B"/>
    <s v=""/>
    <s v=""/>
    <s v="106958156"/>
    <s v=""/>
    <s v="IZEMCARVAJAL"/>
    <s v="09:20:57"/>
    <s v="505002465"/>
    <s v="0"/>
    <s v=""/>
    <s v=""/>
    <s v=""/>
    <s v="IZ10"/>
    <s v="Z3"/>
    <s v=""/>
    <s v="10:20:00"/>
    <s v="09:50:00"/>
    <s v=""/>
    <s v=""/>
    <s v=""/>
    <s v=""/>
    <s v="09:50:00"/>
    <s v=""/>
    <s v=""/>
    <s v="AAIZ"/>
    <s v=""/>
    <s v=""/>
    <s v="CO"/>
    <s v=""/>
    <s v="PRODUCTIVOS"/>
    <s v="12:15:57"/>
    <s v=""/>
    <s v="000022775471"/>
    <s v="X"/>
    <s v=""/>
    <s v="IZ10"/>
    <s v=""/>
    <s v="000000"/>
    <s v="GNCH"/>
    <s v="10723465"/>
    <s v=""/>
    <s v=""/>
    <s v=""/>
    <s v="00:00:00"/>
    <s v=""/>
    <s v=""/>
    <s v="X"/>
    <s v=""/>
    <s v="12:12:57"/>
    <s v="Juan Nustadtel"/>
    <s v="QM001202584680"/>
    <s v=""/>
    <s v=""/>
    <s v=""/>
    <s v=""/>
    <s v=""/>
    <s v="EMPAQUE RIGIDO"/>
    <s v="ENVIGADO"/>
    <s v=""/>
    <s v=""/>
    <s v=""/>
    <s v="09:20:56"/>
    <s v="MNC550A"/>
    <s v=""/>
    <s v=""/>
    <s v=""/>
    <s v=""/>
    <s v="IZ10"/>
    <s v="Cra 48#48 Sur-75 (Juan Neustadtel)"/>
    <s v="12:12:57"/>
    <s v="5405380"/>
    <s v=""/>
    <s v="000"/>
    <s v="000"/>
    <s v="000"/>
    <s v=""/>
    <s v=""/>
    <s v=""/>
    <s v=""/>
    <s v=""/>
    <s v=""/>
    <s v=""/>
    <s v="H"/>
    <s v="IZ10"/>
    <s v="20183406"/>
    <d v="2024-02-21T00:00:00"/>
    <d v="2024-05-31T00:00:00"/>
    <d v="2024-05-31T00:00:00"/>
    <d v="2024-02-21T00:00:00"/>
    <d v="2024-02-21T00:00:00"/>
    <m/>
    <m/>
    <d v="2024-02-21T00:00:00"/>
    <m/>
    <d v="2024-02-21T00:00:00"/>
    <d v="2024-02-21T00:00:00"/>
    <n v="0.5"/>
  </r>
  <r>
    <s v="IZ10"/>
    <s v="ZA"/>
    <s v="1202586700"/>
    <s v="TROQUEL"/>
    <x v="2"/>
    <x v="48"/>
    <s v="TROQUEL DESAJUSTADO"/>
    <s v="TROQUELES"/>
    <s v="DESALINEADOS"/>
    <m/>
    <m/>
    <m/>
    <m/>
    <m/>
    <m/>
    <m/>
    <x v="4"/>
    <s v="100"/>
    <s v="COORMTTO"/>
    <s v="OK"/>
    <s v="MECE MERE ORAS"/>
    <s v="IZJFSOTO"/>
    <s v="IZJFSOTO"/>
    <s v="IZ10-LJA1-EMP-EMP2"/>
    <s v="B"/>
    <s v=""/>
    <s v=""/>
    <s v="106977335"/>
    <s v=""/>
    <s v="IZEMCARVAJAL"/>
    <s v="13:43:44"/>
    <s v="505002465"/>
    <s v="0"/>
    <s v=""/>
    <s v=""/>
    <s v=""/>
    <s v="IZ10"/>
    <s v="Z3"/>
    <s v=""/>
    <s v="13:00:00"/>
    <s v="12:00:39"/>
    <s v=""/>
    <s v=""/>
    <s v=""/>
    <s v=""/>
    <s v="12:00:39"/>
    <s v=""/>
    <s v=""/>
    <s v="AAIZ"/>
    <s v=""/>
    <s v=""/>
    <s v="CO"/>
    <s v=""/>
    <s v="PRODUCTIVOS"/>
    <s v="13:44:13"/>
    <s v=""/>
    <s v="000022806831"/>
    <s v="X"/>
    <s v=""/>
    <s v="IZ10"/>
    <s v=""/>
    <s v="000000"/>
    <s v="GNCH"/>
    <s v="10723465"/>
    <s v=""/>
    <s v=""/>
    <s v=""/>
    <s v="00:00:00"/>
    <s v=""/>
    <s v=""/>
    <s v="X"/>
    <s v=""/>
    <s v="13:33:39"/>
    <s v="Juan Nustadtel"/>
    <s v="QM001202586700"/>
    <s v=""/>
    <s v=""/>
    <s v=""/>
    <s v=""/>
    <s v=""/>
    <s v="EMPAQUE RIGIDO"/>
    <s v="ENVIGADO"/>
    <s v=""/>
    <s v=""/>
    <s v=""/>
    <s v="09:52:52"/>
    <s v="MNC550A"/>
    <s v=""/>
    <s v=""/>
    <s v=""/>
    <s v=""/>
    <s v="IZ10"/>
    <s v="Cra 48#48 Sur-75 (Juan Neustadtel)"/>
    <s v="13:33:39"/>
    <s v="5405380"/>
    <s v=""/>
    <s v="000"/>
    <s v="000"/>
    <s v="000"/>
    <s v=""/>
    <s v=""/>
    <s v=""/>
    <s v=""/>
    <s v=""/>
    <s v=""/>
    <s v=""/>
    <s v="H"/>
    <s v="IZ10"/>
    <s v="20183406"/>
    <d v="2024-02-24T00:00:00"/>
    <d v="2024-02-28T00:00:00"/>
    <d v="2024-03-16T00:00:00"/>
    <d v="2024-02-24T00:00:00"/>
    <d v="2024-02-24T00:00:00"/>
    <m/>
    <m/>
    <d v="2024-02-24T00:00:00"/>
    <m/>
    <d v="2024-02-24T00:00:00"/>
    <d v="2024-02-24T00:00:00"/>
    <n v="0.99"/>
  </r>
  <r>
    <s v="IZ10"/>
    <s v="ZA"/>
    <s v="1202588137"/>
    <s v="PLANCHA DE SELLADO"/>
    <x v="8"/>
    <x v="120"/>
    <s v="PLANCHA DE SELLADO DESAJUSTADA"/>
    <s v="FISURA"/>
    <s v="PAQUETE"/>
    <s v="RF:"/>
    <n v="230"/>
    <s v="RIGIDO-RIGIDO"/>
    <m/>
    <m/>
    <m/>
    <m/>
    <x v="4"/>
    <s v="100"/>
    <s v="MECANINT"/>
    <s v="OK"/>
    <s v="MECE MERE ORAS"/>
    <s v="IZEDCORDOBA"/>
    <s v="IZEDCORDOBA"/>
    <s v="IZ10-LJA1-EMP-EMP2"/>
    <s v="B"/>
    <s v=""/>
    <s v=""/>
    <s v="106976224"/>
    <s v=""/>
    <s v="IZLMORTIZ"/>
    <s v="21:41:06"/>
    <s v="505002465"/>
    <s v="0"/>
    <s v=""/>
    <s v=""/>
    <s v=""/>
    <s v="IZ10"/>
    <s v="Z3"/>
    <s v=""/>
    <s v="20:15:00"/>
    <s v="15:00:13"/>
    <s v=""/>
    <s v=""/>
    <s v=""/>
    <s v=""/>
    <s v="20:12:16"/>
    <s v=""/>
    <s v=""/>
    <s v="AAIZ"/>
    <s v=""/>
    <s v=""/>
    <s v="CO"/>
    <s v=""/>
    <s v="PRODUCTIVOS"/>
    <s v="20:08:57"/>
    <s v=""/>
    <s v="000022863241"/>
    <s v="X"/>
    <s v=""/>
    <s v="IZ10"/>
    <s v=""/>
    <s v="000000"/>
    <s v="GNCH"/>
    <s v="10723465"/>
    <s v=""/>
    <s v=""/>
    <s v=""/>
    <s v="00:00:00"/>
    <s v=""/>
    <s v=""/>
    <s v="X"/>
    <s v=""/>
    <s v="20:02:13"/>
    <s v="Juan Nustadtel"/>
    <s v="QM001202588137"/>
    <s v=""/>
    <s v=""/>
    <s v=""/>
    <s v=""/>
    <s v=""/>
    <s v="EMPAQUE RIGIDO"/>
    <s v="ENVIGADO"/>
    <s v=""/>
    <s v=""/>
    <s v=""/>
    <s v="20:12:17"/>
    <s v="MNC550A"/>
    <s v=""/>
    <s v=""/>
    <s v=""/>
    <s v=""/>
    <s v="IZ10"/>
    <s v="Cra 48#48 Sur-75 (Juan Neustadtel)"/>
    <s v="20:02:13"/>
    <s v="5405380"/>
    <s v=""/>
    <s v="000"/>
    <s v="000"/>
    <s v="000"/>
    <s v=""/>
    <s v=""/>
    <s v=""/>
    <s v=""/>
    <s v=""/>
    <s v=""/>
    <s v=""/>
    <s v="H"/>
    <s v="IZ10"/>
    <s v="20183406"/>
    <d v="2024-02-27T00:00:00"/>
    <d v="2024-03-01T00:00:00"/>
    <d v="2024-03-01T00:00:00"/>
    <d v="2024-02-27T00:00:00"/>
    <d v="2024-03-01T00:00:00"/>
    <m/>
    <m/>
    <d v="2024-02-27T00:00:00"/>
    <m/>
    <d v="2024-02-27T00:00:00"/>
    <d v="2024-02-27T00:00:00"/>
    <n v="5.25"/>
  </r>
  <r>
    <s v="IZ10"/>
    <s v="ZA"/>
    <s v="1202589969"/>
    <s v="TORNILLO DE CABEZAL DE EMBUTIDO"/>
    <x v="1"/>
    <x v="141"/>
    <s v="TORNILLO DE CABEZAL DE EMBUTIDO FRACTURADO"/>
    <s v="TORNILLO"/>
    <s v="DE"/>
    <s v="CABEZAL"/>
    <s v="DE"/>
    <s v="EMBUTIDO"/>
    <s v="REVENTAD"/>
    <m/>
    <m/>
    <m/>
    <x v="9"/>
    <s v="100"/>
    <s v="COORMTTO"/>
    <s v="RECH"/>
    <s v="MECE"/>
    <s v="IZNARENAS"/>
    <s v="IZNARENAS"/>
    <s v="IZ10-LSA1-FOR"/>
    <s v="B"/>
    <s v=""/>
    <s v=""/>
    <s v=""/>
    <s v=""/>
    <s v="EXIZACMERINO"/>
    <s v="04:49:53"/>
    <s v="505003097"/>
    <s v="0"/>
    <s v=""/>
    <s v=""/>
    <s v=""/>
    <s v="IZ10"/>
    <s v="Z3"/>
    <s v=""/>
    <s v="00:00:00"/>
    <s v="04:17:44"/>
    <s v=""/>
    <s v=""/>
    <s v=""/>
    <s v=""/>
    <s v="04:17:44"/>
    <s v=""/>
    <s v=""/>
    <s v="AAIZ"/>
    <s v=""/>
    <s v=""/>
    <s v="CO"/>
    <s v=""/>
    <s v="PRODUCTIVOS"/>
    <s v="04:20:30"/>
    <s v=""/>
    <s v="000022889840"/>
    <s v="X"/>
    <s v=""/>
    <s v="IZ10"/>
    <s v=""/>
    <s v="000000"/>
    <s v="GNCH"/>
    <s v="10713765"/>
    <s v=""/>
    <s v=""/>
    <s v=""/>
    <s v="00:00:00"/>
    <s v=""/>
    <s v=""/>
    <s v="X"/>
    <s v=""/>
    <s v="04:17:44"/>
    <s v="Juan Neustadtel"/>
    <s v="QM001202589969"/>
    <s v=""/>
    <s v=""/>
    <s v=""/>
    <s v=""/>
    <s v=""/>
    <s v="FORMADO"/>
    <s v=""/>
    <s v=""/>
    <s v=""/>
    <s v=""/>
    <s v="04:49:52"/>
    <s v="MNC490A"/>
    <s v=""/>
    <s v=""/>
    <s v=""/>
    <s v=""/>
    <s v="IZ10"/>
    <s v="Cra 48#48 Sur--75, Envigado"/>
    <s v="04:17:44"/>
    <s v="5405380 108"/>
    <s v=""/>
    <s v="000"/>
    <s v="000"/>
    <s v="000"/>
    <s v=""/>
    <s v=""/>
    <s v=""/>
    <s v=""/>
    <s v=""/>
    <s v=""/>
    <s v=""/>
    <s v="H"/>
    <s v="IZ10"/>
    <s v="20425542"/>
    <d v="2024-03-02T00:00:00"/>
    <d v="2024-03-02T00:00:00"/>
    <d v="2024-03-02T00:00:00"/>
    <m/>
    <d v="2024-03-02T00:00:00"/>
    <m/>
    <m/>
    <d v="2024-03-02T00:00:00"/>
    <m/>
    <d v="2024-03-02T00:00:00"/>
    <d v="2024-03-02T00:00:00"/>
    <n v="0"/>
  </r>
  <r>
    <s v="IZ10"/>
    <s v="ZA"/>
    <s v="1202588721"/>
    <s v="CONTORNO DE SELLADO"/>
    <x v="0"/>
    <x v="68"/>
    <s v="CONTORNO DE SELLADO DEFICIENTE"/>
    <s v="FISURA"/>
    <s v="EN"/>
    <s v="CONTORNO"/>
    <s v="DE"/>
    <s v="SELLADO"/>
    <m/>
    <m/>
    <m/>
    <m/>
    <x v="4"/>
    <s v="100"/>
    <s v="MECANINT"/>
    <s v="OK"/>
    <s v="MECE MERE ORAS"/>
    <s v="IZEDCORDOBA"/>
    <s v="IZEDCORDOBA"/>
    <s v="IZ10-LJA1-EMP-EMP2"/>
    <s v="B"/>
    <s v=""/>
    <s v=""/>
    <s v="106991258"/>
    <s v=""/>
    <s v="IZLMORTIZ"/>
    <s v="20:33:58"/>
    <s v="505002465"/>
    <s v="0"/>
    <s v=""/>
    <s v=""/>
    <s v=""/>
    <s v="IZ10"/>
    <s v="Z3"/>
    <s v=""/>
    <s v="21:30:00"/>
    <s v="20:41:00"/>
    <s v=""/>
    <s v=""/>
    <s v=""/>
    <s v=""/>
    <s v="20:33:57"/>
    <s v=""/>
    <s v=""/>
    <s v="AAIZ"/>
    <s v=""/>
    <s v=""/>
    <s v="CO"/>
    <s v=""/>
    <s v="PRODUCTIVOS"/>
    <s v="21:42:59"/>
    <s v=""/>
    <s v="000022872578"/>
    <s v="X"/>
    <s v=""/>
    <s v="IZ10"/>
    <s v=""/>
    <s v="000000"/>
    <s v="GNCH"/>
    <s v="10723465"/>
    <s v=""/>
    <s v=""/>
    <s v=""/>
    <s v="00:00:00"/>
    <s v=""/>
    <s v=""/>
    <s v="X"/>
    <s v=""/>
    <s v="21:41:27"/>
    <s v="Juan Nustadtel"/>
    <s v="QM001202588721"/>
    <s v=""/>
    <s v=""/>
    <s v=""/>
    <s v=""/>
    <s v=""/>
    <s v="EMPAQUE RIGIDO"/>
    <s v="ENVIGADO"/>
    <s v=""/>
    <s v=""/>
    <s v=""/>
    <s v="20:33:58"/>
    <s v="MNC550A"/>
    <s v=""/>
    <s v=""/>
    <s v=""/>
    <s v=""/>
    <s v="IZ10"/>
    <s v="Cra 48#48 Sur-75 (Juan Neustadtel)"/>
    <s v="21:41:27"/>
    <s v="5405380"/>
    <s v=""/>
    <s v="000"/>
    <s v="000"/>
    <s v="000"/>
    <s v=""/>
    <s v=""/>
    <s v=""/>
    <s v=""/>
    <s v=""/>
    <s v=""/>
    <s v=""/>
    <s v="H"/>
    <s v="IZ10"/>
    <s v="20183406"/>
    <d v="2024-02-28T00:00:00"/>
    <d v="2024-03-05T00:00:00"/>
    <d v="2024-03-05T00:00:00"/>
    <d v="2024-02-28T00:00:00"/>
    <d v="2024-03-05T00:00:00"/>
    <m/>
    <m/>
    <d v="2024-02-28T00:00:00"/>
    <m/>
    <d v="2024-02-28T00:00:00"/>
    <d v="2024-02-28T00:00:00"/>
    <n v="0.82"/>
  </r>
  <r>
    <s v="IZ10"/>
    <s v="ZA"/>
    <s v="1202599610"/>
    <s v="CUCHILLA TRANSVERSAL"/>
    <x v="5"/>
    <x v="142"/>
    <s v="CUCHILLA TRANSVERSAL FRACTURADA"/>
    <s v="Se"/>
    <s v="fracturo"/>
    <s v="la"/>
    <s v="cuchilla"/>
    <s v="transversal"/>
    <m/>
    <m/>
    <m/>
    <m/>
    <x v="7"/>
    <s v="100"/>
    <s v="COORMTTO"/>
    <s v="INCO"/>
    <s v="MECE"/>
    <s v="IZJIGOMEZ"/>
    <s v="IZJIGOMEZ"/>
    <s v="IZ10-LSA1-EMP"/>
    <s v="B"/>
    <s v=""/>
    <s v=""/>
    <s v=""/>
    <s v=""/>
    <s v="IZLMORTIZ"/>
    <s v="20:25:32"/>
    <s v="505001342"/>
    <s v="0"/>
    <s v=""/>
    <s v=""/>
    <s v=""/>
    <s v="IZ10"/>
    <s v="Z3"/>
    <s v=""/>
    <s v="00:00:00"/>
    <s v="16:51:46"/>
    <s v=""/>
    <s v=""/>
    <s v=""/>
    <s v=""/>
    <s v="16:51:46"/>
    <s v=""/>
    <s v=""/>
    <s v="AAIZ"/>
    <s v=""/>
    <s v=""/>
    <s v="CO"/>
    <s v=""/>
    <s v="PRODUCTIVOS"/>
    <s v="17:23:19"/>
    <s v=""/>
    <s v="000022997226"/>
    <s v="X"/>
    <s v=""/>
    <s v="IZ10"/>
    <s v=""/>
    <s v="000000"/>
    <s v="GNCH"/>
    <s v="10712765"/>
    <s v=""/>
    <s v=""/>
    <s v=""/>
    <s v="00:00:00"/>
    <s v=""/>
    <s v=""/>
    <s v="X"/>
    <s v=""/>
    <s v="17:21:46"/>
    <s v=""/>
    <s v="QM001202599610"/>
    <s v=""/>
    <s v=""/>
    <s v=""/>
    <s v=""/>
    <s v=""/>
    <s v="EMPAQUE"/>
    <s v=""/>
    <s v=""/>
    <s v=""/>
    <s v=""/>
    <s v="20:25:30"/>
    <s v="MNC525A"/>
    <s v=""/>
    <s v=""/>
    <s v=""/>
    <s v=""/>
    <s v="IZ10"/>
    <s v=""/>
    <s v="17:21:46"/>
    <s v=""/>
    <s v=""/>
    <s v="000"/>
    <s v="000"/>
    <s v="000"/>
    <s v=""/>
    <s v=""/>
    <s v=""/>
    <s v=""/>
    <s v=""/>
    <s v=""/>
    <s v=""/>
    <s v="H"/>
    <s v="IZ10"/>
    <s v="EMPA00005"/>
    <d v="2024-03-19T00:00:00"/>
    <d v="2024-03-19T00:00:00"/>
    <d v="2024-03-19T00:00:00"/>
    <m/>
    <d v="2024-03-19T00:00:00"/>
    <m/>
    <m/>
    <d v="2024-03-19T00:00:00"/>
    <m/>
    <d v="2024-03-19T00:00:00"/>
    <d v="2024-03-19T00:00:00"/>
    <n v="0"/>
  </r>
  <r>
    <s v="IZ10"/>
    <s v="ZA"/>
    <s v="1202599562"/>
    <s v="PANTALLA"/>
    <x v="33"/>
    <x v="117"/>
    <s v="PANTALLA BLOQUEADA"/>
    <s v="GRAP00017"/>
    <s v="BLOQUEO"/>
    <s v="DE"/>
    <s v="PANTALLA"/>
    <m/>
    <m/>
    <m/>
    <m/>
    <m/>
    <x v="0"/>
    <s v="100"/>
    <s v="COORTU03"/>
    <s v="OK"/>
    <s v="MECE MERE ORAS"/>
    <s v="IZLGRESTREPO"/>
    <s v="IZLGRESTREPO"/>
    <s v="IZ10-LSC1-EMB"/>
    <s v="B"/>
    <s v=""/>
    <s v=""/>
    <s v="107018834"/>
    <s v=""/>
    <s v="IZLMORTIZ"/>
    <s v="19:05:22"/>
    <s v=""/>
    <s v=""/>
    <s v=""/>
    <s v=""/>
    <s v=""/>
    <s v="IZ10"/>
    <s v="Z3"/>
    <s v=""/>
    <s v="16:58:18"/>
    <s v="16:28:18"/>
    <s v=""/>
    <s v=""/>
    <s v=""/>
    <s v=""/>
    <s v="19:05:21"/>
    <s v=""/>
    <s v=""/>
    <s v="AAIZ"/>
    <s v=""/>
    <s v=""/>
    <s v="CO"/>
    <s v=""/>
    <s v="PRODUCTIVOS"/>
    <s v="16:29:27"/>
    <s v=""/>
    <s v="000022996897"/>
    <s v="X"/>
    <s v=""/>
    <s v="IZ10"/>
    <s v=""/>
    <s v="000000"/>
    <s v="GNCH"/>
    <s v="10724165"/>
    <s v=""/>
    <s v=""/>
    <s v=""/>
    <s v="00:00:00"/>
    <s v=""/>
    <s v=""/>
    <s v="X"/>
    <s v=""/>
    <s v="16:28:18"/>
    <s v=""/>
    <s v="QM001202599562"/>
    <s v=""/>
    <s v=""/>
    <s v=""/>
    <s v=""/>
    <s v=""/>
    <s v="EMBUTIDO SALCHICHON"/>
    <s v=""/>
    <s v=""/>
    <s v=""/>
    <s v=""/>
    <s v="19:05:22"/>
    <s v="MNC540A"/>
    <s v=""/>
    <s v=""/>
    <s v=""/>
    <s v=""/>
    <s v="IZ10"/>
    <s v=""/>
    <s v="16:28:18"/>
    <s v=""/>
    <s v=""/>
    <s v="000"/>
    <s v="000"/>
    <s v="000"/>
    <s v=""/>
    <s v=""/>
    <s v=""/>
    <s v=""/>
    <s v=""/>
    <s v=""/>
    <s v=""/>
    <s v="H"/>
    <s v="IZ10"/>
    <s v="GRAP00017"/>
    <d v="2024-03-19T00:00:00"/>
    <d v="2024-03-20T00:00:00"/>
    <d v="2024-03-20T00:00:00"/>
    <d v="2024-03-19T00:00:00"/>
    <d v="2024-03-20T00:00:00"/>
    <m/>
    <m/>
    <d v="2024-03-19T00:00:00"/>
    <m/>
    <d v="2024-03-19T00:00:00"/>
    <d v="2024-03-19T00:00:00"/>
    <n v="0.5"/>
  </r>
  <r>
    <s v="IZ10"/>
    <s v="ZA"/>
    <s v="1202601340"/>
    <s v="PLANCHA DE SELLADO"/>
    <x v="8"/>
    <x v="120"/>
    <s v="PLANCHA DE SELLADO DESAJUSTADA"/>
    <s v="VALOR"/>
    <s v="DE"/>
    <s v="VACIO"/>
    <s v="NO"/>
    <s v="ALCANZADO"/>
    <m/>
    <m/>
    <m/>
    <m/>
    <x v="4"/>
    <s v="100"/>
    <s v="COORMTTO"/>
    <s v="OK"/>
    <s v="MEAB METR ORAS"/>
    <s v="IZEMCARVAJAL"/>
    <s v="IZEMCARVAJAL"/>
    <s v="IZ10-LJA1-EMP-EMP2"/>
    <s v="A"/>
    <s v=""/>
    <s v=""/>
    <s v="107026421"/>
    <s v=""/>
    <s v="IZEMCARVAJAL"/>
    <s v="12:44:08"/>
    <s v="505002465"/>
    <s v="0"/>
    <s v=""/>
    <s v=""/>
    <s v=""/>
    <s v="IZ10"/>
    <s v="Z3"/>
    <s v=""/>
    <s v="11:50:00"/>
    <s v="06:30:00"/>
    <s v=""/>
    <s v=""/>
    <s v=""/>
    <s v=""/>
    <s v="06:30:00"/>
    <s v=""/>
    <s v=""/>
    <s v="AAIZ"/>
    <s v=""/>
    <s v=""/>
    <s v="CO"/>
    <s v=""/>
    <s v="PRODUCTIVOS"/>
    <s v="08:53:37"/>
    <s v=""/>
    <s v="000023046009"/>
    <s v="X"/>
    <s v=""/>
    <s v="IZ10"/>
    <s v=""/>
    <s v="000000"/>
    <s v="GNCH"/>
    <s v="10723465"/>
    <s v=""/>
    <s v=""/>
    <s v=""/>
    <s v="00:00:00"/>
    <s v=""/>
    <s v=""/>
    <s v="X"/>
    <s v=""/>
    <s v="08:52:51"/>
    <s v="Juan Nustadtel"/>
    <s v="QM001202601340"/>
    <s v=""/>
    <s v=""/>
    <s v=""/>
    <s v=""/>
    <s v=""/>
    <s v="EMPAQUE RIGIDO"/>
    <s v="ENVIGADO"/>
    <s v=""/>
    <s v=""/>
    <s v=""/>
    <s v="00:00:00"/>
    <s v="MNC550A"/>
    <s v=""/>
    <s v=""/>
    <s v=""/>
    <s v=""/>
    <s v="IZ10"/>
    <s v="Cra 48#48 Sur-75 (Juan Neustadtel)"/>
    <s v="08:52:51"/>
    <s v="5405380"/>
    <s v=""/>
    <s v="000"/>
    <s v="000"/>
    <s v="000"/>
    <s v=""/>
    <s v=""/>
    <s v=""/>
    <s v=""/>
    <s v=""/>
    <s v=""/>
    <s v=""/>
    <s v="H"/>
    <s v="IZ10"/>
    <s v="20183406"/>
    <d v="2024-03-22T00:00:00"/>
    <m/>
    <d v="2024-06-24T00:00:00"/>
    <d v="2024-03-22T00:00:00"/>
    <d v="2024-03-22T00:00:00"/>
    <m/>
    <m/>
    <d v="2024-03-22T00:00:00"/>
    <m/>
    <d v="2024-03-22T00:00:00"/>
    <d v="2024-03-22T00:00:00"/>
    <n v="5.33"/>
  </r>
  <r>
    <s v="IZ10"/>
    <s v="ZA"/>
    <s v="1202604011"/>
    <s v="SISTEMA DE TORSIÓN"/>
    <x v="42"/>
    <x v="143"/>
    <s v="SISTEMA DE TORSIÓN FRENADO"/>
    <s v="SE"/>
    <s v="FRENA"/>
    <s v="EL"/>
    <s v="SISTEMA"/>
    <s v="DE"/>
    <s v="RETORCIÓN"/>
    <s v="VEMAG"/>
    <n v="2"/>
    <m/>
    <x v="9"/>
    <s v="100"/>
    <s v="COORMTTO"/>
    <s v="OK"/>
    <s v="MECE MERE ORAS"/>
    <s v="IZTRESTREPO"/>
    <s v="IZTRESTREPO"/>
    <s v="IZ10-LSA1-FOR"/>
    <s v="B"/>
    <s v=""/>
    <s v=""/>
    <s v="107042742"/>
    <s v=""/>
    <s v="IZEMCARVAJAL"/>
    <s v="11:29:02"/>
    <s v="505003097"/>
    <s v="0"/>
    <s v=""/>
    <s v=""/>
    <s v=""/>
    <s v="IZ10"/>
    <s v="Z3"/>
    <s v=""/>
    <s v="10:00:00"/>
    <s v="03:20:00"/>
    <s v=""/>
    <s v=""/>
    <s v=""/>
    <s v=""/>
    <s v="03:20:00"/>
    <s v=""/>
    <s v=""/>
    <s v="AAIZ"/>
    <s v=""/>
    <s v=""/>
    <s v="CO"/>
    <s v=""/>
    <s v="PRODUCTIVOS"/>
    <s v="04:05:50"/>
    <s v=""/>
    <s v="000023089338"/>
    <s v="X"/>
    <s v=""/>
    <s v="IZ10"/>
    <s v=""/>
    <s v="000000"/>
    <s v="GNCH"/>
    <s v="10713765"/>
    <s v=""/>
    <s v=""/>
    <s v=""/>
    <s v="00:00:00"/>
    <s v=""/>
    <s v=""/>
    <s v="X"/>
    <s v=""/>
    <s v="04:04:48"/>
    <s v="Juan Neustadtel"/>
    <s v="QM001202604011"/>
    <s v=""/>
    <s v=""/>
    <s v=""/>
    <s v=""/>
    <s v=""/>
    <s v="FORMADO"/>
    <s v=""/>
    <s v=""/>
    <s v=""/>
    <s v=""/>
    <s v="11:29:01"/>
    <s v="MNC490A"/>
    <s v=""/>
    <s v=""/>
    <s v=""/>
    <s v=""/>
    <s v="IZ10"/>
    <s v="Cra 48#48 Sur--75, Envigado"/>
    <s v="04:04:48"/>
    <s v="5405380 108"/>
    <s v=""/>
    <s v="000"/>
    <s v="000"/>
    <s v="000"/>
    <s v=""/>
    <s v=""/>
    <s v=""/>
    <s v=""/>
    <s v=""/>
    <s v=""/>
    <s v=""/>
    <s v="H"/>
    <s v="IZ10"/>
    <s v="20425542"/>
    <d v="2024-04-01T00:00:00"/>
    <d v="2024-04-30T00:00:00"/>
    <d v="2024-04-30T00:00:00"/>
    <d v="2024-04-01T00:00:00"/>
    <d v="2024-04-01T00:00:00"/>
    <m/>
    <m/>
    <d v="2024-04-01T00:00:00"/>
    <m/>
    <d v="2024-04-01T00:00:00"/>
    <d v="2024-04-01T00:00:00"/>
    <n v="6.67"/>
  </r>
  <r>
    <s v="IZ10"/>
    <s v="ZA"/>
    <s v="1202605994"/>
    <s v="VARIADOR DE PORTA BOBINA INFERIOR"/>
    <x v="33"/>
    <x v="144"/>
    <s v="VARIADOR DE PORTA BOBINA INFERIOR BLOQUEADA"/>
    <s v="BLOQUEO"/>
    <s v="VARIADOR"/>
    <s v="PORTABOBINA"/>
    <s v="INFERIOR"/>
    <m/>
    <m/>
    <m/>
    <m/>
    <m/>
    <x v="3"/>
    <s v="100"/>
    <s v="ELTROINT"/>
    <s v="OK"/>
    <s v="MECE MERE ORAS"/>
    <s v="IZTRESTREPO"/>
    <s v="IZTRESTREPO"/>
    <s v="IZ10-LSA1-EMP"/>
    <s v="A"/>
    <s v=""/>
    <s v=""/>
    <s v="107050573"/>
    <s v=""/>
    <s v="EXIZACMERINO"/>
    <s v="17:05:19"/>
    <s v="505002491"/>
    <s v="0"/>
    <s v=""/>
    <s v=""/>
    <s v=""/>
    <s v="IZ10"/>
    <s v="Z3"/>
    <s v=""/>
    <s v="04:40:00"/>
    <s v="04:00:00"/>
    <s v=""/>
    <s v=""/>
    <s v=""/>
    <s v=""/>
    <s v="04:00:00"/>
    <s v=""/>
    <s v=""/>
    <s v="AAIZ"/>
    <s v=""/>
    <s v=""/>
    <s v="CO"/>
    <s v=""/>
    <s v="PRODUCTIVOS"/>
    <s v="04:43:23"/>
    <s v=""/>
    <s v="000023112933"/>
    <s v="X"/>
    <s v=""/>
    <s v="IZ10"/>
    <s v=""/>
    <s v="000000"/>
    <s v="GNCH"/>
    <s v="10720065"/>
    <s v=""/>
    <s v=""/>
    <s v=""/>
    <s v="00:00:00"/>
    <s v=""/>
    <s v=""/>
    <s v="X"/>
    <s v=""/>
    <s v="04:42:33"/>
    <s v=""/>
    <s v="QM001202605994"/>
    <s v=""/>
    <s v=""/>
    <s v=""/>
    <s v=""/>
    <s v=""/>
    <s v="EMPAQUE"/>
    <s v=""/>
    <s v=""/>
    <s v=""/>
    <s v=""/>
    <s v="17:05:18"/>
    <s v="MNC525A"/>
    <s v=""/>
    <s v=""/>
    <s v=""/>
    <s v=""/>
    <s v="IZ10"/>
    <s v=""/>
    <s v="04:42:33"/>
    <s v=""/>
    <s v=""/>
    <s v="000"/>
    <s v="000"/>
    <s v="000"/>
    <s v=""/>
    <s v=""/>
    <s v=""/>
    <s v=""/>
    <s v=""/>
    <s v=""/>
    <s v=""/>
    <s v="H"/>
    <s v="IZ10"/>
    <s v="EMPA00039"/>
    <d v="2024-04-04T00:00:00"/>
    <d v="2024-08-06T00:00:00"/>
    <d v="2024-08-06T00:00:00"/>
    <d v="2024-04-04T00:00:00"/>
    <d v="2024-04-04T00:00:00"/>
    <m/>
    <m/>
    <d v="2024-04-04T00:00:00"/>
    <m/>
    <d v="2024-04-04T00:00:00"/>
    <d v="2024-04-04T00:00:00"/>
    <n v="0.67"/>
  </r>
  <r>
    <s v="IZ10"/>
    <s v="ZA"/>
    <s v="1202614432"/>
    <s v="EMPAQUE DE ANTEOJO"/>
    <x v="1"/>
    <x v="53"/>
    <s v="EMPAQUE DE ANTEOJO FRACTURADO"/>
    <s v="EMPAQUE"/>
    <s v="ANTEOJO"/>
    <s v="FRACTURADO"/>
    <m/>
    <m/>
    <m/>
    <m/>
    <m/>
    <m/>
    <x v="4"/>
    <s v="100"/>
    <s v="COORMTTO"/>
    <s v="OK"/>
    <s v="MECE MERE ORAS"/>
    <s v="IZEMCARVAJAL"/>
    <s v="IZEMCARVAJAL"/>
    <s v="IZ10-LJA1-EMP-EMP2"/>
    <s v="B"/>
    <s v=""/>
    <s v=""/>
    <s v="107085288"/>
    <s v=""/>
    <s v="IZEMCARVAJAL"/>
    <s v="12:00:45"/>
    <s v="505002465"/>
    <s v="0"/>
    <s v=""/>
    <s v=""/>
    <s v=""/>
    <s v="IZ10"/>
    <s v="Z3"/>
    <s v=""/>
    <s v="09:25:00"/>
    <s v="09:00:00"/>
    <s v=""/>
    <s v=""/>
    <s v=""/>
    <s v=""/>
    <s v="12:28:49"/>
    <s v=""/>
    <s v=""/>
    <s v="AAIZ"/>
    <s v=""/>
    <s v=""/>
    <s v="CO"/>
    <s v=""/>
    <s v="PRODUCTIVOS"/>
    <s v="11:51:04"/>
    <s v=""/>
    <s v="000023225016"/>
    <s v="X"/>
    <s v=""/>
    <s v="IZ10"/>
    <s v=""/>
    <s v="000000"/>
    <s v="GNCH"/>
    <s v="10723465"/>
    <s v=""/>
    <s v=""/>
    <s v=""/>
    <s v="00:00:00"/>
    <s v=""/>
    <s v=""/>
    <s v="X"/>
    <s v=""/>
    <s v="11:50:00"/>
    <s v="Juan Nustadtel"/>
    <s v="QM001202614432"/>
    <s v=""/>
    <s v=""/>
    <s v=""/>
    <s v=""/>
    <s v=""/>
    <s v="EMPAQUE RIGIDO"/>
    <s v="ENVIGADO"/>
    <s v=""/>
    <s v=""/>
    <s v=""/>
    <s v="12:28:50"/>
    <s v="MNC550A"/>
    <s v=""/>
    <s v=""/>
    <s v=""/>
    <s v=""/>
    <s v="IZ10"/>
    <s v="Cra 48#48 Sur-75 (Juan Neustadtel)"/>
    <s v="11:50:00"/>
    <s v="5405380"/>
    <s v=""/>
    <s v="000"/>
    <s v="000"/>
    <s v="000"/>
    <s v=""/>
    <s v=""/>
    <s v=""/>
    <s v=""/>
    <s v=""/>
    <s v=""/>
    <s v=""/>
    <s v="H"/>
    <s v="IZ10"/>
    <s v="20183406"/>
    <d v="2024-04-19T00:00:00"/>
    <d v="2024-04-19T00:00:00"/>
    <d v="2024-04-20T00:00:00"/>
    <d v="2024-04-19T00:00:00"/>
    <d v="2024-04-19T00:00:00"/>
    <m/>
    <m/>
    <d v="2024-04-19T00:00:00"/>
    <m/>
    <d v="2024-04-19T00:00:00"/>
    <d v="2024-04-19T00:00:00"/>
    <n v="0.42"/>
  </r>
  <r>
    <s v="IZ10"/>
    <s v="ZA"/>
    <s v="1202614695"/>
    <s v="RODAMIENTO EJE VOLANTE"/>
    <x v="1"/>
    <x v="145"/>
    <s v="RODAMIENTO EJE VOLANTE FRACTURADO"/>
    <s v="RODAMIENTO"/>
    <s v="EJE"/>
    <s v="VOLANTE"/>
    <s v="DESTRUIDO"/>
    <s v="FCA120"/>
    <m/>
    <m/>
    <m/>
    <m/>
    <x v="2"/>
    <s v="100"/>
    <s v="MECANINT"/>
    <s v="OK"/>
    <s v="MEAB METR ORAS"/>
    <s v="IZTRESTREPO"/>
    <s v="IZTRESTREPO"/>
    <s v="IZ10-LSC1-EMB"/>
    <s v="B"/>
    <s v=""/>
    <s v=""/>
    <s v="107087740"/>
    <s v=""/>
    <s v="IZLMORTIZ"/>
    <s v="20:06:38"/>
    <s v="505003051"/>
    <s v="0"/>
    <s v=""/>
    <s v=""/>
    <s v=""/>
    <s v="IZ10"/>
    <s v="Z3"/>
    <s v=""/>
    <s v="19:00:00"/>
    <s v="22:30:00"/>
    <s v=""/>
    <s v=""/>
    <s v=""/>
    <s v=""/>
    <s v="22:30:00"/>
    <s v=""/>
    <s v=""/>
    <s v="AAIZ"/>
    <s v=""/>
    <s v=""/>
    <s v="CO"/>
    <s v=""/>
    <s v="PRODUCTIVOS"/>
    <s v="23:33:18"/>
    <s v=""/>
    <s v="000023228050"/>
    <s v="X"/>
    <s v=""/>
    <s v="IZ10"/>
    <s v=""/>
    <s v="000000"/>
    <s v="GNCH"/>
    <s v="10724165"/>
    <s v=""/>
    <s v=""/>
    <s v=""/>
    <s v="00:00:00"/>
    <s v=""/>
    <s v=""/>
    <s v="X"/>
    <s v=""/>
    <s v="23:30:37"/>
    <s v="PROPASOL S.A.S"/>
    <s v="QM001202614695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Tv. 93 #53-32, Bogotá"/>
    <s v="23:30:37"/>
    <s v="(1)3004621"/>
    <s v=""/>
    <s v="000"/>
    <s v="000"/>
    <s v="000"/>
    <s v=""/>
    <s v=""/>
    <s v=""/>
    <s v=""/>
    <s v=""/>
    <s v=""/>
    <s v=""/>
    <s v="H"/>
    <s v="IZ10"/>
    <s v="20388176"/>
    <d v="2024-04-19T00:00:00"/>
    <m/>
    <d v="2024-05-15T00:00:00"/>
    <d v="2024-05-10T00:00:00"/>
    <d v="2024-04-19T00:00:00"/>
    <m/>
    <m/>
    <d v="2024-04-19T00:00:00"/>
    <m/>
    <d v="2024-04-19T00:00:00"/>
    <d v="2024-04-19T00:00:00"/>
    <n v="500.5"/>
  </r>
  <r>
    <s v="IZ10"/>
    <s v="ZA"/>
    <s v="1202617386"/>
    <s v="CUCHILLA"/>
    <x v="17"/>
    <x v="134"/>
    <s v="CUCHILLA DESAFILADA"/>
    <s v="GRAP00017"/>
    <s v="CUCHILLA"/>
    <s v="NO"/>
    <s v="CORTA"/>
    <m/>
    <m/>
    <m/>
    <m/>
    <m/>
    <x v="0"/>
    <s v="100"/>
    <s v="ELECTINT"/>
    <s v="OK"/>
    <s v="MECE MERE ORAS"/>
    <s v="IZLGRESTREPO"/>
    <s v="IZLGRESTREPO"/>
    <s v="IZ10-LSC1-EMB"/>
    <s v="B"/>
    <s v=""/>
    <s v=""/>
    <s v="107098576"/>
    <s v=""/>
    <s v="IZLMORTIZ"/>
    <s v="15:24:21"/>
    <s v=""/>
    <s v=""/>
    <s v=""/>
    <s v=""/>
    <s v=""/>
    <s v="IZ10"/>
    <s v="Z3"/>
    <s v=""/>
    <s v="15:00:00"/>
    <s v="14:20:00"/>
    <s v=""/>
    <s v=""/>
    <s v=""/>
    <s v=""/>
    <s v="14:20:00"/>
    <s v=""/>
    <s v=""/>
    <s v="AAIZ"/>
    <s v=""/>
    <s v=""/>
    <s v="CO"/>
    <s v=""/>
    <s v="PRODUCTIVOS"/>
    <s v="16:58:35"/>
    <s v=""/>
    <s v="000023264027"/>
    <s v="X"/>
    <s v=""/>
    <s v="IZ10"/>
    <s v=""/>
    <s v="000000"/>
    <s v="GNCH"/>
    <s v="10724165"/>
    <s v=""/>
    <s v=""/>
    <s v=""/>
    <s v="00:00:00"/>
    <s v=""/>
    <s v=""/>
    <s v="X"/>
    <s v=""/>
    <s v="16:53:04"/>
    <s v=""/>
    <s v="QM001202617386"/>
    <s v=""/>
    <s v=""/>
    <s v=""/>
    <s v=""/>
    <s v=""/>
    <s v="EMBUTIDO SALCHICHON"/>
    <s v=""/>
    <s v=""/>
    <s v=""/>
    <s v=""/>
    <s v="15:24:19"/>
    <s v="MNC540A"/>
    <s v=""/>
    <s v=""/>
    <s v=""/>
    <s v=""/>
    <s v="IZ10"/>
    <s v=""/>
    <s v="16:53:04"/>
    <s v=""/>
    <s v=""/>
    <s v="000"/>
    <s v="000"/>
    <s v="000"/>
    <s v=""/>
    <s v=""/>
    <s v=""/>
    <s v=""/>
    <s v=""/>
    <s v=""/>
    <s v=""/>
    <s v="H"/>
    <s v="IZ10"/>
    <s v="GRAP00017"/>
    <d v="2024-04-24T00:00:00"/>
    <d v="2024-06-14T00:00:00"/>
    <d v="2024-06-14T00:00:00"/>
    <d v="2024-04-24T00:00:00"/>
    <d v="2024-04-24T00:00:00"/>
    <m/>
    <m/>
    <d v="2024-04-24T00:00:00"/>
    <m/>
    <d v="2024-04-24T00:00:00"/>
    <d v="2024-04-24T00:00:00"/>
    <n v="0.67"/>
  </r>
  <r>
    <s v="IZ10"/>
    <s v="ZA"/>
    <s v="1202617514"/>
    <s v="MOTOR"/>
    <x v="40"/>
    <x v="146"/>
    <s v="MOTOR RECALENTADO"/>
    <s v="Sobrecalentamiento"/>
    <s v="motor"/>
    <s v="clipadora"/>
    <s v="schon"/>
    <m/>
    <m/>
    <m/>
    <m/>
    <m/>
    <x v="0"/>
    <s v="100"/>
    <s v="MECANINT"/>
    <s v="OK"/>
    <s v="MECE MERE ORAS"/>
    <s v="IZNARENAS"/>
    <s v="IZNARENAS"/>
    <s v="IZ10-LSC1-EMB"/>
    <s v="B"/>
    <s v=""/>
    <s v=""/>
    <s v="107103319"/>
    <s v=""/>
    <s v="IZLMORTIZ"/>
    <s v="16:36:38"/>
    <s v=""/>
    <s v=""/>
    <s v=""/>
    <s v=""/>
    <s v=""/>
    <s v="IZ10"/>
    <s v="Z3"/>
    <s v=""/>
    <s v="22:00:00"/>
    <s v="21:30:00"/>
    <s v=""/>
    <s v=""/>
    <s v=""/>
    <s v=""/>
    <s v="16:36:19"/>
    <s v=""/>
    <s v=""/>
    <s v="AAIZ"/>
    <s v=""/>
    <s v=""/>
    <s v="CO"/>
    <s v=""/>
    <s v="PRODUCTIVOS"/>
    <s v="23:26:43"/>
    <s v=""/>
    <s v="000023265013"/>
    <s v="X"/>
    <s v=""/>
    <s v="IZ10"/>
    <s v=""/>
    <s v="000000"/>
    <s v="GNCH"/>
    <s v="10724165"/>
    <s v=""/>
    <s v=""/>
    <s v=""/>
    <s v="00:00:00"/>
    <s v=""/>
    <s v=""/>
    <s v="X"/>
    <s v=""/>
    <s v="23:21:27"/>
    <s v=""/>
    <s v="QM001202617514"/>
    <s v=""/>
    <s v=""/>
    <s v=""/>
    <s v=""/>
    <s v=""/>
    <s v="EMBUTIDO SALCHICHON"/>
    <s v=""/>
    <s v=""/>
    <s v=""/>
    <s v=""/>
    <s v="16:36:21"/>
    <s v="MNC540A"/>
    <s v=""/>
    <s v=""/>
    <s v=""/>
    <s v=""/>
    <s v="IZ10"/>
    <s v=""/>
    <s v="23:21:27"/>
    <s v=""/>
    <s v=""/>
    <s v="000"/>
    <s v="000"/>
    <s v="000"/>
    <s v=""/>
    <s v=""/>
    <s v=""/>
    <s v=""/>
    <s v=""/>
    <s v=""/>
    <s v=""/>
    <s v="H"/>
    <s v="IZ10"/>
    <s v="GRAP00017"/>
    <d v="2024-04-24T00:00:00"/>
    <d v="2024-04-30T00:00:00"/>
    <d v="2024-04-30T00:00:00"/>
    <d v="2024-04-24T00:00:00"/>
    <d v="2024-04-30T00:00:00"/>
    <m/>
    <m/>
    <d v="2024-04-24T00:00:00"/>
    <m/>
    <d v="2024-04-24T00:00:00"/>
    <d v="2024-04-24T00:00:00"/>
    <n v="0.5"/>
  </r>
  <r>
    <s v="IZ10"/>
    <s v="ZA"/>
    <s v="1202620412"/>
    <s v="ESTACIÓN DE SELLADO"/>
    <x v="52"/>
    <x v="147"/>
    <s v="ESTACIÓN DE SELLADO DESINCRONIZADA"/>
    <s v="PERDIDA"/>
    <s v="DE"/>
    <s v="SINCRONIZACION"/>
    <s v="SELLA"/>
    <m/>
    <m/>
    <m/>
    <m/>
    <m/>
    <x v="7"/>
    <s v="100"/>
    <s v="COORMTTO"/>
    <s v="OK"/>
    <s v="MECE MERE ORAS"/>
    <s v="IZWJJIMENEZ"/>
    <s v="IZWJJIMENEZ"/>
    <s v="IZ10-LSA1-EMP"/>
    <s v="B"/>
    <s v=""/>
    <s v=""/>
    <s v="107111204"/>
    <s v=""/>
    <s v="IZEMCARVAJAL"/>
    <s v="13:52:03"/>
    <s v="505001342"/>
    <s v="0"/>
    <s v=""/>
    <s v=""/>
    <s v=""/>
    <s v="IZ10"/>
    <s v="Z3"/>
    <s v=""/>
    <s v="10:20:00"/>
    <s v="09:50:00"/>
    <s v=""/>
    <s v=""/>
    <s v=""/>
    <s v=""/>
    <s v="09:50:00"/>
    <s v=""/>
    <s v=""/>
    <s v="AAIZ"/>
    <s v=""/>
    <s v=""/>
    <s v="CO"/>
    <s v=""/>
    <s v="PRODUCTIVOS"/>
    <s v="12:07:56"/>
    <s v=""/>
    <s v="000023300205"/>
    <s v="X"/>
    <s v=""/>
    <s v="IZ10"/>
    <s v=""/>
    <s v="000000"/>
    <s v="GNCH"/>
    <s v="10712765"/>
    <s v=""/>
    <s v=""/>
    <s v=""/>
    <s v="00:00:00"/>
    <s v=""/>
    <s v=""/>
    <s v="X"/>
    <s v=""/>
    <s v="12:06:07"/>
    <s v=""/>
    <s v="QM001202620412"/>
    <s v=""/>
    <s v=""/>
    <s v=""/>
    <s v=""/>
    <s v=""/>
    <s v="EMPAQUE"/>
    <s v=""/>
    <s v=""/>
    <s v=""/>
    <s v=""/>
    <s v="13:52:01"/>
    <s v="MNC525A"/>
    <s v=""/>
    <s v=""/>
    <s v=""/>
    <s v=""/>
    <s v="IZ10"/>
    <s v=""/>
    <s v="12:06:07"/>
    <s v=""/>
    <s v=""/>
    <s v="000"/>
    <s v="000"/>
    <s v="000"/>
    <s v=""/>
    <s v=""/>
    <s v=""/>
    <s v=""/>
    <s v=""/>
    <s v=""/>
    <s v=""/>
    <s v="H"/>
    <s v="IZ10"/>
    <s v="EMPA00005"/>
    <d v="2024-04-30T00:00:00"/>
    <d v="2024-05-24T00:00:00"/>
    <d v="2024-05-24T00:00:00"/>
    <d v="2024-04-30T00:00:00"/>
    <d v="2024-04-30T00:00:00"/>
    <m/>
    <m/>
    <d v="2024-04-30T00:00:00"/>
    <m/>
    <d v="2024-04-30T00:00:00"/>
    <d v="2024-04-30T00:00:00"/>
    <n v="0.5"/>
  </r>
  <r>
    <s v="IZ10"/>
    <s v="ZA"/>
    <s v="1202622316"/>
    <s v="TENSOR DE CADENA"/>
    <x v="54"/>
    <x v="148"/>
    <s v="TENSOR DE CADENA CAÍDO"/>
    <s v="SE"/>
    <s v="CAYO"/>
    <s v="TENSOR"/>
    <s v="DE"/>
    <s v="LA"/>
    <s v="CADENA"/>
    <m/>
    <m/>
    <m/>
    <x v="0"/>
    <s v="100"/>
    <s v="COORMTTO"/>
    <s v="OK"/>
    <s v="MEAB METR ORAS"/>
    <s v="IZPAZAPATA"/>
    <s v="IZPAZAPATA"/>
    <s v="IZ10-LSC1-EMB"/>
    <s v="B"/>
    <s v=""/>
    <s v=""/>
    <s v="107120478"/>
    <s v=""/>
    <s v="IZEMCARVAJAL"/>
    <s v="12:22:37"/>
    <s v=""/>
    <s v=""/>
    <s v=""/>
    <s v=""/>
    <s v=""/>
    <s v="IZ10"/>
    <s v="Z3"/>
    <s v=""/>
    <s v="09:00:00"/>
    <s v="07:00:00"/>
    <s v=""/>
    <s v=""/>
    <s v=""/>
    <s v=""/>
    <s v="07:00:00"/>
    <s v=""/>
    <s v=""/>
    <s v="AAIZ"/>
    <s v=""/>
    <s v=""/>
    <s v="CO"/>
    <s v=""/>
    <s v="PRODUCTIVOS"/>
    <s v="09:51:28"/>
    <s v=""/>
    <s v="000023337346"/>
    <s v="X"/>
    <s v=""/>
    <s v="IZ10"/>
    <s v=""/>
    <s v="000000"/>
    <s v="GNCH"/>
    <s v="10724165"/>
    <s v=""/>
    <s v=""/>
    <s v=""/>
    <s v="00:00:00"/>
    <s v=""/>
    <s v=""/>
    <s v="X"/>
    <s v=""/>
    <s v="09:50:34"/>
    <s v=""/>
    <s v="QM001202622316"/>
    <s v=""/>
    <s v=""/>
    <s v=""/>
    <s v=""/>
    <s v=""/>
    <s v="EMBUTIDO SALCHICHON"/>
    <s v=""/>
    <s v=""/>
    <s v=""/>
    <s v=""/>
    <s v="00:00:00"/>
    <s v="MNC540A"/>
    <s v=""/>
    <s v=""/>
    <s v=""/>
    <s v=""/>
    <s v="IZ10"/>
    <s v=""/>
    <s v="09:50:34"/>
    <s v=""/>
    <s v=""/>
    <s v="000"/>
    <s v="000"/>
    <s v="000"/>
    <s v=""/>
    <s v=""/>
    <s v=""/>
    <s v=""/>
    <s v=""/>
    <s v=""/>
    <s v=""/>
    <s v="H"/>
    <s v="IZ10"/>
    <s v="GRAP00017"/>
    <d v="2024-05-04T00:00:00"/>
    <m/>
    <d v="2024-05-05T00:00:00"/>
    <d v="2024-05-04T00:00:00"/>
    <d v="2024-05-04T00:00:00"/>
    <m/>
    <m/>
    <d v="2024-05-04T00:00:00"/>
    <m/>
    <d v="2024-05-04T00:00:00"/>
    <d v="2024-05-04T00:00:00"/>
    <n v="2"/>
  </r>
  <r>
    <s v="IZ10"/>
    <s v="ZA"/>
    <s v="1202623543"/>
    <s v="PLANCHA DE SELLADO"/>
    <x v="14"/>
    <x v="18"/>
    <s v="PLANCHA DE SELLADO FRÍA"/>
    <s v="PLACHA"/>
    <s v="SADWICH"/>
    <s v="NO"/>
    <s v="CALIENTA"/>
    <m/>
    <m/>
    <m/>
    <m/>
    <m/>
    <x v="4"/>
    <s v="100"/>
    <s v="MECANINT"/>
    <s v="OK"/>
    <s v="MECE MERE ORAS"/>
    <s v="IZEDCORDOBA"/>
    <s v="IZEDCORDOBA"/>
    <s v="IZ10-LJA1-EMP-EMP2"/>
    <s v="B"/>
    <s v=""/>
    <s v=""/>
    <s v="107126113"/>
    <s v=""/>
    <s v="IZEMCARVAJAL"/>
    <s v="12:14:24"/>
    <s v="505002465"/>
    <s v="0"/>
    <s v=""/>
    <s v=""/>
    <s v=""/>
    <s v="IZ10"/>
    <s v="Z3"/>
    <s v=""/>
    <s v="06:50:00"/>
    <s v="06:30:46"/>
    <s v=""/>
    <s v=""/>
    <s v=""/>
    <s v=""/>
    <s v="12:37:07"/>
    <s v=""/>
    <s v=""/>
    <s v="AAIZ"/>
    <s v=""/>
    <s v=""/>
    <s v="CO"/>
    <s v=""/>
    <s v="PRODUCTIVOS"/>
    <s v="07:53:18"/>
    <s v=""/>
    <s v="000023348712"/>
    <s v="X"/>
    <s v=""/>
    <s v="IZ10"/>
    <s v=""/>
    <s v="000000"/>
    <s v="GNCH"/>
    <s v="10723465"/>
    <s v=""/>
    <s v=""/>
    <s v=""/>
    <s v="00:00:00"/>
    <s v=""/>
    <s v=""/>
    <s v="X"/>
    <s v=""/>
    <s v="07:50:46"/>
    <s v="Juan Nustadtel"/>
    <s v="QM001202623543"/>
    <s v=""/>
    <s v=""/>
    <s v=""/>
    <s v=""/>
    <s v=""/>
    <s v="EMPAQUE RIGIDO"/>
    <s v="ENVIGADO"/>
    <s v=""/>
    <s v=""/>
    <s v=""/>
    <s v="12:37:09"/>
    <s v="MNC550A"/>
    <s v=""/>
    <s v=""/>
    <s v=""/>
    <s v=""/>
    <s v="IZ10"/>
    <s v="Cra 48#48 Sur-75 (Juan Neustadtel)"/>
    <s v="07:50:46"/>
    <s v="5405380"/>
    <s v=""/>
    <s v="000"/>
    <s v="000"/>
    <s v="000"/>
    <s v=""/>
    <s v=""/>
    <s v=""/>
    <s v=""/>
    <s v=""/>
    <s v=""/>
    <s v=""/>
    <s v="H"/>
    <s v="IZ10"/>
    <s v="20183406"/>
    <d v="2024-05-07T00:00:00"/>
    <d v="2024-05-07T00:00:00"/>
    <d v="2024-05-10T00:00:00"/>
    <d v="2024-05-07T00:00:00"/>
    <d v="2024-05-07T00:00:00"/>
    <m/>
    <m/>
    <d v="2024-05-07T00:00:00"/>
    <m/>
    <d v="2024-05-07T00:00:00"/>
    <d v="2024-05-07T00:00:00"/>
    <n v="0.32"/>
  </r>
  <r>
    <s v="IZ10"/>
    <s v="ZA"/>
    <s v="1202624482"/>
    <s v="TRANSMISIÓN TRANSPORTADOR"/>
    <x v="21"/>
    <x v="149"/>
    <s v="TRANSMISIÓN TRANSPORTADOR PEGADO"/>
    <s v="PEGA"/>
    <s v="MECANICA"/>
    <s v="TRANSMISION"/>
    <s v="TRANSPORTADOR"/>
    <m/>
    <m/>
    <m/>
    <m/>
    <m/>
    <x v="1"/>
    <s v="100"/>
    <s v="COORMTTO"/>
    <s v="OK"/>
    <s v="MECE MERE ORAS"/>
    <s v="IZWJJIMENEZ"/>
    <s v="IZWJJIMENEZ"/>
    <s v="IZ10-LAV1"/>
    <s v="B"/>
    <s v=""/>
    <s v=""/>
    <s v="107128841"/>
    <s v=""/>
    <s v="IZLMORTIZ"/>
    <s v="11:35:00"/>
    <s v="505001104"/>
    <s v="0"/>
    <s v=""/>
    <s v=""/>
    <s v=""/>
    <s v="IZ10"/>
    <s v="Z3"/>
    <s v=""/>
    <s v="13:30:00"/>
    <s v="10:35:00"/>
    <s v=""/>
    <s v=""/>
    <s v=""/>
    <s v=""/>
    <s v="10:35:00"/>
    <s v=""/>
    <s v=""/>
    <s v="AAIZ"/>
    <s v=""/>
    <s v=""/>
    <s v="CO"/>
    <s v=""/>
    <s v="PRODUCTIVOS"/>
    <s v="11:38:50"/>
    <s v=""/>
    <s v="000023359061"/>
    <s v="X"/>
    <s v=""/>
    <s v="IZ10"/>
    <s v=""/>
    <s v="000000"/>
    <s v="GNCH"/>
    <s v="10722565"/>
    <s v=""/>
    <s v=""/>
    <s v=""/>
    <s v="00:00:00"/>
    <s v=""/>
    <s v=""/>
    <s v="X"/>
    <s v=""/>
    <s v="11:37:33"/>
    <s v=""/>
    <s v="QM001202624482"/>
    <s v=""/>
    <s v=""/>
    <s v=""/>
    <s v=""/>
    <s v=""/>
    <s v="LINEA DE LARGA VIDA"/>
    <s v=""/>
    <s v=""/>
    <s v=""/>
    <s v=""/>
    <s v="11:34:59"/>
    <s v="MNC490A"/>
    <s v=""/>
    <s v=""/>
    <s v=""/>
    <s v=""/>
    <s v="IZ10"/>
    <s v=""/>
    <s v="11:37:33"/>
    <s v=""/>
    <s v=""/>
    <s v="000"/>
    <s v="000"/>
    <s v="000"/>
    <s v=""/>
    <s v=""/>
    <s v=""/>
    <s v=""/>
    <s v=""/>
    <s v=""/>
    <s v=""/>
    <s v="H"/>
    <s v="IZ10"/>
    <s v="20091108"/>
    <d v="2024-05-08T00:00:00"/>
    <d v="2024-07-13T00:00:00"/>
    <d v="2024-07-13T00:00:00"/>
    <d v="2024-05-08T00:00:00"/>
    <d v="2024-05-08T00:00:00"/>
    <m/>
    <m/>
    <d v="2024-05-08T00:00:00"/>
    <m/>
    <d v="2024-05-08T00:00:00"/>
    <d v="2024-05-08T00:00:00"/>
    <n v="2.92"/>
  </r>
  <r>
    <s v="IZ10"/>
    <s v="ZA"/>
    <s v="1202626427"/>
    <s v="SISTEMA DE EMBUTIDO"/>
    <x v="55"/>
    <x v="150"/>
    <s v="SISTEMA DE EMBUTIDO INTERMITENTE"/>
    <s v="MAQUINA"/>
    <s v="EMBUTE"/>
    <s v="INTERMITENTEMENTE"/>
    <m/>
    <m/>
    <m/>
    <m/>
    <m/>
    <m/>
    <x v="8"/>
    <s v="100"/>
    <s v="COORMTTO"/>
    <s v="OK"/>
    <s v="MECE MERE ORAS"/>
    <s v="IZHAGIRALDO"/>
    <s v="IZHAGIRALDO"/>
    <s v="IZ10-LSA1-FOR"/>
    <s v="A"/>
    <s v=""/>
    <s v=""/>
    <s v="107136646"/>
    <s v=""/>
    <s v="IZEMCARVAJAL"/>
    <s v="05:37:46"/>
    <s v="505001267"/>
    <s v="0"/>
    <s v=""/>
    <s v=""/>
    <s v=""/>
    <s v="IZ10"/>
    <s v="Z3"/>
    <s v=""/>
    <s v="14:10:00"/>
    <s v="12:50:00"/>
    <s v=""/>
    <s v=""/>
    <s v=""/>
    <s v=""/>
    <s v="12:50:00"/>
    <s v=""/>
    <s v=""/>
    <s v="AAIZ"/>
    <s v=""/>
    <s v=""/>
    <s v="CO"/>
    <s v=""/>
    <s v="PRODUCTIVOS"/>
    <s v="13:50:29"/>
    <s v=""/>
    <s v="000023385621"/>
    <s v="X"/>
    <s v=""/>
    <s v="IZ10"/>
    <s v=""/>
    <s v="000000"/>
    <s v="GNCH"/>
    <s v="10713765"/>
    <s v=""/>
    <s v=""/>
    <s v=""/>
    <s v="00:00:00"/>
    <s v=""/>
    <s v=""/>
    <s v="X"/>
    <s v=""/>
    <s v="13:48:43"/>
    <s v=""/>
    <s v="QM001202626427"/>
    <s v=""/>
    <s v=""/>
    <s v=""/>
    <s v=""/>
    <s v=""/>
    <s v="FORMADO"/>
    <s v=""/>
    <s v=""/>
    <s v=""/>
    <s v=""/>
    <s v="05:37:45"/>
    <s v="MNC490A"/>
    <s v=""/>
    <s v=""/>
    <s v=""/>
    <s v=""/>
    <s v="IZ10"/>
    <s v=""/>
    <s v="13:48:43"/>
    <s v=""/>
    <s v=""/>
    <s v="000"/>
    <s v="000"/>
    <s v="000"/>
    <s v=""/>
    <s v=""/>
    <s v=""/>
    <s v=""/>
    <s v=""/>
    <s v=""/>
    <s v=""/>
    <s v="H"/>
    <s v="IZ10"/>
    <s v="FORM00001"/>
    <d v="2024-05-11T00:00:00"/>
    <d v="2024-07-10T00:00:00"/>
    <d v="2024-07-10T00:00:00"/>
    <d v="2024-05-11T00:00:00"/>
    <d v="2024-05-11T00:00:00"/>
    <m/>
    <m/>
    <d v="2024-05-11T00:00:00"/>
    <m/>
    <d v="2024-05-11T00:00:00"/>
    <d v="2024-05-11T00:00:00"/>
    <n v="1.33"/>
  </r>
  <r>
    <s v="IZ10"/>
    <s v="ZA"/>
    <s v="1202633165"/>
    <s v="TORNILLO DE EJE CABEZAL"/>
    <x v="1"/>
    <x v="151"/>
    <s v="TORNILLO DE EJE CABEZAL FRACTURADO"/>
    <s v="SE"/>
    <s v="REVIENTA"/>
    <s v="TORNILLO"/>
    <s v="DEL"/>
    <s v="EJE"/>
    <s v="CABEZAL"/>
    <m/>
    <m/>
    <m/>
    <x v="5"/>
    <s v="100"/>
    <s v="COORMTTO"/>
    <s v="OK"/>
    <s v="MECE MERE ORAS"/>
    <s v="IZHAGIRALDO"/>
    <s v="IZHAGIRALDO"/>
    <s v="IZ10-LSA1-FOR"/>
    <s v="A"/>
    <s v=""/>
    <s v=""/>
    <s v="107168320"/>
    <s v=""/>
    <s v="IZEMCARVAJAL"/>
    <s v="12:03:35"/>
    <s v="505003047"/>
    <s v="0"/>
    <s v=""/>
    <s v=""/>
    <s v=""/>
    <s v="IZ10"/>
    <s v="Z3"/>
    <s v=""/>
    <s v="08:34:00"/>
    <s v="07:30:10"/>
    <s v=""/>
    <s v=""/>
    <s v=""/>
    <s v=""/>
    <s v="07:30:10"/>
    <s v=""/>
    <s v=""/>
    <s v="AAIZ"/>
    <s v=""/>
    <s v=""/>
    <s v="CO"/>
    <s v=""/>
    <s v="PRODUCTIVOS"/>
    <s v="08:45:44"/>
    <s v=""/>
    <s v="000023506255"/>
    <s v="X"/>
    <s v=""/>
    <s v="IZ10"/>
    <s v=""/>
    <s v="000000"/>
    <s v="GNCH"/>
    <s v="10713765"/>
    <s v=""/>
    <s v=""/>
    <s v=""/>
    <s v="00:00:00"/>
    <s v=""/>
    <s v=""/>
    <s v="X"/>
    <s v=""/>
    <s v="08:44:10"/>
    <s v="Juan Neustadtel"/>
    <s v="QM001202633165"/>
    <s v=""/>
    <s v=""/>
    <s v=""/>
    <s v=""/>
    <s v=""/>
    <s v="FORMADO"/>
    <s v=""/>
    <s v=""/>
    <s v=""/>
    <s v=""/>
    <s v="12:03:33"/>
    <s v="MNC490A"/>
    <s v=""/>
    <s v=""/>
    <s v=""/>
    <s v=""/>
    <s v="IZ10"/>
    <s v="Cra 48#48 Sur--75, Envigado"/>
    <s v="08:44:10"/>
    <s v="5405380 108"/>
    <s v=""/>
    <s v="000"/>
    <s v="000"/>
    <s v="000"/>
    <s v=""/>
    <s v=""/>
    <s v=""/>
    <s v=""/>
    <s v=""/>
    <s v=""/>
    <s v=""/>
    <s v="H"/>
    <s v="IZ10"/>
    <s v="20388054"/>
    <d v="2024-05-24T00:00:00"/>
    <d v="2024-05-24T00:00:00"/>
    <d v="2024-05-24T00:00:00"/>
    <d v="2024-05-24T00:00:00"/>
    <d v="2024-05-24T00:00:00"/>
    <m/>
    <m/>
    <d v="2024-05-24T00:00:00"/>
    <m/>
    <d v="2024-05-24T00:00:00"/>
    <d v="2024-05-24T00:00:00"/>
    <n v="1.06"/>
  </r>
  <r>
    <s v="IZ10"/>
    <s v="ZA"/>
    <s v="1202634350"/>
    <s v="ESTACIÓN DE FORMADO"/>
    <x v="0"/>
    <x v="152"/>
    <s v="ESTACIÓN DE FORMADO DEFICIENTE"/>
    <s v="MAL"/>
    <s v="FORMADO"/>
    <s v="INFERIOR"/>
    <m/>
    <m/>
    <m/>
    <m/>
    <m/>
    <m/>
    <x v="4"/>
    <s v="100"/>
    <s v="ELECTINT"/>
    <s v="OK"/>
    <s v="MECE MERE ORAS"/>
    <s v="IZHAURAN"/>
    <s v="IZHAURAN"/>
    <s v="IZ10-LJA1-EMP-EMP2"/>
    <s v="B"/>
    <s v=""/>
    <s v=""/>
    <s v="107177418"/>
    <s v=""/>
    <s v="IZEMCARVAJAL"/>
    <s v="09:36:20"/>
    <s v="505002465"/>
    <s v="0"/>
    <s v=""/>
    <s v=""/>
    <s v=""/>
    <s v="IZ10"/>
    <s v="Z3"/>
    <s v=""/>
    <s v="07:40:00"/>
    <s v="06:00:00"/>
    <s v=""/>
    <s v=""/>
    <s v=""/>
    <s v=""/>
    <s v="06:00:00"/>
    <s v=""/>
    <s v=""/>
    <s v="AAIZ"/>
    <s v=""/>
    <s v=""/>
    <s v="CO"/>
    <s v=""/>
    <s v="PRODUCTIVOS"/>
    <s v="08:33:58"/>
    <s v=""/>
    <s v="000023523818"/>
    <s v="X"/>
    <s v=""/>
    <s v="IZ10"/>
    <s v=""/>
    <s v="000000"/>
    <s v="GNCH"/>
    <s v="10723465"/>
    <s v=""/>
    <s v=""/>
    <s v=""/>
    <s v="00:00:00"/>
    <s v=""/>
    <s v=""/>
    <s v="X"/>
    <s v=""/>
    <s v="08:31:55"/>
    <s v="Juan Nustadtel"/>
    <s v="QM001202634350"/>
    <s v=""/>
    <s v=""/>
    <s v=""/>
    <s v=""/>
    <s v=""/>
    <s v="EMPAQUE RIGIDO"/>
    <s v="ENVIGADO"/>
    <s v=""/>
    <s v=""/>
    <s v=""/>
    <s v="09:36:19"/>
    <s v="MNC550A"/>
    <s v=""/>
    <s v=""/>
    <s v=""/>
    <s v=""/>
    <s v="IZ10"/>
    <s v="Cra 48#48 Sur-75 (Juan Neustadtel)"/>
    <s v="08:31:55"/>
    <s v="5405380"/>
    <s v=""/>
    <s v="000"/>
    <s v="000"/>
    <s v="000"/>
    <s v=""/>
    <s v=""/>
    <s v=""/>
    <s v=""/>
    <s v=""/>
    <s v=""/>
    <s v=""/>
    <s v="H"/>
    <s v="IZ10"/>
    <s v="20183406"/>
    <d v="2024-05-27T00:00:00"/>
    <d v="2024-05-31T00:00:00"/>
    <d v="2024-05-31T00:00:00"/>
    <d v="2024-05-27T00:00:00"/>
    <d v="2024-05-27T00:00:00"/>
    <m/>
    <m/>
    <d v="2024-05-27T00:00:00"/>
    <m/>
    <d v="2024-05-27T00:00:00"/>
    <d v="2024-05-27T00:00:00"/>
    <n v="1.67"/>
  </r>
  <r>
    <s v="IZ10"/>
    <s v="ZA"/>
    <s v="1202636283"/>
    <s v="ANILLADOR"/>
    <x v="21"/>
    <x v="153"/>
    <s v="ANILLADOR PEGADO"/>
    <s v="ANILLADOR"/>
    <s v="FORMADORA"/>
    <s v="NL2"/>
    <s v="NO"/>
    <s v="GIRA"/>
    <m/>
    <m/>
    <m/>
    <m/>
    <x v="6"/>
    <s v="100"/>
    <s v="MECANINT"/>
    <s v="OK"/>
    <s v="MECE MERE ORAS"/>
    <s v="IZJIGOMEZ"/>
    <s v="IZJIGOMEZ"/>
    <s v="IZ10-LSA1-FOR"/>
    <s v="A"/>
    <s v=""/>
    <s v=""/>
    <s v="107184739"/>
    <s v=""/>
    <s v="IZLMORTIZ"/>
    <s v="21:19:45"/>
    <s v="505001603"/>
    <s v="0"/>
    <s v=""/>
    <s v=""/>
    <s v=""/>
    <s v="IZ10"/>
    <s v="Z3"/>
    <s v=""/>
    <s v="17:45:00"/>
    <s v="17:10:25"/>
    <s v=""/>
    <s v=""/>
    <s v=""/>
    <s v=""/>
    <s v="21:19:44"/>
    <s v=""/>
    <s v=""/>
    <s v="AAIZ"/>
    <s v=""/>
    <s v=""/>
    <s v="CO"/>
    <s v=""/>
    <s v="PRODUCTIVOS"/>
    <s v="17:50:12"/>
    <s v=""/>
    <s v="000023547796"/>
    <s v="X"/>
    <s v=""/>
    <s v="IZ10"/>
    <s v=""/>
    <s v="000000"/>
    <s v="GNCH"/>
    <s v="10713765"/>
    <s v=""/>
    <s v=""/>
    <s v=""/>
    <s v="00:00:00"/>
    <s v=""/>
    <s v=""/>
    <s v="X"/>
    <s v=""/>
    <s v="17:48:25"/>
    <s v=""/>
    <s v="QM001202636283"/>
    <s v=""/>
    <s v=""/>
    <s v=""/>
    <s v=""/>
    <s v=""/>
    <s v="FORMADO"/>
    <s v=""/>
    <s v=""/>
    <s v=""/>
    <s v=""/>
    <s v="21:19:45"/>
    <s v="MNC490A"/>
    <s v=""/>
    <s v=""/>
    <s v=""/>
    <s v=""/>
    <s v="IZ10"/>
    <s v=""/>
    <s v="17:48:25"/>
    <s v=""/>
    <s v=""/>
    <s v="000"/>
    <s v="000"/>
    <s v="000"/>
    <s v=""/>
    <s v=""/>
    <s v=""/>
    <s v=""/>
    <s v=""/>
    <s v=""/>
    <s v=""/>
    <s v="H"/>
    <s v="IZ10"/>
    <s v="FORM00002"/>
    <d v="2024-05-29T00:00:00"/>
    <d v="2024-05-30T00:00:00"/>
    <d v="2024-05-30T00:00:00"/>
    <d v="2024-05-29T00:00:00"/>
    <d v="2024-05-30T00:00:00"/>
    <m/>
    <m/>
    <d v="2024-05-29T00:00:00"/>
    <m/>
    <d v="2024-05-29T00:00:00"/>
    <d v="2024-05-29T00:00:00"/>
    <n v="0.57999999999999996"/>
  </r>
  <r>
    <s v="IZ10"/>
    <s v="ZA"/>
    <s v="1202630971"/>
    <s v="TENEDOR DE GANCHOS"/>
    <x v="1"/>
    <x v="113"/>
    <s v="TENEDOR DE GANCHOS FRACTURADO"/>
    <s v="TENEDOR"/>
    <s v="GANCHO"/>
    <s v="REVENTADO"/>
    <s v="EN"/>
    <s v="CLIPADORA"/>
    <m/>
    <m/>
    <m/>
    <m/>
    <x v="2"/>
    <s v="100"/>
    <s v="MECANINT"/>
    <s v="OK"/>
    <s v="MECE MERE ORAS"/>
    <s v="IZNARENAS"/>
    <s v="IZNARENAS"/>
    <s v="IZ10-LSC1-EMB"/>
    <s v="B"/>
    <s v=""/>
    <s v=""/>
    <s v="107156670"/>
    <s v=""/>
    <s v="IZEMCARVAJAL"/>
    <s v="10:03:08"/>
    <s v="505003051"/>
    <s v="0"/>
    <s v=""/>
    <s v=""/>
    <s v=""/>
    <s v="IZ10"/>
    <s v="Z3"/>
    <s v=""/>
    <s v="23:30:00"/>
    <s v="22:20:00"/>
    <s v=""/>
    <s v=""/>
    <s v=""/>
    <s v=""/>
    <s v="10:03:07"/>
    <s v=""/>
    <s v=""/>
    <s v="AAIZ"/>
    <s v=""/>
    <s v=""/>
    <s v="CO"/>
    <s v=""/>
    <s v="PRODUCTIVOS"/>
    <s v="22:37:55"/>
    <s v=""/>
    <s v="000023476767"/>
    <s v="X"/>
    <s v=""/>
    <s v="IZ10"/>
    <s v=""/>
    <s v="000000"/>
    <s v="GNCH"/>
    <s v="10724165"/>
    <s v=""/>
    <s v=""/>
    <s v=""/>
    <s v="00:00:00"/>
    <s v=""/>
    <s v=""/>
    <s v="X"/>
    <s v=""/>
    <s v="22:36:18"/>
    <s v="PROPASOL S.A.S"/>
    <s v="QM001202630971"/>
    <s v=""/>
    <s v=""/>
    <s v=""/>
    <s v=""/>
    <s v=""/>
    <s v="EMBUTIDO SALCHICHON"/>
    <s v=""/>
    <s v=""/>
    <s v=""/>
    <s v=""/>
    <s v="10:03:08"/>
    <s v="MNC540A"/>
    <s v=""/>
    <s v=""/>
    <s v=""/>
    <s v=""/>
    <s v="IZ10"/>
    <s v="Tv. 93 #53-32, Bogotá"/>
    <s v="22:36:18"/>
    <s v="(1)3004621"/>
    <s v=""/>
    <s v="000"/>
    <s v="000"/>
    <s v="000"/>
    <s v=""/>
    <s v=""/>
    <s v=""/>
    <s v=""/>
    <s v=""/>
    <s v=""/>
    <s v=""/>
    <s v="H"/>
    <s v="IZ10"/>
    <s v="20388176"/>
    <d v="2024-05-20T00:00:00"/>
    <d v="2024-06-05T00:00:00"/>
    <d v="2024-06-05T00:00:00"/>
    <d v="2024-05-20T00:00:00"/>
    <d v="2024-06-05T00:00:00"/>
    <m/>
    <m/>
    <d v="2024-05-20T00:00:00"/>
    <m/>
    <d v="2024-05-20T00:00:00"/>
    <d v="2024-05-20T00:00:00"/>
    <n v="1.17"/>
  </r>
  <r>
    <s v="IZ10"/>
    <s v="ZA"/>
    <s v="1202640649"/>
    <s v="BANDA DE SALIDA"/>
    <x v="13"/>
    <x v="154"/>
    <s v="BANDA DE SALIDA ATASCADA"/>
    <s v="BANDA"/>
    <s v="DE"/>
    <s v="SALIDA"/>
    <s v="NO"/>
    <s v="SE"/>
    <s v="MUEVE"/>
    <s v="FCA"/>
    <n v="120"/>
    <m/>
    <x v="2"/>
    <s v="100"/>
    <s v="ELECTINT"/>
    <s v="OK"/>
    <s v="MECE MERE ORAS"/>
    <s v="IZLGRESTREPO"/>
    <s v="IZLGRESTREPO"/>
    <s v="IZ10-LSC1-EMB"/>
    <s v="B"/>
    <s v=""/>
    <s v=""/>
    <s v="107204381"/>
    <s v=""/>
    <s v="IZLMORTIZ"/>
    <s v="21:50:23"/>
    <s v="505003051"/>
    <s v="0"/>
    <s v=""/>
    <s v=""/>
    <s v=""/>
    <s v="IZ10"/>
    <s v="Z3"/>
    <s v=""/>
    <s v="17:45:00"/>
    <s v="17:00:00"/>
    <s v=""/>
    <s v=""/>
    <s v=""/>
    <s v=""/>
    <s v="21:50:22"/>
    <s v=""/>
    <s v=""/>
    <s v="AAIZ"/>
    <s v=""/>
    <s v=""/>
    <s v="CO"/>
    <s v=""/>
    <s v="PRODUCTIVOS"/>
    <s v="18:59:43"/>
    <s v=""/>
    <s v="000023605611"/>
    <s v="X"/>
    <s v=""/>
    <s v="IZ10"/>
    <s v=""/>
    <s v="000000"/>
    <s v="GNCH"/>
    <s v="10724165"/>
    <s v=""/>
    <s v=""/>
    <s v=""/>
    <s v="00:00:00"/>
    <s v=""/>
    <s v=""/>
    <s v="X"/>
    <s v=""/>
    <s v="18:57:47"/>
    <s v="PROPASOL S.A.S"/>
    <s v="QM001202640649"/>
    <s v=""/>
    <s v=""/>
    <s v=""/>
    <s v=""/>
    <s v=""/>
    <s v="EMBUTIDO SALCHICHON"/>
    <s v=""/>
    <s v=""/>
    <s v=""/>
    <s v=""/>
    <s v="21:50:23"/>
    <s v="MNC540A"/>
    <s v=""/>
    <s v=""/>
    <s v=""/>
    <s v=""/>
    <s v="IZ10"/>
    <s v="Tv. 93 #53-32, Bogotá"/>
    <s v="18:57:47"/>
    <s v="(1)3004621"/>
    <s v=""/>
    <s v="000"/>
    <s v="000"/>
    <s v="000"/>
    <s v=""/>
    <s v=""/>
    <s v=""/>
    <s v=""/>
    <s v=""/>
    <s v=""/>
    <s v=""/>
    <s v="H"/>
    <s v="IZ10"/>
    <s v="20388176"/>
    <d v="2024-06-06T00:00:00"/>
    <d v="2024-06-06T00:00:00"/>
    <d v="2024-06-06T00:00:00"/>
    <d v="2024-06-06T00:00:00"/>
    <d v="2024-06-06T00:00:00"/>
    <m/>
    <m/>
    <d v="2024-06-06T00:00:00"/>
    <m/>
    <d v="2024-06-06T00:00:00"/>
    <d v="2024-06-06T00:00:00"/>
    <n v="0.75"/>
  </r>
  <r>
    <s v="IZ10"/>
    <s v="ZA"/>
    <s v="1202623484"/>
    <s v="MANGERA DE ALIMENTACIÓN"/>
    <x v="5"/>
    <x v="155"/>
    <s v="MANGERA DE ALIMENTACIÓN FRACTURADA"/>
    <s v="REVIENTE"/>
    <s v="DE"/>
    <s v="MANGUERA"/>
    <s v="DE"/>
    <s v="ALIMENTACIÓN"/>
    <m/>
    <m/>
    <m/>
    <m/>
    <x v="8"/>
    <s v="100"/>
    <s v="COORMTTO"/>
    <s v="OK"/>
    <s v="MECE MERE ORAS"/>
    <s v="IZTRESTREPO"/>
    <s v="IZTRESTREPO"/>
    <s v="IZ10-LSA1-FOR"/>
    <s v="A"/>
    <s v=""/>
    <s v=""/>
    <s v="107125503"/>
    <s v=""/>
    <s v="IZEMCARVAJAL"/>
    <s v="09:02:52"/>
    <s v="505001267"/>
    <s v="0"/>
    <s v=""/>
    <s v=""/>
    <s v=""/>
    <s v="IZ10"/>
    <s v="Z3"/>
    <s v=""/>
    <s v="07:00:00"/>
    <s v="05:10:00"/>
    <s v=""/>
    <s v=""/>
    <s v=""/>
    <s v=""/>
    <s v="09:02:51"/>
    <s v=""/>
    <s v=""/>
    <s v="AAIZ"/>
    <s v=""/>
    <s v=""/>
    <s v="CO"/>
    <s v=""/>
    <s v="PRODUCTIVOS"/>
    <s v="05:32:40"/>
    <s v=""/>
    <s v="000023348450"/>
    <s v="X"/>
    <s v=""/>
    <s v="IZ10"/>
    <s v=""/>
    <s v="000000"/>
    <s v="GNCH"/>
    <s v="10713765"/>
    <s v=""/>
    <s v=""/>
    <s v=""/>
    <s v="00:00:00"/>
    <s v=""/>
    <s v=""/>
    <s v="X"/>
    <s v=""/>
    <s v="05:31:26"/>
    <s v=""/>
    <s v="QM001202623484"/>
    <s v=""/>
    <s v=""/>
    <s v=""/>
    <s v=""/>
    <s v=""/>
    <s v="FORMADO"/>
    <s v=""/>
    <s v=""/>
    <s v=""/>
    <s v=""/>
    <s v="09:02:52"/>
    <s v="MNC490A"/>
    <s v=""/>
    <s v=""/>
    <s v=""/>
    <s v=""/>
    <s v="IZ10"/>
    <s v=""/>
    <s v="05:31:26"/>
    <s v=""/>
    <s v=""/>
    <s v="000"/>
    <s v="000"/>
    <s v="000"/>
    <s v=""/>
    <s v=""/>
    <s v=""/>
    <s v=""/>
    <s v=""/>
    <s v=""/>
    <s v=""/>
    <s v="H"/>
    <s v="IZ10"/>
    <s v="FORM00001"/>
    <d v="2024-05-07T00:00:00"/>
    <d v="2024-06-08T00:00:00"/>
    <d v="2024-06-08T00:00:00"/>
    <d v="2024-05-07T00:00:00"/>
    <d v="2024-06-08T00:00:00"/>
    <m/>
    <m/>
    <d v="2024-05-07T00:00:00"/>
    <m/>
    <d v="2024-05-07T00:00:00"/>
    <d v="2024-05-07T00:00:00"/>
    <n v="1.83"/>
  </r>
  <r>
    <s v="IZ10"/>
    <s v="ZA"/>
    <s v="1202642738"/>
    <s v="FUSIBLE"/>
    <x v="49"/>
    <x v="125"/>
    <s v="FUSIBLE QUEMADO"/>
    <s v="EQUIPO"/>
    <s v="SE"/>
    <s v="APAGA,"/>
    <s v="FUSIBLE"/>
    <s v="MALO"/>
    <m/>
    <m/>
    <m/>
    <m/>
    <x v="0"/>
    <s v="100"/>
    <s v="ELECTINT"/>
    <s v="OK"/>
    <s v="MECE MERE ORAS"/>
    <s v="IZLGRESTREPO"/>
    <s v="IZLGRESTREPO"/>
    <s v="IZ10-LSC1-EMB"/>
    <s v="B"/>
    <s v=""/>
    <s v=""/>
    <s v="107217544"/>
    <s v=""/>
    <s v="IZLMORTIZ"/>
    <s v="19:47:41"/>
    <s v=""/>
    <s v=""/>
    <s v=""/>
    <s v=""/>
    <s v=""/>
    <s v="IZ10"/>
    <s v="Z3"/>
    <s v=""/>
    <s v="14:10:00"/>
    <s v="14:00:00"/>
    <s v=""/>
    <s v=""/>
    <s v=""/>
    <s v=""/>
    <s v="21:34:56"/>
    <s v=""/>
    <s v=""/>
    <s v="AAIZ"/>
    <s v=""/>
    <s v=""/>
    <s v="CO"/>
    <s v=""/>
    <s v="PRODUCTIVOS"/>
    <s v="17:32:09"/>
    <s v=""/>
    <s v="000023626841"/>
    <s v="X"/>
    <s v=""/>
    <s v="IZ10"/>
    <s v=""/>
    <s v="000000"/>
    <s v="GNCH"/>
    <s v="10724165"/>
    <s v=""/>
    <s v=""/>
    <s v=""/>
    <s v="00:00:00"/>
    <s v=""/>
    <s v=""/>
    <s v="X"/>
    <s v=""/>
    <s v="17:27:38"/>
    <s v=""/>
    <s v="QM001202642738"/>
    <s v=""/>
    <s v=""/>
    <s v=""/>
    <s v=""/>
    <s v=""/>
    <s v="EMBUTIDO SALCHICHON"/>
    <s v=""/>
    <s v=""/>
    <s v=""/>
    <s v=""/>
    <s v="21:34:57"/>
    <s v="MNC540A"/>
    <s v=""/>
    <s v=""/>
    <s v=""/>
    <s v=""/>
    <s v="IZ10"/>
    <s v=""/>
    <s v="17:27:38"/>
    <s v=""/>
    <s v=""/>
    <s v="000"/>
    <s v="000"/>
    <s v="000"/>
    <s v=""/>
    <s v=""/>
    <s v=""/>
    <s v=""/>
    <s v=""/>
    <s v=""/>
    <s v=""/>
    <s v="H"/>
    <s v="IZ10"/>
    <s v="GRAP00017"/>
    <d v="2024-06-11T00:00:00"/>
    <d v="2024-06-12T00:00:00"/>
    <d v="2024-06-13T00:00:00"/>
    <d v="2024-06-11T00:00:00"/>
    <d v="2024-06-12T00:00:00"/>
    <m/>
    <m/>
    <d v="2024-06-11T00:00:00"/>
    <m/>
    <d v="2024-06-11T00:00:00"/>
    <d v="2024-06-11T00:00:00"/>
    <n v="0.17"/>
  </r>
  <r>
    <s v="IZ10"/>
    <s v="ZA"/>
    <s v="1202643938"/>
    <s v="EMPAQUE DE PRECALENTAMIENTO"/>
    <x v="1"/>
    <x v="156"/>
    <s v="EMPAQUE DE PRECALENTAMIENTO FRACTURADO"/>
    <s v="EMPAQUE"/>
    <s v="PRECALENTAMIENTO"/>
    <s v="INF"/>
    <s v="FRACTURADO"/>
    <m/>
    <m/>
    <m/>
    <m/>
    <m/>
    <x v="4"/>
    <s v="100"/>
    <s v="MECANINT"/>
    <s v="OK"/>
    <s v="MECE MERE ORAS"/>
    <s v="IZEMCARVAJAL"/>
    <s v="IZEMCARVAJAL"/>
    <s v="IZ10-LJA1-EMP-EMP2"/>
    <s v="B"/>
    <s v=""/>
    <s v=""/>
    <s v="107219982"/>
    <s v=""/>
    <s v="IZLMORTIZ"/>
    <s v="20:25:17"/>
    <s v="505002465"/>
    <s v="0"/>
    <s v=""/>
    <s v=""/>
    <s v=""/>
    <s v="IZ10"/>
    <s v="Z3"/>
    <s v=""/>
    <s v="13:00:00"/>
    <s v="12:00:00"/>
    <s v=""/>
    <s v=""/>
    <s v=""/>
    <s v=""/>
    <s v="12:00:00"/>
    <s v=""/>
    <s v=""/>
    <s v="AAIZ"/>
    <s v=""/>
    <s v=""/>
    <s v="CO"/>
    <s v=""/>
    <s v="PRODUCTIVOS"/>
    <s v="12:57:51"/>
    <s v=""/>
    <s v="000023641318"/>
    <s v="X"/>
    <s v=""/>
    <s v="IZ10"/>
    <s v=""/>
    <s v="000000"/>
    <s v="GNCH"/>
    <s v="10723465"/>
    <s v=""/>
    <s v=""/>
    <s v=""/>
    <s v="00:00:00"/>
    <s v=""/>
    <s v=""/>
    <s v="X"/>
    <s v=""/>
    <s v="12:57:02"/>
    <s v="Juan Nustadtel"/>
    <s v="QM001202643938"/>
    <s v=""/>
    <s v=""/>
    <s v=""/>
    <s v=""/>
    <s v=""/>
    <s v="EMPAQUE RIGIDO"/>
    <s v="ENVIGADO"/>
    <s v=""/>
    <s v=""/>
    <s v=""/>
    <s v="20:25:16"/>
    <s v="MNC550A"/>
    <s v=""/>
    <s v=""/>
    <s v=""/>
    <s v=""/>
    <s v="IZ10"/>
    <s v="Cra 48#48 Sur-75 (Juan Neustadtel)"/>
    <s v="12:57:02"/>
    <s v="5405380"/>
    <s v=""/>
    <s v="000"/>
    <s v="000"/>
    <s v="000"/>
    <s v=""/>
    <s v=""/>
    <s v=""/>
    <s v=""/>
    <s v=""/>
    <s v=""/>
    <s v=""/>
    <s v="H"/>
    <s v="IZ10"/>
    <s v="20183406"/>
    <d v="2024-06-13T00:00:00"/>
    <d v="2024-06-13T00:00:00"/>
    <d v="2024-06-13T00:00:00"/>
    <d v="2024-06-13T00:00:00"/>
    <d v="2024-06-13T00:00:00"/>
    <m/>
    <m/>
    <d v="2024-06-13T00:00:00"/>
    <m/>
    <d v="2024-06-13T00:00:00"/>
    <d v="2024-06-13T00:00:00"/>
    <n v="1"/>
  </r>
  <r>
    <s v="IZ10"/>
    <s v="ZA"/>
    <s v="1202644292"/>
    <s v="ESTACIÓN DE FORMADO"/>
    <x v="0"/>
    <x v="152"/>
    <s v="ESTACIÓN DE FORMADO DEFICIENTE"/>
    <s v="MAL"/>
    <s v="FORMADO"/>
    <m/>
    <m/>
    <m/>
    <m/>
    <m/>
    <m/>
    <m/>
    <x v="4"/>
    <s v="100"/>
    <s v="COORMTTO"/>
    <s v="RECH"/>
    <s v="MECE"/>
    <s v="IZJJCORREA"/>
    <s v="IZJJCORREA"/>
    <s v="IZ10-LJA1-EMP-EMP2"/>
    <s v="B"/>
    <s v=""/>
    <s v=""/>
    <s v=""/>
    <s v=""/>
    <s v="IZLMORTIZ"/>
    <s v="14:39:06"/>
    <s v="505002465"/>
    <s v="0"/>
    <s v=""/>
    <s v=""/>
    <s v=""/>
    <s v="IZ10"/>
    <s v="Z3"/>
    <s v=""/>
    <s v="00:00:00"/>
    <s v="12:10:00"/>
    <s v=""/>
    <s v=""/>
    <s v=""/>
    <s v=""/>
    <s v="12:10:00"/>
    <s v=""/>
    <s v=""/>
    <s v="AAIZ"/>
    <s v=""/>
    <s v=""/>
    <s v="CO"/>
    <s v=""/>
    <s v="PRODUCTIVOS"/>
    <s v="06:45:01"/>
    <s v=""/>
    <s v="000023647739"/>
    <s v="X"/>
    <s v=""/>
    <s v="IZ10"/>
    <s v=""/>
    <s v="000000"/>
    <s v="GNCH"/>
    <s v="10723465"/>
    <s v=""/>
    <s v=""/>
    <s v=""/>
    <s v="00:00:00"/>
    <s v=""/>
    <s v=""/>
    <s v="X"/>
    <s v=""/>
    <s v="06:41:16"/>
    <s v="Juan Nustadtel"/>
    <s v="QM001202644292"/>
    <s v=""/>
    <s v=""/>
    <s v=""/>
    <s v=""/>
    <s v=""/>
    <s v="EMPAQUE RIGIDO"/>
    <s v="ENVIGADO"/>
    <s v=""/>
    <s v=""/>
    <s v=""/>
    <s v="14:39:05"/>
    <s v="MNC550A"/>
    <s v=""/>
    <s v=""/>
    <s v=""/>
    <s v=""/>
    <s v="IZ10"/>
    <s v="Cra 48#48 Sur-75 (Juan Neustadtel)"/>
    <s v="06:41:16"/>
    <s v="5405380"/>
    <s v=""/>
    <s v="000"/>
    <s v="000"/>
    <s v="000"/>
    <s v=""/>
    <s v=""/>
    <s v=""/>
    <s v=""/>
    <s v=""/>
    <s v=""/>
    <s v=""/>
    <s v="H"/>
    <s v="IZ10"/>
    <s v="20183406"/>
    <d v="2024-06-14T00:00:00"/>
    <d v="2024-06-14T00:00:00"/>
    <d v="2024-06-14T00:00:00"/>
    <m/>
    <d v="2024-06-13T00:00:00"/>
    <m/>
    <m/>
    <d v="2024-06-14T00:00:00"/>
    <m/>
    <d v="2024-06-14T00:00:00"/>
    <d v="2024-06-13T00:00:00"/>
    <n v="0"/>
  </r>
  <r>
    <s v="IZ10"/>
    <s v="ZA"/>
    <s v="1202646878"/>
    <s v="CORREA DE SISTEMA DE TRANSMISIÓN"/>
    <x v="5"/>
    <x v="20"/>
    <s v="CORREA DE SISTEMA DE TRANSMISIÓN FRACTURADA"/>
    <s v="CORREA"/>
    <s v="TRANSMISIÓN"/>
    <s v="PPAL"/>
    <s v="FRACTURADA"/>
    <m/>
    <m/>
    <m/>
    <m/>
    <m/>
    <x v="2"/>
    <s v="100"/>
    <s v="MECANINT"/>
    <s v="OK"/>
    <s v="MECE MERE ORAS"/>
    <s v="IZLMORTIZ"/>
    <s v="IZLMORTIZ"/>
    <s v="IZ10-LSC1-EMB"/>
    <s v="B"/>
    <s v=""/>
    <s v=""/>
    <s v="107233182"/>
    <s v=""/>
    <s v="IZLMORTIZ"/>
    <s v="20:47:55"/>
    <s v="505003051"/>
    <s v="0"/>
    <s v=""/>
    <s v=""/>
    <s v=""/>
    <s v="IZ10"/>
    <s v="Z3"/>
    <s v=""/>
    <s v="19:00:00"/>
    <s v="20:20:00"/>
    <s v=""/>
    <s v=""/>
    <s v=""/>
    <s v=""/>
    <s v="20:11:15"/>
    <s v=""/>
    <s v=""/>
    <s v="AAIZ"/>
    <s v=""/>
    <s v=""/>
    <s v="CO"/>
    <s v=""/>
    <s v="PRODUCTIVOS"/>
    <s v="20:57:21"/>
    <s v=""/>
    <s v="000023674835"/>
    <s v="X"/>
    <s v=""/>
    <s v="IZ10"/>
    <s v=""/>
    <s v="000000"/>
    <s v="GNCH"/>
    <s v="10724165"/>
    <s v=""/>
    <s v=""/>
    <s v=""/>
    <s v="00:00:00"/>
    <s v=""/>
    <s v=""/>
    <s v="X"/>
    <s v=""/>
    <s v="20:56:02"/>
    <s v="PROPASOL S.A.S"/>
    <s v="QM001202646878"/>
    <s v=""/>
    <s v=""/>
    <s v=""/>
    <s v=""/>
    <s v=""/>
    <s v="EMBUTIDO SALCHICHON"/>
    <s v=""/>
    <s v=""/>
    <s v=""/>
    <s v=""/>
    <s v="20:11:16"/>
    <s v="MNC540A"/>
    <s v=""/>
    <s v=""/>
    <s v=""/>
    <s v=""/>
    <s v="IZ10"/>
    <s v="Tv. 93 #53-32, Bogotá"/>
    <s v="20:56:02"/>
    <s v="(1)3004621"/>
    <s v=""/>
    <s v="000"/>
    <s v="000"/>
    <s v="000"/>
    <s v=""/>
    <s v=""/>
    <s v=""/>
    <s v=""/>
    <s v=""/>
    <s v=""/>
    <s v=""/>
    <s v="H"/>
    <s v="IZ10"/>
    <s v="20388176"/>
    <d v="2024-06-18T00:00:00"/>
    <d v="2024-06-19T00:00:00"/>
    <d v="2024-06-19T00:00:00"/>
    <d v="2024-06-19T00:00:00"/>
    <d v="2024-06-19T00:00:00"/>
    <m/>
    <m/>
    <d v="2024-06-18T00:00:00"/>
    <m/>
    <d v="2024-06-18T00:00:00"/>
    <d v="2024-06-18T00:00:00"/>
    <n v="22.67"/>
  </r>
  <r>
    <s v="IZ10"/>
    <s v="ZA"/>
    <s v="1202648889"/>
    <s v="ACOPLE FUSIBLE"/>
    <x v="1"/>
    <x v="157"/>
    <s v="ACOPLE FUSIBLE FRACTURADO"/>
    <s v="ACOPLE"/>
    <s v="FUSIBLE"/>
    <s v="ANILLO"/>
    <s v="REVENTADO"/>
    <m/>
    <m/>
    <m/>
    <m/>
    <m/>
    <x v="8"/>
    <s v="100"/>
    <s v="COORMTTO"/>
    <s v="OK"/>
    <s v="MECE MERE ORAS"/>
    <s v="IZNARENAS"/>
    <s v="IZNARENAS"/>
    <s v="IZ10-LSA1-FOR"/>
    <s v="A"/>
    <s v=""/>
    <s v=""/>
    <s v="107241124"/>
    <s v=""/>
    <s v="IZEMCARVAJAL"/>
    <s v="07:00:36"/>
    <s v="505001267"/>
    <s v="0"/>
    <s v=""/>
    <s v=""/>
    <s v=""/>
    <s v="IZ10"/>
    <s v="Z3"/>
    <s v=""/>
    <s v="07:05:00"/>
    <s v="05:43:26"/>
    <s v=""/>
    <s v=""/>
    <s v=""/>
    <s v=""/>
    <s v="05:43:26"/>
    <s v=""/>
    <s v=""/>
    <s v="AAIZ"/>
    <s v=""/>
    <s v=""/>
    <s v="CO"/>
    <s v=""/>
    <s v="PRODUCTIVOS"/>
    <s v="05:45:26"/>
    <s v=""/>
    <s v="000023696651"/>
    <s v="X"/>
    <s v=""/>
    <s v="IZ10"/>
    <s v=""/>
    <s v="000000"/>
    <s v="GNCH"/>
    <s v="10713765"/>
    <s v=""/>
    <s v=""/>
    <s v=""/>
    <s v="00:00:00"/>
    <s v=""/>
    <s v=""/>
    <s v="X"/>
    <s v=""/>
    <s v="05:43:26"/>
    <s v=""/>
    <s v="QM001202648889"/>
    <s v=""/>
    <s v=""/>
    <s v=""/>
    <s v=""/>
    <s v=""/>
    <s v="FORMADO"/>
    <s v=""/>
    <s v=""/>
    <s v=""/>
    <s v=""/>
    <s v="10:27:19"/>
    <s v="MNC490A"/>
    <s v=""/>
    <s v=""/>
    <s v=""/>
    <s v=""/>
    <s v="IZ10"/>
    <s v=""/>
    <s v="05:43:26"/>
    <s v=""/>
    <s v=""/>
    <s v="000"/>
    <s v="000"/>
    <s v="000"/>
    <s v=""/>
    <s v=""/>
    <s v=""/>
    <s v=""/>
    <s v=""/>
    <s v=""/>
    <s v=""/>
    <s v="H"/>
    <s v="IZ10"/>
    <s v="FORM00001"/>
    <d v="2024-06-22T00:00:00"/>
    <d v="2024-06-22T00:00:00"/>
    <d v="2024-06-24T00:00:00"/>
    <d v="2024-06-22T00:00:00"/>
    <d v="2024-06-22T00:00:00"/>
    <m/>
    <m/>
    <d v="2024-06-22T00:00:00"/>
    <m/>
    <d v="2024-06-22T00:00:00"/>
    <d v="2024-06-22T00:00:00"/>
    <n v="1.36"/>
  </r>
  <r>
    <s v="IZ10"/>
    <s v="ZA"/>
    <s v="1202633063"/>
    <s v="CUERNO ANILLADOR"/>
    <x v="26"/>
    <x v="158"/>
    <s v="CUERNO ANILLADOR DESCALIBRADO"/>
    <s v="SE"/>
    <s v="DESCALIBRÓ"/>
    <s v="EL"/>
    <s v="CUERNO"/>
    <s v="ANILLADOR"/>
    <s v="NL2"/>
    <m/>
    <m/>
    <m/>
    <x v="6"/>
    <s v="100"/>
    <s v="COORMTTO"/>
    <s v="OK"/>
    <s v="MECE MERE ORAS"/>
    <s v="IZTRESTREPO"/>
    <s v="IZTRESTREPO"/>
    <s v="IZ10-LSA1-FOR"/>
    <s v="A"/>
    <s v=""/>
    <s v=""/>
    <s v="107177171"/>
    <s v=""/>
    <s v="IZCAPIEDRAHI"/>
    <s v="05:50:23"/>
    <s v="505001603"/>
    <s v="0"/>
    <s v=""/>
    <s v=""/>
    <s v=""/>
    <s v="IZ10"/>
    <s v="Z3"/>
    <s v=""/>
    <s v="04:30:00"/>
    <s v="03:00:00"/>
    <s v=""/>
    <s v=""/>
    <s v=""/>
    <s v=""/>
    <s v="05:50:22"/>
    <s v=""/>
    <s v=""/>
    <s v="AAIZ"/>
    <s v=""/>
    <s v=""/>
    <s v="CO"/>
    <s v=""/>
    <s v="PRODUCTIVOS"/>
    <s v="04:21:51"/>
    <s v=""/>
    <s v="000023505518"/>
    <s v="X"/>
    <s v=""/>
    <s v="IZ10"/>
    <s v=""/>
    <s v="000000"/>
    <s v="GNCH"/>
    <s v="10713765"/>
    <s v=""/>
    <s v=""/>
    <s v=""/>
    <s v="00:00:00"/>
    <s v=""/>
    <s v=""/>
    <s v="X"/>
    <s v=""/>
    <s v="04:19:49"/>
    <s v=""/>
    <s v="QM001202633063"/>
    <s v=""/>
    <s v=""/>
    <s v=""/>
    <s v=""/>
    <s v=""/>
    <s v="FORMADO"/>
    <s v=""/>
    <s v=""/>
    <s v=""/>
    <s v=""/>
    <s v="05:50:23"/>
    <s v="MNC490A"/>
    <s v=""/>
    <s v=""/>
    <s v=""/>
    <s v=""/>
    <s v="IZ10"/>
    <s v=""/>
    <s v="04:19:49"/>
    <s v=""/>
    <s v=""/>
    <s v="000"/>
    <s v="000"/>
    <s v="000"/>
    <s v=""/>
    <s v=""/>
    <s v=""/>
    <s v=""/>
    <s v=""/>
    <s v=""/>
    <s v=""/>
    <s v="H"/>
    <s v="IZ10"/>
    <s v="FORM00002"/>
    <d v="2024-05-24T00:00:00"/>
    <d v="2024-06-27T00:00:00"/>
    <d v="2024-06-27T00:00:00"/>
    <d v="2024-05-24T00:00:00"/>
    <d v="2024-06-27T00:00:00"/>
    <m/>
    <m/>
    <d v="2024-05-24T00:00:00"/>
    <m/>
    <d v="2024-05-24T00:00:00"/>
    <d v="2024-05-24T00:00:00"/>
    <n v="1.5"/>
  </r>
  <r>
    <s v="IZ10"/>
    <s v="ZA"/>
    <s v="1202646066"/>
    <s v="ESTACIÓN DE GRAPADO"/>
    <x v="19"/>
    <x v="159"/>
    <s v="ESTACIÓN DE GRAPADO DESINCRONIZADO"/>
    <s v="PERDIDA"/>
    <s v="DE"/>
    <s v="TIEMPOS"/>
    <s v="EN"/>
    <s v="GRAPADORA"/>
    <m/>
    <m/>
    <m/>
    <m/>
    <x v="2"/>
    <s v="100"/>
    <s v="MECANINT"/>
    <s v="OK"/>
    <s v="MECE ORAS"/>
    <s v="IZNARENAS"/>
    <s v="IZNARENAS"/>
    <s v="IZ10-LSC1-EMB"/>
    <s v="B"/>
    <s v=""/>
    <s v=""/>
    <s v="107231584"/>
    <s v=""/>
    <s v="IZCAPIEDRAHI"/>
    <s v="04:46:41"/>
    <s v="505003051"/>
    <s v="0"/>
    <s v=""/>
    <s v=""/>
    <s v=""/>
    <s v="IZ10"/>
    <s v="Z3"/>
    <s v=""/>
    <s v="00:26:00"/>
    <s v="23:20:00"/>
    <s v=""/>
    <s v=""/>
    <s v=""/>
    <s v=""/>
    <s v="04:46:40"/>
    <s v=""/>
    <s v=""/>
    <s v="AAIZ"/>
    <s v=""/>
    <s v=""/>
    <s v="CO"/>
    <s v=""/>
    <s v="PRODUCTIVOS"/>
    <s v="02:21:01"/>
    <s v=""/>
    <s v="000023667808"/>
    <s v="X"/>
    <s v=""/>
    <s v="IZ10"/>
    <s v=""/>
    <s v="000000"/>
    <s v="GNCH"/>
    <s v="10724165"/>
    <s v=""/>
    <s v=""/>
    <s v=""/>
    <s v="00:00:00"/>
    <s v=""/>
    <s v=""/>
    <s v="X"/>
    <s v=""/>
    <s v="02:19:47"/>
    <s v="PROPASOL S.A.S"/>
    <s v="QM001202646066"/>
    <s v=""/>
    <s v=""/>
    <s v=""/>
    <s v=""/>
    <s v=""/>
    <s v="EMBUTIDO SALCHICHON"/>
    <s v=""/>
    <s v=""/>
    <s v=""/>
    <s v=""/>
    <s v="04:46:41"/>
    <s v="MNC540A"/>
    <s v=""/>
    <s v=""/>
    <s v=""/>
    <s v=""/>
    <s v="IZ10"/>
    <s v="Tv. 93 #53-32, Bogotá"/>
    <s v="02:19:47"/>
    <s v="(1)3004621"/>
    <s v=""/>
    <s v="000"/>
    <s v="000"/>
    <s v="000"/>
    <s v=""/>
    <s v=""/>
    <s v=""/>
    <s v=""/>
    <s v=""/>
    <s v=""/>
    <s v=""/>
    <s v="H"/>
    <s v="IZ10"/>
    <s v="20388176"/>
    <d v="2024-06-18T00:00:00"/>
    <d v="2024-06-28T00:00:00"/>
    <d v="2024-06-28T00:00:00"/>
    <d v="2024-06-18T00:00:00"/>
    <d v="2024-06-28T00:00:00"/>
    <m/>
    <m/>
    <d v="2024-06-18T00:00:00"/>
    <m/>
    <d v="2024-06-18T00:00:00"/>
    <d v="2024-06-17T00:00:00"/>
    <n v="1.1000000000000001"/>
  </r>
  <r>
    <s v="IZ10"/>
    <s v="ZA"/>
    <s v="1202653824"/>
    <s v="CAJA RETORCEDORA"/>
    <x v="3"/>
    <x v="160"/>
    <s v="CAJA RETORCEDORA FRENADA"/>
    <s v="CAJA"/>
    <s v="RETORCEDORA"/>
    <s v="FRENADA"/>
    <s v="NL"/>
    <n v="2"/>
    <m/>
    <m/>
    <m/>
    <m/>
    <x v="6"/>
    <s v="100"/>
    <s v="MECANINT"/>
    <s v="OK"/>
    <s v="MECE MERE ORAS"/>
    <s v="IZJFSOTO"/>
    <s v="IZJFSOTO"/>
    <s v="IZ10-LSA1-FOR"/>
    <s v="A"/>
    <s v=""/>
    <s v=""/>
    <s v="107261226"/>
    <s v=""/>
    <s v="IZLMORTIZ"/>
    <s v="10:45:48"/>
    <s v="505001603"/>
    <s v="0"/>
    <s v=""/>
    <s v=""/>
    <s v=""/>
    <s v="IZ10"/>
    <s v="Z3"/>
    <s v=""/>
    <s v="10:42:00"/>
    <s v="10:25:07"/>
    <s v=""/>
    <s v=""/>
    <s v=""/>
    <s v=""/>
    <s v="10:45:47"/>
    <s v=""/>
    <s v=""/>
    <s v="AAIZ"/>
    <s v=""/>
    <s v=""/>
    <s v="CO"/>
    <s v=""/>
    <s v="PRODUCTIVOS"/>
    <s v="10:35:59"/>
    <s v=""/>
    <s v="000023763208"/>
    <s v="X"/>
    <s v=""/>
    <s v="IZ10"/>
    <s v=""/>
    <s v="000000"/>
    <s v="GNCH"/>
    <s v="10713765"/>
    <s v=""/>
    <s v=""/>
    <s v=""/>
    <s v="00:00:00"/>
    <s v=""/>
    <s v=""/>
    <s v="X"/>
    <s v=""/>
    <s v="10:34:07"/>
    <s v=""/>
    <s v="QM001202653824"/>
    <s v=""/>
    <s v=""/>
    <s v=""/>
    <s v=""/>
    <s v=""/>
    <s v="FORMADO"/>
    <s v=""/>
    <s v=""/>
    <s v=""/>
    <s v=""/>
    <s v="10:45:48"/>
    <s v="MNC490A"/>
    <s v=""/>
    <s v=""/>
    <s v=""/>
    <s v=""/>
    <s v="IZ10"/>
    <s v=""/>
    <s v="10:34:07"/>
    <s v=""/>
    <s v=""/>
    <s v="000"/>
    <s v="000"/>
    <s v="000"/>
    <s v=""/>
    <s v=""/>
    <s v=""/>
    <s v=""/>
    <s v=""/>
    <s v=""/>
    <s v=""/>
    <s v="H"/>
    <s v="IZ10"/>
    <s v="FORM00002"/>
    <d v="2024-07-02T00:00:00"/>
    <d v="2024-07-03T00:00:00"/>
    <d v="2024-07-03T00:00:00"/>
    <d v="2024-07-02T00:00:00"/>
    <d v="2024-07-03T00:00:00"/>
    <m/>
    <m/>
    <d v="2024-07-02T00:00:00"/>
    <m/>
    <d v="2024-07-02T00:00:00"/>
    <d v="2024-07-02T00:00:00"/>
    <n v="0.28000000000000003"/>
  </r>
  <r>
    <s v="IZ10"/>
    <s v="ZA"/>
    <s v="1202657219"/>
    <s v="RACOR"/>
    <x v="1"/>
    <x v="139"/>
    <s v="RACOR FRACTURADO"/>
    <s v="RACOR"/>
    <s v="CUCHILLA"/>
    <s v="REVENTADO"/>
    <m/>
    <m/>
    <m/>
    <m/>
    <m/>
    <m/>
    <x v="2"/>
    <s v="100"/>
    <s v="INSTRINT"/>
    <s v="OK"/>
    <s v="MECE MERE ORAS"/>
    <s v="IZPAZAPATA"/>
    <s v="IZPAZAPATA"/>
    <s v="IZ10-LSC1-EMB"/>
    <s v="B"/>
    <s v=""/>
    <s v=""/>
    <s v="107272865"/>
    <s v=""/>
    <s v="IZCAPIEDRAHI"/>
    <s v="17:08:20"/>
    <s v="505003051"/>
    <s v="0"/>
    <s v=""/>
    <s v=""/>
    <s v=""/>
    <s v="IZ10"/>
    <s v="Z3"/>
    <s v=""/>
    <s v="17:15:00"/>
    <s v="17:00:00"/>
    <s v=""/>
    <s v=""/>
    <s v=""/>
    <s v=""/>
    <s v="17:08:19"/>
    <s v=""/>
    <s v=""/>
    <s v="AAIZ"/>
    <s v=""/>
    <s v=""/>
    <s v="CO"/>
    <s v=""/>
    <s v="PRODUCTIVOS"/>
    <s v="17:18:07"/>
    <s v=""/>
    <s v="000023800373"/>
    <s v="X"/>
    <s v=""/>
    <s v="IZ10"/>
    <s v=""/>
    <s v="000000"/>
    <s v="GNCH"/>
    <s v="10724165"/>
    <s v=""/>
    <s v=""/>
    <s v=""/>
    <s v="00:00:00"/>
    <s v=""/>
    <s v=""/>
    <s v="X"/>
    <s v=""/>
    <s v="17:17:08"/>
    <s v="PROPASOL S.A.S"/>
    <s v="QM001202657219"/>
    <s v=""/>
    <s v=""/>
    <s v=""/>
    <s v=""/>
    <s v=""/>
    <s v="EMBUTIDO SALCHICHON"/>
    <s v=""/>
    <s v=""/>
    <s v=""/>
    <s v=""/>
    <s v="17:08:20"/>
    <s v="MNC540A"/>
    <s v=""/>
    <s v=""/>
    <s v=""/>
    <s v=""/>
    <s v="IZ10"/>
    <s v="Tv. 93 #53-32, Bogotá"/>
    <s v="17:17:08"/>
    <s v="(1)3004621"/>
    <s v=""/>
    <s v="000"/>
    <s v="000"/>
    <s v="000"/>
    <s v=""/>
    <s v=""/>
    <s v=""/>
    <s v=""/>
    <s v=""/>
    <s v=""/>
    <s v=""/>
    <s v="H"/>
    <s v="IZ10"/>
    <s v="20388176"/>
    <d v="2024-07-08T00:00:00"/>
    <d v="2024-07-09T00:00:00"/>
    <d v="2024-07-09T00:00:00"/>
    <d v="2024-07-08T00:00:00"/>
    <d v="2024-07-09T00:00:00"/>
    <m/>
    <m/>
    <d v="2024-07-08T00:00:00"/>
    <m/>
    <d v="2024-07-08T00:00:00"/>
    <d v="2024-07-08T00:00:00"/>
    <n v="0.25"/>
  </r>
  <r>
    <s v="IZ10"/>
    <s v="ZA"/>
    <s v="1202657223"/>
    <s v="TORNILLO DE CABEZAL DE EMBUTIDO"/>
    <x v="12"/>
    <x v="16"/>
    <s v="TORNILLO DE CABEZAL DE EMBUTIDO TORCIDO"/>
    <s v="TORNILLO"/>
    <s v="DE"/>
    <s v="CABEZAL"/>
    <s v="TORCIDO"/>
    <m/>
    <m/>
    <m/>
    <m/>
    <m/>
    <x v="9"/>
    <s v="100"/>
    <s v="COORMTTO"/>
    <s v="OK"/>
    <s v="MECE MERE ORAS"/>
    <s v="IZHAGIRALDO"/>
    <s v="IZHAGIRALDO"/>
    <s v="IZ10-LSA1-FOR"/>
    <s v="B"/>
    <s v=""/>
    <s v=""/>
    <s v="107272869"/>
    <s v=""/>
    <s v="IZLMORTIZ"/>
    <s v="11:33:03"/>
    <s v="505003097"/>
    <s v="0"/>
    <s v=""/>
    <s v=""/>
    <s v=""/>
    <s v="IZ10"/>
    <s v="Z3"/>
    <s v=""/>
    <s v="15:40:00"/>
    <s v="14:55:00"/>
    <s v=""/>
    <s v=""/>
    <s v=""/>
    <s v=""/>
    <s v="17:51:36"/>
    <s v=""/>
    <s v=""/>
    <s v="AAIZ"/>
    <s v=""/>
    <s v=""/>
    <s v="CO"/>
    <s v=""/>
    <s v="PRODUCTIVOS"/>
    <s v="17:33:37"/>
    <s v=""/>
    <s v="000023800416"/>
    <s v="X"/>
    <s v=""/>
    <s v="IZ10"/>
    <s v=""/>
    <s v="000000"/>
    <s v="GNCH"/>
    <s v="10713765"/>
    <s v=""/>
    <s v=""/>
    <s v=""/>
    <s v="00:00:00"/>
    <s v=""/>
    <s v=""/>
    <s v="X"/>
    <s v=""/>
    <s v="17:28:18"/>
    <s v="Juan Neustadtel"/>
    <s v="QM001202657223"/>
    <s v=""/>
    <s v=""/>
    <s v=""/>
    <s v=""/>
    <s v=""/>
    <s v="FORMADO"/>
    <s v=""/>
    <s v=""/>
    <s v=""/>
    <s v=""/>
    <s v="17:51:37"/>
    <s v="MNC490A"/>
    <s v=""/>
    <s v=""/>
    <s v=""/>
    <s v=""/>
    <s v="IZ10"/>
    <s v="Cra 48#48 Sur--75, Envigado"/>
    <s v="17:28:18"/>
    <s v="5405380 108"/>
    <s v=""/>
    <s v="000"/>
    <s v="000"/>
    <s v="000"/>
    <s v=""/>
    <s v=""/>
    <s v=""/>
    <s v=""/>
    <s v=""/>
    <s v=""/>
    <s v=""/>
    <s v="H"/>
    <s v="IZ10"/>
    <s v="20425542"/>
    <d v="2024-07-08T00:00:00"/>
    <d v="2024-07-09T00:00:00"/>
    <d v="2024-07-10T00:00:00"/>
    <d v="2024-07-08T00:00:00"/>
    <d v="2024-07-09T00:00:00"/>
    <m/>
    <m/>
    <d v="2024-07-08T00:00:00"/>
    <m/>
    <d v="2024-07-08T00:00:00"/>
    <d v="2024-07-08T00:00:00"/>
    <n v="0.75"/>
  </r>
  <r>
    <s v="IZ10"/>
    <s v="ZA"/>
    <s v="1202657853"/>
    <s v="ACOPLE FUSIBLE"/>
    <x v="1"/>
    <x v="157"/>
    <s v="ACOPLE FUSIBLE FRACTURADO"/>
    <s v="REVIENTE"/>
    <s v="ACOPLE"/>
    <s v="FUSIBLE"/>
    <m/>
    <m/>
    <m/>
    <m/>
    <m/>
    <m/>
    <x v="8"/>
    <s v="100"/>
    <s v="MECANINT"/>
    <s v="OK"/>
    <s v="MECE MERE ORAS"/>
    <s v="IZJFSOTO"/>
    <s v="IZJFSOTO"/>
    <s v="IZ10-LSA1-FOR"/>
    <s v="A"/>
    <s v=""/>
    <s v=""/>
    <s v="107274910"/>
    <s v=""/>
    <s v="IZLMORTIZ"/>
    <s v="09:15:04"/>
    <s v="505001267"/>
    <s v="0"/>
    <s v=""/>
    <s v=""/>
    <s v=""/>
    <s v="IZ10"/>
    <s v="Z3"/>
    <s v=""/>
    <s v="14:30:00"/>
    <s v="13:35:00"/>
    <s v=""/>
    <s v=""/>
    <s v=""/>
    <s v=""/>
    <s v="13:35:00"/>
    <s v=""/>
    <s v=""/>
    <s v="AAIZ"/>
    <s v=""/>
    <s v=""/>
    <s v="CO"/>
    <s v=""/>
    <s v="PRODUCTIVOS"/>
    <s v="13:45:05"/>
    <s v=""/>
    <s v="000023868729"/>
    <s v="X"/>
    <s v=""/>
    <s v="IZ10"/>
    <s v=""/>
    <s v="000000"/>
    <s v="GNCH"/>
    <s v="10713765"/>
    <s v=""/>
    <s v=""/>
    <s v=""/>
    <s v="00:00:00"/>
    <s v=""/>
    <s v=""/>
    <s v="X"/>
    <s v=""/>
    <s v="13:42:24"/>
    <s v=""/>
    <s v="QM001202657853"/>
    <s v=""/>
    <s v=""/>
    <s v=""/>
    <s v=""/>
    <s v=""/>
    <s v="FORMADO"/>
    <s v=""/>
    <s v=""/>
    <s v=""/>
    <s v=""/>
    <s v="09:15:03"/>
    <s v="MNC490A"/>
    <s v=""/>
    <s v=""/>
    <s v=""/>
    <s v=""/>
    <s v="IZ10"/>
    <s v=""/>
    <s v="13:42:24"/>
    <s v=""/>
    <s v=""/>
    <s v="000"/>
    <s v="000"/>
    <s v="000"/>
    <s v=""/>
    <s v=""/>
    <s v=""/>
    <s v=""/>
    <s v=""/>
    <s v=""/>
    <s v=""/>
    <s v="H"/>
    <s v="IZ10"/>
    <s v="FORM00001"/>
    <d v="2024-07-09T00:00:00"/>
    <d v="2024-07-12T00:00:00"/>
    <d v="2024-07-12T00:00:00"/>
    <d v="2024-07-09T00:00:00"/>
    <d v="2024-07-09T00:00:00"/>
    <m/>
    <m/>
    <d v="2024-07-09T00:00:00"/>
    <m/>
    <d v="2024-07-09T00:00:00"/>
    <d v="2024-07-09T00:00:00"/>
    <n v="0.92"/>
  </r>
  <r>
    <s v="IZ10"/>
    <s v="ZA"/>
    <s v="1202660739"/>
    <s v="SEGURO DE MORDAZA"/>
    <x v="1"/>
    <x v="161"/>
    <s v="SEGURO DE MORDAZA FRACTURADO"/>
    <s v="FRACTURA"/>
    <s v="DEL"/>
    <s v="SEGURO"/>
    <s v="DE"/>
    <s v="LA"/>
    <s v="MORDAZA"/>
    <s v="RYR"/>
    <m/>
    <m/>
    <x v="4"/>
    <s v="100"/>
    <s v="MECANINT"/>
    <s v="OK"/>
    <s v="MECE MERE ORAS"/>
    <s v="IZJFSOTO"/>
    <s v="IZJFSOTO"/>
    <s v="IZ10-LJA1-EMP-EMP2"/>
    <s v="B"/>
    <s v=""/>
    <s v=""/>
    <s v="107284088"/>
    <s v=""/>
    <s v="IZLMORTIZ"/>
    <s v="11:34:53"/>
    <s v="505002465"/>
    <s v="0"/>
    <s v=""/>
    <s v=""/>
    <s v=""/>
    <s v="IZ10"/>
    <s v="Z3"/>
    <s v=""/>
    <s v="13:40:00"/>
    <s v="13:00:00"/>
    <s v=""/>
    <s v=""/>
    <s v=""/>
    <s v=""/>
    <s v="13:00:00"/>
    <s v=""/>
    <s v=""/>
    <s v="AAIZ"/>
    <s v=""/>
    <s v=""/>
    <s v="CO"/>
    <s v=""/>
    <s v="PRODUCTIVOS"/>
    <s v="13:35:33"/>
    <s v=""/>
    <s v="000023967279"/>
    <s v="X"/>
    <s v=""/>
    <s v="IZ10"/>
    <s v=""/>
    <s v="000000"/>
    <s v="GNCH"/>
    <s v="10723465"/>
    <s v=""/>
    <s v=""/>
    <s v=""/>
    <s v="00:00:00"/>
    <s v=""/>
    <s v=""/>
    <s v="X"/>
    <s v=""/>
    <s v="13:32:34"/>
    <s v="Juan Nustadtel"/>
    <s v="QM001202660739"/>
    <s v=""/>
    <s v=""/>
    <s v=""/>
    <s v=""/>
    <s v=""/>
    <s v="EMPAQUE RIGIDO"/>
    <s v="ENVIGADO"/>
    <s v=""/>
    <s v=""/>
    <s v=""/>
    <s v="11:34:52"/>
    <s v="MNC550A"/>
    <s v=""/>
    <s v=""/>
    <s v=""/>
    <s v=""/>
    <s v="IZ10"/>
    <s v="Cra 48#48 Sur-75 (Juan Neustadtel)"/>
    <s v="13:32:34"/>
    <s v="5405380"/>
    <s v=""/>
    <s v="000"/>
    <s v="000"/>
    <s v="000"/>
    <s v=""/>
    <s v=""/>
    <s v=""/>
    <s v=""/>
    <s v=""/>
    <s v=""/>
    <s v=""/>
    <s v="H"/>
    <s v="IZ10"/>
    <s v="20183406"/>
    <d v="2024-07-15T00:00:00"/>
    <d v="2024-07-16T00:00:00"/>
    <d v="2024-07-16T00:00:00"/>
    <d v="2024-07-15T00:00:00"/>
    <d v="2024-07-15T00:00:00"/>
    <m/>
    <m/>
    <d v="2024-07-15T00:00:00"/>
    <m/>
    <d v="2024-07-15T00:00:00"/>
    <d v="2024-07-15T00:00:00"/>
    <n v="0.67"/>
  </r>
  <r>
    <s v="IZ10"/>
    <s v="ZA"/>
    <s v="1202660665"/>
    <s v="TORNILLO DE CAJA REDUCTORA"/>
    <x v="1"/>
    <x v="162"/>
    <s v="TORNILLO DE CAJA REDUCTORA FRACTURADO"/>
    <s v="FRACTURA"/>
    <s v="DE"/>
    <s v="TORNILLOS"/>
    <s v="CAJA"/>
    <s v="REDUC."/>
    <m/>
    <m/>
    <m/>
    <m/>
    <x v="9"/>
    <s v="100"/>
    <s v="MECANINT"/>
    <s v="OK"/>
    <s v="MECE MERE ORAS"/>
    <s v="IZJIGOMEZ"/>
    <s v="IZJIGOMEZ"/>
    <s v="IZ10-LSA1-FOR"/>
    <s v="B"/>
    <s v=""/>
    <s v=""/>
    <s v="107283993"/>
    <s v=""/>
    <s v="IZCAPIEDRAHI"/>
    <s v="15:35:11"/>
    <s v="505003097"/>
    <s v="0"/>
    <s v=""/>
    <s v=""/>
    <s v=""/>
    <s v="IZ10"/>
    <s v="Z3"/>
    <s v=""/>
    <s v="12:45:00"/>
    <s v="11:35:20"/>
    <s v=""/>
    <s v=""/>
    <s v=""/>
    <s v=""/>
    <s v="11:35:20"/>
    <s v=""/>
    <s v=""/>
    <s v="AAIZ"/>
    <s v=""/>
    <s v=""/>
    <s v="CO"/>
    <s v=""/>
    <s v="PRODUCTIVOS"/>
    <s v="11:37:15"/>
    <s v=""/>
    <s v="000023966664"/>
    <s v="X"/>
    <s v=""/>
    <s v="IZ10"/>
    <s v=""/>
    <s v="000000"/>
    <s v="GNCH"/>
    <s v="10713765"/>
    <s v=""/>
    <s v=""/>
    <s v=""/>
    <s v="00:00:00"/>
    <s v=""/>
    <s v=""/>
    <s v="X"/>
    <s v=""/>
    <s v="11:35:20"/>
    <s v="Juan Neustadtel"/>
    <s v="QM001202660665"/>
    <s v=""/>
    <s v=""/>
    <s v=""/>
    <s v=""/>
    <s v=""/>
    <s v="FORMADO"/>
    <s v=""/>
    <s v=""/>
    <s v=""/>
    <s v=""/>
    <s v="15:35:09"/>
    <s v="MNC490A"/>
    <s v=""/>
    <s v=""/>
    <s v=""/>
    <s v=""/>
    <s v="IZ10"/>
    <s v="Cra 48#48 Sur--75, Envigado"/>
    <s v="11:35:20"/>
    <s v="5405380 108"/>
    <s v=""/>
    <s v="000"/>
    <s v="000"/>
    <s v="000"/>
    <s v=""/>
    <s v=""/>
    <s v=""/>
    <s v=""/>
    <s v=""/>
    <s v=""/>
    <s v=""/>
    <s v="H"/>
    <s v="IZ10"/>
    <s v="20425542"/>
    <d v="2024-07-15T00:00:00"/>
    <d v="2024-07-22T00:00:00"/>
    <d v="2024-07-22T00:00:00"/>
    <d v="2024-07-15T00:00:00"/>
    <d v="2024-07-15T00:00:00"/>
    <m/>
    <m/>
    <d v="2024-07-15T00:00:00"/>
    <m/>
    <d v="2024-07-15T00:00:00"/>
    <d v="2024-07-15T00:00:00"/>
    <n v="1.1599999999999999"/>
  </r>
  <r>
    <s v="IZ10"/>
    <s v="ZA"/>
    <s v="1202664557"/>
    <s v="SENSOR DE PLANCHA DE SELLADO"/>
    <x v="26"/>
    <x v="163"/>
    <s v="SENSOR DE PLANCHA DE SELLADO DESCALIBRADO"/>
    <s v="SENSOR"/>
    <s v="PLANCHA"/>
    <s v="FORMADO"/>
    <s v="SUPE"/>
    <s v="DESCALIBRADO"/>
    <m/>
    <m/>
    <m/>
    <m/>
    <x v="4"/>
    <s v="100"/>
    <s v="COORMTTO"/>
    <s v="OK"/>
    <s v="MECE MERE ORAS"/>
    <s v="IZNARENAS"/>
    <s v="IZNARENAS"/>
    <s v="IZ10-LJA1-EMP-EMP2"/>
    <s v="B"/>
    <s v=""/>
    <s v=""/>
    <s v="107300276"/>
    <s v=""/>
    <s v="IZEMCARVAJAL"/>
    <s v="05:04:11"/>
    <s v="505002465"/>
    <s v="0"/>
    <s v=""/>
    <s v=""/>
    <s v=""/>
    <s v="IZ10"/>
    <s v="Z3"/>
    <s v=""/>
    <s v="02:40:00"/>
    <s v="01:40:00"/>
    <s v=""/>
    <s v=""/>
    <s v=""/>
    <s v=""/>
    <s v="05:04:10"/>
    <s v=""/>
    <s v=""/>
    <s v="AAIZ"/>
    <s v=""/>
    <s v=""/>
    <s v="CO"/>
    <s v=""/>
    <s v="PRODUCTIVOS"/>
    <s v="03:51:06"/>
    <s v=""/>
    <s v="000024016517"/>
    <s v="X"/>
    <s v=""/>
    <s v="IZ10"/>
    <s v=""/>
    <s v="000000"/>
    <s v="GNCH"/>
    <s v="10723465"/>
    <s v=""/>
    <s v=""/>
    <s v=""/>
    <s v="00:00:00"/>
    <s v=""/>
    <s v=""/>
    <s v="X"/>
    <s v=""/>
    <s v="03:41:56"/>
    <s v="Juan Nustadtel"/>
    <s v="QM001202664557"/>
    <s v=""/>
    <s v=""/>
    <s v=""/>
    <s v=""/>
    <s v=""/>
    <s v="EMPAQUE RIGIDO"/>
    <s v="ENVIGADO"/>
    <s v=""/>
    <s v=""/>
    <s v=""/>
    <s v="05:04:11"/>
    <s v="MNC550A"/>
    <s v=""/>
    <s v=""/>
    <s v=""/>
    <s v=""/>
    <s v="IZ10"/>
    <s v="Cra 48#48 Sur-75 (Juan Neustadtel)"/>
    <s v="03:41:56"/>
    <s v="5405380"/>
    <s v=""/>
    <s v="000"/>
    <s v="000"/>
    <s v="000"/>
    <s v=""/>
    <s v=""/>
    <s v=""/>
    <s v=""/>
    <s v=""/>
    <s v=""/>
    <s v=""/>
    <s v="H"/>
    <s v="IZ10"/>
    <s v="20183406"/>
    <d v="2024-07-23T00:00:00"/>
    <d v="2024-07-23T00:00:00"/>
    <d v="2024-07-23T00:00:00"/>
    <d v="2024-07-23T00:00:00"/>
    <d v="2024-07-23T00:00:00"/>
    <m/>
    <m/>
    <d v="2024-07-23T00:00:00"/>
    <m/>
    <d v="2024-07-23T00:00:00"/>
    <d v="2024-07-23T00:00:00"/>
    <n v="1"/>
  </r>
  <r>
    <s v="IZ10"/>
    <s v="ZA"/>
    <s v="1202664584"/>
    <s v="PLANCHA DE SELLADO"/>
    <x v="11"/>
    <x v="13"/>
    <s v="PLANCHA DE SELLADO SIN VACÍO"/>
    <s v="DEFICIENCIA"/>
    <s v="DE"/>
    <s v="VACIO"/>
    <s v="NT"/>
    <n v="520"/>
    <m/>
    <m/>
    <m/>
    <m/>
    <x v="3"/>
    <s v="100"/>
    <s v="MECANINT"/>
    <s v="OK"/>
    <s v="MECE MERE ORAS"/>
    <s v="IZNARENAS"/>
    <s v="IZNARENAS"/>
    <s v="IZ10-LSA1-EMP"/>
    <s v="A"/>
    <s v=""/>
    <s v=""/>
    <s v="107302637"/>
    <s v=""/>
    <s v="IZEMCARVAJAL"/>
    <s v="02:39:42"/>
    <s v="505002491"/>
    <s v="0"/>
    <s v=""/>
    <s v=""/>
    <s v=""/>
    <s v="IZ10"/>
    <s v="Z3"/>
    <s v=""/>
    <s v="06:00:00"/>
    <s v="05:17:31"/>
    <s v=""/>
    <s v=""/>
    <s v=""/>
    <s v=""/>
    <s v="05:17:31"/>
    <s v=""/>
    <s v=""/>
    <s v="AAIZ"/>
    <s v=""/>
    <s v=""/>
    <s v="CO"/>
    <s v=""/>
    <s v="PRODUCTIVOS"/>
    <s v="05:18:51"/>
    <s v=""/>
    <s v="000024016572"/>
    <s v="X"/>
    <s v=""/>
    <s v="IZ10"/>
    <s v=""/>
    <s v="000000"/>
    <s v="GNCH"/>
    <s v="10720065"/>
    <s v=""/>
    <s v=""/>
    <s v=""/>
    <s v="00:00:00"/>
    <s v=""/>
    <s v=""/>
    <s v="X"/>
    <s v=""/>
    <s v="05:17:31"/>
    <s v=""/>
    <s v="QM001202664584"/>
    <s v=""/>
    <s v=""/>
    <s v=""/>
    <s v=""/>
    <s v=""/>
    <s v="EMPAQUE"/>
    <s v=""/>
    <s v=""/>
    <s v=""/>
    <s v=""/>
    <s v="02:39:41"/>
    <s v="MNC525A"/>
    <s v=""/>
    <s v=""/>
    <s v=""/>
    <s v=""/>
    <s v="IZ10"/>
    <s v=""/>
    <s v="05:17:31"/>
    <s v=""/>
    <s v=""/>
    <s v="000"/>
    <s v="000"/>
    <s v="000"/>
    <s v=""/>
    <s v=""/>
    <s v=""/>
    <s v=""/>
    <s v=""/>
    <s v=""/>
    <s v=""/>
    <s v="H"/>
    <s v="IZ10"/>
    <s v="EMPA00039"/>
    <d v="2024-07-23T00:00:00"/>
    <d v="2024-07-25T00:00:00"/>
    <d v="2024-07-25T00:00:00"/>
    <d v="2024-07-23T00:00:00"/>
    <d v="2024-07-23T00:00:00"/>
    <m/>
    <m/>
    <d v="2024-07-23T00:00:00"/>
    <m/>
    <d v="2024-07-23T00:00:00"/>
    <d v="2024-07-23T00:00:00"/>
    <n v="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4D1E48-5C2E-4C65-A07B-F1A159B07EA4}" name="TablaDinámica6" cacheId="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:H169" firstHeaderRow="0" firstDataRow="1" firstDataCol="3" rowPageCount="2" colPageCount="1"/>
  <pivotFields count="21">
    <pivotField showAll="0"/>
    <pivotField showAll="0"/>
    <pivotField axis="axisRow" outline="0" showAll="0" defaultSubtotal="0">
      <items count="10">
        <item x="2"/>
        <item x="3"/>
        <item x="1"/>
        <item x="5"/>
        <item x="6"/>
        <item x="7"/>
        <item x="8"/>
        <item x="9"/>
        <item x="0"/>
        <item x="4"/>
      </items>
    </pivotField>
    <pivotField showAll="0"/>
    <pivotField axis="axisRow" dataField="1" outline="0" showAll="0" sortType="ascending" defaultSubtotal="0">
      <items count="18">
        <item x="1"/>
        <item x="3"/>
        <item x="2"/>
        <item x="6"/>
        <item x="5"/>
        <item x="11"/>
        <item x="0"/>
        <item x="4"/>
        <item x="7"/>
        <item x="8"/>
        <item x="12"/>
        <item x="9"/>
        <item x="10"/>
        <item x="16"/>
        <item x="14"/>
        <item x="17"/>
        <item x="15"/>
        <item x="13"/>
      </items>
    </pivotField>
    <pivotField axis="axisRow" outline="0" showAll="0" defaultSubtotal="0">
      <items count="91">
        <item x="81"/>
        <item x="84"/>
        <item x="89"/>
        <item x="80"/>
        <item x="60"/>
        <item x="57"/>
        <item x="44"/>
        <item x="7"/>
        <item x="5"/>
        <item x="4"/>
        <item x="3"/>
        <item x="85"/>
        <item x="32"/>
        <item x="30"/>
        <item x="8"/>
        <item x="31"/>
        <item x="41"/>
        <item x="39"/>
        <item x="38"/>
        <item x="40"/>
        <item x="56"/>
        <item x="87"/>
        <item x="36"/>
        <item x="74"/>
        <item x="20"/>
        <item x="42"/>
        <item x="55"/>
        <item x="51"/>
        <item x="50"/>
        <item x="62"/>
        <item x="73"/>
        <item x="79"/>
        <item x="65"/>
        <item x="47"/>
        <item x="66"/>
        <item x="19"/>
        <item x="6"/>
        <item x="33"/>
        <item x="82"/>
        <item x="27"/>
        <item x="61"/>
        <item x="63"/>
        <item x="67"/>
        <item x="58"/>
        <item x="53"/>
        <item x="10"/>
        <item x="83"/>
        <item x="75"/>
        <item x="29"/>
        <item x="52"/>
        <item x="34"/>
        <item x="9"/>
        <item x="28"/>
        <item x="14"/>
        <item x="86"/>
        <item x="71"/>
        <item x="64"/>
        <item x="11"/>
        <item x="2"/>
        <item x="1"/>
        <item x="88"/>
        <item x="21"/>
        <item x="69"/>
        <item x="12"/>
        <item x="70"/>
        <item x="68"/>
        <item x="76"/>
        <item x="59"/>
        <item x="0"/>
        <item x="37"/>
        <item x="25"/>
        <item x="77"/>
        <item x="35"/>
        <item x="46"/>
        <item x="49"/>
        <item x="43"/>
        <item x="48"/>
        <item x="22"/>
        <item x="54"/>
        <item x="13"/>
        <item x="26"/>
        <item x="16"/>
        <item x="18"/>
        <item x="45"/>
        <item x="17"/>
        <item x="23"/>
        <item x="78"/>
        <item x="24"/>
        <item x="72"/>
        <item x="15"/>
        <item x="90"/>
      </items>
    </pivotField>
    <pivotField showAll="0" sortType="ascending"/>
    <pivotField showAll="0"/>
    <pivotField showAll="0"/>
    <pivotField showAll="0" includeNewItemsInFilter="1" defaultSubtotal="0"/>
    <pivotField axis="axisPage" multipleItemSelectionAllowed="1" showAll="0">
      <items count="3">
        <item x="0"/>
        <item h="1" x="1"/>
        <item t="default"/>
      </items>
    </pivotField>
    <pivotField numFmtId="164" showAll="0"/>
    <pivotField numFmtId="164" showAll="0"/>
    <pivotField axis="axisPage" multipleItemSelectionAllowed="1" showAll="0">
      <items count="3">
        <item x="1"/>
        <item h="1" x="0"/>
        <item t="default"/>
      </items>
    </pivotField>
    <pivotField showAll="0"/>
    <pivotField dataField="1" numFmtId="165" showAll="0"/>
    <pivotField dataField="1" numFmtId="165" showAll="0"/>
    <pivotField dataField="1" numFmtId="165" showAll="0"/>
    <pivotField numFmtId="165" showAll="0"/>
    <pivotField showAll="0"/>
    <pivotField showAll="0"/>
  </pivotFields>
  <rowFields count="3">
    <field x="2"/>
    <field x="4"/>
    <field x="5"/>
  </rowFields>
  <rowItems count="165">
    <i>
      <x/>
      <x/>
      <x v="59"/>
    </i>
    <i r="2">
      <x v="60"/>
    </i>
    <i r="1">
      <x v="1"/>
      <x v="5"/>
    </i>
    <i r="2">
      <x v="7"/>
    </i>
    <i r="2">
      <x v="84"/>
    </i>
    <i r="1">
      <x v="2"/>
      <x v="14"/>
    </i>
    <i r="2">
      <x v="36"/>
    </i>
    <i r="1">
      <x v="3"/>
      <x v="82"/>
    </i>
    <i r="1">
      <x v="4"/>
      <x v="76"/>
    </i>
    <i r="1">
      <x v="5"/>
      <x v="73"/>
    </i>
    <i r="1">
      <x v="6"/>
      <x v="33"/>
    </i>
    <i r="1">
      <x v="7"/>
      <x v="74"/>
    </i>
    <i r="1">
      <x v="8"/>
      <x v="28"/>
    </i>
    <i r="1">
      <x v="9"/>
      <x v="81"/>
    </i>
    <i r="1">
      <x v="10"/>
      <x v="27"/>
    </i>
    <i r="1">
      <x v="11"/>
      <x v="39"/>
    </i>
    <i r="1">
      <x v="12"/>
      <x v="36"/>
    </i>
    <i>
      <x v="1"/>
      <x/>
      <x v="6"/>
    </i>
    <i r="2">
      <x v="35"/>
    </i>
    <i r="2">
      <x v="79"/>
    </i>
    <i r="1">
      <x v="1"/>
      <x v="7"/>
    </i>
    <i r="2">
      <x v="79"/>
    </i>
    <i r="1">
      <x v="2"/>
      <x v="14"/>
    </i>
    <i r="2">
      <x v="21"/>
    </i>
    <i r="2">
      <x v="69"/>
    </i>
    <i r="1">
      <x v="3"/>
      <x v="7"/>
    </i>
    <i r="2">
      <x v="25"/>
    </i>
    <i r="2">
      <x v="79"/>
    </i>
    <i r="1">
      <x v="4"/>
      <x v="69"/>
    </i>
    <i r="2">
      <x v="79"/>
    </i>
    <i r="1">
      <x v="5"/>
      <x v="21"/>
    </i>
    <i r="2">
      <x v="69"/>
    </i>
    <i r="2">
      <x v="79"/>
    </i>
    <i r="1">
      <x v="6"/>
      <x v="79"/>
    </i>
    <i r="1">
      <x v="7"/>
      <x v="69"/>
    </i>
    <i r="2">
      <x v="79"/>
    </i>
    <i r="1">
      <x v="8"/>
      <x v="33"/>
    </i>
    <i r="2">
      <x v="35"/>
    </i>
    <i r="1">
      <x v="9"/>
      <x v="32"/>
    </i>
    <i r="1">
      <x v="10"/>
      <x v="32"/>
    </i>
    <i r="2">
      <x v="78"/>
    </i>
    <i r="1">
      <x v="11"/>
      <x v="32"/>
    </i>
    <i r="2">
      <x v="75"/>
    </i>
    <i r="1">
      <x v="12"/>
      <x v="35"/>
    </i>
    <i r="2">
      <x v="72"/>
    </i>
    <i>
      <x v="2"/>
      <x/>
      <x v="10"/>
    </i>
    <i r="2">
      <x v="37"/>
    </i>
    <i r="2">
      <x v="43"/>
    </i>
    <i r="2">
      <x v="59"/>
    </i>
    <i r="2">
      <x v="80"/>
    </i>
    <i r="1">
      <x v="1"/>
      <x v="8"/>
    </i>
    <i r="2">
      <x v="36"/>
    </i>
    <i r="1">
      <x v="2"/>
      <x v="3"/>
    </i>
    <i r="2">
      <x v="9"/>
    </i>
    <i r="2">
      <x v="58"/>
    </i>
    <i r="1">
      <x v="3"/>
      <x v="13"/>
    </i>
    <i r="2">
      <x v="26"/>
    </i>
    <i r="2">
      <x v="81"/>
    </i>
    <i r="1">
      <x v="4"/>
      <x v="12"/>
    </i>
    <i r="2">
      <x v="84"/>
    </i>
    <i r="1">
      <x v="5"/>
      <x v="15"/>
    </i>
    <i r="2">
      <x v="82"/>
    </i>
    <i r="1">
      <x v="6"/>
      <x v="71"/>
    </i>
    <i r="1">
      <x v="7"/>
      <x v="70"/>
    </i>
    <i r="1">
      <x v="8"/>
      <x v="27"/>
    </i>
    <i r="1">
      <x v="9"/>
      <x v="33"/>
    </i>
    <i r="1">
      <x v="10"/>
      <x v="31"/>
    </i>
    <i r="1">
      <x v="11"/>
      <x v="85"/>
    </i>
    <i r="2">
      <x v="86"/>
    </i>
    <i r="1">
      <x v="12"/>
      <x v="87"/>
    </i>
    <i r="1">
      <x v="13"/>
      <x v="38"/>
    </i>
    <i>
      <x v="3"/>
      <x/>
      <x v="67"/>
    </i>
    <i r="1">
      <x v="1"/>
      <x v="53"/>
    </i>
    <i r="1">
      <x v="2"/>
      <x v="79"/>
    </i>
    <i r="1">
      <x v="3"/>
      <x v="53"/>
    </i>
    <i r="1">
      <x v="4"/>
      <x v="79"/>
    </i>
    <i r="1">
      <x v="5"/>
      <x v="69"/>
    </i>
    <i r="1">
      <x v="6"/>
      <x v="25"/>
    </i>
    <i r="1">
      <x v="7"/>
      <x v="79"/>
    </i>
    <i r="1">
      <x v="8"/>
      <x v="69"/>
    </i>
    <i>
      <x v="4"/>
      <x/>
      <x v="67"/>
    </i>
    <i r="1">
      <x v="1"/>
      <x v="53"/>
    </i>
    <i r="1">
      <x v="2"/>
      <x v="79"/>
    </i>
    <i r="1">
      <x v="3"/>
      <x v="53"/>
    </i>
    <i r="1">
      <x v="4"/>
      <x v="79"/>
    </i>
    <i r="1">
      <x v="5"/>
      <x v="69"/>
    </i>
    <i r="1">
      <x v="6"/>
      <x v="25"/>
    </i>
    <i r="1">
      <x v="7"/>
      <x v="79"/>
    </i>
    <i r="1">
      <x v="8"/>
      <x v="4"/>
    </i>
    <i r="2">
      <x v="69"/>
    </i>
    <i r="1">
      <x v="9"/>
      <x v="4"/>
    </i>
    <i>
      <x v="5"/>
      <x/>
      <x v="11"/>
    </i>
    <i r="2">
      <x v="53"/>
    </i>
    <i r="1">
      <x v="1"/>
      <x v="53"/>
    </i>
    <i r="2">
      <x v="57"/>
    </i>
    <i r="1">
      <x v="2"/>
      <x v="22"/>
    </i>
    <i r="2">
      <x v="57"/>
    </i>
    <i r="2">
      <x v="66"/>
    </i>
    <i r="2">
      <x v="79"/>
    </i>
    <i r="1">
      <x v="3"/>
      <x v="22"/>
    </i>
    <i r="1">
      <x v="4"/>
      <x v="22"/>
    </i>
    <i r="1">
      <x v="5"/>
      <x v="69"/>
    </i>
    <i r="1">
      <x v="6"/>
      <x v="25"/>
    </i>
    <i r="1">
      <x v="7"/>
      <x v="79"/>
    </i>
    <i r="2">
      <x v="82"/>
    </i>
    <i r="1">
      <x v="8"/>
      <x v="69"/>
    </i>
    <i r="1">
      <x v="9"/>
      <x v="82"/>
    </i>
    <i>
      <x v="6"/>
      <x/>
      <x v="11"/>
    </i>
    <i r="2">
      <x v="53"/>
    </i>
    <i r="2">
      <x v="59"/>
    </i>
    <i r="1">
      <x v="1"/>
      <x v="53"/>
    </i>
    <i r="2">
      <x v="57"/>
    </i>
    <i r="1">
      <x v="2"/>
      <x v="22"/>
    </i>
    <i r="2">
      <x v="59"/>
    </i>
    <i r="2">
      <x v="79"/>
    </i>
    <i r="1">
      <x v="3"/>
      <x v="22"/>
    </i>
    <i r="2">
      <x v="59"/>
    </i>
    <i r="1">
      <x v="4"/>
      <x v="22"/>
    </i>
    <i r="2">
      <x v="56"/>
    </i>
    <i r="1">
      <x v="5"/>
      <x v="69"/>
    </i>
    <i r="1">
      <x v="6"/>
      <x v="25"/>
    </i>
    <i r="1">
      <x v="7"/>
      <x v="79"/>
    </i>
    <i r="1">
      <x v="8"/>
      <x v="21"/>
    </i>
    <i r="2">
      <x v="69"/>
    </i>
    <i r="1">
      <x v="9"/>
      <x v="57"/>
    </i>
    <i r="1">
      <x v="10"/>
      <x v="23"/>
    </i>
    <i r="1">
      <x v="11"/>
      <x v="73"/>
    </i>
    <i r="1">
      <x v="12"/>
      <x v="27"/>
    </i>
    <i>
      <x v="7"/>
      <x/>
      <x v="11"/>
    </i>
    <i r="2">
      <x v="53"/>
    </i>
    <i r="1">
      <x v="1"/>
      <x v="53"/>
    </i>
    <i r="1">
      <x v="2"/>
      <x/>
    </i>
    <i r="2">
      <x v="22"/>
    </i>
    <i r="2">
      <x v="79"/>
    </i>
    <i r="1">
      <x v="3"/>
      <x/>
    </i>
    <i r="2">
      <x v="22"/>
    </i>
    <i r="1">
      <x v="4"/>
      <x v="22"/>
    </i>
    <i r="1">
      <x v="5"/>
      <x v="69"/>
    </i>
    <i r="1">
      <x v="6"/>
      <x v="25"/>
    </i>
    <i r="1">
      <x v="7"/>
      <x v="79"/>
    </i>
    <i r="1">
      <x v="8"/>
      <x v="1"/>
    </i>
    <i r="2">
      <x v="69"/>
    </i>
    <i>
      <x v="8"/>
      <x/>
      <x v="63"/>
    </i>
    <i r="2">
      <x v="65"/>
    </i>
    <i r="1">
      <x v="1"/>
      <x v="62"/>
    </i>
    <i r="1">
      <x v="2"/>
      <x v="64"/>
    </i>
    <i r="1">
      <x v="3"/>
      <x v="55"/>
    </i>
    <i r="1">
      <x v="4"/>
      <x v="83"/>
    </i>
    <i r="1">
      <x v="5"/>
      <x v="88"/>
    </i>
    <i r="1">
      <x v="6"/>
      <x v="30"/>
    </i>
    <i r="2">
      <x v="68"/>
    </i>
    <i r="1">
      <x v="7"/>
      <x v="57"/>
    </i>
    <i r="1">
      <x v="8"/>
      <x v="81"/>
    </i>
    <i r="1">
      <x v="9"/>
      <x v="73"/>
    </i>
    <i>
      <x v="9"/>
      <x/>
      <x v="50"/>
    </i>
    <i r="2">
      <x v="51"/>
    </i>
    <i r="1">
      <x v="1"/>
      <x v="45"/>
    </i>
    <i r="2">
      <x v="46"/>
    </i>
    <i r="1">
      <x v="2"/>
      <x v="52"/>
    </i>
    <i r="1">
      <x v="3"/>
      <x v="48"/>
    </i>
    <i r="1">
      <x v="5"/>
      <x v="44"/>
    </i>
    <i r="1">
      <x v="6"/>
      <x v="57"/>
    </i>
    <i r="1">
      <x v="7"/>
      <x v="45"/>
    </i>
    <i r="2">
      <x v="47"/>
    </i>
    <i r="1">
      <x v="8"/>
      <x v="57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10" hier="-1"/>
    <pageField fld="13" hier="-1"/>
  </pageFields>
  <dataFields count="5">
    <dataField name="Cuenta de Op." fld="4" subtotal="count" baseField="0" baseItem="0"/>
    <dataField name="Promedio de Trabajo2" fld="16" subtotal="average" baseField="5" baseItem="59"/>
    <dataField name="Promedio de Trbjo real" fld="15" subtotal="average" baseField="5" baseItem="59"/>
    <dataField name="Promedio de Diferencia " fld="17" subtotal="average" baseField="5" baseItem="59"/>
    <dataField name="Desvest de Trbjo real" fld="15" subtotal="stdDev" baseField="5" baseItem="5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06746C-2EC2-4E4A-AAF3-84346211B8E5}" name="TablaDinámica9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gridDropZones="1" multipleFieldFilters="0" colHeaderCaption="Operación">
  <location ref="A21:E138" firstHeaderRow="1" firstDataRow="3" firstDataCol="3" rowPageCount="1" colPageCount="1"/>
  <pivotFields count="23">
    <pivotField compact="0" outline="0" showAll="0"/>
    <pivotField compact="0" outline="0" showAll="0"/>
    <pivotField axis="axisRow" compact="0" outline="0" showAll="0">
      <items count="11">
        <item x="2"/>
        <item x="3"/>
        <item x="1"/>
        <item x="5"/>
        <item x="6"/>
        <item x="7"/>
        <item x="8"/>
        <item x="9"/>
        <item x="0"/>
        <item x="4"/>
        <item t="default"/>
      </items>
    </pivotField>
    <pivotField compact="0" outline="0" showAll="0"/>
    <pivotField dataField="1" compact="0" outline="0" showAll="0">
      <items count="19">
        <item x="1"/>
        <item x="3"/>
        <item x="2"/>
        <item x="6"/>
        <item x="5"/>
        <item x="11"/>
        <item x="0"/>
        <item x="4"/>
        <item x="7"/>
        <item x="8"/>
        <item x="12"/>
        <item x="9"/>
        <item x="10"/>
        <item x="16"/>
        <item x="17"/>
        <item x="14"/>
        <item x="15"/>
        <item x="13"/>
        <item t="default"/>
      </items>
    </pivotField>
    <pivotField axis="axisRow" compact="0" outline="0" showAll="0">
      <items count="92">
        <item x="60"/>
        <item x="57"/>
        <item x="44"/>
        <item x="7"/>
        <item x="5"/>
        <item x="4"/>
        <item x="3"/>
        <item x="32"/>
        <item x="30"/>
        <item x="8"/>
        <item x="31"/>
        <item h="1" x="41"/>
        <item h="1" x="39"/>
        <item h="1" x="38"/>
        <item h="1" x="40"/>
        <item x="56"/>
        <item x="36"/>
        <item x="20"/>
        <item x="42"/>
        <item x="55"/>
        <item x="51"/>
        <item x="50"/>
        <item x="47"/>
        <item x="19"/>
        <item x="6"/>
        <item x="33"/>
        <item x="27"/>
        <item x="58"/>
        <item x="53"/>
        <item x="10"/>
        <item x="29"/>
        <item x="52"/>
        <item x="34"/>
        <item x="9"/>
        <item x="28"/>
        <item x="14"/>
        <item x="11"/>
        <item x="2"/>
        <item x="1"/>
        <item x="21"/>
        <item x="12"/>
        <item x="59"/>
        <item x="0"/>
        <item x="37"/>
        <item x="25"/>
        <item x="35"/>
        <item x="46"/>
        <item x="49"/>
        <item x="43"/>
        <item x="48"/>
        <item x="22"/>
        <item x="54"/>
        <item x="13"/>
        <item x="26"/>
        <item x="16"/>
        <item x="18"/>
        <item x="45"/>
        <item x="17"/>
        <item x="23"/>
        <item x="24"/>
        <item x="15"/>
        <item x="75"/>
        <item x="76"/>
        <item x="84"/>
        <item x="81"/>
        <item x="68"/>
        <item x="69"/>
        <item x="70"/>
        <item x="71"/>
        <item x="82"/>
        <item x="72"/>
        <item x="65"/>
        <item x="80"/>
        <item x="77"/>
        <item x="73"/>
        <item x="66"/>
        <item x="67"/>
        <item x="78"/>
        <item x="62"/>
        <item x="63"/>
        <item x="61"/>
        <item x="79"/>
        <item x="83"/>
        <item x="64"/>
        <item x="74"/>
        <item x="85"/>
        <item x="87"/>
        <item x="88"/>
        <item x="90"/>
        <item x="89"/>
        <item x="8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h="1" x="1"/>
        <item t="default"/>
      </items>
    </pivotField>
    <pivotField compact="0" numFmtId="164" outline="0" showAll="0"/>
    <pivotField axis="axisCol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compact="0" outline="0" multipleItemSelectionAllowed="1" showAll="0">
      <items count="3">
        <item h="1" x="1"/>
        <item x="0"/>
        <item t="default"/>
      </items>
    </pivotField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outline="0" showAll="0"/>
    <pivotField compact="0" outline="0" showAll="0"/>
    <pivotField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2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t="default"/>
      </items>
    </pivotField>
  </pivotFields>
  <rowFields count="3">
    <field x="2"/>
    <field x="13"/>
    <field x="5"/>
  </rowFields>
  <rowItems count="115">
    <i>
      <x/>
      <x v="1"/>
      <x v="3"/>
    </i>
    <i r="2">
      <x v="9"/>
    </i>
    <i r="2">
      <x v="20"/>
    </i>
    <i r="2">
      <x v="22"/>
    </i>
    <i r="2">
      <x v="24"/>
    </i>
    <i r="2">
      <x v="26"/>
    </i>
    <i r="2">
      <x v="38"/>
    </i>
    <i r="2">
      <x v="46"/>
    </i>
    <i r="2">
      <x v="49"/>
    </i>
    <i r="2">
      <x v="54"/>
    </i>
    <i r="2">
      <x v="55"/>
    </i>
    <i r="2">
      <x v="57"/>
    </i>
    <i r="2">
      <x v="89"/>
    </i>
    <i t="default" r="1">
      <x v="1"/>
    </i>
    <i t="default">
      <x/>
    </i>
    <i>
      <x v="1"/>
      <x v="1"/>
      <x v="3"/>
    </i>
    <i r="2">
      <x v="9"/>
    </i>
    <i r="2">
      <x v="23"/>
    </i>
    <i r="2">
      <x v="43"/>
    </i>
    <i r="2">
      <x v="45"/>
    </i>
    <i r="2">
      <x v="48"/>
    </i>
    <i r="2">
      <x v="51"/>
    </i>
    <i r="2">
      <x v="52"/>
    </i>
    <i r="2">
      <x v="75"/>
    </i>
    <i r="2">
      <x v="76"/>
    </i>
    <i r="2">
      <x v="78"/>
    </i>
    <i r="2">
      <x v="79"/>
    </i>
    <i r="2">
      <x v="80"/>
    </i>
    <i r="2">
      <x v="88"/>
    </i>
    <i t="default" r="1">
      <x v="1"/>
    </i>
    <i t="default">
      <x v="1"/>
    </i>
    <i>
      <x v="2"/>
      <x v="1"/>
      <x v="4"/>
    </i>
    <i r="2">
      <x v="5"/>
    </i>
    <i r="2">
      <x v="6"/>
    </i>
    <i r="2">
      <x v="7"/>
    </i>
    <i r="2">
      <x v="8"/>
    </i>
    <i r="2">
      <x v="10"/>
    </i>
    <i r="2">
      <x v="15"/>
    </i>
    <i r="2">
      <x v="17"/>
    </i>
    <i r="2">
      <x v="20"/>
    </i>
    <i r="2">
      <x v="24"/>
    </i>
    <i r="2">
      <x v="37"/>
    </i>
    <i r="2">
      <x v="38"/>
    </i>
    <i r="2">
      <x v="39"/>
    </i>
    <i r="2">
      <x v="44"/>
    </i>
    <i r="2">
      <x v="50"/>
    </i>
    <i r="2">
      <x v="54"/>
    </i>
    <i r="2">
      <x v="55"/>
    </i>
    <i r="2">
      <x v="57"/>
    </i>
    <i r="2">
      <x v="58"/>
    </i>
    <i r="2">
      <x v="59"/>
    </i>
    <i r="2">
      <x v="69"/>
    </i>
    <i r="2">
      <x v="77"/>
    </i>
    <i r="2">
      <x v="81"/>
    </i>
    <i t="default" r="1">
      <x v="1"/>
    </i>
    <i t="default">
      <x v="2"/>
    </i>
    <i>
      <x v="3"/>
      <x v="1"/>
      <x v="18"/>
    </i>
    <i r="2">
      <x v="35"/>
    </i>
    <i r="2">
      <x v="41"/>
    </i>
    <i r="2">
      <x v="43"/>
    </i>
    <i r="2">
      <x v="52"/>
    </i>
    <i t="default" r="1">
      <x v="1"/>
    </i>
    <i t="default">
      <x v="3"/>
    </i>
    <i>
      <x v="4"/>
      <x v="1"/>
      <x v="35"/>
    </i>
    <i r="2">
      <x v="41"/>
    </i>
    <i r="2">
      <x v="52"/>
    </i>
    <i t="default" r="1">
      <x v="1"/>
    </i>
    <i t="default">
      <x v="4"/>
    </i>
    <i>
      <x v="5"/>
      <x v="1"/>
      <x v="16"/>
    </i>
    <i r="2">
      <x v="35"/>
    </i>
    <i r="2">
      <x v="43"/>
    </i>
    <i r="2">
      <x v="52"/>
    </i>
    <i r="2">
      <x v="85"/>
    </i>
    <i r="2">
      <x v="90"/>
    </i>
    <i t="default" r="1">
      <x v="1"/>
    </i>
    <i t="default">
      <x v="5"/>
    </i>
    <i>
      <x v="6"/>
      <x v="1"/>
      <x v="16"/>
    </i>
    <i r="2">
      <x v="18"/>
    </i>
    <i r="2">
      <x v="35"/>
    </i>
    <i r="2">
      <x v="43"/>
    </i>
    <i r="2">
      <x v="52"/>
    </i>
    <i r="2">
      <x v="85"/>
    </i>
    <i t="default" r="1">
      <x v="1"/>
    </i>
    <i t="default">
      <x v="6"/>
    </i>
    <i>
      <x v="7"/>
      <x v="1"/>
      <x v="16"/>
    </i>
    <i r="2">
      <x v="18"/>
    </i>
    <i r="2">
      <x v="35"/>
    </i>
    <i r="2">
      <x v="43"/>
    </i>
    <i r="2">
      <x v="52"/>
    </i>
    <i r="2">
      <x v="85"/>
    </i>
    <i t="default" r="1">
      <x v="1"/>
    </i>
    <i t="default">
      <x v="7"/>
    </i>
    <i>
      <x v="8"/>
      <x v="1"/>
      <x v="36"/>
    </i>
    <i r="2">
      <x v="40"/>
    </i>
    <i r="2">
      <x v="42"/>
    </i>
    <i r="2">
      <x v="54"/>
    </i>
    <i r="2">
      <x v="56"/>
    </i>
    <i r="2">
      <x v="60"/>
    </i>
    <i r="2">
      <x v="65"/>
    </i>
    <i r="2">
      <x v="66"/>
    </i>
    <i r="2">
      <x v="67"/>
    </i>
    <i r="2">
      <x v="68"/>
    </i>
    <i r="2">
      <x v="70"/>
    </i>
    <i t="default" r="1">
      <x v="1"/>
    </i>
    <i t="default">
      <x v="8"/>
    </i>
    <i>
      <x v="9"/>
      <x v="1"/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t="default" r="1">
      <x v="1"/>
    </i>
    <i t="default">
      <x v="9"/>
    </i>
    <i t="grand">
      <x/>
    </i>
  </rowItems>
  <colFields count="2">
    <field x="22"/>
    <field x="12"/>
  </colFields>
  <colItems count="2">
    <i>
      <x/>
    </i>
    <i t="grand">
      <x/>
    </i>
  </colItems>
  <pageFields count="1">
    <pageField fld="10" hier="-1"/>
  </pageFields>
  <dataFields count="1">
    <dataField name="Cuenta de Op." fld="4" subtotal="count" baseField="0" baseItem="0"/>
  </dataFields>
  <formats count="4">
    <format dxfId="284">
      <pivotArea outline="0" collapsedLevelsAreSubtotals="1" fieldPosition="0"/>
    </format>
    <format dxfId="283">
      <pivotArea field="4" type="button" dataOnly="0" labelOnly="1" outline="0"/>
    </format>
    <format dxfId="282">
      <pivotArea type="topRight" dataOnly="0" labelOnly="1" outline="0" fieldPosition="0"/>
    </format>
    <format dxfId="28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DB591F-82F2-42F6-9584-0372D6094989}" name="TablaDinámica4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olHeaderCaption="Cumplimiento por volumen">
  <location ref="A3:D15" firstHeaderRow="1" firstDataRow="2" firstDataCol="1" rowPageCount="1" colPageCount="1"/>
  <pivotFields count="20">
    <pivotField showAll="0"/>
    <pivotField showAll="0"/>
    <pivotField axis="axisRow" showAll="0">
      <items count="11">
        <item x="2"/>
        <item x="3"/>
        <item x="1"/>
        <item x="5"/>
        <item x="6"/>
        <item x="7"/>
        <item x="8"/>
        <item x="9"/>
        <item x="0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numFmtId="164" showAll="0"/>
    <pivotField showAll="0"/>
    <pivotField axis="axisCol" dataField="1" showAll="0">
      <items count="3">
        <item x="1"/>
        <item x="0"/>
        <item t="default"/>
      </items>
    </pivotField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0" hier="-1"/>
  </pageFields>
  <dataFields count="1">
    <dataField name="Cuenta de Volumen" fld="13" subtotal="count" baseField="0" baseItem="0"/>
  </dataFields>
  <formats count="6">
    <format dxfId="290">
      <pivotArea type="all" dataOnly="0" outline="0" fieldPosition="0"/>
    </format>
    <format dxfId="289">
      <pivotArea outline="0" collapsedLevelsAreSubtotals="1" fieldPosition="0"/>
    </format>
    <format dxfId="288">
      <pivotArea field="2" type="button" dataOnly="0" labelOnly="1" outline="0" axis="axisRow" fieldPosition="0"/>
    </format>
    <format dxfId="287">
      <pivotArea dataOnly="0" labelOnly="1" fieldPosition="0">
        <references count="1">
          <reference field="2" count="0"/>
        </references>
      </pivotArea>
    </format>
    <format dxfId="286">
      <pivotArea dataOnly="0" labelOnly="1" grandRow="1" outline="0" fieldPosition="0"/>
    </format>
    <format dxfId="28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23610-51D0-4781-904E-680995A25B4D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>
  <location ref="A3:E15" firstHeaderRow="1" firstDataRow="2" firstDataCol="1" rowPageCount="1" colPageCount="1"/>
  <pivotFields count="111">
    <pivotField showAll="0"/>
    <pivotField showAll="0"/>
    <pivotField dataField="1" showAll="0"/>
    <pivotField showAll="0"/>
    <pivotField axis="axisRow" showAll="0">
      <items count="11">
        <item x="0"/>
        <item x="4"/>
        <item x="2"/>
        <item x="8"/>
        <item x="9"/>
        <item x="5"/>
        <item x="7"/>
        <item x="6"/>
        <item x="3"/>
        <item x="1"/>
        <item t="default"/>
      </items>
    </pivotField>
    <pivotField showAll="0"/>
    <pivotField showAll="0"/>
    <pivotField axis="axisPage" multipleItemSelectionAllowed="1" showAll="0">
      <items count="5">
        <item h="1" x="1"/>
        <item h="1" x="3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numFmtId="164" showAll="0"/>
    <pivotField showAll="0"/>
    <pivotField numFmtId="164" showAll="0"/>
    <pivotField showAll="0"/>
    <pivotField showAll="0"/>
    <pivotField numFmtId="164" showAll="0"/>
    <pivotField showAll="0"/>
    <pivotField numFmtId="164" showAll="0"/>
    <pivotField numFmtId="164" showAll="0"/>
    <pivotField numFmtId="4"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6">
        <item sd="0" x="0"/>
        <item sd="0" x="1"/>
        <item sd="0" x="2"/>
        <item sd="0" x="3"/>
        <item sd="0" x="4"/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10"/>
  </colFields>
  <colItems count="4">
    <i>
      <x v="1"/>
    </i>
    <i>
      <x v="2"/>
    </i>
    <i>
      <x v="3"/>
    </i>
    <i t="grand">
      <x/>
    </i>
  </colItems>
  <pageFields count="1">
    <pageField fld="7" hier="-1"/>
  </pageFields>
  <dataFields count="1">
    <dataField name="Cuenta de Aviso" fld="2" subtotal="count" baseField="0" baseItem="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1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10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1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347C9-6320-42DC-B2F9-B5D7CDFEF478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A3:B137" firstHeaderRow="1" firstDataRow="1" firstDataCol="1"/>
  <pivotFields count="121">
    <pivotField showAll="0"/>
    <pivotField showAll="0"/>
    <pivotField showAll="0"/>
    <pivotField showAll="0"/>
    <pivotField axis="axisRow" dataField="1" showAll="0">
      <items count="74">
        <item x="46"/>
        <item x="37"/>
        <item x="24"/>
        <item x="23"/>
        <item x="30"/>
        <item x="33"/>
        <item x="54"/>
        <item x="53"/>
        <item x="0"/>
        <item m="1" x="60"/>
        <item x="16"/>
        <item x="18"/>
        <item x="20"/>
        <item x="6"/>
        <item m="1" x="71"/>
        <item x="2"/>
        <item x="51"/>
        <item x="26"/>
        <item x="34"/>
        <item x="9"/>
        <item x="19"/>
        <item m="1" x="63"/>
        <item m="1" x="58"/>
        <item x="38"/>
        <item x="41"/>
        <item x="48"/>
        <item x="50"/>
        <item x="22"/>
        <item m="1" x="56"/>
        <item x="1"/>
        <item x="42"/>
        <item x="14"/>
        <item x="10"/>
        <item m="1" x="64"/>
        <item x="55"/>
        <item x="28"/>
        <item x="45"/>
        <item x="43"/>
        <item x="21"/>
        <item x="49"/>
        <item x="40"/>
        <item m="1" x="72"/>
        <item x="15"/>
        <item x="39"/>
        <item x="11"/>
        <item m="1" x="70"/>
        <item x="47"/>
        <item x="4"/>
        <item x="12"/>
        <item x="3"/>
        <item x="5"/>
        <item x="7"/>
        <item m="1" x="57"/>
        <item x="13"/>
        <item x="17"/>
        <item m="1" x="59"/>
        <item x="8"/>
        <item x="25"/>
        <item m="1" x="61"/>
        <item m="1" x="62"/>
        <item x="27"/>
        <item m="1" x="65"/>
        <item m="1" x="66"/>
        <item x="31"/>
        <item m="1" x="67"/>
        <item x="32"/>
        <item x="35"/>
        <item x="36"/>
        <item x="44"/>
        <item m="1" x="68"/>
        <item x="52"/>
        <item m="1" x="69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3"/>
        <item x="7"/>
        <item x="4"/>
        <item x="5"/>
        <item x="9"/>
        <item x="1"/>
        <item x="8"/>
        <item x="6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numFmtId="164" showAll="0"/>
    <pivotField showAll="0"/>
    <pivotField numFmtId="164" showAll="0"/>
    <pivotField numFmtId="164" showAll="0"/>
    <pivotField numFmtId="4" showAll="0"/>
  </pivotFields>
  <rowFields count="2">
    <field x="16"/>
    <field x="4"/>
  </rowFields>
  <rowItems count="134">
    <i>
      <x/>
    </i>
    <i r="1">
      <x v="2"/>
    </i>
    <i r="1">
      <x v="4"/>
    </i>
    <i r="1">
      <x v="5"/>
    </i>
    <i r="1">
      <x v="17"/>
    </i>
    <i r="1">
      <x v="18"/>
    </i>
    <i r="1">
      <x v="23"/>
    </i>
    <i r="1">
      <x v="29"/>
    </i>
    <i r="1">
      <x v="35"/>
    </i>
    <i r="1">
      <x v="44"/>
    </i>
    <i r="1">
      <x v="47"/>
    </i>
    <i r="1">
      <x v="49"/>
    </i>
    <i r="1">
      <x v="54"/>
    </i>
    <i r="1">
      <x v="56"/>
    </i>
    <i r="1">
      <x v="63"/>
    </i>
    <i r="1">
      <x v="68"/>
    </i>
    <i>
      <x v="1"/>
    </i>
    <i r="1">
      <x v="2"/>
    </i>
    <i r="1">
      <x v="8"/>
    </i>
    <i r="1">
      <x v="25"/>
    </i>
    <i r="1">
      <x v="29"/>
    </i>
    <i r="1">
      <x v="36"/>
    </i>
    <i r="1">
      <x v="44"/>
    </i>
    <i r="1">
      <x v="50"/>
    </i>
    <i r="1">
      <x v="70"/>
    </i>
    <i>
      <x v="2"/>
    </i>
    <i r="1">
      <x v="2"/>
    </i>
    <i r="1">
      <x v="3"/>
    </i>
    <i r="1">
      <x v="5"/>
    </i>
    <i r="1">
      <x v="7"/>
    </i>
    <i r="1">
      <x v="8"/>
    </i>
    <i r="1">
      <x v="11"/>
    </i>
    <i r="1">
      <x v="12"/>
    </i>
    <i r="1">
      <x v="13"/>
    </i>
    <i r="1">
      <x v="15"/>
    </i>
    <i r="1">
      <x v="17"/>
    </i>
    <i r="1">
      <x v="18"/>
    </i>
    <i r="1">
      <x v="20"/>
    </i>
    <i r="1">
      <x v="24"/>
    </i>
    <i r="1">
      <x v="26"/>
    </i>
    <i r="1">
      <x v="29"/>
    </i>
    <i r="1">
      <x v="31"/>
    </i>
    <i r="1">
      <x v="38"/>
    </i>
    <i r="1">
      <x v="44"/>
    </i>
    <i r="1">
      <x v="49"/>
    </i>
    <i r="1">
      <x v="50"/>
    </i>
    <i r="1">
      <x v="53"/>
    </i>
    <i r="1">
      <x v="56"/>
    </i>
    <i r="1">
      <x v="57"/>
    </i>
    <i r="1">
      <x v="60"/>
    </i>
    <i r="1">
      <x v="67"/>
    </i>
    <i r="1">
      <x v="68"/>
    </i>
    <i>
      <x v="3"/>
    </i>
    <i r="1">
      <x v="3"/>
    </i>
    <i r="1">
      <x v="11"/>
    </i>
    <i r="1">
      <x v="16"/>
    </i>
    <i r="1">
      <x v="19"/>
    </i>
    <i r="1">
      <x v="27"/>
    </i>
    <i r="1">
      <x v="29"/>
    </i>
    <i r="1">
      <x v="39"/>
    </i>
    <i r="1">
      <x v="48"/>
    </i>
    <i r="1">
      <x v="50"/>
    </i>
    <i r="1">
      <x v="53"/>
    </i>
    <i r="1">
      <x v="68"/>
    </i>
    <i>
      <x v="4"/>
    </i>
    <i r="1">
      <x/>
    </i>
    <i r="1">
      <x v="29"/>
    </i>
    <i r="1">
      <x v="30"/>
    </i>
    <i r="1">
      <x v="38"/>
    </i>
    <i r="1">
      <x v="39"/>
    </i>
    <i r="1">
      <x v="40"/>
    </i>
    <i r="1">
      <x v="48"/>
    </i>
    <i>
      <x v="5"/>
    </i>
    <i r="1">
      <x v="1"/>
    </i>
    <i r="1">
      <x v="17"/>
    </i>
    <i r="1">
      <x v="29"/>
    </i>
    <i r="1">
      <x v="38"/>
    </i>
    <i r="1">
      <x v="42"/>
    </i>
    <i r="1">
      <x v="50"/>
    </i>
    <i r="1">
      <x v="51"/>
    </i>
    <i>
      <x v="6"/>
    </i>
    <i r="1">
      <x v="3"/>
    </i>
    <i r="1">
      <x v="4"/>
    </i>
    <i r="1">
      <x v="18"/>
    </i>
    <i r="1">
      <x v="20"/>
    </i>
    <i r="1">
      <x v="29"/>
    </i>
    <i r="1">
      <x v="34"/>
    </i>
    <i r="1">
      <x v="50"/>
    </i>
    <i r="1">
      <x v="51"/>
    </i>
    <i r="1">
      <x v="70"/>
    </i>
    <i>
      <x v="7"/>
    </i>
    <i r="1">
      <x v="3"/>
    </i>
    <i r="1">
      <x v="17"/>
    </i>
    <i r="1">
      <x v="20"/>
    </i>
    <i r="1">
      <x v="29"/>
    </i>
    <i r="1">
      <x v="30"/>
    </i>
    <i r="1">
      <x v="32"/>
    </i>
    <i r="1">
      <x v="38"/>
    </i>
    <i r="1">
      <x v="49"/>
    </i>
    <i r="1">
      <x v="72"/>
    </i>
    <i>
      <x v="8"/>
    </i>
    <i r="1">
      <x v="3"/>
    </i>
    <i r="1">
      <x v="5"/>
    </i>
    <i r="1">
      <x v="8"/>
    </i>
    <i r="1">
      <x v="10"/>
    </i>
    <i r="1">
      <x v="15"/>
    </i>
    <i r="1">
      <x v="20"/>
    </i>
    <i r="1">
      <x v="29"/>
    </i>
    <i r="1">
      <x v="37"/>
    </i>
    <i r="1">
      <x v="43"/>
    </i>
    <i r="1">
      <x v="46"/>
    </i>
    <i r="1">
      <x v="47"/>
    </i>
    <i r="1">
      <x v="49"/>
    </i>
    <i r="1">
      <x v="50"/>
    </i>
    <i r="1">
      <x v="51"/>
    </i>
    <i r="1">
      <x v="53"/>
    </i>
    <i r="1">
      <x v="56"/>
    </i>
    <i r="1">
      <x v="63"/>
    </i>
    <i r="1">
      <x v="65"/>
    </i>
    <i r="1">
      <x v="66"/>
    </i>
    <i r="1">
      <x v="68"/>
    </i>
    <i>
      <x v="9"/>
    </i>
    <i r="1">
      <x v="5"/>
    </i>
    <i r="1">
      <x v="6"/>
    </i>
    <i r="1">
      <x v="8"/>
    </i>
    <i r="1">
      <x v="15"/>
    </i>
    <i r="1">
      <x v="20"/>
    </i>
    <i r="1">
      <x v="29"/>
    </i>
    <i r="1">
      <x v="38"/>
    </i>
    <i r="1">
      <x v="39"/>
    </i>
    <i r="1">
      <x v="40"/>
    </i>
    <i r="1">
      <x v="54"/>
    </i>
    <i r="1">
      <x v="67"/>
    </i>
    <i t="grand">
      <x/>
    </i>
  </rowItems>
  <colItems count="1">
    <i/>
  </colItems>
  <dataFields count="1">
    <dataField name="Cuenta de Adjetivo" fld="4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B83525-226E-4311-9E1C-6121CC08964A}" name="TablaDinámica19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59:A170" firstHeaderRow="1" firstDataRow="1" firstDataCol="1"/>
  <pivotFields count="1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3"/>
        <item x="7"/>
        <item x="4"/>
        <item x="5"/>
        <item x="9"/>
        <item x="1"/>
        <item x="8"/>
        <item x="6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numFmtId="164" showAll="0"/>
    <pivotField showAll="0"/>
    <pivotField numFmtId="164" showAll="0"/>
    <pivotField numFmtId="164" showAll="0"/>
    <pivotField numFmtId="4" showAll="0"/>
  </pivotFields>
  <rowFields count="1">
    <field x="1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E8D760-DD4E-4A1B-BC4C-5B081097E82F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93" firstHeaderRow="1" firstDataRow="1" firstDataCol="1"/>
  <pivotFields count="121">
    <pivotField showAll="0"/>
    <pivotField showAll="0"/>
    <pivotField showAll="0"/>
    <pivotField showAll="0"/>
    <pivotField showAll="0"/>
    <pivotField axis="axisRow" dataField="1" showAll="0">
      <items count="170">
        <item x="1"/>
        <item x="46"/>
        <item x="31"/>
        <item x="157"/>
        <item x="28"/>
        <item x="96"/>
        <item x="153"/>
        <item x="111"/>
        <item m="1" x="165"/>
        <item x="154"/>
        <item x="26"/>
        <item m="1" x="166"/>
        <item x="3"/>
        <item x="82"/>
        <item x="104"/>
        <item x="131"/>
        <item x="32"/>
        <item m="1" x="168"/>
        <item x="17"/>
        <item x="25"/>
        <item x="91"/>
        <item x="93"/>
        <item x="127"/>
        <item x="86"/>
        <item x="7"/>
        <item x="160"/>
        <item x="30"/>
        <item x="11"/>
        <item x="0"/>
        <item x="92"/>
        <item x="57"/>
        <item x="75"/>
        <item x="126"/>
        <item x="39"/>
        <item x="112"/>
        <item x="118"/>
        <item x="72"/>
        <item x="68"/>
        <item x="38"/>
        <item x="61"/>
        <item x="20"/>
        <item x="64"/>
        <item x="62"/>
        <item x="134"/>
        <item x="23"/>
        <item x="27"/>
        <item x="15"/>
        <item x="142"/>
        <item m="1" x="167"/>
        <item x="158"/>
        <item x="123"/>
        <item x="33"/>
        <item x="81"/>
        <item x="74"/>
        <item x="70"/>
        <item x="94"/>
        <item x="42"/>
        <item x="24"/>
        <item x="44"/>
        <item x="73"/>
        <item x="53"/>
        <item x="156"/>
        <item x="59"/>
        <item x="140"/>
        <item x="152"/>
        <item x="114"/>
        <item x="159"/>
        <item x="109"/>
        <item x="121"/>
        <item x="147"/>
        <item x="103"/>
        <item x="125"/>
        <item x="79"/>
        <item x="41"/>
        <item x="22"/>
        <item x="49"/>
        <item m="1" x="164"/>
        <item x="40"/>
        <item x="105"/>
        <item x="83"/>
        <item x="119"/>
        <item x="136"/>
        <item x="10"/>
        <item x="115"/>
        <item x="90"/>
        <item x="77"/>
        <item x="155"/>
        <item x="128"/>
        <item x="5"/>
        <item x="98"/>
        <item x="47"/>
        <item x="137"/>
        <item x="8"/>
        <item x="65"/>
        <item x="107"/>
        <item x="146"/>
        <item x="124"/>
        <item x="117"/>
        <item x="88"/>
        <item x="9"/>
        <item x="132"/>
        <item x="34"/>
        <item x="51"/>
        <item x="2"/>
        <item x="67"/>
        <item x="43"/>
        <item x="35"/>
        <item x="120"/>
        <item x="18"/>
        <item x="13"/>
        <item x="56"/>
        <item x="52"/>
        <item x="100"/>
        <item x="139"/>
        <item x="63"/>
        <item x="106"/>
        <item x="60"/>
        <item x="145"/>
        <item x="37"/>
        <item x="14"/>
        <item x="161"/>
        <item x="80"/>
        <item x="99"/>
        <item x="102"/>
        <item x="163"/>
        <item x="12"/>
        <item x="66"/>
        <item x="21"/>
        <item x="101"/>
        <item x="76"/>
        <item x="78"/>
        <item x="45"/>
        <item x="110"/>
        <item x="150"/>
        <item x="69"/>
        <item x="85"/>
        <item x="36"/>
        <item x="143"/>
        <item x="19"/>
        <item x="4"/>
        <item x="129"/>
        <item x="113"/>
        <item x="148"/>
        <item x="108"/>
        <item x="89"/>
        <item x="54"/>
        <item x="58"/>
        <item x="141"/>
        <item x="16"/>
        <item x="50"/>
        <item x="162"/>
        <item x="151"/>
        <item x="122"/>
        <item x="95"/>
        <item x="71"/>
        <item x="29"/>
        <item x="87"/>
        <item x="133"/>
        <item x="149"/>
        <item x="97"/>
        <item x="6"/>
        <item x="48"/>
        <item x="138"/>
        <item x="130"/>
        <item x="55"/>
        <item x="144"/>
        <item x="135"/>
        <item x="84"/>
        <item x="1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3"/>
        <item x="7"/>
        <item x="4"/>
        <item x="5"/>
        <item x="9"/>
        <item x="1"/>
        <item x="8"/>
        <item x="6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numFmtId="164" showAll="0"/>
    <pivotField showAll="0"/>
    <pivotField numFmtId="164" showAll="0"/>
    <pivotField numFmtId="164" showAll="0"/>
    <pivotField numFmtId="4" showAll="0"/>
  </pivotFields>
  <rowFields count="2">
    <field x="16"/>
    <field x="5"/>
  </rowFields>
  <rowItems count="190">
    <i>
      <x/>
    </i>
    <i r="1">
      <x v="12"/>
    </i>
    <i r="1">
      <x v="20"/>
    </i>
    <i r="1">
      <x v="21"/>
    </i>
    <i r="1">
      <x v="36"/>
    </i>
    <i r="1">
      <x v="45"/>
    </i>
    <i r="1">
      <x v="46"/>
    </i>
    <i r="1">
      <x v="52"/>
    </i>
    <i r="1">
      <x v="54"/>
    </i>
    <i r="1">
      <x v="68"/>
    </i>
    <i r="1">
      <x v="90"/>
    </i>
    <i r="1">
      <x v="97"/>
    </i>
    <i r="1">
      <x v="100"/>
    </i>
    <i r="1">
      <x v="105"/>
    </i>
    <i r="1">
      <x v="109"/>
    </i>
    <i r="1">
      <x v="111"/>
    </i>
    <i r="1">
      <x v="114"/>
    </i>
    <i r="1">
      <x v="139"/>
    </i>
    <i r="1">
      <x v="165"/>
    </i>
    <i r="1">
      <x v="168"/>
    </i>
    <i>
      <x v="1"/>
    </i>
    <i r="1">
      <x v="47"/>
    </i>
    <i r="1">
      <x v="59"/>
    </i>
    <i r="1">
      <x v="60"/>
    </i>
    <i r="1">
      <x v="65"/>
    </i>
    <i r="1">
      <x v="69"/>
    </i>
    <i r="1">
      <x v="80"/>
    </i>
    <i r="1">
      <x v="105"/>
    </i>
    <i r="1">
      <x v="109"/>
    </i>
    <i>
      <x v="2"/>
    </i>
    <i r="1">
      <x v="4"/>
    </i>
    <i r="1">
      <x v="5"/>
    </i>
    <i r="1">
      <x v="10"/>
    </i>
    <i r="1">
      <x v="16"/>
    </i>
    <i r="1">
      <x v="20"/>
    </i>
    <i r="1">
      <x v="22"/>
    </i>
    <i r="1">
      <x v="26"/>
    </i>
    <i r="1">
      <x v="37"/>
    </i>
    <i r="1">
      <x v="42"/>
    </i>
    <i r="1">
      <x v="50"/>
    </i>
    <i r="1">
      <x v="58"/>
    </i>
    <i r="1">
      <x v="60"/>
    </i>
    <i r="1">
      <x v="61"/>
    </i>
    <i r="1">
      <x v="63"/>
    </i>
    <i r="1">
      <x v="64"/>
    </i>
    <i r="1">
      <x v="67"/>
    </i>
    <i r="1">
      <x v="70"/>
    </i>
    <i r="1">
      <x v="84"/>
    </i>
    <i r="1">
      <x v="87"/>
    </i>
    <i r="1">
      <x v="88"/>
    </i>
    <i r="1">
      <x v="99"/>
    </i>
    <i r="1">
      <x v="101"/>
    </i>
    <i r="1">
      <x v="102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8"/>
    </i>
    <i r="1">
      <x v="120"/>
    </i>
    <i r="1">
      <x v="122"/>
    </i>
    <i r="1">
      <x v="123"/>
    </i>
    <i r="1">
      <x v="124"/>
    </i>
    <i r="1">
      <x v="130"/>
    </i>
    <i r="1">
      <x v="132"/>
    </i>
    <i r="1">
      <x v="138"/>
    </i>
    <i r="1">
      <x v="140"/>
    </i>
    <i r="1">
      <x v="160"/>
    </i>
    <i r="1">
      <x v="161"/>
    </i>
    <i r="1">
      <x v="162"/>
    </i>
    <i r="1">
      <x v="167"/>
    </i>
    <i r="1">
      <x v="168"/>
    </i>
    <i>
      <x v="3"/>
    </i>
    <i r="1">
      <x v="7"/>
    </i>
    <i r="1">
      <x v="18"/>
    </i>
    <i r="1">
      <x v="19"/>
    </i>
    <i r="1">
      <x v="24"/>
    </i>
    <i r="1">
      <x v="38"/>
    </i>
    <i r="1">
      <x v="39"/>
    </i>
    <i r="1">
      <x v="56"/>
    </i>
    <i r="1">
      <x v="62"/>
    </i>
    <i r="1">
      <x v="73"/>
    </i>
    <i r="1">
      <x v="81"/>
    </i>
    <i r="1">
      <x v="82"/>
    </i>
    <i r="1">
      <x v="96"/>
    </i>
    <i r="1">
      <x v="119"/>
    </i>
    <i r="1">
      <x v="148"/>
    </i>
    <i r="1">
      <x v="149"/>
    </i>
    <i r="1">
      <x v="151"/>
    </i>
    <i r="1">
      <x v="164"/>
    </i>
    <i r="1">
      <x v="166"/>
    </i>
    <i>
      <x v="4"/>
    </i>
    <i r="1">
      <x v="71"/>
    </i>
    <i r="1">
      <x v="83"/>
    </i>
    <i r="1">
      <x v="128"/>
    </i>
    <i r="1">
      <x v="137"/>
    </i>
    <i r="1">
      <x v="147"/>
    </i>
    <i r="1">
      <x v="148"/>
    </i>
    <i r="1">
      <x v="150"/>
    </i>
    <i r="1">
      <x v="157"/>
    </i>
    <i>
      <x v="5"/>
    </i>
    <i r="1">
      <x/>
    </i>
    <i r="1">
      <x v="27"/>
    </i>
    <i r="1">
      <x v="29"/>
    </i>
    <i r="1">
      <x v="30"/>
    </i>
    <i r="1">
      <x v="92"/>
    </i>
    <i r="1">
      <x v="127"/>
    </i>
    <i r="1">
      <x v="146"/>
    </i>
    <i r="1">
      <x v="158"/>
    </i>
    <i>
      <x v="6"/>
    </i>
    <i r="1">
      <x v="1"/>
    </i>
    <i r="1">
      <x v="3"/>
    </i>
    <i r="1">
      <x v="15"/>
    </i>
    <i r="1">
      <x v="23"/>
    </i>
    <i r="1">
      <x v="32"/>
    </i>
    <i r="1">
      <x v="51"/>
    </i>
    <i r="1">
      <x v="53"/>
    </i>
    <i r="1">
      <x v="86"/>
    </i>
    <i r="1">
      <x v="91"/>
    </i>
    <i r="1">
      <x v="93"/>
    </i>
    <i r="1">
      <x v="133"/>
    </i>
    <i r="1">
      <x v="156"/>
    </i>
    <i r="1">
      <x v="159"/>
    </i>
    <i>
      <x v="7"/>
    </i>
    <i r="1">
      <x v="6"/>
    </i>
    <i r="1">
      <x v="14"/>
    </i>
    <i r="1">
      <x v="25"/>
    </i>
    <i r="1">
      <x v="31"/>
    </i>
    <i r="1">
      <x v="33"/>
    </i>
    <i r="1">
      <x v="49"/>
    </i>
    <i r="1">
      <x v="113"/>
    </i>
    <i r="1">
      <x v="115"/>
    </i>
    <i r="1">
      <x v="125"/>
    </i>
    <i r="1">
      <x v="126"/>
    </i>
    <i r="1">
      <x v="145"/>
    </i>
    <i r="1">
      <x v="155"/>
    </i>
    <i r="1">
      <x v="159"/>
    </i>
    <i>
      <x v="8"/>
    </i>
    <i r="1">
      <x v="2"/>
    </i>
    <i r="1">
      <x v="9"/>
    </i>
    <i r="1">
      <x v="12"/>
    </i>
    <i r="1">
      <x v="13"/>
    </i>
    <i r="1">
      <x v="34"/>
    </i>
    <i r="1">
      <x v="35"/>
    </i>
    <i r="1">
      <x v="40"/>
    </i>
    <i r="1">
      <x v="41"/>
    </i>
    <i r="1">
      <x v="44"/>
    </i>
    <i r="1">
      <x v="55"/>
    </i>
    <i r="1">
      <x v="57"/>
    </i>
    <i r="1">
      <x v="66"/>
    </i>
    <i r="1">
      <x v="72"/>
    </i>
    <i r="1">
      <x v="74"/>
    </i>
    <i r="1">
      <x v="77"/>
    </i>
    <i r="1">
      <x v="89"/>
    </i>
    <i r="1">
      <x v="94"/>
    </i>
    <i r="1">
      <x v="97"/>
    </i>
    <i r="1">
      <x v="98"/>
    </i>
    <i r="1">
      <x v="104"/>
    </i>
    <i r="1">
      <x v="113"/>
    </i>
    <i r="1">
      <x v="117"/>
    </i>
    <i r="1">
      <x v="121"/>
    </i>
    <i r="1">
      <x v="131"/>
    </i>
    <i r="1">
      <x v="134"/>
    </i>
    <i r="1">
      <x v="136"/>
    </i>
    <i r="1">
      <x v="141"/>
    </i>
    <i r="1">
      <x v="143"/>
    </i>
    <i r="1">
      <x v="152"/>
    </i>
    <i r="1">
      <x v="153"/>
    </i>
    <i r="1">
      <x v="154"/>
    </i>
    <i r="1">
      <x v="163"/>
    </i>
    <i>
      <x v="9"/>
    </i>
    <i r="1">
      <x v="28"/>
    </i>
    <i r="1">
      <x v="43"/>
    </i>
    <i r="1">
      <x v="71"/>
    </i>
    <i r="1">
      <x v="75"/>
    </i>
    <i r="1">
      <x v="78"/>
    </i>
    <i r="1">
      <x v="79"/>
    </i>
    <i r="1">
      <x v="85"/>
    </i>
    <i r="1">
      <x v="95"/>
    </i>
    <i r="1">
      <x v="97"/>
    </i>
    <i r="1">
      <x v="103"/>
    </i>
    <i r="1">
      <x v="116"/>
    </i>
    <i r="1">
      <x v="129"/>
    </i>
    <i r="1">
      <x v="135"/>
    </i>
    <i r="1">
      <x v="136"/>
    </i>
    <i r="1">
      <x v="142"/>
    </i>
    <i r="1">
      <x v="144"/>
    </i>
    <i t="grand">
      <x/>
    </i>
  </rowItems>
  <colItems count="1">
    <i/>
  </colItems>
  <dataFields count="1">
    <dataField name="Cuenta de Modo de falla 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AFCD95-FAE2-4D9E-BD66-85CE0A1D1A83}" name="TablaDinámica9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C14" firstHeaderRow="0" firstDataRow="1" firstDataCol="1"/>
  <pivotFields count="125">
    <pivotField showAll="0"/>
    <pivotField showAll="0"/>
    <pivotField showAll="0"/>
    <pivotField axis="axisRow" showAll="0">
      <items count="11">
        <item x="7"/>
        <item x="9"/>
        <item x="1"/>
        <item x="4"/>
        <item x="0"/>
        <item x="2"/>
        <item x="3"/>
        <item x="6"/>
        <item x="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numFmtId="164" showAll="0"/>
    <pivotField numFmtId="3" showAll="0"/>
    <pivotField numFmtId="165" showAll="0"/>
    <pivotField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numFmtId="164" showAll="0"/>
    <pivotField numFmtId="3" showAll="0"/>
    <pivotField showAll="0"/>
    <pivotField numFmtId="3" showAll="0"/>
    <pivotField numFmtId="3" showAll="0"/>
    <pivotField numFmtId="164" showAll="0"/>
    <pivotField showAll="0"/>
    <pivotField numFmtId="3" showAll="0"/>
    <pivotField numFmtId="3" showAll="0"/>
    <pivotField dataField="1" numFmtId="3" showAll="0"/>
    <pivotField dataField="1" numFmtId="3"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Tota general (plan)" fld="122" baseField="0" baseItem="0" numFmtId="166"/>
    <dataField name="Suma de Total general (real)" fld="123" baseField="0" baseItem="0" numFmtId="166"/>
  </dataFields>
  <formats count="2">
    <format dxfId="1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C94117C-9700-4DE8-88A1-0705CF0D3B1B}" name="Tabla1" displayName="Tabla1" ref="A1:U2102" totalsRowShown="0" headerRowDxfId="313" dataDxfId="312">
  <sortState xmlns:xlrd2="http://schemas.microsoft.com/office/spreadsheetml/2017/richdata2" ref="A2:U2102">
    <sortCondition descending="1" ref="L1:L2102"/>
  </sortState>
  <tableColumns count="21">
    <tableColumn id="1" xr3:uid="{7DFA234A-DC29-4CCD-96A2-E2FD88CE6BB0}" name="Orden" dataDxfId="311"/>
    <tableColumn id="2" xr3:uid="{C3316269-598C-48C9-A03F-FE0207A384EE}" name="Equipo" dataDxfId="310"/>
    <tableColumn id="3" xr3:uid="{0A22C627-EC42-4E24-A0BB-05F099E12629}" name="Denominación de objeto técnico" dataDxfId="309"/>
    <tableColumn id="4" xr3:uid="{A26B4E3F-B30A-4EF6-AD4C-06CE82B399AD}" name="Denom.ubic.técnica" dataDxfId="308"/>
    <tableColumn id="5" xr3:uid="{ACDFF60E-0A0E-48A7-948A-ECAEEBCF098D}" name="Op." dataDxfId="307"/>
    <tableColumn id="6" xr3:uid="{DF3F26FA-3E2E-422F-ACB9-E83A57ACE5C3}" name="Texto breve operación" dataDxfId="306"/>
    <tableColumn id="7" xr3:uid="{317B1353-9968-49C8-8E28-8DAD22E73EAC}" name="Pto.tbjo.op." dataDxfId="305"/>
    <tableColumn id="8" xr3:uid="{52BA660D-1C0C-4856-AA69-C802CBD3A7D2}" name="PtoTrbRes" dataDxfId="304"/>
    <tableColumn id="9" xr3:uid="{95DD06A8-0E0D-48C6-A0FD-D3E9344390EE}" name="A" dataDxfId="303"/>
    <tableColumn id="10" xr3:uid="{CED08963-0419-431E-8AAF-4FBAAEB83696}" name="Puesto trabajo" dataDxfId="302"/>
    <tableColumn id="11" xr3:uid="{5CBFBB6E-E2C9-49F5-A96D-039576F56318}" name="Gpo.plan." dataDxfId="301"/>
    <tableColumn id="12" xr3:uid="{A0B14468-F9AD-4B39-ABDF-3DBF9D36FE9A}" name="Inic.prog." dataDxfId="300"/>
    <tableColumn id="13" xr3:uid="{CE15F4B0-78EB-4033-A1DE-98C3F0993472}" name="Fe.in.real" dataDxfId="299"/>
    <tableColumn id="14" xr3:uid="{331FDE2B-15C8-46A5-B561-D8E3B5024EA0}" name="Volumen" dataDxfId="298">
      <calculatedColumnFormula>+IF((M2)&lt;&gt;0,"CUMPLE","NO CUMPLE")</calculatedColumnFormula>
    </tableColumn>
    <tableColumn id="21" xr3:uid="{A4A567D1-E3BC-4222-961A-C493C7344D05}" name="OPORTUNIDAD" dataDxfId="297">
      <calculatedColumnFormula>+IF(AND(M2=0),"NO CUMPLE",IF(OR(M2=L2,L2&gt;M2),"CUMPLE",IF(L2&lt;M2,"NO CUMPLE",FALSE)))</calculatedColumnFormula>
    </tableColumn>
    <tableColumn id="15" xr3:uid="{00C94EC8-85D2-4F73-A59B-734A970F0B5A}" name="Trbjo real" dataDxfId="296"/>
    <tableColumn id="18" xr3:uid="{97DC79EC-06C6-4845-9B69-0CF50F44490C}" name="Trabajo" dataDxfId="295"/>
    <tableColumn id="19" xr3:uid="{B79B7561-0EE9-4B97-9F4F-F85919D4B12D}" name="Diferencia " dataDxfId="294">
      <calculatedColumnFormula>Tabla1[[#This Row],[Trbjo real]]-Tabla1[[#This Row],[Trabajo]]</calculatedColumnFormula>
    </tableColumn>
    <tableColumn id="16" xr3:uid="{FB3DCDB3-C794-49EF-B49E-0DFE980718B3}" name="DurNor" dataDxfId="293"/>
    <tableColumn id="17" xr3:uid="{C74312D5-84FF-49B3-A6AE-155C51D26CC5}" name="Un." dataDxfId="292"/>
    <tableColumn id="20" xr3:uid="{C0C7D440-10FB-4168-A672-E819E67E1D6B}" name="Diferencia %" dataDxfId="291">
      <calculatedColumnFormula>Tabla1[[#This Row],[Trbjo real]]/Tabla1[[#This Row],[Trabajo]]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6D2955-27A7-4AE0-A3CF-1A18BE793B9C}" name="Tabla2" displayName="Tabla2" ref="A1:DQ281" totalsRowShown="0" headerRowDxfId="280" dataDxfId="279">
  <tableColumns count="121">
    <tableColumn id="1" xr3:uid="{70B04556-0879-48F4-8F9B-31CB1501CFF4}" name="Ce." dataDxfId="278"/>
    <tableColumn id="2" xr3:uid="{D6E252D2-FEB4-480F-A4E3-81412CAE6E1B}" name="Cl." dataDxfId="277"/>
    <tableColumn id="3" xr3:uid="{A400E0F3-33D9-47FD-9B79-69B1B2118CA9}" name="Aviso" dataDxfId="276"/>
    <tableColumn id="4" xr3:uid="{AA2E4B80-A6B2-4A27-8A0E-10A13EF872B1}" name="Objeto" dataDxfId="275"/>
    <tableColumn id="5" xr3:uid="{0A1965DB-1027-4717-9B1F-AC333F87DC63}" name="Adjetivo" dataDxfId="274"/>
    <tableColumn id="121" xr3:uid="{88C23A22-C359-4DCC-B6EE-98673D913AEB}" name="Modo de falla " dataDxfId="273">
      <calculatedColumnFormula>CONCATENATE(D2,E2)</calculatedColumnFormula>
    </tableColumn>
    <tableColumn id="6" xr3:uid="{EF1A8F49-9380-43B7-948C-2E411BB95E79}" name="Columna9" dataDxfId="272">
      <calculatedColumnFormula>CONCATENATE(D2," ",E2)</calculatedColumnFormula>
    </tableColumn>
    <tableColumn id="7" xr3:uid="{06CEBD59-7761-4C85-AAA2-5DEEA458F335}" name="Descripción" dataDxfId="271"/>
    <tableColumn id="8" xr3:uid="{776847E7-47B0-4DD0-85F6-F8B12DA215E7}" name="Columna1" dataDxfId="270"/>
    <tableColumn id="9" xr3:uid="{4488EBD4-4DA8-49E7-ACB3-D2ECC59F9184}" name="Columna2" dataDxfId="269"/>
    <tableColumn id="10" xr3:uid="{0514882E-E27A-4369-B499-D14730755C34}" name="Columna3" dataDxfId="268"/>
    <tableColumn id="11" xr3:uid="{45304700-40FD-414A-831F-A985FAFAF77A}" name="Columna4" dataDxfId="267"/>
    <tableColumn id="12" xr3:uid="{9AEDC825-6733-4082-927F-9225D75BA11C}" name="Columna5" dataDxfId="266"/>
    <tableColumn id="13" xr3:uid="{DAC7290D-C798-47C7-B4DC-C4A42BE41712}" name="Columna6" dataDxfId="265"/>
    <tableColumn id="14" xr3:uid="{50EEBDD1-869D-484F-91E7-0A65999AA5D7}" name="Columna7" dataDxfId="264"/>
    <tableColumn id="15" xr3:uid="{1711D171-E75D-4AB1-84C2-16B3E53FCE6C}" name="Columna8" dataDxfId="263"/>
    <tableColumn id="16" xr3:uid="{CF331E3C-3753-436A-A8D4-D20789867095}" name="Denominación de objeto técnico" dataDxfId="262"/>
    <tableColumn id="17" xr3:uid="{BF8CFC17-0D4B-4785-9D7D-661179E31327}" name="GP" dataDxfId="261"/>
    <tableColumn id="18" xr3:uid="{51A15AE1-07C5-45C5-84A1-FD0D9F2A7F82}" name="PtoTrbRes" dataDxfId="260"/>
    <tableColumn id="19" xr3:uid="{63D0F49F-7063-4426-952C-1C15D778157F}" name="StatUsu" dataDxfId="259"/>
    <tableColumn id="20" xr3:uid="{6FA3AF34-6395-4C4B-8149-89BF94DE9599}" name="Stat.sist." dataDxfId="258"/>
    <tableColumn id="21" xr3:uid="{CFBE3CDF-C0F2-4B23-8659-AB64F37D2F32}" name="Autor aviso" dataDxfId="257"/>
    <tableColumn id="22" xr3:uid="{86903B03-5458-4F87-993C-87AF5BC93494}" name="Creado por" dataDxfId="256"/>
    <tableColumn id="23" xr3:uid="{3446F5FC-F6FF-4FC9-B309-FC53DFAB3296}" name="Ubic.técn." dataDxfId="255"/>
    <tableColumn id="24" xr3:uid="{BD066C25-BE98-4F09-B13A-5F47CD955EDC}" name="A" dataDxfId="254"/>
    <tableColumn id="25" xr3:uid="{1B92903E-2EC7-49B5-8743-B53A289BA897}" name="P" dataDxfId="253"/>
    <tableColumn id="26" xr3:uid="{E87682C3-1DFB-404F-AB80-9B4E41447701}" name="S" dataDxfId="252"/>
    <tableColumn id="27" xr3:uid="{1C37795E-C962-4C95-A1B9-E0D7EF2108BD}" name="Orden" dataDxfId="251"/>
    <tableColumn id="28" xr3:uid="{C22E6A0C-D62C-45A2-96D0-F9DAE4A2DCF3}" name="Nº direc." dataDxfId="250"/>
    <tableColumn id="29" xr3:uid="{B46C54FA-1758-492C-8BA2-BBAD3DD44DB3}" name="Modif.por" dataDxfId="249"/>
    <tableColumn id="30" xr3:uid="{5E8279D2-8BCF-473F-92DA-48DACCF0C811}" name="HoraMod" dataDxfId="248"/>
    <tableColumn id="31" xr3:uid="{CAD6C7F8-8445-4313-9D01-89925F162E31}" name="Activo fijo" dataDxfId="247"/>
    <tableColumn id="32" xr3:uid="{D9DB6498-1997-4623-A634-A79498B90A3C}" name="SNº" dataDxfId="246"/>
    <tableColumn id="33" xr3:uid="{4ED78599-63AB-4BDB-841B-8451B001226C}" name="Est.inst.tras medida" dataDxfId="245"/>
    <tableColumn id="34" xr3:uid="{DA6CBC3D-E8ED-4B8C-9E62-30F6F1AE673B}" name="ITA" dataDxfId="244"/>
    <tableColumn id="35" xr3:uid="{10AD48E0-F646-4B0E-A1A8-F81B4FCF7D70}" name="IAA" dataDxfId="243"/>
    <tableColumn id="36" xr3:uid="{9254B1E6-5FCA-4F1C-B639-DBA98081528E}" name="Ce.2" dataDxfId="242"/>
    <tableColumn id="37" xr3:uid="{8C4E7A18-2915-4E73-B2DD-B5719EC815DF}" name="ClPr" dataDxfId="241"/>
    <tableColumn id="38" xr3:uid="{569A8F09-D866-493A-8005-3B3FC8EF9236}" name="R" dataDxfId="240"/>
    <tableColumn id="39" xr3:uid="{00DEBE7B-8F1B-4093-A7F2-C6770C1351B8}" name="HFinAver" dataDxfId="239"/>
    <tableColumn id="40" xr3:uid="{A8D61D33-42B3-4B19-BA93-AF9199B71E0D}" name="HIniAver" dataDxfId="238"/>
    <tableColumn id="41" xr3:uid="{C83A1942-5A5A-4548-8C31-673823B7EF17}" name="Conjunto" dataDxfId="237"/>
    <tableColumn id="42" xr3:uid="{375A7D47-632F-4688-B6A1-E4CE7C1C4B43}" name="Denominación del conjunto" dataDxfId="236"/>
    <tableColumn id="43" xr3:uid="{80FC5129-50C7-4D4E-9357-247634FD48D5}" name="ArE" dataDxfId="235"/>
    <tableColumn id="44" xr3:uid="{3E0D550A-3AB9-42CD-816B-73906E319CED}" name="Equipo afectado" dataDxfId="234"/>
    <tableColumn id="45" xr3:uid="{E30371CB-07DD-4FFE-9C40-7FFD78ABB5A4}" name="HoraRef" dataDxfId="233"/>
    <tableColumn id="46" xr3:uid="{ED6D0EC3-C1FB-4490-B3B0-187A1C94CDBE}" name="Nº de pedido" dataDxfId="232"/>
    <tableColumn id="47" xr3:uid="{BE80A9A0-A4F2-4D80-8A63-A7745F9A39AB}" name="Ubic.técnica afect." dataDxfId="231"/>
    <tableColumn id="48" xr3:uid="{C64051A5-B463-4F1F-8907-2C08B47864A3}" name="Soc." dataDxfId="230"/>
    <tableColumn id="49" xr3:uid="{3D4030E7-B371-4B67-9113-2B3424DB59A6}" name="Población" dataDxfId="229"/>
    <tableColumn id="50" xr3:uid="{148B9037-C99B-4689-BD10-A7D9F8F7BAE8}" name="Distrito" dataDxfId="228"/>
    <tableColumn id="51" xr3:uid="{AB997016-0930-4BD3-9D9F-4AB4701B88FC}" name="Ps" dataDxfId="227"/>
    <tableColumn id="52" xr3:uid="{168BA8CE-1BEE-40E5-9D3B-107DD4CCD1A8}" name="Dat.adic.disposit." dataDxfId="226"/>
    <tableColumn id="53" xr3:uid="{A2833450-D2A5-461A-829D-9B9A980FFD86}" name="Campo de clasificación" dataDxfId="225"/>
    <tableColumn id="54" xr3:uid="{9D9FF2B2-E21F-400A-8109-2D54E0FA2FD3}" name="TmpApert" dataDxfId="224"/>
    <tableColumn id="55" xr3:uid="{AED53782-C526-4A4B-B848-29F16253C1B3}" name="Div." dataDxfId="223"/>
    <tableColumn id="56" xr3:uid="{944D3175-CA77-404D-9D31-C4C9E06FF0B1}" name="Emplz/Imput." dataDxfId="222"/>
    <tableColumn id="57" xr3:uid="{A783047E-D230-4574-BF9E-B8E02439B3DE}" name="Texto expl." dataDxfId="221"/>
    <tableColumn id="58" xr3:uid="{A2A140CA-B306-4C8B-B5BA-9CE5F7043716}" name="Ctrl.técn." dataDxfId="220"/>
    <tableColumn id="59" xr3:uid="{C8A985C7-D5E6-4E64-8299-5DC38BEC0C6E}" name="CePl" dataDxfId="219"/>
    <tableColumn id="60" xr3:uid="{3E95053D-EBB0-4242-A483-1A51682C5B51}" name="Doc.vtas." dataDxfId="218"/>
    <tableColumn id="61" xr3:uid="{1075B926-FB79-4A27-95DD-2AF159592DC9}" name="Pos." dataDxfId="217"/>
    <tableColumn id="62" xr3:uid="{C3002A95-8269-438F-A88A-92F17432DCC2}" name="SoCO" dataDxfId="216"/>
    <tableColumn id="63" xr3:uid="{9A693AA8-F29D-47FE-AC7A-266DD39B4CBA}" name="Ce.coste" dataDxfId="215"/>
    <tableColumn id="64" xr3:uid="{B38CB769-EB83-4C49-92B3-1E7AD022F5C2}" name="Texto código p. codificación" dataDxfId="214"/>
    <tableColumn id="65" xr3:uid="{E0335052-2515-4D81-8B6E-5718462C3C97}" name="Texto grupos codificación" dataDxfId="213"/>
    <tableColumn id="66" xr3:uid="{1D811559-2A76-49E7-8271-A9B355223BD6}" name="Cliente" dataDxfId="212"/>
    <tableColumn id="67" xr3:uid="{622600ED-2684-4300-A5C7-93128D6A7AF9}" name="Hora des." dataDxfId="211"/>
    <tableColumn id="68" xr3:uid="{5CED50F1-EF89-4285-9010-ECD02B884548}" name="Texto breve de material" dataDxfId="210"/>
    <tableColumn id="69" xr3:uid="{0EC9AFF4-0017-45EF-9E14-CAB60C174AE7}" name="Material" dataDxfId="209"/>
    <tableColumn id="70" xr3:uid="{9F866AFE-30E1-45D2-8569-A5B810129241}" name="P3" dataDxfId="208"/>
    <tableColumn id="71" xr3:uid="{A12D9CBC-6FEA-42E2-82A9-3F0C906E82FB}" name="Local" dataDxfId="207"/>
    <tableColumn id="72" xr3:uid="{0E0A725B-FD50-4063-BFE2-CE56CB231ED8}" name="Hora" dataDxfId="206"/>
    <tableColumn id="73" xr3:uid="{7736DA0D-A08B-46B1-94AD-9B883373D4C8}" name="Lista" dataDxfId="205"/>
    <tableColumn id="74" xr3:uid="{2198F1F6-8E54-4587-AC4E-921031F0CB7E}" name="Nº objeto" dataDxfId="204"/>
    <tableColumn id="75" xr3:uid="{7482E12C-A987-4AC7-BA0D-8BFC7BBB26BB}" name="StatPag" dataDxfId="203"/>
    <tableColumn id="76" xr3:uid="{E68E1B7C-BE84-4598-B0ED-581FD68F2B08}" name="Denominación ejecutante" dataDxfId="202"/>
    <tableColumn id="77" xr3:uid="{2E5D6760-68B1-42D5-99C4-5BB09DED1FE8}" name="Denom.interl.resp.ejec.(pers./usu.)" dataDxfId="201"/>
    <tableColumn id="78" xr3:uid="{AF69A870-3964-438A-997C-55C1731844CA}" name="Ejecutante" dataDxfId="200"/>
    <tableColumn id="79" xr3:uid="{76CD7FE7-C073-495E-B237-85FE81539D06}" name="IntRespEj" dataDxfId="199"/>
    <tableColumn id="80" xr3:uid="{AB883EA1-9286-4F90-A9B5-2B0CAC3B8893}" name="Denominación de la ubicación técnica" dataDxfId="198"/>
    <tableColumn id="81" xr3:uid="{6F0EC4E7-92BA-42E0-B7E9-053644A9CE02}" name="Cód.postal" dataDxfId="197"/>
    <tableColumn id="82" xr3:uid="{B222781D-A9A1-479F-86BA-4FAD35AFA51E}" name="Texto para prioridad" dataDxfId="196"/>
    <tableColumn id="83" xr3:uid="{BE76E95D-FA0F-40AD-BD34-959475568A7C}" name="Cód." dataDxfId="195"/>
    <tableColumn id="84" xr3:uid="{591469A5-17A2-4ECC-8731-89EFF69F055C}" name="GrCCód." dataDxfId="194"/>
    <tableColumn id="85" xr3:uid="{8A3A9C6E-079E-4499-A85A-812FDB4E0731}" name="HoCierre" dataDxfId="193"/>
    <tableColumn id="86" xr3:uid="{45861383-FDE3-4F29-9B7C-06143A4C03F6}" name="PerfCatál" dataDxfId="192"/>
    <tableColumn id="87" xr3:uid="{5165349C-4295-447A-901C-B1671604173E}" name="Rg" dataDxfId="191"/>
    <tableColumn id="88" xr3:uid="{9F53A118-8C6D-40AE-84AB-B8F59D0CD997}" name="Revisión" dataDxfId="190"/>
    <tableColumn id="89" xr3:uid="{32F8CC8E-BE65-469C-B4C9-1DC8DB4A29EC}" name="Número de serie" dataDxfId="189"/>
    <tableColumn id="90" xr3:uid="{22B5D975-2EFB-44E0-A288-C475C791FE70}" name="Se" dataDxfId="188"/>
    <tableColumn id="91" xr3:uid="{68D6AB3A-4753-4938-8CAB-453DCDDC4AD8}" name="Emplaz." dataDxfId="187"/>
    <tableColumn id="92" xr3:uid="{9A3956EC-3B0D-49AC-B95B-AAA54C229386}" name="Calle" dataDxfId="186"/>
    <tableColumn id="93" xr3:uid="{1F91097E-1CCE-445E-8D41-733D51725002}" name="HoraDesead" dataDxfId="185"/>
    <tableColumn id="94" xr3:uid="{2685DC09-3A6A-4186-A3E2-10F7623E2BB6}" name="Teléfono" dataDxfId="184"/>
    <tableColumn id="95" xr3:uid="{50AD998F-07ED-4782-A6B8-47390FE11D98}" name="Ped.clte." dataDxfId="183"/>
    <tableColumn id="96" xr3:uid="{364D239A-FACB-4B03-B32A-126B202D8359}" name="DTM" dataDxfId="182"/>
    <tableColumn id="97" xr3:uid="{A11B539B-C6E8-4C07-A64B-55AD25761287}" name="DTA" dataDxfId="181"/>
    <tableColumn id="98" xr3:uid="{F4E7E910-F980-47DB-AB5A-78DCF3EC326E}" name="DAA" dataDxfId="180"/>
    <tableColumn id="99" xr3:uid="{DD7D6BFF-FA32-4741-B5EC-8B84FB4EDAF4}" name="OfVta" dataDxfId="179"/>
    <tableColumn id="100" xr3:uid="{813D916A-A67A-4FFD-BA0F-5F74CABB5C1E}" name="GVen" dataDxfId="178"/>
    <tableColumn id="101" xr3:uid="{2A64D15C-2683-4D32-8376-A083A7094831}" name="OrgVt" dataDxfId="177"/>
    <tableColumn id="102" xr3:uid="{8718C85A-261B-4AD5-B8B5-D852F87D408E}" name="CDis" dataDxfId="176"/>
    <tableColumn id="103" xr3:uid="{09E95C19-30B4-4EB2-A8FF-C6CBC07453AC}" name="Sun" dataDxfId="175"/>
    <tableColumn id="104" xr3:uid="{6E0484FA-A323-4592-9746-035363427D39}" name="Pos.mantenim." dataDxfId="174"/>
    <tableColumn id="105" xr3:uid="{685AA409-8C0E-4477-8C8A-A2F0040BFCB0}" name="Pl.MantPrv" dataDxfId="173"/>
    <tableColumn id="106" xr3:uid="{FE625858-730B-4223-B473-AB27AAB2A397}" name="Un." dataDxfId="172"/>
    <tableColumn id="107" xr3:uid="{2955C1FF-2E1B-4A06-A57D-BA98E0BD43A9}" name="Centro" dataDxfId="171"/>
    <tableColumn id="108" xr3:uid="{25E835C2-293F-42C0-B390-28F1ADC6E064}" name="Equipo" dataDxfId="170"/>
    <tableColumn id="109" xr3:uid="{FED4B467-6864-4038-AEEB-40462DCD1610}" name="Fecha de aviso" dataDxfId="169"/>
    <tableColumn id="110" xr3:uid="{7755D01F-43E2-45FF-ACC4-866F31BAFB09}" name="Cierre" dataDxfId="168"/>
    <tableColumn id="111" xr3:uid="{76CD698B-FCA4-445D-AA7A-D9F1378B2175}" name="Modif.el" dataDxfId="167"/>
    <tableColumn id="112" xr3:uid="{83627836-9E1B-4936-B4CB-8A27445001A5}" name="FinAvería" dataDxfId="166"/>
    <tableColumn id="113" xr3:uid="{2DD02E65-7D1E-440D-82BC-15B18E46DB65}" name="Fecha ref." dataDxfId="165"/>
    <tableColumn id="114" xr3:uid="{59F0A782-8916-443D-AEB1-B68740AB4BAB}" name="Fe.PedCpas" dataDxfId="164"/>
    <tableColumn id="115" xr3:uid="{4D708F52-F3A0-4995-9154-FB813F2EF010}" name="CtrlTéc el" dataDxfId="163"/>
    <tableColumn id="116" xr3:uid="{0ED6F051-AEF3-43C5-BAA1-2118261BB968}" name="Creado el" dataDxfId="162"/>
    <tableColumn id="117" xr3:uid="{2E18BAE4-E147-44E3-B65E-BCA7E040A6BC}" name="Fin desead" dataDxfId="161"/>
    <tableColumn id="118" xr3:uid="{976F444B-C5D7-4659-B226-339ED0A7A34B}" name="Ini.desead" dataDxfId="160"/>
    <tableColumn id="119" xr3:uid="{16F783A9-A76A-4966-AB90-73D39937847A}" name="IniAvería" dataDxfId="159"/>
    <tableColumn id="120" xr3:uid="{71D173CB-E63D-4111-BD69-089A231A456B}" name="DurParada" dataDxfId="15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AB4F87D-C2BC-410D-9BB8-5415BD4BEB6C}" name="Tabla3" displayName="Tabla3" ref="A1:DU478" totalsRowShown="0" headerRowDxfId="155" dataDxfId="154">
  <autoFilter ref="A1:DU478" xr:uid="{BF63937A-CADA-4B37-96B0-10496E0495F2}"/>
  <sortState xmlns:xlrd2="http://schemas.microsoft.com/office/spreadsheetml/2017/richdata2" ref="A5:DU462">
    <sortCondition ref="CW1:CW478"/>
  </sortState>
  <tableColumns count="125">
    <tableColumn id="1" xr3:uid="{D7E62586-D4B8-41B5-81E6-D5EF3D6103CF}" name="Orden" dataDxfId="153"/>
    <tableColumn id="2" xr3:uid="{50624794-30E3-4ED6-94CC-4D4C96CA4D05}" name="Ubicac.técnica" dataDxfId="152"/>
    <tableColumn id="3" xr3:uid="{02722F03-BE47-470E-BD35-698C748F43B7}" name="Equipo" dataDxfId="151"/>
    <tableColumn id="4" xr3:uid="{2BDDCE48-BED2-4EDD-8858-DFF5CE6AC763}" name="Denominación de objeto técnico" dataDxfId="150"/>
    <tableColumn id="5" xr3:uid="{4E7ADCB2-4C61-47A6-9FE7-56FEFA04EA62}" name="Texto breve" dataDxfId="149"/>
    <tableColumn id="6" xr3:uid="{6EC37DC4-4D78-4447-A710-EF49C3319775}" name="Status del sistema" dataDxfId="148"/>
    <tableColumn id="7" xr3:uid="{11B939FD-FE05-4AB4-B831-30D7AAD5925C}" name="GP" dataDxfId="147"/>
    <tableColumn id="8" xr3:uid="{C6E1C985-BC2D-45DF-BA62-EDA5AD2C96E6}" name="PtoTrbRes" dataDxfId="146"/>
    <tableColumn id="9" xr3:uid="{D3588AD0-90DB-428D-9755-ADE513CCAC0C}" name="Cl." dataDxfId="145"/>
    <tableColumn id="10" xr3:uid="{D75F20CC-DAB5-44BA-B7A4-1796DE5CAF98}" name="AMa" dataDxfId="144"/>
    <tableColumn id="11" xr3:uid="{A526E5D3-9ABC-4685-9174-E02BED4EA9CD}" name="Ce." dataDxfId="143"/>
    <tableColumn id="12" xr3:uid="{6E57D041-CF5C-4E72-8DEA-C2C4FAF4880A}" name="Revisión" dataDxfId="142"/>
    <tableColumn id="13" xr3:uid="{E8F9EEAA-8960-482E-9CD1-D353D9DC3226}" name="Aviso" dataDxfId="141"/>
    <tableColumn id="14" xr3:uid="{5F5DD06D-B2E5-4243-95D9-26783B197411}" name="Status de usuario" dataDxfId="140"/>
    <tableColumn id="15" xr3:uid="{3BFC8CE1-133C-4AE0-A6F6-CAE9C4019C3E}" name="Activo fijo" dataDxfId="139"/>
    <tableColumn id="16" xr3:uid="{3F0550EB-4B74-4E02-B168-A81FB4384B0F}" name="ArE" dataDxfId="138"/>
    <tableColumn id="17" xr3:uid="{C732B4D5-BA7E-479A-B4B7-BC4FEC6CF997}" name="Autor" dataDxfId="137"/>
    <tableColumn id="18" xr3:uid="{C7D8553F-7665-4F13-AC33-51A088414CB0}" name="Cabecera orden PEP" dataDxfId="136"/>
    <tableColumn id="19" xr3:uid="{B734245E-9252-4A0D-A477-F491320870E8}" name="Calle" dataDxfId="135"/>
    <tableColumn id="20" xr3:uid="{0873D216-A5FA-4337-B22B-D778B52839EA}" name="Campo de clasificación" dataDxfId="134"/>
    <tableColumn id="21" xr3:uid="{11A17AC9-CFA9-4105-8961-FDB209C96634}" name="CDis" dataDxfId="133"/>
    <tableColumn id="22" xr3:uid="{752A6E85-F4EC-4416-9833-EB5651C7D148}" name="Can.distr." dataDxfId="132"/>
    <tableColumn id="23" xr3:uid="{EC4E15B9-3B9E-4631-8B6D-0379D2AE0236}" name="CeCo resp." dataDxfId="131"/>
    <tableColumn id="24" xr3:uid="{F229A25B-BBBF-49D1-B96E-E562F7A58A52}" name="CeBe" dataDxfId="130"/>
    <tableColumn id="25" xr3:uid="{AF0DE355-B1E9-4694-BBE5-DC44F716A584}" name="Ce.coste" dataDxfId="129"/>
    <tableColumn id="26" xr3:uid="{194BC04E-395B-40C1-8F57-F6DFD78F6C17}" name="Ce.2" dataDxfId="128"/>
    <tableColumn id="27" xr3:uid="{5317841A-DD14-4D20-96DD-B36F8428B0B3}" name="CePl" dataDxfId="127"/>
    <tableColumn id="28" xr3:uid="{D05F340C-6FC5-47A0-9E8F-53E5C06CD83A}" name="ClPr" dataDxfId="126"/>
    <tableColumn id="29" xr3:uid="{8D9D8E4B-B2AF-4275-9A57-9CDF8444FA33}" name="Ps" dataDxfId="125"/>
    <tableColumn id="30" xr3:uid="{9951CA32-F29F-46C2-96DE-7A78B1720374}" name="CvRec" dataDxfId="124"/>
    <tableColumn id="31" xr3:uid="{FBAB690B-F55E-4BA8-BCCE-3F4D41F8E328}" name="Cliente" dataDxfId="123"/>
    <tableColumn id="32" xr3:uid="{D7F358B6-035F-443F-8887-E39FC977AFEB}" name="Cód.postal" dataDxfId="122"/>
    <tableColumn id="33" xr3:uid="{B4568F7B-BD24-4BCA-8C5D-EB2E78014ECE}" name="Conjunto" dataDxfId="121"/>
    <tableColumn id="34" xr3:uid="{9789442E-0D2C-453C-AF59-8B72378B8ED9}" name="CGH" dataDxfId="120"/>
    <tableColumn id="35" xr3:uid="{6CD3BF6D-8297-4BC3-AFDC-EBFA5705B9EB}" name="CrC" dataDxfId="119"/>
    <tableColumn id="36" xr3:uid="{D732A6A8-FF57-4574-854A-97586E3D3EA8}" name="CtroPtoTbj" dataDxfId="118"/>
    <tableColumn id="37" xr3:uid="{9A0A556C-EBCA-4CFE-8261-6B56C47BE7FC}" name="Dat.adic.disposit." dataDxfId="117"/>
    <tableColumn id="38" xr3:uid="{06F09194-7256-4FBA-87CA-B91D9F29305B}" name="Denominación de la ubicación técnica" dataDxfId="116"/>
    <tableColumn id="39" xr3:uid="{BFD629CE-0D14-4970-9878-915D71040B4A}" name="Denominación del conjunto" dataDxfId="115"/>
    <tableColumn id="40" xr3:uid="{64F70838-DE25-4FBF-B359-C0232EFCD02F}" name="Denominación producto servicio" dataDxfId="114"/>
    <tableColumn id="41" xr3:uid="{5E4E42BC-4F95-429D-B37C-6E2ABA60A070}" name="Hora desde" dataDxfId="113"/>
    <tableColumn id="42" xr3:uid="{F834AC1E-512D-474E-BF4F-C4768496625B}" name="Hora" dataDxfId="112"/>
    <tableColumn id="43" xr3:uid="{2BA84AE4-9339-4BFB-9DD2-7FAFC8FFCC7C}" name="Distrito" dataDxfId="111"/>
    <tableColumn id="44" xr3:uid="{F98294DD-EAB3-4A83-9946-D11EC0FFB681}" name="Div." dataDxfId="110"/>
    <tableColumn id="45" xr3:uid="{AB846BB9-71BE-4BEC-9598-A691F12EED87}" name="Doc.vtas." dataDxfId="109"/>
    <tableColumn id="46" xr3:uid="{F0FD3A91-F359-45F3-8AE2-74B9819F1FA8}" name="Elemento PEP" dataDxfId="108"/>
    <tableColumn id="47" xr3:uid="{F2C4F0A2-B72E-4ADC-8A84-A217E35FD658}" name="Elemento refer.PM/PS" dataDxfId="107"/>
    <tableColumn id="48" xr3:uid="{9C5612AD-447B-45C2-A33E-A34F2A3CFB0E}" name="Emplaz." dataDxfId="106"/>
    <tableColumn id="49" xr3:uid="{65D12C95-424E-4B36-A5ED-42513CD6EE7C}" name="Esq.CC" dataDxfId="105"/>
    <tableColumn id="50" xr3:uid="{7207A253-997C-4E4D-8A9D-4895362945F0}" name="E" dataDxfId="104"/>
    <tableColumn id="51" xr3:uid="{5A6889FE-DA06-4EB8-9B7E-F512F216959C}" name="TE" dataDxfId="103"/>
    <tableColumn id="52" xr3:uid="{BB916AEC-35C9-44DD-AA41-9E410A8E014D}" name="Fin real" dataDxfId="102"/>
    <tableColumn id="53" xr3:uid="{E829897F-870A-41C5-BC3B-DD3945B87EA7}" name="FFac" dataDxfId="101"/>
    <tableColumn id="54" xr3:uid="{3DA8ACE3-3D39-4E94-8322-32638A9D988F}" name="GPM h.ruta" dataDxfId="100"/>
    <tableColumn id="55" xr3:uid="{2C30D05B-90C9-400F-A9E1-B64EEA73BC5A}" name="GVen" dataDxfId="99"/>
    <tableColumn id="56" xr3:uid="{33C5DCB7-2DE6-492F-BFDC-1448450D4832}" name="GrpHRuta" dataDxfId="98"/>
    <tableColumn id="57" xr3:uid="{62D2EC76-D9D9-4ACA-9E4B-B60C644CC089}" name="HoraFinExt" dataDxfId="97"/>
    <tableColumn id="58" xr3:uid="{AC950034-B826-4497-BC88-DEAACB45D6DD}" name="Fin (hora)" dataDxfId="96"/>
    <tableColumn id="59" xr3:uid="{8641A89F-4F35-4ACD-94C2-F5C11DC12FC5}" name="Hora inic." dataDxfId="95"/>
    <tableColumn id="60" xr3:uid="{B98890A0-A518-497A-9BEE-2DE912AA6D12}" name="HoraRef" dataDxfId="94"/>
    <tableColumn id="61" xr3:uid="{06B1D313-099C-4541-8D11-BD17A0B018DF}" name="Hora inic.3" dataDxfId="93"/>
    <tableColumn id="62" xr3:uid="{F4111962-1CF5-449C-8B0D-919139D3004D}" name="In.real" dataDxfId="92"/>
    <tableColumn id="63" xr3:uid="{018CF4E5-AA06-41E9-8768-6D44A154531C}" name="IPO" dataDxfId="91"/>
    <tableColumn id="64" xr3:uid="{307BD53A-F722-4537-BF52-73E2F14BC24C}" name="A" dataDxfId="90"/>
    <tableColumn id="65" xr3:uid="{0674D213-89E6-4138-8300-E679FB4ED47C}" name="S" dataDxfId="89"/>
    <tableColumn id="66" xr3:uid="{04A0AF9C-0013-4DB1-9A0A-0C75F1A4A7B8}" name="Lista" dataDxfId="88"/>
    <tableColumn id="67" xr3:uid="{D64FA6DE-7D2B-4C4D-B431-0587D2FC771E}" name="Local" dataDxfId="87"/>
    <tableColumn id="68" xr3:uid="{856748D9-5009-450F-82A4-BECC1C6638E9}" name="Material" dataDxfId="86"/>
    <tableColumn id="69" xr3:uid="{7A3C5730-6C25-400A-956E-E224CB91A1A9}" name="Modificado por" dataDxfId="85"/>
    <tableColumn id="70" xr3:uid="{AA78028B-F205-47BA-89FB-6D5C80EFDB9B}" name="Nº de pedido" dataDxfId="84"/>
    <tableColumn id="71" xr3:uid="{E562B970-EC29-4355-81BC-02B2941A5CD0}" name="Nº direc." dataDxfId="83"/>
    <tableColumn id="72" xr3:uid="{874EC602-0343-4B11-AC0D-E21035FFB6EF}" name="Nº objeto" dataDxfId="82"/>
    <tableColumn id="73" xr3:uid="{00FEFA29-B7B4-4A71-9585-379163BAA103}" name="Número de serie" dataDxfId="81"/>
    <tableColumn id="74" xr3:uid="{369C0560-25BE-43C1-9E28-588A48523629}" name="OfVta" dataDxfId="80"/>
    <tableColumn id="75" xr3:uid="{4EDD3D98-6CC1-4C15-B4A6-489CDFF51B4B}" name="Op.s" dataDxfId="79"/>
    <tableColumn id="76" xr3:uid="{34FAC67D-8BF7-4847-A9BF-7EDCB8777A72}" name="OrdenPrinc" dataDxfId="78"/>
    <tableColumn id="77" xr3:uid="{EC77F0DB-5F97-43D3-80C2-F1C0A928EACD}" name="OrdenSuper" dataDxfId="77"/>
    <tableColumn id="78" xr3:uid="{9C38CFA6-F026-4E9C-A64A-8BB2CA045CB2}" name="OrgVt" dataDxfId="76"/>
    <tableColumn id="79" xr3:uid="{820511B0-0ED7-479F-A7ED-E12E9446BA1A}" name="Org.Ventas" dataDxfId="75"/>
    <tableColumn id="80" xr3:uid="{E95C0CCB-091A-489E-BE7D-CEBAE49B203C}" name="PB" dataDxfId="74"/>
    <tableColumn id="81" xr3:uid="{E9168A43-AFA0-48C1-8AF1-9679CC6FECE0}" name="Pl.MantPrv" dataDxfId="73"/>
    <tableColumn id="82" xr3:uid="{3B2468E2-89FE-4C73-B4D5-4E8FAC2A66A8}" name="Población" dataDxfId="72"/>
    <tableColumn id="83" xr3:uid="{959BC2F1-CEA1-4412-B46E-3BA10B307EA7}" name="Pos." dataDxfId="71"/>
    <tableColumn id="84" xr3:uid="{C83F361D-8AB0-46BF-B7E0-52A7C8DC3AF1}" name="Pos.mantenim." dataDxfId="70"/>
    <tableColumn id="85" xr3:uid="{F5F49B9C-ED56-4BB3-92D1-1A58D3BE1AD7}" name="P" dataDxfId="69"/>
    <tableColumn id="86" xr3:uid="{7F258844-D5AE-42CE-8AC2-6BB1BEA2A649}" name="Prod.servicio" dataDxfId="68"/>
    <tableColumn id="87" xr3:uid="{3D281D6A-1A27-45E4-B2E2-E150B1D55A92}" name="PstoTbjo" dataDxfId="67"/>
    <tableColumn id="88" xr3:uid="{B9CB1121-3359-4106-9775-AD6B9C8B9313}" name="Rg" dataDxfId="66"/>
    <tableColumn id="89" xr3:uid="{8C304C1F-2C9B-4F6C-84C8-F5BDDC270C84}" name="Res/SPed" dataDxfId="65"/>
    <tableColumn id="90" xr3:uid="{ED69F4FD-1A3E-4F17-B1C9-7C6E33A46E21}" name="Se" dataDxfId="64"/>
    <tableColumn id="91" xr3:uid="{EA3A4433-51E6-4529-80AB-A5AC283F0EC8}" name="Sector" dataDxfId="63"/>
    <tableColumn id="92" xr3:uid="{D8691258-7505-4D99-AC12-679DEA16CA65}" name="Soc." dataDxfId="62"/>
    <tableColumn id="93" xr3:uid="{4C643A9F-5433-40F4-8C1E-8D3EC28FC5AF}" name="SoCO" dataDxfId="61"/>
    <tableColumn id="94" xr3:uid="{3023E816-1F02-4040-A492-4FF386CA4E18}" name="StatPag" dataDxfId="60"/>
    <tableColumn id="95" xr3:uid="{14341D1C-02C0-47A7-8D4B-EFA4E5D43068}" name="Subgrafo" dataDxfId="59"/>
    <tableColumn id="96" xr3:uid="{C23AF642-A993-4B81-B4C7-D116AE22BA74}" name="SNº" dataDxfId="58"/>
    <tableColumn id="97" xr3:uid="{181ECA3C-C676-4773-BB99-D9A402DBC7E2}" name="Teléfono" dataDxfId="57"/>
    <tableColumn id="98" xr3:uid="{75D002D6-1EDC-4385-A3B8-CD3D98CA64B5}" name="Texto breve de material" dataDxfId="56"/>
    <tableColumn id="99" xr3:uid="{BCD471E1-A74B-4FAD-AE4A-31B53C72209D}" name="Texto para prioridad" dataDxfId="55"/>
    <tableColumn id="100" xr3:uid="{672D0176-C872-431C-B8EA-6F4D1611B740}" name="Tp." dataDxfId="54"/>
    <tableColumn id="101" xr3:uid="{13F392DF-9A80-41F4-916B-E644F7854A27}" name="Fin progr." dataDxfId="53"/>
    <tableColumn id="102" xr3:uid="{9700C315-CD77-48A5-B59D-543DC86A9A67}" name="Fin real4" dataDxfId="52"/>
    <tableColumn id="103" xr3:uid="{44136635-7C13-472F-AC3F-C312C20BB8A4}" name="Fe.entrada" dataDxfId="51"/>
    <tableColumn id="104" xr3:uid="{F1C9B6A4-4F8A-434C-9D8A-6E5E4EDA1862}" name="Costes tot.reales" dataDxfId="50"/>
    <tableColumn id="105" xr3:uid="{E25E46B8-7962-42DB-B2D1-1032992EA33A}" name="Cantidad" dataDxfId="49"/>
    <tableColumn id="106" xr3:uid="{1651DC1E-4514-44A6-B2C8-6E5D12323866}" name="De fecha" dataDxfId="48"/>
    <tableColumn id="107" xr3:uid="{0E29EF0A-3513-4E31-A1F6-E6629997F51E}" name="A fecha" dataDxfId="47"/>
    <tableColumn id="108" xr3:uid="{3FD0226F-4417-4E16-8D04-BEE667FDBF5A}" name="Liber." dataDxfId="46"/>
    <tableColumn id="109" xr3:uid="{9FEEB731-2010-48B8-A60A-0C58EE71994F}" name="Inic.extr." dataDxfId="45"/>
    <tableColumn id="110" xr3:uid="{E95AA36A-A2AA-44B3-A58F-76B1738C490F}" name="Fe.PedCpas" dataDxfId="44"/>
    <tableColumn id="111" xr3:uid="{E86E58A9-1265-46A4-82DA-B3930F8684AA}" name="Fecha ref." dataDxfId="43"/>
    <tableColumn id="112" xr3:uid="{67658C91-FA6D-464B-AE7D-9DF3A8C018B8}" name="Fin extr." dataDxfId="42"/>
    <tableColumn id="113" xr3:uid="{D8A16D6C-F241-48D6-9132-5792EAE89582}" name="Inic.real" dataDxfId="41"/>
    <tableColumn id="114" xr3:uid="{F22AD43B-B47A-4BD1-91FE-B6EB1C7963F7}" name="Fe.modif." dataDxfId="40"/>
    <tableColumn id="115" xr3:uid="{DCE59176-5047-49E1-AFEB-9925F556B942}" name="Gsts.estimados" dataDxfId="39"/>
    <tableColumn id="116" xr3:uid="{7BBF1186-86E7-4CA8-ACF2-59A5BCFE4FA3}" name="Hist. dsd" dataDxfId="38"/>
    <tableColumn id="117" xr3:uid="{8CA32B69-9F54-48EC-88FB-51D19B781AF3}" name="Ingr. totales plan" dataDxfId="37"/>
    <tableColumn id="118" xr3:uid="{2908A443-B9B7-4712-824A-C16800FBBE1F}" name="Ingresos tot. real" dataDxfId="36"/>
    <tableColumn id="119" xr3:uid="{0D3F5FAB-05B1-45E8-BB6C-93352F1DAB15}" name="Inic.prog." dataDxfId="35"/>
    <tableColumn id="120" xr3:uid="{D72E6A8D-1FA8-4389-A7AC-348B8D329FE8}" name="Mon." dataDxfId="34"/>
    <tableColumn id="121" xr3:uid="{EF988517-7632-4FCA-B2D5-87D404076587}" name="Suma de costes plan" dataDxfId="33"/>
    <tableColumn id="122" xr3:uid="{96DFC726-1E29-4FEC-9B5D-4DC7C026A3B1}" name="Tot.costes facturac." dataDxfId="32"/>
    <tableColumn id="123" xr3:uid="{A018C2A8-44B3-4B5E-A552-EB9151C800CD}" name="Tota general (plan)" dataDxfId="31"/>
    <tableColumn id="124" xr3:uid="{274B03B1-32AC-4290-A947-F6287AA2ACA9}" name="Total general (real)" dataDxfId="30"/>
    <tableColumn id="125" xr3:uid="{09DC57F3-D605-43F3-9C79-2CF04C3EEAF7}" name="UMB" dataDxfId="2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89CDD71-9F99-433D-9414-E5C8B9DBB13A}" name="Operaciones" displayName="Operaciones" ref="A1:X544" totalsRowShown="0" headerRowDxfId="28" dataDxfId="27">
  <autoFilter ref="A1:X544" xr:uid="{B5E540CF-9340-4AA8-BA11-BC67BF69EF4E}"/>
  <tableColumns count="24">
    <tableColumn id="1" xr3:uid="{B2F08C28-816F-4E7D-8E10-7324EECADF3A}" name="Orden" dataDxfId="26"/>
    <tableColumn id="2" xr3:uid="{61B517D0-AAB7-4867-9211-99E3EFC97909}" name="Pl.MantPrv" dataDxfId="25"/>
    <tableColumn id="3" xr3:uid="{354109D7-4FAF-4B79-B048-9BD73C545EFA}" name="GrpHRuta" dataDxfId="24"/>
    <tableColumn id="4" xr3:uid="{9A501BBA-0082-4D8A-A34B-183BF6D1F907}" name="Equipo" dataDxfId="23"/>
    <tableColumn id="5" xr3:uid="{73247A6E-95F4-4906-8756-79629011A57D}" name="Denominación de objeto técnico" dataDxfId="22"/>
    <tableColumn id="6" xr3:uid="{2AC4A8CD-0809-4543-AEF6-517377833D35}" name="Ubicación técnica" dataDxfId="21"/>
    <tableColumn id="7" xr3:uid="{68395DE3-FAC3-4138-8AF8-DC909479564B}" name="Denom.ubic.técnica" dataDxfId="20"/>
    <tableColumn id="8" xr3:uid="{6A586338-792D-43AE-BCB4-6358C72AF3E2}" name="Op." dataDxfId="19"/>
    <tableColumn id="9" xr3:uid="{028A8A44-ADE9-4BB7-B981-EB73F0FD70A1}" name="Texto breve operación" dataDxfId="18"/>
    <tableColumn id="10" xr3:uid="{7C046B7C-A9C8-45A1-A4D6-1FBE3B3504D3}" name="Pto.tbjo.op." dataDxfId="17"/>
    <tableColumn id="11" xr3:uid="{52FA4F64-4464-4254-9674-75F7089DB035}" name="PtoTrbRes" dataDxfId="16"/>
    <tableColumn id="12" xr3:uid="{C9CC0567-D2F8-4FD0-9601-F239E922AD09}" name="A" dataDxfId="15"/>
    <tableColumn id="13" xr3:uid="{5225379B-36E5-4168-AB98-A6E050733DFF}" name="Puesto trabajo" dataDxfId="14"/>
    <tableColumn id="14" xr3:uid="{8C3462AA-4925-485B-9287-9A395432DC36}" name="Inic.prog." dataDxfId="13"/>
    <tableColumn id="24" xr3:uid="{562CEC4E-8073-4B8A-832D-F31A44A16853}" name="Semana" dataDxfId="12">
      <calculatedColumnFormula>WEEKNUM(Operaciones[[#This Row],[Inic.prog.]],1)</calculatedColumnFormula>
    </tableColumn>
    <tableColumn id="15" xr3:uid="{B953AC88-4EA0-4BFB-B5AB-1BA2E12EFC65}" name="Trbjo real" dataDxfId="11"/>
    <tableColumn id="16" xr3:uid="{F1870B83-B639-4F2B-BFB1-ED2B7657F72C}" name="Trabajo" dataDxfId="10"/>
    <tableColumn id="17" xr3:uid="{2423ECB0-60F5-4F15-9742-E5FF96A68AD2}" name="Suma de costes plan" dataDxfId="9"/>
    <tableColumn id="18" xr3:uid="{B17B0BF8-B0BC-4CDF-8BA4-D2686FEB76DB}" name="Tot.costes facturac." dataDxfId="8"/>
    <tableColumn id="19" xr3:uid="{42D6670D-ACA0-48B2-B359-7F9760199955}" name="Tota general (plan)" dataDxfId="7"/>
    <tableColumn id="20" xr3:uid="{C6962DDF-DBD7-46A8-8F02-70B11EF51084}" name="Total general (real)" dataDxfId="6"/>
    <tableColumn id="21" xr3:uid="{1068A195-5E4C-42F3-B021-2744D9FC858B}" name="Un." dataDxfId="5"/>
    <tableColumn id="22" xr3:uid="{F149F637-6981-445C-B31F-9C805ED43343}" name="Un.2" dataDxfId="4"/>
    <tableColumn id="23" xr3:uid="{A790F7F7-AB99-418E-8271-42FC06073DE2}" name="UMB" dataDxfId="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28.xml"/><Relationship Id="rId21" Type="http://schemas.openxmlformats.org/officeDocument/2006/relationships/ctrlProp" Target="../ctrlProps/ctrlProp123.xml"/><Relationship Id="rId34" Type="http://schemas.openxmlformats.org/officeDocument/2006/relationships/ctrlProp" Target="../ctrlProps/ctrlProp136.xml"/><Relationship Id="rId42" Type="http://schemas.openxmlformats.org/officeDocument/2006/relationships/ctrlProp" Target="../ctrlProps/ctrlProp144.xml"/><Relationship Id="rId47" Type="http://schemas.openxmlformats.org/officeDocument/2006/relationships/ctrlProp" Target="../ctrlProps/ctrlProp149.xml"/><Relationship Id="rId50" Type="http://schemas.openxmlformats.org/officeDocument/2006/relationships/ctrlProp" Target="../ctrlProps/ctrlProp152.xml"/><Relationship Id="rId55" Type="http://schemas.openxmlformats.org/officeDocument/2006/relationships/ctrlProp" Target="../ctrlProps/ctrlProp157.xml"/><Relationship Id="rId63" Type="http://schemas.openxmlformats.org/officeDocument/2006/relationships/ctrlProp" Target="../ctrlProps/ctrlProp165.xml"/><Relationship Id="rId7" Type="http://schemas.openxmlformats.org/officeDocument/2006/relationships/ctrlProp" Target="../ctrlProps/ctrlProp109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18.xml"/><Relationship Id="rId29" Type="http://schemas.openxmlformats.org/officeDocument/2006/relationships/ctrlProp" Target="../ctrlProps/ctrlProp131.xml"/><Relationship Id="rId11" Type="http://schemas.openxmlformats.org/officeDocument/2006/relationships/ctrlProp" Target="../ctrlProps/ctrlProp113.xml"/><Relationship Id="rId24" Type="http://schemas.openxmlformats.org/officeDocument/2006/relationships/ctrlProp" Target="../ctrlProps/ctrlProp126.xml"/><Relationship Id="rId32" Type="http://schemas.openxmlformats.org/officeDocument/2006/relationships/ctrlProp" Target="../ctrlProps/ctrlProp134.xml"/><Relationship Id="rId37" Type="http://schemas.openxmlformats.org/officeDocument/2006/relationships/ctrlProp" Target="../ctrlProps/ctrlProp139.xml"/><Relationship Id="rId40" Type="http://schemas.openxmlformats.org/officeDocument/2006/relationships/ctrlProp" Target="../ctrlProps/ctrlProp142.xml"/><Relationship Id="rId45" Type="http://schemas.openxmlformats.org/officeDocument/2006/relationships/ctrlProp" Target="../ctrlProps/ctrlProp147.xml"/><Relationship Id="rId53" Type="http://schemas.openxmlformats.org/officeDocument/2006/relationships/ctrlProp" Target="../ctrlProps/ctrlProp155.xml"/><Relationship Id="rId58" Type="http://schemas.openxmlformats.org/officeDocument/2006/relationships/ctrlProp" Target="../ctrlProps/ctrlProp160.xml"/><Relationship Id="rId66" Type="http://schemas.openxmlformats.org/officeDocument/2006/relationships/ctrlProp" Target="../ctrlProps/ctrlProp168.xml"/><Relationship Id="rId5" Type="http://schemas.openxmlformats.org/officeDocument/2006/relationships/ctrlProp" Target="../ctrlProps/ctrlProp107.xml"/><Relationship Id="rId61" Type="http://schemas.openxmlformats.org/officeDocument/2006/relationships/ctrlProp" Target="../ctrlProps/ctrlProp163.xml"/><Relationship Id="rId19" Type="http://schemas.openxmlformats.org/officeDocument/2006/relationships/ctrlProp" Target="../ctrlProps/ctrlProp121.xml"/><Relationship Id="rId14" Type="http://schemas.openxmlformats.org/officeDocument/2006/relationships/ctrlProp" Target="../ctrlProps/ctrlProp116.xml"/><Relationship Id="rId22" Type="http://schemas.openxmlformats.org/officeDocument/2006/relationships/ctrlProp" Target="../ctrlProps/ctrlProp124.xml"/><Relationship Id="rId27" Type="http://schemas.openxmlformats.org/officeDocument/2006/relationships/ctrlProp" Target="../ctrlProps/ctrlProp129.xml"/><Relationship Id="rId30" Type="http://schemas.openxmlformats.org/officeDocument/2006/relationships/ctrlProp" Target="../ctrlProps/ctrlProp132.xml"/><Relationship Id="rId35" Type="http://schemas.openxmlformats.org/officeDocument/2006/relationships/ctrlProp" Target="../ctrlProps/ctrlProp137.xml"/><Relationship Id="rId43" Type="http://schemas.openxmlformats.org/officeDocument/2006/relationships/ctrlProp" Target="../ctrlProps/ctrlProp145.xml"/><Relationship Id="rId48" Type="http://schemas.openxmlformats.org/officeDocument/2006/relationships/ctrlProp" Target="../ctrlProps/ctrlProp150.xml"/><Relationship Id="rId56" Type="http://schemas.openxmlformats.org/officeDocument/2006/relationships/ctrlProp" Target="../ctrlProps/ctrlProp158.xml"/><Relationship Id="rId64" Type="http://schemas.openxmlformats.org/officeDocument/2006/relationships/ctrlProp" Target="../ctrlProps/ctrlProp166.xml"/><Relationship Id="rId8" Type="http://schemas.openxmlformats.org/officeDocument/2006/relationships/ctrlProp" Target="../ctrlProps/ctrlProp110.xml"/><Relationship Id="rId51" Type="http://schemas.openxmlformats.org/officeDocument/2006/relationships/ctrlProp" Target="../ctrlProps/ctrlProp153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14.xml"/><Relationship Id="rId17" Type="http://schemas.openxmlformats.org/officeDocument/2006/relationships/ctrlProp" Target="../ctrlProps/ctrlProp119.xml"/><Relationship Id="rId25" Type="http://schemas.openxmlformats.org/officeDocument/2006/relationships/ctrlProp" Target="../ctrlProps/ctrlProp127.xml"/><Relationship Id="rId33" Type="http://schemas.openxmlformats.org/officeDocument/2006/relationships/ctrlProp" Target="../ctrlProps/ctrlProp135.xml"/><Relationship Id="rId38" Type="http://schemas.openxmlformats.org/officeDocument/2006/relationships/ctrlProp" Target="../ctrlProps/ctrlProp140.xml"/><Relationship Id="rId46" Type="http://schemas.openxmlformats.org/officeDocument/2006/relationships/ctrlProp" Target="../ctrlProps/ctrlProp148.xml"/><Relationship Id="rId59" Type="http://schemas.openxmlformats.org/officeDocument/2006/relationships/ctrlProp" Target="../ctrlProps/ctrlProp161.xml"/><Relationship Id="rId20" Type="http://schemas.openxmlformats.org/officeDocument/2006/relationships/ctrlProp" Target="../ctrlProps/ctrlProp122.xml"/><Relationship Id="rId41" Type="http://schemas.openxmlformats.org/officeDocument/2006/relationships/ctrlProp" Target="../ctrlProps/ctrlProp143.xml"/><Relationship Id="rId54" Type="http://schemas.openxmlformats.org/officeDocument/2006/relationships/ctrlProp" Target="../ctrlProps/ctrlProp156.xml"/><Relationship Id="rId62" Type="http://schemas.openxmlformats.org/officeDocument/2006/relationships/ctrlProp" Target="../ctrlProps/ctrlProp16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8.xml"/><Relationship Id="rId15" Type="http://schemas.openxmlformats.org/officeDocument/2006/relationships/ctrlProp" Target="../ctrlProps/ctrlProp117.xml"/><Relationship Id="rId23" Type="http://schemas.openxmlformats.org/officeDocument/2006/relationships/ctrlProp" Target="../ctrlProps/ctrlProp125.xml"/><Relationship Id="rId28" Type="http://schemas.openxmlformats.org/officeDocument/2006/relationships/ctrlProp" Target="../ctrlProps/ctrlProp130.xml"/><Relationship Id="rId36" Type="http://schemas.openxmlformats.org/officeDocument/2006/relationships/ctrlProp" Target="../ctrlProps/ctrlProp138.xml"/><Relationship Id="rId49" Type="http://schemas.openxmlformats.org/officeDocument/2006/relationships/ctrlProp" Target="../ctrlProps/ctrlProp151.xml"/><Relationship Id="rId57" Type="http://schemas.openxmlformats.org/officeDocument/2006/relationships/ctrlProp" Target="../ctrlProps/ctrlProp159.xml"/><Relationship Id="rId10" Type="http://schemas.openxmlformats.org/officeDocument/2006/relationships/ctrlProp" Target="../ctrlProps/ctrlProp112.xml"/><Relationship Id="rId31" Type="http://schemas.openxmlformats.org/officeDocument/2006/relationships/ctrlProp" Target="../ctrlProps/ctrlProp133.xml"/><Relationship Id="rId44" Type="http://schemas.openxmlformats.org/officeDocument/2006/relationships/ctrlProp" Target="../ctrlProps/ctrlProp146.xml"/><Relationship Id="rId52" Type="http://schemas.openxmlformats.org/officeDocument/2006/relationships/ctrlProp" Target="../ctrlProps/ctrlProp154.xml"/><Relationship Id="rId60" Type="http://schemas.openxmlformats.org/officeDocument/2006/relationships/ctrlProp" Target="../ctrlProps/ctrlProp162.xml"/><Relationship Id="rId65" Type="http://schemas.openxmlformats.org/officeDocument/2006/relationships/ctrlProp" Target="../ctrlProps/ctrlProp167.xml"/><Relationship Id="rId4" Type="http://schemas.openxmlformats.org/officeDocument/2006/relationships/ctrlProp" Target="../ctrlProps/ctrlProp106.xml"/><Relationship Id="rId9" Type="http://schemas.openxmlformats.org/officeDocument/2006/relationships/ctrlProp" Target="../ctrlProps/ctrlProp111.xml"/><Relationship Id="rId13" Type="http://schemas.openxmlformats.org/officeDocument/2006/relationships/ctrlProp" Target="../ctrlProps/ctrlProp115.xml"/><Relationship Id="rId18" Type="http://schemas.openxmlformats.org/officeDocument/2006/relationships/ctrlProp" Target="../ctrlProps/ctrlProp120.xml"/><Relationship Id="rId39" Type="http://schemas.openxmlformats.org/officeDocument/2006/relationships/ctrlProp" Target="../ctrlProps/ctrlProp141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91.xml"/><Relationship Id="rId21" Type="http://schemas.openxmlformats.org/officeDocument/2006/relationships/ctrlProp" Target="../ctrlProps/ctrlProp186.xml"/><Relationship Id="rId34" Type="http://schemas.openxmlformats.org/officeDocument/2006/relationships/ctrlProp" Target="../ctrlProps/ctrlProp199.xml"/><Relationship Id="rId42" Type="http://schemas.openxmlformats.org/officeDocument/2006/relationships/ctrlProp" Target="../ctrlProps/ctrlProp207.xml"/><Relationship Id="rId47" Type="http://schemas.openxmlformats.org/officeDocument/2006/relationships/ctrlProp" Target="../ctrlProps/ctrlProp212.xml"/><Relationship Id="rId50" Type="http://schemas.openxmlformats.org/officeDocument/2006/relationships/ctrlProp" Target="../ctrlProps/ctrlProp215.xml"/><Relationship Id="rId55" Type="http://schemas.openxmlformats.org/officeDocument/2006/relationships/ctrlProp" Target="../ctrlProps/ctrlProp220.xml"/><Relationship Id="rId63" Type="http://schemas.openxmlformats.org/officeDocument/2006/relationships/ctrlProp" Target="../ctrlProps/ctrlProp228.xml"/><Relationship Id="rId7" Type="http://schemas.openxmlformats.org/officeDocument/2006/relationships/ctrlProp" Target="../ctrlProps/ctrlProp17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81.xml"/><Relationship Id="rId29" Type="http://schemas.openxmlformats.org/officeDocument/2006/relationships/ctrlProp" Target="../ctrlProps/ctrlProp194.xml"/><Relationship Id="rId11" Type="http://schemas.openxmlformats.org/officeDocument/2006/relationships/ctrlProp" Target="../ctrlProps/ctrlProp176.xml"/><Relationship Id="rId24" Type="http://schemas.openxmlformats.org/officeDocument/2006/relationships/ctrlProp" Target="../ctrlProps/ctrlProp189.xml"/><Relationship Id="rId32" Type="http://schemas.openxmlformats.org/officeDocument/2006/relationships/ctrlProp" Target="../ctrlProps/ctrlProp197.xml"/><Relationship Id="rId37" Type="http://schemas.openxmlformats.org/officeDocument/2006/relationships/ctrlProp" Target="../ctrlProps/ctrlProp202.xml"/><Relationship Id="rId40" Type="http://schemas.openxmlformats.org/officeDocument/2006/relationships/ctrlProp" Target="../ctrlProps/ctrlProp205.xml"/><Relationship Id="rId45" Type="http://schemas.openxmlformats.org/officeDocument/2006/relationships/ctrlProp" Target="../ctrlProps/ctrlProp210.xml"/><Relationship Id="rId53" Type="http://schemas.openxmlformats.org/officeDocument/2006/relationships/ctrlProp" Target="../ctrlProps/ctrlProp218.xml"/><Relationship Id="rId58" Type="http://schemas.openxmlformats.org/officeDocument/2006/relationships/ctrlProp" Target="../ctrlProps/ctrlProp223.xml"/><Relationship Id="rId66" Type="http://schemas.openxmlformats.org/officeDocument/2006/relationships/ctrlProp" Target="../ctrlProps/ctrlProp231.xml"/><Relationship Id="rId5" Type="http://schemas.openxmlformats.org/officeDocument/2006/relationships/ctrlProp" Target="../ctrlProps/ctrlProp170.xml"/><Relationship Id="rId61" Type="http://schemas.openxmlformats.org/officeDocument/2006/relationships/ctrlProp" Target="../ctrlProps/ctrlProp226.xml"/><Relationship Id="rId19" Type="http://schemas.openxmlformats.org/officeDocument/2006/relationships/ctrlProp" Target="../ctrlProps/ctrlProp184.xml"/><Relationship Id="rId14" Type="http://schemas.openxmlformats.org/officeDocument/2006/relationships/ctrlProp" Target="../ctrlProps/ctrlProp179.xml"/><Relationship Id="rId22" Type="http://schemas.openxmlformats.org/officeDocument/2006/relationships/ctrlProp" Target="../ctrlProps/ctrlProp187.xml"/><Relationship Id="rId27" Type="http://schemas.openxmlformats.org/officeDocument/2006/relationships/ctrlProp" Target="../ctrlProps/ctrlProp192.xml"/><Relationship Id="rId30" Type="http://schemas.openxmlformats.org/officeDocument/2006/relationships/ctrlProp" Target="../ctrlProps/ctrlProp195.xml"/><Relationship Id="rId35" Type="http://schemas.openxmlformats.org/officeDocument/2006/relationships/ctrlProp" Target="../ctrlProps/ctrlProp200.xml"/><Relationship Id="rId43" Type="http://schemas.openxmlformats.org/officeDocument/2006/relationships/ctrlProp" Target="../ctrlProps/ctrlProp208.xml"/><Relationship Id="rId48" Type="http://schemas.openxmlformats.org/officeDocument/2006/relationships/ctrlProp" Target="../ctrlProps/ctrlProp213.xml"/><Relationship Id="rId56" Type="http://schemas.openxmlformats.org/officeDocument/2006/relationships/ctrlProp" Target="../ctrlProps/ctrlProp221.xml"/><Relationship Id="rId64" Type="http://schemas.openxmlformats.org/officeDocument/2006/relationships/ctrlProp" Target="../ctrlProps/ctrlProp229.xml"/><Relationship Id="rId8" Type="http://schemas.openxmlformats.org/officeDocument/2006/relationships/ctrlProp" Target="../ctrlProps/ctrlProp173.xml"/><Relationship Id="rId51" Type="http://schemas.openxmlformats.org/officeDocument/2006/relationships/ctrlProp" Target="../ctrlProps/ctrlProp216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177.xml"/><Relationship Id="rId17" Type="http://schemas.openxmlformats.org/officeDocument/2006/relationships/ctrlProp" Target="../ctrlProps/ctrlProp182.xml"/><Relationship Id="rId25" Type="http://schemas.openxmlformats.org/officeDocument/2006/relationships/ctrlProp" Target="../ctrlProps/ctrlProp190.xml"/><Relationship Id="rId33" Type="http://schemas.openxmlformats.org/officeDocument/2006/relationships/ctrlProp" Target="../ctrlProps/ctrlProp198.xml"/><Relationship Id="rId38" Type="http://schemas.openxmlformats.org/officeDocument/2006/relationships/ctrlProp" Target="../ctrlProps/ctrlProp203.xml"/><Relationship Id="rId46" Type="http://schemas.openxmlformats.org/officeDocument/2006/relationships/ctrlProp" Target="../ctrlProps/ctrlProp211.xml"/><Relationship Id="rId59" Type="http://schemas.openxmlformats.org/officeDocument/2006/relationships/ctrlProp" Target="../ctrlProps/ctrlProp224.xml"/><Relationship Id="rId20" Type="http://schemas.openxmlformats.org/officeDocument/2006/relationships/ctrlProp" Target="../ctrlProps/ctrlProp185.xml"/><Relationship Id="rId41" Type="http://schemas.openxmlformats.org/officeDocument/2006/relationships/ctrlProp" Target="../ctrlProps/ctrlProp206.xml"/><Relationship Id="rId54" Type="http://schemas.openxmlformats.org/officeDocument/2006/relationships/ctrlProp" Target="../ctrlProps/ctrlProp219.xml"/><Relationship Id="rId62" Type="http://schemas.openxmlformats.org/officeDocument/2006/relationships/ctrlProp" Target="../ctrlProps/ctrlProp22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1.xml"/><Relationship Id="rId15" Type="http://schemas.openxmlformats.org/officeDocument/2006/relationships/ctrlProp" Target="../ctrlProps/ctrlProp180.xml"/><Relationship Id="rId23" Type="http://schemas.openxmlformats.org/officeDocument/2006/relationships/ctrlProp" Target="../ctrlProps/ctrlProp188.xml"/><Relationship Id="rId28" Type="http://schemas.openxmlformats.org/officeDocument/2006/relationships/ctrlProp" Target="../ctrlProps/ctrlProp193.xml"/><Relationship Id="rId36" Type="http://schemas.openxmlformats.org/officeDocument/2006/relationships/ctrlProp" Target="../ctrlProps/ctrlProp201.xml"/><Relationship Id="rId49" Type="http://schemas.openxmlformats.org/officeDocument/2006/relationships/ctrlProp" Target="../ctrlProps/ctrlProp214.xml"/><Relationship Id="rId57" Type="http://schemas.openxmlformats.org/officeDocument/2006/relationships/ctrlProp" Target="../ctrlProps/ctrlProp222.xml"/><Relationship Id="rId10" Type="http://schemas.openxmlformats.org/officeDocument/2006/relationships/ctrlProp" Target="../ctrlProps/ctrlProp175.xml"/><Relationship Id="rId31" Type="http://schemas.openxmlformats.org/officeDocument/2006/relationships/ctrlProp" Target="../ctrlProps/ctrlProp196.xml"/><Relationship Id="rId44" Type="http://schemas.openxmlformats.org/officeDocument/2006/relationships/ctrlProp" Target="../ctrlProps/ctrlProp209.xml"/><Relationship Id="rId52" Type="http://schemas.openxmlformats.org/officeDocument/2006/relationships/ctrlProp" Target="../ctrlProps/ctrlProp217.xml"/><Relationship Id="rId60" Type="http://schemas.openxmlformats.org/officeDocument/2006/relationships/ctrlProp" Target="../ctrlProps/ctrlProp225.xml"/><Relationship Id="rId65" Type="http://schemas.openxmlformats.org/officeDocument/2006/relationships/ctrlProp" Target="../ctrlProps/ctrlProp230.xml"/><Relationship Id="rId4" Type="http://schemas.openxmlformats.org/officeDocument/2006/relationships/ctrlProp" Target="../ctrlProps/ctrlProp169.xml"/><Relationship Id="rId9" Type="http://schemas.openxmlformats.org/officeDocument/2006/relationships/ctrlProp" Target="../ctrlProps/ctrlProp174.xml"/><Relationship Id="rId13" Type="http://schemas.openxmlformats.org/officeDocument/2006/relationships/ctrlProp" Target="../ctrlProps/ctrlProp178.xml"/><Relationship Id="rId18" Type="http://schemas.openxmlformats.org/officeDocument/2006/relationships/ctrlProp" Target="../ctrlProps/ctrlProp183.xml"/><Relationship Id="rId39" Type="http://schemas.openxmlformats.org/officeDocument/2006/relationships/ctrlProp" Target="../ctrlProps/ctrlProp204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54.xml"/><Relationship Id="rId21" Type="http://schemas.openxmlformats.org/officeDocument/2006/relationships/ctrlProp" Target="../ctrlProps/ctrlProp249.xml"/><Relationship Id="rId34" Type="http://schemas.openxmlformats.org/officeDocument/2006/relationships/ctrlProp" Target="../ctrlProps/ctrlProp262.xml"/><Relationship Id="rId42" Type="http://schemas.openxmlformats.org/officeDocument/2006/relationships/ctrlProp" Target="../ctrlProps/ctrlProp270.xml"/><Relationship Id="rId47" Type="http://schemas.openxmlformats.org/officeDocument/2006/relationships/ctrlProp" Target="../ctrlProps/ctrlProp275.xml"/><Relationship Id="rId50" Type="http://schemas.openxmlformats.org/officeDocument/2006/relationships/ctrlProp" Target="../ctrlProps/ctrlProp278.xml"/><Relationship Id="rId55" Type="http://schemas.openxmlformats.org/officeDocument/2006/relationships/ctrlProp" Target="../ctrlProps/ctrlProp283.xml"/><Relationship Id="rId63" Type="http://schemas.openxmlformats.org/officeDocument/2006/relationships/ctrlProp" Target="../ctrlProps/ctrlProp291.xml"/><Relationship Id="rId7" Type="http://schemas.openxmlformats.org/officeDocument/2006/relationships/ctrlProp" Target="../ctrlProps/ctrlProp235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244.xml"/><Relationship Id="rId29" Type="http://schemas.openxmlformats.org/officeDocument/2006/relationships/ctrlProp" Target="../ctrlProps/ctrlProp257.xml"/><Relationship Id="rId11" Type="http://schemas.openxmlformats.org/officeDocument/2006/relationships/ctrlProp" Target="../ctrlProps/ctrlProp239.xml"/><Relationship Id="rId24" Type="http://schemas.openxmlformats.org/officeDocument/2006/relationships/ctrlProp" Target="../ctrlProps/ctrlProp252.xml"/><Relationship Id="rId32" Type="http://schemas.openxmlformats.org/officeDocument/2006/relationships/ctrlProp" Target="../ctrlProps/ctrlProp260.xml"/><Relationship Id="rId37" Type="http://schemas.openxmlformats.org/officeDocument/2006/relationships/ctrlProp" Target="../ctrlProps/ctrlProp265.xml"/><Relationship Id="rId40" Type="http://schemas.openxmlformats.org/officeDocument/2006/relationships/ctrlProp" Target="../ctrlProps/ctrlProp268.xml"/><Relationship Id="rId45" Type="http://schemas.openxmlformats.org/officeDocument/2006/relationships/ctrlProp" Target="../ctrlProps/ctrlProp273.xml"/><Relationship Id="rId53" Type="http://schemas.openxmlformats.org/officeDocument/2006/relationships/ctrlProp" Target="../ctrlProps/ctrlProp281.xml"/><Relationship Id="rId58" Type="http://schemas.openxmlformats.org/officeDocument/2006/relationships/ctrlProp" Target="../ctrlProps/ctrlProp286.xml"/><Relationship Id="rId66" Type="http://schemas.openxmlformats.org/officeDocument/2006/relationships/ctrlProp" Target="../ctrlProps/ctrlProp294.xml"/><Relationship Id="rId5" Type="http://schemas.openxmlformats.org/officeDocument/2006/relationships/ctrlProp" Target="../ctrlProps/ctrlProp233.xml"/><Relationship Id="rId61" Type="http://schemas.openxmlformats.org/officeDocument/2006/relationships/ctrlProp" Target="../ctrlProps/ctrlProp289.xml"/><Relationship Id="rId19" Type="http://schemas.openxmlformats.org/officeDocument/2006/relationships/ctrlProp" Target="../ctrlProps/ctrlProp247.xml"/><Relationship Id="rId14" Type="http://schemas.openxmlformats.org/officeDocument/2006/relationships/ctrlProp" Target="../ctrlProps/ctrlProp242.xml"/><Relationship Id="rId22" Type="http://schemas.openxmlformats.org/officeDocument/2006/relationships/ctrlProp" Target="../ctrlProps/ctrlProp250.xml"/><Relationship Id="rId27" Type="http://schemas.openxmlformats.org/officeDocument/2006/relationships/ctrlProp" Target="../ctrlProps/ctrlProp255.xml"/><Relationship Id="rId30" Type="http://schemas.openxmlformats.org/officeDocument/2006/relationships/ctrlProp" Target="../ctrlProps/ctrlProp258.xml"/><Relationship Id="rId35" Type="http://schemas.openxmlformats.org/officeDocument/2006/relationships/ctrlProp" Target="../ctrlProps/ctrlProp263.xml"/><Relationship Id="rId43" Type="http://schemas.openxmlformats.org/officeDocument/2006/relationships/ctrlProp" Target="../ctrlProps/ctrlProp271.xml"/><Relationship Id="rId48" Type="http://schemas.openxmlformats.org/officeDocument/2006/relationships/ctrlProp" Target="../ctrlProps/ctrlProp276.xml"/><Relationship Id="rId56" Type="http://schemas.openxmlformats.org/officeDocument/2006/relationships/ctrlProp" Target="../ctrlProps/ctrlProp284.xml"/><Relationship Id="rId64" Type="http://schemas.openxmlformats.org/officeDocument/2006/relationships/ctrlProp" Target="../ctrlProps/ctrlProp292.xml"/><Relationship Id="rId8" Type="http://schemas.openxmlformats.org/officeDocument/2006/relationships/ctrlProp" Target="../ctrlProps/ctrlProp236.xml"/><Relationship Id="rId51" Type="http://schemas.openxmlformats.org/officeDocument/2006/relationships/ctrlProp" Target="../ctrlProps/ctrlProp279.xml"/><Relationship Id="rId3" Type="http://schemas.openxmlformats.org/officeDocument/2006/relationships/vmlDrawing" Target="../drawings/vmlDrawing6.vml"/><Relationship Id="rId12" Type="http://schemas.openxmlformats.org/officeDocument/2006/relationships/ctrlProp" Target="../ctrlProps/ctrlProp240.xml"/><Relationship Id="rId17" Type="http://schemas.openxmlformats.org/officeDocument/2006/relationships/ctrlProp" Target="../ctrlProps/ctrlProp245.xml"/><Relationship Id="rId25" Type="http://schemas.openxmlformats.org/officeDocument/2006/relationships/ctrlProp" Target="../ctrlProps/ctrlProp253.xml"/><Relationship Id="rId33" Type="http://schemas.openxmlformats.org/officeDocument/2006/relationships/ctrlProp" Target="../ctrlProps/ctrlProp261.xml"/><Relationship Id="rId38" Type="http://schemas.openxmlformats.org/officeDocument/2006/relationships/ctrlProp" Target="../ctrlProps/ctrlProp266.xml"/><Relationship Id="rId46" Type="http://schemas.openxmlformats.org/officeDocument/2006/relationships/ctrlProp" Target="../ctrlProps/ctrlProp274.xml"/><Relationship Id="rId59" Type="http://schemas.openxmlformats.org/officeDocument/2006/relationships/ctrlProp" Target="../ctrlProps/ctrlProp287.xml"/><Relationship Id="rId20" Type="http://schemas.openxmlformats.org/officeDocument/2006/relationships/ctrlProp" Target="../ctrlProps/ctrlProp248.xml"/><Relationship Id="rId41" Type="http://schemas.openxmlformats.org/officeDocument/2006/relationships/ctrlProp" Target="../ctrlProps/ctrlProp269.xml"/><Relationship Id="rId54" Type="http://schemas.openxmlformats.org/officeDocument/2006/relationships/ctrlProp" Target="../ctrlProps/ctrlProp282.xml"/><Relationship Id="rId62" Type="http://schemas.openxmlformats.org/officeDocument/2006/relationships/ctrlProp" Target="../ctrlProps/ctrlProp29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4.xml"/><Relationship Id="rId15" Type="http://schemas.openxmlformats.org/officeDocument/2006/relationships/ctrlProp" Target="../ctrlProps/ctrlProp243.xml"/><Relationship Id="rId23" Type="http://schemas.openxmlformats.org/officeDocument/2006/relationships/ctrlProp" Target="../ctrlProps/ctrlProp251.xml"/><Relationship Id="rId28" Type="http://schemas.openxmlformats.org/officeDocument/2006/relationships/ctrlProp" Target="../ctrlProps/ctrlProp256.xml"/><Relationship Id="rId36" Type="http://schemas.openxmlformats.org/officeDocument/2006/relationships/ctrlProp" Target="../ctrlProps/ctrlProp264.xml"/><Relationship Id="rId49" Type="http://schemas.openxmlformats.org/officeDocument/2006/relationships/ctrlProp" Target="../ctrlProps/ctrlProp277.xml"/><Relationship Id="rId57" Type="http://schemas.openxmlformats.org/officeDocument/2006/relationships/ctrlProp" Target="../ctrlProps/ctrlProp285.xml"/><Relationship Id="rId10" Type="http://schemas.openxmlformats.org/officeDocument/2006/relationships/ctrlProp" Target="../ctrlProps/ctrlProp238.xml"/><Relationship Id="rId31" Type="http://schemas.openxmlformats.org/officeDocument/2006/relationships/ctrlProp" Target="../ctrlProps/ctrlProp259.xml"/><Relationship Id="rId44" Type="http://schemas.openxmlformats.org/officeDocument/2006/relationships/ctrlProp" Target="../ctrlProps/ctrlProp272.xml"/><Relationship Id="rId52" Type="http://schemas.openxmlformats.org/officeDocument/2006/relationships/ctrlProp" Target="../ctrlProps/ctrlProp280.xml"/><Relationship Id="rId60" Type="http://schemas.openxmlformats.org/officeDocument/2006/relationships/ctrlProp" Target="../ctrlProps/ctrlProp288.xml"/><Relationship Id="rId65" Type="http://schemas.openxmlformats.org/officeDocument/2006/relationships/ctrlProp" Target="../ctrlProps/ctrlProp293.xml"/><Relationship Id="rId4" Type="http://schemas.openxmlformats.org/officeDocument/2006/relationships/ctrlProp" Target="../ctrlProps/ctrlProp232.xml"/><Relationship Id="rId9" Type="http://schemas.openxmlformats.org/officeDocument/2006/relationships/ctrlProp" Target="../ctrlProps/ctrlProp237.xml"/><Relationship Id="rId13" Type="http://schemas.openxmlformats.org/officeDocument/2006/relationships/ctrlProp" Target="../ctrlProps/ctrlProp241.xml"/><Relationship Id="rId18" Type="http://schemas.openxmlformats.org/officeDocument/2006/relationships/ctrlProp" Target="../ctrlProps/ctrlProp246.xml"/><Relationship Id="rId39" Type="http://schemas.openxmlformats.org/officeDocument/2006/relationships/ctrlProp" Target="../ctrlProps/ctrlProp267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317.xml"/><Relationship Id="rId21" Type="http://schemas.openxmlformats.org/officeDocument/2006/relationships/ctrlProp" Target="../ctrlProps/ctrlProp312.xml"/><Relationship Id="rId34" Type="http://schemas.openxmlformats.org/officeDocument/2006/relationships/ctrlProp" Target="../ctrlProps/ctrlProp325.xml"/><Relationship Id="rId42" Type="http://schemas.openxmlformats.org/officeDocument/2006/relationships/ctrlProp" Target="../ctrlProps/ctrlProp333.xml"/><Relationship Id="rId47" Type="http://schemas.openxmlformats.org/officeDocument/2006/relationships/ctrlProp" Target="../ctrlProps/ctrlProp338.xml"/><Relationship Id="rId50" Type="http://schemas.openxmlformats.org/officeDocument/2006/relationships/ctrlProp" Target="../ctrlProps/ctrlProp341.xml"/><Relationship Id="rId55" Type="http://schemas.openxmlformats.org/officeDocument/2006/relationships/ctrlProp" Target="../ctrlProps/ctrlProp346.xml"/><Relationship Id="rId63" Type="http://schemas.openxmlformats.org/officeDocument/2006/relationships/ctrlProp" Target="../ctrlProps/ctrlProp354.xml"/><Relationship Id="rId7" Type="http://schemas.openxmlformats.org/officeDocument/2006/relationships/ctrlProp" Target="../ctrlProps/ctrlProp298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307.xml"/><Relationship Id="rId29" Type="http://schemas.openxmlformats.org/officeDocument/2006/relationships/ctrlProp" Target="../ctrlProps/ctrlProp320.xml"/><Relationship Id="rId11" Type="http://schemas.openxmlformats.org/officeDocument/2006/relationships/ctrlProp" Target="../ctrlProps/ctrlProp302.xml"/><Relationship Id="rId24" Type="http://schemas.openxmlformats.org/officeDocument/2006/relationships/ctrlProp" Target="../ctrlProps/ctrlProp315.xml"/><Relationship Id="rId32" Type="http://schemas.openxmlformats.org/officeDocument/2006/relationships/ctrlProp" Target="../ctrlProps/ctrlProp323.xml"/><Relationship Id="rId37" Type="http://schemas.openxmlformats.org/officeDocument/2006/relationships/ctrlProp" Target="../ctrlProps/ctrlProp328.xml"/><Relationship Id="rId40" Type="http://schemas.openxmlformats.org/officeDocument/2006/relationships/ctrlProp" Target="../ctrlProps/ctrlProp331.xml"/><Relationship Id="rId45" Type="http://schemas.openxmlformats.org/officeDocument/2006/relationships/ctrlProp" Target="../ctrlProps/ctrlProp336.xml"/><Relationship Id="rId53" Type="http://schemas.openxmlformats.org/officeDocument/2006/relationships/ctrlProp" Target="../ctrlProps/ctrlProp344.xml"/><Relationship Id="rId58" Type="http://schemas.openxmlformats.org/officeDocument/2006/relationships/ctrlProp" Target="../ctrlProps/ctrlProp349.xml"/><Relationship Id="rId66" Type="http://schemas.openxmlformats.org/officeDocument/2006/relationships/ctrlProp" Target="../ctrlProps/ctrlProp357.xml"/><Relationship Id="rId5" Type="http://schemas.openxmlformats.org/officeDocument/2006/relationships/ctrlProp" Target="../ctrlProps/ctrlProp296.xml"/><Relationship Id="rId61" Type="http://schemas.openxmlformats.org/officeDocument/2006/relationships/ctrlProp" Target="../ctrlProps/ctrlProp352.xml"/><Relationship Id="rId19" Type="http://schemas.openxmlformats.org/officeDocument/2006/relationships/ctrlProp" Target="../ctrlProps/ctrlProp310.xml"/><Relationship Id="rId14" Type="http://schemas.openxmlformats.org/officeDocument/2006/relationships/ctrlProp" Target="../ctrlProps/ctrlProp305.xml"/><Relationship Id="rId22" Type="http://schemas.openxmlformats.org/officeDocument/2006/relationships/ctrlProp" Target="../ctrlProps/ctrlProp313.xml"/><Relationship Id="rId27" Type="http://schemas.openxmlformats.org/officeDocument/2006/relationships/ctrlProp" Target="../ctrlProps/ctrlProp318.xml"/><Relationship Id="rId30" Type="http://schemas.openxmlformats.org/officeDocument/2006/relationships/ctrlProp" Target="../ctrlProps/ctrlProp321.xml"/><Relationship Id="rId35" Type="http://schemas.openxmlformats.org/officeDocument/2006/relationships/ctrlProp" Target="../ctrlProps/ctrlProp326.xml"/><Relationship Id="rId43" Type="http://schemas.openxmlformats.org/officeDocument/2006/relationships/ctrlProp" Target="../ctrlProps/ctrlProp334.xml"/><Relationship Id="rId48" Type="http://schemas.openxmlformats.org/officeDocument/2006/relationships/ctrlProp" Target="../ctrlProps/ctrlProp339.xml"/><Relationship Id="rId56" Type="http://schemas.openxmlformats.org/officeDocument/2006/relationships/ctrlProp" Target="../ctrlProps/ctrlProp347.xml"/><Relationship Id="rId64" Type="http://schemas.openxmlformats.org/officeDocument/2006/relationships/ctrlProp" Target="../ctrlProps/ctrlProp355.xml"/><Relationship Id="rId8" Type="http://schemas.openxmlformats.org/officeDocument/2006/relationships/ctrlProp" Target="../ctrlProps/ctrlProp299.xml"/><Relationship Id="rId51" Type="http://schemas.openxmlformats.org/officeDocument/2006/relationships/ctrlProp" Target="../ctrlProps/ctrlProp342.xml"/><Relationship Id="rId3" Type="http://schemas.openxmlformats.org/officeDocument/2006/relationships/vmlDrawing" Target="../drawings/vmlDrawing7.vml"/><Relationship Id="rId12" Type="http://schemas.openxmlformats.org/officeDocument/2006/relationships/ctrlProp" Target="../ctrlProps/ctrlProp303.xml"/><Relationship Id="rId17" Type="http://schemas.openxmlformats.org/officeDocument/2006/relationships/ctrlProp" Target="../ctrlProps/ctrlProp308.xml"/><Relationship Id="rId25" Type="http://schemas.openxmlformats.org/officeDocument/2006/relationships/ctrlProp" Target="../ctrlProps/ctrlProp316.xml"/><Relationship Id="rId33" Type="http://schemas.openxmlformats.org/officeDocument/2006/relationships/ctrlProp" Target="../ctrlProps/ctrlProp324.xml"/><Relationship Id="rId38" Type="http://schemas.openxmlformats.org/officeDocument/2006/relationships/ctrlProp" Target="../ctrlProps/ctrlProp329.xml"/><Relationship Id="rId46" Type="http://schemas.openxmlformats.org/officeDocument/2006/relationships/ctrlProp" Target="../ctrlProps/ctrlProp337.xml"/><Relationship Id="rId59" Type="http://schemas.openxmlformats.org/officeDocument/2006/relationships/ctrlProp" Target="../ctrlProps/ctrlProp350.xml"/><Relationship Id="rId20" Type="http://schemas.openxmlformats.org/officeDocument/2006/relationships/ctrlProp" Target="../ctrlProps/ctrlProp311.xml"/><Relationship Id="rId41" Type="http://schemas.openxmlformats.org/officeDocument/2006/relationships/ctrlProp" Target="../ctrlProps/ctrlProp332.xml"/><Relationship Id="rId54" Type="http://schemas.openxmlformats.org/officeDocument/2006/relationships/ctrlProp" Target="../ctrlProps/ctrlProp345.xml"/><Relationship Id="rId62" Type="http://schemas.openxmlformats.org/officeDocument/2006/relationships/ctrlProp" Target="../ctrlProps/ctrlProp353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97.xml"/><Relationship Id="rId15" Type="http://schemas.openxmlformats.org/officeDocument/2006/relationships/ctrlProp" Target="../ctrlProps/ctrlProp306.xml"/><Relationship Id="rId23" Type="http://schemas.openxmlformats.org/officeDocument/2006/relationships/ctrlProp" Target="../ctrlProps/ctrlProp314.xml"/><Relationship Id="rId28" Type="http://schemas.openxmlformats.org/officeDocument/2006/relationships/ctrlProp" Target="../ctrlProps/ctrlProp319.xml"/><Relationship Id="rId36" Type="http://schemas.openxmlformats.org/officeDocument/2006/relationships/ctrlProp" Target="../ctrlProps/ctrlProp327.xml"/><Relationship Id="rId49" Type="http://schemas.openxmlformats.org/officeDocument/2006/relationships/ctrlProp" Target="../ctrlProps/ctrlProp340.xml"/><Relationship Id="rId57" Type="http://schemas.openxmlformats.org/officeDocument/2006/relationships/ctrlProp" Target="../ctrlProps/ctrlProp348.xml"/><Relationship Id="rId10" Type="http://schemas.openxmlformats.org/officeDocument/2006/relationships/ctrlProp" Target="../ctrlProps/ctrlProp301.xml"/><Relationship Id="rId31" Type="http://schemas.openxmlformats.org/officeDocument/2006/relationships/ctrlProp" Target="../ctrlProps/ctrlProp322.xml"/><Relationship Id="rId44" Type="http://schemas.openxmlformats.org/officeDocument/2006/relationships/ctrlProp" Target="../ctrlProps/ctrlProp335.xml"/><Relationship Id="rId52" Type="http://schemas.openxmlformats.org/officeDocument/2006/relationships/ctrlProp" Target="../ctrlProps/ctrlProp343.xml"/><Relationship Id="rId60" Type="http://schemas.openxmlformats.org/officeDocument/2006/relationships/ctrlProp" Target="../ctrlProps/ctrlProp351.xml"/><Relationship Id="rId65" Type="http://schemas.openxmlformats.org/officeDocument/2006/relationships/ctrlProp" Target="../ctrlProps/ctrlProp356.xml"/><Relationship Id="rId4" Type="http://schemas.openxmlformats.org/officeDocument/2006/relationships/ctrlProp" Target="../ctrlProps/ctrlProp295.xml"/><Relationship Id="rId9" Type="http://schemas.openxmlformats.org/officeDocument/2006/relationships/ctrlProp" Target="../ctrlProps/ctrlProp300.xml"/><Relationship Id="rId13" Type="http://schemas.openxmlformats.org/officeDocument/2006/relationships/ctrlProp" Target="../ctrlProps/ctrlProp304.xml"/><Relationship Id="rId18" Type="http://schemas.openxmlformats.org/officeDocument/2006/relationships/ctrlProp" Target="../ctrlProps/ctrlProp309.xml"/><Relationship Id="rId39" Type="http://schemas.openxmlformats.org/officeDocument/2006/relationships/ctrlProp" Target="../ctrlProps/ctrlProp330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67.xml"/><Relationship Id="rId18" Type="http://schemas.openxmlformats.org/officeDocument/2006/relationships/ctrlProp" Target="../ctrlProps/ctrlProp372.xml"/><Relationship Id="rId26" Type="http://schemas.openxmlformats.org/officeDocument/2006/relationships/ctrlProp" Target="../ctrlProps/ctrlProp380.xml"/><Relationship Id="rId39" Type="http://schemas.openxmlformats.org/officeDocument/2006/relationships/ctrlProp" Target="../ctrlProps/ctrlProp393.xml"/><Relationship Id="rId21" Type="http://schemas.openxmlformats.org/officeDocument/2006/relationships/ctrlProp" Target="../ctrlProps/ctrlProp375.xml"/><Relationship Id="rId34" Type="http://schemas.openxmlformats.org/officeDocument/2006/relationships/ctrlProp" Target="../ctrlProps/ctrlProp388.xml"/><Relationship Id="rId42" Type="http://schemas.openxmlformats.org/officeDocument/2006/relationships/ctrlProp" Target="../ctrlProps/ctrlProp396.xml"/><Relationship Id="rId47" Type="http://schemas.openxmlformats.org/officeDocument/2006/relationships/ctrlProp" Target="../ctrlProps/ctrlProp401.xml"/><Relationship Id="rId50" Type="http://schemas.openxmlformats.org/officeDocument/2006/relationships/ctrlProp" Target="../ctrlProps/ctrlProp404.xml"/><Relationship Id="rId55" Type="http://schemas.openxmlformats.org/officeDocument/2006/relationships/ctrlProp" Target="../ctrlProps/ctrlProp409.xml"/><Relationship Id="rId7" Type="http://schemas.openxmlformats.org/officeDocument/2006/relationships/ctrlProp" Target="../ctrlProps/ctrlProp361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370.xml"/><Relationship Id="rId29" Type="http://schemas.openxmlformats.org/officeDocument/2006/relationships/ctrlProp" Target="../ctrlProps/ctrlProp383.xml"/><Relationship Id="rId11" Type="http://schemas.openxmlformats.org/officeDocument/2006/relationships/ctrlProp" Target="../ctrlProps/ctrlProp365.xml"/><Relationship Id="rId24" Type="http://schemas.openxmlformats.org/officeDocument/2006/relationships/ctrlProp" Target="../ctrlProps/ctrlProp378.xml"/><Relationship Id="rId32" Type="http://schemas.openxmlformats.org/officeDocument/2006/relationships/ctrlProp" Target="../ctrlProps/ctrlProp386.xml"/><Relationship Id="rId37" Type="http://schemas.openxmlformats.org/officeDocument/2006/relationships/ctrlProp" Target="../ctrlProps/ctrlProp391.xml"/><Relationship Id="rId40" Type="http://schemas.openxmlformats.org/officeDocument/2006/relationships/ctrlProp" Target="../ctrlProps/ctrlProp394.xml"/><Relationship Id="rId45" Type="http://schemas.openxmlformats.org/officeDocument/2006/relationships/ctrlProp" Target="../ctrlProps/ctrlProp399.xml"/><Relationship Id="rId53" Type="http://schemas.openxmlformats.org/officeDocument/2006/relationships/ctrlProp" Target="../ctrlProps/ctrlProp407.xml"/><Relationship Id="rId58" Type="http://schemas.openxmlformats.org/officeDocument/2006/relationships/ctrlProp" Target="../ctrlProps/ctrlProp412.xml"/><Relationship Id="rId5" Type="http://schemas.openxmlformats.org/officeDocument/2006/relationships/ctrlProp" Target="../ctrlProps/ctrlProp359.xml"/><Relationship Id="rId19" Type="http://schemas.openxmlformats.org/officeDocument/2006/relationships/ctrlProp" Target="../ctrlProps/ctrlProp373.xml"/><Relationship Id="rId4" Type="http://schemas.openxmlformats.org/officeDocument/2006/relationships/ctrlProp" Target="../ctrlProps/ctrlProp358.xml"/><Relationship Id="rId9" Type="http://schemas.openxmlformats.org/officeDocument/2006/relationships/ctrlProp" Target="../ctrlProps/ctrlProp363.xml"/><Relationship Id="rId14" Type="http://schemas.openxmlformats.org/officeDocument/2006/relationships/ctrlProp" Target="../ctrlProps/ctrlProp368.xml"/><Relationship Id="rId22" Type="http://schemas.openxmlformats.org/officeDocument/2006/relationships/ctrlProp" Target="../ctrlProps/ctrlProp376.xml"/><Relationship Id="rId27" Type="http://schemas.openxmlformats.org/officeDocument/2006/relationships/ctrlProp" Target="../ctrlProps/ctrlProp381.xml"/><Relationship Id="rId30" Type="http://schemas.openxmlformats.org/officeDocument/2006/relationships/ctrlProp" Target="../ctrlProps/ctrlProp384.xml"/><Relationship Id="rId35" Type="http://schemas.openxmlformats.org/officeDocument/2006/relationships/ctrlProp" Target="../ctrlProps/ctrlProp389.xml"/><Relationship Id="rId43" Type="http://schemas.openxmlformats.org/officeDocument/2006/relationships/ctrlProp" Target="../ctrlProps/ctrlProp397.xml"/><Relationship Id="rId48" Type="http://schemas.openxmlformats.org/officeDocument/2006/relationships/ctrlProp" Target="../ctrlProps/ctrlProp402.xml"/><Relationship Id="rId56" Type="http://schemas.openxmlformats.org/officeDocument/2006/relationships/ctrlProp" Target="../ctrlProps/ctrlProp410.xml"/><Relationship Id="rId8" Type="http://schemas.openxmlformats.org/officeDocument/2006/relationships/ctrlProp" Target="../ctrlProps/ctrlProp362.xml"/><Relationship Id="rId51" Type="http://schemas.openxmlformats.org/officeDocument/2006/relationships/ctrlProp" Target="../ctrlProps/ctrlProp405.xml"/><Relationship Id="rId3" Type="http://schemas.openxmlformats.org/officeDocument/2006/relationships/vmlDrawing" Target="../drawings/vmlDrawing8.vml"/><Relationship Id="rId12" Type="http://schemas.openxmlformats.org/officeDocument/2006/relationships/ctrlProp" Target="../ctrlProps/ctrlProp366.xml"/><Relationship Id="rId17" Type="http://schemas.openxmlformats.org/officeDocument/2006/relationships/ctrlProp" Target="../ctrlProps/ctrlProp371.xml"/><Relationship Id="rId25" Type="http://schemas.openxmlformats.org/officeDocument/2006/relationships/ctrlProp" Target="../ctrlProps/ctrlProp379.xml"/><Relationship Id="rId33" Type="http://schemas.openxmlformats.org/officeDocument/2006/relationships/ctrlProp" Target="../ctrlProps/ctrlProp387.xml"/><Relationship Id="rId38" Type="http://schemas.openxmlformats.org/officeDocument/2006/relationships/ctrlProp" Target="../ctrlProps/ctrlProp392.xml"/><Relationship Id="rId46" Type="http://schemas.openxmlformats.org/officeDocument/2006/relationships/ctrlProp" Target="../ctrlProps/ctrlProp400.xml"/><Relationship Id="rId59" Type="http://schemas.openxmlformats.org/officeDocument/2006/relationships/ctrlProp" Target="../ctrlProps/ctrlProp413.xml"/><Relationship Id="rId20" Type="http://schemas.openxmlformats.org/officeDocument/2006/relationships/ctrlProp" Target="../ctrlProps/ctrlProp374.xml"/><Relationship Id="rId41" Type="http://schemas.openxmlformats.org/officeDocument/2006/relationships/ctrlProp" Target="../ctrlProps/ctrlProp395.xml"/><Relationship Id="rId54" Type="http://schemas.openxmlformats.org/officeDocument/2006/relationships/ctrlProp" Target="../ctrlProps/ctrlProp40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60.xml"/><Relationship Id="rId15" Type="http://schemas.openxmlformats.org/officeDocument/2006/relationships/ctrlProp" Target="../ctrlProps/ctrlProp369.xml"/><Relationship Id="rId23" Type="http://schemas.openxmlformats.org/officeDocument/2006/relationships/ctrlProp" Target="../ctrlProps/ctrlProp377.xml"/><Relationship Id="rId28" Type="http://schemas.openxmlformats.org/officeDocument/2006/relationships/ctrlProp" Target="../ctrlProps/ctrlProp382.xml"/><Relationship Id="rId36" Type="http://schemas.openxmlformats.org/officeDocument/2006/relationships/ctrlProp" Target="../ctrlProps/ctrlProp390.xml"/><Relationship Id="rId49" Type="http://schemas.openxmlformats.org/officeDocument/2006/relationships/ctrlProp" Target="../ctrlProps/ctrlProp403.xml"/><Relationship Id="rId57" Type="http://schemas.openxmlformats.org/officeDocument/2006/relationships/ctrlProp" Target="../ctrlProps/ctrlProp411.xml"/><Relationship Id="rId10" Type="http://schemas.openxmlformats.org/officeDocument/2006/relationships/ctrlProp" Target="../ctrlProps/ctrlProp364.xml"/><Relationship Id="rId31" Type="http://schemas.openxmlformats.org/officeDocument/2006/relationships/ctrlProp" Target="../ctrlProps/ctrlProp385.xml"/><Relationship Id="rId44" Type="http://schemas.openxmlformats.org/officeDocument/2006/relationships/ctrlProp" Target="../ctrlProps/ctrlProp398.xml"/><Relationship Id="rId52" Type="http://schemas.openxmlformats.org/officeDocument/2006/relationships/ctrlProp" Target="../ctrlProps/ctrlProp406.xm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27.xml"/><Relationship Id="rId21" Type="http://schemas.openxmlformats.org/officeDocument/2006/relationships/ctrlProp" Target="../ctrlProps/ctrlProp431.xml"/><Relationship Id="rId42" Type="http://schemas.openxmlformats.org/officeDocument/2006/relationships/ctrlProp" Target="../ctrlProps/ctrlProp452.xml"/><Relationship Id="rId47" Type="http://schemas.openxmlformats.org/officeDocument/2006/relationships/ctrlProp" Target="../ctrlProps/ctrlProp457.xml"/><Relationship Id="rId63" Type="http://schemas.openxmlformats.org/officeDocument/2006/relationships/ctrlProp" Target="../ctrlProps/ctrlProp473.xml"/><Relationship Id="rId68" Type="http://schemas.openxmlformats.org/officeDocument/2006/relationships/ctrlProp" Target="../ctrlProps/ctrlProp478.xml"/><Relationship Id="rId84" Type="http://schemas.openxmlformats.org/officeDocument/2006/relationships/ctrlProp" Target="../ctrlProps/ctrlProp494.xml"/><Relationship Id="rId89" Type="http://schemas.openxmlformats.org/officeDocument/2006/relationships/ctrlProp" Target="../ctrlProps/ctrlProp499.xml"/><Relationship Id="rId112" Type="http://schemas.openxmlformats.org/officeDocument/2006/relationships/ctrlProp" Target="../ctrlProps/ctrlProp522.xml"/><Relationship Id="rId16" Type="http://schemas.openxmlformats.org/officeDocument/2006/relationships/ctrlProp" Target="../ctrlProps/ctrlProp426.xml"/><Relationship Id="rId107" Type="http://schemas.openxmlformats.org/officeDocument/2006/relationships/ctrlProp" Target="../ctrlProps/ctrlProp517.xml"/><Relationship Id="rId11" Type="http://schemas.openxmlformats.org/officeDocument/2006/relationships/ctrlProp" Target="../ctrlProps/ctrlProp421.xml"/><Relationship Id="rId32" Type="http://schemas.openxmlformats.org/officeDocument/2006/relationships/ctrlProp" Target="../ctrlProps/ctrlProp442.xml"/><Relationship Id="rId37" Type="http://schemas.openxmlformats.org/officeDocument/2006/relationships/ctrlProp" Target="../ctrlProps/ctrlProp447.xml"/><Relationship Id="rId53" Type="http://schemas.openxmlformats.org/officeDocument/2006/relationships/ctrlProp" Target="../ctrlProps/ctrlProp463.xml"/><Relationship Id="rId58" Type="http://schemas.openxmlformats.org/officeDocument/2006/relationships/ctrlProp" Target="../ctrlProps/ctrlProp468.xml"/><Relationship Id="rId74" Type="http://schemas.openxmlformats.org/officeDocument/2006/relationships/ctrlProp" Target="../ctrlProps/ctrlProp484.xml"/><Relationship Id="rId79" Type="http://schemas.openxmlformats.org/officeDocument/2006/relationships/ctrlProp" Target="../ctrlProps/ctrlProp489.xml"/><Relationship Id="rId102" Type="http://schemas.openxmlformats.org/officeDocument/2006/relationships/ctrlProp" Target="../ctrlProps/ctrlProp512.xml"/><Relationship Id="rId123" Type="http://schemas.openxmlformats.org/officeDocument/2006/relationships/ctrlProp" Target="../ctrlProps/ctrlProp533.xml"/><Relationship Id="rId128" Type="http://schemas.openxmlformats.org/officeDocument/2006/relationships/ctrlProp" Target="../ctrlProps/ctrlProp538.xml"/><Relationship Id="rId5" Type="http://schemas.openxmlformats.org/officeDocument/2006/relationships/ctrlProp" Target="../ctrlProps/ctrlProp415.xml"/><Relationship Id="rId90" Type="http://schemas.openxmlformats.org/officeDocument/2006/relationships/ctrlProp" Target="../ctrlProps/ctrlProp500.xml"/><Relationship Id="rId95" Type="http://schemas.openxmlformats.org/officeDocument/2006/relationships/ctrlProp" Target="../ctrlProps/ctrlProp505.xml"/><Relationship Id="rId22" Type="http://schemas.openxmlformats.org/officeDocument/2006/relationships/ctrlProp" Target="../ctrlProps/ctrlProp432.xml"/><Relationship Id="rId27" Type="http://schemas.openxmlformats.org/officeDocument/2006/relationships/ctrlProp" Target="../ctrlProps/ctrlProp437.xml"/><Relationship Id="rId43" Type="http://schemas.openxmlformats.org/officeDocument/2006/relationships/ctrlProp" Target="../ctrlProps/ctrlProp453.xml"/><Relationship Id="rId48" Type="http://schemas.openxmlformats.org/officeDocument/2006/relationships/ctrlProp" Target="../ctrlProps/ctrlProp458.xml"/><Relationship Id="rId64" Type="http://schemas.openxmlformats.org/officeDocument/2006/relationships/ctrlProp" Target="../ctrlProps/ctrlProp474.xml"/><Relationship Id="rId69" Type="http://schemas.openxmlformats.org/officeDocument/2006/relationships/ctrlProp" Target="../ctrlProps/ctrlProp479.xml"/><Relationship Id="rId113" Type="http://schemas.openxmlformats.org/officeDocument/2006/relationships/ctrlProp" Target="../ctrlProps/ctrlProp523.xml"/><Relationship Id="rId118" Type="http://schemas.openxmlformats.org/officeDocument/2006/relationships/ctrlProp" Target="../ctrlProps/ctrlProp528.xml"/><Relationship Id="rId80" Type="http://schemas.openxmlformats.org/officeDocument/2006/relationships/ctrlProp" Target="../ctrlProps/ctrlProp490.xml"/><Relationship Id="rId85" Type="http://schemas.openxmlformats.org/officeDocument/2006/relationships/ctrlProp" Target="../ctrlProps/ctrlProp495.xml"/><Relationship Id="rId12" Type="http://schemas.openxmlformats.org/officeDocument/2006/relationships/ctrlProp" Target="../ctrlProps/ctrlProp422.xml"/><Relationship Id="rId17" Type="http://schemas.openxmlformats.org/officeDocument/2006/relationships/ctrlProp" Target="../ctrlProps/ctrlProp427.xml"/><Relationship Id="rId33" Type="http://schemas.openxmlformats.org/officeDocument/2006/relationships/ctrlProp" Target="../ctrlProps/ctrlProp443.xml"/><Relationship Id="rId38" Type="http://schemas.openxmlformats.org/officeDocument/2006/relationships/ctrlProp" Target="../ctrlProps/ctrlProp448.xml"/><Relationship Id="rId59" Type="http://schemas.openxmlformats.org/officeDocument/2006/relationships/ctrlProp" Target="../ctrlProps/ctrlProp469.xml"/><Relationship Id="rId103" Type="http://schemas.openxmlformats.org/officeDocument/2006/relationships/ctrlProp" Target="../ctrlProps/ctrlProp513.xml"/><Relationship Id="rId108" Type="http://schemas.openxmlformats.org/officeDocument/2006/relationships/ctrlProp" Target="../ctrlProps/ctrlProp518.xml"/><Relationship Id="rId124" Type="http://schemas.openxmlformats.org/officeDocument/2006/relationships/ctrlProp" Target="../ctrlProps/ctrlProp534.xml"/><Relationship Id="rId129" Type="http://schemas.openxmlformats.org/officeDocument/2006/relationships/ctrlProp" Target="../ctrlProps/ctrlProp539.xml"/><Relationship Id="rId54" Type="http://schemas.openxmlformats.org/officeDocument/2006/relationships/ctrlProp" Target="../ctrlProps/ctrlProp464.xml"/><Relationship Id="rId70" Type="http://schemas.openxmlformats.org/officeDocument/2006/relationships/ctrlProp" Target="../ctrlProps/ctrlProp480.xml"/><Relationship Id="rId75" Type="http://schemas.openxmlformats.org/officeDocument/2006/relationships/ctrlProp" Target="../ctrlProps/ctrlProp485.xml"/><Relationship Id="rId91" Type="http://schemas.openxmlformats.org/officeDocument/2006/relationships/ctrlProp" Target="../ctrlProps/ctrlProp501.xml"/><Relationship Id="rId96" Type="http://schemas.openxmlformats.org/officeDocument/2006/relationships/ctrlProp" Target="../ctrlProps/ctrlProp50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16.xml"/><Relationship Id="rId23" Type="http://schemas.openxmlformats.org/officeDocument/2006/relationships/ctrlProp" Target="../ctrlProps/ctrlProp433.xml"/><Relationship Id="rId28" Type="http://schemas.openxmlformats.org/officeDocument/2006/relationships/ctrlProp" Target="../ctrlProps/ctrlProp438.xml"/><Relationship Id="rId49" Type="http://schemas.openxmlformats.org/officeDocument/2006/relationships/ctrlProp" Target="../ctrlProps/ctrlProp459.xml"/><Relationship Id="rId114" Type="http://schemas.openxmlformats.org/officeDocument/2006/relationships/ctrlProp" Target="../ctrlProps/ctrlProp524.xml"/><Relationship Id="rId119" Type="http://schemas.openxmlformats.org/officeDocument/2006/relationships/ctrlProp" Target="../ctrlProps/ctrlProp529.xml"/><Relationship Id="rId44" Type="http://schemas.openxmlformats.org/officeDocument/2006/relationships/ctrlProp" Target="../ctrlProps/ctrlProp454.xml"/><Relationship Id="rId60" Type="http://schemas.openxmlformats.org/officeDocument/2006/relationships/ctrlProp" Target="../ctrlProps/ctrlProp470.xml"/><Relationship Id="rId65" Type="http://schemas.openxmlformats.org/officeDocument/2006/relationships/ctrlProp" Target="../ctrlProps/ctrlProp475.xml"/><Relationship Id="rId81" Type="http://schemas.openxmlformats.org/officeDocument/2006/relationships/ctrlProp" Target="../ctrlProps/ctrlProp491.xml"/><Relationship Id="rId86" Type="http://schemas.openxmlformats.org/officeDocument/2006/relationships/ctrlProp" Target="../ctrlProps/ctrlProp496.xml"/><Relationship Id="rId13" Type="http://schemas.openxmlformats.org/officeDocument/2006/relationships/ctrlProp" Target="../ctrlProps/ctrlProp423.xml"/><Relationship Id="rId18" Type="http://schemas.openxmlformats.org/officeDocument/2006/relationships/ctrlProp" Target="../ctrlProps/ctrlProp428.xml"/><Relationship Id="rId39" Type="http://schemas.openxmlformats.org/officeDocument/2006/relationships/ctrlProp" Target="../ctrlProps/ctrlProp449.xml"/><Relationship Id="rId109" Type="http://schemas.openxmlformats.org/officeDocument/2006/relationships/ctrlProp" Target="../ctrlProps/ctrlProp519.xml"/><Relationship Id="rId34" Type="http://schemas.openxmlformats.org/officeDocument/2006/relationships/ctrlProp" Target="../ctrlProps/ctrlProp444.xml"/><Relationship Id="rId50" Type="http://schemas.openxmlformats.org/officeDocument/2006/relationships/ctrlProp" Target="../ctrlProps/ctrlProp460.xml"/><Relationship Id="rId55" Type="http://schemas.openxmlformats.org/officeDocument/2006/relationships/ctrlProp" Target="../ctrlProps/ctrlProp465.xml"/><Relationship Id="rId76" Type="http://schemas.openxmlformats.org/officeDocument/2006/relationships/ctrlProp" Target="../ctrlProps/ctrlProp486.xml"/><Relationship Id="rId97" Type="http://schemas.openxmlformats.org/officeDocument/2006/relationships/ctrlProp" Target="../ctrlProps/ctrlProp507.xml"/><Relationship Id="rId104" Type="http://schemas.openxmlformats.org/officeDocument/2006/relationships/ctrlProp" Target="../ctrlProps/ctrlProp514.xml"/><Relationship Id="rId120" Type="http://schemas.openxmlformats.org/officeDocument/2006/relationships/ctrlProp" Target="../ctrlProps/ctrlProp530.xml"/><Relationship Id="rId125" Type="http://schemas.openxmlformats.org/officeDocument/2006/relationships/ctrlProp" Target="../ctrlProps/ctrlProp535.xml"/><Relationship Id="rId7" Type="http://schemas.openxmlformats.org/officeDocument/2006/relationships/ctrlProp" Target="../ctrlProps/ctrlProp417.xml"/><Relationship Id="rId71" Type="http://schemas.openxmlformats.org/officeDocument/2006/relationships/ctrlProp" Target="../ctrlProps/ctrlProp481.xml"/><Relationship Id="rId92" Type="http://schemas.openxmlformats.org/officeDocument/2006/relationships/ctrlProp" Target="../ctrlProps/ctrlProp502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439.xml"/><Relationship Id="rId24" Type="http://schemas.openxmlformats.org/officeDocument/2006/relationships/ctrlProp" Target="../ctrlProps/ctrlProp434.xml"/><Relationship Id="rId40" Type="http://schemas.openxmlformats.org/officeDocument/2006/relationships/ctrlProp" Target="../ctrlProps/ctrlProp450.xml"/><Relationship Id="rId45" Type="http://schemas.openxmlformats.org/officeDocument/2006/relationships/ctrlProp" Target="../ctrlProps/ctrlProp455.xml"/><Relationship Id="rId66" Type="http://schemas.openxmlformats.org/officeDocument/2006/relationships/ctrlProp" Target="../ctrlProps/ctrlProp476.xml"/><Relationship Id="rId87" Type="http://schemas.openxmlformats.org/officeDocument/2006/relationships/ctrlProp" Target="../ctrlProps/ctrlProp497.xml"/><Relationship Id="rId110" Type="http://schemas.openxmlformats.org/officeDocument/2006/relationships/ctrlProp" Target="../ctrlProps/ctrlProp520.xml"/><Relationship Id="rId115" Type="http://schemas.openxmlformats.org/officeDocument/2006/relationships/ctrlProp" Target="../ctrlProps/ctrlProp525.xml"/><Relationship Id="rId61" Type="http://schemas.openxmlformats.org/officeDocument/2006/relationships/ctrlProp" Target="../ctrlProps/ctrlProp471.xml"/><Relationship Id="rId82" Type="http://schemas.openxmlformats.org/officeDocument/2006/relationships/ctrlProp" Target="../ctrlProps/ctrlProp492.xml"/><Relationship Id="rId19" Type="http://schemas.openxmlformats.org/officeDocument/2006/relationships/ctrlProp" Target="../ctrlProps/ctrlProp429.xml"/><Relationship Id="rId14" Type="http://schemas.openxmlformats.org/officeDocument/2006/relationships/ctrlProp" Target="../ctrlProps/ctrlProp424.xml"/><Relationship Id="rId30" Type="http://schemas.openxmlformats.org/officeDocument/2006/relationships/ctrlProp" Target="../ctrlProps/ctrlProp440.xml"/><Relationship Id="rId35" Type="http://schemas.openxmlformats.org/officeDocument/2006/relationships/ctrlProp" Target="../ctrlProps/ctrlProp445.xml"/><Relationship Id="rId56" Type="http://schemas.openxmlformats.org/officeDocument/2006/relationships/ctrlProp" Target="../ctrlProps/ctrlProp466.xml"/><Relationship Id="rId77" Type="http://schemas.openxmlformats.org/officeDocument/2006/relationships/ctrlProp" Target="../ctrlProps/ctrlProp487.xml"/><Relationship Id="rId100" Type="http://schemas.openxmlformats.org/officeDocument/2006/relationships/ctrlProp" Target="../ctrlProps/ctrlProp510.xml"/><Relationship Id="rId105" Type="http://schemas.openxmlformats.org/officeDocument/2006/relationships/ctrlProp" Target="../ctrlProps/ctrlProp515.xml"/><Relationship Id="rId126" Type="http://schemas.openxmlformats.org/officeDocument/2006/relationships/ctrlProp" Target="../ctrlProps/ctrlProp536.xml"/><Relationship Id="rId8" Type="http://schemas.openxmlformats.org/officeDocument/2006/relationships/ctrlProp" Target="../ctrlProps/ctrlProp418.xml"/><Relationship Id="rId51" Type="http://schemas.openxmlformats.org/officeDocument/2006/relationships/ctrlProp" Target="../ctrlProps/ctrlProp461.xml"/><Relationship Id="rId72" Type="http://schemas.openxmlformats.org/officeDocument/2006/relationships/ctrlProp" Target="../ctrlProps/ctrlProp482.xml"/><Relationship Id="rId93" Type="http://schemas.openxmlformats.org/officeDocument/2006/relationships/ctrlProp" Target="../ctrlProps/ctrlProp503.xml"/><Relationship Id="rId98" Type="http://schemas.openxmlformats.org/officeDocument/2006/relationships/ctrlProp" Target="../ctrlProps/ctrlProp508.xml"/><Relationship Id="rId121" Type="http://schemas.openxmlformats.org/officeDocument/2006/relationships/ctrlProp" Target="../ctrlProps/ctrlProp531.xml"/><Relationship Id="rId3" Type="http://schemas.openxmlformats.org/officeDocument/2006/relationships/vmlDrawing" Target="../drawings/vmlDrawing9.vml"/><Relationship Id="rId25" Type="http://schemas.openxmlformats.org/officeDocument/2006/relationships/ctrlProp" Target="../ctrlProps/ctrlProp435.xml"/><Relationship Id="rId46" Type="http://schemas.openxmlformats.org/officeDocument/2006/relationships/ctrlProp" Target="../ctrlProps/ctrlProp456.xml"/><Relationship Id="rId67" Type="http://schemas.openxmlformats.org/officeDocument/2006/relationships/ctrlProp" Target="../ctrlProps/ctrlProp477.xml"/><Relationship Id="rId116" Type="http://schemas.openxmlformats.org/officeDocument/2006/relationships/ctrlProp" Target="../ctrlProps/ctrlProp526.xml"/><Relationship Id="rId20" Type="http://schemas.openxmlformats.org/officeDocument/2006/relationships/ctrlProp" Target="../ctrlProps/ctrlProp430.xml"/><Relationship Id="rId41" Type="http://schemas.openxmlformats.org/officeDocument/2006/relationships/ctrlProp" Target="../ctrlProps/ctrlProp451.xml"/><Relationship Id="rId62" Type="http://schemas.openxmlformats.org/officeDocument/2006/relationships/ctrlProp" Target="../ctrlProps/ctrlProp472.xml"/><Relationship Id="rId83" Type="http://schemas.openxmlformats.org/officeDocument/2006/relationships/ctrlProp" Target="../ctrlProps/ctrlProp493.xml"/><Relationship Id="rId88" Type="http://schemas.openxmlformats.org/officeDocument/2006/relationships/ctrlProp" Target="../ctrlProps/ctrlProp498.xml"/><Relationship Id="rId111" Type="http://schemas.openxmlformats.org/officeDocument/2006/relationships/ctrlProp" Target="../ctrlProps/ctrlProp521.xml"/><Relationship Id="rId15" Type="http://schemas.openxmlformats.org/officeDocument/2006/relationships/ctrlProp" Target="../ctrlProps/ctrlProp425.xml"/><Relationship Id="rId36" Type="http://schemas.openxmlformats.org/officeDocument/2006/relationships/ctrlProp" Target="../ctrlProps/ctrlProp446.xml"/><Relationship Id="rId57" Type="http://schemas.openxmlformats.org/officeDocument/2006/relationships/ctrlProp" Target="../ctrlProps/ctrlProp467.xml"/><Relationship Id="rId106" Type="http://schemas.openxmlformats.org/officeDocument/2006/relationships/ctrlProp" Target="../ctrlProps/ctrlProp516.xml"/><Relationship Id="rId127" Type="http://schemas.openxmlformats.org/officeDocument/2006/relationships/ctrlProp" Target="../ctrlProps/ctrlProp537.xml"/><Relationship Id="rId10" Type="http://schemas.openxmlformats.org/officeDocument/2006/relationships/ctrlProp" Target="../ctrlProps/ctrlProp420.xml"/><Relationship Id="rId31" Type="http://schemas.openxmlformats.org/officeDocument/2006/relationships/ctrlProp" Target="../ctrlProps/ctrlProp441.xml"/><Relationship Id="rId52" Type="http://schemas.openxmlformats.org/officeDocument/2006/relationships/ctrlProp" Target="../ctrlProps/ctrlProp462.xml"/><Relationship Id="rId73" Type="http://schemas.openxmlformats.org/officeDocument/2006/relationships/ctrlProp" Target="../ctrlProps/ctrlProp483.xml"/><Relationship Id="rId78" Type="http://schemas.openxmlformats.org/officeDocument/2006/relationships/ctrlProp" Target="../ctrlProps/ctrlProp488.xml"/><Relationship Id="rId94" Type="http://schemas.openxmlformats.org/officeDocument/2006/relationships/ctrlProp" Target="../ctrlProps/ctrlProp504.xml"/><Relationship Id="rId99" Type="http://schemas.openxmlformats.org/officeDocument/2006/relationships/ctrlProp" Target="../ctrlProps/ctrlProp509.xml"/><Relationship Id="rId101" Type="http://schemas.openxmlformats.org/officeDocument/2006/relationships/ctrlProp" Target="../ctrlProps/ctrlProp511.xml"/><Relationship Id="rId122" Type="http://schemas.openxmlformats.org/officeDocument/2006/relationships/ctrlProp" Target="../ctrlProps/ctrlProp532.xml"/><Relationship Id="rId4" Type="http://schemas.openxmlformats.org/officeDocument/2006/relationships/ctrlProp" Target="../ctrlProps/ctrlProp414.xml"/><Relationship Id="rId9" Type="http://schemas.openxmlformats.org/officeDocument/2006/relationships/ctrlProp" Target="../ctrlProps/ctrlProp419.xml"/><Relationship Id="rId26" Type="http://schemas.openxmlformats.org/officeDocument/2006/relationships/ctrlProp" Target="../ctrlProps/ctrlProp436.xm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562.xml"/><Relationship Id="rId21" Type="http://schemas.openxmlformats.org/officeDocument/2006/relationships/ctrlProp" Target="../ctrlProps/ctrlProp557.xml"/><Relationship Id="rId42" Type="http://schemas.openxmlformats.org/officeDocument/2006/relationships/ctrlProp" Target="../ctrlProps/ctrlProp578.xml"/><Relationship Id="rId47" Type="http://schemas.openxmlformats.org/officeDocument/2006/relationships/ctrlProp" Target="../ctrlProps/ctrlProp583.xml"/><Relationship Id="rId63" Type="http://schemas.openxmlformats.org/officeDocument/2006/relationships/ctrlProp" Target="../ctrlProps/ctrlProp599.xml"/><Relationship Id="rId68" Type="http://schemas.openxmlformats.org/officeDocument/2006/relationships/ctrlProp" Target="../ctrlProps/ctrlProp604.xml"/><Relationship Id="rId84" Type="http://schemas.openxmlformats.org/officeDocument/2006/relationships/ctrlProp" Target="../ctrlProps/ctrlProp620.xml"/><Relationship Id="rId16" Type="http://schemas.openxmlformats.org/officeDocument/2006/relationships/ctrlProp" Target="../ctrlProps/ctrlProp552.xml"/><Relationship Id="rId11" Type="http://schemas.openxmlformats.org/officeDocument/2006/relationships/ctrlProp" Target="../ctrlProps/ctrlProp547.xml"/><Relationship Id="rId32" Type="http://schemas.openxmlformats.org/officeDocument/2006/relationships/ctrlProp" Target="../ctrlProps/ctrlProp568.xml"/><Relationship Id="rId37" Type="http://schemas.openxmlformats.org/officeDocument/2006/relationships/ctrlProp" Target="../ctrlProps/ctrlProp573.xml"/><Relationship Id="rId53" Type="http://schemas.openxmlformats.org/officeDocument/2006/relationships/ctrlProp" Target="../ctrlProps/ctrlProp589.xml"/><Relationship Id="rId58" Type="http://schemas.openxmlformats.org/officeDocument/2006/relationships/ctrlProp" Target="../ctrlProps/ctrlProp594.xml"/><Relationship Id="rId74" Type="http://schemas.openxmlformats.org/officeDocument/2006/relationships/ctrlProp" Target="../ctrlProps/ctrlProp610.xml"/><Relationship Id="rId79" Type="http://schemas.openxmlformats.org/officeDocument/2006/relationships/ctrlProp" Target="../ctrlProps/ctrlProp615.xml"/><Relationship Id="rId5" Type="http://schemas.openxmlformats.org/officeDocument/2006/relationships/ctrlProp" Target="../ctrlProps/ctrlProp541.xml"/><Relationship Id="rId19" Type="http://schemas.openxmlformats.org/officeDocument/2006/relationships/ctrlProp" Target="../ctrlProps/ctrlProp555.xml"/><Relationship Id="rId14" Type="http://schemas.openxmlformats.org/officeDocument/2006/relationships/ctrlProp" Target="../ctrlProps/ctrlProp550.xml"/><Relationship Id="rId22" Type="http://schemas.openxmlformats.org/officeDocument/2006/relationships/ctrlProp" Target="../ctrlProps/ctrlProp558.xml"/><Relationship Id="rId27" Type="http://schemas.openxmlformats.org/officeDocument/2006/relationships/ctrlProp" Target="../ctrlProps/ctrlProp563.xml"/><Relationship Id="rId30" Type="http://schemas.openxmlformats.org/officeDocument/2006/relationships/ctrlProp" Target="../ctrlProps/ctrlProp566.xml"/><Relationship Id="rId35" Type="http://schemas.openxmlformats.org/officeDocument/2006/relationships/ctrlProp" Target="../ctrlProps/ctrlProp571.xml"/><Relationship Id="rId43" Type="http://schemas.openxmlformats.org/officeDocument/2006/relationships/ctrlProp" Target="../ctrlProps/ctrlProp579.xml"/><Relationship Id="rId48" Type="http://schemas.openxmlformats.org/officeDocument/2006/relationships/ctrlProp" Target="../ctrlProps/ctrlProp584.xml"/><Relationship Id="rId56" Type="http://schemas.openxmlformats.org/officeDocument/2006/relationships/ctrlProp" Target="../ctrlProps/ctrlProp592.xml"/><Relationship Id="rId64" Type="http://schemas.openxmlformats.org/officeDocument/2006/relationships/ctrlProp" Target="../ctrlProps/ctrlProp600.xml"/><Relationship Id="rId69" Type="http://schemas.openxmlformats.org/officeDocument/2006/relationships/ctrlProp" Target="../ctrlProps/ctrlProp605.xml"/><Relationship Id="rId77" Type="http://schemas.openxmlformats.org/officeDocument/2006/relationships/ctrlProp" Target="../ctrlProps/ctrlProp613.xml"/><Relationship Id="rId8" Type="http://schemas.openxmlformats.org/officeDocument/2006/relationships/ctrlProp" Target="../ctrlProps/ctrlProp544.xml"/><Relationship Id="rId51" Type="http://schemas.openxmlformats.org/officeDocument/2006/relationships/ctrlProp" Target="../ctrlProps/ctrlProp587.xml"/><Relationship Id="rId72" Type="http://schemas.openxmlformats.org/officeDocument/2006/relationships/ctrlProp" Target="../ctrlProps/ctrlProp608.xml"/><Relationship Id="rId80" Type="http://schemas.openxmlformats.org/officeDocument/2006/relationships/ctrlProp" Target="../ctrlProps/ctrlProp616.xml"/><Relationship Id="rId85" Type="http://schemas.openxmlformats.org/officeDocument/2006/relationships/ctrlProp" Target="../ctrlProps/ctrlProp621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548.xml"/><Relationship Id="rId17" Type="http://schemas.openxmlformats.org/officeDocument/2006/relationships/ctrlProp" Target="../ctrlProps/ctrlProp553.xml"/><Relationship Id="rId25" Type="http://schemas.openxmlformats.org/officeDocument/2006/relationships/ctrlProp" Target="../ctrlProps/ctrlProp561.xml"/><Relationship Id="rId33" Type="http://schemas.openxmlformats.org/officeDocument/2006/relationships/ctrlProp" Target="../ctrlProps/ctrlProp569.xml"/><Relationship Id="rId38" Type="http://schemas.openxmlformats.org/officeDocument/2006/relationships/ctrlProp" Target="../ctrlProps/ctrlProp574.xml"/><Relationship Id="rId46" Type="http://schemas.openxmlformats.org/officeDocument/2006/relationships/ctrlProp" Target="../ctrlProps/ctrlProp582.xml"/><Relationship Id="rId59" Type="http://schemas.openxmlformats.org/officeDocument/2006/relationships/ctrlProp" Target="../ctrlProps/ctrlProp595.xml"/><Relationship Id="rId67" Type="http://schemas.openxmlformats.org/officeDocument/2006/relationships/ctrlProp" Target="../ctrlProps/ctrlProp603.xml"/><Relationship Id="rId20" Type="http://schemas.openxmlformats.org/officeDocument/2006/relationships/ctrlProp" Target="../ctrlProps/ctrlProp556.xml"/><Relationship Id="rId41" Type="http://schemas.openxmlformats.org/officeDocument/2006/relationships/ctrlProp" Target="../ctrlProps/ctrlProp577.xml"/><Relationship Id="rId54" Type="http://schemas.openxmlformats.org/officeDocument/2006/relationships/ctrlProp" Target="../ctrlProps/ctrlProp590.xml"/><Relationship Id="rId62" Type="http://schemas.openxmlformats.org/officeDocument/2006/relationships/ctrlProp" Target="../ctrlProps/ctrlProp598.xml"/><Relationship Id="rId70" Type="http://schemas.openxmlformats.org/officeDocument/2006/relationships/ctrlProp" Target="../ctrlProps/ctrlProp606.xml"/><Relationship Id="rId75" Type="http://schemas.openxmlformats.org/officeDocument/2006/relationships/ctrlProp" Target="../ctrlProps/ctrlProp611.xml"/><Relationship Id="rId83" Type="http://schemas.openxmlformats.org/officeDocument/2006/relationships/ctrlProp" Target="../ctrlProps/ctrlProp619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542.xml"/><Relationship Id="rId15" Type="http://schemas.openxmlformats.org/officeDocument/2006/relationships/ctrlProp" Target="../ctrlProps/ctrlProp551.xml"/><Relationship Id="rId23" Type="http://schemas.openxmlformats.org/officeDocument/2006/relationships/ctrlProp" Target="../ctrlProps/ctrlProp559.xml"/><Relationship Id="rId28" Type="http://schemas.openxmlformats.org/officeDocument/2006/relationships/ctrlProp" Target="../ctrlProps/ctrlProp564.xml"/><Relationship Id="rId36" Type="http://schemas.openxmlformats.org/officeDocument/2006/relationships/ctrlProp" Target="../ctrlProps/ctrlProp572.xml"/><Relationship Id="rId49" Type="http://schemas.openxmlformats.org/officeDocument/2006/relationships/ctrlProp" Target="../ctrlProps/ctrlProp585.xml"/><Relationship Id="rId57" Type="http://schemas.openxmlformats.org/officeDocument/2006/relationships/ctrlProp" Target="../ctrlProps/ctrlProp593.xml"/><Relationship Id="rId10" Type="http://schemas.openxmlformats.org/officeDocument/2006/relationships/ctrlProp" Target="../ctrlProps/ctrlProp546.xml"/><Relationship Id="rId31" Type="http://schemas.openxmlformats.org/officeDocument/2006/relationships/ctrlProp" Target="../ctrlProps/ctrlProp567.xml"/><Relationship Id="rId44" Type="http://schemas.openxmlformats.org/officeDocument/2006/relationships/ctrlProp" Target="../ctrlProps/ctrlProp580.xml"/><Relationship Id="rId52" Type="http://schemas.openxmlformats.org/officeDocument/2006/relationships/ctrlProp" Target="../ctrlProps/ctrlProp588.xml"/><Relationship Id="rId60" Type="http://schemas.openxmlformats.org/officeDocument/2006/relationships/ctrlProp" Target="../ctrlProps/ctrlProp596.xml"/><Relationship Id="rId65" Type="http://schemas.openxmlformats.org/officeDocument/2006/relationships/ctrlProp" Target="../ctrlProps/ctrlProp601.xml"/><Relationship Id="rId73" Type="http://schemas.openxmlformats.org/officeDocument/2006/relationships/ctrlProp" Target="../ctrlProps/ctrlProp609.xml"/><Relationship Id="rId78" Type="http://schemas.openxmlformats.org/officeDocument/2006/relationships/ctrlProp" Target="../ctrlProps/ctrlProp614.xml"/><Relationship Id="rId81" Type="http://schemas.openxmlformats.org/officeDocument/2006/relationships/ctrlProp" Target="../ctrlProps/ctrlProp617.xml"/><Relationship Id="rId86" Type="http://schemas.openxmlformats.org/officeDocument/2006/relationships/ctrlProp" Target="../ctrlProps/ctrlProp622.xml"/><Relationship Id="rId4" Type="http://schemas.openxmlformats.org/officeDocument/2006/relationships/ctrlProp" Target="../ctrlProps/ctrlProp540.xml"/><Relationship Id="rId9" Type="http://schemas.openxmlformats.org/officeDocument/2006/relationships/ctrlProp" Target="../ctrlProps/ctrlProp545.xml"/><Relationship Id="rId13" Type="http://schemas.openxmlformats.org/officeDocument/2006/relationships/ctrlProp" Target="../ctrlProps/ctrlProp549.xml"/><Relationship Id="rId18" Type="http://schemas.openxmlformats.org/officeDocument/2006/relationships/ctrlProp" Target="../ctrlProps/ctrlProp554.xml"/><Relationship Id="rId39" Type="http://schemas.openxmlformats.org/officeDocument/2006/relationships/ctrlProp" Target="../ctrlProps/ctrlProp575.xml"/><Relationship Id="rId34" Type="http://schemas.openxmlformats.org/officeDocument/2006/relationships/ctrlProp" Target="../ctrlProps/ctrlProp570.xml"/><Relationship Id="rId50" Type="http://schemas.openxmlformats.org/officeDocument/2006/relationships/ctrlProp" Target="../ctrlProps/ctrlProp586.xml"/><Relationship Id="rId55" Type="http://schemas.openxmlformats.org/officeDocument/2006/relationships/ctrlProp" Target="../ctrlProps/ctrlProp591.xml"/><Relationship Id="rId76" Type="http://schemas.openxmlformats.org/officeDocument/2006/relationships/ctrlProp" Target="../ctrlProps/ctrlProp612.xml"/><Relationship Id="rId7" Type="http://schemas.openxmlformats.org/officeDocument/2006/relationships/ctrlProp" Target="../ctrlProps/ctrlProp543.xml"/><Relationship Id="rId71" Type="http://schemas.openxmlformats.org/officeDocument/2006/relationships/ctrlProp" Target="../ctrlProps/ctrlProp607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565.xml"/><Relationship Id="rId24" Type="http://schemas.openxmlformats.org/officeDocument/2006/relationships/ctrlProp" Target="../ctrlProps/ctrlProp560.xml"/><Relationship Id="rId40" Type="http://schemas.openxmlformats.org/officeDocument/2006/relationships/ctrlProp" Target="../ctrlProps/ctrlProp576.xml"/><Relationship Id="rId45" Type="http://schemas.openxmlformats.org/officeDocument/2006/relationships/ctrlProp" Target="../ctrlProps/ctrlProp581.xml"/><Relationship Id="rId66" Type="http://schemas.openxmlformats.org/officeDocument/2006/relationships/ctrlProp" Target="../ctrlProps/ctrlProp602.xml"/><Relationship Id="rId87" Type="http://schemas.openxmlformats.org/officeDocument/2006/relationships/ctrlProp" Target="../ctrlProps/ctrlProp623.xml"/><Relationship Id="rId61" Type="http://schemas.openxmlformats.org/officeDocument/2006/relationships/ctrlProp" Target="../ctrlProps/ctrlProp597.xml"/><Relationship Id="rId82" Type="http://schemas.openxmlformats.org/officeDocument/2006/relationships/ctrlProp" Target="../ctrlProps/ctrlProp618.xm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737.xml"/><Relationship Id="rId21" Type="http://schemas.openxmlformats.org/officeDocument/2006/relationships/ctrlProp" Target="../ctrlProps/ctrlProp641.xml"/><Relationship Id="rId42" Type="http://schemas.openxmlformats.org/officeDocument/2006/relationships/ctrlProp" Target="../ctrlProps/ctrlProp662.xml"/><Relationship Id="rId63" Type="http://schemas.openxmlformats.org/officeDocument/2006/relationships/ctrlProp" Target="../ctrlProps/ctrlProp683.xml"/><Relationship Id="rId84" Type="http://schemas.openxmlformats.org/officeDocument/2006/relationships/ctrlProp" Target="../ctrlProps/ctrlProp704.xml"/><Relationship Id="rId138" Type="http://schemas.openxmlformats.org/officeDocument/2006/relationships/ctrlProp" Target="../ctrlProps/ctrlProp758.xml"/><Relationship Id="rId159" Type="http://schemas.openxmlformats.org/officeDocument/2006/relationships/ctrlProp" Target="../ctrlProps/ctrlProp779.xml"/><Relationship Id="rId170" Type="http://schemas.openxmlformats.org/officeDocument/2006/relationships/ctrlProp" Target="../ctrlProps/ctrlProp790.xml"/><Relationship Id="rId191" Type="http://schemas.openxmlformats.org/officeDocument/2006/relationships/ctrlProp" Target="../ctrlProps/ctrlProp811.xml"/><Relationship Id="rId205" Type="http://schemas.openxmlformats.org/officeDocument/2006/relationships/ctrlProp" Target="../ctrlProps/ctrlProp825.xml"/><Relationship Id="rId107" Type="http://schemas.openxmlformats.org/officeDocument/2006/relationships/ctrlProp" Target="../ctrlProps/ctrlProp727.xml"/><Relationship Id="rId11" Type="http://schemas.openxmlformats.org/officeDocument/2006/relationships/ctrlProp" Target="../ctrlProps/ctrlProp631.xml"/><Relationship Id="rId32" Type="http://schemas.openxmlformats.org/officeDocument/2006/relationships/ctrlProp" Target="../ctrlProps/ctrlProp652.xml"/><Relationship Id="rId53" Type="http://schemas.openxmlformats.org/officeDocument/2006/relationships/ctrlProp" Target="../ctrlProps/ctrlProp673.xml"/><Relationship Id="rId74" Type="http://schemas.openxmlformats.org/officeDocument/2006/relationships/ctrlProp" Target="../ctrlProps/ctrlProp694.xml"/><Relationship Id="rId128" Type="http://schemas.openxmlformats.org/officeDocument/2006/relationships/ctrlProp" Target="../ctrlProps/ctrlProp748.xml"/><Relationship Id="rId149" Type="http://schemas.openxmlformats.org/officeDocument/2006/relationships/ctrlProp" Target="../ctrlProps/ctrlProp769.xml"/><Relationship Id="rId5" Type="http://schemas.openxmlformats.org/officeDocument/2006/relationships/ctrlProp" Target="../ctrlProps/ctrlProp625.xml"/><Relationship Id="rId95" Type="http://schemas.openxmlformats.org/officeDocument/2006/relationships/ctrlProp" Target="../ctrlProps/ctrlProp715.xml"/><Relationship Id="rId160" Type="http://schemas.openxmlformats.org/officeDocument/2006/relationships/ctrlProp" Target="../ctrlProps/ctrlProp780.xml"/><Relationship Id="rId181" Type="http://schemas.openxmlformats.org/officeDocument/2006/relationships/ctrlProp" Target="../ctrlProps/ctrlProp801.xml"/><Relationship Id="rId216" Type="http://schemas.openxmlformats.org/officeDocument/2006/relationships/ctrlProp" Target="../ctrlProps/ctrlProp836.xml"/><Relationship Id="rId22" Type="http://schemas.openxmlformats.org/officeDocument/2006/relationships/ctrlProp" Target="../ctrlProps/ctrlProp642.xml"/><Relationship Id="rId43" Type="http://schemas.openxmlformats.org/officeDocument/2006/relationships/ctrlProp" Target="../ctrlProps/ctrlProp663.xml"/><Relationship Id="rId64" Type="http://schemas.openxmlformats.org/officeDocument/2006/relationships/ctrlProp" Target="../ctrlProps/ctrlProp684.xml"/><Relationship Id="rId118" Type="http://schemas.openxmlformats.org/officeDocument/2006/relationships/ctrlProp" Target="../ctrlProps/ctrlProp738.xml"/><Relationship Id="rId139" Type="http://schemas.openxmlformats.org/officeDocument/2006/relationships/ctrlProp" Target="../ctrlProps/ctrlProp759.xml"/><Relationship Id="rId85" Type="http://schemas.openxmlformats.org/officeDocument/2006/relationships/ctrlProp" Target="../ctrlProps/ctrlProp705.xml"/><Relationship Id="rId150" Type="http://schemas.openxmlformats.org/officeDocument/2006/relationships/ctrlProp" Target="../ctrlProps/ctrlProp770.xml"/><Relationship Id="rId171" Type="http://schemas.openxmlformats.org/officeDocument/2006/relationships/ctrlProp" Target="../ctrlProps/ctrlProp791.xml"/><Relationship Id="rId192" Type="http://schemas.openxmlformats.org/officeDocument/2006/relationships/ctrlProp" Target="../ctrlProps/ctrlProp812.xml"/><Relationship Id="rId206" Type="http://schemas.openxmlformats.org/officeDocument/2006/relationships/ctrlProp" Target="../ctrlProps/ctrlProp826.xml"/><Relationship Id="rId12" Type="http://schemas.openxmlformats.org/officeDocument/2006/relationships/ctrlProp" Target="../ctrlProps/ctrlProp632.xml"/><Relationship Id="rId33" Type="http://schemas.openxmlformats.org/officeDocument/2006/relationships/ctrlProp" Target="../ctrlProps/ctrlProp653.xml"/><Relationship Id="rId108" Type="http://schemas.openxmlformats.org/officeDocument/2006/relationships/ctrlProp" Target="../ctrlProps/ctrlProp728.xml"/><Relationship Id="rId129" Type="http://schemas.openxmlformats.org/officeDocument/2006/relationships/ctrlProp" Target="../ctrlProps/ctrlProp749.xml"/><Relationship Id="rId54" Type="http://schemas.openxmlformats.org/officeDocument/2006/relationships/ctrlProp" Target="../ctrlProps/ctrlProp674.xml"/><Relationship Id="rId75" Type="http://schemas.openxmlformats.org/officeDocument/2006/relationships/ctrlProp" Target="../ctrlProps/ctrlProp695.xml"/><Relationship Id="rId96" Type="http://schemas.openxmlformats.org/officeDocument/2006/relationships/ctrlProp" Target="../ctrlProps/ctrlProp716.xml"/><Relationship Id="rId140" Type="http://schemas.openxmlformats.org/officeDocument/2006/relationships/ctrlProp" Target="../ctrlProps/ctrlProp760.xml"/><Relationship Id="rId161" Type="http://schemas.openxmlformats.org/officeDocument/2006/relationships/ctrlProp" Target="../ctrlProps/ctrlProp781.xml"/><Relationship Id="rId182" Type="http://schemas.openxmlformats.org/officeDocument/2006/relationships/ctrlProp" Target="../ctrlProps/ctrlProp802.xml"/><Relationship Id="rId217" Type="http://schemas.openxmlformats.org/officeDocument/2006/relationships/ctrlProp" Target="../ctrlProps/ctrlProp837.xml"/><Relationship Id="rId6" Type="http://schemas.openxmlformats.org/officeDocument/2006/relationships/ctrlProp" Target="../ctrlProps/ctrlProp626.xml"/><Relationship Id="rId23" Type="http://schemas.openxmlformats.org/officeDocument/2006/relationships/ctrlProp" Target="../ctrlProps/ctrlProp643.xml"/><Relationship Id="rId119" Type="http://schemas.openxmlformats.org/officeDocument/2006/relationships/ctrlProp" Target="../ctrlProps/ctrlProp739.xml"/><Relationship Id="rId44" Type="http://schemas.openxmlformats.org/officeDocument/2006/relationships/ctrlProp" Target="../ctrlProps/ctrlProp664.xml"/><Relationship Id="rId65" Type="http://schemas.openxmlformats.org/officeDocument/2006/relationships/ctrlProp" Target="../ctrlProps/ctrlProp685.xml"/><Relationship Id="rId86" Type="http://schemas.openxmlformats.org/officeDocument/2006/relationships/ctrlProp" Target="../ctrlProps/ctrlProp706.xml"/><Relationship Id="rId130" Type="http://schemas.openxmlformats.org/officeDocument/2006/relationships/ctrlProp" Target="../ctrlProps/ctrlProp750.xml"/><Relationship Id="rId151" Type="http://schemas.openxmlformats.org/officeDocument/2006/relationships/ctrlProp" Target="../ctrlProps/ctrlProp771.xml"/><Relationship Id="rId172" Type="http://schemas.openxmlformats.org/officeDocument/2006/relationships/ctrlProp" Target="../ctrlProps/ctrlProp792.xml"/><Relationship Id="rId193" Type="http://schemas.openxmlformats.org/officeDocument/2006/relationships/ctrlProp" Target="../ctrlProps/ctrlProp813.xml"/><Relationship Id="rId207" Type="http://schemas.openxmlformats.org/officeDocument/2006/relationships/ctrlProp" Target="../ctrlProps/ctrlProp827.xml"/><Relationship Id="rId13" Type="http://schemas.openxmlformats.org/officeDocument/2006/relationships/ctrlProp" Target="../ctrlProps/ctrlProp633.xml"/><Relationship Id="rId109" Type="http://schemas.openxmlformats.org/officeDocument/2006/relationships/ctrlProp" Target="../ctrlProps/ctrlProp729.xml"/><Relationship Id="rId34" Type="http://schemas.openxmlformats.org/officeDocument/2006/relationships/ctrlProp" Target="../ctrlProps/ctrlProp654.xml"/><Relationship Id="rId55" Type="http://schemas.openxmlformats.org/officeDocument/2006/relationships/ctrlProp" Target="../ctrlProps/ctrlProp675.xml"/><Relationship Id="rId76" Type="http://schemas.openxmlformats.org/officeDocument/2006/relationships/ctrlProp" Target="../ctrlProps/ctrlProp696.xml"/><Relationship Id="rId97" Type="http://schemas.openxmlformats.org/officeDocument/2006/relationships/ctrlProp" Target="../ctrlProps/ctrlProp717.xml"/><Relationship Id="rId120" Type="http://schemas.openxmlformats.org/officeDocument/2006/relationships/ctrlProp" Target="../ctrlProps/ctrlProp740.xml"/><Relationship Id="rId141" Type="http://schemas.openxmlformats.org/officeDocument/2006/relationships/ctrlProp" Target="../ctrlProps/ctrlProp761.xml"/><Relationship Id="rId7" Type="http://schemas.openxmlformats.org/officeDocument/2006/relationships/ctrlProp" Target="../ctrlProps/ctrlProp627.xml"/><Relationship Id="rId162" Type="http://schemas.openxmlformats.org/officeDocument/2006/relationships/ctrlProp" Target="../ctrlProps/ctrlProp782.xml"/><Relationship Id="rId183" Type="http://schemas.openxmlformats.org/officeDocument/2006/relationships/ctrlProp" Target="../ctrlProps/ctrlProp803.xml"/><Relationship Id="rId218" Type="http://schemas.openxmlformats.org/officeDocument/2006/relationships/ctrlProp" Target="../ctrlProps/ctrlProp838.xml"/><Relationship Id="rId24" Type="http://schemas.openxmlformats.org/officeDocument/2006/relationships/ctrlProp" Target="../ctrlProps/ctrlProp644.xml"/><Relationship Id="rId45" Type="http://schemas.openxmlformats.org/officeDocument/2006/relationships/ctrlProp" Target="../ctrlProps/ctrlProp665.xml"/><Relationship Id="rId66" Type="http://schemas.openxmlformats.org/officeDocument/2006/relationships/ctrlProp" Target="../ctrlProps/ctrlProp686.xml"/><Relationship Id="rId87" Type="http://schemas.openxmlformats.org/officeDocument/2006/relationships/ctrlProp" Target="../ctrlProps/ctrlProp707.xml"/><Relationship Id="rId110" Type="http://schemas.openxmlformats.org/officeDocument/2006/relationships/ctrlProp" Target="../ctrlProps/ctrlProp730.xml"/><Relationship Id="rId131" Type="http://schemas.openxmlformats.org/officeDocument/2006/relationships/ctrlProp" Target="../ctrlProps/ctrlProp751.xml"/><Relationship Id="rId152" Type="http://schemas.openxmlformats.org/officeDocument/2006/relationships/ctrlProp" Target="../ctrlProps/ctrlProp772.xml"/><Relationship Id="rId173" Type="http://schemas.openxmlformats.org/officeDocument/2006/relationships/ctrlProp" Target="../ctrlProps/ctrlProp793.xml"/><Relationship Id="rId194" Type="http://schemas.openxmlformats.org/officeDocument/2006/relationships/ctrlProp" Target="../ctrlProps/ctrlProp814.xml"/><Relationship Id="rId208" Type="http://schemas.openxmlformats.org/officeDocument/2006/relationships/ctrlProp" Target="../ctrlProps/ctrlProp828.xml"/><Relationship Id="rId14" Type="http://schemas.openxmlformats.org/officeDocument/2006/relationships/ctrlProp" Target="../ctrlProps/ctrlProp634.xml"/><Relationship Id="rId30" Type="http://schemas.openxmlformats.org/officeDocument/2006/relationships/ctrlProp" Target="../ctrlProps/ctrlProp650.xml"/><Relationship Id="rId35" Type="http://schemas.openxmlformats.org/officeDocument/2006/relationships/ctrlProp" Target="../ctrlProps/ctrlProp655.xml"/><Relationship Id="rId56" Type="http://schemas.openxmlformats.org/officeDocument/2006/relationships/ctrlProp" Target="../ctrlProps/ctrlProp676.xml"/><Relationship Id="rId77" Type="http://schemas.openxmlformats.org/officeDocument/2006/relationships/ctrlProp" Target="../ctrlProps/ctrlProp697.xml"/><Relationship Id="rId100" Type="http://schemas.openxmlformats.org/officeDocument/2006/relationships/ctrlProp" Target="../ctrlProps/ctrlProp720.xml"/><Relationship Id="rId105" Type="http://schemas.openxmlformats.org/officeDocument/2006/relationships/ctrlProp" Target="../ctrlProps/ctrlProp725.xml"/><Relationship Id="rId126" Type="http://schemas.openxmlformats.org/officeDocument/2006/relationships/ctrlProp" Target="../ctrlProps/ctrlProp746.xml"/><Relationship Id="rId147" Type="http://schemas.openxmlformats.org/officeDocument/2006/relationships/ctrlProp" Target="../ctrlProps/ctrlProp767.xml"/><Relationship Id="rId168" Type="http://schemas.openxmlformats.org/officeDocument/2006/relationships/ctrlProp" Target="../ctrlProps/ctrlProp788.xml"/><Relationship Id="rId8" Type="http://schemas.openxmlformats.org/officeDocument/2006/relationships/ctrlProp" Target="../ctrlProps/ctrlProp628.xml"/><Relationship Id="rId51" Type="http://schemas.openxmlformats.org/officeDocument/2006/relationships/ctrlProp" Target="../ctrlProps/ctrlProp671.xml"/><Relationship Id="rId72" Type="http://schemas.openxmlformats.org/officeDocument/2006/relationships/ctrlProp" Target="../ctrlProps/ctrlProp692.xml"/><Relationship Id="rId93" Type="http://schemas.openxmlformats.org/officeDocument/2006/relationships/ctrlProp" Target="../ctrlProps/ctrlProp713.xml"/><Relationship Id="rId98" Type="http://schemas.openxmlformats.org/officeDocument/2006/relationships/ctrlProp" Target="../ctrlProps/ctrlProp718.xml"/><Relationship Id="rId121" Type="http://schemas.openxmlformats.org/officeDocument/2006/relationships/ctrlProp" Target="../ctrlProps/ctrlProp741.xml"/><Relationship Id="rId142" Type="http://schemas.openxmlformats.org/officeDocument/2006/relationships/ctrlProp" Target="../ctrlProps/ctrlProp762.xml"/><Relationship Id="rId163" Type="http://schemas.openxmlformats.org/officeDocument/2006/relationships/ctrlProp" Target="../ctrlProps/ctrlProp783.xml"/><Relationship Id="rId184" Type="http://schemas.openxmlformats.org/officeDocument/2006/relationships/ctrlProp" Target="../ctrlProps/ctrlProp804.xml"/><Relationship Id="rId189" Type="http://schemas.openxmlformats.org/officeDocument/2006/relationships/ctrlProp" Target="../ctrlProps/ctrlProp809.xml"/><Relationship Id="rId219" Type="http://schemas.openxmlformats.org/officeDocument/2006/relationships/ctrlProp" Target="../ctrlProps/ctrlProp839.xml"/><Relationship Id="rId3" Type="http://schemas.openxmlformats.org/officeDocument/2006/relationships/vmlDrawing" Target="../drawings/vmlDrawing11.vml"/><Relationship Id="rId214" Type="http://schemas.openxmlformats.org/officeDocument/2006/relationships/ctrlProp" Target="../ctrlProps/ctrlProp834.xml"/><Relationship Id="rId25" Type="http://schemas.openxmlformats.org/officeDocument/2006/relationships/ctrlProp" Target="../ctrlProps/ctrlProp645.xml"/><Relationship Id="rId46" Type="http://schemas.openxmlformats.org/officeDocument/2006/relationships/ctrlProp" Target="../ctrlProps/ctrlProp666.xml"/><Relationship Id="rId67" Type="http://schemas.openxmlformats.org/officeDocument/2006/relationships/ctrlProp" Target="../ctrlProps/ctrlProp687.xml"/><Relationship Id="rId116" Type="http://schemas.openxmlformats.org/officeDocument/2006/relationships/ctrlProp" Target="../ctrlProps/ctrlProp736.xml"/><Relationship Id="rId137" Type="http://schemas.openxmlformats.org/officeDocument/2006/relationships/ctrlProp" Target="../ctrlProps/ctrlProp757.xml"/><Relationship Id="rId158" Type="http://schemas.openxmlformats.org/officeDocument/2006/relationships/ctrlProp" Target="../ctrlProps/ctrlProp778.xml"/><Relationship Id="rId20" Type="http://schemas.openxmlformats.org/officeDocument/2006/relationships/ctrlProp" Target="../ctrlProps/ctrlProp640.xml"/><Relationship Id="rId41" Type="http://schemas.openxmlformats.org/officeDocument/2006/relationships/ctrlProp" Target="../ctrlProps/ctrlProp661.xml"/><Relationship Id="rId62" Type="http://schemas.openxmlformats.org/officeDocument/2006/relationships/ctrlProp" Target="../ctrlProps/ctrlProp682.xml"/><Relationship Id="rId83" Type="http://schemas.openxmlformats.org/officeDocument/2006/relationships/ctrlProp" Target="../ctrlProps/ctrlProp703.xml"/><Relationship Id="rId88" Type="http://schemas.openxmlformats.org/officeDocument/2006/relationships/ctrlProp" Target="../ctrlProps/ctrlProp708.xml"/><Relationship Id="rId111" Type="http://schemas.openxmlformats.org/officeDocument/2006/relationships/ctrlProp" Target="../ctrlProps/ctrlProp731.xml"/><Relationship Id="rId132" Type="http://schemas.openxmlformats.org/officeDocument/2006/relationships/ctrlProp" Target="../ctrlProps/ctrlProp752.xml"/><Relationship Id="rId153" Type="http://schemas.openxmlformats.org/officeDocument/2006/relationships/ctrlProp" Target="../ctrlProps/ctrlProp773.xml"/><Relationship Id="rId174" Type="http://schemas.openxmlformats.org/officeDocument/2006/relationships/ctrlProp" Target="../ctrlProps/ctrlProp794.xml"/><Relationship Id="rId179" Type="http://schemas.openxmlformats.org/officeDocument/2006/relationships/ctrlProp" Target="../ctrlProps/ctrlProp799.xml"/><Relationship Id="rId195" Type="http://schemas.openxmlformats.org/officeDocument/2006/relationships/ctrlProp" Target="../ctrlProps/ctrlProp815.xml"/><Relationship Id="rId209" Type="http://schemas.openxmlformats.org/officeDocument/2006/relationships/ctrlProp" Target="../ctrlProps/ctrlProp829.xml"/><Relationship Id="rId190" Type="http://schemas.openxmlformats.org/officeDocument/2006/relationships/ctrlProp" Target="../ctrlProps/ctrlProp810.xml"/><Relationship Id="rId204" Type="http://schemas.openxmlformats.org/officeDocument/2006/relationships/ctrlProp" Target="../ctrlProps/ctrlProp824.xml"/><Relationship Id="rId220" Type="http://schemas.openxmlformats.org/officeDocument/2006/relationships/ctrlProp" Target="../ctrlProps/ctrlProp840.xml"/><Relationship Id="rId15" Type="http://schemas.openxmlformats.org/officeDocument/2006/relationships/ctrlProp" Target="../ctrlProps/ctrlProp635.xml"/><Relationship Id="rId36" Type="http://schemas.openxmlformats.org/officeDocument/2006/relationships/ctrlProp" Target="../ctrlProps/ctrlProp656.xml"/><Relationship Id="rId57" Type="http://schemas.openxmlformats.org/officeDocument/2006/relationships/ctrlProp" Target="../ctrlProps/ctrlProp677.xml"/><Relationship Id="rId106" Type="http://schemas.openxmlformats.org/officeDocument/2006/relationships/ctrlProp" Target="../ctrlProps/ctrlProp726.xml"/><Relationship Id="rId127" Type="http://schemas.openxmlformats.org/officeDocument/2006/relationships/ctrlProp" Target="../ctrlProps/ctrlProp747.xml"/><Relationship Id="rId10" Type="http://schemas.openxmlformats.org/officeDocument/2006/relationships/ctrlProp" Target="../ctrlProps/ctrlProp630.xml"/><Relationship Id="rId31" Type="http://schemas.openxmlformats.org/officeDocument/2006/relationships/ctrlProp" Target="../ctrlProps/ctrlProp651.xml"/><Relationship Id="rId52" Type="http://schemas.openxmlformats.org/officeDocument/2006/relationships/ctrlProp" Target="../ctrlProps/ctrlProp672.xml"/><Relationship Id="rId73" Type="http://schemas.openxmlformats.org/officeDocument/2006/relationships/ctrlProp" Target="../ctrlProps/ctrlProp693.xml"/><Relationship Id="rId78" Type="http://schemas.openxmlformats.org/officeDocument/2006/relationships/ctrlProp" Target="../ctrlProps/ctrlProp698.xml"/><Relationship Id="rId94" Type="http://schemas.openxmlformats.org/officeDocument/2006/relationships/ctrlProp" Target="../ctrlProps/ctrlProp714.xml"/><Relationship Id="rId99" Type="http://schemas.openxmlformats.org/officeDocument/2006/relationships/ctrlProp" Target="../ctrlProps/ctrlProp719.xml"/><Relationship Id="rId101" Type="http://schemas.openxmlformats.org/officeDocument/2006/relationships/ctrlProp" Target="../ctrlProps/ctrlProp721.xml"/><Relationship Id="rId122" Type="http://schemas.openxmlformats.org/officeDocument/2006/relationships/ctrlProp" Target="../ctrlProps/ctrlProp742.xml"/><Relationship Id="rId143" Type="http://schemas.openxmlformats.org/officeDocument/2006/relationships/ctrlProp" Target="../ctrlProps/ctrlProp763.xml"/><Relationship Id="rId148" Type="http://schemas.openxmlformats.org/officeDocument/2006/relationships/ctrlProp" Target="../ctrlProps/ctrlProp768.xml"/><Relationship Id="rId164" Type="http://schemas.openxmlformats.org/officeDocument/2006/relationships/ctrlProp" Target="../ctrlProps/ctrlProp784.xml"/><Relationship Id="rId169" Type="http://schemas.openxmlformats.org/officeDocument/2006/relationships/ctrlProp" Target="../ctrlProps/ctrlProp789.xml"/><Relationship Id="rId185" Type="http://schemas.openxmlformats.org/officeDocument/2006/relationships/ctrlProp" Target="../ctrlProps/ctrlProp805.xml"/><Relationship Id="rId4" Type="http://schemas.openxmlformats.org/officeDocument/2006/relationships/ctrlProp" Target="../ctrlProps/ctrlProp624.xml"/><Relationship Id="rId9" Type="http://schemas.openxmlformats.org/officeDocument/2006/relationships/ctrlProp" Target="../ctrlProps/ctrlProp629.xml"/><Relationship Id="rId180" Type="http://schemas.openxmlformats.org/officeDocument/2006/relationships/ctrlProp" Target="../ctrlProps/ctrlProp800.xml"/><Relationship Id="rId210" Type="http://schemas.openxmlformats.org/officeDocument/2006/relationships/ctrlProp" Target="../ctrlProps/ctrlProp830.xml"/><Relationship Id="rId215" Type="http://schemas.openxmlformats.org/officeDocument/2006/relationships/ctrlProp" Target="../ctrlProps/ctrlProp835.xml"/><Relationship Id="rId26" Type="http://schemas.openxmlformats.org/officeDocument/2006/relationships/ctrlProp" Target="../ctrlProps/ctrlProp646.xml"/><Relationship Id="rId47" Type="http://schemas.openxmlformats.org/officeDocument/2006/relationships/ctrlProp" Target="../ctrlProps/ctrlProp667.xml"/><Relationship Id="rId68" Type="http://schemas.openxmlformats.org/officeDocument/2006/relationships/ctrlProp" Target="../ctrlProps/ctrlProp688.xml"/><Relationship Id="rId89" Type="http://schemas.openxmlformats.org/officeDocument/2006/relationships/ctrlProp" Target="../ctrlProps/ctrlProp709.xml"/><Relationship Id="rId112" Type="http://schemas.openxmlformats.org/officeDocument/2006/relationships/ctrlProp" Target="../ctrlProps/ctrlProp732.xml"/><Relationship Id="rId133" Type="http://schemas.openxmlformats.org/officeDocument/2006/relationships/ctrlProp" Target="../ctrlProps/ctrlProp753.xml"/><Relationship Id="rId154" Type="http://schemas.openxmlformats.org/officeDocument/2006/relationships/ctrlProp" Target="../ctrlProps/ctrlProp774.xml"/><Relationship Id="rId175" Type="http://schemas.openxmlformats.org/officeDocument/2006/relationships/ctrlProp" Target="../ctrlProps/ctrlProp795.xml"/><Relationship Id="rId196" Type="http://schemas.openxmlformats.org/officeDocument/2006/relationships/ctrlProp" Target="../ctrlProps/ctrlProp816.xml"/><Relationship Id="rId200" Type="http://schemas.openxmlformats.org/officeDocument/2006/relationships/ctrlProp" Target="../ctrlProps/ctrlProp820.xml"/><Relationship Id="rId16" Type="http://schemas.openxmlformats.org/officeDocument/2006/relationships/ctrlProp" Target="../ctrlProps/ctrlProp636.xml"/><Relationship Id="rId37" Type="http://schemas.openxmlformats.org/officeDocument/2006/relationships/ctrlProp" Target="../ctrlProps/ctrlProp657.xml"/><Relationship Id="rId58" Type="http://schemas.openxmlformats.org/officeDocument/2006/relationships/ctrlProp" Target="../ctrlProps/ctrlProp678.xml"/><Relationship Id="rId79" Type="http://schemas.openxmlformats.org/officeDocument/2006/relationships/ctrlProp" Target="../ctrlProps/ctrlProp699.xml"/><Relationship Id="rId102" Type="http://schemas.openxmlformats.org/officeDocument/2006/relationships/ctrlProp" Target="../ctrlProps/ctrlProp722.xml"/><Relationship Id="rId123" Type="http://schemas.openxmlformats.org/officeDocument/2006/relationships/ctrlProp" Target="../ctrlProps/ctrlProp743.xml"/><Relationship Id="rId144" Type="http://schemas.openxmlformats.org/officeDocument/2006/relationships/ctrlProp" Target="../ctrlProps/ctrlProp764.xml"/><Relationship Id="rId90" Type="http://schemas.openxmlformats.org/officeDocument/2006/relationships/ctrlProp" Target="../ctrlProps/ctrlProp710.xml"/><Relationship Id="rId165" Type="http://schemas.openxmlformats.org/officeDocument/2006/relationships/ctrlProp" Target="../ctrlProps/ctrlProp785.xml"/><Relationship Id="rId186" Type="http://schemas.openxmlformats.org/officeDocument/2006/relationships/ctrlProp" Target="../ctrlProps/ctrlProp806.xml"/><Relationship Id="rId211" Type="http://schemas.openxmlformats.org/officeDocument/2006/relationships/ctrlProp" Target="../ctrlProps/ctrlProp831.xml"/><Relationship Id="rId27" Type="http://schemas.openxmlformats.org/officeDocument/2006/relationships/ctrlProp" Target="../ctrlProps/ctrlProp647.xml"/><Relationship Id="rId48" Type="http://schemas.openxmlformats.org/officeDocument/2006/relationships/ctrlProp" Target="../ctrlProps/ctrlProp668.xml"/><Relationship Id="rId69" Type="http://schemas.openxmlformats.org/officeDocument/2006/relationships/ctrlProp" Target="../ctrlProps/ctrlProp689.xml"/><Relationship Id="rId113" Type="http://schemas.openxmlformats.org/officeDocument/2006/relationships/ctrlProp" Target="../ctrlProps/ctrlProp733.xml"/><Relationship Id="rId134" Type="http://schemas.openxmlformats.org/officeDocument/2006/relationships/ctrlProp" Target="../ctrlProps/ctrlProp754.xml"/><Relationship Id="rId80" Type="http://schemas.openxmlformats.org/officeDocument/2006/relationships/ctrlProp" Target="../ctrlProps/ctrlProp700.xml"/><Relationship Id="rId155" Type="http://schemas.openxmlformats.org/officeDocument/2006/relationships/ctrlProp" Target="../ctrlProps/ctrlProp775.xml"/><Relationship Id="rId176" Type="http://schemas.openxmlformats.org/officeDocument/2006/relationships/ctrlProp" Target="../ctrlProps/ctrlProp796.xml"/><Relationship Id="rId197" Type="http://schemas.openxmlformats.org/officeDocument/2006/relationships/ctrlProp" Target="../ctrlProps/ctrlProp817.xml"/><Relationship Id="rId201" Type="http://schemas.openxmlformats.org/officeDocument/2006/relationships/ctrlProp" Target="../ctrlProps/ctrlProp821.xml"/><Relationship Id="rId17" Type="http://schemas.openxmlformats.org/officeDocument/2006/relationships/ctrlProp" Target="../ctrlProps/ctrlProp637.xml"/><Relationship Id="rId38" Type="http://schemas.openxmlformats.org/officeDocument/2006/relationships/ctrlProp" Target="../ctrlProps/ctrlProp658.xml"/><Relationship Id="rId59" Type="http://schemas.openxmlformats.org/officeDocument/2006/relationships/ctrlProp" Target="../ctrlProps/ctrlProp679.xml"/><Relationship Id="rId103" Type="http://schemas.openxmlformats.org/officeDocument/2006/relationships/ctrlProp" Target="../ctrlProps/ctrlProp723.xml"/><Relationship Id="rId124" Type="http://schemas.openxmlformats.org/officeDocument/2006/relationships/ctrlProp" Target="../ctrlProps/ctrlProp744.xml"/><Relationship Id="rId70" Type="http://schemas.openxmlformats.org/officeDocument/2006/relationships/ctrlProp" Target="../ctrlProps/ctrlProp690.xml"/><Relationship Id="rId91" Type="http://schemas.openxmlformats.org/officeDocument/2006/relationships/ctrlProp" Target="../ctrlProps/ctrlProp711.xml"/><Relationship Id="rId145" Type="http://schemas.openxmlformats.org/officeDocument/2006/relationships/ctrlProp" Target="../ctrlProps/ctrlProp765.xml"/><Relationship Id="rId166" Type="http://schemas.openxmlformats.org/officeDocument/2006/relationships/ctrlProp" Target="../ctrlProps/ctrlProp786.xml"/><Relationship Id="rId187" Type="http://schemas.openxmlformats.org/officeDocument/2006/relationships/ctrlProp" Target="../ctrlProps/ctrlProp807.xml"/><Relationship Id="rId1" Type="http://schemas.openxmlformats.org/officeDocument/2006/relationships/printerSettings" Target="../printerSettings/printerSettings12.bin"/><Relationship Id="rId212" Type="http://schemas.openxmlformats.org/officeDocument/2006/relationships/ctrlProp" Target="../ctrlProps/ctrlProp832.xml"/><Relationship Id="rId28" Type="http://schemas.openxmlformats.org/officeDocument/2006/relationships/ctrlProp" Target="../ctrlProps/ctrlProp648.xml"/><Relationship Id="rId49" Type="http://schemas.openxmlformats.org/officeDocument/2006/relationships/ctrlProp" Target="../ctrlProps/ctrlProp669.xml"/><Relationship Id="rId114" Type="http://schemas.openxmlformats.org/officeDocument/2006/relationships/ctrlProp" Target="../ctrlProps/ctrlProp734.xml"/><Relationship Id="rId60" Type="http://schemas.openxmlformats.org/officeDocument/2006/relationships/ctrlProp" Target="../ctrlProps/ctrlProp680.xml"/><Relationship Id="rId81" Type="http://schemas.openxmlformats.org/officeDocument/2006/relationships/ctrlProp" Target="../ctrlProps/ctrlProp701.xml"/><Relationship Id="rId135" Type="http://schemas.openxmlformats.org/officeDocument/2006/relationships/ctrlProp" Target="../ctrlProps/ctrlProp755.xml"/><Relationship Id="rId156" Type="http://schemas.openxmlformats.org/officeDocument/2006/relationships/ctrlProp" Target="../ctrlProps/ctrlProp776.xml"/><Relationship Id="rId177" Type="http://schemas.openxmlformats.org/officeDocument/2006/relationships/ctrlProp" Target="../ctrlProps/ctrlProp797.xml"/><Relationship Id="rId198" Type="http://schemas.openxmlformats.org/officeDocument/2006/relationships/ctrlProp" Target="../ctrlProps/ctrlProp818.xml"/><Relationship Id="rId202" Type="http://schemas.openxmlformats.org/officeDocument/2006/relationships/ctrlProp" Target="../ctrlProps/ctrlProp822.xml"/><Relationship Id="rId18" Type="http://schemas.openxmlformats.org/officeDocument/2006/relationships/ctrlProp" Target="../ctrlProps/ctrlProp638.xml"/><Relationship Id="rId39" Type="http://schemas.openxmlformats.org/officeDocument/2006/relationships/ctrlProp" Target="../ctrlProps/ctrlProp659.xml"/><Relationship Id="rId50" Type="http://schemas.openxmlformats.org/officeDocument/2006/relationships/ctrlProp" Target="../ctrlProps/ctrlProp670.xml"/><Relationship Id="rId104" Type="http://schemas.openxmlformats.org/officeDocument/2006/relationships/ctrlProp" Target="../ctrlProps/ctrlProp724.xml"/><Relationship Id="rId125" Type="http://schemas.openxmlformats.org/officeDocument/2006/relationships/ctrlProp" Target="../ctrlProps/ctrlProp745.xml"/><Relationship Id="rId146" Type="http://schemas.openxmlformats.org/officeDocument/2006/relationships/ctrlProp" Target="../ctrlProps/ctrlProp766.xml"/><Relationship Id="rId167" Type="http://schemas.openxmlformats.org/officeDocument/2006/relationships/ctrlProp" Target="../ctrlProps/ctrlProp787.xml"/><Relationship Id="rId188" Type="http://schemas.openxmlformats.org/officeDocument/2006/relationships/ctrlProp" Target="../ctrlProps/ctrlProp808.xml"/><Relationship Id="rId71" Type="http://schemas.openxmlformats.org/officeDocument/2006/relationships/ctrlProp" Target="../ctrlProps/ctrlProp691.xml"/><Relationship Id="rId92" Type="http://schemas.openxmlformats.org/officeDocument/2006/relationships/ctrlProp" Target="../ctrlProps/ctrlProp712.xml"/><Relationship Id="rId213" Type="http://schemas.openxmlformats.org/officeDocument/2006/relationships/ctrlProp" Target="../ctrlProps/ctrlProp833.xml"/><Relationship Id="rId2" Type="http://schemas.openxmlformats.org/officeDocument/2006/relationships/drawing" Target="../drawings/drawing12.xml"/><Relationship Id="rId29" Type="http://schemas.openxmlformats.org/officeDocument/2006/relationships/ctrlProp" Target="../ctrlProps/ctrlProp649.xml"/><Relationship Id="rId40" Type="http://schemas.openxmlformats.org/officeDocument/2006/relationships/ctrlProp" Target="../ctrlProps/ctrlProp660.xml"/><Relationship Id="rId115" Type="http://schemas.openxmlformats.org/officeDocument/2006/relationships/ctrlProp" Target="../ctrlProps/ctrlProp735.xml"/><Relationship Id="rId136" Type="http://schemas.openxmlformats.org/officeDocument/2006/relationships/ctrlProp" Target="../ctrlProps/ctrlProp756.xml"/><Relationship Id="rId157" Type="http://schemas.openxmlformats.org/officeDocument/2006/relationships/ctrlProp" Target="../ctrlProps/ctrlProp777.xml"/><Relationship Id="rId178" Type="http://schemas.openxmlformats.org/officeDocument/2006/relationships/ctrlProp" Target="../ctrlProps/ctrlProp798.xml"/><Relationship Id="rId61" Type="http://schemas.openxmlformats.org/officeDocument/2006/relationships/ctrlProp" Target="../ctrlProps/ctrlProp681.xml"/><Relationship Id="rId82" Type="http://schemas.openxmlformats.org/officeDocument/2006/relationships/ctrlProp" Target="../ctrlProps/ctrlProp702.xml"/><Relationship Id="rId199" Type="http://schemas.openxmlformats.org/officeDocument/2006/relationships/ctrlProp" Target="../ctrlProps/ctrlProp819.xml"/><Relationship Id="rId203" Type="http://schemas.openxmlformats.org/officeDocument/2006/relationships/ctrlProp" Target="../ctrlProps/ctrlProp823.xml"/><Relationship Id="rId19" Type="http://schemas.openxmlformats.org/officeDocument/2006/relationships/ctrlProp" Target="../ctrlProps/ctrlProp63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50.xml"/><Relationship Id="rId18" Type="http://schemas.openxmlformats.org/officeDocument/2006/relationships/ctrlProp" Target="../ctrlProps/ctrlProp855.xml"/><Relationship Id="rId26" Type="http://schemas.openxmlformats.org/officeDocument/2006/relationships/ctrlProp" Target="../ctrlProps/ctrlProp863.xml"/><Relationship Id="rId39" Type="http://schemas.openxmlformats.org/officeDocument/2006/relationships/ctrlProp" Target="../ctrlProps/ctrlProp876.xml"/><Relationship Id="rId21" Type="http://schemas.openxmlformats.org/officeDocument/2006/relationships/ctrlProp" Target="../ctrlProps/ctrlProp858.xml"/><Relationship Id="rId34" Type="http://schemas.openxmlformats.org/officeDocument/2006/relationships/ctrlProp" Target="../ctrlProps/ctrlProp871.xml"/><Relationship Id="rId42" Type="http://schemas.openxmlformats.org/officeDocument/2006/relationships/ctrlProp" Target="../ctrlProps/ctrlProp879.xml"/><Relationship Id="rId47" Type="http://schemas.openxmlformats.org/officeDocument/2006/relationships/ctrlProp" Target="../ctrlProps/ctrlProp884.xml"/><Relationship Id="rId50" Type="http://schemas.openxmlformats.org/officeDocument/2006/relationships/ctrlProp" Target="../ctrlProps/ctrlProp887.xml"/><Relationship Id="rId55" Type="http://schemas.openxmlformats.org/officeDocument/2006/relationships/ctrlProp" Target="../ctrlProps/ctrlProp892.xml"/><Relationship Id="rId7" Type="http://schemas.openxmlformats.org/officeDocument/2006/relationships/ctrlProp" Target="../ctrlProps/ctrlProp844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853.xml"/><Relationship Id="rId29" Type="http://schemas.openxmlformats.org/officeDocument/2006/relationships/ctrlProp" Target="../ctrlProps/ctrlProp866.xml"/><Relationship Id="rId11" Type="http://schemas.openxmlformats.org/officeDocument/2006/relationships/ctrlProp" Target="../ctrlProps/ctrlProp848.xml"/><Relationship Id="rId24" Type="http://schemas.openxmlformats.org/officeDocument/2006/relationships/ctrlProp" Target="../ctrlProps/ctrlProp861.xml"/><Relationship Id="rId32" Type="http://schemas.openxmlformats.org/officeDocument/2006/relationships/ctrlProp" Target="../ctrlProps/ctrlProp869.xml"/><Relationship Id="rId37" Type="http://schemas.openxmlformats.org/officeDocument/2006/relationships/ctrlProp" Target="../ctrlProps/ctrlProp874.xml"/><Relationship Id="rId40" Type="http://schemas.openxmlformats.org/officeDocument/2006/relationships/ctrlProp" Target="../ctrlProps/ctrlProp877.xml"/><Relationship Id="rId45" Type="http://schemas.openxmlformats.org/officeDocument/2006/relationships/ctrlProp" Target="../ctrlProps/ctrlProp882.xml"/><Relationship Id="rId53" Type="http://schemas.openxmlformats.org/officeDocument/2006/relationships/ctrlProp" Target="../ctrlProps/ctrlProp890.xml"/><Relationship Id="rId58" Type="http://schemas.openxmlformats.org/officeDocument/2006/relationships/ctrlProp" Target="../ctrlProps/ctrlProp895.xml"/><Relationship Id="rId5" Type="http://schemas.openxmlformats.org/officeDocument/2006/relationships/ctrlProp" Target="../ctrlProps/ctrlProp842.xml"/><Relationship Id="rId19" Type="http://schemas.openxmlformats.org/officeDocument/2006/relationships/ctrlProp" Target="../ctrlProps/ctrlProp856.xml"/><Relationship Id="rId4" Type="http://schemas.openxmlformats.org/officeDocument/2006/relationships/ctrlProp" Target="../ctrlProps/ctrlProp841.xml"/><Relationship Id="rId9" Type="http://schemas.openxmlformats.org/officeDocument/2006/relationships/ctrlProp" Target="../ctrlProps/ctrlProp846.xml"/><Relationship Id="rId14" Type="http://schemas.openxmlformats.org/officeDocument/2006/relationships/ctrlProp" Target="../ctrlProps/ctrlProp851.xml"/><Relationship Id="rId22" Type="http://schemas.openxmlformats.org/officeDocument/2006/relationships/ctrlProp" Target="../ctrlProps/ctrlProp859.xml"/><Relationship Id="rId27" Type="http://schemas.openxmlformats.org/officeDocument/2006/relationships/ctrlProp" Target="../ctrlProps/ctrlProp864.xml"/><Relationship Id="rId30" Type="http://schemas.openxmlformats.org/officeDocument/2006/relationships/ctrlProp" Target="../ctrlProps/ctrlProp867.xml"/><Relationship Id="rId35" Type="http://schemas.openxmlformats.org/officeDocument/2006/relationships/ctrlProp" Target="../ctrlProps/ctrlProp872.xml"/><Relationship Id="rId43" Type="http://schemas.openxmlformats.org/officeDocument/2006/relationships/ctrlProp" Target="../ctrlProps/ctrlProp880.xml"/><Relationship Id="rId48" Type="http://schemas.openxmlformats.org/officeDocument/2006/relationships/ctrlProp" Target="../ctrlProps/ctrlProp885.xml"/><Relationship Id="rId56" Type="http://schemas.openxmlformats.org/officeDocument/2006/relationships/ctrlProp" Target="../ctrlProps/ctrlProp893.xml"/><Relationship Id="rId8" Type="http://schemas.openxmlformats.org/officeDocument/2006/relationships/ctrlProp" Target="../ctrlProps/ctrlProp845.xml"/><Relationship Id="rId51" Type="http://schemas.openxmlformats.org/officeDocument/2006/relationships/ctrlProp" Target="../ctrlProps/ctrlProp888.xml"/><Relationship Id="rId3" Type="http://schemas.openxmlformats.org/officeDocument/2006/relationships/vmlDrawing" Target="../drawings/vmlDrawing12.vml"/><Relationship Id="rId12" Type="http://schemas.openxmlformats.org/officeDocument/2006/relationships/ctrlProp" Target="../ctrlProps/ctrlProp849.xml"/><Relationship Id="rId17" Type="http://schemas.openxmlformats.org/officeDocument/2006/relationships/ctrlProp" Target="../ctrlProps/ctrlProp854.xml"/><Relationship Id="rId25" Type="http://schemas.openxmlformats.org/officeDocument/2006/relationships/ctrlProp" Target="../ctrlProps/ctrlProp862.xml"/><Relationship Id="rId33" Type="http://schemas.openxmlformats.org/officeDocument/2006/relationships/ctrlProp" Target="../ctrlProps/ctrlProp870.xml"/><Relationship Id="rId38" Type="http://schemas.openxmlformats.org/officeDocument/2006/relationships/ctrlProp" Target="../ctrlProps/ctrlProp875.xml"/><Relationship Id="rId46" Type="http://schemas.openxmlformats.org/officeDocument/2006/relationships/ctrlProp" Target="../ctrlProps/ctrlProp883.xml"/><Relationship Id="rId59" Type="http://schemas.openxmlformats.org/officeDocument/2006/relationships/ctrlProp" Target="../ctrlProps/ctrlProp896.xml"/><Relationship Id="rId20" Type="http://schemas.openxmlformats.org/officeDocument/2006/relationships/ctrlProp" Target="../ctrlProps/ctrlProp857.xml"/><Relationship Id="rId41" Type="http://schemas.openxmlformats.org/officeDocument/2006/relationships/ctrlProp" Target="../ctrlProps/ctrlProp878.xml"/><Relationship Id="rId54" Type="http://schemas.openxmlformats.org/officeDocument/2006/relationships/ctrlProp" Target="../ctrlProps/ctrlProp891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843.xml"/><Relationship Id="rId15" Type="http://schemas.openxmlformats.org/officeDocument/2006/relationships/ctrlProp" Target="../ctrlProps/ctrlProp852.xml"/><Relationship Id="rId23" Type="http://schemas.openxmlformats.org/officeDocument/2006/relationships/ctrlProp" Target="../ctrlProps/ctrlProp860.xml"/><Relationship Id="rId28" Type="http://schemas.openxmlformats.org/officeDocument/2006/relationships/ctrlProp" Target="../ctrlProps/ctrlProp865.xml"/><Relationship Id="rId36" Type="http://schemas.openxmlformats.org/officeDocument/2006/relationships/ctrlProp" Target="../ctrlProps/ctrlProp873.xml"/><Relationship Id="rId49" Type="http://schemas.openxmlformats.org/officeDocument/2006/relationships/ctrlProp" Target="../ctrlProps/ctrlProp886.xml"/><Relationship Id="rId57" Type="http://schemas.openxmlformats.org/officeDocument/2006/relationships/ctrlProp" Target="../ctrlProps/ctrlProp894.xml"/><Relationship Id="rId10" Type="http://schemas.openxmlformats.org/officeDocument/2006/relationships/ctrlProp" Target="../ctrlProps/ctrlProp847.xml"/><Relationship Id="rId31" Type="http://schemas.openxmlformats.org/officeDocument/2006/relationships/ctrlProp" Target="../ctrlProps/ctrlProp868.xml"/><Relationship Id="rId44" Type="http://schemas.openxmlformats.org/officeDocument/2006/relationships/ctrlProp" Target="../ctrlProps/ctrlProp881.xml"/><Relationship Id="rId52" Type="http://schemas.openxmlformats.org/officeDocument/2006/relationships/ctrlProp" Target="../ctrlProps/ctrlProp889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06.xml"/><Relationship Id="rId18" Type="http://schemas.openxmlformats.org/officeDocument/2006/relationships/ctrlProp" Target="../ctrlProps/ctrlProp911.xml"/><Relationship Id="rId26" Type="http://schemas.openxmlformats.org/officeDocument/2006/relationships/ctrlProp" Target="../ctrlProps/ctrlProp919.xml"/><Relationship Id="rId39" Type="http://schemas.openxmlformats.org/officeDocument/2006/relationships/ctrlProp" Target="../ctrlProps/ctrlProp932.xml"/><Relationship Id="rId21" Type="http://schemas.openxmlformats.org/officeDocument/2006/relationships/ctrlProp" Target="../ctrlProps/ctrlProp914.xml"/><Relationship Id="rId34" Type="http://schemas.openxmlformats.org/officeDocument/2006/relationships/ctrlProp" Target="../ctrlProps/ctrlProp927.xml"/><Relationship Id="rId42" Type="http://schemas.openxmlformats.org/officeDocument/2006/relationships/ctrlProp" Target="../ctrlProps/ctrlProp935.xml"/><Relationship Id="rId47" Type="http://schemas.openxmlformats.org/officeDocument/2006/relationships/ctrlProp" Target="../ctrlProps/ctrlProp940.xml"/><Relationship Id="rId50" Type="http://schemas.openxmlformats.org/officeDocument/2006/relationships/ctrlProp" Target="../ctrlProps/ctrlProp943.xml"/><Relationship Id="rId7" Type="http://schemas.openxmlformats.org/officeDocument/2006/relationships/ctrlProp" Target="../ctrlProps/ctrlProp900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909.xml"/><Relationship Id="rId29" Type="http://schemas.openxmlformats.org/officeDocument/2006/relationships/ctrlProp" Target="../ctrlProps/ctrlProp922.xml"/><Relationship Id="rId11" Type="http://schemas.openxmlformats.org/officeDocument/2006/relationships/ctrlProp" Target="../ctrlProps/ctrlProp904.xml"/><Relationship Id="rId24" Type="http://schemas.openxmlformats.org/officeDocument/2006/relationships/ctrlProp" Target="../ctrlProps/ctrlProp917.xml"/><Relationship Id="rId32" Type="http://schemas.openxmlformats.org/officeDocument/2006/relationships/ctrlProp" Target="../ctrlProps/ctrlProp925.xml"/><Relationship Id="rId37" Type="http://schemas.openxmlformats.org/officeDocument/2006/relationships/ctrlProp" Target="../ctrlProps/ctrlProp930.xml"/><Relationship Id="rId40" Type="http://schemas.openxmlformats.org/officeDocument/2006/relationships/ctrlProp" Target="../ctrlProps/ctrlProp933.xml"/><Relationship Id="rId45" Type="http://schemas.openxmlformats.org/officeDocument/2006/relationships/ctrlProp" Target="../ctrlProps/ctrlProp938.xml"/><Relationship Id="rId5" Type="http://schemas.openxmlformats.org/officeDocument/2006/relationships/ctrlProp" Target="../ctrlProps/ctrlProp898.xml"/><Relationship Id="rId15" Type="http://schemas.openxmlformats.org/officeDocument/2006/relationships/ctrlProp" Target="../ctrlProps/ctrlProp908.xml"/><Relationship Id="rId23" Type="http://schemas.openxmlformats.org/officeDocument/2006/relationships/ctrlProp" Target="../ctrlProps/ctrlProp916.xml"/><Relationship Id="rId28" Type="http://schemas.openxmlformats.org/officeDocument/2006/relationships/ctrlProp" Target="../ctrlProps/ctrlProp921.xml"/><Relationship Id="rId36" Type="http://schemas.openxmlformats.org/officeDocument/2006/relationships/ctrlProp" Target="../ctrlProps/ctrlProp929.xml"/><Relationship Id="rId49" Type="http://schemas.openxmlformats.org/officeDocument/2006/relationships/ctrlProp" Target="../ctrlProps/ctrlProp942.xml"/><Relationship Id="rId10" Type="http://schemas.openxmlformats.org/officeDocument/2006/relationships/ctrlProp" Target="../ctrlProps/ctrlProp903.xml"/><Relationship Id="rId19" Type="http://schemas.openxmlformats.org/officeDocument/2006/relationships/ctrlProp" Target="../ctrlProps/ctrlProp912.xml"/><Relationship Id="rId31" Type="http://schemas.openxmlformats.org/officeDocument/2006/relationships/ctrlProp" Target="../ctrlProps/ctrlProp924.xml"/><Relationship Id="rId44" Type="http://schemas.openxmlformats.org/officeDocument/2006/relationships/ctrlProp" Target="../ctrlProps/ctrlProp937.xml"/><Relationship Id="rId52" Type="http://schemas.openxmlformats.org/officeDocument/2006/relationships/ctrlProp" Target="../ctrlProps/ctrlProp945.xml"/><Relationship Id="rId4" Type="http://schemas.openxmlformats.org/officeDocument/2006/relationships/ctrlProp" Target="../ctrlProps/ctrlProp897.xml"/><Relationship Id="rId9" Type="http://schemas.openxmlformats.org/officeDocument/2006/relationships/ctrlProp" Target="../ctrlProps/ctrlProp902.xml"/><Relationship Id="rId14" Type="http://schemas.openxmlformats.org/officeDocument/2006/relationships/ctrlProp" Target="../ctrlProps/ctrlProp907.xml"/><Relationship Id="rId22" Type="http://schemas.openxmlformats.org/officeDocument/2006/relationships/ctrlProp" Target="../ctrlProps/ctrlProp915.xml"/><Relationship Id="rId27" Type="http://schemas.openxmlformats.org/officeDocument/2006/relationships/ctrlProp" Target="../ctrlProps/ctrlProp920.xml"/><Relationship Id="rId30" Type="http://schemas.openxmlformats.org/officeDocument/2006/relationships/ctrlProp" Target="../ctrlProps/ctrlProp923.xml"/><Relationship Id="rId35" Type="http://schemas.openxmlformats.org/officeDocument/2006/relationships/ctrlProp" Target="../ctrlProps/ctrlProp928.xml"/><Relationship Id="rId43" Type="http://schemas.openxmlformats.org/officeDocument/2006/relationships/ctrlProp" Target="../ctrlProps/ctrlProp936.xml"/><Relationship Id="rId48" Type="http://schemas.openxmlformats.org/officeDocument/2006/relationships/ctrlProp" Target="../ctrlProps/ctrlProp941.xml"/><Relationship Id="rId8" Type="http://schemas.openxmlformats.org/officeDocument/2006/relationships/ctrlProp" Target="../ctrlProps/ctrlProp901.xml"/><Relationship Id="rId51" Type="http://schemas.openxmlformats.org/officeDocument/2006/relationships/ctrlProp" Target="../ctrlProps/ctrlProp944.xml"/><Relationship Id="rId3" Type="http://schemas.openxmlformats.org/officeDocument/2006/relationships/vmlDrawing" Target="../drawings/vmlDrawing13.vml"/><Relationship Id="rId12" Type="http://schemas.openxmlformats.org/officeDocument/2006/relationships/ctrlProp" Target="../ctrlProps/ctrlProp905.xml"/><Relationship Id="rId17" Type="http://schemas.openxmlformats.org/officeDocument/2006/relationships/ctrlProp" Target="../ctrlProps/ctrlProp910.xml"/><Relationship Id="rId25" Type="http://schemas.openxmlformats.org/officeDocument/2006/relationships/ctrlProp" Target="../ctrlProps/ctrlProp918.xml"/><Relationship Id="rId33" Type="http://schemas.openxmlformats.org/officeDocument/2006/relationships/ctrlProp" Target="../ctrlProps/ctrlProp926.xml"/><Relationship Id="rId38" Type="http://schemas.openxmlformats.org/officeDocument/2006/relationships/ctrlProp" Target="../ctrlProps/ctrlProp931.xml"/><Relationship Id="rId46" Type="http://schemas.openxmlformats.org/officeDocument/2006/relationships/ctrlProp" Target="../ctrlProps/ctrlProp939.xml"/><Relationship Id="rId20" Type="http://schemas.openxmlformats.org/officeDocument/2006/relationships/ctrlProp" Target="../ctrlProps/ctrlProp913.xml"/><Relationship Id="rId41" Type="http://schemas.openxmlformats.org/officeDocument/2006/relationships/ctrlProp" Target="../ctrlProps/ctrlProp93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89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84FA4-57D0-46DB-9AF2-26CDA83D860B}">
  <sheetPr filterMode="1"/>
  <dimension ref="A1:K169"/>
  <sheetViews>
    <sheetView zoomScale="90" zoomScaleNormal="90" workbookViewId="0">
      <pane ySplit="4" topLeftCell="A5" activePane="bottomLeft" state="frozen"/>
      <selection pane="bottomLeft" activeCell="A107" sqref="A107:XFD107"/>
    </sheetView>
  </sheetViews>
  <sheetFormatPr baseColWidth="10" defaultRowHeight="15" x14ac:dyDescent="0.25"/>
  <cols>
    <col min="1" max="1" width="44.28515625" bestFit="1" customWidth="1"/>
    <col min="2" max="2" width="10.5703125" bestFit="1" customWidth="1"/>
    <col min="3" max="3" width="43.28515625" bestFit="1" customWidth="1"/>
    <col min="4" max="4" width="16" bestFit="1" customWidth="1"/>
    <col min="5" max="5" width="23" bestFit="1" customWidth="1"/>
    <col min="6" max="6" width="23.85546875" bestFit="1" customWidth="1"/>
    <col min="7" max="7" width="25" bestFit="1" customWidth="1"/>
    <col min="8" max="8" width="22" bestFit="1" customWidth="1"/>
    <col min="9" max="10" width="12" hidden="1" customWidth="1"/>
    <col min="11" max="11" width="24.5703125" style="91" bestFit="1" customWidth="1"/>
    <col min="12" max="12" width="6" bestFit="1" customWidth="1"/>
    <col min="13" max="14" width="12" bestFit="1" customWidth="1"/>
    <col min="15" max="15" width="5" bestFit="1" customWidth="1"/>
    <col min="16" max="16" width="7" bestFit="1" customWidth="1"/>
    <col min="17" max="17" width="12" bestFit="1" customWidth="1"/>
    <col min="18" max="18" width="7" bestFit="1" customWidth="1"/>
    <col min="19" max="19" width="5" bestFit="1" customWidth="1"/>
    <col min="20" max="20" width="12" bestFit="1" customWidth="1"/>
    <col min="21" max="21" width="4" bestFit="1" customWidth="1"/>
    <col min="22" max="22" width="6" bestFit="1" customWidth="1"/>
    <col min="23" max="24" width="12" bestFit="1" customWidth="1"/>
    <col min="25" max="25" width="7" bestFit="1" customWidth="1"/>
    <col min="26" max="26" width="5" bestFit="1" customWidth="1"/>
    <col min="27" max="27" width="7" bestFit="1" customWidth="1"/>
    <col min="28" max="29" width="12" bestFit="1" customWidth="1"/>
    <col min="30" max="30" width="6" bestFit="1" customWidth="1"/>
    <col min="31" max="32" width="4" bestFit="1" customWidth="1"/>
    <col min="33" max="34" width="12" bestFit="1" customWidth="1"/>
    <col min="35" max="35" width="4" bestFit="1" customWidth="1"/>
    <col min="36" max="36" width="6" bestFit="1" customWidth="1"/>
    <col min="37" max="38" width="12" bestFit="1" customWidth="1"/>
    <col min="39" max="39" width="7" bestFit="1" customWidth="1"/>
    <col min="40" max="40" width="4" bestFit="1" customWidth="1"/>
    <col min="41" max="42" width="5" bestFit="1" customWidth="1"/>
    <col min="43" max="43" width="12" bestFit="1" customWidth="1"/>
    <col min="44" max="44" width="4" bestFit="1" customWidth="1"/>
    <col min="45" max="45" width="12" bestFit="1" customWidth="1"/>
    <col min="46" max="46" width="6" bestFit="1" customWidth="1"/>
    <col min="47" max="47" width="12" bestFit="1" customWidth="1"/>
    <col min="48" max="48" width="2" bestFit="1" customWidth="1"/>
    <col min="49" max="49" width="12" bestFit="1" customWidth="1"/>
    <col min="50" max="50" width="5" bestFit="1" customWidth="1"/>
    <col min="51" max="52" width="12" bestFit="1" customWidth="1"/>
    <col min="53" max="55" width="4" bestFit="1" customWidth="1"/>
    <col min="56" max="56" width="12" bestFit="1" customWidth="1"/>
    <col min="57" max="57" width="4" bestFit="1" customWidth="1"/>
    <col min="58" max="58" width="2" bestFit="1" customWidth="1"/>
    <col min="59" max="61" width="12" bestFit="1" customWidth="1"/>
    <col min="62" max="62" width="4" bestFit="1" customWidth="1"/>
    <col min="63" max="63" width="12" bestFit="1" customWidth="1"/>
    <col min="64" max="64" width="2" bestFit="1" customWidth="1"/>
    <col min="65" max="65" width="5" bestFit="1" customWidth="1"/>
    <col min="66" max="66" width="12" bestFit="1" customWidth="1"/>
    <col min="67" max="68" width="2" bestFit="1" customWidth="1"/>
    <col min="69" max="69" width="12" bestFit="1" customWidth="1"/>
    <col min="70" max="70" width="8.28515625" bestFit="1" customWidth="1"/>
    <col min="71" max="71" width="11.85546875" bestFit="1" customWidth="1"/>
  </cols>
  <sheetData>
    <row r="1" spans="1:11" x14ac:dyDescent="0.25">
      <c r="A1" s="6" t="s">
        <v>1017</v>
      </c>
      <c r="B1" t="s">
        <v>10</v>
      </c>
    </row>
    <row r="2" spans="1:11" x14ac:dyDescent="0.25">
      <c r="A2" s="6" t="s">
        <v>1254</v>
      </c>
      <c r="B2" t="s">
        <v>425</v>
      </c>
    </row>
    <row r="4" spans="1:11" x14ac:dyDescent="0.25">
      <c r="A4" s="6" t="s">
        <v>1255</v>
      </c>
      <c r="B4" s="6" t="s">
        <v>1012</v>
      </c>
      <c r="C4" s="6" t="s">
        <v>1013</v>
      </c>
      <c r="D4" t="s">
        <v>1259</v>
      </c>
      <c r="E4" t="s">
        <v>7991</v>
      </c>
      <c r="F4" t="s">
        <v>6339</v>
      </c>
      <c r="G4" t="s">
        <v>6340</v>
      </c>
      <c r="H4" t="s">
        <v>7081</v>
      </c>
      <c r="K4" s="91" t="s">
        <v>7992</v>
      </c>
    </row>
    <row r="5" spans="1:11" x14ac:dyDescent="0.25">
      <c r="A5" t="s">
        <v>239</v>
      </c>
      <c r="B5" t="s">
        <v>1035</v>
      </c>
      <c r="C5" t="s">
        <v>1057</v>
      </c>
      <c r="D5">
        <v>14</v>
      </c>
      <c r="E5">
        <v>2</v>
      </c>
      <c r="F5">
        <v>1.6785714285714286</v>
      </c>
      <c r="G5">
        <v>-0.32142857142857145</v>
      </c>
      <c r="H5">
        <v>0.60786963611081501</v>
      </c>
      <c r="I5">
        <v>1.6785714285714286</v>
      </c>
      <c r="J5">
        <v>0.60786963611081501</v>
      </c>
      <c r="K5" s="91">
        <f>J5/I5</f>
        <v>0.36213510236388979</v>
      </c>
    </row>
    <row r="6" spans="1:11" hidden="1" x14ac:dyDescent="0.25">
      <c r="C6" t="s">
        <v>1156</v>
      </c>
      <c r="D6">
        <v>1</v>
      </c>
      <c r="E6">
        <v>2</v>
      </c>
      <c r="F6">
        <v>2</v>
      </c>
      <c r="G6">
        <v>0</v>
      </c>
      <c r="H6" t="e">
        <v>#DIV/0!</v>
      </c>
      <c r="I6">
        <v>2</v>
      </c>
      <c r="J6" t="e">
        <v>#DIV/0!</v>
      </c>
      <c r="K6" t="e">
        <f t="shared" ref="K6:K69" si="0">J6/I6</f>
        <v>#DIV/0!</v>
      </c>
    </row>
    <row r="7" spans="1:11" hidden="1" x14ac:dyDescent="0.25">
      <c r="B7" t="s">
        <v>1033</v>
      </c>
      <c r="C7" t="s">
        <v>1242</v>
      </c>
      <c r="D7">
        <v>1</v>
      </c>
      <c r="E7">
        <v>1</v>
      </c>
      <c r="F7">
        <v>2</v>
      </c>
      <c r="G7">
        <v>1</v>
      </c>
      <c r="H7" t="e">
        <v>#DIV/0!</v>
      </c>
      <c r="I7">
        <v>2</v>
      </c>
      <c r="J7" t="e">
        <v>#DIV/0!</v>
      </c>
      <c r="K7" t="e">
        <f t="shared" si="0"/>
        <v>#DIV/0!</v>
      </c>
    </row>
    <row r="8" spans="1:11" x14ac:dyDescent="0.25">
      <c r="C8" t="s">
        <v>1136</v>
      </c>
      <c r="D8">
        <v>31</v>
      </c>
      <c r="E8">
        <v>1</v>
      </c>
      <c r="F8">
        <v>0.9838709677419355</v>
      </c>
      <c r="G8">
        <v>-1.6129032258064516E-2</v>
      </c>
      <c r="H8">
        <v>6.2432759528676919E-2</v>
      </c>
      <c r="I8">
        <v>0.9838709677419355</v>
      </c>
      <c r="J8">
        <v>6.2432759528676919E-2</v>
      </c>
      <c r="K8" s="91">
        <f t="shared" si="0"/>
        <v>6.3456247389802767E-2</v>
      </c>
    </row>
    <row r="9" spans="1:11" x14ac:dyDescent="0.25">
      <c r="C9" t="s">
        <v>1058</v>
      </c>
      <c r="D9">
        <v>7</v>
      </c>
      <c r="E9">
        <v>3</v>
      </c>
      <c r="F9">
        <v>2.1428571428571428</v>
      </c>
      <c r="G9">
        <v>-0.8571428571428571</v>
      </c>
      <c r="H9">
        <v>0.37796447300922653</v>
      </c>
      <c r="I9">
        <v>2.1428571428571428</v>
      </c>
      <c r="J9">
        <v>0.37796447300922653</v>
      </c>
      <c r="K9" s="91">
        <f t="shared" si="0"/>
        <v>0.17638342073763905</v>
      </c>
    </row>
    <row r="10" spans="1:11" x14ac:dyDescent="0.25">
      <c r="B10" t="s">
        <v>1027</v>
      </c>
      <c r="C10" t="s">
        <v>1134</v>
      </c>
      <c r="D10">
        <v>10</v>
      </c>
      <c r="E10">
        <v>1</v>
      </c>
      <c r="F10">
        <v>0.92500000000000004</v>
      </c>
      <c r="G10">
        <v>-7.4999999999999997E-2</v>
      </c>
      <c r="H10">
        <v>0.1687371394276381</v>
      </c>
      <c r="I10">
        <v>0.92500000000000004</v>
      </c>
      <c r="J10">
        <v>0.1687371394276381</v>
      </c>
      <c r="K10" s="91">
        <f t="shared" si="0"/>
        <v>0.1824185291109601</v>
      </c>
    </row>
    <row r="11" spans="1:11" x14ac:dyDescent="0.25">
      <c r="C11" t="s">
        <v>1133</v>
      </c>
      <c r="D11">
        <v>11</v>
      </c>
      <c r="E11">
        <v>2.1818181818181817</v>
      </c>
      <c r="F11">
        <v>1.3636363636363635</v>
      </c>
      <c r="G11">
        <v>-0.81818181818181823</v>
      </c>
      <c r="H11">
        <v>0.50452497910951311</v>
      </c>
      <c r="I11">
        <v>1.3636363636363635</v>
      </c>
      <c r="J11">
        <v>0.50452497910951311</v>
      </c>
      <c r="K11" s="91">
        <f t="shared" si="0"/>
        <v>0.36998498468030966</v>
      </c>
    </row>
    <row r="12" spans="1:11" x14ac:dyDescent="0.25">
      <c r="B12" t="s">
        <v>1040</v>
      </c>
      <c r="C12" t="s">
        <v>1030</v>
      </c>
      <c r="D12">
        <v>9</v>
      </c>
      <c r="E12">
        <v>2</v>
      </c>
      <c r="F12">
        <v>1.7222222222222223</v>
      </c>
      <c r="G12">
        <v>-0.27777777777777779</v>
      </c>
      <c r="H12">
        <v>0.44095855184409866</v>
      </c>
      <c r="I12">
        <v>1.7222222222222223</v>
      </c>
      <c r="J12">
        <v>0.44095855184409866</v>
      </c>
      <c r="K12" s="91">
        <f t="shared" si="0"/>
        <v>0.25604044945786369</v>
      </c>
    </row>
    <row r="13" spans="1:11" x14ac:dyDescent="0.25">
      <c r="B13" t="s">
        <v>1051</v>
      </c>
      <c r="C13" t="s">
        <v>1094</v>
      </c>
      <c r="D13">
        <v>3</v>
      </c>
      <c r="E13">
        <v>4.333333333333333</v>
      </c>
      <c r="F13">
        <v>5.333333333333333</v>
      </c>
      <c r="G13">
        <v>1</v>
      </c>
      <c r="H13">
        <v>2.0816659994661335</v>
      </c>
      <c r="I13">
        <v>5.333333333333333</v>
      </c>
      <c r="J13">
        <v>2.0816659994661335</v>
      </c>
      <c r="K13" s="91">
        <f t="shared" si="0"/>
        <v>0.39031237489990006</v>
      </c>
    </row>
    <row r="14" spans="1:11" x14ac:dyDescent="0.25">
      <c r="B14" t="s">
        <v>1053</v>
      </c>
      <c r="C14" t="s">
        <v>1137</v>
      </c>
      <c r="D14">
        <v>3</v>
      </c>
      <c r="E14">
        <v>4.333333333333333</v>
      </c>
      <c r="F14">
        <v>1.7</v>
      </c>
      <c r="G14">
        <v>-2.6333333333333333</v>
      </c>
      <c r="H14">
        <v>1.4730919862656235</v>
      </c>
      <c r="I14">
        <v>1.7</v>
      </c>
      <c r="J14">
        <v>1.4730919862656235</v>
      </c>
      <c r="K14" s="91">
        <f t="shared" si="0"/>
        <v>0.86652469780330799</v>
      </c>
    </row>
    <row r="15" spans="1:11" x14ac:dyDescent="0.25">
      <c r="B15" t="s">
        <v>1034</v>
      </c>
      <c r="C15" t="s">
        <v>1074</v>
      </c>
      <c r="D15">
        <v>2</v>
      </c>
      <c r="E15">
        <v>16</v>
      </c>
      <c r="F15">
        <v>3.5</v>
      </c>
      <c r="G15">
        <v>-12.5</v>
      </c>
      <c r="H15">
        <v>0.70710678118654757</v>
      </c>
      <c r="I15">
        <v>3.5</v>
      </c>
      <c r="J15">
        <v>0.70710678118654757</v>
      </c>
      <c r="K15" s="91">
        <f t="shared" si="0"/>
        <v>0.20203050891044216</v>
      </c>
    </row>
    <row r="16" spans="1:11" x14ac:dyDescent="0.25">
      <c r="B16" t="s">
        <v>1022</v>
      </c>
      <c r="C16" t="s">
        <v>1120</v>
      </c>
      <c r="D16">
        <v>5</v>
      </c>
      <c r="E16">
        <v>6</v>
      </c>
      <c r="F16">
        <v>3</v>
      </c>
      <c r="G16">
        <v>-3</v>
      </c>
      <c r="H16">
        <v>1</v>
      </c>
      <c r="I16">
        <v>3</v>
      </c>
      <c r="J16">
        <v>1</v>
      </c>
      <c r="K16" s="91">
        <f t="shared" si="0"/>
        <v>0.33333333333333331</v>
      </c>
    </row>
    <row r="17" spans="1:11" x14ac:dyDescent="0.25">
      <c r="B17" t="s">
        <v>1038</v>
      </c>
      <c r="C17" t="s">
        <v>1126</v>
      </c>
      <c r="D17">
        <v>3</v>
      </c>
      <c r="E17">
        <v>1</v>
      </c>
      <c r="F17">
        <v>0.66666666666666663</v>
      </c>
      <c r="G17">
        <v>-0.33333333333333331</v>
      </c>
      <c r="H17">
        <v>0.28867513459481292</v>
      </c>
      <c r="I17">
        <v>0.66666666666666663</v>
      </c>
      <c r="J17">
        <v>0.28867513459481292</v>
      </c>
      <c r="K17" s="91">
        <f t="shared" si="0"/>
        <v>0.43301270189221941</v>
      </c>
    </row>
    <row r="18" spans="1:11" x14ac:dyDescent="0.25">
      <c r="B18" t="s">
        <v>1029</v>
      </c>
      <c r="C18" t="s">
        <v>1130</v>
      </c>
      <c r="D18">
        <v>5</v>
      </c>
      <c r="E18">
        <v>3</v>
      </c>
      <c r="F18">
        <v>2.42</v>
      </c>
      <c r="G18">
        <v>-0.57999999999999996</v>
      </c>
      <c r="H18">
        <v>1.637681287674742</v>
      </c>
      <c r="I18">
        <v>2.42</v>
      </c>
      <c r="J18">
        <v>1.637681287674742</v>
      </c>
      <c r="K18" s="91">
        <f t="shared" si="0"/>
        <v>0.67672780482427353</v>
      </c>
    </row>
    <row r="19" spans="1:11" hidden="1" x14ac:dyDescent="0.25">
      <c r="B19" t="s">
        <v>1092</v>
      </c>
      <c r="C19" t="s">
        <v>1131</v>
      </c>
      <c r="D19">
        <v>1</v>
      </c>
      <c r="E19">
        <v>1.5</v>
      </c>
      <c r="F19">
        <v>4</v>
      </c>
      <c r="G19">
        <v>2.5</v>
      </c>
      <c r="H19" t="e">
        <v>#DIV/0!</v>
      </c>
      <c r="I19">
        <v>4</v>
      </c>
      <c r="J19" t="e">
        <v>#DIV/0!</v>
      </c>
      <c r="K19" t="e">
        <f t="shared" si="0"/>
        <v>#DIV/0!</v>
      </c>
    </row>
    <row r="20" spans="1:11" x14ac:dyDescent="0.25">
      <c r="B20" t="s">
        <v>1075</v>
      </c>
      <c r="C20" t="s">
        <v>1076</v>
      </c>
      <c r="D20">
        <v>5</v>
      </c>
      <c r="E20">
        <v>1</v>
      </c>
      <c r="F20">
        <v>1.1000000000000001</v>
      </c>
      <c r="G20">
        <v>0.1</v>
      </c>
      <c r="H20">
        <v>0.54772255750516619</v>
      </c>
      <c r="I20">
        <v>1.1000000000000001</v>
      </c>
      <c r="J20">
        <v>0.54772255750516619</v>
      </c>
      <c r="K20" s="91">
        <f t="shared" si="0"/>
        <v>0.49792959773196921</v>
      </c>
    </row>
    <row r="21" spans="1:11" hidden="1" x14ac:dyDescent="0.25">
      <c r="B21" t="s">
        <v>1102</v>
      </c>
      <c r="C21" t="s">
        <v>1133</v>
      </c>
      <c r="D21">
        <v>1</v>
      </c>
      <c r="E21">
        <v>0</v>
      </c>
      <c r="F21">
        <v>1.5</v>
      </c>
      <c r="G21">
        <v>1.5</v>
      </c>
      <c r="H21" t="e">
        <v>#DIV/0!</v>
      </c>
      <c r="I21">
        <v>1.5</v>
      </c>
      <c r="J21" t="e">
        <v>#DIV/0!</v>
      </c>
      <c r="K21" t="e">
        <f t="shared" si="0"/>
        <v>#DIV/0!</v>
      </c>
    </row>
    <row r="22" spans="1:11" hidden="1" x14ac:dyDescent="0.25">
      <c r="A22" t="s">
        <v>184</v>
      </c>
      <c r="B22" t="s">
        <v>1035</v>
      </c>
      <c r="C22" t="s">
        <v>1201</v>
      </c>
      <c r="D22">
        <v>1</v>
      </c>
      <c r="E22">
        <v>4</v>
      </c>
      <c r="F22">
        <v>2.75</v>
      </c>
      <c r="G22">
        <v>-1.25</v>
      </c>
      <c r="H22" t="e">
        <v>#DIV/0!</v>
      </c>
      <c r="I22">
        <v>2.75</v>
      </c>
      <c r="J22" t="e">
        <v>#DIV/0!</v>
      </c>
      <c r="K22" t="e">
        <f t="shared" si="0"/>
        <v>#DIV/0!</v>
      </c>
    </row>
    <row r="23" spans="1:11" x14ac:dyDescent="0.25">
      <c r="C23" t="s">
        <v>1143</v>
      </c>
      <c r="D23">
        <v>9</v>
      </c>
      <c r="E23">
        <v>1.6666666666666667</v>
      </c>
      <c r="F23">
        <v>1.2777777777777777</v>
      </c>
      <c r="G23">
        <v>-0.3888888888888889</v>
      </c>
      <c r="H23">
        <v>0.36324157862838941</v>
      </c>
      <c r="I23">
        <v>1.2777777777777777</v>
      </c>
      <c r="J23">
        <v>0.36324157862838941</v>
      </c>
      <c r="K23" s="91">
        <f t="shared" si="0"/>
        <v>0.28427601805700042</v>
      </c>
    </row>
    <row r="24" spans="1:11" x14ac:dyDescent="0.25">
      <c r="C24" t="s">
        <v>1055</v>
      </c>
      <c r="D24">
        <v>2</v>
      </c>
      <c r="E24">
        <v>8</v>
      </c>
      <c r="F24">
        <v>4</v>
      </c>
      <c r="G24">
        <v>-4</v>
      </c>
      <c r="H24">
        <v>0</v>
      </c>
      <c r="I24">
        <v>4</v>
      </c>
      <c r="J24">
        <v>0</v>
      </c>
      <c r="K24" s="91">
        <f t="shared" si="0"/>
        <v>0</v>
      </c>
    </row>
    <row r="25" spans="1:11" x14ac:dyDescent="0.25">
      <c r="B25" t="s">
        <v>1033</v>
      </c>
      <c r="C25" t="s">
        <v>1136</v>
      </c>
      <c r="D25">
        <v>33</v>
      </c>
      <c r="E25">
        <v>1</v>
      </c>
      <c r="F25">
        <v>0.98484848484848486</v>
      </c>
      <c r="G25">
        <v>-1.5151515151515152E-2</v>
      </c>
      <c r="H25">
        <v>6.0576460574694929E-2</v>
      </c>
      <c r="I25">
        <v>0.98484848484848486</v>
      </c>
      <c r="J25">
        <v>6.0576460574694929E-2</v>
      </c>
      <c r="K25" s="91">
        <f t="shared" si="0"/>
        <v>6.1508406121997927E-2</v>
      </c>
    </row>
    <row r="26" spans="1:11" x14ac:dyDescent="0.25">
      <c r="C26" t="s">
        <v>1055</v>
      </c>
      <c r="D26">
        <v>8</v>
      </c>
      <c r="E26">
        <v>4.125</v>
      </c>
      <c r="F26">
        <v>1.78125</v>
      </c>
      <c r="G26">
        <v>-2.34375</v>
      </c>
      <c r="H26">
        <v>0.41052014044902319</v>
      </c>
      <c r="I26">
        <v>1.78125</v>
      </c>
      <c r="J26">
        <v>0.41052014044902319</v>
      </c>
      <c r="K26" s="91">
        <f t="shared" si="0"/>
        <v>0.23046744726962706</v>
      </c>
    </row>
    <row r="27" spans="1:11" x14ac:dyDescent="0.25">
      <c r="B27" t="s">
        <v>1027</v>
      </c>
      <c r="C27" t="s">
        <v>1134</v>
      </c>
      <c r="D27">
        <v>12</v>
      </c>
      <c r="E27">
        <v>1</v>
      </c>
      <c r="F27">
        <v>0.89583333333333337</v>
      </c>
      <c r="G27">
        <v>-0.10416666666666667</v>
      </c>
      <c r="H27">
        <v>0.19824036527468963</v>
      </c>
      <c r="I27">
        <v>0.89583333333333337</v>
      </c>
      <c r="J27">
        <v>0.19824036527468963</v>
      </c>
      <c r="K27" s="91">
        <f t="shared" si="0"/>
        <v>0.22129157053918841</v>
      </c>
    </row>
    <row r="28" spans="1:11" hidden="1" x14ac:dyDescent="0.25">
      <c r="C28" t="s">
        <v>1155</v>
      </c>
      <c r="D28">
        <v>1</v>
      </c>
      <c r="E28">
        <v>16</v>
      </c>
      <c r="F28">
        <v>1</v>
      </c>
      <c r="G28">
        <v>-15</v>
      </c>
      <c r="H28" t="e">
        <v>#DIV/0!</v>
      </c>
      <c r="I28">
        <v>1</v>
      </c>
      <c r="J28" t="e">
        <v>#DIV/0!</v>
      </c>
      <c r="K28" t="e">
        <f t="shared" si="0"/>
        <v>#DIV/0!</v>
      </c>
    </row>
    <row r="29" spans="1:11" x14ac:dyDescent="0.25">
      <c r="C29" t="s">
        <v>1056</v>
      </c>
      <c r="D29">
        <v>3</v>
      </c>
      <c r="E29">
        <v>4</v>
      </c>
      <c r="F29">
        <v>2.1666666666666665</v>
      </c>
      <c r="G29">
        <v>-1.8333333333333333</v>
      </c>
      <c r="H29">
        <v>0.76376261582597316</v>
      </c>
      <c r="I29">
        <v>2.1666666666666665</v>
      </c>
      <c r="J29">
        <v>0.76376261582597316</v>
      </c>
      <c r="K29" s="91">
        <f t="shared" si="0"/>
        <v>0.35250582268891073</v>
      </c>
    </row>
    <row r="30" spans="1:11" hidden="1" x14ac:dyDescent="0.25">
      <c r="B30" t="s">
        <v>1040</v>
      </c>
      <c r="C30" t="s">
        <v>1136</v>
      </c>
      <c r="D30">
        <v>1</v>
      </c>
      <c r="E30">
        <v>0</v>
      </c>
      <c r="F30">
        <v>1</v>
      </c>
      <c r="G30">
        <v>1</v>
      </c>
      <c r="H30" t="e">
        <v>#DIV/0!</v>
      </c>
      <c r="I30">
        <v>1</v>
      </c>
      <c r="J30" t="e">
        <v>#DIV/0!</v>
      </c>
      <c r="K30" t="e">
        <f t="shared" si="0"/>
        <v>#DIV/0!</v>
      </c>
    </row>
    <row r="31" spans="1:11" hidden="1" x14ac:dyDescent="0.25">
      <c r="C31" t="s">
        <v>1135</v>
      </c>
      <c r="D31">
        <v>1</v>
      </c>
      <c r="E31">
        <v>4</v>
      </c>
      <c r="F31">
        <v>2</v>
      </c>
      <c r="G31">
        <v>-2</v>
      </c>
      <c r="H31" t="e">
        <v>#DIV/0!</v>
      </c>
      <c r="I31">
        <v>2</v>
      </c>
      <c r="J31" t="e">
        <v>#DIV/0!</v>
      </c>
      <c r="K31" t="e">
        <f t="shared" si="0"/>
        <v>#DIV/0!</v>
      </c>
    </row>
    <row r="32" spans="1:11" x14ac:dyDescent="0.25">
      <c r="C32" t="s">
        <v>1055</v>
      </c>
      <c r="D32">
        <v>2</v>
      </c>
      <c r="E32">
        <v>7.25</v>
      </c>
      <c r="F32">
        <v>2.5</v>
      </c>
      <c r="G32">
        <v>-4.75</v>
      </c>
      <c r="H32">
        <v>0.70710678118654757</v>
      </c>
      <c r="I32">
        <v>2.5</v>
      </c>
      <c r="J32">
        <v>0.70710678118654757</v>
      </c>
      <c r="K32" s="91">
        <f t="shared" si="0"/>
        <v>0.28284271247461901</v>
      </c>
    </row>
    <row r="33" spans="2:11" hidden="1" x14ac:dyDescent="0.25">
      <c r="B33" t="s">
        <v>1051</v>
      </c>
      <c r="C33" t="s">
        <v>1056</v>
      </c>
      <c r="D33">
        <v>1</v>
      </c>
      <c r="E33">
        <v>8</v>
      </c>
      <c r="F33">
        <v>4</v>
      </c>
      <c r="G33">
        <v>-4</v>
      </c>
      <c r="H33" t="e">
        <v>#DIV/0!</v>
      </c>
      <c r="I33">
        <v>4</v>
      </c>
      <c r="J33" t="e">
        <v>#DIV/0!</v>
      </c>
      <c r="K33" t="e">
        <f t="shared" si="0"/>
        <v>#DIV/0!</v>
      </c>
    </row>
    <row r="34" spans="2:11" x14ac:dyDescent="0.25">
      <c r="C34" t="s">
        <v>1055</v>
      </c>
      <c r="D34">
        <v>9</v>
      </c>
      <c r="E34">
        <v>5.2222222222222223</v>
      </c>
      <c r="F34">
        <v>2.8888888888888888</v>
      </c>
      <c r="G34">
        <v>-2.3333333333333335</v>
      </c>
      <c r="H34">
        <v>2.4209731743889917</v>
      </c>
      <c r="I34">
        <v>2.8888888888888888</v>
      </c>
      <c r="J34">
        <v>2.4209731743889917</v>
      </c>
      <c r="K34" s="91">
        <f t="shared" si="0"/>
        <v>0.83802917575003566</v>
      </c>
    </row>
    <row r="35" spans="2:11" hidden="1" x14ac:dyDescent="0.25">
      <c r="B35" t="s">
        <v>1053</v>
      </c>
      <c r="C35" t="s">
        <v>1155</v>
      </c>
      <c r="D35">
        <v>1</v>
      </c>
      <c r="E35">
        <v>16</v>
      </c>
      <c r="F35">
        <v>3</v>
      </c>
      <c r="G35">
        <v>-13</v>
      </c>
      <c r="H35" t="e">
        <v>#DIV/0!</v>
      </c>
      <c r="I35">
        <v>3</v>
      </c>
      <c r="J35" t="e">
        <v>#DIV/0!</v>
      </c>
      <c r="K35" t="e">
        <f t="shared" si="0"/>
        <v>#DIV/0!</v>
      </c>
    </row>
    <row r="36" spans="2:11" x14ac:dyDescent="0.25">
      <c r="C36" t="s">
        <v>1056</v>
      </c>
      <c r="D36">
        <v>4</v>
      </c>
      <c r="E36">
        <v>4</v>
      </c>
      <c r="F36">
        <v>2</v>
      </c>
      <c r="G36">
        <v>-2</v>
      </c>
      <c r="H36">
        <v>0</v>
      </c>
      <c r="I36">
        <v>2</v>
      </c>
      <c r="J36">
        <v>0</v>
      </c>
      <c r="K36" s="91">
        <f t="shared" si="0"/>
        <v>0</v>
      </c>
    </row>
    <row r="37" spans="2:11" x14ac:dyDescent="0.25">
      <c r="C37" t="s">
        <v>1055</v>
      </c>
      <c r="D37">
        <v>3</v>
      </c>
      <c r="E37">
        <v>4.666666666666667</v>
      </c>
      <c r="F37">
        <v>2</v>
      </c>
      <c r="G37">
        <v>-2.6666666666666665</v>
      </c>
      <c r="H37">
        <v>0</v>
      </c>
      <c r="I37">
        <v>2</v>
      </c>
      <c r="J37">
        <v>0</v>
      </c>
      <c r="K37" s="91">
        <f t="shared" si="0"/>
        <v>0</v>
      </c>
    </row>
    <row r="38" spans="2:11" x14ac:dyDescent="0.25">
      <c r="B38" t="s">
        <v>1034</v>
      </c>
      <c r="C38" t="s">
        <v>1055</v>
      </c>
      <c r="D38">
        <v>5</v>
      </c>
      <c r="E38">
        <v>5</v>
      </c>
      <c r="F38">
        <v>3</v>
      </c>
      <c r="G38">
        <v>-2</v>
      </c>
      <c r="H38">
        <v>1.4142135623730951</v>
      </c>
      <c r="I38">
        <v>3</v>
      </c>
      <c r="J38">
        <v>1.4142135623730951</v>
      </c>
      <c r="K38" s="91">
        <f t="shared" si="0"/>
        <v>0.47140452079103173</v>
      </c>
    </row>
    <row r="39" spans="2:11" x14ac:dyDescent="0.25">
      <c r="B39" t="s">
        <v>1022</v>
      </c>
      <c r="C39" t="s">
        <v>1056</v>
      </c>
      <c r="D39">
        <v>3</v>
      </c>
      <c r="E39">
        <v>3</v>
      </c>
      <c r="F39">
        <v>1.6666666666666667</v>
      </c>
      <c r="G39">
        <v>-1.3333333333333333</v>
      </c>
      <c r="H39">
        <v>0.57735026918962551</v>
      </c>
      <c r="I39">
        <v>1.6666666666666667</v>
      </c>
      <c r="J39">
        <v>0.57735026918962551</v>
      </c>
      <c r="K39" s="91">
        <f t="shared" si="0"/>
        <v>0.34641016151377529</v>
      </c>
    </row>
    <row r="40" spans="2:11" hidden="1" x14ac:dyDescent="0.25">
      <c r="C40" t="s">
        <v>1055</v>
      </c>
      <c r="D40">
        <v>1</v>
      </c>
      <c r="E40">
        <v>1</v>
      </c>
      <c r="F40">
        <v>1</v>
      </c>
      <c r="G40">
        <v>0</v>
      </c>
      <c r="H40" t="e">
        <v>#DIV/0!</v>
      </c>
      <c r="I40">
        <v>1</v>
      </c>
      <c r="J40" t="e">
        <v>#DIV/0!</v>
      </c>
      <c r="K40" t="e">
        <f t="shared" si="0"/>
        <v>#DIV/0!</v>
      </c>
    </row>
    <row r="41" spans="2:11" x14ac:dyDescent="0.25">
      <c r="B41" t="s">
        <v>1038</v>
      </c>
      <c r="C41" t="s">
        <v>1074</v>
      </c>
      <c r="D41">
        <v>2</v>
      </c>
      <c r="E41">
        <v>10</v>
      </c>
      <c r="F41">
        <v>4.5</v>
      </c>
      <c r="G41">
        <v>-5.5</v>
      </c>
      <c r="H41">
        <v>4.9497474683058327</v>
      </c>
      <c r="I41">
        <v>4.5</v>
      </c>
      <c r="J41">
        <v>4.9497474683058327</v>
      </c>
      <c r="K41" s="91">
        <f t="shared" si="0"/>
        <v>1.0999438818457405</v>
      </c>
    </row>
    <row r="42" spans="2:11" x14ac:dyDescent="0.25">
      <c r="C42" t="s">
        <v>1143</v>
      </c>
      <c r="D42">
        <v>3</v>
      </c>
      <c r="E42">
        <v>2</v>
      </c>
      <c r="F42">
        <v>2.3333333333333335</v>
      </c>
      <c r="G42">
        <v>0.33333333333333331</v>
      </c>
      <c r="H42">
        <v>0.57735026918962629</v>
      </c>
      <c r="I42">
        <v>2.3333333333333335</v>
      </c>
      <c r="J42">
        <v>0.57735026918962629</v>
      </c>
      <c r="K42" s="91">
        <f t="shared" si="0"/>
        <v>0.24743582965269698</v>
      </c>
    </row>
    <row r="43" spans="2:11" x14ac:dyDescent="0.25">
      <c r="B43" t="s">
        <v>1029</v>
      </c>
      <c r="C43" t="s">
        <v>1059</v>
      </c>
      <c r="D43">
        <v>2</v>
      </c>
      <c r="E43">
        <v>16</v>
      </c>
      <c r="F43">
        <v>4.5</v>
      </c>
      <c r="G43">
        <v>-11.5</v>
      </c>
      <c r="H43">
        <v>4.9497474683058327</v>
      </c>
      <c r="I43">
        <v>4.5</v>
      </c>
      <c r="J43">
        <v>4.9497474683058327</v>
      </c>
      <c r="K43" s="91">
        <f t="shared" si="0"/>
        <v>1.0999438818457405</v>
      </c>
    </row>
    <row r="44" spans="2:11" hidden="1" x14ac:dyDescent="0.25">
      <c r="B44" t="s">
        <v>1092</v>
      </c>
      <c r="C44" t="s">
        <v>1059</v>
      </c>
      <c r="D44">
        <v>1</v>
      </c>
      <c r="E44">
        <v>16</v>
      </c>
      <c r="F44">
        <v>8</v>
      </c>
      <c r="G44">
        <v>-8</v>
      </c>
      <c r="H44" t="e">
        <v>#DIV/0!</v>
      </c>
      <c r="I44">
        <v>8</v>
      </c>
      <c r="J44" t="e">
        <v>#DIV/0!</v>
      </c>
      <c r="K44" t="e">
        <f t="shared" si="0"/>
        <v>#DIV/0!</v>
      </c>
    </row>
    <row r="45" spans="2:11" hidden="1" x14ac:dyDescent="0.25">
      <c r="C45" t="s">
        <v>1093</v>
      </c>
      <c r="D45">
        <v>1</v>
      </c>
      <c r="E45">
        <v>1</v>
      </c>
      <c r="F45">
        <v>2</v>
      </c>
      <c r="G45">
        <v>1</v>
      </c>
      <c r="H45" t="e">
        <v>#DIV/0!</v>
      </c>
      <c r="I45">
        <v>2</v>
      </c>
      <c r="J45" t="e">
        <v>#DIV/0!</v>
      </c>
      <c r="K45" t="e">
        <f t="shared" si="0"/>
        <v>#DIV/0!</v>
      </c>
    </row>
    <row r="46" spans="2:11" hidden="1" x14ac:dyDescent="0.25">
      <c r="B46" t="s">
        <v>1075</v>
      </c>
      <c r="C46" t="s">
        <v>1059</v>
      </c>
      <c r="D46">
        <v>1</v>
      </c>
      <c r="E46">
        <v>16</v>
      </c>
      <c r="F46">
        <v>8</v>
      </c>
      <c r="G46">
        <v>-8</v>
      </c>
      <c r="H46" t="e">
        <v>#DIV/0!</v>
      </c>
      <c r="I46">
        <v>8</v>
      </c>
      <c r="J46" t="e">
        <v>#DIV/0!</v>
      </c>
      <c r="K46" t="e">
        <f t="shared" si="0"/>
        <v>#DIV/0!</v>
      </c>
    </row>
    <row r="47" spans="2:11" hidden="1" x14ac:dyDescent="0.25">
      <c r="C47" t="s">
        <v>1095</v>
      </c>
      <c r="D47">
        <v>1</v>
      </c>
      <c r="E47">
        <v>2</v>
      </c>
      <c r="F47">
        <v>1</v>
      </c>
      <c r="G47">
        <v>-1</v>
      </c>
      <c r="H47" t="e">
        <v>#DIV/0!</v>
      </c>
      <c r="I47">
        <v>1</v>
      </c>
      <c r="J47" t="e">
        <v>#DIV/0!</v>
      </c>
      <c r="K47" t="e">
        <f t="shared" si="0"/>
        <v>#DIV/0!</v>
      </c>
    </row>
    <row r="48" spans="2:11" x14ac:dyDescent="0.25">
      <c r="B48" t="s">
        <v>1102</v>
      </c>
      <c r="C48" t="s">
        <v>1143</v>
      </c>
      <c r="D48">
        <v>2</v>
      </c>
      <c r="E48">
        <v>2</v>
      </c>
      <c r="F48">
        <v>1</v>
      </c>
      <c r="G48">
        <v>-1</v>
      </c>
      <c r="H48">
        <v>0</v>
      </c>
      <c r="I48">
        <v>1</v>
      </c>
      <c r="J48">
        <v>0</v>
      </c>
      <c r="K48" s="91">
        <f t="shared" si="0"/>
        <v>0</v>
      </c>
    </row>
    <row r="49" spans="1:11" x14ac:dyDescent="0.25">
      <c r="C49" t="s">
        <v>1103</v>
      </c>
      <c r="D49">
        <v>2</v>
      </c>
      <c r="E49">
        <v>3</v>
      </c>
      <c r="F49">
        <v>4.25</v>
      </c>
      <c r="G49">
        <v>1.25</v>
      </c>
      <c r="H49">
        <v>2.4748737341529163</v>
      </c>
      <c r="I49">
        <v>4.25</v>
      </c>
      <c r="J49">
        <v>2.4748737341529163</v>
      </c>
      <c r="K49" s="91">
        <f t="shared" si="0"/>
        <v>0.58232323156539212</v>
      </c>
    </row>
    <row r="50" spans="1:11" x14ac:dyDescent="0.25">
      <c r="A50" t="s">
        <v>52</v>
      </c>
      <c r="B50" t="s">
        <v>1035</v>
      </c>
      <c r="C50" t="s">
        <v>1063</v>
      </c>
      <c r="D50">
        <v>16</v>
      </c>
      <c r="E50">
        <v>1</v>
      </c>
      <c r="F50">
        <v>0.890625</v>
      </c>
      <c r="G50">
        <v>-0.109375</v>
      </c>
      <c r="H50">
        <v>0.39758384859884172</v>
      </c>
      <c r="I50">
        <v>0.890625</v>
      </c>
      <c r="J50">
        <v>0.39758384859884172</v>
      </c>
      <c r="K50" s="91">
        <f t="shared" si="0"/>
        <v>0.4464099352688749</v>
      </c>
    </row>
    <row r="51" spans="1:11" x14ac:dyDescent="0.25">
      <c r="C51" t="s">
        <v>1065</v>
      </c>
      <c r="D51">
        <v>5</v>
      </c>
      <c r="E51">
        <v>5</v>
      </c>
      <c r="F51">
        <v>3.4</v>
      </c>
      <c r="G51">
        <v>-1.6</v>
      </c>
      <c r="H51">
        <v>1.3416407864998741</v>
      </c>
      <c r="I51">
        <v>3.4</v>
      </c>
      <c r="J51">
        <v>1.3416407864998741</v>
      </c>
      <c r="K51" s="91">
        <f t="shared" si="0"/>
        <v>0.39460023132349237</v>
      </c>
    </row>
    <row r="52" spans="1:11" hidden="1" x14ac:dyDescent="0.25">
      <c r="C52" t="s">
        <v>1248</v>
      </c>
      <c r="D52">
        <v>1</v>
      </c>
      <c r="E52">
        <v>2</v>
      </c>
      <c r="F52">
        <v>1</v>
      </c>
      <c r="G52">
        <v>-1</v>
      </c>
      <c r="H52" t="e">
        <v>#DIV/0!</v>
      </c>
      <c r="I52">
        <v>1</v>
      </c>
      <c r="J52" t="e">
        <v>#DIV/0!</v>
      </c>
      <c r="K52" t="e">
        <f t="shared" si="0"/>
        <v>#DIV/0!</v>
      </c>
    </row>
    <row r="53" spans="1:11" x14ac:dyDescent="0.25">
      <c r="C53" t="s">
        <v>1057</v>
      </c>
      <c r="D53">
        <v>22</v>
      </c>
      <c r="E53">
        <v>3</v>
      </c>
      <c r="F53">
        <v>2.3181818181818183</v>
      </c>
      <c r="G53">
        <v>-0.68181818181818177</v>
      </c>
      <c r="H53">
        <v>0.82441111082619412</v>
      </c>
      <c r="I53">
        <v>2.3181818181818183</v>
      </c>
      <c r="J53">
        <v>0.82441111082619412</v>
      </c>
      <c r="K53" s="91">
        <f t="shared" si="0"/>
        <v>0.35562832231718178</v>
      </c>
    </row>
    <row r="54" spans="1:11" hidden="1" x14ac:dyDescent="0.25">
      <c r="C54" t="s">
        <v>1176</v>
      </c>
      <c r="D54">
        <v>1</v>
      </c>
      <c r="E54">
        <v>1.5</v>
      </c>
      <c r="F54">
        <v>1.5</v>
      </c>
      <c r="G54">
        <v>0</v>
      </c>
      <c r="H54" t="e">
        <v>#DIV/0!</v>
      </c>
      <c r="I54">
        <v>1.5</v>
      </c>
      <c r="J54" t="e">
        <v>#DIV/0!</v>
      </c>
      <c r="K54" t="e">
        <f t="shared" si="0"/>
        <v>#DIV/0!</v>
      </c>
    </row>
    <row r="55" spans="1:11" x14ac:dyDescent="0.25">
      <c r="B55" t="s">
        <v>1033</v>
      </c>
      <c r="C55" t="s">
        <v>1132</v>
      </c>
      <c r="D55">
        <v>23</v>
      </c>
      <c r="E55">
        <v>1.0434782608695652</v>
      </c>
      <c r="F55">
        <v>1.1086956521739131</v>
      </c>
      <c r="G55">
        <v>6.5217391304347824E-2</v>
      </c>
      <c r="H55">
        <v>0.29023978093084113</v>
      </c>
      <c r="I55">
        <v>1.1086956521739131</v>
      </c>
      <c r="J55">
        <v>0.29023978093084113</v>
      </c>
      <c r="K55" s="91">
        <f t="shared" si="0"/>
        <v>0.26178490044742531</v>
      </c>
    </row>
    <row r="56" spans="1:11" x14ac:dyDescent="0.25">
      <c r="C56" t="s">
        <v>1133</v>
      </c>
      <c r="D56">
        <v>13</v>
      </c>
      <c r="E56">
        <v>1.3846153846153846</v>
      </c>
      <c r="F56">
        <v>1.3846153846153846</v>
      </c>
      <c r="G56">
        <v>0</v>
      </c>
      <c r="H56">
        <v>0.50636968354183332</v>
      </c>
      <c r="I56">
        <v>1.3846153846153846</v>
      </c>
      <c r="J56">
        <v>0.50636968354183332</v>
      </c>
      <c r="K56" s="91">
        <f t="shared" si="0"/>
        <v>0.36571143811354628</v>
      </c>
    </row>
    <row r="57" spans="1:11" hidden="1" x14ac:dyDescent="0.25">
      <c r="B57" t="s">
        <v>1027</v>
      </c>
      <c r="C57" t="s">
        <v>1066</v>
      </c>
      <c r="D57">
        <v>1</v>
      </c>
      <c r="E57">
        <v>0</v>
      </c>
      <c r="F57">
        <v>4</v>
      </c>
      <c r="G57">
        <v>4</v>
      </c>
      <c r="H57" t="e">
        <v>#DIV/0!</v>
      </c>
      <c r="I57">
        <v>4</v>
      </c>
      <c r="J57" t="e">
        <v>#DIV/0!</v>
      </c>
      <c r="K57" t="e">
        <f t="shared" si="0"/>
        <v>#DIV/0!</v>
      </c>
    </row>
    <row r="58" spans="1:11" x14ac:dyDescent="0.25">
      <c r="C58" t="s">
        <v>1068</v>
      </c>
      <c r="D58">
        <v>19</v>
      </c>
      <c r="E58">
        <v>1.2105263157894737</v>
      </c>
      <c r="F58">
        <v>0.94736842105263153</v>
      </c>
      <c r="G58">
        <v>-0.26315789473684209</v>
      </c>
      <c r="H58">
        <v>0.28356543640780008</v>
      </c>
      <c r="I58">
        <v>0.94736842105263153</v>
      </c>
      <c r="J58">
        <v>0.28356543640780008</v>
      </c>
      <c r="K58" s="91">
        <f t="shared" si="0"/>
        <v>0.29931907176378897</v>
      </c>
    </row>
    <row r="59" spans="1:11" x14ac:dyDescent="0.25">
      <c r="C59" t="s">
        <v>1090</v>
      </c>
      <c r="D59">
        <v>22</v>
      </c>
      <c r="E59">
        <v>1.2272727272727273</v>
      </c>
      <c r="F59">
        <v>0.94318181818181823</v>
      </c>
      <c r="G59">
        <v>-0.28409090909090912</v>
      </c>
      <c r="H59">
        <v>0.15298261225930115</v>
      </c>
      <c r="I59">
        <v>0.94318181818181823</v>
      </c>
      <c r="J59">
        <v>0.15298261225930115</v>
      </c>
      <c r="K59" s="91">
        <f t="shared" si="0"/>
        <v>0.1621984322749217</v>
      </c>
    </row>
    <row r="60" spans="1:11" x14ac:dyDescent="0.25">
      <c r="B60" t="s">
        <v>1040</v>
      </c>
      <c r="C60" t="s">
        <v>1100</v>
      </c>
      <c r="D60">
        <v>3</v>
      </c>
      <c r="E60">
        <v>3</v>
      </c>
      <c r="F60">
        <v>1.3333333333333333</v>
      </c>
      <c r="G60">
        <v>-1.6666666666666667</v>
      </c>
      <c r="H60">
        <v>0.57735026918962584</v>
      </c>
      <c r="I60">
        <v>1.3333333333333333</v>
      </c>
      <c r="J60">
        <v>0.57735026918962584</v>
      </c>
      <c r="K60" s="91">
        <f t="shared" si="0"/>
        <v>0.43301270189221941</v>
      </c>
    </row>
    <row r="61" spans="1:11" hidden="1" x14ac:dyDescent="0.25">
      <c r="C61" t="s">
        <v>1195</v>
      </c>
      <c r="D61">
        <v>1</v>
      </c>
      <c r="E61">
        <v>4</v>
      </c>
      <c r="F61">
        <v>4</v>
      </c>
      <c r="G61">
        <v>0</v>
      </c>
      <c r="H61" t="e">
        <v>#DIV/0!</v>
      </c>
      <c r="I61">
        <v>4</v>
      </c>
      <c r="J61" t="e">
        <v>#DIV/0!</v>
      </c>
      <c r="K61" t="e">
        <f t="shared" si="0"/>
        <v>#DIV/0!</v>
      </c>
    </row>
    <row r="62" spans="1:11" x14ac:dyDescent="0.25">
      <c r="C62" t="s">
        <v>1130</v>
      </c>
      <c r="D62">
        <v>9</v>
      </c>
      <c r="E62">
        <v>3.3333333333333335</v>
      </c>
      <c r="F62">
        <v>2.3333333333333335</v>
      </c>
      <c r="G62">
        <v>-1</v>
      </c>
      <c r="H62">
        <v>1.0897247358851685</v>
      </c>
      <c r="I62">
        <v>2.3333333333333335</v>
      </c>
      <c r="J62">
        <v>1.0897247358851685</v>
      </c>
      <c r="K62" s="91">
        <f t="shared" si="0"/>
        <v>0.46702488680792931</v>
      </c>
    </row>
    <row r="63" spans="1:11" x14ac:dyDescent="0.25">
      <c r="B63" t="s">
        <v>1051</v>
      </c>
      <c r="C63" t="s">
        <v>1145</v>
      </c>
      <c r="D63">
        <v>3</v>
      </c>
      <c r="E63">
        <v>1</v>
      </c>
      <c r="F63">
        <v>0.75</v>
      </c>
      <c r="G63">
        <v>-0.25</v>
      </c>
      <c r="H63">
        <v>0.25</v>
      </c>
      <c r="I63">
        <v>0.75</v>
      </c>
      <c r="J63">
        <v>0.25</v>
      </c>
      <c r="K63" s="91">
        <f t="shared" si="0"/>
        <v>0.33333333333333331</v>
      </c>
    </row>
    <row r="64" spans="1:11" x14ac:dyDescent="0.25">
      <c r="C64" t="s">
        <v>1058</v>
      </c>
      <c r="D64">
        <v>9</v>
      </c>
      <c r="E64">
        <v>5</v>
      </c>
      <c r="F64">
        <v>4.333333333333333</v>
      </c>
      <c r="G64">
        <v>-0.66666666666666663</v>
      </c>
      <c r="H64">
        <v>2.0463381929681126</v>
      </c>
      <c r="I64">
        <v>4.333333333333333</v>
      </c>
      <c r="J64">
        <v>2.0463381929681126</v>
      </c>
      <c r="K64" s="91">
        <f t="shared" si="0"/>
        <v>0.47223189068494908</v>
      </c>
    </row>
    <row r="65" spans="1:11" x14ac:dyDescent="0.25">
      <c r="B65" t="s">
        <v>1053</v>
      </c>
      <c r="C65" t="s">
        <v>1069</v>
      </c>
      <c r="D65">
        <v>7</v>
      </c>
      <c r="E65">
        <v>3.5714285714285716</v>
      </c>
      <c r="F65">
        <v>1.7857142857142858</v>
      </c>
      <c r="G65">
        <v>-1.7857142857142858</v>
      </c>
      <c r="H65">
        <v>0.69863813100577177</v>
      </c>
      <c r="I65">
        <v>1.7857142857142858</v>
      </c>
      <c r="J65">
        <v>0.69863813100577177</v>
      </c>
      <c r="K65" s="91">
        <f t="shared" si="0"/>
        <v>0.39123735336323218</v>
      </c>
    </row>
    <row r="66" spans="1:11" x14ac:dyDescent="0.25">
      <c r="C66" t="s">
        <v>1030</v>
      </c>
      <c r="D66">
        <v>10</v>
      </c>
      <c r="E66">
        <v>8</v>
      </c>
      <c r="F66">
        <v>3.7</v>
      </c>
      <c r="G66">
        <v>-4.3</v>
      </c>
      <c r="H66">
        <v>1.8287822299126935</v>
      </c>
      <c r="I66">
        <v>3.7</v>
      </c>
      <c r="J66">
        <v>1.8287822299126935</v>
      </c>
      <c r="K66" s="91">
        <f t="shared" si="0"/>
        <v>0.49426546754397116</v>
      </c>
    </row>
    <row r="67" spans="1:11" x14ac:dyDescent="0.25">
      <c r="B67" t="s">
        <v>1034</v>
      </c>
      <c r="C67" t="s">
        <v>1067</v>
      </c>
      <c r="D67">
        <v>5</v>
      </c>
      <c r="E67">
        <v>3</v>
      </c>
      <c r="F67">
        <v>1.1000000000000001</v>
      </c>
      <c r="G67">
        <v>-1.9</v>
      </c>
      <c r="H67">
        <v>1.1805718953117594</v>
      </c>
      <c r="I67">
        <v>1.1000000000000001</v>
      </c>
      <c r="J67">
        <v>1.1805718953117594</v>
      </c>
      <c r="K67" s="91">
        <f t="shared" si="0"/>
        <v>1.073247177556145</v>
      </c>
    </row>
    <row r="68" spans="1:11" x14ac:dyDescent="0.25">
      <c r="B68" t="s">
        <v>1022</v>
      </c>
      <c r="C68" t="s">
        <v>1146</v>
      </c>
      <c r="D68">
        <v>4</v>
      </c>
      <c r="E68">
        <v>2</v>
      </c>
      <c r="F68">
        <v>2.25</v>
      </c>
      <c r="G68">
        <v>0.25</v>
      </c>
      <c r="H68">
        <v>0.5</v>
      </c>
      <c r="I68">
        <v>2.25</v>
      </c>
      <c r="J68">
        <v>0.5</v>
      </c>
      <c r="K68" s="91">
        <f t="shared" si="0"/>
        <v>0.22222222222222221</v>
      </c>
    </row>
    <row r="69" spans="1:11" x14ac:dyDescent="0.25">
      <c r="B69" t="s">
        <v>1038</v>
      </c>
      <c r="C69" t="s">
        <v>1131</v>
      </c>
      <c r="D69">
        <v>2</v>
      </c>
      <c r="E69">
        <v>1.5</v>
      </c>
      <c r="F69">
        <v>1.5</v>
      </c>
      <c r="G69">
        <v>0</v>
      </c>
      <c r="H69">
        <v>0</v>
      </c>
      <c r="I69">
        <v>1.5</v>
      </c>
      <c r="J69">
        <v>0</v>
      </c>
      <c r="K69" s="91">
        <f t="shared" si="0"/>
        <v>0</v>
      </c>
    </row>
    <row r="70" spans="1:11" x14ac:dyDescent="0.25">
      <c r="B70" t="s">
        <v>1029</v>
      </c>
      <c r="C70" t="s">
        <v>1074</v>
      </c>
      <c r="D70">
        <v>3</v>
      </c>
      <c r="E70">
        <v>16</v>
      </c>
      <c r="F70">
        <v>2.1666666666666665</v>
      </c>
      <c r="G70">
        <v>-13.833333333333334</v>
      </c>
      <c r="H70">
        <v>3.3197640478403478</v>
      </c>
      <c r="I70">
        <v>2.1666666666666665</v>
      </c>
      <c r="J70">
        <v>3.3197640478403478</v>
      </c>
      <c r="K70" s="91">
        <f t="shared" ref="K70:K133" si="1">J70/I70</f>
        <v>1.5321987913109298</v>
      </c>
    </row>
    <row r="71" spans="1:11" x14ac:dyDescent="0.25">
      <c r="B71" t="s">
        <v>1092</v>
      </c>
      <c r="C71" t="s">
        <v>1114</v>
      </c>
      <c r="D71">
        <v>2</v>
      </c>
      <c r="E71">
        <v>2</v>
      </c>
      <c r="F71">
        <v>1</v>
      </c>
      <c r="G71">
        <v>-1</v>
      </c>
      <c r="H71">
        <v>0</v>
      </c>
      <c r="I71">
        <v>1</v>
      </c>
      <c r="J71">
        <v>0</v>
      </c>
      <c r="K71" s="91">
        <f t="shared" si="1"/>
        <v>0</v>
      </c>
    </row>
    <row r="72" spans="1:11" x14ac:dyDescent="0.25">
      <c r="B72" t="s">
        <v>1075</v>
      </c>
      <c r="C72" t="s">
        <v>1106</v>
      </c>
      <c r="D72">
        <v>4</v>
      </c>
      <c r="E72">
        <v>3</v>
      </c>
      <c r="F72">
        <v>2.25</v>
      </c>
      <c r="G72">
        <v>-0.75</v>
      </c>
      <c r="H72">
        <v>0.5</v>
      </c>
      <c r="I72">
        <v>2.25</v>
      </c>
      <c r="J72">
        <v>0.5</v>
      </c>
      <c r="K72" s="91">
        <f t="shared" si="1"/>
        <v>0.22222222222222221</v>
      </c>
    </row>
    <row r="73" spans="1:11" x14ac:dyDescent="0.25">
      <c r="C73" t="s">
        <v>1104</v>
      </c>
      <c r="D73">
        <v>4</v>
      </c>
      <c r="E73">
        <v>5</v>
      </c>
      <c r="F73">
        <v>4.75</v>
      </c>
      <c r="G73">
        <v>-0.25</v>
      </c>
      <c r="H73">
        <v>1.5</v>
      </c>
      <c r="I73">
        <v>4.75</v>
      </c>
      <c r="J73">
        <v>1.5</v>
      </c>
      <c r="K73" s="91">
        <f t="shared" si="1"/>
        <v>0.31578947368421051</v>
      </c>
    </row>
    <row r="74" spans="1:11" x14ac:dyDescent="0.25">
      <c r="B74" t="s">
        <v>1102</v>
      </c>
      <c r="C74" t="s">
        <v>1105</v>
      </c>
      <c r="D74">
        <v>8</v>
      </c>
      <c r="E74">
        <v>4.625</v>
      </c>
      <c r="F74">
        <v>2.875</v>
      </c>
      <c r="G74">
        <v>-1.75</v>
      </c>
      <c r="H74">
        <v>1.3562026818605375</v>
      </c>
      <c r="I74">
        <v>2.875</v>
      </c>
      <c r="J74">
        <v>1.3562026818605375</v>
      </c>
      <c r="K74" s="91">
        <f t="shared" si="1"/>
        <v>0.47172267195149131</v>
      </c>
    </row>
    <row r="75" spans="1:11" hidden="1" x14ac:dyDescent="0.25">
      <c r="B75" t="s">
        <v>1047</v>
      </c>
      <c r="C75" t="s">
        <v>1048</v>
      </c>
      <c r="D75">
        <v>1</v>
      </c>
      <c r="E75">
        <v>5</v>
      </c>
      <c r="F75">
        <v>8</v>
      </c>
      <c r="G75">
        <v>3</v>
      </c>
      <c r="H75" t="e">
        <v>#DIV/0!</v>
      </c>
      <c r="I75">
        <v>8</v>
      </c>
      <c r="J75" t="e">
        <v>#DIV/0!</v>
      </c>
      <c r="K75" t="e">
        <f t="shared" si="1"/>
        <v>#DIV/0!</v>
      </c>
    </row>
    <row r="76" spans="1:11" x14ac:dyDescent="0.25">
      <c r="A76" t="s">
        <v>119</v>
      </c>
      <c r="B76" t="s">
        <v>1035</v>
      </c>
      <c r="C76" t="s">
        <v>1061</v>
      </c>
      <c r="D76">
        <v>31</v>
      </c>
      <c r="E76">
        <v>1</v>
      </c>
      <c r="F76">
        <v>1.0993548387096774</v>
      </c>
      <c r="G76">
        <v>9.9354838709677415E-2</v>
      </c>
      <c r="H76">
        <v>0.64653917377511361</v>
      </c>
      <c r="I76">
        <v>1.0993548387096774</v>
      </c>
      <c r="J76">
        <v>0.64653917377511361</v>
      </c>
      <c r="K76" s="91">
        <f t="shared" si="1"/>
        <v>0.58810781652078992</v>
      </c>
    </row>
    <row r="77" spans="1:11" x14ac:dyDescent="0.25">
      <c r="B77" t="s">
        <v>1033</v>
      </c>
      <c r="C77" t="s">
        <v>1036</v>
      </c>
      <c r="D77">
        <v>21</v>
      </c>
      <c r="E77">
        <v>3.2380952380952381</v>
      </c>
      <c r="F77">
        <v>3.4561904761904763</v>
      </c>
      <c r="G77">
        <v>0.21809523809523809</v>
      </c>
      <c r="H77">
        <v>2.0604137356134964</v>
      </c>
      <c r="I77">
        <v>3.4561904761904763</v>
      </c>
      <c r="J77">
        <v>2.0604137356134964</v>
      </c>
      <c r="K77" s="91">
        <f t="shared" si="1"/>
        <v>0.59615167329682317</v>
      </c>
    </row>
    <row r="78" spans="1:11" x14ac:dyDescent="0.25">
      <c r="B78" t="s">
        <v>1027</v>
      </c>
      <c r="C78" t="s">
        <v>1055</v>
      </c>
      <c r="D78">
        <v>7</v>
      </c>
      <c r="E78">
        <v>3</v>
      </c>
      <c r="F78">
        <v>3.1428571428571428</v>
      </c>
      <c r="G78">
        <v>0.14285714285714285</v>
      </c>
      <c r="H78">
        <v>0.89973541084243769</v>
      </c>
      <c r="I78">
        <v>3.1428571428571428</v>
      </c>
      <c r="J78">
        <v>0.89973541084243769</v>
      </c>
      <c r="K78" s="91">
        <f t="shared" si="1"/>
        <v>0.28627944890441198</v>
      </c>
    </row>
    <row r="79" spans="1:11" x14ac:dyDescent="0.25">
      <c r="B79" t="s">
        <v>1040</v>
      </c>
      <c r="C79" t="s">
        <v>1036</v>
      </c>
      <c r="D79">
        <v>15</v>
      </c>
      <c r="E79">
        <v>1.9866666666666668</v>
      </c>
      <c r="F79">
        <v>1.5388666666666666</v>
      </c>
      <c r="G79">
        <v>-0.44779999999999998</v>
      </c>
      <c r="H79">
        <v>0.62594099067685638</v>
      </c>
      <c r="I79">
        <v>1.5388666666666666</v>
      </c>
      <c r="J79">
        <v>0.62594099067685638</v>
      </c>
      <c r="K79" s="91">
        <f t="shared" si="1"/>
        <v>0.40675453191321953</v>
      </c>
    </row>
    <row r="80" spans="1:11" x14ac:dyDescent="0.25">
      <c r="B80" t="s">
        <v>1051</v>
      </c>
      <c r="C80" t="s">
        <v>1055</v>
      </c>
      <c r="D80">
        <v>4</v>
      </c>
      <c r="E80">
        <v>2</v>
      </c>
      <c r="F80">
        <v>1.375</v>
      </c>
      <c r="G80">
        <v>-0.625</v>
      </c>
      <c r="H80">
        <v>0.47871355387816905</v>
      </c>
      <c r="I80">
        <v>1.375</v>
      </c>
      <c r="J80">
        <v>0.47871355387816905</v>
      </c>
      <c r="K80" s="91">
        <f t="shared" si="1"/>
        <v>0.34815531191139565</v>
      </c>
    </row>
    <row r="81" spans="1:11" x14ac:dyDescent="0.25">
      <c r="B81" t="s">
        <v>1053</v>
      </c>
      <c r="C81" t="s">
        <v>1056</v>
      </c>
      <c r="D81">
        <v>2</v>
      </c>
      <c r="E81">
        <v>2.5</v>
      </c>
      <c r="F81">
        <v>1.5</v>
      </c>
      <c r="G81">
        <v>-1</v>
      </c>
      <c r="H81">
        <v>0.70710678118654757</v>
      </c>
      <c r="I81">
        <v>1.5</v>
      </c>
      <c r="J81">
        <v>0.70710678118654757</v>
      </c>
      <c r="K81" s="91">
        <f t="shared" si="1"/>
        <v>0.47140452079103173</v>
      </c>
    </row>
    <row r="82" spans="1:11" hidden="1" x14ac:dyDescent="0.25">
      <c r="B82" t="s">
        <v>1034</v>
      </c>
      <c r="C82" t="s">
        <v>1135</v>
      </c>
      <c r="D82">
        <v>1</v>
      </c>
      <c r="E82">
        <v>2</v>
      </c>
      <c r="F82">
        <v>1.5</v>
      </c>
      <c r="G82">
        <v>-0.5</v>
      </c>
      <c r="H82" t="e">
        <v>#DIV/0!</v>
      </c>
      <c r="I82">
        <v>1.5</v>
      </c>
      <c r="J82" t="e">
        <v>#DIV/0!</v>
      </c>
      <c r="K82" t="e">
        <f t="shared" si="1"/>
        <v>#DIV/0!</v>
      </c>
    </row>
    <row r="83" spans="1:11" x14ac:dyDescent="0.25">
      <c r="B83" t="s">
        <v>1022</v>
      </c>
      <c r="C83" t="s">
        <v>1055</v>
      </c>
      <c r="D83">
        <v>6</v>
      </c>
      <c r="E83">
        <v>3</v>
      </c>
      <c r="F83">
        <v>3</v>
      </c>
      <c r="G83">
        <v>0</v>
      </c>
      <c r="H83">
        <v>1.6733200530681511</v>
      </c>
      <c r="I83">
        <v>3</v>
      </c>
      <c r="J83">
        <v>1.6733200530681511</v>
      </c>
      <c r="K83" s="91">
        <f t="shared" si="1"/>
        <v>0.55777335102271708</v>
      </c>
    </row>
    <row r="84" spans="1:11" x14ac:dyDescent="0.25">
      <c r="B84" t="s">
        <v>1038</v>
      </c>
      <c r="C84" t="s">
        <v>1056</v>
      </c>
      <c r="D84">
        <v>3</v>
      </c>
      <c r="E84">
        <v>4</v>
      </c>
      <c r="F84">
        <v>3.3333333333333335</v>
      </c>
      <c r="G84">
        <v>-0.66666666666666663</v>
      </c>
      <c r="H84">
        <v>0.57735026918962473</v>
      </c>
      <c r="I84">
        <v>3.3333333333333335</v>
      </c>
      <c r="J84">
        <v>0.57735026918962473</v>
      </c>
      <c r="K84" s="91">
        <f t="shared" si="1"/>
        <v>0.17320508075688743</v>
      </c>
    </row>
    <row r="85" spans="1:11" x14ac:dyDescent="0.25">
      <c r="A85" t="s">
        <v>171</v>
      </c>
      <c r="B85" t="s">
        <v>1035</v>
      </c>
      <c r="C85" t="s">
        <v>1061</v>
      </c>
      <c r="D85">
        <v>7</v>
      </c>
      <c r="E85">
        <v>1</v>
      </c>
      <c r="F85">
        <v>1.2285714285714284</v>
      </c>
      <c r="G85">
        <v>0.22857142857142859</v>
      </c>
      <c r="H85">
        <v>0.78679579246944342</v>
      </c>
      <c r="I85">
        <v>1.2285714285714284</v>
      </c>
      <c r="J85">
        <v>0.78679579246944342</v>
      </c>
      <c r="K85" s="91">
        <f t="shared" si="1"/>
        <v>0.64041517991698893</v>
      </c>
    </row>
    <row r="86" spans="1:11" x14ac:dyDescent="0.25">
      <c r="B86" t="s">
        <v>1033</v>
      </c>
      <c r="C86" t="s">
        <v>1036</v>
      </c>
      <c r="D86">
        <v>10</v>
      </c>
      <c r="E86">
        <v>3.5</v>
      </c>
      <c r="F86">
        <v>2.95</v>
      </c>
      <c r="G86">
        <v>-0.55000000000000004</v>
      </c>
      <c r="H86">
        <v>0.89597867038104051</v>
      </c>
      <c r="I86">
        <v>2.95</v>
      </c>
      <c r="J86">
        <v>0.89597867038104051</v>
      </c>
      <c r="K86" s="91">
        <f t="shared" si="1"/>
        <v>0.30372158318001369</v>
      </c>
    </row>
    <row r="87" spans="1:11" x14ac:dyDescent="0.25">
      <c r="B87" t="s">
        <v>1027</v>
      </c>
      <c r="C87" t="s">
        <v>1055</v>
      </c>
      <c r="D87">
        <v>3</v>
      </c>
      <c r="E87">
        <v>3</v>
      </c>
      <c r="F87">
        <v>4</v>
      </c>
      <c r="G87">
        <v>1</v>
      </c>
      <c r="H87">
        <v>2</v>
      </c>
      <c r="I87">
        <v>4</v>
      </c>
      <c r="J87">
        <v>2</v>
      </c>
      <c r="K87" s="91">
        <f t="shared" si="1"/>
        <v>0.5</v>
      </c>
    </row>
    <row r="88" spans="1:11" x14ac:dyDescent="0.25">
      <c r="B88" t="s">
        <v>1040</v>
      </c>
      <c r="C88" t="s">
        <v>1036</v>
      </c>
      <c r="D88">
        <v>8</v>
      </c>
      <c r="E88">
        <v>2.4375</v>
      </c>
      <c r="F88">
        <v>1.510375</v>
      </c>
      <c r="G88">
        <v>-0.92712499999999998</v>
      </c>
      <c r="H88">
        <v>0.77983770060552637</v>
      </c>
      <c r="I88">
        <v>1.510375</v>
      </c>
      <c r="J88">
        <v>0.77983770060552637</v>
      </c>
      <c r="K88" s="91">
        <f t="shared" si="1"/>
        <v>0.5163205830376737</v>
      </c>
    </row>
    <row r="89" spans="1:11" x14ac:dyDescent="0.25">
      <c r="B89" t="s">
        <v>1051</v>
      </c>
      <c r="C89" t="s">
        <v>1055</v>
      </c>
      <c r="D89">
        <v>3</v>
      </c>
      <c r="E89">
        <v>2.3333333333333335</v>
      </c>
      <c r="F89">
        <v>1</v>
      </c>
      <c r="G89">
        <v>-1.3333333333333333</v>
      </c>
      <c r="H89">
        <v>0</v>
      </c>
      <c r="I89">
        <v>1</v>
      </c>
      <c r="J89">
        <v>0</v>
      </c>
      <c r="K89" s="91">
        <f t="shared" si="1"/>
        <v>0</v>
      </c>
    </row>
    <row r="90" spans="1:11" x14ac:dyDescent="0.25">
      <c r="B90" t="s">
        <v>1053</v>
      </c>
      <c r="C90" t="s">
        <v>1056</v>
      </c>
      <c r="D90">
        <v>2</v>
      </c>
      <c r="E90">
        <v>3</v>
      </c>
      <c r="F90">
        <v>1.5</v>
      </c>
      <c r="G90">
        <v>-1.5</v>
      </c>
      <c r="H90">
        <v>0.70710678118654757</v>
      </c>
      <c r="I90">
        <v>1.5</v>
      </c>
      <c r="J90">
        <v>0.70710678118654757</v>
      </c>
      <c r="K90" s="91">
        <f t="shared" si="1"/>
        <v>0.47140452079103173</v>
      </c>
    </row>
    <row r="91" spans="1:11" hidden="1" x14ac:dyDescent="0.25">
      <c r="B91" t="s">
        <v>1034</v>
      </c>
      <c r="C91" t="s">
        <v>1135</v>
      </c>
      <c r="D91">
        <v>1</v>
      </c>
      <c r="E91">
        <v>3</v>
      </c>
      <c r="F91">
        <v>2</v>
      </c>
      <c r="G91">
        <v>-1</v>
      </c>
      <c r="H91" t="e">
        <v>#DIV/0!</v>
      </c>
      <c r="I91">
        <v>2</v>
      </c>
      <c r="J91" t="e">
        <v>#DIV/0!</v>
      </c>
      <c r="K91" t="e">
        <f t="shared" si="1"/>
        <v>#DIV/0!</v>
      </c>
    </row>
    <row r="92" spans="1:11" x14ac:dyDescent="0.25">
      <c r="B92" t="s">
        <v>1022</v>
      </c>
      <c r="C92" t="s">
        <v>1055</v>
      </c>
      <c r="D92">
        <v>3</v>
      </c>
      <c r="E92">
        <v>3</v>
      </c>
      <c r="F92">
        <v>2.1666666666666665</v>
      </c>
      <c r="G92">
        <v>-0.83333333333333337</v>
      </c>
      <c r="H92">
        <v>1.0408329997330663</v>
      </c>
      <c r="I92">
        <v>2.1666666666666665</v>
      </c>
      <c r="J92">
        <v>1.0408329997330663</v>
      </c>
      <c r="K92" s="91">
        <f t="shared" si="1"/>
        <v>0.48038446141526142</v>
      </c>
    </row>
    <row r="93" spans="1:11" hidden="1" x14ac:dyDescent="0.25">
      <c r="B93" t="s">
        <v>1038</v>
      </c>
      <c r="C93" t="s">
        <v>1169</v>
      </c>
      <c r="D93">
        <v>1</v>
      </c>
      <c r="E93">
        <v>0</v>
      </c>
      <c r="F93">
        <v>3</v>
      </c>
      <c r="G93">
        <v>3</v>
      </c>
      <c r="H93" t="e">
        <v>#DIV/0!</v>
      </c>
      <c r="I93">
        <v>3</v>
      </c>
      <c r="J93" t="e">
        <v>#DIV/0!</v>
      </c>
      <c r="K93" t="e">
        <f t="shared" si="1"/>
        <v>#DIV/0!</v>
      </c>
    </row>
    <row r="94" spans="1:11" x14ac:dyDescent="0.25">
      <c r="C94" t="s">
        <v>1056</v>
      </c>
      <c r="D94">
        <v>2</v>
      </c>
      <c r="E94">
        <v>4</v>
      </c>
      <c r="F94">
        <v>3.5</v>
      </c>
      <c r="G94">
        <v>-0.5</v>
      </c>
      <c r="H94">
        <v>0.70710678118654757</v>
      </c>
      <c r="I94">
        <v>3.5</v>
      </c>
      <c r="J94">
        <v>0.70710678118654757</v>
      </c>
      <c r="K94" s="91">
        <f t="shared" si="1"/>
        <v>0.20203050891044216</v>
      </c>
    </row>
    <row r="95" spans="1:11" hidden="1" x14ac:dyDescent="0.25">
      <c r="B95" t="s">
        <v>1029</v>
      </c>
      <c r="C95" t="s">
        <v>1169</v>
      </c>
      <c r="D95">
        <v>1</v>
      </c>
      <c r="E95">
        <v>0</v>
      </c>
      <c r="F95">
        <v>3</v>
      </c>
      <c r="G95">
        <v>3</v>
      </c>
      <c r="H95" t="e">
        <v>#DIV/0!</v>
      </c>
      <c r="I95">
        <v>3</v>
      </c>
      <c r="J95" t="e">
        <v>#DIV/0!</v>
      </c>
      <c r="K95" t="e">
        <f t="shared" si="1"/>
        <v>#DIV/0!</v>
      </c>
    </row>
    <row r="96" spans="1:11" x14ac:dyDescent="0.25">
      <c r="A96" t="s">
        <v>6</v>
      </c>
      <c r="B96" t="s">
        <v>1035</v>
      </c>
      <c r="C96" t="s">
        <v>1153</v>
      </c>
      <c r="D96">
        <v>18</v>
      </c>
      <c r="E96">
        <v>1</v>
      </c>
      <c r="F96">
        <v>0.97222222222222221</v>
      </c>
      <c r="G96">
        <v>-2.7777777777777776E-2</v>
      </c>
      <c r="H96">
        <v>0.11785113019775782</v>
      </c>
      <c r="I96">
        <v>0.97222222222222221</v>
      </c>
      <c r="J96">
        <v>0.11785113019775782</v>
      </c>
      <c r="K96" s="91">
        <f t="shared" si="1"/>
        <v>0.1212183053462652</v>
      </c>
    </row>
    <row r="97" spans="1:11" x14ac:dyDescent="0.25">
      <c r="C97" t="s">
        <v>1036</v>
      </c>
      <c r="D97">
        <v>23</v>
      </c>
      <c r="E97">
        <v>8</v>
      </c>
      <c r="F97">
        <v>5.3330434782608691</v>
      </c>
      <c r="G97">
        <v>-2.6669565217391304</v>
      </c>
      <c r="H97">
        <v>2.360898201152589</v>
      </c>
      <c r="I97">
        <v>5.3330434782608691</v>
      </c>
      <c r="J97">
        <v>2.360898201152589</v>
      </c>
      <c r="K97" s="91">
        <f t="shared" si="1"/>
        <v>0.44269247208959361</v>
      </c>
    </row>
    <row r="98" spans="1:11" x14ac:dyDescent="0.25">
      <c r="B98" t="s">
        <v>1033</v>
      </c>
      <c r="C98" t="s">
        <v>1036</v>
      </c>
      <c r="D98">
        <v>17</v>
      </c>
      <c r="E98">
        <v>2.1176470588235294</v>
      </c>
      <c r="F98">
        <v>1.7058823529411764</v>
      </c>
      <c r="G98">
        <v>-0.41176470588235292</v>
      </c>
      <c r="H98">
        <v>1.2381794035171632</v>
      </c>
      <c r="I98">
        <v>1.7058823529411764</v>
      </c>
      <c r="J98">
        <v>1.2381794035171632</v>
      </c>
      <c r="K98" s="91">
        <f t="shared" si="1"/>
        <v>0.7258293055100612</v>
      </c>
    </row>
    <row r="99" spans="1:11" hidden="1" x14ac:dyDescent="0.25">
      <c r="C99" t="s">
        <v>1031</v>
      </c>
      <c r="D99">
        <v>1</v>
      </c>
      <c r="E99">
        <v>2</v>
      </c>
      <c r="F99">
        <v>2</v>
      </c>
      <c r="G99">
        <v>0</v>
      </c>
      <c r="H99" t="e">
        <v>#DIV/0!</v>
      </c>
      <c r="I99">
        <v>2</v>
      </c>
      <c r="J99" t="e">
        <v>#DIV/0!</v>
      </c>
      <c r="K99" t="e">
        <f t="shared" si="1"/>
        <v>#DIV/0!</v>
      </c>
    </row>
    <row r="100" spans="1:11" x14ac:dyDescent="0.25">
      <c r="B100" t="s">
        <v>1027</v>
      </c>
      <c r="C100" t="s">
        <v>1101</v>
      </c>
      <c r="D100">
        <v>2</v>
      </c>
      <c r="E100">
        <v>0.5</v>
      </c>
      <c r="F100">
        <v>1.58</v>
      </c>
      <c r="G100">
        <v>1.08</v>
      </c>
      <c r="H100">
        <v>2.0081832585697947</v>
      </c>
      <c r="I100">
        <v>1.58</v>
      </c>
      <c r="J100">
        <v>2.0081832585697947</v>
      </c>
      <c r="K100" s="91">
        <f t="shared" si="1"/>
        <v>1.2710020623859459</v>
      </c>
    </row>
    <row r="101" spans="1:11" hidden="1" x14ac:dyDescent="0.25">
      <c r="C101" t="s">
        <v>1031</v>
      </c>
      <c r="D101">
        <v>1</v>
      </c>
      <c r="E101">
        <v>4</v>
      </c>
      <c r="F101">
        <v>4</v>
      </c>
      <c r="G101">
        <v>0</v>
      </c>
      <c r="H101" t="e">
        <v>#DIV/0!</v>
      </c>
      <c r="I101">
        <v>4</v>
      </c>
      <c r="J101" t="e">
        <v>#DIV/0!</v>
      </c>
      <c r="K101" t="e">
        <f t="shared" si="1"/>
        <v>#DIV/0!</v>
      </c>
    </row>
    <row r="102" spans="1:11" hidden="1" x14ac:dyDescent="0.25">
      <c r="C102" t="s">
        <v>1028</v>
      </c>
      <c r="D102">
        <v>1</v>
      </c>
      <c r="E102">
        <v>2</v>
      </c>
      <c r="F102">
        <v>1</v>
      </c>
      <c r="G102">
        <v>-1</v>
      </c>
      <c r="H102" t="e">
        <v>#DIV/0!</v>
      </c>
      <c r="I102">
        <v>1</v>
      </c>
      <c r="J102" t="e">
        <v>#DIV/0!</v>
      </c>
      <c r="K102" t="e">
        <f t="shared" si="1"/>
        <v>#DIV/0!</v>
      </c>
    </row>
    <row r="103" spans="1:11" x14ac:dyDescent="0.25">
      <c r="C103" t="s">
        <v>1055</v>
      </c>
      <c r="D103">
        <v>6</v>
      </c>
      <c r="E103">
        <v>0.5</v>
      </c>
      <c r="F103">
        <v>1</v>
      </c>
      <c r="G103">
        <v>0.5</v>
      </c>
      <c r="H103">
        <v>0.63245553203367588</v>
      </c>
      <c r="I103">
        <v>1</v>
      </c>
      <c r="J103">
        <v>0.63245553203367588</v>
      </c>
      <c r="K103" s="91">
        <f t="shared" si="1"/>
        <v>0.63245553203367588</v>
      </c>
    </row>
    <row r="104" spans="1:11" x14ac:dyDescent="0.25">
      <c r="B104" t="s">
        <v>1040</v>
      </c>
      <c r="C104" t="s">
        <v>1101</v>
      </c>
      <c r="D104">
        <v>7</v>
      </c>
      <c r="E104">
        <v>3.7142857142857144</v>
      </c>
      <c r="F104">
        <v>2.2857142857142856</v>
      </c>
      <c r="G104">
        <v>-1.4285714285714286</v>
      </c>
      <c r="H104">
        <v>0.95118973121134198</v>
      </c>
      <c r="I104">
        <v>2.2857142857142856</v>
      </c>
      <c r="J104">
        <v>0.95118973121134198</v>
      </c>
      <c r="K104" s="91">
        <f t="shared" si="1"/>
        <v>0.41614550740496214</v>
      </c>
    </row>
    <row r="105" spans="1:11" x14ac:dyDescent="0.25">
      <c r="B105" t="s">
        <v>1051</v>
      </c>
      <c r="C105" t="s">
        <v>1101</v>
      </c>
      <c r="D105">
        <v>6</v>
      </c>
      <c r="E105">
        <v>4</v>
      </c>
      <c r="F105">
        <v>2.5833333333333335</v>
      </c>
      <c r="G105">
        <v>-1.4166666666666667</v>
      </c>
      <c r="H105">
        <v>1.2416387021459452</v>
      </c>
      <c r="I105">
        <v>2.5833333333333335</v>
      </c>
      <c r="J105">
        <v>1.2416387021459452</v>
      </c>
      <c r="K105" s="91">
        <f t="shared" si="1"/>
        <v>0.48063433631455937</v>
      </c>
    </row>
    <row r="106" spans="1:11" x14ac:dyDescent="0.25">
      <c r="B106" t="s">
        <v>1053</v>
      </c>
      <c r="C106" t="s">
        <v>1056</v>
      </c>
      <c r="D106">
        <v>4</v>
      </c>
      <c r="E106">
        <v>3.5</v>
      </c>
      <c r="F106">
        <v>2.25</v>
      </c>
      <c r="G106">
        <v>-1.25</v>
      </c>
      <c r="H106">
        <v>1.2583057392117916</v>
      </c>
      <c r="I106">
        <v>2.25</v>
      </c>
      <c r="J106">
        <v>1.2583057392117916</v>
      </c>
      <c r="K106" s="91">
        <f t="shared" si="1"/>
        <v>0.55924699520524068</v>
      </c>
    </row>
    <row r="107" spans="1:11" x14ac:dyDescent="0.25">
      <c r="B107" t="s">
        <v>1034</v>
      </c>
      <c r="C107" t="s">
        <v>1135</v>
      </c>
      <c r="D107">
        <v>3</v>
      </c>
      <c r="E107">
        <v>4.666666666666667</v>
      </c>
      <c r="F107">
        <v>3.6666666666666665</v>
      </c>
      <c r="G107">
        <v>-1</v>
      </c>
      <c r="H107">
        <v>2.0816659994661326</v>
      </c>
      <c r="I107">
        <v>3.6666666666666665</v>
      </c>
      <c r="J107">
        <v>2.0816659994661326</v>
      </c>
      <c r="K107" s="91">
        <f t="shared" si="1"/>
        <v>0.5677270907634907</v>
      </c>
    </row>
    <row r="108" spans="1:11" x14ac:dyDescent="0.25">
      <c r="B108" t="s">
        <v>1022</v>
      </c>
      <c r="C108" t="s">
        <v>1055</v>
      </c>
      <c r="D108">
        <v>7</v>
      </c>
      <c r="E108">
        <v>3.3999999999999995</v>
      </c>
      <c r="F108">
        <v>2.6428571428571428</v>
      </c>
      <c r="G108">
        <v>-0.75714285714285723</v>
      </c>
      <c r="H108">
        <v>0.8521681032463464</v>
      </c>
      <c r="I108">
        <v>2.6428571428571428</v>
      </c>
      <c r="J108">
        <v>0.8521681032463464</v>
      </c>
      <c r="K108" s="91">
        <f t="shared" si="1"/>
        <v>0.32244198501213106</v>
      </c>
    </row>
    <row r="109" spans="1:11" hidden="1" x14ac:dyDescent="0.25">
      <c r="C109" t="s">
        <v>1030</v>
      </c>
      <c r="D109">
        <v>1</v>
      </c>
      <c r="E109">
        <v>3.4</v>
      </c>
      <c r="F109">
        <v>2</v>
      </c>
      <c r="G109">
        <v>-1.4</v>
      </c>
      <c r="H109" t="e">
        <v>#DIV/0!</v>
      </c>
      <c r="I109">
        <v>2</v>
      </c>
      <c r="J109" t="e">
        <v>#DIV/0!</v>
      </c>
      <c r="K109" t="e">
        <f t="shared" si="1"/>
        <v>#DIV/0!</v>
      </c>
    </row>
    <row r="110" spans="1:11" x14ac:dyDescent="0.25">
      <c r="B110" t="s">
        <v>1038</v>
      </c>
      <c r="C110" t="s">
        <v>1056</v>
      </c>
      <c r="D110">
        <v>5</v>
      </c>
      <c r="E110">
        <v>4</v>
      </c>
      <c r="F110">
        <v>2.6320000000000001</v>
      </c>
      <c r="G110">
        <v>-1.3679999999999999</v>
      </c>
      <c r="H110">
        <v>2.2576802253640795</v>
      </c>
      <c r="I110">
        <v>2.6320000000000001</v>
      </c>
      <c r="J110">
        <v>2.2576802253640795</v>
      </c>
      <c r="K110" s="91">
        <f t="shared" si="1"/>
        <v>0.85778124063984784</v>
      </c>
    </row>
    <row r="111" spans="1:11" hidden="1" x14ac:dyDescent="0.25">
      <c r="B111" t="s">
        <v>1029</v>
      </c>
      <c r="C111" t="s">
        <v>1030</v>
      </c>
      <c r="D111">
        <v>1</v>
      </c>
      <c r="E111">
        <v>2</v>
      </c>
      <c r="F111">
        <v>2</v>
      </c>
      <c r="G111">
        <v>0</v>
      </c>
      <c r="H111" t="e">
        <v>#DIV/0!</v>
      </c>
      <c r="I111">
        <v>2</v>
      </c>
      <c r="J111" t="e">
        <v>#DIV/0!</v>
      </c>
      <c r="K111" t="e">
        <f t="shared" si="1"/>
        <v>#DIV/0!</v>
      </c>
    </row>
    <row r="112" spans="1:11" x14ac:dyDescent="0.25">
      <c r="A112" t="s">
        <v>326</v>
      </c>
      <c r="B112" t="s">
        <v>1035</v>
      </c>
      <c r="C112" t="s">
        <v>1153</v>
      </c>
      <c r="D112">
        <v>13</v>
      </c>
      <c r="E112">
        <v>1</v>
      </c>
      <c r="F112">
        <v>0.85253846153846158</v>
      </c>
      <c r="G112">
        <v>-0.14746153846153848</v>
      </c>
      <c r="H112">
        <v>0.2969575209196918</v>
      </c>
      <c r="I112">
        <v>0.85253846153846158</v>
      </c>
      <c r="J112">
        <v>0.2969575209196918</v>
      </c>
      <c r="K112" s="91">
        <f t="shared" si="1"/>
        <v>0.34832155300514239</v>
      </c>
    </row>
    <row r="113" spans="2:11" x14ac:dyDescent="0.25">
      <c r="C113" t="s">
        <v>1036</v>
      </c>
      <c r="D113">
        <v>21</v>
      </c>
      <c r="E113">
        <v>8</v>
      </c>
      <c r="F113">
        <v>4.8809523809523814</v>
      </c>
      <c r="G113">
        <v>-3.1190476190476191</v>
      </c>
      <c r="H113">
        <v>2.3016557187422815</v>
      </c>
      <c r="I113">
        <v>4.8809523809523814</v>
      </c>
      <c r="J113">
        <v>2.3016557187422815</v>
      </c>
      <c r="K113" s="91">
        <f t="shared" si="1"/>
        <v>0.47155873262036985</v>
      </c>
    </row>
    <row r="114" spans="2:11" hidden="1" x14ac:dyDescent="0.25">
      <c r="C114" t="s">
        <v>1057</v>
      </c>
      <c r="D114">
        <v>1</v>
      </c>
      <c r="E114">
        <v>8</v>
      </c>
      <c r="F114">
        <v>7</v>
      </c>
      <c r="G114">
        <v>-1</v>
      </c>
      <c r="H114" t="e">
        <v>#DIV/0!</v>
      </c>
      <c r="I114">
        <v>7</v>
      </c>
      <c r="J114" t="e">
        <v>#DIV/0!</v>
      </c>
      <c r="K114" t="e">
        <f t="shared" si="1"/>
        <v>#DIV/0!</v>
      </c>
    </row>
    <row r="115" spans="2:11" x14ac:dyDescent="0.25">
      <c r="B115" t="s">
        <v>1033</v>
      </c>
      <c r="C115" t="s">
        <v>1036</v>
      </c>
      <c r="D115">
        <v>21</v>
      </c>
      <c r="E115">
        <v>2.0285714285714285</v>
      </c>
      <c r="F115">
        <v>1.5277619047619047</v>
      </c>
      <c r="G115">
        <v>-0.50080952380952382</v>
      </c>
      <c r="H115">
        <v>0.8657858802707461</v>
      </c>
      <c r="I115">
        <v>1.5277619047619047</v>
      </c>
      <c r="J115">
        <v>0.8657858802707461</v>
      </c>
      <c r="K115" s="91">
        <f t="shared" si="1"/>
        <v>0.56670210035488167</v>
      </c>
    </row>
    <row r="116" spans="2:11" hidden="1" x14ac:dyDescent="0.25">
      <c r="C116" t="s">
        <v>1031</v>
      </c>
      <c r="D116">
        <v>1</v>
      </c>
      <c r="E116">
        <v>2</v>
      </c>
      <c r="F116">
        <v>1.5</v>
      </c>
      <c r="G116">
        <v>-0.5</v>
      </c>
      <c r="H116" t="e">
        <v>#DIV/0!</v>
      </c>
      <c r="I116">
        <v>1.5</v>
      </c>
      <c r="J116" t="e">
        <v>#DIV/0!</v>
      </c>
      <c r="K116" t="e">
        <f t="shared" si="1"/>
        <v>#DIV/0!</v>
      </c>
    </row>
    <row r="117" spans="2:11" x14ac:dyDescent="0.25">
      <c r="B117" t="s">
        <v>1027</v>
      </c>
      <c r="C117" t="s">
        <v>1101</v>
      </c>
      <c r="D117">
        <v>3</v>
      </c>
      <c r="E117">
        <v>0.5</v>
      </c>
      <c r="F117">
        <v>0.55333333333333334</v>
      </c>
      <c r="G117">
        <v>5.3333333333333344E-2</v>
      </c>
      <c r="H117">
        <v>0.42253205006642203</v>
      </c>
      <c r="I117">
        <v>0.55333333333333334</v>
      </c>
      <c r="J117">
        <v>0.42253205006642203</v>
      </c>
      <c r="K117" s="91">
        <f t="shared" si="1"/>
        <v>0.7636121386742567</v>
      </c>
    </row>
    <row r="118" spans="2:11" hidden="1" x14ac:dyDescent="0.25">
      <c r="C118" t="s">
        <v>1057</v>
      </c>
      <c r="D118">
        <v>1</v>
      </c>
      <c r="E118">
        <v>14</v>
      </c>
      <c r="F118">
        <v>14</v>
      </c>
      <c r="G118">
        <v>0</v>
      </c>
      <c r="H118" t="e">
        <v>#DIV/0!</v>
      </c>
      <c r="I118">
        <v>14</v>
      </c>
      <c r="J118" t="e">
        <v>#DIV/0!</v>
      </c>
      <c r="K118" t="e">
        <f t="shared" si="1"/>
        <v>#DIV/0!</v>
      </c>
    </row>
    <row r="119" spans="2:11" x14ac:dyDescent="0.25">
      <c r="C119" t="s">
        <v>1055</v>
      </c>
      <c r="D119">
        <v>6</v>
      </c>
      <c r="E119">
        <v>0.5</v>
      </c>
      <c r="F119">
        <v>1</v>
      </c>
      <c r="G119">
        <v>0.5</v>
      </c>
      <c r="H119">
        <v>0.7745966692414834</v>
      </c>
      <c r="I119">
        <v>1</v>
      </c>
      <c r="J119">
        <v>0.7745966692414834</v>
      </c>
      <c r="K119" s="91">
        <f t="shared" si="1"/>
        <v>0.7745966692414834</v>
      </c>
    </row>
    <row r="120" spans="2:11" x14ac:dyDescent="0.25">
      <c r="B120" t="s">
        <v>1040</v>
      </c>
      <c r="C120" t="s">
        <v>1101</v>
      </c>
      <c r="D120">
        <v>6</v>
      </c>
      <c r="E120">
        <v>3.0500000000000003</v>
      </c>
      <c r="F120">
        <v>2.0833333333333335</v>
      </c>
      <c r="G120">
        <v>-0.96666666666666667</v>
      </c>
      <c r="H120">
        <v>1.2812754062521712</v>
      </c>
      <c r="I120">
        <v>2.0833333333333335</v>
      </c>
      <c r="J120">
        <v>1.2812754062521712</v>
      </c>
      <c r="K120" s="91">
        <f t="shared" si="1"/>
        <v>0.61501219500104209</v>
      </c>
    </row>
    <row r="121" spans="2:11" hidden="1" x14ac:dyDescent="0.25">
      <c r="C121" t="s">
        <v>1057</v>
      </c>
      <c r="D121">
        <v>1</v>
      </c>
      <c r="E121">
        <v>4</v>
      </c>
      <c r="F121">
        <v>4</v>
      </c>
      <c r="G121">
        <v>0</v>
      </c>
      <c r="H121" t="e">
        <v>#DIV/0!</v>
      </c>
      <c r="I121">
        <v>4</v>
      </c>
      <c r="J121" t="e">
        <v>#DIV/0!</v>
      </c>
      <c r="K121" t="e">
        <f t="shared" si="1"/>
        <v>#DIV/0!</v>
      </c>
    </row>
    <row r="122" spans="2:11" x14ac:dyDescent="0.25">
      <c r="B122" t="s">
        <v>1051</v>
      </c>
      <c r="C122" t="s">
        <v>1101</v>
      </c>
      <c r="D122">
        <v>6</v>
      </c>
      <c r="E122">
        <v>4</v>
      </c>
      <c r="F122">
        <v>2.5</v>
      </c>
      <c r="G122">
        <v>-1.5</v>
      </c>
      <c r="H122">
        <v>1.5491933384829668</v>
      </c>
      <c r="I122">
        <v>2.5</v>
      </c>
      <c r="J122">
        <v>1.5491933384829668</v>
      </c>
      <c r="K122" s="91">
        <f t="shared" si="1"/>
        <v>0.6196773353931867</v>
      </c>
    </row>
    <row r="123" spans="2:11" hidden="1" x14ac:dyDescent="0.25">
      <c r="C123" t="s">
        <v>1139</v>
      </c>
      <c r="D123">
        <v>1</v>
      </c>
      <c r="E123">
        <v>4</v>
      </c>
      <c r="F123">
        <v>4</v>
      </c>
      <c r="G123">
        <v>0</v>
      </c>
      <c r="H123" t="e">
        <v>#DIV/0!</v>
      </c>
      <c r="I123">
        <v>4</v>
      </c>
      <c r="J123" t="e">
        <v>#DIV/0!</v>
      </c>
      <c r="K123" t="e">
        <f t="shared" si="1"/>
        <v>#DIV/0!</v>
      </c>
    </row>
    <row r="124" spans="2:11" x14ac:dyDescent="0.25">
      <c r="B124" t="s">
        <v>1053</v>
      </c>
      <c r="C124" t="s">
        <v>1056</v>
      </c>
      <c r="D124">
        <v>3</v>
      </c>
      <c r="E124">
        <v>4</v>
      </c>
      <c r="F124">
        <v>3.6666666666666665</v>
      </c>
      <c r="G124">
        <v>-0.33333333333333331</v>
      </c>
      <c r="H124">
        <v>0.57735026918962473</v>
      </c>
      <c r="I124">
        <v>3.6666666666666665</v>
      </c>
      <c r="J124">
        <v>0.57735026918962473</v>
      </c>
      <c r="K124" s="91">
        <f t="shared" si="1"/>
        <v>0.15745916432444312</v>
      </c>
    </row>
    <row r="125" spans="2:11" hidden="1" x14ac:dyDescent="0.25">
      <c r="B125" t="s">
        <v>1034</v>
      </c>
      <c r="C125" t="s">
        <v>1135</v>
      </c>
      <c r="D125">
        <v>1</v>
      </c>
      <c r="E125">
        <v>6</v>
      </c>
      <c r="F125">
        <v>4</v>
      </c>
      <c r="G125">
        <v>-2</v>
      </c>
      <c r="H125" t="e">
        <v>#DIV/0!</v>
      </c>
      <c r="I125">
        <v>4</v>
      </c>
      <c r="J125" t="e">
        <v>#DIV/0!</v>
      </c>
      <c r="K125" t="e">
        <f t="shared" si="1"/>
        <v>#DIV/0!</v>
      </c>
    </row>
    <row r="126" spans="2:11" x14ac:dyDescent="0.25">
      <c r="B126" t="s">
        <v>1022</v>
      </c>
      <c r="C126" t="s">
        <v>1055</v>
      </c>
      <c r="D126">
        <v>6</v>
      </c>
      <c r="E126">
        <v>3.8000000000000003</v>
      </c>
      <c r="F126">
        <v>3.8333333333333335</v>
      </c>
      <c r="G126">
        <v>3.3333333333333513E-2</v>
      </c>
      <c r="H126">
        <v>2.6394443859772205</v>
      </c>
      <c r="I126">
        <v>3.8333333333333335</v>
      </c>
      <c r="J126">
        <v>2.6394443859772205</v>
      </c>
      <c r="K126" s="91">
        <f t="shared" si="1"/>
        <v>0.68855070938536189</v>
      </c>
    </row>
    <row r="127" spans="2:11" x14ac:dyDescent="0.25">
      <c r="B127" t="s">
        <v>1038</v>
      </c>
      <c r="C127" t="s">
        <v>1155</v>
      </c>
      <c r="D127">
        <v>2</v>
      </c>
      <c r="E127">
        <v>2</v>
      </c>
      <c r="F127">
        <v>1.58</v>
      </c>
      <c r="G127">
        <v>-0.42000000000000004</v>
      </c>
      <c r="H127">
        <v>2.0081832585697947</v>
      </c>
      <c r="I127">
        <v>1.58</v>
      </c>
      <c r="J127">
        <v>2.0081832585697947</v>
      </c>
      <c r="K127" s="91">
        <f t="shared" si="1"/>
        <v>1.2710020623859459</v>
      </c>
    </row>
    <row r="128" spans="2:11" x14ac:dyDescent="0.25">
      <c r="C128" t="s">
        <v>1056</v>
      </c>
      <c r="D128">
        <v>3</v>
      </c>
      <c r="E128">
        <v>2</v>
      </c>
      <c r="F128">
        <v>2.3333333333333335</v>
      </c>
      <c r="G128">
        <v>0.33333333333333331</v>
      </c>
      <c r="H128">
        <v>1.5275252316519468</v>
      </c>
      <c r="I128">
        <v>2.3333333333333335</v>
      </c>
      <c r="J128">
        <v>1.5275252316519468</v>
      </c>
      <c r="K128" s="91">
        <f t="shared" si="1"/>
        <v>0.65465367070797709</v>
      </c>
    </row>
    <row r="129" spans="1:11" hidden="1" x14ac:dyDescent="0.25">
      <c r="B129" t="s">
        <v>1029</v>
      </c>
      <c r="C129" t="s">
        <v>1031</v>
      </c>
      <c r="D129">
        <v>1</v>
      </c>
      <c r="E129">
        <v>1.5</v>
      </c>
      <c r="F129">
        <v>1.5</v>
      </c>
      <c r="G129">
        <v>0</v>
      </c>
      <c r="H129" t="e">
        <v>#DIV/0!</v>
      </c>
      <c r="I129">
        <v>1.5</v>
      </c>
      <c r="J129" t="e">
        <v>#DIV/0!</v>
      </c>
      <c r="K129" t="e">
        <f t="shared" si="1"/>
        <v>#DIV/0!</v>
      </c>
    </row>
    <row r="130" spans="1:11" hidden="1" x14ac:dyDescent="0.25">
      <c r="B130" t="s">
        <v>1092</v>
      </c>
      <c r="C130" t="s">
        <v>1147</v>
      </c>
      <c r="D130">
        <v>1</v>
      </c>
      <c r="E130">
        <v>3</v>
      </c>
      <c r="F130">
        <v>3</v>
      </c>
      <c r="G130">
        <v>0</v>
      </c>
      <c r="H130" t="e">
        <v>#DIV/0!</v>
      </c>
      <c r="I130">
        <v>3</v>
      </c>
      <c r="J130" t="e">
        <v>#DIV/0!</v>
      </c>
      <c r="K130" t="e">
        <f t="shared" si="1"/>
        <v>#DIV/0!</v>
      </c>
    </row>
    <row r="131" spans="1:11" hidden="1" x14ac:dyDescent="0.25">
      <c r="B131" t="s">
        <v>1075</v>
      </c>
      <c r="C131" t="s">
        <v>1137</v>
      </c>
      <c r="D131">
        <v>1</v>
      </c>
      <c r="E131">
        <v>3</v>
      </c>
      <c r="F131">
        <v>3</v>
      </c>
      <c r="G131">
        <v>0</v>
      </c>
      <c r="H131" t="e">
        <v>#DIV/0!</v>
      </c>
      <c r="I131">
        <v>3</v>
      </c>
      <c r="J131" t="e">
        <v>#DIV/0!</v>
      </c>
      <c r="K131" t="e">
        <f t="shared" si="1"/>
        <v>#DIV/0!</v>
      </c>
    </row>
    <row r="132" spans="1:11" hidden="1" x14ac:dyDescent="0.25">
      <c r="B132" t="s">
        <v>1102</v>
      </c>
      <c r="C132" t="s">
        <v>1131</v>
      </c>
      <c r="D132">
        <v>1</v>
      </c>
      <c r="E132">
        <v>4</v>
      </c>
      <c r="F132">
        <v>4</v>
      </c>
      <c r="G132">
        <v>0</v>
      </c>
      <c r="H132" t="e">
        <v>#DIV/0!</v>
      </c>
      <c r="I132">
        <v>4</v>
      </c>
      <c r="J132" t="e">
        <v>#DIV/0!</v>
      </c>
      <c r="K132" t="e">
        <f t="shared" si="1"/>
        <v>#DIV/0!</v>
      </c>
    </row>
    <row r="133" spans="1:11" x14ac:dyDescent="0.25">
      <c r="A133" t="s">
        <v>366</v>
      </c>
      <c r="B133" t="s">
        <v>1035</v>
      </c>
      <c r="C133" t="s">
        <v>1153</v>
      </c>
      <c r="D133">
        <v>12</v>
      </c>
      <c r="E133">
        <v>1</v>
      </c>
      <c r="F133">
        <v>0.95833333333333337</v>
      </c>
      <c r="G133">
        <v>-4.1666666666666664E-2</v>
      </c>
      <c r="H133">
        <v>0.39648073054937949</v>
      </c>
      <c r="I133">
        <v>0.95833333333333337</v>
      </c>
      <c r="J133">
        <v>0.39648073054937949</v>
      </c>
      <c r="K133" s="91">
        <f t="shared" si="1"/>
        <v>0.41371902318196119</v>
      </c>
    </row>
    <row r="134" spans="1:11" x14ac:dyDescent="0.25">
      <c r="C134" t="s">
        <v>1036</v>
      </c>
      <c r="D134">
        <v>24</v>
      </c>
      <c r="E134">
        <v>8</v>
      </c>
      <c r="F134">
        <v>5.625</v>
      </c>
      <c r="G134">
        <v>-2.375</v>
      </c>
      <c r="H134">
        <v>2.5675652483136289</v>
      </c>
      <c r="I134">
        <v>5.625</v>
      </c>
      <c r="J134">
        <v>2.5675652483136289</v>
      </c>
      <c r="K134" s="91">
        <f t="shared" ref="K134:K169" si="2">J134/I134</f>
        <v>0.45645604414464513</v>
      </c>
    </row>
    <row r="135" spans="1:11" x14ac:dyDescent="0.25">
      <c r="B135" t="s">
        <v>1033</v>
      </c>
      <c r="C135" t="s">
        <v>1036</v>
      </c>
      <c r="D135">
        <v>16</v>
      </c>
      <c r="E135">
        <v>2.2687499999999998</v>
      </c>
      <c r="F135">
        <v>1.4426874999999999</v>
      </c>
      <c r="G135">
        <v>-0.82606250000000003</v>
      </c>
      <c r="H135">
        <v>0.56007936565573802</v>
      </c>
      <c r="I135">
        <v>1.4426874999999999</v>
      </c>
      <c r="J135">
        <v>0.56007936565573802</v>
      </c>
      <c r="K135" s="91">
        <f t="shared" si="2"/>
        <v>0.38821946239621402</v>
      </c>
    </row>
    <row r="136" spans="1:11" hidden="1" x14ac:dyDescent="0.25">
      <c r="B136" t="s">
        <v>1027</v>
      </c>
      <c r="C136" t="s">
        <v>1041</v>
      </c>
      <c r="D136">
        <v>1</v>
      </c>
      <c r="E136">
        <v>0</v>
      </c>
      <c r="F136">
        <v>8</v>
      </c>
      <c r="G136">
        <v>8</v>
      </c>
      <c r="H136" t="e">
        <v>#DIV/0!</v>
      </c>
      <c r="I136">
        <v>8</v>
      </c>
      <c r="J136" t="e">
        <v>#DIV/0!</v>
      </c>
      <c r="K136" t="e">
        <f t="shared" si="2"/>
        <v>#DIV/0!</v>
      </c>
    </row>
    <row r="137" spans="1:11" x14ac:dyDescent="0.25">
      <c r="C137" t="s">
        <v>1101</v>
      </c>
      <c r="D137">
        <v>2</v>
      </c>
      <c r="E137">
        <v>0.5</v>
      </c>
      <c r="F137">
        <v>0.75</v>
      </c>
      <c r="G137">
        <v>0.25</v>
      </c>
      <c r="H137">
        <v>0.35355339059327379</v>
      </c>
      <c r="I137">
        <v>0.75</v>
      </c>
      <c r="J137">
        <v>0.35355339059327379</v>
      </c>
      <c r="K137" s="91">
        <f t="shared" si="2"/>
        <v>0.47140452079103173</v>
      </c>
    </row>
    <row r="138" spans="1:11" x14ac:dyDescent="0.25">
      <c r="C138" t="s">
        <v>1055</v>
      </c>
      <c r="D138">
        <v>6</v>
      </c>
      <c r="E138">
        <v>1.3333333333333333</v>
      </c>
      <c r="F138">
        <v>1.4166666666666667</v>
      </c>
      <c r="G138">
        <v>8.3333333333333329E-2</v>
      </c>
      <c r="H138">
        <v>0.49159604012508762</v>
      </c>
      <c r="I138">
        <v>1.4166666666666667</v>
      </c>
      <c r="J138">
        <v>0.49159604012508762</v>
      </c>
      <c r="K138" s="91">
        <f t="shared" si="2"/>
        <v>0.34700896950006183</v>
      </c>
    </row>
    <row r="139" spans="1:11" hidden="1" x14ac:dyDescent="0.25">
      <c r="B139" t="s">
        <v>1040</v>
      </c>
      <c r="C139" t="s">
        <v>1041</v>
      </c>
      <c r="D139">
        <v>1</v>
      </c>
      <c r="E139">
        <v>0</v>
      </c>
      <c r="F139">
        <v>8</v>
      </c>
      <c r="G139">
        <v>8</v>
      </c>
      <c r="H139" t="e">
        <v>#DIV/0!</v>
      </c>
      <c r="I139">
        <v>8</v>
      </c>
      <c r="J139" t="e">
        <v>#DIV/0!</v>
      </c>
      <c r="K139" t="e">
        <f t="shared" si="2"/>
        <v>#DIV/0!</v>
      </c>
    </row>
    <row r="140" spans="1:11" x14ac:dyDescent="0.25">
      <c r="C140" t="s">
        <v>1101</v>
      </c>
      <c r="D140">
        <v>7</v>
      </c>
      <c r="E140">
        <v>3.4285714285714284</v>
      </c>
      <c r="F140">
        <v>2.6428571428571428</v>
      </c>
      <c r="G140">
        <v>-0.7857142857142857</v>
      </c>
      <c r="H140">
        <v>0.80178372573727286</v>
      </c>
      <c r="I140">
        <v>2.6428571428571428</v>
      </c>
      <c r="J140">
        <v>0.80178372573727286</v>
      </c>
      <c r="K140" s="91">
        <f t="shared" si="2"/>
        <v>0.30337762595464379</v>
      </c>
    </row>
    <row r="141" spans="1:11" x14ac:dyDescent="0.25">
      <c r="B141" t="s">
        <v>1051</v>
      </c>
      <c r="C141" t="s">
        <v>1101</v>
      </c>
      <c r="D141">
        <v>7</v>
      </c>
      <c r="E141">
        <v>4</v>
      </c>
      <c r="F141">
        <v>2.7857142857142856</v>
      </c>
      <c r="G141">
        <v>-1.2142857142857142</v>
      </c>
      <c r="H141">
        <v>1.2198750911856666</v>
      </c>
      <c r="I141">
        <v>2.7857142857142856</v>
      </c>
      <c r="J141">
        <v>1.2198750911856666</v>
      </c>
      <c r="K141" s="91">
        <f t="shared" si="2"/>
        <v>0.43790387888716237</v>
      </c>
    </row>
    <row r="142" spans="1:11" x14ac:dyDescent="0.25">
      <c r="B142" t="s">
        <v>1053</v>
      </c>
      <c r="C142" t="s">
        <v>1056</v>
      </c>
      <c r="D142">
        <v>2</v>
      </c>
      <c r="E142">
        <v>4</v>
      </c>
      <c r="F142">
        <v>1.75</v>
      </c>
      <c r="G142">
        <v>-2.25</v>
      </c>
      <c r="H142">
        <v>0.35355339059327379</v>
      </c>
      <c r="I142">
        <v>1.75</v>
      </c>
      <c r="J142">
        <v>0.35355339059327379</v>
      </c>
      <c r="K142" s="91">
        <f t="shared" si="2"/>
        <v>0.20203050891044216</v>
      </c>
    </row>
    <row r="143" spans="1:11" hidden="1" x14ac:dyDescent="0.25">
      <c r="B143" t="s">
        <v>1034</v>
      </c>
      <c r="C143" t="s">
        <v>1135</v>
      </c>
      <c r="D143">
        <v>1</v>
      </c>
      <c r="E143">
        <v>2</v>
      </c>
      <c r="F143">
        <v>3</v>
      </c>
      <c r="G143">
        <v>1</v>
      </c>
      <c r="H143" t="e">
        <v>#DIV/0!</v>
      </c>
      <c r="I143">
        <v>3</v>
      </c>
      <c r="J143" t="e">
        <v>#DIV/0!</v>
      </c>
      <c r="K143" t="e">
        <f t="shared" si="2"/>
        <v>#DIV/0!</v>
      </c>
    </row>
    <row r="144" spans="1:11" x14ac:dyDescent="0.25">
      <c r="B144" t="s">
        <v>1022</v>
      </c>
      <c r="C144" t="s">
        <v>1055</v>
      </c>
      <c r="D144">
        <v>5</v>
      </c>
      <c r="E144">
        <v>2.8400000000000003</v>
      </c>
      <c r="F144">
        <v>2.7</v>
      </c>
      <c r="G144">
        <v>-0.14000000000000004</v>
      </c>
      <c r="H144">
        <v>3.03315017762062</v>
      </c>
      <c r="I144">
        <v>2.7</v>
      </c>
      <c r="J144">
        <v>3.03315017762062</v>
      </c>
      <c r="K144" s="91">
        <f t="shared" si="2"/>
        <v>1.1233889546743037</v>
      </c>
    </row>
    <row r="145" spans="1:11" hidden="1" x14ac:dyDescent="0.25">
      <c r="B145" t="s">
        <v>1038</v>
      </c>
      <c r="C145" t="s">
        <v>1039</v>
      </c>
      <c r="D145">
        <v>1</v>
      </c>
      <c r="E145">
        <v>0</v>
      </c>
      <c r="F145">
        <v>9</v>
      </c>
      <c r="G145">
        <v>9</v>
      </c>
      <c r="H145" t="e">
        <v>#DIV/0!</v>
      </c>
      <c r="I145">
        <v>9</v>
      </c>
      <c r="J145" t="e">
        <v>#DIV/0!</v>
      </c>
      <c r="K145" t="e">
        <f t="shared" si="2"/>
        <v>#DIV/0!</v>
      </c>
    </row>
    <row r="146" spans="1:11" x14ac:dyDescent="0.25">
      <c r="C146" t="s">
        <v>1056</v>
      </c>
      <c r="D146">
        <v>4</v>
      </c>
      <c r="E146">
        <v>2.375</v>
      </c>
      <c r="F146">
        <v>2.5</v>
      </c>
      <c r="G146">
        <v>0.125</v>
      </c>
      <c r="H146">
        <v>1.2909944487358056</v>
      </c>
      <c r="I146">
        <v>2.5</v>
      </c>
      <c r="J146">
        <v>1.2909944487358056</v>
      </c>
      <c r="K146" s="91">
        <f t="shared" si="2"/>
        <v>0.5163977794943222</v>
      </c>
    </row>
    <row r="147" spans="1:11" x14ac:dyDescent="0.25">
      <c r="A147" t="s">
        <v>153</v>
      </c>
      <c r="B147" t="s">
        <v>1035</v>
      </c>
      <c r="C147" t="s">
        <v>1072</v>
      </c>
      <c r="D147">
        <v>2</v>
      </c>
      <c r="E147">
        <v>4.3499999999999996</v>
      </c>
      <c r="F147">
        <v>2.5</v>
      </c>
      <c r="G147">
        <v>-1.85</v>
      </c>
      <c r="H147">
        <v>2.1213203435596424</v>
      </c>
      <c r="I147">
        <v>2.5</v>
      </c>
      <c r="J147">
        <v>2.1213203435596424</v>
      </c>
      <c r="K147" s="91">
        <f t="shared" si="2"/>
        <v>0.84852813742385691</v>
      </c>
    </row>
    <row r="148" spans="1:11" x14ac:dyDescent="0.25">
      <c r="C148" t="s">
        <v>1043</v>
      </c>
      <c r="D148">
        <v>5</v>
      </c>
      <c r="E148">
        <v>1</v>
      </c>
      <c r="F148">
        <v>1</v>
      </c>
      <c r="G148">
        <v>0</v>
      </c>
      <c r="H148">
        <v>0</v>
      </c>
      <c r="I148">
        <v>1</v>
      </c>
      <c r="J148">
        <v>0</v>
      </c>
      <c r="K148" s="91">
        <f t="shared" si="2"/>
        <v>0</v>
      </c>
    </row>
    <row r="149" spans="1:11" x14ac:dyDescent="0.25">
      <c r="B149" t="s">
        <v>1033</v>
      </c>
      <c r="C149" t="s">
        <v>1044</v>
      </c>
      <c r="D149">
        <v>7</v>
      </c>
      <c r="E149">
        <v>1</v>
      </c>
      <c r="F149">
        <v>1</v>
      </c>
      <c r="G149">
        <v>0</v>
      </c>
      <c r="H149">
        <v>0</v>
      </c>
      <c r="I149">
        <v>1</v>
      </c>
      <c r="J149">
        <v>0</v>
      </c>
      <c r="K149" s="91">
        <f t="shared" si="2"/>
        <v>0</v>
      </c>
    </row>
    <row r="150" spans="1:11" x14ac:dyDescent="0.25">
      <c r="B150" t="s">
        <v>1027</v>
      </c>
      <c r="C150" t="s">
        <v>1045</v>
      </c>
      <c r="D150">
        <v>6</v>
      </c>
      <c r="E150">
        <v>1</v>
      </c>
      <c r="F150">
        <v>1</v>
      </c>
      <c r="G150">
        <v>0</v>
      </c>
      <c r="H150">
        <v>0</v>
      </c>
      <c r="I150">
        <v>1</v>
      </c>
      <c r="J150">
        <v>0</v>
      </c>
      <c r="K150" s="91">
        <f t="shared" si="2"/>
        <v>0</v>
      </c>
    </row>
    <row r="151" spans="1:11" x14ac:dyDescent="0.25">
      <c r="B151" t="s">
        <v>1040</v>
      </c>
      <c r="C151" t="s">
        <v>1046</v>
      </c>
      <c r="D151">
        <v>6</v>
      </c>
      <c r="E151">
        <v>1</v>
      </c>
      <c r="F151">
        <v>0.91666666666666663</v>
      </c>
      <c r="G151">
        <v>-8.3333333333333329E-2</v>
      </c>
      <c r="H151">
        <v>0.20412414523193137</v>
      </c>
      <c r="I151">
        <v>0.91666666666666663</v>
      </c>
      <c r="J151">
        <v>0.20412414523193137</v>
      </c>
      <c r="K151" s="91">
        <f t="shared" si="2"/>
        <v>0.2226808857075615</v>
      </c>
    </row>
    <row r="152" spans="1:11" x14ac:dyDescent="0.25">
      <c r="B152" t="s">
        <v>1051</v>
      </c>
      <c r="C152" t="s">
        <v>1052</v>
      </c>
      <c r="D152">
        <v>2</v>
      </c>
      <c r="E152">
        <v>4</v>
      </c>
      <c r="F152">
        <v>3.5</v>
      </c>
      <c r="G152">
        <v>-0.5</v>
      </c>
      <c r="H152">
        <v>2.1213203435596424</v>
      </c>
      <c r="I152">
        <v>3.5</v>
      </c>
      <c r="J152">
        <v>2.1213203435596424</v>
      </c>
      <c r="K152" s="91">
        <f t="shared" si="2"/>
        <v>0.60609152673132638</v>
      </c>
    </row>
    <row r="153" spans="1:11" hidden="1" x14ac:dyDescent="0.25">
      <c r="B153" t="s">
        <v>1053</v>
      </c>
      <c r="C153" t="s">
        <v>1054</v>
      </c>
      <c r="D153">
        <v>1</v>
      </c>
      <c r="E153">
        <v>3</v>
      </c>
      <c r="F153">
        <v>1</v>
      </c>
      <c r="G153">
        <v>-2</v>
      </c>
      <c r="H153" t="e">
        <v>#DIV/0!</v>
      </c>
      <c r="I153">
        <v>1</v>
      </c>
      <c r="J153" t="e">
        <v>#DIV/0!</v>
      </c>
      <c r="K153" t="e">
        <f t="shared" si="2"/>
        <v>#DIV/0!</v>
      </c>
    </row>
    <row r="154" spans="1:11" hidden="1" x14ac:dyDescent="0.25">
      <c r="B154" t="s">
        <v>1034</v>
      </c>
      <c r="C154" t="s">
        <v>1071</v>
      </c>
      <c r="D154">
        <v>1</v>
      </c>
      <c r="E154">
        <v>12</v>
      </c>
      <c r="F154">
        <v>0.5</v>
      </c>
      <c r="G154">
        <v>-11.5</v>
      </c>
      <c r="H154" t="e">
        <v>#DIV/0!</v>
      </c>
      <c r="I154">
        <v>0.5</v>
      </c>
      <c r="J154" t="e">
        <v>#DIV/0!</v>
      </c>
      <c r="K154" t="e">
        <f t="shared" si="2"/>
        <v>#DIV/0!</v>
      </c>
    </row>
    <row r="155" spans="1:11" x14ac:dyDescent="0.25">
      <c r="C155" t="s">
        <v>1182</v>
      </c>
      <c r="D155">
        <v>6</v>
      </c>
      <c r="E155">
        <v>1</v>
      </c>
      <c r="F155">
        <v>1</v>
      </c>
      <c r="G155">
        <v>0</v>
      </c>
      <c r="H155">
        <v>0</v>
      </c>
      <c r="I155">
        <v>1</v>
      </c>
      <c r="J155">
        <v>0</v>
      </c>
      <c r="K155" s="91">
        <f t="shared" si="2"/>
        <v>0</v>
      </c>
    </row>
    <row r="156" spans="1:11" x14ac:dyDescent="0.25">
      <c r="B156" t="s">
        <v>1022</v>
      </c>
      <c r="C156" t="s">
        <v>1031</v>
      </c>
      <c r="D156">
        <v>6</v>
      </c>
      <c r="E156">
        <v>1.0999999999999999</v>
      </c>
      <c r="F156">
        <v>1.0833333333333333</v>
      </c>
      <c r="G156">
        <v>-1.666666666666668E-2</v>
      </c>
      <c r="H156">
        <v>0.20412414523193137</v>
      </c>
      <c r="I156">
        <v>1.0833333333333333</v>
      </c>
      <c r="J156">
        <v>0.20412414523193137</v>
      </c>
      <c r="K156" s="91">
        <f t="shared" si="2"/>
        <v>0.1884222879063982</v>
      </c>
    </row>
    <row r="157" spans="1:11" hidden="1" x14ac:dyDescent="0.25">
      <c r="B157" t="s">
        <v>1038</v>
      </c>
      <c r="C157" t="s">
        <v>1130</v>
      </c>
      <c r="D157">
        <v>1</v>
      </c>
      <c r="E157">
        <v>0.3</v>
      </c>
      <c r="F157">
        <v>2</v>
      </c>
      <c r="G157">
        <v>1.7</v>
      </c>
      <c r="H157" t="e">
        <v>#DIV/0!</v>
      </c>
      <c r="I157">
        <v>2</v>
      </c>
      <c r="J157" t="e">
        <v>#DIV/0!</v>
      </c>
      <c r="K157" t="e">
        <f t="shared" si="2"/>
        <v>#DIV/0!</v>
      </c>
    </row>
    <row r="158" spans="1:11" hidden="1" x14ac:dyDescent="0.25">
      <c r="B158" t="s">
        <v>1029</v>
      </c>
      <c r="C158" t="s">
        <v>1137</v>
      </c>
      <c r="D158">
        <v>1</v>
      </c>
      <c r="E158">
        <v>2</v>
      </c>
      <c r="F158">
        <v>2</v>
      </c>
      <c r="G158">
        <v>0</v>
      </c>
      <c r="H158" t="e">
        <v>#DIV/0!</v>
      </c>
      <c r="I158">
        <v>2</v>
      </c>
      <c r="J158" t="e">
        <v>#DIV/0!</v>
      </c>
      <c r="K158" t="e">
        <f t="shared" si="2"/>
        <v>#DIV/0!</v>
      </c>
    </row>
    <row r="159" spans="1:11" x14ac:dyDescent="0.25">
      <c r="A159" t="s">
        <v>406</v>
      </c>
      <c r="B159" t="s">
        <v>1035</v>
      </c>
      <c r="C159" t="s">
        <v>1050</v>
      </c>
      <c r="D159">
        <v>13</v>
      </c>
      <c r="E159">
        <v>2</v>
      </c>
      <c r="F159">
        <v>1.5507692307692307</v>
      </c>
      <c r="G159">
        <v>-0.44923076923076921</v>
      </c>
      <c r="H159">
        <v>0.85387803128297668</v>
      </c>
      <c r="I159">
        <v>1.5507692307692307</v>
      </c>
      <c r="J159">
        <v>0.85387803128297668</v>
      </c>
      <c r="K159" s="91">
        <f t="shared" si="2"/>
        <v>0.55061579398207827</v>
      </c>
    </row>
    <row r="160" spans="1:11" hidden="1" x14ac:dyDescent="0.25">
      <c r="C160" t="s">
        <v>1177</v>
      </c>
      <c r="D160">
        <v>1</v>
      </c>
      <c r="E160">
        <v>0.9</v>
      </c>
      <c r="F160">
        <v>0.5</v>
      </c>
      <c r="G160">
        <v>-0.4</v>
      </c>
      <c r="H160" t="e">
        <v>#DIV/0!</v>
      </c>
      <c r="I160">
        <v>0.5</v>
      </c>
      <c r="J160" t="e">
        <v>#DIV/0!</v>
      </c>
      <c r="K160" t="e">
        <f t="shared" si="2"/>
        <v>#DIV/0!</v>
      </c>
    </row>
    <row r="161" spans="2:11" x14ac:dyDescent="0.25">
      <c r="B161" t="s">
        <v>1033</v>
      </c>
      <c r="C161" t="s">
        <v>1032</v>
      </c>
      <c r="D161">
        <v>14</v>
      </c>
      <c r="E161">
        <v>2.1428571428571428</v>
      </c>
      <c r="F161">
        <v>2.2257142857142855</v>
      </c>
      <c r="G161">
        <v>8.2857142857142865E-2</v>
      </c>
      <c r="H161">
        <v>2.0316636392024008</v>
      </c>
      <c r="I161">
        <v>2.2257142857142855</v>
      </c>
      <c r="J161">
        <v>2.0316636392024008</v>
      </c>
      <c r="K161" s="91">
        <f t="shared" si="2"/>
        <v>0.91281421530274753</v>
      </c>
    </row>
    <row r="162" spans="2:11" hidden="1" x14ac:dyDescent="0.25">
      <c r="C162" t="s">
        <v>1117</v>
      </c>
      <c r="D162">
        <v>1</v>
      </c>
      <c r="E162">
        <v>2</v>
      </c>
      <c r="F162">
        <v>3</v>
      </c>
      <c r="G162">
        <v>1</v>
      </c>
      <c r="H162" t="e">
        <v>#DIV/0!</v>
      </c>
      <c r="I162">
        <v>3</v>
      </c>
      <c r="J162" t="e">
        <v>#DIV/0!</v>
      </c>
      <c r="K162" t="e">
        <f t="shared" si="2"/>
        <v>#DIV/0!</v>
      </c>
    </row>
    <row r="163" spans="2:11" x14ac:dyDescent="0.25">
      <c r="B163" t="s">
        <v>1027</v>
      </c>
      <c r="C163" t="s">
        <v>1049</v>
      </c>
      <c r="D163">
        <v>4</v>
      </c>
      <c r="E163">
        <v>72</v>
      </c>
      <c r="F163">
        <v>2.54</v>
      </c>
      <c r="G163">
        <v>-69.460000000000008</v>
      </c>
      <c r="H163">
        <v>3.750839905941068</v>
      </c>
      <c r="I163">
        <v>2.54</v>
      </c>
      <c r="J163">
        <v>3.750839905941068</v>
      </c>
      <c r="K163" s="91">
        <f t="shared" si="2"/>
        <v>1.4767086243862473</v>
      </c>
    </row>
    <row r="164" spans="2:11" x14ac:dyDescent="0.25">
      <c r="B164" t="s">
        <v>1040</v>
      </c>
      <c r="C164" t="s">
        <v>1119</v>
      </c>
      <c r="D164">
        <v>6</v>
      </c>
      <c r="E164">
        <v>48</v>
      </c>
      <c r="F164">
        <v>2.6933333333333334</v>
      </c>
      <c r="G164">
        <v>-45.306666666666672</v>
      </c>
      <c r="H164">
        <v>3.0492141063996581</v>
      </c>
      <c r="I164">
        <v>2.6933333333333334</v>
      </c>
      <c r="J164">
        <v>3.0492141063996581</v>
      </c>
      <c r="K164" s="91">
        <f t="shared" si="2"/>
        <v>1.1321339503959127</v>
      </c>
    </row>
    <row r="165" spans="2:11" x14ac:dyDescent="0.25">
      <c r="B165" t="s">
        <v>1053</v>
      </c>
      <c r="C165" t="s">
        <v>1124</v>
      </c>
      <c r="D165">
        <v>2</v>
      </c>
      <c r="E165">
        <v>72</v>
      </c>
      <c r="F165">
        <v>0.5</v>
      </c>
      <c r="G165">
        <v>-71.5</v>
      </c>
      <c r="H165">
        <v>0</v>
      </c>
      <c r="I165">
        <v>0.5</v>
      </c>
      <c r="J165">
        <v>0</v>
      </c>
      <c r="K165" s="91">
        <f t="shared" si="2"/>
        <v>0</v>
      </c>
    </row>
    <row r="166" spans="2:11" x14ac:dyDescent="0.25">
      <c r="B166" t="s">
        <v>1034</v>
      </c>
      <c r="C166" t="s">
        <v>1031</v>
      </c>
      <c r="D166">
        <v>16</v>
      </c>
      <c r="E166">
        <v>0.85625000000000029</v>
      </c>
      <c r="F166">
        <v>0.89687499999999998</v>
      </c>
      <c r="G166">
        <v>4.062500000000005E-2</v>
      </c>
      <c r="H166">
        <v>0.56257406919741104</v>
      </c>
      <c r="I166">
        <v>0.89687499999999998</v>
      </c>
      <c r="J166">
        <v>0.56257406919741104</v>
      </c>
      <c r="K166" s="91">
        <f t="shared" si="2"/>
        <v>0.62726028621314123</v>
      </c>
    </row>
    <row r="167" spans="2:11" hidden="1" x14ac:dyDescent="0.25">
      <c r="B167" t="s">
        <v>1022</v>
      </c>
      <c r="C167" t="s">
        <v>1032</v>
      </c>
      <c r="D167">
        <v>1</v>
      </c>
      <c r="E167">
        <v>4</v>
      </c>
      <c r="F167">
        <v>4</v>
      </c>
      <c r="G167">
        <v>0</v>
      </c>
      <c r="H167" t="e">
        <v>#DIV/0!</v>
      </c>
      <c r="I167">
        <v>4</v>
      </c>
      <c r="J167" t="e">
        <v>#DIV/0!</v>
      </c>
      <c r="K167" t="e">
        <f t="shared" si="2"/>
        <v>#DIV/0!</v>
      </c>
    </row>
    <row r="168" spans="2:11" hidden="1" x14ac:dyDescent="0.25">
      <c r="C168" t="s">
        <v>1023</v>
      </c>
      <c r="D168">
        <v>1</v>
      </c>
      <c r="E168">
        <v>2</v>
      </c>
      <c r="F168">
        <v>2</v>
      </c>
      <c r="G168">
        <v>0</v>
      </c>
      <c r="H168" t="e">
        <v>#DIV/0!</v>
      </c>
      <c r="I168">
        <v>2</v>
      </c>
      <c r="J168" t="e">
        <v>#DIV/0!</v>
      </c>
      <c r="K168" t="e">
        <f t="shared" si="2"/>
        <v>#DIV/0!</v>
      </c>
    </row>
    <row r="169" spans="2:11" hidden="1" x14ac:dyDescent="0.25">
      <c r="B169" t="s">
        <v>1038</v>
      </c>
      <c r="C169" t="s">
        <v>1031</v>
      </c>
      <c r="D169">
        <v>1</v>
      </c>
      <c r="E169">
        <v>0.3</v>
      </c>
      <c r="F169">
        <v>2</v>
      </c>
      <c r="G169">
        <v>1.7</v>
      </c>
      <c r="H169" t="e">
        <v>#DIV/0!</v>
      </c>
      <c r="I169">
        <v>2</v>
      </c>
      <c r="J169" t="e">
        <v>#DIV/0!</v>
      </c>
      <c r="K169" t="e">
        <f t="shared" si="2"/>
        <v>#DIV/0!</v>
      </c>
    </row>
  </sheetData>
  <autoFilter ref="A4:K169" xr:uid="{56F16274-CF9F-414B-B577-83DA95BF0BC6}">
    <filterColumn colId="10">
      <filters>
        <filter val="0"/>
        <filter val="0,061508406"/>
        <filter val="0,063456247"/>
        <filter val="0,121218305"/>
        <filter val="0,157459164"/>
        <filter val="0,162198432"/>
        <filter val="0,173205081"/>
        <filter val="0,176383421"/>
        <filter val="0,182418529"/>
        <filter val="0,188422288"/>
        <filter val="0,202030509"/>
        <filter val="0,221291571"/>
        <filter val="0,222222222"/>
        <filter val="0,222680886"/>
        <filter val="0,230467447"/>
        <filter val="0,24743583"/>
        <filter val="0,256040449"/>
        <filter val="0,2617849"/>
        <filter val="0,282842712"/>
        <filter val="0,284276018"/>
        <filter val="0,286279449"/>
        <filter val="0,299319072"/>
        <filter val="0,303377626"/>
        <filter val="0,303721583"/>
        <filter val="0,315789474"/>
        <filter val="0,322441985"/>
        <filter val="0,333333333"/>
        <filter val="0,346410162"/>
        <filter val="0,34700897"/>
        <filter val="0,348155312"/>
        <filter val="0,348321553"/>
        <filter val="0,352505823"/>
        <filter val="0,355628322"/>
        <filter val="0,362135102"/>
        <filter val="0,365711438"/>
        <filter val="0,369984985"/>
        <filter val="0,388219462"/>
        <filter val="0,390312375"/>
        <filter val="0,391237353"/>
        <filter val="0,394600231"/>
        <filter val="0,406754532"/>
        <filter val="0,413719023"/>
        <filter val="0,416145507"/>
        <filter val="0,433012702"/>
        <filter val="0,437903879"/>
        <filter val="0,442692472"/>
        <filter val="0,446409935"/>
        <filter val="0,456456044"/>
        <filter val="0,467024887"/>
        <filter val="0,471404521"/>
        <filter val="0,471558733"/>
        <filter val="0,471722672"/>
        <filter val="0,472231891"/>
        <filter val="0,480384461"/>
        <filter val="0,480634336"/>
        <filter val="0,494265468"/>
        <filter val="0,497929598"/>
        <filter val="0,5"/>
        <filter val="0,516320583"/>
        <filter val="0,516397779"/>
        <filter val="0,550615794"/>
        <filter val="0,557773351"/>
        <filter val="0,559246995"/>
        <filter val="0,5667021"/>
        <filter val="0,567727091"/>
        <filter val="0,582323232"/>
        <filter val="0,588107817"/>
        <filter val="0,596151673"/>
        <filter val="0,606091527"/>
        <filter val="0,615012195"/>
        <filter val="0,619677335"/>
        <filter val="0,627260286"/>
        <filter val="0,632455532"/>
        <filter val="0,64041518"/>
        <filter val="0,654653671"/>
        <filter val="0,676727805"/>
        <filter val="0,688550709"/>
        <filter val="0,725829306"/>
        <filter val="0,763612139"/>
        <filter val="0,774596669"/>
        <filter val="0,838029176"/>
        <filter val="0,848528137"/>
        <filter val="0,857781241"/>
        <filter val="0,866524698"/>
        <filter val="0,912814215"/>
        <filter val="1,073247178"/>
        <filter val="1,099943882"/>
        <filter val="1,123388955"/>
        <filter val="1,13213395"/>
        <filter val="1,271002062"/>
        <filter val="1,476708624"/>
        <filter val="1,532198791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7F60-2D0E-4DE8-A1EC-6D84D10ECFDD}">
  <sheetPr codeName="Hoja13"/>
  <dimension ref="A1:X544"/>
  <sheetViews>
    <sheetView showGridLines="0" topLeftCell="G1" workbookViewId="0">
      <pane ySplit="1" topLeftCell="A525" activePane="bottomLeft" state="frozen"/>
      <selection activeCell="A2" sqref="A2"/>
      <selection pane="bottomLeft" activeCell="N544" sqref="N544"/>
    </sheetView>
  </sheetViews>
  <sheetFormatPr baseColWidth="10" defaultRowHeight="15" x14ac:dyDescent="0.25"/>
  <cols>
    <col min="1" max="1" width="10" style="1" bestFit="1" customWidth="1"/>
    <col min="2" max="2" width="12.28515625" style="1" customWidth="1"/>
    <col min="3" max="3" width="11" style="1" customWidth="1"/>
    <col min="4" max="4" width="11.28515625" style="1" bestFit="1" customWidth="1"/>
    <col min="5" max="5" width="43" style="1" bestFit="1" customWidth="1"/>
    <col min="6" max="6" width="18.5703125" style="1" bestFit="1" customWidth="1"/>
    <col min="7" max="7" width="34.28515625" style="1" bestFit="1" customWidth="1"/>
    <col min="8" max="8" width="5.85546875" style="1" customWidth="1"/>
    <col min="9" max="9" width="43.5703125" style="1" bestFit="1" customWidth="1"/>
    <col min="10" max="10" width="13.140625" style="1" customWidth="1"/>
    <col min="11" max="11" width="11.42578125" style="1" customWidth="1"/>
    <col min="12" max="12" width="4.140625" style="1" customWidth="1"/>
    <col min="13" max="13" width="15.28515625" style="1" customWidth="1"/>
    <col min="14" max="14" width="10.85546875" style="32" customWidth="1"/>
    <col min="15" max="15" width="10.85546875" style="2" customWidth="1"/>
    <col min="16" max="16" width="10.85546875" style="1" customWidth="1"/>
    <col min="17" max="17" width="9.28515625" style="1" customWidth="1"/>
    <col min="18" max="18" width="20" style="1" customWidth="1"/>
    <col min="19" max="19" width="19.28515625" style="1" customWidth="1"/>
    <col min="20" max="21" width="18.7109375" style="1" customWidth="1"/>
    <col min="22" max="22" width="5.85546875" style="1" customWidth="1"/>
    <col min="23" max="23" width="6.85546875" style="1" customWidth="1"/>
    <col min="24" max="24" width="7.140625" style="1" customWidth="1"/>
  </cols>
  <sheetData>
    <row r="1" spans="1:24" x14ac:dyDescent="0.25">
      <c r="A1" s="25" t="s">
        <v>0</v>
      </c>
      <c r="B1" s="25" t="s">
        <v>1828</v>
      </c>
      <c r="C1" s="25" t="s">
        <v>5082</v>
      </c>
      <c r="D1" s="25" t="s">
        <v>1</v>
      </c>
      <c r="E1" s="25" t="s">
        <v>1011</v>
      </c>
      <c r="F1" s="25" t="s">
        <v>6718</v>
      </c>
      <c r="G1" s="25" t="s">
        <v>2</v>
      </c>
      <c r="H1" s="25" t="s">
        <v>1012</v>
      </c>
      <c r="I1" s="25" t="s">
        <v>1013</v>
      </c>
      <c r="J1" s="25" t="s">
        <v>1014</v>
      </c>
      <c r="K1" s="25" t="s">
        <v>3</v>
      </c>
      <c r="L1" s="25" t="s">
        <v>1015</v>
      </c>
      <c r="M1" s="25" t="s">
        <v>1016</v>
      </c>
      <c r="N1" s="31" t="s">
        <v>1264</v>
      </c>
      <c r="O1" s="33" t="s">
        <v>7080</v>
      </c>
      <c r="P1" s="25" t="s">
        <v>1019</v>
      </c>
      <c r="Q1" s="25" t="s">
        <v>1274</v>
      </c>
      <c r="R1" s="25" t="s">
        <v>5115</v>
      </c>
      <c r="S1" s="25" t="s">
        <v>5116</v>
      </c>
      <c r="T1" s="25" t="s">
        <v>5117</v>
      </c>
      <c r="U1" s="25" t="s">
        <v>5118</v>
      </c>
      <c r="V1" s="25" t="s">
        <v>1021</v>
      </c>
      <c r="W1" s="25" t="s">
        <v>7079</v>
      </c>
      <c r="X1" s="25" t="s">
        <v>5119</v>
      </c>
    </row>
    <row r="2" spans="1:24" x14ac:dyDescent="0.25">
      <c r="A2" s="2" t="s">
        <v>6342</v>
      </c>
      <c r="B2" s="2" t="s">
        <v>6719</v>
      </c>
      <c r="C2" s="2" t="s">
        <v>6720</v>
      </c>
      <c r="D2" s="2" t="s">
        <v>1844</v>
      </c>
      <c r="E2" s="2" t="s">
        <v>1844</v>
      </c>
      <c r="F2" s="2" t="s">
        <v>1281</v>
      </c>
      <c r="G2" s="2" t="s">
        <v>5917</v>
      </c>
      <c r="H2" s="2" t="s">
        <v>1035</v>
      </c>
      <c r="I2" s="2" t="s">
        <v>5915</v>
      </c>
      <c r="J2" s="2" t="s">
        <v>5916</v>
      </c>
      <c r="K2" s="2" t="s">
        <v>5916</v>
      </c>
      <c r="L2" s="2" t="s">
        <v>1844</v>
      </c>
      <c r="M2" s="2" t="s">
        <v>1844</v>
      </c>
      <c r="N2" s="3">
        <v>45554</v>
      </c>
      <c r="O2" s="2">
        <f>WEEKNUM(Operaciones[[#This Row],[Inic.prog.]],1)</f>
        <v>38</v>
      </c>
      <c r="P2" s="4">
        <v>0</v>
      </c>
      <c r="Q2" s="4">
        <v>2</v>
      </c>
      <c r="R2" s="28">
        <v>66920</v>
      </c>
      <c r="S2" s="28">
        <v>0</v>
      </c>
      <c r="T2" s="28">
        <v>66920</v>
      </c>
      <c r="U2" s="28">
        <v>0</v>
      </c>
      <c r="V2" s="2" t="s">
        <v>1026</v>
      </c>
      <c r="W2" s="2" t="s">
        <v>1844</v>
      </c>
      <c r="X2" s="2" t="s">
        <v>1844</v>
      </c>
    </row>
    <row r="3" spans="1:24" x14ac:dyDescent="0.25">
      <c r="A3" s="2" t="s">
        <v>6343</v>
      </c>
      <c r="B3" s="2" t="s">
        <v>6721</v>
      </c>
      <c r="C3" s="2" t="s">
        <v>6722</v>
      </c>
      <c r="D3" s="2" t="s">
        <v>6344</v>
      </c>
      <c r="E3" s="2" t="s">
        <v>6283</v>
      </c>
      <c r="F3" s="2" t="s">
        <v>6723</v>
      </c>
      <c r="G3" s="2" t="s">
        <v>6279</v>
      </c>
      <c r="H3" s="2" t="s">
        <v>1035</v>
      </c>
      <c r="I3" s="2" t="s">
        <v>6284</v>
      </c>
      <c r="J3" s="2" t="s">
        <v>6285</v>
      </c>
      <c r="K3" s="2" t="s">
        <v>67</v>
      </c>
      <c r="L3" s="2" t="s">
        <v>1154</v>
      </c>
      <c r="M3" s="2" t="s">
        <v>1844</v>
      </c>
      <c r="N3" s="32">
        <v>45555</v>
      </c>
      <c r="O3" s="2">
        <f>WEEKNUM(Operaciones[[#This Row],[Inic.prog.]],1)</f>
        <v>38</v>
      </c>
      <c r="P3" s="4">
        <v>0</v>
      </c>
      <c r="Q3" s="4">
        <v>0</v>
      </c>
      <c r="R3" s="28">
        <v>7000000</v>
      </c>
      <c r="S3" s="28">
        <v>0</v>
      </c>
      <c r="T3" s="28">
        <v>7000000</v>
      </c>
      <c r="U3" s="28">
        <v>0</v>
      </c>
      <c r="V3" s="2" t="s">
        <v>1844</v>
      </c>
      <c r="W3" s="2" t="s">
        <v>1844</v>
      </c>
      <c r="X3" s="2" t="s">
        <v>1844</v>
      </c>
    </row>
    <row r="4" spans="1:24" x14ac:dyDescent="0.25">
      <c r="A4" s="2" t="s">
        <v>6345</v>
      </c>
      <c r="B4" s="2" t="s">
        <v>6724</v>
      </c>
      <c r="C4" s="2" t="s">
        <v>6725</v>
      </c>
      <c r="D4" s="2" t="s">
        <v>6346</v>
      </c>
      <c r="E4" s="2" t="s">
        <v>5940</v>
      </c>
      <c r="F4" s="2" t="s">
        <v>6726</v>
      </c>
      <c r="G4" s="2" t="s">
        <v>5941</v>
      </c>
      <c r="H4" s="2" t="s">
        <v>1035</v>
      </c>
      <c r="I4" s="2" t="s">
        <v>1036</v>
      </c>
      <c r="J4" s="2" t="s">
        <v>1042</v>
      </c>
      <c r="K4" s="2" t="s">
        <v>8</v>
      </c>
      <c r="L4" s="2" t="s">
        <v>1154</v>
      </c>
      <c r="M4" s="2" t="s">
        <v>5942</v>
      </c>
      <c r="N4" s="32">
        <v>45540</v>
      </c>
      <c r="O4" s="2">
        <f>WEEKNUM(Operaciones[[#This Row],[Inic.prog.]],1)</f>
        <v>36</v>
      </c>
      <c r="P4" s="4">
        <v>0</v>
      </c>
      <c r="Q4" s="4">
        <v>2</v>
      </c>
      <c r="R4" s="28">
        <v>191322</v>
      </c>
      <c r="S4" s="28">
        <v>0</v>
      </c>
      <c r="T4" s="28">
        <v>191322</v>
      </c>
      <c r="U4" s="28">
        <v>0</v>
      </c>
      <c r="V4" s="2" t="s">
        <v>1026</v>
      </c>
      <c r="W4" s="2" t="s">
        <v>1844</v>
      </c>
      <c r="X4" s="2" t="s">
        <v>1844</v>
      </c>
    </row>
    <row r="5" spans="1:24" x14ac:dyDescent="0.25">
      <c r="A5" s="2" t="s">
        <v>6347</v>
      </c>
      <c r="B5" s="2" t="s">
        <v>6727</v>
      </c>
      <c r="C5" s="2" t="s">
        <v>6728</v>
      </c>
      <c r="D5" s="2" t="s">
        <v>5950</v>
      </c>
      <c r="E5" s="2" t="s">
        <v>5951</v>
      </c>
      <c r="F5" s="2" t="s">
        <v>6729</v>
      </c>
      <c r="G5" s="2" t="s">
        <v>5953</v>
      </c>
      <c r="H5" s="2" t="s">
        <v>1035</v>
      </c>
      <c r="I5" s="2" t="s">
        <v>5952</v>
      </c>
      <c r="J5" s="2" t="s">
        <v>1042</v>
      </c>
      <c r="K5" s="2" t="s">
        <v>8</v>
      </c>
      <c r="L5" s="2" t="s">
        <v>1025</v>
      </c>
      <c r="M5" s="2" t="s">
        <v>5954</v>
      </c>
      <c r="N5" s="32">
        <v>45537</v>
      </c>
      <c r="O5" s="2">
        <f>WEEKNUM(Operaciones[[#This Row],[Inic.prog.]],1)</f>
        <v>36</v>
      </c>
      <c r="P5" s="4">
        <v>0</v>
      </c>
      <c r="Q5" s="4">
        <v>3</v>
      </c>
      <c r="R5" s="28">
        <v>1434915</v>
      </c>
      <c r="S5" s="28">
        <v>0</v>
      </c>
      <c r="T5" s="28">
        <v>1434915</v>
      </c>
      <c r="U5" s="28">
        <v>0</v>
      </c>
      <c r="V5" s="2" t="s">
        <v>1026</v>
      </c>
      <c r="W5" s="2" t="s">
        <v>1844</v>
      </c>
      <c r="X5" s="2" t="s">
        <v>1844</v>
      </c>
    </row>
    <row r="6" spans="1:24" x14ac:dyDescent="0.25">
      <c r="A6" s="2" t="s">
        <v>6348</v>
      </c>
      <c r="B6" s="2" t="s">
        <v>6730</v>
      </c>
      <c r="C6" s="2" t="s">
        <v>6731</v>
      </c>
      <c r="D6" s="2" t="s">
        <v>6349</v>
      </c>
      <c r="E6" s="2" t="s">
        <v>5957</v>
      </c>
      <c r="F6" s="2" t="s">
        <v>1295</v>
      </c>
      <c r="G6" s="2" t="s">
        <v>53</v>
      </c>
      <c r="H6" s="2" t="s">
        <v>1035</v>
      </c>
      <c r="I6" s="2" t="s">
        <v>1135</v>
      </c>
      <c r="J6" s="2" t="s">
        <v>1042</v>
      </c>
      <c r="K6" s="2" t="s">
        <v>54</v>
      </c>
      <c r="L6" s="2" t="s">
        <v>1154</v>
      </c>
      <c r="M6" s="2" t="s">
        <v>55</v>
      </c>
      <c r="N6" s="32">
        <v>45539</v>
      </c>
      <c r="O6" s="2">
        <f>WEEKNUM(Operaciones[[#This Row],[Inic.prog.]],1)</f>
        <v>36</v>
      </c>
      <c r="P6" s="4">
        <v>0</v>
      </c>
      <c r="Q6" s="4">
        <v>0.5</v>
      </c>
      <c r="R6" s="28">
        <v>334814</v>
      </c>
      <c r="S6" s="28">
        <v>0</v>
      </c>
      <c r="T6" s="28">
        <v>334814</v>
      </c>
      <c r="U6" s="28">
        <v>0</v>
      </c>
      <c r="V6" s="2" t="s">
        <v>1026</v>
      </c>
      <c r="W6" s="2" t="s">
        <v>1844</v>
      </c>
      <c r="X6" s="2" t="s">
        <v>1844</v>
      </c>
    </row>
    <row r="7" spans="1:24" x14ac:dyDescent="0.25">
      <c r="A7" s="2" t="s">
        <v>6348</v>
      </c>
      <c r="B7" s="2" t="s">
        <v>6730</v>
      </c>
      <c r="C7" s="2" t="s">
        <v>6731</v>
      </c>
      <c r="D7" s="2" t="s">
        <v>6349</v>
      </c>
      <c r="E7" s="2" t="s">
        <v>5957</v>
      </c>
      <c r="F7" s="2" t="s">
        <v>1295</v>
      </c>
      <c r="G7" s="2" t="s">
        <v>53</v>
      </c>
      <c r="H7" s="2" t="s">
        <v>1033</v>
      </c>
      <c r="I7" s="2" t="s">
        <v>1055</v>
      </c>
      <c r="J7" s="2" t="s">
        <v>1042</v>
      </c>
      <c r="K7" s="2" t="s">
        <v>54</v>
      </c>
      <c r="L7" s="2" t="s">
        <v>1154</v>
      </c>
      <c r="M7" s="2" t="s">
        <v>55</v>
      </c>
      <c r="N7" s="32">
        <v>45539</v>
      </c>
      <c r="O7" s="2">
        <f>WEEKNUM(Operaciones[[#This Row],[Inic.prog.]],1)</f>
        <v>36</v>
      </c>
      <c r="P7" s="4">
        <v>0</v>
      </c>
      <c r="Q7" s="4">
        <v>2</v>
      </c>
      <c r="R7" s="28">
        <v>334814</v>
      </c>
      <c r="S7" s="28">
        <v>0</v>
      </c>
      <c r="T7" s="28">
        <v>334814</v>
      </c>
      <c r="U7" s="28">
        <v>0</v>
      </c>
      <c r="V7" s="2" t="s">
        <v>1026</v>
      </c>
      <c r="W7" s="2" t="s">
        <v>1844</v>
      </c>
      <c r="X7" s="2" t="s">
        <v>1844</v>
      </c>
    </row>
    <row r="8" spans="1:24" x14ac:dyDescent="0.25">
      <c r="A8" s="2" t="s">
        <v>6350</v>
      </c>
      <c r="B8" s="2" t="s">
        <v>6732</v>
      </c>
      <c r="C8" s="2" t="s">
        <v>6733</v>
      </c>
      <c r="D8" s="2" t="s">
        <v>6351</v>
      </c>
      <c r="E8" s="2" t="s">
        <v>5958</v>
      </c>
      <c r="F8" s="2" t="s">
        <v>1295</v>
      </c>
      <c r="G8" s="2" t="s">
        <v>53</v>
      </c>
      <c r="H8" s="2" t="s">
        <v>1035</v>
      </c>
      <c r="I8" s="2" t="s">
        <v>1055</v>
      </c>
      <c r="J8" s="2" t="s">
        <v>1042</v>
      </c>
      <c r="K8" s="2" t="s">
        <v>54</v>
      </c>
      <c r="L8" s="2" t="s">
        <v>1154</v>
      </c>
      <c r="M8" s="2" t="s">
        <v>55</v>
      </c>
      <c r="N8" s="32">
        <v>45539</v>
      </c>
      <c r="O8" s="2">
        <f>WEEKNUM(Operaciones[[#This Row],[Inic.prog.]],1)</f>
        <v>36</v>
      </c>
      <c r="P8" s="4">
        <v>0</v>
      </c>
      <c r="Q8" s="4">
        <v>4</v>
      </c>
      <c r="R8" s="28">
        <v>382644</v>
      </c>
      <c r="S8" s="28">
        <v>0</v>
      </c>
      <c r="T8" s="28">
        <v>382644</v>
      </c>
      <c r="U8" s="28">
        <v>0</v>
      </c>
      <c r="V8" s="2" t="s">
        <v>1026</v>
      </c>
      <c r="W8" s="2" t="s">
        <v>1844</v>
      </c>
      <c r="X8" s="2" t="s">
        <v>1844</v>
      </c>
    </row>
    <row r="9" spans="1:24" x14ac:dyDescent="0.25">
      <c r="A9" s="2" t="s">
        <v>6352</v>
      </c>
      <c r="B9" s="2" t="s">
        <v>6734</v>
      </c>
      <c r="C9" s="2" t="s">
        <v>6735</v>
      </c>
      <c r="D9" s="2" t="s">
        <v>6353</v>
      </c>
      <c r="E9" s="2" t="s">
        <v>5959</v>
      </c>
      <c r="F9" s="2" t="s">
        <v>1295</v>
      </c>
      <c r="G9" s="2" t="s">
        <v>53</v>
      </c>
      <c r="H9" s="2" t="s">
        <v>1033</v>
      </c>
      <c r="I9" s="2" t="s">
        <v>1055</v>
      </c>
      <c r="J9" s="2" t="s">
        <v>1042</v>
      </c>
      <c r="K9" s="2" t="s">
        <v>54</v>
      </c>
      <c r="L9" s="2" t="s">
        <v>1154</v>
      </c>
      <c r="M9" s="2" t="s">
        <v>55</v>
      </c>
      <c r="N9" s="32">
        <v>45539</v>
      </c>
      <c r="O9" s="2">
        <f>WEEKNUM(Operaciones[[#This Row],[Inic.prog.]],1)</f>
        <v>36</v>
      </c>
      <c r="P9" s="4">
        <v>0</v>
      </c>
      <c r="Q9" s="4">
        <v>3</v>
      </c>
      <c r="R9" s="28">
        <v>573966</v>
      </c>
      <c r="S9" s="28">
        <v>0</v>
      </c>
      <c r="T9" s="28">
        <v>573966</v>
      </c>
      <c r="U9" s="28">
        <v>0</v>
      </c>
      <c r="V9" s="2" t="s">
        <v>1026</v>
      </c>
      <c r="W9" s="2" t="s">
        <v>1844</v>
      </c>
      <c r="X9" s="2" t="s">
        <v>1844</v>
      </c>
    </row>
    <row r="10" spans="1:24" x14ac:dyDescent="0.25">
      <c r="A10" s="2" t="s">
        <v>6354</v>
      </c>
      <c r="B10" s="2" t="s">
        <v>6736</v>
      </c>
      <c r="C10" s="2" t="s">
        <v>6737</v>
      </c>
      <c r="D10" s="2" t="s">
        <v>6355</v>
      </c>
      <c r="E10" s="2" t="s">
        <v>5960</v>
      </c>
      <c r="F10" s="2" t="s">
        <v>6738</v>
      </c>
      <c r="G10" s="2" t="s">
        <v>5961</v>
      </c>
      <c r="H10" s="2" t="s">
        <v>1033</v>
      </c>
      <c r="I10" s="2" t="s">
        <v>1055</v>
      </c>
      <c r="J10" s="2" t="s">
        <v>1042</v>
      </c>
      <c r="K10" s="2" t="s">
        <v>8</v>
      </c>
      <c r="L10" s="2" t="s">
        <v>1154</v>
      </c>
      <c r="M10" s="2" t="s">
        <v>5962</v>
      </c>
      <c r="N10" s="32">
        <v>45539</v>
      </c>
      <c r="O10" s="2">
        <f>WEEKNUM(Operaciones[[#This Row],[Inic.prog.]],1)</f>
        <v>36</v>
      </c>
      <c r="P10" s="4">
        <v>0</v>
      </c>
      <c r="Q10" s="4">
        <v>3.5</v>
      </c>
      <c r="R10" s="28">
        <v>621797</v>
      </c>
      <c r="S10" s="28">
        <v>0</v>
      </c>
      <c r="T10" s="28">
        <v>621797</v>
      </c>
      <c r="U10" s="28">
        <v>0</v>
      </c>
      <c r="V10" s="2" t="s">
        <v>1026</v>
      </c>
      <c r="W10" s="2" t="s">
        <v>1844</v>
      </c>
      <c r="X10" s="2" t="s">
        <v>1844</v>
      </c>
    </row>
    <row r="11" spans="1:24" x14ac:dyDescent="0.25">
      <c r="A11" s="2" t="s">
        <v>6356</v>
      </c>
      <c r="B11" s="2" t="s">
        <v>6739</v>
      </c>
      <c r="C11" s="2" t="s">
        <v>6740</v>
      </c>
      <c r="D11" s="2" t="s">
        <v>6357</v>
      </c>
      <c r="E11" s="2" t="s">
        <v>5963</v>
      </c>
      <c r="F11" s="2" t="s">
        <v>6741</v>
      </c>
      <c r="G11" s="2" t="s">
        <v>5964</v>
      </c>
      <c r="H11" s="2" t="s">
        <v>1035</v>
      </c>
      <c r="I11" s="2" t="s">
        <v>1055</v>
      </c>
      <c r="J11" s="2" t="s">
        <v>1042</v>
      </c>
      <c r="K11" s="2" t="s">
        <v>8</v>
      </c>
      <c r="L11" s="2" t="s">
        <v>1154</v>
      </c>
      <c r="M11" s="2" t="s">
        <v>5965</v>
      </c>
      <c r="N11" s="32">
        <v>45539</v>
      </c>
      <c r="O11" s="2">
        <f>WEEKNUM(Operaciones[[#This Row],[Inic.prog.]],1)</f>
        <v>36</v>
      </c>
      <c r="P11" s="4">
        <v>0</v>
      </c>
      <c r="Q11" s="4">
        <v>1.3</v>
      </c>
      <c r="R11" s="28">
        <v>411343</v>
      </c>
      <c r="S11" s="28">
        <v>0</v>
      </c>
      <c r="T11" s="28">
        <v>411343</v>
      </c>
      <c r="U11" s="28">
        <v>0</v>
      </c>
      <c r="V11" s="2" t="s">
        <v>1026</v>
      </c>
      <c r="W11" s="2" t="s">
        <v>1844</v>
      </c>
      <c r="X11" s="2" t="s">
        <v>1844</v>
      </c>
    </row>
    <row r="12" spans="1:24" x14ac:dyDescent="0.25">
      <c r="A12" s="2" t="s">
        <v>6358</v>
      </c>
      <c r="B12" s="2" t="s">
        <v>6742</v>
      </c>
      <c r="C12" s="2" t="s">
        <v>6743</v>
      </c>
      <c r="D12" s="2" t="s">
        <v>5966</v>
      </c>
      <c r="E12" s="2" t="s">
        <v>5967</v>
      </c>
      <c r="F12" s="2" t="s">
        <v>6744</v>
      </c>
      <c r="G12" s="2" t="s">
        <v>5961</v>
      </c>
      <c r="H12" s="2" t="s">
        <v>1033</v>
      </c>
      <c r="I12" s="2" t="s">
        <v>1101</v>
      </c>
      <c r="J12" s="2" t="s">
        <v>1042</v>
      </c>
      <c r="K12" s="2" t="s">
        <v>8</v>
      </c>
      <c r="L12" s="2" t="s">
        <v>1154</v>
      </c>
      <c r="M12" s="2" t="s">
        <v>5968</v>
      </c>
      <c r="N12" s="32">
        <v>45540</v>
      </c>
      <c r="O12" s="2">
        <f>WEEKNUM(Operaciones[[#This Row],[Inic.prog.]],1)</f>
        <v>36</v>
      </c>
      <c r="P12" s="4">
        <v>0</v>
      </c>
      <c r="Q12" s="4">
        <v>3.3</v>
      </c>
      <c r="R12" s="28">
        <v>507004</v>
      </c>
      <c r="S12" s="28">
        <v>0</v>
      </c>
      <c r="T12" s="28">
        <v>507004</v>
      </c>
      <c r="U12" s="28">
        <v>0</v>
      </c>
      <c r="V12" s="2" t="s">
        <v>1026</v>
      </c>
      <c r="W12" s="2" t="s">
        <v>1844</v>
      </c>
      <c r="X12" s="2" t="s">
        <v>1844</v>
      </c>
    </row>
    <row r="13" spans="1:24" x14ac:dyDescent="0.25">
      <c r="A13" s="2" t="s">
        <v>6359</v>
      </c>
      <c r="B13" s="2" t="s">
        <v>6745</v>
      </c>
      <c r="C13" s="2" t="s">
        <v>6746</v>
      </c>
      <c r="D13" s="2" t="s">
        <v>5969</v>
      </c>
      <c r="E13" s="2" t="s">
        <v>5970</v>
      </c>
      <c r="F13" s="2" t="s">
        <v>6747</v>
      </c>
      <c r="G13" s="2" t="s">
        <v>5971</v>
      </c>
      <c r="H13" s="2" t="s">
        <v>1035</v>
      </c>
      <c r="I13" s="2" t="s">
        <v>1055</v>
      </c>
      <c r="J13" s="2" t="s">
        <v>1042</v>
      </c>
      <c r="K13" s="2" t="s">
        <v>8</v>
      </c>
      <c r="L13" s="2" t="s">
        <v>1025</v>
      </c>
      <c r="M13" s="2" t="s">
        <v>5972</v>
      </c>
      <c r="N13" s="32">
        <v>45542</v>
      </c>
      <c r="O13" s="2">
        <f>WEEKNUM(Operaciones[[#This Row],[Inic.prog.]],1)</f>
        <v>36</v>
      </c>
      <c r="P13" s="4">
        <v>0</v>
      </c>
      <c r="Q13" s="4">
        <v>4</v>
      </c>
      <c r="R13" s="28">
        <v>908780</v>
      </c>
      <c r="S13" s="28">
        <v>0</v>
      </c>
      <c r="T13" s="28">
        <v>908780</v>
      </c>
      <c r="U13" s="28">
        <v>0</v>
      </c>
      <c r="V13" s="2" t="s">
        <v>1026</v>
      </c>
      <c r="W13" s="2" t="s">
        <v>1844</v>
      </c>
      <c r="X13" s="2" t="s">
        <v>1844</v>
      </c>
    </row>
    <row r="14" spans="1:24" x14ac:dyDescent="0.25">
      <c r="A14" s="2" t="s">
        <v>6360</v>
      </c>
      <c r="B14" s="2" t="s">
        <v>6748</v>
      </c>
      <c r="C14" s="2" t="s">
        <v>6749</v>
      </c>
      <c r="D14" s="2" t="s">
        <v>5973</v>
      </c>
      <c r="E14" s="2" t="s">
        <v>5974</v>
      </c>
      <c r="F14" s="2" t="s">
        <v>1279</v>
      </c>
      <c r="G14" s="2" t="s">
        <v>185</v>
      </c>
      <c r="H14" s="2" t="s">
        <v>1035</v>
      </c>
      <c r="I14" s="2" t="s">
        <v>1101</v>
      </c>
      <c r="J14" s="2" t="s">
        <v>1042</v>
      </c>
      <c r="K14" s="2" t="s">
        <v>60</v>
      </c>
      <c r="L14" s="2" t="s">
        <v>1154</v>
      </c>
      <c r="M14" s="2" t="s">
        <v>186</v>
      </c>
      <c r="N14" s="32">
        <v>45543</v>
      </c>
      <c r="O14" s="2">
        <f>WEEKNUM(Operaciones[[#This Row],[Inic.prog.]],1)</f>
        <v>37</v>
      </c>
      <c r="P14" s="4">
        <v>0</v>
      </c>
      <c r="Q14" s="4">
        <v>3</v>
      </c>
      <c r="R14" s="28">
        <v>573966</v>
      </c>
      <c r="S14" s="28">
        <v>0</v>
      </c>
      <c r="T14" s="28">
        <v>573966</v>
      </c>
      <c r="U14" s="28">
        <v>0</v>
      </c>
      <c r="V14" s="2" t="s">
        <v>1026</v>
      </c>
      <c r="W14" s="2" t="s">
        <v>1844</v>
      </c>
      <c r="X14" s="2" t="s">
        <v>1844</v>
      </c>
    </row>
    <row r="15" spans="1:24" x14ac:dyDescent="0.25">
      <c r="A15" s="2" t="s">
        <v>6361</v>
      </c>
      <c r="B15" s="2" t="s">
        <v>6750</v>
      </c>
      <c r="C15" s="2" t="s">
        <v>6751</v>
      </c>
      <c r="D15" s="2" t="s">
        <v>1844</v>
      </c>
      <c r="E15" s="2" t="s">
        <v>1844</v>
      </c>
      <c r="F15" s="2" t="s">
        <v>1281</v>
      </c>
      <c r="G15" s="2" t="s">
        <v>5917</v>
      </c>
      <c r="H15" s="2" t="s">
        <v>1033</v>
      </c>
      <c r="I15" s="2" t="s">
        <v>1134</v>
      </c>
      <c r="J15" s="2" t="s">
        <v>1042</v>
      </c>
      <c r="K15" s="2" t="s">
        <v>8</v>
      </c>
      <c r="L15" s="2" t="s">
        <v>1844</v>
      </c>
      <c r="M15" s="2" t="s">
        <v>1844</v>
      </c>
      <c r="N15" s="32">
        <v>45543</v>
      </c>
      <c r="O15" s="2">
        <f>WEEKNUM(Operaciones[[#This Row],[Inic.prog.]],1)</f>
        <v>37</v>
      </c>
      <c r="P15" s="4">
        <v>0</v>
      </c>
      <c r="Q15" s="4">
        <v>5</v>
      </c>
      <c r="R15" s="28">
        <v>478305</v>
      </c>
      <c r="S15" s="28">
        <v>0</v>
      </c>
      <c r="T15" s="28">
        <v>478305</v>
      </c>
      <c r="U15" s="28">
        <v>0</v>
      </c>
      <c r="V15" s="2" t="s">
        <v>1026</v>
      </c>
      <c r="W15" s="2" t="s">
        <v>1844</v>
      </c>
      <c r="X15" s="2" t="s">
        <v>1844</v>
      </c>
    </row>
    <row r="16" spans="1:24" x14ac:dyDescent="0.25">
      <c r="A16" s="2" t="s">
        <v>6362</v>
      </c>
      <c r="B16" s="2" t="s">
        <v>6752</v>
      </c>
      <c r="C16" s="2" t="s">
        <v>6753</v>
      </c>
      <c r="D16" s="2" t="s">
        <v>6363</v>
      </c>
      <c r="E16" s="2" t="s">
        <v>5975</v>
      </c>
      <c r="F16" s="2" t="s">
        <v>1291</v>
      </c>
      <c r="G16" s="2" t="s">
        <v>154</v>
      </c>
      <c r="H16" s="2" t="s">
        <v>1029</v>
      </c>
      <c r="I16" s="2" t="s">
        <v>1058</v>
      </c>
      <c r="J16" s="2" t="s">
        <v>1042</v>
      </c>
      <c r="K16" s="2" t="s">
        <v>8</v>
      </c>
      <c r="L16" s="2" t="s">
        <v>1154</v>
      </c>
      <c r="M16" s="2" t="s">
        <v>155</v>
      </c>
      <c r="N16" s="32">
        <v>45546</v>
      </c>
      <c r="O16" s="2">
        <f>WEEKNUM(Operaciones[[#This Row],[Inic.prog.]],1)</f>
        <v>37</v>
      </c>
      <c r="P16" s="4">
        <v>0</v>
      </c>
      <c r="Q16" s="4">
        <v>2</v>
      </c>
      <c r="R16" s="28">
        <v>382644</v>
      </c>
      <c r="S16" s="28">
        <v>0</v>
      </c>
      <c r="T16" s="28">
        <v>382644</v>
      </c>
      <c r="U16" s="28">
        <v>0</v>
      </c>
      <c r="V16" s="2" t="s">
        <v>1026</v>
      </c>
      <c r="W16" s="2" t="s">
        <v>1844</v>
      </c>
      <c r="X16" s="2" t="s">
        <v>1844</v>
      </c>
    </row>
    <row r="17" spans="1:24" x14ac:dyDescent="0.25">
      <c r="A17" s="2" t="s">
        <v>6364</v>
      </c>
      <c r="B17" s="2" t="s">
        <v>6754</v>
      </c>
      <c r="C17" s="2" t="s">
        <v>6755</v>
      </c>
      <c r="D17" s="2" t="s">
        <v>5976</v>
      </c>
      <c r="E17" s="2" t="s">
        <v>5977</v>
      </c>
      <c r="F17" s="2" t="s">
        <v>6756</v>
      </c>
      <c r="G17" s="2" t="s">
        <v>185</v>
      </c>
      <c r="H17" s="2" t="s">
        <v>1033</v>
      </c>
      <c r="I17" s="2" t="s">
        <v>1055</v>
      </c>
      <c r="J17" s="2" t="s">
        <v>1042</v>
      </c>
      <c r="K17" s="2" t="s">
        <v>54</v>
      </c>
      <c r="L17" s="2" t="s">
        <v>1025</v>
      </c>
      <c r="M17" s="2" t="s">
        <v>5978</v>
      </c>
      <c r="N17" s="32">
        <v>45544</v>
      </c>
      <c r="O17" s="2">
        <f>WEEKNUM(Operaciones[[#This Row],[Inic.prog.]],1)</f>
        <v>37</v>
      </c>
      <c r="P17" s="4">
        <v>0</v>
      </c>
      <c r="Q17" s="4">
        <v>3</v>
      </c>
      <c r="R17" s="28">
        <v>286983</v>
      </c>
      <c r="S17" s="28">
        <v>0</v>
      </c>
      <c r="T17" s="28">
        <v>286983</v>
      </c>
      <c r="U17" s="28">
        <v>0</v>
      </c>
      <c r="V17" s="2" t="s">
        <v>1026</v>
      </c>
      <c r="W17" s="2" t="s">
        <v>1844</v>
      </c>
      <c r="X17" s="2" t="s">
        <v>1844</v>
      </c>
    </row>
    <row r="18" spans="1:24" x14ac:dyDescent="0.25">
      <c r="A18" s="2" t="s">
        <v>6365</v>
      </c>
      <c r="B18" s="2" t="s">
        <v>6757</v>
      </c>
      <c r="C18" s="2" t="s">
        <v>6758</v>
      </c>
      <c r="D18" s="2" t="s">
        <v>5979</v>
      </c>
      <c r="E18" s="2" t="s">
        <v>5980</v>
      </c>
      <c r="F18" s="2" t="s">
        <v>6759</v>
      </c>
      <c r="G18" s="2" t="s">
        <v>5981</v>
      </c>
      <c r="H18" s="2" t="s">
        <v>1035</v>
      </c>
      <c r="I18" s="2" t="s">
        <v>1055</v>
      </c>
      <c r="J18" s="2" t="s">
        <v>1042</v>
      </c>
      <c r="K18" s="2" t="s">
        <v>54</v>
      </c>
      <c r="L18" s="2" t="s">
        <v>1154</v>
      </c>
      <c r="M18" s="2" t="s">
        <v>5982</v>
      </c>
      <c r="N18" s="32">
        <v>45545</v>
      </c>
      <c r="O18" s="2">
        <f>WEEKNUM(Operaciones[[#This Row],[Inic.prog.]],1)</f>
        <v>37</v>
      </c>
      <c r="P18" s="4">
        <v>0</v>
      </c>
      <c r="Q18" s="4">
        <v>2</v>
      </c>
      <c r="R18" s="28">
        <v>478305</v>
      </c>
      <c r="S18" s="28">
        <v>0</v>
      </c>
      <c r="T18" s="28">
        <v>478305</v>
      </c>
      <c r="U18" s="28">
        <v>0</v>
      </c>
      <c r="V18" s="2" t="s">
        <v>1026</v>
      </c>
      <c r="W18" s="2" t="s">
        <v>1844</v>
      </c>
      <c r="X18" s="2" t="s">
        <v>1844</v>
      </c>
    </row>
    <row r="19" spans="1:24" x14ac:dyDescent="0.25">
      <c r="A19" s="2" t="s">
        <v>6366</v>
      </c>
      <c r="B19" s="2" t="s">
        <v>6760</v>
      </c>
      <c r="C19" s="2" t="s">
        <v>6761</v>
      </c>
      <c r="D19" s="2" t="s">
        <v>5983</v>
      </c>
      <c r="E19" s="2" t="s">
        <v>5984</v>
      </c>
      <c r="F19" s="2" t="s">
        <v>6762</v>
      </c>
      <c r="G19" s="2" t="s">
        <v>5932</v>
      </c>
      <c r="H19" s="2" t="s">
        <v>1027</v>
      </c>
      <c r="I19" s="2" t="s">
        <v>1056</v>
      </c>
      <c r="J19" s="2" t="s">
        <v>1042</v>
      </c>
      <c r="K19" s="2" t="s">
        <v>54</v>
      </c>
      <c r="L19" s="2" t="s">
        <v>1154</v>
      </c>
      <c r="M19" s="2" t="s">
        <v>5985</v>
      </c>
      <c r="N19" s="32">
        <v>45546</v>
      </c>
      <c r="O19" s="2">
        <f>WEEKNUM(Operaciones[[#This Row],[Inic.prog.]],1)</f>
        <v>37</v>
      </c>
      <c r="P19" s="4">
        <v>0</v>
      </c>
      <c r="Q19" s="4">
        <v>1</v>
      </c>
      <c r="R19" s="28">
        <v>1243593</v>
      </c>
      <c r="S19" s="28">
        <v>0</v>
      </c>
      <c r="T19" s="28">
        <v>1243593</v>
      </c>
      <c r="U19" s="28">
        <v>0</v>
      </c>
      <c r="V19" s="2" t="s">
        <v>1026</v>
      </c>
      <c r="W19" s="2" t="s">
        <v>1844</v>
      </c>
      <c r="X19" s="2" t="s">
        <v>1844</v>
      </c>
    </row>
    <row r="20" spans="1:24" x14ac:dyDescent="0.25">
      <c r="A20" s="2" t="s">
        <v>6367</v>
      </c>
      <c r="B20" s="2" t="s">
        <v>6763</v>
      </c>
      <c r="C20" s="2" t="s">
        <v>6764</v>
      </c>
      <c r="D20" s="2" t="s">
        <v>5986</v>
      </c>
      <c r="E20" s="2" t="s">
        <v>5987</v>
      </c>
      <c r="F20" s="2" t="s">
        <v>6765</v>
      </c>
      <c r="G20" s="2" t="s">
        <v>5961</v>
      </c>
      <c r="H20" s="2" t="s">
        <v>1035</v>
      </c>
      <c r="I20" s="2" t="s">
        <v>1036</v>
      </c>
      <c r="J20" s="2" t="s">
        <v>1042</v>
      </c>
      <c r="K20" s="2" t="s">
        <v>54</v>
      </c>
      <c r="L20" s="2" t="s">
        <v>1025</v>
      </c>
      <c r="M20" s="2" t="s">
        <v>5988</v>
      </c>
      <c r="N20" s="32">
        <v>45536</v>
      </c>
      <c r="O20" s="2">
        <f>WEEKNUM(Operaciones[[#This Row],[Inic.prog.]],1)</f>
        <v>36</v>
      </c>
      <c r="P20" s="4">
        <v>0</v>
      </c>
      <c r="Q20" s="4">
        <v>4</v>
      </c>
      <c r="R20" s="28">
        <v>2774169</v>
      </c>
      <c r="S20" s="28">
        <v>0</v>
      </c>
      <c r="T20" s="28">
        <v>2774169</v>
      </c>
      <c r="U20" s="28">
        <v>0</v>
      </c>
      <c r="V20" s="2" t="s">
        <v>1026</v>
      </c>
      <c r="W20" s="2" t="s">
        <v>1844</v>
      </c>
      <c r="X20" s="2" t="s">
        <v>1844</v>
      </c>
    </row>
    <row r="21" spans="1:24" x14ac:dyDescent="0.25">
      <c r="A21" s="2" t="s">
        <v>6368</v>
      </c>
      <c r="B21" s="2" t="s">
        <v>6766</v>
      </c>
      <c r="C21" s="2" t="s">
        <v>6767</v>
      </c>
      <c r="D21" s="2" t="s">
        <v>6369</v>
      </c>
      <c r="E21" s="2" t="s">
        <v>5994</v>
      </c>
      <c r="F21" s="2" t="s">
        <v>6768</v>
      </c>
      <c r="G21" s="2" t="s">
        <v>5941</v>
      </c>
      <c r="H21" s="2" t="s">
        <v>1035</v>
      </c>
      <c r="I21" s="2" t="s">
        <v>1036</v>
      </c>
      <c r="J21" s="2" t="s">
        <v>1042</v>
      </c>
      <c r="K21" s="2" t="s">
        <v>54</v>
      </c>
      <c r="L21" s="2" t="s">
        <v>1154</v>
      </c>
      <c r="M21" s="2" t="s">
        <v>5995</v>
      </c>
      <c r="N21" s="32">
        <v>45536</v>
      </c>
      <c r="O21" s="2">
        <f>WEEKNUM(Operaciones[[#This Row],[Inic.prog.]],1)</f>
        <v>36</v>
      </c>
      <c r="P21" s="4">
        <v>0</v>
      </c>
      <c r="Q21" s="4">
        <v>0.5</v>
      </c>
      <c r="R21" s="28">
        <v>239153</v>
      </c>
      <c r="S21" s="28">
        <v>0</v>
      </c>
      <c r="T21" s="28">
        <v>239153</v>
      </c>
      <c r="U21" s="28">
        <v>0</v>
      </c>
      <c r="V21" s="2" t="s">
        <v>1026</v>
      </c>
      <c r="W21" s="2" t="s">
        <v>1844</v>
      </c>
      <c r="X21" s="2" t="s">
        <v>1844</v>
      </c>
    </row>
    <row r="22" spans="1:24" x14ac:dyDescent="0.25">
      <c r="A22" s="2" t="s">
        <v>6370</v>
      </c>
      <c r="B22" s="2" t="s">
        <v>6769</v>
      </c>
      <c r="C22" s="2" t="s">
        <v>6770</v>
      </c>
      <c r="D22" s="2" t="s">
        <v>6371</v>
      </c>
      <c r="E22" s="2" t="s">
        <v>5996</v>
      </c>
      <c r="F22" s="2" t="s">
        <v>6771</v>
      </c>
      <c r="G22" s="2" t="s">
        <v>5932</v>
      </c>
      <c r="H22" s="2" t="s">
        <v>1040</v>
      </c>
      <c r="I22" s="2" t="s">
        <v>1036</v>
      </c>
      <c r="J22" s="2" t="s">
        <v>1042</v>
      </c>
      <c r="K22" s="2" t="s">
        <v>8</v>
      </c>
      <c r="L22" s="2" t="s">
        <v>1025</v>
      </c>
      <c r="M22" s="2" t="s">
        <v>5997</v>
      </c>
      <c r="N22" s="32">
        <v>45536</v>
      </c>
      <c r="O22" s="2">
        <f>WEEKNUM(Operaciones[[#This Row],[Inic.prog.]],1)</f>
        <v>36</v>
      </c>
      <c r="P22" s="4">
        <v>0</v>
      </c>
      <c r="Q22" s="4">
        <v>1</v>
      </c>
      <c r="R22" s="28">
        <v>66920</v>
      </c>
      <c r="S22" s="28">
        <v>0</v>
      </c>
      <c r="T22" s="28">
        <v>66920</v>
      </c>
      <c r="U22" s="28">
        <v>0</v>
      </c>
      <c r="V22" s="2" t="s">
        <v>1026</v>
      </c>
      <c r="W22" s="2" t="s">
        <v>1844</v>
      </c>
      <c r="X22" s="2" t="s">
        <v>1844</v>
      </c>
    </row>
    <row r="23" spans="1:24" x14ac:dyDescent="0.25">
      <c r="A23" s="2" t="s">
        <v>6372</v>
      </c>
      <c r="B23" s="2" t="s">
        <v>6772</v>
      </c>
      <c r="C23" s="2" t="s">
        <v>6773</v>
      </c>
      <c r="D23" s="2" t="s">
        <v>6003</v>
      </c>
      <c r="E23" s="2" t="s">
        <v>6004</v>
      </c>
      <c r="F23" s="2" t="s">
        <v>6756</v>
      </c>
      <c r="G23" s="2" t="s">
        <v>185</v>
      </c>
      <c r="H23" s="2" t="s">
        <v>1033</v>
      </c>
      <c r="I23" s="2" t="s">
        <v>1143</v>
      </c>
      <c r="J23" s="2" t="s">
        <v>1042</v>
      </c>
      <c r="K23" s="2" t="s">
        <v>54</v>
      </c>
      <c r="L23" s="2" t="s">
        <v>1025</v>
      </c>
      <c r="M23" s="2" t="s">
        <v>5978</v>
      </c>
      <c r="N23" s="32">
        <v>45543</v>
      </c>
      <c r="O23" s="2">
        <f>WEEKNUM(Operaciones[[#This Row],[Inic.prog.]],1)</f>
        <v>37</v>
      </c>
      <c r="P23" s="4">
        <v>0</v>
      </c>
      <c r="Q23" s="4">
        <v>0.9</v>
      </c>
      <c r="R23" s="28">
        <v>1715570</v>
      </c>
      <c r="S23" s="28">
        <v>0</v>
      </c>
      <c r="T23" s="28">
        <v>1715570</v>
      </c>
      <c r="U23" s="28">
        <v>0</v>
      </c>
      <c r="V23" s="2" t="s">
        <v>1026</v>
      </c>
      <c r="W23" s="2" t="s">
        <v>1844</v>
      </c>
      <c r="X23" s="2" t="s">
        <v>1844</v>
      </c>
    </row>
    <row r="24" spans="1:24" x14ac:dyDescent="0.25">
      <c r="A24" s="2" t="s">
        <v>6372</v>
      </c>
      <c r="B24" s="2" t="s">
        <v>6772</v>
      </c>
      <c r="C24" s="2" t="s">
        <v>6773</v>
      </c>
      <c r="D24" s="2" t="s">
        <v>6003</v>
      </c>
      <c r="E24" s="2" t="s">
        <v>6004</v>
      </c>
      <c r="F24" s="2" t="s">
        <v>6756</v>
      </c>
      <c r="G24" s="2" t="s">
        <v>185</v>
      </c>
      <c r="H24" s="2" t="s">
        <v>1051</v>
      </c>
      <c r="I24" s="2" t="s">
        <v>1055</v>
      </c>
      <c r="J24" s="2" t="s">
        <v>1042</v>
      </c>
      <c r="K24" s="2" t="s">
        <v>54</v>
      </c>
      <c r="L24" s="2" t="s">
        <v>1025</v>
      </c>
      <c r="M24" s="2" t="s">
        <v>5978</v>
      </c>
      <c r="N24" s="32">
        <v>45543</v>
      </c>
      <c r="O24" s="2">
        <f>WEEKNUM(Operaciones[[#This Row],[Inic.prog.]],1)</f>
        <v>37</v>
      </c>
      <c r="P24" s="4">
        <v>0</v>
      </c>
      <c r="Q24" s="4">
        <v>3.6</v>
      </c>
      <c r="R24" s="28">
        <v>1715570</v>
      </c>
      <c r="S24" s="28">
        <v>0</v>
      </c>
      <c r="T24" s="28">
        <v>1715570</v>
      </c>
      <c r="U24" s="28">
        <v>0</v>
      </c>
      <c r="V24" s="2" t="s">
        <v>1026</v>
      </c>
      <c r="W24" s="2" t="s">
        <v>1844</v>
      </c>
      <c r="X24" s="2" t="s">
        <v>1844</v>
      </c>
    </row>
    <row r="25" spans="1:24" x14ac:dyDescent="0.25">
      <c r="A25" s="2" t="s">
        <v>6372</v>
      </c>
      <c r="B25" s="2" t="s">
        <v>6772</v>
      </c>
      <c r="C25" s="2" t="s">
        <v>6773</v>
      </c>
      <c r="D25" s="2" t="s">
        <v>6003</v>
      </c>
      <c r="E25" s="2" t="s">
        <v>6004</v>
      </c>
      <c r="F25" s="2" t="s">
        <v>6756</v>
      </c>
      <c r="G25" s="2" t="s">
        <v>185</v>
      </c>
      <c r="H25" s="2" t="s">
        <v>1053</v>
      </c>
      <c r="I25" s="2" t="s">
        <v>1056</v>
      </c>
      <c r="J25" s="2" t="s">
        <v>1042</v>
      </c>
      <c r="K25" s="2" t="s">
        <v>54</v>
      </c>
      <c r="L25" s="2" t="s">
        <v>1025</v>
      </c>
      <c r="M25" s="2" t="s">
        <v>5978</v>
      </c>
      <c r="N25" s="32">
        <v>45543</v>
      </c>
      <c r="O25" s="2">
        <f>WEEKNUM(Operaciones[[#This Row],[Inic.prog.]],1)</f>
        <v>37</v>
      </c>
      <c r="P25" s="4">
        <v>0</v>
      </c>
      <c r="Q25" s="4">
        <v>4</v>
      </c>
      <c r="R25" s="28">
        <v>1715570</v>
      </c>
      <c r="S25" s="28">
        <v>0</v>
      </c>
      <c r="T25" s="28">
        <v>1715570</v>
      </c>
      <c r="U25" s="28">
        <v>0</v>
      </c>
      <c r="V25" s="2" t="s">
        <v>1026</v>
      </c>
      <c r="W25" s="2" t="s">
        <v>1844</v>
      </c>
      <c r="X25" s="2" t="s">
        <v>1844</v>
      </c>
    </row>
    <row r="26" spans="1:24" x14ac:dyDescent="0.25">
      <c r="A26" s="2" t="s">
        <v>6373</v>
      </c>
      <c r="B26" s="2" t="s">
        <v>6774</v>
      </c>
      <c r="C26" s="2" t="s">
        <v>6775</v>
      </c>
      <c r="D26" s="2" t="s">
        <v>6374</v>
      </c>
      <c r="E26" s="2" t="s">
        <v>6005</v>
      </c>
      <c r="F26" s="2" t="s">
        <v>6768</v>
      </c>
      <c r="G26" s="2" t="s">
        <v>5941</v>
      </c>
      <c r="H26" s="2" t="s">
        <v>1035</v>
      </c>
      <c r="I26" s="2" t="s">
        <v>1057</v>
      </c>
      <c r="J26" s="2" t="s">
        <v>1042</v>
      </c>
      <c r="K26" s="2" t="s">
        <v>54</v>
      </c>
      <c r="L26" s="2" t="s">
        <v>1025</v>
      </c>
      <c r="M26" s="2" t="s">
        <v>5995</v>
      </c>
      <c r="N26" s="32">
        <v>45537</v>
      </c>
      <c r="O26" s="2">
        <f>WEEKNUM(Operaciones[[#This Row],[Inic.prog.]],1)</f>
        <v>36</v>
      </c>
      <c r="P26" s="4">
        <v>0</v>
      </c>
      <c r="Q26" s="4">
        <v>6</v>
      </c>
      <c r="R26" s="28">
        <v>3281002</v>
      </c>
      <c r="S26" s="28">
        <v>0</v>
      </c>
      <c r="T26" s="28">
        <v>3281002</v>
      </c>
      <c r="U26" s="28">
        <v>0</v>
      </c>
      <c r="V26" s="2" t="s">
        <v>1026</v>
      </c>
      <c r="W26" s="2" t="s">
        <v>1844</v>
      </c>
      <c r="X26" s="2" t="s">
        <v>1844</v>
      </c>
    </row>
    <row r="27" spans="1:24" x14ac:dyDescent="0.25">
      <c r="A27" s="2" t="s">
        <v>6373</v>
      </c>
      <c r="B27" s="2" t="s">
        <v>6774</v>
      </c>
      <c r="C27" s="2" t="s">
        <v>6775</v>
      </c>
      <c r="D27" s="2" t="s">
        <v>6374</v>
      </c>
      <c r="E27" s="2" t="s">
        <v>6005</v>
      </c>
      <c r="F27" s="2" t="s">
        <v>6768</v>
      </c>
      <c r="G27" s="2" t="s">
        <v>5941</v>
      </c>
      <c r="H27" s="2" t="s">
        <v>1027</v>
      </c>
      <c r="I27" s="2" t="s">
        <v>1058</v>
      </c>
      <c r="J27" s="2" t="s">
        <v>1042</v>
      </c>
      <c r="K27" s="2" t="s">
        <v>54</v>
      </c>
      <c r="L27" s="2" t="s">
        <v>1025</v>
      </c>
      <c r="M27" s="2" t="s">
        <v>5995</v>
      </c>
      <c r="N27" s="32">
        <v>45537</v>
      </c>
      <c r="O27" s="2">
        <f>WEEKNUM(Operaciones[[#This Row],[Inic.prog.]],1)</f>
        <v>36</v>
      </c>
      <c r="P27" s="4">
        <v>0</v>
      </c>
      <c r="Q27" s="4">
        <v>4</v>
      </c>
      <c r="R27" s="28">
        <v>3281002</v>
      </c>
      <c r="S27" s="28">
        <v>0</v>
      </c>
      <c r="T27" s="28">
        <v>3281002</v>
      </c>
      <c r="U27" s="28">
        <v>0</v>
      </c>
      <c r="V27" s="2" t="s">
        <v>1026</v>
      </c>
      <c r="W27" s="2" t="s">
        <v>1844</v>
      </c>
      <c r="X27" s="2" t="s">
        <v>1844</v>
      </c>
    </row>
    <row r="28" spans="1:24" x14ac:dyDescent="0.25">
      <c r="A28" s="2" t="s">
        <v>6373</v>
      </c>
      <c r="B28" s="2" t="s">
        <v>6774</v>
      </c>
      <c r="C28" s="2" t="s">
        <v>6775</v>
      </c>
      <c r="D28" s="2" t="s">
        <v>6374</v>
      </c>
      <c r="E28" s="2" t="s">
        <v>6005</v>
      </c>
      <c r="F28" s="2" t="s">
        <v>6768</v>
      </c>
      <c r="G28" s="2" t="s">
        <v>5941</v>
      </c>
      <c r="H28" s="2" t="s">
        <v>1034</v>
      </c>
      <c r="I28" s="2" t="s">
        <v>1199</v>
      </c>
      <c r="J28" s="2" t="s">
        <v>1042</v>
      </c>
      <c r="K28" s="2" t="s">
        <v>54</v>
      </c>
      <c r="L28" s="2" t="s">
        <v>1025</v>
      </c>
      <c r="M28" s="2" t="s">
        <v>5995</v>
      </c>
      <c r="N28" s="32">
        <v>45537</v>
      </c>
      <c r="O28" s="2">
        <f>WEEKNUM(Operaciones[[#This Row],[Inic.prog.]],1)</f>
        <v>36</v>
      </c>
      <c r="P28" s="4">
        <v>0</v>
      </c>
      <c r="Q28" s="4">
        <v>6</v>
      </c>
      <c r="R28" s="28">
        <v>3281002</v>
      </c>
      <c r="S28" s="28">
        <v>0</v>
      </c>
      <c r="T28" s="28">
        <v>3281002</v>
      </c>
      <c r="U28" s="28">
        <v>0</v>
      </c>
      <c r="V28" s="2" t="s">
        <v>1026</v>
      </c>
      <c r="W28" s="2" t="s">
        <v>1844</v>
      </c>
      <c r="X28" s="2" t="s">
        <v>1844</v>
      </c>
    </row>
    <row r="29" spans="1:24" x14ac:dyDescent="0.25">
      <c r="A29" s="2" t="s">
        <v>6375</v>
      </c>
      <c r="B29" s="2" t="s">
        <v>6776</v>
      </c>
      <c r="C29" s="2" t="s">
        <v>6777</v>
      </c>
      <c r="D29" s="2" t="s">
        <v>6376</v>
      </c>
      <c r="E29" s="2" t="s">
        <v>6008</v>
      </c>
      <c r="F29" s="2" t="s">
        <v>6741</v>
      </c>
      <c r="G29" s="2" t="s">
        <v>5964</v>
      </c>
      <c r="H29" s="2" t="s">
        <v>1051</v>
      </c>
      <c r="I29" s="2" t="s">
        <v>1057</v>
      </c>
      <c r="J29" s="2" t="s">
        <v>1042</v>
      </c>
      <c r="K29" s="2" t="s">
        <v>8</v>
      </c>
      <c r="L29" s="2" t="s">
        <v>1025</v>
      </c>
      <c r="M29" s="2" t="s">
        <v>6009</v>
      </c>
      <c r="N29" s="32">
        <v>45537</v>
      </c>
      <c r="O29" s="2">
        <f>WEEKNUM(Operaciones[[#This Row],[Inic.prog.]],1)</f>
        <v>36</v>
      </c>
      <c r="P29" s="4">
        <v>0</v>
      </c>
      <c r="Q29" s="4">
        <v>8</v>
      </c>
      <c r="R29" s="28">
        <v>765288</v>
      </c>
      <c r="S29" s="28">
        <v>0</v>
      </c>
      <c r="T29" s="28">
        <v>765288</v>
      </c>
      <c r="U29" s="28">
        <v>0</v>
      </c>
      <c r="V29" s="2" t="s">
        <v>1026</v>
      </c>
      <c r="W29" s="2" t="s">
        <v>1844</v>
      </c>
      <c r="X29" s="2" t="s">
        <v>1844</v>
      </c>
    </row>
    <row r="30" spans="1:24" x14ac:dyDescent="0.25">
      <c r="A30" s="2" t="s">
        <v>6377</v>
      </c>
      <c r="B30" s="2" t="s">
        <v>6778</v>
      </c>
      <c r="C30" s="2" t="s">
        <v>6779</v>
      </c>
      <c r="D30" s="2" t="s">
        <v>6378</v>
      </c>
      <c r="E30" s="2" t="s">
        <v>6010</v>
      </c>
      <c r="F30" s="2" t="s">
        <v>6780</v>
      </c>
      <c r="G30" s="2" t="s">
        <v>5932</v>
      </c>
      <c r="H30" s="2" t="s">
        <v>1034</v>
      </c>
      <c r="I30" s="2" t="s">
        <v>6013</v>
      </c>
      <c r="J30" s="2" t="s">
        <v>1042</v>
      </c>
      <c r="K30" s="2" t="s">
        <v>60</v>
      </c>
      <c r="L30" s="2" t="s">
        <v>1025</v>
      </c>
      <c r="M30" s="2" t="s">
        <v>6012</v>
      </c>
      <c r="N30" s="32">
        <v>45537</v>
      </c>
      <c r="O30" s="2">
        <f>WEEKNUM(Operaciones[[#This Row],[Inic.prog.]],1)</f>
        <v>36</v>
      </c>
      <c r="P30" s="4">
        <v>0</v>
      </c>
      <c r="Q30" s="4">
        <v>0.5</v>
      </c>
      <c r="R30" s="28">
        <v>208053</v>
      </c>
      <c r="S30" s="28">
        <v>0</v>
      </c>
      <c r="T30" s="28">
        <v>208053</v>
      </c>
      <c r="U30" s="28">
        <v>0</v>
      </c>
      <c r="V30" s="2" t="s">
        <v>1026</v>
      </c>
      <c r="W30" s="2" t="s">
        <v>1844</v>
      </c>
      <c r="X30" s="2" t="s">
        <v>1844</v>
      </c>
    </row>
    <row r="31" spans="1:24" x14ac:dyDescent="0.25">
      <c r="A31" s="2" t="s">
        <v>6379</v>
      </c>
      <c r="B31" s="2" t="s">
        <v>6781</v>
      </c>
      <c r="C31" s="2" t="s">
        <v>6782</v>
      </c>
      <c r="D31" s="2" t="s">
        <v>6014</v>
      </c>
      <c r="E31" s="2" t="s">
        <v>6015</v>
      </c>
      <c r="F31" s="2" t="s">
        <v>6783</v>
      </c>
      <c r="G31" s="2" t="s">
        <v>6016</v>
      </c>
      <c r="H31" s="2" t="s">
        <v>1040</v>
      </c>
      <c r="I31" s="2" t="s">
        <v>1056</v>
      </c>
      <c r="J31" s="2" t="s">
        <v>1042</v>
      </c>
      <c r="K31" s="2" t="s">
        <v>8</v>
      </c>
      <c r="L31" s="2" t="s">
        <v>1154</v>
      </c>
      <c r="M31" s="2" t="s">
        <v>1844</v>
      </c>
      <c r="N31" s="32">
        <v>45537</v>
      </c>
      <c r="O31" s="2">
        <f>WEEKNUM(Operaciones[[#This Row],[Inic.prog.]],1)</f>
        <v>36</v>
      </c>
      <c r="P31" s="4">
        <v>0</v>
      </c>
      <c r="Q31" s="4">
        <v>3</v>
      </c>
      <c r="R31" s="28">
        <v>1147932</v>
      </c>
      <c r="S31" s="28">
        <v>0</v>
      </c>
      <c r="T31" s="28">
        <v>1147932</v>
      </c>
      <c r="U31" s="28">
        <v>0</v>
      </c>
      <c r="V31" s="2" t="s">
        <v>1026</v>
      </c>
      <c r="W31" s="2" t="s">
        <v>1844</v>
      </c>
      <c r="X31" s="2" t="s">
        <v>1844</v>
      </c>
    </row>
    <row r="32" spans="1:24" x14ac:dyDescent="0.25">
      <c r="A32" s="2" t="s">
        <v>6380</v>
      </c>
      <c r="B32" s="2" t="s">
        <v>6784</v>
      </c>
      <c r="C32" s="2" t="s">
        <v>6785</v>
      </c>
      <c r="D32" s="2" t="s">
        <v>6017</v>
      </c>
      <c r="E32" s="2" t="s">
        <v>6018</v>
      </c>
      <c r="F32" s="2" t="s">
        <v>6756</v>
      </c>
      <c r="G32" s="2" t="s">
        <v>185</v>
      </c>
      <c r="H32" s="2" t="s">
        <v>1035</v>
      </c>
      <c r="I32" s="2" t="s">
        <v>1036</v>
      </c>
      <c r="J32" s="2" t="s">
        <v>1042</v>
      </c>
      <c r="K32" s="2" t="s">
        <v>54</v>
      </c>
      <c r="L32" s="2" t="s">
        <v>1025</v>
      </c>
      <c r="M32" s="2" t="s">
        <v>5978</v>
      </c>
      <c r="N32" s="32">
        <v>45538</v>
      </c>
      <c r="O32" s="2">
        <f>WEEKNUM(Operaciones[[#This Row],[Inic.prog.]],1)</f>
        <v>36</v>
      </c>
      <c r="P32" s="4">
        <v>0</v>
      </c>
      <c r="Q32" s="4">
        <v>2</v>
      </c>
      <c r="R32" s="28">
        <v>191322</v>
      </c>
      <c r="S32" s="28">
        <v>0</v>
      </c>
      <c r="T32" s="28">
        <v>191322</v>
      </c>
      <c r="U32" s="28">
        <v>0</v>
      </c>
      <c r="V32" s="2" t="s">
        <v>1026</v>
      </c>
      <c r="W32" s="2" t="s">
        <v>1844</v>
      </c>
      <c r="X32" s="2" t="s">
        <v>1844</v>
      </c>
    </row>
    <row r="33" spans="1:24" x14ac:dyDescent="0.25">
      <c r="A33" s="2" t="s">
        <v>6381</v>
      </c>
      <c r="B33" s="2" t="s">
        <v>6786</v>
      </c>
      <c r="C33" s="2" t="s">
        <v>6787</v>
      </c>
      <c r="D33" s="2" t="s">
        <v>6026</v>
      </c>
      <c r="E33" s="2" t="s">
        <v>6027</v>
      </c>
      <c r="F33" s="2" t="s">
        <v>6788</v>
      </c>
      <c r="G33" s="2" t="s">
        <v>6028</v>
      </c>
      <c r="H33" s="2" t="s">
        <v>1051</v>
      </c>
      <c r="I33" s="2" t="s">
        <v>1057</v>
      </c>
      <c r="J33" s="2" t="s">
        <v>1042</v>
      </c>
      <c r="K33" s="2" t="s">
        <v>8</v>
      </c>
      <c r="L33" s="2" t="s">
        <v>1025</v>
      </c>
      <c r="M33" s="2" t="s">
        <v>6029</v>
      </c>
      <c r="N33" s="32">
        <v>45538</v>
      </c>
      <c r="O33" s="2">
        <f>WEEKNUM(Operaciones[[#This Row],[Inic.prog.]],1)</f>
        <v>36</v>
      </c>
      <c r="P33" s="4">
        <v>0</v>
      </c>
      <c r="Q33" s="4">
        <v>4</v>
      </c>
      <c r="R33" s="28">
        <v>2303887</v>
      </c>
      <c r="S33" s="28">
        <v>0</v>
      </c>
      <c r="T33" s="28">
        <v>2303887</v>
      </c>
      <c r="U33" s="28">
        <v>0</v>
      </c>
      <c r="V33" s="2" t="s">
        <v>1026</v>
      </c>
      <c r="W33" s="2" t="s">
        <v>1844</v>
      </c>
      <c r="X33" s="2" t="s">
        <v>1844</v>
      </c>
    </row>
    <row r="34" spans="1:24" x14ac:dyDescent="0.25">
      <c r="A34" s="2" t="s">
        <v>6381</v>
      </c>
      <c r="B34" s="2" t="s">
        <v>6786</v>
      </c>
      <c r="C34" s="2" t="s">
        <v>6787</v>
      </c>
      <c r="D34" s="2" t="s">
        <v>6026</v>
      </c>
      <c r="E34" s="2" t="s">
        <v>6027</v>
      </c>
      <c r="F34" s="2" t="s">
        <v>6788</v>
      </c>
      <c r="G34" s="2" t="s">
        <v>6028</v>
      </c>
      <c r="H34" s="2" t="s">
        <v>1053</v>
      </c>
      <c r="I34" s="2" t="s">
        <v>1058</v>
      </c>
      <c r="J34" s="2" t="s">
        <v>1042</v>
      </c>
      <c r="K34" s="2" t="s">
        <v>8</v>
      </c>
      <c r="L34" s="2" t="s">
        <v>1025</v>
      </c>
      <c r="M34" s="2" t="s">
        <v>6029</v>
      </c>
      <c r="N34" s="32">
        <v>45538</v>
      </c>
      <c r="O34" s="2">
        <f>WEEKNUM(Operaciones[[#This Row],[Inic.prog.]],1)</f>
        <v>36</v>
      </c>
      <c r="P34" s="4">
        <v>0</v>
      </c>
      <c r="Q34" s="4">
        <v>6</v>
      </c>
      <c r="R34" s="28">
        <v>2303887</v>
      </c>
      <c r="S34" s="28">
        <v>0</v>
      </c>
      <c r="T34" s="28">
        <v>2303887</v>
      </c>
      <c r="U34" s="28">
        <v>0</v>
      </c>
      <c r="V34" s="2" t="s">
        <v>1026</v>
      </c>
      <c r="W34" s="2" t="s">
        <v>1844</v>
      </c>
      <c r="X34" s="2" t="s">
        <v>1844</v>
      </c>
    </row>
    <row r="35" spans="1:24" x14ac:dyDescent="0.25">
      <c r="A35" s="2" t="s">
        <v>6382</v>
      </c>
      <c r="B35" s="2" t="s">
        <v>6789</v>
      </c>
      <c r="C35" s="2" t="s">
        <v>6790</v>
      </c>
      <c r="D35" s="2" t="s">
        <v>6383</v>
      </c>
      <c r="E35" s="2" t="s">
        <v>6032</v>
      </c>
      <c r="F35" s="2" t="s">
        <v>6791</v>
      </c>
      <c r="G35" s="2" t="s">
        <v>6016</v>
      </c>
      <c r="H35" s="2" t="s">
        <v>1051</v>
      </c>
      <c r="I35" s="2" t="s">
        <v>1036</v>
      </c>
      <c r="J35" s="2" t="s">
        <v>1042</v>
      </c>
      <c r="K35" s="2" t="s">
        <v>8</v>
      </c>
      <c r="L35" s="2" t="s">
        <v>1154</v>
      </c>
      <c r="M35" s="2" t="s">
        <v>6033</v>
      </c>
      <c r="N35" s="32">
        <v>45538</v>
      </c>
      <c r="O35" s="2">
        <f>WEEKNUM(Operaciones[[#This Row],[Inic.prog.]],1)</f>
        <v>36</v>
      </c>
      <c r="P35" s="4">
        <v>0</v>
      </c>
      <c r="Q35" s="4">
        <v>3</v>
      </c>
      <c r="R35" s="28">
        <v>1760077</v>
      </c>
      <c r="S35" s="28">
        <v>0</v>
      </c>
      <c r="T35" s="28">
        <v>1760077</v>
      </c>
      <c r="U35" s="28">
        <v>0</v>
      </c>
      <c r="V35" s="2" t="s">
        <v>1026</v>
      </c>
      <c r="W35" s="2" t="s">
        <v>1844</v>
      </c>
      <c r="X35" s="2" t="s">
        <v>1844</v>
      </c>
    </row>
    <row r="36" spans="1:24" x14ac:dyDescent="0.25">
      <c r="A36" s="2" t="s">
        <v>6382</v>
      </c>
      <c r="B36" s="2" t="s">
        <v>6789</v>
      </c>
      <c r="C36" s="2" t="s">
        <v>6790</v>
      </c>
      <c r="D36" s="2" t="s">
        <v>6383</v>
      </c>
      <c r="E36" s="2" t="s">
        <v>6032</v>
      </c>
      <c r="F36" s="2" t="s">
        <v>6791</v>
      </c>
      <c r="G36" s="2" t="s">
        <v>6016</v>
      </c>
      <c r="H36" s="2" t="s">
        <v>1053</v>
      </c>
      <c r="I36" s="2" t="s">
        <v>1055</v>
      </c>
      <c r="J36" s="2" t="s">
        <v>1042</v>
      </c>
      <c r="K36" s="2" t="s">
        <v>8</v>
      </c>
      <c r="L36" s="2" t="s">
        <v>1154</v>
      </c>
      <c r="M36" s="2" t="s">
        <v>6033</v>
      </c>
      <c r="N36" s="32">
        <v>45538</v>
      </c>
      <c r="O36" s="2">
        <f>WEEKNUM(Operaciones[[#This Row],[Inic.prog.]],1)</f>
        <v>36</v>
      </c>
      <c r="P36" s="4">
        <v>0</v>
      </c>
      <c r="Q36" s="4">
        <v>8</v>
      </c>
      <c r="R36" s="28">
        <v>1760077</v>
      </c>
      <c r="S36" s="28">
        <v>0</v>
      </c>
      <c r="T36" s="28">
        <v>1760077</v>
      </c>
      <c r="U36" s="28">
        <v>0</v>
      </c>
      <c r="V36" s="2" t="s">
        <v>1026</v>
      </c>
      <c r="W36" s="2" t="s">
        <v>1844</v>
      </c>
      <c r="X36" s="2" t="s">
        <v>1844</v>
      </c>
    </row>
    <row r="37" spans="1:24" x14ac:dyDescent="0.25">
      <c r="A37" s="2" t="s">
        <v>6384</v>
      </c>
      <c r="B37" s="2" t="s">
        <v>6789</v>
      </c>
      <c r="C37" s="2" t="s">
        <v>6790</v>
      </c>
      <c r="D37" s="2" t="s">
        <v>6385</v>
      </c>
      <c r="E37" s="2" t="s">
        <v>6034</v>
      </c>
      <c r="F37" s="2" t="s">
        <v>6791</v>
      </c>
      <c r="G37" s="2" t="s">
        <v>6016</v>
      </c>
      <c r="H37" s="2" t="s">
        <v>1051</v>
      </c>
      <c r="I37" s="2" t="s">
        <v>1036</v>
      </c>
      <c r="J37" s="2" t="s">
        <v>1042</v>
      </c>
      <c r="K37" s="2" t="s">
        <v>8</v>
      </c>
      <c r="L37" s="2" t="s">
        <v>1154</v>
      </c>
      <c r="M37" s="2" t="s">
        <v>6033</v>
      </c>
      <c r="N37" s="32">
        <v>45538</v>
      </c>
      <c r="O37" s="2">
        <f>WEEKNUM(Operaciones[[#This Row],[Inic.prog.]],1)</f>
        <v>36</v>
      </c>
      <c r="P37" s="4">
        <v>0</v>
      </c>
      <c r="Q37" s="4">
        <v>3</v>
      </c>
      <c r="R37" s="28">
        <v>1760077</v>
      </c>
      <c r="S37" s="28">
        <v>0</v>
      </c>
      <c r="T37" s="28">
        <v>1760077</v>
      </c>
      <c r="U37" s="28">
        <v>0</v>
      </c>
      <c r="V37" s="2" t="s">
        <v>1026</v>
      </c>
      <c r="W37" s="2" t="s">
        <v>1844</v>
      </c>
      <c r="X37" s="2" t="s">
        <v>1844</v>
      </c>
    </row>
    <row r="38" spans="1:24" x14ac:dyDescent="0.25">
      <c r="A38" s="2" t="s">
        <v>6384</v>
      </c>
      <c r="B38" s="2" t="s">
        <v>6789</v>
      </c>
      <c r="C38" s="2" t="s">
        <v>6790</v>
      </c>
      <c r="D38" s="2" t="s">
        <v>6385</v>
      </c>
      <c r="E38" s="2" t="s">
        <v>6034</v>
      </c>
      <c r="F38" s="2" t="s">
        <v>6791</v>
      </c>
      <c r="G38" s="2" t="s">
        <v>6016</v>
      </c>
      <c r="H38" s="2" t="s">
        <v>1053</v>
      </c>
      <c r="I38" s="2" t="s">
        <v>1055</v>
      </c>
      <c r="J38" s="2" t="s">
        <v>1042</v>
      </c>
      <c r="K38" s="2" t="s">
        <v>8</v>
      </c>
      <c r="L38" s="2" t="s">
        <v>1154</v>
      </c>
      <c r="M38" s="2" t="s">
        <v>6033</v>
      </c>
      <c r="N38" s="32">
        <v>45538</v>
      </c>
      <c r="O38" s="2">
        <f>WEEKNUM(Operaciones[[#This Row],[Inic.prog.]],1)</f>
        <v>36</v>
      </c>
      <c r="P38" s="4">
        <v>0</v>
      </c>
      <c r="Q38" s="4">
        <v>8</v>
      </c>
      <c r="R38" s="28">
        <v>1760077</v>
      </c>
      <c r="S38" s="28">
        <v>0</v>
      </c>
      <c r="T38" s="28">
        <v>1760077</v>
      </c>
      <c r="U38" s="28">
        <v>0</v>
      </c>
      <c r="V38" s="2" t="s">
        <v>1026</v>
      </c>
      <c r="W38" s="2" t="s">
        <v>1844</v>
      </c>
      <c r="X38" s="2" t="s">
        <v>1844</v>
      </c>
    </row>
    <row r="39" spans="1:24" x14ac:dyDescent="0.25">
      <c r="A39" s="2" t="s">
        <v>6386</v>
      </c>
      <c r="B39" s="2" t="s">
        <v>6792</v>
      </c>
      <c r="C39" s="2" t="s">
        <v>6793</v>
      </c>
      <c r="D39" s="2" t="s">
        <v>365</v>
      </c>
      <c r="E39" s="2" t="s">
        <v>366</v>
      </c>
      <c r="F39" s="2" t="s">
        <v>1298</v>
      </c>
      <c r="G39" s="2" t="s">
        <v>120</v>
      </c>
      <c r="H39" s="2" t="s">
        <v>1035</v>
      </c>
      <c r="I39" s="2" t="s">
        <v>1036</v>
      </c>
      <c r="J39" s="2" t="s">
        <v>1042</v>
      </c>
      <c r="K39" s="2" t="s">
        <v>8</v>
      </c>
      <c r="L39" s="2" t="s">
        <v>1015</v>
      </c>
      <c r="M39" s="2" t="s">
        <v>121</v>
      </c>
      <c r="N39" s="32">
        <v>45539</v>
      </c>
      <c r="O39" s="2">
        <f>WEEKNUM(Operaciones[[#This Row],[Inic.prog.]],1)</f>
        <v>36</v>
      </c>
      <c r="P39" s="4">
        <v>0</v>
      </c>
      <c r="Q39" s="4">
        <v>8</v>
      </c>
      <c r="R39" s="28">
        <v>2056712</v>
      </c>
      <c r="S39" s="28">
        <v>0</v>
      </c>
      <c r="T39" s="28">
        <v>2056712</v>
      </c>
      <c r="U39" s="28">
        <v>0</v>
      </c>
      <c r="V39" s="2" t="s">
        <v>1026</v>
      </c>
      <c r="W39" s="2" t="s">
        <v>1844</v>
      </c>
      <c r="X39" s="2" t="s">
        <v>1844</v>
      </c>
    </row>
    <row r="40" spans="1:24" x14ac:dyDescent="0.25">
      <c r="A40" s="2" t="s">
        <v>6386</v>
      </c>
      <c r="B40" s="2" t="s">
        <v>6792</v>
      </c>
      <c r="C40" s="2" t="s">
        <v>6793</v>
      </c>
      <c r="D40" s="2" t="s">
        <v>365</v>
      </c>
      <c r="E40" s="2" t="s">
        <v>366</v>
      </c>
      <c r="F40" s="2" t="s">
        <v>1298</v>
      </c>
      <c r="G40" s="2" t="s">
        <v>120</v>
      </c>
      <c r="H40" s="2" t="s">
        <v>1027</v>
      </c>
      <c r="I40" s="2" t="s">
        <v>1055</v>
      </c>
      <c r="J40" s="2" t="s">
        <v>1042</v>
      </c>
      <c r="K40" s="2" t="s">
        <v>8</v>
      </c>
      <c r="L40" s="2" t="s">
        <v>1015</v>
      </c>
      <c r="M40" s="2" t="s">
        <v>121</v>
      </c>
      <c r="N40" s="32">
        <v>45539</v>
      </c>
      <c r="O40" s="2">
        <f>WEEKNUM(Operaciones[[#This Row],[Inic.prog.]],1)</f>
        <v>36</v>
      </c>
      <c r="P40" s="4">
        <v>0</v>
      </c>
      <c r="Q40" s="4">
        <v>1.5</v>
      </c>
      <c r="R40" s="28">
        <v>2056712</v>
      </c>
      <c r="S40" s="28">
        <v>0</v>
      </c>
      <c r="T40" s="28">
        <v>2056712</v>
      </c>
      <c r="U40" s="28">
        <v>0</v>
      </c>
      <c r="V40" s="2" t="s">
        <v>1026</v>
      </c>
      <c r="W40" s="2" t="s">
        <v>1844</v>
      </c>
      <c r="X40" s="2" t="s">
        <v>1844</v>
      </c>
    </row>
    <row r="41" spans="1:24" x14ac:dyDescent="0.25">
      <c r="A41" s="2" t="s">
        <v>6387</v>
      </c>
      <c r="B41" s="2" t="s">
        <v>6794</v>
      </c>
      <c r="C41" s="2" t="s">
        <v>6795</v>
      </c>
      <c r="D41" s="2" t="s">
        <v>6037</v>
      </c>
      <c r="E41" s="2" t="s">
        <v>6038</v>
      </c>
      <c r="F41" s="2" t="s">
        <v>6756</v>
      </c>
      <c r="G41" s="2" t="s">
        <v>185</v>
      </c>
      <c r="H41" s="2" t="s">
        <v>1022</v>
      </c>
      <c r="I41" s="2" t="s">
        <v>6039</v>
      </c>
      <c r="J41" s="2" t="s">
        <v>1042</v>
      </c>
      <c r="K41" s="2" t="s">
        <v>54</v>
      </c>
      <c r="L41" s="2" t="s">
        <v>1025</v>
      </c>
      <c r="M41" s="2" t="s">
        <v>5978</v>
      </c>
      <c r="N41" s="32">
        <v>45539</v>
      </c>
      <c r="O41" s="2">
        <f>WEEKNUM(Operaciones[[#This Row],[Inic.prog.]],1)</f>
        <v>36</v>
      </c>
      <c r="P41" s="4">
        <v>0</v>
      </c>
      <c r="Q41" s="4">
        <v>4</v>
      </c>
      <c r="R41" s="28">
        <v>12165593</v>
      </c>
      <c r="S41" s="28">
        <v>0</v>
      </c>
      <c r="T41" s="28">
        <v>12165593</v>
      </c>
      <c r="U41" s="28">
        <v>0</v>
      </c>
      <c r="V41" s="2" t="s">
        <v>1026</v>
      </c>
      <c r="W41" s="2" t="s">
        <v>1844</v>
      </c>
      <c r="X41" s="2" t="s">
        <v>1844</v>
      </c>
    </row>
    <row r="42" spans="1:24" x14ac:dyDescent="0.25">
      <c r="A42" s="2" t="s">
        <v>6387</v>
      </c>
      <c r="B42" s="2" t="s">
        <v>6794</v>
      </c>
      <c r="C42" s="2" t="s">
        <v>6795</v>
      </c>
      <c r="D42" s="2" t="s">
        <v>6037</v>
      </c>
      <c r="E42" s="2" t="s">
        <v>6038</v>
      </c>
      <c r="F42" s="2" t="s">
        <v>6756</v>
      </c>
      <c r="G42" s="2" t="s">
        <v>185</v>
      </c>
      <c r="H42" s="2" t="s">
        <v>1038</v>
      </c>
      <c r="I42" s="2" t="s">
        <v>6040</v>
      </c>
      <c r="J42" s="2" t="s">
        <v>1042</v>
      </c>
      <c r="K42" s="2" t="s">
        <v>54</v>
      </c>
      <c r="L42" s="2" t="s">
        <v>1025</v>
      </c>
      <c r="M42" s="2" t="s">
        <v>5978</v>
      </c>
      <c r="N42" s="32">
        <v>45539</v>
      </c>
      <c r="O42" s="2">
        <f>WEEKNUM(Operaciones[[#This Row],[Inic.prog.]],1)</f>
        <v>36</v>
      </c>
      <c r="P42" s="4">
        <v>0</v>
      </c>
      <c r="Q42" s="4">
        <v>4</v>
      </c>
      <c r="R42" s="28">
        <v>12165593</v>
      </c>
      <c r="S42" s="28">
        <v>0</v>
      </c>
      <c r="T42" s="28">
        <v>12165593</v>
      </c>
      <c r="U42" s="28">
        <v>0</v>
      </c>
      <c r="V42" s="2" t="s">
        <v>1026</v>
      </c>
      <c r="W42" s="2" t="s">
        <v>1844</v>
      </c>
      <c r="X42" s="2" t="s">
        <v>1844</v>
      </c>
    </row>
    <row r="43" spans="1:24" x14ac:dyDescent="0.25">
      <c r="A43" s="2" t="s">
        <v>6387</v>
      </c>
      <c r="B43" s="2" t="s">
        <v>6794</v>
      </c>
      <c r="C43" s="2" t="s">
        <v>6795</v>
      </c>
      <c r="D43" s="2" t="s">
        <v>6037</v>
      </c>
      <c r="E43" s="2" t="s">
        <v>6038</v>
      </c>
      <c r="F43" s="2" t="s">
        <v>6756</v>
      </c>
      <c r="G43" s="2" t="s">
        <v>185</v>
      </c>
      <c r="H43" s="2" t="s">
        <v>1029</v>
      </c>
      <c r="I43" s="2" t="s">
        <v>1199</v>
      </c>
      <c r="J43" s="2" t="s">
        <v>1042</v>
      </c>
      <c r="K43" s="2" t="s">
        <v>54</v>
      </c>
      <c r="L43" s="2" t="s">
        <v>1025</v>
      </c>
      <c r="M43" s="2" t="s">
        <v>5978</v>
      </c>
      <c r="N43" s="32">
        <v>45539</v>
      </c>
      <c r="O43" s="2">
        <f>WEEKNUM(Operaciones[[#This Row],[Inic.prog.]],1)</f>
        <v>36</v>
      </c>
      <c r="P43" s="4">
        <v>0</v>
      </c>
      <c r="Q43" s="4">
        <v>4</v>
      </c>
      <c r="R43" s="28">
        <v>12165593</v>
      </c>
      <c r="S43" s="28">
        <v>0</v>
      </c>
      <c r="T43" s="28">
        <v>12165593</v>
      </c>
      <c r="U43" s="28">
        <v>0</v>
      </c>
      <c r="V43" s="2" t="s">
        <v>1026</v>
      </c>
      <c r="W43" s="2" t="s">
        <v>1844</v>
      </c>
      <c r="X43" s="2" t="s">
        <v>1844</v>
      </c>
    </row>
    <row r="44" spans="1:24" x14ac:dyDescent="0.25">
      <c r="A44" s="2" t="s">
        <v>6388</v>
      </c>
      <c r="B44" s="2" t="s">
        <v>6796</v>
      </c>
      <c r="C44" s="2" t="s">
        <v>6797</v>
      </c>
      <c r="D44" s="2" t="s">
        <v>6041</v>
      </c>
      <c r="E44" s="2" t="s">
        <v>6042</v>
      </c>
      <c r="F44" s="2" t="s">
        <v>6798</v>
      </c>
      <c r="G44" s="2" t="s">
        <v>6044</v>
      </c>
      <c r="H44" s="2" t="s">
        <v>1035</v>
      </c>
      <c r="I44" s="2" t="s">
        <v>6043</v>
      </c>
      <c r="J44" s="2" t="s">
        <v>1042</v>
      </c>
      <c r="K44" s="2" t="s">
        <v>54</v>
      </c>
      <c r="L44" s="2" t="s">
        <v>1154</v>
      </c>
      <c r="M44" s="2" t="s">
        <v>6045</v>
      </c>
      <c r="N44" s="32">
        <v>45539</v>
      </c>
      <c r="O44" s="2">
        <f>WEEKNUM(Operaciones[[#This Row],[Inic.prog.]],1)</f>
        <v>36</v>
      </c>
      <c r="P44" s="4">
        <v>0</v>
      </c>
      <c r="Q44" s="4">
        <v>2</v>
      </c>
      <c r="R44" s="28">
        <v>573966</v>
      </c>
      <c r="S44" s="28">
        <v>0</v>
      </c>
      <c r="T44" s="28">
        <v>573966</v>
      </c>
      <c r="U44" s="28">
        <v>0</v>
      </c>
      <c r="V44" s="2" t="s">
        <v>1026</v>
      </c>
      <c r="W44" s="2" t="s">
        <v>1844</v>
      </c>
      <c r="X44" s="2" t="s">
        <v>1844</v>
      </c>
    </row>
    <row r="45" spans="1:24" x14ac:dyDescent="0.25">
      <c r="A45" s="2" t="s">
        <v>6388</v>
      </c>
      <c r="B45" s="2" t="s">
        <v>6796</v>
      </c>
      <c r="C45" s="2" t="s">
        <v>6797</v>
      </c>
      <c r="D45" s="2" t="s">
        <v>6041</v>
      </c>
      <c r="E45" s="2" t="s">
        <v>6042</v>
      </c>
      <c r="F45" s="2" t="s">
        <v>6798</v>
      </c>
      <c r="G45" s="2" t="s">
        <v>6044</v>
      </c>
      <c r="H45" s="2" t="s">
        <v>1051</v>
      </c>
      <c r="I45" s="2" t="s">
        <v>6046</v>
      </c>
      <c r="J45" s="2" t="s">
        <v>1042</v>
      </c>
      <c r="K45" s="2" t="s">
        <v>54</v>
      </c>
      <c r="L45" s="2" t="s">
        <v>1154</v>
      </c>
      <c r="M45" s="2" t="s">
        <v>6045</v>
      </c>
      <c r="N45" s="32">
        <v>45539</v>
      </c>
      <c r="O45" s="2">
        <f>WEEKNUM(Operaciones[[#This Row],[Inic.prog.]],1)</f>
        <v>36</v>
      </c>
      <c r="P45" s="4">
        <v>0</v>
      </c>
      <c r="Q45" s="4">
        <v>2</v>
      </c>
      <c r="R45" s="28">
        <v>573966</v>
      </c>
      <c r="S45" s="28">
        <v>0</v>
      </c>
      <c r="T45" s="28">
        <v>573966</v>
      </c>
      <c r="U45" s="28">
        <v>0</v>
      </c>
      <c r="V45" s="2" t="s">
        <v>1026</v>
      </c>
      <c r="W45" s="2" t="s">
        <v>1844</v>
      </c>
      <c r="X45" s="2" t="s">
        <v>1844</v>
      </c>
    </row>
    <row r="46" spans="1:24" x14ac:dyDescent="0.25">
      <c r="A46" s="2" t="s">
        <v>6389</v>
      </c>
      <c r="B46" s="2" t="s">
        <v>6796</v>
      </c>
      <c r="C46" s="2" t="s">
        <v>6797</v>
      </c>
      <c r="D46" s="2" t="s">
        <v>6047</v>
      </c>
      <c r="E46" s="2" t="s">
        <v>6048</v>
      </c>
      <c r="F46" s="2" t="s">
        <v>6799</v>
      </c>
      <c r="G46" s="2" t="s">
        <v>6044</v>
      </c>
      <c r="H46" s="2" t="s">
        <v>1035</v>
      </c>
      <c r="I46" s="2" t="s">
        <v>6043</v>
      </c>
      <c r="J46" s="2" t="s">
        <v>1042</v>
      </c>
      <c r="K46" s="2" t="s">
        <v>54</v>
      </c>
      <c r="L46" s="2" t="s">
        <v>1154</v>
      </c>
      <c r="M46" s="2" t="s">
        <v>6049</v>
      </c>
      <c r="N46" s="32">
        <v>45539</v>
      </c>
      <c r="O46" s="2">
        <f>WEEKNUM(Operaciones[[#This Row],[Inic.prog.]],1)</f>
        <v>36</v>
      </c>
      <c r="P46" s="4">
        <v>0</v>
      </c>
      <c r="Q46" s="4">
        <v>2</v>
      </c>
      <c r="R46" s="28">
        <v>573966</v>
      </c>
      <c r="S46" s="28">
        <v>0</v>
      </c>
      <c r="T46" s="28">
        <v>573966</v>
      </c>
      <c r="U46" s="28">
        <v>0</v>
      </c>
      <c r="V46" s="2" t="s">
        <v>1026</v>
      </c>
      <c r="W46" s="2" t="s">
        <v>1844</v>
      </c>
      <c r="X46" s="2" t="s">
        <v>1844</v>
      </c>
    </row>
    <row r="47" spans="1:24" x14ac:dyDescent="0.25">
      <c r="A47" s="2" t="s">
        <v>6389</v>
      </c>
      <c r="B47" s="2" t="s">
        <v>6796</v>
      </c>
      <c r="C47" s="2" t="s">
        <v>6797</v>
      </c>
      <c r="D47" s="2" t="s">
        <v>6047</v>
      </c>
      <c r="E47" s="2" t="s">
        <v>6048</v>
      </c>
      <c r="F47" s="2" t="s">
        <v>6799</v>
      </c>
      <c r="G47" s="2" t="s">
        <v>6044</v>
      </c>
      <c r="H47" s="2" t="s">
        <v>1051</v>
      </c>
      <c r="I47" s="2" t="s">
        <v>6046</v>
      </c>
      <c r="J47" s="2" t="s">
        <v>1042</v>
      </c>
      <c r="K47" s="2" t="s">
        <v>54</v>
      </c>
      <c r="L47" s="2" t="s">
        <v>1154</v>
      </c>
      <c r="M47" s="2" t="s">
        <v>6049</v>
      </c>
      <c r="N47" s="32">
        <v>45539</v>
      </c>
      <c r="O47" s="2">
        <f>WEEKNUM(Operaciones[[#This Row],[Inic.prog.]],1)</f>
        <v>36</v>
      </c>
      <c r="P47" s="4">
        <v>0</v>
      </c>
      <c r="Q47" s="4">
        <v>2</v>
      </c>
      <c r="R47" s="28">
        <v>573966</v>
      </c>
      <c r="S47" s="28">
        <v>0</v>
      </c>
      <c r="T47" s="28">
        <v>573966</v>
      </c>
      <c r="U47" s="28">
        <v>0</v>
      </c>
      <c r="V47" s="2" t="s">
        <v>1026</v>
      </c>
      <c r="W47" s="2" t="s">
        <v>1844</v>
      </c>
      <c r="X47" s="2" t="s">
        <v>1844</v>
      </c>
    </row>
    <row r="48" spans="1:24" x14ac:dyDescent="0.25">
      <c r="A48" s="2" t="s">
        <v>6390</v>
      </c>
      <c r="B48" s="2" t="s">
        <v>6800</v>
      </c>
      <c r="C48" s="2" t="s">
        <v>6801</v>
      </c>
      <c r="D48" s="2" t="s">
        <v>6391</v>
      </c>
      <c r="E48" s="2" t="s">
        <v>6050</v>
      </c>
      <c r="F48" s="2" t="s">
        <v>6802</v>
      </c>
      <c r="G48" s="2" t="s">
        <v>5961</v>
      </c>
      <c r="H48" s="2" t="s">
        <v>1040</v>
      </c>
      <c r="I48" s="2" t="s">
        <v>1036</v>
      </c>
      <c r="J48" s="2" t="s">
        <v>1042</v>
      </c>
      <c r="K48" s="2" t="s">
        <v>54</v>
      </c>
      <c r="L48" s="2" t="s">
        <v>1154</v>
      </c>
      <c r="M48" s="2" t="s">
        <v>6051</v>
      </c>
      <c r="N48" s="32">
        <v>45539</v>
      </c>
      <c r="O48" s="2">
        <f>WEEKNUM(Operaciones[[#This Row],[Inic.prog.]],1)</f>
        <v>36</v>
      </c>
      <c r="P48" s="4">
        <v>0</v>
      </c>
      <c r="Q48" s="4">
        <v>6</v>
      </c>
      <c r="R48" s="28">
        <v>1530576</v>
      </c>
      <c r="S48" s="28">
        <v>0</v>
      </c>
      <c r="T48" s="28">
        <v>1530576</v>
      </c>
      <c r="U48" s="28">
        <v>0</v>
      </c>
      <c r="V48" s="2" t="s">
        <v>1026</v>
      </c>
      <c r="W48" s="2" t="s">
        <v>1844</v>
      </c>
      <c r="X48" s="2" t="s">
        <v>1844</v>
      </c>
    </row>
    <row r="49" spans="1:24" x14ac:dyDescent="0.25">
      <c r="A49" s="2" t="s">
        <v>6390</v>
      </c>
      <c r="B49" s="2" t="s">
        <v>6800</v>
      </c>
      <c r="C49" s="2" t="s">
        <v>6801</v>
      </c>
      <c r="D49" s="2" t="s">
        <v>6391</v>
      </c>
      <c r="E49" s="2" t="s">
        <v>6050</v>
      </c>
      <c r="F49" s="2" t="s">
        <v>6802</v>
      </c>
      <c r="G49" s="2" t="s">
        <v>5961</v>
      </c>
      <c r="H49" s="2" t="s">
        <v>1051</v>
      </c>
      <c r="I49" s="2" t="s">
        <v>1055</v>
      </c>
      <c r="J49" s="2" t="s">
        <v>1042</v>
      </c>
      <c r="K49" s="2" t="s">
        <v>54</v>
      </c>
      <c r="L49" s="2" t="s">
        <v>1154</v>
      </c>
      <c r="M49" s="2" t="s">
        <v>6051</v>
      </c>
      <c r="N49" s="32">
        <v>45539</v>
      </c>
      <c r="O49" s="2">
        <f>WEEKNUM(Operaciones[[#This Row],[Inic.prog.]],1)</f>
        <v>36</v>
      </c>
      <c r="P49" s="4">
        <v>0</v>
      </c>
      <c r="Q49" s="4">
        <v>6</v>
      </c>
      <c r="R49" s="28">
        <v>1530576</v>
      </c>
      <c r="S49" s="28">
        <v>0</v>
      </c>
      <c r="T49" s="28">
        <v>1530576</v>
      </c>
      <c r="U49" s="28">
        <v>0</v>
      </c>
      <c r="V49" s="2" t="s">
        <v>1026</v>
      </c>
      <c r="W49" s="2" t="s">
        <v>1844</v>
      </c>
      <c r="X49" s="2" t="s">
        <v>1844</v>
      </c>
    </row>
    <row r="50" spans="1:24" x14ac:dyDescent="0.25">
      <c r="A50" s="2" t="s">
        <v>6392</v>
      </c>
      <c r="B50" s="2" t="s">
        <v>6803</v>
      </c>
      <c r="C50" s="2" t="s">
        <v>6804</v>
      </c>
      <c r="D50" s="2" t="s">
        <v>6393</v>
      </c>
      <c r="E50" s="2" t="s">
        <v>6057</v>
      </c>
      <c r="F50" s="2" t="s">
        <v>6805</v>
      </c>
      <c r="G50" s="2" t="s">
        <v>5941</v>
      </c>
      <c r="H50" s="2" t="s">
        <v>1033</v>
      </c>
      <c r="I50" s="2" t="s">
        <v>1055</v>
      </c>
      <c r="J50" s="2" t="s">
        <v>1042</v>
      </c>
      <c r="K50" s="2" t="s">
        <v>54</v>
      </c>
      <c r="L50" s="2" t="s">
        <v>1154</v>
      </c>
      <c r="M50" s="2" t="s">
        <v>6058</v>
      </c>
      <c r="N50" s="32">
        <v>45551</v>
      </c>
      <c r="O50" s="2">
        <f>WEEKNUM(Operaciones[[#This Row],[Inic.prog.]],1)</f>
        <v>38</v>
      </c>
      <c r="P50" s="4">
        <v>0</v>
      </c>
      <c r="Q50" s="4">
        <v>1</v>
      </c>
      <c r="R50" s="28">
        <v>191322</v>
      </c>
      <c r="S50" s="28">
        <v>0</v>
      </c>
      <c r="T50" s="28">
        <v>191322</v>
      </c>
      <c r="U50" s="28">
        <v>0</v>
      </c>
      <c r="V50" s="2" t="s">
        <v>1026</v>
      </c>
      <c r="W50" s="2" t="s">
        <v>1844</v>
      </c>
      <c r="X50" s="2" t="s">
        <v>1844</v>
      </c>
    </row>
    <row r="51" spans="1:24" x14ac:dyDescent="0.25">
      <c r="A51" s="2" t="s">
        <v>6394</v>
      </c>
      <c r="B51" s="2" t="s">
        <v>6806</v>
      </c>
      <c r="C51" s="2" t="s">
        <v>6807</v>
      </c>
      <c r="D51" s="2" t="s">
        <v>6395</v>
      </c>
      <c r="E51" s="2" t="s">
        <v>6059</v>
      </c>
      <c r="F51" s="2" t="s">
        <v>6805</v>
      </c>
      <c r="G51" s="2" t="s">
        <v>5941</v>
      </c>
      <c r="H51" s="2" t="s">
        <v>1027</v>
      </c>
      <c r="I51" s="2" t="s">
        <v>1055</v>
      </c>
      <c r="J51" s="2" t="s">
        <v>1042</v>
      </c>
      <c r="K51" s="2" t="s">
        <v>54</v>
      </c>
      <c r="L51" s="2" t="s">
        <v>1154</v>
      </c>
      <c r="M51" s="2" t="s">
        <v>6058</v>
      </c>
      <c r="N51" s="32">
        <v>45551</v>
      </c>
      <c r="O51" s="2">
        <f>WEEKNUM(Operaciones[[#This Row],[Inic.prog.]],1)</f>
        <v>38</v>
      </c>
      <c r="P51" s="4">
        <v>0</v>
      </c>
      <c r="Q51" s="4">
        <v>2</v>
      </c>
      <c r="R51" s="28">
        <v>286983</v>
      </c>
      <c r="S51" s="28">
        <v>0</v>
      </c>
      <c r="T51" s="28">
        <v>286983</v>
      </c>
      <c r="U51" s="28">
        <v>0</v>
      </c>
      <c r="V51" s="2" t="s">
        <v>1026</v>
      </c>
      <c r="W51" s="2" t="s">
        <v>1844</v>
      </c>
      <c r="X51" s="2" t="s">
        <v>1844</v>
      </c>
    </row>
    <row r="52" spans="1:24" x14ac:dyDescent="0.25">
      <c r="A52" s="2" t="s">
        <v>6396</v>
      </c>
      <c r="B52" s="2" t="s">
        <v>6808</v>
      </c>
      <c r="C52" s="2" t="s">
        <v>6790</v>
      </c>
      <c r="D52" s="2" t="s">
        <v>6397</v>
      </c>
      <c r="E52" s="2" t="s">
        <v>6062</v>
      </c>
      <c r="F52" s="2" t="s">
        <v>6809</v>
      </c>
      <c r="G52" s="2" t="s">
        <v>6016</v>
      </c>
      <c r="H52" s="2" t="s">
        <v>1051</v>
      </c>
      <c r="I52" s="2" t="s">
        <v>1036</v>
      </c>
      <c r="J52" s="2" t="s">
        <v>1042</v>
      </c>
      <c r="K52" s="2" t="s">
        <v>60</v>
      </c>
      <c r="L52" s="2" t="s">
        <v>1025</v>
      </c>
      <c r="M52" s="2" t="s">
        <v>6063</v>
      </c>
      <c r="N52" s="32">
        <v>45539</v>
      </c>
      <c r="O52" s="2">
        <f>WEEKNUM(Operaciones[[#This Row],[Inic.prog.]],1)</f>
        <v>36</v>
      </c>
      <c r="P52" s="4">
        <v>0</v>
      </c>
      <c r="Q52" s="4">
        <v>3</v>
      </c>
      <c r="R52" s="28">
        <v>167300</v>
      </c>
      <c r="S52" s="28">
        <v>0</v>
      </c>
      <c r="T52" s="28">
        <v>167300</v>
      </c>
      <c r="U52" s="28">
        <v>0</v>
      </c>
      <c r="V52" s="2" t="s">
        <v>1026</v>
      </c>
      <c r="W52" s="2" t="s">
        <v>1844</v>
      </c>
      <c r="X52" s="2" t="s">
        <v>1844</v>
      </c>
    </row>
    <row r="53" spans="1:24" x14ac:dyDescent="0.25">
      <c r="A53" s="2" t="s">
        <v>6398</v>
      </c>
      <c r="B53" s="2" t="s">
        <v>6810</v>
      </c>
      <c r="C53" s="2" t="s">
        <v>6811</v>
      </c>
      <c r="D53" s="2" t="s">
        <v>6064</v>
      </c>
      <c r="E53" s="2" t="s">
        <v>6065</v>
      </c>
      <c r="F53" s="2" t="s">
        <v>6802</v>
      </c>
      <c r="G53" s="2" t="s">
        <v>5961</v>
      </c>
      <c r="H53" s="2" t="s">
        <v>1035</v>
      </c>
      <c r="I53" s="2" t="s">
        <v>1036</v>
      </c>
      <c r="J53" s="2" t="s">
        <v>1042</v>
      </c>
      <c r="K53" s="2" t="s">
        <v>54</v>
      </c>
      <c r="L53" s="2" t="s">
        <v>1025</v>
      </c>
      <c r="M53" s="2" t="s">
        <v>6051</v>
      </c>
      <c r="N53" s="32">
        <v>45540</v>
      </c>
      <c r="O53" s="2">
        <f>WEEKNUM(Operaciones[[#This Row],[Inic.prog.]],1)</f>
        <v>36</v>
      </c>
      <c r="P53" s="4">
        <v>0</v>
      </c>
      <c r="Q53" s="4">
        <v>2</v>
      </c>
      <c r="R53" s="28">
        <v>478305</v>
      </c>
      <c r="S53" s="28">
        <v>0</v>
      </c>
      <c r="T53" s="28">
        <v>478305</v>
      </c>
      <c r="U53" s="28">
        <v>0</v>
      </c>
      <c r="V53" s="2" t="s">
        <v>1026</v>
      </c>
      <c r="W53" s="2" t="s">
        <v>1844</v>
      </c>
      <c r="X53" s="2" t="s">
        <v>1844</v>
      </c>
    </row>
    <row r="54" spans="1:24" x14ac:dyDescent="0.25">
      <c r="A54" s="2" t="s">
        <v>6399</v>
      </c>
      <c r="B54" s="2" t="s">
        <v>6812</v>
      </c>
      <c r="C54" s="2" t="s">
        <v>6785</v>
      </c>
      <c r="D54" s="2" t="s">
        <v>6066</v>
      </c>
      <c r="E54" s="2" t="s">
        <v>6067</v>
      </c>
      <c r="F54" s="2" t="s">
        <v>6756</v>
      </c>
      <c r="G54" s="2" t="s">
        <v>185</v>
      </c>
      <c r="H54" s="2" t="s">
        <v>1035</v>
      </c>
      <c r="I54" s="2" t="s">
        <v>1036</v>
      </c>
      <c r="J54" s="2" t="s">
        <v>1042</v>
      </c>
      <c r="K54" s="2" t="s">
        <v>54</v>
      </c>
      <c r="L54" s="2" t="s">
        <v>1025</v>
      </c>
      <c r="M54" s="2" t="s">
        <v>5991</v>
      </c>
      <c r="N54" s="32">
        <v>45540</v>
      </c>
      <c r="O54" s="2">
        <f>WEEKNUM(Operaciones[[#This Row],[Inic.prog.]],1)</f>
        <v>36</v>
      </c>
      <c r="P54" s="4">
        <v>0</v>
      </c>
      <c r="Q54" s="4">
        <v>2</v>
      </c>
      <c r="R54" s="28">
        <v>191322</v>
      </c>
      <c r="S54" s="28">
        <v>0</v>
      </c>
      <c r="T54" s="28">
        <v>191322</v>
      </c>
      <c r="U54" s="28">
        <v>0</v>
      </c>
      <c r="V54" s="2" t="s">
        <v>1026</v>
      </c>
      <c r="W54" s="2" t="s">
        <v>1844</v>
      </c>
      <c r="X54" s="2" t="s">
        <v>1844</v>
      </c>
    </row>
    <row r="55" spans="1:24" x14ac:dyDescent="0.25">
      <c r="A55" s="2" t="s">
        <v>6400</v>
      </c>
      <c r="B55" s="2" t="s">
        <v>6813</v>
      </c>
      <c r="C55" s="2" t="s">
        <v>6777</v>
      </c>
      <c r="D55" s="2" t="s">
        <v>6401</v>
      </c>
      <c r="E55" s="2" t="s">
        <v>6068</v>
      </c>
      <c r="F55" s="2" t="s">
        <v>6741</v>
      </c>
      <c r="G55" s="2" t="s">
        <v>5964</v>
      </c>
      <c r="H55" s="2" t="s">
        <v>1051</v>
      </c>
      <c r="I55" s="2" t="s">
        <v>1057</v>
      </c>
      <c r="J55" s="2" t="s">
        <v>1042</v>
      </c>
      <c r="K55" s="2" t="s">
        <v>60</v>
      </c>
      <c r="L55" s="2" t="s">
        <v>1025</v>
      </c>
      <c r="M55" s="2" t="s">
        <v>5965</v>
      </c>
      <c r="N55" s="32">
        <v>45540</v>
      </c>
      <c r="O55" s="2">
        <f>WEEKNUM(Operaciones[[#This Row],[Inic.prog.]],1)</f>
        <v>36</v>
      </c>
      <c r="P55" s="4">
        <v>0</v>
      </c>
      <c r="Q55" s="4">
        <v>8</v>
      </c>
      <c r="R55" s="28">
        <v>1721898</v>
      </c>
      <c r="S55" s="28">
        <v>0</v>
      </c>
      <c r="T55" s="28">
        <v>1721898</v>
      </c>
      <c r="U55" s="28">
        <v>0</v>
      </c>
      <c r="V55" s="2" t="s">
        <v>1026</v>
      </c>
      <c r="W55" s="2" t="s">
        <v>1844</v>
      </c>
      <c r="X55" s="2" t="s">
        <v>1844</v>
      </c>
    </row>
    <row r="56" spans="1:24" x14ac:dyDescent="0.25">
      <c r="A56" s="2" t="s">
        <v>6400</v>
      </c>
      <c r="B56" s="2" t="s">
        <v>6813</v>
      </c>
      <c r="C56" s="2" t="s">
        <v>6777</v>
      </c>
      <c r="D56" s="2" t="s">
        <v>6401</v>
      </c>
      <c r="E56" s="2" t="s">
        <v>6068</v>
      </c>
      <c r="F56" s="2" t="s">
        <v>6741</v>
      </c>
      <c r="G56" s="2" t="s">
        <v>5964</v>
      </c>
      <c r="H56" s="2" t="s">
        <v>1053</v>
      </c>
      <c r="I56" s="2" t="s">
        <v>1058</v>
      </c>
      <c r="J56" s="2" t="s">
        <v>1042</v>
      </c>
      <c r="K56" s="2" t="s">
        <v>60</v>
      </c>
      <c r="L56" s="2" t="s">
        <v>1025</v>
      </c>
      <c r="M56" s="2" t="s">
        <v>5965</v>
      </c>
      <c r="N56" s="32">
        <v>45540</v>
      </c>
      <c r="O56" s="2">
        <f>WEEKNUM(Operaciones[[#This Row],[Inic.prog.]],1)</f>
        <v>36</v>
      </c>
      <c r="P56" s="4">
        <v>0</v>
      </c>
      <c r="Q56" s="4">
        <v>7</v>
      </c>
      <c r="R56" s="28">
        <v>1721898</v>
      </c>
      <c r="S56" s="28">
        <v>0</v>
      </c>
      <c r="T56" s="28">
        <v>1721898</v>
      </c>
      <c r="U56" s="28">
        <v>0</v>
      </c>
      <c r="V56" s="2" t="s">
        <v>1026</v>
      </c>
      <c r="W56" s="2" t="s">
        <v>1844</v>
      </c>
      <c r="X56" s="2" t="s">
        <v>1844</v>
      </c>
    </row>
    <row r="57" spans="1:24" x14ac:dyDescent="0.25">
      <c r="A57" s="2" t="s">
        <v>6402</v>
      </c>
      <c r="B57" s="2" t="s">
        <v>6814</v>
      </c>
      <c r="C57" s="2" t="s">
        <v>6779</v>
      </c>
      <c r="D57" s="2" t="s">
        <v>6378</v>
      </c>
      <c r="E57" s="2" t="s">
        <v>6010</v>
      </c>
      <c r="F57" s="2" t="s">
        <v>6780</v>
      </c>
      <c r="G57" s="2" t="s">
        <v>5932</v>
      </c>
      <c r="H57" s="2" t="s">
        <v>1034</v>
      </c>
      <c r="I57" s="2" t="s">
        <v>6073</v>
      </c>
      <c r="J57" s="2" t="s">
        <v>1042</v>
      </c>
      <c r="K57" s="2" t="s">
        <v>8</v>
      </c>
      <c r="L57" s="2" t="s">
        <v>1025</v>
      </c>
      <c r="M57" s="2" t="s">
        <v>6012</v>
      </c>
      <c r="N57" s="32">
        <v>45540</v>
      </c>
      <c r="O57" s="2">
        <f>WEEKNUM(Operaciones[[#This Row],[Inic.prog.]],1)</f>
        <v>36</v>
      </c>
      <c r="P57" s="4">
        <v>0</v>
      </c>
      <c r="Q57" s="4">
        <v>0.5</v>
      </c>
      <c r="R57" s="28">
        <v>2912728</v>
      </c>
      <c r="S57" s="28">
        <v>0</v>
      </c>
      <c r="T57" s="28">
        <v>2912728</v>
      </c>
      <c r="U57" s="28">
        <v>0</v>
      </c>
      <c r="V57" s="2" t="s">
        <v>1026</v>
      </c>
      <c r="W57" s="2" t="s">
        <v>1844</v>
      </c>
      <c r="X57" s="2" t="s">
        <v>1844</v>
      </c>
    </row>
    <row r="58" spans="1:24" x14ac:dyDescent="0.25">
      <c r="A58" s="2" t="s">
        <v>6402</v>
      </c>
      <c r="B58" s="2" t="s">
        <v>6814</v>
      </c>
      <c r="C58" s="2" t="s">
        <v>6779</v>
      </c>
      <c r="D58" s="2" t="s">
        <v>6378</v>
      </c>
      <c r="E58" s="2" t="s">
        <v>6010</v>
      </c>
      <c r="F58" s="2" t="s">
        <v>6780</v>
      </c>
      <c r="G58" s="2" t="s">
        <v>5932</v>
      </c>
      <c r="H58" s="2" t="s">
        <v>1029</v>
      </c>
      <c r="I58" s="2" t="s">
        <v>6075</v>
      </c>
      <c r="J58" s="2" t="s">
        <v>1042</v>
      </c>
      <c r="K58" s="2" t="s">
        <v>8</v>
      </c>
      <c r="L58" s="2" t="s">
        <v>1025</v>
      </c>
      <c r="M58" s="2" t="s">
        <v>6012</v>
      </c>
      <c r="N58" s="32">
        <v>45540</v>
      </c>
      <c r="O58" s="2">
        <f>WEEKNUM(Operaciones[[#This Row],[Inic.prog.]],1)</f>
        <v>36</v>
      </c>
      <c r="P58" s="4">
        <v>0</v>
      </c>
      <c r="Q58" s="4">
        <v>1</v>
      </c>
      <c r="R58" s="28">
        <v>2912728</v>
      </c>
      <c r="S58" s="28">
        <v>0</v>
      </c>
      <c r="T58" s="28">
        <v>2912728</v>
      </c>
      <c r="U58" s="28">
        <v>0</v>
      </c>
      <c r="V58" s="2" t="s">
        <v>1026</v>
      </c>
      <c r="W58" s="2" t="s">
        <v>1844</v>
      </c>
      <c r="X58" s="2" t="s">
        <v>1844</v>
      </c>
    </row>
    <row r="59" spans="1:24" x14ac:dyDescent="0.25">
      <c r="A59" s="2" t="s">
        <v>6403</v>
      </c>
      <c r="B59" s="2" t="s">
        <v>6815</v>
      </c>
      <c r="C59" s="2" t="s">
        <v>6816</v>
      </c>
      <c r="D59" s="2" t="s">
        <v>6404</v>
      </c>
      <c r="E59" s="2" t="s">
        <v>6076</v>
      </c>
      <c r="F59" s="2" t="s">
        <v>1298</v>
      </c>
      <c r="G59" s="2" t="s">
        <v>120</v>
      </c>
      <c r="H59" s="2" t="s">
        <v>1035</v>
      </c>
      <c r="I59" s="2" t="s">
        <v>1036</v>
      </c>
      <c r="J59" s="2" t="s">
        <v>1042</v>
      </c>
      <c r="K59" s="2" t="s">
        <v>8</v>
      </c>
      <c r="L59" s="2" t="s">
        <v>1154</v>
      </c>
      <c r="M59" s="2" t="s">
        <v>121</v>
      </c>
      <c r="N59" s="32">
        <v>45540</v>
      </c>
      <c r="O59" s="2">
        <f>WEEKNUM(Operaciones[[#This Row],[Inic.prog.]],1)</f>
        <v>36</v>
      </c>
      <c r="P59" s="4">
        <v>0</v>
      </c>
      <c r="Q59" s="4">
        <v>1</v>
      </c>
      <c r="R59" s="28">
        <v>33460</v>
      </c>
      <c r="S59" s="28">
        <v>0</v>
      </c>
      <c r="T59" s="28">
        <v>33460</v>
      </c>
      <c r="U59" s="28">
        <v>0</v>
      </c>
      <c r="V59" s="2" t="s">
        <v>1026</v>
      </c>
      <c r="W59" s="2" t="s">
        <v>1844</v>
      </c>
      <c r="X59" s="2" t="s">
        <v>1844</v>
      </c>
    </row>
    <row r="60" spans="1:24" x14ac:dyDescent="0.25">
      <c r="A60" s="2" t="s">
        <v>6405</v>
      </c>
      <c r="B60" s="2" t="s">
        <v>6815</v>
      </c>
      <c r="C60" s="2" t="s">
        <v>6816</v>
      </c>
      <c r="D60" s="2" t="s">
        <v>6406</v>
      </c>
      <c r="E60" s="2" t="s">
        <v>6077</v>
      </c>
      <c r="F60" s="2" t="s">
        <v>1298</v>
      </c>
      <c r="G60" s="2" t="s">
        <v>120</v>
      </c>
      <c r="H60" s="2" t="s">
        <v>1035</v>
      </c>
      <c r="I60" s="2" t="s">
        <v>1036</v>
      </c>
      <c r="J60" s="2" t="s">
        <v>1042</v>
      </c>
      <c r="K60" s="2" t="s">
        <v>8</v>
      </c>
      <c r="L60" s="2" t="s">
        <v>1154</v>
      </c>
      <c r="M60" s="2" t="s">
        <v>121</v>
      </c>
      <c r="N60" s="32">
        <v>45540</v>
      </c>
      <c r="O60" s="2">
        <f>WEEKNUM(Operaciones[[#This Row],[Inic.prog.]],1)</f>
        <v>36</v>
      </c>
      <c r="P60" s="4">
        <v>0</v>
      </c>
      <c r="Q60" s="4">
        <v>1</v>
      </c>
      <c r="R60" s="28">
        <v>33460</v>
      </c>
      <c r="S60" s="28">
        <v>0</v>
      </c>
      <c r="T60" s="28">
        <v>33460</v>
      </c>
      <c r="U60" s="28">
        <v>0</v>
      </c>
      <c r="V60" s="2" t="s">
        <v>1026</v>
      </c>
      <c r="W60" s="2" t="s">
        <v>1844</v>
      </c>
      <c r="X60" s="2" t="s">
        <v>1844</v>
      </c>
    </row>
    <row r="61" spans="1:24" x14ac:dyDescent="0.25">
      <c r="A61" s="2" t="s">
        <v>6407</v>
      </c>
      <c r="B61" s="2" t="s">
        <v>6817</v>
      </c>
      <c r="C61" s="2" t="s">
        <v>6818</v>
      </c>
      <c r="D61" s="2" t="s">
        <v>6080</v>
      </c>
      <c r="E61" s="2" t="s">
        <v>6081</v>
      </c>
      <c r="F61" s="2" t="s">
        <v>6756</v>
      </c>
      <c r="G61" s="2" t="s">
        <v>185</v>
      </c>
      <c r="H61" s="2" t="s">
        <v>1034</v>
      </c>
      <c r="I61" s="2" t="s">
        <v>1055</v>
      </c>
      <c r="J61" s="2" t="s">
        <v>1042</v>
      </c>
      <c r="K61" s="2" t="s">
        <v>8</v>
      </c>
      <c r="L61" s="2" t="s">
        <v>1025</v>
      </c>
      <c r="M61" s="2" t="s">
        <v>5991</v>
      </c>
      <c r="N61" s="32">
        <v>45541</v>
      </c>
      <c r="O61" s="2">
        <f>WEEKNUM(Operaciones[[#This Row],[Inic.prog.]],1)</f>
        <v>36</v>
      </c>
      <c r="P61" s="4">
        <v>0</v>
      </c>
      <c r="Q61" s="4">
        <v>5</v>
      </c>
      <c r="R61" s="28">
        <v>1884479</v>
      </c>
      <c r="S61" s="28">
        <v>0</v>
      </c>
      <c r="T61" s="28">
        <v>1884479</v>
      </c>
      <c r="U61" s="28">
        <v>0</v>
      </c>
      <c r="V61" s="2" t="s">
        <v>1026</v>
      </c>
      <c r="W61" s="2" t="s">
        <v>1844</v>
      </c>
      <c r="X61" s="2" t="s">
        <v>1844</v>
      </c>
    </row>
    <row r="62" spans="1:24" x14ac:dyDescent="0.25">
      <c r="A62" s="2" t="s">
        <v>6407</v>
      </c>
      <c r="B62" s="2" t="s">
        <v>6817</v>
      </c>
      <c r="C62" s="2" t="s">
        <v>6818</v>
      </c>
      <c r="D62" s="2" t="s">
        <v>6080</v>
      </c>
      <c r="E62" s="2" t="s">
        <v>6081</v>
      </c>
      <c r="F62" s="2" t="s">
        <v>6756</v>
      </c>
      <c r="G62" s="2" t="s">
        <v>185</v>
      </c>
      <c r="H62" s="2" t="s">
        <v>1022</v>
      </c>
      <c r="I62" s="2" t="s">
        <v>1056</v>
      </c>
      <c r="J62" s="2" t="s">
        <v>1042</v>
      </c>
      <c r="K62" s="2" t="s">
        <v>8</v>
      </c>
      <c r="L62" s="2" t="s">
        <v>1025</v>
      </c>
      <c r="M62" s="2" t="s">
        <v>5991</v>
      </c>
      <c r="N62" s="32">
        <v>45541</v>
      </c>
      <c r="O62" s="2">
        <f>WEEKNUM(Operaciones[[#This Row],[Inic.prog.]],1)</f>
        <v>36</v>
      </c>
      <c r="P62" s="4">
        <v>0</v>
      </c>
      <c r="Q62" s="4">
        <v>3</v>
      </c>
      <c r="R62" s="28">
        <v>1884479</v>
      </c>
      <c r="S62" s="28">
        <v>0</v>
      </c>
      <c r="T62" s="28">
        <v>1884479</v>
      </c>
      <c r="U62" s="28">
        <v>0</v>
      </c>
      <c r="V62" s="2" t="s">
        <v>1026</v>
      </c>
      <c r="W62" s="2" t="s">
        <v>1844</v>
      </c>
      <c r="X62" s="2" t="s">
        <v>1844</v>
      </c>
    </row>
    <row r="63" spans="1:24" x14ac:dyDescent="0.25">
      <c r="A63" s="2" t="s">
        <v>6408</v>
      </c>
      <c r="B63" s="2" t="s">
        <v>6819</v>
      </c>
      <c r="C63" s="2" t="s">
        <v>6820</v>
      </c>
      <c r="D63" s="2" t="s">
        <v>6082</v>
      </c>
      <c r="E63" s="2" t="s">
        <v>6083</v>
      </c>
      <c r="F63" s="2" t="s">
        <v>6791</v>
      </c>
      <c r="G63" s="2" t="s">
        <v>6016</v>
      </c>
      <c r="H63" s="2" t="s">
        <v>1035</v>
      </c>
      <c r="I63" s="2" t="s">
        <v>1036</v>
      </c>
      <c r="J63" s="2" t="s">
        <v>1042</v>
      </c>
      <c r="K63" s="2" t="s">
        <v>8</v>
      </c>
      <c r="L63" s="2" t="s">
        <v>1025</v>
      </c>
      <c r="M63" s="2" t="s">
        <v>6084</v>
      </c>
      <c r="N63" s="32">
        <v>45541</v>
      </c>
      <c r="O63" s="2">
        <f>WEEKNUM(Operaciones[[#This Row],[Inic.prog.]],1)</f>
        <v>36</v>
      </c>
      <c r="P63" s="4">
        <v>0</v>
      </c>
      <c r="Q63" s="4">
        <v>1</v>
      </c>
      <c r="R63" s="28">
        <v>382644</v>
      </c>
      <c r="S63" s="28">
        <v>0</v>
      </c>
      <c r="T63" s="28">
        <v>382644</v>
      </c>
      <c r="U63" s="28">
        <v>0</v>
      </c>
      <c r="V63" s="2" t="s">
        <v>1026</v>
      </c>
      <c r="W63" s="2" t="s">
        <v>1844</v>
      </c>
      <c r="X63" s="2" t="s">
        <v>1844</v>
      </c>
    </row>
    <row r="64" spans="1:24" x14ac:dyDescent="0.25">
      <c r="A64" s="2" t="s">
        <v>6409</v>
      </c>
      <c r="B64" s="2" t="s">
        <v>6821</v>
      </c>
      <c r="C64" s="2" t="s">
        <v>6822</v>
      </c>
      <c r="D64" s="2" t="s">
        <v>6087</v>
      </c>
      <c r="E64" s="2" t="s">
        <v>6088</v>
      </c>
      <c r="F64" s="2" t="s">
        <v>6823</v>
      </c>
      <c r="G64" s="2" t="s">
        <v>6089</v>
      </c>
      <c r="H64" s="2" t="s">
        <v>1035</v>
      </c>
      <c r="I64" s="2" t="s">
        <v>1061</v>
      </c>
      <c r="J64" s="2" t="s">
        <v>1042</v>
      </c>
      <c r="K64" s="2" t="s">
        <v>8</v>
      </c>
      <c r="L64" s="2" t="s">
        <v>1154</v>
      </c>
      <c r="M64" s="2" t="s">
        <v>6090</v>
      </c>
      <c r="N64" s="32">
        <v>45539</v>
      </c>
      <c r="O64" s="2">
        <f>WEEKNUM(Operaciones[[#This Row],[Inic.prog.]],1)</f>
        <v>36</v>
      </c>
      <c r="P64" s="4">
        <v>0</v>
      </c>
      <c r="Q64" s="4">
        <v>0.5</v>
      </c>
      <c r="R64" s="28">
        <v>47831</v>
      </c>
      <c r="S64" s="28">
        <v>0</v>
      </c>
      <c r="T64" s="28">
        <v>47831</v>
      </c>
      <c r="U64" s="28">
        <v>0</v>
      </c>
      <c r="V64" s="2" t="s">
        <v>1026</v>
      </c>
      <c r="W64" s="2" t="s">
        <v>1844</v>
      </c>
      <c r="X64" s="2" t="s">
        <v>1844</v>
      </c>
    </row>
    <row r="65" spans="1:24" x14ac:dyDescent="0.25">
      <c r="A65" s="2" t="s">
        <v>6410</v>
      </c>
      <c r="B65" s="2" t="s">
        <v>6824</v>
      </c>
      <c r="C65" s="2" t="s">
        <v>6825</v>
      </c>
      <c r="D65" s="2" t="s">
        <v>6091</v>
      </c>
      <c r="E65" s="2" t="s">
        <v>6092</v>
      </c>
      <c r="F65" s="2" t="s">
        <v>1279</v>
      </c>
      <c r="G65" s="2" t="s">
        <v>185</v>
      </c>
      <c r="H65" s="2" t="s">
        <v>1033</v>
      </c>
      <c r="I65" s="2" t="s">
        <v>6093</v>
      </c>
      <c r="J65" s="2" t="s">
        <v>1042</v>
      </c>
      <c r="K65" s="2" t="s">
        <v>60</v>
      </c>
      <c r="L65" s="2" t="s">
        <v>1154</v>
      </c>
      <c r="M65" s="2" t="s">
        <v>6094</v>
      </c>
      <c r="N65" s="32">
        <v>45554</v>
      </c>
      <c r="O65" s="2">
        <f>WEEKNUM(Operaciones[[#This Row],[Inic.prog.]],1)</f>
        <v>38</v>
      </c>
      <c r="P65" s="4">
        <v>0</v>
      </c>
      <c r="Q65" s="4">
        <v>4</v>
      </c>
      <c r="R65" s="28">
        <v>133840</v>
      </c>
      <c r="S65" s="28">
        <v>0</v>
      </c>
      <c r="T65" s="28">
        <v>133840</v>
      </c>
      <c r="U65" s="28">
        <v>0</v>
      </c>
      <c r="V65" s="2" t="s">
        <v>1026</v>
      </c>
      <c r="W65" s="2" t="s">
        <v>1844</v>
      </c>
      <c r="X65" s="2" t="s">
        <v>1844</v>
      </c>
    </row>
    <row r="66" spans="1:24" x14ac:dyDescent="0.25">
      <c r="A66" s="2" t="s">
        <v>6411</v>
      </c>
      <c r="B66" s="2" t="s">
        <v>6826</v>
      </c>
      <c r="C66" s="2" t="s">
        <v>6827</v>
      </c>
      <c r="D66" s="2" t="s">
        <v>6095</v>
      </c>
      <c r="E66" s="2" t="s">
        <v>6096</v>
      </c>
      <c r="F66" s="2" t="s">
        <v>6768</v>
      </c>
      <c r="G66" s="2" t="s">
        <v>5941</v>
      </c>
      <c r="H66" s="2" t="s">
        <v>1035</v>
      </c>
      <c r="I66" s="2" t="s">
        <v>1036</v>
      </c>
      <c r="J66" s="2" t="s">
        <v>1042</v>
      </c>
      <c r="K66" s="2" t="s">
        <v>8</v>
      </c>
      <c r="L66" s="2" t="s">
        <v>1154</v>
      </c>
      <c r="M66" s="2" t="s">
        <v>6097</v>
      </c>
      <c r="N66" s="32">
        <v>45542</v>
      </c>
      <c r="O66" s="2">
        <f>WEEKNUM(Operaciones[[#This Row],[Inic.prog.]],1)</f>
        <v>36</v>
      </c>
      <c r="P66" s="4">
        <v>0</v>
      </c>
      <c r="Q66" s="4">
        <v>3</v>
      </c>
      <c r="R66" s="28">
        <v>334814</v>
      </c>
      <c r="S66" s="28">
        <v>0</v>
      </c>
      <c r="T66" s="28">
        <v>334814</v>
      </c>
      <c r="U66" s="28">
        <v>0</v>
      </c>
      <c r="V66" s="2" t="s">
        <v>1026</v>
      </c>
      <c r="W66" s="2" t="s">
        <v>1844</v>
      </c>
      <c r="X66" s="2" t="s">
        <v>1844</v>
      </c>
    </row>
    <row r="67" spans="1:24" x14ac:dyDescent="0.25">
      <c r="A67" s="2" t="s">
        <v>6412</v>
      </c>
      <c r="B67" s="2" t="s">
        <v>6828</v>
      </c>
      <c r="C67" s="2" t="s">
        <v>6829</v>
      </c>
      <c r="D67" s="2" t="s">
        <v>6098</v>
      </c>
      <c r="E67" s="2" t="s">
        <v>6099</v>
      </c>
      <c r="F67" s="2" t="s">
        <v>6744</v>
      </c>
      <c r="G67" s="2" t="s">
        <v>5961</v>
      </c>
      <c r="H67" s="2" t="s">
        <v>1035</v>
      </c>
      <c r="I67" s="2" t="s">
        <v>1061</v>
      </c>
      <c r="J67" s="2" t="s">
        <v>1042</v>
      </c>
      <c r="K67" s="2" t="s">
        <v>54</v>
      </c>
      <c r="L67" s="2" t="s">
        <v>1025</v>
      </c>
      <c r="M67" s="2" t="s">
        <v>6100</v>
      </c>
      <c r="N67" s="32">
        <v>45539</v>
      </c>
      <c r="O67" s="2">
        <f>WEEKNUM(Operaciones[[#This Row],[Inic.prog.]],1)</f>
        <v>36</v>
      </c>
      <c r="P67" s="4">
        <v>0</v>
      </c>
      <c r="Q67" s="4">
        <v>0.5</v>
      </c>
      <c r="R67" s="28">
        <v>174999</v>
      </c>
      <c r="S67" s="28">
        <v>0</v>
      </c>
      <c r="T67" s="28">
        <v>174999</v>
      </c>
      <c r="U67" s="28">
        <v>0</v>
      </c>
      <c r="V67" s="2" t="s">
        <v>1026</v>
      </c>
      <c r="W67" s="2" t="s">
        <v>1844</v>
      </c>
      <c r="X67" s="2" t="s">
        <v>1844</v>
      </c>
    </row>
    <row r="68" spans="1:24" x14ac:dyDescent="0.25">
      <c r="A68" s="2" t="s">
        <v>6413</v>
      </c>
      <c r="B68" s="2" t="s">
        <v>6830</v>
      </c>
      <c r="C68" s="2" t="s">
        <v>6831</v>
      </c>
      <c r="D68" s="2" t="s">
        <v>6414</v>
      </c>
      <c r="E68" s="2" t="s">
        <v>6101</v>
      </c>
      <c r="F68" s="2" t="s">
        <v>6832</v>
      </c>
      <c r="G68" s="2" t="s">
        <v>6044</v>
      </c>
      <c r="H68" s="2" t="s">
        <v>1035</v>
      </c>
      <c r="I68" s="2" t="s">
        <v>1036</v>
      </c>
      <c r="J68" s="2" t="s">
        <v>1042</v>
      </c>
      <c r="K68" s="2" t="s">
        <v>54</v>
      </c>
      <c r="L68" s="2" t="s">
        <v>1154</v>
      </c>
      <c r="M68" s="2" t="s">
        <v>6102</v>
      </c>
      <c r="N68" s="32">
        <v>45537</v>
      </c>
      <c r="O68" s="2">
        <f>WEEKNUM(Operaciones[[#This Row],[Inic.prog.]],1)</f>
        <v>36</v>
      </c>
      <c r="P68" s="4">
        <v>0</v>
      </c>
      <c r="Q68" s="4">
        <v>1.5</v>
      </c>
      <c r="R68" s="28">
        <v>334814</v>
      </c>
      <c r="S68" s="28">
        <v>0</v>
      </c>
      <c r="T68" s="28">
        <v>334814</v>
      </c>
      <c r="U68" s="28">
        <v>0</v>
      </c>
      <c r="V68" s="2" t="s">
        <v>1026</v>
      </c>
      <c r="W68" s="2" t="s">
        <v>1844</v>
      </c>
      <c r="X68" s="2" t="s">
        <v>1844</v>
      </c>
    </row>
    <row r="69" spans="1:24" x14ac:dyDescent="0.25">
      <c r="A69" s="2" t="s">
        <v>6413</v>
      </c>
      <c r="B69" s="2" t="s">
        <v>6830</v>
      </c>
      <c r="C69" s="2" t="s">
        <v>6831</v>
      </c>
      <c r="D69" s="2" t="s">
        <v>6414</v>
      </c>
      <c r="E69" s="2" t="s">
        <v>6101</v>
      </c>
      <c r="F69" s="2" t="s">
        <v>6832</v>
      </c>
      <c r="G69" s="2" t="s">
        <v>6044</v>
      </c>
      <c r="H69" s="2" t="s">
        <v>1022</v>
      </c>
      <c r="I69" s="2" t="s">
        <v>1061</v>
      </c>
      <c r="J69" s="2" t="s">
        <v>1042</v>
      </c>
      <c r="K69" s="2" t="s">
        <v>54</v>
      </c>
      <c r="L69" s="2" t="s">
        <v>1154</v>
      </c>
      <c r="M69" s="2" t="s">
        <v>6102</v>
      </c>
      <c r="N69" s="32">
        <v>45537</v>
      </c>
      <c r="O69" s="2">
        <f>WEEKNUM(Operaciones[[#This Row],[Inic.prog.]],1)</f>
        <v>36</v>
      </c>
      <c r="P69" s="4">
        <v>0</v>
      </c>
      <c r="Q69" s="4">
        <v>2</v>
      </c>
      <c r="R69" s="28">
        <v>334814</v>
      </c>
      <c r="S69" s="28">
        <v>0</v>
      </c>
      <c r="T69" s="28">
        <v>334814</v>
      </c>
      <c r="U69" s="28">
        <v>0</v>
      </c>
      <c r="V69" s="2" t="s">
        <v>1026</v>
      </c>
      <c r="W69" s="2" t="s">
        <v>1844</v>
      </c>
      <c r="X69" s="2" t="s">
        <v>1844</v>
      </c>
    </row>
    <row r="70" spans="1:24" x14ac:dyDescent="0.25">
      <c r="A70" s="2" t="s">
        <v>6415</v>
      </c>
      <c r="B70" s="2" t="s">
        <v>6833</v>
      </c>
      <c r="C70" s="2" t="s">
        <v>6834</v>
      </c>
      <c r="D70" s="2" t="s">
        <v>6105</v>
      </c>
      <c r="E70" s="2" t="s">
        <v>6106</v>
      </c>
      <c r="F70" s="2" t="s">
        <v>6809</v>
      </c>
      <c r="G70" s="2" t="s">
        <v>6016</v>
      </c>
      <c r="H70" s="2" t="s">
        <v>1027</v>
      </c>
      <c r="I70" s="2" t="s">
        <v>1056</v>
      </c>
      <c r="J70" s="2" t="s">
        <v>1042</v>
      </c>
      <c r="K70" s="2" t="s">
        <v>60</v>
      </c>
      <c r="L70" s="2" t="s">
        <v>1025</v>
      </c>
      <c r="M70" s="2" t="s">
        <v>6063</v>
      </c>
      <c r="N70" s="32">
        <v>45539</v>
      </c>
      <c r="O70" s="2">
        <f>WEEKNUM(Operaciones[[#This Row],[Inic.prog.]],1)</f>
        <v>36</v>
      </c>
      <c r="P70" s="4">
        <v>0</v>
      </c>
      <c r="Q70" s="4">
        <v>16</v>
      </c>
      <c r="R70" s="28">
        <v>3156813</v>
      </c>
      <c r="S70" s="28">
        <v>0</v>
      </c>
      <c r="T70" s="28">
        <v>3156813</v>
      </c>
      <c r="U70" s="28">
        <v>0</v>
      </c>
      <c r="V70" s="2" t="s">
        <v>1026</v>
      </c>
      <c r="W70" s="2" t="s">
        <v>1844</v>
      </c>
      <c r="X70" s="2" t="s">
        <v>1844</v>
      </c>
    </row>
    <row r="71" spans="1:24" x14ac:dyDescent="0.25">
      <c r="A71" s="2" t="s">
        <v>6416</v>
      </c>
      <c r="B71" s="2" t="s">
        <v>6835</v>
      </c>
      <c r="C71" s="2" t="s">
        <v>6836</v>
      </c>
      <c r="D71" s="2" t="s">
        <v>6417</v>
      </c>
      <c r="E71" s="2" t="s">
        <v>6107</v>
      </c>
      <c r="F71" s="2" t="s">
        <v>6783</v>
      </c>
      <c r="G71" s="2" t="s">
        <v>6016</v>
      </c>
      <c r="H71" s="2" t="s">
        <v>1051</v>
      </c>
      <c r="I71" s="2" t="s">
        <v>1036</v>
      </c>
      <c r="J71" s="2" t="s">
        <v>1042</v>
      </c>
      <c r="K71" s="2" t="s">
        <v>54</v>
      </c>
      <c r="L71" s="2" t="s">
        <v>1025</v>
      </c>
      <c r="M71" s="2" t="s">
        <v>6108</v>
      </c>
      <c r="N71" s="32">
        <v>45542</v>
      </c>
      <c r="O71" s="2">
        <f>WEEKNUM(Operaciones[[#This Row],[Inic.prog.]],1)</f>
        <v>36</v>
      </c>
      <c r="P71" s="4">
        <v>0</v>
      </c>
      <c r="Q71" s="4">
        <v>5</v>
      </c>
      <c r="R71" s="28">
        <v>669627</v>
      </c>
      <c r="S71" s="28">
        <v>0</v>
      </c>
      <c r="T71" s="28">
        <v>669627</v>
      </c>
      <c r="U71" s="28">
        <v>0</v>
      </c>
      <c r="V71" s="2" t="s">
        <v>1026</v>
      </c>
      <c r="W71" s="2" t="s">
        <v>1844</v>
      </c>
      <c r="X71" s="2" t="s">
        <v>1844</v>
      </c>
    </row>
    <row r="72" spans="1:24" x14ac:dyDescent="0.25">
      <c r="A72" s="2" t="s">
        <v>6418</v>
      </c>
      <c r="B72" s="2" t="s">
        <v>6837</v>
      </c>
      <c r="C72" s="2" t="s">
        <v>6838</v>
      </c>
      <c r="D72" s="2" t="s">
        <v>6110</v>
      </c>
      <c r="E72" s="2" t="s">
        <v>6111</v>
      </c>
      <c r="F72" s="2" t="s">
        <v>6741</v>
      </c>
      <c r="G72" s="2" t="s">
        <v>5964</v>
      </c>
      <c r="H72" s="2" t="s">
        <v>1027</v>
      </c>
      <c r="I72" s="2" t="s">
        <v>1056</v>
      </c>
      <c r="J72" s="2" t="s">
        <v>1042</v>
      </c>
      <c r="K72" s="2" t="s">
        <v>8</v>
      </c>
      <c r="L72" s="2" t="s">
        <v>1154</v>
      </c>
      <c r="M72" s="2" t="s">
        <v>5965</v>
      </c>
      <c r="N72" s="32">
        <v>45542</v>
      </c>
      <c r="O72" s="2">
        <f>WEEKNUM(Operaciones[[#This Row],[Inic.prog.]],1)</f>
        <v>36</v>
      </c>
      <c r="P72" s="4">
        <v>0</v>
      </c>
      <c r="Q72" s="4">
        <v>2</v>
      </c>
      <c r="R72" s="28">
        <v>573966</v>
      </c>
      <c r="S72" s="28">
        <v>0</v>
      </c>
      <c r="T72" s="28">
        <v>573966</v>
      </c>
      <c r="U72" s="28">
        <v>0</v>
      </c>
      <c r="V72" s="2" t="s">
        <v>1026</v>
      </c>
      <c r="W72" s="2" t="s">
        <v>1844</v>
      </c>
      <c r="X72" s="2" t="s">
        <v>1844</v>
      </c>
    </row>
    <row r="73" spans="1:24" x14ac:dyDescent="0.25">
      <c r="A73" s="2" t="s">
        <v>6419</v>
      </c>
      <c r="B73" s="2" t="s">
        <v>6839</v>
      </c>
      <c r="C73" s="2" t="s">
        <v>6840</v>
      </c>
      <c r="D73" s="2" t="s">
        <v>6112</v>
      </c>
      <c r="E73" s="2" t="s">
        <v>6113</v>
      </c>
      <c r="F73" s="2" t="s">
        <v>6841</v>
      </c>
      <c r="G73" s="2" t="s">
        <v>6044</v>
      </c>
      <c r="H73" s="2" t="s">
        <v>1035</v>
      </c>
      <c r="I73" s="2" t="s">
        <v>1061</v>
      </c>
      <c r="J73" s="2" t="s">
        <v>1042</v>
      </c>
      <c r="K73" s="2" t="s">
        <v>54</v>
      </c>
      <c r="L73" s="2" t="s">
        <v>1015</v>
      </c>
      <c r="M73" s="2" t="s">
        <v>6114</v>
      </c>
      <c r="N73" s="32">
        <v>45538</v>
      </c>
      <c r="O73" s="2">
        <f>WEEKNUM(Operaciones[[#This Row],[Inic.prog.]],1)</f>
        <v>36</v>
      </c>
      <c r="P73" s="4">
        <v>0</v>
      </c>
      <c r="Q73" s="4">
        <v>2</v>
      </c>
      <c r="R73" s="28">
        <v>1243593</v>
      </c>
      <c r="S73" s="28">
        <v>0</v>
      </c>
      <c r="T73" s="28">
        <v>1243593</v>
      </c>
      <c r="U73" s="28">
        <v>0</v>
      </c>
      <c r="V73" s="2" t="s">
        <v>1026</v>
      </c>
      <c r="W73" s="2" t="s">
        <v>1844</v>
      </c>
      <c r="X73" s="2" t="s">
        <v>1844</v>
      </c>
    </row>
    <row r="74" spans="1:24" x14ac:dyDescent="0.25">
      <c r="A74" s="2" t="s">
        <v>6419</v>
      </c>
      <c r="B74" s="2" t="s">
        <v>6839</v>
      </c>
      <c r="C74" s="2" t="s">
        <v>6840</v>
      </c>
      <c r="D74" s="2" t="s">
        <v>6112</v>
      </c>
      <c r="E74" s="2" t="s">
        <v>6113</v>
      </c>
      <c r="F74" s="2" t="s">
        <v>6841</v>
      </c>
      <c r="G74" s="2" t="s">
        <v>6044</v>
      </c>
      <c r="H74" s="2" t="s">
        <v>1033</v>
      </c>
      <c r="I74" s="2" t="s">
        <v>1055</v>
      </c>
      <c r="J74" s="2" t="s">
        <v>1042</v>
      </c>
      <c r="K74" s="2" t="s">
        <v>54</v>
      </c>
      <c r="L74" s="2" t="s">
        <v>1015</v>
      </c>
      <c r="M74" s="2" t="s">
        <v>6114</v>
      </c>
      <c r="N74" s="32">
        <v>45538</v>
      </c>
      <c r="O74" s="2">
        <f>WEEKNUM(Operaciones[[#This Row],[Inic.prog.]],1)</f>
        <v>36</v>
      </c>
      <c r="P74" s="4">
        <v>0</v>
      </c>
      <c r="Q74" s="4">
        <v>8</v>
      </c>
      <c r="R74" s="28">
        <v>1243593</v>
      </c>
      <c r="S74" s="28">
        <v>0</v>
      </c>
      <c r="T74" s="28">
        <v>1243593</v>
      </c>
      <c r="U74" s="28">
        <v>0</v>
      </c>
      <c r="V74" s="2" t="s">
        <v>1026</v>
      </c>
      <c r="W74" s="2" t="s">
        <v>1844</v>
      </c>
      <c r="X74" s="2" t="s">
        <v>1844</v>
      </c>
    </row>
    <row r="75" spans="1:24" x14ac:dyDescent="0.25">
      <c r="A75" s="2" t="s">
        <v>6420</v>
      </c>
      <c r="B75" s="2" t="s">
        <v>6842</v>
      </c>
      <c r="C75" s="2" t="s">
        <v>6829</v>
      </c>
      <c r="D75" s="2" t="s">
        <v>6115</v>
      </c>
      <c r="E75" s="2" t="s">
        <v>6116</v>
      </c>
      <c r="F75" s="2" t="s">
        <v>6802</v>
      </c>
      <c r="G75" s="2" t="s">
        <v>5961</v>
      </c>
      <c r="H75" s="2" t="s">
        <v>1035</v>
      </c>
      <c r="I75" s="2" t="s">
        <v>1061</v>
      </c>
      <c r="J75" s="2" t="s">
        <v>1042</v>
      </c>
      <c r="K75" s="2" t="s">
        <v>54</v>
      </c>
      <c r="L75" s="2" t="s">
        <v>1025</v>
      </c>
      <c r="M75" s="2" t="s">
        <v>6117</v>
      </c>
      <c r="N75" s="32">
        <v>45540</v>
      </c>
      <c r="O75" s="2">
        <f>WEEKNUM(Operaciones[[#This Row],[Inic.prog.]],1)</f>
        <v>36</v>
      </c>
      <c r="P75" s="4">
        <v>0</v>
      </c>
      <c r="Q75" s="4">
        <v>0.5</v>
      </c>
      <c r="R75" s="28">
        <v>174999</v>
      </c>
      <c r="S75" s="28">
        <v>0</v>
      </c>
      <c r="T75" s="28">
        <v>174999</v>
      </c>
      <c r="U75" s="28">
        <v>0</v>
      </c>
      <c r="V75" s="2" t="s">
        <v>1026</v>
      </c>
      <c r="W75" s="2" t="s">
        <v>1844</v>
      </c>
      <c r="X75" s="2" t="s">
        <v>1844</v>
      </c>
    </row>
    <row r="76" spans="1:24" x14ac:dyDescent="0.25">
      <c r="A76" s="2" t="s">
        <v>6421</v>
      </c>
      <c r="B76" s="2" t="s">
        <v>6843</v>
      </c>
      <c r="C76" s="2" t="s">
        <v>6844</v>
      </c>
      <c r="D76" s="2" t="s">
        <v>6422</v>
      </c>
      <c r="E76" s="2" t="s">
        <v>6118</v>
      </c>
      <c r="F76" s="2" t="s">
        <v>6845</v>
      </c>
      <c r="G76" s="2" t="s">
        <v>6044</v>
      </c>
      <c r="H76" s="2" t="s">
        <v>1035</v>
      </c>
      <c r="I76" s="2" t="s">
        <v>1061</v>
      </c>
      <c r="J76" s="2" t="s">
        <v>1042</v>
      </c>
      <c r="K76" s="2" t="s">
        <v>54</v>
      </c>
      <c r="L76" s="2" t="s">
        <v>1015</v>
      </c>
      <c r="M76" s="2" t="s">
        <v>6119</v>
      </c>
      <c r="N76" s="32">
        <v>45538</v>
      </c>
      <c r="O76" s="2">
        <f>WEEKNUM(Operaciones[[#This Row],[Inic.prog.]],1)</f>
        <v>36</v>
      </c>
      <c r="P76" s="4">
        <v>0</v>
      </c>
      <c r="Q76" s="4">
        <v>2.5</v>
      </c>
      <c r="R76" s="28">
        <v>573966</v>
      </c>
      <c r="S76" s="28">
        <v>0</v>
      </c>
      <c r="T76" s="28">
        <v>573966</v>
      </c>
      <c r="U76" s="28">
        <v>0</v>
      </c>
      <c r="V76" s="2" t="s">
        <v>1026</v>
      </c>
      <c r="W76" s="2" t="s">
        <v>1844</v>
      </c>
      <c r="X76" s="2" t="s">
        <v>1844</v>
      </c>
    </row>
    <row r="77" spans="1:24" x14ac:dyDescent="0.25">
      <c r="A77" s="2" t="s">
        <v>6421</v>
      </c>
      <c r="B77" s="2" t="s">
        <v>6843</v>
      </c>
      <c r="C77" s="2" t="s">
        <v>6844</v>
      </c>
      <c r="D77" s="2" t="s">
        <v>6422</v>
      </c>
      <c r="E77" s="2" t="s">
        <v>6118</v>
      </c>
      <c r="F77" s="2" t="s">
        <v>6845</v>
      </c>
      <c r="G77" s="2" t="s">
        <v>6044</v>
      </c>
      <c r="H77" s="2" t="s">
        <v>1033</v>
      </c>
      <c r="I77" s="2" t="s">
        <v>1036</v>
      </c>
      <c r="J77" s="2" t="s">
        <v>1042</v>
      </c>
      <c r="K77" s="2" t="s">
        <v>54</v>
      </c>
      <c r="L77" s="2" t="s">
        <v>1015</v>
      </c>
      <c r="M77" s="2" t="s">
        <v>6119</v>
      </c>
      <c r="N77" s="32">
        <v>45538</v>
      </c>
      <c r="O77" s="2">
        <f>WEEKNUM(Operaciones[[#This Row],[Inic.prog.]],1)</f>
        <v>36</v>
      </c>
      <c r="P77" s="4">
        <v>0</v>
      </c>
      <c r="Q77" s="4">
        <v>1.5</v>
      </c>
      <c r="R77" s="28">
        <v>573966</v>
      </c>
      <c r="S77" s="28">
        <v>0</v>
      </c>
      <c r="T77" s="28">
        <v>573966</v>
      </c>
      <c r="U77" s="28">
        <v>0</v>
      </c>
      <c r="V77" s="2" t="s">
        <v>1026</v>
      </c>
      <c r="W77" s="2" t="s">
        <v>1844</v>
      </c>
      <c r="X77" s="2" t="s">
        <v>1844</v>
      </c>
    </row>
    <row r="78" spans="1:24" x14ac:dyDescent="0.25">
      <c r="A78" s="2" t="s">
        <v>6423</v>
      </c>
      <c r="B78" s="2" t="s">
        <v>6846</v>
      </c>
      <c r="C78" s="2" t="s">
        <v>6755</v>
      </c>
      <c r="D78" s="2" t="s">
        <v>6424</v>
      </c>
      <c r="E78" s="2" t="s">
        <v>6126</v>
      </c>
      <c r="F78" s="2" t="s">
        <v>1279</v>
      </c>
      <c r="G78" s="2" t="s">
        <v>185</v>
      </c>
      <c r="H78" s="2" t="s">
        <v>1033</v>
      </c>
      <c r="I78" s="2" t="s">
        <v>1055</v>
      </c>
      <c r="J78" s="2" t="s">
        <v>1042</v>
      </c>
      <c r="K78" s="2" t="s">
        <v>60</v>
      </c>
      <c r="L78" s="2" t="s">
        <v>1154</v>
      </c>
      <c r="M78" s="2" t="s">
        <v>6094</v>
      </c>
      <c r="N78" s="32">
        <v>45555</v>
      </c>
      <c r="O78" s="2">
        <f>WEEKNUM(Operaciones[[#This Row],[Inic.prog.]],1)</f>
        <v>38</v>
      </c>
      <c r="P78" s="4">
        <v>0</v>
      </c>
      <c r="Q78" s="4">
        <v>3</v>
      </c>
      <c r="R78" s="28">
        <v>200760</v>
      </c>
      <c r="S78" s="28">
        <v>0</v>
      </c>
      <c r="T78" s="28">
        <v>200760</v>
      </c>
      <c r="U78" s="28">
        <v>0</v>
      </c>
      <c r="V78" s="2" t="s">
        <v>1026</v>
      </c>
      <c r="W78" s="2" t="s">
        <v>1844</v>
      </c>
      <c r="X78" s="2" t="s">
        <v>1844</v>
      </c>
    </row>
    <row r="79" spans="1:24" x14ac:dyDescent="0.25">
      <c r="A79" s="2" t="s">
        <v>6425</v>
      </c>
      <c r="B79" s="2" t="s">
        <v>6847</v>
      </c>
      <c r="C79" s="2" t="s">
        <v>6848</v>
      </c>
      <c r="D79" s="2" t="s">
        <v>118</v>
      </c>
      <c r="E79" s="2" t="s">
        <v>119</v>
      </c>
      <c r="F79" s="2" t="s">
        <v>1298</v>
      </c>
      <c r="G79" s="2" t="s">
        <v>120</v>
      </c>
      <c r="H79" s="2" t="s">
        <v>1033</v>
      </c>
      <c r="I79" s="2" t="s">
        <v>1036</v>
      </c>
      <c r="J79" s="2" t="s">
        <v>1042</v>
      </c>
      <c r="K79" s="2" t="s">
        <v>60</v>
      </c>
      <c r="L79" s="2" t="s">
        <v>1015</v>
      </c>
      <c r="M79" s="2" t="s">
        <v>121</v>
      </c>
      <c r="N79" s="32">
        <v>45541</v>
      </c>
      <c r="O79" s="2">
        <f>WEEKNUM(Operaciones[[#This Row],[Inic.prog.]],1)</f>
        <v>36</v>
      </c>
      <c r="P79" s="4">
        <v>0</v>
      </c>
      <c r="Q79" s="4">
        <v>4</v>
      </c>
      <c r="R79" s="28">
        <v>200760</v>
      </c>
      <c r="S79" s="28">
        <v>0</v>
      </c>
      <c r="T79" s="28">
        <v>200760</v>
      </c>
      <c r="U79" s="28">
        <v>0</v>
      </c>
      <c r="V79" s="2" t="s">
        <v>1026</v>
      </c>
      <c r="W79" s="2" t="s">
        <v>1844</v>
      </c>
      <c r="X79" s="2" t="s">
        <v>1844</v>
      </c>
    </row>
    <row r="80" spans="1:24" x14ac:dyDescent="0.25">
      <c r="A80" s="2" t="s">
        <v>6426</v>
      </c>
      <c r="B80" s="2" t="s">
        <v>6847</v>
      </c>
      <c r="C80" s="2" t="s">
        <v>6848</v>
      </c>
      <c r="D80" s="2" t="s">
        <v>170</v>
      </c>
      <c r="E80" s="2" t="s">
        <v>171</v>
      </c>
      <c r="F80" s="2" t="s">
        <v>1298</v>
      </c>
      <c r="G80" s="2" t="s">
        <v>120</v>
      </c>
      <c r="H80" s="2" t="s">
        <v>1033</v>
      </c>
      <c r="I80" s="2" t="s">
        <v>1036</v>
      </c>
      <c r="J80" s="2" t="s">
        <v>1042</v>
      </c>
      <c r="K80" s="2" t="s">
        <v>8</v>
      </c>
      <c r="L80" s="2" t="s">
        <v>1025</v>
      </c>
      <c r="M80" s="2" t="s">
        <v>121</v>
      </c>
      <c r="N80" s="32">
        <v>45541</v>
      </c>
      <c r="O80" s="2">
        <f>WEEKNUM(Operaciones[[#This Row],[Inic.prog.]],1)</f>
        <v>36</v>
      </c>
      <c r="P80" s="4">
        <v>0</v>
      </c>
      <c r="Q80" s="4">
        <v>4</v>
      </c>
      <c r="R80" s="28">
        <v>200760</v>
      </c>
      <c r="S80" s="28">
        <v>0</v>
      </c>
      <c r="T80" s="28">
        <v>200760</v>
      </c>
      <c r="U80" s="28">
        <v>0</v>
      </c>
      <c r="V80" s="2" t="s">
        <v>1026</v>
      </c>
      <c r="W80" s="2" t="s">
        <v>1844</v>
      </c>
      <c r="X80" s="2" t="s">
        <v>1844</v>
      </c>
    </row>
    <row r="81" spans="1:24" x14ac:dyDescent="0.25">
      <c r="A81" s="2" t="s">
        <v>6427</v>
      </c>
      <c r="B81" s="2" t="s">
        <v>6849</v>
      </c>
      <c r="C81" s="2" t="s">
        <v>6749</v>
      </c>
      <c r="D81" s="2" t="s">
        <v>6137</v>
      </c>
      <c r="E81" s="2" t="s">
        <v>6138</v>
      </c>
      <c r="F81" s="2" t="s">
        <v>6756</v>
      </c>
      <c r="G81" s="2" t="s">
        <v>185</v>
      </c>
      <c r="H81" s="2" t="s">
        <v>1035</v>
      </c>
      <c r="I81" s="2" t="s">
        <v>1101</v>
      </c>
      <c r="J81" s="2" t="s">
        <v>1042</v>
      </c>
      <c r="K81" s="2" t="s">
        <v>8</v>
      </c>
      <c r="L81" s="2" t="s">
        <v>1025</v>
      </c>
      <c r="M81" s="2" t="s">
        <v>5978</v>
      </c>
      <c r="N81" s="32">
        <v>45556</v>
      </c>
      <c r="O81" s="2">
        <f>WEEKNUM(Operaciones[[#This Row],[Inic.prog.]],1)</f>
        <v>38</v>
      </c>
      <c r="P81" s="4">
        <v>0</v>
      </c>
      <c r="Q81" s="4">
        <v>3</v>
      </c>
      <c r="R81" s="28">
        <v>573966</v>
      </c>
      <c r="S81" s="28">
        <v>0</v>
      </c>
      <c r="T81" s="28">
        <v>573966</v>
      </c>
      <c r="U81" s="28">
        <v>0</v>
      </c>
      <c r="V81" s="2" t="s">
        <v>1026</v>
      </c>
      <c r="W81" s="2" t="s">
        <v>1844</v>
      </c>
      <c r="X81" s="2" t="s">
        <v>1844</v>
      </c>
    </row>
    <row r="82" spans="1:24" x14ac:dyDescent="0.25">
      <c r="A82" s="2" t="s">
        <v>6428</v>
      </c>
      <c r="B82" s="2" t="s">
        <v>6850</v>
      </c>
      <c r="C82" s="2" t="s">
        <v>6851</v>
      </c>
      <c r="D82" s="2" t="s">
        <v>6139</v>
      </c>
      <c r="E82" s="2" t="s">
        <v>6140</v>
      </c>
      <c r="F82" s="2" t="s">
        <v>6852</v>
      </c>
      <c r="G82" s="2" t="s">
        <v>6141</v>
      </c>
      <c r="H82" s="2" t="s">
        <v>1035</v>
      </c>
      <c r="I82" s="2" t="s">
        <v>1036</v>
      </c>
      <c r="J82" s="2" t="s">
        <v>1042</v>
      </c>
      <c r="K82" s="2" t="s">
        <v>60</v>
      </c>
      <c r="L82" s="2" t="s">
        <v>1154</v>
      </c>
      <c r="M82" s="2" t="s">
        <v>6142</v>
      </c>
      <c r="N82" s="32">
        <v>45544</v>
      </c>
      <c r="O82" s="2">
        <f>WEEKNUM(Operaciones[[#This Row],[Inic.prog.]],1)</f>
        <v>37</v>
      </c>
      <c r="P82" s="4">
        <v>0</v>
      </c>
      <c r="Q82" s="4">
        <v>8</v>
      </c>
      <c r="R82" s="28">
        <v>1300989</v>
      </c>
      <c r="S82" s="28">
        <v>0</v>
      </c>
      <c r="T82" s="28">
        <v>1300989</v>
      </c>
      <c r="U82" s="28">
        <v>0</v>
      </c>
      <c r="V82" s="2" t="s">
        <v>1026</v>
      </c>
      <c r="W82" s="2" t="s">
        <v>1844</v>
      </c>
      <c r="X82" s="2" t="s">
        <v>1844</v>
      </c>
    </row>
    <row r="83" spans="1:24" x14ac:dyDescent="0.25">
      <c r="A83" s="2" t="s">
        <v>6429</v>
      </c>
      <c r="B83" s="2" t="s">
        <v>6853</v>
      </c>
      <c r="C83" s="2" t="s">
        <v>6854</v>
      </c>
      <c r="D83" s="2" t="s">
        <v>6430</v>
      </c>
      <c r="E83" s="2" t="s">
        <v>6146</v>
      </c>
      <c r="F83" s="2" t="s">
        <v>6744</v>
      </c>
      <c r="G83" s="2" t="s">
        <v>5961</v>
      </c>
      <c r="H83" s="2" t="s">
        <v>1038</v>
      </c>
      <c r="I83" s="2" t="s">
        <v>1036</v>
      </c>
      <c r="J83" s="2" t="s">
        <v>1042</v>
      </c>
      <c r="K83" s="2" t="s">
        <v>54</v>
      </c>
      <c r="L83" s="2" t="s">
        <v>1154</v>
      </c>
      <c r="M83" s="2" t="s">
        <v>6145</v>
      </c>
      <c r="N83" s="32">
        <v>45544</v>
      </c>
      <c r="O83" s="2">
        <f>WEEKNUM(Operaciones[[#This Row],[Inic.prog.]],1)</f>
        <v>37</v>
      </c>
      <c r="P83" s="4">
        <v>0</v>
      </c>
      <c r="Q83" s="4">
        <v>6</v>
      </c>
      <c r="R83" s="28">
        <v>860949</v>
      </c>
      <c r="S83" s="28">
        <v>0</v>
      </c>
      <c r="T83" s="28">
        <v>860949</v>
      </c>
      <c r="U83" s="28">
        <v>0</v>
      </c>
      <c r="V83" s="2" t="s">
        <v>1026</v>
      </c>
      <c r="W83" s="2" t="s">
        <v>1844</v>
      </c>
      <c r="X83" s="2" t="s">
        <v>1844</v>
      </c>
    </row>
    <row r="84" spans="1:24" x14ac:dyDescent="0.25">
      <c r="A84" s="2" t="s">
        <v>6431</v>
      </c>
      <c r="B84" s="2" t="s">
        <v>6855</v>
      </c>
      <c r="C84" s="2" t="s">
        <v>6856</v>
      </c>
      <c r="D84" s="2" t="s">
        <v>6158</v>
      </c>
      <c r="E84" s="2" t="s">
        <v>6159</v>
      </c>
      <c r="F84" s="2" t="s">
        <v>6738</v>
      </c>
      <c r="G84" s="2" t="s">
        <v>5961</v>
      </c>
      <c r="H84" s="2" t="s">
        <v>1035</v>
      </c>
      <c r="I84" s="2" t="s">
        <v>1036</v>
      </c>
      <c r="J84" s="2" t="s">
        <v>1042</v>
      </c>
      <c r="K84" s="2" t="s">
        <v>8</v>
      </c>
      <c r="L84" s="2" t="s">
        <v>1025</v>
      </c>
      <c r="M84" s="2" t="s">
        <v>6160</v>
      </c>
      <c r="N84" s="32">
        <v>45545</v>
      </c>
      <c r="O84" s="2">
        <f>WEEKNUM(Operaciones[[#This Row],[Inic.prog.]],1)</f>
        <v>37</v>
      </c>
      <c r="P84" s="4">
        <v>0</v>
      </c>
      <c r="Q84" s="4">
        <v>4</v>
      </c>
      <c r="R84" s="28">
        <v>478305</v>
      </c>
      <c r="S84" s="28">
        <v>0</v>
      </c>
      <c r="T84" s="28">
        <v>478305</v>
      </c>
      <c r="U84" s="28">
        <v>0</v>
      </c>
      <c r="V84" s="2" t="s">
        <v>1026</v>
      </c>
      <c r="W84" s="2" t="s">
        <v>1844</v>
      </c>
      <c r="X84" s="2" t="s">
        <v>1844</v>
      </c>
    </row>
    <row r="85" spans="1:24" x14ac:dyDescent="0.25">
      <c r="A85" s="2" t="s">
        <v>6432</v>
      </c>
      <c r="B85" s="2" t="s">
        <v>6857</v>
      </c>
      <c r="C85" s="2" t="s">
        <v>6858</v>
      </c>
      <c r="D85" s="2" t="s">
        <v>325</v>
      </c>
      <c r="E85" s="2" t="s">
        <v>326</v>
      </c>
      <c r="F85" s="2" t="s">
        <v>1298</v>
      </c>
      <c r="G85" s="2" t="s">
        <v>120</v>
      </c>
      <c r="H85" s="2" t="s">
        <v>1035</v>
      </c>
      <c r="I85" s="2" t="s">
        <v>1036</v>
      </c>
      <c r="J85" s="2" t="s">
        <v>1042</v>
      </c>
      <c r="K85" s="2" t="s">
        <v>8</v>
      </c>
      <c r="L85" s="2" t="s">
        <v>1015</v>
      </c>
      <c r="M85" s="2" t="s">
        <v>121</v>
      </c>
      <c r="N85" s="32">
        <v>45545</v>
      </c>
      <c r="O85" s="2">
        <f>WEEKNUM(Operaciones[[#This Row],[Inic.prog.]],1)</f>
        <v>37</v>
      </c>
      <c r="P85" s="4">
        <v>0</v>
      </c>
      <c r="Q85" s="4">
        <v>8</v>
      </c>
      <c r="R85" s="28">
        <v>3281173</v>
      </c>
      <c r="S85" s="28">
        <v>0</v>
      </c>
      <c r="T85" s="28">
        <v>3281173</v>
      </c>
      <c r="U85" s="28">
        <v>0</v>
      </c>
      <c r="V85" s="2" t="s">
        <v>1026</v>
      </c>
      <c r="W85" s="2" t="s">
        <v>1844</v>
      </c>
      <c r="X85" s="2" t="s">
        <v>1844</v>
      </c>
    </row>
    <row r="86" spans="1:24" x14ac:dyDescent="0.25">
      <c r="A86" s="2" t="s">
        <v>6432</v>
      </c>
      <c r="B86" s="2" t="s">
        <v>6857</v>
      </c>
      <c r="C86" s="2" t="s">
        <v>6858</v>
      </c>
      <c r="D86" s="2" t="s">
        <v>325</v>
      </c>
      <c r="E86" s="2" t="s">
        <v>326</v>
      </c>
      <c r="F86" s="2" t="s">
        <v>1298</v>
      </c>
      <c r="G86" s="2" t="s">
        <v>120</v>
      </c>
      <c r="H86" s="2" t="s">
        <v>1027</v>
      </c>
      <c r="I86" s="2" t="s">
        <v>1055</v>
      </c>
      <c r="J86" s="2" t="s">
        <v>1042</v>
      </c>
      <c r="K86" s="2" t="s">
        <v>8</v>
      </c>
      <c r="L86" s="2" t="s">
        <v>1015</v>
      </c>
      <c r="M86" s="2" t="s">
        <v>121</v>
      </c>
      <c r="N86" s="32">
        <v>45545</v>
      </c>
      <c r="O86" s="2">
        <f>WEEKNUM(Operaciones[[#This Row],[Inic.prog.]],1)</f>
        <v>37</v>
      </c>
      <c r="P86" s="4">
        <v>0</v>
      </c>
      <c r="Q86" s="4">
        <v>0.5</v>
      </c>
      <c r="R86" s="28">
        <v>3281173</v>
      </c>
      <c r="S86" s="28">
        <v>0</v>
      </c>
      <c r="T86" s="28">
        <v>3281173</v>
      </c>
      <c r="U86" s="28">
        <v>0</v>
      </c>
      <c r="V86" s="2" t="s">
        <v>1026</v>
      </c>
      <c r="W86" s="2" t="s">
        <v>1844</v>
      </c>
      <c r="X86" s="2" t="s">
        <v>1844</v>
      </c>
    </row>
    <row r="87" spans="1:24" x14ac:dyDescent="0.25">
      <c r="A87" s="2" t="s">
        <v>6432</v>
      </c>
      <c r="B87" s="2" t="s">
        <v>6857</v>
      </c>
      <c r="C87" s="2" t="s">
        <v>6858</v>
      </c>
      <c r="D87" s="2" t="s">
        <v>325</v>
      </c>
      <c r="E87" s="2" t="s">
        <v>326</v>
      </c>
      <c r="F87" s="2" t="s">
        <v>1298</v>
      </c>
      <c r="G87" s="2" t="s">
        <v>120</v>
      </c>
      <c r="H87" s="2" t="s">
        <v>1038</v>
      </c>
      <c r="I87" s="2" t="s">
        <v>1056</v>
      </c>
      <c r="J87" s="2" t="s">
        <v>1042</v>
      </c>
      <c r="K87" s="2" t="s">
        <v>8</v>
      </c>
      <c r="L87" s="2" t="s">
        <v>1015</v>
      </c>
      <c r="M87" s="2" t="s">
        <v>121</v>
      </c>
      <c r="N87" s="32">
        <v>45545</v>
      </c>
      <c r="O87" s="2">
        <f>WEEKNUM(Operaciones[[#This Row],[Inic.prog.]],1)</f>
        <v>37</v>
      </c>
      <c r="P87" s="4">
        <v>0</v>
      </c>
      <c r="Q87" s="4">
        <v>2</v>
      </c>
      <c r="R87" s="28">
        <v>3281173</v>
      </c>
      <c r="S87" s="28">
        <v>0</v>
      </c>
      <c r="T87" s="28">
        <v>3281173</v>
      </c>
      <c r="U87" s="28">
        <v>0</v>
      </c>
      <c r="V87" s="2" t="s">
        <v>1026</v>
      </c>
      <c r="W87" s="2" t="s">
        <v>1844</v>
      </c>
      <c r="X87" s="2" t="s">
        <v>1844</v>
      </c>
    </row>
    <row r="88" spans="1:24" x14ac:dyDescent="0.25">
      <c r="A88" s="2" t="s">
        <v>6334</v>
      </c>
      <c r="B88" s="2" t="s">
        <v>6859</v>
      </c>
      <c r="C88" s="2" t="s">
        <v>6860</v>
      </c>
      <c r="D88" s="2" t="s">
        <v>6433</v>
      </c>
      <c r="E88" s="2" t="s">
        <v>6161</v>
      </c>
      <c r="F88" s="2" t="s">
        <v>6861</v>
      </c>
      <c r="G88" s="2" t="s">
        <v>6163</v>
      </c>
      <c r="H88" s="2" t="s">
        <v>1053</v>
      </c>
      <c r="I88" s="2" t="s">
        <v>1050</v>
      </c>
      <c r="J88" s="2" t="s">
        <v>1042</v>
      </c>
      <c r="K88" s="2" t="s">
        <v>54</v>
      </c>
      <c r="L88" s="2" t="s">
        <v>1025</v>
      </c>
      <c r="M88" s="2" t="s">
        <v>6164</v>
      </c>
      <c r="N88" s="32">
        <v>45545</v>
      </c>
      <c r="O88" s="2">
        <f>WEEKNUM(Operaciones[[#This Row],[Inic.prog.]],1)</f>
        <v>37</v>
      </c>
      <c r="P88" s="4">
        <v>0</v>
      </c>
      <c r="Q88" s="4">
        <v>1</v>
      </c>
      <c r="R88" s="28">
        <v>286983</v>
      </c>
      <c r="S88" s="28">
        <v>0</v>
      </c>
      <c r="T88" s="28">
        <v>286983</v>
      </c>
      <c r="U88" s="28">
        <v>0</v>
      </c>
      <c r="V88" s="2" t="s">
        <v>1026</v>
      </c>
      <c r="W88" s="2" t="s">
        <v>1844</v>
      </c>
      <c r="X88" s="2" t="s">
        <v>1844</v>
      </c>
    </row>
    <row r="89" spans="1:24" x14ac:dyDescent="0.25">
      <c r="A89" s="2" t="s">
        <v>6434</v>
      </c>
      <c r="B89" s="2" t="s">
        <v>6862</v>
      </c>
      <c r="C89" s="2" t="s">
        <v>6863</v>
      </c>
      <c r="D89" s="2" t="s">
        <v>6435</v>
      </c>
      <c r="E89" s="2" t="s">
        <v>6166</v>
      </c>
      <c r="F89" s="2" t="s">
        <v>6852</v>
      </c>
      <c r="G89" s="2" t="s">
        <v>6141</v>
      </c>
      <c r="H89" s="2" t="s">
        <v>1033</v>
      </c>
      <c r="I89" s="2" t="s">
        <v>1055</v>
      </c>
      <c r="J89" s="2" t="s">
        <v>1042</v>
      </c>
      <c r="K89" s="2" t="s">
        <v>60</v>
      </c>
      <c r="L89" s="2" t="s">
        <v>1025</v>
      </c>
      <c r="M89" s="2" t="s">
        <v>6142</v>
      </c>
      <c r="N89" s="32">
        <v>45542</v>
      </c>
      <c r="O89" s="2">
        <f>WEEKNUM(Operaciones[[#This Row],[Inic.prog.]],1)</f>
        <v>36</v>
      </c>
      <c r="P89" s="4">
        <v>0</v>
      </c>
      <c r="Q89" s="4">
        <v>3</v>
      </c>
      <c r="R89" s="28">
        <v>621797</v>
      </c>
      <c r="S89" s="28">
        <v>0</v>
      </c>
      <c r="T89" s="28">
        <v>621797</v>
      </c>
      <c r="U89" s="28">
        <v>0</v>
      </c>
      <c r="V89" s="2" t="s">
        <v>1026</v>
      </c>
      <c r="W89" s="2" t="s">
        <v>1844</v>
      </c>
      <c r="X89" s="2" t="s">
        <v>1844</v>
      </c>
    </row>
    <row r="90" spans="1:24" x14ac:dyDescent="0.25">
      <c r="A90" s="2" t="s">
        <v>6436</v>
      </c>
      <c r="B90" s="2" t="s">
        <v>6862</v>
      </c>
      <c r="C90" s="2" t="s">
        <v>6863</v>
      </c>
      <c r="D90" s="2" t="s">
        <v>6437</v>
      </c>
      <c r="E90" s="2" t="s">
        <v>6167</v>
      </c>
      <c r="F90" s="2" t="s">
        <v>6852</v>
      </c>
      <c r="G90" s="2" t="s">
        <v>6141</v>
      </c>
      <c r="H90" s="2" t="s">
        <v>1033</v>
      </c>
      <c r="I90" s="2" t="s">
        <v>1055</v>
      </c>
      <c r="J90" s="2" t="s">
        <v>1042</v>
      </c>
      <c r="K90" s="2" t="s">
        <v>60</v>
      </c>
      <c r="L90" s="2" t="s">
        <v>1015</v>
      </c>
      <c r="M90" s="2" t="s">
        <v>6142</v>
      </c>
      <c r="N90" s="32">
        <v>45542</v>
      </c>
      <c r="O90" s="2">
        <f>WEEKNUM(Operaciones[[#This Row],[Inic.prog.]],1)</f>
        <v>36</v>
      </c>
      <c r="P90" s="4">
        <v>0</v>
      </c>
      <c r="Q90" s="4">
        <v>3</v>
      </c>
      <c r="R90" s="28">
        <v>621797</v>
      </c>
      <c r="S90" s="28">
        <v>0</v>
      </c>
      <c r="T90" s="28">
        <v>621797</v>
      </c>
      <c r="U90" s="28">
        <v>0</v>
      </c>
      <c r="V90" s="2" t="s">
        <v>1026</v>
      </c>
      <c r="W90" s="2" t="s">
        <v>1844</v>
      </c>
      <c r="X90" s="2" t="s">
        <v>1844</v>
      </c>
    </row>
    <row r="91" spans="1:24" x14ac:dyDescent="0.25">
      <c r="A91" s="2" t="s">
        <v>6438</v>
      </c>
      <c r="B91" s="2" t="s">
        <v>6862</v>
      </c>
      <c r="C91" s="2" t="s">
        <v>6863</v>
      </c>
      <c r="D91" s="2" t="s">
        <v>6439</v>
      </c>
      <c r="E91" s="2" t="s">
        <v>6168</v>
      </c>
      <c r="F91" s="2" t="s">
        <v>6852</v>
      </c>
      <c r="G91" s="2" t="s">
        <v>6141</v>
      </c>
      <c r="H91" s="2" t="s">
        <v>1033</v>
      </c>
      <c r="I91" s="2" t="s">
        <v>1055</v>
      </c>
      <c r="J91" s="2" t="s">
        <v>1042</v>
      </c>
      <c r="K91" s="2" t="s">
        <v>60</v>
      </c>
      <c r="L91" s="2" t="s">
        <v>1015</v>
      </c>
      <c r="M91" s="2" t="s">
        <v>6142</v>
      </c>
      <c r="N91" s="32">
        <v>45542</v>
      </c>
      <c r="O91" s="2">
        <f>WEEKNUM(Operaciones[[#This Row],[Inic.prog.]],1)</f>
        <v>36</v>
      </c>
      <c r="P91" s="4">
        <v>0</v>
      </c>
      <c r="Q91" s="4">
        <v>3</v>
      </c>
      <c r="R91" s="28">
        <v>621797</v>
      </c>
      <c r="S91" s="28">
        <v>0</v>
      </c>
      <c r="T91" s="28">
        <v>621797</v>
      </c>
      <c r="U91" s="28">
        <v>0</v>
      </c>
      <c r="V91" s="2" t="s">
        <v>1026</v>
      </c>
      <c r="W91" s="2" t="s">
        <v>1844</v>
      </c>
      <c r="X91" s="2" t="s">
        <v>1844</v>
      </c>
    </row>
    <row r="92" spans="1:24" x14ac:dyDescent="0.25">
      <c r="A92" s="2" t="s">
        <v>6440</v>
      </c>
      <c r="B92" s="2" t="s">
        <v>6862</v>
      </c>
      <c r="C92" s="2" t="s">
        <v>6863</v>
      </c>
      <c r="D92" s="2" t="s">
        <v>6169</v>
      </c>
      <c r="E92" s="2" t="s">
        <v>6170</v>
      </c>
      <c r="F92" s="2" t="s">
        <v>6852</v>
      </c>
      <c r="G92" s="2" t="s">
        <v>6141</v>
      </c>
      <c r="H92" s="2" t="s">
        <v>1033</v>
      </c>
      <c r="I92" s="2" t="s">
        <v>1055</v>
      </c>
      <c r="J92" s="2" t="s">
        <v>1042</v>
      </c>
      <c r="K92" s="2" t="s">
        <v>60</v>
      </c>
      <c r="L92" s="2" t="s">
        <v>1025</v>
      </c>
      <c r="M92" s="2" t="s">
        <v>6142</v>
      </c>
      <c r="N92" s="32">
        <v>45542</v>
      </c>
      <c r="O92" s="2">
        <f>WEEKNUM(Operaciones[[#This Row],[Inic.prog.]],1)</f>
        <v>36</v>
      </c>
      <c r="P92" s="4">
        <v>0</v>
      </c>
      <c r="Q92" s="4">
        <v>3</v>
      </c>
      <c r="R92" s="28">
        <v>621797</v>
      </c>
      <c r="S92" s="28">
        <v>0</v>
      </c>
      <c r="T92" s="28">
        <v>621797</v>
      </c>
      <c r="U92" s="28">
        <v>0</v>
      </c>
      <c r="V92" s="2" t="s">
        <v>1026</v>
      </c>
      <c r="W92" s="2" t="s">
        <v>1844</v>
      </c>
      <c r="X92" s="2" t="s">
        <v>1844</v>
      </c>
    </row>
    <row r="93" spans="1:24" x14ac:dyDescent="0.25">
      <c r="A93" s="2" t="s">
        <v>6441</v>
      </c>
      <c r="B93" s="2" t="s">
        <v>6864</v>
      </c>
      <c r="C93" s="2" t="s">
        <v>6865</v>
      </c>
      <c r="D93" s="2" t="s">
        <v>6442</v>
      </c>
      <c r="E93" s="2" t="s">
        <v>6171</v>
      </c>
      <c r="F93" s="2" t="s">
        <v>6768</v>
      </c>
      <c r="G93" s="2" t="s">
        <v>5941</v>
      </c>
      <c r="H93" s="2" t="s">
        <v>1035</v>
      </c>
      <c r="I93" s="2" t="s">
        <v>6021</v>
      </c>
      <c r="J93" s="2" t="s">
        <v>1042</v>
      </c>
      <c r="K93" s="2" t="s">
        <v>54</v>
      </c>
      <c r="L93" s="2" t="s">
        <v>1154</v>
      </c>
      <c r="M93" s="2" t="s">
        <v>5995</v>
      </c>
      <c r="N93" s="32">
        <v>45542</v>
      </c>
      <c r="O93" s="2">
        <f>WEEKNUM(Operaciones[[#This Row],[Inic.prog.]],1)</f>
        <v>36</v>
      </c>
      <c r="P93" s="4">
        <v>0</v>
      </c>
      <c r="Q93" s="4">
        <v>1</v>
      </c>
      <c r="R93" s="28">
        <v>191322</v>
      </c>
      <c r="S93" s="28">
        <v>0</v>
      </c>
      <c r="T93" s="28">
        <v>191322</v>
      </c>
      <c r="U93" s="28">
        <v>0</v>
      </c>
      <c r="V93" s="2" t="s">
        <v>1026</v>
      </c>
      <c r="W93" s="2" t="s">
        <v>1844</v>
      </c>
      <c r="X93" s="2" t="s">
        <v>1844</v>
      </c>
    </row>
    <row r="94" spans="1:24" x14ac:dyDescent="0.25">
      <c r="A94" s="2" t="s">
        <v>6441</v>
      </c>
      <c r="B94" s="2" t="s">
        <v>6864</v>
      </c>
      <c r="C94" s="2" t="s">
        <v>6865</v>
      </c>
      <c r="D94" s="2" t="s">
        <v>6442</v>
      </c>
      <c r="E94" s="2" t="s">
        <v>6171</v>
      </c>
      <c r="F94" s="2" t="s">
        <v>6768</v>
      </c>
      <c r="G94" s="2" t="s">
        <v>5941</v>
      </c>
      <c r="H94" s="2" t="s">
        <v>1051</v>
      </c>
      <c r="I94" s="2" t="s">
        <v>1061</v>
      </c>
      <c r="J94" s="2" t="s">
        <v>1042</v>
      </c>
      <c r="K94" s="2" t="s">
        <v>54</v>
      </c>
      <c r="L94" s="2" t="s">
        <v>1154</v>
      </c>
      <c r="M94" s="2" t="s">
        <v>5995</v>
      </c>
      <c r="N94" s="32">
        <v>45542</v>
      </c>
      <c r="O94" s="2">
        <f>WEEKNUM(Operaciones[[#This Row],[Inic.prog.]],1)</f>
        <v>36</v>
      </c>
      <c r="P94" s="4">
        <v>0</v>
      </c>
      <c r="Q94" s="4">
        <v>1</v>
      </c>
      <c r="R94" s="28">
        <v>191322</v>
      </c>
      <c r="S94" s="28">
        <v>0</v>
      </c>
      <c r="T94" s="28">
        <v>191322</v>
      </c>
      <c r="U94" s="28">
        <v>0</v>
      </c>
      <c r="V94" s="2" t="s">
        <v>1026</v>
      </c>
      <c r="W94" s="2" t="s">
        <v>1844</v>
      </c>
      <c r="X94" s="2" t="s">
        <v>1844</v>
      </c>
    </row>
    <row r="95" spans="1:24" x14ac:dyDescent="0.25">
      <c r="A95" s="2" t="s">
        <v>6443</v>
      </c>
      <c r="B95" s="2" t="s">
        <v>6866</v>
      </c>
      <c r="C95" s="2" t="s">
        <v>6867</v>
      </c>
      <c r="D95" s="2" t="s">
        <v>6172</v>
      </c>
      <c r="E95" s="2" t="s">
        <v>6173</v>
      </c>
      <c r="F95" s="2" t="s">
        <v>6868</v>
      </c>
      <c r="G95" s="2" t="s">
        <v>5932</v>
      </c>
      <c r="H95" s="2" t="s">
        <v>1035</v>
      </c>
      <c r="I95" s="2" t="s">
        <v>1036</v>
      </c>
      <c r="J95" s="2" t="s">
        <v>1042</v>
      </c>
      <c r="K95" s="2" t="s">
        <v>60</v>
      </c>
      <c r="L95" s="2" t="s">
        <v>1025</v>
      </c>
      <c r="M95" s="2" t="s">
        <v>6001</v>
      </c>
      <c r="N95" s="32">
        <v>45546</v>
      </c>
      <c r="O95" s="2">
        <f>WEEKNUM(Operaciones[[#This Row],[Inic.prog.]],1)</f>
        <v>37</v>
      </c>
      <c r="P95" s="4">
        <v>0</v>
      </c>
      <c r="Q95" s="4">
        <v>1</v>
      </c>
      <c r="R95" s="28">
        <v>286983</v>
      </c>
      <c r="S95" s="28">
        <v>0</v>
      </c>
      <c r="T95" s="28">
        <v>286983</v>
      </c>
      <c r="U95" s="28">
        <v>0</v>
      </c>
      <c r="V95" s="2" t="s">
        <v>1026</v>
      </c>
      <c r="W95" s="2" t="s">
        <v>1844</v>
      </c>
      <c r="X95" s="2" t="s">
        <v>1844</v>
      </c>
    </row>
    <row r="96" spans="1:24" x14ac:dyDescent="0.25">
      <c r="A96" s="2" t="s">
        <v>6444</v>
      </c>
      <c r="B96" s="2" t="s">
        <v>6869</v>
      </c>
      <c r="C96" s="2" t="s">
        <v>6870</v>
      </c>
      <c r="D96" s="2" t="s">
        <v>6174</v>
      </c>
      <c r="E96" s="2" t="s">
        <v>6175</v>
      </c>
      <c r="F96" s="2" t="s">
        <v>6805</v>
      </c>
      <c r="G96" s="2" t="s">
        <v>5941</v>
      </c>
      <c r="H96" s="2" t="s">
        <v>1033</v>
      </c>
      <c r="I96" s="2" t="s">
        <v>1055</v>
      </c>
      <c r="J96" s="2" t="s">
        <v>1042</v>
      </c>
      <c r="K96" s="2" t="s">
        <v>54</v>
      </c>
      <c r="L96" s="2" t="s">
        <v>1154</v>
      </c>
      <c r="M96" s="2" t="s">
        <v>6176</v>
      </c>
      <c r="N96" s="32">
        <v>45546</v>
      </c>
      <c r="O96" s="2">
        <f>WEEKNUM(Operaciones[[#This Row],[Inic.prog.]],1)</f>
        <v>37</v>
      </c>
      <c r="P96" s="4">
        <v>0</v>
      </c>
      <c r="Q96" s="4">
        <v>8</v>
      </c>
      <c r="R96" s="28">
        <v>908780</v>
      </c>
      <c r="S96" s="28">
        <v>0</v>
      </c>
      <c r="T96" s="28">
        <v>908780</v>
      </c>
      <c r="U96" s="28">
        <v>0</v>
      </c>
      <c r="V96" s="2" t="s">
        <v>1026</v>
      </c>
      <c r="W96" s="2" t="s">
        <v>1844</v>
      </c>
      <c r="X96" s="2" t="s">
        <v>1844</v>
      </c>
    </row>
    <row r="97" spans="1:24" x14ac:dyDescent="0.25">
      <c r="A97" s="2" t="s">
        <v>6445</v>
      </c>
      <c r="B97" s="2" t="s">
        <v>6871</v>
      </c>
      <c r="C97" s="2" t="s">
        <v>6872</v>
      </c>
      <c r="D97" s="2" t="s">
        <v>6446</v>
      </c>
      <c r="E97" s="2" t="s">
        <v>6178</v>
      </c>
      <c r="F97" s="2" t="s">
        <v>6771</v>
      </c>
      <c r="G97" s="2" t="s">
        <v>5932</v>
      </c>
      <c r="H97" s="2" t="s">
        <v>1033</v>
      </c>
      <c r="I97" s="2" t="s">
        <v>5947</v>
      </c>
      <c r="J97" s="2" t="s">
        <v>1042</v>
      </c>
      <c r="K97" s="2" t="s">
        <v>8</v>
      </c>
      <c r="L97" s="2" t="s">
        <v>1025</v>
      </c>
      <c r="M97" s="2" t="s">
        <v>6180</v>
      </c>
      <c r="N97" s="32">
        <v>45544</v>
      </c>
      <c r="O97" s="2">
        <f>WEEKNUM(Operaciones[[#This Row],[Inic.prog.]],1)</f>
        <v>37</v>
      </c>
      <c r="P97" s="4">
        <v>0</v>
      </c>
      <c r="Q97" s="4">
        <v>1</v>
      </c>
      <c r="R97" s="28">
        <v>286983</v>
      </c>
      <c r="S97" s="28">
        <v>0</v>
      </c>
      <c r="T97" s="28">
        <v>286983</v>
      </c>
      <c r="U97" s="28">
        <v>0</v>
      </c>
      <c r="V97" s="2" t="s">
        <v>1026</v>
      </c>
      <c r="W97" s="2" t="s">
        <v>1844</v>
      </c>
      <c r="X97" s="2" t="s">
        <v>1844</v>
      </c>
    </row>
    <row r="98" spans="1:24" x14ac:dyDescent="0.25">
      <c r="A98" s="2" t="s">
        <v>6447</v>
      </c>
      <c r="B98" s="2" t="s">
        <v>6873</v>
      </c>
      <c r="C98" s="2" t="s">
        <v>6874</v>
      </c>
      <c r="D98" s="2" t="s">
        <v>6448</v>
      </c>
      <c r="E98" s="2" t="s">
        <v>6192</v>
      </c>
      <c r="F98" s="2" t="s">
        <v>6783</v>
      </c>
      <c r="G98" s="2" t="s">
        <v>6016</v>
      </c>
      <c r="H98" s="2" t="s">
        <v>1053</v>
      </c>
      <c r="I98" s="2" t="s">
        <v>1036</v>
      </c>
      <c r="J98" s="2" t="s">
        <v>1042</v>
      </c>
      <c r="K98" s="2" t="s">
        <v>60</v>
      </c>
      <c r="L98" s="2" t="s">
        <v>1025</v>
      </c>
      <c r="M98" s="2" t="s">
        <v>6108</v>
      </c>
      <c r="N98" s="32">
        <v>45546</v>
      </c>
      <c r="O98" s="2">
        <f>WEEKNUM(Operaciones[[#This Row],[Inic.prog.]],1)</f>
        <v>37</v>
      </c>
      <c r="P98" s="4">
        <v>0</v>
      </c>
      <c r="Q98" s="4">
        <v>2</v>
      </c>
      <c r="R98" s="28">
        <v>286983</v>
      </c>
      <c r="S98" s="28">
        <v>0</v>
      </c>
      <c r="T98" s="28">
        <v>286983</v>
      </c>
      <c r="U98" s="28">
        <v>0</v>
      </c>
      <c r="V98" s="2" t="s">
        <v>1026</v>
      </c>
      <c r="W98" s="2" t="s">
        <v>1844</v>
      </c>
      <c r="X98" s="2" t="s">
        <v>1844</v>
      </c>
    </row>
    <row r="99" spans="1:24" x14ac:dyDescent="0.25">
      <c r="A99" s="2" t="s">
        <v>6449</v>
      </c>
      <c r="B99" s="2" t="s">
        <v>6875</v>
      </c>
      <c r="C99" s="2" t="s">
        <v>6725</v>
      </c>
      <c r="D99" s="2" t="s">
        <v>6450</v>
      </c>
      <c r="E99" s="2" t="s">
        <v>6193</v>
      </c>
      <c r="F99" s="2" t="s">
        <v>6805</v>
      </c>
      <c r="G99" s="2" t="s">
        <v>5941</v>
      </c>
      <c r="H99" s="2" t="s">
        <v>1035</v>
      </c>
      <c r="I99" s="2" t="s">
        <v>1036</v>
      </c>
      <c r="J99" s="2" t="s">
        <v>1042</v>
      </c>
      <c r="K99" s="2" t="s">
        <v>54</v>
      </c>
      <c r="L99" s="2" t="s">
        <v>1025</v>
      </c>
      <c r="M99" s="2" t="s">
        <v>6058</v>
      </c>
      <c r="N99" s="32">
        <v>45541</v>
      </c>
      <c r="O99" s="2">
        <f>WEEKNUM(Operaciones[[#This Row],[Inic.prog.]],1)</f>
        <v>36</v>
      </c>
      <c r="P99" s="4">
        <v>0</v>
      </c>
      <c r="Q99" s="4">
        <v>3</v>
      </c>
      <c r="R99" s="28">
        <v>286983</v>
      </c>
      <c r="S99" s="28">
        <v>0</v>
      </c>
      <c r="T99" s="28">
        <v>286983</v>
      </c>
      <c r="U99" s="28">
        <v>0</v>
      </c>
      <c r="V99" s="2" t="s">
        <v>1026</v>
      </c>
      <c r="W99" s="2" t="s">
        <v>1844</v>
      </c>
      <c r="X99" s="2" t="s">
        <v>1844</v>
      </c>
    </row>
    <row r="100" spans="1:24" x14ac:dyDescent="0.25">
      <c r="A100" s="2" t="s">
        <v>6451</v>
      </c>
      <c r="B100" s="2" t="s">
        <v>6876</v>
      </c>
      <c r="C100" s="2" t="s">
        <v>6877</v>
      </c>
      <c r="D100" s="2" t="s">
        <v>6194</v>
      </c>
      <c r="E100" s="2" t="s">
        <v>6195</v>
      </c>
      <c r="F100" s="2" t="s">
        <v>1291</v>
      </c>
      <c r="G100" s="2" t="s">
        <v>154</v>
      </c>
      <c r="H100" s="2" t="s">
        <v>1035</v>
      </c>
      <c r="I100" s="2" t="s">
        <v>1057</v>
      </c>
      <c r="J100" s="2" t="s">
        <v>1042</v>
      </c>
      <c r="K100" s="2" t="s">
        <v>60</v>
      </c>
      <c r="L100" s="2" t="s">
        <v>1025</v>
      </c>
      <c r="M100" s="2" t="s">
        <v>155</v>
      </c>
      <c r="N100" s="32">
        <v>45543</v>
      </c>
      <c r="O100" s="2">
        <f>WEEKNUM(Operaciones[[#This Row],[Inic.prog.]],1)</f>
        <v>37</v>
      </c>
      <c r="P100" s="4">
        <v>0</v>
      </c>
      <c r="Q100" s="4">
        <v>2</v>
      </c>
      <c r="R100" s="28">
        <v>100380</v>
      </c>
      <c r="S100" s="28">
        <v>0</v>
      </c>
      <c r="T100" s="28">
        <v>100380</v>
      </c>
      <c r="U100" s="28">
        <v>0</v>
      </c>
      <c r="V100" s="2" t="s">
        <v>1026</v>
      </c>
      <c r="W100" s="2" t="s">
        <v>1844</v>
      </c>
      <c r="X100" s="2" t="s">
        <v>1844</v>
      </c>
    </row>
    <row r="101" spans="1:24" x14ac:dyDescent="0.25">
      <c r="A101" s="2" t="s">
        <v>6452</v>
      </c>
      <c r="B101" s="2" t="s">
        <v>6878</v>
      </c>
      <c r="C101" s="2" t="s">
        <v>6879</v>
      </c>
      <c r="D101" s="2" t="s">
        <v>152</v>
      </c>
      <c r="E101" s="2" t="s">
        <v>153</v>
      </c>
      <c r="F101" s="2" t="s">
        <v>1291</v>
      </c>
      <c r="G101" s="2" t="s">
        <v>154</v>
      </c>
      <c r="H101" s="2" t="s">
        <v>1034</v>
      </c>
      <c r="I101" s="2" t="s">
        <v>1182</v>
      </c>
      <c r="J101" s="2" t="s">
        <v>1042</v>
      </c>
      <c r="K101" s="2" t="s">
        <v>60</v>
      </c>
      <c r="L101" s="2" t="s">
        <v>1025</v>
      </c>
      <c r="M101" s="2" t="s">
        <v>155</v>
      </c>
      <c r="N101" s="32">
        <v>45541</v>
      </c>
      <c r="O101" s="2">
        <f>WEEKNUM(Operaciones[[#This Row],[Inic.prog.]],1)</f>
        <v>36</v>
      </c>
      <c r="P101" s="4">
        <v>0</v>
      </c>
      <c r="Q101" s="4">
        <v>1</v>
      </c>
      <c r="R101" s="28">
        <v>95661</v>
      </c>
      <c r="S101" s="28">
        <v>0</v>
      </c>
      <c r="T101" s="28">
        <v>95661</v>
      </c>
      <c r="U101" s="28">
        <v>0</v>
      </c>
      <c r="V101" s="2" t="s">
        <v>1026</v>
      </c>
      <c r="W101" s="2" t="s">
        <v>1844</v>
      </c>
      <c r="X101" s="2" t="s">
        <v>1844</v>
      </c>
    </row>
    <row r="102" spans="1:24" x14ac:dyDescent="0.25">
      <c r="A102" s="2" t="s">
        <v>6453</v>
      </c>
      <c r="B102" s="2" t="s">
        <v>6880</v>
      </c>
      <c r="C102" s="2" t="s">
        <v>6749</v>
      </c>
      <c r="D102" s="2" t="s">
        <v>6196</v>
      </c>
      <c r="E102" s="2" t="s">
        <v>6197</v>
      </c>
      <c r="F102" s="2" t="s">
        <v>6756</v>
      </c>
      <c r="G102" s="2" t="s">
        <v>185</v>
      </c>
      <c r="H102" s="2" t="s">
        <v>1035</v>
      </c>
      <c r="I102" s="2" t="s">
        <v>1101</v>
      </c>
      <c r="J102" s="2" t="s">
        <v>1042</v>
      </c>
      <c r="K102" s="2" t="s">
        <v>54</v>
      </c>
      <c r="L102" s="2" t="s">
        <v>1154</v>
      </c>
      <c r="M102" s="2" t="s">
        <v>5991</v>
      </c>
      <c r="N102" s="32">
        <v>45559</v>
      </c>
      <c r="O102" s="2">
        <f>WEEKNUM(Operaciones[[#This Row],[Inic.prog.]],1)</f>
        <v>39</v>
      </c>
      <c r="P102" s="4">
        <v>0</v>
      </c>
      <c r="Q102" s="4">
        <v>3</v>
      </c>
      <c r="R102" s="28">
        <v>573966</v>
      </c>
      <c r="S102" s="28">
        <v>0</v>
      </c>
      <c r="T102" s="28">
        <v>573966</v>
      </c>
      <c r="U102" s="28">
        <v>0</v>
      </c>
      <c r="V102" s="2" t="s">
        <v>1026</v>
      </c>
      <c r="W102" s="2" t="s">
        <v>1844</v>
      </c>
      <c r="X102" s="2" t="s">
        <v>1844</v>
      </c>
    </row>
    <row r="103" spans="1:24" x14ac:dyDescent="0.25">
      <c r="A103" s="2" t="s">
        <v>6454</v>
      </c>
      <c r="B103" s="2" t="s">
        <v>6881</v>
      </c>
      <c r="C103" s="2" t="s">
        <v>6860</v>
      </c>
      <c r="D103" s="2" t="s">
        <v>6455</v>
      </c>
      <c r="E103" s="2" t="s">
        <v>6198</v>
      </c>
      <c r="F103" s="2" t="s">
        <v>6783</v>
      </c>
      <c r="G103" s="2" t="s">
        <v>6016</v>
      </c>
      <c r="H103" s="2" t="s">
        <v>1053</v>
      </c>
      <c r="I103" s="2" t="s">
        <v>1050</v>
      </c>
      <c r="J103" s="2" t="s">
        <v>1042</v>
      </c>
      <c r="K103" s="2" t="s">
        <v>54</v>
      </c>
      <c r="L103" s="2" t="s">
        <v>1154</v>
      </c>
      <c r="M103" s="2" t="s">
        <v>1844</v>
      </c>
      <c r="N103" s="32">
        <v>45547</v>
      </c>
      <c r="O103" s="2">
        <f>WEEKNUM(Operaciones[[#This Row],[Inic.prog.]],1)</f>
        <v>37</v>
      </c>
      <c r="P103" s="4">
        <v>0</v>
      </c>
      <c r="Q103" s="4">
        <v>1</v>
      </c>
      <c r="R103" s="28">
        <v>286983</v>
      </c>
      <c r="S103" s="28">
        <v>0</v>
      </c>
      <c r="T103" s="28">
        <v>286983</v>
      </c>
      <c r="U103" s="28">
        <v>0</v>
      </c>
      <c r="V103" s="2" t="s">
        <v>1026</v>
      </c>
      <c r="W103" s="2" t="s">
        <v>1844</v>
      </c>
      <c r="X103" s="2" t="s">
        <v>1844</v>
      </c>
    </row>
    <row r="104" spans="1:24" x14ac:dyDescent="0.25">
      <c r="A104" s="2" t="s">
        <v>6456</v>
      </c>
      <c r="B104" s="2" t="s">
        <v>6882</v>
      </c>
      <c r="C104" s="2" t="s">
        <v>6883</v>
      </c>
      <c r="D104" s="2" t="s">
        <v>6457</v>
      </c>
      <c r="E104" s="2" t="s">
        <v>6199</v>
      </c>
      <c r="F104" s="2" t="s">
        <v>6884</v>
      </c>
      <c r="G104" s="2" t="s">
        <v>5961</v>
      </c>
      <c r="H104" s="2" t="s">
        <v>1034</v>
      </c>
      <c r="I104" s="2" t="s">
        <v>1036</v>
      </c>
      <c r="J104" s="2" t="s">
        <v>1042</v>
      </c>
      <c r="K104" s="2" t="s">
        <v>8</v>
      </c>
      <c r="L104" s="2" t="s">
        <v>1025</v>
      </c>
      <c r="M104" s="2" t="s">
        <v>6200</v>
      </c>
      <c r="N104" s="32">
        <v>45547</v>
      </c>
      <c r="O104" s="2">
        <f>WEEKNUM(Operaciones[[#This Row],[Inic.prog.]],1)</f>
        <v>37</v>
      </c>
      <c r="P104" s="4">
        <v>0</v>
      </c>
      <c r="Q104" s="4">
        <v>4</v>
      </c>
      <c r="R104" s="28">
        <v>621797</v>
      </c>
      <c r="S104" s="28">
        <v>0</v>
      </c>
      <c r="T104" s="28">
        <v>621797</v>
      </c>
      <c r="U104" s="28">
        <v>0</v>
      </c>
      <c r="V104" s="2" t="s">
        <v>1026</v>
      </c>
      <c r="W104" s="2" t="s">
        <v>1844</v>
      </c>
      <c r="X104" s="2" t="s">
        <v>1844</v>
      </c>
    </row>
    <row r="105" spans="1:24" x14ac:dyDescent="0.25">
      <c r="A105" s="2" t="s">
        <v>6458</v>
      </c>
      <c r="B105" s="2" t="s">
        <v>6882</v>
      </c>
      <c r="C105" s="2" t="s">
        <v>6883</v>
      </c>
      <c r="D105" s="2" t="s">
        <v>6459</v>
      </c>
      <c r="E105" s="2" t="s">
        <v>6201</v>
      </c>
      <c r="F105" s="2" t="s">
        <v>6738</v>
      </c>
      <c r="G105" s="2" t="s">
        <v>5961</v>
      </c>
      <c r="H105" s="2" t="s">
        <v>1034</v>
      </c>
      <c r="I105" s="2" t="s">
        <v>1036</v>
      </c>
      <c r="J105" s="2" t="s">
        <v>1042</v>
      </c>
      <c r="K105" s="2" t="s">
        <v>8</v>
      </c>
      <c r="L105" s="2" t="s">
        <v>1025</v>
      </c>
      <c r="M105" s="2" t="s">
        <v>5962</v>
      </c>
      <c r="N105" s="32">
        <v>45547</v>
      </c>
      <c r="O105" s="2">
        <f>WEEKNUM(Operaciones[[#This Row],[Inic.prog.]],1)</f>
        <v>37</v>
      </c>
      <c r="P105" s="4">
        <v>0</v>
      </c>
      <c r="Q105" s="4">
        <v>4</v>
      </c>
      <c r="R105" s="28">
        <v>621797</v>
      </c>
      <c r="S105" s="28">
        <v>0</v>
      </c>
      <c r="T105" s="28">
        <v>621797</v>
      </c>
      <c r="U105" s="28">
        <v>0</v>
      </c>
      <c r="V105" s="2" t="s">
        <v>1026</v>
      </c>
      <c r="W105" s="2" t="s">
        <v>1844</v>
      </c>
      <c r="X105" s="2" t="s">
        <v>1844</v>
      </c>
    </row>
    <row r="106" spans="1:24" x14ac:dyDescent="0.25">
      <c r="A106" s="2" t="s">
        <v>6460</v>
      </c>
      <c r="B106" s="2" t="s">
        <v>6885</v>
      </c>
      <c r="C106" s="2" t="s">
        <v>6886</v>
      </c>
      <c r="D106" s="2" t="s">
        <v>6461</v>
      </c>
      <c r="E106" s="2" t="s">
        <v>6204</v>
      </c>
      <c r="F106" s="2" t="s">
        <v>1279</v>
      </c>
      <c r="G106" s="2" t="s">
        <v>185</v>
      </c>
      <c r="H106" s="2" t="s">
        <v>1035</v>
      </c>
      <c r="I106" s="2" t="s">
        <v>1036</v>
      </c>
      <c r="J106" s="2" t="s">
        <v>1042</v>
      </c>
      <c r="K106" s="2" t="s">
        <v>60</v>
      </c>
      <c r="L106" s="2" t="s">
        <v>1025</v>
      </c>
      <c r="M106" s="2" t="s">
        <v>240</v>
      </c>
      <c r="N106" s="32">
        <v>45548</v>
      </c>
      <c r="O106" s="2">
        <f>WEEKNUM(Operaciones[[#This Row],[Inic.prog.]],1)</f>
        <v>37</v>
      </c>
      <c r="P106" s="4">
        <v>0</v>
      </c>
      <c r="Q106" s="4">
        <v>0</v>
      </c>
      <c r="R106" s="28">
        <v>0</v>
      </c>
      <c r="S106" s="28">
        <v>0</v>
      </c>
      <c r="T106" s="28">
        <v>0</v>
      </c>
      <c r="U106" s="28">
        <v>0</v>
      </c>
      <c r="V106" s="2" t="s">
        <v>1844</v>
      </c>
      <c r="W106" s="2" t="s">
        <v>1844</v>
      </c>
      <c r="X106" s="2" t="s">
        <v>1844</v>
      </c>
    </row>
    <row r="107" spans="1:24" x14ac:dyDescent="0.25">
      <c r="A107" s="2" t="s">
        <v>6462</v>
      </c>
      <c r="B107" s="2" t="s">
        <v>6887</v>
      </c>
      <c r="C107" s="2" t="s">
        <v>6888</v>
      </c>
      <c r="D107" s="2" t="s">
        <v>6205</v>
      </c>
      <c r="E107" s="2" t="s">
        <v>6206</v>
      </c>
      <c r="F107" s="2" t="s">
        <v>6868</v>
      </c>
      <c r="G107" s="2" t="s">
        <v>5932</v>
      </c>
      <c r="H107" s="2" t="s">
        <v>1035</v>
      </c>
      <c r="I107" s="2" t="s">
        <v>1036</v>
      </c>
      <c r="J107" s="2" t="s">
        <v>1042</v>
      </c>
      <c r="K107" s="2" t="s">
        <v>60</v>
      </c>
      <c r="L107" s="2" t="s">
        <v>1025</v>
      </c>
      <c r="M107" s="2" t="s">
        <v>6001</v>
      </c>
      <c r="N107" s="32">
        <v>45549</v>
      </c>
      <c r="O107" s="2">
        <f>WEEKNUM(Operaciones[[#This Row],[Inic.prog.]],1)</f>
        <v>37</v>
      </c>
      <c r="P107" s="4">
        <v>0</v>
      </c>
      <c r="Q107" s="4">
        <v>6</v>
      </c>
      <c r="R107" s="28">
        <v>573966</v>
      </c>
      <c r="S107" s="28">
        <v>0</v>
      </c>
      <c r="T107" s="28">
        <v>573966</v>
      </c>
      <c r="U107" s="28">
        <v>0</v>
      </c>
      <c r="V107" s="2" t="s">
        <v>1026</v>
      </c>
      <c r="W107" s="2" t="s">
        <v>1844</v>
      </c>
      <c r="X107" s="2" t="s">
        <v>1844</v>
      </c>
    </row>
    <row r="108" spans="1:24" x14ac:dyDescent="0.25">
      <c r="A108" s="2" t="s">
        <v>6463</v>
      </c>
      <c r="B108" s="2" t="s">
        <v>6889</v>
      </c>
      <c r="C108" s="2" t="s">
        <v>6890</v>
      </c>
      <c r="D108" s="2" t="s">
        <v>6207</v>
      </c>
      <c r="E108" s="2" t="s">
        <v>6208</v>
      </c>
      <c r="F108" s="2" t="s">
        <v>6765</v>
      </c>
      <c r="G108" s="2" t="s">
        <v>5961</v>
      </c>
      <c r="H108" s="2" t="s">
        <v>1035</v>
      </c>
      <c r="I108" s="2" t="s">
        <v>1036</v>
      </c>
      <c r="J108" s="2" t="s">
        <v>1042</v>
      </c>
      <c r="K108" s="2" t="s">
        <v>54</v>
      </c>
      <c r="L108" s="2" t="s">
        <v>1154</v>
      </c>
      <c r="M108" s="2" t="s">
        <v>5988</v>
      </c>
      <c r="N108" s="32">
        <v>45549</v>
      </c>
      <c r="O108" s="2">
        <f>WEEKNUM(Operaciones[[#This Row],[Inic.prog.]],1)</f>
        <v>37</v>
      </c>
      <c r="P108" s="4">
        <v>0</v>
      </c>
      <c r="Q108" s="4">
        <v>6</v>
      </c>
      <c r="R108" s="28">
        <v>573966</v>
      </c>
      <c r="S108" s="28">
        <v>0</v>
      </c>
      <c r="T108" s="28">
        <v>573966</v>
      </c>
      <c r="U108" s="28">
        <v>0</v>
      </c>
      <c r="V108" s="2" t="s">
        <v>1026</v>
      </c>
      <c r="W108" s="2" t="s">
        <v>1844</v>
      </c>
      <c r="X108" s="2" t="s">
        <v>1844</v>
      </c>
    </row>
    <row r="109" spans="1:24" x14ac:dyDescent="0.25">
      <c r="A109" s="2" t="s">
        <v>6464</v>
      </c>
      <c r="B109" s="2" t="s">
        <v>6891</v>
      </c>
      <c r="C109" s="2" t="s">
        <v>6892</v>
      </c>
      <c r="D109" s="2" t="s">
        <v>6465</v>
      </c>
      <c r="E109" s="2" t="s">
        <v>6209</v>
      </c>
      <c r="F109" s="2" t="s">
        <v>6893</v>
      </c>
      <c r="G109" s="2" t="s">
        <v>6183</v>
      </c>
      <c r="H109" s="2" t="s">
        <v>1035</v>
      </c>
      <c r="I109" s="2" t="s">
        <v>6210</v>
      </c>
      <c r="J109" s="2" t="s">
        <v>1042</v>
      </c>
      <c r="K109" s="2" t="s">
        <v>8</v>
      </c>
      <c r="L109" s="2" t="s">
        <v>1154</v>
      </c>
      <c r="M109" s="2" t="s">
        <v>1844</v>
      </c>
      <c r="N109" s="32">
        <v>45555</v>
      </c>
      <c r="O109" s="2">
        <f>WEEKNUM(Operaciones[[#This Row],[Inic.prog.]],1)</f>
        <v>38</v>
      </c>
      <c r="P109" s="4">
        <v>0</v>
      </c>
      <c r="Q109" s="4">
        <v>2</v>
      </c>
      <c r="R109" s="28">
        <v>382644</v>
      </c>
      <c r="S109" s="28">
        <v>0</v>
      </c>
      <c r="T109" s="28">
        <v>382644</v>
      </c>
      <c r="U109" s="28">
        <v>0</v>
      </c>
      <c r="V109" s="2" t="s">
        <v>1026</v>
      </c>
      <c r="W109" s="2" t="s">
        <v>1844</v>
      </c>
      <c r="X109" s="2" t="s">
        <v>1844</v>
      </c>
    </row>
    <row r="110" spans="1:24" x14ac:dyDescent="0.25">
      <c r="A110" s="2" t="s">
        <v>6466</v>
      </c>
      <c r="B110" s="2" t="s">
        <v>6894</v>
      </c>
      <c r="C110" s="2" t="s">
        <v>6895</v>
      </c>
      <c r="D110" s="2" t="s">
        <v>5</v>
      </c>
      <c r="E110" s="2" t="s">
        <v>6</v>
      </c>
      <c r="F110" s="2" t="s">
        <v>1285</v>
      </c>
      <c r="G110" s="2" t="s">
        <v>7</v>
      </c>
      <c r="H110" s="2" t="s">
        <v>1035</v>
      </c>
      <c r="I110" s="2" t="s">
        <v>1036</v>
      </c>
      <c r="J110" s="2" t="s">
        <v>1042</v>
      </c>
      <c r="K110" s="2" t="s">
        <v>8</v>
      </c>
      <c r="L110" s="2" t="s">
        <v>1025</v>
      </c>
      <c r="M110" s="2" t="s">
        <v>9</v>
      </c>
      <c r="N110" s="32">
        <v>45549</v>
      </c>
      <c r="O110" s="2">
        <f>WEEKNUM(Operaciones[[#This Row],[Inic.prog.]],1)</f>
        <v>37</v>
      </c>
      <c r="P110" s="4">
        <v>0</v>
      </c>
      <c r="Q110" s="4">
        <v>8</v>
      </c>
      <c r="R110" s="28">
        <v>2716773</v>
      </c>
      <c r="S110" s="28">
        <v>0</v>
      </c>
      <c r="T110" s="28">
        <v>2716773</v>
      </c>
      <c r="U110" s="28">
        <v>0</v>
      </c>
      <c r="V110" s="2" t="s">
        <v>1026</v>
      </c>
      <c r="W110" s="2" t="s">
        <v>1844</v>
      </c>
      <c r="X110" s="2" t="s">
        <v>1844</v>
      </c>
    </row>
    <row r="111" spans="1:24" x14ac:dyDescent="0.25">
      <c r="A111" s="2" t="s">
        <v>6466</v>
      </c>
      <c r="B111" s="2" t="s">
        <v>6894</v>
      </c>
      <c r="C111" s="2" t="s">
        <v>6895</v>
      </c>
      <c r="D111" s="2" t="s">
        <v>5</v>
      </c>
      <c r="E111" s="2" t="s">
        <v>6</v>
      </c>
      <c r="F111" s="2" t="s">
        <v>1285</v>
      </c>
      <c r="G111" s="2" t="s">
        <v>7</v>
      </c>
      <c r="H111" s="2" t="s">
        <v>1027</v>
      </c>
      <c r="I111" s="2" t="s">
        <v>1055</v>
      </c>
      <c r="J111" s="2" t="s">
        <v>1042</v>
      </c>
      <c r="K111" s="2" t="s">
        <v>8</v>
      </c>
      <c r="L111" s="2" t="s">
        <v>1025</v>
      </c>
      <c r="M111" s="2" t="s">
        <v>9</v>
      </c>
      <c r="N111" s="32">
        <v>45549</v>
      </c>
      <c r="O111" s="2">
        <f>WEEKNUM(Operaciones[[#This Row],[Inic.prog.]],1)</f>
        <v>37</v>
      </c>
      <c r="P111" s="4">
        <v>0</v>
      </c>
      <c r="Q111" s="4">
        <v>0.5</v>
      </c>
      <c r="R111" s="28">
        <v>2716773</v>
      </c>
      <c r="S111" s="28">
        <v>0</v>
      </c>
      <c r="T111" s="28">
        <v>2716773</v>
      </c>
      <c r="U111" s="28">
        <v>0</v>
      </c>
      <c r="V111" s="2" t="s">
        <v>1026</v>
      </c>
      <c r="W111" s="2" t="s">
        <v>1844</v>
      </c>
      <c r="X111" s="2" t="s">
        <v>1844</v>
      </c>
    </row>
    <row r="112" spans="1:24" x14ac:dyDescent="0.25">
      <c r="A112" s="2" t="s">
        <v>6466</v>
      </c>
      <c r="B112" s="2" t="s">
        <v>6894</v>
      </c>
      <c r="C112" s="2" t="s">
        <v>6895</v>
      </c>
      <c r="D112" s="2" t="s">
        <v>5</v>
      </c>
      <c r="E112" s="2" t="s">
        <v>6</v>
      </c>
      <c r="F112" s="2" t="s">
        <v>1285</v>
      </c>
      <c r="G112" s="2" t="s">
        <v>7</v>
      </c>
      <c r="H112" s="2" t="s">
        <v>1038</v>
      </c>
      <c r="I112" s="2" t="s">
        <v>1056</v>
      </c>
      <c r="J112" s="2" t="s">
        <v>1042</v>
      </c>
      <c r="K112" s="2" t="s">
        <v>8</v>
      </c>
      <c r="L112" s="2" t="s">
        <v>1025</v>
      </c>
      <c r="M112" s="2" t="s">
        <v>9</v>
      </c>
      <c r="N112" s="32">
        <v>45549</v>
      </c>
      <c r="O112" s="2">
        <f>WEEKNUM(Operaciones[[#This Row],[Inic.prog.]],1)</f>
        <v>37</v>
      </c>
      <c r="P112" s="4">
        <v>0</v>
      </c>
      <c r="Q112" s="4">
        <v>2.5</v>
      </c>
      <c r="R112" s="28">
        <v>2716773</v>
      </c>
      <c r="S112" s="28">
        <v>0</v>
      </c>
      <c r="T112" s="28">
        <v>2716773</v>
      </c>
      <c r="U112" s="28">
        <v>0</v>
      </c>
      <c r="V112" s="2" t="s">
        <v>1026</v>
      </c>
      <c r="W112" s="2" t="s">
        <v>1844</v>
      </c>
      <c r="X112" s="2" t="s">
        <v>1844</v>
      </c>
    </row>
    <row r="113" spans="1:24" x14ac:dyDescent="0.25">
      <c r="A113" s="2" t="s">
        <v>6467</v>
      </c>
      <c r="B113" s="2" t="s">
        <v>6896</v>
      </c>
      <c r="C113" s="2" t="s">
        <v>6779</v>
      </c>
      <c r="D113" s="2" t="s">
        <v>6378</v>
      </c>
      <c r="E113" s="2" t="s">
        <v>6010</v>
      </c>
      <c r="F113" s="2" t="s">
        <v>6780</v>
      </c>
      <c r="G113" s="2" t="s">
        <v>5932</v>
      </c>
      <c r="H113" s="2" t="s">
        <v>1034</v>
      </c>
      <c r="I113" s="2" t="s">
        <v>6211</v>
      </c>
      <c r="J113" s="2" t="s">
        <v>1042</v>
      </c>
      <c r="K113" s="2" t="s">
        <v>8</v>
      </c>
      <c r="L113" s="2" t="s">
        <v>1025</v>
      </c>
      <c r="M113" s="2" t="s">
        <v>6012</v>
      </c>
      <c r="N113" s="32">
        <v>45549</v>
      </c>
      <c r="O113" s="2">
        <f>WEEKNUM(Operaciones[[#This Row],[Inic.prog.]],1)</f>
        <v>37</v>
      </c>
      <c r="P113" s="4">
        <v>0</v>
      </c>
      <c r="Q113" s="4">
        <v>0.5</v>
      </c>
      <c r="R113" s="28">
        <v>47831</v>
      </c>
      <c r="S113" s="28">
        <v>0</v>
      </c>
      <c r="T113" s="28">
        <v>47831</v>
      </c>
      <c r="U113" s="28">
        <v>0</v>
      </c>
      <c r="V113" s="2" t="s">
        <v>1026</v>
      </c>
      <c r="W113" s="2" t="s">
        <v>1844</v>
      </c>
      <c r="X113" s="2" t="s">
        <v>1844</v>
      </c>
    </row>
    <row r="114" spans="1:24" x14ac:dyDescent="0.25">
      <c r="A114" s="2" t="s">
        <v>6468</v>
      </c>
      <c r="B114" s="2" t="s">
        <v>6897</v>
      </c>
      <c r="C114" s="2" t="s">
        <v>6898</v>
      </c>
      <c r="D114" s="2" t="s">
        <v>405</v>
      </c>
      <c r="E114" s="2" t="s">
        <v>406</v>
      </c>
      <c r="F114" s="2" t="s">
        <v>1291</v>
      </c>
      <c r="G114" s="2" t="s">
        <v>154</v>
      </c>
      <c r="H114" s="2" t="s">
        <v>1035</v>
      </c>
      <c r="I114" s="2" t="s">
        <v>1177</v>
      </c>
      <c r="J114" s="2" t="s">
        <v>1042</v>
      </c>
      <c r="K114" s="2" t="s">
        <v>8</v>
      </c>
      <c r="L114" s="2" t="s">
        <v>1025</v>
      </c>
      <c r="M114" s="2" t="s">
        <v>155</v>
      </c>
      <c r="N114" s="32">
        <v>45549</v>
      </c>
      <c r="O114" s="2">
        <f>WEEKNUM(Operaciones[[#This Row],[Inic.prog.]],1)</f>
        <v>37</v>
      </c>
      <c r="P114" s="4">
        <v>0</v>
      </c>
      <c r="Q114" s="4">
        <v>0.9</v>
      </c>
      <c r="R114" s="28">
        <v>107072</v>
      </c>
      <c r="S114" s="28">
        <v>0</v>
      </c>
      <c r="T114" s="28">
        <v>107072</v>
      </c>
      <c r="U114" s="28">
        <v>0</v>
      </c>
      <c r="V114" s="2" t="s">
        <v>1026</v>
      </c>
      <c r="W114" s="2" t="s">
        <v>1844</v>
      </c>
      <c r="X114" s="2" t="s">
        <v>1844</v>
      </c>
    </row>
    <row r="115" spans="1:24" x14ac:dyDescent="0.25">
      <c r="A115" s="2" t="s">
        <v>6469</v>
      </c>
      <c r="B115" s="2" t="s">
        <v>6899</v>
      </c>
      <c r="C115" s="2" t="s">
        <v>6840</v>
      </c>
      <c r="D115" s="2" t="s">
        <v>6214</v>
      </c>
      <c r="E115" s="2" t="s">
        <v>6215</v>
      </c>
      <c r="F115" s="2" t="s">
        <v>6798</v>
      </c>
      <c r="G115" s="2" t="s">
        <v>6044</v>
      </c>
      <c r="H115" s="2" t="s">
        <v>1035</v>
      </c>
      <c r="I115" s="2" t="s">
        <v>1061</v>
      </c>
      <c r="J115" s="2" t="s">
        <v>1042</v>
      </c>
      <c r="K115" s="2" t="s">
        <v>54</v>
      </c>
      <c r="L115" s="2" t="s">
        <v>1025</v>
      </c>
      <c r="M115" s="2" t="s">
        <v>6045</v>
      </c>
      <c r="N115" s="32">
        <v>45545</v>
      </c>
      <c r="O115" s="2">
        <f>WEEKNUM(Operaciones[[#This Row],[Inic.prog.]],1)</f>
        <v>37</v>
      </c>
      <c r="P115" s="4">
        <v>0</v>
      </c>
      <c r="Q115" s="4">
        <v>2</v>
      </c>
      <c r="R115" s="28">
        <v>191322</v>
      </c>
      <c r="S115" s="28">
        <v>0</v>
      </c>
      <c r="T115" s="28">
        <v>191322</v>
      </c>
      <c r="U115" s="28">
        <v>0</v>
      </c>
      <c r="V115" s="2" t="s">
        <v>1026</v>
      </c>
      <c r="W115" s="2" t="s">
        <v>1844</v>
      </c>
      <c r="X115" s="2" t="s">
        <v>1844</v>
      </c>
    </row>
    <row r="116" spans="1:24" x14ac:dyDescent="0.25">
      <c r="A116" s="2" t="s">
        <v>6470</v>
      </c>
      <c r="B116" s="2" t="s">
        <v>6900</v>
      </c>
      <c r="C116" s="2" t="s">
        <v>6901</v>
      </c>
      <c r="D116" s="2" t="s">
        <v>6216</v>
      </c>
      <c r="E116" s="2" t="s">
        <v>6217</v>
      </c>
      <c r="F116" s="2" t="s">
        <v>6799</v>
      </c>
      <c r="G116" s="2" t="s">
        <v>6044</v>
      </c>
      <c r="H116" s="2" t="s">
        <v>1035</v>
      </c>
      <c r="I116" s="2" t="s">
        <v>1036</v>
      </c>
      <c r="J116" s="2" t="s">
        <v>1042</v>
      </c>
      <c r="K116" s="2" t="s">
        <v>54</v>
      </c>
      <c r="L116" s="2" t="s">
        <v>1025</v>
      </c>
      <c r="M116" s="2" t="s">
        <v>6049</v>
      </c>
      <c r="N116" s="32">
        <v>45545</v>
      </c>
      <c r="O116" s="2">
        <f>WEEKNUM(Operaciones[[#This Row],[Inic.prog.]],1)</f>
        <v>37</v>
      </c>
      <c r="P116" s="4">
        <v>0</v>
      </c>
      <c r="Q116" s="4">
        <v>1</v>
      </c>
      <c r="R116" s="28">
        <v>478305</v>
      </c>
      <c r="S116" s="28">
        <v>0</v>
      </c>
      <c r="T116" s="28">
        <v>478305</v>
      </c>
      <c r="U116" s="28">
        <v>0</v>
      </c>
      <c r="V116" s="2" t="s">
        <v>1026</v>
      </c>
      <c r="W116" s="2" t="s">
        <v>1844</v>
      </c>
      <c r="X116" s="2" t="s">
        <v>1844</v>
      </c>
    </row>
    <row r="117" spans="1:24" x14ac:dyDescent="0.25">
      <c r="A117" s="2" t="s">
        <v>6470</v>
      </c>
      <c r="B117" s="2" t="s">
        <v>6900</v>
      </c>
      <c r="C117" s="2" t="s">
        <v>6901</v>
      </c>
      <c r="D117" s="2" t="s">
        <v>6216</v>
      </c>
      <c r="E117" s="2" t="s">
        <v>6217</v>
      </c>
      <c r="F117" s="2" t="s">
        <v>6799</v>
      </c>
      <c r="G117" s="2" t="s">
        <v>6044</v>
      </c>
      <c r="H117" s="2" t="s">
        <v>1022</v>
      </c>
      <c r="I117" s="2" t="s">
        <v>1061</v>
      </c>
      <c r="J117" s="2" t="s">
        <v>1042</v>
      </c>
      <c r="K117" s="2" t="s">
        <v>54</v>
      </c>
      <c r="L117" s="2" t="s">
        <v>1025</v>
      </c>
      <c r="M117" s="2" t="s">
        <v>6049</v>
      </c>
      <c r="N117" s="32">
        <v>45545</v>
      </c>
      <c r="O117" s="2">
        <f>WEEKNUM(Operaciones[[#This Row],[Inic.prog.]],1)</f>
        <v>37</v>
      </c>
      <c r="P117" s="4">
        <v>0</v>
      </c>
      <c r="Q117" s="4">
        <v>2</v>
      </c>
      <c r="R117" s="28">
        <v>478305</v>
      </c>
      <c r="S117" s="28">
        <v>0</v>
      </c>
      <c r="T117" s="28">
        <v>478305</v>
      </c>
      <c r="U117" s="28">
        <v>0</v>
      </c>
      <c r="V117" s="2" t="s">
        <v>1026</v>
      </c>
      <c r="W117" s="2" t="s">
        <v>1844</v>
      </c>
      <c r="X117" s="2" t="s">
        <v>1844</v>
      </c>
    </row>
    <row r="118" spans="1:24" x14ac:dyDescent="0.25">
      <c r="A118" s="2" t="s">
        <v>6471</v>
      </c>
      <c r="B118" s="2" t="s">
        <v>6902</v>
      </c>
      <c r="C118" s="2" t="s">
        <v>6903</v>
      </c>
      <c r="D118" s="2" t="s">
        <v>6472</v>
      </c>
      <c r="E118" s="2" t="s">
        <v>6219</v>
      </c>
      <c r="F118" s="2" t="s">
        <v>6759</v>
      </c>
      <c r="G118" s="2" t="s">
        <v>5981</v>
      </c>
      <c r="H118" s="2" t="s">
        <v>1035</v>
      </c>
      <c r="I118" s="2" t="s">
        <v>1057</v>
      </c>
      <c r="J118" s="2" t="s">
        <v>1042</v>
      </c>
      <c r="K118" s="2" t="s">
        <v>8</v>
      </c>
      <c r="L118" s="2" t="s">
        <v>1025</v>
      </c>
      <c r="M118" s="2" t="s">
        <v>5965</v>
      </c>
      <c r="N118" s="32">
        <v>45547</v>
      </c>
      <c r="O118" s="2">
        <f>WEEKNUM(Operaciones[[#This Row],[Inic.prog.]],1)</f>
        <v>37</v>
      </c>
      <c r="P118" s="4">
        <v>0</v>
      </c>
      <c r="Q118" s="4">
        <v>4</v>
      </c>
      <c r="R118" s="28">
        <v>150571</v>
      </c>
      <c r="S118" s="28">
        <v>0</v>
      </c>
      <c r="T118" s="28">
        <v>150571</v>
      </c>
      <c r="U118" s="28">
        <v>0</v>
      </c>
      <c r="V118" s="2" t="s">
        <v>1026</v>
      </c>
      <c r="W118" s="2" t="s">
        <v>1844</v>
      </c>
      <c r="X118" s="2" t="s">
        <v>1844</v>
      </c>
    </row>
    <row r="119" spans="1:24" x14ac:dyDescent="0.25">
      <c r="A119" s="2" t="s">
        <v>6471</v>
      </c>
      <c r="B119" s="2" t="s">
        <v>6902</v>
      </c>
      <c r="C119" s="2" t="s">
        <v>6903</v>
      </c>
      <c r="D119" s="2" t="s">
        <v>6472</v>
      </c>
      <c r="E119" s="2" t="s">
        <v>6219</v>
      </c>
      <c r="F119" s="2" t="s">
        <v>6759</v>
      </c>
      <c r="G119" s="2" t="s">
        <v>5981</v>
      </c>
      <c r="H119" s="2" t="s">
        <v>1053</v>
      </c>
      <c r="I119" s="2" t="s">
        <v>6220</v>
      </c>
      <c r="J119" s="2" t="s">
        <v>1042</v>
      </c>
      <c r="K119" s="2" t="s">
        <v>8</v>
      </c>
      <c r="L119" s="2" t="s">
        <v>1025</v>
      </c>
      <c r="M119" s="2" t="s">
        <v>5965</v>
      </c>
      <c r="N119" s="32">
        <v>45547</v>
      </c>
      <c r="O119" s="2">
        <f>WEEKNUM(Operaciones[[#This Row],[Inic.prog.]],1)</f>
        <v>37</v>
      </c>
      <c r="P119" s="4">
        <v>0</v>
      </c>
      <c r="Q119" s="4">
        <v>0.5</v>
      </c>
      <c r="R119" s="28">
        <v>150571</v>
      </c>
      <c r="S119" s="28">
        <v>0</v>
      </c>
      <c r="T119" s="28">
        <v>150571</v>
      </c>
      <c r="U119" s="28">
        <v>0</v>
      </c>
      <c r="V119" s="2" t="s">
        <v>1026</v>
      </c>
      <c r="W119" s="2" t="s">
        <v>1844</v>
      </c>
      <c r="X119" s="2" t="s">
        <v>1844</v>
      </c>
    </row>
    <row r="120" spans="1:24" x14ac:dyDescent="0.25">
      <c r="A120" s="2" t="s">
        <v>6473</v>
      </c>
      <c r="B120" s="2" t="s">
        <v>6904</v>
      </c>
      <c r="C120" s="2" t="s">
        <v>6905</v>
      </c>
      <c r="D120" s="2" t="s">
        <v>6474</v>
      </c>
      <c r="E120" s="2" t="s">
        <v>6221</v>
      </c>
      <c r="F120" s="2" t="s">
        <v>6906</v>
      </c>
      <c r="G120" s="2" t="s">
        <v>185</v>
      </c>
      <c r="H120" s="2" t="s">
        <v>1040</v>
      </c>
      <c r="I120" s="2" t="s">
        <v>1049</v>
      </c>
      <c r="J120" s="2" t="s">
        <v>1042</v>
      </c>
      <c r="K120" s="2" t="s">
        <v>60</v>
      </c>
      <c r="L120" s="2" t="s">
        <v>1154</v>
      </c>
      <c r="M120" s="2" t="s">
        <v>6222</v>
      </c>
      <c r="N120" s="32">
        <v>45549</v>
      </c>
      <c r="O120" s="2">
        <f>WEEKNUM(Operaciones[[#This Row],[Inic.prog.]],1)</f>
        <v>37</v>
      </c>
      <c r="P120" s="4">
        <v>0</v>
      </c>
      <c r="Q120" s="4">
        <v>4</v>
      </c>
      <c r="R120" s="28">
        <v>669627</v>
      </c>
      <c r="S120" s="28">
        <v>0</v>
      </c>
      <c r="T120" s="28">
        <v>669627</v>
      </c>
      <c r="U120" s="28">
        <v>0</v>
      </c>
      <c r="V120" s="2" t="s">
        <v>1026</v>
      </c>
      <c r="W120" s="2" t="s">
        <v>1844</v>
      </c>
      <c r="X120" s="2" t="s">
        <v>1844</v>
      </c>
    </row>
    <row r="121" spans="1:24" x14ac:dyDescent="0.25">
      <c r="A121" s="2" t="s">
        <v>6475</v>
      </c>
      <c r="B121" s="2" t="s">
        <v>6907</v>
      </c>
      <c r="C121" s="2" t="s">
        <v>6908</v>
      </c>
      <c r="D121" s="2" t="s">
        <v>6112</v>
      </c>
      <c r="E121" s="2" t="s">
        <v>6113</v>
      </c>
      <c r="F121" s="2" t="s">
        <v>6841</v>
      </c>
      <c r="G121" s="2" t="s">
        <v>6044</v>
      </c>
      <c r="H121" s="2" t="s">
        <v>1033</v>
      </c>
      <c r="I121" s="2" t="s">
        <v>6224</v>
      </c>
      <c r="J121" s="2" t="s">
        <v>1042</v>
      </c>
      <c r="K121" s="2" t="s">
        <v>60</v>
      </c>
      <c r="L121" s="2" t="s">
        <v>1015</v>
      </c>
      <c r="M121" s="2" t="s">
        <v>6114</v>
      </c>
      <c r="N121" s="32">
        <v>45551</v>
      </c>
      <c r="O121" s="2">
        <f>WEEKNUM(Operaciones[[#This Row],[Inic.prog.]],1)</f>
        <v>38</v>
      </c>
      <c r="P121" s="4">
        <v>0</v>
      </c>
      <c r="Q121" s="4">
        <v>1</v>
      </c>
      <c r="R121" s="28">
        <v>143492</v>
      </c>
      <c r="S121" s="28">
        <v>0</v>
      </c>
      <c r="T121" s="28">
        <v>143492</v>
      </c>
      <c r="U121" s="28">
        <v>0</v>
      </c>
      <c r="V121" s="2" t="s">
        <v>1026</v>
      </c>
      <c r="W121" s="2" t="s">
        <v>1844</v>
      </c>
      <c r="X121" s="2" t="s">
        <v>1844</v>
      </c>
    </row>
    <row r="122" spans="1:24" x14ac:dyDescent="0.25">
      <c r="A122" s="2" t="s">
        <v>6476</v>
      </c>
      <c r="B122" s="2" t="s">
        <v>6909</v>
      </c>
      <c r="C122" s="2" t="s">
        <v>6910</v>
      </c>
      <c r="D122" s="2" t="s">
        <v>6231</v>
      </c>
      <c r="E122" s="2" t="s">
        <v>6232</v>
      </c>
      <c r="F122" s="2" t="s">
        <v>6765</v>
      </c>
      <c r="G122" s="2" t="s">
        <v>5961</v>
      </c>
      <c r="H122" s="2" t="s">
        <v>1035</v>
      </c>
      <c r="I122" s="2" t="s">
        <v>1036</v>
      </c>
      <c r="J122" s="2" t="s">
        <v>1042</v>
      </c>
      <c r="K122" s="2" t="s">
        <v>54</v>
      </c>
      <c r="L122" s="2" t="s">
        <v>1154</v>
      </c>
      <c r="M122" s="2" t="s">
        <v>5988</v>
      </c>
      <c r="N122" s="32">
        <v>45552</v>
      </c>
      <c r="O122" s="2">
        <f>WEEKNUM(Operaciones[[#This Row],[Inic.prog.]],1)</f>
        <v>38</v>
      </c>
      <c r="P122" s="4">
        <v>0</v>
      </c>
      <c r="Q122" s="4">
        <v>6</v>
      </c>
      <c r="R122" s="28">
        <v>1052271</v>
      </c>
      <c r="S122" s="28">
        <v>0</v>
      </c>
      <c r="T122" s="28">
        <v>1052271</v>
      </c>
      <c r="U122" s="28">
        <v>0</v>
      </c>
      <c r="V122" s="2" t="s">
        <v>1026</v>
      </c>
      <c r="W122" s="2" t="s">
        <v>1844</v>
      </c>
      <c r="X122" s="2" t="s">
        <v>1844</v>
      </c>
    </row>
    <row r="123" spans="1:24" x14ac:dyDescent="0.25">
      <c r="A123" s="2" t="s">
        <v>6477</v>
      </c>
      <c r="B123" s="2" t="s">
        <v>6911</v>
      </c>
      <c r="C123" s="2" t="s">
        <v>6737</v>
      </c>
      <c r="D123" s="2" t="s">
        <v>6478</v>
      </c>
      <c r="E123" s="2" t="s">
        <v>6233</v>
      </c>
      <c r="F123" s="2" t="s">
        <v>1295</v>
      </c>
      <c r="G123" s="2" t="s">
        <v>53</v>
      </c>
      <c r="H123" s="2" t="s">
        <v>1033</v>
      </c>
      <c r="I123" s="2" t="s">
        <v>1055</v>
      </c>
      <c r="J123" s="2" t="s">
        <v>1042</v>
      </c>
      <c r="K123" s="2" t="s">
        <v>54</v>
      </c>
      <c r="L123" s="2" t="s">
        <v>1154</v>
      </c>
      <c r="M123" s="2" t="s">
        <v>55</v>
      </c>
      <c r="N123" s="32">
        <v>45564</v>
      </c>
      <c r="O123" s="2">
        <f>WEEKNUM(Operaciones[[#This Row],[Inic.prog.]],1)</f>
        <v>40</v>
      </c>
      <c r="P123" s="4">
        <v>0</v>
      </c>
      <c r="Q123" s="4">
        <v>3.5</v>
      </c>
      <c r="R123" s="28">
        <v>334814</v>
      </c>
      <c r="S123" s="28">
        <v>0</v>
      </c>
      <c r="T123" s="28">
        <v>334814</v>
      </c>
      <c r="U123" s="28">
        <v>0</v>
      </c>
      <c r="V123" s="2" t="s">
        <v>1026</v>
      </c>
      <c r="W123" s="2" t="s">
        <v>1844</v>
      </c>
      <c r="X123" s="2" t="s">
        <v>1844</v>
      </c>
    </row>
    <row r="124" spans="1:24" x14ac:dyDescent="0.25">
      <c r="A124" s="2" t="s">
        <v>6479</v>
      </c>
      <c r="B124" s="2" t="s">
        <v>6911</v>
      </c>
      <c r="C124" s="2" t="s">
        <v>6737</v>
      </c>
      <c r="D124" s="2" t="s">
        <v>6480</v>
      </c>
      <c r="E124" s="2" t="s">
        <v>6234</v>
      </c>
      <c r="F124" s="2" t="s">
        <v>1295</v>
      </c>
      <c r="G124" s="2" t="s">
        <v>53</v>
      </c>
      <c r="H124" s="2" t="s">
        <v>1033</v>
      </c>
      <c r="I124" s="2" t="s">
        <v>1055</v>
      </c>
      <c r="J124" s="2" t="s">
        <v>1042</v>
      </c>
      <c r="K124" s="2" t="s">
        <v>54</v>
      </c>
      <c r="L124" s="2" t="s">
        <v>1154</v>
      </c>
      <c r="M124" s="2" t="s">
        <v>55</v>
      </c>
      <c r="N124" s="32">
        <v>45564</v>
      </c>
      <c r="O124" s="2">
        <f>WEEKNUM(Operaciones[[#This Row],[Inic.prog.]],1)</f>
        <v>40</v>
      </c>
      <c r="P124" s="4">
        <v>0</v>
      </c>
      <c r="Q124" s="4">
        <v>3.5</v>
      </c>
      <c r="R124" s="28">
        <v>334814</v>
      </c>
      <c r="S124" s="28">
        <v>0</v>
      </c>
      <c r="T124" s="28">
        <v>334814</v>
      </c>
      <c r="U124" s="28">
        <v>0</v>
      </c>
      <c r="V124" s="2" t="s">
        <v>1026</v>
      </c>
      <c r="W124" s="2" t="s">
        <v>1844</v>
      </c>
      <c r="X124" s="2" t="s">
        <v>1844</v>
      </c>
    </row>
    <row r="125" spans="1:24" x14ac:dyDescent="0.25">
      <c r="A125" s="2" t="s">
        <v>6481</v>
      </c>
      <c r="B125" s="2" t="s">
        <v>6911</v>
      </c>
      <c r="C125" s="2" t="s">
        <v>6737</v>
      </c>
      <c r="D125" s="2" t="s">
        <v>6482</v>
      </c>
      <c r="E125" s="2" t="s">
        <v>6235</v>
      </c>
      <c r="F125" s="2" t="s">
        <v>1295</v>
      </c>
      <c r="G125" s="2" t="s">
        <v>53</v>
      </c>
      <c r="H125" s="2" t="s">
        <v>1033</v>
      </c>
      <c r="I125" s="2" t="s">
        <v>1055</v>
      </c>
      <c r="J125" s="2" t="s">
        <v>1042</v>
      </c>
      <c r="K125" s="2" t="s">
        <v>54</v>
      </c>
      <c r="L125" s="2" t="s">
        <v>1154</v>
      </c>
      <c r="M125" s="2" t="s">
        <v>55</v>
      </c>
      <c r="N125" s="32">
        <v>45564</v>
      </c>
      <c r="O125" s="2">
        <f>WEEKNUM(Operaciones[[#This Row],[Inic.prog.]],1)</f>
        <v>40</v>
      </c>
      <c r="P125" s="4">
        <v>0</v>
      </c>
      <c r="Q125" s="4">
        <v>3.5</v>
      </c>
      <c r="R125" s="28">
        <v>334814</v>
      </c>
      <c r="S125" s="28">
        <v>0</v>
      </c>
      <c r="T125" s="28">
        <v>334814</v>
      </c>
      <c r="U125" s="28">
        <v>0</v>
      </c>
      <c r="V125" s="2" t="s">
        <v>1026</v>
      </c>
      <c r="W125" s="2" t="s">
        <v>1844</v>
      </c>
      <c r="X125" s="2" t="s">
        <v>1844</v>
      </c>
    </row>
    <row r="126" spans="1:24" x14ac:dyDescent="0.25">
      <c r="A126" s="2" t="s">
        <v>6483</v>
      </c>
      <c r="B126" s="2" t="s">
        <v>6912</v>
      </c>
      <c r="C126" s="2" t="s">
        <v>6913</v>
      </c>
      <c r="D126" s="2" t="s">
        <v>6236</v>
      </c>
      <c r="E126" s="2" t="s">
        <v>6237</v>
      </c>
      <c r="F126" s="2" t="s">
        <v>6914</v>
      </c>
      <c r="G126" s="2" t="s">
        <v>6016</v>
      </c>
      <c r="H126" s="2" t="s">
        <v>1040</v>
      </c>
      <c r="I126" s="2" t="s">
        <v>1050</v>
      </c>
      <c r="J126" s="2" t="s">
        <v>1042</v>
      </c>
      <c r="K126" s="2" t="s">
        <v>1042</v>
      </c>
      <c r="L126" s="2" t="s">
        <v>1154</v>
      </c>
      <c r="M126" s="2" t="s">
        <v>121</v>
      </c>
      <c r="N126" s="32">
        <v>45551</v>
      </c>
      <c r="O126" s="2">
        <f>WEEKNUM(Operaciones[[#This Row],[Inic.prog.]],1)</f>
        <v>38</v>
      </c>
      <c r="P126" s="4">
        <v>0</v>
      </c>
      <c r="Q126" s="4">
        <v>1</v>
      </c>
      <c r="R126" s="28">
        <v>145852</v>
      </c>
      <c r="S126" s="28">
        <v>0</v>
      </c>
      <c r="T126" s="28">
        <v>145852</v>
      </c>
      <c r="U126" s="28">
        <v>0</v>
      </c>
      <c r="V126" s="2" t="s">
        <v>1026</v>
      </c>
      <c r="W126" s="2" t="s">
        <v>1844</v>
      </c>
      <c r="X126" s="2" t="s">
        <v>1844</v>
      </c>
    </row>
    <row r="127" spans="1:24" x14ac:dyDescent="0.25">
      <c r="A127" s="2" t="s">
        <v>6484</v>
      </c>
      <c r="B127" s="2" t="s">
        <v>6915</v>
      </c>
      <c r="C127" s="2" t="s">
        <v>6785</v>
      </c>
      <c r="D127" s="2" t="s">
        <v>6485</v>
      </c>
      <c r="E127" s="2" t="s">
        <v>6238</v>
      </c>
      <c r="F127" s="2" t="s">
        <v>1279</v>
      </c>
      <c r="G127" s="2" t="s">
        <v>185</v>
      </c>
      <c r="H127" s="2" t="s">
        <v>1035</v>
      </c>
      <c r="I127" s="2" t="s">
        <v>1036</v>
      </c>
      <c r="J127" s="2" t="s">
        <v>1042</v>
      </c>
      <c r="K127" s="2" t="s">
        <v>60</v>
      </c>
      <c r="L127" s="2" t="s">
        <v>1025</v>
      </c>
      <c r="M127" s="2" t="s">
        <v>240</v>
      </c>
      <c r="N127" s="32">
        <v>45553</v>
      </c>
      <c r="O127" s="2">
        <f>WEEKNUM(Operaciones[[#This Row],[Inic.prog.]],1)</f>
        <v>38</v>
      </c>
      <c r="P127" s="4">
        <v>0</v>
      </c>
      <c r="Q127" s="4">
        <v>2</v>
      </c>
      <c r="R127" s="28">
        <v>191322</v>
      </c>
      <c r="S127" s="28">
        <v>0</v>
      </c>
      <c r="T127" s="28">
        <v>191322</v>
      </c>
      <c r="U127" s="28">
        <v>0</v>
      </c>
      <c r="V127" s="2" t="s">
        <v>1026</v>
      </c>
      <c r="W127" s="2" t="s">
        <v>1844</v>
      </c>
      <c r="X127" s="2" t="s">
        <v>1844</v>
      </c>
    </row>
    <row r="128" spans="1:24" x14ac:dyDescent="0.25">
      <c r="A128" s="2" t="s">
        <v>6486</v>
      </c>
      <c r="B128" s="2" t="s">
        <v>6916</v>
      </c>
      <c r="C128" s="2" t="s">
        <v>6779</v>
      </c>
      <c r="D128" s="2" t="s">
        <v>6378</v>
      </c>
      <c r="E128" s="2" t="s">
        <v>6010</v>
      </c>
      <c r="F128" s="2" t="s">
        <v>6780</v>
      </c>
      <c r="G128" s="2" t="s">
        <v>5932</v>
      </c>
      <c r="H128" s="2" t="s">
        <v>1040</v>
      </c>
      <c r="I128" s="2" t="s">
        <v>6239</v>
      </c>
      <c r="J128" s="2" t="s">
        <v>1042</v>
      </c>
      <c r="K128" s="2" t="s">
        <v>8</v>
      </c>
      <c r="L128" s="2" t="s">
        <v>1025</v>
      </c>
      <c r="M128" s="2" t="s">
        <v>6012</v>
      </c>
      <c r="N128" s="32">
        <v>45553</v>
      </c>
      <c r="O128" s="2">
        <f>WEEKNUM(Operaciones[[#This Row],[Inic.prog.]],1)</f>
        <v>38</v>
      </c>
      <c r="P128" s="4">
        <v>0</v>
      </c>
      <c r="Q128" s="4">
        <v>3</v>
      </c>
      <c r="R128" s="28">
        <v>291702</v>
      </c>
      <c r="S128" s="28">
        <v>0</v>
      </c>
      <c r="T128" s="28">
        <v>291702</v>
      </c>
      <c r="U128" s="28">
        <v>0</v>
      </c>
      <c r="V128" s="2" t="s">
        <v>1026</v>
      </c>
      <c r="W128" s="2" t="s">
        <v>1844</v>
      </c>
      <c r="X128" s="2" t="s">
        <v>1844</v>
      </c>
    </row>
    <row r="129" spans="1:24" x14ac:dyDescent="0.25">
      <c r="A129" s="2" t="s">
        <v>6487</v>
      </c>
      <c r="B129" s="2" t="s">
        <v>6917</v>
      </c>
      <c r="C129" s="2" t="s">
        <v>6918</v>
      </c>
      <c r="D129" s="2" t="s">
        <v>6240</v>
      </c>
      <c r="E129" s="2" t="s">
        <v>6241</v>
      </c>
      <c r="F129" s="2" t="s">
        <v>6906</v>
      </c>
      <c r="G129" s="2" t="s">
        <v>185</v>
      </c>
      <c r="H129" s="2" t="s">
        <v>1027</v>
      </c>
      <c r="I129" s="2" t="s">
        <v>1055</v>
      </c>
      <c r="J129" s="2" t="s">
        <v>1042</v>
      </c>
      <c r="K129" s="2" t="s">
        <v>8</v>
      </c>
      <c r="L129" s="2" t="s">
        <v>1154</v>
      </c>
      <c r="M129" s="2" t="s">
        <v>6222</v>
      </c>
      <c r="N129" s="32">
        <v>45565</v>
      </c>
      <c r="O129" s="2">
        <f>WEEKNUM(Operaciones[[#This Row],[Inic.prog.]],1)</f>
        <v>40</v>
      </c>
      <c r="P129" s="4">
        <v>0</v>
      </c>
      <c r="Q129" s="4">
        <v>2</v>
      </c>
      <c r="R129" s="28">
        <v>382644</v>
      </c>
      <c r="S129" s="28">
        <v>0</v>
      </c>
      <c r="T129" s="28">
        <v>382644</v>
      </c>
      <c r="U129" s="28">
        <v>0</v>
      </c>
      <c r="V129" s="2" t="s">
        <v>1026</v>
      </c>
      <c r="W129" s="2" t="s">
        <v>1844</v>
      </c>
      <c r="X129" s="2" t="s">
        <v>1844</v>
      </c>
    </row>
    <row r="130" spans="1:24" x14ac:dyDescent="0.25">
      <c r="A130" s="2" t="s">
        <v>6488</v>
      </c>
      <c r="B130" s="2" t="s">
        <v>6919</v>
      </c>
      <c r="C130" s="2" t="s">
        <v>6920</v>
      </c>
      <c r="D130" s="2" t="s">
        <v>6242</v>
      </c>
      <c r="E130" s="2" t="s">
        <v>6243</v>
      </c>
      <c r="F130" s="2" t="s">
        <v>6726</v>
      </c>
      <c r="G130" s="2" t="s">
        <v>5941</v>
      </c>
      <c r="H130" s="2" t="s">
        <v>1035</v>
      </c>
      <c r="I130" s="2" t="s">
        <v>1055</v>
      </c>
      <c r="J130" s="2" t="s">
        <v>1042</v>
      </c>
      <c r="K130" s="2" t="s">
        <v>8</v>
      </c>
      <c r="L130" s="2" t="s">
        <v>1154</v>
      </c>
      <c r="M130" s="2" t="s">
        <v>6244</v>
      </c>
      <c r="N130" s="32">
        <v>45565</v>
      </c>
      <c r="O130" s="2">
        <f>WEEKNUM(Operaciones[[#This Row],[Inic.prog.]],1)</f>
        <v>40</v>
      </c>
      <c r="P130" s="4">
        <v>0</v>
      </c>
      <c r="Q130" s="4">
        <v>2</v>
      </c>
      <c r="R130" s="28">
        <v>382644</v>
      </c>
      <c r="S130" s="28">
        <v>0</v>
      </c>
      <c r="T130" s="28">
        <v>382644</v>
      </c>
      <c r="U130" s="28">
        <v>0</v>
      </c>
      <c r="V130" s="2" t="s">
        <v>1026</v>
      </c>
      <c r="W130" s="2" t="s">
        <v>1844</v>
      </c>
      <c r="X130" s="2" t="s">
        <v>1844</v>
      </c>
    </row>
    <row r="131" spans="1:24" x14ac:dyDescent="0.25">
      <c r="A131" s="2" t="s">
        <v>6489</v>
      </c>
      <c r="B131" s="2" t="s">
        <v>6769</v>
      </c>
      <c r="C131" s="2" t="s">
        <v>6770</v>
      </c>
      <c r="D131" s="2" t="s">
        <v>6371</v>
      </c>
      <c r="E131" s="2" t="s">
        <v>5996</v>
      </c>
      <c r="F131" s="2" t="s">
        <v>6771</v>
      </c>
      <c r="G131" s="2" t="s">
        <v>5932</v>
      </c>
      <c r="H131" s="2" t="s">
        <v>1027</v>
      </c>
      <c r="I131" s="2" t="s">
        <v>1056</v>
      </c>
      <c r="J131" s="2" t="s">
        <v>1042</v>
      </c>
      <c r="K131" s="2" t="s">
        <v>8</v>
      </c>
      <c r="L131" s="2" t="s">
        <v>1025</v>
      </c>
      <c r="M131" s="2" t="s">
        <v>5997</v>
      </c>
      <c r="N131" s="32">
        <v>45550</v>
      </c>
      <c r="O131" s="2">
        <f>WEEKNUM(Operaciones[[#This Row],[Inic.prog.]],1)</f>
        <v>38</v>
      </c>
      <c r="P131" s="4">
        <v>0</v>
      </c>
      <c r="Q131" s="4">
        <v>4</v>
      </c>
      <c r="R131" s="28">
        <v>568820</v>
      </c>
      <c r="S131" s="28">
        <v>0</v>
      </c>
      <c r="T131" s="28">
        <v>568820</v>
      </c>
      <c r="U131" s="28">
        <v>0</v>
      </c>
      <c r="V131" s="2" t="s">
        <v>1026</v>
      </c>
      <c r="W131" s="2" t="s">
        <v>1844</v>
      </c>
      <c r="X131" s="2" t="s">
        <v>1844</v>
      </c>
    </row>
    <row r="132" spans="1:24" x14ac:dyDescent="0.25">
      <c r="A132" s="2" t="s">
        <v>6490</v>
      </c>
      <c r="B132" s="2" t="s">
        <v>6878</v>
      </c>
      <c r="C132" s="2" t="s">
        <v>6879</v>
      </c>
      <c r="D132" s="2" t="s">
        <v>152</v>
      </c>
      <c r="E132" s="2" t="s">
        <v>153</v>
      </c>
      <c r="F132" s="2" t="s">
        <v>1291</v>
      </c>
      <c r="G132" s="2" t="s">
        <v>154</v>
      </c>
      <c r="H132" s="2" t="s">
        <v>1035</v>
      </c>
      <c r="I132" s="2" t="s">
        <v>1072</v>
      </c>
      <c r="J132" s="2" t="s">
        <v>1042</v>
      </c>
      <c r="K132" s="2" t="s">
        <v>60</v>
      </c>
      <c r="L132" s="2" t="s">
        <v>1025</v>
      </c>
      <c r="M132" s="2" t="s">
        <v>155</v>
      </c>
      <c r="N132" s="32">
        <v>45548</v>
      </c>
      <c r="O132" s="2">
        <f>WEEKNUM(Operaciones[[#This Row],[Inic.prog.]],1)</f>
        <v>37</v>
      </c>
      <c r="P132" s="4">
        <v>0</v>
      </c>
      <c r="Q132" s="4">
        <v>4.7</v>
      </c>
      <c r="R132" s="28">
        <v>640928</v>
      </c>
      <c r="S132" s="28">
        <v>0</v>
      </c>
      <c r="T132" s="28">
        <v>640928</v>
      </c>
      <c r="U132" s="28">
        <v>0</v>
      </c>
      <c r="V132" s="2" t="s">
        <v>1026</v>
      </c>
      <c r="W132" s="2" t="s">
        <v>1844</v>
      </c>
      <c r="X132" s="2" t="s">
        <v>1844</v>
      </c>
    </row>
    <row r="133" spans="1:24" x14ac:dyDescent="0.25">
      <c r="A133" s="2" t="s">
        <v>6490</v>
      </c>
      <c r="B133" s="2" t="s">
        <v>6878</v>
      </c>
      <c r="C133" s="2" t="s">
        <v>6879</v>
      </c>
      <c r="D133" s="2" t="s">
        <v>152</v>
      </c>
      <c r="E133" s="2" t="s">
        <v>153</v>
      </c>
      <c r="F133" s="2" t="s">
        <v>1291</v>
      </c>
      <c r="G133" s="2" t="s">
        <v>154</v>
      </c>
      <c r="H133" s="2" t="s">
        <v>1034</v>
      </c>
      <c r="I133" s="2" t="s">
        <v>1182</v>
      </c>
      <c r="J133" s="2" t="s">
        <v>1042</v>
      </c>
      <c r="K133" s="2" t="s">
        <v>60</v>
      </c>
      <c r="L133" s="2" t="s">
        <v>1025</v>
      </c>
      <c r="M133" s="2" t="s">
        <v>155</v>
      </c>
      <c r="N133" s="32">
        <v>45548</v>
      </c>
      <c r="O133" s="2">
        <f>WEEKNUM(Operaciones[[#This Row],[Inic.prog.]],1)</f>
        <v>37</v>
      </c>
      <c r="P133" s="4">
        <v>0</v>
      </c>
      <c r="Q133" s="4">
        <v>1</v>
      </c>
      <c r="R133" s="28">
        <v>640928</v>
      </c>
      <c r="S133" s="28">
        <v>0</v>
      </c>
      <c r="T133" s="28">
        <v>640928</v>
      </c>
      <c r="U133" s="28">
        <v>0</v>
      </c>
      <c r="V133" s="2" t="s">
        <v>1026</v>
      </c>
      <c r="W133" s="2" t="s">
        <v>1844</v>
      </c>
      <c r="X133" s="2" t="s">
        <v>1844</v>
      </c>
    </row>
    <row r="134" spans="1:24" x14ac:dyDescent="0.25">
      <c r="A134" s="2" t="s">
        <v>6491</v>
      </c>
      <c r="B134" s="2" t="s">
        <v>6921</v>
      </c>
      <c r="C134" s="2" t="s">
        <v>6922</v>
      </c>
      <c r="D134" s="2" t="s">
        <v>6245</v>
      </c>
      <c r="E134" s="2" t="s">
        <v>6246</v>
      </c>
      <c r="F134" s="2" t="s">
        <v>6805</v>
      </c>
      <c r="G134" s="2" t="s">
        <v>5941</v>
      </c>
      <c r="H134" s="2" t="s">
        <v>1035</v>
      </c>
      <c r="I134" s="2" t="s">
        <v>1036</v>
      </c>
      <c r="J134" s="2" t="s">
        <v>1042</v>
      </c>
      <c r="K134" s="2" t="s">
        <v>54</v>
      </c>
      <c r="L134" s="2" t="s">
        <v>1025</v>
      </c>
      <c r="M134" s="2" t="s">
        <v>6176</v>
      </c>
      <c r="N134" s="32">
        <v>45554</v>
      </c>
      <c r="O134" s="2">
        <f>WEEKNUM(Operaciones[[#This Row],[Inic.prog.]],1)</f>
        <v>38</v>
      </c>
      <c r="P134" s="4">
        <v>0</v>
      </c>
      <c r="Q134" s="4">
        <v>3</v>
      </c>
      <c r="R134" s="28">
        <v>15968569</v>
      </c>
      <c r="S134" s="28">
        <v>0</v>
      </c>
      <c r="T134" s="28">
        <v>15968569</v>
      </c>
      <c r="U134" s="28">
        <v>0</v>
      </c>
      <c r="V134" s="2" t="s">
        <v>1026</v>
      </c>
      <c r="W134" s="2" t="s">
        <v>1844</v>
      </c>
      <c r="X134" s="2" t="s">
        <v>1844</v>
      </c>
    </row>
    <row r="135" spans="1:24" x14ac:dyDescent="0.25">
      <c r="A135" s="2" t="s">
        <v>6492</v>
      </c>
      <c r="B135" s="2" t="s">
        <v>6921</v>
      </c>
      <c r="C135" s="2" t="s">
        <v>6923</v>
      </c>
      <c r="D135" s="2" t="s">
        <v>6247</v>
      </c>
      <c r="E135" s="2" t="s">
        <v>6248</v>
      </c>
      <c r="F135" s="2" t="s">
        <v>6805</v>
      </c>
      <c r="G135" s="2" t="s">
        <v>5941</v>
      </c>
      <c r="H135" s="2" t="s">
        <v>1035</v>
      </c>
      <c r="I135" s="2" t="s">
        <v>1036</v>
      </c>
      <c r="J135" s="2" t="s">
        <v>1042</v>
      </c>
      <c r="K135" s="2" t="s">
        <v>54</v>
      </c>
      <c r="L135" s="2" t="s">
        <v>1154</v>
      </c>
      <c r="M135" s="2" t="s">
        <v>6176</v>
      </c>
      <c r="N135" s="32">
        <v>45554</v>
      </c>
      <c r="O135" s="2">
        <f>WEEKNUM(Operaciones[[#This Row],[Inic.prog.]],1)</f>
        <v>38</v>
      </c>
      <c r="P135" s="4">
        <v>0</v>
      </c>
      <c r="Q135" s="4">
        <v>3</v>
      </c>
      <c r="R135" s="28">
        <v>286983</v>
      </c>
      <c r="S135" s="28">
        <v>0</v>
      </c>
      <c r="T135" s="28">
        <v>286983</v>
      </c>
      <c r="U135" s="28">
        <v>0</v>
      </c>
      <c r="V135" s="2" t="s">
        <v>1026</v>
      </c>
      <c r="W135" s="2" t="s">
        <v>1844</v>
      </c>
      <c r="X135" s="2" t="s">
        <v>1844</v>
      </c>
    </row>
    <row r="136" spans="1:24" x14ac:dyDescent="0.25">
      <c r="A136" s="2" t="s">
        <v>6493</v>
      </c>
      <c r="B136" s="2" t="s">
        <v>6924</v>
      </c>
      <c r="C136" s="2" t="s">
        <v>6925</v>
      </c>
      <c r="D136" s="2" t="s">
        <v>6494</v>
      </c>
      <c r="E136" s="2" t="s">
        <v>6249</v>
      </c>
      <c r="F136" s="2" t="s">
        <v>1291</v>
      </c>
      <c r="G136" s="2" t="s">
        <v>154</v>
      </c>
      <c r="H136" s="2" t="s">
        <v>1035</v>
      </c>
      <c r="I136" s="2" t="s">
        <v>1050</v>
      </c>
      <c r="J136" s="2" t="s">
        <v>1042</v>
      </c>
      <c r="K136" s="2" t="s">
        <v>8</v>
      </c>
      <c r="L136" s="2" t="s">
        <v>1154</v>
      </c>
      <c r="M136" s="2" t="s">
        <v>155</v>
      </c>
      <c r="N136" s="32">
        <v>45549</v>
      </c>
      <c r="O136" s="2">
        <f>WEEKNUM(Operaciones[[#This Row],[Inic.prog.]],1)</f>
        <v>37</v>
      </c>
      <c r="P136" s="4">
        <v>0</v>
      </c>
      <c r="Q136" s="4">
        <v>1.5</v>
      </c>
      <c r="R136" s="28">
        <v>334814</v>
      </c>
      <c r="S136" s="28">
        <v>0</v>
      </c>
      <c r="T136" s="28">
        <v>334814</v>
      </c>
      <c r="U136" s="28">
        <v>0</v>
      </c>
      <c r="V136" s="2" t="s">
        <v>1026</v>
      </c>
      <c r="W136" s="2" t="s">
        <v>1844</v>
      </c>
      <c r="X136" s="2" t="s">
        <v>1844</v>
      </c>
    </row>
    <row r="137" spans="1:24" x14ac:dyDescent="0.25">
      <c r="A137" s="2" t="s">
        <v>6495</v>
      </c>
      <c r="B137" s="2" t="s">
        <v>6926</v>
      </c>
      <c r="C137" s="2" t="s">
        <v>6927</v>
      </c>
      <c r="D137" s="2" t="s">
        <v>6496</v>
      </c>
      <c r="E137" s="2" t="s">
        <v>6254</v>
      </c>
      <c r="F137" s="2" t="s">
        <v>6914</v>
      </c>
      <c r="G137" s="2" t="s">
        <v>6016</v>
      </c>
      <c r="H137" s="2" t="s">
        <v>1035</v>
      </c>
      <c r="I137" s="2" t="s">
        <v>1036</v>
      </c>
      <c r="J137" s="2" t="s">
        <v>1042</v>
      </c>
      <c r="K137" s="2" t="s">
        <v>60</v>
      </c>
      <c r="L137" s="2" t="s">
        <v>1154</v>
      </c>
      <c r="M137" s="2" t="s">
        <v>121</v>
      </c>
      <c r="N137" s="32">
        <v>45555</v>
      </c>
      <c r="O137" s="2">
        <f>WEEKNUM(Operaciones[[#This Row],[Inic.prog.]],1)</f>
        <v>38</v>
      </c>
      <c r="P137" s="4">
        <v>0</v>
      </c>
      <c r="Q137" s="4">
        <v>4</v>
      </c>
      <c r="R137" s="28">
        <v>200760</v>
      </c>
      <c r="S137" s="28">
        <v>0</v>
      </c>
      <c r="T137" s="28">
        <v>200760</v>
      </c>
      <c r="U137" s="28">
        <v>0</v>
      </c>
      <c r="V137" s="2" t="s">
        <v>1026</v>
      </c>
      <c r="W137" s="2" t="s">
        <v>1844</v>
      </c>
      <c r="X137" s="2" t="s">
        <v>1844</v>
      </c>
    </row>
    <row r="138" spans="1:24" x14ac:dyDescent="0.25">
      <c r="A138" s="2" t="s">
        <v>6497</v>
      </c>
      <c r="B138" s="2" t="s">
        <v>6926</v>
      </c>
      <c r="C138" s="2" t="s">
        <v>6927</v>
      </c>
      <c r="D138" s="2" t="s">
        <v>6498</v>
      </c>
      <c r="E138" s="2" t="s">
        <v>6255</v>
      </c>
      <c r="F138" s="2" t="s">
        <v>6914</v>
      </c>
      <c r="G138" s="2" t="s">
        <v>6016</v>
      </c>
      <c r="H138" s="2" t="s">
        <v>1035</v>
      </c>
      <c r="I138" s="2" t="s">
        <v>1036</v>
      </c>
      <c r="J138" s="2" t="s">
        <v>1042</v>
      </c>
      <c r="K138" s="2" t="s">
        <v>60</v>
      </c>
      <c r="L138" s="2" t="s">
        <v>1154</v>
      </c>
      <c r="M138" s="2" t="s">
        <v>121</v>
      </c>
      <c r="N138" s="32">
        <v>45555</v>
      </c>
      <c r="O138" s="2">
        <f>WEEKNUM(Operaciones[[#This Row],[Inic.prog.]],1)</f>
        <v>38</v>
      </c>
      <c r="P138" s="4">
        <v>0</v>
      </c>
      <c r="Q138" s="4">
        <v>4</v>
      </c>
      <c r="R138" s="28">
        <v>200760</v>
      </c>
      <c r="S138" s="28">
        <v>0</v>
      </c>
      <c r="T138" s="28">
        <v>200760</v>
      </c>
      <c r="U138" s="28">
        <v>0</v>
      </c>
      <c r="V138" s="2" t="s">
        <v>1026</v>
      </c>
      <c r="W138" s="2" t="s">
        <v>1844</v>
      </c>
      <c r="X138" s="2" t="s">
        <v>1844</v>
      </c>
    </row>
    <row r="139" spans="1:24" x14ac:dyDescent="0.25">
      <c r="A139" s="2" t="s">
        <v>6499</v>
      </c>
      <c r="B139" s="2" t="s">
        <v>6928</v>
      </c>
      <c r="C139" s="2" t="s">
        <v>6929</v>
      </c>
      <c r="D139" s="2" t="s">
        <v>6256</v>
      </c>
      <c r="E139" s="2" t="s">
        <v>6257</v>
      </c>
      <c r="F139" s="2" t="s">
        <v>6906</v>
      </c>
      <c r="G139" s="2" t="s">
        <v>185</v>
      </c>
      <c r="H139" s="2" t="s">
        <v>1040</v>
      </c>
      <c r="I139" s="2" t="s">
        <v>1036</v>
      </c>
      <c r="J139" s="2" t="s">
        <v>1042</v>
      </c>
      <c r="K139" s="2" t="s">
        <v>8</v>
      </c>
      <c r="L139" s="2" t="s">
        <v>1154</v>
      </c>
      <c r="M139" s="2" t="s">
        <v>6258</v>
      </c>
      <c r="N139" s="32">
        <v>45554</v>
      </c>
      <c r="O139" s="2">
        <f>WEEKNUM(Operaciones[[#This Row],[Inic.prog.]],1)</f>
        <v>38</v>
      </c>
      <c r="P139" s="4">
        <v>0</v>
      </c>
      <c r="Q139" s="4">
        <v>1</v>
      </c>
      <c r="R139" s="28">
        <v>143492</v>
      </c>
      <c r="S139" s="28">
        <v>0</v>
      </c>
      <c r="T139" s="28">
        <v>143492</v>
      </c>
      <c r="U139" s="28">
        <v>0</v>
      </c>
      <c r="V139" s="2" t="s">
        <v>1026</v>
      </c>
      <c r="W139" s="2" t="s">
        <v>1844</v>
      </c>
      <c r="X139" s="2" t="s">
        <v>1844</v>
      </c>
    </row>
    <row r="140" spans="1:24" x14ac:dyDescent="0.25">
      <c r="A140" s="2" t="s">
        <v>6500</v>
      </c>
      <c r="B140" s="2" t="s">
        <v>6828</v>
      </c>
      <c r="C140" s="2" t="s">
        <v>6829</v>
      </c>
      <c r="D140" s="2" t="s">
        <v>6098</v>
      </c>
      <c r="E140" s="2" t="s">
        <v>6099</v>
      </c>
      <c r="F140" s="2" t="s">
        <v>6744</v>
      </c>
      <c r="G140" s="2" t="s">
        <v>5961</v>
      </c>
      <c r="H140" s="2" t="s">
        <v>1035</v>
      </c>
      <c r="I140" s="2" t="s">
        <v>1061</v>
      </c>
      <c r="J140" s="2" t="s">
        <v>1042</v>
      </c>
      <c r="K140" s="2" t="s">
        <v>54</v>
      </c>
      <c r="L140" s="2" t="s">
        <v>1025</v>
      </c>
      <c r="M140" s="2" t="s">
        <v>6100</v>
      </c>
      <c r="N140" s="32">
        <v>45553</v>
      </c>
      <c r="O140" s="2">
        <f>WEEKNUM(Operaciones[[#This Row],[Inic.prog.]],1)</f>
        <v>38</v>
      </c>
      <c r="P140" s="4">
        <v>0</v>
      </c>
      <c r="Q140" s="4">
        <v>0.5</v>
      </c>
      <c r="R140" s="28">
        <v>174999</v>
      </c>
      <c r="S140" s="28">
        <v>0</v>
      </c>
      <c r="T140" s="28">
        <v>174999</v>
      </c>
      <c r="U140" s="28">
        <v>0</v>
      </c>
      <c r="V140" s="2" t="s">
        <v>1026</v>
      </c>
      <c r="W140" s="2" t="s">
        <v>1844</v>
      </c>
      <c r="X140" s="2" t="s">
        <v>1844</v>
      </c>
    </row>
    <row r="141" spans="1:24" x14ac:dyDescent="0.25">
      <c r="A141" s="2" t="s">
        <v>6501</v>
      </c>
      <c r="B141" s="2" t="s">
        <v>6830</v>
      </c>
      <c r="C141" s="2" t="s">
        <v>6831</v>
      </c>
      <c r="D141" s="2" t="s">
        <v>6414</v>
      </c>
      <c r="E141" s="2" t="s">
        <v>6101</v>
      </c>
      <c r="F141" s="2" t="s">
        <v>6832</v>
      </c>
      <c r="G141" s="2" t="s">
        <v>6044</v>
      </c>
      <c r="H141" s="2" t="s">
        <v>1022</v>
      </c>
      <c r="I141" s="2" t="s">
        <v>1061</v>
      </c>
      <c r="J141" s="2" t="s">
        <v>1042</v>
      </c>
      <c r="K141" s="2" t="s">
        <v>54</v>
      </c>
      <c r="L141" s="2" t="s">
        <v>1154</v>
      </c>
      <c r="M141" s="2" t="s">
        <v>6102</v>
      </c>
      <c r="N141" s="32">
        <v>45551</v>
      </c>
      <c r="O141" s="2">
        <f>WEEKNUM(Operaciones[[#This Row],[Inic.prog.]],1)</f>
        <v>38</v>
      </c>
      <c r="P141" s="4">
        <v>0</v>
      </c>
      <c r="Q141" s="4">
        <v>2</v>
      </c>
      <c r="R141" s="28">
        <v>191322</v>
      </c>
      <c r="S141" s="28">
        <v>0</v>
      </c>
      <c r="T141" s="28">
        <v>191322</v>
      </c>
      <c r="U141" s="28">
        <v>0</v>
      </c>
      <c r="V141" s="2" t="s">
        <v>1026</v>
      </c>
      <c r="W141" s="2" t="s">
        <v>1844</v>
      </c>
      <c r="X141" s="2" t="s">
        <v>1844</v>
      </c>
    </row>
    <row r="142" spans="1:24" x14ac:dyDescent="0.25">
      <c r="A142" s="2" t="s">
        <v>6502</v>
      </c>
      <c r="B142" s="2" t="s">
        <v>6833</v>
      </c>
      <c r="C142" s="2" t="s">
        <v>6834</v>
      </c>
      <c r="D142" s="2" t="s">
        <v>6105</v>
      </c>
      <c r="E142" s="2" t="s">
        <v>6106</v>
      </c>
      <c r="F142" s="2" t="s">
        <v>6809</v>
      </c>
      <c r="G142" s="2" t="s">
        <v>6016</v>
      </c>
      <c r="H142" s="2" t="s">
        <v>1034</v>
      </c>
      <c r="I142" s="2" t="s">
        <v>1036</v>
      </c>
      <c r="J142" s="2" t="s">
        <v>1042</v>
      </c>
      <c r="K142" s="2" t="s">
        <v>60</v>
      </c>
      <c r="L142" s="2" t="s">
        <v>1025</v>
      </c>
      <c r="M142" s="2" t="s">
        <v>6063</v>
      </c>
      <c r="N142" s="32">
        <v>45553</v>
      </c>
      <c r="O142" s="2">
        <f>WEEKNUM(Operaciones[[#This Row],[Inic.prog.]],1)</f>
        <v>38</v>
      </c>
      <c r="P142" s="4">
        <v>0</v>
      </c>
      <c r="Q142" s="4">
        <v>2</v>
      </c>
      <c r="R142" s="28">
        <v>382644</v>
      </c>
      <c r="S142" s="28">
        <v>0</v>
      </c>
      <c r="T142" s="28">
        <v>382644</v>
      </c>
      <c r="U142" s="28">
        <v>0</v>
      </c>
      <c r="V142" s="2" t="s">
        <v>1026</v>
      </c>
      <c r="W142" s="2" t="s">
        <v>1844</v>
      </c>
      <c r="X142" s="2" t="s">
        <v>1844</v>
      </c>
    </row>
    <row r="143" spans="1:24" x14ac:dyDescent="0.25">
      <c r="A143" s="2" t="s">
        <v>6503</v>
      </c>
      <c r="B143" s="2" t="s">
        <v>6930</v>
      </c>
      <c r="C143" s="2" t="s">
        <v>6931</v>
      </c>
      <c r="D143" s="2" t="s">
        <v>6504</v>
      </c>
      <c r="E143" s="2" t="s">
        <v>6262</v>
      </c>
      <c r="F143" s="2" t="s">
        <v>6932</v>
      </c>
      <c r="G143" s="2" t="s">
        <v>6264</v>
      </c>
      <c r="H143" s="2" t="s">
        <v>1033</v>
      </c>
      <c r="I143" s="2" t="s">
        <v>6265</v>
      </c>
      <c r="J143" s="2" t="s">
        <v>1042</v>
      </c>
      <c r="K143" s="2" t="s">
        <v>54</v>
      </c>
      <c r="L143" s="2" t="s">
        <v>1154</v>
      </c>
      <c r="M143" s="2" t="s">
        <v>55</v>
      </c>
      <c r="N143" s="32">
        <v>45539</v>
      </c>
      <c r="O143" s="2">
        <f>WEEKNUM(Operaciones[[#This Row],[Inic.prog.]],1)</f>
        <v>36</v>
      </c>
      <c r="P143" s="4">
        <v>0</v>
      </c>
      <c r="Q143" s="4">
        <v>4</v>
      </c>
      <c r="R143" s="28">
        <v>234220</v>
      </c>
      <c r="S143" s="28">
        <v>0</v>
      </c>
      <c r="T143" s="28">
        <v>234220</v>
      </c>
      <c r="U143" s="28">
        <v>0</v>
      </c>
      <c r="V143" s="2" t="s">
        <v>1026</v>
      </c>
      <c r="W143" s="2" t="s">
        <v>1844</v>
      </c>
      <c r="X143" s="2" t="s">
        <v>1844</v>
      </c>
    </row>
    <row r="144" spans="1:24" x14ac:dyDescent="0.25">
      <c r="A144" s="2" t="s">
        <v>6505</v>
      </c>
      <c r="B144" s="2" t="s">
        <v>6933</v>
      </c>
      <c r="C144" s="2" t="s">
        <v>6934</v>
      </c>
      <c r="D144" s="2" t="s">
        <v>6212</v>
      </c>
      <c r="E144" s="2" t="s">
        <v>6213</v>
      </c>
      <c r="F144" s="2" t="s">
        <v>1279</v>
      </c>
      <c r="G144" s="2" t="s">
        <v>185</v>
      </c>
      <c r="H144" s="2" t="s">
        <v>1035</v>
      </c>
      <c r="I144" s="2" t="s">
        <v>6266</v>
      </c>
      <c r="J144" s="2" t="s">
        <v>1042</v>
      </c>
      <c r="K144" s="2" t="s">
        <v>8</v>
      </c>
      <c r="L144" s="2" t="s">
        <v>1025</v>
      </c>
      <c r="M144" s="2" t="s">
        <v>6094</v>
      </c>
      <c r="N144" s="32">
        <v>45549</v>
      </c>
      <c r="O144" s="2">
        <f>WEEKNUM(Operaciones[[#This Row],[Inic.prog.]],1)</f>
        <v>37</v>
      </c>
      <c r="P144" s="4">
        <v>0</v>
      </c>
      <c r="Q144" s="4">
        <v>1</v>
      </c>
      <c r="R144" s="28">
        <v>191322</v>
      </c>
      <c r="S144" s="28">
        <v>0</v>
      </c>
      <c r="T144" s="28">
        <v>191322</v>
      </c>
      <c r="U144" s="28">
        <v>0</v>
      </c>
      <c r="V144" s="2" t="s">
        <v>1026</v>
      </c>
      <c r="W144" s="2" t="s">
        <v>1844</v>
      </c>
      <c r="X144" s="2" t="s">
        <v>1844</v>
      </c>
    </row>
    <row r="145" spans="1:24" x14ac:dyDescent="0.25">
      <c r="A145" s="2" t="s">
        <v>6506</v>
      </c>
      <c r="B145" s="2" t="s">
        <v>6935</v>
      </c>
      <c r="C145" s="2" t="s">
        <v>6908</v>
      </c>
      <c r="D145" s="2" t="s">
        <v>6214</v>
      </c>
      <c r="E145" s="2" t="s">
        <v>6215</v>
      </c>
      <c r="F145" s="2" t="s">
        <v>6798</v>
      </c>
      <c r="G145" s="2" t="s">
        <v>6044</v>
      </c>
      <c r="H145" s="2" t="s">
        <v>1033</v>
      </c>
      <c r="I145" s="2" t="s">
        <v>6224</v>
      </c>
      <c r="J145" s="2" t="s">
        <v>1042</v>
      </c>
      <c r="K145" s="2" t="s">
        <v>60</v>
      </c>
      <c r="L145" s="2" t="s">
        <v>1025</v>
      </c>
      <c r="M145" s="2" t="s">
        <v>6045</v>
      </c>
      <c r="N145" s="32">
        <v>45557</v>
      </c>
      <c r="O145" s="2">
        <f>WEEKNUM(Operaciones[[#This Row],[Inic.prog.]],1)</f>
        <v>39</v>
      </c>
      <c r="P145" s="4">
        <v>0</v>
      </c>
      <c r="Q145" s="4">
        <v>1</v>
      </c>
      <c r="R145" s="28">
        <v>143492</v>
      </c>
      <c r="S145" s="28">
        <v>0</v>
      </c>
      <c r="T145" s="28">
        <v>143492</v>
      </c>
      <c r="U145" s="28">
        <v>0</v>
      </c>
      <c r="V145" s="2" t="s">
        <v>1026</v>
      </c>
      <c r="W145" s="2" t="s">
        <v>1844</v>
      </c>
      <c r="X145" s="2" t="s">
        <v>1844</v>
      </c>
    </row>
    <row r="146" spans="1:24" x14ac:dyDescent="0.25">
      <c r="A146" s="2" t="s">
        <v>6507</v>
      </c>
      <c r="B146" s="2" t="s">
        <v>6839</v>
      </c>
      <c r="C146" s="2" t="s">
        <v>6840</v>
      </c>
      <c r="D146" s="2" t="s">
        <v>6112</v>
      </c>
      <c r="E146" s="2" t="s">
        <v>6113</v>
      </c>
      <c r="F146" s="2" t="s">
        <v>6841</v>
      </c>
      <c r="G146" s="2" t="s">
        <v>6044</v>
      </c>
      <c r="H146" s="2" t="s">
        <v>1035</v>
      </c>
      <c r="I146" s="2" t="s">
        <v>1061</v>
      </c>
      <c r="J146" s="2" t="s">
        <v>1042</v>
      </c>
      <c r="K146" s="2" t="s">
        <v>54</v>
      </c>
      <c r="L146" s="2" t="s">
        <v>1015</v>
      </c>
      <c r="M146" s="2" t="s">
        <v>6114</v>
      </c>
      <c r="N146" s="32">
        <v>45552</v>
      </c>
      <c r="O146" s="2">
        <f>WEEKNUM(Operaciones[[#This Row],[Inic.prog.]],1)</f>
        <v>38</v>
      </c>
      <c r="P146" s="4">
        <v>0</v>
      </c>
      <c r="Q146" s="4">
        <v>2</v>
      </c>
      <c r="R146" s="28">
        <v>191322</v>
      </c>
      <c r="S146" s="28">
        <v>0</v>
      </c>
      <c r="T146" s="28">
        <v>191322</v>
      </c>
      <c r="U146" s="28">
        <v>0</v>
      </c>
      <c r="V146" s="2" t="s">
        <v>1026</v>
      </c>
      <c r="W146" s="2" t="s">
        <v>1844</v>
      </c>
      <c r="X146" s="2" t="s">
        <v>1844</v>
      </c>
    </row>
    <row r="147" spans="1:24" x14ac:dyDescent="0.25">
      <c r="A147" s="2" t="s">
        <v>6508</v>
      </c>
      <c r="B147" s="2" t="s">
        <v>6936</v>
      </c>
      <c r="C147" s="2" t="s">
        <v>6937</v>
      </c>
      <c r="D147" s="2" t="s">
        <v>6269</v>
      </c>
      <c r="E147" s="2" t="s">
        <v>6270</v>
      </c>
      <c r="F147" s="2" t="s">
        <v>6768</v>
      </c>
      <c r="G147" s="2" t="s">
        <v>5941</v>
      </c>
      <c r="H147" s="2" t="s">
        <v>1035</v>
      </c>
      <c r="I147" s="2" t="s">
        <v>1036</v>
      </c>
      <c r="J147" s="2" t="s">
        <v>1042</v>
      </c>
      <c r="K147" s="2" t="s">
        <v>8</v>
      </c>
      <c r="L147" s="2" t="s">
        <v>1154</v>
      </c>
      <c r="M147" s="2" t="s">
        <v>6097</v>
      </c>
      <c r="N147" s="32">
        <v>45557</v>
      </c>
      <c r="O147" s="2">
        <f>WEEKNUM(Operaciones[[#This Row],[Inic.prog.]],1)</f>
        <v>39</v>
      </c>
      <c r="P147" s="4">
        <v>0</v>
      </c>
      <c r="Q147" s="4">
        <v>1</v>
      </c>
      <c r="R147" s="28">
        <v>291702</v>
      </c>
      <c r="S147" s="28">
        <v>0</v>
      </c>
      <c r="T147" s="28">
        <v>291702</v>
      </c>
      <c r="U147" s="28">
        <v>0</v>
      </c>
      <c r="V147" s="2" t="s">
        <v>1026</v>
      </c>
      <c r="W147" s="2" t="s">
        <v>1844</v>
      </c>
      <c r="X147" s="2" t="s">
        <v>1844</v>
      </c>
    </row>
    <row r="148" spans="1:24" x14ac:dyDescent="0.25">
      <c r="A148" s="2" t="s">
        <v>6509</v>
      </c>
      <c r="B148" s="2" t="s">
        <v>6842</v>
      </c>
      <c r="C148" s="2" t="s">
        <v>6829</v>
      </c>
      <c r="D148" s="2" t="s">
        <v>6115</v>
      </c>
      <c r="E148" s="2" t="s">
        <v>6116</v>
      </c>
      <c r="F148" s="2" t="s">
        <v>6802</v>
      </c>
      <c r="G148" s="2" t="s">
        <v>5961</v>
      </c>
      <c r="H148" s="2" t="s">
        <v>1035</v>
      </c>
      <c r="I148" s="2" t="s">
        <v>1061</v>
      </c>
      <c r="J148" s="2" t="s">
        <v>1042</v>
      </c>
      <c r="K148" s="2" t="s">
        <v>54</v>
      </c>
      <c r="L148" s="2" t="s">
        <v>1025</v>
      </c>
      <c r="M148" s="2" t="s">
        <v>6117</v>
      </c>
      <c r="N148" s="32">
        <v>45554</v>
      </c>
      <c r="O148" s="2">
        <f>WEEKNUM(Operaciones[[#This Row],[Inic.prog.]],1)</f>
        <v>38</v>
      </c>
      <c r="P148" s="4">
        <v>0</v>
      </c>
      <c r="Q148" s="4">
        <v>0.5</v>
      </c>
      <c r="R148" s="28">
        <v>174999</v>
      </c>
      <c r="S148" s="28">
        <v>0</v>
      </c>
      <c r="T148" s="28">
        <v>174999</v>
      </c>
      <c r="U148" s="28">
        <v>0</v>
      </c>
      <c r="V148" s="2" t="s">
        <v>1026</v>
      </c>
      <c r="W148" s="2" t="s">
        <v>1844</v>
      </c>
      <c r="X148" s="2" t="s">
        <v>1844</v>
      </c>
    </row>
    <row r="149" spans="1:24" x14ac:dyDescent="0.25">
      <c r="A149" s="2" t="s">
        <v>6510</v>
      </c>
      <c r="B149" s="2" t="s">
        <v>6843</v>
      </c>
      <c r="C149" s="2" t="s">
        <v>6844</v>
      </c>
      <c r="D149" s="2" t="s">
        <v>6422</v>
      </c>
      <c r="E149" s="2" t="s">
        <v>6118</v>
      </c>
      <c r="F149" s="2" t="s">
        <v>6845</v>
      </c>
      <c r="G149" s="2" t="s">
        <v>6044</v>
      </c>
      <c r="H149" s="2" t="s">
        <v>1035</v>
      </c>
      <c r="I149" s="2" t="s">
        <v>1061</v>
      </c>
      <c r="J149" s="2" t="s">
        <v>1042</v>
      </c>
      <c r="K149" s="2" t="s">
        <v>54</v>
      </c>
      <c r="L149" s="2" t="s">
        <v>1015</v>
      </c>
      <c r="M149" s="2" t="s">
        <v>6119</v>
      </c>
      <c r="N149" s="32">
        <v>45552</v>
      </c>
      <c r="O149" s="2">
        <f>WEEKNUM(Operaciones[[#This Row],[Inic.prog.]],1)</f>
        <v>38</v>
      </c>
      <c r="P149" s="4">
        <v>0</v>
      </c>
      <c r="Q149" s="4">
        <v>2.5</v>
      </c>
      <c r="R149" s="28">
        <v>239153</v>
      </c>
      <c r="S149" s="28">
        <v>0</v>
      </c>
      <c r="T149" s="28">
        <v>239153</v>
      </c>
      <c r="U149" s="28">
        <v>0</v>
      </c>
      <c r="V149" s="2" t="s">
        <v>1026</v>
      </c>
      <c r="W149" s="2" t="s">
        <v>1844</v>
      </c>
      <c r="X149" s="2" t="s">
        <v>1844</v>
      </c>
    </row>
    <row r="150" spans="1:24" x14ac:dyDescent="0.25">
      <c r="A150" s="2" t="s">
        <v>6511</v>
      </c>
      <c r="B150" s="2" t="s">
        <v>6938</v>
      </c>
      <c r="C150" s="2" t="s">
        <v>6779</v>
      </c>
      <c r="D150" s="2" t="s">
        <v>6378</v>
      </c>
      <c r="E150" s="2" t="s">
        <v>6010</v>
      </c>
      <c r="F150" s="2" t="s">
        <v>6780</v>
      </c>
      <c r="G150" s="2" t="s">
        <v>5932</v>
      </c>
      <c r="H150" s="2" t="s">
        <v>1034</v>
      </c>
      <c r="I150" s="2" t="s">
        <v>6271</v>
      </c>
      <c r="J150" s="2" t="s">
        <v>1042</v>
      </c>
      <c r="K150" s="2" t="s">
        <v>60</v>
      </c>
      <c r="L150" s="2" t="s">
        <v>1025</v>
      </c>
      <c r="M150" s="2" t="s">
        <v>6012</v>
      </c>
      <c r="N150" s="32">
        <v>45557</v>
      </c>
      <c r="O150" s="2">
        <f>WEEKNUM(Operaciones[[#This Row],[Inic.prog.]],1)</f>
        <v>39</v>
      </c>
      <c r="P150" s="4">
        <v>0</v>
      </c>
      <c r="Q150" s="4">
        <v>5</v>
      </c>
      <c r="R150" s="28">
        <v>478305</v>
      </c>
      <c r="S150" s="28">
        <v>0</v>
      </c>
      <c r="T150" s="28">
        <v>478305</v>
      </c>
      <c r="U150" s="28">
        <v>0</v>
      </c>
      <c r="V150" s="2" t="s">
        <v>1026</v>
      </c>
      <c r="W150" s="2" t="s">
        <v>1844</v>
      </c>
      <c r="X150" s="2" t="s">
        <v>1844</v>
      </c>
    </row>
    <row r="151" spans="1:24" x14ac:dyDescent="0.25">
      <c r="A151" s="2" t="s">
        <v>6512</v>
      </c>
      <c r="B151" s="2" t="s">
        <v>6939</v>
      </c>
      <c r="C151" s="2" t="s">
        <v>6940</v>
      </c>
      <c r="D151" s="2" t="s">
        <v>6513</v>
      </c>
      <c r="E151" s="2" t="s">
        <v>6272</v>
      </c>
      <c r="F151" s="2" t="s">
        <v>6941</v>
      </c>
      <c r="G151" s="2" t="s">
        <v>6054</v>
      </c>
      <c r="H151" s="2" t="s">
        <v>1033</v>
      </c>
      <c r="I151" s="2" t="s">
        <v>1036</v>
      </c>
      <c r="J151" s="2" t="s">
        <v>1042</v>
      </c>
      <c r="K151" s="2" t="s">
        <v>8</v>
      </c>
      <c r="L151" s="2" t="s">
        <v>1154</v>
      </c>
      <c r="M151" s="2" t="s">
        <v>6055</v>
      </c>
      <c r="N151" s="32">
        <v>45552</v>
      </c>
      <c r="O151" s="2">
        <f>WEEKNUM(Operaciones[[#This Row],[Inic.prog.]],1)</f>
        <v>38</v>
      </c>
      <c r="P151" s="4">
        <v>0</v>
      </c>
      <c r="Q151" s="4">
        <v>3</v>
      </c>
      <c r="R151" s="28">
        <v>478305</v>
      </c>
      <c r="S151" s="28">
        <v>0</v>
      </c>
      <c r="T151" s="28">
        <v>478305</v>
      </c>
      <c r="U151" s="28">
        <v>0</v>
      </c>
      <c r="V151" s="2" t="s">
        <v>1026</v>
      </c>
      <c r="W151" s="2" t="s">
        <v>1844</v>
      </c>
      <c r="X151" s="2" t="s">
        <v>1844</v>
      </c>
    </row>
    <row r="152" spans="1:24" x14ac:dyDescent="0.25">
      <c r="A152" s="2" t="s">
        <v>6514</v>
      </c>
      <c r="B152" s="2" t="s">
        <v>6942</v>
      </c>
      <c r="C152" s="2" t="s">
        <v>6943</v>
      </c>
      <c r="D152" s="2" t="s">
        <v>6274</v>
      </c>
      <c r="E152" s="2" t="s">
        <v>6275</v>
      </c>
      <c r="F152" s="2" t="s">
        <v>6944</v>
      </c>
      <c r="G152" s="2" t="s">
        <v>185</v>
      </c>
      <c r="H152" s="2" t="s">
        <v>1033</v>
      </c>
      <c r="I152" s="2" t="s">
        <v>1055</v>
      </c>
      <c r="J152" s="2" t="s">
        <v>1042</v>
      </c>
      <c r="K152" s="2" t="s">
        <v>54</v>
      </c>
      <c r="L152" s="2" t="s">
        <v>1154</v>
      </c>
      <c r="M152" s="2" t="s">
        <v>6276</v>
      </c>
      <c r="N152" s="32">
        <v>45552</v>
      </c>
      <c r="O152" s="2">
        <f>WEEKNUM(Operaciones[[#This Row],[Inic.prog.]],1)</f>
        <v>38</v>
      </c>
      <c r="P152" s="4">
        <v>0</v>
      </c>
      <c r="Q152" s="4">
        <v>1</v>
      </c>
      <c r="R152" s="28">
        <v>191322</v>
      </c>
      <c r="S152" s="28">
        <v>0</v>
      </c>
      <c r="T152" s="28">
        <v>191322</v>
      </c>
      <c r="U152" s="28">
        <v>0</v>
      </c>
      <c r="V152" s="2" t="s">
        <v>1026</v>
      </c>
      <c r="W152" s="2" t="s">
        <v>1844</v>
      </c>
      <c r="X152" s="2" t="s">
        <v>1844</v>
      </c>
    </row>
    <row r="153" spans="1:24" x14ac:dyDescent="0.25">
      <c r="A153" s="2" t="s">
        <v>6515</v>
      </c>
      <c r="B153" s="2" t="s">
        <v>6942</v>
      </c>
      <c r="C153" s="2" t="s">
        <v>6943</v>
      </c>
      <c r="D153" s="2" t="s">
        <v>6277</v>
      </c>
      <c r="E153" s="2" t="s">
        <v>6278</v>
      </c>
      <c r="F153" s="2" t="s">
        <v>6723</v>
      </c>
      <c r="G153" s="2" t="s">
        <v>6279</v>
      </c>
      <c r="H153" s="2" t="s">
        <v>1033</v>
      </c>
      <c r="I153" s="2" t="s">
        <v>1055</v>
      </c>
      <c r="J153" s="2" t="s">
        <v>1042</v>
      </c>
      <c r="K153" s="2" t="s">
        <v>54</v>
      </c>
      <c r="L153" s="2" t="s">
        <v>1154</v>
      </c>
      <c r="M153" s="2" t="s">
        <v>6280</v>
      </c>
      <c r="N153" s="32">
        <v>45552</v>
      </c>
      <c r="O153" s="2">
        <f>WEEKNUM(Operaciones[[#This Row],[Inic.prog.]],1)</f>
        <v>38</v>
      </c>
      <c r="P153" s="4">
        <v>0</v>
      </c>
      <c r="Q153" s="4">
        <v>1</v>
      </c>
      <c r="R153" s="28">
        <v>191322</v>
      </c>
      <c r="S153" s="28">
        <v>0</v>
      </c>
      <c r="T153" s="28">
        <v>191322</v>
      </c>
      <c r="U153" s="28">
        <v>0</v>
      </c>
      <c r="V153" s="2" t="s">
        <v>1026</v>
      </c>
      <c r="W153" s="2" t="s">
        <v>1844</v>
      </c>
      <c r="X153" s="2" t="s">
        <v>1844</v>
      </c>
    </row>
    <row r="154" spans="1:24" x14ac:dyDescent="0.25">
      <c r="A154" s="2" t="s">
        <v>6516</v>
      </c>
      <c r="B154" s="2" t="s">
        <v>6945</v>
      </c>
      <c r="C154" s="2" t="s">
        <v>6946</v>
      </c>
      <c r="D154" s="2" t="s">
        <v>5998</v>
      </c>
      <c r="E154" s="2" t="s">
        <v>5999</v>
      </c>
      <c r="F154" s="2" t="s">
        <v>6868</v>
      </c>
      <c r="G154" s="2" t="s">
        <v>5932</v>
      </c>
      <c r="H154" s="2" t="s">
        <v>1035</v>
      </c>
      <c r="I154" s="2" t="s">
        <v>6281</v>
      </c>
      <c r="J154" s="2" t="s">
        <v>1042</v>
      </c>
      <c r="K154" s="2" t="s">
        <v>67</v>
      </c>
      <c r="L154" s="2" t="s">
        <v>1015</v>
      </c>
      <c r="M154" s="2" t="s">
        <v>6001</v>
      </c>
      <c r="N154" s="32">
        <v>45559</v>
      </c>
      <c r="O154" s="2">
        <f>WEEKNUM(Operaciones[[#This Row],[Inic.prog.]],1)</f>
        <v>39</v>
      </c>
      <c r="P154" s="4">
        <v>0</v>
      </c>
      <c r="Q154" s="4">
        <v>36</v>
      </c>
      <c r="R154" s="28">
        <v>1204560</v>
      </c>
      <c r="S154" s="28">
        <v>0</v>
      </c>
      <c r="T154" s="28">
        <v>1204560</v>
      </c>
      <c r="U154" s="28">
        <v>0</v>
      </c>
      <c r="V154" s="2" t="s">
        <v>1026</v>
      </c>
      <c r="W154" s="2" t="s">
        <v>1844</v>
      </c>
      <c r="X154" s="2" t="s">
        <v>1844</v>
      </c>
    </row>
    <row r="155" spans="1:24" x14ac:dyDescent="0.25">
      <c r="A155" s="2" t="s">
        <v>6517</v>
      </c>
      <c r="B155" s="2" t="s">
        <v>6947</v>
      </c>
      <c r="C155" s="2" t="s">
        <v>6948</v>
      </c>
      <c r="D155" s="2" t="s">
        <v>51</v>
      </c>
      <c r="E155" s="2" t="s">
        <v>52</v>
      </c>
      <c r="F155" s="2" t="s">
        <v>1295</v>
      </c>
      <c r="G155" s="2" t="s">
        <v>53</v>
      </c>
      <c r="H155" s="2" t="s">
        <v>1027</v>
      </c>
      <c r="I155" s="2" t="s">
        <v>6282</v>
      </c>
      <c r="J155" s="2" t="s">
        <v>1042</v>
      </c>
      <c r="K155" s="2" t="s">
        <v>8</v>
      </c>
      <c r="L155" s="2" t="s">
        <v>1025</v>
      </c>
      <c r="M155" s="2" t="s">
        <v>55</v>
      </c>
      <c r="N155" s="32">
        <v>45555</v>
      </c>
      <c r="O155" s="2">
        <f>WEEKNUM(Operaciones[[#This Row],[Inic.prog.]],1)</f>
        <v>38</v>
      </c>
      <c r="P155" s="4">
        <v>0</v>
      </c>
      <c r="Q155" s="4">
        <v>4</v>
      </c>
      <c r="R155" s="28">
        <v>217417394</v>
      </c>
      <c r="S155" s="28">
        <v>0</v>
      </c>
      <c r="T155" s="28">
        <v>217417394</v>
      </c>
      <c r="U155" s="28">
        <v>0</v>
      </c>
      <c r="V155" s="2" t="s">
        <v>1026</v>
      </c>
      <c r="W155" s="2" t="s">
        <v>1844</v>
      </c>
      <c r="X155" s="2" t="s">
        <v>1844</v>
      </c>
    </row>
    <row r="156" spans="1:24" x14ac:dyDescent="0.25">
      <c r="A156" s="2" t="s">
        <v>6518</v>
      </c>
      <c r="B156" s="2" t="s">
        <v>6949</v>
      </c>
      <c r="C156" s="2" t="s">
        <v>6950</v>
      </c>
      <c r="D156" s="2" t="s">
        <v>6289</v>
      </c>
      <c r="E156" s="2" t="s">
        <v>6290</v>
      </c>
      <c r="F156" s="2" t="s">
        <v>6805</v>
      </c>
      <c r="G156" s="2" t="s">
        <v>5941</v>
      </c>
      <c r="H156" s="2" t="s">
        <v>1040</v>
      </c>
      <c r="I156" s="2" t="s">
        <v>1036</v>
      </c>
      <c r="J156" s="2" t="s">
        <v>1042</v>
      </c>
      <c r="K156" s="2" t="s">
        <v>60</v>
      </c>
      <c r="L156" s="2" t="s">
        <v>1154</v>
      </c>
      <c r="M156" s="2" t="s">
        <v>6176</v>
      </c>
      <c r="N156" s="32">
        <v>45559</v>
      </c>
      <c r="O156" s="2">
        <f>WEEKNUM(Operaciones[[#This Row],[Inic.prog.]],1)</f>
        <v>39</v>
      </c>
      <c r="P156" s="4">
        <v>0</v>
      </c>
      <c r="Q156" s="4">
        <v>0.2</v>
      </c>
      <c r="R156" s="28">
        <v>19132</v>
      </c>
      <c r="S156" s="28">
        <v>0</v>
      </c>
      <c r="T156" s="28">
        <v>19132</v>
      </c>
      <c r="U156" s="28">
        <v>0</v>
      </c>
      <c r="V156" s="2" t="s">
        <v>1026</v>
      </c>
      <c r="W156" s="2" t="s">
        <v>1844</v>
      </c>
      <c r="X156" s="2" t="s">
        <v>1844</v>
      </c>
    </row>
    <row r="157" spans="1:24" x14ac:dyDescent="0.25">
      <c r="A157" s="2" t="s">
        <v>6519</v>
      </c>
      <c r="B157" s="2" t="s">
        <v>6951</v>
      </c>
      <c r="C157" s="2" t="s">
        <v>6952</v>
      </c>
      <c r="D157" s="2" t="s">
        <v>6520</v>
      </c>
      <c r="E157" s="2" t="s">
        <v>6060</v>
      </c>
      <c r="F157" s="2" t="s">
        <v>1279</v>
      </c>
      <c r="G157" s="2" t="s">
        <v>185</v>
      </c>
      <c r="H157" s="2" t="s">
        <v>1040</v>
      </c>
      <c r="I157" s="2" t="s">
        <v>6021</v>
      </c>
      <c r="J157" s="2" t="s">
        <v>1042</v>
      </c>
      <c r="K157" s="2" t="s">
        <v>8</v>
      </c>
      <c r="L157" s="2" t="s">
        <v>1025</v>
      </c>
      <c r="M157" s="2" t="s">
        <v>6061</v>
      </c>
      <c r="N157" s="32">
        <v>45558</v>
      </c>
      <c r="O157" s="2">
        <f>WEEKNUM(Operaciones[[#This Row],[Inic.prog.]],1)</f>
        <v>39</v>
      </c>
      <c r="P157" s="4">
        <v>0</v>
      </c>
      <c r="Q157" s="4">
        <v>2</v>
      </c>
      <c r="R157" s="28">
        <v>191322</v>
      </c>
      <c r="S157" s="28">
        <v>0</v>
      </c>
      <c r="T157" s="28">
        <v>191322</v>
      </c>
      <c r="U157" s="28">
        <v>0</v>
      </c>
      <c r="V157" s="2" t="s">
        <v>1026</v>
      </c>
      <c r="W157" s="2" t="s">
        <v>1844</v>
      </c>
      <c r="X157" s="2" t="s">
        <v>1844</v>
      </c>
    </row>
    <row r="158" spans="1:24" x14ac:dyDescent="0.25">
      <c r="A158" s="2" t="s">
        <v>6521</v>
      </c>
      <c r="B158" s="2" t="s">
        <v>6953</v>
      </c>
      <c r="C158" s="2" t="s">
        <v>6773</v>
      </c>
      <c r="D158" s="2" t="s">
        <v>6291</v>
      </c>
      <c r="E158" s="2" t="s">
        <v>6292</v>
      </c>
      <c r="F158" s="2" t="s">
        <v>6756</v>
      </c>
      <c r="G158" s="2" t="s">
        <v>185</v>
      </c>
      <c r="H158" s="2" t="s">
        <v>1033</v>
      </c>
      <c r="I158" s="2" t="s">
        <v>1143</v>
      </c>
      <c r="J158" s="2" t="s">
        <v>1042</v>
      </c>
      <c r="K158" s="2" t="s">
        <v>54</v>
      </c>
      <c r="L158" s="2" t="s">
        <v>1025</v>
      </c>
      <c r="M158" s="2" t="s">
        <v>5991</v>
      </c>
      <c r="N158" s="32">
        <v>45565</v>
      </c>
      <c r="O158" s="2">
        <f>WEEKNUM(Operaciones[[#This Row],[Inic.prog.]],1)</f>
        <v>40</v>
      </c>
      <c r="P158" s="4">
        <v>0</v>
      </c>
      <c r="Q158" s="4">
        <v>0.9</v>
      </c>
      <c r="R158" s="28">
        <v>1715570</v>
      </c>
      <c r="S158" s="28">
        <v>0</v>
      </c>
      <c r="T158" s="28">
        <v>1715570</v>
      </c>
      <c r="U158" s="28">
        <v>0</v>
      </c>
      <c r="V158" s="2" t="s">
        <v>1026</v>
      </c>
      <c r="W158" s="2" t="s">
        <v>1844</v>
      </c>
      <c r="X158" s="2" t="s">
        <v>1844</v>
      </c>
    </row>
    <row r="159" spans="1:24" x14ac:dyDescent="0.25">
      <c r="A159" s="2" t="s">
        <v>6521</v>
      </c>
      <c r="B159" s="2" t="s">
        <v>6953</v>
      </c>
      <c r="C159" s="2" t="s">
        <v>6773</v>
      </c>
      <c r="D159" s="2" t="s">
        <v>6291</v>
      </c>
      <c r="E159" s="2" t="s">
        <v>6292</v>
      </c>
      <c r="F159" s="2" t="s">
        <v>6756</v>
      </c>
      <c r="G159" s="2" t="s">
        <v>185</v>
      </c>
      <c r="H159" s="2" t="s">
        <v>1051</v>
      </c>
      <c r="I159" s="2" t="s">
        <v>1055</v>
      </c>
      <c r="J159" s="2" t="s">
        <v>1042</v>
      </c>
      <c r="K159" s="2" t="s">
        <v>54</v>
      </c>
      <c r="L159" s="2" t="s">
        <v>1025</v>
      </c>
      <c r="M159" s="2" t="s">
        <v>5991</v>
      </c>
      <c r="N159" s="32">
        <v>45565</v>
      </c>
      <c r="O159" s="2">
        <f>WEEKNUM(Operaciones[[#This Row],[Inic.prog.]],1)</f>
        <v>40</v>
      </c>
      <c r="P159" s="4">
        <v>0</v>
      </c>
      <c r="Q159" s="4">
        <v>3.6</v>
      </c>
      <c r="R159" s="28">
        <v>1715570</v>
      </c>
      <c r="S159" s="28">
        <v>0</v>
      </c>
      <c r="T159" s="28">
        <v>1715570</v>
      </c>
      <c r="U159" s="28">
        <v>0</v>
      </c>
      <c r="V159" s="2" t="s">
        <v>1026</v>
      </c>
      <c r="W159" s="2" t="s">
        <v>1844</v>
      </c>
      <c r="X159" s="2" t="s">
        <v>1844</v>
      </c>
    </row>
    <row r="160" spans="1:24" x14ac:dyDescent="0.25">
      <c r="A160" s="2" t="s">
        <v>6521</v>
      </c>
      <c r="B160" s="2" t="s">
        <v>6953</v>
      </c>
      <c r="C160" s="2" t="s">
        <v>6773</v>
      </c>
      <c r="D160" s="2" t="s">
        <v>6291</v>
      </c>
      <c r="E160" s="2" t="s">
        <v>6292</v>
      </c>
      <c r="F160" s="2" t="s">
        <v>6756</v>
      </c>
      <c r="G160" s="2" t="s">
        <v>185</v>
      </c>
      <c r="H160" s="2" t="s">
        <v>1053</v>
      </c>
      <c r="I160" s="2" t="s">
        <v>1056</v>
      </c>
      <c r="J160" s="2" t="s">
        <v>1042</v>
      </c>
      <c r="K160" s="2" t="s">
        <v>54</v>
      </c>
      <c r="L160" s="2" t="s">
        <v>1025</v>
      </c>
      <c r="M160" s="2" t="s">
        <v>5991</v>
      </c>
      <c r="N160" s="32">
        <v>45565</v>
      </c>
      <c r="O160" s="2">
        <f>WEEKNUM(Operaciones[[#This Row],[Inic.prog.]],1)</f>
        <v>40</v>
      </c>
      <c r="P160" s="4">
        <v>0</v>
      </c>
      <c r="Q160" s="4">
        <v>4</v>
      </c>
      <c r="R160" s="28">
        <v>1715570</v>
      </c>
      <c r="S160" s="28">
        <v>0</v>
      </c>
      <c r="T160" s="28">
        <v>1715570</v>
      </c>
      <c r="U160" s="28">
        <v>0</v>
      </c>
      <c r="V160" s="2" t="s">
        <v>1026</v>
      </c>
      <c r="W160" s="2" t="s">
        <v>1844</v>
      </c>
      <c r="X160" s="2" t="s">
        <v>1844</v>
      </c>
    </row>
    <row r="161" spans="1:24" x14ac:dyDescent="0.25">
      <c r="A161" s="2" t="s">
        <v>6522</v>
      </c>
      <c r="B161" s="2" t="s">
        <v>6864</v>
      </c>
      <c r="C161" s="2" t="s">
        <v>6865</v>
      </c>
      <c r="D161" s="2" t="s">
        <v>6442</v>
      </c>
      <c r="E161" s="2" t="s">
        <v>6171</v>
      </c>
      <c r="F161" s="2" t="s">
        <v>6768</v>
      </c>
      <c r="G161" s="2" t="s">
        <v>5941</v>
      </c>
      <c r="H161" s="2" t="s">
        <v>1033</v>
      </c>
      <c r="I161" s="2" t="s">
        <v>1055</v>
      </c>
      <c r="J161" s="2" t="s">
        <v>1042</v>
      </c>
      <c r="K161" s="2" t="s">
        <v>54</v>
      </c>
      <c r="L161" s="2" t="s">
        <v>1154</v>
      </c>
      <c r="M161" s="2" t="s">
        <v>5995</v>
      </c>
      <c r="N161" s="32">
        <v>45556</v>
      </c>
      <c r="O161" s="2">
        <f>WEEKNUM(Operaciones[[#This Row],[Inic.prog.]],1)</f>
        <v>38</v>
      </c>
      <c r="P161" s="4">
        <v>0</v>
      </c>
      <c r="Q161" s="4">
        <v>1</v>
      </c>
      <c r="R161" s="28">
        <v>1147932</v>
      </c>
      <c r="S161" s="28">
        <v>0</v>
      </c>
      <c r="T161" s="28">
        <v>1147932</v>
      </c>
      <c r="U161" s="28">
        <v>0</v>
      </c>
      <c r="V161" s="2" t="s">
        <v>1026</v>
      </c>
      <c r="W161" s="2" t="s">
        <v>1844</v>
      </c>
      <c r="X161" s="2" t="s">
        <v>1844</v>
      </c>
    </row>
    <row r="162" spans="1:24" x14ac:dyDescent="0.25">
      <c r="A162" s="2" t="s">
        <v>6522</v>
      </c>
      <c r="B162" s="2" t="s">
        <v>6864</v>
      </c>
      <c r="C162" s="2" t="s">
        <v>6865</v>
      </c>
      <c r="D162" s="2" t="s">
        <v>6442</v>
      </c>
      <c r="E162" s="2" t="s">
        <v>6171</v>
      </c>
      <c r="F162" s="2" t="s">
        <v>6768</v>
      </c>
      <c r="G162" s="2" t="s">
        <v>5941</v>
      </c>
      <c r="H162" s="2" t="s">
        <v>1027</v>
      </c>
      <c r="I162" s="2" t="s">
        <v>1056</v>
      </c>
      <c r="J162" s="2" t="s">
        <v>1042</v>
      </c>
      <c r="K162" s="2" t="s">
        <v>54</v>
      </c>
      <c r="L162" s="2" t="s">
        <v>1154</v>
      </c>
      <c r="M162" s="2" t="s">
        <v>5995</v>
      </c>
      <c r="N162" s="32">
        <v>45556</v>
      </c>
      <c r="O162" s="2">
        <f>WEEKNUM(Operaciones[[#This Row],[Inic.prog.]],1)</f>
        <v>38</v>
      </c>
      <c r="P162" s="4">
        <v>0</v>
      </c>
      <c r="Q162" s="4">
        <v>2</v>
      </c>
      <c r="R162" s="28">
        <v>1147932</v>
      </c>
      <c r="S162" s="28">
        <v>0</v>
      </c>
      <c r="T162" s="28">
        <v>1147932</v>
      </c>
      <c r="U162" s="28">
        <v>0</v>
      </c>
      <c r="V162" s="2" t="s">
        <v>1026</v>
      </c>
      <c r="W162" s="2" t="s">
        <v>1844</v>
      </c>
      <c r="X162" s="2" t="s">
        <v>1844</v>
      </c>
    </row>
    <row r="163" spans="1:24" x14ac:dyDescent="0.25">
      <c r="A163" s="2" t="s">
        <v>6522</v>
      </c>
      <c r="B163" s="2" t="s">
        <v>6864</v>
      </c>
      <c r="C163" s="2" t="s">
        <v>6865</v>
      </c>
      <c r="D163" s="2" t="s">
        <v>6442</v>
      </c>
      <c r="E163" s="2" t="s">
        <v>6171</v>
      </c>
      <c r="F163" s="2" t="s">
        <v>6768</v>
      </c>
      <c r="G163" s="2" t="s">
        <v>5941</v>
      </c>
      <c r="H163" s="2" t="s">
        <v>1051</v>
      </c>
      <c r="I163" s="2" t="s">
        <v>1061</v>
      </c>
      <c r="J163" s="2" t="s">
        <v>1042</v>
      </c>
      <c r="K163" s="2" t="s">
        <v>54</v>
      </c>
      <c r="L163" s="2" t="s">
        <v>1154</v>
      </c>
      <c r="M163" s="2" t="s">
        <v>5995</v>
      </c>
      <c r="N163" s="32">
        <v>45556</v>
      </c>
      <c r="O163" s="2">
        <f>WEEKNUM(Operaciones[[#This Row],[Inic.prog.]],1)</f>
        <v>38</v>
      </c>
      <c r="P163" s="4">
        <v>0</v>
      </c>
      <c r="Q163" s="4">
        <v>1</v>
      </c>
      <c r="R163" s="28">
        <v>1147932</v>
      </c>
      <c r="S163" s="28">
        <v>0</v>
      </c>
      <c r="T163" s="28">
        <v>1147932</v>
      </c>
      <c r="U163" s="28">
        <v>0</v>
      </c>
      <c r="V163" s="2" t="s">
        <v>1026</v>
      </c>
      <c r="W163" s="2" t="s">
        <v>1844</v>
      </c>
      <c r="X163" s="2" t="s">
        <v>1844</v>
      </c>
    </row>
    <row r="164" spans="1:24" x14ac:dyDescent="0.25">
      <c r="A164" s="2" t="s">
        <v>6523</v>
      </c>
      <c r="B164" s="2" t="s">
        <v>6954</v>
      </c>
      <c r="C164" s="2" t="s">
        <v>6955</v>
      </c>
      <c r="D164" s="2" t="s">
        <v>6286</v>
      </c>
      <c r="E164" s="2" t="s">
        <v>6287</v>
      </c>
      <c r="F164" s="2" t="s">
        <v>6956</v>
      </c>
      <c r="G164" s="2" t="s">
        <v>6134</v>
      </c>
      <c r="H164" s="2" t="s">
        <v>1035</v>
      </c>
      <c r="I164" s="2" t="s">
        <v>1036</v>
      </c>
      <c r="J164" s="2" t="s">
        <v>1042</v>
      </c>
      <c r="K164" s="2" t="s">
        <v>54</v>
      </c>
      <c r="L164" s="2" t="s">
        <v>1025</v>
      </c>
      <c r="M164" s="2" t="s">
        <v>6135</v>
      </c>
      <c r="N164" s="32">
        <v>45559</v>
      </c>
      <c r="O164" s="2">
        <f>WEEKNUM(Operaciones[[#This Row],[Inic.prog.]],1)</f>
        <v>39</v>
      </c>
      <c r="P164" s="4">
        <v>0</v>
      </c>
      <c r="Q164" s="4">
        <v>3</v>
      </c>
      <c r="R164" s="28">
        <v>669627</v>
      </c>
      <c r="S164" s="28">
        <v>0</v>
      </c>
      <c r="T164" s="28">
        <v>669627</v>
      </c>
      <c r="U164" s="28">
        <v>0</v>
      </c>
      <c r="V164" s="2" t="s">
        <v>1026</v>
      </c>
      <c r="W164" s="2" t="s">
        <v>1844</v>
      </c>
      <c r="X164" s="2" t="s">
        <v>1844</v>
      </c>
    </row>
    <row r="165" spans="1:24" x14ac:dyDescent="0.25">
      <c r="A165" s="2" t="s">
        <v>6524</v>
      </c>
      <c r="B165" s="2" t="s">
        <v>6957</v>
      </c>
      <c r="C165" s="2" t="s">
        <v>6958</v>
      </c>
      <c r="D165" s="2" t="s">
        <v>6525</v>
      </c>
      <c r="E165" s="2" t="s">
        <v>6293</v>
      </c>
      <c r="F165" s="2" t="s">
        <v>6791</v>
      </c>
      <c r="G165" s="2" t="s">
        <v>6016</v>
      </c>
      <c r="H165" s="2" t="s">
        <v>1053</v>
      </c>
      <c r="I165" s="2" t="s">
        <v>1036</v>
      </c>
      <c r="J165" s="2" t="s">
        <v>1042</v>
      </c>
      <c r="K165" s="2" t="s">
        <v>60</v>
      </c>
      <c r="L165" s="2" t="s">
        <v>1154</v>
      </c>
      <c r="M165" s="2" t="s">
        <v>6033</v>
      </c>
      <c r="N165" s="32">
        <v>45561</v>
      </c>
      <c r="O165" s="2">
        <f>WEEKNUM(Operaciones[[#This Row],[Inic.prog.]],1)</f>
        <v>39</v>
      </c>
      <c r="P165" s="4">
        <v>0</v>
      </c>
      <c r="Q165" s="4">
        <v>2</v>
      </c>
      <c r="R165" s="28">
        <v>286983</v>
      </c>
      <c r="S165" s="28">
        <v>0</v>
      </c>
      <c r="T165" s="28">
        <v>286983</v>
      </c>
      <c r="U165" s="28">
        <v>0</v>
      </c>
      <c r="V165" s="2" t="s">
        <v>1026</v>
      </c>
      <c r="W165" s="2" t="s">
        <v>1844</v>
      </c>
      <c r="X165" s="2" t="s">
        <v>1844</v>
      </c>
    </row>
    <row r="166" spans="1:24" x14ac:dyDescent="0.25">
      <c r="A166" s="2" t="s">
        <v>6526</v>
      </c>
      <c r="B166" s="2" t="s">
        <v>6959</v>
      </c>
      <c r="C166" s="2" t="s">
        <v>6948</v>
      </c>
      <c r="D166" s="2" t="s">
        <v>51</v>
      </c>
      <c r="E166" s="2" t="s">
        <v>52</v>
      </c>
      <c r="F166" s="2" t="s">
        <v>1295</v>
      </c>
      <c r="G166" s="2" t="s">
        <v>53</v>
      </c>
      <c r="H166" s="2" t="s">
        <v>1035</v>
      </c>
      <c r="I166" s="2" t="s">
        <v>1063</v>
      </c>
      <c r="J166" s="2" t="s">
        <v>1042</v>
      </c>
      <c r="K166" s="2" t="s">
        <v>60</v>
      </c>
      <c r="L166" s="2" t="s">
        <v>1025</v>
      </c>
      <c r="M166" s="2" t="s">
        <v>55</v>
      </c>
      <c r="N166" s="32">
        <v>45561</v>
      </c>
      <c r="O166" s="2">
        <f>WEEKNUM(Operaciones[[#This Row],[Inic.prog.]],1)</f>
        <v>39</v>
      </c>
      <c r="P166" s="4">
        <v>0</v>
      </c>
      <c r="Q166" s="4">
        <v>1</v>
      </c>
      <c r="R166" s="28">
        <v>286983</v>
      </c>
      <c r="S166" s="28">
        <v>0</v>
      </c>
      <c r="T166" s="28">
        <v>286983</v>
      </c>
      <c r="U166" s="28">
        <v>0</v>
      </c>
      <c r="V166" s="2" t="s">
        <v>1026</v>
      </c>
      <c r="W166" s="2" t="s">
        <v>1844</v>
      </c>
      <c r="X166" s="2" t="s">
        <v>1844</v>
      </c>
    </row>
    <row r="167" spans="1:24" x14ac:dyDescent="0.25">
      <c r="A167" s="2" t="s">
        <v>6527</v>
      </c>
      <c r="B167" s="2" t="s">
        <v>6960</v>
      </c>
      <c r="C167" s="2" t="s">
        <v>6961</v>
      </c>
      <c r="D167" s="2" t="s">
        <v>6294</v>
      </c>
      <c r="E167" s="2" t="s">
        <v>6295</v>
      </c>
      <c r="F167" s="2" t="s">
        <v>6906</v>
      </c>
      <c r="G167" s="2" t="s">
        <v>185</v>
      </c>
      <c r="H167" s="2" t="s">
        <v>1035</v>
      </c>
      <c r="I167" s="2" t="s">
        <v>1036</v>
      </c>
      <c r="J167" s="2" t="s">
        <v>1042</v>
      </c>
      <c r="K167" s="2" t="s">
        <v>8</v>
      </c>
      <c r="L167" s="2" t="s">
        <v>1154</v>
      </c>
      <c r="M167" s="2" t="s">
        <v>6258</v>
      </c>
      <c r="N167" s="32">
        <v>45561</v>
      </c>
      <c r="O167" s="2">
        <f>WEEKNUM(Operaciones[[#This Row],[Inic.prog.]],1)</f>
        <v>39</v>
      </c>
      <c r="P167" s="4">
        <v>0</v>
      </c>
      <c r="Q167" s="4">
        <v>1</v>
      </c>
      <c r="R167" s="28">
        <v>334814</v>
      </c>
      <c r="S167" s="28">
        <v>0</v>
      </c>
      <c r="T167" s="28">
        <v>334814</v>
      </c>
      <c r="U167" s="28">
        <v>0</v>
      </c>
      <c r="V167" s="2" t="s">
        <v>1026</v>
      </c>
      <c r="W167" s="2" t="s">
        <v>1844</v>
      </c>
      <c r="X167" s="2" t="s">
        <v>1844</v>
      </c>
    </row>
    <row r="168" spans="1:24" x14ac:dyDescent="0.25">
      <c r="A168" s="2" t="s">
        <v>6528</v>
      </c>
      <c r="B168" s="2" t="s">
        <v>6876</v>
      </c>
      <c r="C168" s="2" t="s">
        <v>6877</v>
      </c>
      <c r="D168" s="2" t="s">
        <v>6194</v>
      </c>
      <c r="E168" s="2" t="s">
        <v>6195</v>
      </c>
      <c r="F168" s="2" t="s">
        <v>1291</v>
      </c>
      <c r="G168" s="2" t="s">
        <v>154</v>
      </c>
      <c r="H168" s="2" t="s">
        <v>1027</v>
      </c>
      <c r="I168" s="2" t="s">
        <v>1058</v>
      </c>
      <c r="J168" s="2" t="s">
        <v>1042</v>
      </c>
      <c r="K168" s="2" t="s">
        <v>60</v>
      </c>
      <c r="L168" s="2" t="s">
        <v>1025</v>
      </c>
      <c r="M168" s="2" t="s">
        <v>155</v>
      </c>
      <c r="N168" s="32">
        <v>45557</v>
      </c>
      <c r="O168" s="2">
        <f>WEEKNUM(Operaciones[[#This Row],[Inic.prog.]],1)</f>
        <v>39</v>
      </c>
      <c r="P168" s="4">
        <v>0</v>
      </c>
      <c r="Q168" s="4">
        <v>2</v>
      </c>
      <c r="R168" s="28">
        <v>284411</v>
      </c>
      <c r="S168" s="28">
        <v>0</v>
      </c>
      <c r="T168" s="28">
        <v>284411</v>
      </c>
      <c r="U168" s="28">
        <v>0</v>
      </c>
      <c r="V168" s="2" t="s">
        <v>1026</v>
      </c>
      <c r="W168" s="2" t="s">
        <v>1844</v>
      </c>
      <c r="X168" s="2" t="s">
        <v>1844</v>
      </c>
    </row>
    <row r="169" spans="1:24" x14ac:dyDescent="0.25">
      <c r="A169" s="2" t="s">
        <v>6529</v>
      </c>
      <c r="B169" s="2" t="s">
        <v>6878</v>
      </c>
      <c r="C169" s="2" t="s">
        <v>6879</v>
      </c>
      <c r="D169" s="2" t="s">
        <v>152</v>
      </c>
      <c r="E169" s="2" t="s">
        <v>153</v>
      </c>
      <c r="F169" s="2" t="s">
        <v>1291</v>
      </c>
      <c r="G169" s="2" t="s">
        <v>154</v>
      </c>
      <c r="H169" s="2" t="s">
        <v>1034</v>
      </c>
      <c r="I169" s="2" t="s">
        <v>1182</v>
      </c>
      <c r="J169" s="2" t="s">
        <v>1042</v>
      </c>
      <c r="K169" s="2" t="s">
        <v>60</v>
      </c>
      <c r="L169" s="2" t="s">
        <v>1025</v>
      </c>
      <c r="M169" s="2" t="s">
        <v>155</v>
      </c>
      <c r="N169" s="32">
        <v>45555</v>
      </c>
      <c r="O169" s="2">
        <f>WEEKNUM(Operaciones[[#This Row],[Inic.prog.]],1)</f>
        <v>38</v>
      </c>
      <c r="P169" s="4">
        <v>0</v>
      </c>
      <c r="Q169" s="4">
        <v>1</v>
      </c>
      <c r="R169" s="28">
        <v>95661</v>
      </c>
      <c r="S169" s="28">
        <v>0</v>
      </c>
      <c r="T169" s="28">
        <v>95661</v>
      </c>
      <c r="U169" s="28">
        <v>0</v>
      </c>
      <c r="V169" s="2" t="s">
        <v>1026</v>
      </c>
      <c r="W169" s="2" t="s">
        <v>1844</v>
      </c>
      <c r="X169" s="2" t="s">
        <v>1844</v>
      </c>
    </row>
    <row r="170" spans="1:24" x14ac:dyDescent="0.25">
      <c r="A170" s="2" t="s">
        <v>6530</v>
      </c>
      <c r="B170" s="2" t="s">
        <v>6962</v>
      </c>
      <c r="C170" s="2" t="s">
        <v>6931</v>
      </c>
      <c r="D170" s="2" t="s">
        <v>6531</v>
      </c>
      <c r="E170" s="2" t="s">
        <v>6296</v>
      </c>
      <c r="F170" s="2" t="s">
        <v>1295</v>
      </c>
      <c r="G170" s="2" t="s">
        <v>53</v>
      </c>
      <c r="H170" s="2" t="s">
        <v>1033</v>
      </c>
      <c r="I170" s="2" t="s">
        <v>6265</v>
      </c>
      <c r="J170" s="2" t="s">
        <v>1042</v>
      </c>
      <c r="K170" s="2" t="s">
        <v>54</v>
      </c>
      <c r="L170" s="2" t="s">
        <v>1154</v>
      </c>
      <c r="M170" s="2" t="s">
        <v>1844</v>
      </c>
      <c r="N170" s="32">
        <v>45559</v>
      </c>
      <c r="O170" s="2">
        <f>WEEKNUM(Operaciones[[#This Row],[Inic.prog.]],1)</f>
        <v>39</v>
      </c>
      <c r="P170" s="4">
        <v>0</v>
      </c>
      <c r="Q170" s="4">
        <v>4</v>
      </c>
      <c r="R170" s="28">
        <v>234220</v>
      </c>
      <c r="S170" s="28">
        <v>0</v>
      </c>
      <c r="T170" s="28">
        <v>234220</v>
      </c>
      <c r="U170" s="28">
        <v>0</v>
      </c>
      <c r="V170" s="2" t="s">
        <v>1026</v>
      </c>
      <c r="W170" s="2" t="s">
        <v>1844</v>
      </c>
      <c r="X170" s="2" t="s">
        <v>1844</v>
      </c>
    </row>
    <row r="171" spans="1:24" x14ac:dyDescent="0.25">
      <c r="A171" s="2" t="s">
        <v>6532</v>
      </c>
      <c r="B171" s="2" t="s">
        <v>6963</v>
      </c>
      <c r="C171" s="2" t="s">
        <v>6753</v>
      </c>
      <c r="D171" s="2" t="s">
        <v>6297</v>
      </c>
      <c r="E171" s="2" t="s">
        <v>6298</v>
      </c>
      <c r="F171" s="2" t="s">
        <v>6802</v>
      </c>
      <c r="G171" s="2" t="s">
        <v>5961</v>
      </c>
      <c r="H171" s="2" t="s">
        <v>1029</v>
      </c>
      <c r="I171" s="2" t="s">
        <v>1058</v>
      </c>
      <c r="J171" s="2" t="s">
        <v>1042</v>
      </c>
      <c r="K171" s="2" t="s">
        <v>54</v>
      </c>
      <c r="L171" s="2" t="s">
        <v>1154</v>
      </c>
      <c r="M171" s="2" t="s">
        <v>6051</v>
      </c>
      <c r="N171" s="32">
        <v>45558</v>
      </c>
      <c r="O171" s="2">
        <f>WEEKNUM(Operaciones[[#This Row],[Inic.prog.]],1)</f>
        <v>39</v>
      </c>
      <c r="P171" s="4">
        <v>0</v>
      </c>
      <c r="Q171" s="4">
        <v>2</v>
      </c>
      <c r="R171" s="28">
        <v>382644</v>
      </c>
      <c r="S171" s="28">
        <v>0</v>
      </c>
      <c r="T171" s="28">
        <v>382644</v>
      </c>
      <c r="U171" s="28">
        <v>0</v>
      </c>
      <c r="V171" s="2" t="s">
        <v>1026</v>
      </c>
      <c r="W171" s="2" t="s">
        <v>1844</v>
      </c>
      <c r="X171" s="2" t="s">
        <v>1844</v>
      </c>
    </row>
    <row r="172" spans="1:24" x14ac:dyDescent="0.25">
      <c r="A172" s="2" t="s">
        <v>6533</v>
      </c>
      <c r="B172" s="2" t="s">
        <v>6964</v>
      </c>
      <c r="C172" s="2" t="s">
        <v>6779</v>
      </c>
      <c r="D172" s="2" t="s">
        <v>6378</v>
      </c>
      <c r="E172" s="2" t="s">
        <v>6010</v>
      </c>
      <c r="F172" s="2" t="s">
        <v>6780</v>
      </c>
      <c r="G172" s="2" t="s">
        <v>5932</v>
      </c>
      <c r="H172" s="2" t="s">
        <v>1053</v>
      </c>
      <c r="I172" s="2" t="s">
        <v>6299</v>
      </c>
      <c r="J172" s="2" t="s">
        <v>1042</v>
      </c>
      <c r="K172" s="2" t="s">
        <v>60</v>
      </c>
      <c r="L172" s="2" t="s">
        <v>1025</v>
      </c>
      <c r="M172" s="2" t="s">
        <v>6012</v>
      </c>
      <c r="N172" s="32">
        <v>45561</v>
      </c>
      <c r="O172" s="2">
        <f>WEEKNUM(Operaciones[[#This Row],[Inic.prog.]],1)</f>
        <v>39</v>
      </c>
      <c r="P172" s="4">
        <v>0</v>
      </c>
      <c r="Q172" s="4">
        <v>6</v>
      </c>
      <c r="R172" s="28">
        <v>573966</v>
      </c>
      <c r="S172" s="28">
        <v>0</v>
      </c>
      <c r="T172" s="28">
        <v>573966</v>
      </c>
      <c r="U172" s="28">
        <v>0</v>
      </c>
      <c r="V172" s="2" t="s">
        <v>1026</v>
      </c>
      <c r="W172" s="2" t="s">
        <v>1844</v>
      </c>
      <c r="X172" s="2" t="s">
        <v>1844</v>
      </c>
    </row>
    <row r="173" spans="1:24" x14ac:dyDescent="0.25">
      <c r="A173" s="2" t="s">
        <v>6534</v>
      </c>
      <c r="B173" s="2" t="s">
        <v>6871</v>
      </c>
      <c r="C173" s="2" t="s">
        <v>6872</v>
      </c>
      <c r="D173" s="2" t="s">
        <v>6446</v>
      </c>
      <c r="E173" s="2" t="s">
        <v>6178</v>
      </c>
      <c r="F173" s="2" t="s">
        <v>6771</v>
      </c>
      <c r="G173" s="2" t="s">
        <v>5932</v>
      </c>
      <c r="H173" s="2" t="s">
        <v>1102</v>
      </c>
      <c r="I173" s="2" t="s">
        <v>1036</v>
      </c>
      <c r="J173" s="2" t="s">
        <v>1042</v>
      </c>
      <c r="K173" s="2" t="s">
        <v>8</v>
      </c>
      <c r="L173" s="2" t="s">
        <v>1025</v>
      </c>
      <c r="M173" s="2" t="s">
        <v>6180</v>
      </c>
      <c r="N173" s="32">
        <v>45558</v>
      </c>
      <c r="O173" s="2">
        <f>WEEKNUM(Operaciones[[#This Row],[Inic.prog.]],1)</f>
        <v>39</v>
      </c>
      <c r="P173" s="4">
        <v>0</v>
      </c>
      <c r="Q173" s="4">
        <v>2</v>
      </c>
      <c r="R173" s="28">
        <v>382644</v>
      </c>
      <c r="S173" s="28">
        <v>0</v>
      </c>
      <c r="T173" s="28">
        <v>382644</v>
      </c>
      <c r="U173" s="28">
        <v>0</v>
      </c>
      <c r="V173" s="2" t="s">
        <v>1026</v>
      </c>
      <c r="W173" s="2" t="s">
        <v>1844</v>
      </c>
      <c r="X173" s="2" t="s">
        <v>1844</v>
      </c>
    </row>
    <row r="174" spans="1:24" x14ac:dyDescent="0.25">
      <c r="A174" s="2" t="s">
        <v>6535</v>
      </c>
      <c r="B174" s="2" t="s">
        <v>6897</v>
      </c>
      <c r="C174" s="2" t="s">
        <v>6898</v>
      </c>
      <c r="D174" s="2" t="s">
        <v>405</v>
      </c>
      <c r="E174" s="2" t="s">
        <v>406</v>
      </c>
      <c r="F174" s="2" t="s">
        <v>1291</v>
      </c>
      <c r="G174" s="2" t="s">
        <v>154</v>
      </c>
      <c r="H174" s="2" t="s">
        <v>1035</v>
      </c>
      <c r="I174" s="2" t="s">
        <v>1177</v>
      </c>
      <c r="J174" s="2" t="s">
        <v>1042</v>
      </c>
      <c r="K174" s="2" t="s">
        <v>8</v>
      </c>
      <c r="L174" s="2" t="s">
        <v>1025</v>
      </c>
      <c r="M174" s="2" t="s">
        <v>155</v>
      </c>
      <c r="N174" s="32">
        <v>45556</v>
      </c>
      <c r="O174" s="2">
        <f>WEEKNUM(Operaciones[[#This Row],[Inic.prog.]],1)</f>
        <v>38</v>
      </c>
      <c r="P174" s="4">
        <v>0</v>
      </c>
      <c r="Q174" s="4">
        <v>0.9</v>
      </c>
      <c r="R174" s="28">
        <v>30114</v>
      </c>
      <c r="S174" s="28">
        <v>0</v>
      </c>
      <c r="T174" s="28">
        <v>30114</v>
      </c>
      <c r="U174" s="28">
        <v>0</v>
      </c>
      <c r="V174" s="2" t="s">
        <v>1026</v>
      </c>
      <c r="W174" s="2" t="s">
        <v>1844</v>
      </c>
      <c r="X174" s="2" t="s">
        <v>1844</v>
      </c>
    </row>
    <row r="175" spans="1:24" x14ac:dyDescent="0.25">
      <c r="A175" s="2" t="s">
        <v>6536</v>
      </c>
      <c r="B175" s="2" t="s">
        <v>6965</v>
      </c>
      <c r="C175" s="2" t="s">
        <v>6966</v>
      </c>
      <c r="D175" s="2" t="s">
        <v>6300</v>
      </c>
      <c r="E175" s="2" t="s">
        <v>6301</v>
      </c>
      <c r="F175" s="2" t="s">
        <v>6884</v>
      </c>
      <c r="G175" s="2" t="s">
        <v>5961</v>
      </c>
      <c r="H175" s="2" t="s">
        <v>1033</v>
      </c>
      <c r="I175" s="2" t="s">
        <v>1036</v>
      </c>
      <c r="J175" s="2" t="s">
        <v>1042</v>
      </c>
      <c r="K175" s="2" t="s">
        <v>8</v>
      </c>
      <c r="L175" s="2" t="s">
        <v>1025</v>
      </c>
      <c r="M175" s="2" t="s">
        <v>6302</v>
      </c>
      <c r="N175" s="32">
        <v>45563</v>
      </c>
      <c r="O175" s="2">
        <f>WEEKNUM(Operaciones[[#This Row],[Inic.prog.]],1)</f>
        <v>39</v>
      </c>
      <c r="P175" s="4">
        <v>0</v>
      </c>
      <c r="Q175" s="4">
        <v>3</v>
      </c>
      <c r="R175" s="28">
        <v>286983</v>
      </c>
      <c r="S175" s="28">
        <v>0</v>
      </c>
      <c r="T175" s="28">
        <v>286983</v>
      </c>
      <c r="U175" s="28">
        <v>0</v>
      </c>
      <c r="V175" s="2" t="s">
        <v>1026</v>
      </c>
      <c r="W175" s="2" t="s">
        <v>1844</v>
      </c>
      <c r="X175" s="2" t="s">
        <v>1844</v>
      </c>
    </row>
    <row r="176" spans="1:24" x14ac:dyDescent="0.25">
      <c r="A176" s="2" t="s">
        <v>6537</v>
      </c>
      <c r="B176" s="2" t="s">
        <v>6967</v>
      </c>
      <c r="C176" s="2" t="s">
        <v>6773</v>
      </c>
      <c r="D176" s="2" t="s">
        <v>6538</v>
      </c>
      <c r="E176" s="2" t="s">
        <v>6307</v>
      </c>
      <c r="F176" s="2" t="s">
        <v>1295</v>
      </c>
      <c r="G176" s="2" t="s">
        <v>53</v>
      </c>
      <c r="H176" s="2" t="s">
        <v>1035</v>
      </c>
      <c r="I176" s="2" t="s">
        <v>1143</v>
      </c>
      <c r="J176" s="2" t="s">
        <v>1042</v>
      </c>
      <c r="K176" s="2" t="s">
        <v>54</v>
      </c>
      <c r="L176" s="2" t="s">
        <v>1154</v>
      </c>
      <c r="M176" s="2" t="s">
        <v>55</v>
      </c>
      <c r="N176" s="32">
        <v>45564</v>
      </c>
      <c r="O176" s="2">
        <f>WEEKNUM(Operaciones[[#This Row],[Inic.prog.]],1)</f>
        <v>40</v>
      </c>
      <c r="P176" s="4">
        <v>0</v>
      </c>
      <c r="Q176" s="4">
        <v>1</v>
      </c>
      <c r="R176" s="28">
        <v>95661</v>
      </c>
      <c r="S176" s="28">
        <v>0</v>
      </c>
      <c r="T176" s="28">
        <v>95661</v>
      </c>
      <c r="U176" s="28">
        <v>0</v>
      </c>
      <c r="V176" s="2" t="s">
        <v>1026</v>
      </c>
      <c r="W176" s="2" t="s">
        <v>1844</v>
      </c>
      <c r="X176" s="2" t="s">
        <v>1844</v>
      </c>
    </row>
    <row r="177" spans="1:24" x14ac:dyDescent="0.25">
      <c r="A177" s="2" t="s">
        <v>6539</v>
      </c>
      <c r="B177" s="2" t="s">
        <v>6967</v>
      </c>
      <c r="C177" s="2" t="s">
        <v>6773</v>
      </c>
      <c r="D177" s="2" t="s">
        <v>6540</v>
      </c>
      <c r="E177" s="2" t="s">
        <v>6308</v>
      </c>
      <c r="F177" s="2" t="s">
        <v>1295</v>
      </c>
      <c r="G177" s="2" t="s">
        <v>53</v>
      </c>
      <c r="H177" s="2" t="s">
        <v>1035</v>
      </c>
      <c r="I177" s="2" t="s">
        <v>1143</v>
      </c>
      <c r="J177" s="2" t="s">
        <v>1042</v>
      </c>
      <c r="K177" s="2" t="s">
        <v>54</v>
      </c>
      <c r="L177" s="2" t="s">
        <v>1025</v>
      </c>
      <c r="M177" s="2" t="s">
        <v>55</v>
      </c>
      <c r="N177" s="32">
        <v>45564</v>
      </c>
      <c r="O177" s="2">
        <f>WEEKNUM(Operaciones[[#This Row],[Inic.prog.]],1)</f>
        <v>40</v>
      </c>
      <c r="P177" s="4">
        <v>0</v>
      </c>
      <c r="Q177" s="4">
        <v>1</v>
      </c>
      <c r="R177" s="28">
        <v>95661</v>
      </c>
      <c r="S177" s="28">
        <v>0</v>
      </c>
      <c r="T177" s="28">
        <v>95661</v>
      </c>
      <c r="U177" s="28">
        <v>0</v>
      </c>
      <c r="V177" s="2" t="s">
        <v>1026</v>
      </c>
      <c r="W177" s="2" t="s">
        <v>1844</v>
      </c>
      <c r="X177" s="2" t="s">
        <v>1844</v>
      </c>
    </row>
    <row r="178" spans="1:24" x14ac:dyDescent="0.25">
      <c r="A178" s="2" t="s">
        <v>6541</v>
      </c>
      <c r="B178" s="2" t="s">
        <v>6968</v>
      </c>
      <c r="C178" s="2" t="s">
        <v>6969</v>
      </c>
      <c r="D178" s="2" t="s">
        <v>6542</v>
      </c>
      <c r="E178" s="2" t="s">
        <v>5930</v>
      </c>
      <c r="F178" s="2" t="s">
        <v>6970</v>
      </c>
      <c r="G178" s="2" t="s">
        <v>5932</v>
      </c>
      <c r="H178" s="2" t="s">
        <v>1102</v>
      </c>
      <c r="I178" s="2" t="s">
        <v>1036</v>
      </c>
      <c r="J178" s="2" t="s">
        <v>1042</v>
      </c>
      <c r="K178" s="2" t="s">
        <v>60</v>
      </c>
      <c r="L178" s="2" t="s">
        <v>1025</v>
      </c>
      <c r="M178" s="2" t="s">
        <v>5933</v>
      </c>
      <c r="N178" s="32">
        <v>45563</v>
      </c>
      <c r="O178" s="2">
        <f>WEEKNUM(Operaciones[[#This Row],[Inic.prog.]],1)</f>
        <v>39</v>
      </c>
      <c r="P178" s="4">
        <v>0</v>
      </c>
      <c r="Q178" s="4">
        <v>2</v>
      </c>
      <c r="R178" s="28">
        <v>832208</v>
      </c>
      <c r="S178" s="28">
        <v>0</v>
      </c>
      <c r="T178" s="28">
        <v>832208</v>
      </c>
      <c r="U178" s="28">
        <v>0</v>
      </c>
      <c r="V178" s="2" t="s">
        <v>1026</v>
      </c>
      <c r="W178" s="2" t="s">
        <v>1844</v>
      </c>
      <c r="X178" s="2" t="s">
        <v>1844</v>
      </c>
    </row>
    <row r="179" spans="1:24" x14ac:dyDescent="0.25">
      <c r="A179" s="2" t="s">
        <v>6543</v>
      </c>
      <c r="B179" s="2" t="s">
        <v>6968</v>
      </c>
      <c r="C179" s="2" t="s">
        <v>6969</v>
      </c>
      <c r="D179" s="2" t="s">
        <v>6544</v>
      </c>
      <c r="E179" s="2" t="s">
        <v>5934</v>
      </c>
      <c r="F179" s="2" t="s">
        <v>6970</v>
      </c>
      <c r="G179" s="2" t="s">
        <v>5932</v>
      </c>
      <c r="H179" s="2" t="s">
        <v>1102</v>
      </c>
      <c r="I179" s="2" t="s">
        <v>1036</v>
      </c>
      <c r="J179" s="2" t="s">
        <v>1042</v>
      </c>
      <c r="K179" s="2" t="s">
        <v>8</v>
      </c>
      <c r="L179" s="2" t="s">
        <v>1154</v>
      </c>
      <c r="M179" s="2" t="s">
        <v>5933</v>
      </c>
      <c r="N179" s="32">
        <v>45563</v>
      </c>
      <c r="O179" s="2">
        <f>WEEKNUM(Operaciones[[#This Row],[Inic.prog.]],1)</f>
        <v>39</v>
      </c>
      <c r="P179" s="4">
        <v>0</v>
      </c>
      <c r="Q179" s="4">
        <v>2</v>
      </c>
      <c r="R179" s="28">
        <v>832208</v>
      </c>
      <c r="S179" s="28">
        <v>0</v>
      </c>
      <c r="T179" s="28">
        <v>832208</v>
      </c>
      <c r="U179" s="28">
        <v>0</v>
      </c>
      <c r="V179" s="2" t="s">
        <v>1026</v>
      </c>
      <c r="W179" s="2" t="s">
        <v>1844</v>
      </c>
      <c r="X179" s="2" t="s">
        <v>1844</v>
      </c>
    </row>
    <row r="180" spans="1:24" x14ac:dyDescent="0.25">
      <c r="A180" s="2" t="s">
        <v>6545</v>
      </c>
      <c r="B180" s="2" t="s">
        <v>6968</v>
      </c>
      <c r="C180" s="2" t="s">
        <v>6969</v>
      </c>
      <c r="D180" s="2" t="s">
        <v>6546</v>
      </c>
      <c r="E180" s="2" t="s">
        <v>5935</v>
      </c>
      <c r="F180" s="2" t="s">
        <v>6970</v>
      </c>
      <c r="G180" s="2" t="s">
        <v>5932</v>
      </c>
      <c r="H180" s="2" t="s">
        <v>1102</v>
      </c>
      <c r="I180" s="2" t="s">
        <v>1036</v>
      </c>
      <c r="J180" s="2" t="s">
        <v>1042</v>
      </c>
      <c r="K180" s="2" t="s">
        <v>60</v>
      </c>
      <c r="L180" s="2" t="s">
        <v>1025</v>
      </c>
      <c r="M180" s="2" t="s">
        <v>5933</v>
      </c>
      <c r="N180" s="32">
        <v>45563</v>
      </c>
      <c r="O180" s="2">
        <f>WEEKNUM(Operaciones[[#This Row],[Inic.prog.]],1)</f>
        <v>39</v>
      </c>
      <c r="P180" s="4">
        <v>0</v>
      </c>
      <c r="Q180" s="4">
        <v>2</v>
      </c>
      <c r="R180" s="28">
        <v>832208</v>
      </c>
      <c r="S180" s="28">
        <v>0</v>
      </c>
      <c r="T180" s="28">
        <v>832208</v>
      </c>
      <c r="U180" s="28">
        <v>0</v>
      </c>
      <c r="V180" s="2" t="s">
        <v>1026</v>
      </c>
      <c r="W180" s="2" t="s">
        <v>1844</v>
      </c>
      <c r="X180" s="2" t="s">
        <v>1844</v>
      </c>
    </row>
    <row r="181" spans="1:24" x14ac:dyDescent="0.25">
      <c r="A181" s="2" t="s">
        <v>6547</v>
      </c>
      <c r="B181" s="2" t="s">
        <v>6968</v>
      </c>
      <c r="C181" s="2" t="s">
        <v>6969</v>
      </c>
      <c r="D181" s="2" t="s">
        <v>6548</v>
      </c>
      <c r="E181" s="2" t="s">
        <v>5936</v>
      </c>
      <c r="F181" s="2" t="s">
        <v>6970</v>
      </c>
      <c r="G181" s="2" t="s">
        <v>5932</v>
      </c>
      <c r="H181" s="2" t="s">
        <v>1102</v>
      </c>
      <c r="I181" s="2" t="s">
        <v>1036</v>
      </c>
      <c r="J181" s="2" t="s">
        <v>1042</v>
      </c>
      <c r="K181" s="2" t="s">
        <v>8</v>
      </c>
      <c r="L181" s="2" t="s">
        <v>1025</v>
      </c>
      <c r="M181" s="2" t="s">
        <v>5933</v>
      </c>
      <c r="N181" s="32">
        <v>45563</v>
      </c>
      <c r="O181" s="2">
        <f>WEEKNUM(Operaciones[[#This Row],[Inic.prog.]],1)</f>
        <v>39</v>
      </c>
      <c r="P181" s="4">
        <v>0</v>
      </c>
      <c r="Q181" s="4">
        <v>2</v>
      </c>
      <c r="R181" s="28">
        <v>832208</v>
      </c>
      <c r="S181" s="28">
        <v>0</v>
      </c>
      <c r="T181" s="28">
        <v>832208</v>
      </c>
      <c r="U181" s="28">
        <v>0</v>
      </c>
      <c r="V181" s="2" t="s">
        <v>1026</v>
      </c>
      <c r="W181" s="2" t="s">
        <v>1844</v>
      </c>
      <c r="X181" s="2" t="s">
        <v>1844</v>
      </c>
    </row>
    <row r="182" spans="1:24" x14ac:dyDescent="0.25">
      <c r="A182" s="2" t="s">
        <v>6549</v>
      </c>
      <c r="B182" s="2" t="s">
        <v>6971</v>
      </c>
      <c r="C182" s="2" t="s">
        <v>6931</v>
      </c>
      <c r="D182" s="2" t="s">
        <v>6550</v>
      </c>
      <c r="E182" s="2" t="s">
        <v>6310</v>
      </c>
      <c r="F182" s="2" t="s">
        <v>6788</v>
      </c>
      <c r="G182" s="2" t="s">
        <v>6028</v>
      </c>
      <c r="H182" s="2" t="s">
        <v>1033</v>
      </c>
      <c r="I182" s="2" t="s">
        <v>6265</v>
      </c>
      <c r="J182" s="2" t="s">
        <v>1042</v>
      </c>
      <c r="K182" s="2" t="s">
        <v>60</v>
      </c>
      <c r="L182" s="2" t="s">
        <v>1154</v>
      </c>
      <c r="M182" s="2" t="s">
        <v>1844</v>
      </c>
      <c r="N182" s="32">
        <v>45562</v>
      </c>
      <c r="O182" s="2">
        <f>WEEKNUM(Operaciones[[#This Row],[Inic.prog.]],1)</f>
        <v>39</v>
      </c>
      <c r="P182" s="4">
        <v>0</v>
      </c>
      <c r="Q182" s="4">
        <v>4</v>
      </c>
      <c r="R182" s="28">
        <v>234220</v>
      </c>
      <c r="S182" s="28">
        <v>0</v>
      </c>
      <c r="T182" s="28">
        <v>234220</v>
      </c>
      <c r="U182" s="28">
        <v>0</v>
      </c>
      <c r="V182" s="2" t="s">
        <v>1026</v>
      </c>
      <c r="W182" s="2" t="s">
        <v>1844</v>
      </c>
      <c r="X182" s="2" t="s">
        <v>1844</v>
      </c>
    </row>
    <row r="183" spans="1:24" x14ac:dyDescent="0.25">
      <c r="A183" s="2" t="s">
        <v>6551</v>
      </c>
      <c r="B183" s="2" t="s">
        <v>6899</v>
      </c>
      <c r="C183" s="2" t="s">
        <v>6840</v>
      </c>
      <c r="D183" s="2" t="s">
        <v>6214</v>
      </c>
      <c r="E183" s="2" t="s">
        <v>6215</v>
      </c>
      <c r="F183" s="2" t="s">
        <v>6798</v>
      </c>
      <c r="G183" s="2" t="s">
        <v>6044</v>
      </c>
      <c r="H183" s="2" t="s">
        <v>1035</v>
      </c>
      <c r="I183" s="2" t="s">
        <v>1061</v>
      </c>
      <c r="J183" s="2" t="s">
        <v>1042</v>
      </c>
      <c r="K183" s="2" t="s">
        <v>54</v>
      </c>
      <c r="L183" s="2" t="s">
        <v>1025</v>
      </c>
      <c r="M183" s="2" t="s">
        <v>6045</v>
      </c>
      <c r="N183" s="32">
        <v>45559</v>
      </c>
      <c r="O183" s="2">
        <f>WEEKNUM(Operaciones[[#This Row],[Inic.prog.]],1)</f>
        <v>39</v>
      </c>
      <c r="P183" s="4">
        <v>0</v>
      </c>
      <c r="Q183" s="4">
        <v>2</v>
      </c>
      <c r="R183" s="28">
        <v>191322</v>
      </c>
      <c r="S183" s="28">
        <v>0</v>
      </c>
      <c r="T183" s="28">
        <v>191322</v>
      </c>
      <c r="U183" s="28">
        <v>0</v>
      </c>
      <c r="V183" s="2" t="s">
        <v>1026</v>
      </c>
      <c r="W183" s="2" t="s">
        <v>1844</v>
      </c>
      <c r="X183" s="2" t="s">
        <v>1844</v>
      </c>
    </row>
    <row r="184" spans="1:24" x14ac:dyDescent="0.25">
      <c r="A184" s="2" t="s">
        <v>6552</v>
      </c>
      <c r="B184" s="2" t="s">
        <v>6972</v>
      </c>
      <c r="C184" s="2" t="s">
        <v>6883</v>
      </c>
      <c r="D184" s="2" t="s">
        <v>6553</v>
      </c>
      <c r="E184" s="2" t="s">
        <v>6311</v>
      </c>
      <c r="F184" s="2" t="s">
        <v>6738</v>
      </c>
      <c r="G184" s="2" t="s">
        <v>5961</v>
      </c>
      <c r="H184" s="2" t="s">
        <v>1034</v>
      </c>
      <c r="I184" s="2" t="s">
        <v>1036</v>
      </c>
      <c r="J184" s="2" t="s">
        <v>1042</v>
      </c>
      <c r="K184" s="2" t="s">
        <v>8</v>
      </c>
      <c r="L184" s="2" t="s">
        <v>1025</v>
      </c>
      <c r="M184" s="2" t="s">
        <v>5962</v>
      </c>
      <c r="N184" s="32">
        <v>45564</v>
      </c>
      <c r="O184" s="2">
        <f>WEEKNUM(Operaciones[[#This Row],[Inic.prog.]],1)</f>
        <v>40</v>
      </c>
      <c r="P184" s="4">
        <v>0</v>
      </c>
      <c r="Q184" s="4">
        <v>4</v>
      </c>
      <c r="R184" s="28">
        <v>621797</v>
      </c>
      <c r="S184" s="28">
        <v>0</v>
      </c>
      <c r="T184" s="28">
        <v>621797</v>
      </c>
      <c r="U184" s="28">
        <v>0</v>
      </c>
      <c r="V184" s="2" t="s">
        <v>1026</v>
      </c>
      <c r="W184" s="2" t="s">
        <v>1844</v>
      </c>
      <c r="X184" s="2" t="s">
        <v>1844</v>
      </c>
    </row>
    <row r="185" spans="1:24" x14ac:dyDescent="0.25">
      <c r="A185" s="2" t="s">
        <v>6554</v>
      </c>
      <c r="B185" s="2" t="s">
        <v>6900</v>
      </c>
      <c r="C185" s="2" t="s">
        <v>6901</v>
      </c>
      <c r="D185" s="2" t="s">
        <v>6216</v>
      </c>
      <c r="E185" s="2" t="s">
        <v>6217</v>
      </c>
      <c r="F185" s="2" t="s">
        <v>6799</v>
      </c>
      <c r="G185" s="2" t="s">
        <v>6044</v>
      </c>
      <c r="H185" s="2" t="s">
        <v>1022</v>
      </c>
      <c r="I185" s="2" t="s">
        <v>1061</v>
      </c>
      <c r="J185" s="2" t="s">
        <v>1042</v>
      </c>
      <c r="K185" s="2" t="s">
        <v>54</v>
      </c>
      <c r="L185" s="2" t="s">
        <v>1025</v>
      </c>
      <c r="M185" s="2" t="s">
        <v>6049</v>
      </c>
      <c r="N185" s="32">
        <v>45559</v>
      </c>
      <c r="O185" s="2">
        <f>WEEKNUM(Operaciones[[#This Row],[Inic.prog.]],1)</f>
        <v>39</v>
      </c>
      <c r="P185" s="4">
        <v>0</v>
      </c>
      <c r="Q185" s="4">
        <v>2</v>
      </c>
      <c r="R185" s="28">
        <v>7633034</v>
      </c>
      <c r="S185" s="28">
        <v>0</v>
      </c>
      <c r="T185" s="28">
        <v>7633034</v>
      </c>
      <c r="U185" s="28">
        <v>0</v>
      </c>
      <c r="V185" s="2" t="s">
        <v>1026</v>
      </c>
      <c r="W185" s="2" t="s">
        <v>1844</v>
      </c>
      <c r="X185" s="2" t="s">
        <v>1844</v>
      </c>
    </row>
    <row r="186" spans="1:24" x14ac:dyDescent="0.25">
      <c r="A186" s="2" t="s">
        <v>6554</v>
      </c>
      <c r="B186" s="2" t="s">
        <v>6900</v>
      </c>
      <c r="C186" s="2" t="s">
        <v>6901</v>
      </c>
      <c r="D186" s="2" t="s">
        <v>6216</v>
      </c>
      <c r="E186" s="2" t="s">
        <v>6217</v>
      </c>
      <c r="F186" s="2" t="s">
        <v>6799</v>
      </c>
      <c r="G186" s="2" t="s">
        <v>6044</v>
      </c>
      <c r="H186" s="2" t="s">
        <v>1029</v>
      </c>
      <c r="I186" s="2" t="s">
        <v>6312</v>
      </c>
      <c r="J186" s="2" t="s">
        <v>1042</v>
      </c>
      <c r="K186" s="2" t="s">
        <v>54</v>
      </c>
      <c r="L186" s="2" t="s">
        <v>1025</v>
      </c>
      <c r="M186" s="2" t="s">
        <v>6049</v>
      </c>
      <c r="N186" s="32">
        <v>45559</v>
      </c>
      <c r="O186" s="2">
        <f>WEEKNUM(Operaciones[[#This Row],[Inic.prog.]],1)</f>
        <v>39</v>
      </c>
      <c r="P186" s="4">
        <v>0</v>
      </c>
      <c r="Q186" s="4">
        <v>2</v>
      </c>
      <c r="R186" s="28">
        <v>7633034</v>
      </c>
      <c r="S186" s="28">
        <v>0</v>
      </c>
      <c r="T186" s="28">
        <v>7633034</v>
      </c>
      <c r="U186" s="28">
        <v>0</v>
      </c>
      <c r="V186" s="2" t="s">
        <v>1026</v>
      </c>
      <c r="W186" s="2" t="s">
        <v>1844</v>
      </c>
      <c r="X186" s="2" t="s">
        <v>1844</v>
      </c>
    </row>
    <row r="187" spans="1:24" x14ac:dyDescent="0.25">
      <c r="A187" s="2" t="s">
        <v>6555</v>
      </c>
      <c r="B187" s="2" t="s">
        <v>6902</v>
      </c>
      <c r="C187" s="2" t="s">
        <v>6903</v>
      </c>
      <c r="D187" s="2" t="s">
        <v>6472</v>
      </c>
      <c r="E187" s="2" t="s">
        <v>6219</v>
      </c>
      <c r="F187" s="2" t="s">
        <v>6759</v>
      </c>
      <c r="G187" s="2" t="s">
        <v>5981</v>
      </c>
      <c r="H187" s="2" t="s">
        <v>1053</v>
      </c>
      <c r="I187" s="2" t="s">
        <v>6220</v>
      </c>
      <c r="J187" s="2" t="s">
        <v>1042</v>
      </c>
      <c r="K187" s="2" t="s">
        <v>8</v>
      </c>
      <c r="L187" s="2" t="s">
        <v>1025</v>
      </c>
      <c r="M187" s="2" t="s">
        <v>5965</v>
      </c>
      <c r="N187" s="32">
        <v>45561</v>
      </c>
      <c r="O187" s="2">
        <f>WEEKNUM(Operaciones[[#This Row],[Inic.prog.]],1)</f>
        <v>39</v>
      </c>
      <c r="P187" s="4">
        <v>0</v>
      </c>
      <c r="Q187" s="4">
        <v>0.5</v>
      </c>
      <c r="R187" s="28">
        <v>16731</v>
      </c>
      <c r="S187" s="28">
        <v>0</v>
      </c>
      <c r="T187" s="28">
        <v>16731</v>
      </c>
      <c r="U187" s="28">
        <v>0</v>
      </c>
      <c r="V187" s="2" t="s">
        <v>1026</v>
      </c>
      <c r="W187" s="2" t="s">
        <v>1844</v>
      </c>
      <c r="X187" s="2" t="s">
        <v>1844</v>
      </c>
    </row>
    <row r="188" spans="1:24" x14ac:dyDescent="0.25">
      <c r="A188" s="2" t="s">
        <v>6556</v>
      </c>
      <c r="B188" s="2" t="s">
        <v>6973</v>
      </c>
      <c r="C188" s="2" t="s">
        <v>6974</v>
      </c>
      <c r="D188" s="2" t="s">
        <v>6315</v>
      </c>
      <c r="E188" s="2" t="s">
        <v>6316</v>
      </c>
      <c r="F188" s="2" t="s">
        <v>1279</v>
      </c>
      <c r="G188" s="2" t="s">
        <v>185</v>
      </c>
      <c r="H188" s="2" t="s">
        <v>1053</v>
      </c>
      <c r="I188" s="2" t="s">
        <v>1155</v>
      </c>
      <c r="J188" s="2" t="s">
        <v>1042</v>
      </c>
      <c r="K188" s="2" t="s">
        <v>8</v>
      </c>
      <c r="L188" s="2" t="s">
        <v>1154</v>
      </c>
      <c r="M188" s="2" t="s">
        <v>186</v>
      </c>
      <c r="N188" s="32">
        <v>45565</v>
      </c>
      <c r="O188" s="2">
        <f>WEEKNUM(Operaciones[[#This Row],[Inic.prog.]],1)</f>
        <v>40</v>
      </c>
      <c r="P188" s="4">
        <v>0</v>
      </c>
      <c r="Q188" s="4">
        <v>3</v>
      </c>
      <c r="R188" s="28">
        <v>434980</v>
      </c>
      <c r="S188" s="28">
        <v>0</v>
      </c>
      <c r="T188" s="28">
        <v>434980</v>
      </c>
      <c r="U188" s="28">
        <v>0</v>
      </c>
      <c r="V188" s="2" t="s">
        <v>1026</v>
      </c>
      <c r="W188" s="2" t="s">
        <v>1844</v>
      </c>
      <c r="X188" s="2" t="s">
        <v>1844</v>
      </c>
    </row>
    <row r="189" spans="1:24" x14ac:dyDescent="0.25">
      <c r="A189" s="2" t="s">
        <v>6557</v>
      </c>
      <c r="B189" s="2" t="s">
        <v>6975</v>
      </c>
      <c r="C189" s="2" t="s">
        <v>6976</v>
      </c>
      <c r="D189" s="2" t="s">
        <v>6317</v>
      </c>
      <c r="E189" s="2" t="s">
        <v>6318</v>
      </c>
      <c r="F189" s="2" t="s">
        <v>6768</v>
      </c>
      <c r="G189" s="2" t="s">
        <v>5941</v>
      </c>
      <c r="H189" s="2" t="s">
        <v>1035</v>
      </c>
      <c r="I189" s="2" t="s">
        <v>1057</v>
      </c>
      <c r="J189" s="2" t="s">
        <v>1042</v>
      </c>
      <c r="K189" s="2" t="s">
        <v>8</v>
      </c>
      <c r="L189" s="2" t="s">
        <v>1154</v>
      </c>
      <c r="M189" s="2" t="s">
        <v>6097</v>
      </c>
      <c r="N189" s="32">
        <v>45565</v>
      </c>
      <c r="O189" s="2">
        <f>WEEKNUM(Operaciones[[#This Row],[Inic.prog.]],1)</f>
        <v>40</v>
      </c>
      <c r="P189" s="4">
        <v>0</v>
      </c>
      <c r="Q189" s="4">
        <v>2</v>
      </c>
      <c r="R189" s="28">
        <v>382644</v>
      </c>
      <c r="S189" s="28">
        <v>0</v>
      </c>
      <c r="T189" s="28">
        <v>382644</v>
      </c>
      <c r="U189" s="28">
        <v>0</v>
      </c>
      <c r="V189" s="2" t="s">
        <v>1026</v>
      </c>
      <c r="W189" s="2" t="s">
        <v>1844</v>
      </c>
      <c r="X189" s="2" t="s">
        <v>1844</v>
      </c>
    </row>
    <row r="190" spans="1:24" x14ac:dyDescent="0.25">
      <c r="A190" s="2" t="s">
        <v>6557</v>
      </c>
      <c r="B190" s="2" t="s">
        <v>6975</v>
      </c>
      <c r="C190" s="2" t="s">
        <v>6976</v>
      </c>
      <c r="D190" s="2" t="s">
        <v>6317</v>
      </c>
      <c r="E190" s="2" t="s">
        <v>6318</v>
      </c>
      <c r="F190" s="2" t="s">
        <v>6768</v>
      </c>
      <c r="G190" s="2" t="s">
        <v>5941</v>
      </c>
      <c r="H190" s="2" t="s">
        <v>1033</v>
      </c>
      <c r="I190" s="2" t="s">
        <v>1058</v>
      </c>
      <c r="J190" s="2" t="s">
        <v>1042</v>
      </c>
      <c r="K190" s="2" t="s">
        <v>8</v>
      </c>
      <c r="L190" s="2" t="s">
        <v>1154</v>
      </c>
      <c r="M190" s="2" t="s">
        <v>6097</v>
      </c>
      <c r="N190" s="32">
        <v>45565</v>
      </c>
      <c r="O190" s="2">
        <f>WEEKNUM(Operaciones[[#This Row],[Inic.prog.]],1)</f>
        <v>40</v>
      </c>
      <c r="P190" s="4">
        <v>0</v>
      </c>
      <c r="Q190" s="4">
        <v>2</v>
      </c>
      <c r="R190" s="28">
        <v>382644</v>
      </c>
      <c r="S190" s="28">
        <v>0</v>
      </c>
      <c r="T190" s="28">
        <v>382644</v>
      </c>
      <c r="U190" s="28">
        <v>0</v>
      </c>
      <c r="V190" s="2" t="s">
        <v>1026</v>
      </c>
      <c r="W190" s="2" t="s">
        <v>1844</v>
      </c>
      <c r="X190" s="2" t="s">
        <v>1844</v>
      </c>
    </row>
    <row r="191" spans="1:24" x14ac:dyDescent="0.25">
      <c r="A191" s="2" t="s">
        <v>6558</v>
      </c>
      <c r="B191" s="2" t="s">
        <v>6828</v>
      </c>
      <c r="C191" s="2" t="s">
        <v>6829</v>
      </c>
      <c r="D191" s="2" t="s">
        <v>6098</v>
      </c>
      <c r="E191" s="2" t="s">
        <v>6099</v>
      </c>
      <c r="F191" s="2" t="s">
        <v>6744</v>
      </c>
      <c r="G191" s="2" t="s">
        <v>5961</v>
      </c>
      <c r="H191" s="2" t="s">
        <v>1027</v>
      </c>
      <c r="I191" s="2" t="s">
        <v>1036</v>
      </c>
      <c r="J191" s="2" t="s">
        <v>1042</v>
      </c>
      <c r="K191" s="2" t="s">
        <v>54</v>
      </c>
      <c r="L191" s="2" t="s">
        <v>1025</v>
      </c>
      <c r="M191" s="2" t="s">
        <v>6100</v>
      </c>
      <c r="N191" s="32">
        <v>45560</v>
      </c>
      <c r="O191" s="2">
        <f>WEEKNUM(Operaciones[[#This Row],[Inic.prog.]],1)</f>
        <v>39</v>
      </c>
      <c r="P191" s="4">
        <v>0</v>
      </c>
      <c r="Q191" s="4">
        <v>2.5</v>
      </c>
      <c r="R191" s="28">
        <v>526136</v>
      </c>
      <c r="S191" s="28">
        <v>0</v>
      </c>
      <c r="T191" s="28">
        <v>526136</v>
      </c>
      <c r="U191" s="28">
        <v>0</v>
      </c>
      <c r="V191" s="2" t="s">
        <v>1026</v>
      </c>
      <c r="W191" s="2" t="s">
        <v>1844</v>
      </c>
      <c r="X191" s="2" t="s">
        <v>1844</v>
      </c>
    </row>
    <row r="192" spans="1:24" x14ac:dyDescent="0.25">
      <c r="A192" s="2" t="s">
        <v>6559</v>
      </c>
      <c r="B192" s="2" t="s">
        <v>6977</v>
      </c>
      <c r="C192" s="2" t="s">
        <v>6978</v>
      </c>
      <c r="D192" s="2" t="s">
        <v>6560</v>
      </c>
      <c r="E192" s="2" t="s">
        <v>6319</v>
      </c>
      <c r="F192" s="2" t="s">
        <v>6768</v>
      </c>
      <c r="G192" s="2" t="s">
        <v>5941</v>
      </c>
      <c r="H192" s="2" t="s">
        <v>1035</v>
      </c>
      <c r="I192" s="2" t="s">
        <v>1036</v>
      </c>
      <c r="J192" s="2" t="s">
        <v>1042</v>
      </c>
      <c r="K192" s="2" t="s">
        <v>54</v>
      </c>
      <c r="L192" s="2" t="s">
        <v>1154</v>
      </c>
      <c r="M192" s="2" t="s">
        <v>5995</v>
      </c>
      <c r="N192" s="32">
        <v>45565</v>
      </c>
      <c r="O192" s="2">
        <f>WEEKNUM(Operaciones[[#This Row],[Inic.prog.]],1)</f>
        <v>40</v>
      </c>
      <c r="P192" s="4">
        <v>0</v>
      </c>
      <c r="Q192" s="4">
        <v>3</v>
      </c>
      <c r="R192" s="28">
        <v>334814</v>
      </c>
      <c r="S192" s="28">
        <v>0</v>
      </c>
      <c r="T192" s="28">
        <v>334814</v>
      </c>
      <c r="U192" s="28">
        <v>0</v>
      </c>
      <c r="V192" s="2" t="s">
        <v>1026</v>
      </c>
      <c r="W192" s="2" t="s">
        <v>1844</v>
      </c>
      <c r="X192" s="2" t="s">
        <v>1844</v>
      </c>
    </row>
    <row r="193" spans="1:24" x14ac:dyDescent="0.25">
      <c r="A193" s="2" t="s">
        <v>6561</v>
      </c>
      <c r="B193" s="2" t="s">
        <v>6862</v>
      </c>
      <c r="C193" s="2" t="s">
        <v>6863</v>
      </c>
      <c r="D193" s="2" t="s">
        <v>6435</v>
      </c>
      <c r="E193" s="2" t="s">
        <v>6166</v>
      </c>
      <c r="F193" s="2" t="s">
        <v>6852</v>
      </c>
      <c r="G193" s="2" t="s">
        <v>6141</v>
      </c>
      <c r="H193" s="2" t="s">
        <v>1035</v>
      </c>
      <c r="I193" s="2" t="s">
        <v>1036</v>
      </c>
      <c r="J193" s="2" t="s">
        <v>1042</v>
      </c>
      <c r="K193" s="2" t="s">
        <v>60</v>
      </c>
      <c r="L193" s="2" t="s">
        <v>1025</v>
      </c>
      <c r="M193" s="2" t="s">
        <v>6142</v>
      </c>
      <c r="N193" s="32">
        <v>45563</v>
      </c>
      <c r="O193" s="2">
        <f>WEEKNUM(Operaciones[[#This Row],[Inic.prog.]],1)</f>
        <v>39</v>
      </c>
      <c r="P193" s="4">
        <v>0</v>
      </c>
      <c r="Q193" s="4">
        <v>4</v>
      </c>
      <c r="R193" s="28">
        <v>382644</v>
      </c>
      <c r="S193" s="28">
        <v>0</v>
      </c>
      <c r="T193" s="28">
        <v>382644</v>
      </c>
      <c r="U193" s="28">
        <v>0</v>
      </c>
      <c r="V193" s="2" t="s">
        <v>1026</v>
      </c>
      <c r="W193" s="2" t="s">
        <v>1844</v>
      </c>
      <c r="X193" s="2" t="s">
        <v>1844</v>
      </c>
    </row>
    <row r="194" spans="1:24" x14ac:dyDescent="0.25">
      <c r="A194" s="2" t="s">
        <v>6562</v>
      </c>
      <c r="B194" s="2" t="s">
        <v>6862</v>
      </c>
      <c r="C194" s="2" t="s">
        <v>6863</v>
      </c>
      <c r="D194" s="2" t="s">
        <v>6437</v>
      </c>
      <c r="E194" s="2" t="s">
        <v>6167</v>
      </c>
      <c r="F194" s="2" t="s">
        <v>6852</v>
      </c>
      <c r="G194" s="2" t="s">
        <v>6141</v>
      </c>
      <c r="H194" s="2" t="s">
        <v>1035</v>
      </c>
      <c r="I194" s="2" t="s">
        <v>1036</v>
      </c>
      <c r="J194" s="2" t="s">
        <v>1042</v>
      </c>
      <c r="K194" s="2" t="s">
        <v>60</v>
      </c>
      <c r="L194" s="2" t="s">
        <v>1015</v>
      </c>
      <c r="M194" s="2" t="s">
        <v>6142</v>
      </c>
      <c r="N194" s="32">
        <v>45563</v>
      </c>
      <c r="O194" s="2">
        <f>WEEKNUM(Operaciones[[#This Row],[Inic.prog.]],1)</f>
        <v>39</v>
      </c>
      <c r="P194" s="4">
        <v>0</v>
      </c>
      <c r="Q194" s="4">
        <v>4</v>
      </c>
      <c r="R194" s="28">
        <v>382644</v>
      </c>
      <c r="S194" s="28">
        <v>0</v>
      </c>
      <c r="T194" s="28">
        <v>382644</v>
      </c>
      <c r="U194" s="28">
        <v>0</v>
      </c>
      <c r="V194" s="2" t="s">
        <v>1026</v>
      </c>
      <c r="W194" s="2" t="s">
        <v>1844</v>
      </c>
      <c r="X194" s="2" t="s">
        <v>1844</v>
      </c>
    </row>
    <row r="195" spans="1:24" x14ac:dyDescent="0.25">
      <c r="A195" s="2" t="s">
        <v>6563</v>
      </c>
      <c r="B195" s="2" t="s">
        <v>6862</v>
      </c>
      <c r="C195" s="2" t="s">
        <v>6863</v>
      </c>
      <c r="D195" s="2" t="s">
        <v>6439</v>
      </c>
      <c r="E195" s="2" t="s">
        <v>6168</v>
      </c>
      <c r="F195" s="2" t="s">
        <v>6852</v>
      </c>
      <c r="G195" s="2" t="s">
        <v>6141</v>
      </c>
      <c r="H195" s="2" t="s">
        <v>1035</v>
      </c>
      <c r="I195" s="2" t="s">
        <v>1036</v>
      </c>
      <c r="J195" s="2" t="s">
        <v>1042</v>
      </c>
      <c r="K195" s="2" t="s">
        <v>60</v>
      </c>
      <c r="L195" s="2" t="s">
        <v>1015</v>
      </c>
      <c r="M195" s="2" t="s">
        <v>6142</v>
      </c>
      <c r="N195" s="32">
        <v>45563</v>
      </c>
      <c r="O195" s="2">
        <f>WEEKNUM(Operaciones[[#This Row],[Inic.prog.]],1)</f>
        <v>39</v>
      </c>
      <c r="P195" s="4">
        <v>0</v>
      </c>
      <c r="Q195" s="4">
        <v>4</v>
      </c>
      <c r="R195" s="28">
        <v>382644</v>
      </c>
      <c r="S195" s="28">
        <v>0</v>
      </c>
      <c r="T195" s="28">
        <v>382644</v>
      </c>
      <c r="U195" s="28">
        <v>0</v>
      </c>
      <c r="V195" s="2" t="s">
        <v>1026</v>
      </c>
      <c r="W195" s="2" t="s">
        <v>1844</v>
      </c>
      <c r="X195" s="2" t="s">
        <v>1844</v>
      </c>
    </row>
    <row r="196" spans="1:24" x14ac:dyDescent="0.25">
      <c r="A196" s="2" t="s">
        <v>6564</v>
      </c>
      <c r="B196" s="2" t="s">
        <v>6862</v>
      </c>
      <c r="C196" s="2" t="s">
        <v>6863</v>
      </c>
      <c r="D196" s="2" t="s">
        <v>6169</v>
      </c>
      <c r="E196" s="2" t="s">
        <v>6170</v>
      </c>
      <c r="F196" s="2" t="s">
        <v>6852</v>
      </c>
      <c r="G196" s="2" t="s">
        <v>6141</v>
      </c>
      <c r="H196" s="2" t="s">
        <v>1035</v>
      </c>
      <c r="I196" s="2" t="s">
        <v>1036</v>
      </c>
      <c r="J196" s="2" t="s">
        <v>1042</v>
      </c>
      <c r="K196" s="2" t="s">
        <v>60</v>
      </c>
      <c r="L196" s="2" t="s">
        <v>1025</v>
      </c>
      <c r="M196" s="2" t="s">
        <v>6142</v>
      </c>
      <c r="N196" s="32">
        <v>45563</v>
      </c>
      <c r="O196" s="2">
        <f>WEEKNUM(Operaciones[[#This Row],[Inic.prog.]],1)</f>
        <v>39</v>
      </c>
      <c r="P196" s="4">
        <v>0</v>
      </c>
      <c r="Q196" s="4">
        <v>4</v>
      </c>
      <c r="R196" s="28">
        <v>382644</v>
      </c>
      <c r="S196" s="28">
        <v>0</v>
      </c>
      <c r="T196" s="28">
        <v>382644</v>
      </c>
      <c r="U196" s="28">
        <v>0</v>
      </c>
      <c r="V196" s="2" t="s">
        <v>1026</v>
      </c>
      <c r="W196" s="2" t="s">
        <v>1844</v>
      </c>
      <c r="X196" s="2" t="s">
        <v>1844</v>
      </c>
    </row>
    <row r="197" spans="1:24" x14ac:dyDescent="0.25">
      <c r="A197" s="2" t="s">
        <v>6565</v>
      </c>
      <c r="B197" s="2" t="s">
        <v>6979</v>
      </c>
      <c r="C197" s="2" t="s">
        <v>6775</v>
      </c>
      <c r="D197" s="2" t="s">
        <v>6320</v>
      </c>
      <c r="E197" s="2" t="s">
        <v>6321</v>
      </c>
      <c r="F197" s="2" t="s">
        <v>6768</v>
      </c>
      <c r="G197" s="2" t="s">
        <v>5941</v>
      </c>
      <c r="H197" s="2" t="s">
        <v>1035</v>
      </c>
      <c r="I197" s="2" t="s">
        <v>1057</v>
      </c>
      <c r="J197" s="2" t="s">
        <v>1042</v>
      </c>
      <c r="K197" s="2" t="s">
        <v>8</v>
      </c>
      <c r="L197" s="2" t="s">
        <v>1025</v>
      </c>
      <c r="M197" s="2" t="s">
        <v>6097</v>
      </c>
      <c r="N197" s="32">
        <v>45565</v>
      </c>
      <c r="O197" s="2">
        <f>WEEKNUM(Operaciones[[#This Row],[Inic.prog.]],1)</f>
        <v>40</v>
      </c>
      <c r="P197" s="4">
        <v>0</v>
      </c>
      <c r="Q197" s="4">
        <v>6</v>
      </c>
      <c r="R197" s="28">
        <v>1281772</v>
      </c>
      <c r="S197" s="28">
        <v>0</v>
      </c>
      <c r="T197" s="28">
        <v>1281772</v>
      </c>
      <c r="U197" s="28">
        <v>0</v>
      </c>
      <c r="V197" s="2" t="s">
        <v>1026</v>
      </c>
      <c r="W197" s="2" t="s">
        <v>1844</v>
      </c>
      <c r="X197" s="2" t="s">
        <v>1844</v>
      </c>
    </row>
    <row r="198" spans="1:24" x14ac:dyDescent="0.25">
      <c r="A198" s="2" t="s">
        <v>6565</v>
      </c>
      <c r="B198" s="2" t="s">
        <v>6979</v>
      </c>
      <c r="C198" s="2" t="s">
        <v>6775</v>
      </c>
      <c r="D198" s="2" t="s">
        <v>6320</v>
      </c>
      <c r="E198" s="2" t="s">
        <v>6321</v>
      </c>
      <c r="F198" s="2" t="s">
        <v>6768</v>
      </c>
      <c r="G198" s="2" t="s">
        <v>5941</v>
      </c>
      <c r="H198" s="2" t="s">
        <v>1027</v>
      </c>
      <c r="I198" s="2" t="s">
        <v>1058</v>
      </c>
      <c r="J198" s="2" t="s">
        <v>1042</v>
      </c>
      <c r="K198" s="2" t="s">
        <v>8</v>
      </c>
      <c r="L198" s="2" t="s">
        <v>1025</v>
      </c>
      <c r="M198" s="2" t="s">
        <v>6097</v>
      </c>
      <c r="N198" s="32">
        <v>45565</v>
      </c>
      <c r="O198" s="2">
        <f>WEEKNUM(Operaciones[[#This Row],[Inic.prog.]],1)</f>
        <v>40</v>
      </c>
      <c r="P198" s="4">
        <v>0</v>
      </c>
      <c r="Q198" s="4">
        <v>4</v>
      </c>
      <c r="R198" s="28">
        <v>1281772</v>
      </c>
      <c r="S198" s="28">
        <v>0</v>
      </c>
      <c r="T198" s="28">
        <v>1281772</v>
      </c>
      <c r="U198" s="28">
        <v>0</v>
      </c>
      <c r="V198" s="2" t="s">
        <v>1026</v>
      </c>
      <c r="W198" s="2" t="s">
        <v>1844</v>
      </c>
      <c r="X198" s="2" t="s">
        <v>1844</v>
      </c>
    </row>
    <row r="199" spans="1:24" x14ac:dyDescent="0.25">
      <c r="A199" s="2" t="s">
        <v>6566</v>
      </c>
      <c r="B199" s="2" t="s">
        <v>6980</v>
      </c>
      <c r="C199" s="2" t="s">
        <v>6981</v>
      </c>
      <c r="D199" s="2" t="s">
        <v>6567</v>
      </c>
      <c r="E199" s="2" t="s">
        <v>6268</v>
      </c>
      <c r="F199" s="2" t="s">
        <v>6893</v>
      </c>
      <c r="G199" s="2" t="s">
        <v>6183</v>
      </c>
      <c r="H199" s="2" t="s">
        <v>1035</v>
      </c>
      <c r="I199" s="2" t="s">
        <v>1050</v>
      </c>
      <c r="J199" s="2" t="s">
        <v>1042</v>
      </c>
      <c r="K199" s="2" t="s">
        <v>67</v>
      </c>
      <c r="L199" s="2" t="s">
        <v>1154</v>
      </c>
      <c r="M199" s="2" t="s">
        <v>1844</v>
      </c>
      <c r="N199" s="32">
        <v>45565</v>
      </c>
      <c r="O199" s="2">
        <f>WEEKNUM(Operaciones[[#This Row],[Inic.prog.]],1)</f>
        <v>40</v>
      </c>
      <c r="P199" s="4">
        <v>0</v>
      </c>
      <c r="Q199" s="4">
        <v>2</v>
      </c>
      <c r="R199" s="28">
        <v>286983</v>
      </c>
      <c r="S199" s="28">
        <v>0</v>
      </c>
      <c r="T199" s="28">
        <v>286983</v>
      </c>
      <c r="U199" s="28">
        <v>0</v>
      </c>
      <c r="V199" s="2" t="s">
        <v>1026</v>
      </c>
      <c r="W199" s="2" t="s">
        <v>1844</v>
      </c>
      <c r="X199" s="2" t="s">
        <v>1844</v>
      </c>
    </row>
    <row r="200" spans="1:24" x14ac:dyDescent="0.25">
      <c r="A200" s="2" t="s">
        <v>6568</v>
      </c>
      <c r="B200" s="2" t="s">
        <v>6842</v>
      </c>
      <c r="C200" s="2" t="s">
        <v>6829</v>
      </c>
      <c r="D200" s="2" t="s">
        <v>6115</v>
      </c>
      <c r="E200" s="2" t="s">
        <v>6116</v>
      </c>
      <c r="F200" s="2" t="s">
        <v>6802</v>
      </c>
      <c r="G200" s="2" t="s">
        <v>5961</v>
      </c>
      <c r="H200" s="2" t="s">
        <v>1027</v>
      </c>
      <c r="I200" s="2" t="s">
        <v>1036</v>
      </c>
      <c r="J200" s="2" t="s">
        <v>1042</v>
      </c>
      <c r="K200" s="2" t="s">
        <v>54</v>
      </c>
      <c r="L200" s="2" t="s">
        <v>1025</v>
      </c>
      <c r="M200" s="2" t="s">
        <v>6117</v>
      </c>
      <c r="N200" s="32">
        <v>45561</v>
      </c>
      <c r="O200" s="2">
        <f>WEEKNUM(Operaciones[[#This Row],[Inic.prog.]],1)</f>
        <v>39</v>
      </c>
      <c r="P200" s="4">
        <v>0</v>
      </c>
      <c r="Q200" s="4">
        <v>2.5</v>
      </c>
      <c r="R200" s="28">
        <v>526136</v>
      </c>
      <c r="S200" s="28">
        <v>0</v>
      </c>
      <c r="T200" s="28">
        <v>526136</v>
      </c>
      <c r="U200" s="28">
        <v>0</v>
      </c>
      <c r="V200" s="2" t="s">
        <v>1026</v>
      </c>
      <c r="W200" s="2" t="s">
        <v>1844</v>
      </c>
      <c r="X200" s="2" t="s">
        <v>1844</v>
      </c>
    </row>
    <row r="201" spans="1:24" x14ac:dyDescent="0.25">
      <c r="A201" s="2" t="s">
        <v>6569</v>
      </c>
      <c r="B201" s="2" t="s">
        <v>6842</v>
      </c>
      <c r="C201" s="2" t="s">
        <v>6829</v>
      </c>
      <c r="D201" s="2" t="s">
        <v>6324</v>
      </c>
      <c r="E201" s="2" t="s">
        <v>6325</v>
      </c>
      <c r="F201" s="2" t="s">
        <v>6765</v>
      </c>
      <c r="G201" s="2" t="s">
        <v>5961</v>
      </c>
      <c r="H201" s="2" t="s">
        <v>1035</v>
      </c>
      <c r="I201" s="2" t="s">
        <v>1036</v>
      </c>
      <c r="J201" s="2" t="s">
        <v>1042</v>
      </c>
      <c r="K201" s="2" t="s">
        <v>54</v>
      </c>
      <c r="L201" s="2" t="s">
        <v>1154</v>
      </c>
      <c r="M201" s="2" t="s">
        <v>6326</v>
      </c>
      <c r="N201" s="32">
        <v>45561</v>
      </c>
      <c r="O201" s="2">
        <f>WEEKNUM(Operaciones[[#This Row],[Inic.prog.]],1)</f>
        <v>39</v>
      </c>
      <c r="P201" s="4">
        <v>0</v>
      </c>
      <c r="Q201" s="4">
        <v>2.5</v>
      </c>
      <c r="R201" s="28">
        <v>184031</v>
      </c>
      <c r="S201" s="28">
        <v>0</v>
      </c>
      <c r="T201" s="28">
        <v>184031</v>
      </c>
      <c r="U201" s="28">
        <v>0</v>
      </c>
      <c r="V201" s="2" t="s">
        <v>1026</v>
      </c>
      <c r="W201" s="2" t="s">
        <v>1844</v>
      </c>
      <c r="X201" s="2" t="s">
        <v>1844</v>
      </c>
    </row>
    <row r="202" spans="1:24" x14ac:dyDescent="0.25">
      <c r="A202" s="2" t="s">
        <v>6570</v>
      </c>
      <c r="B202" s="2" t="s">
        <v>6769</v>
      </c>
      <c r="C202" s="2" t="s">
        <v>6770</v>
      </c>
      <c r="D202" s="2" t="s">
        <v>6371</v>
      </c>
      <c r="E202" s="2" t="s">
        <v>5996</v>
      </c>
      <c r="F202" s="2" t="s">
        <v>6771</v>
      </c>
      <c r="G202" s="2" t="s">
        <v>5932</v>
      </c>
      <c r="H202" s="2" t="s">
        <v>1040</v>
      </c>
      <c r="I202" s="2" t="s">
        <v>1036</v>
      </c>
      <c r="J202" s="2" t="s">
        <v>1042</v>
      </c>
      <c r="K202" s="2" t="s">
        <v>8</v>
      </c>
      <c r="L202" s="2" t="s">
        <v>1025</v>
      </c>
      <c r="M202" s="2" t="s">
        <v>5997</v>
      </c>
      <c r="N202" s="32">
        <v>45564</v>
      </c>
      <c r="O202" s="2">
        <f>WEEKNUM(Operaciones[[#This Row],[Inic.prog.]],1)</f>
        <v>40</v>
      </c>
      <c r="P202" s="4">
        <v>0</v>
      </c>
      <c r="Q202" s="4">
        <v>1</v>
      </c>
      <c r="R202" s="28">
        <v>66920</v>
      </c>
      <c r="S202" s="28">
        <v>0</v>
      </c>
      <c r="T202" s="28">
        <v>66920</v>
      </c>
      <c r="U202" s="28">
        <v>0</v>
      </c>
      <c r="V202" s="2" t="s">
        <v>1026</v>
      </c>
      <c r="W202" s="2" t="s">
        <v>1844</v>
      </c>
      <c r="X202" s="2" t="s">
        <v>1844</v>
      </c>
    </row>
    <row r="203" spans="1:24" x14ac:dyDescent="0.25">
      <c r="A203" s="2" t="s">
        <v>6571</v>
      </c>
      <c r="B203" s="2" t="s">
        <v>6878</v>
      </c>
      <c r="C203" s="2" t="s">
        <v>6879</v>
      </c>
      <c r="D203" s="2" t="s">
        <v>152</v>
      </c>
      <c r="E203" s="2" t="s">
        <v>153</v>
      </c>
      <c r="F203" s="2" t="s">
        <v>1291</v>
      </c>
      <c r="G203" s="2" t="s">
        <v>154</v>
      </c>
      <c r="H203" s="2" t="s">
        <v>1034</v>
      </c>
      <c r="I203" s="2" t="s">
        <v>1182</v>
      </c>
      <c r="J203" s="2" t="s">
        <v>1042</v>
      </c>
      <c r="K203" s="2" t="s">
        <v>60</v>
      </c>
      <c r="L203" s="2" t="s">
        <v>1025</v>
      </c>
      <c r="M203" s="2" t="s">
        <v>155</v>
      </c>
      <c r="N203" s="32">
        <v>45562</v>
      </c>
      <c r="O203" s="2">
        <f>WEEKNUM(Operaciones[[#This Row],[Inic.prog.]],1)</f>
        <v>39</v>
      </c>
      <c r="P203" s="4">
        <v>0</v>
      </c>
      <c r="Q203" s="4">
        <v>1</v>
      </c>
      <c r="R203" s="28">
        <v>115737</v>
      </c>
      <c r="S203" s="28">
        <v>0</v>
      </c>
      <c r="T203" s="28">
        <v>115737</v>
      </c>
      <c r="U203" s="28">
        <v>0</v>
      </c>
      <c r="V203" s="2" t="s">
        <v>1026</v>
      </c>
      <c r="W203" s="2" t="s">
        <v>1844</v>
      </c>
      <c r="X203" s="2" t="s">
        <v>1844</v>
      </c>
    </row>
    <row r="204" spans="1:24" x14ac:dyDescent="0.25">
      <c r="A204" s="2" t="s">
        <v>6571</v>
      </c>
      <c r="B204" s="2" t="s">
        <v>6878</v>
      </c>
      <c r="C204" s="2" t="s">
        <v>6879</v>
      </c>
      <c r="D204" s="2" t="s">
        <v>152</v>
      </c>
      <c r="E204" s="2" t="s">
        <v>153</v>
      </c>
      <c r="F204" s="2" t="s">
        <v>1291</v>
      </c>
      <c r="G204" s="2" t="s">
        <v>154</v>
      </c>
      <c r="H204" s="2" t="s">
        <v>1075</v>
      </c>
      <c r="I204" s="2" t="s">
        <v>6220</v>
      </c>
      <c r="J204" s="2" t="s">
        <v>1042</v>
      </c>
      <c r="K204" s="2" t="s">
        <v>60</v>
      </c>
      <c r="L204" s="2" t="s">
        <v>1025</v>
      </c>
      <c r="M204" s="2" t="s">
        <v>155</v>
      </c>
      <c r="N204" s="32">
        <v>45562</v>
      </c>
      <c r="O204" s="2">
        <f>WEEKNUM(Operaciones[[#This Row],[Inic.prog.]],1)</f>
        <v>39</v>
      </c>
      <c r="P204" s="4">
        <v>0</v>
      </c>
      <c r="Q204" s="4">
        <v>0.6</v>
      </c>
      <c r="R204" s="28">
        <v>115737</v>
      </c>
      <c r="S204" s="28">
        <v>0</v>
      </c>
      <c r="T204" s="28">
        <v>115737</v>
      </c>
      <c r="U204" s="28">
        <v>0</v>
      </c>
      <c r="V204" s="2" t="s">
        <v>1026</v>
      </c>
      <c r="W204" s="2" t="s">
        <v>1844</v>
      </c>
      <c r="X204" s="2" t="s">
        <v>1844</v>
      </c>
    </row>
    <row r="205" spans="1:24" x14ac:dyDescent="0.25">
      <c r="A205" s="2" t="s">
        <v>6572</v>
      </c>
      <c r="B205" s="2" t="s">
        <v>6897</v>
      </c>
      <c r="C205" s="2" t="s">
        <v>6898</v>
      </c>
      <c r="D205" s="2" t="s">
        <v>405</v>
      </c>
      <c r="E205" s="2" t="s">
        <v>406</v>
      </c>
      <c r="F205" s="2" t="s">
        <v>1291</v>
      </c>
      <c r="G205" s="2" t="s">
        <v>154</v>
      </c>
      <c r="H205" s="2" t="s">
        <v>1035</v>
      </c>
      <c r="I205" s="2" t="s">
        <v>1177</v>
      </c>
      <c r="J205" s="2" t="s">
        <v>1042</v>
      </c>
      <c r="K205" s="2" t="s">
        <v>8</v>
      </c>
      <c r="L205" s="2" t="s">
        <v>1025</v>
      </c>
      <c r="M205" s="2" t="s">
        <v>155</v>
      </c>
      <c r="N205" s="32">
        <v>45563</v>
      </c>
      <c r="O205" s="2">
        <f>WEEKNUM(Operaciones[[#This Row],[Inic.prog.]],1)</f>
        <v>39</v>
      </c>
      <c r="P205" s="4">
        <v>0</v>
      </c>
      <c r="Q205" s="4">
        <v>0.9</v>
      </c>
      <c r="R205" s="28">
        <v>30114</v>
      </c>
      <c r="S205" s="28">
        <v>0</v>
      </c>
      <c r="T205" s="28">
        <v>30114</v>
      </c>
      <c r="U205" s="28">
        <v>0</v>
      </c>
      <c r="V205" s="2" t="s">
        <v>1026</v>
      </c>
      <c r="W205" s="2" t="s">
        <v>1844</v>
      </c>
      <c r="X205" s="2" t="s">
        <v>1844</v>
      </c>
    </row>
    <row r="206" spans="1:24" x14ac:dyDescent="0.25">
      <c r="A206" s="2" t="s">
        <v>6573</v>
      </c>
      <c r="B206" s="2" t="s">
        <v>6830</v>
      </c>
      <c r="C206" s="2" t="s">
        <v>6831</v>
      </c>
      <c r="D206" s="2" t="s">
        <v>6414</v>
      </c>
      <c r="E206" s="2" t="s">
        <v>6101</v>
      </c>
      <c r="F206" s="2" t="s">
        <v>6832</v>
      </c>
      <c r="G206" s="2" t="s">
        <v>6044</v>
      </c>
      <c r="H206" s="2" t="s">
        <v>1022</v>
      </c>
      <c r="I206" s="2" t="s">
        <v>1061</v>
      </c>
      <c r="J206" s="2" t="s">
        <v>1042</v>
      </c>
      <c r="K206" s="2" t="s">
        <v>54</v>
      </c>
      <c r="L206" s="2" t="s">
        <v>1154</v>
      </c>
      <c r="M206" s="2" t="s">
        <v>6102</v>
      </c>
      <c r="N206" s="32">
        <v>45565</v>
      </c>
      <c r="O206" s="2">
        <f>WEEKNUM(Operaciones[[#This Row],[Inic.prog.]],1)</f>
        <v>40</v>
      </c>
      <c r="P206" s="4">
        <v>0</v>
      </c>
      <c r="Q206" s="4">
        <v>2</v>
      </c>
      <c r="R206" s="28">
        <v>191322</v>
      </c>
      <c r="S206" s="28">
        <v>0</v>
      </c>
      <c r="T206" s="28">
        <v>191322</v>
      </c>
      <c r="U206" s="28">
        <v>0</v>
      </c>
      <c r="V206" s="2" t="s">
        <v>1026</v>
      </c>
      <c r="W206" s="2" t="s">
        <v>1844</v>
      </c>
      <c r="X206" s="2" t="s">
        <v>1844</v>
      </c>
    </row>
    <row r="207" spans="1:24" x14ac:dyDescent="0.25">
      <c r="A207" s="2" t="s">
        <v>6574</v>
      </c>
      <c r="B207" s="2" t="s">
        <v>6778</v>
      </c>
      <c r="C207" s="2" t="s">
        <v>6779</v>
      </c>
      <c r="D207" s="2" t="s">
        <v>6378</v>
      </c>
      <c r="E207" s="2" t="s">
        <v>6010</v>
      </c>
      <c r="F207" s="2" t="s">
        <v>6780</v>
      </c>
      <c r="G207" s="2" t="s">
        <v>5932</v>
      </c>
      <c r="H207" s="2" t="s">
        <v>1034</v>
      </c>
      <c r="I207" s="2" t="s">
        <v>6013</v>
      </c>
      <c r="J207" s="2" t="s">
        <v>1042</v>
      </c>
      <c r="K207" s="2" t="s">
        <v>60</v>
      </c>
      <c r="L207" s="2" t="s">
        <v>1025</v>
      </c>
      <c r="M207" s="2" t="s">
        <v>6012</v>
      </c>
      <c r="N207" s="32">
        <v>45537</v>
      </c>
      <c r="O207" s="2">
        <f>WEEKNUM(Operaciones[[#This Row],[Inic.prog.]],1)</f>
        <v>36</v>
      </c>
      <c r="P207" s="4">
        <v>0</v>
      </c>
      <c r="Q207" s="4">
        <v>0.5</v>
      </c>
      <c r="R207" s="28">
        <v>399375</v>
      </c>
      <c r="S207" s="28">
        <v>0</v>
      </c>
      <c r="T207" s="28">
        <v>399375</v>
      </c>
      <c r="U207" s="28">
        <v>0</v>
      </c>
      <c r="V207" s="2" t="s">
        <v>1026</v>
      </c>
      <c r="W207" s="2" t="s">
        <v>1844</v>
      </c>
      <c r="X207" s="2" t="s">
        <v>1844</v>
      </c>
    </row>
    <row r="208" spans="1:24" x14ac:dyDescent="0.25">
      <c r="A208" s="2" t="s">
        <v>6575</v>
      </c>
      <c r="B208" s="2" t="s">
        <v>6982</v>
      </c>
      <c r="C208" s="2" t="s">
        <v>6931</v>
      </c>
      <c r="D208" s="2" t="s">
        <v>6576</v>
      </c>
      <c r="E208" s="2" t="s">
        <v>6330</v>
      </c>
      <c r="F208" s="2" t="s">
        <v>6788</v>
      </c>
      <c r="G208" s="2" t="s">
        <v>6028</v>
      </c>
      <c r="H208" s="2" t="s">
        <v>1033</v>
      </c>
      <c r="I208" s="2" t="s">
        <v>6265</v>
      </c>
      <c r="J208" s="2" t="s">
        <v>1042</v>
      </c>
      <c r="K208" s="2" t="s">
        <v>8</v>
      </c>
      <c r="L208" s="2" t="s">
        <v>1154</v>
      </c>
      <c r="M208" s="2" t="s">
        <v>55</v>
      </c>
      <c r="N208" s="32">
        <v>45541</v>
      </c>
      <c r="O208" s="2">
        <f>WEEKNUM(Operaciones[[#This Row],[Inic.prog.]],1)</f>
        <v>36</v>
      </c>
      <c r="P208" s="4">
        <v>0</v>
      </c>
      <c r="Q208" s="4">
        <v>4</v>
      </c>
      <c r="R208" s="28">
        <v>234220</v>
      </c>
      <c r="S208" s="28">
        <v>0</v>
      </c>
      <c r="T208" s="28">
        <v>234220</v>
      </c>
      <c r="U208" s="28">
        <v>0</v>
      </c>
      <c r="V208" s="2" t="s">
        <v>1026</v>
      </c>
      <c r="W208" s="2" t="s">
        <v>1844</v>
      </c>
      <c r="X208" s="2" t="s">
        <v>1844</v>
      </c>
    </row>
    <row r="209" spans="1:24" x14ac:dyDescent="0.25">
      <c r="A209" s="2" t="s">
        <v>6577</v>
      </c>
      <c r="B209" s="2" t="s">
        <v>6983</v>
      </c>
      <c r="C209" s="2" t="s">
        <v>6984</v>
      </c>
      <c r="D209" s="2" t="s">
        <v>6578</v>
      </c>
      <c r="E209" s="2" t="s">
        <v>5946</v>
      </c>
      <c r="F209" s="2" t="s">
        <v>6762</v>
      </c>
      <c r="G209" s="2" t="s">
        <v>5932</v>
      </c>
      <c r="H209" s="2" t="s">
        <v>1027</v>
      </c>
      <c r="I209" s="2" t="s">
        <v>5947</v>
      </c>
      <c r="J209" s="2" t="s">
        <v>5948</v>
      </c>
      <c r="K209" s="2" t="s">
        <v>54</v>
      </c>
      <c r="L209" s="2" t="s">
        <v>1154</v>
      </c>
      <c r="M209" s="2" t="s">
        <v>1844</v>
      </c>
      <c r="N209" s="32">
        <v>45536</v>
      </c>
      <c r="O209" s="2">
        <f>WEEKNUM(Operaciones[[#This Row],[Inic.prog.]],1)</f>
        <v>36</v>
      </c>
      <c r="P209" s="4">
        <v>0</v>
      </c>
      <c r="Q209" s="4">
        <v>0</v>
      </c>
      <c r="R209" s="28">
        <v>0</v>
      </c>
      <c r="S209" s="28">
        <v>0</v>
      </c>
      <c r="T209" s="28">
        <v>0</v>
      </c>
      <c r="U209" s="28">
        <v>0</v>
      </c>
      <c r="V209" s="2" t="s">
        <v>1844</v>
      </c>
      <c r="W209" s="2" t="s">
        <v>1844</v>
      </c>
      <c r="X209" s="2" t="s">
        <v>1844</v>
      </c>
    </row>
    <row r="210" spans="1:24" x14ac:dyDescent="0.25">
      <c r="A210" s="2" t="s">
        <v>6577</v>
      </c>
      <c r="B210" s="2" t="s">
        <v>6983</v>
      </c>
      <c r="C210" s="2" t="s">
        <v>6984</v>
      </c>
      <c r="D210" s="2" t="s">
        <v>6578</v>
      </c>
      <c r="E210" s="2" t="s">
        <v>5946</v>
      </c>
      <c r="F210" s="2" t="s">
        <v>6762</v>
      </c>
      <c r="G210" s="2" t="s">
        <v>5932</v>
      </c>
      <c r="H210" s="2" t="s">
        <v>1040</v>
      </c>
      <c r="I210" s="2" t="s">
        <v>5949</v>
      </c>
      <c r="J210" s="2" t="s">
        <v>5948</v>
      </c>
      <c r="K210" s="2" t="s">
        <v>54</v>
      </c>
      <c r="L210" s="2" t="s">
        <v>1154</v>
      </c>
      <c r="M210" s="2" t="s">
        <v>1844</v>
      </c>
      <c r="N210" s="32">
        <v>45536</v>
      </c>
      <c r="O210" s="2">
        <f>WEEKNUM(Operaciones[[#This Row],[Inic.prog.]],1)</f>
        <v>36</v>
      </c>
      <c r="P210" s="4">
        <v>0</v>
      </c>
      <c r="Q210" s="4">
        <v>0</v>
      </c>
      <c r="R210" s="28">
        <v>0</v>
      </c>
      <c r="S210" s="28">
        <v>0</v>
      </c>
      <c r="T210" s="28">
        <v>0</v>
      </c>
      <c r="U210" s="28">
        <v>0</v>
      </c>
      <c r="V210" s="2" t="s">
        <v>1844</v>
      </c>
      <c r="W210" s="2" t="s">
        <v>1844</v>
      </c>
      <c r="X210" s="2" t="s">
        <v>1844</v>
      </c>
    </row>
    <row r="211" spans="1:24" x14ac:dyDescent="0.25">
      <c r="A211" s="2" t="s">
        <v>6579</v>
      </c>
      <c r="B211" s="2" t="s">
        <v>6985</v>
      </c>
      <c r="C211" s="2" t="s">
        <v>6986</v>
      </c>
      <c r="D211" s="2" t="s">
        <v>6520</v>
      </c>
      <c r="E211" s="2" t="s">
        <v>6060</v>
      </c>
      <c r="F211" s="2" t="s">
        <v>1279</v>
      </c>
      <c r="G211" s="2" t="s">
        <v>185</v>
      </c>
      <c r="H211" s="2" t="s">
        <v>1035</v>
      </c>
      <c r="I211" s="2" t="s">
        <v>1055</v>
      </c>
      <c r="J211" s="2" t="s">
        <v>5948</v>
      </c>
      <c r="K211" s="2" t="s">
        <v>67</v>
      </c>
      <c r="L211" s="2" t="s">
        <v>1025</v>
      </c>
      <c r="M211" s="2" t="s">
        <v>6061</v>
      </c>
      <c r="N211" s="32">
        <v>45551</v>
      </c>
      <c r="O211" s="2">
        <f>WEEKNUM(Operaciones[[#This Row],[Inic.prog.]],1)</f>
        <v>38</v>
      </c>
      <c r="P211" s="4">
        <v>0</v>
      </c>
      <c r="Q211" s="4">
        <v>2</v>
      </c>
      <c r="R211" s="28">
        <v>191322</v>
      </c>
      <c r="S211" s="28">
        <v>0</v>
      </c>
      <c r="T211" s="28">
        <v>191322</v>
      </c>
      <c r="U211" s="28">
        <v>0</v>
      </c>
      <c r="V211" s="2" t="s">
        <v>1026</v>
      </c>
      <c r="W211" s="2" t="s">
        <v>1844</v>
      </c>
      <c r="X211" s="2" t="s">
        <v>1844</v>
      </c>
    </row>
    <row r="212" spans="1:24" x14ac:dyDescent="0.25">
      <c r="A212" s="2" t="s">
        <v>6580</v>
      </c>
      <c r="B212" s="2" t="s">
        <v>6987</v>
      </c>
      <c r="C212" s="2" t="s">
        <v>6886</v>
      </c>
      <c r="D212" s="2" t="s">
        <v>6581</v>
      </c>
      <c r="E212" s="2" t="s">
        <v>6124</v>
      </c>
      <c r="F212" s="2" t="s">
        <v>6988</v>
      </c>
      <c r="G212" s="2" t="s">
        <v>6125</v>
      </c>
      <c r="H212" s="2" t="s">
        <v>1035</v>
      </c>
      <c r="I212" s="2" t="s">
        <v>1057</v>
      </c>
      <c r="J212" s="2" t="s">
        <v>5948</v>
      </c>
      <c r="K212" s="2" t="s">
        <v>67</v>
      </c>
      <c r="L212" s="2" t="s">
        <v>1154</v>
      </c>
      <c r="M212" s="2" t="s">
        <v>1844</v>
      </c>
      <c r="N212" s="32">
        <v>45544</v>
      </c>
      <c r="O212" s="2">
        <f>WEEKNUM(Operaciones[[#This Row],[Inic.prog.]],1)</f>
        <v>37</v>
      </c>
      <c r="P212" s="4">
        <v>0</v>
      </c>
      <c r="Q212" s="4">
        <v>1</v>
      </c>
      <c r="R212" s="28">
        <v>100380</v>
      </c>
      <c r="S212" s="28">
        <v>0</v>
      </c>
      <c r="T212" s="28">
        <v>100380</v>
      </c>
      <c r="U212" s="28">
        <v>0</v>
      </c>
      <c r="V212" s="2" t="s">
        <v>1026</v>
      </c>
      <c r="W212" s="2" t="s">
        <v>1844</v>
      </c>
      <c r="X212" s="2" t="s">
        <v>1844</v>
      </c>
    </row>
    <row r="213" spans="1:24" x14ac:dyDescent="0.25">
      <c r="A213" s="2" t="s">
        <v>6517</v>
      </c>
      <c r="B213" s="2" t="s">
        <v>6947</v>
      </c>
      <c r="C213" s="2" t="s">
        <v>6948</v>
      </c>
      <c r="D213" s="2" t="s">
        <v>51</v>
      </c>
      <c r="E213" s="2" t="s">
        <v>52</v>
      </c>
      <c r="F213" s="2" t="s">
        <v>1295</v>
      </c>
      <c r="G213" s="2" t="s">
        <v>53</v>
      </c>
      <c r="H213" s="2" t="s">
        <v>1051</v>
      </c>
      <c r="I213" s="2" t="s">
        <v>1196</v>
      </c>
      <c r="J213" s="2" t="s">
        <v>5948</v>
      </c>
      <c r="K213" s="2" t="s">
        <v>8</v>
      </c>
      <c r="L213" s="2" t="s">
        <v>1025</v>
      </c>
      <c r="M213" s="2" t="s">
        <v>55</v>
      </c>
      <c r="N213" s="32">
        <v>45555</v>
      </c>
      <c r="O213" s="2">
        <f>WEEKNUM(Operaciones[[#This Row],[Inic.prog.]],1)</f>
        <v>38</v>
      </c>
      <c r="P213" s="4">
        <v>0</v>
      </c>
      <c r="Q213" s="4">
        <v>0</v>
      </c>
      <c r="R213" s="28">
        <v>217417394</v>
      </c>
      <c r="S213" s="28">
        <v>0</v>
      </c>
      <c r="T213" s="28">
        <v>217417394</v>
      </c>
      <c r="U213" s="28">
        <v>0</v>
      </c>
      <c r="V213" s="2" t="s">
        <v>1026</v>
      </c>
      <c r="W213" s="2" t="s">
        <v>1844</v>
      </c>
      <c r="X213" s="2" t="s">
        <v>1844</v>
      </c>
    </row>
    <row r="214" spans="1:24" x14ac:dyDescent="0.25">
      <c r="A214" s="2" t="s">
        <v>6582</v>
      </c>
      <c r="B214" s="2" t="s">
        <v>6989</v>
      </c>
      <c r="C214" s="2" t="s">
        <v>6990</v>
      </c>
      <c r="D214" s="2" t="s">
        <v>6583</v>
      </c>
      <c r="E214" s="2" t="s">
        <v>5918</v>
      </c>
      <c r="F214" s="2" t="s">
        <v>6991</v>
      </c>
      <c r="G214" s="2" t="s">
        <v>5920</v>
      </c>
      <c r="H214" s="2" t="s">
        <v>1035</v>
      </c>
      <c r="I214" s="2" t="s">
        <v>5919</v>
      </c>
      <c r="J214" s="2" t="s">
        <v>1091</v>
      </c>
      <c r="K214" s="2" t="s">
        <v>5921</v>
      </c>
      <c r="L214" s="2" t="s">
        <v>1154</v>
      </c>
      <c r="M214" s="2" t="s">
        <v>1844</v>
      </c>
      <c r="N214" s="32">
        <v>45555</v>
      </c>
      <c r="O214" s="2">
        <f>WEEKNUM(Operaciones[[#This Row],[Inic.prog.]],1)</f>
        <v>38</v>
      </c>
      <c r="P214" s="4">
        <v>0</v>
      </c>
      <c r="Q214" s="4">
        <v>4</v>
      </c>
      <c r="R214" s="28">
        <v>133840</v>
      </c>
      <c r="S214" s="28">
        <v>0</v>
      </c>
      <c r="T214" s="28">
        <v>133840</v>
      </c>
      <c r="U214" s="28">
        <v>0</v>
      </c>
      <c r="V214" s="2" t="s">
        <v>1026</v>
      </c>
      <c r="W214" s="2" t="s">
        <v>1844</v>
      </c>
      <c r="X214" s="2" t="s">
        <v>1844</v>
      </c>
    </row>
    <row r="215" spans="1:24" x14ac:dyDescent="0.25">
      <c r="A215" s="2" t="s">
        <v>6584</v>
      </c>
      <c r="B215" s="2" t="s">
        <v>6992</v>
      </c>
      <c r="C215" s="2" t="s">
        <v>6993</v>
      </c>
      <c r="D215" s="2" t="s">
        <v>5922</v>
      </c>
      <c r="E215" s="2" t="s">
        <v>5923</v>
      </c>
      <c r="F215" s="2" t="s">
        <v>6991</v>
      </c>
      <c r="G215" s="2" t="s">
        <v>5920</v>
      </c>
      <c r="H215" s="2" t="s">
        <v>1035</v>
      </c>
      <c r="I215" s="2" t="s">
        <v>5924</v>
      </c>
      <c r="J215" s="2" t="s">
        <v>1091</v>
      </c>
      <c r="K215" s="2" t="s">
        <v>5921</v>
      </c>
      <c r="L215" s="2" t="s">
        <v>1154</v>
      </c>
      <c r="M215" s="2" t="s">
        <v>1844</v>
      </c>
      <c r="N215" s="32">
        <v>45538</v>
      </c>
      <c r="O215" s="2">
        <f>WEEKNUM(Operaciones[[#This Row],[Inic.prog.]],1)</f>
        <v>36</v>
      </c>
      <c r="P215" s="4">
        <v>0</v>
      </c>
      <c r="Q215" s="4">
        <v>0</v>
      </c>
      <c r="R215" s="28">
        <v>0</v>
      </c>
      <c r="S215" s="28">
        <v>0</v>
      </c>
      <c r="T215" s="28">
        <v>0</v>
      </c>
      <c r="U215" s="28">
        <v>0</v>
      </c>
      <c r="V215" s="2" t="s">
        <v>1026</v>
      </c>
      <c r="W215" s="2" t="s">
        <v>1844</v>
      </c>
      <c r="X215" s="2" t="s">
        <v>1844</v>
      </c>
    </row>
    <row r="216" spans="1:24" x14ac:dyDescent="0.25">
      <c r="A216" s="2" t="s">
        <v>6585</v>
      </c>
      <c r="B216" s="2" t="s">
        <v>6994</v>
      </c>
      <c r="C216" s="2" t="s">
        <v>6995</v>
      </c>
      <c r="D216" s="2" t="s">
        <v>6586</v>
      </c>
      <c r="E216" s="2" t="s">
        <v>5925</v>
      </c>
      <c r="F216" s="2" t="s">
        <v>6996</v>
      </c>
      <c r="G216" s="2" t="s">
        <v>5927</v>
      </c>
      <c r="H216" s="2" t="s">
        <v>1035</v>
      </c>
      <c r="I216" s="2" t="s">
        <v>5926</v>
      </c>
      <c r="J216" s="2" t="s">
        <v>1091</v>
      </c>
      <c r="K216" s="2" t="s">
        <v>5921</v>
      </c>
      <c r="L216" s="2" t="s">
        <v>1154</v>
      </c>
      <c r="M216" s="2" t="s">
        <v>1844</v>
      </c>
      <c r="N216" s="32">
        <v>45539</v>
      </c>
      <c r="O216" s="2">
        <f>WEEKNUM(Operaciones[[#This Row],[Inic.prog.]],1)</f>
        <v>36</v>
      </c>
      <c r="P216" s="4">
        <v>0</v>
      </c>
      <c r="Q216" s="4">
        <v>8</v>
      </c>
      <c r="R216" s="28">
        <v>267680</v>
      </c>
      <c r="S216" s="28">
        <v>0</v>
      </c>
      <c r="T216" s="28">
        <v>267680</v>
      </c>
      <c r="U216" s="28">
        <v>0</v>
      </c>
      <c r="V216" s="2" t="s">
        <v>1026</v>
      </c>
      <c r="W216" s="2" t="s">
        <v>1844</v>
      </c>
      <c r="X216" s="2" t="s">
        <v>1844</v>
      </c>
    </row>
    <row r="217" spans="1:24" x14ac:dyDescent="0.25">
      <c r="A217" s="2" t="s">
        <v>6587</v>
      </c>
      <c r="B217" s="2" t="s">
        <v>6997</v>
      </c>
      <c r="C217" s="2" t="s">
        <v>6990</v>
      </c>
      <c r="D217" s="2" t="s">
        <v>5928</v>
      </c>
      <c r="E217" s="2" t="s">
        <v>5929</v>
      </c>
      <c r="F217" s="2" t="s">
        <v>6991</v>
      </c>
      <c r="G217" s="2" t="s">
        <v>5920</v>
      </c>
      <c r="H217" s="2" t="s">
        <v>1035</v>
      </c>
      <c r="I217" s="2" t="s">
        <v>1056</v>
      </c>
      <c r="J217" s="2" t="s">
        <v>1091</v>
      </c>
      <c r="K217" s="2" t="s">
        <v>54</v>
      </c>
      <c r="L217" s="2" t="s">
        <v>1154</v>
      </c>
      <c r="M217" s="2" t="s">
        <v>1844</v>
      </c>
      <c r="N217" s="32">
        <v>45536</v>
      </c>
      <c r="O217" s="2">
        <f>WEEKNUM(Operaciones[[#This Row],[Inic.prog.]],1)</f>
        <v>36</v>
      </c>
      <c r="P217" s="4">
        <v>0</v>
      </c>
      <c r="Q217" s="4">
        <v>8</v>
      </c>
      <c r="R217" s="28">
        <v>765288</v>
      </c>
      <c r="S217" s="28">
        <v>0</v>
      </c>
      <c r="T217" s="28">
        <v>765288</v>
      </c>
      <c r="U217" s="28">
        <v>0</v>
      </c>
      <c r="V217" s="2" t="s">
        <v>1026</v>
      </c>
      <c r="W217" s="2" t="s">
        <v>1844</v>
      </c>
      <c r="X217" s="2" t="s">
        <v>1844</v>
      </c>
    </row>
    <row r="218" spans="1:24" x14ac:dyDescent="0.25">
      <c r="A218" s="2" t="s">
        <v>6588</v>
      </c>
      <c r="B218" s="2" t="s">
        <v>6998</v>
      </c>
      <c r="C218" s="2" t="s">
        <v>6999</v>
      </c>
      <c r="D218" s="2" t="s">
        <v>6542</v>
      </c>
      <c r="E218" s="2" t="s">
        <v>5930</v>
      </c>
      <c r="F218" s="2" t="s">
        <v>6970</v>
      </c>
      <c r="G218" s="2" t="s">
        <v>5932</v>
      </c>
      <c r="H218" s="2" t="s">
        <v>1035</v>
      </c>
      <c r="I218" s="2" t="s">
        <v>5931</v>
      </c>
      <c r="J218" s="2" t="s">
        <v>1091</v>
      </c>
      <c r="K218" s="2" t="s">
        <v>8</v>
      </c>
      <c r="L218" s="2" t="s">
        <v>1025</v>
      </c>
      <c r="M218" s="2" t="s">
        <v>5933</v>
      </c>
      <c r="N218" s="32">
        <v>45537</v>
      </c>
      <c r="O218" s="2">
        <f>WEEKNUM(Operaciones[[#This Row],[Inic.prog.]],1)</f>
        <v>36</v>
      </c>
      <c r="P218" s="4">
        <v>0</v>
      </c>
      <c r="Q218" s="4">
        <v>4</v>
      </c>
      <c r="R218" s="28">
        <v>133840</v>
      </c>
      <c r="S218" s="28">
        <v>0</v>
      </c>
      <c r="T218" s="28">
        <v>133840</v>
      </c>
      <c r="U218" s="28">
        <v>0</v>
      </c>
      <c r="V218" s="2" t="s">
        <v>1026</v>
      </c>
      <c r="W218" s="2" t="s">
        <v>1844</v>
      </c>
      <c r="X218" s="2" t="s">
        <v>1844</v>
      </c>
    </row>
    <row r="219" spans="1:24" x14ac:dyDescent="0.25">
      <c r="A219" s="2" t="s">
        <v>6589</v>
      </c>
      <c r="B219" s="2" t="s">
        <v>6998</v>
      </c>
      <c r="C219" s="2" t="s">
        <v>6999</v>
      </c>
      <c r="D219" s="2" t="s">
        <v>6544</v>
      </c>
      <c r="E219" s="2" t="s">
        <v>5934</v>
      </c>
      <c r="F219" s="2" t="s">
        <v>6970</v>
      </c>
      <c r="G219" s="2" t="s">
        <v>5932</v>
      </c>
      <c r="H219" s="2" t="s">
        <v>1035</v>
      </c>
      <c r="I219" s="2" t="s">
        <v>5931</v>
      </c>
      <c r="J219" s="2" t="s">
        <v>1091</v>
      </c>
      <c r="K219" s="2" t="s">
        <v>8</v>
      </c>
      <c r="L219" s="2" t="s">
        <v>1154</v>
      </c>
      <c r="M219" s="2" t="s">
        <v>5933</v>
      </c>
      <c r="N219" s="32">
        <v>45537</v>
      </c>
      <c r="O219" s="2">
        <f>WEEKNUM(Operaciones[[#This Row],[Inic.prog.]],1)</f>
        <v>36</v>
      </c>
      <c r="P219" s="4">
        <v>0</v>
      </c>
      <c r="Q219" s="4">
        <v>4</v>
      </c>
      <c r="R219" s="28">
        <v>133840</v>
      </c>
      <c r="S219" s="28">
        <v>0</v>
      </c>
      <c r="T219" s="28">
        <v>133840</v>
      </c>
      <c r="U219" s="28">
        <v>0</v>
      </c>
      <c r="V219" s="2" t="s">
        <v>1026</v>
      </c>
      <c r="W219" s="2" t="s">
        <v>1844</v>
      </c>
      <c r="X219" s="2" t="s">
        <v>1844</v>
      </c>
    </row>
    <row r="220" spans="1:24" x14ac:dyDescent="0.25">
      <c r="A220" s="2" t="s">
        <v>6590</v>
      </c>
      <c r="B220" s="2" t="s">
        <v>6998</v>
      </c>
      <c r="C220" s="2" t="s">
        <v>6999</v>
      </c>
      <c r="D220" s="2" t="s">
        <v>6546</v>
      </c>
      <c r="E220" s="2" t="s">
        <v>5935</v>
      </c>
      <c r="F220" s="2" t="s">
        <v>6970</v>
      </c>
      <c r="G220" s="2" t="s">
        <v>5932</v>
      </c>
      <c r="H220" s="2" t="s">
        <v>1035</v>
      </c>
      <c r="I220" s="2" t="s">
        <v>5931</v>
      </c>
      <c r="J220" s="2" t="s">
        <v>1091</v>
      </c>
      <c r="K220" s="2" t="s">
        <v>8</v>
      </c>
      <c r="L220" s="2" t="s">
        <v>1154</v>
      </c>
      <c r="M220" s="2" t="s">
        <v>5933</v>
      </c>
      <c r="N220" s="32">
        <v>45537</v>
      </c>
      <c r="O220" s="2">
        <f>WEEKNUM(Operaciones[[#This Row],[Inic.prog.]],1)</f>
        <v>36</v>
      </c>
      <c r="P220" s="4">
        <v>0</v>
      </c>
      <c r="Q220" s="4">
        <v>4</v>
      </c>
      <c r="R220" s="28">
        <v>133840</v>
      </c>
      <c r="S220" s="28">
        <v>0</v>
      </c>
      <c r="T220" s="28">
        <v>133840</v>
      </c>
      <c r="U220" s="28">
        <v>0</v>
      </c>
      <c r="V220" s="2" t="s">
        <v>1026</v>
      </c>
      <c r="W220" s="2" t="s">
        <v>1844</v>
      </c>
      <c r="X220" s="2" t="s">
        <v>1844</v>
      </c>
    </row>
    <row r="221" spans="1:24" x14ac:dyDescent="0.25">
      <c r="A221" s="2" t="s">
        <v>6591</v>
      </c>
      <c r="B221" s="2" t="s">
        <v>6998</v>
      </c>
      <c r="C221" s="2" t="s">
        <v>6999</v>
      </c>
      <c r="D221" s="2" t="s">
        <v>6548</v>
      </c>
      <c r="E221" s="2" t="s">
        <v>5936</v>
      </c>
      <c r="F221" s="2" t="s">
        <v>6970</v>
      </c>
      <c r="G221" s="2" t="s">
        <v>5932</v>
      </c>
      <c r="H221" s="2" t="s">
        <v>1035</v>
      </c>
      <c r="I221" s="2" t="s">
        <v>5931</v>
      </c>
      <c r="J221" s="2" t="s">
        <v>1091</v>
      </c>
      <c r="K221" s="2" t="s">
        <v>8</v>
      </c>
      <c r="L221" s="2" t="s">
        <v>1025</v>
      </c>
      <c r="M221" s="2" t="s">
        <v>5933</v>
      </c>
      <c r="N221" s="32">
        <v>45537</v>
      </c>
      <c r="O221" s="2">
        <f>WEEKNUM(Operaciones[[#This Row],[Inic.prog.]],1)</f>
        <v>36</v>
      </c>
      <c r="P221" s="4">
        <v>0</v>
      </c>
      <c r="Q221" s="4">
        <v>4</v>
      </c>
      <c r="R221" s="28">
        <v>133840</v>
      </c>
      <c r="S221" s="28">
        <v>0</v>
      </c>
      <c r="T221" s="28">
        <v>133840</v>
      </c>
      <c r="U221" s="28">
        <v>0</v>
      </c>
      <c r="V221" s="2" t="s">
        <v>1026</v>
      </c>
      <c r="W221" s="2" t="s">
        <v>1844</v>
      </c>
      <c r="X221" s="2" t="s">
        <v>1844</v>
      </c>
    </row>
    <row r="222" spans="1:24" x14ac:dyDescent="0.25">
      <c r="A222" s="2" t="s">
        <v>6592</v>
      </c>
      <c r="B222" s="2" t="s">
        <v>6998</v>
      </c>
      <c r="C222" s="2" t="s">
        <v>6999</v>
      </c>
      <c r="D222" s="2" t="s">
        <v>6593</v>
      </c>
      <c r="E222" s="2" t="s">
        <v>5937</v>
      </c>
      <c r="F222" s="2" t="s">
        <v>6970</v>
      </c>
      <c r="G222" s="2" t="s">
        <v>5932</v>
      </c>
      <c r="H222" s="2" t="s">
        <v>1035</v>
      </c>
      <c r="I222" s="2" t="s">
        <v>5931</v>
      </c>
      <c r="J222" s="2" t="s">
        <v>1091</v>
      </c>
      <c r="K222" s="2" t="s">
        <v>8</v>
      </c>
      <c r="L222" s="2" t="s">
        <v>1025</v>
      </c>
      <c r="M222" s="2" t="s">
        <v>5938</v>
      </c>
      <c r="N222" s="32">
        <v>45537</v>
      </c>
      <c r="O222" s="2">
        <f>WEEKNUM(Operaciones[[#This Row],[Inic.prog.]],1)</f>
        <v>36</v>
      </c>
      <c r="P222" s="4">
        <v>0</v>
      </c>
      <c r="Q222" s="4">
        <v>4</v>
      </c>
      <c r="R222" s="28">
        <v>133840</v>
      </c>
      <c r="S222" s="28">
        <v>0</v>
      </c>
      <c r="T222" s="28">
        <v>133840</v>
      </c>
      <c r="U222" s="28">
        <v>0</v>
      </c>
      <c r="V222" s="2" t="s">
        <v>1026</v>
      </c>
      <c r="W222" s="2" t="s">
        <v>1844</v>
      </c>
      <c r="X222" s="2" t="s">
        <v>1844</v>
      </c>
    </row>
    <row r="223" spans="1:24" x14ac:dyDescent="0.25">
      <c r="A223" s="2" t="s">
        <v>6594</v>
      </c>
      <c r="B223" s="2" t="s">
        <v>6998</v>
      </c>
      <c r="C223" s="2" t="s">
        <v>6999</v>
      </c>
      <c r="D223" s="2" t="s">
        <v>6595</v>
      </c>
      <c r="E223" s="2" t="s">
        <v>5939</v>
      </c>
      <c r="F223" s="2" t="s">
        <v>6970</v>
      </c>
      <c r="G223" s="2" t="s">
        <v>5932</v>
      </c>
      <c r="H223" s="2" t="s">
        <v>1035</v>
      </c>
      <c r="I223" s="2" t="s">
        <v>5931</v>
      </c>
      <c r="J223" s="2" t="s">
        <v>1091</v>
      </c>
      <c r="K223" s="2" t="s">
        <v>8</v>
      </c>
      <c r="L223" s="2" t="s">
        <v>1154</v>
      </c>
      <c r="M223" s="2" t="s">
        <v>5938</v>
      </c>
      <c r="N223" s="32">
        <v>45537</v>
      </c>
      <c r="O223" s="2">
        <f>WEEKNUM(Operaciones[[#This Row],[Inic.prog.]],1)</f>
        <v>36</v>
      </c>
      <c r="P223" s="4">
        <v>0</v>
      </c>
      <c r="Q223" s="4">
        <v>4</v>
      </c>
      <c r="R223" s="28">
        <v>133840</v>
      </c>
      <c r="S223" s="28">
        <v>0</v>
      </c>
      <c r="T223" s="28">
        <v>133840</v>
      </c>
      <c r="U223" s="28">
        <v>0</v>
      </c>
      <c r="V223" s="2" t="s">
        <v>1026</v>
      </c>
      <c r="W223" s="2" t="s">
        <v>1844</v>
      </c>
      <c r="X223" s="2" t="s">
        <v>1844</v>
      </c>
    </row>
    <row r="224" spans="1:24" x14ac:dyDescent="0.25">
      <c r="A224" s="2" t="s">
        <v>6596</v>
      </c>
      <c r="B224" s="2" t="s">
        <v>7000</v>
      </c>
      <c r="C224" s="2" t="s">
        <v>6761</v>
      </c>
      <c r="D224" s="2" t="s">
        <v>5943</v>
      </c>
      <c r="E224" s="2" t="s">
        <v>5944</v>
      </c>
      <c r="F224" s="2" t="s">
        <v>6762</v>
      </c>
      <c r="G224" s="2" t="s">
        <v>5932</v>
      </c>
      <c r="H224" s="2" t="s">
        <v>1035</v>
      </c>
      <c r="I224" s="2" t="s">
        <v>1055</v>
      </c>
      <c r="J224" s="2" t="s">
        <v>1091</v>
      </c>
      <c r="K224" s="2" t="s">
        <v>54</v>
      </c>
      <c r="L224" s="2" t="s">
        <v>1154</v>
      </c>
      <c r="M224" s="2" t="s">
        <v>5945</v>
      </c>
      <c r="N224" s="32">
        <v>45536</v>
      </c>
      <c r="O224" s="2">
        <f>WEEKNUM(Operaciones[[#This Row],[Inic.prog.]],1)</f>
        <v>36</v>
      </c>
      <c r="P224" s="4">
        <v>0</v>
      </c>
      <c r="Q224" s="4">
        <v>4</v>
      </c>
      <c r="R224" s="28">
        <v>478305</v>
      </c>
      <c r="S224" s="28">
        <v>0</v>
      </c>
      <c r="T224" s="28">
        <v>478305</v>
      </c>
      <c r="U224" s="28">
        <v>0</v>
      </c>
      <c r="V224" s="2" t="s">
        <v>1026</v>
      </c>
      <c r="W224" s="2" t="s">
        <v>1844</v>
      </c>
      <c r="X224" s="2" t="s">
        <v>1844</v>
      </c>
    </row>
    <row r="225" spans="1:24" x14ac:dyDescent="0.25">
      <c r="A225" s="2" t="s">
        <v>6347</v>
      </c>
      <c r="B225" s="2" t="s">
        <v>6727</v>
      </c>
      <c r="C225" s="2" t="s">
        <v>6728</v>
      </c>
      <c r="D225" s="2" t="s">
        <v>5950</v>
      </c>
      <c r="E225" s="2" t="s">
        <v>5951</v>
      </c>
      <c r="F225" s="2" t="s">
        <v>6729</v>
      </c>
      <c r="G225" s="2" t="s">
        <v>5953</v>
      </c>
      <c r="H225" s="2" t="s">
        <v>1027</v>
      </c>
      <c r="I225" s="2" t="s">
        <v>5956</v>
      </c>
      <c r="J225" s="2" t="s">
        <v>1091</v>
      </c>
      <c r="K225" s="2" t="s">
        <v>8</v>
      </c>
      <c r="L225" s="2" t="s">
        <v>1025</v>
      </c>
      <c r="M225" s="2" t="s">
        <v>5954</v>
      </c>
      <c r="N225" s="32">
        <v>45537</v>
      </c>
      <c r="O225" s="2">
        <f>WEEKNUM(Operaciones[[#This Row],[Inic.prog.]],1)</f>
        <v>36</v>
      </c>
      <c r="P225" s="4">
        <v>0</v>
      </c>
      <c r="Q225" s="4">
        <v>8</v>
      </c>
      <c r="R225" s="28">
        <v>1434915</v>
      </c>
      <c r="S225" s="28">
        <v>0</v>
      </c>
      <c r="T225" s="28">
        <v>1434915</v>
      </c>
      <c r="U225" s="28">
        <v>0</v>
      </c>
      <c r="V225" s="2" t="s">
        <v>1026</v>
      </c>
      <c r="W225" s="2" t="s">
        <v>1844</v>
      </c>
      <c r="X225" s="2" t="s">
        <v>1844</v>
      </c>
    </row>
    <row r="226" spans="1:24" x14ac:dyDescent="0.25">
      <c r="A226" s="2" t="s">
        <v>6352</v>
      </c>
      <c r="B226" s="2" t="s">
        <v>6734</v>
      </c>
      <c r="C226" s="2" t="s">
        <v>6735</v>
      </c>
      <c r="D226" s="2" t="s">
        <v>6353</v>
      </c>
      <c r="E226" s="2" t="s">
        <v>5959</v>
      </c>
      <c r="F226" s="2" t="s">
        <v>1295</v>
      </c>
      <c r="G226" s="2" t="s">
        <v>53</v>
      </c>
      <c r="H226" s="2" t="s">
        <v>1027</v>
      </c>
      <c r="I226" s="2" t="s">
        <v>1055</v>
      </c>
      <c r="J226" s="2" t="s">
        <v>1091</v>
      </c>
      <c r="K226" s="2" t="s">
        <v>54</v>
      </c>
      <c r="L226" s="2" t="s">
        <v>1154</v>
      </c>
      <c r="M226" s="2" t="s">
        <v>55</v>
      </c>
      <c r="N226" s="32">
        <v>45539</v>
      </c>
      <c r="O226" s="2">
        <f>WEEKNUM(Operaciones[[#This Row],[Inic.prog.]],1)</f>
        <v>36</v>
      </c>
      <c r="P226" s="4">
        <v>0</v>
      </c>
      <c r="Q226" s="4">
        <v>1</v>
      </c>
      <c r="R226" s="28">
        <v>573966</v>
      </c>
      <c r="S226" s="28">
        <v>0</v>
      </c>
      <c r="T226" s="28">
        <v>573966</v>
      </c>
      <c r="U226" s="28">
        <v>0</v>
      </c>
      <c r="V226" s="2" t="s">
        <v>1026</v>
      </c>
      <c r="W226" s="2" t="s">
        <v>1844</v>
      </c>
      <c r="X226" s="2" t="s">
        <v>1844</v>
      </c>
    </row>
    <row r="227" spans="1:24" x14ac:dyDescent="0.25">
      <c r="A227" s="2" t="s">
        <v>6366</v>
      </c>
      <c r="B227" s="2" t="s">
        <v>6760</v>
      </c>
      <c r="C227" s="2" t="s">
        <v>6761</v>
      </c>
      <c r="D227" s="2" t="s">
        <v>5983</v>
      </c>
      <c r="E227" s="2" t="s">
        <v>5984</v>
      </c>
      <c r="F227" s="2" t="s">
        <v>6762</v>
      </c>
      <c r="G227" s="2" t="s">
        <v>5932</v>
      </c>
      <c r="H227" s="2" t="s">
        <v>1035</v>
      </c>
      <c r="I227" s="2" t="s">
        <v>1055</v>
      </c>
      <c r="J227" s="2" t="s">
        <v>1091</v>
      </c>
      <c r="K227" s="2" t="s">
        <v>54</v>
      </c>
      <c r="L227" s="2" t="s">
        <v>1154</v>
      </c>
      <c r="M227" s="2" t="s">
        <v>5985</v>
      </c>
      <c r="N227" s="32">
        <v>45546</v>
      </c>
      <c r="O227" s="2">
        <f>WEEKNUM(Operaciones[[#This Row],[Inic.prog.]],1)</f>
        <v>37</v>
      </c>
      <c r="P227" s="4">
        <v>0</v>
      </c>
      <c r="Q227" s="4">
        <v>4</v>
      </c>
      <c r="R227" s="28">
        <v>1243593</v>
      </c>
      <c r="S227" s="28">
        <v>0</v>
      </c>
      <c r="T227" s="28">
        <v>1243593</v>
      </c>
      <c r="U227" s="28">
        <v>0</v>
      </c>
      <c r="V227" s="2" t="s">
        <v>1026</v>
      </c>
      <c r="W227" s="2" t="s">
        <v>1844</v>
      </c>
      <c r="X227" s="2" t="s">
        <v>1844</v>
      </c>
    </row>
    <row r="228" spans="1:24" x14ac:dyDescent="0.25">
      <c r="A228" s="2" t="s">
        <v>6367</v>
      </c>
      <c r="B228" s="2" t="s">
        <v>6763</v>
      </c>
      <c r="C228" s="2" t="s">
        <v>6764</v>
      </c>
      <c r="D228" s="2" t="s">
        <v>5986</v>
      </c>
      <c r="E228" s="2" t="s">
        <v>5987</v>
      </c>
      <c r="F228" s="2" t="s">
        <v>6765</v>
      </c>
      <c r="G228" s="2" t="s">
        <v>5961</v>
      </c>
      <c r="H228" s="2" t="s">
        <v>1053</v>
      </c>
      <c r="I228" s="2" t="s">
        <v>1055</v>
      </c>
      <c r="J228" s="2" t="s">
        <v>1091</v>
      </c>
      <c r="K228" s="2" t="s">
        <v>54</v>
      </c>
      <c r="L228" s="2" t="s">
        <v>1025</v>
      </c>
      <c r="M228" s="2" t="s">
        <v>5988</v>
      </c>
      <c r="N228" s="32">
        <v>45536</v>
      </c>
      <c r="O228" s="2">
        <f>WEEKNUM(Operaciones[[#This Row],[Inic.prog.]],1)</f>
        <v>36</v>
      </c>
      <c r="P228" s="4">
        <v>0</v>
      </c>
      <c r="Q228" s="4">
        <v>8</v>
      </c>
      <c r="R228" s="28">
        <v>2774169</v>
      </c>
      <c r="S228" s="28">
        <v>0</v>
      </c>
      <c r="T228" s="28">
        <v>2774169</v>
      </c>
      <c r="U228" s="28">
        <v>0</v>
      </c>
      <c r="V228" s="2" t="s">
        <v>1026</v>
      </c>
      <c r="W228" s="2" t="s">
        <v>1844</v>
      </c>
      <c r="X228" s="2" t="s">
        <v>1844</v>
      </c>
    </row>
    <row r="229" spans="1:24" x14ac:dyDescent="0.25">
      <c r="A229" s="2" t="s">
        <v>6370</v>
      </c>
      <c r="B229" s="2" t="s">
        <v>6769</v>
      </c>
      <c r="C229" s="2" t="s">
        <v>6770</v>
      </c>
      <c r="D229" s="2" t="s">
        <v>6371</v>
      </c>
      <c r="E229" s="2" t="s">
        <v>5996</v>
      </c>
      <c r="F229" s="2" t="s">
        <v>6771</v>
      </c>
      <c r="G229" s="2" t="s">
        <v>5932</v>
      </c>
      <c r="H229" s="2" t="s">
        <v>1053</v>
      </c>
      <c r="I229" s="2" t="s">
        <v>1036</v>
      </c>
      <c r="J229" s="2" t="s">
        <v>1091</v>
      </c>
      <c r="K229" s="2" t="s">
        <v>8</v>
      </c>
      <c r="L229" s="2" t="s">
        <v>1025</v>
      </c>
      <c r="M229" s="2" t="s">
        <v>5997</v>
      </c>
      <c r="N229" s="32">
        <v>45536</v>
      </c>
      <c r="O229" s="2">
        <f>WEEKNUM(Operaciones[[#This Row],[Inic.prog.]],1)</f>
        <v>36</v>
      </c>
      <c r="P229" s="4">
        <v>0</v>
      </c>
      <c r="Q229" s="4">
        <v>1</v>
      </c>
      <c r="R229" s="28">
        <v>66920</v>
      </c>
      <c r="S229" s="28">
        <v>0</v>
      </c>
      <c r="T229" s="28">
        <v>66920</v>
      </c>
      <c r="U229" s="28">
        <v>0</v>
      </c>
      <c r="V229" s="2" t="s">
        <v>1026</v>
      </c>
      <c r="W229" s="2" t="s">
        <v>1844</v>
      </c>
      <c r="X229" s="2" t="s">
        <v>1844</v>
      </c>
    </row>
    <row r="230" spans="1:24" x14ac:dyDescent="0.25">
      <c r="A230" s="2" t="s">
        <v>6372</v>
      </c>
      <c r="B230" s="2" t="s">
        <v>6772</v>
      </c>
      <c r="C230" s="2" t="s">
        <v>6773</v>
      </c>
      <c r="D230" s="2" t="s">
        <v>6003</v>
      </c>
      <c r="E230" s="2" t="s">
        <v>6004</v>
      </c>
      <c r="F230" s="2" t="s">
        <v>6756</v>
      </c>
      <c r="G230" s="2" t="s">
        <v>185</v>
      </c>
      <c r="H230" s="2" t="s">
        <v>1027</v>
      </c>
      <c r="I230" s="2" t="s">
        <v>1055</v>
      </c>
      <c r="J230" s="2" t="s">
        <v>1091</v>
      </c>
      <c r="K230" s="2" t="s">
        <v>54</v>
      </c>
      <c r="L230" s="2" t="s">
        <v>1025</v>
      </c>
      <c r="M230" s="2" t="s">
        <v>5978</v>
      </c>
      <c r="N230" s="32">
        <v>45543</v>
      </c>
      <c r="O230" s="2">
        <f>WEEKNUM(Operaciones[[#This Row],[Inic.prog.]],1)</f>
        <v>37</v>
      </c>
      <c r="P230" s="4">
        <v>0</v>
      </c>
      <c r="Q230" s="4">
        <v>1.3</v>
      </c>
      <c r="R230" s="28">
        <v>1715570</v>
      </c>
      <c r="S230" s="28">
        <v>0</v>
      </c>
      <c r="T230" s="28">
        <v>1715570</v>
      </c>
      <c r="U230" s="28">
        <v>0</v>
      </c>
      <c r="V230" s="2" t="s">
        <v>1026</v>
      </c>
      <c r="W230" s="2" t="s">
        <v>1844</v>
      </c>
      <c r="X230" s="2" t="s">
        <v>1844</v>
      </c>
    </row>
    <row r="231" spans="1:24" x14ac:dyDescent="0.25">
      <c r="A231" s="2" t="s">
        <v>6373</v>
      </c>
      <c r="B231" s="2" t="s">
        <v>6774</v>
      </c>
      <c r="C231" s="2" t="s">
        <v>6775</v>
      </c>
      <c r="D231" s="2" t="s">
        <v>6374</v>
      </c>
      <c r="E231" s="2" t="s">
        <v>6005</v>
      </c>
      <c r="F231" s="2" t="s">
        <v>6768</v>
      </c>
      <c r="G231" s="2" t="s">
        <v>5941</v>
      </c>
      <c r="H231" s="2" t="s">
        <v>1038</v>
      </c>
      <c r="I231" s="2" t="s">
        <v>6006</v>
      </c>
      <c r="J231" s="2" t="s">
        <v>1091</v>
      </c>
      <c r="K231" s="2" t="s">
        <v>54</v>
      </c>
      <c r="L231" s="2" t="s">
        <v>1025</v>
      </c>
      <c r="M231" s="2" t="s">
        <v>5995</v>
      </c>
      <c r="N231" s="32">
        <v>45537</v>
      </c>
      <c r="O231" s="2">
        <f>WEEKNUM(Operaciones[[#This Row],[Inic.prog.]],1)</f>
        <v>36</v>
      </c>
      <c r="P231" s="4">
        <v>0</v>
      </c>
      <c r="Q231" s="4">
        <v>4</v>
      </c>
      <c r="R231" s="28">
        <v>3281002</v>
      </c>
      <c r="S231" s="28">
        <v>0</v>
      </c>
      <c r="T231" s="28">
        <v>3281002</v>
      </c>
      <c r="U231" s="28">
        <v>0</v>
      </c>
      <c r="V231" s="2" t="s">
        <v>1026</v>
      </c>
      <c r="W231" s="2" t="s">
        <v>1844</v>
      </c>
      <c r="X231" s="2" t="s">
        <v>1844</v>
      </c>
    </row>
    <row r="232" spans="1:24" x14ac:dyDescent="0.25">
      <c r="A232" s="2" t="s">
        <v>6373</v>
      </c>
      <c r="B232" s="2" t="s">
        <v>6774</v>
      </c>
      <c r="C232" s="2" t="s">
        <v>6775</v>
      </c>
      <c r="D232" s="2" t="s">
        <v>6374</v>
      </c>
      <c r="E232" s="2" t="s">
        <v>6005</v>
      </c>
      <c r="F232" s="2" t="s">
        <v>6768</v>
      </c>
      <c r="G232" s="2" t="s">
        <v>5941</v>
      </c>
      <c r="H232" s="2" t="s">
        <v>1029</v>
      </c>
      <c r="I232" s="2" t="s">
        <v>6007</v>
      </c>
      <c r="J232" s="2" t="s">
        <v>1091</v>
      </c>
      <c r="K232" s="2" t="s">
        <v>54</v>
      </c>
      <c r="L232" s="2" t="s">
        <v>1025</v>
      </c>
      <c r="M232" s="2" t="s">
        <v>5995</v>
      </c>
      <c r="N232" s="32">
        <v>45537</v>
      </c>
      <c r="O232" s="2">
        <f>WEEKNUM(Operaciones[[#This Row],[Inic.prog.]],1)</f>
        <v>36</v>
      </c>
      <c r="P232" s="4">
        <v>0</v>
      </c>
      <c r="Q232" s="4">
        <v>4</v>
      </c>
      <c r="R232" s="28">
        <v>3281002</v>
      </c>
      <c r="S232" s="28">
        <v>0</v>
      </c>
      <c r="T232" s="28">
        <v>3281002</v>
      </c>
      <c r="U232" s="28">
        <v>0</v>
      </c>
      <c r="V232" s="2" t="s">
        <v>1026</v>
      </c>
      <c r="W232" s="2" t="s">
        <v>1844</v>
      </c>
      <c r="X232" s="2" t="s">
        <v>1844</v>
      </c>
    </row>
    <row r="233" spans="1:24" x14ac:dyDescent="0.25">
      <c r="A233" s="2" t="s">
        <v>6379</v>
      </c>
      <c r="B233" s="2" t="s">
        <v>6781</v>
      </c>
      <c r="C233" s="2" t="s">
        <v>6782</v>
      </c>
      <c r="D233" s="2" t="s">
        <v>6014</v>
      </c>
      <c r="E233" s="2" t="s">
        <v>6015</v>
      </c>
      <c r="F233" s="2" t="s">
        <v>6783</v>
      </c>
      <c r="G233" s="2" t="s">
        <v>6016</v>
      </c>
      <c r="H233" s="2" t="s">
        <v>1033</v>
      </c>
      <c r="I233" s="2" t="s">
        <v>1055</v>
      </c>
      <c r="J233" s="2" t="s">
        <v>1091</v>
      </c>
      <c r="K233" s="2" t="s">
        <v>8</v>
      </c>
      <c r="L233" s="2" t="s">
        <v>1154</v>
      </c>
      <c r="M233" s="2" t="s">
        <v>1844</v>
      </c>
      <c r="N233" s="32">
        <v>45537</v>
      </c>
      <c r="O233" s="2">
        <f>WEEKNUM(Operaciones[[#This Row],[Inic.prog.]],1)</f>
        <v>36</v>
      </c>
      <c r="P233" s="4">
        <v>0</v>
      </c>
      <c r="Q233" s="4">
        <v>4</v>
      </c>
      <c r="R233" s="28">
        <v>1147932</v>
      </c>
      <c r="S233" s="28">
        <v>0</v>
      </c>
      <c r="T233" s="28">
        <v>1147932</v>
      </c>
      <c r="U233" s="28">
        <v>0</v>
      </c>
      <c r="V233" s="2" t="s">
        <v>1026</v>
      </c>
      <c r="W233" s="2" t="s">
        <v>1844</v>
      </c>
      <c r="X233" s="2" t="s">
        <v>1844</v>
      </c>
    </row>
    <row r="234" spans="1:24" x14ac:dyDescent="0.25">
      <c r="A234" s="2" t="s">
        <v>6381</v>
      </c>
      <c r="B234" s="2" t="s">
        <v>6786</v>
      </c>
      <c r="C234" s="2" t="s">
        <v>6787</v>
      </c>
      <c r="D234" s="2" t="s">
        <v>6026</v>
      </c>
      <c r="E234" s="2" t="s">
        <v>6027</v>
      </c>
      <c r="F234" s="2" t="s">
        <v>6788</v>
      </c>
      <c r="G234" s="2" t="s">
        <v>6028</v>
      </c>
      <c r="H234" s="2" t="s">
        <v>1029</v>
      </c>
      <c r="I234" s="2" t="s">
        <v>6030</v>
      </c>
      <c r="J234" s="2" t="s">
        <v>1091</v>
      </c>
      <c r="K234" s="2" t="s">
        <v>8</v>
      </c>
      <c r="L234" s="2" t="s">
        <v>1025</v>
      </c>
      <c r="M234" s="2" t="s">
        <v>6029</v>
      </c>
      <c r="N234" s="32">
        <v>45538</v>
      </c>
      <c r="O234" s="2">
        <f>WEEKNUM(Operaciones[[#This Row],[Inic.prog.]],1)</f>
        <v>36</v>
      </c>
      <c r="P234" s="4">
        <v>0</v>
      </c>
      <c r="Q234" s="4">
        <v>2</v>
      </c>
      <c r="R234" s="28">
        <v>2303887</v>
      </c>
      <c r="S234" s="28">
        <v>0</v>
      </c>
      <c r="T234" s="28">
        <v>2303887</v>
      </c>
      <c r="U234" s="28">
        <v>0</v>
      </c>
      <c r="V234" s="2" t="s">
        <v>1026</v>
      </c>
      <c r="W234" s="2" t="s">
        <v>1844</v>
      </c>
      <c r="X234" s="2" t="s">
        <v>1844</v>
      </c>
    </row>
    <row r="235" spans="1:24" x14ac:dyDescent="0.25">
      <c r="A235" s="2" t="s">
        <v>6381</v>
      </c>
      <c r="B235" s="2" t="s">
        <v>6786</v>
      </c>
      <c r="C235" s="2" t="s">
        <v>6787</v>
      </c>
      <c r="D235" s="2" t="s">
        <v>6026</v>
      </c>
      <c r="E235" s="2" t="s">
        <v>6027</v>
      </c>
      <c r="F235" s="2" t="s">
        <v>6788</v>
      </c>
      <c r="G235" s="2" t="s">
        <v>6028</v>
      </c>
      <c r="H235" s="2" t="s">
        <v>1092</v>
      </c>
      <c r="I235" s="2" t="s">
        <v>6031</v>
      </c>
      <c r="J235" s="2" t="s">
        <v>1091</v>
      </c>
      <c r="K235" s="2" t="s">
        <v>8</v>
      </c>
      <c r="L235" s="2" t="s">
        <v>1025</v>
      </c>
      <c r="M235" s="2" t="s">
        <v>6029</v>
      </c>
      <c r="N235" s="32">
        <v>45538</v>
      </c>
      <c r="O235" s="2">
        <f>WEEKNUM(Operaciones[[#This Row],[Inic.prog.]],1)</f>
        <v>36</v>
      </c>
      <c r="P235" s="4">
        <v>0</v>
      </c>
      <c r="Q235" s="4">
        <v>7</v>
      </c>
      <c r="R235" s="28">
        <v>2303887</v>
      </c>
      <c r="S235" s="28">
        <v>0</v>
      </c>
      <c r="T235" s="28">
        <v>2303887</v>
      </c>
      <c r="U235" s="28">
        <v>0</v>
      </c>
      <c r="V235" s="2" t="s">
        <v>1026</v>
      </c>
      <c r="W235" s="2" t="s">
        <v>1844</v>
      </c>
      <c r="X235" s="2" t="s">
        <v>1844</v>
      </c>
    </row>
    <row r="236" spans="1:24" x14ac:dyDescent="0.25">
      <c r="A236" s="2" t="s">
        <v>6386</v>
      </c>
      <c r="B236" s="2" t="s">
        <v>6792</v>
      </c>
      <c r="C236" s="2" t="s">
        <v>6793</v>
      </c>
      <c r="D236" s="2" t="s">
        <v>365</v>
      </c>
      <c r="E236" s="2" t="s">
        <v>366</v>
      </c>
      <c r="F236" s="2" t="s">
        <v>1298</v>
      </c>
      <c r="G236" s="2" t="s">
        <v>120</v>
      </c>
      <c r="H236" s="2" t="s">
        <v>1051</v>
      </c>
      <c r="I236" s="2" t="s">
        <v>1101</v>
      </c>
      <c r="J236" s="2" t="s">
        <v>1091</v>
      </c>
      <c r="K236" s="2" t="s">
        <v>8</v>
      </c>
      <c r="L236" s="2" t="s">
        <v>1015</v>
      </c>
      <c r="M236" s="2" t="s">
        <v>121</v>
      </c>
      <c r="N236" s="32">
        <v>45539</v>
      </c>
      <c r="O236" s="2">
        <f>WEEKNUM(Operaciones[[#This Row],[Inic.prog.]],1)</f>
        <v>36</v>
      </c>
      <c r="P236" s="4">
        <v>0</v>
      </c>
      <c r="Q236" s="4">
        <v>4</v>
      </c>
      <c r="R236" s="28">
        <v>2056712</v>
      </c>
      <c r="S236" s="28">
        <v>0</v>
      </c>
      <c r="T236" s="28">
        <v>2056712</v>
      </c>
      <c r="U236" s="28">
        <v>0</v>
      </c>
      <c r="V236" s="2" t="s">
        <v>1026</v>
      </c>
      <c r="W236" s="2" t="s">
        <v>1844</v>
      </c>
      <c r="X236" s="2" t="s">
        <v>1844</v>
      </c>
    </row>
    <row r="237" spans="1:24" x14ac:dyDescent="0.25">
      <c r="A237" s="2" t="s">
        <v>6387</v>
      </c>
      <c r="B237" s="2" t="s">
        <v>6794</v>
      </c>
      <c r="C237" s="2" t="s">
        <v>6795</v>
      </c>
      <c r="D237" s="2" t="s">
        <v>6037</v>
      </c>
      <c r="E237" s="2" t="s">
        <v>6038</v>
      </c>
      <c r="F237" s="2" t="s">
        <v>6756</v>
      </c>
      <c r="G237" s="2" t="s">
        <v>185</v>
      </c>
      <c r="H237" s="2" t="s">
        <v>1102</v>
      </c>
      <c r="I237" s="2" t="s">
        <v>1093</v>
      </c>
      <c r="J237" s="2" t="s">
        <v>1091</v>
      </c>
      <c r="K237" s="2" t="s">
        <v>54</v>
      </c>
      <c r="L237" s="2" t="s">
        <v>1025</v>
      </c>
      <c r="M237" s="2" t="s">
        <v>5978</v>
      </c>
      <c r="N237" s="32">
        <v>45539</v>
      </c>
      <c r="O237" s="2">
        <f>WEEKNUM(Operaciones[[#This Row],[Inic.prog.]],1)</f>
        <v>36</v>
      </c>
      <c r="P237" s="4">
        <v>0</v>
      </c>
      <c r="Q237" s="4">
        <v>2</v>
      </c>
      <c r="R237" s="28">
        <v>12165593</v>
      </c>
      <c r="S237" s="28">
        <v>0</v>
      </c>
      <c r="T237" s="28">
        <v>12165593</v>
      </c>
      <c r="U237" s="28">
        <v>0</v>
      </c>
      <c r="V237" s="2" t="s">
        <v>1026</v>
      </c>
      <c r="W237" s="2" t="s">
        <v>1844</v>
      </c>
      <c r="X237" s="2" t="s">
        <v>1844</v>
      </c>
    </row>
    <row r="238" spans="1:24" x14ac:dyDescent="0.25">
      <c r="A238" s="2" t="s">
        <v>6392</v>
      </c>
      <c r="B238" s="2" t="s">
        <v>6803</v>
      </c>
      <c r="C238" s="2" t="s">
        <v>6804</v>
      </c>
      <c r="D238" s="2" t="s">
        <v>6393</v>
      </c>
      <c r="E238" s="2" t="s">
        <v>6057</v>
      </c>
      <c r="F238" s="2" t="s">
        <v>6805</v>
      </c>
      <c r="G238" s="2" t="s">
        <v>5941</v>
      </c>
      <c r="H238" s="2" t="s">
        <v>1040</v>
      </c>
      <c r="I238" s="2" t="s">
        <v>1055</v>
      </c>
      <c r="J238" s="2" t="s">
        <v>1091</v>
      </c>
      <c r="K238" s="2" t="s">
        <v>54</v>
      </c>
      <c r="L238" s="2" t="s">
        <v>1154</v>
      </c>
      <c r="M238" s="2" t="s">
        <v>6058</v>
      </c>
      <c r="N238" s="32">
        <v>45551</v>
      </c>
      <c r="O238" s="2">
        <f>WEEKNUM(Operaciones[[#This Row],[Inic.prog.]],1)</f>
        <v>38</v>
      </c>
      <c r="P238" s="4">
        <v>0</v>
      </c>
      <c r="Q238" s="4">
        <v>1</v>
      </c>
      <c r="R238" s="28">
        <v>191322</v>
      </c>
      <c r="S238" s="28">
        <v>0</v>
      </c>
      <c r="T238" s="28">
        <v>191322</v>
      </c>
      <c r="U238" s="28">
        <v>0</v>
      </c>
      <c r="V238" s="2" t="s">
        <v>1026</v>
      </c>
      <c r="W238" s="2" t="s">
        <v>1844</v>
      </c>
      <c r="X238" s="2" t="s">
        <v>1844</v>
      </c>
    </row>
    <row r="239" spans="1:24" x14ac:dyDescent="0.25">
      <c r="A239" s="2" t="s">
        <v>6402</v>
      </c>
      <c r="B239" s="2" t="s">
        <v>6814</v>
      </c>
      <c r="C239" s="2" t="s">
        <v>6779</v>
      </c>
      <c r="D239" s="2" t="s">
        <v>6378</v>
      </c>
      <c r="E239" s="2" t="s">
        <v>6010</v>
      </c>
      <c r="F239" s="2" t="s">
        <v>6780</v>
      </c>
      <c r="G239" s="2" t="s">
        <v>5932</v>
      </c>
      <c r="H239" s="2" t="s">
        <v>1038</v>
      </c>
      <c r="I239" s="2" t="s">
        <v>6074</v>
      </c>
      <c r="J239" s="2" t="s">
        <v>1091</v>
      </c>
      <c r="K239" s="2" t="s">
        <v>8</v>
      </c>
      <c r="L239" s="2" t="s">
        <v>1025</v>
      </c>
      <c r="M239" s="2" t="s">
        <v>6012</v>
      </c>
      <c r="N239" s="32">
        <v>45540</v>
      </c>
      <c r="O239" s="2">
        <f>WEEKNUM(Operaciones[[#This Row],[Inic.prog.]],1)</f>
        <v>36</v>
      </c>
      <c r="P239" s="4">
        <v>0</v>
      </c>
      <c r="Q239" s="4">
        <v>0.5</v>
      </c>
      <c r="R239" s="28">
        <v>2912728</v>
      </c>
      <c r="S239" s="28">
        <v>0</v>
      </c>
      <c r="T239" s="28">
        <v>2912728</v>
      </c>
      <c r="U239" s="28">
        <v>0</v>
      </c>
      <c r="V239" s="2" t="s">
        <v>1026</v>
      </c>
      <c r="W239" s="2" t="s">
        <v>1844</v>
      </c>
      <c r="X239" s="2" t="s">
        <v>1844</v>
      </c>
    </row>
    <row r="240" spans="1:24" x14ac:dyDescent="0.25">
      <c r="A240" s="2" t="s">
        <v>6407</v>
      </c>
      <c r="B240" s="2" t="s">
        <v>6817</v>
      </c>
      <c r="C240" s="2" t="s">
        <v>6818</v>
      </c>
      <c r="D240" s="2" t="s">
        <v>6080</v>
      </c>
      <c r="E240" s="2" t="s">
        <v>6081</v>
      </c>
      <c r="F240" s="2" t="s">
        <v>6756</v>
      </c>
      <c r="G240" s="2" t="s">
        <v>185</v>
      </c>
      <c r="H240" s="2" t="s">
        <v>1092</v>
      </c>
      <c r="I240" s="2" t="s">
        <v>1093</v>
      </c>
      <c r="J240" s="2" t="s">
        <v>1091</v>
      </c>
      <c r="K240" s="2" t="s">
        <v>8</v>
      </c>
      <c r="L240" s="2" t="s">
        <v>1025</v>
      </c>
      <c r="M240" s="2" t="s">
        <v>5991</v>
      </c>
      <c r="N240" s="32">
        <v>45541</v>
      </c>
      <c r="O240" s="2">
        <f>WEEKNUM(Operaciones[[#This Row],[Inic.prog.]],1)</f>
        <v>36</v>
      </c>
      <c r="P240" s="4">
        <v>0</v>
      </c>
      <c r="Q240" s="4">
        <v>2</v>
      </c>
      <c r="R240" s="28">
        <v>1884479</v>
      </c>
      <c r="S240" s="28">
        <v>0</v>
      </c>
      <c r="T240" s="28">
        <v>1884479</v>
      </c>
      <c r="U240" s="28">
        <v>0</v>
      </c>
      <c r="V240" s="2" t="s">
        <v>1026</v>
      </c>
      <c r="W240" s="2" t="s">
        <v>1844</v>
      </c>
      <c r="X240" s="2" t="s">
        <v>1844</v>
      </c>
    </row>
    <row r="241" spans="1:24" x14ac:dyDescent="0.25">
      <c r="A241" s="2" t="s">
        <v>6597</v>
      </c>
      <c r="B241" s="2" t="s">
        <v>7001</v>
      </c>
      <c r="C241" s="2" t="s">
        <v>6761</v>
      </c>
      <c r="D241" s="2" t="s">
        <v>6085</v>
      </c>
      <c r="E241" s="2" t="s">
        <v>6086</v>
      </c>
      <c r="F241" s="2" t="s">
        <v>6762</v>
      </c>
      <c r="G241" s="2" t="s">
        <v>5932</v>
      </c>
      <c r="H241" s="2" t="s">
        <v>1035</v>
      </c>
      <c r="I241" s="2" t="s">
        <v>1055</v>
      </c>
      <c r="J241" s="2" t="s">
        <v>1091</v>
      </c>
      <c r="K241" s="2" t="s">
        <v>54</v>
      </c>
      <c r="L241" s="2" t="s">
        <v>1154</v>
      </c>
      <c r="M241" s="2" t="s">
        <v>5945</v>
      </c>
      <c r="N241" s="32">
        <v>45553</v>
      </c>
      <c r="O241" s="2">
        <f>WEEKNUM(Operaciones[[#This Row],[Inic.prog.]],1)</f>
        <v>38</v>
      </c>
      <c r="P241" s="4">
        <v>0</v>
      </c>
      <c r="Q241" s="4">
        <v>4</v>
      </c>
      <c r="R241" s="28">
        <v>478305</v>
      </c>
      <c r="S241" s="28">
        <v>0</v>
      </c>
      <c r="T241" s="28">
        <v>478305</v>
      </c>
      <c r="U241" s="28">
        <v>0</v>
      </c>
      <c r="V241" s="2" t="s">
        <v>1026</v>
      </c>
      <c r="W241" s="2" t="s">
        <v>1844</v>
      </c>
      <c r="X241" s="2" t="s">
        <v>1844</v>
      </c>
    </row>
    <row r="242" spans="1:24" x14ac:dyDescent="0.25">
      <c r="A242" s="2" t="s">
        <v>6415</v>
      </c>
      <c r="B242" s="2" t="s">
        <v>6833</v>
      </c>
      <c r="C242" s="2" t="s">
        <v>6834</v>
      </c>
      <c r="D242" s="2" t="s">
        <v>6105</v>
      </c>
      <c r="E242" s="2" t="s">
        <v>6106</v>
      </c>
      <c r="F242" s="2" t="s">
        <v>6809</v>
      </c>
      <c r="G242" s="2" t="s">
        <v>6016</v>
      </c>
      <c r="H242" s="2" t="s">
        <v>1051</v>
      </c>
      <c r="I242" s="2" t="s">
        <v>1056</v>
      </c>
      <c r="J242" s="2" t="s">
        <v>1091</v>
      </c>
      <c r="K242" s="2" t="s">
        <v>60</v>
      </c>
      <c r="L242" s="2" t="s">
        <v>1025</v>
      </c>
      <c r="M242" s="2" t="s">
        <v>6063</v>
      </c>
      <c r="N242" s="32">
        <v>45539</v>
      </c>
      <c r="O242" s="2">
        <f>WEEKNUM(Operaciones[[#This Row],[Inic.prog.]],1)</f>
        <v>36</v>
      </c>
      <c r="P242" s="4">
        <v>0</v>
      </c>
      <c r="Q242" s="4">
        <v>8</v>
      </c>
      <c r="R242" s="28">
        <v>3156813</v>
      </c>
      <c r="S242" s="28">
        <v>0</v>
      </c>
      <c r="T242" s="28">
        <v>3156813</v>
      </c>
      <c r="U242" s="28">
        <v>0</v>
      </c>
      <c r="V242" s="2" t="s">
        <v>1026</v>
      </c>
      <c r="W242" s="2" t="s">
        <v>1844</v>
      </c>
      <c r="X242" s="2" t="s">
        <v>1844</v>
      </c>
    </row>
    <row r="243" spans="1:24" x14ac:dyDescent="0.25">
      <c r="A243" s="2" t="s">
        <v>6598</v>
      </c>
      <c r="B243" s="2" t="s">
        <v>7002</v>
      </c>
      <c r="C243" s="2" t="s">
        <v>6779</v>
      </c>
      <c r="D243" s="2" t="s">
        <v>6378</v>
      </c>
      <c r="E243" s="2" t="s">
        <v>6010</v>
      </c>
      <c r="F243" s="2" t="s">
        <v>6780</v>
      </c>
      <c r="G243" s="2" t="s">
        <v>5932</v>
      </c>
      <c r="H243" s="2" t="s">
        <v>1035</v>
      </c>
      <c r="I243" s="2" t="s">
        <v>6120</v>
      </c>
      <c r="J243" s="2" t="s">
        <v>1091</v>
      </c>
      <c r="K243" s="2" t="s">
        <v>60</v>
      </c>
      <c r="L243" s="2" t="s">
        <v>1025</v>
      </c>
      <c r="M243" s="2" t="s">
        <v>6012</v>
      </c>
      <c r="N243" s="32">
        <v>45549</v>
      </c>
      <c r="O243" s="2">
        <f>WEEKNUM(Operaciones[[#This Row],[Inic.prog.]],1)</f>
        <v>37</v>
      </c>
      <c r="P243" s="4">
        <v>0</v>
      </c>
      <c r="Q243" s="4">
        <v>3</v>
      </c>
      <c r="R243" s="28">
        <v>1147932</v>
      </c>
      <c r="S243" s="28">
        <v>0</v>
      </c>
      <c r="T243" s="28">
        <v>1147932</v>
      </c>
      <c r="U243" s="28">
        <v>0</v>
      </c>
      <c r="V243" s="2" t="s">
        <v>1026</v>
      </c>
      <c r="W243" s="2" t="s">
        <v>1844</v>
      </c>
      <c r="X243" s="2" t="s">
        <v>1844</v>
      </c>
    </row>
    <row r="244" spans="1:24" x14ac:dyDescent="0.25">
      <c r="A244" s="2" t="s">
        <v>6432</v>
      </c>
      <c r="B244" s="2" t="s">
        <v>6857</v>
      </c>
      <c r="C244" s="2" t="s">
        <v>6858</v>
      </c>
      <c r="D244" s="2" t="s">
        <v>325</v>
      </c>
      <c r="E244" s="2" t="s">
        <v>326</v>
      </c>
      <c r="F244" s="2" t="s">
        <v>1298</v>
      </c>
      <c r="G244" s="2" t="s">
        <v>120</v>
      </c>
      <c r="H244" s="2" t="s">
        <v>1051</v>
      </c>
      <c r="I244" s="2" t="s">
        <v>1101</v>
      </c>
      <c r="J244" s="2" t="s">
        <v>1091</v>
      </c>
      <c r="K244" s="2" t="s">
        <v>8</v>
      </c>
      <c r="L244" s="2" t="s">
        <v>1015</v>
      </c>
      <c r="M244" s="2" t="s">
        <v>121</v>
      </c>
      <c r="N244" s="32">
        <v>45545</v>
      </c>
      <c r="O244" s="2">
        <f>WEEKNUM(Operaciones[[#This Row],[Inic.prog.]],1)</f>
        <v>37</v>
      </c>
      <c r="P244" s="4">
        <v>0</v>
      </c>
      <c r="Q244" s="4">
        <v>4</v>
      </c>
      <c r="R244" s="28">
        <v>3281173</v>
      </c>
      <c r="S244" s="28">
        <v>0</v>
      </c>
      <c r="T244" s="28">
        <v>3281173</v>
      </c>
      <c r="U244" s="28">
        <v>0</v>
      </c>
      <c r="V244" s="2" t="s">
        <v>1026</v>
      </c>
      <c r="W244" s="2" t="s">
        <v>1844</v>
      </c>
      <c r="X244" s="2" t="s">
        <v>1844</v>
      </c>
    </row>
    <row r="245" spans="1:24" x14ac:dyDescent="0.25">
      <c r="A245" s="2" t="s">
        <v>6443</v>
      </c>
      <c r="B245" s="2" t="s">
        <v>6866</v>
      </c>
      <c r="C245" s="2" t="s">
        <v>6867</v>
      </c>
      <c r="D245" s="2" t="s">
        <v>6172</v>
      </c>
      <c r="E245" s="2" t="s">
        <v>6173</v>
      </c>
      <c r="F245" s="2" t="s">
        <v>6868</v>
      </c>
      <c r="G245" s="2" t="s">
        <v>5932</v>
      </c>
      <c r="H245" s="2" t="s">
        <v>1033</v>
      </c>
      <c r="I245" s="2" t="s">
        <v>1036</v>
      </c>
      <c r="J245" s="2" t="s">
        <v>1091</v>
      </c>
      <c r="K245" s="2" t="s">
        <v>60</v>
      </c>
      <c r="L245" s="2" t="s">
        <v>1025</v>
      </c>
      <c r="M245" s="2" t="s">
        <v>6001</v>
      </c>
      <c r="N245" s="32">
        <v>45546</v>
      </c>
      <c r="O245" s="2">
        <f>WEEKNUM(Operaciones[[#This Row],[Inic.prog.]],1)</f>
        <v>37</v>
      </c>
      <c r="P245" s="4">
        <v>0</v>
      </c>
      <c r="Q245" s="4">
        <v>2</v>
      </c>
      <c r="R245" s="28">
        <v>286983</v>
      </c>
      <c r="S245" s="28">
        <v>0</v>
      </c>
      <c r="T245" s="28">
        <v>286983</v>
      </c>
      <c r="U245" s="28">
        <v>0</v>
      </c>
      <c r="V245" s="2" t="s">
        <v>1026</v>
      </c>
      <c r="W245" s="2" t="s">
        <v>1844</v>
      </c>
      <c r="X245" s="2" t="s">
        <v>1844</v>
      </c>
    </row>
    <row r="246" spans="1:24" x14ac:dyDescent="0.25">
      <c r="A246" s="2" t="s">
        <v>6445</v>
      </c>
      <c r="B246" s="2" t="s">
        <v>6871</v>
      </c>
      <c r="C246" s="2" t="s">
        <v>6872</v>
      </c>
      <c r="D246" s="2" t="s">
        <v>6446</v>
      </c>
      <c r="E246" s="2" t="s">
        <v>6178</v>
      </c>
      <c r="F246" s="2" t="s">
        <v>6771</v>
      </c>
      <c r="G246" s="2" t="s">
        <v>5932</v>
      </c>
      <c r="H246" s="2" t="s">
        <v>1027</v>
      </c>
      <c r="I246" s="2" t="s">
        <v>5947</v>
      </c>
      <c r="J246" s="2" t="s">
        <v>1091</v>
      </c>
      <c r="K246" s="2" t="s">
        <v>8</v>
      </c>
      <c r="L246" s="2" t="s">
        <v>1025</v>
      </c>
      <c r="M246" s="2" t="s">
        <v>6180</v>
      </c>
      <c r="N246" s="32">
        <v>45544</v>
      </c>
      <c r="O246" s="2">
        <f>WEEKNUM(Operaciones[[#This Row],[Inic.prog.]],1)</f>
        <v>37</v>
      </c>
      <c r="P246" s="4">
        <v>0</v>
      </c>
      <c r="Q246" s="4">
        <v>1</v>
      </c>
      <c r="R246" s="28">
        <v>286983</v>
      </c>
      <c r="S246" s="28">
        <v>0</v>
      </c>
      <c r="T246" s="28">
        <v>286983</v>
      </c>
      <c r="U246" s="28">
        <v>0</v>
      </c>
      <c r="V246" s="2" t="s">
        <v>1026</v>
      </c>
      <c r="W246" s="2" t="s">
        <v>1844</v>
      </c>
      <c r="X246" s="2" t="s">
        <v>1844</v>
      </c>
    </row>
    <row r="247" spans="1:24" x14ac:dyDescent="0.25">
      <c r="A247" s="2" t="s">
        <v>6456</v>
      </c>
      <c r="B247" s="2" t="s">
        <v>6882</v>
      </c>
      <c r="C247" s="2" t="s">
        <v>6883</v>
      </c>
      <c r="D247" s="2" t="s">
        <v>6457</v>
      </c>
      <c r="E247" s="2" t="s">
        <v>6199</v>
      </c>
      <c r="F247" s="2" t="s">
        <v>6884</v>
      </c>
      <c r="G247" s="2" t="s">
        <v>5961</v>
      </c>
      <c r="H247" s="2" t="s">
        <v>1038</v>
      </c>
      <c r="I247" s="2" t="s">
        <v>1036</v>
      </c>
      <c r="J247" s="2" t="s">
        <v>1091</v>
      </c>
      <c r="K247" s="2" t="s">
        <v>8</v>
      </c>
      <c r="L247" s="2" t="s">
        <v>1025</v>
      </c>
      <c r="M247" s="2" t="s">
        <v>6200</v>
      </c>
      <c r="N247" s="32">
        <v>45547</v>
      </c>
      <c r="O247" s="2">
        <f>WEEKNUM(Operaciones[[#This Row],[Inic.prog.]],1)</f>
        <v>37</v>
      </c>
      <c r="P247" s="4">
        <v>0</v>
      </c>
      <c r="Q247" s="4">
        <v>0.5</v>
      </c>
      <c r="R247" s="28">
        <v>621797</v>
      </c>
      <c r="S247" s="28">
        <v>0</v>
      </c>
      <c r="T247" s="28">
        <v>621797</v>
      </c>
      <c r="U247" s="28">
        <v>0</v>
      </c>
      <c r="V247" s="2" t="s">
        <v>1026</v>
      </c>
      <c r="W247" s="2" t="s">
        <v>1844</v>
      </c>
      <c r="X247" s="2" t="s">
        <v>1844</v>
      </c>
    </row>
    <row r="248" spans="1:24" x14ac:dyDescent="0.25">
      <c r="A248" s="2" t="s">
        <v>6458</v>
      </c>
      <c r="B248" s="2" t="s">
        <v>6882</v>
      </c>
      <c r="C248" s="2" t="s">
        <v>6883</v>
      </c>
      <c r="D248" s="2" t="s">
        <v>6459</v>
      </c>
      <c r="E248" s="2" t="s">
        <v>6201</v>
      </c>
      <c r="F248" s="2" t="s">
        <v>6738</v>
      </c>
      <c r="G248" s="2" t="s">
        <v>5961</v>
      </c>
      <c r="H248" s="2" t="s">
        <v>1038</v>
      </c>
      <c r="I248" s="2" t="s">
        <v>1036</v>
      </c>
      <c r="J248" s="2" t="s">
        <v>1091</v>
      </c>
      <c r="K248" s="2" t="s">
        <v>8</v>
      </c>
      <c r="L248" s="2" t="s">
        <v>1025</v>
      </c>
      <c r="M248" s="2" t="s">
        <v>5962</v>
      </c>
      <c r="N248" s="32">
        <v>45547</v>
      </c>
      <c r="O248" s="2">
        <f>WEEKNUM(Operaciones[[#This Row],[Inic.prog.]],1)</f>
        <v>37</v>
      </c>
      <c r="P248" s="4">
        <v>0</v>
      </c>
      <c r="Q248" s="4">
        <v>0.5</v>
      </c>
      <c r="R248" s="28">
        <v>621797</v>
      </c>
      <c r="S248" s="28">
        <v>0</v>
      </c>
      <c r="T248" s="28">
        <v>621797</v>
      </c>
      <c r="U248" s="28">
        <v>0</v>
      </c>
      <c r="V248" s="2" t="s">
        <v>1026</v>
      </c>
      <c r="W248" s="2" t="s">
        <v>1844</v>
      </c>
      <c r="X248" s="2" t="s">
        <v>1844</v>
      </c>
    </row>
    <row r="249" spans="1:24" x14ac:dyDescent="0.25">
      <c r="A249" s="2" t="s">
        <v>6599</v>
      </c>
      <c r="B249" s="2" t="s">
        <v>7003</v>
      </c>
      <c r="C249" s="2" t="s">
        <v>7004</v>
      </c>
      <c r="D249" s="2" t="s">
        <v>6202</v>
      </c>
      <c r="E249" s="2" t="s">
        <v>6203</v>
      </c>
      <c r="F249" s="2" t="s">
        <v>6805</v>
      </c>
      <c r="G249" s="2" t="s">
        <v>5941</v>
      </c>
      <c r="H249" s="2" t="s">
        <v>1027</v>
      </c>
      <c r="I249" s="2" t="s">
        <v>1143</v>
      </c>
      <c r="J249" s="2" t="s">
        <v>1091</v>
      </c>
      <c r="K249" s="2" t="s">
        <v>54</v>
      </c>
      <c r="L249" s="2" t="s">
        <v>1154</v>
      </c>
      <c r="M249" s="2" t="s">
        <v>6176</v>
      </c>
      <c r="N249" s="32">
        <v>45554</v>
      </c>
      <c r="O249" s="2">
        <f>WEEKNUM(Operaciones[[#This Row],[Inic.prog.]],1)</f>
        <v>38</v>
      </c>
      <c r="P249" s="4">
        <v>0</v>
      </c>
      <c r="Q249" s="4">
        <v>1.5</v>
      </c>
      <c r="R249" s="28">
        <v>143492</v>
      </c>
      <c r="S249" s="28">
        <v>0</v>
      </c>
      <c r="T249" s="28">
        <v>143492</v>
      </c>
      <c r="U249" s="28">
        <v>0</v>
      </c>
      <c r="V249" s="2" t="s">
        <v>1026</v>
      </c>
      <c r="W249" s="2" t="s">
        <v>1844</v>
      </c>
      <c r="X249" s="2" t="s">
        <v>1844</v>
      </c>
    </row>
    <row r="250" spans="1:24" x14ac:dyDescent="0.25">
      <c r="A250" s="2" t="s">
        <v>6466</v>
      </c>
      <c r="B250" s="2" t="s">
        <v>6894</v>
      </c>
      <c r="C250" s="2" t="s">
        <v>6895</v>
      </c>
      <c r="D250" s="2" t="s">
        <v>5</v>
      </c>
      <c r="E250" s="2" t="s">
        <v>6</v>
      </c>
      <c r="F250" s="2" t="s">
        <v>1285</v>
      </c>
      <c r="G250" s="2" t="s">
        <v>7</v>
      </c>
      <c r="H250" s="2" t="s">
        <v>1051</v>
      </c>
      <c r="I250" s="2" t="s">
        <v>1101</v>
      </c>
      <c r="J250" s="2" t="s">
        <v>1091</v>
      </c>
      <c r="K250" s="2" t="s">
        <v>8</v>
      </c>
      <c r="L250" s="2" t="s">
        <v>1025</v>
      </c>
      <c r="M250" s="2" t="s">
        <v>9</v>
      </c>
      <c r="N250" s="32">
        <v>45549</v>
      </c>
      <c r="O250" s="2">
        <f>WEEKNUM(Operaciones[[#This Row],[Inic.prog.]],1)</f>
        <v>37</v>
      </c>
      <c r="P250" s="4">
        <v>0</v>
      </c>
      <c r="Q250" s="4">
        <v>4</v>
      </c>
      <c r="R250" s="28">
        <v>2716773</v>
      </c>
      <c r="S250" s="28">
        <v>0</v>
      </c>
      <c r="T250" s="28">
        <v>2716773</v>
      </c>
      <c r="U250" s="28">
        <v>0</v>
      </c>
      <c r="V250" s="2" t="s">
        <v>1026</v>
      </c>
      <c r="W250" s="2" t="s">
        <v>1844</v>
      </c>
      <c r="X250" s="2" t="s">
        <v>1844</v>
      </c>
    </row>
    <row r="251" spans="1:24" x14ac:dyDescent="0.25">
      <c r="A251" s="2" t="s">
        <v>6600</v>
      </c>
      <c r="B251" s="2" t="s">
        <v>7005</v>
      </c>
      <c r="C251" s="2" t="s">
        <v>6974</v>
      </c>
      <c r="D251" s="2" t="s">
        <v>6601</v>
      </c>
      <c r="E251" s="2" t="s">
        <v>6218</v>
      </c>
      <c r="F251" s="2" t="s">
        <v>1291</v>
      </c>
      <c r="G251" s="2" t="s">
        <v>154</v>
      </c>
      <c r="H251" s="2" t="s">
        <v>1027</v>
      </c>
      <c r="I251" s="2" t="s">
        <v>1101</v>
      </c>
      <c r="J251" s="2" t="s">
        <v>1091</v>
      </c>
      <c r="K251" s="2" t="s">
        <v>8</v>
      </c>
      <c r="L251" s="2" t="s">
        <v>1154</v>
      </c>
      <c r="M251" s="2" t="s">
        <v>155</v>
      </c>
      <c r="N251" s="32">
        <v>45550</v>
      </c>
      <c r="O251" s="2">
        <f>WEEKNUM(Operaciones[[#This Row],[Inic.prog.]],1)</f>
        <v>38</v>
      </c>
      <c r="P251" s="4">
        <v>0</v>
      </c>
      <c r="Q251" s="4">
        <v>1</v>
      </c>
      <c r="R251" s="28">
        <v>66920</v>
      </c>
      <c r="S251" s="28">
        <v>0</v>
      </c>
      <c r="T251" s="28">
        <v>66920</v>
      </c>
      <c r="U251" s="28">
        <v>0</v>
      </c>
      <c r="V251" s="2" t="s">
        <v>1026</v>
      </c>
      <c r="W251" s="2" t="s">
        <v>1844</v>
      </c>
      <c r="X251" s="2" t="s">
        <v>1844</v>
      </c>
    </row>
    <row r="252" spans="1:24" x14ac:dyDescent="0.25">
      <c r="A252" s="2" t="s">
        <v>6489</v>
      </c>
      <c r="B252" s="2" t="s">
        <v>6769</v>
      </c>
      <c r="C252" s="2" t="s">
        <v>6770</v>
      </c>
      <c r="D252" s="2" t="s">
        <v>6371</v>
      </c>
      <c r="E252" s="2" t="s">
        <v>5996</v>
      </c>
      <c r="F252" s="2" t="s">
        <v>6771</v>
      </c>
      <c r="G252" s="2" t="s">
        <v>5932</v>
      </c>
      <c r="H252" s="2" t="s">
        <v>1034</v>
      </c>
      <c r="I252" s="2" t="s">
        <v>1055</v>
      </c>
      <c r="J252" s="2" t="s">
        <v>1091</v>
      </c>
      <c r="K252" s="2" t="s">
        <v>8</v>
      </c>
      <c r="L252" s="2" t="s">
        <v>1025</v>
      </c>
      <c r="M252" s="2" t="s">
        <v>5997</v>
      </c>
      <c r="N252" s="32">
        <v>45550</v>
      </c>
      <c r="O252" s="2">
        <f>WEEKNUM(Operaciones[[#This Row],[Inic.prog.]],1)</f>
        <v>38</v>
      </c>
      <c r="P252" s="4">
        <v>0</v>
      </c>
      <c r="Q252" s="4">
        <v>1</v>
      </c>
      <c r="R252" s="28">
        <v>568820</v>
      </c>
      <c r="S252" s="28">
        <v>0</v>
      </c>
      <c r="T252" s="28">
        <v>568820</v>
      </c>
      <c r="U252" s="28">
        <v>0</v>
      </c>
      <c r="V252" s="2" t="s">
        <v>1026</v>
      </c>
      <c r="W252" s="2" t="s">
        <v>1844</v>
      </c>
      <c r="X252" s="2" t="s">
        <v>1844</v>
      </c>
    </row>
    <row r="253" spans="1:24" x14ac:dyDescent="0.25">
      <c r="A253" s="2" t="s">
        <v>6489</v>
      </c>
      <c r="B253" s="2" t="s">
        <v>6769</v>
      </c>
      <c r="C253" s="2" t="s">
        <v>6770</v>
      </c>
      <c r="D253" s="2" t="s">
        <v>6371</v>
      </c>
      <c r="E253" s="2" t="s">
        <v>5996</v>
      </c>
      <c r="F253" s="2" t="s">
        <v>6771</v>
      </c>
      <c r="G253" s="2" t="s">
        <v>5932</v>
      </c>
      <c r="H253" s="2" t="s">
        <v>1022</v>
      </c>
      <c r="I253" s="2" t="s">
        <v>1056</v>
      </c>
      <c r="J253" s="2" t="s">
        <v>1091</v>
      </c>
      <c r="K253" s="2" t="s">
        <v>8</v>
      </c>
      <c r="L253" s="2" t="s">
        <v>1025</v>
      </c>
      <c r="M253" s="2" t="s">
        <v>5997</v>
      </c>
      <c r="N253" s="32">
        <v>45550</v>
      </c>
      <c r="O253" s="2">
        <f>WEEKNUM(Operaciones[[#This Row],[Inic.prog.]],1)</f>
        <v>38</v>
      </c>
      <c r="P253" s="4">
        <v>0</v>
      </c>
      <c r="Q253" s="4">
        <v>2</v>
      </c>
      <c r="R253" s="28">
        <v>568820</v>
      </c>
      <c r="S253" s="28">
        <v>0</v>
      </c>
      <c r="T253" s="28">
        <v>568820</v>
      </c>
      <c r="U253" s="28">
        <v>0</v>
      </c>
      <c r="V253" s="2" t="s">
        <v>1026</v>
      </c>
      <c r="W253" s="2" t="s">
        <v>1844</v>
      </c>
      <c r="X253" s="2" t="s">
        <v>1844</v>
      </c>
    </row>
    <row r="254" spans="1:24" x14ac:dyDescent="0.25">
      <c r="A254" s="2" t="s">
        <v>6493</v>
      </c>
      <c r="B254" s="2" t="s">
        <v>6924</v>
      </c>
      <c r="C254" s="2" t="s">
        <v>6925</v>
      </c>
      <c r="D254" s="2" t="s">
        <v>6494</v>
      </c>
      <c r="E254" s="2" t="s">
        <v>6249</v>
      </c>
      <c r="F254" s="2" t="s">
        <v>1291</v>
      </c>
      <c r="G254" s="2" t="s">
        <v>154</v>
      </c>
      <c r="H254" s="2" t="s">
        <v>1038</v>
      </c>
      <c r="I254" s="2" t="s">
        <v>6251</v>
      </c>
      <c r="J254" s="2" t="s">
        <v>1091</v>
      </c>
      <c r="K254" s="2" t="s">
        <v>8</v>
      </c>
      <c r="L254" s="2" t="s">
        <v>1154</v>
      </c>
      <c r="M254" s="2" t="s">
        <v>155</v>
      </c>
      <c r="N254" s="32">
        <v>45549</v>
      </c>
      <c r="O254" s="2">
        <f>WEEKNUM(Operaciones[[#This Row],[Inic.prog.]],1)</f>
        <v>37</v>
      </c>
      <c r="P254" s="4">
        <v>0</v>
      </c>
      <c r="Q254" s="4">
        <v>1</v>
      </c>
      <c r="R254" s="28">
        <v>334814</v>
      </c>
      <c r="S254" s="28">
        <v>0</v>
      </c>
      <c r="T254" s="28">
        <v>334814</v>
      </c>
      <c r="U254" s="28">
        <v>0</v>
      </c>
      <c r="V254" s="2" t="s">
        <v>1026</v>
      </c>
      <c r="W254" s="2" t="s">
        <v>1844</v>
      </c>
      <c r="X254" s="2" t="s">
        <v>1844</v>
      </c>
    </row>
    <row r="255" spans="1:24" x14ac:dyDescent="0.25">
      <c r="A255" s="2" t="s">
        <v>6505</v>
      </c>
      <c r="B255" s="2" t="s">
        <v>6933</v>
      </c>
      <c r="C255" s="2" t="s">
        <v>6934</v>
      </c>
      <c r="D255" s="2" t="s">
        <v>6212</v>
      </c>
      <c r="E255" s="2" t="s">
        <v>6213</v>
      </c>
      <c r="F255" s="2" t="s">
        <v>1279</v>
      </c>
      <c r="G255" s="2" t="s">
        <v>185</v>
      </c>
      <c r="H255" s="2" t="s">
        <v>1038</v>
      </c>
      <c r="I255" s="2" t="s">
        <v>6267</v>
      </c>
      <c r="J255" s="2" t="s">
        <v>1091</v>
      </c>
      <c r="K255" s="2" t="s">
        <v>8</v>
      </c>
      <c r="L255" s="2" t="s">
        <v>1025</v>
      </c>
      <c r="M255" s="2" t="s">
        <v>6094</v>
      </c>
      <c r="N255" s="32">
        <v>45549</v>
      </c>
      <c r="O255" s="2">
        <f>WEEKNUM(Operaciones[[#This Row],[Inic.prog.]],1)</f>
        <v>37</v>
      </c>
      <c r="P255" s="4">
        <v>0</v>
      </c>
      <c r="Q255" s="4">
        <v>1</v>
      </c>
      <c r="R255" s="28">
        <v>191322</v>
      </c>
      <c r="S255" s="28">
        <v>0</v>
      </c>
      <c r="T255" s="28">
        <v>191322</v>
      </c>
      <c r="U255" s="28">
        <v>0</v>
      </c>
      <c r="V255" s="2" t="s">
        <v>1026</v>
      </c>
      <c r="W255" s="2" t="s">
        <v>1844</v>
      </c>
      <c r="X255" s="2" t="s">
        <v>1844</v>
      </c>
    </row>
    <row r="256" spans="1:24" x14ac:dyDescent="0.25">
      <c r="A256" s="2" t="s">
        <v>6521</v>
      </c>
      <c r="B256" s="2" t="s">
        <v>6953</v>
      </c>
      <c r="C256" s="2" t="s">
        <v>6773</v>
      </c>
      <c r="D256" s="2" t="s">
        <v>6291</v>
      </c>
      <c r="E256" s="2" t="s">
        <v>6292</v>
      </c>
      <c r="F256" s="2" t="s">
        <v>6756</v>
      </c>
      <c r="G256" s="2" t="s">
        <v>185</v>
      </c>
      <c r="H256" s="2" t="s">
        <v>1027</v>
      </c>
      <c r="I256" s="2" t="s">
        <v>1055</v>
      </c>
      <c r="J256" s="2" t="s">
        <v>1091</v>
      </c>
      <c r="K256" s="2" t="s">
        <v>54</v>
      </c>
      <c r="L256" s="2" t="s">
        <v>1025</v>
      </c>
      <c r="M256" s="2" t="s">
        <v>5991</v>
      </c>
      <c r="N256" s="32">
        <v>45565</v>
      </c>
      <c r="O256" s="2">
        <f>WEEKNUM(Operaciones[[#This Row],[Inic.prog.]],1)</f>
        <v>40</v>
      </c>
      <c r="P256" s="4">
        <v>0</v>
      </c>
      <c r="Q256" s="4">
        <v>1.3</v>
      </c>
      <c r="R256" s="28">
        <v>1715570</v>
      </c>
      <c r="S256" s="28">
        <v>0</v>
      </c>
      <c r="T256" s="28">
        <v>1715570</v>
      </c>
      <c r="U256" s="28">
        <v>0</v>
      </c>
      <c r="V256" s="2" t="s">
        <v>1026</v>
      </c>
      <c r="W256" s="2" t="s">
        <v>1844</v>
      </c>
      <c r="X256" s="2" t="s">
        <v>1844</v>
      </c>
    </row>
    <row r="257" spans="1:24" x14ac:dyDescent="0.25">
      <c r="A257" s="2" t="s">
        <v>6523</v>
      </c>
      <c r="B257" s="2" t="s">
        <v>6954</v>
      </c>
      <c r="C257" s="2" t="s">
        <v>6955</v>
      </c>
      <c r="D257" s="2" t="s">
        <v>6286</v>
      </c>
      <c r="E257" s="2" t="s">
        <v>6287</v>
      </c>
      <c r="F257" s="2" t="s">
        <v>6956</v>
      </c>
      <c r="G257" s="2" t="s">
        <v>6134</v>
      </c>
      <c r="H257" s="2" t="s">
        <v>1027</v>
      </c>
      <c r="I257" s="2" t="s">
        <v>1036</v>
      </c>
      <c r="J257" s="2" t="s">
        <v>1091</v>
      </c>
      <c r="K257" s="2" t="s">
        <v>54</v>
      </c>
      <c r="L257" s="2" t="s">
        <v>1025</v>
      </c>
      <c r="M257" s="2" t="s">
        <v>6135</v>
      </c>
      <c r="N257" s="32">
        <v>45559</v>
      </c>
      <c r="O257" s="2">
        <f>WEEKNUM(Operaciones[[#This Row],[Inic.prog.]],1)</f>
        <v>39</v>
      </c>
      <c r="P257" s="4">
        <v>0</v>
      </c>
      <c r="Q257" s="4">
        <v>4</v>
      </c>
      <c r="R257" s="28">
        <v>669627</v>
      </c>
      <c r="S257" s="28">
        <v>0</v>
      </c>
      <c r="T257" s="28">
        <v>669627</v>
      </c>
      <c r="U257" s="28">
        <v>0</v>
      </c>
      <c r="V257" s="2" t="s">
        <v>1026</v>
      </c>
      <c r="W257" s="2" t="s">
        <v>1844</v>
      </c>
      <c r="X257" s="2" t="s">
        <v>1844</v>
      </c>
    </row>
    <row r="258" spans="1:24" x14ac:dyDescent="0.25">
      <c r="A258" s="2" t="s">
        <v>6526</v>
      </c>
      <c r="B258" s="2" t="s">
        <v>6959</v>
      </c>
      <c r="C258" s="2" t="s">
        <v>6948</v>
      </c>
      <c r="D258" s="2" t="s">
        <v>51</v>
      </c>
      <c r="E258" s="2" t="s">
        <v>52</v>
      </c>
      <c r="F258" s="2" t="s">
        <v>1295</v>
      </c>
      <c r="G258" s="2" t="s">
        <v>53</v>
      </c>
      <c r="H258" s="2" t="s">
        <v>1027</v>
      </c>
      <c r="I258" s="2" t="s">
        <v>1068</v>
      </c>
      <c r="J258" s="2" t="s">
        <v>1091</v>
      </c>
      <c r="K258" s="2" t="s">
        <v>60</v>
      </c>
      <c r="L258" s="2" t="s">
        <v>1025</v>
      </c>
      <c r="M258" s="2" t="s">
        <v>55</v>
      </c>
      <c r="N258" s="32">
        <v>45561</v>
      </c>
      <c r="O258" s="2">
        <f>WEEKNUM(Operaciones[[#This Row],[Inic.prog.]],1)</f>
        <v>39</v>
      </c>
      <c r="P258" s="4">
        <v>0</v>
      </c>
      <c r="Q258" s="4">
        <v>1</v>
      </c>
      <c r="R258" s="28">
        <v>286983</v>
      </c>
      <c r="S258" s="28">
        <v>0</v>
      </c>
      <c r="T258" s="28">
        <v>286983</v>
      </c>
      <c r="U258" s="28">
        <v>0</v>
      </c>
      <c r="V258" s="2" t="s">
        <v>1026</v>
      </c>
      <c r="W258" s="2" t="s">
        <v>1844</v>
      </c>
      <c r="X258" s="2" t="s">
        <v>1844</v>
      </c>
    </row>
    <row r="259" spans="1:24" x14ac:dyDescent="0.25">
      <c r="A259" s="2" t="s">
        <v>6527</v>
      </c>
      <c r="B259" s="2" t="s">
        <v>6960</v>
      </c>
      <c r="C259" s="2" t="s">
        <v>6961</v>
      </c>
      <c r="D259" s="2" t="s">
        <v>6294</v>
      </c>
      <c r="E259" s="2" t="s">
        <v>6295</v>
      </c>
      <c r="F259" s="2" t="s">
        <v>6906</v>
      </c>
      <c r="G259" s="2" t="s">
        <v>185</v>
      </c>
      <c r="H259" s="2" t="s">
        <v>1033</v>
      </c>
      <c r="I259" s="2" t="s">
        <v>1036</v>
      </c>
      <c r="J259" s="2" t="s">
        <v>1091</v>
      </c>
      <c r="K259" s="2" t="s">
        <v>8</v>
      </c>
      <c r="L259" s="2" t="s">
        <v>1154</v>
      </c>
      <c r="M259" s="2" t="s">
        <v>6258</v>
      </c>
      <c r="N259" s="32">
        <v>45561</v>
      </c>
      <c r="O259" s="2">
        <f>WEEKNUM(Operaciones[[#This Row],[Inic.prog.]],1)</f>
        <v>39</v>
      </c>
      <c r="P259" s="4">
        <v>0</v>
      </c>
      <c r="Q259" s="4">
        <v>0.5</v>
      </c>
      <c r="R259" s="28">
        <v>334814</v>
      </c>
      <c r="S259" s="28">
        <v>0</v>
      </c>
      <c r="T259" s="28">
        <v>334814</v>
      </c>
      <c r="U259" s="28">
        <v>0</v>
      </c>
      <c r="V259" s="2" t="s">
        <v>1026</v>
      </c>
      <c r="W259" s="2" t="s">
        <v>1844</v>
      </c>
      <c r="X259" s="2" t="s">
        <v>1844</v>
      </c>
    </row>
    <row r="260" spans="1:24" x14ac:dyDescent="0.25">
      <c r="A260" s="2" t="s">
        <v>6534</v>
      </c>
      <c r="B260" s="2" t="s">
        <v>6871</v>
      </c>
      <c r="C260" s="2" t="s">
        <v>6872</v>
      </c>
      <c r="D260" s="2" t="s">
        <v>6446</v>
      </c>
      <c r="E260" s="2" t="s">
        <v>6178</v>
      </c>
      <c r="F260" s="2" t="s">
        <v>6771</v>
      </c>
      <c r="G260" s="2" t="s">
        <v>5932</v>
      </c>
      <c r="H260" s="2" t="s">
        <v>1075</v>
      </c>
      <c r="I260" s="2" t="s">
        <v>1036</v>
      </c>
      <c r="J260" s="2" t="s">
        <v>1091</v>
      </c>
      <c r="K260" s="2" t="s">
        <v>8</v>
      </c>
      <c r="L260" s="2" t="s">
        <v>1025</v>
      </c>
      <c r="M260" s="2" t="s">
        <v>6180</v>
      </c>
      <c r="N260" s="32">
        <v>45558</v>
      </c>
      <c r="O260" s="2">
        <f>WEEKNUM(Operaciones[[#This Row],[Inic.prog.]],1)</f>
        <v>39</v>
      </c>
      <c r="P260" s="4">
        <v>0</v>
      </c>
      <c r="Q260" s="4">
        <v>2</v>
      </c>
      <c r="R260" s="28">
        <v>382644</v>
      </c>
      <c r="S260" s="28">
        <v>0</v>
      </c>
      <c r="T260" s="28">
        <v>382644</v>
      </c>
      <c r="U260" s="28">
        <v>0</v>
      </c>
      <c r="V260" s="2" t="s">
        <v>1026</v>
      </c>
      <c r="W260" s="2" t="s">
        <v>1844</v>
      </c>
      <c r="X260" s="2" t="s">
        <v>1844</v>
      </c>
    </row>
    <row r="261" spans="1:24" x14ac:dyDescent="0.25">
      <c r="A261" s="2" t="s">
        <v>6602</v>
      </c>
      <c r="B261" s="2" t="s">
        <v>7006</v>
      </c>
      <c r="C261" s="2" t="s">
        <v>7007</v>
      </c>
      <c r="D261" s="2" t="s">
        <v>6583</v>
      </c>
      <c r="E261" s="2" t="s">
        <v>5918</v>
      </c>
      <c r="F261" s="2" t="s">
        <v>6991</v>
      </c>
      <c r="G261" s="2" t="s">
        <v>5920</v>
      </c>
      <c r="H261" s="2" t="s">
        <v>1035</v>
      </c>
      <c r="I261" s="2" t="s">
        <v>1036</v>
      </c>
      <c r="J261" s="2" t="s">
        <v>1091</v>
      </c>
      <c r="K261" s="2" t="s">
        <v>60</v>
      </c>
      <c r="L261" s="2" t="s">
        <v>1154</v>
      </c>
      <c r="M261" s="2" t="s">
        <v>1844</v>
      </c>
      <c r="N261" s="32">
        <v>45561</v>
      </c>
      <c r="O261" s="2">
        <f>WEEKNUM(Operaciones[[#This Row],[Inic.prog.]],1)</f>
        <v>39</v>
      </c>
      <c r="P261" s="4">
        <v>0</v>
      </c>
      <c r="Q261" s="4">
        <v>2</v>
      </c>
      <c r="R261" s="28">
        <v>66920</v>
      </c>
      <c r="S261" s="28">
        <v>0</v>
      </c>
      <c r="T261" s="28">
        <v>66920</v>
      </c>
      <c r="U261" s="28">
        <v>0</v>
      </c>
      <c r="V261" s="2" t="s">
        <v>1026</v>
      </c>
      <c r="W261" s="2" t="s">
        <v>1844</v>
      </c>
      <c r="X261" s="2" t="s">
        <v>1844</v>
      </c>
    </row>
    <row r="262" spans="1:24" x14ac:dyDescent="0.25">
      <c r="A262" s="2" t="s">
        <v>6603</v>
      </c>
      <c r="B262" s="2" t="s">
        <v>7008</v>
      </c>
      <c r="C262" s="2" t="s">
        <v>6974</v>
      </c>
      <c r="D262" s="2" t="s">
        <v>6303</v>
      </c>
      <c r="E262" s="2" t="s">
        <v>6304</v>
      </c>
      <c r="F262" s="2" t="s">
        <v>6906</v>
      </c>
      <c r="G262" s="2" t="s">
        <v>185</v>
      </c>
      <c r="H262" s="2" t="s">
        <v>1051</v>
      </c>
      <c r="I262" s="2" t="s">
        <v>1101</v>
      </c>
      <c r="J262" s="2" t="s">
        <v>1091</v>
      </c>
      <c r="K262" s="2" t="s">
        <v>8</v>
      </c>
      <c r="L262" s="2" t="s">
        <v>1154</v>
      </c>
      <c r="M262" s="2" t="s">
        <v>6222</v>
      </c>
      <c r="N262" s="32">
        <v>45562</v>
      </c>
      <c r="O262" s="2">
        <f>WEEKNUM(Operaciones[[#This Row],[Inic.prog.]],1)</f>
        <v>39</v>
      </c>
      <c r="P262" s="4">
        <v>0</v>
      </c>
      <c r="Q262" s="4">
        <v>1</v>
      </c>
      <c r="R262" s="28">
        <v>66920</v>
      </c>
      <c r="S262" s="28">
        <v>0</v>
      </c>
      <c r="T262" s="28">
        <v>66920</v>
      </c>
      <c r="U262" s="28">
        <v>0</v>
      </c>
      <c r="V262" s="2" t="s">
        <v>1026</v>
      </c>
      <c r="W262" s="2" t="s">
        <v>1844</v>
      </c>
      <c r="X262" s="2" t="s">
        <v>1844</v>
      </c>
    </row>
    <row r="263" spans="1:24" x14ac:dyDescent="0.25">
      <c r="A263" s="2" t="s">
        <v>6541</v>
      </c>
      <c r="B263" s="2" t="s">
        <v>6968</v>
      </c>
      <c r="C263" s="2" t="s">
        <v>6969</v>
      </c>
      <c r="D263" s="2" t="s">
        <v>6542</v>
      </c>
      <c r="E263" s="2" t="s">
        <v>5930</v>
      </c>
      <c r="F263" s="2" t="s">
        <v>6970</v>
      </c>
      <c r="G263" s="2" t="s">
        <v>5932</v>
      </c>
      <c r="H263" s="2" t="s">
        <v>1027</v>
      </c>
      <c r="I263" s="2" t="s">
        <v>1055</v>
      </c>
      <c r="J263" s="2" t="s">
        <v>1091</v>
      </c>
      <c r="K263" s="2" t="s">
        <v>60</v>
      </c>
      <c r="L263" s="2" t="s">
        <v>1025</v>
      </c>
      <c r="M263" s="2" t="s">
        <v>5933</v>
      </c>
      <c r="N263" s="32">
        <v>45563</v>
      </c>
      <c r="O263" s="2">
        <f>WEEKNUM(Operaciones[[#This Row],[Inic.prog.]],1)</f>
        <v>39</v>
      </c>
      <c r="P263" s="4">
        <v>0</v>
      </c>
      <c r="Q263" s="4">
        <v>1</v>
      </c>
      <c r="R263" s="28">
        <v>832208</v>
      </c>
      <c r="S263" s="28">
        <v>0</v>
      </c>
      <c r="T263" s="28">
        <v>832208</v>
      </c>
      <c r="U263" s="28">
        <v>0</v>
      </c>
      <c r="V263" s="2" t="s">
        <v>1026</v>
      </c>
      <c r="W263" s="2" t="s">
        <v>1844</v>
      </c>
      <c r="X263" s="2" t="s">
        <v>1844</v>
      </c>
    </row>
    <row r="264" spans="1:24" x14ac:dyDescent="0.25">
      <c r="A264" s="2" t="s">
        <v>6541</v>
      </c>
      <c r="B264" s="2" t="s">
        <v>6968</v>
      </c>
      <c r="C264" s="2" t="s">
        <v>6969</v>
      </c>
      <c r="D264" s="2" t="s">
        <v>6542</v>
      </c>
      <c r="E264" s="2" t="s">
        <v>5930</v>
      </c>
      <c r="F264" s="2" t="s">
        <v>6970</v>
      </c>
      <c r="G264" s="2" t="s">
        <v>5932</v>
      </c>
      <c r="H264" s="2" t="s">
        <v>1075</v>
      </c>
      <c r="I264" s="2" t="s">
        <v>1036</v>
      </c>
      <c r="J264" s="2" t="s">
        <v>1091</v>
      </c>
      <c r="K264" s="2" t="s">
        <v>60</v>
      </c>
      <c r="L264" s="2" t="s">
        <v>1025</v>
      </c>
      <c r="M264" s="2" t="s">
        <v>5933</v>
      </c>
      <c r="N264" s="32">
        <v>45563</v>
      </c>
      <c r="O264" s="2">
        <f>WEEKNUM(Operaciones[[#This Row],[Inic.prog.]],1)</f>
        <v>39</v>
      </c>
      <c r="P264" s="4">
        <v>0</v>
      </c>
      <c r="Q264" s="4">
        <v>2</v>
      </c>
      <c r="R264" s="28">
        <v>832208</v>
      </c>
      <c r="S264" s="28">
        <v>0</v>
      </c>
      <c r="T264" s="28">
        <v>832208</v>
      </c>
      <c r="U264" s="28">
        <v>0</v>
      </c>
      <c r="V264" s="2" t="s">
        <v>1026</v>
      </c>
      <c r="W264" s="2" t="s">
        <v>1844</v>
      </c>
      <c r="X264" s="2" t="s">
        <v>1844</v>
      </c>
    </row>
    <row r="265" spans="1:24" x14ac:dyDescent="0.25">
      <c r="A265" s="2" t="s">
        <v>6543</v>
      </c>
      <c r="B265" s="2" t="s">
        <v>6968</v>
      </c>
      <c r="C265" s="2" t="s">
        <v>6969</v>
      </c>
      <c r="D265" s="2" t="s">
        <v>6544</v>
      </c>
      <c r="E265" s="2" t="s">
        <v>5934</v>
      </c>
      <c r="F265" s="2" t="s">
        <v>6970</v>
      </c>
      <c r="G265" s="2" t="s">
        <v>5932</v>
      </c>
      <c r="H265" s="2" t="s">
        <v>1027</v>
      </c>
      <c r="I265" s="2" t="s">
        <v>1055</v>
      </c>
      <c r="J265" s="2" t="s">
        <v>1091</v>
      </c>
      <c r="K265" s="2" t="s">
        <v>8</v>
      </c>
      <c r="L265" s="2" t="s">
        <v>1154</v>
      </c>
      <c r="M265" s="2" t="s">
        <v>5933</v>
      </c>
      <c r="N265" s="32">
        <v>45563</v>
      </c>
      <c r="O265" s="2">
        <f>WEEKNUM(Operaciones[[#This Row],[Inic.prog.]],1)</f>
        <v>39</v>
      </c>
      <c r="P265" s="4">
        <v>0</v>
      </c>
      <c r="Q265" s="4">
        <v>1</v>
      </c>
      <c r="R265" s="28">
        <v>832208</v>
      </c>
      <c r="S265" s="28">
        <v>0</v>
      </c>
      <c r="T265" s="28">
        <v>832208</v>
      </c>
      <c r="U265" s="28">
        <v>0</v>
      </c>
      <c r="V265" s="2" t="s">
        <v>1026</v>
      </c>
      <c r="W265" s="2" t="s">
        <v>1844</v>
      </c>
      <c r="X265" s="2" t="s">
        <v>1844</v>
      </c>
    </row>
    <row r="266" spans="1:24" x14ac:dyDescent="0.25">
      <c r="A266" s="2" t="s">
        <v>6543</v>
      </c>
      <c r="B266" s="2" t="s">
        <v>6968</v>
      </c>
      <c r="C266" s="2" t="s">
        <v>6969</v>
      </c>
      <c r="D266" s="2" t="s">
        <v>6544</v>
      </c>
      <c r="E266" s="2" t="s">
        <v>5934</v>
      </c>
      <c r="F266" s="2" t="s">
        <v>6970</v>
      </c>
      <c r="G266" s="2" t="s">
        <v>5932</v>
      </c>
      <c r="H266" s="2" t="s">
        <v>1075</v>
      </c>
      <c r="I266" s="2" t="s">
        <v>1036</v>
      </c>
      <c r="J266" s="2" t="s">
        <v>1091</v>
      </c>
      <c r="K266" s="2" t="s">
        <v>8</v>
      </c>
      <c r="L266" s="2" t="s">
        <v>1154</v>
      </c>
      <c r="M266" s="2" t="s">
        <v>5933</v>
      </c>
      <c r="N266" s="32">
        <v>45563</v>
      </c>
      <c r="O266" s="2">
        <f>WEEKNUM(Operaciones[[#This Row],[Inic.prog.]],1)</f>
        <v>39</v>
      </c>
      <c r="P266" s="4">
        <v>0</v>
      </c>
      <c r="Q266" s="4">
        <v>2</v>
      </c>
      <c r="R266" s="28">
        <v>832208</v>
      </c>
      <c r="S266" s="28">
        <v>0</v>
      </c>
      <c r="T266" s="28">
        <v>832208</v>
      </c>
      <c r="U266" s="28">
        <v>0</v>
      </c>
      <c r="V266" s="2" t="s">
        <v>1026</v>
      </c>
      <c r="W266" s="2" t="s">
        <v>1844</v>
      </c>
      <c r="X266" s="2" t="s">
        <v>1844</v>
      </c>
    </row>
    <row r="267" spans="1:24" x14ac:dyDescent="0.25">
      <c r="A267" s="2" t="s">
        <v>6545</v>
      </c>
      <c r="B267" s="2" t="s">
        <v>6968</v>
      </c>
      <c r="C267" s="2" t="s">
        <v>6969</v>
      </c>
      <c r="D267" s="2" t="s">
        <v>6546</v>
      </c>
      <c r="E267" s="2" t="s">
        <v>5935</v>
      </c>
      <c r="F267" s="2" t="s">
        <v>6970</v>
      </c>
      <c r="G267" s="2" t="s">
        <v>5932</v>
      </c>
      <c r="H267" s="2" t="s">
        <v>1027</v>
      </c>
      <c r="I267" s="2" t="s">
        <v>1055</v>
      </c>
      <c r="J267" s="2" t="s">
        <v>1091</v>
      </c>
      <c r="K267" s="2" t="s">
        <v>60</v>
      </c>
      <c r="L267" s="2" t="s">
        <v>1025</v>
      </c>
      <c r="M267" s="2" t="s">
        <v>5933</v>
      </c>
      <c r="N267" s="32">
        <v>45563</v>
      </c>
      <c r="O267" s="2">
        <f>WEEKNUM(Operaciones[[#This Row],[Inic.prog.]],1)</f>
        <v>39</v>
      </c>
      <c r="P267" s="4">
        <v>0</v>
      </c>
      <c r="Q267" s="4">
        <v>1</v>
      </c>
      <c r="R267" s="28">
        <v>832208</v>
      </c>
      <c r="S267" s="28">
        <v>0</v>
      </c>
      <c r="T267" s="28">
        <v>832208</v>
      </c>
      <c r="U267" s="28">
        <v>0</v>
      </c>
      <c r="V267" s="2" t="s">
        <v>1026</v>
      </c>
      <c r="W267" s="2" t="s">
        <v>1844</v>
      </c>
      <c r="X267" s="2" t="s">
        <v>1844</v>
      </c>
    </row>
    <row r="268" spans="1:24" x14ac:dyDescent="0.25">
      <c r="A268" s="2" t="s">
        <v>6545</v>
      </c>
      <c r="B268" s="2" t="s">
        <v>6968</v>
      </c>
      <c r="C268" s="2" t="s">
        <v>6969</v>
      </c>
      <c r="D268" s="2" t="s">
        <v>6546</v>
      </c>
      <c r="E268" s="2" t="s">
        <v>5935</v>
      </c>
      <c r="F268" s="2" t="s">
        <v>6970</v>
      </c>
      <c r="G268" s="2" t="s">
        <v>5932</v>
      </c>
      <c r="H268" s="2" t="s">
        <v>1075</v>
      </c>
      <c r="I268" s="2" t="s">
        <v>1036</v>
      </c>
      <c r="J268" s="2" t="s">
        <v>1091</v>
      </c>
      <c r="K268" s="2" t="s">
        <v>60</v>
      </c>
      <c r="L268" s="2" t="s">
        <v>1025</v>
      </c>
      <c r="M268" s="2" t="s">
        <v>5933</v>
      </c>
      <c r="N268" s="32">
        <v>45563</v>
      </c>
      <c r="O268" s="2">
        <f>WEEKNUM(Operaciones[[#This Row],[Inic.prog.]],1)</f>
        <v>39</v>
      </c>
      <c r="P268" s="4">
        <v>0</v>
      </c>
      <c r="Q268" s="4">
        <v>2</v>
      </c>
      <c r="R268" s="28">
        <v>832208</v>
      </c>
      <c r="S268" s="28">
        <v>0</v>
      </c>
      <c r="T268" s="28">
        <v>832208</v>
      </c>
      <c r="U268" s="28">
        <v>0</v>
      </c>
      <c r="V268" s="2" t="s">
        <v>1026</v>
      </c>
      <c r="W268" s="2" t="s">
        <v>1844</v>
      </c>
      <c r="X268" s="2" t="s">
        <v>1844</v>
      </c>
    </row>
    <row r="269" spans="1:24" x14ac:dyDescent="0.25">
      <c r="A269" s="2" t="s">
        <v>6547</v>
      </c>
      <c r="B269" s="2" t="s">
        <v>6968</v>
      </c>
      <c r="C269" s="2" t="s">
        <v>6969</v>
      </c>
      <c r="D269" s="2" t="s">
        <v>6548</v>
      </c>
      <c r="E269" s="2" t="s">
        <v>5936</v>
      </c>
      <c r="F269" s="2" t="s">
        <v>6970</v>
      </c>
      <c r="G269" s="2" t="s">
        <v>5932</v>
      </c>
      <c r="H269" s="2" t="s">
        <v>1027</v>
      </c>
      <c r="I269" s="2" t="s">
        <v>1055</v>
      </c>
      <c r="J269" s="2" t="s">
        <v>1091</v>
      </c>
      <c r="K269" s="2" t="s">
        <v>8</v>
      </c>
      <c r="L269" s="2" t="s">
        <v>1025</v>
      </c>
      <c r="M269" s="2" t="s">
        <v>5933</v>
      </c>
      <c r="N269" s="32">
        <v>45563</v>
      </c>
      <c r="O269" s="2">
        <f>WEEKNUM(Operaciones[[#This Row],[Inic.prog.]],1)</f>
        <v>39</v>
      </c>
      <c r="P269" s="4">
        <v>0</v>
      </c>
      <c r="Q269" s="4">
        <v>1</v>
      </c>
      <c r="R269" s="28">
        <v>832208</v>
      </c>
      <c r="S269" s="28">
        <v>0</v>
      </c>
      <c r="T269" s="28">
        <v>832208</v>
      </c>
      <c r="U269" s="28">
        <v>0</v>
      </c>
      <c r="V269" s="2" t="s">
        <v>1026</v>
      </c>
      <c r="W269" s="2" t="s">
        <v>1844</v>
      </c>
      <c r="X269" s="2" t="s">
        <v>1844</v>
      </c>
    </row>
    <row r="270" spans="1:24" x14ac:dyDescent="0.25">
      <c r="A270" s="2" t="s">
        <v>6547</v>
      </c>
      <c r="B270" s="2" t="s">
        <v>6968</v>
      </c>
      <c r="C270" s="2" t="s">
        <v>6969</v>
      </c>
      <c r="D270" s="2" t="s">
        <v>6548</v>
      </c>
      <c r="E270" s="2" t="s">
        <v>5936</v>
      </c>
      <c r="F270" s="2" t="s">
        <v>6970</v>
      </c>
      <c r="G270" s="2" t="s">
        <v>5932</v>
      </c>
      <c r="H270" s="2" t="s">
        <v>1075</v>
      </c>
      <c r="I270" s="2" t="s">
        <v>1036</v>
      </c>
      <c r="J270" s="2" t="s">
        <v>1091</v>
      </c>
      <c r="K270" s="2" t="s">
        <v>8</v>
      </c>
      <c r="L270" s="2" t="s">
        <v>1025</v>
      </c>
      <c r="M270" s="2" t="s">
        <v>5933</v>
      </c>
      <c r="N270" s="32">
        <v>45563</v>
      </c>
      <c r="O270" s="2">
        <f>WEEKNUM(Operaciones[[#This Row],[Inic.prog.]],1)</f>
        <v>39</v>
      </c>
      <c r="P270" s="4">
        <v>0</v>
      </c>
      <c r="Q270" s="4">
        <v>2</v>
      </c>
      <c r="R270" s="28">
        <v>832208</v>
      </c>
      <c r="S270" s="28">
        <v>0</v>
      </c>
      <c r="T270" s="28">
        <v>832208</v>
      </c>
      <c r="U270" s="28">
        <v>0</v>
      </c>
      <c r="V270" s="2" t="s">
        <v>1026</v>
      </c>
      <c r="W270" s="2" t="s">
        <v>1844</v>
      </c>
      <c r="X270" s="2" t="s">
        <v>1844</v>
      </c>
    </row>
    <row r="271" spans="1:24" x14ac:dyDescent="0.25">
      <c r="A271" s="2" t="s">
        <v>6552</v>
      </c>
      <c r="B271" s="2" t="s">
        <v>6972</v>
      </c>
      <c r="C271" s="2" t="s">
        <v>6883</v>
      </c>
      <c r="D271" s="2" t="s">
        <v>6553</v>
      </c>
      <c r="E271" s="2" t="s">
        <v>6311</v>
      </c>
      <c r="F271" s="2" t="s">
        <v>6738</v>
      </c>
      <c r="G271" s="2" t="s">
        <v>5961</v>
      </c>
      <c r="H271" s="2" t="s">
        <v>1038</v>
      </c>
      <c r="I271" s="2" t="s">
        <v>1036</v>
      </c>
      <c r="J271" s="2" t="s">
        <v>1091</v>
      </c>
      <c r="K271" s="2" t="s">
        <v>8</v>
      </c>
      <c r="L271" s="2" t="s">
        <v>1025</v>
      </c>
      <c r="M271" s="2" t="s">
        <v>5962</v>
      </c>
      <c r="N271" s="32">
        <v>45564</v>
      </c>
      <c r="O271" s="2">
        <f>WEEKNUM(Operaciones[[#This Row],[Inic.prog.]],1)</f>
        <v>40</v>
      </c>
      <c r="P271" s="4">
        <v>0</v>
      </c>
      <c r="Q271" s="4">
        <v>0.5</v>
      </c>
      <c r="R271" s="28">
        <v>621797</v>
      </c>
      <c r="S271" s="28">
        <v>0</v>
      </c>
      <c r="T271" s="28">
        <v>621797</v>
      </c>
      <c r="U271" s="28">
        <v>0</v>
      </c>
      <c r="V271" s="2" t="s">
        <v>1026</v>
      </c>
      <c r="W271" s="2" t="s">
        <v>1844</v>
      </c>
      <c r="X271" s="2" t="s">
        <v>1844</v>
      </c>
    </row>
    <row r="272" spans="1:24" x14ac:dyDescent="0.25">
      <c r="A272" s="2" t="s">
        <v>6556</v>
      </c>
      <c r="B272" s="2" t="s">
        <v>6973</v>
      </c>
      <c r="C272" s="2" t="s">
        <v>6974</v>
      </c>
      <c r="D272" s="2" t="s">
        <v>6315</v>
      </c>
      <c r="E272" s="2" t="s">
        <v>6316</v>
      </c>
      <c r="F272" s="2" t="s">
        <v>1279</v>
      </c>
      <c r="G272" s="2" t="s">
        <v>185</v>
      </c>
      <c r="H272" s="2" t="s">
        <v>1051</v>
      </c>
      <c r="I272" s="2" t="s">
        <v>1101</v>
      </c>
      <c r="J272" s="2" t="s">
        <v>1091</v>
      </c>
      <c r="K272" s="2" t="s">
        <v>8</v>
      </c>
      <c r="L272" s="2" t="s">
        <v>1154</v>
      </c>
      <c r="M272" s="2" t="s">
        <v>186</v>
      </c>
      <c r="N272" s="32">
        <v>45565</v>
      </c>
      <c r="O272" s="2">
        <f>WEEKNUM(Operaciones[[#This Row],[Inic.prog.]],1)</f>
        <v>40</v>
      </c>
      <c r="P272" s="4">
        <v>0</v>
      </c>
      <c r="Q272" s="4">
        <v>1</v>
      </c>
      <c r="R272" s="28">
        <v>434980</v>
      </c>
      <c r="S272" s="28">
        <v>0</v>
      </c>
      <c r="T272" s="28">
        <v>434980</v>
      </c>
      <c r="U272" s="28">
        <v>0</v>
      </c>
      <c r="V272" s="2" t="s">
        <v>1026</v>
      </c>
      <c r="W272" s="2" t="s">
        <v>1844</v>
      </c>
      <c r="X272" s="2" t="s">
        <v>1844</v>
      </c>
    </row>
    <row r="273" spans="1:24" x14ac:dyDescent="0.25">
      <c r="A273" s="2" t="s">
        <v>6565</v>
      </c>
      <c r="B273" s="2" t="s">
        <v>6979</v>
      </c>
      <c r="C273" s="2" t="s">
        <v>6775</v>
      </c>
      <c r="D273" s="2" t="s">
        <v>6320</v>
      </c>
      <c r="E273" s="2" t="s">
        <v>6321</v>
      </c>
      <c r="F273" s="2" t="s">
        <v>6768</v>
      </c>
      <c r="G273" s="2" t="s">
        <v>5941</v>
      </c>
      <c r="H273" s="2" t="s">
        <v>1038</v>
      </c>
      <c r="I273" s="2" t="s">
        <v>6006</v>
      </c>
      <c r="J273" s="2" t="s">
        <v>1091</v>
      </c>
      <c r="K273" s="2" t="s">
        <v>8</v>
      </c>
      <c r="L273" s="2" t="s">
        <v>1025</v>
      </c>
      <c r="M273" s="2" t="s">
        <v>6097</v>
      </c>
      <c r="N273" s="32">
        <v>45565</v>
      </c>
      <c r="O273" s="2">
        <f>WEEKNUM(Operaciones[[#This Row],[Inic.prog.]],1)</f>
        <v>40</v>
      </c>
      <c r="P273" s="4">
        <v>0</v>
      </c>
      <c r="Q273" s="4">
        <v>4</v>
      </c>
      <c r="R273" s="28">
        <v>1281772</v>
      </c>
      <c r="S273" s="28">
        <v>0</v>
      </c>
      <c r="T273" s="28">
        <v>1281772</v>
      </c>
      <c r="U273" s="28">
        <v>0</v>
      </c>
      <c r="V273" s="2" t="s">
        <v>1026</v>
      </c>
      <c r="W273" s="2" t="s">
        <v>1844</v>
      </c>
      <c r="X273" s="2" t="s">
        <v>1844</v>
      </c>
    </row>
    <row r="274" spans="1:24" x14ac:dyDescent="0.25">
      <c r="A274" s="2" t="s">
        <v>6570</v>
      </c>
      <c r="B274" s="2" t="s">
        <v>6769</v>
      </c>
      <c r="C274" s="2" t="s">
        <v>6770</v>
      </c>
      <c r="D274" s="2" t="s">
        <v>6371</v>
      </c>
      <c r="E274" s="2" t="s">
        <v>5996</v>
      </c>
      <c r="F274" s="2" t="s">
        <v>6771</v>
      </c>
      <c r="G274" s="2" t="s">
        <v>5932</v>
      </c>
      <c r="H274" s="2" t="s">
        <v>1053</v>
      </c>
      <c r="I274" s="2" t="s">
        <v>1036</v>
      </c>
      <c r="J274" s="2" t="s">
        <v>1091</v>
      </c>
      <c r="K274" s="2" t="s">
        <v>8</v>
      </c>
      <c r="L274" s="2" t="s">
        <v>1025</v>
      </c>
      <c r="M274" s="2" t="s">
        <v>5997</v>
      </c>
      <c r="N274" s="32">
        <v>45564</v>
      </c>
      <c r="O274" s="2">
        <f>WEEKNUM(Operaciones[[#This Row],[Inic.prog.]],1)</f>
        <v>40</v>
      </c>
      <c r="P274" s="4">
        <v>0</v>
      </c>
      <c r="Q274" s="4">
        <v>1</v>
      </c>
      <c r="R274" s="28">
        <v>66920</v>
      </c>
      <c r="S274" s="28">
        <v>0</v>
      </c>
      <c r="T274" s="28">
        <v>66920</v>
      </c>
      <c r="U274" s="28">
        <v>0</v>
      </c>
      <c r="V274" s="2" t="s">
        <v>1026</v>
      </c>
      <c r="W274" s="2" t="s">
        <v>1844</v>
      </c>
      <c r="X274" s="2" t="s">
        <v>1844</v>
      </c>
    </row>
    <row r="275" spans="1:24" x14ac:dyDescent="0.25">
      <c r="A275" s="2" t="s">
        <v>6580</v>
      </c>
      <c r="B275" s="2" t="s">
        <v>6987</v>
      </c>
      <c r="C275" s="2" t="s">
        <v>6886</v>
      </c>
      <c r="D275" s="2" t="s">
        <v>6581</v>
      </c>
      <c r="E275" s="2" t="s">
        <v>6124</v>
      </c>
      <c r="F275" s="2" t="s">
        <v>6988</v>
      </c>
      <c r="G275" s="2" t="s">
        <v>6125</v>
      </c>
      <c r="H275" s="2" t="s">
        <v>1033</v>
      </c>
      <c r="I275" s="2" t="s">
        <v>6155</v>
      </c>
      <c r="J275" s="2" t="s">
        <v>6156</v>
      </c>
      <c r="K275" s="2" t="s">
        <v>67</v>
      </c>
      <c r="L275" s="2" t="s">
        <v>1154</v>
      </c>
      <c r="M275" s="2" t="s">
        <v>1844</v>
      </c>
      <c r="N275" s="32">
        <v>45544</v>
      </c>
      <c r="O275" s="2">
        <f>WEEKNUM(Operaciones[[#This Row],[Inic.prog.]],1)</f>
        <v>37</v>
      </c>
      <c r="P275" s="4">
        <v>0</v>
      </c>
      <c r="Q275" s="4">
        <v>1</v>
      </c>
      <c r="R275" s="28">
        <v>100380</v>
      </c>
      <c r="S275" s="28">
        <v>0</v>
      </c>
      <c r="T275" s="28">
        <v>100380</v>
      </c>
      <c r="U275" s="28">
        <v>0</v>
      </c>
      <c r="V275" s="2" t="s">
        <v>1026</v>
      </c>
      <c r="W275" s="2" t="s">
        <v>1844</v>
      </c>
      <c r="X275" s="2" t="s">
        <v>1844</v>
      </c>
    </row>
    <row r="276" spans="1:24" x14ac:dyDescent="0.25">
      <c r="A276" s="2" t="s">
        <v>6359</v>
      </c>
      <c r="B276" s="2" t="s">
        <v>6745</v>
      </c>
      <c r="C276" s="2" t="s">
        <v>6746</v>
      </c>
      <c r="D276" s="2" t="s">
        <v>5969</v>
      </c>
      <c r="E276" s="2" t="s">
        <v>5970</v>
      </c>
      <c r="F276" s="2" t="s">
        <v>6747</v>
      </c>
      <c r="G276" s="2" t="s">
        <v>5971</v>
      </c>
      <c r="H276" s="2" t="s">
        <v>1053</v>
      </c>
      <c r="I276" s="2" t="s">
        <v>1055</v>
      </c>
      <c r="J276" s="2" t="s">
        <v>1118</v>
      </c>
      <c r="K276" s="2" t="s">
        <v>8</v>
      </c>
      <c r="L276" s="2" t="s">
        <v>1025</v>
      </c>
      <c r="M276" s="2" t="s">
        <v>5972</v>
      </c>
      <c r="N276" s="32">
        <v>45542</v>
      </c>
      <c r="O276" s="2">
        <f>WEEKNUM(Operaciones[[#This Row],[Inic.prog.]],1)</f>
        <v>36</v>
      </c>
      <c r="P276" s="4">
        <v>0</v>
      </c>
      <c r="Q276" s="4">
        <v>1.5</v>
      </c>
      <c r="R276" s="28">
        <v>908780</v>
      </c>
      <c r="S276" s="28">
        <v>0</v>
      </c>
      <c r="T276" s="28">
        <v>908780</v>
      </c>
      <c r="U276" s="28">
        <v>0</v>
      </c>
      <c r="V276" s="2" t="s">
        <v>1026</v>
      </c>
      <c r="W276" s="2" t="s">
        <v>1844</v>
      </c>
      <c r="X276" s="2" t="s">
        <v>1844</v>
      </c>
    </row>
    <row r="277" spans="1:24" x14ac:dyDescent="0.25">
      <c r="A277" s="2" t="s">
        <v>6366</v>
      </c>
      <c r="B277" s="2" t="s">
        <v>6760</v>
      </c>
      <c r="C277" s="2" t="s">
        <v>6761</v>
      </c>
      <c r="D277" s="2" t="s">
        <v>5983</v>
      </c>
      <c r="E277" s="2" t="s">
        <v>5984</v>
      </c>
      <c r="F277" s="2" t="s">
        <v>6762</v>
      </c>
      <c r="G277" s="2" t="s">
        <v>5932</v>
      </c>
      <c r="H277" s="2" t="s">
        <v>1053</v>
      </c>
      <c r="I277" s="2" t="s">
        <v>1056</v>
      </c>
      <c r="J277" s="2" t="s">
        <v>1118</v>
      </c>
      <c r="K277" s="2" t="s">
        <v>54</v>
      </c>
      <c r="L277" s="2" t="s">
        <v>1154</v>
      </c>
      <c r="M277" s="2" t="s">
        <v>5985</v>
      </c>
      <c r="N277" s="32">
        <v>45546</v>
      </c>
      <c r="O277" s="2">
        <f>WEEKNUM(Operaciones[[#This Row],[Inic.prog.]],1)</f>
        <v>37</v>
      </c>
      <c r="P277" s="4">
        <v>0</v>
      </c>
      <c r="Q277" s="4">
        <v>6</v>
      </c>
      <c r="R277" s="28">
        <v>1243593</v>
      </c>
      <c r="S277" s="28">
        <v>0</v>
      </c>
      <c r="T277" s="28">
        <v>1243593</v>
      </c>
      <c r="U277" s="28">
        <v>0</v>
      </c>
      <c r="V277" s="2" t="s">
        <v>1026</v>
      </c>
      <c r="W277" s="2" t="s">
        <v>1844</v>
      </c>
      <c r="X277" s="2" t="s">
        <v>1844</v>
      </c>
    </row>
    <row r="278" spans="1:24" x14ac:dyDescent="0.25">
      <c r="A278" s="2" t="s">
        <v>6366</v>
      </c>
      <c r="B278" s="2" t="s">
        <v>6760</v>
      </c>
      <c r="C278" s="2" t="s">
        <v>6761</v>
      </c>
      <c r="D278" s="2" t="s">
        <v>5983</v>
      </c>
      <c r="E278" s="2" t="s">
        <v>5984</v>
      </c>
      <c r="F278" s="2" t="s">
        <v>6762</v>
      </c>
      <c r="G278" s="2" t="s">
        <v>5932</v>
      </c>
      <c r="H278" s="2" t="s">
        <v>1034</v>
      </c>
      <c r="I278" s="2" t="s">
        <v>1124</v>
      </c>
      <c r="J278" s="2" t="s">
        <v>1118</v>
      </c>
      <c r="K278" s="2" t="s">
        <v>54</v>
      </c>
      <c r="L278" s="2" t="s">
        <v>1154</v>
      </c>
      <c r="M278" s="2" t="s">
        <v>5985</v>
      </c>
      <c r="N278" s="32">
        <v>45546</v>
      </c>
      <c r="O278" s="2">
        <f>WEEKNUM(Operaciones[[#This Row],[Inic.prog.]],1)</f>
        <v>37</v>
      </c>
      <c r="P278" s="4">
        <v>0</v>
      </c>
      <c r="Q278" s="4">
        <v>1</v>
      </c>
      <c r="R278" s="28">
        <v>1243593</v>
      </c>
      <c r="S278" s="28">
        <v>0</v>
      </c>
      <c r="T278" s="28">
        <v>1243593</v>
      </c>
      <c r="U278" s="28">
        <v>0</v>
      </c>
      <c r="V278" s="2" t="s">
        <v>1026</v>
      </c>
      <c r="W278" s="2" t="s">
        <v>1844</v>
      </c>
      <c r="X278" s="2" t="s">
        <v>1844</v>
      </c>
    </row>
    <row r="279" spans="1:24" x14ac:dyDescent="0.25">
      <c r="A279" s="2" t="s">
        <v>6604</v>
      </c>
      <c r="B279" s="2" t="s">
        <v>7009</v>
      </c>
      <c r="C279" s="2" t="s">
        <v>7010</v>
      </c>
      <c r="D279" s="2" t="s">
        <v>5998</v>
      </c>
      <c r="E279" s="2" t="s">
        <v>5999</v>
      </c>
      <c r="F279" s="2" t="s">
        <v>6868</v>
      </c>
      <c r="G279" s="2" t="s">
        <v>5932</v>
      </c>
      <c r="H279" s="2" t="s">
        <v>1051</v>
      </c>
      <c r="I279" s="2" t="s">
        <v>6000</v>
      </c>
      <c r="J279" s="2" t="s">
        <v>1118</v>
      </c>
      <c r="K279" s="2" t="s">
        <v>54</v>
      </c>
      <c r="L279" s="2" t="s">
        <v>1015</v>
      </c>
      <c r="M279" s="2" t="s">
        <v>6001</v>
      </c>
      <c r="N279" s="32">
        <v>45537</v>
      </c>
      <c r="O279" s="2">
        <f>WEEKNUM(Operaciones[[#This Row],[Inic.prog.]],1)</f>
        <v>36</v>
      </c>
      <c r="P279" s="4">
        <v>0</v>
      </c>
      <c r="Q279" s="4">
        <v>6</v>
      </c>
      <c r="R279" s="28">
        <v>841646</v>
      </c>
      <c r="S279" s="28">
        <v>0</v>
      </c>
      <c r="T279" s="28">
        <v>841646</v>
      </c>
      <c r="U279" s="28">
        <v>0</v>
      </c>
      <c r="V279" s="2" t="s">
        <v>1026</v>
      </c>
      <c r="W279" s="2" t="s">
        <v>1844</v>
      </c>
      <c r="X279" s="2" t="s">
        <v>1844</v>
      </c>
    </row>
    <row r="280" spans="1:24" x14ac:dyDescent="0.25">
      <c r="A280" s="2" t="s">
        <v>6372</v>
      </c>
      <c r="B280" s="2" t="s">
        <v>6772</v>
      </c>
      <c r="C280" s="2" t="s">
        <v>6773</v>
      </c>
      <c r="D280" s="2" t="s">
        <v>6003</v>
      </c>
      <c r="E280" s="2" t="s">
        <v>6004</v>
      </c>
      <c r="F280" s="2" t="s">
        <v>6756</v>
      </c>
      <c r="G280" s="2" t="s">
        <v>185</v>
      </c>
      <c r="H280" s="2" t="s">
        <v>1022</v>
      </c>
      <c r="I280" s="2" t="s">
        <v>1143</v>
      </c>
      <c r="J280" s="2" t="s">
        <v>1118</v>
      </c>
      <c r="K280" s="2" t="s">
        <v>54</v>
      </c>
      <c r="L280" s="2" t="s">
        <v>1025</v>
      </c>
      <c r="M280" s="2" t="s">
        <v>5978</v>
      </c>
      <c r="N280" s="32">
        <v>45543</v>
      </c>
      <c r="O280" s="2">
        <f>WEEKNUM(Operaciones[[#This Row],[Inic.prog.]],1)</f>
        <v>37</v>
      </c>
      <c r="P280" s="4">
        <v>0</v>
      </c>
      <c r="Q280" s="4">
        <v>2</v>
      </c>
      <c r="R280" s="28">
        <v>1715570</v>
      </c>
      <c r="S280" s="28">
        <v>0</v>
      </c>
      <c r="T280" s="28">
        <v>1715570</v>
      </c>
      <c r="U280" s="28">
        <v>0</v>
      </c>
      <c r="V280" s="2" t="s">
        <v>1026</v>
      </c>
      <c r="W280" s="2" t="s">
        <v>1844</v>
      </c>
      <c r="X280" s="2" t="s">
        <v>1844</v>
      </c>
    </row>
    <row r="281" spans="1:24" x14ac:dyDescent="0.25">
      <c r="A281" s="2" t="s">
        <v>6373</v>
      </c>
      <c r="B281" s="2" t="s">
        <v>6774</v>
      </c>
      <c r="C281" s="2" t="s">
        <v>6775</v>
      </c>
      <c r="D281" s="2" t="s">
        <v>6374</v>
      </c>
      <c r="E281" s="2" t="s">
        <v>6005</v>
      </c>
      <c r="F281" s="2" t="s">
        <v>6768</v>
      </c>
      <c r="G281" s="2" t="s">
        <v>5941</v>
      </c>
      <c r="H281" s="2" t="s">
        <v>1053</v>
      </c>
      <c r="I281" s="2" t="s">
        <v>1120</v>
      </c>
      <c r="J281" s="2" t="s">
        <v>1118</v>
      </c>
      <c r="K281" s="2" t="s">
        <v>54</v>
      </c>
      <c r="L281" s="2" t="s">
        <v>1025</v>
      </c>
      <c r="M281" s="2" t="s">
        <v>5995</v>
      </c>
      <c r="N281" s="32">
        <v>45537</v>
      </c>
      <c r="O281" s="2">
        <f>WEEKNUM(Operaciones[[#This Row],[Inic.prog.]],1)</f>
        <v>36</v>
      </c>
      <c r="P281" s="4">
        <v>0</v>
      </c>
      <c r="Q281" s="4">
        <v>8</v>
      </c>
      <c r="R281" s="28">
        <v>3281002</v>
      </c>
      <c r="S281" s="28">
        <v>0</v>
      </c>
      <c r="T281" s="28">
        <v>3281002</v>
      </c>
      <c r="U281" s="28">
        <v>0</v>
      </c>
      <c r="V281" s="2" t="s">
        <v>1026</v>
      </c>
      <c r="W281" s="2" t="s">
        <v>1844</v>
      </c>
      <c r="X281" s="2" t="s">
        <v>1844</v>
      </c>
    </row>
    <row r="282" spans="1:24" x14ac:dyDescent="0.25">
      <c r="A282" s="2" t="s">
        <v>6605</v>
      </c>
      <c r="B282" s="2" t="s">
        <v>7011</v>
      </c>
      <c r="C282" s="2" t="s">
        <v>6974</v>
      </c>
      <c r="D282" s="2" t="s">
        <v>6019</v>
      </c>
      <c r="E282" s="2" t="s">
        <v>6020</v>
      </c>
      <c r="F282" s="2" t="s">
        <v>6906</v>
      </c>
      <c r="G282" s="2" t="s">
        <v>185</v>
      </c>
      <c r="H282" s="2" t="s">
        <v>1035</v>
      </c>
      <c r="I282" s="2" t="s">
        <v>6021</v>
      </c>
      <c r="J282" s="2" t="s">
        <v>1118</v>
      </c>
      <c r="K282" s="2" t="s">
        <v>8</v>
      </c>
      <c r="L282" s="2" t="s">
        <v>1154</v>
      </c>
      <c r="M282" s="2" t="s">
        <v>6022</v>
      </c>
      <c r="N282" s="32">
        <v>45538</v>
      </c>
      <c r="O282" s="2">
        <f>WEEKNUM(Operaciones[[#This Row],[Inic.prog.]],1)</f>
        <v>36</v>
      </c>
      <c r="P282" s="4">
        <v>0</v>
      </c>
      <c r="Q282" s="4">
        <v>1</v>
      </c>
      <c r="R282" s="28">
        <v>33460</v>
      </c>
      <c r="S282" s="28">
        <v>0</v>
      </c>
      <c r="T282" s="28">
        <v>33460</v>
      </c>
      <c r="U282" s="28">
        <v>0</v>
      </c>
      <c r="V282" s="2" t="s">
        <v>1026</v>
      </c>
      <c r="W282" s="2" t="s">
        <v>1844</v>
      </c>
      <c r="X282" s="2" t="s">
        <v>1844</v>
      </c>
    </row>
    <row r="283" spans="1:24" x14ac:dyDescent="0.25">
      <c r="A283" s="2" t="s">
        <v>6606</v>
      </c>
      <c r="B283" s="2" t="s">
        <v>7012</v>
      </c>
      <c r="C283" s="2" t="s">
        <v>6974</v>
      </c>
      <c r="D283" s="2" t="s">
        <v>6023</v>
      </c>
      <c r="E283" s="2" t="s">
        <v>6024</v>
      </c>
      <c r="F283" s="2" t="s">
        <v>6756</v>
      </c>
      <c r="G283" s="2" t="s">
        <v>185</v>
      </c>
      <c r="H283" s="2" t="s">
        <v>1035</v>
      </c>
      <c r="I283" s="2" t="s">
        <v>6021</v>
      </c>
      <c r="J283" s="2" t="s">
        <v>1118</v>
      </c>
      <c r="K283" s="2" t="s">
        <v>54</v>
      </c>
      <c r="L283" s="2" t="s">
        <v>1154</v>
      </c>
      <c r="M283" s="2" t="s">
        <v>5991</v>
      </c>
      <c r="N283" s="32">
        <v>45538</v>
      </c>
      <c r="O283" s="2">
        <f>WEEKNUM(Operaciones[[#This Row],[Inic.prog.]],1)</f>
        <v>36</v>
      </c>
      <c r="P283" s="4">
        <v>0</v>
      </c>
      <c r="Q283" s="4">
        <v>1</v>
      </c>
      <c r="R283" s="28">
        <v>33460</v>
      </c>
      <c r="S283" s="28">
        <v>0</v>
      </c>
      <c r="T283" s="28">
        <v>33460</v>
      </c>
      <c r="U283" s="28">
        <v>0</v>
      </c>
      <c r="V283" s="2" t="s">
        <v>1026</v>
      </c>
      <c r="W283" s="2" t="s">
        <v>1844</v>
      </c>
      <c r="X283" s="2" t="s">
        <v>1844</v>
      </c>
    </row>
    <row r="284" spans="1:24" x14ac:dyDescent="0.25">
      <c r="A284" s="2" t="s">
        <v>6607</v>
      </c>
      <c r="B284" s="2" t="s">
        <v>7013</v>
      </c>
      <c r="C284" s="2" t="s">
        <v>6974</v>
      </c>
      <c r="D284" s="2" t="s">
        <v>6608</v>
      </c>
      <c r="E284" s="2" t="s">
        <v>6025</v>
      </c>
      <c r="F284" s="2" t="s">
        <v>1279</v>
      </c>
      <c r="G284" s="2" t="s">
        <v>185</v>
      </c>
      <c r="H284" s="2" t="s">
        <v>1035</v>
      </c>
      <c r="I284" s="2" t="s">
        <v>6021</v>
      </c>
      <c r="J284" s="2" t="s">
        <v>1118</v>
      </c>
      <c r="K284" s="2" t="s">
        <v>60</v>
      </c>
      <c r="L284" s="2" t="s">
        <v>1025</v>
      </c>
      <c r="M284" s="2" t="s">
        <v>240</v>
      </c>
      <c r="N284" s="32">
        <v>45538</v>
      </c>
      <c r="O284" s="2">
        <f>WEEKNUM(Operaciones[[#This Row],[Inic.prog.]],1)</f>
        <v>36</v>
      </c>
      <c r="P284" s="4">
        <v>0</v>
      </c>
      <c r="Q284" s="4">
        <v>1</v>
      </c>
      <c r="R284" s="28">
        <v>33460</v>
      </c>
      <c r="S284" s="28">
        <v>0</v>
      </c>
      <c r="T284" s="28">
        <v>33460</v>
      </c>
      <c r="U284" s="28">
        <v>0</v>
      </c>
      <c r="V284" s="2" t="s">
        <v>1026</v>
      </c>
      <c r="W284" s="2" t="s">
        <v>1844</v>
      </c>
      <c r="X284" s="2" t="s">
        <v>1844</v>
      </c>
    </row>
    <row r="285" spans="1:24" x14ac:dyDescent="0.25">
      <c r="A285" s="2" t="s">
        <v>6382</v>
      </c>
      <c r="B285" s="2" t="s">
        <v>6789</v>
      </c>
      <c r="C285" s="2" t="s">
        <v>6790</v>
      </c>
      <c r="D285" s="2" t="s">
        <v>6383</v>
      </c>
      <c r="E285" s="2" t="s">
        <v>6032</v>
      </c>
      <c r="F285" s="2" t="s">
        <v>6791</v>
      </c>
      <c r="G285" s="2" t="s">
        <v>6016</v>
      </c>
      <c r="H285" s="2" t="s">
        <v>1038</v>
      </c>
      <c r="I285" s="2" t="s">
        <v>1055</v>
      </c>
      <c r="J285" s="2" t="s">
        <v>1118</v>
      </c>
      <c r="K285" s="2" t="s">
        <v>8</v>
      </c>
      <c r="L285" s="2" t="s">
        <v>1154</v>
      </c>
      <c r="M285" s="2" t="s">
        <v>6033</v>
      </c>
      <c r="N285" s="32">
        <v>45538</v>
      </c>
      <c r="O285" s="2">
        <f>WEEKNUM(Operaciones[[#This Row],[Inic.prog.]],1)</f>
        <v>36</v>
      </c>
      <c r="P285" s="4">
        <v>0</v>
      </c>
      <c r="Q285" s="4">
        <v>4</v>
      </c>
      <c r="R285" s="28">
        <v>1760077</v>
      </c>
      <c r="S285" s="28">
        <v>0</v>
      </c>
      <c r="T285" s="28">
        <v>1760077</v>
      </c>
      <c r="U285" s="28">
        <v>0</v>
      </c>
      <c r="V285" s="2" t="s">
        <v>1026</v>
      </c>
      <c r="W285" s="2" t="s">
        <v>1844</v>
      </c>
      <c r="X285" s="2" t="s">
        <v>1844</v>
      </c>
    </row>
    <row r="286" spans="1:24" x14ac:dyDescent="0.25">
      <c r="A286" s="2" t="s">
        <v>6384</v>
      </c>
      <c r="B286" s="2" t="s">
        <v>6789</v>
      </c>
      <c r="C286" s="2" t="s">
        <v>6790</v>
      </c>
      <c r="D286" s="2" t="s">
        <v>6385</v>
      </c>
      <c r="E286" s="2" t="s">
        <v>6034</v>
      </c>
      <c r="F286" s="2" t="s">
        <v>6791</v>
      </c>
      <c r="G286" s="2" t="s">
        <v>6016</v>
      </c>
      <c r="H286" s="2" t="s">
        <v>1038</v>
      </c>
      <c r="I286" s="2" t="s">
        <v>1055</v>
      </c>
      <c r="J286" s="2" t="s">
        <v>1118</v>
      </c>
      <c r="K286" s="2" t="s">
        <v>8</v>
      </c>
      <c r="L286" s="2" t="s">
        <v>1154</v>
      </c>
      <c r="M286" s="2" t="s">
        <v>6033</v>
      </c>
      <c r="N286" s="32">
        <v>45538</v>
      </c>
      <c r="O286" s="2">
        <f>WEEKNUM(Operaciones[[#This Row],[Inic.prog.]],1)</f>
        <v>36</v>
      </c>
      <c r="P286" s="4">
        <v>0</v>
      </c>
      <c r="Q286" s="4">
        <v>4</v>
      </c>
      <c r="R286" s="28">
        <v>1760077</v>
      </c>
      <c r="S286" s="28">
        <v>0</v>
      </c>
      <c r="T286" s="28">
        <v>1760077</v>
      </c>
      <c r="U286" s="28">
        <v>0</v>
      </c>
      <c r="V286" s="2" t="s">
        <v>1026</v>
      </c>
      <c r="W286" s="2" t="s">
        <v>1844</v>
      </c>
      <c r="X286" s="2" t="s">
        <v>1844</v>
      </c>
    </row>
    <row r="287" spans="1:24" x14ac:dyDescent="0.25">
      <c r="A287" s="2" t="s">
        <v>6609</v>
      </c>
      <c r="B287" s="2" t="s">
        <v>7014</v>
      </c>
      <c r="C287" s="2" t="s">
        <v>7015</v>
      </c>
      <c r="D287" s="2" t="s">
        <v>6610</v>
      </c>
      <c r="E287" s="2" t="s">
        <v>6035</v>
      </c>
      <c r="F287" s="2" t="s">
        <v>6768</v>
      </c>
      <c r="G287" s="2" t="s">
        <v>5941</v>
      </c>
      <c r="H287" s="2" t="s">
        <v>1040</v>
      </c>
      <c r="I287" s="2" t="s">
        <v>6036</v>
      </c>
      <c r="J287" s="2" t="s">
        <v>1118</v>
      </c>
      <c r="K287" s="2" t="s">
        <v>54</v>
      </c>
      <c r="L287" s="2" t="s">
        <v>1154</v>
      </c>
      <c r="M287" s="2" t="s">
        <v>5995</v>
      </c>
      <c r="N287" s="32">
        <v>45538</v>
      </c>
      <c r="O287" s="2">
        <f>WEEKNUM(Operaciones[[#This Row],[Inic.prog.]],1)</f>
        <v>36</v>
      </c>
      <c r="P287" s="4">
        <v>0</v>
      </c>
      <c r="Q287" s="4">
        <v>2</v>
      </c>
      <c r="R287" s="28">
        <v>191322</v>
      </c>
      <c r="S287" s="28">
        <v>0</v>
      </c>
      <c r="T287" s="28">
        <v>191322</v>
      </c>
      <c r="U287" s="28">
        <v>0</v>
      </c>
      <c r="V287" s="2" t="s">
        <v>1026</v>
      </c>
      <c r="W287" s="2" t="s">
        <v>1844</v>
      </c>
      <c r="X287" s="2" t="s">
        <v>1844</v>
      </c>
    </row>
    <row r="288" spans="1:24" x14ac:dyDescent="0.25">
      <c r="A288" s="2" t="s">
        <v>6386</v>
      </c>
      <c r="B288" s="2" t="s">
        <v>6792</v>
      </c>
      <c r="C288" s="2" t="s">
        <v>6793</v>
      </c>
      <c r="D288" s="2" t="s">
        <v>365</v>
      </c>
      <c r="E288" s="2" t="s">
        <v>366</v>
      </c>
      <c r="F288" s="2" t="s">
        <v>1298</v>
      </c>
      <c r="G288" s="2" t="s">
        <v>120</v>
      </c>
      <c r="H288" s="2" t="s">
        <v>1022</v>
      </c>
      <c r="I288" s="2" t="s">
        <v>1055</v>
      </c>
      <c r="J288" s="2" t="s">
        <v>1118</v>
      </c>
      <c r="K288" s="2" t="s">
        <v>8</v>
      </c>
      <c r="L288" s="2" t="s">
        <v>1015</v>
      </c>
      <c r="M288" s="2" t="s">
        <v>121</v>
      </c>
      <c r="N288" s="32">
        <v>45539</v>
      </c>
      <c r="O288" s="2">
        <f>WEEKNUM(Operaciones[[#This Row],[Inic.prog.]],1)</f>
        <v>36</v>
      </c>
      <c r="P288" s="4">
        <v>0</v>
      </c>
      <c r="Q288" s="4">
        <v>2</v>
      </c>
      <c r="R288" s="28">
        <v>2056712</v>
      </c>
      <c r="S288" s="28">
        <v>0</v>
      </c>
      <c r="T288" s="28">
        <v>2056712</v>
      </c>
      <c r="U288" s="28">
        <v>0</v>
      </c>
      <c r="V288" s="2" t="s">
        <v>1026</v>
      </c>
      <c r="W288" s="2" t="s">
        <v>1844</v>
      </c>
      <c r="X288" s="2" t="s">
        <v>1844</v>
      </c>
    </row>
    <row r="289" spans="1:24" x14ac:dyDescent="0.25">
      <c r="A289" s="2" t="s">
        <v>6387</v>
      </c>
      <c r="B289" s="2" t="s">
        <v>6794</v>
      </c>
      <c r="C289" s="2" t="s">
        <v>6795</v>
      </c>
      <c r="D289" s="2" t="s">
        <v>6037</v>
      </c>
      <c r="E289" s="2" t="s">
        <v>6038</v>
      </c>
      <c r="F289" s="2" t="s">
        <v>6756</v>
      </c>
      <c r="G289" s="2" t="s">
        <v>185</v>
      </c>
      <c r="H289" s="2" t="s">
        <v>1051</v>
      </c>
      <c r="I289" s="2" t="s">
        <v>1030</v>
      </c>
      <c r="J289" s="2" t="s">
        <v>1118</v>
      </c>
      <c r="K289" s="2" t="s">
        <v>54</v>
      </c>
      <c r="L289" s="2" t="s">
        <v>1025</v>
      </c>
      <c r="M289" s="2" t="s">
        <v>5978</v>
      </c>
      <c r="N289" s="32">
        <v>45539</v>
      </c>
      <c r="O289" s="2">
        <f>WEEKNUM(Operaciones[[#This Row],[Inic.prog.]],1)</f>
        <v>36</v>
      </c>
      <c r="P289" s="4">
        <v>0</v>
      </c>
      <c r="Q289" s="4">
        <v>1.5</v>
      </c>
      <c r="R289" s="28">
        <v>12165593</v>
      </c>
      <c r="S289" s="28">
        <v>0</v>
      </c>
      <c r="T289" s="28">
        <v>12165593</v>
      </c>
      <c r="U289" s="28">
        <v>0</v>
      </c>
      <c r="V289" s="2" t="s">
        <v>1026</v>
      </c>
      <c r="W289" s="2" t="s">
        <v>1844</v>
      </c>
      <c r="X289" s="2" t="s">
        <v>1844</v>
      </c>
    </row>
    <row r="290" spans="1:24" x14ac:dyDescent="0.25">
      <c r="A290" s="2" t="s">
        <v>6387</v>
      </c>
      <c r="B290" s="2" t="s">
        <v>6794</v>
      </c>
      <c r="C290" s="2" t="s">
        <v>6795</v>
      </c>
      <c r="D290" s="2" t="s">
        <v>6037</v>
      </c>
      <c r="E290" s="2" t="s">
        <v>6038</v>
      </c>
      <c r="F290" s="2" t="s">
        <v>6756</v>
      </c>
      <c r="G290" s="2" t="s">
        <v>185</v>
      </c>
      <c r="H290" s="2" t="s">
        <v>1053</v>
      </c>
      <c r="I290" s="2" t="s">
        <v>1120</v>
      </c>
      <c r="J290" s="2" t="s">
        <v>1118</v>
      </c>
      <c r="K290" s="2" t="s">
        <v>54</v>
      </c>
      <c r="L290" s="2" t="s">
        <v>1025</v>
      </c>
      <c r="M290" s="2" t="s">
        <v>5978</v>
      </c>
      <c r="N290" s="32">
        <v>45539</v>
      </c>
      <c r="O290" s="2">
        <f>WEEKNUM(Operaciones[[#This Row],[Inic.prog.]],1)</f>
        <v>36</v>
      </c>
      <c r="P290" s="4">
        <v>0</v>
      </c>
      <c r="Q290" s="4">
        <v>4</v>
      </c>
      <c r="R290" s="28">
        <v>12165593</v>
      </c>
      <c r="S290" s="28">
        <v>0</v>
      </c>
      <c r="T290" s="28">
        <v>12165593</v>
      </c>
      <c r="U290" s="28">
        <v>0</v>
      </c>
      <c r="V290" s="2" t="s">
        <v>1026</v>
      </c>
      <c r="W290" s="2" t="s">
        <v>1844</v>
      </c>
      <c r="X290" s="2" t="s">
        <v>1844</v>
      </c>
    </row>
    <row r="291" spans="1:24" x14ac:dyDescent="0.25">
      <c r="A291" s="2" t="s">
        <v>6390</v>
      </c>
      <c r="B291" s="2" t="s">
        <v>6800</v>
      </c>
      <c r="C291" s="2" t="s">
        <v>6801</v>
      </c>
      <c r="D291" s="2" t="s">
        <v>6391</v>
      </c>
      <c r="E291" s="2" t="s">
        <v>6050</v>
      </c>
      <c r="F291" s="2" t="s">
        <v>6802</v>
      </c>
      <c r="G291" s="2" t="s">
        <v>5961</v>
      </c>
      <c r="H291" s="2" t="s">
        <v>1034</v>
      </c>
      <c r="I291" s="2" t="s">
        <v>1055</v>
      </c>
      <c r="J291" s="2" t="s">
        <v>1118</v>
      </c>
      <c r="K291" s="2" t="s">
        <v>54</v>
      </c>
      <c r="L291" s="2" t="s">
        <v>1154</v>
      </c>
      <c r="M291" s="2" t="s">
        <v>6051</v>
      </c>
      <c r="N291" s="32">
        <v>45539</v>
      </c>
      <c r="O291" s="2">
        <f>WEEKNUM(Operaciones[[#This Row],[Inic.prog.]],1)</f>
        <v>36</v>
      </c>
      <c r="P291" s="4">
        <v>0</v>
      </c>
      <c r="Q291" s="4">
        <v>1</v>
      </c>
      <c r="R291" s="28">
        <v>1530576</v>
      </c>
      <c r="S291" s="28">
        <v>0</v>
      </c>
      <c r="T291" s="28">
        <v>1530576</v>
      </c>
      <c r="U291" s="28">
        <v>0</v>
      </c>
      <c r="V291" s="2" t="s">
        <v>1026</v>
      </c>
      <c r="W291" s="2" t="s">
        <v>1844</v>
      </c>
      <c r="X291" s="2" t="s">
        <v>1844</v>
      </c>
    </row>
    <row r="292" spans="1:24" x14ac:dyDescent="0.25">
      <c r="A292" s="2" t="s">
        <v>6611</v>
      </c>
      <c r="B292" s="2" t="s">
        <v>7016</v>
      </c>
      <c r="C292" s="2" t="s">
        <v>7017</v>
      </c>
      <c r="D292" s="2" t="s">
        <v>6612</v>
      </c>
      <c r="E292" s="2" t="s">
        <v>6052</v>
      </c>
      <c r="F292" s="2" t="s">
        <v>6788</v>
      </c>
      <c r="G292" s="2" t="s">
        <v>6028</v>
      </c>
      <c r="H292" s="2" t="s">
        <v>1102</v>
      </c>
      <c r="I292" s="2" t="s">
        <v>1143</v>
      </c>
      <c r="J292" s="2" t="s">
        <v>1118</v>
      </c>
      <c r="K292" s="2" t="s">
        <v>8</v>
      </c>
      <c r="L292" s="2" t="s">
        <v>1025</v>
      </c>
      <c r="M292" s="2" t="s">
        <v>6029</v>
      </c>
      <c r="N292" s="32">
        <v>45537</v>
      </c>
      <c r="O292" s="2">
        <f>WEEKNUM(Operaciones[[#This Row],[Inic.prog.]],1)</f>
        <v>36</v>
      </c>
      <c r="P292" s="4">
        <v>0</v>
      </c>
      <c r="Q292" s="4">
        <v>2</v>
      </c>
      <c r="R292" s="28">
        <v>191322</v>
      </c>
      <c r="S292" s="28">
        <v>0</v>
      </c>
      <c r="T292" s="28">
        <v>191322</v>
      </c>
      <c r="U292" s="28">
        <v>0</v>
      </c>
      <c r="V292" s="2" t="s">
        <v>1026</v>
      </c>
      <c r="W292" s="2" t="s">
        <v>1844</v>
      </c>
      <c r="X292" s="2" t="s">
        <v>1844</v>
      </c>
    </row>
    <row r="293" spans="1:24" x14ac:dyDescent="0.25">
      <c r="A293" s="2" t="s">
        <v>6613</v>
      </c>
      <c r="B293" s="2" t="s">
        <v>7018</v>
      </c>
      <c r="C293" s="2" t="s">
        <v>7019</v>
      </c>
      <c r="D293" s="2" t="s">
        <v>6614</v>
      </c>
      <c r="E293" s="2" t="s">
        <v>6053</v>
      </c>
      <c r="F293" s="2" t="s">
        <v>6941</v>
      </c>
      <c r="G293" s="2" t="s">
        <v>6054</v>
      </c>
      <c r="H293" s="2" t="s">
        <v>1035</v>
      </c>
      <c r="I293" s="2" t="s">
        <v>6021</v>
      </c>
      <c r="J293" s="2" t="s">
        <v>1118</v>
      </c>
      <c r="K293" s="2" t="s">
        <v>54</v>
      </c>
      <c r="L293" s="2" t="s">
        <v>1154</v>
      </c>
      <c r="M293" s="2" t="s">
        <v>6055</v>
      </c>
      <c r="N293" s="32">
        <v>45539</v>
      </c>
      <c r="O293" s="2">
        <f>WEEKNUM(Operaciones[[#This Row],[Inic.prog.]],1)</f>
        <v>36</v>
      </c>
      <c r="P293" s="4">
        <v>0</v>
      </c>
      <c r="Q293" s="4">
        <v>1</v>
      </c>
      <c r="R293" s="28">
        <v>95661</v>
      </c>
      <c r="S293" s="28">
        <v>0</v>
      </c>
      <c r="T293" s="28">
        <v>95661</v>
      </c>
      <c r="U293" s="28">
        <v>0</v>
      </c>
      <c r="V293" s="2" t="s">
        <v>1026</v>
      </c>
      <c r="W293" s="2" t="s">
        <v>1844</v>
      </c>
      <c r="X293" s="2" t="s">
        <v>1844</v>
      </c>
    </row>
    <row r="294" spans="1:24" x14ac:dyDescent="0.25">
      <c r="A294" s="2" t="s">
        <v>6615</v>
      </c>
      <c r="B294" s="2" t="s">
        <v>7020</v>
      </c>
      <c r="C294" s="2" t="s">
        <v>6974</v>
      </c>
      <c r="D294" s="2" t="s">
        <v>6616</v>
      </c>
      <c r="E294" s="2" t="s">
        <v>6056</v>
      </c>
      <c r="F294" s="2" t="s">
        <v>7021</v>
      </c>
      <c r="G294" s="2" t="s">
        <v>120</v>
      </c>
      <c r="H294" s="2" t="s">
        <v>1035</v>
      </c>
      <c r="I294" s="2" t="s">
        <v>6021</v>
      </c>
      <c r="J294" s="2" t="s">
        <v>1118</v>
      </c>
      <c r="K294" s="2" t="s">
        <v>54</v>
      </c>
      <c r="L294" s="2" t="s">
        <v>1154</v>
      </c>
      <c r="M294" s="2" t="s">
        <v>1844</v>
      </c>
      <c r="N294" s="32">
        <v>45539</v>
      </c>
      <c r="O294" s="2">
        <f>WEEKNUM(Operaciones[[#This Row],[Inic.prog.]],1)</f>
        <v>36</v>
      </c>
      <c r="P294" s="4">
        <v>0</v>
      </c>
      <c r="Q294" s="4">
        <v>1</v>
      </c>
      <c r="R294" s="28">
        <v>33460</v>
      </c>
      <c r="S294" s="28">
        <v>0</v>
      </c>
      <c r="T294" s="28">
        <v>33460</v>
      </c>
      <c r="U294" s="28">
        <v>0</v>
      </c>
      <c r="V294" s="2" t="s">
        <v>1026</v>
      </c>
      <c r="W294" s="2" t="s">
        <v>1844</v>
      </c>
      <c r="X294" s="2" t="s">
        <v>1844</v>
      </c>
    </row>
    <row r="295" spans="1:24" x14ac:dyDescent="0.25">
      <c r="A295" s="2" t="s">
        <v>6402</v>
      </c>
      <c r="B295" s="2" t="s">
        <v>6814</v>
      </c>
      <c r="C295" s="2" t="s">
        <v>6779</v>
      </c>
      <c r="D295" s="2" t="s">
        <v>6378</v>
      </c>
      <c r="E295" s="2" t="s">
        <v>6010</v>
      </c>
      <c r="F295" s="2" t="s">
        <v>6780</v>
      </c>
      <c r="G295" s="2" t="s">
        <v>5932</v>
      </c>
      <c r="H295" s="2" t="s">
        <v>1051</v>
      </c>
      <c r="I295" s="2" t="s">
        <v>6072</v>
      </c>
      <c r="J295" s="2" t="s">
        <v>1118</v>
      </c>
      <c r="K295" s="2" t="s">
        <v>8</v>
      </c>
      <c r="L295" s="2" t="s">
        <v>1025</v>
      </c>
      <c r="M295" s="2" t="s">
        <v>6012</v>
      </c>
      <c r="N295" s="32">
        <v>45540</v>
      </c>
      <c r="O295" s="2">
        <f>WEEKNUM(Operaciones[[#This Row],[Inic.prog.]],1)</f>
        <v>36</v>
      </c>
      <c r="P295" s="4">
        <v>0</v>
      </c>
      <c r="Q295" s="4">
        <v>16</v>
      </c>
      <c r="R295" s="28">
        <v>2912728</v>
      </c>
      <c r="S295" s="28">
        <v>0</v>
      </c>
      <c r="T295" s="28">
        <v>2912728</v>
      </c>
      <c r="U295" s="28">
        <v>0</v>
      </c>
      <c r="V295" s="2" t="s">
        <v>1026</v>
      </c>
      <c r="W295" s="2" t="s">
        <v>1844</v>
      </c>
      <c r="X295" s="2" t="s">
        <v>1844</v>
      </c>
    </row>
    <row r="296" spans="1:24" x14ac:dyDescent="0.25">
      <c r="A296" s="2" t="s">
        <v>6407</v>
      </c>
      <c r="B296" s="2" t="s">
        <v>6817</v>
      </c>
      <c r="C296" s="2" t="s">
        <v>6818</v>
      </c>
      <c r="D296" s="2" t="s">
        <v>6080</v>
      </c>
      <c r="E296" s="2" t="s">
        <v>6081</v>
      </c>
      <c r="F296" s="2" t="s">
        <v>6756</v>
      </c>
      <c r="G296" s="2" t="s">
        <v>185</v>
      </c>
      <c r="H296" s="2" t="s">
        <v>1051</v>
      </c>
      <c r="I296" s="2" t="s">
        <v>1055</v>
      </c>
      <c r="J296" s="2" t="s">
        <v>1118</v>
      </c>
      <c r="K296" s="2" t="s">
        <v>8</v>
      </c>
      <c r="L296" s="2" t="s">
        <v>1025</v>
      </c>
      <c r="M296" s="2" t="s">
        <v>5991</v>
      </c>
      <c r="N296" s="32">
        <v>45541</v>
      </c>
      <c r="O296" s="2">
        <f>WEEKNUM(Operaciones[[#This Row],[Inic.prog.]],1)</f>
        <v>36</v>
      </c>
      <c r="P296" s="4">
        <v>0</v>
      </c>
      <c r="Q296" s="4">
        <v>2</v>
      </c>
      <c r="R296" s="28">
        <v>1884479</v>
      </c>
      <c r="S296" s="28">
        <v>0</v>
      </c>
      <c r="T296" s="28">
        <v>1884479</v>
      </c>
      <c r="U296" s="28">
        <v>0</v>
      </c>
      <c r="V296" s="2" t="s">
        <v>1026</v>
      </c>
      <c r="W296" s="2" t="s">
        <v>1844</v>
      </c>
      <c r="X296" s="2" t="s">
        <v>1844</v>
      </c>
    </row>
    <row r="297" spans="1:24" x14ac:dyDescent="0.25">
      <c r="A297" s="2" t="s">
        <v>6407</v>
      </c>
      <c r="B297" s="2" t="s">
        <v>6817</v>
      </c>
      <c r="C297" s="2" t="s">
        <v>6818</v>
      </c>
      <c r="D297" s="2" t="s">
        <v>6080</v>
      </c>
      <c r="E297" s="2" t="s">
        <v>6081</v>
      </c>
      <c r="F297" s="2" t="s">
        <v>6756</v>
      </c>
      <c r="G297" s="2" t="s">
        <v>185</v>
      </c>
      <c r="H297" s="2" t="s">
        <v>1053</v>
      </c>
      <c r="I297" s="2" t="s">
        <v>1056</v>
      </c>
      <c r="J297" s="2" t="s">
        <v>1118</v>
      </c>
      <c r="K297" s="2" t="s">
        <v>8</v>
      </c>
      <c r="L297" s="2" t="s">
        <v>1025</v>
      </c>
      <c r="M297" s="2" t="s">
        <v>5991</v>
      </c>
      <c r="N297" s="32">
        <v>45541</v>
      </c>
      <c r="O297" s="2">
        <f>WEEKNUM(Operaciones[[#This Row],[Inic.prog.]],1)</f>
        <v>36</v>
      </c>
      <c r="P297" s="4">
        <v>0</v>
      </c>
      <c r="Q297" s="4">
        <v>4</v>
      </c>
      <c r="R297" s="28">
        <v>1884479</v>
      </c>
      <c r="S297" s="28">
        <v>0</v>
      </c>
      <c r="T297" s="28">
        <v>1884479</v>
      </c>
      <c r="U297" s="28">
        <v>0</v>
      </c>
      <c r="V297" s="2" t="s">
        <v>1026</v>
      </c>
      <c r="W297" s="2" t="s">
        <v>1844</v>
      </c>
      <c r="X297" s="2" t="s">
        <v>1844</v>
      </c>
    </row>
    <row r="298" spans="1:24" x14ac:dyDescent="0.25">
      <c r="A298" s="2" t="s">
        <v>6617</v>
      </c>
      <c r="B298" s="2" t="s">
        <v>7022</v>
      </c>
      <c r="C298" s="2" t="s">
        <v>7015</v>
      </c>
      <c r="D298" s="2" t="s">
        <v>6103</v>
      </c>
      <c r="E298" s="2" t="s">
        <v>6104</v>
      </c>
      <c r="F298" s="2" t="s">
        <v>6768</v>
      </c>
      <c r="G298" s="2" t="s">
        <v>5941</v>
      </c>
      <c r="H298" s="2" t="s">
        <v>1040</v>
      </c>
      <c r="I298" s="2" t="s">
        <v>6036</v>
      </c>
      <c r="J298" s="2" t="s">
        <v>1118</v>
      </c>
      <c r="K298" s="2" t="s">
        <v>8</v>
      </c>
      <c r="L298" s="2" t="s">
        <v>1154</v>
      </c>
      <c r="M298" s="2" t="s">
        <v>6097</v>
      </c>
      <c r="N298" s="32">
        <v>45548</v>
      </c>
      <c r="O298" s="2">
        <f>WEEKNUM(Operaciones[[#This Row],[Inic.prog.]],1)</f>
        <v>37</v>
      </c>
      <c r="P298" s="4">
        <v>0</v>
      </c>
      <c r="Q298" s="4">
        <v>2</v>
      </c>
      <c r="R298" s="28">
        <v>191322</v>
      </c>
      <c r="S298" s="28">
        <v>0</v>
      </c>
      <c r="T298" s="28">
        <v>191322</v>
      </c>
      <c r="U298" s="28">
        <v>0</v>
      </c>
      <c r="V298" s="2" t="s">
        <v>1026</v>
      </c>
      <c r="W298" s="2" t="s">
        <v>1844</v>
      </c>
      <c r="X298" s="2" t="s">
        <v>1844</v>
      </c>
    </row>
    <row r="299" spans="1:24" x14ac:dyDescent="0.25">
      <c r="A299" s="2" t="s">
        <v>6415</v>
      </c>
      <c r="B299" s="2" t="s">
        <v>6833</v>
      </c>
      <c r="C299" s="2" t="s">
        <v>6834</v>
      </c>
      <c r="D299" s="2" t="s">
        <v>6105</v>
      </c>
      <c r="E299" s="2" t="s">
        <v>6106</v>
      </c>
      <c r="F299" s="2" t="s">
        <v>6809</v>
      </c>
      <c r="G299" s="2" t="s">
        <v>6016</v>
      </c>
      <c r="H299" s="2" t="s">
        <v>1053</v>
      </c>
      <c r="I299" s="2" t="s">
        <v>1055</v>
      </c>
      <c r="J299" s="2" t="s">
        <v>1118</v>
      </c>
      <c r="K299" s="2" t="s">
        <v>60</v>
      </c>
      <c r="L299" s="2" t="s">
        <v>1025</v>
      </c>
      <c r="M299" s="2" t="s">
        <v>6063</v>
      </c>
      <c r="N299" s="32">
        <v>45539</v>
      </c>
      <c r="O299" s="2">
        <f>WEEKNUM(Operaciones[[#This Row],[Inic.prog.]],1)</f>
        <v>36</v>
      </c>
      <c r="P299" s="4">
        <v>0</v>
      </c>
      <c r="Q299" s="4">
        <v>3</v>
      </c>
      <c r="R299" s="28">
        <v>3156813</v>
      </c>
      <c r="S299" s="28">
        <v>0</v>
      </c>
      <c r="T299" s="28">
        <v>3156813</v>
      </c>
      <c r="U299" s="28">
        <v>0</v>
      </c>
      <c r="V299" s="2" t="s">
        <v>1026</v>
      </c>
      <c r="W299" s="2" t="s">
        <v>1844</v>
      </c>
      <c r="X299" s="2" t="s">
        <v>1844</v>
      </c>
    </row>
    <row r="300" spans="1:24" x14ac:dyDescent="0.25">
      <c r="A300" s="2" t="s">
        <v>6618</v>
      </c>
      <c r="B300" s="2" t="s">
        <v>7023</v>
      </c>
      <c r="C300" s="2" t="s">
        <v>6905</v>
      </c>
      <c r="D300" s="2" t="s">
        <v>6619</v>
      </c>
      <c r="E300" s="2" t="s">
        <v>6109</v>
      </c>
      <c r="F300" s="2" t="s">
        <v>6788</v>
      </c>
      <c r="G300" s="2" t="s">
        <v>6028</v>
      </c>
      <c r="H300" s="2" t="s">
        <v>1033</v>
      </c>
      <c r="I300" s="2" t="s">
        <v>1143</v>
      </c>
      <c r="J300" s="2" t="s">
        <v>1118</v>
      </c>
      <c r="K300" s="2" t="s">
        <v>8</v>
      </c>
      <c r="L300" s="2" t="s">
        <v>1025</v>
      </c>
      <c r="M300" s="2" t="s">
        <v>6029</v>
      </c>
      <c r="N300" s="32">
        <v>45540</v>
      </c>
      <c r="O300" s="2">
        <f>WEEKNUM(Operaciones[[#This Row],[Inic.prog.]],1)</f>
        <v>36</v>
      </c>
      <c r="P300" s="4">
        <v>0</v>
      </c>
      <c r="Q300" s="4">
        <v>1</v>
      </c>
      <c r="R300" s="28">
        <v>95661</v>
      </c>
      <c r="S300" s="28">
        <v>0</v>
      </c>
      <c r="T300" s="28">
        <v>95661</v>
      </c>
      <c r="U300" s="28">
        <v>0</v>
      </c>
      <c r="V300" s="2" t="s">
        <v>1026</v>
      </c>
      <c r="W300" s="2" t="s">
        <v>1844</v>
      </c>
      <c r="X300" s="2" t="s">
        <v>1844</v>
      </c>
    </row>
    <row r="301" spans="1:24" x14ac:dyDescent="0.25">
      <c r="A301" s="2" t="s">
        <v>6620</v>
      </c>
      <c r="B301" s="2" t="s">
        <v>7024</v>
      </c>
      <c r="C301" s="2" t="s">
        <v>7025</v>
      </c>
      <c r="D301" s="2" t="s">
        <v>6621</v>
      </c>
      <c r="E301" s="2" t="s">
        <v>6127</v>
      </c>
      <c r="F301" s="2" t="s">
        <v>6788</v>
      </c>
      <c r="G301" s="2" t="s">
        <v>6028</v>
      </c>
      <c r="H301" s="2" t="s">
        <v>1035</v>
      </c>
      <c r="I301" s="2" t="s">
        <v>1036</v>
      </c>
      <c r="J301" s="2" t="s">
        <v>1118</v>
      </c>
      <c r="K301" s="2" t="s">
        <v>60</v>
      </c>
      <c r="L301" s="2" t="s">
        <v>1025</v>
      </c>
      <c r="M301" s="2" t="s">
        <v>6029</v>
      </c>
      <c r="N301" s="32">
        <v>45543</v>
      </c>
      <c r="O301" s="2">
        <f>WEEKNUM(Operaciones[[#This Row],[Inic.prog.]],1)</f>
        <v>37</v>
      </c>
      <c r="P301" s="4">
        <v>0</v>
      </c>
      <c r="Q301" s="4">
        <v>1</v>
      </c>
      <c r="R301" s="28">
        <v>95661</v>
      </c>
      <c r="S301" s="28">
        <v>0</v>
      </c>
      <c r="T301" s="28">
        <v>95661</v>
      </c>
      <c r="U301" s="28">
        <v>0</v>
      </c>
      <c r="V301" s="2" t="s">
        <v>1026</v>
      </c>
      <c r="W301" s="2" t="s">
        <v>1844</v>
      </c>
      <c r="X301" s="2" t="s">
        <v>1844</v>
      </c>
    </row>
    <row r="302" spans="1:24" x14ac:dyDescent="0.25">
      <c r="A302" s="2" t="s">
        <v>6622</v>
      </c>
      <c r="B302" s="2" t="s">
        <v>7024</v>
      </c>
      <c r="C302" s="2" t="s">
        <v>7025</v>
      </c>
      <c r="D302" s="2" t="s">
        <v>6623</v>
      </c>
      <c r="E302" s="2" t="s">
        <v>6128</v>
      </c>
      <c r="F302" s="2" t="s">
        <v>6788</v>
      </c>
      <c r="G302" s="2" t="s">
        <v>6028</v>
      </c>
      <c r="H302" s="2" t="s">
        <v>1035</v>
      </c>
      <c r="I302" s="2" t="s">
        <v>1036</v>
      </c>
      <c r="J302" s="2" t="s">
        <v>1118</v>
      </c>
      <c r="K302" s="2" t="s">
        <v>8</v>
      </c>
      <c r="L302" s="2" t="s">
        <v>1025</v>
      </c>
      <c r="M302" s="2" t="s">
        <v>6029</v>
      </c>
      <c r="N302" s="32">
        <v>45543</v>
      </c>
      <c r="O302" s="2">
        <f>WEEKNUM(Operaciones[[#This Row],[Inic.prog.]],1)</f>
        <v>37</v>
      </c>
      <c r="P302" s="4">
        <v>0</v>
      </c>
      <c r="Q302" s="4">
        <v>1</v>
      </c>
      <c r="R302" s="28">
        <v>95661</v>
      </c>
      <c r="S302" s="28">
        <v>0</v>
      </c>
      <c r="T302" s="28">
        <v>95661</v>
      </c>
      <c r="U302" s="28">
        <v>0</v>
      </c>
      <c r="V302" s="2" t="s">
        <v>1026</v>
      </c>
      <c r="W302" s="2" t="s">
        <v>1844</v>
      </c>
      <c r="X302" s="2" t="s">
        <v>1844</v>
      </c>
    </row>
    <row r="303" spans="1:24" x14ac:dyDescent="0.25">
      <c r="A303" s="2" t="s">
        <v>6624</v>
      </c>
      <c r="B303" s="2" t="s">
        <v>7024</v>
      </c>
      <c r="C303" s="2" t="s">
        <v>7025</v>
      </c>
      <c r="D303" s="2" t="s">
        <v>6625</v>
      </c>
      <c r="E303" s="2" t="s">
        <v>6129</v>
      </c>
      <c r="F303" s="2" t="s">
        <v>1279</v>
      </c>
      <c r="G303" s="2" t="s">
        <v>185</v>
      </c>
      <c r="H303" s="2" t="s">
        <v>1035</v>
      </c>
      <c r="I303" s="2" t="s">
        <v>1036</v>
      </c>
      <c r="J303" s="2" t="s">
        <v>1118</v>
      </c>
      <c r="K303" s="2" t="s">
        <v>60</v>
      </c>
      <c r="L303" s="2" t="s">
        <v>1154</v>
      </c>
      <c r="M303" s="2" t="s">
        <v>186</v>
      </c>
      <c r="N303" s="32">
        <v>45543</v>
      </c>
      <c r="O303" s="2">
        <f>WEEKNUM(Operaciones[[#This Row],[Inic.prog.]],1)</f>
        <v>37</v>
      </c>
      <c r="P303" s="4">
        <v>0</v>
      </c>
      <c r="Q303" s="4">
        <v>1</v>
      </c>
      <c r="R303" s="28">
        <v>95661</v>
      </c>
      <c r="S303" s="28">
        <v>0</v>
      </c>
      <c r="T303" s="28">
        <v>95661</v>
      </c>
      <c r="U303" s="28">
        <v>0</v>
      </c>
      <c r="V303" s="2" t="s">
        <v>1026</v>
      </c>
      <c r="W303" s="2" t="s">
        <v>1844</v>
      </c>
      <c r="X303" s="2" t="s">
        <v>1844</v>
      </c>
    </row>
    <row r="304" spans="1:24" x14ac:dyDescent="0.25">
      <c r="A304" s="2" t="s">
        <v>6626</v>
      </c>
      <c r="B304" s="2" t="s">
        <v>7024</v>
      </c>
      <c r="C304" s="2" t="s">
        <v>7025</v>
      </c>
      <c r="D304" s="2" t="s">
        <v>6627</v>
      </c>
      <c r="E304" s="2" t="s">
        <v>6130</v>
      </c>
      <c r="F304" s="2" t="s">
        <v>6906</v>
      </c>
      <c r="G304" s="2" t="s">
        <v>185</v>
      </c>
      <c r="H304" s="2" t="s">
        <v>1035</v>
      </c>
      <c r="I304" s="2" t="s">
        <v>1036</v>
      </c>
      <c r="J304" s="2" t="s">
        <v>1118</v>
      </c>
      <c r="K304" s="2" t="s">
        <v>8</v>
      </c>
      <c r="L304" s="2" t="s">
        <v>1154</v>
      </c>
      <c r="M304" s="2" t="s">
        <v>6131</v>
      </c>
      <c r="N304" s="32">
        <v>45543</v>
      </c>
      <c r="O304" s="2">
        <f>WEEKNUM(Operaciones[[#This Row],[Inic.prog.]],1)</f>
        <v>37</v>
      </c>
      <c r="P304" s="4">
        <v>0</v>
      </c>
      <c r="Q304" s="4">
        <v>1</v>
      </c>
      <c r="R304" s="28">
        <v>95661</v>
      </c>
      <c r="S304" s="28">
        <v>0</v>
      </c>
      <c r="T304" s="28">
        <v>95661</v>
      </c>
      <c r="U304" s="28">
        <v>0</v>
      </c>
      <c r="V304" s="2" t="s">
        <v>1026</v>
      </c>
      <c r="W304" s="2" t="s">
        <v>1844</v>
      </c>
      <c r="X304" s="2" t="s">
        <v>1844</v>
      </c>
    </row>
    <row r="305" spans="1:24" x14ac:dyDescent="0.25">
      <c r="A305" s="2" t="s">
        <v>6628</v>
      </c>
      <c r="B305" s="2" t="s">
        <v>7024</v>
      </c>
      <c r="C305" s="2" t="s">
        <v>7025</v>
      </c>
      <c r="D305" s="2" t="s">
        <v>6629</v>
      </c>
      <c r="E305" s="2" t="s">
        <v>6132</v>
      </c>
      <c r="F305" s="2" t="s">
        <v>6756</v>
      </c>
      <c r="G305" s="2" t="s">
        <v>185</v>
      </c>
      <c r="H305" s="2" t="s">
        <v>1035</v>
      </c>
      <c r="I305" s="2" t="s">
        <v>1036</v>
      </c>
      <c r="J305" s="2" t="s">
        <v>1118</v>
      </c>
      <c r="K305" s="2" t="s">
        <v>8</v>
      </c>
      <c r="L305" s="2" t="s">
        <v>1154</v>
      </c>
      <c r="M305" s="2" t="s">
        <v>5978</v>
      </c>
      <c r="N305" s="32">
        <v>45543</v>
      </c>
      <c r="O305" s="2">
        <f>WEEKNUM(Operaciones[[#This Row],[Inic.prog.]],1)</f>
        <v>37</v>
      </c>
      <c r="P305" s="4">
        <v>0</v>
      </c>
      <c r="Q305" s="4">
        <v>1</v>
      </c>
      <c r="R305" s="28">
        <v>95661</v>
      </c>
      <c r="S305" s="28">
        <v>0</v>
      </c>
      <c r="T305" s="28">
        <v>95661</v>
      </c>
      <c r="U305" s="28">
        <v>0</v>
      </c>
      <c r="V305" s="2" t="s">
        <v>1026</v>
      </c>
      <c r="W305" s="2" t="s">
        <v>1844</v>
      </c>
      <c r="X305" s="2" t="s">
        <v>1844</v>
      </c>
    </row>
    <row r="306" spans="1:24" x14ac:dyDescent="0.25">
      <c r="A306" s="2" t="s">
        <v>6630</v>
      </c>
      <c r="B306" s="2" t="s">
        <v>7024</v>
      </c>
      <c r="C306" s="2" t="s">
        <v>7025</v>
      </c>
      <c r="D306" s="2" t="s">
        <v>6631</v>
      </c>
      <c r="E306" s="2" t="s">
        <v>6133</v>
      </c>
      <c r="F306" s="2" t="s">
        <v>6956</v>
      </c>
      <c r="G306" s="2" t="s">
        <v>6134</v>
      </c>
      <c r="H306" s="2" t="s">
        <v>1035</v>
      </c>
      <c r="I306" s="2" t="s">
        <v>1036</v>
      </c>
      <c r="J306" s="2" t="s">
        <v>1118</v>
      </c>
      <c r="K306" s="2" t="s">
        <v>54</v>
      </c>
      <c r="L306" s="2" t="s">
        <v>1025</v>
      </c>
      <c r="M306" s="2" t="s">
        <v>6135</v>
      </c>
      <c r="N306" s="32">
        <v>45543</v>
      </c>
      <c r="O306" s="2">
        <f>WEEKNUM(Operaciones[[#This Row],[Inic.prog.]],1)</f>
        <v>37</v>
      </c>
      <c r="P306" s="4">
        <v>0</v>
      </c>
      <c r="Q306" s="4">
        <v>1</v>
      </c>
      <c r="R306" s="28">
        <v>95661</v>
      </c>
      <c r="S306" s="28">
        <v>0</v>
      </c>
      <c r="T306" s="28">
        <v>95661</v>
      </c>
      <c r="U306" s="28">
        <v>0</v>
      </c>
      <c r="V306" s="2" t="s">
        <v>1026</v>
      </c>
      <c r="W306" s="2" t="s">
        <v>1844</v>
      </c>
      <c r="X306" s="2" t="s">
        <v>1844</v>
      </c>
    </row>
    <row r="307" spans="1:24" x14ac:dyDescent="0.25">
      <c r="A307" s="2" t="s">
        <v>6632</v>
      </c>
      <c r="B307" s="2" t="s">
        <v>7024</v>
      </c>
      <c r="C307" s="2" t="s">
        <v>7025</v>
      </c>
      <c r="D307" s="2" t="s">
        <v>6633</v>
      </c>
      <c r="E307" s="2" t="s">
        <v>6136</v>
      </c>
      <c r="F307" s="2" t="s">
        <v>6906</v>
      </c>
      <c r="G307" s="2" t="s">
        <v>185</v>
      </c>
      <c r="H307" s="2" t="s">
        <v>1035</v>
      </c>
      <c r="I307" s="2" t="s">
        <v>1036</v>
      </c>
      <c r="J307" s="2" t="s">
        <v>1118</v>
      </c>
      <c r="K307" s="2" t="s">
        <v>54</v>
      </c>
      <c r="L307" s="2" t="s">
        <v>1154</v>
      </c>
      <c r="M307" s="2" t="s">
        <v>1844</v>
      </c>
      <c r="N307" s="32">
        <v>45543</v>
      </c>
      <c r="O307" s="2">
        <f>WEEKNUM(Operaciones[[#This Row],[Inic.prog.]],1)</f>
        <v>37</v>
      </c>
      <c r="P307" s="4">
        <v>0</v>
      </c>
      <c r="Q307" s="4">
        <v>1</v>
      </c>
      <c r="R307" s="28">
        <v>95661</v>
      </c>
      <c r="S307" s="28">
        <v>0</v>
      </c>
      <c r="T307" s="28">
        <v>95661</v>
      </c>
      <c r="U307" s="28">
        <v>0</v>
      </c>
      <c r="V307" s="2" t="s">
        <v>1026</v>
      </c>
      <c r="W307" s="2" t="s">
        <v>1844</v>
      </c>
      <c r="X307" s="2" t="s">
        <v>1844</v>
      </c>
    </row>
    <row r="308" spans="1:24" x14ac:dyDescent="0.25">
      <c r="A308" s="2" t="s">
        <v>6428</v>
      </c>
      <c r="B308" s="2" t="s">
        <v>6850</v>
      </c>
      <c r="C308" s="2" t="s">
        <v>6851</v>
      </c>
      <c r="D308" s="2" t="s">
        <v>6139</v>
      </c>
      <c r="E308" s="2" t="s">
        <v>6140</v>
      </c>
      <c r="F308" s="2" t="s">
        <v>6852</v>
      </c>
      <c r="G308" s="2" t="s">
        <v>6141</v>
      </c>
      <c r="H308" s="2" t="s">
        <v>1027</v>
      </c>
      <c r="I308" s="2" t="s">
        <v>1055</v>
      </c>
      <c r="J308" s="2" t="s">
        <v>1118</v>
      </c>
      <c r="K308" s="2" t="s">
        <v>60</v>
      </c>
      <c r="L308" s="2" t="s">
        <v>1154</v>
      </c>
      <c r="M308" s="2" t="s">
        <v>6142</v>
      </c>
      <c r="N308" s="32">
        <v>45544</v>
      </c>
      <c r="O308" s="2">
        <f>WEEKNUM(Operaciones[[#This Row],[Inic.prog.]],1)</f>
        <v>37</v>
      </c>
      <c r="P308" s="4">
        <v>0</v>
      </c>
      <c r="Q308" s="4">
        <v>2.6</v>
      </c>
      <c r="R308" s="28">
        <v>1300989</v>
      </c>
      <c r="S308" s="28">
        <v>0</v>
      </c>
      <c r="T308" s="28">
        <v>1300989</v>
      </c>
      <c r="U308" s="28">
        <v>0</v>
      </c>
      <c r="V308" s="2" t="s">
        <v>1026</v>
      </c>
      <c r="W308" s="2" t="s">
        <v>1844</v>
      </c>
      <c r="X308" s="2" t="s">
        <v>1844</v>
      </c>
    </row>
    <row r="309" spans="1:24" x14ac:dyDescent="0.25">
      <c r="A309" s="2" t="s">
        <v>6634</v>
      </c>
      <c r="B309" s="2" t="s">
        <v>7026</v>
      </c>
      <c r="C309" s="2" t="s">
        <v>7027</v>
      </c>
      <c r="D309" s="2" t="s">
        <v>6635</v>
      </c>
      <c r="E309" s="2" t="s">
        <v>6147</v>
      </c>
      <c r="F309" s="2" t="s">
        <v>1295</v>
      </c>
      <c r="G309" s="2" t="s">
        <v>53</v>
      </c>
      <c r="H309" s="2" t="s">
        <v>1051</v>
      </c>
      <c r="I309" s="2" t="s">
        <v>1055</v>
      </c>
      <c r="J309" s="2" t="s">
        <v>1118</v>
      </c>
      <c r="K309" s="2" t="s">
        <v>54</v>
      </c>
      <c r="L309" s="2" t="s">
        <v>1025</v>
      </c>
      <c r="M309" s="2" t="s">
        <v>55</v>
      </c>
      <c r="N309" s="32">
        <v>45539</v>
      </c>
      <c r="O309" s="2">
        <f>WEEKNUM(Operaciones[[#This Row],[Inic.prog.]],1)</f>
        <v>36</v>
      </c>
      <c r="P309" s="4">
        <v>0</v>
      </c>
      <c r="Q309" s="4">
        <v>1</v>
      </c>
      <c r="R309" s="28">
        <v>95661</v>
      </c>
      <c r="S309" s="28">
        <v>0</v>
      </c>
      <c r="T309" s="28">
        <v>95661</v>
      </c>
      <c r="U309" s="28">
        <v>0</v>
      </c>
      <c r="V309" s="2" t="s">
        <v>1026</v>
      </c>
      <c r="W309" s="2" t="s">
        <v>1844</v>
      </c>
      <c r="X309" s="2" t="s">
        <v>1844</v>
      </c>
    </row>
    <row r="310" spans="1:24" x14ac:dyDescent="0.25">
      <c r="A310" s="2" t="s">
        <v>6636</v>
      </c>
      <c r="B310" s="2" t="s">
        <v>7026</v>
      </c>
      <c r="C310" s="2" t="s">
        <v>7027</v>
      </c>
      <c r="D310" s="2" t="s">
        <v>6637</v>
      </c>
      <c r="E310" s="2" t="s">
        <v>6148</v>
      </c>
      <c r="F310" s="2" t="s">
        <v>1295</v>
      </c>
      <c r="G310" s="2" t="s">
        <v>53</v>
      </c>
      <c r="H310" s="2" t="s">
        <v>1051</v>
      </c>
      <c r="I310" s="2" t="s">
        <v>1055</v>
      </c>
      <c r="J310" s="2" t="s">
        <v>1118</v>
      </c>
      <c r="K310" s="2" t="s">
        <v>54</v>
      </c>
      <c r="L310" s="2" t="s">
        <v>1025</v>
      </c>
      <c r="M310" s="2" t="s">
        <v>55</v>
      </c>
      <c r="N310" s="32">
        <v>45539</v>
      </c>
      <c r="O310" s="2">
        <f>WEEKNUM(Operaciones[[#This Row],[Inic.prog.]],1)</f>
        <v>36</v>
      </c>
      <c r="P310" s="4">
        <v>0</v>
      </c>
      <c r="Q310" s="4">
        <v>1</v>
      </c>
      <c r="R310" s="28">
        <v>95661</v>
      </c>
      <c r="S310" s="28">
        <v>0</v>
      </c>
      <c r="T310" s="28">
        <v>95661</v>
      </c>
      <c r="U310" s="28">
        <v>0</v>
      </c>
      <c r="V310" s="2" t="s">
        <v>1026</v>
      </c>
      <c r="W310" s="2" t="s">
        <v>1844</v>
      </c>
      <c r="X310" s="2" t="s">
        <v>1844</v>
      </c>
    </row>
    <row r="311" spans="1:24" x14ac:dyDescent="0.25">
      <c r="A311" s="2" t="s">
        <v>6638</v>
      </c>
      <c r="B311" s="2" t="s">
        <v>7026</v>
      </c>
      <c r="C311" s="2" t="s">
        <v>7027</v>
      </c>
      <c r="D311" s="2" t="s">
        <v>6639</v>
      </c>
      <c r="E311" s="2" t="s">
        <v>6149</v>
      </c>
      <c r="F311" s="2" t="s">
        <v>1279</v>
      </c>
      <c r="G311" s="2" t="s">
        <v>185</v>
      </c>
      <c r="H311" s="2" t="s">
        <v>1051</v>
      </c>
      <c r="I311" s="2" t="s">
        <v>1055</v>
      </c>
      <c r="J311" s="2" t="s">
        <v>1118</v>
      </c>
      <c r="K311" s="2" t="s">
        <v>60</v>
      </c>
      <c r="L311" s="2" t="s">
        <v>1025</v>
      </c>
      <c r="M311" s="2" t="s">
        <v>240</v>
      </c>
      <c r="N311" s="32">
        <v>45539</v>
      </c>
      <c r="O311" s="2">
        <f>WEEKNUM(Operaciones[[#This Row],[Inic.prog.]],1)</f>
        <v>36</v>
      </c>
      <c r="P311" s="4">
        <v>0</v>
      </c>
      <c r="Q311" s="4">
        <v>1</v>
      </c>
      <c r="R311" s="28">
        <v>95661</v>
      </c>
      <c r="S311" s="28">
        <v>0</v>
      </c>
      <c r="T311" s="28">
        <v>95661</v>
      </c>
      <c r="U311" s="28">
        <v>0</v>
      </c>
      <c r="V311" s="2" t="s">
        <v>1026</v>
      </c>
      <c r="W311" s="2" t="s">
        <v>1844</v>
      </c>
      <c r="X311" s="2" t="s">
        <v>1844</v>
      </c>
    </row>
    <row r="312" spans="1:24" x14ac:dyDescent="0.25">
      <c r="A312" s="2" t="s">
        <v>6640</v>
      </c>
      <c r="B312" s="2" t="s">
        <v>7026</v>
      </c>
      <c r="C312" s="2" t="s">
        <v>7027</v>
      </c>
      <c r="D312" s="2" t="s">
        <v>6641</v>
      </c>
      <c r="E312" s="2" t="s">
        <v>6150</v>
      </c>
      <c r="F312" s="2" t="s">
        <v>1279</v>
      </c>
      <c r="G312" s="2" t="s">
        <v>185</v>
      </c>
      <c r="H312" s="2" t="s">
        <v>1051</v>
      </c>
      <c r="I312" s="2" t="s">
        <v>1055</v>
      </c>
      <c r="J312" s="2" t="s">
        <v>1118</v>
      </c>
      <c r="K312" s="2" t="s">
        <v>60</v>
      </c>
      <c r="L312" s="2" t="s">
        <v>1025</v>
      </c>
      <c r="M312" s="2" t="s">
        <v>240</v>
      </c>
      <c r="N312" s="32">
        <v>45539</v>
      </c>
      <c r="O312" s="2">
        <f>WEEKNUM(Operaciones[[#This Row],[Inic.prog.]],1)</f>
        <v>36</v>
      </c>
      <c r="P312" s="4">
        <v>0</v>
      </c>
      <c r="Q312" s="4">
        <v>1</v>
      </c>
      <c r="R312" s="28">
        <v>95661</v>
      </c>
      <c r="S312" s="28">
        <v>0</v>
      </c>
      <c r="T312" s="28">
        <v>95661</v>
      </c>
      <c r="U312" s="28">
        <v>0</v>
      </c>
      <c r="V312" s="2" t="s">
        <v>1026</v>
      </c>
      <c r="W312" s="2" t="s">
        <v>1844</v>
      </c>
      <c r="X312" s="2" t="s">
        <v>1844</v>
      </c>
    </row>
    <row r="313" spans="1:24" x14ac:dyDescent="0.25">
      <c r="A313" s="2" t="s">
        <v>6642</v>
      </c>
      <c r="B313" s="2" t="s">
        <v>7026</v>
      </c>
      <c r="C313" s="2" t="s">
        <v>7027</v>
      </c>
      <c r="D313" s="2" t="s">
        <v>6643</v>
      </c>
      <c r="E313" s="2" t="s">
        <v>6151</v>
      </c>
      <c r="F313" s="2" t="s">
        <v>1291</v>
      </c>
      <c r="G313" s="2" t="s">
        <v>154</v>
      </c>
      <c r="H313" s="2" t="s">
        <v>1051</v>
      </c>
      <c r="I313" s="2" t="s">
        <v>1055</v>
      </c>
      <c r="J313" s="2" t="s">
        <v>1118</v>
      </c>
      <c r="K313" s="2" t="s">
        <v>54</v>
      </c>
      <c r="L313" s="2" t="s">
        <v>1025</v>
      </c>
      <c r="M313" s="2" t="s">
        <v>155</v>
      </c>
      <c r="N313" s="32">
        <v>45539</v>
      </c>
      <c r="O313" s="2">
        <f>WEEKNUM(Operaciones[[#This Row],[Inic.prog.]],1)</f>
        <v>36</v>
      </c>
      <c r="P313" s="4">
        <v>0</v>
      </c>
      <c r="Q313" s="4">
        <v>1</v>
      </c>
      <c r="R313" s="28">
        <v>95661</v>
      </c>
      <c r="S313" s="28">
        <v>0</v>
      </c>
      <c r="T313" s="28">
        <v>95661</v>
      </c>
      <c r="U313" s="28">
        <v>0</v>
      </c>
      <c r="V313" s="2" t="s">
        <v>1026</v>
      </c>
      <c r="W313" s="2" t="s">
        <v>1844</v>
      </c>
      <c r="X313" s="2" t="s">
        <v>1844</v>
      </c>
    </row>
    <row r="314" spans="1:24" x14ac:dyDescent="0.25">
      <c r="A314" s="2" t="s">
        <v>6644</v>
      </c>
      <c r="B314" s="2" t="s">
        <v>7026</v>
      </c>
      <c r="C314" s="2" t="s">
        <v>7027</v>
      </c>
      <c r="D314" s="2" t="s">
        <v>6645</v>
      </c>
      <c r="E314" s="2" t="s">
        <v>6152</v>
      </c>
      <c r="F314" s="2" t="s">
        <v>6756</v>
      </c>
      <c r="G314" s="2" t="s">
        <v>185</v>
      </c>
      <c r="H314" s="2" t="s">
        <v>1051</v>
      </c>
      <c r="I314" s="2" t="s">
        <v>1055</v>
      </c>
      <c r="J314" s="2" t="s">
        <v>1118</v>
      </c>
      <c r="K314" s="2" t="s">
        <v>54</v>
      </c>
      <c r="L314" s="2" t="s">
        <v>1025</v>
      </c>
      <c r="M314" s="2" t="s">
        <v>5978</v>
      </c>
      <c r="N314" s="32">
        <v>45539</v>
      </c>
      <c r="O314" s="2">
        <f>WEEKNUM(Operaciones[[#This Row],[Inic.prog.]],1)</f>
        <v>36</v>
      </c>
      <c r="P314" s="4">
        <v>0</v>
      </c>
      <c r="Q314" s="4">
        <v>1</v>
      </c>
      <c r="R314" s="28">
        <v>95661</v>
      </c>
      <c r="S314" s="28">
        <v>0</v>
      </c>
      <c r="T314" s="28">
        <v>95661</v>
      </c>
      <c r="U314" s="28">
        <v>0</v>
      </c>
      <c r="V314" s="2" t="s">
        <v>1026</v>
      </c>
      <c r="W314" s="2" t="s">
        <v>1844</v>
      </c>
      <c r="X314" s="2" t="s">
        <v>1844</v>
      </c>
    </row>
    <row r="315" spans="1:24" x14ac:dyDescent="0.25">
      <c r="A315" s="2" t="s">
        <v>6646</v>
      </c>
      <c r="B315" s="2" t="s">
        <v>7026</v>
      </c>
      <c r="C315" s="2" t="s">
        <v>7027</v>
      </c>
      <c r="D315" s="2" t="s">
        <v>6647</v>
      </c>
      <c r="E315" s="2" t="s">
        <v>6153</v>
      </c>
      <c r="F315" s="2" t="s">
        <v>1279</v>
      </c>
      <c r="G315" s="2" t="s">
        <v>185</v>
      </c>
      <c r="H315" s="2" t="s">
        <v>1051</v>
      </c>
      <c r="I315" s="2" t="s">
        <v>1055</v>
      </c>
      <c r="J315" s="2" t="s">
        <v>1118</v>
      </c>
      <c r="K315" s="2" t="s">
        <v>8</v>
      </c>
      <c r="L315" s="2" t="s">
        <v>1154</v>
      </c>
      <c r="M315" s="2" t="s">
        <v>6094</v>
      </c>
      <c r="N315" s="32">
        <v>45539</v>
      </c>
      <c r="O315" s="2">
        <f>WEEKNUM(Operaciones[[#This Row],[Inic.prog.]],1)</f>
        <v>36</v>
      </c>
      <c r="P315" s="4">
        <v>0</v>
      </c>
      <c r="Q315" s="4">
        <v>1</v>
      </c>
      <c r="R315" s="28">
        <v>95661</v>
      </c>
      <c r="S315" s="28">
        <v>0</v>
      </c>
      <c r="T315" s="28">
        <v>95661</v>
      </c>
      <c r="U315" s="28">
        <v>0</v>
      </c>
      <c r="V315" s="2" t="s">
        <v>1026</v>
      </c>
      <c r="W315" s="2" t="s">
        <v>1844</v>
      </c>
      <c r="X315" s="2" t="s">
        <v>1844</v>
      </c>
    </row>
    <row r="316" spans="1:24" x14ac:dyDescent="0.25">
      <c r="A316" s="2" t="s">
        <v>6648</v>
      </c>
      <c r="B316" s="2" t="s">
        <v>7026</v>
      </c>
      <c r="C316" s="2" t="s">
        <v>7027</v>
      </c>
      <c r="D316" s="2" t="s">
        <v>6649</v>
      </c>
      <c r="E316" s="2" t="s">
        <v>6154</v>
      </c>
      <c r="F316" s="2" t="s">
        <v>1279</v>
      </c>
      <c r="G316" s="2" t="s">
        <v>185</v>
      </c>
      <c r="H316" s="2" t="s">
        <v>1051</v>
      </c>
      <c r="I316" s="2" t="s">
        <v>1055</v>
      </c>
      <c r="J316" s="2" t="s">
        <v>1118</v>
      </c>
      <c r="K316" s="2" t="s">
        <v>8</v>
      </c>
      <c r="L316" s="2" t="s">
        <v>1025</v>
      </c>
      <c r="M316" s="2" t="s">
        <v>6094</v>
      </c>
      <c r="N316" s="32">
        <v>45539</v>
      </c>
      <c r="O316" s="2">
        <f>WEEKNUM(Operaciones[[#This Row],[Inic.prog.]],1)</f>
        <v>36</v>
      </c>
      <c r="P316" s="4">
        <v>0</v>
      </c>
      <c r="Q316" s="4">
        <v>1</v>
      </c>
      <c r="R316" s="28">
        <v>95661</v>
      </c>
      <c r="S316" s="28">
        <v>0</v>
      </c>
      <c r="T316" s="28">
        <v>95661</v>
      </c>
      <c r="U316" s="28">
        <v>0</v>
      </c>
      <c r="V316" s="2" t="s">
        <v>1026</v>
      </c>
      <c r="W316" s="2" t="s">
        <v>1844</v>
      </c>
      <c r="X316" s="2" t="s">
        <v>1844</v>
      </c>
    </row>
    <row r="317" spans="1:24" x14ac:dyDescent="0.25">
      <c r="A317" s="2" t="s">
        <v>6432</v>
      </c>
      <c r="B317" s="2" t="s">
        <v>6857</v>
      </c>
      <c r="C317" s="2" t="s">
        <v>6858</v>
      </c>
      <c r="D317" s="2" t="s">
        <v>325</v>
      </c>
      <c r="E317" s="2" t="s">
        <v>326</v>
      </c>
      <c r="F317" s="2" t="s">
        <v>1298</v>
      </c>
      <c r="G317" s="2" t="s">
        <v>120</v>
      </c>
      <c r="H317" s="2" t="s">
        <v>1022</v>
      </c>
      <c r="I317" s="2" t="s">
        <v>1055</v>
      </c>
      <c r="J317" s="2" t="s">
        <v>1118</v>
      </c>
      <c r="K317" s="2" t="s">
        <v>8</v>
      </c>
      <c r="L317" s="2" t="s">
        <v>1015</v>
      </c>
      <c r="M317" s="2" t="s">
        <v>121</v>
      </c>
      <c r="N317" s="32">
        <v>45545</v>
      </c>
      <c r="O317" s="2">
        <f>WEEKNUM(Operaciones[[#This Row],[Inic.prog.]],1)</f>
        <v>37</v>
      </c>
      <c r="P317" s="4">
        <v>0</v>
      </c>
      <c r="Q317" s="4">
        <v>3.8</v>
      </c>
      <c r="R317" s="28">
        <v>3281173</v>
      </c>
      <c r="S317" s="28">
        <v>0</v>
      </c>
      <c r="T317" s="28">
        <v>3281173</v>
      </c>
      <c r="U317" s="28">
        <v>0</v>
      </c>
      <c r="V317" s="2" t="s">
        <v>1026</v>
      </c>
      <c r="W317" s="2" t="s">
        <v>1844</v>
      </c>
      <c r="X317" s="2" t="s">
        <v>1844</v>
      </c>
    </row>
    <row r="318" spans="1:24" x14ac:dyDescent="0.25">
      <c r="A318" s="2" t="s">
        <v>6434</v>
      </c>
      <c r="B318" s="2" t="s">
        <v>6862</v>
      </c>
      <c r="C318" s="2" t="s">
        <v>6863</v>
      </c>
      <c r="D318" s="2" t="s">
        <v>6435</v>
      </c>
      <c r="E318" s="2" t="s">
        <v>6166</v>
      </c>
      <c r="F318" s="2" t="s">
        <v>6852</v>
      </c>
      <c r="G318" s="2" t="s">
        <v>6141</v>
      </c>
      <c r="H318" s="2" t="s">
        <v>1053</v>
      </c>
      <c r="I318" s="2" t="s">
        <v>1055</v>
      </c>
      <c r="J318" s="2" t="s">
        <v>1118</v>
      </c>
      <c r="K318" s="2" t="s">
        <v>60</v>
      </c>
      <c r="L318" s="2" t="s">
        <v>1025</v>
      </c>
      <c r="M318" s="2" t="s">
        <v>6142</v>
      </c>
      <c r="N318" s="32">
        <v>45542</v>
      </c>
      <c r="O318" s="2">
        <f>WEEKNUM(Operaciones[[#This Row],[Inic.prog.]],1)</f>
        <v>36</v>
      </c>
      <c r="P318" s="4">
        <v>0</v>
      </c>
      <c r="Q318" s="4">
        <v>1.5</v>
      </c>
      <c r="R318" s="28">
        <v>621797</v>
      </c>
      <c r="S318" s="28">
        <v>0</v>
      </c>
      <c r="T318" s="28">
        <v>621797</v>
      </c>
      <c r="U318" s="28">
        <v>0</v>
      </c>
      <c r="V318" s="2" t="s">
        <v>1026</v>
      </c>
      <c r="W318" s="2" t="s">
        <v>1844</v>
      </c>
      <c r="X318" s="2" t="s">
        <v>1844</v>
      </c>
    </row>
    <row r="319" spans="1:24" x14ac:dyDescent="0.25">
      <c r="A319" s="2" t="s">
        <v>6436</v>
      </c>
      <c r="B319" s="2" t="s">
        <v>6862</v>
      </c>
      <c r="C319" s="2" t="s">
        <v>6863</v>
      </c>
      <c r="D319" s="2" t="s">
        <v>6437</v>
      </c>
      <c r="E319" s="2" t="s">
        <v>6167</v>
      </c>
      <c r="F319" s="2" t="s">
        <v>6852</v>
      </c>
      <c r="G319" s="2" t="s">
        <v>6141</v>
      </c>
      <c r="H319" s="2" t="s">
        <v>1053</v>
      </c>
      <c r="I319" s="2" t="s">
        <v>1055</v>
      </c>
      <c r="J319" s="2" t="s">
        <v>1118</v>
      </c>
      <c r="K319" s="2" t="s">
        <v>60</v>
      </c>
      <c r="L319" s="2" t="s">
        <v>1015</v>
      </c>
      <c r="M319" s="2" t="s">
        <v>6142</v>
      </c>
      <c r="N319" s="32">
        <v>45542</v>
      </c>
      <c r="O319" s="2">
        <f>WEEKNUM(Operaciones[[#This Row],[Inic.prog.]],1)</f>
        <v>36</v>
      </c>
      <c r="P319" s="4">
        <v>0</v>
      </c>
      <c r="Q319" s="4">
        <v>1.5</v>
      </c>
      <c r="R319" s="28">
        <v>621797</v>
      </c>
      <c r="S319" s="28">
        <v>0</v>
      </c>
      <c r="T319" s="28">
        <v>621797</v>
      </c>
      <c r="U319" s="28">
        <v>0</v>
      </c>
      <c r="V319" s="2" t="s">
        <v>1026</v>
      </c>
      <c r="W319" s="2" t="s">
        <v>1844</v>
      </c>
      <c r="X319" s="2" t="s">
        <v>1844</v>
      </c>
    </row>
    <row r="320" spans="1:24" x14ac:dyDescent="0.25">
      <c r="A320" s="2" t="s">
        <v>6438</v>
      </c>
      <c r="B320" s="2" t="s">
        <v>6862</v>
      </c>
      <c r="C320" s="2" t="s">
        <v>6863</v>
      </c>
      <c r="D320" s="2" t="s">
        <v>6439</v>
      </c>
      <c r="E320" s="2" t="s">
        <v>6168</v>
      </c>
      <c r="F320" s="2" t="s">
        <v>6852</v>
      </c>
      <c r="G320" s="2" t="s">
        <v>6141</v>
      </c>
      <c r="H320" s="2" t="s">
        <v>1053</v>
      </c>
      <c r="I320" s="2" t="s">
        <v>1055</v>
      </c>
      <c r="J320" s="2" t="s">
        <v>1118</v>
      </c>
      <c r="K320" s="2" t="s">
        <v>60</v>
      </c>
      <c r="L320" s="2" t="s">
        <v>1015</v>
      </c>
      <c r="M320" s="2" t="s">
        <v>6142</v>
      </c>
      <c r="N320" s="32">
        <v>45542</v>
      </c>
      <c r="O320" s="2">
        <f>WEEKNUM(Operaciones[[#This Row],[Inic.prog.]],1)</f>
        <v>36</v>
      </c>
      <c r="P320" s="4">
        <v>0</v>
      </c>
      <c r="Q320" s="4">
        <v>1.5</v>
      </c>
      <c r="R320" s="28">
        <v>621797</v>
      </c>
      <c r="S320" s="28">
        <v>0</v>
      </c>
      <c r="T320" s="28">
        <v>621797</v>
      </c>
      <c r="U320" s="28">
        <v>0</v>
      </c>
      <c r="V320" s="2" t="s">
        <v>1026</v>
      </c>
      <c r="W320" s="2" t="s">
        <v>1844</v>
      </c>
      <c r="X320" s="2" t="s">
        <v>1844</v>
      </c>
    </row>
    <row r="321" spans="1:24" x14ac:dyDescent="0.25">
      <c r="A321" s="2" t="s">
        <v>6440</v>
      </c>
      <c r="B321" s="2" t="s">
        <v>6862</v>
      </c>
      <c r="C321" s="2" t="s">
        <v>6863</v>
      </c>
      <c r="D321" s="2" t="s">
        <v>6169</v>
      </c>
      <c r="E321" s="2" t="s">
        <v>6170</v>
      </c>
      <c r="F321" s="2" t="s">
        <v>6852</v>
      </c>
      <c r="G321" s="2" t="s">
        <v>6141</v>
      </c>
      <c r="H321" s="2" t="s">
        <v>1053</v>
      </c>
      <c r="I321" s="2" t="s">
        <v>1055</v>
      </c>
      <c r="J321" s="2" t="s">
        <v>1118</v>
      </c>
      <c r="K321" s="2" t="s">
        <v>60</v>
      </c>
      <c r="L321" s="2" t="s">
        <v>1025</v>
      </c>
      <c r="M321" s="2" t="s">
        <v>6142</v>
      </c>
      <c r="N321" s="32">
        <v>45542</v>
      </c>
      <c r="O321" s="2">
        <f>WEEKNUM(Operaciones[[#This Row],[Inic.prog.]],1)</f>
        <v>36</v>
      </c>
      <c r="P321" s="4">
        <v>0</v>
      </c>
      <c r="Q321" s="4">
        <v>1.5</v>
      </c>
      <c r="R321" s="28">
        <v>621797</v>
      </c>
      <c r="S321" s="28">
        <v>0</v>
      </c>
      <c r="T321" s="28">
        <v>621797</v>
      </c>
      <c r="U321" s="28">
        <v>0</v>
      </c>
      <c r="V321" s="2" t="s">
        <v>1026</v>
      </c>
      <c r="W321" s="2" t="s">
        <v>1844</v>
      </c>
      <c r="X321" s="2" t="s">
        <v>1844</v>
      </c>
    </row>
    <row r="322" spans="1:24" x14ac:dyDescent="0.25">
      <c r="A322" s="2" t="s">
        <v>6445</v>
      </c>
      <c r="B322" s="2" t="s">
        <v>6871</v>
      </c>
      <c r="C322" s="2" t="s">
        <v>6872</v>
      </c>
      <c r="D322" s="2" t="s">
        <v>6446</v>
      </c>
      <c r="E322" s="2" t="s">
        <v>6178</v>
      </c>
      <c r="F322" s="2" t="s">
        <v>6771</v>
      </c>
      <c r="G322" s="2" t="s">
        <v>5932</v>
      </c>
      <c r="H322" s="2" t="s">
        <v>1035</v>
      </c>
      <c r="I322" s="2" t="s">
        <v>6179</v>
      </c>
      <c r="J322" s="2" t="s">
        <v>1118</v>
      </c>
      <c r="K322" s="2" t="s">
        <v>8</v>
      </c>
      <c r="L322" s="2" t="s">
        <v>1025</v>
      </c>
      <c r="M322" s="2" t="s">
        <v>6180</v>
      </c>
      <c r="N322" s="32">
        <v>45544</v>
      </c>
      <c r="O322" s="2">
        <f>WEEKNUM(Operaciones[[#This Row],[Inic.prog.]],1)</f>
        <v>37</v>
      </c>
      <c r="P322" s="4">
        <v>0</v>
      </c>
      <c r="Q322" s="4">
        <v>1</v>
      </c>
      <c r="R322" s="28">
        <v>286983</v>
      </c>
      <c r="S322" s="28">
        <v>0</v>
      </c>
      <c r="T322" s="28">
        <v>286983</v>
      </c>
      <c r="U322" s="28">
        <v>0</v>
      </c>
      <c r="V322" s="2" t="s">
        <v>1026</v>
      </c>
      <c r="W322" s="2" t="s">
        <v>1844</v>
      </c>
      <c r="X322" s="2" t="s">
        <v>1844</v>
      </c>
    </row>
    <row r="323" spans="1:24" x14ac:dyDescent="0.25">
      <c r="A323" s="2" t="s">
        <v>6650</v>
      </c>
      <c r="B323" s="2" t="s">
        <v>7028</v>
      </c>
      <c r="C323" s="2" t="s">
        <v>7029</v>
      </c>
      <c r="D323" s="2" t="s">
        <v>6651</v>
      </c>
      <c r="E323" s="2" t="s">
        <v>6181</v>
      </c>
      <c r="F323" s="2" t="s">
        <v>6893</v>
      </c>
      <c r="G323" s="2" t="s">
        <v>6183</v>
      </c>
      <c r="H323" s="2" t="s">
        <v>1035</v>
      </c>
      <c r="I323" s="2" t="s">
        <v>6182</v>
      </c>
      <c r="J323" s="2" t="s">
        <v>1118</v>
      </c>
      <c r="K323" s="2" t="s">
        <v>8</v>
      </c>
      <c r="L323" s="2" t="s">
        <v>1154</v>
      </c>
      <c r="M323" s="2" t="s">
        <v>1844</v>
      </c>
      <c r="N323" s="32">
        <v>45553</v>
      </c>
      <c r="O323" s="2">
        <f>WEEKNUM(Operaciones[[#This Row],[Inic.prog.]],1)</f>
        <v>38</v>
      </c>
      <c r="P323" s="4">
        <v>0</v>
      </c>
      <c r="Q323" s="4">
        <v>1.5</v>
      </c>
      <c r="R323" s="28">
        <v>143492</v>
      </c>
      <c r="S323" s="28">
        <v>0</v>
      </c>
      <c r="T323" s="28">
        <v>143492</v>
      </c>
      <c r="U323" s="28">
        <v>0</v>
      </c>
      <c r="V323" s="2" t="s">
        <v>1026</v>
      </c>
      <c r="W323" s="2" t="s">
        <v>1844</v>
      </c>
      <c r="X323" s="2" t="s">
        <v>1844</v>
      </c>
    </row>
    <row r="324" spans="1:24" x14ac:dyDescent="0.25">
      <c r="A324" s="2" t="s">
        <v>6652</v>
      </c>
      <c r="B324" s="2" t="s">
        <v>7028</v>
      </c>
      <c r="C324" s="2" t="s">
        <v>7029</v>
      </c>
      <c r="D324" s="2" t="s">
        <v>6653</v>
      </c>
      <c r="E324" s="2" t="s">
        <v>6184</v>
      </c>
      <c r="F324" s="2" t="s">
        <v>6729</v>
      </c>
      <c r="G324" s="2" t="s">
        <v>5953</v>
      </c>
      <c r="H324" s="2" t="s">
        <v>1035</v>
      </c>
      <c r="I324" s="2" t="s">
        <v>6182</v>
      </c>
      <c r="J324" s="2" t="s">
        <v>1118</v>
      </c>
      <c r="K324" s="2" t="s">
        <v>54</v>
      </c>
      <c r="L324" s="2" t="s">
        <v>1154</v>
      </c>
      <c r="M324" s="2" t="s">
        <v>5954</v>
      </c>
      <c r="N324" s="32">
        <v>45553</v>
      </c>
      <c r="O324" s="2">
        <f>WEEKNUM(Operaciones[[#This Row],[Inic.prog.]],1)</f>
        <v>38</v>
      </c>
      <c r="P324" s="4">
        <v>0</v>
      </c>
      <c r="Q324" s="4">
        <v>1.5</v>
      </c>
      <c r="R324" s="28">
        <v>143492</v>
      </c>
      <c r="S324" s="28">
        <v>0</v>
      </c>
      <c r="T324" s="28">
        <v>143492</v>
      </c>
      <c r="U324" s="28">
        <v>0</v>
      </c>
      <c r="V324" s="2" t="s">
        <v>1026</v>
      </c>
      <c r="W324" s="2" t="s">
        <v>1844</v>
      </c>
      <c r="X324" s="2" t="s">
        <v>1844</v>
      </c>
    </row>
    <row r="325" spans="1:24" x14ac:dyDescent="0.25">
      <c r="A325" s="2" t="s">
        <v>6654</v>
      </c>
      <c r="B325" s="2" t="s">
        <v>7028</v>
      </c>
      <c r="C325" s="2" t="s">
        <v>7029</v>
      </c>
      <c r="D325" s="2" t="s">
        <v>6185</v>
      </c>
      <c r="E325" s="2" t="s">
        <v>6186</v>
      </c>
      <c r="F325" s="2" t="s">
        <v>6893</v>
      </c>
      <c r="G325" s="2" t="s">
        <v>6183</v>
      </c>
      <c r="H325" s="2" t="s">
        <v>1035</v>
      </c>
      <c r="I325" s="2" t="s">
        <v>6182</v>
      </c>
      <c r="J325" s="2" t="s">
        <v>1118</v>
      </c>
      <c r="K325" s="2" t="s">
        <v>54</v>
      </c>
      <c r="L325" s="2" t="s">
        <v>1154</v>
      </c>
      <c r="M325" s="2" t="s">
        <v>1844</v>
      </c>
      <c r="N325" s="32">
        <v>45553</v>
      </c>
      <c r="O325" s="2">
        <f>WEEKNUM(Operaciones[[#This Row],[Inic.prog.]],1)</f>
        <v>38</v>
      </c>
      <c r="P325" s="4">
        <v>0</v>
      </c>
      <c r="Q325" s="4">
        <v>1.5</v>
      </c>
      <c r="R325" s="28">
        <v>143492</v>
      </c>
      <c r="S325" s="28">
        <v>0</v>
      </c>
      <c r="T325" s="28">
        <v>143492</v>
      </c>
      <c r="U325" s="28">
        <v>0</v>
      </c>
      <c r="V325" s="2" t="s">
        <v>1026</v>
      </c>
      <c r="W325" s="2" t="s">
        <v>1844</v>
      </c>
      <c r="X325" s="2" t="s">
        <v>1844</v>
      </c>
    </row>
    <row r="326" spans="1:24" x14ac:dyDescent="0.25">
      <c r="A326" s="2" t="s">
        <v>6655</v>
      </c>
      <c r="B326" s="2" t="s">
        <v>7028</v>
      </c>
      <c r="C326" s="2" t="s">
        <v>7029</v>
      </c>
      <c r="D326" s="2" t="s">
        <v>6656</v>
      </c>
      <c r="E326" s="2" t="s">
        <v>6187</v>
      </c>
      <c r="F326" s="2" t="s">
        <v>7030</v>
      </c>
      <c r="G326" s="2" t="s">
        <v>6188</v>
      </c>
      <c r="H326" s="2" t="s">
        <v>1035</v>
      </c>
      <c r="I326" s="2" t="s">
        <v>6182</v>
      </c>
      <c r="J326" s="2" t="s">
        <v>1118</v>
      </c>
      <c r="K326" s="2" t="s">
        <v>60</v>
      </c>
      <c r="L326" s="2" t="s">
        <v>1154</v>
      </c>
      <c r="M326" s="2" t="s">
        <v>1844</v>
      </c>
      <c r="N326" s="32">
        <v>45553</v>
      </c>
      <c r="O326" s="2">
        <f>WEEKNUM(Operaciones[[#This Row],[Inic.prog.]],1)</f>
        <v>38</v>
      </c>
      <c r="P326" s="4">
        <v>0</v>
      </c>
      <c r="Q326" s="4">
        <v>1.5</v>
      </c>
      <c r="R326" s="28">
        <v>143492</v>
      </c>
      <c r="S326" s="28">
        <v>0</v>
      </c>
      <c r="T326" s="28">
        <v>143492</v>
      </c>
      <c r="U326" s="28">
        <v>0</v>
      </c>
      <c r="V326" s="2" t="s">
        <v>1026</v>
      </c>
      <c r="W326" s="2" t="s">
        <v>1844</v>
      </c>
      <c r="X326" s="2" t="s">
        <v>1844</v>
      </c>
    </row>
    <row r="327" spans="1:24" x14ac:dyDescent="0.25">
      <c r="A327" s="2" t="s">
        <v>6657</v>
      </c>
      <c r="B327" s="2" t="s">
        <v>7028</v>
      </c>
      <c r="C327" s="2" t="s">
        <v>7029</v>
      </c>
      <c r="D327" s="2" t="s">
        <v>6189</v>
      </c>
      <c r="E327" s="2" t="s">
        <v>6190</v>
      </c>
      <c r="F327" s="2" t="s">
        <v>7031</v>
      </c>
      <c r="G327" s="2" t="s">
        <v>6191</v>
      </c>
      <c r="H327" s="2" t="s">
        <v>1035</v>
      </c>
      <c r="I327" s="2" t="s">
        <v>6182</v>
      </c>
      <c r="J327" s="2" t="s">
        <v>1118</v>
      </c>
      <c r="K327" s="2" t="s">
        <v>60</v>
      </c>
      <c r="L327" s="2" t="s">
        <v>1154</v>
      </c>
      <c r="M327" s="2" t="s">
        <v>1844</v>
      </c>
      <c r="N327" s="32">
        <v>45553</v>
      </c>
      <c r="O327" s="2">
        <f>WEEKNUM(Operaciones[[#This Row],[Inic.prog.]],1)</f>
        <v>38</v>
      </c>
      <c r="P327" s="4">
        <v>0</v>
      </c>
      <c r="Q327" s="4">
        <v>1.5</v>
      </c>
      <c r="R327" s="28">
        <v>143492</v>
      </c>
      <c r="S327" s="28">
        <v>0</v>
      </c>
      <c r="T327" s="28">
        <v>143492</v>
      </c>
      <c r="U327" s="28">
        <v>0</v>
      </c>
      <c r="V327" s="2" t="s">
        <v>1026</v>
      </c>
      <c r="W327" s="2" t="s">
        <v>1844</v>
      </c>
      <c r="X327" s="2" t="s">
        <v>1844</v>
      </c>
    </row>
    <row r="328" spans="1:24" x14ac:dyDescent="0.25">
      <c r="A328" s="2" t="s">
        <v>6466</v>
      </c>
      <c r="B328" s="2" t="s">
        <v>6894</v>
      </c>
      <c r="C328" s="2" t="s">
        <v>6895</v>
      </c>
      <c r="D328" s="2" t="s">
        <v>5</v>
      </c>
      <c r="E328" s="2" t="s">
        <v>6</v>
      </c>
      <c r="F328" s="2" t="s">
        <v>1285</v>
      </c>
      <c r="G328" s="2" t="s">
        <v>7</v>
      </c>
      <c r="H328" s="2" t="s">
        <v>1022</v>
      </c>
      <c r="I328" s="2" t="s">
        <v>1055</v>
      </c>
      <c r="J328" s="2" t="s">
        <v>1118</v>
      </c>
      <c r="K328" s="2" t="s">
        <v>8</v>
      </c>
      <c r="L328" s="2" t="s">
        <v>1025</v>
      </c>
      <c r="M328" s="2" t="s">
        <v>9</v>
      </c>
      <c r="N328" s="32">
        <v>45549</v>
      </c>
      <c r="O328" s="2">
        <f>WEEKNUM(Operaciones[[#This Row],[Inic.prog.]],1)</f>
        <v>37</v>
      </c>
      <c r="P328" s="4">
        <v>0</v>
      </c>
      <c r="Q328" s="4">
        <v>3.4</v>
      </c>
      <c r="R328" s="28">
        <v>2716773</v>
      </c>
      <c r="S328" s="28">
        <v>0</v>
      </c>
      <c r="T328" s="28">
        <v>2716773</v>
      </c>
      <c r="U328" s="28">
        <v>0</v>
      </c>
      <c r="V328" s="2" t="s">
        <v>1026</v>
      </c>
      <c r="W328" s="2" t="s">
        <v>1844</v>
      </c>
      <c r="X328" s="2" t="s">
        <v>1844</v>
      </c>
    </row>
    <row r="329" spans="1:24" x14ac:dyDescent="0.25">
      <c r="A329" s="2" t="s">
        <v>6468</v>
      </c>
      <c r="B329" s="2" t="s">
        <v>6897</v>
      </c>
      <c r="C329" s="2" t="s">
        <v>6898</v>
      </c>
      <c r="D329" s="2" t="s">
        <v>405</v>
      </c>
      <c r="E329" s="2" t="s">
        <v>406</v>
      </c>
      <c r="F329" s="2" t="s">
        <v>1291</v>
      </c>
      <c r="G329" s="2" t="s">
        <v>154</v>
      </c>
      <c r="H329" s="2" t="s">
        <v>1033</v>
      </c>
      <c r="I329" s="2" t="s">
        <v>1032</v>
      </c>
      <c r="J329" s="2" t="s">
        <v>1118</v>
      </c>
      <c r="K329" s="2" t="s">
        <v>8</v>
      </c>
      <c r="L329" s="2" t="s">
        <v>1025</v>
      </c>
      <c r="M329" s="2" t="s">
        <v>155</v>
      </c>
      <c r="N329" s="32">
        <v>45549</v>
      </c>
      <c r="O329" s="2">
        <f>WEEKNUM(Operaciones[[#This Row],[Inic.prog.]],1)</f>
        <v>37</v>
      </c>
      <c r="P329" s="4">
        <v>0</v>
      </c>
      <c r="Q329" s="4">
        <v>2</v>
      </c>
      <c r="R329" s="28">
        <v>107072</v>
      </c>
      <c r="S329" s="28">
        <v>0</v>
      </c>
      <c r="T329" s="28">
        <v>107072</v>
      </c>
      <c r="U329" s="28">
        <v>0</v>
      </c>
      <c r="V329" s="2" t="s">
        <v>1026</v>
      </c>
      <c r="W329" s="2" t="s">
        <v>1844</v>
      </c>
      <c r="X329" s="2" t="s">
        <v>1844</v>
      </c>
    </row>
    <row r="330" spans="1:24" x14ac:dyDescent="0.25">
      <c r="A330" s="2" t="s">
        <v>6600</v>
      </c>
      <c r="B330" s="2" t="s">
        <v>7005</v>
      </c>
      <c r="C330" s="2" t="s">
        <v>6974</v>
      </c>
      <c r="D330" s="2" t="s">
        <v>6601</v>
      </c>
      <c r="E330" s="2" t="s">
        <v>6218</v>
      </c>
      <c r="F330" s="2" t="s">
        <v>1291</v>
      </c>
      <c r="G330" s="2" t="s">
        <v>154</v>
      </c>
      <c r="H330" s="2" t="s">
        <v>1035</v>
      </c>
      <c r="I330" s="2" t="s">
        <v>6021</v>
      </c>
      <c r="J330" s="2" t="s">
        <v>1118</v>
      </c>
      <c r="K330" s="2" t="s">
        <v>8</v>
      </c>
      <c r="L330" s="2" t="s">
        <v>1154</v>
      </c>
      <c r="M330" s="2" t="s">
        <v>155</v>
      </c>
      <c r="N330" s="32">
        <v>45550</v>
      </c>
      <c r="O330" s="2">
        <f>WEEKNUM(Operaciones[[#This Row],[Inic.prog.]],1)</f>
        <v>38</v>
      </c>
      <c r="P330" s="4">
        <v>0</v>
      </c>
      <c r="Q330" s="4">
        <v>1</v>
      </c>
      <c r="R330" s="28">
        <v>66920</v>
      </c>
      <c r="S330" s="28">
        <v>0</v>
      </c>
      <c r="T330" s="28">
        <v>66920</v>
      </c>
      <c r="U330" s="28">
        <v>0</v>
      </c>
      <c r="V330" s="2" t="s">
        <v>1026</v>
      </c>
      <c r="W330" s="2" t="s">
        <v>1844</v>
      </c>
      <c r="X330" s="2" t="s">
        <v>1844</v>
      </c>
    </row>
    <row r="331" spans="1:24" x14ac:dyDescent="0.25">
      <c r="A331" s="2" t="s">
        <v>6473</v>
      </c>
      <c r="B331" s="2" t="s">
        <v>6904</v>
      </c>
      <c r="C331" s="2" t="s">
        <v>6905</v>
      </c>
      <c r="D331" s="2" t="s">
        <v>6474</v>
      </c>
      <c r="E331" s="2" t="s">
        <v>6221</v>
      </c>
      <c r="F331" s="2" t="s">
        <v>6906</v>
      </c>
      <c r="G331" s="2" t="s">
        <v>185</v>
      </c>
      <c r="H331" s="2" t="s">
        <v>1035</v>
      </c>
      <c r="I331" s="2" t="s">
        <v>1032</v>
      </c>
      <c r="J331" s="2" t="s">
        <v>1118</v>
      </c>
      <c r="K331" s="2" t="s">
        <v>60</v>
      </c>
      <c r="L331" s="2" t="s">
        <v>1154</v>
      </c>
      <c r="M331" s="2" t="s">
        <v>6222</v>
      </c>
      <c r="N331" s="32">
        <v>45549</v>
      </c>
      <c r="O331" s="2">
        <f>WEEKNUM(Operaciones[[#This Row],[Inic.prog.]],1)</f>
        <v>37</v>
      </c>
      <c r="P331" s="4">
        <v>0</v>
      </c>
      <c r="Q331" s="4">
        <v>2</v>
      </c>
      <c r="R331" s="28">
        <v>669627</v>
      </c>
      <c r="S331" s="28">
        <v>0</v>
      </c>
      <c r="T331" s="28">
        <v>669627</v>
      </c>
      <c r="U331" s="28">
        <v>0</v>
      </c>
      <c r="V331" s="2" t="s">
        <v>1026</v>
      </c>
      <c r="W331" s="2" t="s">
        <v>1844</v>
      </c>
      <c r="X331" s="2" t="s">
        <v>1844</v>
      </c>
    </row>
    <row r="332" spans="1:24" x14ac:dyDescent="0.25">
      <c r="A332" s="2" t="s">
        <v>6473</v>
      </c>
      <c r="B332" s="2" t="s">
        <v>6904</v>
      </c>
      <c r="C332" s="2" t="s">
        <v>6905</v>
      </c>
      <c r="D332" s="2" t="s">
        <v>6474</v>
      </c>
      <c r="E332" s="2" t="s">
        <v>6221</v>
      </c>
      <c r="F332" s="2" t="s">
        <v>6906</v>
      </c>
      <c r="G332" s="2" t="s">
        <v>185</v>
      </c>
      <c r="H332" s="2" t="s">
        <v>1027</v>
      </c>
      <c r="I332" s="2" t="s">
        <v>6223</v>
      </c>
      <c r="J332" s="2" t="s">
        <v>1118</v>
      </c>
      <c r="K332" s="2" t="s">
        <v>60</v>
      </c>
      <c r="L332" s="2" t="s">
        <v>1154</v>
      </c>
      <c r="M332" s="2" t="s">
        <v>6222</v>
      </c>
      <c r="N332" s="32">
        <v>45549</v>
      </c>
      <c r="O332" s="2">
        <f>WEEKNUM(Operaciones[[#This Row],[Inic.prog.]],1)</f>
        <v>37</v>
      </c>
      <c r="P332" s="4">
        <v>0</v>
      </c>
      <c r="Q332" s="4">
        <v>1</v>
      </c>
      <c r="R332" s="28">
        <v>669627</v>
      </c>
      <c r="S332" s="28">
        <v>0</v>
      </c>
      <c r="T332" s="28">
        <v>669627</v>
      </c>
      <c r="U332" s="28">
        <v>0</v>
      </c>
      <c r="V332" s="2" t="s">
        <v>1026</v>
      </c>
      <c r="W332" s="2" t="s">
        <v>1844</v>
      </c>
      <c r="X332" s="2" t="s">
        <v>1844</v>
      </c>
    </row>
    <row r="333" spans="1:24" x14ac:dyDescent="0.25">
      <c r="A333" s="2" t="s">
        <v>6658</v>
      </c>
      <c r="B333" s="2" t="s">
        <v>7023</v>
      </c>
      <c r="C333" s="2" t="s">
        <v>6905</v>
      </c>
      <c r="D333" s="2" t="s">
        <v>6619</v>
      </c>
      <c r="E333" s="2" t="s">
        <v>6109</v>
      </c>
      <c r="F333" s="2" t="s">
        <v>6788</v>
      </c>
      <c r="G333" s="2" t="s">
        <v>6028</v>
      </c>
      <c r="H333" s="2" t="s">
        <v>1035</v>
      </c>
      <c r="I333" s="2" t="s">
        <v>1036</v>
      </c>
      <c r="J333" s="2" t="s">
        <v>1118</v>
      </c>
      <c r="K333" s="2" t="s">
        <v>8</v>
      </c>
      <c r="L333" s="2" t="s">
        <v>1025</v>
      </c>
      <c r="M333" s="2" t="s">
        <v>6029</v>
      </c>
      <c r="N333" s="32">
        <v>45547</v>
      </c>
      <c r="O333" s="2">
        <f>WEEKNUM(Operaciones[[#This Row],[Inic.prog.]],1)</f>
        <v>37</v>
      </c>
      <c r="P333" s="4">
        <v>0</v>
      </c>
      <c r="Q333" s="4">
        <v>1</v>
      </c>
      <c r="R333" s="28">
        <v>95661</v>
      </c>
      <c r="S333" s="28">
        <v>0</v>
      </c>
      <c r="T333" s="28">
        <v>95661</v>
      </c>
      <c r="U333" s="28">
        <v>0</v>
      </c>
      <c r="V333" s="2" t="s">
        <v>1026</v>
      </c>
      <c r="W333" s="2" t="s">
        <v>1844</v>
      </c>
      <c r="X333" s="2" t="s">
        <v>1844</v>
      </c>
    </row>
    <row r="334" spans="1:24" x14ac:dyDescent="0.25">
      <c r="A334" s="2" t="s">
        <v>6489</v>
      </c>
      <c r="B334" s="2" t="s">
        <v>6769</v>
      </c>
      <c r="C334" s="2" t="s">
        <v>6770</v>
      </c>
      <c r="D334" s="2" t="s">
        <v>6371</v>
      </c>
      <c r="E334" s="2" t="s">
        <v>5996</v>
      </c>
      <c r="F334" s="2" t="s">
        <v>6771</v>
      </c>
      <c r="G334" s="2" t="s">
        <v>5932</v>
      </c>
      <c r="H334" s="2" t="s">
        <v>1029</v>
      </c>
      <c r="I334" s="2" t="s">
        <v>1056</v>
      </c>
      <c r="J334" s="2" t="s">
        <v>1118</v>
      </c>
      <c r="K334" s="2" t="s">
        <v>8</v>
      </c>
      <c r="L334" s="2" t="s">
        <v>1025</v>
      </c>
      <c r="M334" s="2" t="s">
        <v>5997</v>
      </c>
      <c r="N334" s="32">
        <v>45550</v>
      </c>
      <c r="O334" s="2">
        <f>WEEKNUM(Operaciones[[#This Row],[Inic.prog.]],1)</f>
        <v>38</v>
      </c>
      <c r="P334" s="4">
        <v>0</v>
      </c>
      <c r="Q334" s="4">
        <v>3</v>
      </c>
      <c r="R334" s="28">
        <v>568820</v>
      </c>
      <c r="S334" s="28">
        <v>0</v>
      </c>
      <c r="T334" s="28">
        <v>568820</v>
      </c>
      <c r="U334" s="28">
        <v>0</v>
      </c>
      <c r="V334" s="2" t="s">
        <v>1026</v>
      </c>
      <c r="W334" s="2" t="s">
        <v>1844</v>
      </c>
      <c r="X334" s="2" t="s">
        <v>1844</v>
      </c>
    </row>
    <row r="335" spans="1:24" x14ac:dyDescent="0.25">
      <c r="A335" s="2" t="s">
        <v>6489</v>
      </c>
      <c r="B335" s="2" t="s">
        <v>6769</v>
      </c>
      <c r="C335" s="2" t="s">
        <v>6770</v>
      </c>
      <c r="D335" s="2" t="s">
        <v>6371</v>
      </c>
      <c r="E335" s="2" t="s">
        <v>5996</v>
      </c>
      <c r="F335" s="2" t="s">
        <v>6771</v>
      </c>
      <c r="G335" s="2" t="s">
        <v>5932</v>
      </c>
      <c r="H335" s="2" t="s">
        <v>1092</v>
      </c>
      <c r="I335" s="2" t="s">
        <v>1055</v>
      </c>
      <c r="J335" s="2" t="s">
        <v>1118</v>
      </c>
      <c r="K335" s="2" t="s">
        <v>8</v>
      </c>
      <c r="L335" s="2" t="s">
        <v>1025</v>
      </c>
      <c r="M335" s="2" t="s">
        <v>5997</v>
      </c>
      <c r="N335" s="32">
        <v>45550</v>
      </c>
      <c r="O335" s="2">
        <f>WEEKNUM(Operaciones[[#This Row],[Inic.prog.]],1)</f>
        <v>38</v>
      </c>
      <c r="P335" s="4">
        <v>0</v>
      </c>
      <c r="Q335" s="4">
        <v>1</v>
      </c>
      <c r="R335" s="28">
        <v>568820</v>
      </c>
      <c r="S335" s="28">
        <v>0</v>
      </c>
      <c r="T335" s="28">
        <v>568820</v>
      </c>
      <c r="U335" s="28">
        <v>0</v>
      </c>
      <c r="V335" s="2" t="s">
        <v>1026</v>
      </c>
      <c r="W335" s="2" t="s">
        <v>1844</v>
      </c>
      <c r="X335" s="2" t="s">
        <v>1844</v>
      </c>
    </row>
    <row r="336" spans="1:24" x14ac:dyDescent="0.25">
      <c r="A336" s="2" t="s">
        <v>6659</v>
      </c>
      <c r="B336" s="2" t="s">
        <v>7016</v>
      </c>
      <c r="C336" s="2" t="s">
        <v>7017</v>
      </c>
      <c r="D336" s="2" t="s">
        <v>6612</v>
      </c>
      <c r="E336" s="2" t="s">
        <v>6052</v>
      </c>
      <c r="F336" s="2" t="s">
        <v>6788</v>
      </c>
      <c r="G336" s="2" t="s">
        <v>6028</v>
      </c>
      <c r="H336" s="2" t="s">
        <v>1075</v>
      </c>
      <c r="I336" s="2" t="s">
        <v>1036</v>
      </c>
      <c r="J336" s="2" t="s">
        <v>1118</v>
      </c>
      <c r="K336" s="2" t="s">
        <v>8</v>
      </c>
      <c r="L336" s="2" t="s">
        <v>1025</v>
      </c>
      <c r="M336" s="2" t="s">
        <v>6029</v>
      </c>
      <c r="N336" s="32">
        <v>45551</v>
      </c>
      <c r="O336" s="2">
        <f>WEEKNUM(Operaciones[[#This Row],[Inic.prog.]],1)</f>
        <v>38</v>
      </c>
      <c r="P336" s="4">
        <v>0</v>
      </c>
      <c r="Q336" s="4">
        <v>2</v>
      </c>
      <c r="R336" s="28">
        <v>191322</v>
      </c>
      <c r="S336" s="28">
        <v>0</v>
      </c>
      <c r="T336" s="28">
        <v>191322</v>
      </c>
      <c r="U336" s="28">
        <v>0</v>
      </c>
      <c r="V336" s="2" t="s">
        <v>1026</v>
      </c>
      <c r="W336" s="2" t="s">
        <v>1844</v>
      </c>
      <c r="X336" s="2" t="s">
        <v>1844</v>
      </c>
    </row>
    <row r="337" spans="1:24" x14ac:dyDescent="0.25">
      <c r="A337" s="2" t="s">
        <v>6660</v>
      </c>
      <c r="B337" s="2" t="s">
        <v>7032</v>
      </c>
      <c r="C337" s="2" t="s">
        <v>6773</v>
      </c>
      <c r="D337" s="2" t="s">
        <v>6252</v>
      </c>
      <c r="E337" s="2" t="s">
        <v>6253</v>
      </c>
      <c r="F337" s="2" t="s">
        <v>1279</v>
      </c>
      <c r="G337" s="2" t="s">
        <v>185</v>
      </c>
      <c r="H337" s="2" t="s">
        <v>1022</v>
      </c>
      <c r="I337" s="2" t="s">
        <v>1143</v>
      </c>
      <c r="J337" s="2" t="s">
        <v>1118</v>
      </c>
      <c r="K337" s="2" t="s">
        <v>60</v>
      </c>
      <c r="L337" s="2" t="s">
        <v>1025</v>
      </c>
      <c r="M337" s="2" t="s">
        <v>240</v>
      </c>
      <c r="N337" s="32">
        <v>45555</v>
      </c>
      <c r="O337" s="2">
        <f>WEEKNUM(Operaciones[[#This Row],[Inic.prog.]],1)</f>
        <v>38</v>
      </c>
      <c r="P337" s="4">
        <v>0</v>
      </c>
      <c r="Q337" s="4">
        <v>2</v>
      </c>
      <c r="R337" s="28">
        <v>191322</v>
      </c>
      <c r="S337" s="28">
        <v>0</v>
      </c>
      <c r="T337" s="28">
        <v>191322</v>
      </c>
      <c r="U337" s="28">
        <v>0</v>
      </c>
      <c r="V337" s="2" t="s">
        <v>1026</v>
      </c>
      <c r="W337" s="2" t="s">
        <v>1844</v>
      </c>
      <c r="X337" s="2" t="s">
        <v>1844</v>
      </c>
    </row>
    <row r="338" spans="1:24" x14ac:dyDescent="0.25">
      <c r="A338" s="2" t="s">
        <v>6521</v>
      </c>
      <c r="B338" s="2" t="s">
        <v>6953</v>
      </c>
      <c r="C338" s="2" t="s">
        <v>6773</v>
      </c>
      <c r="D338" s="2" t="s">
        <v>6291</v>
      </c>
      <c r="E338" s="2" t="s">
        <v>6292</v>
      </c>
      <c r="F338" s="2" t="s">
        <v>6756</v>
      </c>
      <c r="G338" s="2" t="s">
        <v>185</v>
      </c>
      <c r="H338" s="2" t="s">
        <v>1022</v>
      </c>
      <c r="I338" s="2" t="s">
        <v>1143</v>
      </c>
      <c r="J338" s="2" t="s">
        <v>1118</v>
      </c>
      <c r="K338" s="2" t="s">
        <v>54</v>
      </c>
      <c r="L338" s="2" t="s">
        <v>1025</v>
      </c>
      <c r="M338" s="2" t="s">
        <v>5991</v>
      </c>
      <c r="N338" s="32">
        <v>45565</v>
      </c>
      <c r="O338" s="2">
        <f>WEEKNUM(Operaciones[[#This Row],[Inic.prog.]],1)</f>
        <v>40</v>
      </c>
      <c r="P338" s="4">
        <v>0</v>
      </c>
      <c r="Q338" s="4">
        <v>2</v>
      </c>
      <c r="R338" s="28">
        <v>1715570</v>
      </c>
      <c r="S338" s="28">
        <v>0</v>
      </c>
      <c r="T338" s="28">
        <v>1715570</v>
      </c>
      <c r="U338" s="28">
        <v>0</v>
      </c>
      <c r="V338" s="2" t="s">
        <v>1026</v>
      </c>
      <c r="W338" s="2" t="s">
        <v>1844</v>
      </c>
      <c r="X338" s="2" t="s">
        <v>1844</v>
      </c>
    </row>
    <row r="339" spans="1:24" x14ac:dyDescent="0.25">
      <c r="A339" s="2" t="s">
        <v>6522</v>
      </c>
      <c r="B339" s="2" t="s">
        <v>6864</v>
      </c>
      <c r="C339" s="2" t="s">
        <v>6865</v>
      </c>
      <c r="D339" s="2" t="s">
        <v>6442</v>
      </c>
      <c r="E339" s="2" t="s">
        <v>6171</v>
      </c>
      <c r="F339" s="2" t="s">
        <v>6768</v>
      </c>
      <c r="G339" s="2" t="s">
        <v>5941</v>
      </c>
      <c r="H339" s="2" t="s">
        <v>1038</v>
      </c>
      <c r="I339" s="2" t="s">
        <v>1055</v>
      </c>
      <c r="J339" s="2" t="s">
        <v>1118</v>
      </c>
      <c r="K339" s="2" t="s">
        <v>54</v>
      </c>
      <c r="L339" s="2" t="s">
        <v>1154</v>
      </c>
      <c r="M339" s="2" t="s">
        <v>5995</v>
      </c>
      <c r="N339" s="32">
        <v>45556</v>
      </c>
      <c r="O339" s="2">
        <f>WEEKNUM(Operaciones[[#This Row],[Inic.prog.]],1)</f>
        <v>38</v>
      </c>
      <c r="P339" s="4">
        <v>0</v>
      </c>
      <c r="Q339" s="4">
        <v>1</v>
      </c>
      <c r="R339" s="28">
        <v>1147932</v>
      </c>
      <c r="S339" s="28">
        <v>0</v>
      </c>
      <c r="T339" s="28">
        <v>1147932</v>
      </c>
      <c r="U339" s="28">
        <v>0</v>
      </c>
      <c r="V339" s="2" t="s">
        <v>1026</v>
      </c>
      <c r="W339" s="2" t="s">
        <v>1844</v>
      </c>
      <c r="X339" s="2" t="s">
        <v>1844</v>
      </c>
    </row>
    <row r="340" spans="1:24" x14ac:dyDescent="0.25">
      <c r="A340" s="2" t="s">
        <v>6603</v>
      </c>
      <c r="B340" s="2" t="s">
        <v>7008</v>
      </c>
      <c r="C340" s="2" t="s">
        <v>6974</v>
      </c>
      <c r="D340" s="2" t="s">
        <v>6303</v>
      </c>
      <c r="E340" s="2" t="s">
        <v>6304</v>
      </c>
      <c r="F340" s="2" t="s">
        <v>6906</v>
      </c>
      <c r="G340" s="2" t="s">
        <v>185</v>
      </c>
      <c r="H340" s="2" t="s">
        <v>1035</v>
      </c>
      <c r="I340" s="2" t="s">
        <v>6021</v>
      </c>
      <c r="J340" s="2" t="s">
        <v>1118</v>
      </c>
      <c r="K340" s="2" t="s">
        <v>8</v>
      </c>
      <c r="L340" s="2" t="s">
        <v>1154</v>
      </c>
      <c r="M340" s="2" t="s">
        <v>6222</v>
      </c>
      <c r="N340" s="32">
        <v>45562</v>
      </c>
      <c r="O340" s="2">
        <f>WEEKNUM(Operaciones[[#This Row],[Inic.prog.]],1)</f>
        <v>39</v>
      </c>
      <c r="P340" s="4">
        <v>0</v>
      </c>
      <c r="Q340" s="4">
        <v>1</v>
      </c>
      <c r="R340" s="28">
        <v>66920</v>
      </c>
      <c r="S340" s="28">
        <v>0</v>
      </c>
      <c r="T340" s="28">
        <v>66920</v>
      </c>
      <c r="U340" s="28">
        <v>0</v>
      </c>
      <c r="V340" s="2" t="s">
        <v>1026</v>
      </c>
      <c r="W340" s="2" t="s">
        <v>1844</v>
      </c>
      <c r="X340" s="2" t="s">
        <v>1844</v>
      </c>
    </row>
    <row r="341" spans="1:24" x14ac:dyDescent="0.25">
      <c r="A341" s="2" t="s">
        <v>6661</v>
      </c>
      <c r="B341" s="2" t="s">
        <v>7026</v>
      </c>
      <c r="C341" s="2" t="s">
        <v>7027</v>
      </c>
      <c r="D341" s="2" t="s">
        <v>6635</v>
      </c>
      <c r="E341" s="2" t="s">
        <v>6147</v>
      </c>
      <c r="F341" s="2" t="s">
        <v>1295</v>
      </c>
      <c r="G341" s="2" t="s">
        <v>53</v>
      </c>
      <c r="H341" s="2" t="s">
        <v>1040</v>
      </c>
      <c r="I341" s="2" t="s">
        <v>1036</v>
      </c>
      <c r="J341" s="2" t="s">
        <v>1118</v>
      </c>
      <c r="K341" s="2" t="s">
        <v>54</v>
      </c>
      <c r="L341" s="2" t="s">
        <v>1025</v>
      </c>
      <c r="M341" s="2" t="s">
        <v>55</v>
      </c>
      <c r="N341" s="32">
        <v>45560</v>
      </c>
      <c r="O341" s="2">
        <f>WEEKNUM(Operaciones[[#This Row],[Inic.prog.]],1)</f>
        <v>39</v>
      </c>
      <c r="P341" s="4">
        <v>0</v>
      </c>
      <c r="Q341" s="4">
        <v>0.5</v>
      </c>
      <c r="R341" s="28">
        <v>47831</v>
      </c>
      <c r="S341" s="28">
        <v>0</v>
      </c>
      <c r="T341" s="28">
        <v>47831</v>
      </c>
      <c r="U341" s="28">
        <v>0</v>
      </c>
      <c r="V341" s="2" t="s">
        <v>1026</v>
      </c>
      <c r="W341" s="2" t="s">
        <v>1844</v>
      </c>
      <c r="X341" s="2" t="s">
        <v>1844</v>
      </c>
    </row>
    <row r="342" spans="1:24" x14ac:dyDescent="0.25">
      <c r="A342" s="2" t="s">
        <v>6662</v>
      </c>
      <c r="B342" s="2" t="s">
        <v>7026</v>
      </c>
      <c r="C342" s="2" t="s">
        <v>7027</v>
      </c>
      <c r="D342" s="2" t="s">
        <v>6637</v>
      </c>
      <c r="E342" s="2" t="s">
        <v>6148</v>
      </c>
      <c r="F342" s="2" t="s">
        <v>1295</v>
      </c>
      <c r="G342" s="2" t="s">
        <v>53</v>
      </c>
      <c r="H342" s="2" t="s">
        <v>1040</v>
      </c>
      <c r="I342" s="2" t="s">
        <v>1036</v>
      </c>
      <c r="J342" s="2" t="s">
        <v>1118</v>
      </c>
      <c r="K342" s="2" t="s">
        <v>54</v>
      </c>
      <c r="L342" s="2" t="s">
        <v>1025</v>
      </c>
      <c r="M342" s="2" t="s">
        <v>55</v>
      </c>
      <c r="N342" s="32">
        <v>45560</v>
      </c>
      <c r="O342" s="2">
        <f>WEEKNUM(Operaciones[[#This Row],[Inic.prog.]],1)</f>
        <v>39</v>
      </c>
      <c r="P342" s="4">
        <v>0</v>
      </c>
      <c r="Q342" s="4">
        <v>0.5</v>
      </c>
      <c r="R342" s="28">
        <v>47831</v>
      </c>
      <c r="S342" s="28">
        <v>0</v>
      </c>
      <c r="T342" s="28">
        <v>47831</v>
      </c>
      <c r="U342" s="28">
        <v>0</v>
      </c>
      <c r="V342" s="2" t="s">
        <v>1026</v>
      </c>
      <c r="W342" s="2" t="s">
        <v>1844</v>
      </c>
      <c r="X342" s="2" t="s">
        <v>1844</v>
      </c>
    </row>
    <row r="343" spans="1:24" x14ac:dyDescent="0.25">
      <c r="A343" s="2" t="s">
        <v>6663</v>
      </c>
      <c r="B343" s="2" t="s">
        <v>7026</v>
      </c>
      <c r="C343" s="2" t="s">
        <v>7027</v>
      </c>
      <c r="D343" s="2" t="s">
        <v>6639</v>
      </c>
      <c r="E343" s="2" t="s">
        <v>6149</v>
      </c>
      <c r="F343" s="2" t="s">
        <v>1279</v>
      </c>
      <c r="G343" s="2" t="s">
        <v>185</v>
      </c>
      <c r="H343" s="2" t="s">
        <v>1040</v>
      </c>
      <c r="I343" s="2" t="s">
        <v>1036</v>
      </c>
      <c r="J343" s="2" t="s">
        <v>1118</v>
      </c>
      <c r="K343" s="2" t="s">
        <v>60</v>
      </c>
      <c r="L343" s="2" t="s">
        <v>1025</v>
      </c>
      <c r="M343" s="2" t="s">
        <v>240</v>
      </c>
      <c r="N343" s="32">
        <v>45560</v>
      </c>
      <c r="O343" s="2">
        <f>WEEKNUM(Operaciones[[#This Row],[Inic.prog.]],1)</f>
        <v>39</v>
      </c>
      <c r="P343" s="4">
        <v>0</v>
      </c>
      <c r="Q343" s="4">
        <v>0.5</v>
      </c>
      <c r="R343" s="28">
        <v>47831</v>
      </c>
      <c r="S343" s="28">
        <v>0</v>
      </c>
      <c r="T343" s="28">
        <v>47831</v>
      </c>
      <c r="U343" s="28">
        <v>0</v>
      </c>
      <c r="V343" s="2" t="s">
        <v>1026</v>
      </c>
      <c r="W343" s="2" t="s">
        <v>1844</v>
      </c>
      <c r="X343" s="2" t="s">
        <v>1844</v>
      </c>
    </row>
    <row r="344" spans="1:24" x14ac:dyDescent="0.25">
      <c r="A344" s="2" t="s">
        <v>6664</v>
      </c>
      <c r="B344" s="2" t="s">
        <v>7026</v>
      </c>
      <c r="C344" s="2" t="s">
        <v>7027</v>
      </c>
      <c r="D344" s="2" t="s">
        <v>6641</v>
      </c>
      <c r="E344" s="2" t="s">
        <v>6150</v>
      </c>
      <c r="F344" s="2" t="s">
        <v>1279</v>
      </c>
      <c r="G344" s="2" t="s">
        <v>185</v>
      </c>
      <c r="H344" s="2" t="s">
        <v>1040</v>
      </c>
      <c r="I344" s="2" t="s">
        <v>1036</v>
      </c>
      <c r="J344" s="2" t="s">
        <v>1118</v>
      </c>
      <c r="K344" s="2" t="s">
        <v>60</v>
      </c>
      <c r="L344" s="2" t="s">
        <v>1025</v>
      </c>
      <c r="M344" s="2" t="s">
        <v>240</v>
      </c>
      <c r="N344" s="32">
        <v>45560</v>
      </c>
      <c r="O344" s="2">
        <f>WEEKNUM(Operaciones[[#This Row],[Inic.prog.]],1)</f>
        <v>39</v>
      </c>
      <c r="P344" s="4">
        <v>0</v>
      </c>
      <c r="Q344" s="4">
        <v>0.5</v>
      </c>
      <c r="R344" s="28">
        <v>47831</v>
      </c>
      <c r="S344" s="28">
        <v>0</v>
      </c>
      <c r="T344" s="28">
        <v>47831</v>
      </c>
      <c r="U344" s="28">
        <v>0</v>
      </c>
      <c r="V344" s="2" t="s">
        <v>1026</v>
      </c>
      <c r="W344" s="2" t="s">
        <v>1844</v>
      </c>
      <c r="X344" s="2" t="s">
        <v>1844</v>
      </c>
    </row>
    <row r="345" spans="1:24" x14ac:dyDescent="0.25">
      <c r="A345" s="2" t="s">
        <v>6665</v>
      </c>
      <c r="B345" s="2" t="s">
        <v>7026</v>
      </c>
      <c r="C345" s="2" t="s">
        <v>7027</v>
      </c>
      <c r="D345" s="2" t="s">
        <v>6643</v>
      </c>
      <c r="E345" s="2" t="s">
        <v>6151</v>
      </c>
      <c r="F345" s="2" t="s">
        <v>1291</v>
      </c>
      <c r="G345" s="2" t="s">
        <v>154</v>
      </c>
      <c r="H345" s="2" t="s">
        <v>1040</v>
      </c>
      <c r="I345" s="2" t="s">
        <v>1036</v>
      </c>
      <c r="J345" s="2" t="s">
        <v>1118</v>
      </c>
      <c r="K345" s="2" t="s">
        <v>54</v>
      </c>
      <c r="L345" s="2" t="s">
        <v>1025</v>
      </c>
      <c r="M345" s="2" t="s">
        <v>155</v>
      </c>
      <c r="N345" s="32">
        <v>45560</v>
      </c>
      <c r="O345" s="2">
        <f>WEEKNUM(Operaciones[[#This Row],[Inic.prog.]],1)</f>
        <v>39</v>
      </c>
      <c r="P345" s="4">
        <v>0</v>
      </c>
      <c r="Q345" s="4">
        <v>0.5</v>
      </c>
      <c r="R345" s="28">
        <v>47831</v>
      </c>
      <c r="S345" s="28">
        <v>0</v>
      </c>
      <c r="T345" s="28">
        <v>47831</v>
      </c>
      <c r="U345" s="28">
        <v>0</v>
      </c>
      <c r="V345" s="2" t="s">
        <v>1026</v>
      </c>
      <c r="W345" s="2" t="s">
        <v>1844</v>
      </c>
      <c r="X345" s="2" t="s">
        <v>1844</v>
      </c>
    </row>
    <row r="346" spans="1:24" x14ac:dyDescent="0.25">
      <c r="A346" s="2" t="s">
        <v>6666</v>
      </c>
      <c r="B346" s="2" t="s">
        <v>7026</v>
      </c>
      <c r="C346" s="2" t="s">
        <v>7027</v>
      </c>
      <c r="D346" s="2" t="s">
        <v>6645</v>
      </c>
      <c r="E346" s="2" t="s">
        <v>6152</v>
      </c>
      <c r="F346" s="2" t="s">
        <v>6756</v>
      </c>
      <c r="G346" s="2" t="s">
        <v>185</v>
      </c>
      <c r="H346" s="2" t="s">
        <v>1040</v>
      </c>
      <c r="I346" s="2" t="s">
        <v>1036</v>
      </c>
      <c r="J346" s="2" t="s">
        <v>1118</v>
      </c>
      <c r="K346" s="2" t="s">
        <v>54</v>
      </c>
      <c r="L346" s="2" t="s">
        <v>1025</v>
      </c>
      <c r="M346" s="2" t="s">
        <v>5978</v>
      </c>
      <c r="N346" s="32">
        <v>45560</v>
      </c>
      <c r="O346" s="2">
        <f>WEEKNUM(Operaciones[[#This Row],[Inic.prog.]],1)</f>
        <v>39</v>
      </c>
      <c r="P346" s="4">
        <v>0</v>
      </c>
      <c r="Q346" s="4">
        <v>0.5</v>
      </c>
      <c r="R346" s="28">
        <v>47831</v>
      </c>
      <c r="S346" s="28">
        <v>0</v>
      </c>
      <c r="T346" s="28">
        <v>47831</v>
      </c>
      <c r="U346" s="28">
        <v>0</v>
      </c>
      <c r="V346" s="2" t="s">
        <v>1026</v>
      </c>
      <c r="W346" s="2" t="s">
        <v>1844</v>
      </c>
      <c r="X346" s="2" t="s">
        <v>1844</v>
      </c>
    </row>
    <row r="347" spans="1:24" x14ac:dyDescent="0.25">
      <c r="A347" s="2" t="s">
        <v>6667</v>
      </c>
      <c r="B347" s="2" t="s">
        <v>7026</v>
      </c>
      <c r="C347" s="2" t="s">
        <v>7027</v>
      </c>
      <c r="D347" s="2" t="s">
        <v>6647</v>
      </c>
      <c r="E347" s="2" t="s">
        <v>6153</v>
      </c>
      <c r="F347" s="2" t="s">
        <v>1279</v>
      </c>
      <c r="G347" s="2" t="s">
        <v>185</v>
      </c>
      <c r="H347" s="2" t="s">
        <v>1040</v>
      </c>
      <c r="I347" s="2" t="s">
        <v>1036</v>
      </c>
      <c r="J347" s="2" t="s">
        <v>1118</v>
      </c>
      <c r="K347" s="2" t="s">
        <v>8</v>
      </c>
      <c r="L347" s="2" t="s">
        <v>1154</v>
      </c>
      <c r="M347" s="2" t="s">
        <v>6094</v>
      </c>
      <c r="N347" s="32">
        <v>45560</v>
      </c>
      <c r="O347" s="2">
        <f>WEEKNUM(Operaciones[[#This Row],[Inic.prog.]],1)</f>
        <v>39</v>
      </c>
      <c r="P347" s="4">
        <v>0</v>
      </c>
      <c r="Q347" s="4">
        <v>0.5</v>
      </c>
      <c r="R347" s="28">
        <v>47831</v>
      </c>
      <c r="S347" s="28">
        <v>0</v>
      </c>
      <c r="T347" s="28">
        <v>47831</v>
      </c>
      <c r="U347" s="28">
        <v>0</v>
      </c>
      <c r="V347" s="2" t="s">
        <v>1026</v>
      </c>
      <c r="W347" s="2" t="s">
        <v>1844</v>
      </c>
      <c r="X347" s="2" t="s">
        <v>1844</v>
      </c>
    </row>
    <row r="348" spans="1:24" x14ac:dyDescent="0.25">
      <c r="A348" s="2" t="s">
        <v>6668</v>
      </c>
      <c r="B348" s="2" t="s">
        <v>7026</v>
      </c>
      <c r="C348" s="2" t="s">
        <v>7027</v>
      </c>
      <c r="D348" s="2" t="s">
        <v>6649</v>
      </c>
      <c r="E348" s="2" t="s">
        <v>6154</v>
      </c>
      <c r="F348" s="2" t="s">
        <v>1279</v>
      </c>
      <c r="G348" s="2" t="s">
        <v>185</v>
      </c>
      <c r="H348" s="2" t="s">
        <v>1040</v>
      </c>
      <c r="I348" s="2" t="s">
        <v>1036</v>
      </c>
      <c r="J348" s="2" t="s">
        <v>1118</v>
      </c>
      <c r="K348" s="2" t="s">
        <v>8</v>
      </c>
      <c r="L348" s="2" t="s">
        <v>1025</v>
      </c>
      <c r="M348" s="2" t="s">
        <v>6094</v>
      </c>
      <c r="N348" s="32">
        <v>45560</v>
      </c>
      <c r="O348" s="2">
        <f>WEEKNUM(Operaciones[[#This Row],[Inic.prog.]],1)</f>
        <v>39</v>
      </c>
      <c r="P348" s="4">
        <v>0</v>
      </c>
      <c r="Q348" s="4">
        <v>0.5</v>
      </c>
      <c r="R348" s="28">
        <v>47831</v>
      </c>
      <c r="S348" s="28">
        <v>0</v>
      </c>
      <c r="T348" s="28">
        <v>47831</v>
      </c>
      <c r="U348" s="28">
        <v>0</v>
      </c>
      <c r="V348" s="2" t="s">
        <v>1026</v>
      </c>
      <c r="W348" s="2" t="s">
        <v>1844</v>
      </c>
      <c r="X348" s="2" t="s">
        <v>1844</v>
      </c>
    </row>
    <row r="349" spans="1:24" x14ac:dyDescent="0.25">
      <c r="A349" s="2" t="s">
        <v>6669</v>
      </c>
      <c r="B349" s="2" t="s">
        <v>7033</v>
      </c>
      <c r="C349" s="2" t="s">
        <v>6974</v>
      </c>
      <c r="D349" s="2" t="s">
        <v>6670</v>
      </c>
      <c r="E349" s="2" t="s">
        <v>6306</v>
      </c>
      <c r="F349" s="2" t="s">
        <v>6788</v>
      </c>
      <c r="G349" s="2" t="s">
        <v>6028</v>
      </c>
      <c r="H349" s="2" t="s">
        <v>1035</v>
      </c>
      <c r="I349" s="2" t="s">
        <v>6021</v>
      </c>
      <c r="J349" s="2" t="s">
        <v>1118</v>
      </c>
      <c r="K349" s="2" t="s">
        <v>8</v>
      </c>
      <c r="L349" s="2" t="s">
        <v>1154</v>
      </c>
      <c r="M349" s="2" t="s">
        <v>6029</v>
      </c>
      <c r="N349" s="32">
        <v>45563</v>
      </c>
      <c r="O349" s="2">
        <f>WEEKNUM(Operaciones[[#This Row],[Inic.prog.]],1)</f>
        <v>39</v>
      </c>
      <c r="P349" s="4">
        <v>0</v>
      </c>
      <c r="Q349" s="4">
        <v>1</v>
      </c>
      <c r="R349" s="28">
        <v>33460</v>
      </c>
      <c r="S349" s="28">
        <v>0</v>
      </c>
      <c r="T349" s="28">
        <v>33460</v>
      </c>
      <c r="U349" s="28">
        <v>0</v>
      </c>
      <c r="V349" s="2" t="s">
        <v>1026</v>
      </c>
      <c r="W349" s="2" t="s">
        <v>1844</v>
      </c>
      <c r="X349" s="2" t="s">
        <v>1844</v>
      </c>
    </row>
    <row r="350" spans="1:24" x14ac:dyDescent="0.25">
      <c r="A350" s="2" t="s">
        <v>6541</v>
      </c>
      <c r="B350" s="2" t="s">
        <v>6968</v>
      </c>
      <c r="C350" s="2" t="s">
        <v>6969</v>
      </c>
      <c r="D350" s="2" t="s">
        <v>6542</v>
      </c>
      <c r="E350" s="2" t="s">
        <v>5930</v>
      </c>
      <c r="F350" s="2" t="s">
        <v>6970</v>
      </c>
      <c r="G350" s="2" t="s">
        <v>5932</v>
      </c>
      <c r="H350" s="2" t="s">
        <v>1035</v>
      </c>
      <c r="I350" s="2" t="s">
        <v>6179</v>
      </c>
      <c r="J350" s="2" t="s">
        <v>1118</v>
      </c>
      <c r="K350" s="2" t="s">
        <v>60</v>
      </c>
      <c r="L350" s="2" t="s">
        <v>1025</v>
      </c>
      <c r="M350" s="2" t="s">
        <v>5933</v>
      </c>
      <c r="N350" s="32">
        <v>45563</v>
      </c>
      <c r="O350" s="2">
        <f>WEEKNUM(Operaciones[[#This Row],[Inic.prog.]],1)</f>
        <v>39</v>
      </c>
      <c r="P350" s="4">
        <v>0</v>
      </c>
      <c r="Q350" s="4">
        <v>1</v>
      </c>
      <c r="R350" s="28">
        <v>832208</v>
      </c>
      <c r="S350" s="28">
        <v>0</v>
      </c>
      <c r="T350" s="28">
        <v>832208</v>
      </c>
      <c r="U350" s="28">
        <v>0</v>
      </c>
      <c r="V350" s="2" t="s">
        <v>1026</v>
      </c>
      <c r="W350" s="2" t="s">
        <v>1844</v>
      </c>
      <c r="X350" s="2" t="s">
        <v>1844</v>
      </c>
    </row>
    <row r="351" spans="1:24" x14ac:dyDescent="0.25">
      <c r="A351" s="2" t="s">
        <v>6541</v>
      </c>
      <c r="B351" s="2" t="s">
        <v>6968</v>
      </c>
      <c r="C351" s="2" t="s">
        <v>6969</v>
      </c>
      <c r="D351" s="2" t="s">
        <v>6542</v>
      </c>
      <c r="E351" s="2" t="s">
        <v>5930</v>
      </c>
      <c r="F351" s="2" t="s">
        <v>6970</v>
      </c>
      <c r="G351" s="2" t="s">
        <v>5932</v>
      </c>
      <c r="H351" s="2" t="s">
        <v>1053</v>
      </c>
      <c r="I351" s="2" t="s">
        <v>1056</v>
      </c>
      <c r="J351" s="2" t="s">
        <v>1118</v>
      </c>
      <c r="K351" s="2" t="s">
        <v>60</v>
      </c>
      <c r="L351" s="2" t="s">
        <v>1025</v>
      </c>
      <c r="M351" s="2" t="s">
        <v>5933</v>
      </c>
      <c r="N351" s="32">
        <v>45563</v>
      </c>
      <c r="O351" s="2">
        <f>WEEKNUM(Operaciones[[#This Row],[Inic.prog.]],1)</f>
        <v>39</v>
      </c>
      <c r="P351" s="4">
        <v>0</v>
      </c>
      <c r="Q351" s="4">
        <v>1</v>
      </c>
      <c r="R351" s="28">
        <v>832208</v>
      </c>
      <c r="S351" s="28">
        <v>0</v>
      </c>
      <c r="T351" s="28">
        <v>832208</v>
      </c>
      <c r="U351" s="28">
        <v>0</v>
      </c>
      <c r="V351" s="2" t="s">
        <v>1026</v>
      </c>
      <c r="W351" s="2" t="s">
        <v>1844</v>
      </c>
      <c r="X351" s="2" t="s">
        <v>1844</v>
      </c>
    </row>
    <row r="352" spans="1:24" x14ac:dyDescent="0.25">
      <c r="A352" s="2" t="s">
        <v>6541</v>
      </c>
      <c r="B352" s="2" t="s">
        <v>6968</v>
      </c>
      <c r="C352" s="2" t="s">
        <v>6969</v>
      </c>
      <c r="D352" s="2" t="s">
        <v>6542</v>
      </c>
      <c r="E352" s="2" t="s">
        <v>5930</v>
      </c>
      <c r="F352" s="2" t="s">
        <v>6970</v>
      </c>
      <c r="G352" s="2" t="s">
        <v>5932</v>
      </c>
      <c r="H352" s="2" t="s">
        <v>1047</v>
      </c>
      <c r="I352" s="2" t="s">
        <v>6309</v>
      </c>
      <c r="J352" s="2" t="s">
        <v>1118</v>
      </c>
      <c r="K352" s="2" t="s">
        <v>60</v>
      </c>
      <c r="L352" s="2" t="s">
        <v>1025</v>
      </c>
      <c r="M352" s="2" t="s">
        <v>5933</v>
      </c>
      <c r="N352" s="32">
        <v>45563</v>
      </c>
      <c r="O352" s="2">
        <f>WEEKNUM(Operaciones[[#This Row],[Inic.prog.]],1)</f>
        <v>39</v>
      </c>
      <c r="P352" s="4">
        <v>0</v>
      </c>
      <c r="Q352" s="4">
        <v>2</v>
      </c>
      <c r="R352" s="28">
        <v>832208</v>
      </c>
      <c r="S352" s="28">
        <v>0</v>
      </c>
      <c r="T352" s="28">
        <v>832208</v>
      </c>
      <c r="U352" s="28">
        <v>0</v>
      </c>
      <c r="V352" s="2" t="s">
        <v>1026</v>
      </c>
      <c r="W352" s="2" t="s">
        <v>1844</v>
      </c>
      <c r="X352" s="2" t="s">
        <v>1844</v>
      </c>
    </row>
    <row r="353" spans="1:24" x14ac:dyDescent="0.25">
      <c r="A353" s="2" t="s">
        <v>6543</v>
      </c>
      <c r="B353" s="2" t="s">
        <v>6968</v>
      </c>
      <c r="C353" s="2" t="s">
        <v>6969</v>
      </c>
      <c r="D353" s="2" t="s">
        <v>6544</v>
      </c>
      <c r="E353" s="2" t="s">
        <v>5934</v>
      </c>
      <c r="F353" s="2" t="s">
        <v>6970</v>
      </c>
      <c r="G353" s="2" t="s">
        <v>5932</v>
      </c>
      <c r="H353" s="2" t="s">
        <v>1035</v>
      </c>
      <c r="I353" s="2" t="s">
        <v>6179</v>
      </c>
      <c r="J353" s="2" t="s">
        <v>1118</v>
      </c>
      <c r="K353" s="2" t="s">
        <v>8</v>
      </c>
      <c r="L353" s="2" t="s">
        <v>1154</v>
      </c>
      <c r="M353" s="2" t="s">
        <v>5933</v>
      </c>
      <c r="N353" s="32">
        <v>45563</v>
      </c>
      <c r="O353" s="2">
        <f>WEEKNUM(Operaciones[[#This Row],[Inic.prog.]],1)</f>
        <v>39</v>
      </c>
      <c r="P353" s="4">
        <v>0</v>
      </c>
      <c r="Q353" s="4">
        <v>1</v>
      </c>
      <c r="R353" s="28">
        <v>832208</v>
      </c>
      <c r="S353" s="28">
        <v>0</v>
      </c>
      <c r="T353" s="28">
        <v>832208</v>
      </c>
      <c r="U353" s="28">
        <v>0</v>
      </c>
      <c r="V353" s="2" t="s">
        <v>1026</v>
      </c>
      <c r="W353" s="2" t="s">
        <v>1844</v>
      </c>
      <c r="X353" s="2" t="s">
        <v>1844</v>
      </c>
    </row>
    <row r="354" spans="1:24" x14ac:dyDescent="0.25">
      <c r="A354" s="2" t="s">
        <v>6543</v>
      </c>
      <c r="B354" s="2" t="s">
        <v>6968</v>
      </c>
      <c r="C354" s="2" t="s">
        <v>6969</v>
      </c>
      <c r="D354" s="2" t="s">
        <v>6544</v>
      </c>
      <c r="E354" s="2" t="s">
        <v>5934</v>
      </c>
      <c r="F354" s="2" t="s">
        <v>6970</v>
      </c>
      <c r="G354" s="2" t="s">
        <v>5932</v>
      </c>
      <c r="H354" s="2" t="s">
        <v>1053</v>
      </c>
      <c r="I354" s="2" t="s">
        <v>1056</v>
      </c>
      <c r="J354" s="2" t="s">
        <v>1118</v>
      </c>
      <c r="K354" s="2" t="s">
        <v>8</v>
      </c>
      <c r="L354" s="2" t="s">
        <v>1154</v>
      </c>
      <c r="M354" s="2" t="s">
        <v>5933</v>
      </c>
      <c r="N354" s="32">
        <v>45563</v>
      </c>
      <c r="O354" s="2">
        <f>WEEKNUM(Operaciones[[#This Row],[Inic.prog.]],1)</f>
        <v>39</v>
      </c>
      <c r="P354" s="4">
        <v>0</v>
      </c>
      <c r="Q354" s="4">
        <v>1</v>
      </c>
      <c r="R354" s="28">
        <v>832208</v>
      </c>
      <c r="S354" s="28">
        <v>0</v>
      </c>
      <c r="T354" s="28">
        <v>832208</v>
      </c>
      <c r="U354" s="28">
        <v>0</v>
      </c>
      <c r="V354" s="2" t="s">
        <v>1026</v>
      </c>
      <c r="W354" s="2" t="s">
        <v>1844</v>
      </c>
      <c r="X354" s="2" t="s">
        <v>1844</v>
      </c>
    </row>
    <row r="355" spans="1:24" x14ac:dyDescent="0.25">
      <c r="A355" s="2" t="s">
        <v>6543</v>
      </c>
      <c r="B355" s="2" t="s">
        <v>6968</v>
      </c>
      <c r="C355" s="2" t="s">
        <v>6969</v>
      </c>
      <c r="D355" s="2" t="s">
        <v>6544</v>
      </c>
      <c r="E355" s="2" t="s">
        <v>5934</v>
      </c>
      <c r="F355" s="2" t="s">
        <v>6970</v>
      </c>
      <c r="G355" s="2" t="s">
        <v>5932</v>
      </c>
      <c r="H355" s="2" t="s">
        <v>1047</v>
      </c>
      <c r="I355" s="2" t="s">
        <v>6309</v>
      </c>
      <c r="J355" s="2" t="s">
        <v>1118</v>
      </c>
      <c r="K355" s="2" t="s">
        <v>8</v>
      </c>
      <c r="L355" s="2" t="s">
        <v>1154</v>
      </c>
      <c r="M355" s="2" t="s">
        <v>5933</v>
      </c>
      <c r="N355" s="32">
        <v>45563</v>
      </c>
      <c r="O355" s="2">
        <f>WEEKNUM(Operaciones[[#This Row],[Inic.prog.]],1)</f>
        <v>39</v>
      </c>
      <c r="P355" s="4">
        <v>0</v>
      </c>
      <c r="Q355" s="4">
        <v>2</v>
      </c>
      <c r="R355" s="28">
        <v>832208</v>
      </c>
      <c r="S355" s="28">
        <v>0</v>
      </c>
      <c r="T355" s="28">
        <v>832208</v>
      </c>
      <c r="U355" s="28">
        <v>0</v>
      </c>
      <c r="V355" s="2" t="s">
        <v>1026</v>
      </c>
      <c r="W355" s="2" t="s">
        <v>1844</v>
      </c>
      <c r="X355" s="2" t="s">
        <v>1844</v>
      </c>
    </row>
    <row r="356" spans="1:24" x14ac:dyDescent="0.25">
      <c r="A356" s="2" t="s">
        <v>6545</v>
      </c>
      <c r="B356" s="2" t="s">
        <v>6968</v>
      </c>
      <c r="C356" s="2" t="s">
        <v>6969</v>
      </c>
      <c r="D356" s="2" t="s">
        <v>6546</v>
      </c>
      <c r="E356" s="2" t="s">
        <v>5935</v>
      </c>
      <c r="F356" s="2" t="s">
        <v>6970</v>
      </c>
      <c r="G356" s="2" t="s">
        <v>5932</v>
      </c>
      <c r="H356" s="2" t="s">
        <v>1035</v>
      </c>
      <c r="I356" s="2" t="s">
        <v>6179</v>
      </c>
      <c r="J356" s="2" t="s">
        <v>1118</v>
      </c>
      <c r="K356" s="2" t="s">
        <v>60</v>
      </c>
      <c r="L356" s="2" t="s">
        <v>1025</v>
      </c>
      <c r="M356" s="2" t="s">
        <v>5933</v>
      </c>
      <c r="N356" s="32">
        <v>45563</v>
      </c>
      <c r="O356" s="2">
        <f>WEEKNUM(Operaciones[[#This Row],[Inic.prog.]],1)</f>
        <v>39</v>
      </c>
      <c r="P356" s="4">
        <v>0</v>
      </c>
      <c r="Q356" s="4">
        <v>1</v>
      </c>
      <c r="R356" s="28">
        <v>832208</v>
      </c>
      <c r="S356" s="28">
        <v>0</v>
      </c>
      <c r="T356" s="28">
        <v>832208</v>
      </c>
      <c r="U356" s="28">
        <v>0</v>
      </c>
      <c r="V356" s="2" t="s">
        <v>1026</v>
      </c>
      <c r="W356" s="2" t="s">
        <v>1844</v>
      </c>
      <c r="X356" s="2" t="s">
        <v>1844</v>
      </c>
    </row>
    <row r="357" spans="1:24" x14ac:dyDescent="0.25">
      <c r="A357" s="2" t="s">
        <v>6545</v>
      </c>
      <c r="B357" s="2" t="s">
        <v>6968</v>
      </c>
      <c r="C357" s="2" t="s">
        <v>6969</v>
      </c>
      <c r="D357" s="2" t="s">
        <v>6546</v>
      </c>
      <c r="E357" s="2" t="s">
        <v>5935</v>
      </c>
      <c r="F357" s="2" t="s">
        <v>6970</v>
      </c>
      <c r="G357" s="2" t="s">
        <v>5932</v>
      </c>
      <c r="H357" s="2" t="s">
        <v>1053</v>
      </c>
      <c r="I357" s="2" t="s">
        <v>1056</v>
      </c>
      <c r="J357" s="2" t="s">
        <v>1118</v>
      </c>
      <c r="K357" s="2" t="s">
        <v>60</v>
      </c>
      <c r="L357" s="2" t="s">
        <v>1025</v>
      </c>
      <c r="M357" s="2" t="s">
        <v>5933</v>
      </c>
      <c r="N357" s="32">
        <v>45563</v>
      </c>
      <c r="O357" s="2">
        <f>WEEKNUM(Operaciones[[#This Row],[Inic.prog.]],1)</f>
        <v>39</v>
      </c>
      <c r="P357" s="4">
        <v>0</v>
      </c>
      <c r="Q357" s="4">
        <v>1</v>
      </c>
      <c r="R357" s="28">
        <v>832208</v>
      </c>
      <c r="S357" s="28">
        <v>0</v>
      </c>
      <c r="T357" s="28">
        <v>832208</v>
      </c>
      <c r="U357" s="28">
        <v>0</v>
      </c>
      <c r="V357" s="2" t="s">
        <v>1026</v>
      </c>
      <c r="W357" s="2" t="s">
        <v>1844</v>
      </c>
      <c r="X357" s="2" t="s">
        <v>1844</v>
      </c>
    </row>
    <row r="358" spans="1:24" x14ac:dyDescent="0.25">
      <c r="A358" s="2" t="s">
        <v>6545</v>
      </c>
      <c r="B358" s="2" t="s">
        <v>6968</v>
      </c>
      <c r="C358" s="2" t="s">
        <v>6969</v>
      </c>
      <c r="D358" s="2" t="s">
        <v>6546</v>
      </c>
      <c r="E358" s="2" t="s">
        <v>5935</v>
      </c>
      <c r="F358" s="2" t="s">
        <v>6970</v>
      </c>
      <c r="G358" s="2" t="s">
        <v>5932</v>
      </c>
      <c r="H358" s="2" t="s">
        <v>1047</v>
      </c>
      <c r="I358" s="2" t="s">
        <v>6309</v>
      </c>
      <c r="J358" s="2" t="s">
        <v>1118</v>
      </c>
      <c r="K358" s="2" t="s">
        <v>60</v>
      </c>
      <c r="L358" s="2" t="s">
        <v>1025</v>
      </c>
      <c r="M358" s="2" t="s">
        <v>5933</v>
      </c>
      <c r="N358" s="32">
        <v>45563</v>
      </c>
      <c r="O358" s="2">
        <f>WEEKNUM(Operaciones[[#This Row],[Inic.prog.]],1)</f>
        <v>39</v>
      </c>
      <c r="P358" s="4">
        <v>0</v>
      </c>
      <c r="Q358" s="4">
        <v>2</v>
      </c>
      <c r="R358" s="28">
        <v>832208</v>
      </c>
      <c r="S358" s="28">
        <v>0</v>
      </c>
      <c r="T358" s="28">
        <v>832208</v>
      </c>
      <c r="U358" s="28">
        <v>0</v>
      </c>
      <c r="V358" s="2" t="s">
        <v>1026</v>
      </c>
      <c r="W358" s="2" t="s">
        <v>1844</v>
      </c>
      <c r="X358" s="2" t="s">
        <v>1844</v>
      </c>
    </row>
    <row r="359" spans="1:24" x14ac:dyDescent="0.25">
      <c r="A359" s="2" t="s">
        <v>6547</v>
      </c>
      <c r="B359" s="2" t="s">
        <v>6968</v>
      </c>
      <c r="C359" s="2" t="s">
        <v>6969</v>
      </c>
      <c r="D359" s="2" t="s">
        <v>6548</v>
      </c>
      <c r="E359" s="2" t="s">
        <v>5936</v>
      </c>
      <c r="F359" s="2" t="s">
        <v>6970</v>
      </c>
      <c r="G359" s="2" t="s">
        <v>5932</v>
      </c>
      <c r="H359" s="2" t="s">
        <v>1035</v>
      </c>
      <c r="I359" s="2" t="s">
        <v>6179</v>
      </c>
      <c r="J359" s="2" t="s">
        <v>1118</v>
      </c>
      <c r="K359" s="2" t="s">
        <v>8</v>
      </c>
      <c r="L359" s="2" t="s">
        <v>1025</v>
      </c>
      <c r="M359" s="2" t="s">
        <v>5933</v>
      </c>
      <c r="N359" s="32">
        <v>45563</v>
      </c>
      <c r="O359" s="2">
        <f>WEEKNUM(Operaciones[[#This Row],[Inic.prog.]],1)</f>
        <v>39</v>
      </c>
      <c r="P359" s="4">
        <v>0</v>
      </c>
      <c r="Q359" s="4">
        <v>1</v>
      </c>
      <c r="R359" s="28">
        <v>832208</v>
      </c>
      <c r="S359" s="28">
        <v>0</v>
      </c>
      <c r="T359" s="28">
        <v>832208</v>
      </c>
      <c r="U359" s="28">
        <v>0</v>
      </c>
      <c r="V359" s="2" t="s">
        <v>1026</v>
      </c>
      <c r="W359" s="2" t="s">
        <v>1844</v>
      </c>
      <c r="X359" s="2" t="s">
        <v>1844</v>
      </c>
    </row>
    <row r="360" spans="1:24" x14ac:dyDescent="0.25">
      <c r="A360" s="2" t="s">
        <v>6547</v>
      </c>
      <c r="B360" s="2" t="s">
        <v>6968</v>
      </c>
      <c r="C360" s="2" t="s">
        <v>6969</v>
      </c>
      <c r="D360" s="2" t="s">
        <v>6548</v>
      </c>
      <c r="E360" s="2" t="s">
        <v>5936</v>
      </c>
      <c r="F360" s="2" t="s">
        <v>6970</v>
      </c>
      <c r="G360" s="2" t="s">
        <v>5932</v>
      </c>
      <c r="H360" s="2" t="s">
        <v>1053</v>
      </c>
      <c r="I360" s="2" t="s">
        <v>1056</v>
      </c>
      <c r="J360" s="2" t="s">
        <v>1118</v>
      </c>
      <c r="K360" s="2" t="s">
        <v>8</v>
      </c>
      <c r="L360" s="2" t="s">
        <v>1025</v>
      </c>
      <c r="M360" s="2" t="s">
        <v>5933</v>
      </c>
      <c r="N360" s="32">
        <v>45563</v>
      </c>
      <c r="O360" s="2">
        <f>WEEKNUM(Operaciones[[#This Row],[Inic.prog.]],1)</f>
        <v>39</v>
      </c>
      <c r="P360" s="4">
        <v>0</v>
      </c>
      <c r="Q360" s="4">
        <v>1</v>
      </c>
      <c r="R360" s="28">
        <v>832208</v>
      </c>
      <c r="S360" s="28">
        <v>0</v>
      </c>
      <c r="T360" s="28">
        <v>832208</v>
      </c>
      <c r="U360" s="28">
        <v>0</v>
      </c>
      <c r="V360" s="2" t="s">
        <v>1026</v>
      </c>
      <c r="W360" s="2" t="s">
        <v>1844</v>
      </c>
      <c r="X360" s="2" t="s">
        <v>1844</v>
      </c>
    </row>
    <row r="361" spans="1:24" x14ac:dyDescent="0.25">
      <c r="A361" s="2" t="s">
        <v>6547</v>
      </c>
      <c r="B361" s="2" t="s">
        <v>6968</v>
      </c>
      <c r="C361" s="2" t="s">
        <v>6969</v>
      </c>
      <c r="D361" s="2" t="s">
        <v>6548</v>
      </c>
      <c r="E361" s="2" t="s">
        <v>5936</v>
      </c>
      <c r="F361" s="2" t="s">
        <v>6970</v>
      </c>
      <c r="G361" s="2" t="s">
        <v>5932</v>
      </c>
      <c r="H361" s="2" t="s">
        <v>1047</v>
      </c>
      <c r="I361" s="2" t="s">
        <v>6309</v>
      </c>
      <c r="J361" s="2" t="s">
        <v>1118</v>
      </c>
      <c r="K361" s="2" t="s">
        <v>8</v>
      </c>
      <c r="L361" s="2" t="s">
        <v>1025</v>
      </c>
      <c r="M361" s="2" t="s">
        <v>5933</v>
      </c>
      <c r="N361" s="32">
        <v>45563</v>
      </c>
      <c r="O361" s="2">
        <f>WEEKNUM(Operaciones[[#This Row],[Inic.prog.]],1)</f>
        <v>39</v>
      </c>
      <c r="P361" s="4">
        <v>0</v>
      </c>
      <c r="Q361" s="4">
        <v>2</v>
      </c>
      <c r="R361" s="28">
        <v>832208</v>
      </c>
      <c r="S361" s="28">
        <v>0</v>
      </c>
      <c r="T361" s="28">
        <v>832208</v>
      </c>
      <c r="U361" s="28">
        <v>0</v>
      </c>
      <c r="V361" s="2" t="s">
        <v>1026</v>
      </c>
      <c r="W361" s="2" t="s">
        <v>1844</v>
      </c>
      <c r="X361" s="2" t="s">
        <v>1844</v>
      </c>
    </row>
    <row r="362" spans="1:24" x14ac:dyDescent="0.25">
      <c r="A362" s="2" t="s">
        <v>6671</v>
      </c>
      <c r="B362" s="2" t="s">
        <v>7034</v>
      </c>
      <c r="C362" s="2" t="s">
        <v>6974</v>
      </c>
      <c r="D362" s="2" t="s">
        <v>6313</v>
      </c>
      <c r="E362" s="2" t="s">
        <v>6314</v>
      </c>
      <c r="F362" s="2" t="s">
        <v>6756</v>
      </c>
      <c r="G362" s="2" t="s">
        <v>185</v>
      </c>
      <c r="H362" s="2" t="s">
        <v>1035</v>
      </c>
      <c r="I362" s="2" t="s">
        <v>6021</v>
      </c>
      <c r="J362" s="2" t="s">
        <v>1118</v>
      </c>
      <c r="K362" s="2" t="s">
        <v>54</v>
      </c>
      <c r="L362" s="2" t="s">
        <v>1025</v>
      </c>
      <c r="M362" s="2" t="s">
        <v>5978</v>
      </c>
      <c r="N362" s="32">
        <v>45565</v>
      </c>
      <c r="O362" s="2">
        <f>WEEKNUM(Operaciones[[#This Row],[Inic.prog.]],1)</f>
        <v>40</v>
      </c>
      <c r="P362" s="4">
        <v>0</v>
      </c>
      <c r="Q362" s="4">
        <v>1</v>
      </c>
      <c r="R362" s="28">
        <v>33460</v>
      </c>
      <c r="S362" s="28">
        <v>0</v>
      </c>
      <c r="T362" s="28">
        <v>33460</v>
      </c>
      <c r="U362" s="28">
        <v>0</v>
      </c>
      <c r="V362" s="2" t="s">
        <v>1026</v>
      </c>
      <c r="W362" s="2" t="s">
        <v>1844</v>
      </c>
      <c r="X362" s="2" t="s">
        <v>1844</v>
      </c>
    </row>
    <row r="363" spans="1:24" x14ac:dyDescent="0.25">
      <c r="A363" s="2" t="s">
        <v>6556</v>
      </c>
      <c r="B363" s="2" t="s">
        <v>6973</v>
      </c>
      <c r="C363" s="2" t="s">
        <v>6974</v>
      </c>
      <c r="D363" s="2" t="s">
        <v>6315</v>
      </c>
      <c r="E363" s="2" t="s">
        <v>6316</v>
      </c>
      <c r="F363" s="2" t="s">
        <v>1279</v>
      </c>
      <c r="G363" s="2" t="s">
        <v>185</v>
      </c>
      <c r="H363" s="2" t="s">
        <v>1035</v>
      </c>
      <c r="I363" s="2" t="s">
        <v>6021</v>
      </c>
      <c r="J363" s="2" t="s">
        <v>1118</v>
      </c>
      <c r="K363" s="2" t="s">
        <v>8</v>
      </c>
      <c r="L363" s="2" t="s">
        <v>1154</v>
      </c>
      <c r="M363" s="2" t="s">
        <v>186</v>
      </c>
      <c r="N363" s="32">
        <v>45565</v>
      </c>
      <c r="O363" s="2">
        <f>WEEKNUM(Operaciones[[#This Row],[Inic.prog.]],1)</f>
        <v>40</v>
      </c>
      <c r="P363" s="4">
        <v>0</v>
      </c>
      <c r="Q363" s="4">
        <v>1</v>
      </c>
      <c r="R363" s="28">
        <v>434980</v>
      </c>
      <c r="S363" s="28">
        <v>0</v>
      </c>
      <c r="T363" s="28">
        <v>434980</v>
      </c>
      <c r="U363" s="28">
        <v>0</v>
      </c>
      <c r="V363" s="2" t="s">
        <v>1026</v>
      </c>
      <c r="W363" s="2" t="s">
        <v>1844</v>
      </c>
      <c r="X363" s="2" t="s">
        <v>1844</v>
      </c>
    </row>
    <row r="364" spans="1:24" x14ac:dyDescent="0.25">
      <c r="A364" s="2" t="s">
        <v>6556</v>
      </c>
      <c r="B364" s="2" t="s">
        <v>6973</v>
      </c>
      <c r="C364" s="2" t="s">
        <v>6974</v>
      </c>
      <c r="D364" s="2" t="s">
        <v>6315</v>
      </c>
      <c r="E364" s="2" t="s">
        <v>6316</v>
      </c>
      <c r="F364" s="2" t="s">
        <v>1279</v>
      </c>
      <c r="G364" s="2" t="s">
        <v>185</v>
      </c>
      <c r="H364" s="2" t="s">
        <v>1027</v>
      </c>
      <c r="I364" s="2" t="s">
        <v>1155</v>
      </c>
      <c r="J364" s="2" t="s">
        <v>1118</v>
      </c>
      <c r="K364" s="2" t="s">
        <v>8</v>
      </c>
      <c r="L364" s="2" t="s">
        <v>1154</v>
      </c>
      <c r="M364" s="2" t="s">
        <v>186</v>
      </c>
      <c r="N364" s="32">
        <v>45565</v>
      </c>
      <c r="O364" s="2">
        <f>WEEKNUM(Operaciones[[#This Row],[Inic.prog.]],1)</f>
        <v>40</v>
      </c>
      <c r="P364" s="4">
        <v>0</v>
      </c>
      <c r="Q364" s="4">
        <v>6</v>
      </c>
      <c r="R364" s="28">
        <v>434980</v>
      </c>
      <c r="S364" s="28">
        <v>0</v>
      </c>
      <c r="T364" s="28">
        <v>434980</v>
      </c>
      <c r="U364" s="28">
        <v>0</v>
      </c>
      <c r="V364" s="2" t="s">
        <v>1026</v>
      </c>
      <c r="W364" s="2" t="s">
        <v>1844</v>
      </c>
      <c r="X364" s="2" t="s">
        <v>1844</v>
      </c>
    </row>
    <row r="365" spans="1:24" x14ac:dyDescent="0.25">
      <c r="A365" s="2" t="s">
        <v>6672</v>
      </c>
      <c r="B365" s="2" t="s">
        <v>7035</v>
      </c>
      <c r="C365" s="2" t="s">
        <v>6974</v>
      </c>
      <c r="D365" s="2" t="s">
        <v>6673</v>
      </c>
      <c r="E365" s="2" t="s">
        <v>6322</v>
      </c>
      <c r="F365" s="2" t="s">
        <v>1279</v>
      </c>
      <c r="G365" s="2" t="s">
        <v>185</v>
      </c>
      <c r="H365" s="2" t="s">
        <v>1035</v>
      </c>
      <c r="I365" s="2" t="s">
        <v>6021</v>
      </c>
      <c r="J365" s="2" t="s">
        <v>1118</v>
      </c>
      <c r="K365" s="2" t="s">
        <v>54</v>
      </c>
      <c r="L365" s="2" t="s">
        <v>1154</v>
      </c>
      <c r="M365" s="2" t="s">
        <v>6094</v>
      </c>
      <c r="N365" s="32">
        <v>45565</v>
      </c>
      <c r="O365" s="2">
        <f>WEEKNUM(Operaciones[[#This Row],[Inic.prog.]],1)</f>
        <v>40</v>
      </c>
      <c r="P365" s="4">
        <v>0</v>
      </c>
      <c r="Q365" s="4">
        <v>1</v>
      </c>
      <c r="R365" s="28">
        <v>33460</v>
      </c>
      <c r="S365" s="28">
        <v>0</v>
      </c>
      <c r="T365" s="28">
        <v>33460</v>
      </c>
      <c r="U365" s="28">
        <v>0</v>
      </c>
      <c r="V365" s="2" t="s">
        <v>1026</v>
      </c>
      <c r="W365" s="2" t="s">
        <v>1844</v>
      </c>
      <c r="X365" s="2" t="s">
        <v>1844</v>
      </c>
    </row>
    <row r="366" spans="1:24" x14ac:dyDescent="0.25">
      <c r="A366" s="2" t="s">
        <v>6674</v>
      </c>
      <c r="B366" s="2" t="s">
        <v>7036</v>
      </c>
      <c r="C366" s="2" t="s">
        <v>6974</v>
      </c>
      <c r="D366" s="2" t="s">
        <v>6675</v>
      </c>
      <c r="E366" s="2" t="s">
        <v>6323</v>
      </c>
      <c r="F366" s="2" t="s">
        <v>1295</v>
      </c>
      <c r="G366" s="2" t="s">
        <v>53</v>
      </c>
      <c r="H366" s="2" t="s">
        <v>1035</v>
      </c>
      <c r="I366" s="2" t="s">
        <v>6021</v>
      </c>
      <c r="J366" s="2" t="s">
        <v>1118</v>
      </c>
      <c r="K366" s="2" t="s">
        <v>54</v>
      </c>
      <c r="L366" s="2" t="s">
        <v>1154</v>
      </c>
      <c r="M366" s="2" t="s">
        <v>55</v>
      </c>
      <c r="N366" s="32">
        <v>45565</v>
      </c>
      <c r="O366" s="2">
        <f>WEEKNUM(Operaciones[[#This Row],[Inic.prog.]],1)</f>
        <v>40</v>
      </c>
      <c r="P366" s="4">
        <v>0</v>
      </c>
      <c r="Q366" s="4">
        <v>1</v>
      </c>
      <c r="R366" s="28">
        <v>33460</v>
      </c>
      <c r="S366" s="28">
        <v>0</v>
      </c>
      <c r="T366" s="28">
        <v>33460</v>
      </c>
      <c r="U366" s="28">
        <v>0</v>
      </c>
      <c r="V366" s="2" t="s">
        <v>1026</v>
      </c>
      <c r="W366" s="2" t="s">
        <v>1844</v>
      </c>
      <c r="X366" s="2" t="s">
        <v>1844</v>
      </c>
    </row>
    <row r="367" spans="1:24" x14ac:dyDescent="0.25">
      <c r="A367" s="2" t="s">
        <v>6676</v>
      </c>
      <c r="B367" s="2" t="s">
        <v>7024</v>
      </c>
      <c r="C367" s="2" t="s">
        <v>7025</v>
      </c>
      <c r="D367" s="2" t="s">
        <v>6621</v>
      </c>
      <c r="E367" s="2" t="s">
        <v>6127</v>
      </c>
      <c r="F367" s="2" t="s">
        <v>6788</v>
      </c>
      <c r="G367" s="2" t="s">
        <v>6028</v>
      </c>
      <c r="H367" s="2" t="s">
        <v>1033</v>
      </c>
      <c r="I367" s="2" t="s">
        <v>1055</v>
      </c>
      <c r="J367" s="2" t="s">
        <v>1118</v>
      </c>
      <c r="K367" s="2" t="s">
        <v>60</v>
      </c>
      <c r="L367" s="2" t="s">
        <v>1025</v>
      </c>
      <c r="M367" s="2" t="s">
        <v>6029</v>
      </c>
      <c r="N367" s="32">
        <v>45564</v>
      </c>
      <c r="O367" s="2">
        <f>WEEKNUM(Operaciones[[#This Row],[Inic.prog.]],1)</f>
        <v>40</v>
      </c>
      <c r="P367" s="4">
        <v>0</v>
      </c>
      <c r="Q367" s="4">
        <v>0.5</v>
      </c>
      <c r="R367" s="28">
        <v>47831</v>
      </c>
      <c r="S367" s="28">
        <v>0</v>
      </c>
      <c r="T367" s="28">
        <v>47831</v>
      </c>
      <c r="U367" s="28">
        <v>0</v>
      </c>
      <c r="V367" s="2" t="s">
        <v>1026</v>
      </c>
      <c r="W367" s="2" t="s">
        <v>1844</v>
      </c>
      <c r="X367" s="2" t="s">
        <v>1844</v>
      </c>
    </row>
    <row r="368" spans="1:24" x14ac:dyDescent="0.25">
      <c r="A368" s="2" t="s">
        <v>6677</v>
      </c>
      <c r="B368" s="2" t="s">
        <v>7024</v>
      </c>
      <c r="C368" s="2" t="s">
        <v>7025</v>
      </c>
      <c r="D368" s="2" t="s">
        <v>6623</v>
      </c>
      <c r="E368" s="2" t="s">
        <v>6128</v>
      </c>
      <c r="F368" s="2" t="s">
        <v>6788</v>
      </c>
      <c r="G368" s="2" t="s">
        <v>6028</v>
      </c>
      <c r="H368" s="2" t="s">
        <v>1033</v>
      </c>
      <c r="I368" s="2" t="s">
        <v>1055</v>
      </c>
      <c r="J368" s="2" t="s">
        <v>1118</v>
      </c>
      <c r="K368" s="2" t="s">
        <v>8</v>
      </c>
      <c r="L368" s="2" t="s">
        <v>1025</v>
      </c>
      <c r="M368" s="2" t="s">
        <v>6029</v>
      </c>
      <c r="N368" s="32">
        <v>45564</v>
      </c>
      <c r="O368" s="2">
        <f>WEEKNUM(Operaciones[[#This Row],[Inic.prog.]],1)</f>
        <v>40</v>
      </c>
      <c r="P368" s="4">
        <v>0</v>
      </c>
      <c r="Q368" s="4">
        <v>0.5</v>
      </c>
      <c r="R368" s="28">
        <v>47831</v>
      </c>
      <c r="S368" s="28">
        <v>0</v>
      </c>
      <c r="T368" s="28">
        <v>47831</v>
      </c>
      <c r="U368" s="28">
        <v>0</v>
      </c>
      <c r="V368" s="2" t="s">
        <v>1026</v>
      </c>
      <c r="W368" s="2" t="s">
        <v>1844</v>
      </c>
      <c r="X368" s="2" t="s">
        <v>1844</v>
      </c>
    </row>
    <row r="369" spans="1:24" x14ac:dyDescent="0.25">
      <c r="A369" s="2" t="s">
        <v>6678</v>
      </c>
      <c r="B369" s="2" t="s">
        <v>7024</v>
      </c>
      <c r="C369" s="2" t="s">
        <v>7025</v>
      </c>
      <c r="D369" s="2" t="s">
        <v>6625</v>
      </c>
      <c r="E369" s="2" t="s">
        <v>6129</v>
      </c>
      <c r="F369" s="2" t="s">
        <v>1279</v>
      </c>
      <c r="G369" s="2" t="s">
        <v>185</v>
      </c>
      <c r="H369" s="2" t="s">
        <v>1033</v>
      </c>
      <c r="I369" s="2" t="s">
        <v>1055</v>
      </c>
      <c r="J369" s="2" t="s">
        <v>1118</v>
      </c>
      <c r="K369" s="2" t="s">
        <v>60</v>
      </c>
      <c r="L369" s="2" t="s">
        <v>1154</v>
      </c>
      <c r="M369" s="2" t="s">
        <v>186</v>
      </c>
      <c r="N369" s="32">
        <v>45564</v>
      </c>
      <c r="O369" s="2">
        <f>WEEKNUM(Operaciones[[#This Row],[Inic.prog.]],1)</f>
        <v>40</v>
      </c>
      <c r="P369" s="4">
        <v>0</v>
      </c>
      <c r="Q369" s="4">
        <v>0.5</v>
      </c>
      <c r="R369" s="28">
        <v>47831</v>
      </c>
      <c r="S369" s="28">
        <v>0</v>
      </c>
      <c r="T369" s="28">
        <v>47831</v>
      </c>
      <c r="U369" s="28">
        <v>0</v>
      </c>
      <c r="V369" s="2" t="s">
        <v>1026</v>
      </c>
      <c r="W369" s="2" t="s">
        <v>1844</v>
      </c>
      <c r="X369" s="2" t="s">
        <v>1844</v>
      </c>
    </row>
    <row r="370" spans="1:24" x14ac:dyDescent="0.25">
      <c r="A370" s="2" t="s">
        <v>6679</v>
      </c>
      <c r="B370" s="2" t="s">
        <v>7024</v>
      </c>
      <c r="C370" s="2" t="s">
        <v>7025</v>
      </c>
      <c r="D370" s="2" t="s">
        <v>6627</v>
      </c>
      <c r="E370" s="2" t="s">
        <v>6130</v>
      </c>
      <c r="F370" s="2" t="s">
        <v>6906</v>
      </c>
      <c r="G370" s="2" t="s">
        <v>185</v>
      </c>
      <c r="H370" s="2" t="s">
        <v>1033</v>
      </c>
      <c r="I370" s="2" t="s">
        <v>1055</v>
      </c>
      <c r="J370" s="2" t="s">
        <v>1118</v>
      </c>
      <c r="K370" s="2" t="s">
        <v>8</v>
      </c>
      <c r="L370" s="2" t="s">
        <v>1154</v>
      </c>
      <c r="M370" s="2" t="s">
        <v>6131</v>
      </c>
      <c r="N370" s="32">
        <v>45564</v>
      </c>
      <c r="O370" s="2">
        <f>WEEKNUM(Operaciones[[#This Row],[Inic.prog.]],1)</f>
        <v>40</v>
      </c>
      <c r="P370" s="4">
        <v>0</v>
      </c>
      <c r="Q370" s="4">
        <v>0.5</v>
      </c>
      <c r="R370" s="28">
        <v>47831</v>
      </c>
      <c r="S370" s="28">
        <v>0</v>
      </c>
      <c r="T370" s="28">
        <v>47831</v>
      </c>
      <c r="U370" s="28">
        <v>0</v>
      </c>
      <c r="V370" s="2" t="s">
        <v>1026</v>
      </c>
      <c r="W370" s="2" t="s">
        <v>1844</v>
      </c>
      <c r="X370" s="2" t="s">
        <v>1844</v>
      </c>
    </row>
    <row r="371" spans="1:24" x14ac:dyDescent="0.25">
      <c r="A371" s="2" t="s">
        <v>6680</v>
      </c>
      <c r="B371" s="2" t="s">
        <v>7024</v>
      </c>
      <c r="C371" s="2" t="s">
        <v>7025</v>
      </c>
      <c r="D371" s="2" t="s">
        <v>6629</v>
      </c>
      <c r="E371" s="2" t="s">
        <v>6132</v>
      </c>
      <c r="F371" s="2" t="s">
        <v>6756</v>
      </c>
      <c r="G371" s="2" t="s">
        <v>185</v>
      </c>
      <c r="H371" s="2" t="s">
        <v>1033</v>
      </c>
      <c r="I371" s="2" t="s">
        <v>1055</v>
      </c>
      <c r="J371" s="2" t="s">
        <v>1118</v>
      </c>
      <c r="K371" s="2" t="s">
        <v>8</v>
      </c>
      <c r="L371" s="2" t="s">
        <v>1154</v>
      </c>
      <c r="M371" s="2" t="s">
        <v>5978</v>
      </c>
      <c r="N371" s="32">
        <v>45564</v>
      </c>
      <c r="O371" s="2">
        <f>WEEKNUM(Operaciones[[#This Row],[Inic.prog.]],1)</f>
        <v>40</v>
      </c>
      <c r="P371" s="4">
        <v>0</v>
      </c>
      <c r="Q371" s="4">
        <v>0.5</v>
      </c>
      <c r="R371" s="28">
        <v>47831</v>
      </c>
      <c r="S371" s="28">
        <v>0</v>
      </c>
      <c r="T371" s="28">
        <v>47831</v>
      </c>
      <c r="U371" s="28">
        <v>0</v>
      </c>
      <c r="V371" s="2" t="s">
        <v>1026</v>
      </c>
      <c r="W371" s="2" t="s">
        <v>1844</v>
      </c>
      <c r="X371" s="2" t="s">
        <v>1844</v>
      </c>
    </row>
    <row r="372" spans="1:24" x14ac:dyDescent="0.25">
      <c r="A372" s="2" t="s">
        <v>6681</v>
      </c>
      <c r="B372" s="2" t="s">
        <v>7024</v>
      </c>
      <c r="C372" s="2" t="s">
        <v>7025</v>
      </c>
      <c r="D372" s="2" t="s">
        <v>6631</v>
      </c>
      <c r="E372" s="2" t="s">
        <v>6133</v>
      </c>
      <c r="F372" s="2" t="s">
        <v>6956</v>
      </c>
      <c r="G372" s="2" t="s">
        <v>6134</v>
      </c>
      <c r="H372" s="2" t="s">
        <v>1033</v>
      </c>
      <c r="I372" s="2" t="s">
        <v>1055</v>
      </c>
      <c r="J372" s="2" t="s">
        <v>1118</v>
      </c>
      <c r="K372" s="2" t="s">
        <v>54</v>
      </c>
      <c r="L372" s="2" t="s">
        <v>1025</v>
      </c>
      <c r="M372" s="2" t="s">
        <v>6135</v>
      </c>
      <c r="N372" s="32">
        <v>45564</v>
      </c>
      <c r="O372" s="2">
        <f>WEEKNUM(Operaciones[[#This Row],[Inic.prog.]],1)</f>
        <v>40</v>
      </c>
      <c r="P372" s="4">
        <v>0</v>
      </c>
      <c r="Q372" s="4">
        <v>0.5</v>
      </c>
      <c r="R372" s="28">
        <v>47831</v>
      </c>
      <c r="S372" s="28">
        <v>0</v>
      </c>
      <c r="T372" s="28">
        <v>47831</v>
      </c>
      <c r="U372" s="28">
        <v>0</v>
      </c>
      <c r="V372" s="2" t="s">
        <v>1026</v>
      </c>
      <c r="W372" s="2" t="s">
        <v>1844</v>
      </c>
      <c r="X372" s="2" t="s">
        <v>1844</v>
      </c>
    </row>
    <row r="373" spans="1:24" x14ac:dyDescent="0.25">
      <c r="A373" s="2" t="s">
        <v>6682</v>
      </c>
      <c r="B373" s="2" t="s">
        <v>7024</v>
      </c>
      <c r="C373" s="2" t="s">
        <v>7025</v>
      </c>
      <c r="D373" s="2" t="s">
        <v>6633</v>
      </c>
      <c r="E373" s="2" t="s">
        <v>6136</v>
      </c>
      <c r="F373" s="2" t="s">
        <v>6906</v>
      </c>
      <c r="G373" s="2" t="s">
        <v>185</v>
      </c>
      <c r="H373" s="2" t="s">
        <v>1033</v>
      </c>
      <c r="I373" s="2" t="s">
        <v>1055</v>
      </c>
      <c r="J373" s="2" t="s">
        <v>1118</v>
      </c>
      <c r="K373" s="2" t="s">
        <v>54</v>
      </c>
      <c r="L373" s="2" t="s">
        <v>1154</v>
      </c>
      <c r="M373" s="2" t="s">
        <v>1844</v>
      </c>
      <c r="N373" s="32">
        <v>45564</v>
      </c>
      <c r="O373" s="2">
        <f>WEEKNUM(Operaciones[[#This Row],[Inic.prog.]],1)</f>
        <v>40</v>
      </c>
      <c r="P373" s="4">
        <v>0</v>
      </c>
      <c r="Q373" s="4">
        <v>0.5</v>
      </c>
      <c r="R373" s="28">
        <v>47831</v>
      </c>
      <c r="S373" s="28">
        <v>0</v>
      </c>
      <c r="T373" s="28">
        <v>47831</v>
      </c>
      <c r="U373" s="28">
        <v>0</v>
      </c>
      <c r="V373" s="2" t="s">
        <v>1026</v>
      </c>
      <c r="W373" s="2" t="s">
        <v>1844</v>
      </c>
      <c r="X373" s="2" t="s">
        <v>1844</v>
      </c>
    </row>
    <row r="374" spans="1:24" x14ac:dyDescent="0.25">
      <c r="A374" s="2" t="s">
        <v>6683</v>
      </c>
      <c r="B374" s="2" t="s">
        <v>6904</v>
      </c>
      <c r="C374" s="2" t="s">
        <v>6905</v>
      </c>
      <c r="D374" s="2" t="s">
        <v>6474</v>
      </c>
      <c r="E374" s="2" t="s">
        <v>6221</v>
      </c>
      <c r="F374" s="2" t="s">
        <v>6906</v>
      </c>
      <c r="G374" s="2" t="s">
        <v>185</v>
      </c>
      <c r="H374" s="2" t="s">
        <v>1033</v>
      </c>
      <c r="I374" s="2" t="s">
        <v>6327</v>
      </c>
      <c r="J374" s="2" t="s">
        <v>1118</v>
      </c>
      <c r="K374" s="2" t="s">
        <v>60</v>
      </c>
      <c r="L374" s="2" t="s">
        <v>1154</v>
      </c>
      <c r="M374" s="2" t="s">
        <v>6222</v>
      </c>
      <c r="N374" s="32">
        <v>45563</v>
      </c>
      <c r="O374" s="2">
        <f>WEEKNUM(Operaciones[[#This Row],[Inic.prog.]],1)</f>
        <v>39</v>
      </c>
      <c r="P374" s="4">
        <v>0</v>
      </c>
      <c r="Q374" s="4">
        <v>2</v>
      </c>
      <c r="R374" s="28">
        <v>191322</v>
      </c>
      <c r="S374" s="28">
        <v>0</v>
      </c>
      <c r="T374" s="28">
        <v>191322</v>
      </c>
      <c r="U374" s="28">
        <v>0</v>
      </c>
      <c r="V374" s="2" t="s">
        <v>1026</v>
      </c>
      <c r="W374" s="2" t="s">
        <v>1844</v>
      </c>
      <c r="X374" s="2" t="s">
        <v>1844</v>
      </c>
    </row>
    <row r="375" spans="1:24" x14ac:dyDescent="0.25">
      <c r="A375" s="2" t="s">
        <v>6596</v>
      </c>
      <c r="B375" s="2" t="s">
        <v>7000</v>
      </c>
      <c r="C375" s="2" t="s">
        <v>6761</v>
      </c>
      <c r="D375" s="2" t="s">
        <v>5943</v>
      </c>
      <c r="E375" s="2" t="s">
        <v>5944</v>
      </c>
      <c r="F375" s="2" t="s">
        <v>6762</v>
      </c>
      <c r="G375" s="2" t="s">
        <v>5932</v>
      </c>
      <c r="H375" s="2" t="s">
        <v>1051</v>
      </c>
      <c r="I375" s="2" t="s">
        <v>1055</v>
      </c>
      <c r="J375" s="2" t="s">
        <v>1129</v>
      </c>
      <c r="K375" s="2" t="s">
        <v>54</v>
      </c>
      <c r="L375" s="2" t="s">
        <v>1154</v>
      </c>
      <c r="M375" s="2" t="s">
        <v>5945</v>
      </c>
      <c r="N375" s="32">
        <v>45536</v>
      </c>
      <c r="O375" s="2">
        <f>WEEKNUM(Operaciones[[#This Row],[Inic.prog.]],1)</f>
        <v>36</v>
      </c>
      <c r="P375" s="4">
        <v>0</v>
      </c>
      <c r="Q375" s="4">
        <v>1</v>
      </c>
      <c r="R375" s="28">
        <v>478305</v>
      </c>
      <c r="S375" s="28">
        <v>0</v>
      </c>
      <c r="T375" s="28">
        <v>478305</v>
      </c>
      <c r="U375" s="28">
        <v>0</v>
      </c>
      <c r="V375" s="2" t="s">
        <v>1026</v>
      </c>
      <c r="W375" s="2" t="s">
        <v>1844</v>
      </c>
      <c r="X375" s="2" t="s">
        <v>1844</v>
      </c>
    </row>
    <row r="376" spans="1:24" x14ac:dyDescent="0.25">
      <c r="A376" s="2" t="s">
        <v>6347</v>
      </c>
      <c r="B376" s="2" t="s">
        <v>6727</v>
      </c>
      <c r="C376" s="2" t="s">
        <v>6728</v>
      </c>
      <c r="D376" s="2" t="s">
        <v>5950</v>
      </c>
      <c r="E376" s="2" t="s">
        <v>5951</v>
      </c>
      <c r="F376" s="2" t="s">
        <v>6729</v>
      </c>
      <c r="G376" s="2" t="s">
        <v>5953</v>
      </c>
      <c r="H376" s="2" t="s">
        <v>1033</v>
      </c>
      <c r="I376" s="2" t="s">
        <v>5955</v>
      </c>
      <c r="J376" s="2" t="s">
        <v>1129</v>
      </c>
      <c r="K376" s="2" t="s">
        <v>8</v>
      </c>
      <c r="L376" s="2" t="s">
        <v>1025</v>
      </c>
      <c r="M376" s="2" t="s">
        <v>5954</v>
      </c>
      <c r="N376" s="32">
        <v>45537</v>
      </c>
      <c r="O376" s="2">
        <f>WEEKNUM(Operaciones[[#This Row],[Inic.prog.]],1)</f>
        <v>36</v>
      </c>
      <c r="P376" s="4">
        <v>0</v>
      </c>
      <c r="Q376" s="4">
        <v>4</v>
      </c>
      <c r="R376" s="28">
        <v>1434915</v>
      </c>
      <c r="S376" s="28">
        <v>0</v>
      </c>
      <c r="T376" s="28">
        <v>1434915</v>
      </c>
      <c r="U376" s="28">
        <v>0</v>
      </c>
      <c r="V376" s="2" t="s">
        <v>1026</v>
      </c>
      <c r="W376" s="2" t="s">
        <v>1844</v>
      </c>
      <c r="X376" s="2" t="s">
        <v>1844</v>
      </c>
    </row>
    <row r="377" spans="1:24" x14ac:dyDescent="0.25">
      <c r="A377" s="2" t="s">
        <v>6348</v>
      </c>
      <c r="B377" s="2" t="s">
        <v>6730</v>
      </c>
      <c r="C377" s="2" t="s">
        <v>6731</v>
      </c>
      <c r="D377" s="2" t="s">
        <v>6349</v>
      </c>
      <c r="E377" s="2" t="s">
        <v>5957</v>
      </c>
      <c r="F377" s="2" t="s">
        <v>1295</v>
      </c>
      <c r="G377" s="2" t="s">
        <v>53</v>
      </c>
      <c r="H377" s="2" t="s">
        <v>1027</v>
      </c>
      <c r="I377" s="2" t="s">
        <v>1155</v>
      </c>
      <c r="J377" s="2" t="s">
        <v>1129</v>
      </c>
      <c r="K377" s="2" t="s">
        <v>54</v>
      </c>
      <c r="L377" s="2" t="s">
        <v>1154</v>
      </c>
      <c r="M377" s="2" t="s">
        <v>55</v>
      </c>
      <c r="N377" s="32">
        <v>45539</v>
      </c>
      <c r="O377" s="2">
        <f>WEEKNUM(Operaciones[[#This Row],[Inic.prog.]],1)</f>
        <v>36</v>
      </c>
      <c r="P377" s="4">
        <v>0</v>
      </c>
      <c r="Q377" s="4">
        <v>1</v>
      </c>
      <c r="R377" s="28">
        <v>334814</v>
      </c>
      <c r="S377" s="28">
        <v>0</v>
      </c>
      <c r="T377" s="28">
        <v>334814</v>
      </c>
      <c r="U377" s="28">
        <v>0</v>
      </c>
      <c r="V377" s="2" t="s">
        <v>1026</v>
      </c>
      <c r="W377" s="2" t="s">
        <v>1844</v>
      </c>
      <c r="X377" s="2" t="s">
        <v>1844</v>
      </c>
    </row>
    <row r="378" spans="1:24" x14ac:dyDescent="0.25">
      <c r="A378" s="2" t="s">
        <v>6352</v>
      </c>
      <c r="B378" s="2" t="s">
        <v>6734</v>
      </c>
      <c r="C378" s="2" t="s">
        <v>6735</v>
      </c>
      <c r="D378" s="2" t="s">
        <v>6353</v>
      </c>
      <c r="E378" s="2" t="s">
        <v>5959</v>
      </c>
      <c r="F378" s="2" t="s">
        <v>1295</v>
      </c>
      <c r="G378" s="2" t="s">
        <v>53</v>
      </c>
      <c r="H378" s="2" t="s">
        <v>1035</v>
      </c>
      <c r="I378" s="2" t="s">
        <v>1055</v>
      </c>
      <c r="J378" s="2" t="s">
        <v>1129</v>
      </c>
      <c r="K378" s="2" t="s">
        <v>54</v>
      </c>
      <c r="L378" s="2" t="s">
        <v>1154</v>
      </c>
      <c r="M378" s="2" t="s">
        <v>55</v>
      </c>
      <c r="N378" s="32">
        <v>45539</v>
      </c>
      <c r="O378" s="2">
        <f>WEEKNUM(Operaciones[[#This Row],[Inic.prog.]],1)</f>
        <v>36</v>
      </c>
      <c r="P378" s="4">
        <v>0</v>
      </c>
      <c r="Q378" s="4">
        <v>2</v>
      </c>
      <c r="R378" s="28">
        <v>573966</v>
      </c>
      <c r="S378" s="28">
        <v>0</v>
      </c>
      <c r="T378" s="28">
        <v>573966</v>
      </c>
      <c r="U378" s="28">
        <v>0</v>
      </c>
      <c r="V378" s="2" t="s">
        <v>1026</v>
      </c>
      <c r="W378" s="2" t="s">
        <v>1844</v>
      </c>
      <c r="X378" s="2" t="s">
        <v>1844</v>
      </c>
    </row>
    <row r="379" spans="1:24" x14ac:dyDescent="0.25">
      <c r="A379" s="2" t="s">
        <v>6354</v>
      </c>
      <c r="B379" s="2" t="s">
        <v>6736</v>
      </c>
      <c r="C379" s="2" t="s">
        <v>6737</v>
      </c>
      <c r="D379" s="2" t="s">
        <v>6355</v>
      </c>
      <c r="E379" s="2" t="s">
        <v>5960</v>
      </c>
      <c r="F379" s="2" t="s">
        <v>6738</v>
      </c>
      <c r="G379" s="2" t="s">
        <v>5961</v>
      </c>
      <c r="H379" s="2" t="s">
        <v>1035</v>
      </c>
      <c r="I379" s="2" t="s">
        <v>1056</v>
      </c>
      <c r="J379" s="2" t="s">
        <v>1129</v>
      </c>
      <c r="K379" s="2" t="s">
        <v>8</v>
      </c>
      <c r="L379" s="2" t="s">
        <v>1154</v>
      </c>
      <c r="M379" s="2" t="s">
        <v>5962</v>
      </c>
      <c r="N379" s="32">
        <v>45539</v>
      </c>
      <c r="O379" s="2">
        <f>WEEKNUM(Operaciones[[#This Row],[Inic.prog.]],1)</f>
        <v>36</v>
      </c>
      <c r="P379" s="4">
        <v>0</v>
      </c>
      <c r="Q379" s="4">
        <v>3</v>
      </c>
      <c r="R379" s="28">
        <v>621797</v>
      </c>
      <c r="S379" s="28">
        <v>0</v>
      </c>
      <c r="T379" s="28">
        <v>621797</v>
      </c>
      <c r="U379" s="28">
        <v>0</v>
      </c>
      <c r="V379" s="2" t="s">
        <v>1026</v>
      </c>
      <c r="W379" s="2" t="s">
        <v>1844</v>
      </c>
      <c r="X379" s="2" t="s">
        <v>1844</v>
      </c>
    </row>
    <row r="380" spans="1:24" x14ac:dyDescent="0.25">
      <c r="A380" s="2" t="s">
        <v>6356</v>
      </c>
      <c r="B380" s="2" t="s">
        <v>6739</v>
      </c>
      <c r="C380" s="2" t="s">
        <v>6740</v>
      </c>
      <c r="D380" s="2" t="s">
        <v>6357</v>
      </c>
      <c r="E380" s="2" t="s">
        <v>5963</v>
      </c>
      <c r="F380" s="2" t="s">
        <v>6741</v>
      </c>
      <c r="G380" s="2" t="s">
        <v>5964</v>
      </c>
      <c r="H380" s="2" t="s">
        <v>1033</v>
      </c>
      <c r="I380" s="2" t="s">
        <v>1056</v>
      </c>
      <c r="J380" s="2" t="s">
        <v>1129</v>
      </c>
      <c r="K380" s="2" t="s">
        <v>8</v>
      </c>
      <c r="L380" s="2" t="s">
        <v>1154</v>
      </c>
      <c r="M380" s="2" t="s">
        <v>5965</v>
      </c>
      <c r="N380" s="32">
        <v>45539</v>
      </c>
      <c r="O380" s="2">
        <f>WEEKNUM(Operaciones[[#This Row],[Inic.prog.]],1)</f>
        <v>36</v>
      </c>
      <c r="P380" s="4">
        <v>0</v>
      </c>
      <c r="Q380" s="4">
        <v>3</v>
      </c>
      <c r="R380" s="28">
        <v>411343</v>
      </c>
      <c r="S380" s="28">
        <v>0</v>
      </c>
      <c r="T380" s="28">
        <v>411343</v>
      </c>
      <c r="U380" s="28">
        <v>0</v>
      </c>
      <c r="V380" s="2" t="s">
        <v>1026</v>
      </c>
      <c r="W380" s="2" t="s">
        <v>1844</v>
      </c>
      <c r="X380" s="2" t="s">
        <v>1844</v>
      </c>
    </row>
    <row r="381" spans="1:24" x14ac:dyDescent="0.25">
      <c r="A381" s="2" t="s">
        <v>6358</v>
      </c>
      <c r="B381" s="2" t="s">
        <v>6742</v>
      </c>
      <c r="C381" s="2" t="s">
        <v>6743</v>
      </c>
      <c r="D381" s="2" t="s">
        <v>5966</v>
      </c>
      <c r="E381" s="2" t="s">
        <v>5967</v>
      </c>
      <c r="F381" s="2" t="s">
        <v>6744</v>
      </c>
      <c r="G381" s="2" t="s">
        <v>5961</v>
      </c>
      <c r="H381" s="2" t="s">
        <v>1035</v>
      </c>
      <c r="I381" s="2" t="s">
        <v>1055</v>
      </c>
      <c r="J381" s="2" t="s">
        <v>1129</v>
      </c>
      <c r="K381" s="2" t="s">
        <v>8</v>
      </c>
      <c r="L381" s="2" t="s">
        <v>1154</v>
      </c>
      <c r="M381" s="2" t="s">
        <v>5968</v>
      </c>
      <c r="N381" s="32">
        <v>45540</v>
      </c>
      <c r="O381" s="2">
        <f>WEEKNUM(Operaciones[[#This Row],[Inic.prog.]],1)</f>
        <v>36</v>
      </c>
      <c r="P381" s="4">
        <v>0</v>
      </c>
      <c r="Q381" s="4">
        <v>2</v>
      </c>
      <c r="R381" s="28">
        <v>507004</v>
      </c>
      <c r="S381" s="28">
        <v>0</v>
      </c>
      <c r="T381" s="28">
        <v>507004</v>
      </c>
      <c r="U381" s="28">
        <v>0</v>
      </c>
      <c r="V381" s="2" t="s">
        <v>1026</v>
      </c>
      <c r="W381" s="2" t="s">
        <v>1844</v>
      </c>
      <c r="X381" s="2" t="s">
        <v>1844</v>
      </c>
    </row>
    <row r="382" spans="1:24" x14ac:dyDescent="0.25">
      <c r="A382" s="2" t="s">
        <v>6359</v>
      </c>
      <c r="B382" s="2" t="s">
        <v>6745</v>
      </c>
      <c r="C382" s="2" t="s">
        <v>6746</v>
      </c>
      <c r="D382" s="2" t="s">
        <v>5969</v>
      </c>
      <c r="E382" s="2" t="s">
        <v>5970</v>
      </c>
      <c r="F382" s="2" t="s">
        <v>6747</v>
      </c>
      <c r="G382" s="2" t="s">
        <v>5971</v>
      </c>
      <c r="H382" s="2" t="s">
        <v>1033</v>
      </c>
      <c r="I382" s="2" t="s">
        <v>1055</v>
      </c>
      <c r="J382" s="2" t="s">
        <v>1129</v>
      </c>
      <c r="K382" s="2" t="s">
        <v>8</v>
      </c>
      <c r="L382" s="2" t="s">
        <v>1025</v>
      </c>
      <c r="M382" s="2" t="s">
        <v>5972</v>
      </c>
      <c r="N382" s="32">
        <v>45542</v>
      </c>
      <c r="O382" s="2">
        <f>WEEKNUM(Operaciones[[#This Row],[Inic.prog.]],1)</f>
        <v>36</v>
      </c>
      <c r="P382" s="4">
        <v>0</v>
      </c>
      <c r="Q382" s="4">
        <v>4</v>
      </c>
      <c r="R382" s="28">
        <v>908780</v>
      </c>
      <c r="S382" s="28">
        <v>0</v>
      </c>
      <c r="T382" s="28">
        <v>908780</v>
      </c>
      <c r="U382" s="28">
        <v>0</v>
      </c>
      <c r="V382" s="2" t="s">
        <v>1026</v>
      </c>
      <c r="W382" s="2" t="s">
        <v>1844</v>
      </c>
      <c r="X382" s="2" t="s">
        <v>1844</v>
      </c>
    </row>
    <row r="383" spans="1:24" x14ac:dyDescent="0.25">
      <c r="A383" s="2" t="s">
        <v>6360</v>
      </c>
      <c r="B383" s="2" t="s">
        <v>6748</v>
      </c>
      <c r="C383" s="2" t="s">
        <v>6749</v>
      </c>
      <c r="D383" s="2" t="s">
        <v>5973</v>
      </c>
      <c r="E383" s="2" t="s">
        <v>5974</v>
      </c>
      <c r="F383" s="2" t="s">
        <v>1279</v>
      </c>
      <c r="G383" s="2" t="s">
        <v>185</v>
      </c>
      <c r="H383" s="2" t="s">
        <v>1033</v>
      </c>
      <c r="I383" s="2" t="s">
        <v>1155</v>
      </c>
      <c r="J383" s="2" t="s">
        <v>1129</v>
      </c>
      <c r="K383" s="2" t="s">
        <v>60</v>
      </c>
      <c r="L383" s="2" t="s">
        <v>1154</v>
      </c>
      <c r="M383" s="2" t="s">
        <v>186</v>
      </c>
      <c r="N383" s="32">
        <v>45543</v>
      </c>
      <c r="O383" s="2">
        <f>WEEKNUM(Operaciones[[#This Row],[Inic.prog.]],1)</f>
        <v>37</v>
      </c>
      <c r="P383" s="4">
        <v>0</v>
      </c>
      <c r="Q383" s="4">
        <v>3</v>
      </c>
      <c r="R383" s="28">
        <v>573966</v>
      </c>
      <c r="S383" s="28">
        <v>0</v>
      </c>
      <c r="T383" s="28">
        <v>573966</v>
      </c>
      <c r="U383" s="28">
        <v>0</v>
      </c>
      <c r="V383" s="2" t="s">
        <v>1026</v>
      </c>
      <c r="W383" s="2" t="s">
        <v>1844</v>
      </c>
      <c r="X383" s="2" t="s">
        <v>1844</v>
      </c>
    </row>
    <row r="384" spans="1:24" x14ac:dyDescent="0.25">
      <c r="A384" s="2" t="s">
        <v>6362</v>
      </c>
      <c r="B384" s="2" t="s">
        <v>6752</v>
      </c>
      <c r="C384" s="2" t="s">
        <v>6753</v>
      </c>
      <c r="D384" s="2" t="s">
        <v>6363</v>
      </c>
      <c r="E384" s="2" t="s">
        <v>5975</v>
      </c>
      <c r="F384" s="2" t="s">
        <v>1291</v>
      </c>
      <c r="G384" s="2" t="s">
        <v>154</v>
      </c>
      <c r="H384" s="2" t="s">
        <v>1027</v>
      </c>
      <c r="I384" s="2" t="s">
        <v>1130</v>
      </c>
      <c r="J384" s="2" t="s">
        <v>1129</v>
      </c>
      <c r="K384" s="2" t="s">
        <v>8</v>
      </c>
      <c r="L384" s="2" t="s">
        <v>1154</v>
      </c>
      <c r="M384" s="2" t="s">
        <v>155</v>
      </c>
      <c r="N384" s="32">
        <v>45546</v>
      </c>
      <c r="O384" s="2">
        <f>WEEKNUM(Operaciones[[#This Row],[Inic.prog.]],1)</f>
        <v>37</v>
      </c>
      <c r="P384" s="4">
        <v>0</v>
      </c>
      <c r="Q384" s="4">
        <v>2</v>
      </c>
      <c r="R384" s="28">
        <v>382644</v>
      </c>
      <c r="S384" s="28">
        <v>0</v>
      </c>
      <c r="T384" s="28">
        <v>382644</v>
      </c>
      <c r="U384" s="28">
        <v>0</v>
      </c>
      <c r="V384" s="2" t="s">
        <v>1026</v>
      </c>
      <c r="W384" s="2" t="s">
        <v>1844</v>
      </c>
      <c r="X384" s="2" t="s">
        <v>1844</v>
      </c>
    </row>
    <row r="385" spans="1:24" x14ac:dyDescent="0.25">
      <c r="A385" s="2" t="s">
        <v>6365</v>
      </c>
      <c r="B385" s="2" t="s">
        <v>6757</v>
      </c>
      <c r="C385" s="2" t="s">
        <v>6758</v>
      </c>
      <c r="D385" s="2" t="s">
        <v>5979</v>
      </c>
      <c r="E385" s="2" t="s">
        <v>5980</v>
      </c>
      <c r="F385" s="2" t="s">
        <v>6759</v>
      </c>
      <c r="G385" s="2" t="s">
        <v>5981</v>
      </c>
      <c r="H385" s="2" t="s">
        <v>1033</v>
      </c>
      <c r="I385" s="2" t="s">
        <v>1055</v>
      </c>
      <c r="J385" s="2" t="s">
        <v>1129</v>
      </c>
      <c r="K385" s="2" t="s">
        <v>54</v>
      </c>
      <c r="L385" s="2" t="s">
        <v>1154</v>
      </c>
      <c r="M385" s="2" t="s">
        <v>5982</v>
      </c>
      <c r="N385" s="32">
        <v>45545</v>
      </c>
      <c r="O385" s="2">
        <f>WEEKNUM(Operaciones[[#This Row],[Inic.prog.]],1)</f>
        <v>37</v>
      </c>
      <c r="P385" s="4">
        <v>0</v>
      </c>
      <c r="Q385" s="4">
        <v>3</v>
      </c>
      <c r="R385" s="28">
        <v>478305</v>
      </c>
      <c r="S385" s="28">
        <v>0</v>
      </c>
      <c r="T385" s="28">
        <v>478305</v>
      </c>
      <c r="U385" s="28">
        <v>0</v>
      </c>
      <c r="V385" s="2" t="s">
        <v>1026</v>
      </c>
      <c r="W385" s="2" t="s">
        <v>1844</v>
      </c>
      <c r="X385" s="2" t="s">
        <v>1844</v>
      </c>
    </row>
    <row r="386" spans="1:24" x14ac:dyDescent="0.25">
      <c r="A386" s="2" t="s">
        <v>6366</v>
      </c>
      <c r="B386" s="2" t="s">
        <v>6760</v>
      </c>
      <c r="C386" s="2" t="s">
        <v>6761</v>
      </c>
      <c r="D386" s="2" t="s">
        <v>5983</v>
      </c>
      <c r="E386" s="2" t="s">
        <v>5984</v>
      </c>
      <c r="F386" s="2" t="s">
        <v>6762</v>
      </c>
      <c r="G386" s="2" t="s">
        <v>5932</v>
      </c>
      <c r="H386" s="2" t="s">
        <v>1051</v>
      </c>
      <c r="I386" s="2" t="s">
        <v>1055</v>
      </c>
      <c r="J386" s="2" t="s">
        <v>1129</v>
      </c>
      <c r="K386" s="2" t="s">
        <v>54</v>
      </c>
      <c r="L386" s="2" t="s">
        <v>1154</v>
      </c>
      <c r="M386" s="2" t="s">
        <v>5985</v>
      </c>
      <c r="N386" s="32">
        <v>45546</v>
      </c>
      <c r="O386" s="2">
        <f>WEEKNUM(Operaciones[[#This Row],[Inic.prog.]],1)</f>
        <v>37</v>
      </c>
      <c r="P386" s="4">
        <v>0</v>
      </c>
      <c r="Q386" s="4">
        <v>1</v>
      </c>
      <c r="R386" s="28">
        <v>1243593</v>
      </c>
      <c r="S386" s="28">
        <v>0</v>
      </c>
      <c r="T386" s="28">
        <v>1243593</v>
      </c>
      <c r="U386" s="28">
        <v>0</v>
      </c>
      <c r="V386" s="2" t="s">
        <v>1026</v>
      </c>
      <c r="W386" s="2" t="s">
        <v>1844</v>
      </c>
      <c r="X386" s="2" t="s">
        <v>1844</v>
      </c>
    </row>
    <row r="387" spans="1:24" x14ac:dyDescent="0.25">
      <c r="A387" s="2" t="s">
        <v>6367</v>
      </c>
      <c r="B387" s="2" t="s">
        <v>6763</v>
      </c>
      <c r="C387" s="2" t="s">
        <v>6764</v>
      </c>
      <c r="D387" s="2" t="s">
        <v>5986</v>
      </c>
      <c r="E387" s="2" t="s">
        <v>5987</v>
      </c>
      <c r="F387" s="2" t="s">
        <v>6765</v>
      </c>
      <c r="G387" s="2" t="s">
        <v>5961</v>
      </c>
      <c r="H387" s="2" t="s">
        <v>1033</v>
      </c>
      <c r="I387" s="2" t="s">
        <v>1036</v>
      </c>
      <c r="J387" s="2" t="s">
        <v>1129</v>
      </c>
      <c r="K387" s="2" t="s">
        <v>54</v>
      </c>
      <c r="L387" s="2" t="s">
        <v>1025</v>
      </c>
      <c r="M387" s="2" t="s">
        <v>5988</v>
      </c>
      <c r="N387" s="32">
        <v>45536</v>
      </c>
      <c r="O387" s="2">
        <f>WEEKNUM(Operaciones[[#This Row],[Inic.prog.]],1)</f>
        <v>36</v>
      </c>
      <c r="P387" s="4">
        <v>0</v>
      </c>
      <c r="Q387" s="4">
        <v>1</v>
      </c>
      <c r="R387" s="28">
        <v>2774169</v>
      </c>
      <c r="S387" s="28">
        <v>0</v>
      </c>
      <c r="T387" s="28">
        <v>2774169</v>
      </c>
      <c r="U387" s="28">
        <v>0</v>
      </c>
      <c r="V387" s="2" t="s">
        <v>1026</v>
      </c>
      <c r="W387" s="2" t="s">
        <v>1844</v>
      </c>
      <c r="X387" s="2" t="s">
        <v>1844</v>
      </c>
    </row>
    <row r="388" spans="1:24" x14ac:dyDescent="0.25">
      <c r="A388" s="2" t="s">
        <v>6367</v>
      </c>
      <c r="B388" s="2" t="s">
        <v>6763</v>
      </c>
      <c r="C388" s="2" t="s">
        <v>6764</v>
      </c>
      <c r="D388" s="2" t="s">
        <v>5986</v>
      </c>
      <c r="E388" s="2" t="s">
        <v>5987</v>
      </c>
      <c r="F388" s="2" t="s">
        <v>6765</v>
      </c>
      <c r="G388" s="2" t="s">
        <v>5961</v>
      </c>
      <c r="H388" s="2" t="s">
        <v>1027</v>
      </c>
      <c r="I388" s="2" t="s">
        <v>1055</v>
      </c>
      <c r="J388" s="2" t="s">
        <v>1129</v>
      </c>
      <c r="K388" s="2" t="s">
        <v>54</v>
      </c>
      <c r="L388" s="2" t="s">
        <v>1025</v>
      </c>
      <c r="M388" s="2" t="s">
        <v>5988</v>
      </c>
      <c r="N388" s="32">
        <v>45536</v>
      </c>
      <c r="O388" s="2">
        <f>WEEKNUM(Operaciones[[#This Row],[Inic.prog.]],1)</f>
        <v>36</v>
      </c>
      <c r="P388" s="4">
        <v>0</v>
      </c>
      <c r="Q388" s="4">
        <v>2</v>
      </c>
      <c r="R388" s="28">
        <v>2774169</v>
      </c>
      <c r="S388" s="28">
        <v>0</v>
      </c>
      <c r="T388" s="28">
        <v>2774169</v>
      </c>
      <c r="U388" s="28">
        <v>0</v>
      </c>
      <c r="V388" s="2" t="s">
        <v>1026</v>
      </c>
      <c r="W388" s="2" t="s">
        <v>1844</v>
      </c>
      <c r="X388" s="2" t="s">
        <v>1844</v>
      </c>
    </row>
    <row r="389" spans="1:24" x14ac:dyDescent="0.25">
      <c r="A389" s="2" t="s">
        <v>6367</v>
      </c>
      <c r="B389" s="2" t="s">
        <v>6763</v>
      </c>
      <c r="C389" s="2" t="s">
        <v>6764</v>
      </c>
      <c r="D389" s="2" t="s">
        <v>5986</v>
      </c>
      <c r="E389" s="2" t="s">
        <v>5987</v>
      </c>
      <c r="F389" s="2" t="s">
        <v>6765</v>
      </c>
      <c r="G389" s="2" t="s">
        <v>5961</v>
      </c>
      <c r="H389" s="2" t="s">
        <v>1040</v>
      </c>
      <c r="I389" s="2" t="s">
        <v>1056</v>
      </c>
      <c r="J389" s="2" t="s">
        <v>1129</v>
      </c>
      <c r="K389" s="2" t="s">
        <v>54</v>
      </c>
      <c r="L389" s="2" t="s">
        <v>1025</v>
      </c>
      <c r="M389" s="2" t="s">
        <v>5988</v>
      </c>
      <c r="N389" s="32">
        <v>45536</v>
      </c>
      <c r="O389" s="2">
        <f>WEEKNUM(Operaciones[[#This Row],[Inic.prog.]],1)</f>
        <v>36</v>
      </c>
      <c r="P389" s="4">
        <v>0</v>
      </c>
      <c r="Q389" s="4">
        <v>6</v>
      </c>
      <c r="R389" s="28">
        <v>2774169</v>
      </c>
      <c r="S389" s="28">
        <v>0</v>
      </c>
      <c r="T389" s="28">
        <v>2774169</v>
      </c>
      <c r="U389" s="28">
        <v>0</v>
      </c>
      <c r="V389" s="2" t="s">
        <v>1026</v>
      </c>
      <c r="W389" s="2" t="s">
        <v>1844</v>
      </c>
      <c r="X389" s="2" t="s">
        <v>1844</v>
      </c>
    </row>
    <row r="390" spans="1:24" x14ac:dyDescent="0.25">
      <c r="A390" s="2" t="s">
        <v>6367</v>
      </c>
      <c r="B390" s="2" t="s">
        <v>6763</v>
      </c>
      <c r="C390" s="2" t="s">
        <v>6764</v>
      </c>
      <c r="D390" s="2" t="s">
        <v>5986</v>
      </c>
      <c r="E390" s="2" t="s">
        <v>5987</v>
      </c>
      <c r="F390" s="2" t="s">
        <v>6765</v>
      </c>
      <c r="G390" s="2" t="s">
        <v>5961</v>
      </c>
      <c r="H390" s="2" t="s">
        <v>1051</v>
      </c>
      <c r="I390" s="2" t="s">
        <v>1135</v>
      </c>
      <c r="J390" s="2" t="s">
        <v>1129</v>
      </c>
      <c r="K390" s="2" t="s">
        <v>54</v>
      </c>
      <c r="L390" s="2" t="s">
        <v>1025</v>
      </c>
      <c r="M390" s="2" t="s">
        <v>5988</v>
      </c>
      <c r="N390" s="32">
        <v>45536</v>
      </c>
      <c r="O390" s="2">
        <f>WEEKNUM(Operaciones[[#This Row],[Inic.prog.]],1)</f>
        <v>36</v>
      </c>
      <c r="P390" s="4">
        <v>0</v>
      </c>
      <c r="Q390" s="4">
        <v>8</v>
      </c>
      <c r="R390" s="28">
        <v>2774169</v>
      </c>
      <c r="S390" s="28">
        <v>0</v>
      </c>
      <c r="T390" s="28">
        <v>2774169</v>
      </c>
      <c r="U390" s="28">
        <v>0</v>
      </c>
      <c r="V390" s="2" t="s">
        <v>1026</v>
      </c>
      <c r="W390" s="2" t="s">
        <v>1844</v>
      </c>
      <c r="X390" s="2" t="s">
        <v>1844</v>
      </c>
    </row>
    <row r="391" spans="1:24" x14ac:dyDescent="0.25">
      <c r="A391" s="2" t="s">
        <v>6684</v>
      </c>
      <c r="B391" s="2" t="s">
        <v>7037</v>
      </c>
      <c r="C391" s="2" t="s">
        <v>7038</v>
      </c>
      <c r="D391" s="2" t="s">
        <v>5989</v>
      </c>
      <c r="E391" s="2" t="s">
        <v>5990</v>
      </c>
      <c r="F391" s="2" t="s">
        <v>6756</v>
      </c>
      <c r="G391" s="2" t="s">
        <v>185</v>
      </c>
      <c r="H391" s="2" t="s">
        <v>1033</v>
      </c>
      <c r="I391" s="2" t="s">
        <v>1134</v>
      </c>
      <c r="J391" s="2" t="s">
        <v>1129</v>
      </c>
      <c r="K391" s="2" t="s">
        <v>60</v>
      </c>
      <c r="L391" s="2" t="s">
        <v>1154</v>
      </c>
      <c r="M391" s="2" t="s">
        <v>5991</v>
      </c>
      <c r="N391" s="32">
        <v>45548</v>
      </c>
      <c r="O391" s="2">
        <f>WEEKNUM(Operaciones[[#This Row],[Inic.prog.]],1)</f>
        <v>37</v>
      </c>
      <c r="P391" s="4">
        <v>0</v>
      </c>
      <c r="Q391" s="4">
        <v>1</v>
      </c>
      <c r="R391" s="28">
        <v>95661</v>
      </c>
      <c r="S391" s="28">
        <v>0</v>
      </c>
      <c r="T391" s="28">
        <v>95661</v>
      </c>
      <c r="U391" s="28">
        <v>0</v>
      </c>
      <c r="V391" s="2" t="s">
        <v>1026</v>
      </c>
      <c r="W391" s="2" t="s">
        <v>1844</v>
      </c>
      <c r="X391" s="2" t="s">
        <v>1844</v>
      </c>
    </row>
    <row r="392" spans="1:24" x14ac:dyDescent="0.25">
      <c r="A392" s="2" t="s">
        <v>6685</v>
      </c>
      <c r="B392" s="2" t="s">
        <v>7039</v>
      </c>
      <c r="C392" s="2" t="s">
        <v>7040</v>
      </c>
      <c r="D392" s="2" t="s">
        <v>5992</v>
      </c>
      <c r="E392" s="2" t="s">
        <v>5993</v>
      </c>
      <c r="F392" s="2" t="s">
        <v>6756</v>
      </c>
      <c r="G392" s="2" t="s">
        <v>185</v>
      </c>
      <c r="H392" s="2" t="s">
        <v>1035</v>
      </c>
      <c r="I392" s="2" t="s">
        <v>1134</v>
      </c>
      <c r="J392" s="2" t="s">
        <v>1129</v>
      </c>
      <c r="K392" s="2" t="s">
        <v>60</v>
      </c>
      <c r="L392" s="2" t="s">
        <v>1154</v>
      </c>
      <c r="M392" s="2" t="s">
        <v>5991</v>
      </c>
      <c r="N392" s="32">
        <v>45548</v>
      </c>
      <c r="O392" s="2">
        <f>WEEKNUM(Operaciones[[#This Row],[Inic.prog.]],1)</f>
        <v>37</v>
      </c>
      <c r="P392" s="4">
        <v>0</v>
      </c>
      <c r="Q392" s="4">
        <v>2</v>
      </c>
      <c r="R392" s="28">
        <v>191322</v>
      </c>
      <c r="S392" s="28">
        <v>0</v>
      </c>
      <c r="T392" s="28">
        <v>191322</v>
      </c>
      <c r="U392" s="28">
        <v>0</v>
      </c>
      <c r="V392" s="2" t="s">
        <v>1026</v>
      </c>
      <c r="W392" s="2" t="s">
        <v>1844</v>
      </c>
      <c r="X392" s="2" t="s">
        <v>1844</v>
      </c>
    </row>
    <row r="393" spans="1:24" x14ac:dyDescent="0.25">
      <c r="A393" s="2" t="s">
        <v>6368</v>
      </c>
      <c r="B393" s="2" t="s">
        <v>6766</v>
      </c>
      <c r="C393" s="2" t="s">
        <v>6767</v>
      </c>
      <c r="D393" s="2" t="s">
        <v>6369</v>
      </c>
      <c r="E393" s="2" t="s">
        <v>5994</v>
      </c>
      <c r="F393" s="2" t="s">
        <v>6768</v>
      </c>
      <c r="G393" s="2" t="s">
        <v>5941</v>
      </c>
      <c r="H393" s="2" t="s">
        <v>1033</v>
      </c>
      <c r="I393" s="2" t="s">
        <v>1036</v>
      </c>
      <c r="J393" s="2" t="s">
        <v>1129</v>
      </c>
      <c r="K393" s="2" t="s">
        <v>54</v>
      </c>
      <c r="L393" s="2" t="s">
        <v>1154</v>
      </c>
      <c r="M393" s="2" t="s">
        <v>5995</v>
      </c>
      <c r="N393" s="32">
        <v>45536</v>
      </c>
      <c r="O393" s="2">
        <f>WEEKNUM(Operaciones[[#This Row],[Inic.prog.]],1)</f>
        <v>36</v>
      </c>
      <c r="P393" s="4">
        <v>0</v>
      </c>
      <c r="Q393" s="4">
        <v>2</v>
      </c>
      <c r="R393" s="28">
        <v>239153</v>
      </c>
      <c r="S393" s="28">
        <v>0</v>
      </c>
      <c r="T393" s="28">
        <v>239153</v>
      </c>
      <c r="U393" s="28">
        <v>0</v>
      </c>
      <c r="V393" s="2" t="s">
        <v>1026</v>
      </c>
      <c r="W393" s="2" t="s">
        <v>1844</v>
      </c>
      <c r="X393" s="2" t="s">
        <v>1844</v>
      </c>
    </row>
    <row r="394" spans="1:24" x14ac:dyDescent="0.25">
      <c r="A394" s="2" t="s">
        <v>6604</v>
      </c>
      <c r="B394" s="2" t="s">
        <v>7009</v>
      </c>
      <c r="C394" s="2" t="s">
        <v>7010</v>
      </c>
      <c r="D394" s="2" t="s">
        <v>5998</v>
      </c>
      <c r="E394" s="2" t="s">
        <v>5999</v>
      </c>
      <c r="F394" s="2" t="s">
        <v>6868</v>
      </c>
      <c r="G394" s="2" t="s">
        <v>5932</v>
      </c>
      <c r="H394" s="2" t="s">
        <v>1038</v>
      </c>
      <c r="I394" s="2" t="s">
        <v>1133</v>
      </c>
      <c r="J394" s="2" t="s">
        <v>1129</v>
      </c>
      <c r="K394" s="2" t="s">
        <v>54</v>
      </c>
      <c r="L394" s="2" t="s">
        <v>1015</v>
      </c>
      <c r="M394" s="2" t="s">
        <v>6001</v>
      </c>
      <c r="N394" s="32">
        <v>45537</v>
      </c>
      <c r="O394" s="2">
        <f>WEEKNUM(Operaciones[[#This Row],[Inic.prog.]],1)</f>
        <v>36</v>
      </c>
      <c r="P394" s="4">
        <v>0</v>
      </c>
      <c r="Q394" s="4">
        <v>6</v>
      </c>
      <c r="R394" s="28">
        <v>841646</v>
      </c>
      <c r="S394" s="28">
        <v>0</v>
      </c>
      <c r="T394" s="28">
        <v>841646</v>
      </c>
      <c r="U394" s="28">
        <v>0</v>
      </c>
      <c r="V394" s="2" t="s">
        <v>1026</v>
      </c>
      <c r="W394" s="2" t="s">
        <v>1844</v>
      </c>
      <c r="X394" s="2" t="s">
        <v>1844</v>
      </c>
    </row>
    <row r="395" spans="1:24" x14ac:dyDescent="0.25">
      <c r="A395" s="2" t="s">
        <v>6604</v>
      </c>
      <c r="B395" s="2" t="s">
        <v>7009</v>
      </c>
      <c r="C395" s="2" t="s">
        <v>7010</v>
      </c>
      <c r="D395" s="2" t="s">
        <v>5998</v>
      </c>
      <c r="E395" s="2" t="s">
        <v>5999</v>
      </c>
      <c r="F395" s="2" t="s">
        <v>6868</v>
      </c>
      <c r="G395" s="2" t="s">
        <v>5932</v>
      </c>
      <c r="H395" s="2" t="s">
        <v>1029</v>
      </c>
      <c r="I395" s="2" t="s">
        <v>6002</v>
      </c>
      <c r="J395" s="2" t="s">
        <v>1129</v>
      </c>
      <c r="K395" s="2" t="s">
        <v>54</v>
      </c>
      <c r="L395" s="2" t="s">
        <v>1015</v>
      </c>
      <c r="M395" s="2" t="s">
        <v>6001</v>
      </c>
      <c r="N395" s="32">
        <v>45537</v>
      </c>
      <c r="O395" s="2">
        <f>WEEKNUM(Operaciones[[#This Row],[Inic.prog.]],1)</f>
        <v>36</v>
      </c>
      <c r="P395" s="4">
        <v>0</v>
      </c>
      <c r="Q395" s="4">
        <v>2</v>
      </c>
      <c r="R395" s="28">
        <v>841646</v>
      </c>
      <c r="S395" s="28">
        <v>0</v>
      </c>
      <c r="T395" s="28">
        <v>841646</v>
      </c>
      <c r="U395" s="28">
        <v>0</v>
      </c>
      <c r="V395" s="2" t="s">
        <v>1026</v>
      </c>
      <c r="W395" s="2" t="s">
        <v>1844</v>
      </c>
      <c r="X395" s="2" t="s">
        <v>1844</v>
      </c>
    </row>
    <row r="396" spans="1:24" x14ac:dyDescent="0.25">
      <c r="A396" s="2" t="s">
        <v>6372</v>
      </c>
      <c r="B396" s="2" t="s">
        <v>6772</v>
      </c>
      <c r="C396" s="2" t="s">
        <v>6773</v>
      </c>
      <c r="D396" s="2" t="s">
        <v>6003</v>
      </c>
      <c r="E396" s="2" t="s">
        <v>6004</v>
      </c>
      <c r="F396" s="2" t="s">
        <v>6756</v>
      </c>
      <c r="G396" s="2" t="s">
        <v>185</v>
      </c>
      <c r="H396" s="2" t="s">
        <v>1035</v>
      </c>
      <c r="I396" s="2" t="s">
        <v>1143</v>
      </c>
      <c r="J396" s="2" t="s">
        <v>1129</v>
      </c>
      <c r="K396" s="2" t="s">
        <v>54</v>
      </c>
      <c r="L396" s="2" t="s">
        <v>1025</v>
      </c>
      <c r="M396" s="2" t="s">
        <v>5978</v>
      </c>
      <c r="N396" s="32">
        <v>45543</v>
      </c>
      <c r="O396" s="2">
        <f>WEEKNUM(Operaciones[[#This Row],[Inic.prog.]],1)</f>
        <v>37</v>
      </c>
      <c r="P396" s="4">
        <v>0</v>
      </c>
      <c r="Q396" s="4">
        <v>1</v>
      </c>
      <c r="R396" s="28">
        <v>1715570</v>
      </c>
      <c r="S396" s="28">
        <v>0</v>
      </c>
      <c r="T396" s="28">
        <v>1715570</v>
      </c>
      <c r="U396" s="28">
        <v>0</v>
      </c>
      <c r="V396" s="2" t="s">
        <v>1026</v>
      </c>
      <c r="W396" s="2" t="s">
        <v>1844</v>
      </c>
      <c r="X396" s="2" t="s">
        <v>1844</v>
      </c>
    </row>
    <row r="397" spans="1:24" x14ac:dyDescent="0.25">
      <c r="A397" s="2" t="s">
        <v>6373</v>
      </c>
      <c r="B397" s="2" t="s">
        <v>6774</v>
      </c>
      <c r="C397" s="2" t="s">
        <v>6775</v>
      </c>
      <c r="D397" s="2" t="s">
        <v>6374</v>
      </c>
      <c r="E397" s="2" t="s">
        <v>6005</v>
      </c>
      <c r="F397" s="2" t="s">
        <v>6768</v>
      </c>
      <c r="G397" s="2" t="s">
        <v>5941</v>
      </c>
      <c r="H397" s="2" t="s">
        <v>1033</v>
      </c>
      <c r="I397" s="2" t="s">
        <v>1130</v>
      </c>
      <c r="J397" s="2" t="s">
        <v>1129</v>
      </c>
      <c r="K397" s="2" t="s">
        <v>54</v>
      </c>
      <c r="L397" s="2" t="s">
        <v>1025</v>
      </c>
      <c r="M397" s="2" t="s">
        <v>5995</v>
      </c>
      <c r="N397" s="32">
        <v>45537</v>
      </c>
      <c r="O397" s="2">
        <f>WEEKNUM(Operaciones[[#This Row],[Inic.prog.]],1)</f>
        <v>36</v>
      </c>
      <c r="P397" s="4">
        <v>0</v>
      </c>
      <c r="Q397" s="4">
        <v>2</v>
      </c>
      <c r="R397" s="28">
        <v>3281002</v>
      </c>
      <c r="S397" s="28">
        <v>0</v>
      </c>
      <c r="T397" s="28">
        <v>3281002</v>
      </c>
      <c r="U397" s="28">
        <v>0</v>
      </c>
      <c r="V397" s="2" t="s">
        <v>1026</v>
      </c>
      <c r="W397" s="2" t="s">
        <v>1844</v>
      </c>
      <c r="X397" s="2" t="s">
        <v>1844</v>
      </c>
    </row>
    <row r="398" spans="1:24" x14ac:dyDescent="0.25">
      <c r="A398" s="2" t="s">
        <v>6373</v>
      </c>
      <c r="B398" s="2" t="s">
        <v>6774</v>
      </c>
      <c r="C398" s="2" t="s">
        <v>6775</v>
      </c>
      <c r="D398" s="2" t="s">
        <v>6374</v>
      </c>
      <c r="E398" s="2" t="s">
        <v>6005</v>
      </c>
      <c r="F398" s="2" t="s">
        <v>6768</v>
      </c>
      <c r="G398" s="2" t="s">
        <v>5941</v>
      </c>
      <c r="H398" s="2" t="s">
        <v>1040</v>
      </c>
      <c r="I398" s="2" t="s">
        <v>1137</v>
      </c>
      <c r="J398" s="2" t="s">
        <v>1129</v>
      </c>
      <c r="K398" s="2" t="s">
        <v>54</v>
      </c>
      <c r="L398" s="2" t="s">
        <v>1025</v>
      </c>
      <c r="M398" s="2" t="s">
        <v>5995</v>
      </c>
      <c r="N398" s="32">
        <v>45537</v>
      </c>
      <c r="O398" s="2">
        <f>WEEKNUM(Operaciones[[#This Row],[Inic.prog.]],1)</f>
        <v>36</v>
      </c>
      <c r="P398" s="4">
        <v>0</v>
      </c>
      <c r="Q398" s="4">
        <v>4</v>
      </c>
      <c r="R398" s="28">
        <v>3281002</v>
      </c>
      <c r="S398" s="28">
        <v>0</v>
      </c>
      <c r="T398" s="28">
        <v>3281002</v>
      </c>
      <c r="U398" s="28">
        <v>0</v>
      </c>
      <c r="V398" s="2" t="s">
        <v>1026</v>
      </c>
      <c r="W398" s="2" t="s">
        <v>1844</v>
      </c>
      <c r="X398" s="2" t="s">
        <v>1844</v>
      </c>
    </row>
    <row r="399" spans="1:24" x14ac:dyDescent="0.25">
      <c r="A399" s="2" t="s">
        <v>6373</v>
      </c>
      <c r="B399" s="2" t="s">
        <v>6774</v>
      </c>
      <c r="C399" s="2" t="s">
        <v>6775</v>
      </c>
      <c r="D399" s="2" t="s">
        <v>6374</v>
      </c>
      <c r="E399" s="2" t="s">
        <v>6005</v>
      </c>
      <c r="F399" s="2" t="s">
        <v>6768</v>
      </c>
      <c r="G399" s="2" t="s">
        <v>5941</v>
      </c>
      <c r="H399" s="2" t="s">
        <v>1051</v>
      </c>
      <c r="I399" s="2" t="s">
        <v>1133</v>
      </c>
      <c r="J399" s="2" t="s">
        <v>1129</v>
      </c>
      <c r="K399" s="2" t="s">
        <v>54</v>
      </c>
      <c r="L399" s="2" t="s">
        <v>1025</v>
      </c>
      <c r="M399" s="2" t="s">
        <v>5995</v>
      </c>
      <c r="N399" s="32">
        <v>45537</v>
      </c>
      <c r="O399" s="2">
        <f>WEEKNUM(Operaciones[[#This Row],[Inic.prog.]],1)</f>
        <v>36</v>
      </c>
      <c r="P399" s="4">
        <v>0</v>
      </c>
      <c r="Q399" s="4">
        <v>1.5</v>
      </c>
      <c r="R399" s="28">
        <v>3281002</v>
      </c>
      <c r="S399" s="28">
        <v>0</v>
      </c>
      <c r="T399" s="28">
        <v>3281002</v>
      </c>
      <c r="U399" s="28">
        <v>0</v>
      </c>
      <c r="V399" s="2" t="s">
        <v>1026</v>
      </c>
      <c r="W399" s="2" t="s">
        <v>1844</v>
      </c>
      <c r="X399" s="2" t="s">
        <v>1844</v>
      </c>
    </row>
    <row r="400" spans="1:24" x14ac:dyDescent="0.25">
      <c r="A400" s="2" t="s">
        <v>6377</v>
      </c>
      <c r="B400" s="2" t="s">
        <v>6778</v>
      </c>
      <c r="C400" s="2" t="s">
        <v>6779</v>
      </c>
      <c r="D400" s="2" t="s">
        <v>6378</v>
      </c>
      <c r="E400" s="2" t="s">
        <v>6010</v>
      </c>
      <c r="F400" s="2" t="s">
        <v>6780</v>
      </c>
      <c r="G400" s="2" t="s">
        <v>5932</v>
      </c>
      <c r="H400" s="2" t="s">
        <v>1035</v>
      </c>
      <c r="I400" s="2" t="s">
        <v>6011</v>
      </c>
      <c r="J400" s="2" t="s">
        <v>1129</v>
      </c>
      <c r="K400" s="2" t="s">
        <v>60</v>
      </c>
      <c r="L400" s="2" t="s">
        <v>1025</v>
      </c>
      <c r="M400" s="2" t="s">
        <v>6012</v>
      </c>
      <c r="N400" s="32">
        <v>45537</v>
      </c>
      <c r="O400" s="2">
        <f>WEEKNUM(Operaciones[[#This Row],[Inic.prog.]],1)</f>
        <v>36</v>
      </c>
      <c r="P400" s="4">
        <v>0</v>
      </c>
      <c r="Q400" s="4">
        <v>2</v>
      </c>
      <c r="R400" s="28">
        <v>208053</v>
      </c>
      <c r="S400" s="28">
        <v>0</v>
      </c>
      <c r="T400" s="28">
        <v>208053</v>
      </c>
      <c r="U400" s="28">
        <v>0</v>
      </c>
      <c r="V400" s="2" t="s">
        <v>1026</v>
      </c>
      <c r="W400" s="2" t="s">
        <v>1844</v>
      </c>
      <c r="X400" s="2" t="s">
        <v>1844</v>
      </c>
    </row>
    <row r="401" spans="1:24" x14ac:dyDescent="0.25">
      <c r="A401" s="2" t="s">
        <v>6379</v>
      </c>
      <c r="B401" s="2" t="s">
        <v>6781</v>
      </c>
      <c r="C401" s="2" t="s">
        <v>6782</v>
      </c>
      <c r="D401" s="2" t="s">
        <v>6014</v>
      </c>
      <c r="E401" s="2" t="s">
        <v>6015</v>
      </c>
      <c r="F401" s="2" t="s">
        <v>6783</v>
      </c>
      <c r="G401" s="2" t="s">
        <v>6016</v>
      </c>
      <c r="H401" s="2" t="s">
        <v>1035</v>
      </c>
      <c r="I401" s="2" t="s">
        <v>1036</v>
      </c>
      <c r="J401" s="2" t="s">
        <v>1129</v>
      </c>
      <c r="K401" s="2" t="s">
        <v>8</v>
      </c>
      <c r="L401" s="2" t="s">
        <v>1154</v>
      </c>
      <c r="M401" s="2" t="s">
        <v>1844</v>
      </c>
      <c r="N401" s="32">
        <v>45537</v>
      </c>
      <c r="O401" s="2">
        <f>WEEKNUM(Operaciones[[#This Row],[Inic.prog.]],1)</f>
        <v>36</v>
      </c>
      <c r="P401" s="4">
        <v>0</v>
      </c>
      <c r="Q401" s="4">
        <v>2</v>
      </c>
      <c r="R401" s="28">
        <v>1147932</v>
      </c>
      <c r="S401" s="28">
        <v>0</v>
      </c>
      <c r="T401" s="28">
        <v>1147932</v>
      </c>
      <c r="U401" s="28">
        <v>0</v>
      </c>
      <c r="V401" s="2" t="s">
        <v>1026</v>
      </c>
      <c r="W401" s="2" t="s">
        <v>1844</v>
      </c>
      <c r="X401" s="2" t="s">
        <v>1844</v>
      </c>
    </row>
    <row r="402" spans="1:24" x14ac:dyDescent="0.25">
      <c r="A402" s="2" t="s">
        <v>6379</v>
      </c>
      <c r="B402" s="2" t="s">
        <v>6781</v>
      </c>
      <c r="C402" s="2" t="s">
        <v>6782</v>
      </c>
      <c r="D402" s="2" t="s">
        <v>6014</v>
      </c>
      <c r="E402" s="2" t="s">
        <v>6015</v>
      </c>
      <c r="F402" s="2" t="s">
        <v>6783</v>
      </c>
      <c r="G402" s="2" t="s">
        <v>6016</v>
      </c>
      <c r="H402" s="2" t="s">
        <v>1027</v>
      </c>
      <c r="I402" s="2" t="s">
        <v>1056</v>
      </c>
      <c r="J402" s="2" t="s">
        <v>1129</v>
      </c>
      <c r="K402" s="2" t="s">
        <v>8</v>
      </c>
      <c r="L402" s="2" t="s">
        <v>1154</v>
      </c>
      <c r="M402" s="2" t="s">
        <v>1844</v>
      </c>
      <c r="N402" s="32">
        <v>45537</v>
      </c>
      <c r="O402" s="2">
        <f>WEEKNUM(Operaciones[[#This Row],[Inic.prog.]],1)</f>
        <v>36</v>
      </c>
      <c r="P402" s="4">
        <v>0</v>
      </c>
      <c r="Q402" s="4">
        <v>3</v>
      </c>
      <c r="R402" s="28">
        <v>1147932</v>
      </c>
      <c r="S402" s="28">
        <v>0</v>
      </c>
      <c r="T402" s="28">
        <v>1147932</v>
      </c>
      <c r="U402" s="28">
        <v>0</v>
      </c>
      <c r="V402" s="2" t="s">
        <v>1026</v>
      </c>
      <c r="W402" s="2" t="s">
        <v>1844</v>
      </c>
      <c r="X402" s="2" t="s">
        <v>1844</v>
      </c>
    </row>
    <row r="403" spans="1:24" x14ac:dyDescent="0.25">
      <c r="A403" s="2" t="s">
        <v>6381</v>
      </c>
      <c r="B403" s="2" t="s">
        <v>6786</v>
      </c>
      <c r="C403" s="2" t="s">
        <v>6787</v>
      </c>
      <c r="D403" s="2" t="s">
        <v>6026</v>
      </c>
      <c r="E403" s="2" t="s">
        <v>6027</v>
      </c>
      <c r="F403" s="2" t="s">
        <v>6788</v>
      </c>
      <c r="G403" s="2" t="s">
        <v>6028</v>
      </c>
      <c r="H403" s="2" t="s">
        <v>1033</v>
      </c>
      <c r="I403" s="2" t="s">
        <v>1130</v>
      </c>
      <c r="J403" s="2" t="s">
        <v>1129</v>
      </c>
      <c r="K403" s="2" t="s">
        <v>8</v>
      </c>
      <c r="L403" s="2" t="s">
        <v>1025</v>
      </c>
      <c r="M403" s="2" t="s">
        <v>6029</v>
      </c>
      <c r="N403" s="32">
        <v>45538</v>
      </c>
      <c r="O403" s="2">
        <f>WEEKNUM(Operaciones[[#This Row],[Inic.prog.]],1)</f>
        <v>36</v>
      </c>
      <c r="P403" s="4">
        <v>0</v>
      </c>
      <c r="Q403" s="4">
        <v>4</v>
      </c>
      <c r="R403" s="28">
        <v>2303887</v>
      </c>
      <c r="S403" s="28">
        <v>0</v>
      </c>
      <c r="T403" s="28">
        <v>2303887</v>
      </c>
      <c r="U403" s="28">
        <v>0</v>
      </c>
      <c r="V403" s="2" t="s">
        <v>1026</v>
      </c>
      <c r="W403" s="2" t="s">
        <v>1844</v>
      </c>
      <c r="X403" s="2" t="s">
        <v>1844</v>
      </c>
    </row>
    <row r="404" spans="1:24" x14ac:dyDescent="0.25">
      <c r="A404" s="2" t="s">
        <v>6382</v>
      </c>
      <c r="B404" s="2" t="s">
        <v>6789</v>
      </c>
      <c r="C404" s="2" t="s">
        <v>6790</v>
      </c>
      <c r="D404" s="2" t="s">
        <v>6383</v>
      </c>
      <c r="E404" s="2" t="s">
        <v>6032</v>
      </c>
      <c r="F404" s="2" t="s">
        <v>6791</v>
      </c>
      <c r="G404" s="2" t="s">
        <v>6016</v>
      </c>
      <c r="H404" s="2" t="s">
        <v>1035</v>
      </c>
      <c r="I404" s="2" t="s">
        <v>1036</v>
      </c>
      <c r="J404" s="2" t="s">
        <v>1129</v>
      </c>
      <c r="K404" s="2" t="s">
        <v>8</v>
      </c>
      <c r="L404" s="2" t="s">
        <v>1154</v>
      </c>
      <c r="M404" s="2" t="s">
        <v>6033</v>
      </c>
      <c r="N404" s="32">
        <v>45538</v>
      </c>
      <c r="O404" s="2">
        <f>WEEKNUM(Operaciones[[#This Row],[Inic.prog.]],1)</f>
        <v>36</v>
      </c>
      <c r="P404" s="4">
        <v>0</v>
      </c>
      <c r="Q404" s="4">
        <v>2</v>
      </c>
      <c r="R404" s="28">
        <v>1760077</v>
      </c>
      <c r="S404" s="28">
        <v>0</v>
      </c>
      <c r="T404" s="28">
        <v>1760077</v>
      </c>
      <c r="U404" s="28">
        <v>0</v>
      </c>
      <c r="V404" s="2" t="s">
        <v>1026</v>
      </c>
      <c r="W404" s="2" t="s">
        <v>1844</v>
      </c>
      <c r="X404" s="2" t="s">
        <v>1844</v>
      </c>
    </row>
    <row r="405" spans="1:24" x14ac:dyDescent="0.25">
      <c r="A405" s="2" t="s">
        <v>6382</v>
      </c>
      <c r="B405" s="2" t="s">
        <v>6789</v>
      </c>
      <c r="C405" s="2" t="s">
        <v>6790</v>
      </c>
      <c r="D405" s="2" t="s">
        <v>6383</v>
      </c>
      <c r="E405" s="2" t="s">
        <v>6032</v>
      </c>
      <c r="F405" s="2" t="s">
        <v>6791</v>
      </c>
      <c r="G405" s="2" t="s">
        <v>6016</v>
      </c>
      <c r="H405" s="2" t="s">
        <v>1033</v>
      </c>
      <c r="I405" s="2" t="s">
        <v>1055</v>
      </c>
      <c r="J405" s="2" t="s">
        <v>1129</v>
      </c>
      <c r="K405" s="2" t="s">
        <v>8</v>
      </c>
      <c r="L405" s="2" t="s">
        <v>1154</v>
      </c>
      <c r="M405" s="2" t="s">
        <v>6033</v>
      </c>
      <c r="N405" s="32">
        <v>45538</v>
      </c>
      <c r="O405" s="2">
        <f>WEEKNUM(Operaciones[[#This Row],[Inic.prog.]],1)</f>
        <v>36</v>
      </c>
      <c r="P405" s="4">
        <v>0</v>
      </c>
      <c r="Q405" s="4">
        <v>4</v>
      </c>
      <c r="R405" s="28">
        <v>1760077</v>
      </c>
      <c r="S405" s="28">
        <v>0</v>
      </c>
      <c r="T405" s="28">
        <v>1760077</v>
      </c>
      <c r="U405" s="28">
        <v>0</v>
      </c>
      <c r="V405" s="2" t="s">
        <v>1026</v>
      </c>
      <c r="W405" s="2" t="s">
        <v>1844</v>
      </c>
      <c r="X405" s="2" t="s">
        <v>1844</v>
      </c>
    </row>
    <row r="406" spans="1:24" x14ac:dyDescent="0.25">
      <c r="A406" s="2" t="s">
        <v>6384</v>
      </c>
      <c r="B406" s="2" t="s">
        <v>6789</v>
      </c>
      <c r="C406" s="2" t="s">
        <v>6790</v>
      </c>
      <c r="D406" s="2" t="s">
        <v>6385</v>
      </c>
      <c r="E406" s="2" t="s">
        <v>6034</v>
      </c>
      <c r="F406" s="2" t="s">
        <v>6791</v>
      </c>
      <c r="G406" s="2" t="s">
        <v>6016</v>
      </c>
      <c r="H406" s="2" t="s">
        <v>1035</v>
      </c>
      <c r="I406" s="2" t="s">
        <v>1036</v>
      </c>
      <c r="J406" s="2" t="s">
        <v>1129</v>
      </c>
      <c r="K406" s="2" t="s">
        <v>8</v>
      </c>
      <c r="L406" s="2" t="s">
        <v>1154</v>
      </c>
      <c r="M406" s="2" t="s">
        <v>6033</v>
      </c>
      <c r="N406" s="32">
        <v>45538</v>
      </c>
      <c r="O406" s="2">
        <f>WEEKNUM(Operaciones[[#This Row],[Inic.prog.]],1)</f>
        <v>36</v>
      </c>
      <c r="P406" s="4">
        <v>0</v>
      </c>
      <c r="Q406" s="4">
        <v>2</v>
      </c>
      <c r="R406" s="28">
        <v>1760077</v>
      </c>
      <c r="S406" s="28">
        <v>0</v>
      </c>
      <c r="T406" s="28">
        <v>1760077</v>
      </c>
      <c r="U406" s="28">
        <v>0</v>
      </c>
      <c r="V406" s="2" t="s">
        <v>1026</v>
      </c>
      <c r="W406" s="2" t="s">
        <v>1844</v>
      </c>
      <c r="X406" s="2" t="s">
        <v>1844</v>
      </c>
    </row>
    <row r="407" spans="1:24" x14ac:dyDescent="0.25">
      <c r="A407" s="2" t="s">
        <v>6384</v>
      </c>
      <c r="B407" s="2" t="s">
        <v>6789</v>
      </c>
      <c r="C407" s="2" t="s">
        <v>6790</v>
      </c>
      <c r="D407" s="2" t="s">
        <v>6385</v>
      </c>
      <c r="E407" s="2" t="s">
        <v>6034</v>
      </c>
      <c r="F407" s="2" t="s">
        <v>6791</v>
      </c>
      <c r="G407" s="2" t="s">
        <v>6016</v>
      </c>
      <c r="H407" s="2" t="s">
        <v>1033</v>
      </c>
      <c r="I407" s="2" t="s">
        <v>1055</v>
      </c>
      <c r="J407" s="2" t="s">
        <v>1129</v>
      </c>
      <c r="K407" s="2" t="s">
        <v>8</v>
      </c>
      <c r="L407" s="2" t="s">
        <v>1154</v>
      </c>
      <c r="M407" s="2" t="s">
        <v>6033</v>
      </c>
      <c r="N407" s="32">
        <v>45538</v>
      </c>
      <c r="O407" s="2">
        <f>WEEKNUM(Operaciones[[#This Row],[Inic.prog.]],1)</f>
        <v>36</v>
      </c>
      <c r="P407" s="4">
        <v>0</v>
      </c>
      <c r="Q407" s="4">
        <v>4</v>
      </c>
      <c r="R407" s="28">
        <v>1760077</v>
      </c>
      <c r="S407" s="28">
        <v>0</v>
      </c>
      <c r="T407" s="28">
        <v>1760077</v>
      </c>
      <c r="U407" s="28">
        <v>0</v>
      </c>
      <c r="V407" s="2" t="s">
        <v>1026</v>
      </c>
      <c r="W407" s="2" t="s">
        <v>1844</v>
      </c>
      <c r="X407" s="2" t="s">
        <v>1844</v>
      </c>
    </row>
    <row r="408" spans="1:24" x14ac:dyDescent="0.25">
      <c r="A408" s="2" t="s">
        <v>6386</v>
      </c>
      <c r="B408" s="2" t="s">
        <v>6792</v>
      </c>
      <c r="C408" s="2" t="s">
        <v>6793</v>
      </c>
      <c r="D408" s="2" t="s">
        <v>365</v>
      </c>
      <c r="E408" s="2" t="s">
        <v>366</v>
      </c>
      <c r="F408" s="2" t="s">
        <v>1298</v>
      </c>
      <c r="G408" s="2" t="s">
        <v>120</v>
      </c>
      <c r="H408" s="2" t="s">
        <v>1033</v>
      </c>
      <c r="I408" s="2" t="s">
        <v>1036</v>
      </c>
      <c r="J408" s="2" t="s">
        <v>1129</v>
      </c>
      <c r="K408" s="2" t="s">
        <v>8</v>
      </c>
      <c r="L408" s="2" t="s">
        <v>1015</v>
      </c>
      <c r="M408" s="2" t="s">
        <v>121</v>
      </c>
      <c r="N408" s="32">
        <v>45539</v>
      </c>
      <c r="O408" s="2">
        <f>WEEKNUM(Operaciones[[#This Row],[Inic.prog.]],1)</f>
        <v>36</v>
      </c>
      <c r="P408" s="4">
        <v>0</v>
      </c>
      <c r="Q408" s="4">
        <v>2</v>
      </c>
      <c r="R408" s="28">
        <v>2056712</v>
      </c>
      <c r="S408" s="28">
        <v>0</v>
      </c>
      <c r="T408" s="28">
        <v>2056712</v>
      </c>
      <c r="U408" s="28">
        <v>0</v>
      </c>
      <c r="V408" s="2" t="s">
        <v>1026</v>
      </c>
      <c r="W408" s="2" t="s">
        <v>1844</v>
      </c>
      <c r="X408" s="2" t="s">
        <v>1844</v>
      </c>
    </row>
    <row r="409" spans="1:24" x14ac:dyDescent="0.25">
      <c r="A409" s="2" t="s">
        <v>6386</v>
      </c>
      <c r="B409" s="2" t="s">
        <v>6792</v>
      </c>
      <c r="C409" s="2" t="s">
        <v>6793</v>
      </c>
      <c r="D409" s="2" t="s">
        <v>365</v>
      </c>
      <c r="E409" s="2" t="s">
        <v>366</v>
      </c>
      <c r="F409" s="2" t="s">
        <v>1298</v>
      </c>
      <c r="G409" s="2" t="s">
        <v>120</v>
      </c>
      <c r="H409" s="2" t="s">
        <v>1040</v>
      </c>
      <c r="I409" s="2" t="s">
        <v>1101</v>
      </c>
      <c r="J409" s="2" t="s">
        <v>1129</v>
      </c>
      <c r="K409" s="2" t="s">
        <v>8</v>
      </c>
      <c r="L409" s="2" t="s">
        <v>1015</v>
      </c>
      <c r="M409" s="2" t="s">
        <v>121</v>
      </c>
      <c r="N409" s="32">
        <v>45539</v>
      </c>
      <c r="O409" s="2">
        <f>WEEKNUM(Operaciones[[#This Row],[Inic.prog.]],1)</f>
        <v>36</v>
      </c>
      <c r="P409" s="4">
        <v>0</v>
      </c>
      <c r="Q409" s="4">
        <v>4</v>
      </c>
      <c r="R409" s="28">
        <v>2056712</v>
      </c>
      <c r="S409" s="28">
        <v>0</v>
      </c>
      <c r="T409" s="28">
        <v>2056712</v>
      </c>
      <c r="U409" s="28">
        <v>0</v>
      </c>
      <c r="V409" s="2" t="s">
        <v>1026</v>
      </c>
      <c r="W409" s="2" t="s">
        <v>1844</v>
      </c>
      <c r="X409" s="2" t="s">
        <v>1844</v>
      </c>
    </row>
    <row r="410" spans="1:24" x14ac:dyDescent="0.25">
      <c r="A410" s="2" t="s">
        <v>6387</v>
      </c>
      <c r="B410" s="2" t="s">
        <v>6794</v>
      </c>
      <c r="C410" s="2" t="s">
        <v>6795</v>
      </c>
      <c r="D410" s="2" t="s">
        <v>6037</v>
      </c>
      <c r="E410" s="2" t="s">
        <v>6038</v>
      </c>
      <c r="F410" s="2" t="s">
        <v>6756</v>
      </c>
      <c r="G410" s="2" t="s">
        <v>185</v>
      </c>
      <c r="H410" s="2" t="s">
        <v>1033</v>
      </c>
      <c r="I410" s="2" t="s">
        <v>1130</v>
      </c>
      <c r="J410" s="2" t="s">
        <v>1129</v>
      </c>
      <c r="K410" s="2" t="s">
        <v>54</v>
      </c>
      <c r="L410" s="2" t="s">
        <v>1025</v>
      </c>
      <c r="M410" s="2" t="s">
        <v>5978</v>
      </c>
      <c r="N410" s="32">
        <v>45539</v>
      </c>
      <c r="O410" s="2">
        <f>WEEKNUM(Operaciones[[#This Row],[Inic.prog.]],1)</f>
        <v>36</v>
      </c>
      <c r="P410" s="4">
        <v>0</v>
      </c>
      <c r="Q410" s="4">
        <v>4</v>
      </c>
      <c r="R410" s="28">
        <v>12165593</v>
      </c>
      <c r="S410" s="28">
        <v>0</v>
      </c>
      <c r="T410" s="28">
        <v>12165593</v>
      </c>
      <c r="U410" s="28">
        <v>0</v>
      </c>
      <c r="V410" s="2" t="s">
        <v>1026</v>
      </c>
      <c r="W410" s="2" t="s">
        <v>1844</v>
      </c>
      <c r="X410" s="2" t="s">
        <v>1844</v>
      </c>
    </row>
    <row r="411" spans="1:24" x14ac:dyDescent="0.25">
      <c r="A411" s="2" t="s">
        <v>6387</v>
      </c>
      <c r="B411" s="2" t="s">
        <v>6794</v>
      </c>
      <c r="C411" s="2" t="s">
        <v>6795</v>
      </c>
      <c r="D411" s="2" t="s">
        <v>6037</v>
      </c>
      <c r="E411" s="2" t="s">
        <v>6038</v>
      </c>
      <c r="F411" s="2" t="s">
        <v>6756</v>
      </c>
      <c r="G411" s="2" t="s">
        <v>185</v>
      </c>
      <c r="H411" s="2" t="s">
        <v>1027</v>
      </c>
      <c r="I411" s="2" t="s">
        <v>1137</v>
      </c>
      <c r="J411" s="2" t="s">
        <v>1129</v>
      </c>
      <c r="K411" s="2" t="s">
        <v>54</v>
      </c>
      <c r="L411" s="2" t="s">
        <v>1025</v>
      </c>
      <c r="M411" s="2" t="s">
        <v>5978</v>
      </c>
      <c r="N411" s="32">
        <v>45539</v>
      </c>
      <c r="O411" s="2">
        <f>WEEKNUM(Operaciones[[#This Row],[Inic.prog.]],1)</f>
        <v>36</v>
      </c>
      <c r="P411" s="4">
        <v>0</v>
      </c>
      <c r="Q411" s="4">
        <v>6</v>
      </c>
      <c r="R411" s="28">
        <v>12165593</v>
      </c>
      <c r="S411" s="28">
        <v>0</v>
      </c>
      <c r="T411" s="28">
        <v>12165593</v>
      </c>
      <c r="U411" s="28">
        <v>0</v>
      </c>
      <c r="V411" s="2" t="s">
        <v>1026</v>
      </c>
      <c r="W411" s="2" t="s">
        <v>1844</v>
      </c>
      <c r="X411" s="2" t="s">
        <v>1844</v>
      </c>
    </row>
    <row r="412" spans="1:24" x14ac:dyDescent="0.25">
      <c r="A412" s="2" t="s">
        <v>6388</v>
      </c>
      <c r="B412" s="2" t="s">
        <v>6796</v>
      </c>
      <c r="C412" s="2" t="s">
        <v>6797</v>
      </c>
      <c r="D412" s="2" t="s">
        <v>6041</v>
      </c>
      <c r="E412" s="2" t="s">
        <v>6042</v>
      </c>
      <c r="F412" s="2" t="s">
        <v>6798</v>
      </c>
      <c r="G412" s="2" t="s">
        <v>6044</v>
      </c>
      <c r="H412" s="2" t="s">
        <v>1033</v>
      </c>
      <c r="I412" s="2" t="s">
        <v>1036</v>
      </c>
      <c r="J412" s="2" t="s">
        <v>1129</v>
      </c>
      <c r="K412" s="2" t="s">
        <v>54</v>
      </c>
      <c r="L412" s="2" t="s">
        <v>1154</v>
      </c>
      <c r="M412" s="2" t="s">
        <v>6045</v>
      </c>
      <c r="N412" s="32">
        <v>45539</v>
      </c>
      <c r="O412" s="2">
        <f>WEEKNUM(Operaciones[[#This Row],[Inic.prog.]],1)</f>
        <v>36</v>
      </c>
      <c r="P412" s="4">
        <v>0</v>
      </c>
      <c r="Q412" s="4">
        <v>2</v>
      </c>
      <c r="R412" s="28">
        <v>573966</v>
      </c>
      <c r="S412" s="28">
        <v>0</v>
      </c>
      <c r="T412" s="28">
        <v>573966</v>
      </c>
      <c r="U412" s="28">
        <v>0</v>
      </c>
      <c r="V412" s="2" t="s">
        <v>1026</v>
      </c>
      <c r="W412" s="2" t="s">
        <v>1844</v>
      </c>
      <c r="X412" s="2" t="s">
        <v>1844</v>
      </c>
    </row>
    <row r="413" spans="1:24" x14ac:dyDescent="0.25">
      <c r="A413" s="2" t="s">
        <v>6389</v>
      </c>
      <c r="B413" s="2" t="s">
        <v>6796</v>
      </c>
      <c r="C413" s="2" t="s">
        <v>6797</v>
      </c>
      <c r="D413" s="2" t="s">
        <v>6047</v>
      </c>
      <c r="E413" s="2" t="s">
        <v>6048</v>
      </c>
      <c r="F413" s="2" t="s">
        <v>6799</v>
      </c>
      <c r="G413" s="2" t="s">
        <v>6044</v>
      </c>
      <c r="H413" s="2" t="s">
        <v>1033</v>
      </c>
      <c r="I413" s="2" t="s">
        <v>1036</v>
      </c>
      <c r="J413" s="2" t="s">
        <v>1129</v>
      </c>
      <c r="K413" s="2" t="s">
        <v>54</v>
      </c>
      <c r="L413" s="2" t="s">
        <v>1154</v>
      </c>
      <c r="M413" s="2" t="s">
        <v>6049</v>
      </c>
      <c r="N413" s="32">
        <v>45539</v>
      </c>
      <c r="O413" s="2">
        <f>WEEKNUM(Operaciones[[#This Row],[Inic.prog.]],1)</f>
        <v>36</v>
      </c>
      <c r="P413" s="4">
        <v>0</v>
      </c>
      <c r="Q413" s="4">
        <v>2</v>
      </c>
      <c r="R413" s="28">
        <v>573966</v>
      </c>
      <c r="S413" s="28">
        <v>0</v>
      </c>
      <c r="T413" s="28">
        <v>573966</v>
      </c>
      <c r="U413" s="28">
        <v>0</v>
      </c>
      <c r="V413" s="2" t="s">
        <v>1026</v>
      </c>
      <c r="W413" s="2" t="s">
        <v>1844</v>
      </c>
      <c r="X413" s="2" t="s">
        <v>1844</v>
      </c>
    </row>
    <row r="414" spans="1:24" x14ac:dyDescent="0.25">
      <c r="A414" s="2" t="s">
        <v>6390</v>
      </c>
      <c r="B414" s="2" t="s">
        <v>6800</v>
      </c>
      <c r="C414" s="2" t="s">
        <v>6801</v>
      </c>
      <c r="D414" s="2" t="s">
        <v>6391</v>
      </c>
      <c r="E414" s="2" t="s">
        <v>6050</v>
      </c>
      <c r="F414" s="2" t="s">
        <v>6802</v>
      </c>
      <c r="G414" s="2" t="s">
        <v>5961</v>
      </c>
      <c r="H414" s="2" t="s">
        <v>1035</v>
      </c>
      <c r="I414" s="2" t="s">
        <v>1036</v>
      </c>
      <c r="J414" s="2" t="s">
        <v>1129</v>
      </c>
      <c r="K414" s="2" t="s">
        <v>54</v>
      </c>
      <c r="L414" s="2" t="s">
        <v>1154</v>
      </c>
      <c r="M414" s="2" t="s">
        <v>6051</v>
      </c>
      <c r="N414" s="32">
        <v>45539</v>
      </c>
      <c r="O414" s="2">
        <f>WEEKNUM(Operaciones[[#This Row],[Inic.prog.]],1)</f>
        <v>36</v>
      </c>
      <c r="P414" s="4">
        <v>0</v>
      </c>
      <c r="Q414" s="4">
        <v>3</v>
      </c>
      <c r="R414" s="28">
        <v>1530576</v>
      </c>
      <c r="S414" s="28">
        <v>0</v>
      </c>
      <c r="T414" s="28">
        <v>1530576</v>
      </c>
      <c r="U414" s="28">
        <v>0</v>
      </c>
      <c r="V414" s="2" t="s">
        <v>1026</v>
      </c>
      <c r="W414" s="2" t="s">
        <v>1844</v>
      </c>
      <c r="X414" s="2" t="s">
        <v>1844</v>
      </c>
    </row>
    <row r="415" spans="1:24" x14ac:dyDescent="0.25">
      <c r="A415" s="2" t="s">
        <v>6394</v>
      </c>
      <c r="B415" s="2" t="s">
        <v>6806</v>
      </c>
      <c r="C415" s="2" t="s">
        <v>6807</v>
      </c>
      <c r="D415" s="2" t="s">
        <v>6395</v>
      </c>
      <c r="E415" s="2" t="s">
        <v>6059</v>
      </c>
      <c r="F415" s="2" t="s">
        <v>6805</v>
      </c>
      <c r="G415" s="2" t="s">
        <v>5941</v>
      </c>
      <c r="H415" s="2" t="s">
        <v>1033</v>
      </c>
      <c r="I415" s="2" t="s">
        <v>1055</v>
      </c>
      <c r="J415" s="2" t="s">
        <v>1129</v>
      </c>
      <c r="K415" s="2" t="s">
        <v>54</v>
      </c>
      <c r="L415" s="2" t="s">
        <v>1154</v>
      </c>
      <c r="M415" s="2" t="s">
        <v>6058</v>
      </c>
      <c r="N415" s="32">
        <v>45551</v>
      </c>
      <c r="O415" s="2">
        <f>WEEKNUM(Operaciones[[#This Row],[Inic.prog.]],1)</f>
        <v>38</v>
      </c>
      <c r="P415" s="4">
        <v>0</v>
      </c>
      <c r="Q415" s="4">
        <v>1</v>
      </c>
      <c r="R415" s="28">
        <v>286983</v>
      </c>
      <c r="S415" s="28">
        <v>0</v>
      </c>
      <c r="T415" s="28">
        <v>286983</v>
      </c>
      <c r="U415" s="28">
        <v>0</v>
      </c>
      <c r="V415" s="2" t="s">
        <v>1026</v>
      </c>
      <c r="W415" s="2" t="s">
        <v>1844</v>
      </c>
      <c r="X415" s="2" t="s">
        <v>1844</v>
      </c>
    </row>
    <row r="416" spans="1:24" x14ac:dyDescent="0.25">
      <c r="A416" s="2" t="s">
        <v>6396</v>
      </c>
      <c r="B416" s="2" t="s">
        <v>6808</v>
      </c>
      <c r="C416" s="2" t="s">
        <v>6790</v>
      </c>
      <c r="D416" s="2" t="s">
        <v>6397</v>
      </c>
      <c r="E416" s="2" t="s">
        <v>6062</v>
      </c>
      <c r="F416" s="2" t="s">
        <v>6809</v>
      </c>
      <c r="G416" s="2" t="s">
        <v>6016</v>
      </c>
      <c r="H416" s="2" t="s">
        <v>1035</v>
      </c>
      <c r="I416" s="2" t="s">
        <v>1036</v>
      </c>
      <c r="J416" s="2" t="s">
        <v>1129</v>
      </c>
      <c r="K416" s="2" t="s">
        <v>60</v>
      </c>
      <c r="L416" s="2" t="s">
        <v>1025</v>
      </c>
      <c r="M416" s="2" t="s">
        <v>6063</v>
      </c>
      <c r="N416" s="32">
        <v>45539</v>
      </c>
      <c r="O416" s="2">
        <f>WEEKNUM(Operaciones[[#This Row],[Inic.prog.]],1)</f>
        <v>36</v>
      </c>
      <c r="P416" s="4">
        <v>0</v>
      </c>
      <c r="Q416" s="4">
        <v>2</v>
      </c>
      <c r="R416" s="28">
        <v>167300</v>
      </c>
      <c r="S416" s="28">
        <v>0</v>
      </c>
      <c r="T416" s="28">
        <v>167300</v>
      </c>
      <c r="U416" s="28">
        <v>0</v>
      </c>
      <c r="V416" s="2" t="s">
        <v>1026</v>
      </c>
      <c r="W416" s="2" t="s">
        <v>1844</v>
      </c>
      <c r="X416" s="2" t="s">
        <v>1844</v>
      </c>
    </row>
    <row r="417" spans="1:24" x14ac:dyDescent="0.25">
      <c r="A417" s="2" t="s">
        <v>6398</v>
      </c>
      <c r="B417" s="2" t="s">
        <v>6810</v>
      </c>
      <c r="C417" s="2" t="s">
        <v>6811</v>
      </c>
      <c r="D417" s="2" t="s">
        <v>6064</v>
      </c>
      <c r="E417" s="2" t="s">
        <v>6065</v>
      </c>
      <c r="F417" s="2" t="s">
        <v>6802</v>
      </c>
      <c r="G417" s="2" t="s">
        <v>5961</v>
      </c>
      <c r="H417" s="2" t="s">
        <v>1033</v>
      </c>
      <c r="I417" s="2" t="s">
        <v>1036</v>
      </c>
      <c r="J417" s="2" t="s">
        <v>1129</v>
      </c>
      <c r="K417" s="2" t="s">
        <v>54</v>
      </c>
      <c r="L417" s="2" t="s">
        <v>1025</v>
      </c>
      <c r="M417" s="2" t="s">
        <v>6051</v>
      </c>
      <c r="N417" s="32">
        <v>45540</v>
      </c>
      <c r="O417" s="2">
        <f>WEEKNUM(Operaciones[[#This Row],[Inic.prog.]],1)</f>
        <v>36</v>
      </c>
      <c r="P417" s="4">
        <v>0</v>
      </c>
      <c r="Q417" s="4">
        <v>1</v>
      </c>
      <c r="R417" s="28">
        <v>478305</v>
      </c>
      <c r="S417" s="28">
        <v>0</v>
      </c>
      <c r="T417" s="28">
        <v>478305</v>
      </c>
      <c r="U417" s="28">
        <v>0</v>
      </c>
      <c r="V417" s="2" t="s">
        <v>1026</v>
      </c>
      <c r="W417" s="2" t="s">
        <v>1844</v>
      </c>
      <c r="X417" s="2" t="s">
        <v>1844</v>
      </c>
    </row>
    <row r="418" spans="1:24" x14ac:dyDescent="0.25">
      <c r="A418" s="2" t="s">
        <v>6398</v>
      </c>
      <c r="B418" s="2" t="s">
        <v>6810</v>
      </c>
      <c r="C418" s="2" t="s">
        <v>6811</v>
      </c>
      <c r="D418" s="2" t="s">
        <v>6064</v>
      </c>
      <c r="E418" s="2" t="s">
        <v>6065</v>
      </c>
      <c r="F418" s="2" t="s">
        <v>6802</v>
      </c>
      <c r="G418" s="2" t="s">
        <v>5961</v>
      </c>
      <c r="H418" s="2" t="s">
        <v>1027</v>
      </c>
      <c r="I418" s="2" t="s">
        <v>1055</v>
      </c>
      <c r="J418" s="2" t="s">
        <v>1129</v>
      </c>
      <c r="K418" s="2" t="s">
        <v>54</v>
      </c>
      <c r="L418" s="2" t="s">
        <v>1025</v>
      </c>
      <c r="M418" s="2" t="s">
        <v>6051</v>
      </c>
      <c r="N418" s="32">
        <v>45540</v>
      </c>
      <c r="O418" s="2">
        <f>WEEKNUM(Operaciones[[#This Row],[Inic.prog.]],1)</f>
        <v>36</v>
      </c>
      <c r="P418" s="4">
        <v>0</v>
      </c>
      <c r="Q418" s="4">
        <v>2</v>
      </c>
      <c r="R418" s="28">
        <v>478305</v>
      </c>
      <c r="S418" s="28">
        <v>0</v>
      </c>
      <c r="T418" s="28">
        <v>478305</v>
      </c>
      <c r="U418" s="28">
        <v>0</v>
      </c>
      <c r="V418" s="2" t="s">
        <v>1026</v>
      </c>
      <c r="W418" s="2" t="s">
        <v>1844</v>
      </c>
      <c r="X418" s="2" t="s">
        <v>1844</v>
      </c>
    </row>
    <row r="419" spans="1:24" x14ac:dyDescent="0.25">
      <c r="A419" s="2" t="s">
        <v>6400</v>
      </c>
      <c r="B419" s="2" t="s">
        <v>6813</v>
      </c>
      <c r="C419" s="2" t="s">
        <v>6777</v>
      </c>
      <c r="D419" s="2" t="s">
        <v>6401</v>
      </c>
      <c r="E419" s="2" t="s">
        <v>6068</v>
      </c>
      <c r="F419" s="2" t="s">
        <v>6741</v>
      </c>
      <c r="G419" s="2" t="s">
        <v>5964</v>
      </c>
      <c r="H419" s="2" t="s">
        <v>1033</v>
      </c>
      <c r="I419" s="2" t="s">
        <v>1130</v>
      </c>
      <c r="J419" s="2" t="s">
        <v>1129</v>
      </c>
      <c r="K419" s="2" t="s">
        <v>60</v>
      </c>
      <c r="L419" s="2" t="s">
        <v>1025</v>
      </c>
      <c r="M419" s="2" t="s">
        <v>5965</v>
      </c>
      <c r="N419" s="32">
        <v>45540</v>
      </c>
      <c r="O419" s="2">
        <f>WEEKNUM(Operaciones[[#This Row],[Inic.prog.]],1)</f>
        <v>36</v>
      </c>
      <c r="P419" s="4">
        <v>0</v>
      </c>
      <c r="Q419" s="4">
        <v>3</v>
      </c>
      <c r="R419" s="28">
        <v>1721898</v>
      </c>
      <c r="S419" s="28">
        <v>0</v>
      </c>
      <c r="T419" s="28">
        <v>1721898</v>
      </c>
      <c r="U419" s="28">
        <v>0</v>
      </c>
      <c r="V419" s="2" t="s">
        <v>1026</v>
      </c>
      <c r="W419" s="2" t="s">
        <v>1844</v>
      </c>
      <c r="X419" s="2" t="s">
        <v>1844</v>
      </c>
    </row>
    <row r="420" spans="1:24" x14ac:dyDescent="0.25">
      <c r="A420" s="2" t="s">
        <v>6402</v>
      </c>
      <c r="B420" s="2" t="s">
        <v>6814</v>
      </c>
      <c r="C420" s="2" t="s">
        <v>6779</v>
      </c>
      <c r="D420" s="2" t="s">
        <v>6378</v>
      </c>
      <c r="E420" s="2" t="s">
        <v>6010</v>
      </c>
      <c r="F420" s="2" t="s">
        <v>6780</v>
      </c>
      <c r="G420" s="2" t="s">
        <v>5932</v>
      </c>
      <c r="H420" s="2" t="s">
        <v>1035</v>
      </c>
      <c r="I420" s="2" t="s">
        <v>6069</v>
      </c>
      <c r="J420" s="2" t="s">
        <v>1129</v>
      </c>
      <c r="K420" s="2" t="s">
        <v>8</v>
      </c>
      <c r="L420" s="2" t="s">
        <v>1025</v>
      </c>
      <c r="M420" s="2" t="s">
        <v>6012</v>
      </c>
      <c r="N420" s="32">
        <v>45540</v>
      </c>
      <c r="O420" s="2">
        <f>WEEKNUM(Operaciones[[#This Row],[Inic.prog.]],1)</f>
        <v>36</v>
      </c>
      <c r="P420" s="4">
        <v>0</v>
      </c>
      <c r="Q420" s="4">
        <v>3</v>
      </c>
      <c r="R420" s="28">
        <v>2912728</v>
      </c>
      <c r="S420" s="28">
        <v>0</v>
      </c>
      <c r="T420" s="28">
        <v>2912728</v>
      </c>
      <c r="U420" s="28">
        <v>0</v>
      </c>
      <c r="V420" s="2" t="s">
        <v>1026</v>
      </c>
      <c r="W420" s="2" t="s">
        <v>1844</v>
      </c>
      <c r="X420" s="2" t="s">
        <v>1844</v>
      </c>
    </row>
    <row r="421" spans="1:24" x14ac:dyDescent="0.25">
      <c r="A421" s="2" t="s">
        <v>6402</v>
      </c>
      <c r="B421" s="2" t="s">
        <v>6814</v>
      </c>
      <c r="C421" s="2" t="s">
        <v>6779</v>
      </c>
      <c r="D421" s="2" t="s">
        <v>6378</v>
      </c>
      <c r="E421" s="2" t="s">
        <v>6010</v>
      </c>
      <c r="F421" s="2" t="s">
        <v>6780</v>
      </c>
      <c r="G421" s="2" t="s">
        <v>5932</v>
      </c>
      <c r="H421" s="2" t="s">
        <v>1027</v>
      </c>
      <c r="I421" s="2" t="s">
        <v>6070</v>
      </c>
      <c r="J421" s="2" t="s">
        <v>1129</v>
      </c>
      <c r="K421" s="2" t="s">
        <v>8</v>
      </c>
      <c r="L421" s="2" t="s">
        <v>1025</v>
      </c>
      <c r="M421" s="2" t="s">
        <v>6012</v>
      </c>
      <c r="N421" s="32">
        <v>45540</v>
      </c>
      <c r="O421" s="2">
        <f>WEEKNUM(Operaciones[[#This Row],[Inic.prog.]],1)</f>
        <v>36</v>
      </c>
      <c r="P421" s="4">
        <v>0</v>
      </c>
      <c r="Q421" s="4">
        <v>6</v>
      </c>
      <c r="R421" s="28">
        <v>2912728</v>
      </c>
      <c r="S421" s="28">
        <v>0</v>
      </c>
      <c r="T421" s="28">
        <v>2912728</v>
      </c>
      <c r="U421" s="28">
        <v>0</v>
      </c>
      <c r="V421" s="2" t="s">
        <v>1026</v>
      </c>
      <c r="W421" s="2" t="s">
        <v>1844</v>
      </c>
      <c r="X421" s="2" t="s">
        <v>1844</v>
      </c>
    </row>
    <row r="422" spans="1:24" x14ac:dyDescent="0.25">
      <c r="A422" s="2" t="s">
        <v>6402</v>
      </c>
      <c r="B422" s="2" t="s">
        <v>6814</v>
      </c>
      <c r="C422" s="2" t="s">
        <v>6779</v>
      </c>
      <c r="D422" s="2" t="s">
        <v>6378</v>
      </c>
      <c r="E422" s="2" t="s">
        <v>6010</v>
      </c>
      <c r="F422" s="2" t="s">
        <v>6780</v>
      </c>
      <c r="G422" s="2" t="s">
        <v>5932</v>
      </c>
      <c r="H422" s="2" t="s">
        <v>1040</v>
      </c>
      <c r="I422" s="2" t="s">
        <v>6071</v>
      </c>
      <c r="J422" s="2" t="s">
        <v>1129</v>
      </c>
      <c r="K422" s="2" t="s">
        <v>8</v>
      </c>
      <c r="L422" s="2" t="s">
        <v>1025</v>
      </c>
      <c r="M422" s="2" t="s">
        <v>6012</v>
      </c>
      <c r="N422" s="32">
        <v>45540</v>
      </c>
      <c r="O422" s="2">
        <f>WEEKNUM(Operaciones[[#This Row],[Inic.prog.]],1)</f>
        <v>36</v>
      </c>
      <c r="P422" s="4">
        <v>0</v>
      </c>
      <c r="Q422" s="4">
        <v>8</v>
      </c>
      <c r="R422" s="28">
        <v>2912728</v>
      </c>
      <c r="S422" s="28">
        <v>0</v>
      </c>
      <c r="T422" s="28">
        <v>2912728</v>
      </c>
      <c r="U422" s="28">
        <v>0</v>
      </c>
      <c r="V422" s="2" t="s">
        <v>1026</v>
      </c>
      <c r="W422" s="2" t="s">
        <v>1844</v>
      </c>
      <c r="X422" s="2" t="s">
        <v>1844</v>
      </c>
    </row>
    <row r="423" spans="1:24" x14ac:dyDescent="0.25">
      <c r="A423" s="2" t="s">
        <v>6686</v>
      </c>
      <c r="B423" s="2" t="s">
        <v>7041</v>
      </c>
      <c r="C423" s="2" t="s">
        <v>7042</v>
      </c>
      <c r="D423" s="2" t="s">
        <v>6687</v>
      </c>
      <c r="E423" s="2" t="s">
        <v>6078</v>
      </c>
      <c r="F423" s="2" t="s">
        <v>7043</v>
      </c>
      <c r="G423" s="2" t="s">
        <v>6079</v>
      </c>
      <c r="H423" s="2" t="s">
        <v>1035</v>
      </c>
      <c r="I423" s="2" t="s">
        <v>1134</v>
      </c>
      <c r="J423" s="2" t="s">
        <v>1129</v>
      </c>
      <c r="K423" s="2" t="s">
        <v>67</v>
      </c>
      <c r="L423" s="2" t="s">
        <v>1154</v>
      </c>
      <c r="M423" s="2" t="s">
        <v>1844</v>
      </c>
      <c r="N423" s="32">
        <v>45552</v>
      </c>
      <c r="O423" s="2">
        <f>WEEKNUM(Operaciones[[#This Row],[Inic.prog.]],1)</f>
        <v>38</v>
      </c>
      <c r="P423" s="4">
        <v>0</v>
      </c>
      <c r="Q423" s="4">
        <v>1</v>
      </c>
      <c r="R423" s="28">
        <v>95661</v>
      </c>
      <c r="S423" s="28">
        <v>0</v>
      </c>
      <c r="T423" s="28">
        <v>95661</v>
      </c>
      <c r="U423" s="28">
        <v>0</v>
      </c>
      <c r="V423" s="2" t="s">
        <v>1026</v>
      </c>
      <c r="W423" s="2" t="s">
        <v>1844</v>
      </c>
      <c r="X423" s="2" t="s">
        <v>1844</v>
      </c>
    </row>
    <row r="424" spans="1:24" x14ac:dyDescent="0.25">
      <c r="A424" s="2" t="s">
        <v>6407</v>
      </c>
      <c r="B424" s="2" t="s">
        <v>6817</v>
      </c>
      <c r="C424" s="2" t="s">
        <v>6818</v>
      </c>
      <c r="D424" s="2" t="s">
        <v>6080</v>
      </c>
      <c r="E424" s="2" t="s">
        <v>6081</v>
      </c>
      <c r="F424" s="2" t="s">
        <v>6756</v>
      </c>
      <c r="G424" s="2" t="s">
        <v>185</v>
      </c>
      <c r="H424" s="2" t="s">
        <v>1033</v>
      </c>
      <c r="I424" s="2" t="s">
        <v>1055</v>
      </c>
      <c r="J424" s="2" t="s">
        <v>1129</v>
      </c>
      <c r="K424" s="2" t="s">
        <v>8</v>
      </c>
      <c r="L424" s="2" t="s">
        <v>1025</v>
      </c>
      <c r="M424" s="2" t="s">
        <v>5991</v>
      </c>
      <c r="N424" s="32">
        <v>45541</v>
      </c>
      <c r="O424" s="2">
        <f>WEEKNUM(Operaciones[[#This Row],[Inic.prog.]],1)</f>
        <v>36</v>
      </c>
      <c r="P424" s="4">
        <v>0</v>
      </c>
      <c r="Q424" s="4">
        <v>2</v>
      </c>
      <c r="R424" s="28">
        <v>1884479</v>
      </c>
      <c r="S424" s="28">
        <v>0</v>
      </c>
      <c r="T424" s="28">
        <v>1884479</v>
      </c>
      <c r="U424" s="28">
        <v>0</v>
      </c>
      <c r="V424" s="2" t="s">
        <v>1026</v>
      </c>
      <c r="W424" s="2" t="s">
        <v>1844</v>
      </c>
      <c r="X424" s="2" t="s">
        <v>1844</v>
      </c>
    </row>
    <row r="425" spans="1:24" x14ac:dyDescent="0.25">
      <c r="A425" s="2" t="s">
        <v>6407</v>
      </c>
      <c r="B425" s="2" t="s">
        <v>6817</v>
      </c>
      <c r="C425" s="2" t="s">
        <v>6818</v>
      </c>
      <c r="D425" s="2" t="s">
        <v>6080</v>
      </c>
      <c r="E425" s="2" t="s">
        <v>6081</v>
      </c>
      <c r="F425" s="2" t="s">
        <v>6756</v>
      </c>
      <c r="G425" s="2" t="s">
        <v>185</v>
      </c>
      <c r="H425" s="2" t="s">
        <v>1027</v>
      </c>
      <c r="I425" s="2" t="s">
        <v>1056</v>
      </c>
      <c r="J425" s="2" t="s">
        <v>1129</v>
      </c>
      <c r="K425" s="2" t="s">
        <v>8</v>
      </c>
      <c r="L425" s="2" t="s">
        <v>1025</v>
      </c>
      <c r="M425" s="2" t="s">
        <v>5991</v>
      </c>
      <c r="N425" s="32">
        <v>45541</v>
      </c>
      <c r="O425" s="2">
        <f>WEEKNUM(Operaciones[[#This Row],[Inic.prog.]],1)</f>
        <v>36</v>
      </c>
      <c r="P425" s="4">
        <v>0</v>
      </c>
      <c r="Q425" s="4">
        <v>3</v>
      </c>
      <c r="R425" s="28">
        <v>1884479</v>
      </c>
      <c r="S425" s="28">
        <v>0</v>
      </c>
      <c r="T425" s="28">
        <v>1884479</v>
      </c>
      <c r="U425" s="28">
        <v>0</v>
      </c>
      <c r="V425" s="2" t="s">
        <v>1026</v>
      </c>
      <c r="W425" s="2" t="s">
        <v>1844</v>
      </c>
      <c r="X425" s="2" t="s">
        <v>1844</v>
      </c>
    </row>
    <row r="426" spans="1:24" x14ac:dyDescent="0.25">
      <c r="A426" s="2" t="s">
        <v>6408</v>
      </c>
      <c r="B426" s="2" t="s">
        <v>6819</v>
      </c>
      <c r="C426" s="2" t="s">
        <v>6820</v>
      </c>
      <c r="D426" s="2" t="s">
        <v>6082</v>
      </c>
      <c r="E426" s="2" t="s">
        <v>6083</v>
      </c>
      <c r="F426" s="2" t="s">
        <v>6791</v>
      </c>
      <c r="G426" s="2" t="s">
        <v>6016</v>
      </c>
      <c r="H426" s="2" t="s">
        <v>1053</v>
      </c>
      <c r="I426" s="2" t="s">
        <v>1055</v>
      </c>
      <c r="J426" s="2" t="s">
        <v>1129</v>
      </c>
      <c r="K426" s="2" t="s">
        <v>8</v>
      </c>
      <c r="L426" s="2" t="s">
        <v>1025</v>
      </c>
      <c r="M426" s="2" t="s">
        <v>6084</v>
      </c>
      <c r="N426" s="32">
        <v>45541</v>
      </c>
      <c r="O426" s="2">
        <f>WEEKNUM(Operaciones[[#This Row],[Inic.prog.]],1)</f>
        <v>36</v>
      </c>
      <c r="P426" s="4">
        <v>0</v>
      </c>
      <c r="Q426" s="4">
        <v>3</v>
      </c>
      <c r="R426" s="28">
        <v>382644</v>
      </c>
      <c r="S426" s="28">
        <v>0</v>
      </c>
      <c r="T426" s="28">
        <v>382644</v>
      </c>
      <c r="U426" s="28">
        <v>0</v>
      </c>
      <c r="V426" s="2" t="s">
        <v>1026</v>
      </c>
      <c r="W426" s="2" t="s">
        <v>1844</v>
      </c>
      <c r="X426" s="2" t="s">
        <v>1844</v>
      </c>
    </row>
    <row r="427" spans="1:24" x14ac:dyDescent="0.25">
      <c r="A427" s="2" t="s">
        <v>6597</v>
      </c>
      <c r="B427" s="2" t="s">
        <v>7001</v>
      </c>
      <c r="C427" s="2" t="s">
        <v>6761</v>
      </c>
      <c r="D427" s="2" t="s">
        <v>6085</v>
      </c>
      <c r="E427" s="2" t="s">
        <v>6086</v>
      </c>
      <c r="F427" s="2" t="s">
        <v>6762</v>
      </c>
      <c r="G427" s="2" t="s">
        <v>5932</v>
      </c>
      <c r="H427" s="2" t="s">
        <v>1051</v>
      </c>
      <c r="I427" s="2" t="s">
        <v>1055</v>
      </c>
      <c r="J427" s="2" t="s">
        <v>1129</v>
      </c>
      <c r="K427" s="2" t="s">
        <v>54</v>
      </c>
      <c r="L427" s="2" t="s">
        <v>1154</v>
      </c>
      <c r="M427" s="2" t="s">
        <v>5945</v>
      </c>
      <c r="N427" s="32">
        <v>45553</v>
      </c>
      <c r="O427" s="2">
        <f>WEEKNUM(Operaciones[[#This Row],[Inic.prog.]],1)</f>
        <v>38</v>
      </c>
      <c r="P427" s="4">
        <v>0</v>
      </c>
      <c r="Q427" s="4">
        <v>1</v>
      </c>
      <c r="R427" s="28">
        <v>478305</v>
      </c>
      <c r="S427" s="28">
        <v>0</v>
      </c>
      <c r="T427" s="28">
        <v>478305</v>
      </c>
      <c r="U427" s="28">
        <v>0</v>
      </c>
      <c r="V427" s="2" t="s">
        <v>1026</v>
      </c>
      <c r="W427" s="2" t="s">
        <v>1844</v>
      </c>
      <c r="X427" s="2" t="s">
        <v>1844</v>
      </c>
    </row>
    <row r="428" spans="1:24" x14ac:dyDescent="0.25">
      <c r="A428" s="2" t="s">
        <v>6411</v>
      </c>
      <c r="B428" s="2" t="s">
        <v>6826</v>
      </c>
      <c r="C428" s="2" t="s">
        <v>6827</v>
      </c>
      <c r="D428" s="2" t="s">
        <v>6095</v>
      </c>
      <c r="E428" s="2" t="s">
        <v>6096</v>
      </c>
      <c r="F428" s="2" t="s">
        <v>6768</v>
      </c>
      <c r="G428" s="2" t="s">
        <v>5941</v>
      </c>
      <c r="H428" s="2" t="s">
        <v>1033</v>
      </c>
      <c r="I428" s="2" t="s">
        <v>1036</v>
      </c>
      <c r="J428" s="2" t="s">
        <v>1129</v>
      </c>
      <c r="K428" s="2" t="s">
        <v>8</v>
      </c>
      <c r="L428" s="2" t="s">
        <v>1154</v>
      </c>
      <c r="M428" s="2" t="s">
        <v>6097</v>
      </c>
      <c r="N428" s="32">
        <v>45542</v>
      </c>
      <c r="O428" s="2">
        <f>WEEKNUM(Operaciones[[#This Row],[Inic.prog.]],1)</f>
        <v>36</v>
      </c>
      <c r="P428" s="4">
        <v>0</v>
      </c>
      <c r="Q428" s="4">
        <v>0.5</v>
      </c>
      <c r="R428" s="28">
        <v>334814</v>
      </c>
      <c r="S428" s="28">
        <v>0</v>
      </c>
      <c r="T428" s="28">
        <v>334814</v>
      </c>
      <c r="U428" s="28">
        <v>0</v>
      </c>
      <c r="V428" s="2" t="s">
        <v>1026</v>
      </c>
      <c r="W428" s="2" t="s">
        <v>1844</v>
      </c>
      <c r="X428" s="2" t="s">
        <v>1844</v>
      </c>
    </row>
    <row r="429" spans="1:24" x14ac:dyDescent="0.25">
      <c r="A429" s="2" t="s">
        <v>6415</v>
      </c>
      <c r="B429" s="2" t="s">
        <v>6833</v>
      </c>
      <c r="C429" s="2" t="s">
        <v>6834</v>
      </c>
      <c r="D429" s="2" t="s">
        <v>6105</v>
      </c>
      <c r="E429" s="2" t="s">
        <v>6106</v>
      </c>
      <c r="F429" s="2" t="s">
        <v>6809</v>
      </c>
      <c r="G429" s="2" t="s">
        <v>6016</v>
      </c>
      <c r="H429" s="2" t="s">
        <v>1033</v>
      </c>
      <c r="I429" s="2" t="s">
        <v>1055</v>
      </c>
      <c r="J429" s="2" t="s">
        <v>1129</v>
      </c>
      <c r="K429" s="2" t="s">
        <v>60</v>
      </c>
      <c r="L429" s="2" t="s">
        <v>1025</v>
      </c>
      <c r="M429" s="2" t="s">
        <v>6063</v>
      </c>
      <c r="N429" s="32">
        <v>45539</v>
      </c>
      <c r="O429" s="2">
        <f>WEEKNUM(Operaciones[[#This Row],[Inic.prog.]],1)</f>
        <v>36</v>
      </c>
      <c r="P429" s="4">
        <v>0</v>
      </c>
      <c r="Q429" s="4">
        <v>2</v>
      </c>
      <c r="R429" s="28">
        <v>3156813</v>
      </c>
      <c r="S429" s="28">
        <v>0</v>
      </c>
      <c r="T429" s="28">
        <v>3156813</v>
      </c>
      <c r="U429" s="28">
        <v>0</v>
      </c>
      <c r="V429" s="2" t="s">
        <v>1026</v>
      </c>
      <c r="W429" s="2" t="s">
        <v>1844</v>
      </c>
      <c r="X429" s="2" t="s">
        <v>1844</v>
      </c>
    </row>
    <row r="430" spans="1:24" x14ac:dyDescent="0.25">
      <c r="A430" s="2" t="s">
        <v>6415</v>
      </c>
      <c r="B430" s="2" t="s">
        <v>6833</v>
      </c>
      <c r="C430" s="2" t="s">
        <v>6834</v>
      </c>
      <c r="D430" s="2" t="s">
        <v>6105</v>
      </c>
      <c r="E430" s="2" t="s">
        <v>6106</v>
      </c>
      <c r="F430" s="2" t="s">
        <v>6809</v>
      </c>
      <c r="G430" s="2" t="s">
        <v>6016</v>
      </c>
      <c r="H430" s="2" t="s">
        <v>1040</v>
      </c>
      <c r="I430" s="2" t="s">
        <v>1056</v>
      </c>
      <c r="J430" s="2" t="s">
        <v>1129</v>
      </c>
      <c r="K430" s="2" t="s">
        <v>60</v>
      </c>
      <c r="L430" s="2" t="s">
        <v>1025</v>
      </c>
      <c r="M430" s="2" t="s">
        <v>6063</v>
      </c>
      <c r="N430" s="32">
        <v>45539</v>
      </c>
      <c r="O430" s="2">
        <f>WEEKNUM(Operaciones[[#This Row],[Inic.prog.]],1)</f>
        <v>36</v>
      </c>
      <c r="P430" s="4">
        <v>0</v>
      </c>
      <c r="Q430" s="4">
        <v>4</v>
      </c>
      <c r="R430" s="28">
        <v>3156813</v>
      </c>
      <c r="S430" s="28">
        <v>0</v>
      </c>
      <c r="T430" s="28">
        <v>3156813</v>
      </c>
      <c r="U430" s="28">
        <v>0</v>
      </c>
      <c r="V430" s="2" t="s">
        <v>1026</v>
      </c>
      <c r="W430" s="2" t="s">
        <v>1844</v>
      </c>
      <c r="X430" s="2" t="s">
        <v>1844</v>
      </c>
    </row>
    <row r="431" spans="1:24" x14ac:dyDescent="0.25">
      <c r="A431" s="2" t="s">
        <v>6416</v>
      </c>
      <c r="B431" s="2" t="s">
        <v>6835</v>
      </c>
      <c r="C431" s="2" t="s">
        <v>6836</v>
      </c>
      <c r="D431" s="2" t="s">
        <v>6417</v>
      </c>
      <c r="E431" s="2" t="s">
        <v>6107</v>
      </c>
      <c r="F431" s="2" t="s">
        <v>6783</v>
      </c>
      <c r="G431" s="2" t="s">
        <v>6016</v>
      </c>
      <c r="H431" s="2" t="s">
        <v>1035</v>
      </c>
      <c r="I431" s="2" t="s">
        <v>1036</v>
      </c>
      <c r="J431" s="2" t="s">
        <v>1129</v>
      </c>
      <c r="K431" s="2" t="s">
        <v>54</v>
      </c>
      <c r="L431" s="2" t="s">
        <v>1025</v>
      </c>
      <c r="M431" s="2" t="s">
        <v>6108</v>
      </c>
      <c r="N431" s="32">
        <v>45542</v>
      </c>
      <c r="O431" s="2">
        <f>WEEKNUM(Operaciones[[#This Row],[Inic.prog.]],1)</f>
        <v>36</v>
      </c>
      <c r="P431" s="4">
        <v>0</v>
      </c>
      <c r="Q431" s="4">
        <v>2</v>
      </c>
      <c r="R431" s="28">
        <v>669627</v>
      </c>
      <c r="S431" s="28">
        <v>0</v>
      </c>
      <c r="T431" s="28">
        <v>669627</v>
      </c>
      <c r="U431" s="28">
        <v>0</v>
      </c>
      <c r="V431" s="2" t="s">
        <v>1026</v>
      </c>
      <c r="W431" s="2" t="s">
        <v>1844</v>
      </c>
      <c r="X431" s="2" t="s">
        <v>1844</v>
      </c>
    </row>
    <row r="432" spans="1:24" x14ac:dyDescent="0.25">
      <c r="A432" s="2" t="s">
        <v>6418</v>
      </c>
      <c r="B432" s="2" t="s">
        <v>6837</v>
      </c>
      <c r="C432" s="2" t="s">
        <v>6838</v>
      </c>
      <c r="D432" s="2" t="s">
        <v>6110</v>
      </c>
      <c r="E432" s="2" t="s">
        <v>6111</v>
      </c>
      <c r="F432" s="2" t="s">
        <v>6741</v>
      </c>
      <c r="G432" s="2" t="s">
        <v>5964</v>
      </c>
      <c r="H432" s="2" t="s">
        <v>1035</v>
      </c>
      <c r="I432" s="2" t="s">
        <v>1036</v>
      </c>
      <c r="J432" s="2" t="s">
        <v>1129</v>
      </c>
      <c r="K432" s="2" t="s">
        <v>8</v>
      </c>
      <c r="L432" s="2" t="s">
        <v>1154</v>
      </c>
      <c r="M432" s="2" t="s">
        <v>5965</v>
      </c>
      <c r="N432" s="32">
        <v>45542</v>
      </c>
      <c r="O432" s="2">
        <f>WEEKNUM(Operaciones[[#This Row],[Inic.prog.]],1)</f>
        <v>36</v>
      </c>
      <c r="P432" s="4">
        <v>0</v>
      </c>
      <c r="Q432" s="4">
        <v>1</v>
      </c>
      <c r="R432" s="28">
        <v>573966</v>
      </c>
      <c r="S432" s="28">
        <v>0</v>
      </c>
      <c r="T432" s="28">
        <v>573966</v>
      </c>
      <c r="U432" s="28">
        <v>0</v>
      </c>
      <c r="V432" s="2" t="s">
        <v>1026</v>
      </c>
      <c r="W432" s="2" t="s">
        <v>1844</v>
      </c>
      <c r="X432" s="2" t="s">
        <v>1844</v>
      </c>
    </row>
    <row r="433" spans="1:24" x14ac:dyDescent="0.25">
      <c r="A433" s="2" t="s">
        <v>6418</v>
      </c>
      <c r="B433" s="2" t="s">
        <v>6837</v>
      </c>
      <c r="C433" s="2" t="s">
        <v>6838</v>
      </c>
      <c r="D433" s="2" t="s">
        <v>6110</v>
      </c>
      <c r="E433" s="2" t="s">
        <v>6111</v>
      </c>
      <c r="F433" s="2" t="s">
        <v>6741</v>
      </c>
      <c r="G433" s="2" t="s">
        <v>5964</v>
      </c>
      <c r="H433" s="2" t="s">
        <v>1033</v>
      </c>
      <c r="I433" s="2" t="s">
        <v>1055</v>
      </c>
      <c r="J433" s="2" t="s">
        <v>1129</v>
      </c>
      <c r="K433" s="2" t="s">
        <v>8</v>
      </c>
      <c r="L433" s="2" t="s">
        <v>1154</v>
      </c>
      <c r="M433" s="2" t="s">
        <v>5965</v>
      </c>
      <c r="N433" s="32">
        <v>45542</v>
      </c>
      <c r="O433" s="2">
        <f>WEEKNUM(Operaciones[[#This Row],[Inic.prog.]],1)</f>
        <v>36</v>
      </c>
      <c r="P433" s="4">
        <v>0</v>
      </c>
      <c r="Q433" s="4">
        <v>3</v>
      </c>
      <c r="R433" s="28">
        <v>573966</v>
      </c>
      <c r="S433" s="28">
        <v>0</v>
      </c>
      <c r="T433" s="28">
        <v>573966</v>
      </c>
      <c r="U433" s="28">
        <v>0</v>
      </c>
      <c r="V433" s="2" t="s">
        <v>1026</v>
      </c>
      <c r="W433" s="2" t="s">
        <v>1844</v>
      </c>
      <c r="X433" s="2" t="s">
        <v>1844</v>
      </c>
    </row>
    <row r="434" spans="1:24" x14ac:dyDescent="0.25">
      <c r="A434" s="2" t="s">
        <v>6419</v>
      </c>
      <c r="B434" s="2" t="s">
        <v>6839</v>
      </c>
      <c r="C434" s="2" t="s">
        <v>6840</v>
      </c>
      <c r="D434" s="2" t="s">
        <v>6112</v>
      </c>
      <c r="E434" s="2" t="s">
        <v>6113</v>
      </c>
      <c r="F434" s="2" t="s">
        <v>6841</v>
      </c>
      <c r="G434" s="2" t="s">
        <v>6044</v>
      </c>
      <c r="H434" s="2" t="s">
        <v>1027</v>
      </c>
      <c r="I434" s="2" t="s">
        <v>1055</v>
      </c>
      <c r="J434" s="2" t="s">
        <v>1129</v>
      </c>
      <c r="K434" s="2" t="s">
        <v>54</v>
      </c>
      <c r="L434" s="2" t="s">
        <v>1015</v>
      </c>
      <c r="M434" s="2" t="s">
        <v>6114</v>
      </c>
      <c r="N434" s="32">
        <v>45538</v>
      </c>
      <c r="O434" s="2">
        <f>WEEKNUM(Operaciones[[#This Row],[Inic.prog.]],1)</f>
        <v>36</v>
      </c>
      <c r="P434" s="4">
        <v>0</v>
      </c>
      <c r="Q434" s="4">
        <v>1</v>
      </c>
      <c r="R434" s="28">
        <v>1243593</v>
      </c>
      <c r="S434" s="28">
        <v>0</v>
      </c>
      <c r="T434" s="28">
        <v>1243593</v>
      </c>
      <c r="U434" s="28">
        <v>0</v>
      </c>
      <c r="V434" s="2" t="s">
        <v>1026</v>
      </c>
      <c r="W434" s="2" t="s">
        <v>1844</v>
      </c>
      <c r="X434" s="2" t="s">
        <v>1844</v>
      </c>
    </row>
    <row r="435" spans="1:24" x14ac:dyDescent="0.25">
      <c r="A435" s="2" t="s">
        <v>6419</v>
      </c>
      <c r="B435" s="2" t="s">
        <v>6839</v>
      </c>
      <c r="C435" s="2" t="s">
        <v>6840</v>
      </c>
      <c r="D435" s="2" t="s">
        <v>6112</v>
      </c>
      <c r="E435" s="2" t="s">
        <v>6113</v>
      </c>
      <c r="F435" s="2" t="s">
        <v>6841</v>
      </c>
      <c r="G435" s="2" t="s">
        <v>6044</v>
      </c>
      <c r="H435" s="2" t="s">
        <v>1040</v>
      </c>
      <c r="I435" s="2" t="s">
        <v>1056</v>
      </c>
      <c r="J435" s="2" t="s">
        <v>1129</v>
      </c>
      <c r="K435" s="2" t="s">
        <v>54</v>
      </c>
      <c r="L435" s="2" t="s">
        <v>1015</v>
      </c>
      <c r="M435" s="2" t="s">
        <v>6114</v>
      </c>
      <c r="N435" s="32">
        <v>45538</v>
      </c>
      <c r="O435" s="2">
        <f>WEEKNUM(Operaciones[[#This Row],[Inic.prog.]],1)</f>
        <v>36</v>
      </c>
      <c r="P435" s="4">
        <v>0</v>
      </c>
      <c r="Q435" s="4">
        <v>2</v>
      </c>
      <c r="R435" s="28">
        <v>1243593</v>
      </c>
      <c r="S435" s="28">
        <v>0</v>
      </c>
      <c r="T435" s="28">
        <v>1243593</v>
      </c>
      <c r="U435" s="28">
        <v>0</v>
      </c>
      <c r="V435" s="2" t="s">
        <v>1026</v>
      </c>
      <c r="W435" s="2" t="s">
        <v>1844</v>
      </c>
      <c r="X435" s="2" t="s">
        <v>1844</v>
      </c>
    </row>
    <row r="436" spans="1:24" x14ac:dyDescent="0.25">
      <c r="A436" s="2" t="s">
        <v>6421</v>
      </c>
      <c r="B436" s="2" t="s">
        <v>6843</v>
      </c>
      <c r="C436" s="2" t="s">
        <v>6844</v>
      </c>
      <c r="D436" s="2" t="s">
        <v>6422</v>
      </c>
      <c r="E436" s="2" t="s">
        <v>6118</v>
      </c>
      <c r="F436" s="2" t="s">
        <v>6845</v>
      </c>
      <c r="G436" s="2" t="s">
        <v>6044</v>
      </c>
      <c r="H436" s="2" t="s">
        <v>1053</v>
      </c>
      <c r="I436" s="2" t="s">
        <v>1036</v>
      </c>
      <c r="J436" s="2" t="s">
        <v>1129</v>
      </c>
      <c r="K436" s="2" t="s">
        <v>54</v>
      </c>
      <c r="L436" s="2" t="s">
        <v>1015</v>
      </c>
      <c r="M436" s="2" t="s">
        <v>6119</v>
      </c>
      <c r="N436" s="32">
        <v>45538</v>
      </c>
      <c r="O436" s="2">
        <f>WEEKNUM(Operaciones[[#This Row],[Inic.prog.]],1)</f>
        <v>36</v>
      </c>
      <c r="P436" s="4">
        <v>0</v>
      </c>
      <c r="Q436" s="4">
        <v>2</v>
      </c>
      <c r="R436" s="28">
        <v>573966</v>
      </c>
      <c r="S436" s="28">
        <v>0</v>
      </c>
      <c r="T436" s="28">
        <v>573966</v>
      </c>
      <c r="U436" s="28">
        <v>0</v>
      </c>
      <c r="V436" s="2" t="s">
        <v>1026</v>
      </c>
      <c r="W436" s="2" t="s">
        <v>1844</v>
      </c>
      <c r="X436" s="2" t="s">
        <v>1844</v>
      </c>
    </row>
    <row r="437" spans="1:24" x14ac:dyDescent="0.25">
      <c r="A437" s="2" t="s">
        <v>6598</v>
      </c>
      <c r="B437" s="2" t="s">
        <v>7002</v>
      </c>
      <c r="C437" s="2" t="s">
        <v>6779</v>
      </c>
      <c r="D437" s="2" t="s">
        <v>6378</v>
      </c>
      <c r="E437" s="2" t="s">
        <v>6010</v>
      </c>
      <c r="F437" s="2" t="s">
        <v>6780</v>
      </c>
      <c r="G437" s="2" t="s">
        <v>5932</v>
      </c>
      <c r="H437" s="2" t="s">
        <v>1033</v>
      </c>
      <c r="I437" s="2" t="s">
        <v>6121</v>
      </c>
      <c r="J437" s="2" t="s">
        <v>1129</v>
      </c>
      <c r="K437" s="2" t="s">
        <v>60</v>
      </c>
      <c r="L437" s="2" t="s">
        <v>1025</v>
      </c>
      <c r="M437" s="2" t="s">
        <v>6012</v>
      </c>
      <c r="N437" s="32">
        <v>45549</v>
      </c>
      <c r="O437" s="2">
        <f>WEEKNUM(Operaciones[[#This Row],[Inic.prog.]],1)</f>
        <v>37</v>
      </c>
      <c r="P437" s="4">
        <v>0</v>
      </c>
      <c r="Q437" s="4">
        <v>3</v>
      </c>
      <c r="R437" s="28">
        <v>1147932</v>
      </c>
      <c r="S437" s="28">
        <v>0</v>
      </c>
      <c r="T437" s="28">
        <v>1147932</v>
      </c>
      <c r="U437" s="28">
        <v>0</v>
      </c>
      <c r="V437" s="2" t="s">
        <v>1026</v>
      </c>
      <c r="W437" s="2" t="s">
        <v>1844</v>
      </c>
      <c r="X437" s="2" t="s">
        <v>1844</v>
      </c>
    </row>
    <row r="438" spans="1:24" x14ac:dyDescent="0.25">
      <c r="A438" s="2" t="s">
        <v>6598</v>
      </c>
      <c r="B438" s="2" t="s">
        <v>7002</v>
      </c>
      <c r="C438" s="2" t="s">
        <v>6779</v>
      </c>
      <c r="D438" s="2" t="s">
        <v>6378</v>
      </c>
      <c r="E438" s="2" t="s">
        <v>6010</v>
      </c>
      <c r="F438" s="2" t="s">
        <v>6780</v>
      </c>
      <c r="G438" s="2" t="s">
        <v>5932</v>
      </c>
      <c r="H438" s="2" t="s">
        <v>1027</v>
      </c>
      <c r="I438" s="2" t="s">
        <v>6122</v>
      </c>
      <c r="J438" s="2" t="s">
        <v>1129</v>
      </c>
      <c r="K438" s="2" t="s">
        <v>60</v>
      </c>
      <c r="L438" s="2" t="s">
        <v>1025</v>
      </c>
      <c r="M438" s="2" t="s">
        <v>6012</v>
      </c>
      <c r="N438" s="32">
        <v>45549</v>
      </c>
      <c r="O438" s="2">
        <f>WEEKNUM(Operaciones[[#This Row],[Inic.prog.]],1)</f>
        <v>37</v>
      </c>
      <c r="P438" s="4">
        <v>0</v>
      </c>
      <c r="Q438" s="4">
        <v>3</v>
      </c>
      <c r="R438" s="28">
        <v>1147932</v>
      </c>
      <c r="S438" s="28">
        <v>0</v>
      </c>
      <c r="T438" s="28">
        <v>1147932</v>
      </c>
      <c r="U438" s="28">
        <v>0</v>
      </c>
      <c r="V438" s="2" t="s">
        <v>1026</v>
      </c>
      <c r="W438" s="2" t="s">
        <v>1844</v>
      </c>
      <c r="X438" s="2" t="s">
        <v>1844</v>
      </c>
    </row>
    <row r="439" spans="1:24" x14ac:dyDescent="0.25">
      <c r="A439" s="2" t="s">
        <v>6598</v>
      </c>
      <c r="B439" s="2" t="s">
        <v>7002</v>
      </c>
      <c r="C439" s="2" t="s">
        <v>6779</v>
      </c>
      <c r="D439" s="2" t="s">
        <v>6378</v>
      </c>
      <c r="E439" s="2" t="s">
        <v>6010</v>
      </c>
      <c r="F439" s="2" t="s">
        <v>6780</v>
      </c>
      <c r="G439" s="2" t="s">
        <v>5932</v>
      </c>
      <c r="H439" s="2" t="s">
        <v>1040</v>
      </c>
      <c r="I439" s="2" t="s">
        <v>6123</v>
      </c>
      <c r="J439" s="2" t="s">
        <v>1129</v>
      </c>
      <c r="K439" s="2" t="s">
        <v>60</v>
      </c>
      <c r="L439" s="2" t="s">
        <v>1025</v>
      </c>
      <c r="M439" s="2" t="s">
        <v>6012</v>
      </c>
      <c r="N439" s="32">
        <v>45549</v>
      </c>
      <c r="O439" s="2">
        <f>WEEKNUM(Operaciones[[#This Row],[Inic.prog.]],1)</f>
        <v>37</v>
      </c>
      <c r="P439" s="4">
        <v>0</v>
      </c>
      <c r="Q439" s="4">
        <v>3</v>
      </c>
      <c r="R439" s="28">
        <v>1147932</v>
      </c>
      <c r="S439" s="28">
        <v>0</v>
      </c>
      <c r="T439" s="28">
        <v>1147932</v>
      </c>
      <c r="U439" s="28">
        <v>0</v>
      </c>
      <c r="V439" s="2" t="s">
        <v>1026</v>
      </c>
      <c r="W439" s="2" t="s">
        <v>1844</v>
      </c>
      <c r="X439" s="2" t="s">
        <v>1844</v>
      </c>
    </row>
    <row r="440" spans="1:24" x14ac:dyDescent="0.25">
      <c r="A440" s="2" t="s">
        <v>6423</v>
      </c>
      <c r="B440" s="2" t="s">
        <v>6846</v>
      </c>
      <c r="C440" s="2" t="s">
        <v>6755</v>
      </c>
      <c r="D440" s="2" t="s">
        <v>6424</v>
      </c>
      <c r="E440" s="2" t="s">
        <v>6126</v>
      </c>
      <c r="F440" s="2" t="s">
        <v>1279</v>
      </c>
      <c r="G440" s="2" t="s">
        <v>185</v>
      </c>
      <c r="H440" s="2" t="s">
        <v>1027</v>
      </c>
      <c r="I440" s="2" t="s">
        <v>1056</v>
      </c>
      <c r="J440" s="2" t="s">
        <v>1129</v>
      </c>
      <c r="K440" s="2" t="s">
        <v>60</v>
      </c>
      <c r="L440" s="2" t="s">
        <v>1154</v>
      </c>
      <c r="M440" s="2" t="s">
        <v>6094</v>
      </c>
      <c r="N440" s="32">
        <v>45555</v>
      </c>
      <c r="O440" s="2">
        <f>WEEKNUM(Operaciones[[#This Row],[Inic.prog.]],1)</f>
        <v>38</v>
      </c>
      <c r="P440" s="4">
        <v>0</v>
      </c>
      <c r="Q440" s="4">
        <v>3</v>
      </c>
      <c r="R440" s="28">
        <v>200760</v>
      </c>
      <c r="S440" s="28">
        <v>0</v>
      </c>
      <c r="T440" s="28">
        <v>200760</v>
      </c>
      <c r="U440" s="28">
        <v>0</v>
      </c>
      <c r="V440" s="2" t="s">
        <v>1026</v>
      </c>
      <c r="W440" s="2" t="s">
        <v>1844</v>
      </c>
      <c r="X440" s="2" t="s">
        <v>1844</v>
      </c>
    </row>
    <row r="441" spans="1:24" x14ac:dyDescent="0.25">
      <c r="A441" s="2" t="s">
        <v>6425</v>
      </c>
      <c r="B441" s="2" t="s">
        <v>6847</v>
      </c>
      <c r="C441" s="2" t="s">
        <v>6848</v>
      </c>
      <c r="D441" s="2" t="s">
        <v>118</v>
      </c>
      <c r="E441" s="2" t="s">
        <v>119</v>
      </c>
      <c r="F441" s="2" t="s">
        <v>1298</v>
      </c>
      <c r="G441" s="2" t="s">
        <v>120</v>
      </c>
      <c r="H441" s="2" t="s">
        <v>1040</v>
      </c>
      <c r="I441" s="2" t="s">
        <v>1036</v>
      </c>
      <c r="J441" s="2" t="s">
        <v>1129</v>
      </c>
      <c r="K441" s="2" t="s">
        <v>60</v>
      </c>
      <c r="L441" s="2" t="s">
        <v>1015</v>
      </c>
      <c r="M441" s="2" t="s">
        <v>121</v>
      </c>
      <c r="N441" s="32">
        <v>45541</v>
      </c>
      <c r="O441" s="2">
        <f>WEEKNUM(Operaciones[[#This Row],[Inic.prog.]],1)</f>
        <v>36</v>
      </c>
      <c r="P441" s="4">
        <v>0</v>
      </c>
      <c r="Q441" s="4">
        <v>2</v>
      </c>
      <c r="R441" s="28">
        <v>200760</v>
      </c>
      <c r="S441" s="28">
        <v>0</v>
      </c>
      <c r="T441" s="28">
        <v>200760</v>
      </c>
      <c r="U441" s="28">
        <v>0</v>
      </c>
      <c r="V441" s="2" t="s">
        <v>1026</v>
      </c>
      <c r="W441" s="2" t="s">
        <v>1844</v>
      </c>
      <c r="X441" s="2" t="s">
        <v>1844</v>
      </c>
    </row>
    <row r="442" spans="1:24" x14ac:dyDescent="0.25">
      <c r="A442" s="2" t="s">
        <v>6426</v>
      </c>
      <c r="B442" s="2" t="s">
        <v>6847</v>
      </c>
      <c r="C442" s="2" t="s">
        <v>6848</v>
      </c>
      <c r="D442" s="2" t="s">
        <v>170</v>
      </c>
      <c r="E442" s="2" t="s">
        <v>171</v>
      </c>
      <c r="F442" s="2" t="s">
        <v>1298</v>
      </c>
      <c r="G442" s="2" t="s">
        <v>120</v>
      </c>
      <c r="H442" s="2" t="s">
        <v>1040</v>
      </c>
      <c r="I442" s="2" t="s">
        <v>1036</v>
      </c>
      <c r="J442" s="2" t="s">
        <v>1129</v>
      </c>
      <c r="K442" s="2" t="s">
        <v>8</v>
      </c>
      <c r="L442" s="2" t="s">
        <v>1025</v>
      </c>
      <c r="M442" s="2" t="s">
        <v>121</v>
      </c>
      <c r="N442" s="32">
        <v>45541</v>
      </c>
      <c r="O442" s="2">
        <f>WEEKNUM(Operaciones[[#This Row],[Inic.prog.]],1)</f>
        <v>36</v>
      </c>
      <c r="P442" s="4">
        <v>0</v>
      </c>
      <c r="Q442" s="4">
        <v>2</v>
      </c>
      <c r="R442" s="28">
        <v>200760</v>
      </c>
      <c r="S442" s="28">
        <v>0</v>
      </c>
      <c r="T442" s="28">
        <v>200760</v>
      </c>
      <c r="U442" s="28">
        <v>0</v>
      </c>
      <c r="V442" s="2" t="s">
        <v>1026</v>
      </c>
      <c r="W442" s="2" t="s">
        <v>1844</v>
      </c>
      <c r="X442" s="2" t="s">
        <v>1844</v>
      </c>
    </row>
    <row r="443" spans="1:24" x14ac:dyDescent="0.25">
      <c r="A443" s="2" t="s">
        <v>6427</v>
      </c>
      <c r="B443" s="2" t="s">
        <v>6849</v>
      </c>
      <c r="C443" s="2" t="s">
        <v>6749</v>
      </c>
      <c r="D443" s="2" t="s">
        <v>6137</v>
      </c>
      <c r="E443" s="2" t="s">
        <v>6138</v>
      </c>
      <c r="F443" s="2" t="s">
        <v>6756</v>
      </c>
      <c r="G443" s="2" t="s">
        <v>185</v>
      </c>
      <c r="H443" s="2" t="s">
        <v>1033</v>
      </c>
      <c r="I443" s="2" t="s">
        <v>1155</v>
      </c>
      <c r="J443" s="2" t="s">
        <v>1129</v>
      </c>
      <c r="K443" s="2" t="s">
        <v>8</v>
      </c>
      <c r="L443" s="2" t="s">
        <v>1025</v>
      </c>
      <c r="M443" s="2" t="s">
        <v>5978</v>
      </c>
      <c r="N443" s="32">
        <v>45556</v>
      </c>
      <c r="O443" s="2">
        <f>WEEKNUM(Operaciones[[#This Row],[Inic.prog.]],1)</f>
        <v>38</v>
      </c>
      <c r="P443" s="4">
        <v>0</v>
      </c>
      <c r="Q443" s="4">
        <v>3</v>
      </c>
      <c r="R443" s="28">
        <v>573966</v>
      </c>
      <c r="S443" s="28">
        <v>0</v>
      </c>
      <c r="T443" s="28">
        <v>573966</v>
      </c>
      <c r="U443" s="28">
        <v>0</v>
      </c>
      <c r="V443" s="2" t="s">
        <v>1026</v>
      </c>
      <c r="W443" s="2" t="s">
        <v>1844</v>
      </c>
      <c r="X443" s="2" t="s">
        <v>1844</v>
      </c>
    </row>
    <row r="444" spans="1:24" x14ac:dyDescent="0.25">
      <c r="A444" s="2" t="s">
        <v>6428</v>
      </c>
      <c r="B444" s="2" t="s">
        <v>6850</v>
      </c>
      <c r="C444" s="2" t="s">
        <v>6851</v>
      </c>
      <c r="D444" s="2" t="s">
        <v>6139</v>
      </c>
      <c r="E444" s="2" t="s">
        <v>6140</v>
      </c>
      <c r="F444" s="2" t="s">
        <v>6852</v>
      </c>
      <c r="G444" s="2" t="s">
        <v>6141</v>
      </c>
      <c r="H444" s="2" t="s">
        <v>1033</v>
      </c>
      <c r="I444" s="2" t="s">
        <v>1036</v>
      </c>
      <c r="J444" s="2" t="s">
        <v>1129</v>
      </c>
      <c r="K444" s="2" t="s">
        <v>60</v>
      </c>
      <c r="L444" s="2" t="s">
        <v>1154</v>
      </c>
      <c r="M444" s="2" t="s">
        <v>6142</v>
      </c>
      <c r="N444" s="32">
        <v>45544</v>
      </c>
      <c r="O444" s="2">
        <f>WEEKNUM(Operaciones[[#This Row],[Inic.prog.]],1)</f>
        <v>37</v>
      </c>
      <c r="P444" s="4">
        <v>0</v>
      </c>
      <c r="Q444" s="4">
        <v>1</v>
      </c>
      <c r="R444" s="28">
        <v>1300989</v>
      </c>
      <c r="S444" s="28">
        <v>0</v>
      </c>
      <c r="T444" s="28">
        <v>1300989</v>
      </c>
      <c r="U444" s="28">
        <v>0</v>
      </c>
      <c r="V444" s="2" t="s">
        <v>1026</v>
      </c>
      <c r="W444" s="2" t="s">
        <v>1844</v>
      </c>
      <c r="X444" s="2" t="s">
        <v>1844</v>
      </c>
    </row>
    <row r="445" spans="1:24" x14ac:dyDescent="0.25">
      <c r="A445" s="2" t="s">
        <v>6428</v>
      </c>
      <c r="B445" s="2" t="s">
        <v>6850</v>
      </c>
      <c r="C445" s="2" t="s">
        <v>6851</v>
      </c>
      <c r="D445" s="2" t="s">
        <v>6139</v>
      </c>
      <c r="E445" s="2" t="s">
        <v>6140</v>
      </c>
      <c r="F445" s="2" t="s">
        <v>6852</v>
      </c>
      <c r="G445" s="2" t="s">
        <v>6141</v>
      </c>
      <c r="H445" s="2" t="s">
        <v>1040</v>
      </c>
      <c r="I445" s="2" t="s">
        <v>1055</v>
      </c>
      <c r="J445" s="2" t="s">
        <v>1129</v>
      </c>
      <c r="K445" s="2" t="s">
        <v>60</v>
      </c>
      <c r="L445" s="2" t="s">
        <v>1154</v>
      </c>
      <c r="M445" s="2" t="s">
        <v>6142</v>
      </c>
      <c r="N445" s="32">
        <v>45544</v>
      </c>
      <c r="O445" s="2">
        <f>WEEKNUM(Operaciones[[#This Row],[Inic.prog.]],1)</f>
        <v>37</v>
      </c>
      <c r="P445" s="4">
        <v>0</v>
      </c>
      <c r="Q445" s="4">
        <v>2</v>
      </c>
      <c r="R445" s="28">
        <v>1300989</v>
      </c>
      <c r="S445" s="28">
        <v>0</v>
      </c>
      <c r="T445" s="28">
        <v>1300989</v>
      </c>
      <c r="U445" s="28">
        <v>0</v>
      </c>
      <c r="V445" s="2" t="s">
        <v>1026</v>
      </c>
      <c r="W445" s="2" t="s">
        <v>1844</v>
      </c>
      <c r="X445" s="2" t="s">
        <v>1844</v>
      </c>
    </row>
    <row r="446" spans="1:24" x14ac:dyDescent="0.25">
      <c r="A446" s="2" t="s">
        <v>6688</v>
      </c>
      <c r="B446" s="2" t="s">
        <v>7044</v>
      </c>
      <c r="C446" s="2" t="s">
        <v>7045</v>
      </c>
      <c r="D446" s="2" t="s">
        <v>6143</v>
      </c>
      <c r="E446" s="2" t="s">
        <v>6144</v>
      </c>
      <c r="F446" s="2" t="s">
        <v>6744</v>
      </c>
      <c r="G446" s="2" t="s">
        <v>5961</v>
      </c>
      <c r="H446" s="2" t="s">
        <v>1035</v>
      </c>
      <c r="I446" s="2" t="s">
        <v>1036</v>
      </c>
      <c r="J446" s="2" t="s">
        <v>1129</v>
      </c>
      <c r="K446" s="2" t="s">
        <v>8</v>
      </c>
      <c r="L446" s="2" t="s">
        <v>1025</v>
      </c>
      <c r="M446" s="2" t="s">
        <v>6145</v>
      </c>
      <c r="N446" s="32">
        <v>45544</v>
      </c>
      <c r="O446" s="2">
        <f>WEEKNUM(Operaciones[[#This Row],[Inic.prog.]],1)</f>
        <v>37</v>
      </c>
      <c r="P446" s="4">
        <v>0</v>
      </c>
      <c r="Q446" s="4">
        <v>1</v>
      </c>
      <c r="R446" s="28">
        <v>286983</v>
      </c>
      <c r="S446" s="28">
        <v>0</v>
      </c>
      <c r="T446" s="28">
        <v>286983</v>
      </c>
      <c r="U446" s="28">
        <v>0</v>
      </c>
      <c r="V446" s="2" t="s">
        <v>1026</v>
      </c>
      <c r="W446" s="2" t="s">
        <v>1844</v>
      </c>
      <c r="X446" s="2" t="s">
        <v>1844</v>
      </c>
    </row>
    <row r="447" spans="1:24" x14ac:dyDescent="0.25">
      <c r="A447" s="2" t="s">
        <v>6688</v>
      </c>
      <c r="B447" s="2" t="s">
        <v>7044</v>
      </c>
      <c r="C447" s="2" t="s">
        <v>7045</v>
      </c>
      <c r="D447" s="2" t="s">
        <v>6143</v>
      </c>
      <c r="E447" s="2" t="s">
        <v>6144</v>
      </c>
      <c r="F447" s="2" t="s">
        <v>6744</v>
      </c>
      <c r="G447" s="2" t="s">
        <v>5961</v>
      </c>
      <c r="H447" s="2" t="s">
        <v>1033</v>
      </c>
      <c r="I447" s="2" t="s">
        <v>1055</v>
      </c>
      <c r="J447" s="2" t="s">
        <v>1129</v>
      </c>
      <c r="K447" s="2" t="s">
        <v>8</v>
      </c>
      <c r="L447" s="2" t="s">
        <v>1025</v>
      </c>
      <c r="M447" s="2" t="s">
        <v>6145</v>
      </c>
      <c r="N447" s="32">
        <v>45544</v>
      </c>
      <c r="O447" s="2">
        <f>WEEKNUM(Operaciones[[#This Row],[Inic.prog.]],1)</f>
        <v>37</v>
      </c>
      <c r="P447" s="4">
        <v>0</v>
      </c>
      <c r="Q447" s="4">
        <v>2</v>
      </c>
      <c r="R447" s="28">
        <v>286983</v>
      </c>
      <c r="S447" s="28">
        <v>0</v>
      </c>
      <c r="T447" s="28">
        <v>286983</v>
      </c>
      <c r="U447" s="28">
        <v>0</v>
      </c>
      <c r="V447" s="2" t="s">
        <v>1026</v>
      </c>
      <c r="W447" s="2" t="s">
        <v>1844</v>
      </c>
      <c r="X447" s="2" t="s">
        <v>1844</v>
      </c>
    </row>
    <row r="448" spans="1:24" x14ac:dyDescent="0.25">
      <c r="A448" s="2" t="s">
        <v>6429</v>
      </c>
      <c r="B448" s="2" t="s">
        <v>6853</v>
      </c>
      <c r="C448" s="2" t="s">
        <v>6854</v>
      </c>
      <c r="D448" s="2" t="s">
        <v>6430</v>
      </c>
      <c r="E448" s="2" t="s">
        <v>6146</v>
      </c>
      <c r="F448" s="2" t="s">
        <v>6744</v>
      </c>
      <c r="G448" s="2" t="s">
        <v>5961</v>
      </c>
      <c r="H448" s="2" t="s">
        <v>1035</v>
      </c>
      <c r="I448" s="2" t="s">
        <v>1036</v>
      </c>
      <c r="J448" s="2" t="s">
        <v>1129</v>
      </c>
      <c r="K448" s="2" t="s">
        <v>54</v>
      </c>
      <c r="L448" s="2" t="s">
        <v>1154</v>
      </c>
      <c r="M448" s="2" t="s">
        <v>6145</v>
      </c>
      <c r="N448" s="32">
        <v>45544</v>
      </c>
      <c r="O448" s="2">
        <f>WEEKNUM(Operaciones[[#This Row],[Inic.prog.]],1)</f>
        <v>37</v>
      </c>
      <c r="P448" s="4">
        <v>0</v>
      </c>
      <c r="Q448" s="4">
        <v>3</v>
      </c>
      <c r="R448" s="28">
        <v>860949</v>
      </c>
      <c r="S448" s="28">
        <v>0</v>
      </c>
      <c r="T448" s="28">
        <v>860949</v>
      </c>
      <c r="U448" s="28">
        <v>0</v>
      </c>
      <c r="V448" s="2" t="s">
        <v>1026</v>
      </c>
      <c r="W448" s="2" t="s">
        <v>1844</v>
      </c>
      <c r="X448" s="2" t="s">
        <v>1844</v>
      </c>
    </row>
    <row r="449" spans="1:24" x14ac:dyDescent="0.25">
      <c r="A449" s="2" t="s">
        <v>6431</v>
      </c>
      <c r="B449" s="2" t="s">
        <v>6855</v>
      </c>
      <c r="C449" s="2" t="s">
        <v>6856</v>
      </c>
      <c r="D449" s="2" t="s">
        <v>6158</v>
      </c>
      <c r="E449" s="2" t="s">
        <v>6159</v>
      </c>
      <c r="F449" s="2" t="s">
        <v>6738</v>
      </c>
      <c r="G449" s="2" t="s">
        <v>5961</v>
      </c>
      <c r="H449" s="2" t="s">
        <v>1033</v>
      </c>
      <c r="I449" s="2" t="s">
        <v>1036</v>
      </c>
      <c r="J449" s="2" t="s">
        <v>1129</v>
      </c>
      <c r="K449" s="2" t="s">
        <v>8</v>
      </c>
      <c r="L449" s="2" t="s">
        <v>1025</v>
      </c>
      <c r="M449" s="2" t="s">
        <v>6160</v>
      </c>
      <c r="N449" s="32">
        <v>45545</v>
      </c>
      <c r="O449" s="2">
        <f>WEEKNUM(Operaciones[[#This Row],[Inic.prog.]],1)</f>
        <v>37</v>
      </c>
      <c r="P449" s="4">
        <v>0</v>
      </c>
      <c r="Q449" s="4">
        <v>1</v>
      </c>
      <c r="R449" s="28">
        <v>478305</v>
      </c>
      <c r="S449" s="28">
        <v>0</v>
      </c>
      <c r="T449" s="28">
        <v>478305</v>
      </c>
      <c r="U449" s="28">
        <v>0</v>
      </c>
      <c r="V449" s="2" t="s">
        <v>1026</v>
      </c>
      <c r="W449" s="2" t="s">
        <v>1844</v>
      </c>
      <c r="X449" s="2" t="s">
        <v>1844</v>
      </c>
    </row>
    <row r="450" spans="1:24" x14ac:dyDescent="0.25">
      <c r="A450" s="2" t="s">
        <v>6432</v>
      </c>
      <c r="B450" s="2" t="s">
        <v>6857</v>
      </c>
      <c r="C450" s="2" t="s">
        <v>6858</v>
      </c>
      <c r="D450" s="2" t="s">
        <v>325</v>
      </c>
      <c r="E450" s="2" t="s">
        <v>326</v>
      </c>
      <c r="F450" s="2" t="s">
        <v>1298</v>
      </c>
      <c r="G450" s="2" t="s">
        <v>120</v>
      </c>
      <c r="H450" s="2" t="s">
        <v>1033</v>
      </c>
      <c r="I450" s="2" t="s">
        <v>1036</v>
      </c>
      <c r="J450" s="2" t="s">
        <v>1129</v>
      </c>
      <c r="K450" s="2" t="s">
        <v>8</v>
      </c>
      <c r="L450" s="2" t="s">
        <v>1015</v>
      </c>
      <c r="M450" s="2" t="s">
        <v>121</v>
      </c>
      <c r="N450" s="32">
        <v>45545</v>
      </c>
      <c r="O450" s="2">
        <f>WEEKNUM(Operaciones[[#This Row],[Inic.prog.]],1)</f>
        <v>37</v>
      </c>
      <c r="P450" s="4">
        <v>0</v>
      </c>
      <c r="Q450" s="4">
        <v>2</v>
      </c>
      <c r="R450" s="28">
        <v>3281173</v>
      </c>
      <c r="S450" s="28">
        <v>0</v>
      </c>
      <c r="T450" s="28">
        <v>3281173</v>
      </c>
      <c r="U450" s="28">
        <v>0</v>
      </c>
      <c r="V450" s="2" t="s">
        <v>1026</v>
      </c>
      <c r="W450" s="2" t="s">
        <v>1844</v>
      </c>
      <c r="X450" s="2" t="s">
        <v>1844</v>
      </c>
    </row>
    <row r="451" spans="1:24" x14ac:dyDescent="0.25">
      <c r="A451" s="2" t="s">
        <v>6432</v>
      </c>
      <c r="B451" s="2" t="s">
        <v>6857</v>
      </c>
      <c r="C451" s="2" t="s">
        <v>6858</v>
      </c>
      <c r="D451" s="2" t="s">
        <v>325</v>
      </c>
      <c r="E451" s="2" t="s">
        <v>326</v>
      </c>
      <c r="F451" s="2" t="s">
        <v>1298</v>
      </c>
      <c r="G451" s="2" t="s">
        <v>120</v>
      </c>
      <c r="H451" s="2" t="s">
        <v>1040</v>
      </c>
      <c r="I451" s="2" t="s">
        <v>1101</v>
      </c>
      <c r="J451" s="2" t="s">
        <v>1129</v>
      </c>
      <c r="K451" s="2" t="s">
        <v>8</v>
      </c>
      <c r="L451" s="2" t="s">
        <v>1015</v>
      </c>
      <c r="M451" s="2" t="s">
        <v>121</v>
      </c>
      <c r="N451" s="32">
        <v>45545</v>
      </c>
      <c r="O451" s="2">
        <f>WEEKNUM(Operaciones[[#This Row],[Inic.prog.]],1)</f>
        <v>37</v>
      </c>
      <c r="P451" s="4">
        <v>0</v>
      </c>
      <c r="Q451" s="4">
        <v>4</v>
      </c>
      <c r="R451" s="28">
        <v>3281173</v>
      </c>
      <c r="S451" s="28">
        <v>0</v>
      </c>
      <c r="T451" s="28">
        <v>3281173</v>
      </c>
      <c r="U451" s="28">
        <v>0</v>
      </c>
      <c r="V451" s="2" t="s">
        <v>1026</v>
      </c>
      <c r="W451" s="2" t="s">
        <v>1844</v>
      </c>
      <c r="X451" s="2" t="s">
        <v>1844</v>
      </c>
    </row>
    <row r="452" spans="1:24" x14ac:dyDescent="0.25">
      <c r="A452" s="2" t="s">
        <v>6432</v>
      </c>
      <c r="B452" s="2" t="s">
        <v>6857</v>
      </c>
      <c r="C452" s="2" t="s">
        <v>6858</v>
      </c>
      <c r="D452" s="2" t="s">
        <v>325</v>
      </c>
      <c r="E452" s="2" t="s">
        <v>326</v>
      </c>
      <c r="F452" s="2" t="s">
        <v>1298</v>
      </c>
      <c r="G452" s="2" t="s">
        <v>120</v>
      </c>
      <c r="H452" s="2" t="s">
        <v>1053</v>
      </c>
      <c r="I452" s="2" t="s">
        <v>1056</v>
      </c>
      <c r="J452" s="2" t="s">
        <v>1129</v>
      </c>
      <c r="K452" s="2" t="s">
        <v>8</v>
      </c>
      <c r="L452" s="2" t="s">
        <v>1015</v>
      </c>
      <c r="M452" s="2" t="s">
        <v>121</v>
      </c>
      <c r="N452" s="32">
        <v>45545</v>
      </c>
      <c r="O452" s="2">
        <f>WEEKNUM(Operaciones[[#This Row],[Inic.prog.]],1)</f>
        <v>37</v>
      </c>
      <c r="P452" s="4">
        <v>0</v>
      </c>
      <c r="Q452" s="4">
        <v>4</v>
      </c>
      <c r="R452" s="28">
        <v>3281173</v>
      </c>
      <c r="S452" s="28">
        <v>0</v>
      </c>
      <c r="T452" s="28">
        <v>3281173</v>
      </c>
      <c r="U452" s="28">
        <v>0</v>
      </c>
      <c r="V452" s="2" t="s">
        <v>1026</v>
      </c>
      <c r="W452" s="2" t="s">
        <v>1844</v>
      </c>
      <c r="X452" s="2" t="s">
        <v>1844</v>
      </c>
    </row>
    <row r="453" spans="1:24" x14ac:dyDescent="0.25">
      <c r="A453" s="2" t="s">
        <v>6432</v>
      </c>
      <c r="B453" s="2" t="s">
        <v>6857</v>
      </c>
      <c r="C453" s="2" t="s">
        <v>6858</v>
      </c>
      <c r="D453" s="2" t="s">
        <v>325</v>
      </c>
      <c r="E453" s="2" t="s">
        <v>326</v>
      </c>
      <c r="F453" s="2" t="s">
        <v>1298</v>
      </c>
      <c r="G453" s="2" t="s">
        <v>120</v>
      </c>
      <c r="H453" s="2" t="s">
        <v>1034</v>
      </c>
      <c r="I453" s="2" t="s">
        <v>1135</v>
      </c>
      <c r="J453" s="2" t="s">
        <v>1129</v>
      </c>
      <c r="K453" s="2" t="s">
        <v>8</v>
      </c>
      <c r="L453" s="2" t="s">
        <v>1015</v>
      </c>
      <c r="M453" s="2" t="s">
        <v>121</v>
      </c>
      <c r="N453" s="32">
        <v>45545</v>
      </c>
      <c r="O453" s="2">
        <f>WEEKNUM(Operaciones[[#This Row],[Inic.prog.]],1)</f>
        <v>37</v>
      </c>
      <c r="P453" s="4">
        <v>0</v>
      </c>
      <c r="Q453" s="4">
        <v>6</v>
      </c>
      <c r="R453" s="28">
        <v>3281173</v>
      </c>
      <c r="S453" s="28">
        <v>0</v>
      </c>
      <c r="T453" s="28">
        <v>3281173</v>
      </c>
      <c r="U453" s="28">
        <v>0</v>
      </c>
      <c r="V453" s="2" t="s">
        <v>1026</v>
      </c>
      <c r="W453" s="2" t="s">
        <v>1844</v>
      </c>
      <c r="X453" s="2" t="s">
        <v>1844</v>
      </c>
    </row>
    <row r="454" spans="1:24" x14ac:dyDescent="0.25">
      <c r="A454" s="2" t="s">
        <v>6334</v>
      </c>
      <c r="B454" s="2" t="s">
        <v>6859</v>
      </c>
      <c r="C454" s="2" t="s">
        <v>6860</v>
      </c>
      <c r="D454" s="2" t="s">
        <v>6433</v>
      </c>
      <c r="E454" s="2" t="s">
        <v>6161</v>
      </c>
      <c r="F454" s="2" t="s">
        <v>6861</v>
      </c>
      <c r="G454" s="2" t="s">
        <v>6163</v>
      </c>
      <c r="H454" s="2" t="s">
        <v>1035</v>
      </c>
      <c r="I454" s="2" t="s">
        <v>6162</v>
      </c>
      <c r="J454" s="2" t="s">
        <v>1129</v>
      </c>
      <c r="K454" s="2" t="s">
        <v>54</v>
      </c>
      <c r="L454" s="2" t="s">
        <v>1025</v>
      </c>
      <c r="M454" s="2" t="s">
        <v>6164</v>
      </c>
      <c r="N454" s="32">
        <v>45545</v>
      </c>
      <c r="O454" s="2">
        <f>WEEKNUM(Operaciones[[#This Row],[Inic.prog.]],1)</f>
        <v>37</v>
      </c>
      <c r="P454" s="4">
        <v>0</v>
      </c>
      <c r="Q454" s="4">
        <v>2</v>
      </c>
      <c r="R454" s="28">
        <v>286983</v>
      </c>
      <c r="S454" s="28">
        <v>0</v>
      </c>
      <c r="T454" s="28">
        <v>286983</v>
      </c>
      <c r="U454" s="28">
        <v>0</v>
      </c>
      <c r="V454" s="2" t="s">
        <v>1026</v>
      </c>
      <c r="W454" s="2" t="s">
        <v>1844</v>
      </c>
      <c r="X454" s="2" t="s">
        <v>1844</v>
      </c>
    </row>
    <row r="455" spans="1:24" x14ac:dyDescent="0.25">
      <c r="A455" s="2" t="s">
        <v>6689</v>
      </c>
      <c r="B455" s="2" t="s">
        <v>7046</v>
      </c>
      <c r="C455" s="2" t="s">
        <v>7047</v>
      </c>
      <c r="D455" s="2" t="s">
        <v>6690</v>
      </c>
      <c r="E455" s="2" t="s">
        <v>6165</v>
      </c>
      <c r="F455" s="2" t="s">
        <v>6845</v>
      </c>
      <c r="G455" s="2" t="s">
        <v>6044</v>
      </c>
      <c r="H455" s="2" t="s">
        <v>1035</v>
      </c>
      <c r="I455" s="2" t="s">
        <v>1036</v>
      </c>
      <c r="J455" s="2" t="s">
        <v>1129</v>
      </c>
      <c r="K455" s="2" t="s">
        <v>54</v>
      </c>
      <c r="L455" s="2" t="s">
        <v>1154</v>
      </c>
      <c r="M455" s="2" t="s">
        <v>6119</v>
      </c>
      <c r="N455" s="32">
        <v>45545</v>
      </c>
      <c r="O455" s="2">
        <f>WEEKNUM(Operaciones[[#This Row],[Inic.prog.]],1)</f>
        <v>37</v>
      </c>
      <c r="P455" s="4">
        <v>0</v>
      </c>
      <c r="Q455" s="4">
        <v>2</v>
      </c>
      <c r="R455" s="28">
        <v>191322</v>
      </c>
      <c r="S455" s="28">
        <v>0</v>
      </c>
      <c r="T455" s="28">
        <v>191322</v>
      </c>
      <c r="U455" s="28">
        <v>0</v>
      </c>
      <c r="V455" s="2" t="s">
        <v>1026</v>
      </c>
      <c r="W455" s="2" t="s">
        <v>1844</v>
      </c>
      <c r="X455" s="2" t="s">
        <v>1844</v>
      </c>
    </row>
    <row r="456" spans="1:24" x14ac:dyDescent="0.25">
      <c r="A456" s="2" t="s">
        <v>6434</v>
      </c>
      <c r="B456" s="2" t="s">
        <v>6862</v>
      </c>
      <c r="C456" s="2" t="s">
        <v>6863</v>
      </c>
      <c r="D456" s="2" t="s">
        <v>6435</v>
      </c>
      <c r="E456" s="2" t="s">
        <v>6166</v>
      </c>
      <c r="F456" s="2" t="s">
        <v>6852</v>
      </c>
      <c r="G456" s="2" t="s">
        <v>6141</v>
      </c>
      <c r="H456" s="2" t="s">
        <v>1040</v>
      </c>
      <c r="I456" s="2" t="s">
        <v>1055</v>
      </c>
      <c r="J456" s="2" t="s">
        <v>1129</v>
      </c>
      <c r="K456" s="2" t="s">
        <v>60</v>
      </c>
      <c r="L456" s="2" t="s">
        <v>1025</v>
      </c>
      <c r="M456" s="2" t="s">
        <v>6142</v>
      </c>
      <c r="N456" s="32">
        <v>45542</v>
      </c>
      <c r="O456" s="2">
        <f>WEEKNUM(Operaciones[[#This Row],[Inic.prog.]],1)</f>
        <v>36</v>
      </c>
      <c r="P456" s="4">
        <v>0</v>
      </c>
      <c r="Q456" s="4">
        <v>2</v>
      </c>
      <c r="R456" s="28">
        <v>621797</v>
      </c>
      <c r="S456" s="28">
        <v>0</v>
      </c>
      <c r="T456" s="28">
        <v>621797</v>
      </c>
      <c r="U456" s="28">
        <v>0</v>
      </c>
      <c r="V456" s="2" t="s">
        <v>1026</v>
      </c>
      <c r="W456" s="2" t="s">
        <v>1844</v>
      </c>
      <c r="X456" s="2" t="s">
        <v>1844</v>
      </c>
    </row>
    <row r="457" spans="1:24" x14ac:dyDescent="0.25">
      <c r="A457" s="2" t="s">
        <v>6436</v>
      </c>
      <c r="B457" s="2" t="s">
        <v>6862</v>
      </c>
      <c r="C457" s="2" t="s">
        <v>6863</v>
      </c>
      <c r="D457" s="2" t="s">
        <v>6437</v>
      </c>
      <c r="E457" s="2" t="s">
        <v>6167</v>
      </c>
      <c r="F457" s="2" t="s">
        <v>6852</v>
      </c>
      <c r="G457" s="2" t="s">
        <v>6141</v>
      </c>
      <c r="H457" s="2" t="s">
        <v>1040</v>
      </c>
      <c r="I457" s="2" t="s">
        <v>1055</v>
      </c>
      <c r="J457" s="2" t="s">
        <v>1129</v>
      </c>
      <c r="K457" s="2" t="s">
        <v>60</v>
      </c>
      <c r="L457" s="2" t="s">
        <v>1015</v>
      </c>
      <c r="M457" s="2" t="s">
        <v>6142</v>
      </c>
      <c r="N457" s="32">
        <v>45542</v>
      </c>
      <c r="O457" s="2">
        <f>WEEKNUM(Operaciones[[#This Row],[Inic.prog.]],1)</f>
        <v>36</v>
      </c>
      <c r="P457" s="4">
        <v>0</v>
      </c>
      <c r="Q457" s="4">
        <v>2</v>
      </c>
      <c r="R457" s="28">
        <v>621797</v>
      </c>
      <c r="S457" s="28">
        <v>0</v>
      </c>
      <c r="T457" s="28">
        <v>621797</v>
      </c>
      <c r="U457" s="28">
        <v>0</v>
      </c>
      <c r="V457" s="2" t="s">
        <v>1026</v>
      </c>
      <c r="W457" s="2" t="s">
        <v>1844</v>
      </c>
      <c r="X457" s="2" t="s">
        <v>1844</v>
      </c>
    </row>
    <row r="458" spans="1:24" x14ac:dyDescent="0.25">
      <c r="A458" s="2" t="s">
        <v>6438</v>
      </c>
      <c r="B458" s="2" t="s">
        <v>6862</v>
      </c>
      <c r="C458" s="2" t="s">
        <v>6863</v>
      </c>
      <c r="D458" s="2" t="s">
        <v>6439</v>
      </c>
      <c r="E458" s="2" t="s">
        <v>6168</v>
      </c>
      <c r="F458" s="2" t="s">
        <v>6852</v>
      </c>
      <c r="G458" s="2" t="s">
        <v>6141</v>
      </c>
      <c r="H458" s="2" t="s">
        <v>1040</v>
      </c>
      <c r="I458" s="2" t="s">
        <v>1055</v>
      </c>
      <c r="J458" s="2" t="s">
        <v>1129</v>
      </c>
      <c r="K458" s="2" t="s">
        <v>60</v>
      </c>
      <c r="L458" s="2" t="s">
        <v>1015</v>
      </c>
      <c r="M458" s="2" t="s">
        <v>6142</v>
      </c>
      <c r="N458" s="32">
        <v>45542</v>
      </c>
      <c r="O458" s="2">
        <f>WEEKNUM(Operaciones[[#This Row],[Inic.prog.]],1)</f>
        <v>36</v>
      </c>
      <c r="P458" s="4">
        <v>0</v>
      </c>
      <c r="Q458" s="4">
        <v>2</v>
      </c>
      <c r="R458" s="28">
        <v>621797</v>
      </c>
      <c r="S458" s="28">
        <v>0</v>
      </c>
      <c r="T458" s="28">
        <v>621797</v>
      </c>
      <c r="U458" s="28">
        <v>0</v>
      </c>
      <c r="V458" s="2" t="s">
        <v>1026</v>
      </c>
      <c r="W458" s="2" t="s">
        <v>1844</v>
      </c>
      <c r="X458" s="2" t="s">
        <v>1844</v>
      </c>
    </row>
    <row r="459" spans="1:24" x14ac:dyDescent="0.25">
      <c r="A459" s="2" t="s">
        <v>6440</v>
      </c>
      <c r="B459" s="2" t="s">
        <v>6862</v>
      </c>
      <c r="C459" s="2" t="s">
        <v>6863</v>
      </c>
      <c r="D459" s="2" t="s">
        <v>6169</v>
      </c>
      <c r="E459" s="2" t="s">
        <v>6170</v>
      </c>
      <c r="F459" s="2" t="s">
        <v>6852</v>
      </c>
      <c r="G459" s="2" t="s">
        <v>6141</v>
      </c>
      <c r="H459" s="2" t="s">
        <v>1040</v>
      </c>
      <c r="I459" s="2" t="s">
        <v>1055</v>
      </c>
      <c r="J459" s="2" t="s">
        <v>1129</v>
      </c>
      <c r="K459" s="2" t="s">
        <v>60</v>
      </c>
      <c r="L459" s="2" t="s">
        <v>1025</v>
      </c>
      <c r="M459" s="2" t="s">
        <v>6142</v>
      </c>
      <c r="N459" s="32">
        <v>45542</v>
      </c>
      <c r="O459" s="2">
        <f>WEEKNUM(Operaciones[[#This Row],[Inic.prog.]],1)</f>
        <v>36</v>
      </c>
      <c r="P459" s="4">
        <v>0</v>
      </c>
      <c r="Q459" s="4">
        <v>2</v>
      </c>
      <c r="R459" s="28">
        <v>621797</v>
      </c>
      <c r="S459" s="28">
        <v>0</v>
      </c>
      <c r="T459" s="28">
        <v>621797</v>
      </c>
      <c r="U459" s="28">
        <v>0</v>
      </c>
      <c r="V459" s="2" t="s">
        <v>1026</v>
      </c>
      <c r="W459" s="2" t="s">
        <v>1844</v>
      </c>
      <c r="X459" s="2" t="s">
        <v>1844</v>
      </c>
    </row>
    <row r="460" spans="1:24" x14ac:dyDescent="0.25">
      <c r="A460" s="2" t="s">
        <v>6444</v>
      </c>
      <c r="B460" s="2" t="s">
        <v>6869</v>
      </c>
      <c r="C460" s="2" t="s">
        <v>6870</v>
      </c>
      <c r="D460" s="2" t="s">
        <v>6174</v>
      </c>
      <c r="E460" s="2" t="s">
        <v>6175</v>
      </c>
      <c r="F460" s="2" t="s">
        <v>6805</v>
      </c>
      <c r="G460" s="2" t="s">
        <v>5941</v>
      </c>
      <c r="H460" s="2" t="s">
        <v>1035</v>
      </c>
      <c r="I460" s="2" t="s">
        <v>1036</v>
      </c>
      <c r="J460" s="2" t="s">
        <v>1129</v>
      </c>
      <c r="K460" s="2" t="s">
        <v>54</v>
      </c>
      <c r="L460" s="2" t="s">
        <v>1154</v>
      </c>
      <c r="M460" s="2" t="s">
        <v>6176</v>
      </c>
      <c r="N460" s="32">
        <v>45546</v>
      </c>
      <c r="O460" s="2">
        <f>WEEKNUM(Operaciones[[#This Row],[Inic.prog.]],1)</f>
        <v>37</v>
      </c>
      <c r="P460" s="4">
        <v>0</v>
      </c>
      <c r="Q460" s="4">
        <v>1.5</v>
      </c>
      <c r="R460" s="28">
        <v>908780</v>
      </c>
      <c r="S460" s="28">
        <v>0</v>
      </c>
      <c r="T460" s="28">
        <v>908780</v>
      </c>
      <c r="U460" s="28">
        <v>0</v>
      </c>
      <c r="V460" s="2" t="s">
        <v>1026</v>
      </c>
      <c r="W460" s="2" t="s">
        <v>1844</v>
      </c>
      <c r="X460" s="2" t="s">
        <v>1844</v>
      </c>
    </row>
    <row r="461" spans="1:24" x14ac:dyDescent="0.25">
      <c r="A461" s="2" t="s">
        <v>6691</v>
      </c>
      <c r="B461" s="2" t="s">
        <v>7048</v>
      </c>
      <c r="C461" s="2" t="s">
        <v>6779</v>
      </c>
      <c r="D461" s="2" t="s">
        <v>6378</v>
      </c>
      <c r="E461" s="2" t="s">
        <v>6010</v>
      </c>
      <c r="F461" s="2" t="s">
        <v>6780</v>
      </c>
      <c r="G461" s="2" t="s">
        <v>5932</v>
      </c>
      <c r="H461" s="2" t="s">
        <v>1035</v>
      </c>
      <c r="I461" s="2" t="s">
        <v>6177</v>
      </c>
      <c r="J461" s="2" t="s">
        <v>1129</v>
      </c>
      <c r="K461" s="2" t="s">
        <v>60</v>
      </c>
      <c r="L461" s="2" t="s">
        <v>1025</v>
      </c>
      <c r="M461" s="2" t="s">
        <v>6012</v>
      </c>
      <c r="N461" s="32">
        <v>45546</v>
      </c>
      <c r="O461" s="2">
        <f>WEEKNUM(Operaciones[[#This Row],[Inic.prog.]],1)</f>
        <v>37</v>
      </c>
      <c r="P461" s="4">
        <v>0</v>
      </c>
      <c r="Q461" s="4">
        <v>3</v>
      </c>
      <c r="R461" s="28">
        <v>286983</v>
      </c>
      <c r="S461" s="28">
        <v>0</v>
      </c>
      <c r="T461" s="28">
        <v>286983</v>
      </c>
      <c r="U461" s="28">
        <v>0</v>
      </c>
      <c r="V461" s="2" t="s">
        <v>1026</v>
      </c>
      <c r="W461" s="2" t="s">
        <v>1844</v>
      </c>
      <c r="X461" s="2" t="s">
        <v>1844</v>
      </c>
    </row>
    <row r="462" spans="1:24" x14ac:dyDescent="0.25">
      <c r="A462" s="2" t="s">
        <v>6447</v>
      </c>
      <c r="B462" s="2" t="s">
        <v>6873</v>
      </c>
      <c r="C462" s="2" t="s">
        <v>6874</v>
      </c>
      <c r="D462" s="2" t="s">
        <v>6448</v>
      </c>
      <c r="E462" s="2" t="s">
        <v>6192</v>
      </c>
      <c r="F462" s="2" t="s">
        <v>6783</v>
      </c>
      <c r="G462" s="2" t="s">
        <v>6016</v>
      </c>
      <c r="H462" s="2" t="s">
        <v>1038</v>
      </c>
      <c r="I462" s="2" t="s">
        <v>1036</v>
      </c>
      <c r="J462" s="2" t="s">
        <v>1129</v>
      </c>
      <c r="K462" s="2" t="s">
        <v>60</v>
      </c>
      <c r="L462" s="2" t="s">
        <v>1025</v>
      </c>
      <c r="M462" s="2" t="s">
        <v>6108</v>
      </c>
      <c r="N462" s="32">
        <v>45546</v>
      </c>
      <c r="O462" s="2">
        <f>WEEKNUM(Operaciones[[#This Row],[Inic.prog.]],1)</f>
        <v>37</v>
      </c>
      <c r="P462" s="4">
        <v>0</v>
      </c>
      <c r="Q462" s="4">
        <v>1</v>
      </c>
      <c r="R462" s="28">
        <v>286983</v>
      </c>
      <c r="S462" s="28">
        <v>0</v>
      </c>
      <c r="T462" s="28">
        <v>286983</v>
      </c>
      <c r="U462" s="28">
        <v>0</v>
      </c>
      <c r="V462" s="2" t="s">
        <v>1026</v>
      </c>
      <c r="W462" s="2" t="s">
        <v>1844</v>
      </c>
      <c r="X462" s="2" t="s">
        <v>1844</v>
      </c>
    </row>
    <row r="463" spans="1:24" x14ac:dyDescent="0.25">
      <c r="A463" s="2" t="s">
        <v>6451</v>
      </c>
      <c r="B463" s="2" t="s">
        <v>6876</v>
      </c>
      <c r="C463" s="2" t="s">
        <v>6877</v>
      </c>
      <c r="D463" s="2" t="s">
        <v>6194</v>
      </c>
      <c r="E463" s="2" t="s">
        <v>6195</v>
      </c>
      <c r="F463" s="2" t="s">
        <v>1291</v>
      </c>
      <c r="G463" s="2" t="s">
        <v>154</v>
      </c>
      <c r="H463" s="2" t="s">
        <v>1033</v>
      </c>
      <c r="I463" s="2" t="s">
        <v>1031</v>
      </c>
      <c r="J463" s="2" t="s">
        <v>1129</v>
      </c>
      <c r="K463" s="2" t="s">
        <v>60</v>
      </c>
      <c r="L463" s="2" t="s">
        <v>1025</v>
      </c>
      <c r="M463" s="2" t="s">
        <v>155</v>
      </c>
      <c r="N463" s="32">
        <v>45543</v>
      </c>
      <c r="O463" s="2">
        <f>WEEKNUM(Operaciones[[#This Row],[Inic.prog.]],1)</f>
        <v>37</v>
      </c>
      <c r="P463" s="4">
        <v>0</v>
      </c>
      <c r="Q463" s="4">
        <v>1</v>
      </c>
      <c r="R463" s="28">
        <v>100380</v>
      </c>
      <c r="S463" s="28">
        <v>0</v>
      </c>
      <c r="T463" s="28">
        <v>100380</v>
      </c>
      <c r="U463" s="28">
        <v>0</v>
      </c>
      <c r="V463" s="2" t="s">
        <v>1026</v>
      </c>
      <c r="W463" s="2" t="s">
        <v>1844</v>
      </c>
      <c r="X463" s="2" t="s">
        <v>1844</v>
      </c>
    </row>
    <row r="464" spans="1:24" x14ac:dyDescent="0.25">
      <c r="A464" s="2" t="s">
        <v>6453</v>
      </c>
      <c r="B464" s="2" t="s">
        <v>6880</v>
      </c>
      <c r="C464" s="2" t="s">
        <v>6749</v>
      </c>
      <c r="D464" s="2" t="s">
        <v>6196</v>
      </c>
      <c r="E464" s="2" t="s">
        <v>6197</v>
      </c>
      <c r="F464" s="2" t="s">
        <v>6756</v>
      </c>
      <c r="G464" s="2" t="s">
        <v>185</v>
      </c>
      <c r="H464" s="2" t="s">
        <v>1033</v>
      </c>
      <c r="I464" s="2" t="s">
        <v>1155</v>
      </c>
      <c r="J464" s="2" t="s">
        <v>1129</v>
      </c>
      <c r="K464" s="2" t="s">
        <v>54</v>
      </c>
      <c r="L464" s="2" t="s">
        <v>1154</v>
      </c>
      <c r="M464" s="2" t="s">
        <v>5991</v>
      </c>
      <c r="N464" s="32">
        <v>45559</v>
      </c>
      <c r="O464" s="2">
        <f>WEEKNUM(Operaciones[[#This Row],[Inic.prog.]],1)</f>
        <v>39</v>
      </c>
      <c r="P464" s="4">
        <v>0</v>
      </c>
      <c r="Q464" s="4">
        <v>3</v>
      </c>
      <c r="R464" s="28">
        <v>573966</v>
      </c>
      <c r="S464" s="28">
        <v>0</v>
      </c>
      <c r="T464" s="28">
        <v>573966</v>
      </c>
      <c r="U464" s="28">
        <v>0</v>
      </c>
      <c r="V464" s="2" t="s">
        <v>1026</v>
      </c>
      <c r="W464" s="2" t="s">
        <v>1844</v>
      </c>
      <c r="X464" s="2" t="s">
        <v>1844</v>
      </c>
    </row>
    <row r="465" spans="1:24" x14ac:dyDescent="0.25">
      <c r="A465" s="2" t="s">
        <v>6454</v>
      </c>
      <c r="B465" s="2" t="s">
        <v>6881</v>
      </c>
      <c r="C465" s="2" t="s">
        <v>6860</v>
      </c>
      <c r="D465" s="2" t="s">
        <v>6455</v>
      </c>
      <c r="E465" s="2" t="s">
        <v>6198</v>
      </c>
      <c r="F465" s="2" t="s">
        <v>6783</v>
      </c>
      <c r="G465" s="2" t="s">
        <v>6016</v>
      </c>
      <c r="H465" s="2" t="s">
        <v>1035</v>
      </c>
      <c r="I465" s="2" t="s">
        <v>6162</v>
      </c>
      <c r="J465" s="2" t="s">
        <v>1129</v>
      </c>
      <c r="K465" s="2" t="s">
        <v>54</v>
      </c>
      <c r="L465" s="2" t="s">
        <v>1154</v>
      </c>
      <c r="M465" s="2" t="s">
        <v>1844</v>
      </c>
      <c r="N465" s="32">
        <v>45547</v>
      </c>
      <c r="O465" s="2">
        <f>WEEKNUM(Operaciones[[#This Row],[Inic.prog.]],1)</f>
        <v>37</v>
      </c>
      <c r="P465" s="4">
        <v>0</v>
      </c>
      <c r="Q465" s="4">
        <v>2</v>
      </c>
      <c r="R465" s="28">
        <v>286983</v>
      </c>
      <c r="S465" s="28">
        <v>0</v>
      </c>
      <c r="T465" s="28">
        <v>286983</v>
      </c>
      <c r="U465" s="28">
        <v>0</v>
      </c>
      <c r="V465" s="2" t="s">
        <v>1026</v>
      </c>
      <c r="W465" s="2" t="s">
        <v>1844</v>
      </c>
      <c r="X465" s="2" t="s">
        <v>1844</v>
      </c>
    </row>
    <row r="466" spans="1:24" x14ac:dyDescent="0.25">
      <c r="A466" s="2" t="s">
        <v>6456</v>
      </c>
      <c r="B466" s="2" t="s">
        <v>6882</v>
      </c>
      <c r="C466" s="2" t="s">
        <v>6883</v>
      </c>
      <c r="D466" s="2" t="s">
        <v>6457</v>
      </c>
      <c r="E466" s="2" t="s">
        <v>6199</v>
      </c>
      <c r="F466" s="2" t="s">
        <v>6884</v>
      </c>
      <c r="G466" s="2" t="s">
        <v>5961</v>
      </c>
      <c r="H466" s="2" t="s">
        <v>1035</v>
      </c>
      <c r="I466" s="2" t="s">
        <v>1036</v>
      </c>
      <c r="J466" s="2" t="s">
        <v>1129</v>
      </c>
      <c r="K466" s="2" t="s">
        <v>8</v>
      </c>
      <c r="L466" s="2" t="s">
        <v>1025</v>
      </c>
      <c r="M466" s="2" t="s">
        <v>6200</v>
      </c>
      <c r="N466" s="32">
        <v>45547</v>
      </c>
      <c r="O466" s="2">
        <f>WEEKNUM(Operaciones[[#This Row],[Inic.prog.]],1)</f>
        <v>37</v>
      </c>
      <c r="P466" s="4">
        <v>0</v>
      </c>
      <c r="Q466" s="4">
        <v>2</v>
      </c>
      <c r="R466" s="28">
        <v>621797</v>
      </c>
      <c r="S466" s="28">
        <v>0</v>
      </c>
      <c r="T466" s="28">
        <v>621797</v>
      </c>
      <c r="U466" s="28">
        <v>0</v>
      </c>
      <c r="V466" s="2" t="s">
        <v>1026</v>
      </c>
      <c r="W466" s="2" t="s">
        <v>1844</v>
      </c>
      <c r="X466" s="2" t="s">
        <v>1844</v>
      </c>
    </row>
    <row r="467" spans="1:24" x14ac:dyDescent="0.25">
      <c r="A467" s="2" t="s">
        <v>6458</v>
      </c>
      <c r="B467" s="2" t="s">
        <v>6882</v>
      </c>
      <c r="C467" s="2" t="s">
        <v>6883</v>
      </c>
      <c r="D467" s="2" t="s">
        <v>6459</v>
      </c>
      <c r="E467" s="2" t="s">
        <v>6201</v>
      </c>
      <c r="F467" s="2" t="s">
        <v>6738</v>
      </c>
      <c r="G467" s="2" t="s">
        <v>5961</v>
      </c>
      <c r="H467" s="2" t="s">
        <v>1035</v>
      </c>
      <c r="I467" s="2" t="s">
        <v>1036</v>
      </c>
      <c r="J467" s="2" t="s">
        <v>1129</v>
      </c>
      <c r="K467" s="2" t="s">
        <v>8</v>
      </c>
      <c r="L467" s="2" t="s">
        <v>1025</v>
      </c>
      <c r="M467" s="2" t="s">
        <v>5962</v>
      </c>
      <c r="N467" s="32">
        <v>45547</v>
      </c>
      <c r="O467" s="2">
        <f>WEEKNUM(Operaciones[[#This Row],[Inic.prog.]],1)</f>
        <v>37</v>
      </c>
      <c r="P467" s="4">
        <v>0</v>
      </c>
      <c r="Q467" s="4">
        <v>2</v>
      </c>
      <c r="R467" s="28">
        <v>621797</v>
      </c>
      <c r="S467" s="28">
        <v>0</v>
      </c>
      <c r="T467" s="28">
        <v>621797</v>
      </c>
      <c r="U467" s="28">
        <v>0</v>
      </c>
      <c r="V467" s="2" t="s">
        <v>1026</v>
      </c>
      <c r="W467" s="2" t="s">
        <v>1844</v>
      </c>
      <c r="X467" s="2" t="s">
        <v>1844</v>
      </c>
    </row>
    <row r="468" spans="1:24" x14ac:dyDescent="0.25">
      <c r="A468" s="2" t="s">
        <v>6692</v>
      </c>
      <c r="B468" s="2" t="s">
        <v>7049</v>
      </c>
      <c r="C468" s="2" t="s">
        <v>6822</v>
      </c>
      <c r="D468" s="2" t="s">
        <v>6087</v>
      </c>
      <c r="E468" s="2" t="s">
        <v>6088</v>
      </c>
      <c r="F468" s="2" t="s">
        <v>6823</v>
      </c>
      <c r="G468" s="2" t="s">
        <v>6089</v>
      </c>
      <c r="H468" s="2" t="s">
        <v>1033</v>
      </c>
      <c r="I468" s="2" t="s">
        <v>1134</v>
      </c>
      <c r="J468" s="2" t="s">
        <v>1129</v>
      </c>
      <c r="K468" s="2" t="s">
        <v>60</v>
      </c>
      <c r="L468" s="2" t="s">
        <v>1154</v>
      </c>
      <c r="M468" s="2" t="s">
        <v>6090</v>
      </c>
      <c r="N468" s="32">
        <v>45560</v>
      </c>
      <c r="O468" s="2">
        <f>WEEKNUM(Operaciones[[#This Row],[Inic.prog.]],1)</f>
        <v>39</v>
      </c>
      <c r="P468" s="4">
        <v>0</v>
      </c>
      <c r="Q468" s="4">
        <v>3</v>
      </c>
      <c r="R468" s="28">
        <v>286983</v>
      </c>
      <c r="S468" s="28">
        <v>0</v>
      </c>
      <c r="T468" s="28">
        <v>286983</v>
      </c>
      <c r="U468" s="28">
        <v>0</v>
      </c>
      <c r="V468" s="2" t="s">
        <v>1026</v>
      </c>
      <c r="W468" s="2" t="s">
        <v>1844</v>
      </c>
      <c r="X468" s="2" t="s">
        <v>1844</v>
      </c>
    </row>
    <row r="469" spans="1:24" x14ac:dyDescent="0.25">
      <c r="A469" s="2" t="s">
        <v>6464</v>
      </c>
      <c r="B469" s="2" t="s">
        <v>6891</v>
      </c>
      <c r="C469" s="2" t="s">
        <v>6892</v>
      </c>
      <c r="D469" s="2" t="s">
        <v>6465</v>
      </c>
      <c r="E469" s="2" t="s">
        <v>6209</v>
      </c>
      <c r="F469" s="2" t="s">
        <v>6893</v>
      </c>
      <c r="G469" s="2" t="s">
        <v>6183</v>
      </c>
      <c r="H469" s="2" t="s">
        <v>1033</v>
      </c>
      <c r="I469" s="2" t="s">
        <v>6210</v>
      </c>
      <c r="J469" s="2" t="s">
        <v>1129</v>
      </c>
      <c r="K469" s="2" t="s">
        <v>8</v>
      </c>
      <c r="L469" s="2" t="s">
        <v>1154</v>
      </c>
      <c r="M469" s="2" t="s">
        <v>1844</v>
      </c>
      <c r="N469" s="32">
        <v>45555</v>
      </c>
      <c r="O469" s="2">
        <f>WEEKNUM(Operaciones[[#This Row],[Inic.prog.]],1)</f>
        <v>38</v>
      </c>
      <c r="P469" s="4">
        <v>0</v>
      </c>
      <c r="Q469" s="4">
        <v>2</v>
      </c>
      <c r="R469" s="28">
        <v>382644</v>
      </c>
      <c r="S469" s="28">
        <v>0</v>
      </c>
      <c r="T469" s="28">
        <v>382644</v>
      </c>
      <c r="U469" s="28">
        <v>0</v>
      </c>
      <c r="V469" s="2" t="s">
        <v>1026</v>
      </c>
      <c r="W469" s="2" t="s">
        <v>1844</v>
      </c>
      <c r="X469" s="2" t="s">
        <v>1844</v>
      </c>
    </row>
    <row r="470" spans="1:24" x14ac:dyDescent="0.25">
      <c r="A470" s="2" t="s">
        <v>6466</v>
      </c>
      <c r="B470" s="2" t="s">
        <v>6894</v>
      </c>
      <c r="C470" s="2" t="s">
        <v>6895</v>
      </c>
      <c r="D470" s="2" t="s">
        <v>5</v>
      </c>
      <c r="E470" s="2" t="s">
        <v>6</v>
      </c>
      <c r="F470" s="2" t="s">
        <v>1285</v>
      </c>
      <c r="G470" s="2" t="s">
        <v>7</v>
      </c>
      <c r="H470" s="2" t="s">
        <v>1033</v>
      </c>
      <c r="I470" s="2" t="s">
        <v>1036</v>
      </c>
      <c r="J470" s="2" t="s">
        <v>1129</v>
      </c>
      <c r="K470" s="2" t="s">
        <v>8</v>
      </c>
      <c r="L470" s="2" t="s">
        <v>1025</v>
      </c>
      <c r="M470" s="2" t="s">
        <v>9</v>
      </c>
      <c r="N470" s="32">
        <v>45549</v>
      </c>
      <c r="O470" s="2">
        <f>WEEKNUM(Operaciones[[#This Row],[Inic.prog.]],1)</f>
        <v>37</v>
      </c>
      <c r="P470" s="4">
        <v>0</v>
      </c>
      <c r="Q470" s="4">
        <v>2</v>
      </c>
      <c r="R470" s="28">
        <v>2716773</v>
      </c>
      <c r="S470" s="28">
        <v>0</v>
      </c>
      <c r="T470" s="28">
        <v>2716773</v>
      </c>
      <c r="U470" s="28">
        <v>0</v>
      </c>
      <c r="V470" s="2" t="s">
        <v>1026</v>
      </c>
      <c r="W470" s="2" t="s">
        <v>1844</v>
      </c>
      <c r="X470" s="2" t="s">
        <v>1844</v>
      </c>
    </row>
    <row r="471" spans="1:24" x14ac:dyDescent="0.25">
      <c r="A471" s="2" t="s">
        <v>6466</v>
      </c>
      <c r="B471" s="2" t="s">
        <v>6894</v>
      </c>
      <c r="C471" s="2" t="s">
        <v>6895</v>
      </c>
      <c r="D471" s="2" t="s">
        <v>5</v>
      </c>
      <c r="E471" s="2" t="s">
        <v>6</v>
      </c>
      <c r="F471" s="2" t="s">
        <v>1285</v>
      </c>
      <c r="G471" s="2" t="s">
        <v>7</v>
      </c>
      <c r="H471" s="2" t="s">
        <v>1040</v>
      </c>
      <c r="I471" s="2" t="s">
        <v>1101</v>
      </c>
      <c r="J471" s="2" t="s">
        <v>1129</v>
      </c>
      <c r="K471" s="2" t="s">
        <v>8</v>
      </c>
      <c r="L471" s="2" t="s">
        <v>1025</v>
      </c>
      <c r="M471" s="2" t="s">
        <v>9</v>
      </c>
      <c r="N471" s="32">
        <v>45549</v>
      </c>
      <c r="O471" s="2">
        <f>WEEKNUM(Operaciones[[#This Row],[Inic.prog.]],1)</f>
        <v>37</v>
      </c>
      <c r="P471" s="4">
        <v>0</v>
      </c>
      <c r="Q471" s="4">
        <v>4</v>
      </c>
      <c r="R471" s="28">
        <v>2716773</v>
      </c>
      <c r="S471" s="28">
        <v>0</v>
      </c>
      <c r="T471" s="28">
        <v>2716773</v>
      </c>
      <c r="U471" s="28">
        <v>0</v>
      </c>
      <c r="V471" s="2" t="s">
        <v>1026</v>
      </c>
      <c r="W471" s="2" t="s">
        <v>1844</v>
      </c>
      <c r="X471" s="2" t="s">
        <v>1844</v>
      </c>
    </row>
    <row r="472" spans="1:24" x14ac:dyDescent="0.25">
      <c r="A472" s="2" t="s">
        <v>6466</v>
      </c>
      <c r="B472" s="2" t="s">
        <v>6894</v>
      </c>
      <c r="C472" s="2" t="s">
        <v>6895</v>
      </c>
      <c r="D472" s="2" t="s">
        <v>5</v>
      </c>
      <c r="E472" s="2" t="s">
        <v>6</v>
      </c>
      <c r="F472" s="2" t="s">
        <v>1285</v>
      </c>
      <c r="G472" s="2" t="s">
        <v>7</v>
      </c>
      <c r="H472" s="2" t="s">
        <v>1053</v>
      </c>
      <c r="I472" s="2" t="s">
        <v>1056</v>
      </c>
      <c r="J472" s="2" t="s">
        <v>1129</v>
      </c>
      <c r="K472" s="2" t="s">
        <v>8</v>
      </c>
      <c r="L472" s="2" t="s">
        <v>1025</v>
      </c>
      <c r="M472" s="2" t="s">
        <v>9</v>
      </c>
      <c r="N472" s="32">
        <v>45549</v>
      </c>
      <c r="O472" s="2">
        <f>WEEKNUM(Operaciones[[#This Row],[Inic.prog.]],1)</f>
        <v>37</v>
      </c>
      <c r="P472" s="4">
        <v>0</v>
      </c>
      <c r="Q472" s="4">
        <v>4</v>
      </c>
      <c r="R472" s="28">
        <v>2716773</v>
      </c>
      <c r="S472" s="28">
        <v>0</v>
      </c>
      <c r="T472" s="28">
        <v>2716773</v>
      </c>
      <c r="U472" s="28">
        <v>0</v>
      </c>
      <c r="V472" s="2" t="s">
        <v>1026</v>
      </c>
      <c r="W472" s="2" t="s">
        <v>1844</v>
      </c>
      <c r="X472" s="2" t="s">
        <v>1844</v>
      </c>
    </row>
    <row r="473" spans="1:24" x14ac:dyDescent="0.25">
      <c r="A473" s="2" t="s">
        <v>6693</v>
      </c>
      <c r="B473" s="2" t="s">
        <v>7050</v>
      </c>
      <c r="C473" s="2" t="s">
        <v>7051</v>
      </c>
      <c r="D473" s="2" t="s">
        <v>6212</v>
      </c>
      <c r="E473" s="2" t="s">
        <v>6213</v>
      </c>
      <c r="F473" s="2" t="s">
        <v>1279</v>
      </c>
      <c r="G473" s="2" t="s">
        <v>185</v>
      </c>
      <c r="H473" s="2" t="s">
        <v>1033</v>
      </c>
      <c r="I473" s="2" t="s">
        <v>1136</v>
      </c>
      <c r="J473" s="2" t="s">
        <v>1129</v>
      </c>
      <c r="K473" s="2" t="s">
        <v>60</v>
      </c>
      <c r="L473" s="2" t="s">
        <v>1025</v>
      </c>
      <c r="M473" s="2" t="s">
        <v>6094</v>
      </c>
      <c r="N473" s="32">
        <v>45549</v>
      </c>
      <c r="O473" s="2">
        <f>WEEKNUM(Operaciones[[#This Row],[Inic.prog.]],1)</f>
        <v>37</v>
      </c>
      <c r="P473" s="4">
        <v>0</v>
      </c>
      <c r="Q473" s="4">
        <v>1</v>
      </c>
      <c r="R473" s="28">
        <v>95661</v>
      </c>
      <c r="S473" s="28">
        <v>0</v>
      </c>
      <c r="T473" s="28">
        <v>95661</v>
      </c>
      <c r="U473" s="28">
        <v>0</v>
      </c>
      <c r="V473" s="2" t="s">
        <v>1026</v>
      </c>
      <c r="W473" s="2" t="s">
        <v>1844</v>
      </c>
      <c r="X473" s="2" t="s">
        <v>1844</v>
      </c>
    </row>
    <row r="474" spans="1:24" x14ac:dyDescent="0.25">
      <c r="A474" s="2" t="s">
        <v>6468</v>
      </c>
      <c r="B474" s="2" t="s">
        <v>6897</v>
      </c>
      <c r="C474" s="2" t="s">
        <v>6898</v>
      </c>
      <c r="D474" s="2" t="s">
        <v>405</v>
      </c>
      <c r="E474" s="2" t="s">
        <v>406</v>
      </c>
      <c r="F474" s="2" t="s">
        <v>1291</v>
      </c>
      <c r="G474" s="2" t="s">
        <v>154</v>
      </c>
      <c r="H474" s="2" t="s">
        <v>1034</v>
      </c>
      <c r="I474" s="2" t="s">
        <v>1031</v>
      </c>
      <c r="J474" s="2" t="s">
        <v>1129</v>
      </c>
      <c r="K474" s="2" t="s">
        <v>8</v>
      </c>
      <c r="L474" s="2" t="s">
        <v>1025</v>
      </c>
      <c r="M474" s="2" t="s">
        <v>155</v>
      </c>
      <c r="N474" s="32">
        <v>45549</v>
      </c>
      <c r="O474" s="2">
        <f>WEEKNUM(Operaciones[[#This Row],[Inic.prog.]],1)</f>
        <v>37</v>
      </c>
      <c r="P474" s="4">
        <v>0</v>
      </c>
      <c r="Q474" s="4">
        <v>0.3</v>
      </c>
      <c r="R474" s="28">
        <v>107072</v>
      </c>
      <c r="S474" s="28">
        <v>0</v>
      </c>
      <c r="T474" s="28">
        <v>107072</v>
      </c>
      <c r="U474" s="28">
        <v>0</v>
      </c>
      <c r="V474" s="2" t="s">
        <v>1026</v>
      </c>
      <c r="W474" s="2" t="s">
        <v>1844</v>
      </c>
      <c r="X474" s="2" t="s">
        <v>1844</v>
      </c>
    </row>
    <row r="475" spans="1:24" x14ac:dyDescent="0.25">
      <c r="A475" s="2" t="s">
        <v>6470</v>
      </c>
      <c r="B475" s="2" t="s">
        <v>6900</v>
      </c>
      <c r="C475" s="2" t="s">
        <v>6901</v>
      </c>
      <c r="D475" s="2" t="s">
        <v>6216</v>
      </c>
      <c r="E475" s="2" t="s">
        <v>6217</v>
      </c>
      <c r="F475" s="2" t="s">
        <v>6799</v>
      </c>
      <c r="G475" s="2" t="s">
        <v>6044</v>
      </c>
      <c r="H475" s="2" t="s">
        <v>1038</v>
      </c>
      <c r="I475" s="2" t="s">
        <v>1036</v>
      </c>
      <c r="J475" s="2" t="s">
        <v>1129</v>
      </c>
      <c r="K475" s="2" t="s">
        <v>54</v>
      </c>
      <c r="L475" s="2" t="s">
        <v>1025</v>
      </c>
      <c r="M475" s="2" t="s">
        <v>6049</v>
      </c>
      <c r="N475" s="32">
        <v>45545</v>
      </c>
      <c r="O475" s="2">
        <f>WEEKNUM(Operaciones[[#This Row],[Inic.prog.]],1)</f>
        <v>37</v>
      </c>
      <c r="P475" s="4">
        <v>0</v>
      </c>
      <c r="Q475" s="4">
        <v>2</v>
      </c>
      <c r="R475" s="28">
        <v>478305</v>
      </c>
      <c r="S475" s="28">
        <v>0</v>
      </c>
      <c r="T475" s="28">
        <v>478305</v>
      </c>
      <c r="U475" s="28">
        <v>0</v>
      </c>
      <c r="V475" s="2" t="s">
        <v>1026</v>
      </c>
      <c r="W475" s="2" t="s">
        <v>1844</v>
      </c>
      <c r="X475" s="2" t="s">
        <v>1844</v>
      </c>
    </row>
    <row r="476" spans="1:24" x14ac:dyDescent="0.25">
      <c r="A476" s="2" t="s">
        <v>6475</v>
      </c>
      <c r="B476" s="2" t="s">
        <v>6907</v>
      </c>
      <c r="C476" s="2" t="s">
        <v>6908</v>
      </c>
      <c r="D476" s="2" t="s">
        <v>6112</v>
      </c>
      <c r="E476" s="2" t="s">
        <v>6113</v>
      </c>
      <c r="F476" s="2" t="s">
        <v>6841</v>
      </c>
      <c r="G476" s="2" t="s">
        <v>6044</v>
      </c>
      <c r="H476" s="2" t="s">
        <v>1035</v>
      </c>
      <c r="I476" s="2" t="s">
        <v>1134</v>
      </c>
      <c r="J476" s="2" t="s">
        <v>1129</v>
      </c>
      <c r="K476" s="2" t="s">
        <v>60</v>
      </c>
      <c r="L476" s="2" t="s">
        <v>1015</v>
      </c>
      <c r="M476" s="2" t="s">
        <v>6114</v>
      </c>
      <c r="N476" s="32">
        <v>45551</v>
      </c>
      <c r="O476" s="2">
        <f>WEEKNUM(Operaciones[[#This Row],[Inic.prog.]],1)</f>
        <v>38</v>
      </c>
      <c r="P476" s="4">
        <v>0</v>
      </c>
      <c r="Q476" s="4">
        <v>0.5</v>
      </c>
      <c r="R476" s="28">
        <v>143492</v>
      </c>
      <c r="S476" s="28">
        <v>0</v>
      </c>
      <c r="T476" s="28">
        <v>143492</v>
      </c>
      <c r="U476" s="28">
        <v>0</v>
      </c>
      <c r="V476" s="2" t="s">
        <v>1026</v>
      </c>
      <c r="W476" s="2" t="s">
        <v>1844</v>
      </c>
      <c r="X476" s="2" t="s">
        <v>1844</v>
      </c>
    </row>
    <row r="477" spans="1:24" x14ac:dyDescent="0.25">
      <c r="A477" s="2" t="s">
        <v>6694</v>
      </c>
      <c r="B477" s="2" t="s">
        <v>7052</v>
      </c>
      <c r="C477" s="2" t="s">
        <v>7038</v>
      </c>
      <c r="D477" s="2" t="s">
        <v>6225</v>
      </c>
      <c r="E477" s="2" t="s">
        <v>6226</v>
      </c>
      <c r="F477" s="2" t="s">
        <v>6756</v>
      </c>
      <c r="G477" s="2" t="s">
        <v>185</v>
      </c>
      <c r="H477" s="2" t="s">
        <v>1033</v>
      </c>
      <c r="I477" s="2" t="s">
        <v>1134</v>
      </c>
      <c r="J477" s="2" t="s">
        <v>1129</v>
      </c>
      <c r="K477" s="2" t="s">
        <v>60</v>
      </c>
      <c r="L477" s="2" t="s">
        <v>1025</v>
      </c>
      <c r="M477" s="2" t="s">
        <v>5978</v>
      </c>
      <c r="N477" s="32">
        <v>45563</v>
      </c>
      <c r="O477" s="2">
        <f>WEEKNUM(Operaciones[[#This Row],[Inic.prog.]],1)</f>
        <v>39</v>
      </c>
      <c r="P477" s="4">
        <v>0</v>
      </c>
      <c r="Q477" s="4">
        <v>1</v>
      </c>
      <c r="R477" s="28">
        <v>95661</v>
      </c>
      <c r="S477" s="28">
        <v>0</v>
      </c>
      <c r="T477" s="28">
        <v>95661</v>
      </c>
      <c r="U477" s="28">
        <v>0</v>
      </c>
      <c r="V477" s="2" t="s">
        <v>1026</v>
      </c>
      <c r="W477" s="2" t="s">
        <v>1844</v>
      </c>
      <c r="X477" s="2" t="s">
        <v>1844</v>
      </c>
    </row>
    <row r="478" spans="1:24" x14ac:dyDescent="0.25">
      <c r="A478" s="2" t="s">
        <v>6695</v>
      </c>
      <c r="B478" s="2" t="s">
        <v>7053</v>
      </c>
      <c r="C478" s="2" t="s">
        <v>7040</v>
      </c>
      <c r="D478" s="2" t="s">
        <v>5976</v>
      </c>
      <c r="E478" s="2" t="s">
        <v>5977</v>
      </c>
      <c r="F478" s="2" t="s">
        <v>6756</v>
      </c>
      <c r="G478" s="2" t="s">
        <v>185</v>
      </c>
      <c r="H478" s="2" t="s">
        <v>1035</v>
      </c>
      <c r="I478" s="2" t="s">
        <v>1134</v>
      </c>
      <c r="J478" s="2" t="s">
        <v>1129</v>
      </c>
      <c r="K478" s="2" t="s">
        <v>60</v>
      </c>
      <c r="L478" s="2" t="s">
        <v>1025</v>
      </c>
      <c r="M478" s="2" t="s">
        <v>5978</v>
      </c>
      <c r="N478" s="32">
        <v>45563</v>
      </c>
      <c r="O478" s="2">
        <f>WEEKNUM(Operaciones[[#This Row],[Inic.prog.]],1)</f>
        <v>39</v>
      </c>
      <c r="P478" s="4">
        <v>0</v>
      </c>
      <c r="Q478" s="4">
        <v>2</v>
      </c>
      <c r="R478" s="28">
        <v>191322</v>
      </c>
      <c r="S478" s="28">
        <v>0</v>
      </c>
      <c r="T478" s="28">
        <v>191322</v>
      </c>
      <c r="U478" s="28">
        <v>0</v>
      </c>
      <c r="V478" s="2" t="s">
        <v>1026</v>
      </c>
      <c r="W478" s="2" t="s">
        <v>1844</v>
      </c>
      <c r="X478" s="2" t="s">
        <v>1844</v>
      </c>
    </row>
    <row r="479" spans="1:24" x14ac:dyDescent="0.25">
      <c r="A479" s="2" t="s">
        <v>6696</v>
      </c>
      <c r="B479" s="2" t="s">
        <v>7054</v>
      </c>
      <c r="C479" s="2" t="s">
        <v>7055</v>
      </c>
      <c r="D479" s="2" t="s">
        <v>6697</v>
      </c>
      <c r="E479" s="2" t="s">
        <v>6227</v>
      </c>
      <c r="F479" s="2" t="s">
        <v>6729</v>
      </c>
      <c r="G479" s="2" t="s">
        <v>5953</v>
      </c>
      <c r="H479" s="2" t="s">
        <v>1035</v>
      </c>
      <c r="I479" s="2" t="s">
        <v>1036</v>
      </c>
      <c r="J479" s="2" t="s">
        <v>1129</v>
      </c>
      <c r="K479" s="2" t="s">
        <v>60</v>
      </c>
      <c r="L479" s="2" t="s">
        <v>1154</v>
      </c>
      <c r="M479" s="2" t="s">
        <v>6228</v>
      </c>
      <c r="N479" s="32">
        <v>45548</v>
      </c>
      <c r="O479" s="2">
        <f>WEEKNUM(Operaciones[[#This Row],[Inic.prog.]],1)</f>
        <v>37</v>
      </c>
      <c r="P479" s="4">
        <v>0</v>
      </c>
      <c r="Q479" s="4">
        <v>0.5</v>
      </c>
      <c r="R479" s="28">
        <v>47831</v>
      </c>
      <c r="S479" s="28">
        <v>0</v>
      </c>
      <c r="T479" s="28">
        <v>47831</v>
      </c>
      <c r="U479" s="28">
        <v>0</v>
      </c>
      <c r="V479" s="2" t="s">
        <v>1026</v>
      </c>
      <c r="W479" s="2" t="s">
        <v>1844</v>
      </c>
      <c r="X479" s="2" t="s">
        <v>1844</v>
      </c>
    </row>
    <row r="480" spans="1:24" x14ac:dyDescent="0.25">
      <c r="A480" s="2" t="s">
        <v>6698</v>
      </c>
      <c r="B480" s="2" t="s">
        <v>7056</v>
      </c>
      <c r="C480" s="2" t="s">
        <v>7057</v>
      </c>
      <c r="D480" s="2" t="s">
        <v>6699</v>
      </c>
      <c r="E480" s="2" t="s">
        <v>6229</v>
      </c>
      <c r="F480" s="2" t="s">
        <v>6868</v>
      </c>
      <c r="G480" s="2" t="s">
        <v>5932</v>
      </c>
      <c r="H480" s="2" t="s">
        <v>1035</v>
      </c>
      <c r="I480" s="2" t="s">
        <v>6230</v>
      </c>
      <c r="J480" s="2" t="s">
        <v>1129</v>
      </c>
      <c r="K480" s="2" t="s">
        <v>60</v>
      </c>
      <c r="L480" s="2" t="s">
        <v>1025</v>
      </c>
      <c r="M480" s="2" t="s">
        <v>6001</v>
      </c>
      <c r="N480" s="32">
        <v>45549</v>
      </c>
      <c r="O480" s="2">
        <f>WEEKNUM(Operaciones[[#This Row],[Inic.prog.]],1)</f>
        <v>37</v>
      </c>
      <c r="P480" s="4">
        <v>0</v>
      </c>
      <c r="Q480" s="4">
        <v>4</v>
      </c>
      <c r="R480" s="28">
        <v>382644</v>
      </c>
      <c r="S480" s="28">
        <v>0</v>
      </c>
      <c r="T480" s="28">
        <v>382644</v>
      </c>
      <c r="U480" s="28">
        <v>0</v>
      </c>
      <c r="V480" s="2" t="s">
        <v>1026</v>
      </c>
      <c r="W480" s="2" t="s">
        <v>1844</v>
      </c>
      <c r="X480" s="2" t="s">
        <v>1844</v>
      </c>
    </row>
    <row r="481" spans="1:24" x14ac:dyDescent="0.25">
      <c r="A481" s="2" t="s">
        <v>6476</v>
      </c>
      <c r="B481" s="2" t="s">
        <v>6909</v>
      </c>
      <c r="C481" s="2" t="s">
        <v>6910</v>
      </c>
      <c r="D481" s="2" t="s">
        <v>6231</v>
      </c>
      <c r="E481" s="2" t="s">
        <v>6232</v>
      </c>
      <c r="F481" s="2" t="s">
        <v>6765</v>
      </c>
      <c r="G481" s="2" t="s">
        <v>5961</v>
      </c>
      <c r="H481" s="2" t="s">
        <v>1038</v>
      </c>
      <c r="I481" s="2" t="s">
        <v>1036</v>
      </c>
      <c r="J481" s="2" t="s">
        <v>1129</v>
      </c>
      <c r="K481" s="2" t="s">
        <v>54</v>
      </c>
      <c r="L481" s="2" t="s">
        <v>1154</v>
      </c>
      <c r="M481" s="2" t="s">
        <v>5988</v>
      </c>
      <c r="N481" s="32">
        <v>45552</v>
      </c>
      <c r="O481" s="2">
        <f>WEEKNUM(Operaciones[[#This Row],[Inic.prog.]],1)</f>
        <v>38</v>
      </c>
      <c r="P481" s="4">
        <v>0</v>
      </c>
      <c r="Q481" s="4">
        <v>5</v>
      </c>
      <c r="R481" s="28">
        <v>1052271</v>
      </c>
      <c r="S481" s="28">
        <v>0</v>
      </c>
      <c r="T481" s="28">
        <v>1052271</v>
      </c>
      <c r="U481" s="28">
        <v>0</v>
      </c>
      <c r="V481" s="2" t="s">
        <v>1026</v>
      </c>
      <c r="W481" s="2" t="s">
        <v>1844</v>
      </c>
      <c r="X481" s="2" t="s">
        <v>1844</v>
      </c>
    </row>
    <row r="482" spans="1:24" x14ac:dyDescent="0.25">
      <c r="A482" s="2" t="s">
        <v>6700</v>
      </c>
      <c r="B482" s="2" t="s">
        <v>7058</v>
      </c>
      <c r="C482" s="2" t="s">
        <v>7051</v>
      </c>
      <c r="D482" s="2" t="s">
        <v>183</v>
      </c>
      <c r="E482" s="2" t="s">
        <v>184</v>
      </c>
      <c r="F482" s="2" t="s">
        <v>1279</v>
      </c>
      <c r="G482" s="2" t="s">
        <v>185</v>
      </c>
      <c r="H482" s="2" t="s">
        <v>1033</v>
      </c>
      <c r="I482" s="2" t="s">
        <v>1136</v>
      </c>
      <c r="J482" s="2" t="s">
        <v>1129</v>
      </c>
      <c r="K482" s="2" t="s">
        <v>60</v>
      </c>
      <c r="L482" s="2" t="s">
        <v>1025</v>
      </c>
      <c r="M482" s="2" t="s">
        <v>186</v>
      </c>
      <c r="N482" s="32">
        <v>45552</v>
      </c>
      <c r="O482" s="2">
        <f>WEEKNUM(Operaciones[[#This Row],[Inic.prog.]],1)</f>
        <v>38</v>
      </c>
      <c r="P482" s="4">
        <v>0</v>
      </c>
      <c r="Q482" s="4">
        <v>1</v>
      </c>
      <c r="R482" s="28">
        <v>95661</v>
      </c>
      <c r="S482" s="28">
        <v>0</v>
      </c>
      <c r="T482" s="28">
        <v>95661</v>
      </c>
      <c r="U482" s="28">
        <v>0</v>
      </c>
      <c r="V482" s="2" t="s">
        <v>1026</v>
      </c>
      <c r="W482" s="2" t="s">
        <v>1844</v>
      </c>
      <c r="X482" s="2" t="s">
        <v>1844</v>
      </c>
    </row>
    <row r="483" spans="1:24" x14ac:dyDescent="0.25">
      <c r="A483" s="2" t="s">
        <v>6483</v>
      </c>
      <c r="B483" s="2" t="s">
        <v>6912</v>
      </c>
      <c r="C483" s="2" t="s">
        <v>6913</v>
      </c>
      <c r="D483" s="2" t="s">
        <v>6236</v>
      </c>
      <c r="E483" s="2" t="s">
        <v>6237</v>
      </c>
      <c r="F483" s="2" t="s">
        <v>6914</v>
      </c>
      <c r="G483" s="2" t="s">
        <v>6016</v>
      </c>
      <c r="H483" s="2" t="s">
        <v>1035</v>
      </c>
      <c r="I483" s="2" t="s">
        <v>6162</v>
      </c>
      <c r="J483" s="2" t="s">
        <v>1129</v>
      </c>
      <c r="K483" s="2" t="s">
        <v>1042</v>
      </c>
      <c r="L483" s="2" t="s">
        <v>1154</v>
      </c>
      <c r="M483" s="2" t="s">
        <v>121</v>
      </c>
      <c r="N483" s="32">
        <v>45551</v>
      </c>
      <c r="O483" s="2">
        <f>WEEKNUM(Operaciones[[#This Row],[Inic.prog.]],1)</f>
        <v>38</v>
      </c>
      <c r="P483" s="4">
        <v>0</v>
      </c>
      <c r="Q483" s="4">
        <v>1.5</v>
      </c>
      <c r="R483" s="28">
        <v>145852</v>
      </c>
      <c r="S483" s="28">
        <v>0</v>
      </c>
      <c r="T483" s="28">
        <v>145852</v>
      </c>
      <c r="U483" s="28">
        <v>0</v>
      </c>
      <c r="V483" s="2" t="s">
        <v>1026</v>
      </c>
      <c r="W483" s="2" t="s">
        <v>1844</v>
      </c>
      <c r="X483" s="2" t="s">
        <v>1844</v>
      </c>
    </row>
    <row r="484" spans="1:24" x14ac:dyDescent="0.25">
      <c r="A484" s="2" t="s">
        <v>6486</v>
      </c>
      <c r="B484" s="2" t="s">
        <v>6916</v>
      </c>
      <c r="C484" s="2" t="s">
        <v>6779</v>
      </c>
      <c r="D484" s="2" t="s">
        <v>6378</v>
      </c>
      <c r="E484" s="2" t="s">
        <v>6010</v>
      </c>
      <c r="F484" s="2" t="s">
        <v>6780</v>
      </c>
      <c r="G484" s="2" t="s">
        <v>5932</v>
      </c>
      <c r="H484" s="2" t="s">
        <v>1035</v>
      </c>
      <c r="I484" s="2" t="s">
        <v>6239</v>
      </c>
      <c r="J484" s="2" t="s">
        <v>1129</v>
      </c>
      <c r="K484" s="2" t="s">
        <v>8</v>
      </c>
      <c r="L484" s="2" t="s">
        <v>1025</v>
      </c>
      <c r="M484" s="2" t="s">
        <v>6012</v>
      </c>
      <c r="N484" s="32">
        <v>45553</v>
      </c>
      <c r="O484" s="2">
        <f>WEEKNUM(Operaciones[[#This Row],[Inic.prog.]],1)</f>
        <v>38</v>
      </c>
      <c r="P484" s="4">
        <v>0</v>
      </c>
      <c r="Q484" s="4">
        <v>2</v>
      </c>
      <c r="R484" s="28">
        <v>291702</v>
      </c>
      <c r="S484" s="28">
        <v>0</v>
      </c>
      <c r="T484" s="28">
        <v>291702</v>
      </c>
      <c r="U484" s="28">
        <v>0</v>
      </c>
      <c r="V484" s="2" t="s">
        <v>1026</v>
      </c>
      <c r="W484" s="2" t="s">
        <v>1844</v>
      </c>
      <c r="X484" s="2" t="s">
        <v>1844</v>
      </c>
    </row>
    <row r="485" spans="1:24" x14ac:dyDescent="0.25">
      <c r="A485" s="2" t="s">
        <v>6487</v>
      </c>
      <c r="B485" s="2" t="s">
        <v>6917</v>
      </c>
      <c r="C485" s="2" t="s">
        <v>6918</v>
      </c>
      <c r="D485" s="2" t="s">
        <v>6240</v>
      </c>
      <c r="E485" s="2" t="s">
        <v>6241</v>
      </c>
      <c r="F485" s="2" t="s">
        <v>6906</v>
      </c>
      <c r="G485" s="2" t="s">
        <v>185</v>
      </c>
      <c r="H485" s="2" t="s">
        <v>1035</v>
      </c>
      <c r="I485" s="2" t="s">
        <v>1055</v>
      </c>
      <c r="J485" s="2" t="s">
        <v>1129</v>
      </c>
      <c r="K485" s="2" t="s">
        <v>8</v>
      </c>
      <c r="L485" s="2" t="s">
        <v>1154</v>
      </c>
      <c r="M485" s="2" t="s">
        <v>6222</v>
      </c>
      <c r="N485" s="32">
        <v>45565</v>
      </c>
      <c r="O485" s="2">
        <f>WEEKNUM(Operaciones[[#This Row],[Inic.prog.]],1)</f>
        <v>40</v>
      </c>
      <c r="P485" s="4">
        <v>0</v>
      </c>
      <c r="Q485" s="4">
        <v>2</v>
      </c>
      <c r="R485" s="28">
        <v>382644</v>
      </c>
      <c r="S485" s="28">
        <v>0</v>
      </c>
      <c r="T485" s="28">
        <v>382644</v>
      </c>
      <c r="U485" s="28">
        <v>0</v>
      </c>
      <c r="V485" s="2" t="s">
        <v>1026</v>
      </c>
      <c r="W485" s="2" t="s">
        <v>1844</v>
      </c>
      <c r="X485" s="2" t="s">
        <v>1844</v>
      </c>
    </row>
    <row r="486" spans="1:24" x14ac:dyDescent="0.25">
      <c r="A486" s="2" t="s">
        <v>6488</v>
      </c>
      <c r="B486" s="2" t="s">
        <v>6919</v>
      </c>
      <c r="C486" s="2" t="s">
        <v>6920</v>
      </c>
      <c r="D486" s="2" t="s">
        <v>6242</v>
      </c>
      <c r="E486" s="2" t="s">
        <v>6243</v>
      </c>
      <c r="F486" s="2" t="s">
        <v>6726</v>
      </c>
      <c r="G486" s="2" t="s">
        <v>5941</v>
      </c>
      <c r="H486" s="2" t="s">
        <v>1033</v>
      </c>
      <c r="I486" s="2" t="s">
        <v>1055</v>
      </c>
      <c r="J486" s="2" t="s">
        <v>1129</v>
      </c>
      <c r="K486" s="2" t="s">
        <v>8</v>
      </c>
      <c r="L486" s="2" t="s">
        <v>1154</v>
      </c>
      <c r="M486" s="2" t="s">
        <v>6244</v>
      </c>
      <c r="N486" s="32">
        <v>45565</v>
      </c>
      <c r="O486" s="2">
        <f>WEEKNUM(Operaciones[[#This Row],[Inic.prog.]],1)</f>
        <v>40</v>
      </c>
      <c r="P486" s="4">
        <v>0</v>
      </c>
      <c r="Q486" s="4">
        <v>2</v>
      </c>
      <c r="R486" s="28">
        <v>382644</v>
      </c>
      <c r="S486" s="28">
        <v>0</v>
      </c>
      <c r="T486" s="28">
        <v>382644</v>
      </c>
      <c r="U486" s="28">
        <v>0</v>
      </c>
      <c r="V486" s="2" t="s">
        <v>1026</v>
      </c>
      <c r="W486" s="2" t="s">
        <v>1844</v>
      </c>
      <c r="X486" s="2" t="s">
        <v>1844</v>
      </c>
    </row>
    <row r="487" spans="1:24" x14ac:dyDescent="0.25">
      <c r="A487" s="2" t="s">
        <v>6701</v>
      </c>
      <c r="B487" s="2" t="s">
        <v>7059</v>
      </c>
      <c r="C487" s="2" t="s">
        <v>7051</v>
      </c>
      <c r="D487" s="2" t="s">
        <v>238</v>
      </c>
      <c r="E487" s="2" t="s">
        <v>239</v>
      </c>
      <c r="F487" s="2" t="s">
        <v>1279</v>
      </c>
      <c r="G487" s="2" t="s">
        <v>185</v>
      </c>
      <c r="H487" s="2" t="s">
        <v>1033</v>
      </c>
      <c r="I487" s="2" t="s">
        <v>1136</v>
      </c>
      <c r="J487" s="2" t="s">
        <v>1129</v>
      </c>
      <c r="K487" s="2" t="s">
        <v>60</v>
      </c>
      <c r="L487" s="2" t="s">
        <v>1015</v>
      </c>
      <c r="M487" s="2" t="s">
        <v>240</v>
      </c>
      <c r="N487" s="32">
        <v>45553</v>
      </c>
      <c r="O487" s="2">
        <f>WEEKNUM(Operaciones[[#This Row],[Inic.prog.]],1)</f>
        <v>38</v>
      </c>
      <c r="P487" s="4">
        <v>0</v>
      </c>
      <c r="Q487" s="4">
        <v>1</v>
      </c>
      <c r="R487" s="28">
        <v>95661</v>
      </c>
      <c r="S487" s="28">
        <v>0</v>
      </c>
      <c r="T487" s="28">
        <v>95661</v>
      </c>
      <c r="U487" s="28">
        <v>0</v>
      </c>
      <c r="V487" s="2" t="s">
        <v>1026</v>
      </c>
      <c r="W487" s="2" t="s">
        <v>1844</v>
      </c>
      <c r="X487" s="2" t="s">
        <v>1844</v>
      </c>
    </row>
    <row r="488" spans="1:24" x14ac:dyDescent="0.25">
      <c r="A488" s="2" t="s">
        <v>6489</v>
      </c>
      <c r="B488" s="2" t="s">
        <v>6769</v>
      </c>
      <c r="C488" s="2" t="s">
        <v>6770</v>
      </c>
      <c r="D488" s="2" t="s">
        <v>6371</v>
      </c>
      <c r="E488" s="2" t="s">
        <v>5996</v>
      </c>
      <c r="F488" s="2" t="s">
        <v>6771</v>
      </c>
      <c r="G488" s="2" t="s">
        <v>5932</v>
      </c>
      <c r="H488" s="2" t="s">
        <v>1035</v>
      </c>
      <c r="I488" s="2" t="s">
        <v>1056</v>
      </c>
      <c r="J488" s="2" t="s">
        <v>1129</v>
      </c>
      <c r="K488" s="2" t="s">
        <v>8</v>
      </c>
      <c r="L488" s="2" t="s">
        <v>1025</v>
      </c>
      <c r="M488" s="2" t="s">
        <v>5997</v>
      </c>
      <c r="N488" s="32">
        <v>45550</v>
      </c>
      <c r="O488" s="2">
        <f>WEEKNUM(Operaciones[[#This Row],[Inic.prog.]],1)</f>
        <v>38</v>
      </c>
      <c r="P488" s="4">
        <v>0</v>
      </c>
      <c r="Q488" s="4">
        <v>4</v>
      </c>
      <c r="R488" s="28">
        <v>568820</v>
      </c>
      <c r="S488" s="28">
        <v>0</v>
      </c>
      <c r="T488" s="28">
        <v>568820</v>
      </c>
      <c r="U488" s="28">
        <v>0</v>
      </c>
      <c r="V488" s="2" t="s">
        <v>1026</v>
      </c>
      <c r="W488" s="2" t="s">
        <v>1844</v>
      </c>
      <c r="X488" s="2" t="s">
        <v>1844</v>
      </c>
    </row>
    <row r="489" spans="1:24" x14ac:dyDescent="0.25">
      <c r="A489" s="2" t="s">
        <v>6489</v>
      </c>
      <c r="B489" s="2" t="s">
        <v>6769</v>
      </c>
      <c r="C489" s="2" t="s">
        <v>6770</v>
      </c>
      <c r="D489" s="2" t="s">
        <v>6371</v>
      </c>
      <c r="E489" s="2" t="s">
        <v>5996</v>
      </c>
      <c r="F489" s="2" t="s">
        <v>6771</v>
      </c>
      <c r="G489" s="2" t="s">
        <v>5932</v>
      </c>
      <c r="H489" s="2" t="s">
        <v>1033</v>
      </c>
      <c r="I489" s="2" t="s">
        <v>1055</v>
      </c>
      <c r="J489" s="2" t="s">
        <v>1129</v>
      </c>
      <c r="K489" s="2" t="s">
        <v>8</v>
      </c>
      <c r="L489" s="2" t="s">
        <v>1025</v>
      </c>
      <c r="M489" s="2" t="s">
        <v>5997</v>
      </c>
      <c r="N489" s="32">
        <v>45550</v>
      </c>
      <c r="O489" s="2">
        <f>WEEKNUM(Operaciones[[#This Row],[Inic.prog.]],1)</f>
        <v>38</v>
      </c>
      <c r="P489" s="4">
        <v>0</v>
      </c>
      <c r="Q489" s="4">
        <v>2</v>
      </c>
      <c r="R489" s="28">
        <v>568820</v>
      </c>
      <c r="S489" s="28">
        <v>0</v>
      </c>
      <c r="T489" s="28">
        <v>568820</v>
      </c>
      <c r="U489" s="28">
        <v>0</v>
      </c>
      <c r="V489" s="2" t="s">
        <v>1026</v>
      </c>
      <c r="W489" s="2" t="s">
        <v>1844</v>
      </c>
      <c r="X489" s="2" t="s">
        <v>1844</v>
      </c>
    </row>
    <row r="490" spans="1:24" x14ac:dyDescent="0.25">
      <c r="A490" s="2" t="s">
        <v>6490</v>
      </c>
      <c r="B490" s="2" t="s">
        <v>6878</v>
      </c>
      <c r="C490" s="2" t="s">
        <v>6879</v>
      </c>
      <c r="D490" s="2" t="s">
        <v>152</v>
      </c>
      <c r="E490" s="2" t="s">
        <v>153</v>
      </c>
      <c r="F490" s="2" t="s">
        <v>1291</v>
      </c>
      <c r="G490" s="2" t="s">
        <v>154</v>
      </c>
      <c r="H490" s="2" t="s">
        <v>1022</v>
      </c>
      <c r="I490" s="2" t="s">
        <v>1031</v>
      </c>
      <c r="J490" s="2" t="s">
        <v>1129</v>
      </c>
      <c r="K490" s="2" t="s">
        <v>60</v>
      </c>
      <c r="L490" s="2" t="s">
        <v>1025</v>
      </c>
      <c r="M490" s="2" t="s">
        <v>155</v>
      </c>
      <c r="N490" s="32">
        <v>45548</v>
      </c>
      <c r="O490" s="2">
        <f>WEEKNUM(Operaciones[[#This Row],[Inic.prog.]],1)</f>
        <v>37</v>
      </c>
      <c r="P490" s="4">
        <v>0</v>
      </c>
      <c r="Q490" s="4">
        <v>1</v>
      </c>
      <c r="R490" s="28">
        <v>640928</v>
      </c>
      <c r="S490" s="28">
        <v>0</v>
      </c>
      <c r="T490" s="28">
        <v>640928</v>
      </c>
      <c r="U490" s="28">
        <v>0</v>
      </c>
      <c r="V490" s="2" t="s">
        <v>1026</v>
      </c>
      <c r="W490" s="2" t="s">
        <v>1844</v>
      </c>
      <c r="X490" s="2" t="s">
        <v>1844</v>
      </c>
    </row>
    <row r="491" spans="1:24" x14ac:dyDescent="0.25">
      <c r="A491" s="2" t="s">
        <v>6491</v>
      </c>
      <c r="B491" s="2" t="s">
        <v>6921</v>
      </c>
      <c r="C491" s="2" t="s">
        <v>6922</v>
      </c>
      <c r="D491" s="2" t="s">
        <v>6245</v>
      </c>
      <c r="E491" s="2" t="s">
        <v>6246</v>
      </c>
      <c r="F491" s="2" t="s">
        <v>6805</v>
      </c>
      <c r="G491" s="2" t="s">
        <v>5941</v>
      </c>
      <c r="H491" s="2" t="s">
        <v>1027</v>
      </c>
      <c r="I491" s="2" t="s">
        <v>1143</v>
      </c>
      <c r="J491" s="2" t="s">
        <v>1129</v>
      </c>
      <c r="K491" s="2" t="s">
        <v>54</v>
      </c>
      <c r="L491" s="2" t="s">
        <v>1025</v>
      </c>
      <c r="M491" s="2" t="s">
        <v>6176</v>
      </c>
      <c r="N491" s="32">
        <v>45554</v>
      </c>
      <c r="O491" s="2">
        <f>WEEKNUM(Operaciones[[#This Row],[Inic.prog.]],1)</f>
        <v>38</v>
      </c>
      <c r="P491" s="4">
        <v>0</v>
      </c>
      <c r="Q491" s="4">
        <v>2</v>
      </c>
      <c r="R491" s="28">
        <v>15968569</v>
      </c>
      <c r="S491" s="28">
        <v>0</v>
      </c>
      <c r="T491" s="28">
        <v>15968569</v>
      </c>
      <c r="U491" s="28">
        <v>0</v>
      </c>
      <c r="V491" s="2" t="s">
        <v>1026</v>
      </c>
      <c r="W491" s="2" t="s">
        <v>1844</v>
      </c>
      <c r="X491" s="2" t="s">
        <v>1844</v>
      </c>
    </row>
    <row r="492" spans="1:24" x14ac:dyDescent="0.25">
      <c r="A492" s="2" t="s">
        <v>6493</v>
      </c>
      <c r="B492" s="2" t="s">
        <v>6924</v>
      </c>
      <c r="C492" s="2" t="s">
        <v>6925</v>
      </c>
      <c r="D492" s="2" t="s">
        <v>6494</v>
      </c>
      <c r="E492" s="2" t="s">
        <v>6249</v>
      </c>
      <c r="F492" s="2" t="s">
        <v>1291</v>
      </c>
      <c r="G492" s="2" t="s">
        <v>154</v>
      </c>
      <c r="H492" s="2" t="s">
        <v>1033</v>
      </c>
      <c r="I492" s="2" t="s">
        <v>6250</v>
      </c>
      <c r="J492" s="2" t="s">
        <v>1129</v>
      </c>
      <c r="K492" s="2" t="s">
        <v>8</v>
      </c>
      <c r="L492" s="2" t="s">
        <v>1154</v>
      </c>
      <c r="M492" s="2" t="s">
        <v>155</v>
      </c>
      <c r="N492" s="32">
        <v>45549</v>
      </c>
      <c r="O492" s="2">
        <f>WEEKNUM(Operaciones[[#This Row],[Inic.prog.]],1)</f>
        <v>37</v>
      </c>
      <c r="P492" s="4">
        <v>0</v>
      </c>
      <c r="Q492" s="4">
        <v>1</v>
      </c>
      <c r="R492" s="28">
        <v>334814</v>
      </c>
      <c r="S492" s="28">
        <v>0</v>
      </c>
      <c r="T492" s="28">
        <v>334814</v>
      </c>
      <c r="U492" s="28">
        <v>0</v>
      </c>
      <c r="V492" s="2" t="s">
        <v>1026</v>
      </c>
      <c r="W492" s="2" t="s">
        <v>1844</v>
      </c>
      <c r="X492" s="2" t="s">
        <v>1844</v>
      </c>
    </row>
    <row r="493" spans="1:24" x14ac:dyDescent="0.25">
      <c r="A493" s="2" t="s">
        <v>6495</v>
      </c>
      <c r="B493" s="2" t="s">
        <v>6926</v>
      </c>
      <c r="C493" s="2" t="s">
        <v>6927</v>
      </c>
      <c r="D493" s="2" t="s">
        <v>6496</v>
      </c>
      <c r="E493" s="2" t="s">
        <v>6254</v>
      </c>
      <c r="F493" s="2" t="s">
        <v>6914</v>
      </c>
      <c r="G493" s="2" t="s">
        <v>6016</v>
      </c>
      <c r="H493" s="2" t="s">
        <v>1034</v>
      </c>
      <c r="I493" s="2" t="s">
        <v>1036</v>
      </c>
      <c r="J493" s="2" t="s">
        <v>1129</v>
      </c>
      <c r="K493" s="2" t="s">
        <v>60</v>
      </c>
      <c r="L493" s="2" t="s">
        <v>1154</v>
      </c>
      <c r="M493" s="2" t="s">
        <v>121</v>
      </c>
      <c r="N493" s="32">
        <v>45555</v>
      </c>
      <c r="O493" s="2">
        <f>WEEKNUM(Operaciones[[#This Row],[Inic.prog.]],1)</f>
        <v>38</v>
      </c>
      <c r="P493" s="4">
        <v>0</v>
      </c>
      <c r="Q493" s="4">
        <v>2</v>
      </c>
      <c r="R493" s="28">
        <v>200760</v>
      </c>
      <c r="S493" s="28">
        <v>0</v>
      </c>
      <c r="T493" s="28">
        <v>200760</v>
      </c>
      <c r="U493" s="28">
        <v>0</v>
      </c>
      <c r="V493" s="2" t="s">
        <v>1026</v>
      </c>
      <c r="W493" s="2" t="s">
        <v>1844</v>
      </c>
      <c r="X493" s="2" t="s">
        <v>1844</v>
      </c>
    </row>
    <row r="494" spans="1:24" x14ac:dyDescent="0.25">
      <c r="A494" s="2" t="s">
        <v>6497</v>
      </c>
      <c r="B494" s="2" t="s">
        <v>6926</v>
      </c>
      <c r="C494" s="2" t="s">
        <v>6927</v>
      </c>
      <c r="D494" s="2" t="s">
        <v>6498</v>
      </c>
      <c r="E494" s="2" t="s">
        <v>6255</v>
      </c>
      <c r="F494" s="2" t="s">
        <v>6914</v>
      </c>
      <c r="G494" s="2" t="s">
        <v>6016</v>
      </c>
      <c r="H494" s="2" t="s">
        <v>1034</v>
      </c>
      <c r="I494" s="2" t="s">
        <v>1036</v>
      </c>
      <c r="J494" s="2" t="s">
        <v>1129</v>
      </c>
      <c r="K494" s="2" t="s">
        <v>60</v>
      </c>
      <c r="L494" s="2" t="s">
        <v>1154</v>
      </c>
      <c r="M494" s="2" t="s">
        <v>121</v>
      </c>
      <c r="N494" s="32">
        <v>45555</v>
      </c>
      <c r="O494" s="2">
        <f>WEEKNUM(Operaciones[[#This Row],[Inic.prog.]],1)</f>
        <v>38</v>
      </c>
      <c r="P494" s="4">
        <v>0</v>
      </c>
      <c r="Q494" s="4">
        <v>2</v>
      </c>
      <c r="R494" s="28">
        <v>200760</v>
      </c>
      <c r="S494" s="28">
        <v>0</v>
      </c>
      <c r="T494" s="28">
        <v>200760</v>
      </c>
      <c r="U494" s="28">
        <v>0</v>
      </c>
      <c r="V494" s="2" t="s">
        <v>1026</v>
      </c>
      <c r="W494" s="2" t="s">
        <v>1844</v>
      </c>
      <c r="X494" s="2" t="s">
        <v>1844</v>
      </c>
    </row>
    <row r="495" spans="1:24" x14ac:dyDescent="0.25">
      <c r="A495" s="2" t="s">
        <v>6499</v>
      </c>
      <c r="B495" s="2" t="s">
        <v>6928</v>
      </c>
      <c r="C495" s="2" t="s">
        <v>6929</v>
      </c>
      <c r="D495" s="2" t="s">
        <v>6256</v>
      </c>
      <c r="E495" s="2" t="s">
        <v>6257</v>
      </c>
      <c r="F495" s="2" t="s">
        <v>6906</v>
      </c>
      <c r="G495" s="2" t="s">
        <v>185</v>
      </c>
      <c r="H495" s="2" t="s">
        <v>1051</v>
      </c>
      <c r="I495" s="2" t="s">
        <v>1036</v>
      </c>
      <c r="J495" s="2" t="s">
        <v>1129</v>
      </c>
      <c r="K495" s="2" t="s">
        <v>8</v>
      </c>
      <c r="L495" s="2" t="s">
        <v>1154</v>
      </c>
      <c r="M495" s="2" t="s">
        <v>6258</v>
      </c>
      <c r="N495" s="32">
        <v>45554</v>
      </c>
      <c r="O495" s="2">
        <f>WEEKNUM(Operaciones[[#This Row],[Inic.prog.]],1)</f>
        <v>38</v>
      </c>
      <c r="P495" s="4">
        <v>0</v>
      </c>
      <c r="Q495" s="4">
        <v>0.5</v>
      </c>
      <c r="R495" s="28">
        <v>143492</v>
      </c>
      <c r="S495" s="28">
        <v>0</v>
      </c>
      <c r="T495" s="28">
        <v>143492</v>
      </c>
      <c r="U495" s="28">
        <v>0</v>
      </c>
      <c r="V495" s="2" t="s">
        <v>1026</v>
      </c>
      <c r="W495" s="2" t="s">
        <v>1844</v>
      </c>
      <c r="X495" s="2" t="s">
        <v>1844</v>
      </c>
    </row>
    <row r="496" spans="1:24" x14ac:dyDescent="0.25">
      <c r="A496" s="2" t="s">
        <v>6702</v>
      </c>
      <c r="B496" s="2" t="s">
        <v>6821</v>
      </c>
      <c r="C496" s="2" t="s">
        <v>6822</v>
      </c>
      <c r="D496" s="2" t="s">
        <v>6087</v>
      </c>
      <c r="E496" s="2" t="s">
        <v>6088</v>
      </c>
      <c r="F496" s="2" t="s">
        <v>6823</v>
      </c>
      <c r="G496" s="2" t="s">
        <v>6089</v>
      </c>
      <c r="H496" s="2" t="s">
        <v>1033</v>
      </c>
      <c r="I496" s="2" t="s">
        <v>1036</v>
      </c>
      <c r="J496" s="2" t="s">
        <v>1129</v>
      </c>
      <c r="K496" s="2" t="s">
        <v>8</v>
      </c>
      <c r="L496" s="2" t="s">
        <v>1154</v>
      </c>
      <c r="M496" s="2" t="s">
        <v>6090</v>
      </c>
      <c r="N496" s="32">
        <v>45553</v>
      </c>
      <c r="O496" s="2">
        <f>WEEKNUM(Operaciones[[#This Row],[Inic.prog.]],1)</f>
        <v>38</v>
      </c>
      <c r="P496" s="4">
        <v>0</v>
      </c>
      <c r="Q496" s="4">
        <v>3</v>
      </c>
      <c r="R496" s="28">
        <v>286983</v>
      </c>
      <c r="S496" s="28">
        <v>0</v>
      </c>
      <c r="T496" s="28">
        <v>286983</v>
      </c>
      <c r="U496" s="28">
        <v>0</v>
      </c>
      <c r="V496" s="2" t="s">
        <v>1026</v>
      </c>
      <c r="W496" s="2" t="s">
        <v>1844</v>
      </c>
      <c r="X496" s="2" t="s">
        <v>1844</v>
      </c>
    </row>
    <row r="497" spans="1:24" x14ac:dyDescent="0.25">
      <c r="A497" s="2" t="s">
        <v>6502</v>
      </c>
      <c r="B497" s="2" t="s">
        <v>6833</v>
      </c>
      <c r="C497" s="2" t="s">
        <v>6834</v>
      </c>
      <c r="D497" s="2" t="s">
        <v>6105</v>
      </c>
      <c r="E497" s="2" t="s">
        <v>6106</v>
      </c>
      <c r="F497" s="2" t="s">
        <v>6809</v>
      </c>
      <c r="G497" s="2" t="s">
        <v>6016</v>
      </c>
      <c r="H497" s="2" t="s">
        <v>1038</v>
      </c>
      <c r="I497" s="2" t="s">
        <v>1036</v>
      </c>
      <c r="J497" s="2" t="s">
        <v>1129</v>
      </c>
      <c r="K497" s="2" t="s">
        <v>60</v>
      </c>
      <c r="L497" s="2" t="s">
        <v>1025</v>
      </c>
      <c r="M497" s="2" t="s">
        <v>6063</v>
      </c>
      <c r="N497" s="32">
        <v>45553</v>
      </c>
      <c r="O497" s="2">
        <f>WEEKNUM(Operaciones[[#This Row],[Inic.prog.]],1)</f>
        <v>38</v>
      </c>
      <c r="P497" s="4">
        <v>0</v>
      </c>
      <c r="Q497" s="4">
        <v>2</v>
      </c>
      <c r="R497" s="28">
        <v>382644</v>
      </c>
      <c r="S497" s="28">
        <v>0</v>
      </c>
      <c r="T497" s="28">
        <v>382644</v>
      </c>
      <c r="U497" s="28">
        <v>0</v>
      </c>
      <c r="V497" s="2" t="s">
        <v>1026</v>
      </c>
      <c r="W497" s="2" t="s">
        <v>1844</v>
      </c>
      <c r="X497" s="2" t="s">
        <v>1844</v>
      </c>
    </row>
    <row r="498" spans="1:24" x14ac:dyDescent="0.25">
      <c r="A498" s="2" t="s">
        <v>6503</v>
      </c>
      <c r="B498" s="2" t="s">
        <v>6930</v>
      </c>
      <c r="C498" s="2" t="s">
        <v>6931</v>
      </c>
      <c r="D498" s="2" t="s">
        <v>6504</v>
      </c>
      <c r="E498" s="2" t="s">
        <v>6262</v>
      </c>
      <c r="F498" s="2" t="s">
        <v>6932</v>
      </c>
      <c r="G498" s="2" t="s">
        <v>6264</v>
      </c>
      <c r="H498" s="2" t="s">
        <v>1035</v>
      </c>
      <c r="I498" s="2" t="s">
        <v>6263</v>
      </c>
      <c r="J498" s="2" t="s">
        <v>1129</v>
      </c>
      <c r="K498" s="2" t="s">
        <v>54</v>
      </c>
      <c r="L498" s="2" t="s">
        <v>1154</v>
      </c>
      <c r="M498" s="2" t="s">
        <v>55</v>
      </c>
      <c r="N498" s="32">
        <v>45539</v>
      </c>
      <c r="O498" s="2">
        <f>WEEKNUM(Operaciones[[#This Row],[Inic.prog.]],1)</f>
        <v>36</v>
      </c>
      <c r="P498" s="4">
        <v>0</v>
      </c>
      <c r="Q498" s="4">
        <v>3</v>
      </c>
      <c r="R498" s="28">
        <v>234220</v>
      </c>
      <c r="S498" s="28">
        <v>0</v>
      </c>
      <c r="T498" s="28">
        <v>234220</v>
      </c>
      <c r="U498" s="28">
        <v>0</v>
      </c>
      <c r="V498" s="2" t="s">
        <v>1026</v>
      </c>
      <c r="W498" s="2" t="s">
        <v>1844</v>
      </c>
      <c r="X498" s="2" t="s">
        <v>1844</v>
      </c>
    </row>
    <row r="499" spans="1:24" x14ac:dyDescent="0.25">
      <c r="A499" s="2" t="s">
        <v>6703</v>
      </c>
      <c r="B499" s="2" t="s">
        <v>7060</v>
      </c>
      <c r="C499" s="2" t="s">
        <v>7061</v>
      </c>
      <c r="D499" s="2" t="s">
        <v>6472</v>
      </c>
      <c r="E499" s="2" t="s">
        <v>6219</v>
      </c>
      <c r="F499" s="2" t="s">
        <v>6759</v>
      </c>
      <c r="G499" s="2" t="s">
        <v>5981</v>
      </c>
      <c r="H499" s="2" t="s">
        <v>1035</v>
      </c>
      <c r="I499" s="2" t="s">
        <v>1031</v>
      </c>
      <c r="J499" s="2" t="s">
        <v>1129</v>
      </c>
      <c r="K499" s="2" t="s">
        <v>8</v>
      </c>
      <c r="L499" s="2" t="s">
        <v>1025</v>
      </c>
      <c r="M499" s="2" t="s">
        <v>5965</v>
      </c>
      <c r="N499" s="32">
        <v>45545</v>
      </c>
      <c r="O499" s="2">
        <f>WEEKNUM(Operaciones[[#This Row],[Inic.prog.]],1)</f>
        <v>37</v>
      </c>
      <c r="P499" s="4">
        <v>0</v>
      </c>
      <c r="Q499" s="4">
        <v>1</v>
      </c>
      <c r="R499" s="28">
        <v>95661</v>
      </c>
      <c r="S499" s="28">
        <v>0</v>
      </c>
      <c r="T499" s="28">
        <v>95661</v>
      </c>
      <c r="U499" s="28">
        <v>0</v>
      </c>
      <c r="V499" s="2" t="s">
        <v>1026</v>
      </c>
      <c r="W499" s="2" t="s">
        <v>1844</v>
      </c>
      <c r="X499" s="2" t="s">
        <v>1844</v>
      </c>
    </row>
    <row r="500" spans="1:24" x14ac:dyDescent="0.25">
      <c r="A500" s="2" t="s">
        <v>6506</v>
      </c>
      <c r="B500" s="2" t="s">
        <v>6935</v>
      </c>
      <c r="C500" s="2" t="s">
        <v>6908</v>
      </c>
      <c r="D500" s="2" t="s">
        <v>6214</v>
      </c>
      <c r="E500" s="2" t="s">
        <v>6215</v>
      </c>
      <c r="F500" s="2" t="s">
        <v>6798</v>
      </c>
      <c r="G500" s="2" t="s">
        <v>6044</v>
      </c>
      <c r="H500" s="2" t="s">
        <v>1035</v>
      </c>
      <c r="I500" s="2" t="s">
        <v>1134</v>
      </c>
      <c r="J500" s="2" t="s">
        <v>1129</v>
      </c>
      <c r="K500" s="2" t="s">
        <v>60</v>
      </c>
      <c r="L500" s="2" t="s">
        <v>1025</v>
      </c>
      <c r="M500" s="2" t="s">
        <v>6045</v>
      </c>
      <c r="N500" s="32">
        <v>45557</v>
      </c>
      <c r="O500" s="2">
        <f>WEEKNUM(Operaciones[[#This Row],[Inic.prog.]],1)</f>
        <v>39</v>
      </c>
      <c r="P500" s="4">
        <v>0</v>
      </c>
      <c r="Q500" s="4">
        <v>0.5</v>
      </c>
      <c r="R500" s="28">
        <v>143492</v>
      </c>
      <c r="S500" s="28">
        <v>0</v>
      </c>
      <c r="T500" s="28">
        <v>143492</v>
      </c>
      <c r="U500" s="28">
        <v>0</v>
      </c>
      <c r="V500" s="2" t="s">
        <v>1026</v>
      </c>
      <c r="W500" s="2" t="s">
        <v>1844</v>
      </c>
      <c r="X500" s="2" t="s">
        <v>1844</v>
      </c>
    </row>
    <row r="501" spans="1:24" x14ac:dyDescent="0.25">
      <c r="A501" s="2" t="s">
        <v>6508</v>
      </c>
      <c r="B501" s="2" t="s">
        <v>6936</v>
      </c>
      <c r="C501" s="2" t="s">
        <v>6937</v>
      </c>
      <c r="D501" s="2" t="s">
        <v>6269</v>
      </c>
      <c r="E501" s="2" t="s">
        <v>6270</v>
      </c>
      <c r="F501" s="2" t="s">
        <v>6768</v>
      </c>
      <c r="G501" s="2" t="s">
        <v>5941</v>
      </c>
      <c r="H501" s="2" t="s">
        <v>1033</v>
      </c>
      <c r="I501" s="2" t="s">
        <v>1133</v>
      </c>
      <c r="J501" s="2" t="s">
        <v>1129</v>
      </c>
      <c r="K501" s="2" t="s">
        <v>8</v>
      </c>
      <c r="L501" s="2" t="s">
        <v>1154</v>
      </c>
      <c r="M501" s="2" t="s">
        <v>6097</v>
      </c>
      <c r="N501" s="32">
        <v>45557</v>
      </c>
      <c r="O501" s="2">
        <f>WEEKNUM(Operaciones[[#This Row],[Inic.prog.]],1)</f>
        <v>39</v>
      </c>
      <c r="P501" s="4">
        <v>0</v>
      </c>
      <c r="Q501" s="4">
        <v>1</v>
      </c>
      <c r="R501" s="28">
        <v>291702</v>
      </c>
      <c r="S501" s="28">
        <v>0</v>
      </c>
      <c r="T501" s="28">
        <v>291702</v>
      </c>
      <c r="U501" s="28">
        <v>0</v>
      </c>
      <c r="V501" s="2" t="s">
        <v>1026</v>
      </c>
      <c r="W501" s="2" t="s">
        <v>1844</v>
      </c>
      <c r="X501" s="2" t="s">
        <v>1844</v>
      </c>
    </row>
    <row r="502" spans="1:24" x14ac:dyDescent="0.25">
      <c r="A502" s="2" t="s">
        <v>6508</v>
      </c>
      <c r="B502" s="2" t="s">
        <v>6936</v>
      </c>
      <c r="C502" s="2" t="s">
        <v>6937</v>
      </c>
      <c r="D502" s="2" t="s">
        <v>6269</v>
      </c>
      <c r="E502" s="2" t="s">
        <v>6270</v>
      </c>
      <c r="F502" s="2" t="s">
        <v>6768</v>
      </c>
      <c r="G502" s="2" t="s">
        <v>5941</v>
      </c>
      <c r="H502" s="2" t="s">
        <v>1051</v>
      </c>
      <c r="I502" s="2" t="s">
        <v>1130</v>
      </c>
      <c r="J502" s="2" t="s">
        <v>1129</v>
      </c>
      <c r="K502" s="2" t="s">
        <v>8</v>
      </c>
      <c r="L502" s="2" t="s">
        <v>1154</v>
      </c>
      <c r="M502" s="2" t="s">
        <v>6097</v>
      </c>
      <c r="N502" s="32">
        <v>45557</v>
      </c>
      <c r="O502" s="2">
        <f>WEEKNUM(Operaciones[[#This Row],[Inic.prog.]],1)</f>
        <v>39</v>
      </c>
      <c r="P502" s="4">
        <v>0</v>
      </c>
      <c r="Q502" s="4">
        <v>1</v>
      </c>
      <c r="R502" s="28">
        <v>291702</v>
      </c>
      <c r="S502" s="28">
        <v>0</v>
      </c>
      <c r="T502" s="28">
        <v>291702</v>
      </c>
      <c r="U502" s="28">
        <v>0</v>
      </c>
      <c r="V502" s="2" t="s">
        <v>1026</v>
      </c>
      <c r="W502" s="2" t="s">
        <v>1844</v>
      </c>
      <c r="X502" s="2" t="s">
        <v>1844</v>
      </c>
    </row>
    <row r="503" spans="1:24" x14ac:dyDescent="0.25">
      <c r="A503" s="2" t="s">
        <v>6508</v>
      </c>
      <c r="B503" s="2" t="s">
        <v>6936</v>
      </c>
      <c r="C503" s="2" t="s">
        <v>6937</v>
      </c>
      <c r="D503" s="2" t="s">
        <v>6269</v>
      </c>
      <c r="E503" s="2" t="s">
        <v>6270</v>
      </c>
      <c r="F503" s="2" t="s">
        <v>6768</v>
      </c>
      <c r="G503" s="2" t="s">
        <v>5941</v>
      </c>
      <c r="H503" s="2" t="s">
        <v>1053</v>
      </c>
      <c r="I503" s="2" t="s">
        <v>1137</v>
      </c>
      <c r="J503" s="2" t="s">
        <v>1129</v>
      </c>
      <c r="K503" s="2" t="s">
        <v>8</v>
      </c>
      <c r="L503" s="2" t="s">
        <v>1154</v>
      </c>
      <c r="M503" s="2" t="s">
        <v>6097</v>
      </c>
      <c r="N503" s="32">
        <v>45557</v>
      </c>
      <c r="O503" s="2">
        <f>WEEKNUM(Operaciones[[#This Row],[Inic.prog.]],1)</f>
        <v>39</v>
      </c>
      <c r="P503" s="4">
        <v>0</v>
      </c>
      <c r="Q503" s="4">
        <v>2</v>
      </c>
      <c r="R503" s="28">
        <v>291702</v>
      </c>
      <c r="S503" s="28">
        <v>0</v>
      </c>
      <c r="T503" s="28">
        <v>291702</v>
      </c>
      <c r="U503" s="28">
        <v>0</v>
      </c>
      <c r="V503" s="2" t="s">
        <v>1026</v>
      </c>
      <c r="W503" s="2" t="s">
        <v>1844</v>
      </c>
      <c r="X503" s="2" t="s">
        <v>1844</v>
      </c>
    </row>
    <row r="504" spans="1:24" x14ac:dyDescent="0.25">
      <c r="A504" s="2" t="s">
        <v>6512</v>
      </c>
      <c r="B504" s="2" t="s">
        <v>6939</v>
      </c>
      <c r="C504" s="2" t="s">
        <v>6940</v>
      </c>
      <c r="D504" s="2" t="s">
        <v>6513</v>
      </c>
      <c r="E504" s="2" t="s">
        <v>6272</v>
      </c>
      <c r="F504" s="2" t="s">
        <v>6941</v>
      </c>
      <c r="G504" s="2" t="s">
        <v>6054</v>
      </c>
      <c r="H504" s="2" t="s">
        <v>1051</v>
      </c>
      <c r="I504" s="2" t="s">
        <v>1036</v>
      </c>
      <c r="J504" s="2" t="s">
        <v>1129</v>
      </c>
      <c r="K504" s="2" t="s">
        <v>8</v>
      </c>
      <c r="L504" s="2" t="s">
        <v>1154</v>
      </c>
      <c r="M504" s="2" t="s">
        <v>6055</v>
      </c>
      <c r="N504" s="32">
        <v>45552</v>
      </c>
      <c r="O504" s="2">
        <f>WEEKNUM(Operaciones[[#This Row],[Inic.prog.]],1)</f>
        <v>38</v>
      </c>
      <c r="P504" s="4">
        <v>0</v>
      </c>
      <c r="Q504" s="4">
        <v>2</v>
      </c>
      <c r="R504" s="28">
        <v>478305</v>
      </c>
      <c r="S504" s="28">
        <v>0</v>
      </c>
      <c r="T504" s="28">
        <v>478305</v>
      </c>
      <c r="U504" s="28">
        <v>0</v>
      </c>
      <c r="V504" s="2" t="s">
        <v>1026</v>
      </c>
      <c r="W504" s="2" t="s">
        <v>1844</v>
      </c>
      <c r="X504" s="2" t="s">
        <v>1844</v>
      </c>
    </row>
    <row r="505" spans="1:24" x14ac:dyDescent="0.25">
      <c r="A505" s="2" t="s">
        <v>6704</v>
      </c>
      <c r="B505" s="2" t="s">
        <v>7062</v>
      </c>
      <c r="C505" s="2" t="s">
        <v>6886</v>
      </c>
      <c r="D505" s="2" t="s">
        <v>6705</v>
      </c>
      <c r="E505" s="2" t="s">
        <v>6273</v>
      </c>
      <c r="F505" s="2" t="s">
        <v>1279</v>
      </c>
      <c r="G505" s="2" t="s">
        <v>185</v>
      </c>
      <c r="H505" s="2" t="s">
        <v>1027</v>
      </c>
      <c r="I505" s="2" t="s">
        <v>6162</v>
      </c>
      <c r="J505" s="2" t="s">
        <v>1129</v>
      </c>
      <c r="K505" s="2" t="s">
        <v>54</v>
      </c>
      <c r="L505" s="2" t="s">
        <v>1154</v>
      </c>
      <c r="M505" s="2" t="s">
        <v>6094</v>
      </c>
      <c r="N505" s="32">
        <v>45557</v>
      </c>
      <c r="O505" s="2">
        <f>WEEKNUM(Operaciones[[#This Row],[Inic.prog.]],1)</f>
        <v>39</v>
      </c>
      <c r="P505" s="4">
        <v>0</v>
      </c>
      <c r="Q505" s="4">
        <v>1.5</v>
      </c>
      <c r="R505" s="28">
        <v>50191</v>
      </c>
      <c r="S505" s="28">
        <v>0</v>
      </c>
      <c r="T505" s="28">
        <v>50191</v>
      </c>
      <c r="U505" s="28">
        <v>0</v>
      </c>
      <c r="V505" s="2" t="s">
        <v>1026</v>
      </c>
      <c r="W505" s="2" t="s">
        <v>1844</v>
      </c>
      <c r="X505" s="2" t="s">
        <v>1844</v>
      </c>
    </row>
    <row r="506" spans="1:24" x14ac:dyDescent="0.25">
      <c r="A506" s="2" t="s">
        <v>6514</v>
      </c>
      <c r="B506" s="2" t="s">
        <v>6942</v>
      </c>
      <c r="C506" s="2" t="s">
        <v>6943</v>
      </c>
      <c r="D506" s="2" t="s">
        <v>6274</v>
      </c>
      <c r="E506" s="2" t="s">
        <v>6275</v>
      </c>
      <c r="F506" s="2" t="s">
        <v>6944</v>
      </c>
      <c r="G506" s="2" t="s">
        <v>185</v>
      </c>
      <c r="H506" s="2" t="s">
        <v>1040</v>
      </c>
      <c r="I506" s="2" t="s">
        <v>1055</v>
      </c>
      <c r="J506" s="2" t="s">
        <v>1129</v>
      </c>
      <c r="K506" s="2" t="s">
        <v>54</v>
      </c>
      <c r="L506" s="2" t="s">
        <v>1154</v>
      </c>
      <c r="M506" s="2" t="s">
        <v>6276</v>
      </c>
      <c r="N506" s="32">
        <v>45552</v>
      </c>
      <c r="O506" s="2">
        <f>WEEKNUM(Operaciones[[#This Row],[Inic.prog.]],1)</f>
        <v>38</v>
      </c>
      <c r="P506" s="4">
        <v>0</v>
      </c>
      <c r="Q506" s="4">
        <v>1</v>
      </c>
      <c r="R506" s="28">
        <v>191322</v>
      </c>
      <c r="S506" s="28">
        <v>0</v>
      </c>
      <c r="T506" s="28">
        <v>191322</v>
      </c>
      <c r="U506" s="28">
        <v>0</v>
      </c>
      <c r="V506" s="2" t="s">
        <v>1026</v>
      </c>
      <c r="W506" s="2" t="s">
        <v>1844</v>
      </c>
      <c r="X506" s="2" t="s">
        <v>1844</v>
      </c>
    </row>
    <row r="507" spans="1:24" x14ac:dyDescent="0.25">
      <c r="A507" s="2" t="s">
        <v>6515</v>
      </c>
      <c r="B507" s="2" t="s">
        <v>6942</v>
      </c>
      <c r="C507" s="2" t="s">
        <v>6943</v>
      </c>
      <c r="D507" s="2" t="s">
        <v>6277</v>
      </c>
      <c r="E507" s="2" t="s">
        <v>6278</v>
      </c>
      <c r="F507" s="2" t="s">
        <v>6723</v>
      </c>
      <c r="G507" s="2" t="s">
        <v>6279</v>
      </c>
      <c r="H507" s="2" t="s">
        <v>1040</v>
      </c>
      <c r="I507" s="2" t="s">
        <v>1055</v>
      </c>
      <c r="J507" s="2" t="s">
        <v>1129</v>
      </c>
      <c r="K507" s="2" t="s">
        <v>54</v>
      </c>
      <c r="L507" s="2" t="s">
        <v>1154</v>
      </c>
      <c r="M507" s="2" t="s">
        <v>6280</v>
      </c>
      <c r="N507" s="32">
        <v>45552</v>
      </c>
      <c r="O507" s="2">
        <f>WEEKNUM(Operaciones[[#This Row],[Inic.prog.]],1)</f>
        <v>38</v>
      </c>
      <c r="P507" s="4">
        <v>0</v>
      </c>
      <c r="Q507" s="4">
        <v>1</v>
      </c>
      <c r="R507" s="28">
        <v>191322</v>
      </c>
      <c r="S507" s="28">
        <v>0</v>
      </c>
      <c r="T507" s="28">
        <v>191322</v>
      </c>
      <c r="U507" s="28">
        <v>0</v>
      </c>
      <c r="V507" s="2" t="s">
        <v>1026</v>
      </c>
      <c r="W507" s="2" t="s">
        <v>1844</v>
      </c>
      <c r="X507" s="2" t="s">
        <v>1844</v>
      </c>
    </row>
    <row r="508" spans="1:24" x14ac:dyDescent="0.25">
      <c r="A508" s="2" t="s">
        <v>6706</v>
      </c>
      <c r="B508" s="2" t="s">
        <v>6947</v>
      </c>
      <c r="C508" s="2" t="s">
        <v>6948</v>
      </c>
      <c r="D508" s="2" t="s">
        <v>51</v>
      </c>
      <c r="E508" s="2" t="s">
        <v>52</v>
      </c>
      <c r="F508" s="2" t="s">
        <v>1295</v>
      </c>
      <c r="G508" s="2" t="s">
        <v>53</v>
      </c>
      <c r="H508" s="2" t="s">
        <v>1035</v>
      </c>
      <c r="I508" s="2" t="s">
        <v>1248</v>
      </c>
      <c r="J508" s="2" t="s">
        <v>1129</v>
      </c>
      <c r="K508" s="2" t="s">
        <v>8</v>
      </c>
      <c r="L508" s="2" t="s">
        <v>1025</v>
      </c>
      <c r="M508" s="2" t="s">
        <v>55</v>
      </c>
      <c r="N508" s="32">
        <v>45555</v>
      </c>
      <c r="O508" s="2">
        <f>WEEKNUM(Operaciones[[#This Row],[Inic.prog.]],1)</f>
        <v>38</v>
      </c>
      <c r="P508" s="4">
        <v>0</v>
      </c>
      <c r="Q508" s="4">
        <v>1</v>
      </c>
      <c r="R508" s="28">
        <v>991948</v>
      </c>
      <c r="S508" s="28">
        <v>0</v>
      </c>
      <c r="T508" s="28">
        <v>991948</v>
      </c>
      <c r="U508" s="28">
        <v>0</v>
      </c>
      <c r="V508" s="2" t="s">
        <v>1026</v>
      </c>
      <c r="W508" s="2" t="s">
        <v>1844</v>
      </c>
      <c r="X508" s="2" t="s">
        <v>1844</v>
      </c>
    </row>
    <row r="509" spans="1:24" x14ac:dyDescent="0.25">
      <c r="A509" s="2" t="s">
        <v>6707</v>
      </c>
      <c r="B509" s="2" t="s">
        <v>7063</v>
      </c>
      <c r="C509" s="2" t="s">
        <v>7064</v>
      </c>
      <c r="D509" s="2" t="s">
        <v>6286</v>
      </c>
      <c r="E509" s="2" t="s">
        <v>6287</v>
      </c>
      <c r="F509" s="2" t="s">
        <v>6956</v>
      </c>
      <c r="G509" s="2" t="s">
        <v>6134</v>
      </c>
      <c r="H509" s="2" t="s">
        <v>1035</v>
      </c>
      <c r="I509" s="2" t="s">
        <v>6288</v>
      </c>
      <c r="J509" s="2" t="s">
        <v>1129</v>
      </c>
      <c r="K509" s="2" t="s">
        <v>60</v>
      </c>
      <c r="L509" s="2" t="s">
        <v>1025</v>
      </c>
      <c r="M509" s="2" t="s">
        <v>6135</v>
      </c>
      <c r="N509" s="32">
        <v>45564</v>
      </c>
      <c r="O509" s="2">
        <f>WEEKNUM(Operaciones[[#This Row],[Inic.prog.]],1)</f>
        <v>40</v>
      </c>
      <c r="P509" s="4">
        <v>0</v>
      </c>
      <c r="Q509" s="4">
        <v>1</v>
      </c>
      <c r="R509" s="28">
        <v>95661</v>
      </c>
      <c r="S509" s="28">
        <v>0</v>
      </c>
      <c r="T509" s="28">
        <v>95661</v>
      </c>
      <c r="U509" s="28">
        <v>0</v>
      </c>
      <c r="V509" s="2" t="s">
        <v>1026</v>
      </c>
      <c r="W509" s="2" t="s">
        <v>1844</v>
      </c>
      <c r="X509" s="2" t="s">
        <v>1844</v>
      </c>
    </row>
    <row r="510" spans="1:24" x14ac:dyDescent="0.25">
      <c r="A510" s="2" t="s">
        <v>6521</v>
      </c>
      <c r="B510" s="2" t="s">
        <v>6953</v>
      </c>
      <c r="C510" s="2" t="s">
        <v>6773</v>
      </c>
      <c r="D510" s="2" t="s">
        <v>6291</v>
      </c>
      <c r="E510" s="2" t="s">
        <v>6292</v>
      </c>
      <c r="F510" s="2" t="s">
        <v>6756</v>
      </c>
      <c r="G510" s="2" t="s">
        <v>185</v>
      </c>
      <c r="H510" s="2" t="s">
        <v>1035</v>
      </c>
      <c r="I510" s="2" t="s">
        <v>1143</v>
      </c>
      <c r="J510" s="2" t="s">
        <v>1129</v>
      </c>
      <c r="K510" s="2" t="s">
        <v>54</v>
      </c>
      <c r="L510" s="2" t="s">
        <v>1025</v>
      </c>
      <c r="M510" s="2" t="s">
        <v>5991</v>
      </c>
      <c r="N510" s="32">
        <v>45565</v>
      </c>
      <c r="O510" s="2">
        <f>WEEKNUM(Operaciones[[#This Row],[Inic.prog.]],1)</f>
        <v>40</v>
      </c>
      <c r="P510" s="4">
        <v>0</v>
      </c>
      <c r="Q510" s="4">
        <v>1</v>
      </c>
      <c r="R510" s="28">
        <v>1715570</v>
      </c>
      <c r="S510" s="28">
        <v>0</v>
      </c>
      <c r="T510" s="28">
        <v>1715570</v>
      </c>
      <c r="U510" s="28">
        <v>0</v>
      </c>
      <c r="V510" s="2" t="s">
        <v>1026</v>
      </c>
      <c r="W510" s="2" t="s">
        <v>1844</v>
      </c>
      <c r="X510" s="2" t="s">
        <v>1844</v>
      </c>
    </row>
    <row r="511" spans="1:24" x14ac:dyDescent="0.25">
      <c r="A511" s="2" t="s">
        <v>6522</v>
      </c>
      <c r="B511" s="2" t="s">
        <v>6864</v>
      </c>
      <c r="C511" s="2" t="s">
        <v>6865</v>
      </c>
      <c r="D511" s="2" t="s">
        <v>6442</v>
      </c>
      <c r="E511" s="2" t="s">
        <v>6171</v>
      </c>
      <c r="F511" s="2" t="s">
        <v>6768</v>
      </c>
      <c r="G511" s="2" t="s">
        <v>5941</v>
      </c>
      <c r="H511" s="2" t="s">
        <v>1034</v>
      </c>
      <c r="I511" s="2" t="s">
        <v>1056</v>
      </c>
      <c r="J511" s="2" t="s">
        <v>1129</v>
      </c>
      <c r="K511" s="2" t="s">
        <v>54</v>
      </c>
      <c r="L511" s="2" t="s">
        <v>1154</v>
      </c>
      <c r="M511" s="2" t="s">
        <v>5995</v>
      </c>
      <c r="N511" s="32">
        <v>45556</v>
      </c>
      <c r="O511" s="2">
        <f>WEEKNUM(Operaciones[[#This Row],[Inic.prog.]],1)</f>
        <v>38</v>
      </c>
      <c r="P511" s="4">
        <v>0</v>
      </c>
      <c r="Q511" s="4">
        <v>3</v>
      </c>
      <c r="R511" s="28">
        <v>1147932</v>
      </c>
      <c r="S511" s="28">
        <v>0</v>
      </c>
      <c r="T511" s="28">
        <v>1147932</v>
      </c>
      <c r="U511" s="28">
        <v>0</v>
      </c>
      <c r="V511" s="2" t="s">
        <v>1026</v>
      </c>
      <c r="W511" s="2" t="s">
        <v>1844</v>
      </c>
      <c r="X511" s="2" t="s">
        <v>1844</v>
      </c>
    </row>
    <row r="512" spans="1:24" x14ac:dyDescent="0.25">
      <c r="A512" s="2" t="s">
        <v>6522</v>
      </c>
      <c r="B512" s="2" t="s">
        <v>6864</v>
      </c>
      <c r="C512" s="2" t="s">
        <v>6865</v>
      </c>
      <c r="D512" s="2" t="s">
        <v>6442</v>
      </c>
      <c r="E512" s="2" t="s">
        <v>6171</v>
      </c>
      <c r="F512" s="2" t="s">
        <v>6768</v>
      </c>
      <c r="G512" s="2" t="s">
        <v>5941</v>
      </c>
      <c r="H512" s="2" t="s">
        <v>1022</v>
      </c>
      <c r="I512" s="2" t="s">
        <v>1055</v>
      </c>
      <c r="J512" s="2" t="s">
        <v>1129</v>
      </c>
      <c r="K512" s="2" t="s">
        <v>54</v>
      </c>
      <c r="L512" s="2" t="s">
        <v>1154</v>
      </c>
      <c r="M512" s="2" t="s">
        <v>5995</v>
      </c>
      <c r="N512" s="32">
        <v>45556</v>
      </c>
      <c r="O512" s="2">
        <f>WEEKNUM(Operaciones[[#This Row],[Inic.prog.]],1)</f>
        <v>38</v>
      </c>
      <c r="P512" s="4">
        <v>0</v>
      </c>
      <c r="Q512" s="4">
        <v>4</v>
      </c>
      <c r="R512" s="28">
        <v>1147932</v>
      </c>
      <c r="S512" s="28">
        <v>0</v>
      </c>
      <c r="T512" s="28">
        <v>1147932</v>
      </c>
      <c r="U512" s="28">
        <v>0</v>
      </c>
      <c r="V512" s="2" t="s">
        <v>1026</v>
      </c>
      <c r="W512" s="2" t="s">
        <v>1844</v>
      </c>
      <c r="X512" s="2" t="s">
        <v>1844</v>
      </c>
    </row>
    <row r="513" spans="1:24" x14ac:dyDescent="0.25">
      <c r="A513" s="2" t="s">
        <v>6524</v>
      </c>
      <c r="B513" s="2" t="s">
        <v>6957</v>
      </c>
      <c r="C513" s="2" t="s">
        <v>6958</v>
      </c>
      <c r="D513" s="2" t="s">
        <v>6525</v>
      </c>
      <c r="E513" s="2" t="s">
        <v>6293</v>
      </c>
      <c r="F513" s="2" t="s">
        <v>6791</v>
      </c>
      <c r="G513" s="2" t="s">
        <v>6016</v>
      </c>
      <c r="H513" s="2" t="s">
        <v>1038</v>
      </c>
      <c r="I513" s="2" t="s">
        <v>1036</v>
      </c>
      <c r="J513" s="2" t="s">
        <v>1129</v>
      </c>
      <c r="K513" s="2" t="s">
        <v>60</v>
      </c>
      <c r="L513" s="2" t="s">
        <v>1154</v>
      </c>
      <c r="M513" s="2" t="s">
        <v>6033</v>
      </c>
      <c r="N513" s="32">
        <v>45561</v>
      </c>
      <c r="O513" s="2">
        <f>WEEKNUM(Operaciones[[#This Row],[Inic.prog.]],1)</f>
        <v>39</v>
      </c>
      <c r="P513" s="4">
        <v>0</v>
      </c>
      <c r="Q513" s="4">
        <v>1</v>
      </c>
      <c r="R513" s="28">
        <v>286983</v>
      </c>
      <c r="S513" s="28">
        <v>0</v>
      </c>
      <c r="T513" s="28">
        <v>286983</v>
      </c>
      <c r="U513" s="28">
        <v>0</v>
      </c>
      <c r="V513" s="2" t="s">
        <v>1026</v>
      </c>
      <c r="W513" s="2" t="s">
        <v>1844</v>
      </c>
      <c r="X513" s="2" t="s">
        <v>1844</v>
      </c>
    </row>
    <row r="514" spans="1:24" x14ac:dyDescent="0.25">
      <c r="A514" s="2" t="s">
        <v>6526</v>
      </c>
      <c r="B514" s="2" t="s">
        <v>6959</v>
      </c>
      <c r="C514" s="2" t="s">
        <v>6948</v>
      </c>
      <c r="D514" s="2" t="s">
        <v>51</v>
      </c>
      <c r="E514" s="2" t="s">
        <v>52</v>
      </c>
      <c r="F514" s="2" t="s">
        <v>1295</v>
      </c>
      <c r="G514" s="2" t="s">
        <v>53</v>
      </c>
      <c r="H514" s="2" t="s">
        <v>1033</v>
      </c>
      <c r="I514" s="2" t="s">
        <v>1132</v>
      </c>
      <c r="J514" s="2" t="s">
        <v>1129</v>
      </c>
      <c r="K514" s="2" t="s">
        <v>60</v>
      </c>
      <c r="L514" s="2" t="s">
        <v>1025</v>
      </c>
      <c r="M514" s="2" t="s">
        <v>55</v>
      </c>
      <c r="N514" s="32">
        <v>45561</v>
      </c>
      <c r="O514" s="2">
        <f>WEEKNUM(Operaciones[[#This Row],[Inic.prog.]],1)</f>
        <v>39</v>
      </c>
      <c r="P514" s="4">
        <v>0</v>
      </c>
      <c r="Q514" s="4">
        <v>1</v>
      </c>
      <c r="R514" s="28">
        <v>286983</v>
      </c>
      <c r="S514" s="28">
        <v>0</v>
      </c>
      <c r="T514" s="28">
        <v>286983</v>
      </c>
      <c r="U514" s="28">
        <v>0</v>
      </c>
      <c r="V514" s="2" t="s">
        <v>1026</v>
      </c>
      <c r="W514" s="2" t="s">
        <v>1844</v>
      </c>
      <c r="X514" s="2" t="s">
        <v>1844</v>
      </c>
    </row>
    <row r="515" spans="1:24" x14ac:dyDescent="0.25">
      <c r="A515" s="2" t="s">
        <v>6527</v>
      </c>
      <c r="B515" s="2" t="s">
        <v>6960</v>
      </c>
      <c r="C515" s="2" t="s">
        <v>6961</v>
      </c>
      <c r="D515" s="2" t="s">
        <v>6294</v>
      </c>
      <c r="E515" s="2" t="s">
        <v>6295</v>
      </c>
      <c r="F515" s="2" t="s">
        <v>6906</v>
      </c>
      <c r="G515" s="2" t="s">
        <v>185</v>
      </c>
      <c r="H515" s="2" t="s">
        <v>1027</v>
      </c>
      <c r="I515" s="2" t="s">
        <v>1036</v>
      </c>
      <c r="J515" s="2" t="s">
        <v>1129</v>
      </c>
      <c r="K515" s="2" t="s">
        <v>8</v>
      </c>
      <c r="L515" s="2" t="s">
        <v>1154</v>
      </c>
      <c r="M515" s="2" t="s">
        <v>6258</v>
      </c>
      <c r="N515" s="32">
        <v>45561</v>
      </c>
      <c r="O515" s="2">
        <f>WEEKNUM(Operaciones[[#This Row],[Inic.prog.]],1)</f>
        <v>39</v>
      </c>
      <c r="P515" s="4">
        <v>0</v>
      </c>
      <c r="Q515" s="4">
        <v>2</v>
      </c>
      <c r="R515" s="28">
        <v>334814</v>
      </c>
      <c r="S515" s="28">
        <v>0</v>
      </c>
      <c r="T515" s="28">
        <v>334814</v>
      </c>
      <c r="U515" s="28">
        <v>0</v>
      </c>
      <c r="V515" s="2" t="s">
        <v>1026</v>
      </c>
      <c r="W515" s="2" t="s">
        <v>1844</v>
      </c>
      <c r="X515" s="2" t="s">
        <v>1844</v>
      </c>
    </row>
    <row r="516" spans="1:24" x14ac:dyDescent="0.25">
      <c r="A516" s="2" t="s">
        <v>6708</v>
      </c>
      <c r="B516" s="2" t="s">
        <v>7065</v>
      </c>
      <c r="C516" s="2" t="s">
        <v>7051</v>
      </c>
      <c r="D516" s="2" t="s">
        <v>6080</v>
      </c>
      <c r="E516" s="2" t="s">
        <v>6081</v>
      </c>
      <c r="F516" s="2" t="s">
        <v>6756</v>
      </c>
      <c r="G516" s="2" t="s">
        <v>185</v>
      </c>
      <c r="H516" s="2" t="s">
        <v>1033</v>
      </c>
      <c r="I516" s="2" t="s">
        <v>1136</v>
      </c>
      <c r="J516" s="2" t="s">
        <v>1129</v>
      </c>
      <c r="K516" s="2" t="s">
        <v>60</v>
      </c>
      <c r="L516" s="2" t="s">
        <v>1025</v>
      </c>
      <c r="M516" s="2" t="s">
        <v>5991</v>
      </c>
      <c r="N516" s="32">
        <v>45560</v>
      </c>
      <c r="O516" s="2">
        <f>WEEKNUM(Operaciones[[#This Row],[Inic.prog.]],1)</f>
        <v>39</v>
      </c>
      <c r="P516" s="4">
        <v>0</v>
      </c>
      <c r="Q516" s="4">
        <v>1</v>
      </c>
      <c r="R516" s="28">
        <v>95661</v>
      </c>
      <c r="S516" s="28">
        <v>0</v>
      </c>
      <c r="T516" s="28">
        <v>95661</v>
      </c>
      <c r="U516" s="28">
        <v>0</v>
      </c>
      <c r="V516" s="2" t="s">
        <v>1026</v>
      </c>
      <c r="W516" s="2" t="s">
        <v>1844</v>
      </c>
      <c r="X516" s="2" t="s">
        <v>1844</v>
      </c>
    </row>
    <row r="517" spans="1:24" x14ac:dyDescent="0.25">
      <c r="A517" s="2" t="s">
        <v>6528</v>
      </c>
      <c r="B517" s="2" t="s">
        <v>6876</v>
      </c>
      <c r="C517" s="2" t="s">
        <v>6877</v>
      </c>
      <c r="D517" s="2" t="s">
        <v>6194</v>
      </c>
      <c r="E517" s="2" t="s">
        <v>6195</v>
      </c>
      <c r="F517" s="2" t="s">
        <v>1291</v>
      </c>
      <c r="G517" s="2" t="s">
        <v>154</v>
      </c>
      <c r="H517" s="2" t="s">
        <v>1040</v>
      </c>
      <c r="I517" s="2" t="s">
        <v>1130</v>
      </c>
      <c r="J517" s="2" t="s">
        <v>1129</v>
      </c>
      <c r="K517" s="2" t="s">
        <v>60</v>
      </c>
      <c r="L517" s="2" t="s">
        <v>1025</v>
      </c>
      <c r="M517" s="2" t="s">
        <v>155</v>
      </c>
      <c r="N517" s="32">
        <v>45557</v>
      </c>
      <c r="O517" s="2">
        <f>WEEKNUM(Operaciones[[#This Row],[Inic.prog.]],1)</f>
        <v>39</v>
      </c>
      <c r="P517" s="4">
        <v>0</v>
      </c>
      <c r="Q517" s="4">
        <v>2.5</v>
      </c>
      <c r="R517" s="28">
        <v>284411</v>
      </c>
      <c r="S517" s="28">
        <v>0</v>
      </c>
      <c r="T517" s="28">
        <v>284411</v>
      </c>
      <c r="U517" s="28">
        <v>0</v>
      </c>
      <c r="V517" s="2" t="s">
        <v>1026</v>
      </c>
      <c r="W517" s="2" t="s">
        <v>1844</v>
      </c>
      <c r="X517" s="2" t="s">
        <v>1844</v>
      </c>
    </row>
    <row r="518" spans="1:24" x14ac:dyDescent="0.25">
      <c r="A518" s="2" t="s">
        <v>6528</v>
      </c>
      <c r="B518" s="2" t="s">
        <v>6876</v>
      </c>
      <c r="C518" s="2" t="s">
        <v>6877</v>
      </c>
      <c r="D518" s="2" t="s">
        <v>6194</v>
      </c>
      <c r="E518" s="2" t="s">
        <v>6195</v>
      </c>
      <c r="F518" s="2" t="s">
        <v>1291</v>
      </c>
      <c r="G518" s="2" t="s">
        <v>154</v>
      </c>
      <c r="H518" s="2" t="s">
        <v>1051</v>
      </c>
      <c r="I518" s="2" t="s">
        <v>1137</v>
      </c>
      <c r="J518" s="2" t="s">
        <v>1129</v>
      </c>
      <c r="K518" s="2" t="s">
        <v>60</v>
      </c>
      <c r="L518" s="2" t="s">
        <v>1025</v>
      </c>
      <c r="M518" s="2" t="s">
        <v>155</v>
      </c>
      <c r="N518" s="32">
        <v>45557</v>
      </c>
      <c r="O518" s="2">
        <f>WEEKNUM(Operaciones[[#This Row],[Inic.prog.]],1)</f>
        <v>39</v>
      </c>
      <c r="P518" s="4">
        <v>0</v>
      </c>
      <c r="Q518" s="4">
        <v>4</v>
      </c>
      <c r="R518" s="28">
        <v>284411</v>
      </c>
      <c r="S518" s="28">
        <v>0</v>
      </c>
      <c r="T518" s="28">
        <v>284411</v>
      </c>
      <c r="U518" s="28">
        <v>0</v>
      </c>
      <c r="V518" s="2" t="s">
        <v>1026</v>
      </c>
      <c r="W518" s="2" t="s">
        <v>1844</v>
      </c>
      <c r="X518" s="2" t="s">
        <v>1844</v>
      </c>
    </row>
    <row r="519" spans="1:24" x14ac:dyDescent="0.25">
      <c r="A519" s="2" t="s">
        <v>6530</v>
      </c>
      <c r="B519" s="2" t="s">
        <v>6962</v>
      </c>
      <c r="C519" s="2" t="s">
        <v>6931</v>
      </c>
      <c r="D519" s="2" t="s">
        <v>6531</v>
      </c>
      <c r="E519" s="2" t="s">
        <v>6296</v>
      </c>
      <c r="F519" s="2" t="s">
        <v>1295</v>
      </c>
      <c r="G519" s="2" t="s">
        <v>53</v>
      </c>
      <c r="H519" s="2" t="s">
        <v>1035</v>
      </c>
      <c r="I519" s="2" t="s">
        <v>6263</v>
      </c>
      <c r="J519" s="2" t="s">
        <v>1129</v>
      </c>
      <c r="K519" s="2" t="s">
        <v>54</v>
      </c>
      <c r="L519" s="2" t="s">
        <v>1154</v>
      </c>
      <c r="M519" s="2" t="s">
        <v>1844</v>
      </c>
      <c r="N519" s="32">
        <v>45559</v>
      </c>
      <c r="O519" s="2">
        <f>WEEKNUM(Operaciones[[#This Row],[Inic.prog.]],1)</f>
        <v>39</v>
      </c>
      <c r="P519" s="4">
        <v>0</v>
      </c>
      <c r="Q519" s="4">
        <v>3</v>
      </c>
      <c r="R519" s="28">
        <v>234220</v>
      </c>
      <c r="S519" s="28">
        <v>0</v>
      </c>
      <c r="T519" s="28">
        <v>234220</v>
      </c>
      <c r="U519" s="28">
        <v>0</v>
      </c>
      <c r="V519" s="2" t="s">
        <v>1026</v>
      </c>
      <c r="W519" s="2" t="s">
        <v>1844</v>
      </c>
      <c r="X519" s="2" t="s">
        <v>1844</v>
      </c>
    </row>
    <row r="520" spans="1:24" x14ac:dyDescent="0.25">
      <c r="A520" s="2" t="s">
        <v>6532</v>
      </c>
      <c r="B520" s="2" t="s">
        <v>6963</v>
      </c>
      <c r="C520" s="2" t="s">
        <v>6753</v>
      </c>
      <c r="D520" s="2" t="s">
        <v>6297</v>
      </c>
      <c r="E520" s="2" t="s">
        <v>6298</v>
      </c>
      <c r="F520" s="2" t="s">
        <v>6802</v>
      </c>
      <c r="G520" s="2" t="s">
        <v>5961</v>
      </c>
      <c r="H520" s="2" t="s">
        <v>1027</v>
      </c>
      <c r="I520" s="2" t="s">
        <v>1130</v>
      </c>
      <c r="J520" s="2" t="s">
        <v>1129</v>
      </c>
      <c r="K520" s="2" t="s">
        <v>54</v>
      </c>
      <c r="L520" s="2" t="s">
        <v>1154</v>
      </c>
      <c r="M520" s="2" t="s">
        <v>6051</v>
      </c>
      <c r="N520" s="32">
        <v>45558</v>
      </c>
      <c r="O520" s="2">
        <f>WEEKNUM(Operaciones[[#This Row],[Inic.prog.]],1)</f>
        <v>39</v>
      </c>
      <c r="P520" s="4">
        <v>0</v>
      </c>
      <c r="Q520" s="4">
        <v>2</v>
      </c>
      <c r="R520" s="28">
        <v>382644</v>
      </c>
      <c r="S520" s="28">
        <v>0</v>
      </c>
      <c r="T520" s="28">
        <v>382644</v>
      </c>
      <c r="U520" s="28">
        <v>0</v>
      </c>
      <c r="V520" s="2" t="s">
        <v>1026</v>
      </c>
      <c r="W520" s="2" t="s">
        <v>1844</v>
      </c>
      <c r="X520" s="2" t="s">
        <v>1844</v>
      </c>
    </row>
    <row r="521" spans="1:24" x14ac:dyDescent="0.25">
      <c r="A521" s="2" t="s">
        <v>6709</v>
      </c>
      <c r="B521" s="2" t="s">
        <v>7066</v>
      </c>
      <c r="C521" s="2" t="s">
        <v>7051</v>
      </c>
      <c r="D521" s="2" t="s">
        <v>6026</v>
      </c>
      <c r="E521" s="2" t="s">
        <v>6027</v>
      </c>
      <c r="F521" s="2" t="s">
        <v>6788</v>
      </c>
      <c r="G521" s="2" t="s">
        <v>6028</v>
      </c>
      <c r="H521" s="2" t="s">
        <v>1033</v>
      </c>
      <c r="I521" s="2" t="s">
        <v>1136</v>
      </c>
      <c r="J521" s="2" t="s">
        <v>1129</v>
      </c>
      <c r="K521" s="2" t="s">
        <v>60</v>
      </c>
      <c r="L521" s="2" t="s">
        <v>1025</v>
      </c>
      <c r="M521" s="2" t="s">
        <v>6029</v>
      </c>
      <c r="N521" s="32">
        <v>45561</v>
      </c>
      <c r="O521" s="2">
        <f>WEEKNUM(Operaciones[[#This Row],[Inic.prog.]],1)</f>
        <v>39</v>
      </c>
      <c r="P521" s="4">
        <v>0</v>
      </c>
      <c r="Q521" s="4">
        <v>1</v>
      </c>
      <c r="R521" s="28">
        <v>95661</v>
      </c>
      <c r="S521" s="28">
        <v>0</v>
      </c>
      <c r="T521" s="28">
        <v>95661</v>
      </c>
      <c r="U521" s="28">
        <v>0</v>
      </c>
      <c r="V521" s="2" t="s">
        <v>1026</v>
      </c>
      <c r="W521" s="2" t="s">
        <v>1844</v>
      </c>
      <c r="X521" s="2" t="s">
        <v>1844</v>
      </c>
    </row>
    <row r="522" spans="1:24" x14ac:dyDescent="0.25">
      <c r="A522" s="2" t="s">
        <v>6710</v>
      </c>
      <c r="B522" s="2" t="s">
        <v>7067</v>
      </c>
      <c r="C522" s="2" t="s">
        <v>7068</v>
      </c>
      <c r="D522" s="2" t="s">
        <v>6098</v>
      </c>
      <c r="E522" s="2" t="s">
        <v>6099</v>
      </c>
      <c r="F522" s="2" t="s">
        <v>6744</v>
      </c>
      <c r="G522" s="2" t="s">
        <v>5961</v>
      </c>
      <c r="H522" s="2" t="s">
        <v>1033</v>
      </c>
      <c r="I522" s="2" t="s">
        <v>6288</v>
      </c>
      <c r="J522" s="2" t="s">
        <v>1129</v>
      </c>
      <c r="K522" s="2" t="s">
        <v>60</v>
      </c>
      <c r="L522" s="2" t="s">
        <v>1025</v>
      </c>
      <c r="M522" s="2" t="s">
        <v>6100</v>
      </c>
      <c r="N522" s="32">
        <v>45561</v>
      </c>
      <c r="O522" s="2">
        <f>WEEKNUM(Operaciones[[#This Row],[Inic.prog.]],1)</f>
        <v>39</v>
      </c>
      <c r="P522" s="4">
        <v>0</v>
      </c>
      <c r="Q522" s="4">
        <v>1</v>
      </c>
      <c r="R522" s="28">
        <v>95661</v>
      </c>
      <c r="S522" s="28">
        <v>0</v>
      </c>
      <c r="T522" s="28">
        <v>95661</v>
      </c>
      <c r="U522" s="28">
        <v>0</v>
      </c>
      <c r="V522" s="2" t="s">
        <v>1026</v>
      </c>
      <c r="W522" s="2" t="s">
        <v>1844</v>
      </c>
      <c r="X522" s="2" t="s">
        <v>1844</v>
      </c>
    </row>
    <row r="523" spans="1:24" x14ac:dyDescent="0.25">
      <c r="A523" s="2" t="s">
        <v>6541</v>
      </c>
      <c r="B523" s="2" t="s">
        <v>6968</v>
      </c>
      <c r="C523" s="2" t="s">
        <v>6969</v>
      </c>
      <c r="D523" s="2" t="s">
        <v>6542</v>
      </c>
      <c r="E523" s="2" t="s">
        <v>5930</v>
      </c>
      <c r="F523" s="2" t="s">
        <v>6970</v>
      </c>
      <c r="G523" s="2" t="s">
        <v>5932</v>
      </c>
      <c r="H523" s="2" t="s">
        <v>1051</v>
      </c>
      <c r="I523" s="2" t="s">
        <v>1056</v>
      </c>
      <c r="J523" s="2" t="s">
        <v>1129</v>
      </c>
      <c r="K523" s="2" t="s">
        <v>60</v>
      </c>
      <c r="L523" s="2" t="s">
        <v>1025</v>
      </c>
      <c r="M523" s="2" t="s">
        <v>5933</v>
      </c>
      <c r="N523" s="32">
        <v>45563</v>
      </c>
      <c r="O523" s="2">
        <f>WEEKNUM(Operaciones[[#This Row],[Inic.prog.]],1)</f>
        <v>39</v>
      </c>
      <c r="P523" s="4">
        <v>0</v>
      </c>
      <c r="Q523" s="4">
        <v>1</v>
      </c>
      <c r="R523" s="28">
        <v>832208</v>
      </c>
      <c r="S523" s="28">
        <v>0</v>
      </c>
      <c r="T523" s="28">
        <v>832208</v>
      </c>
      <c r="U523" s="28">
        <v>0</v>
      </c>
      <c r="V523" s="2" t="s">
        <v>1026</v>
      </c>
      <c r="W523" s="2" t="s">
        <v>1844</v>
      </c>
      <c r="X523" s="2" t="s">
        <v>1844</v>
      </c>
    </row>
    <row r="524" spans="1:24" x14ac:dyDescent="0.25">
      <c r="A524" s="2" t="s">
        <v>6543</v>
      </c>
      <c r="B524" s="2" t="s">
        <v>6968</v>
      </c>
      <c r="C524" s="2" t="s">
        <v>6969</v>
      </c>
      <c r="D524" s="2" t="s">
        <v>6544</v>
      </c>
      <c r="E524" s="2" t="s">
        <v>5934</v>
      </c>
      <c r="F524" s="2" t="s">
        <v>6970</v>
      </c>
      <c r="G524" s="2" t="s">
        <v>5932</v>
      </c>
      <c r="H524" s="2" t="s">
        <v>1051</v>
      </c>
      <c r="I524" s="2" t="s">
        <v>1056</v>
      </c>
      <c r="J524" s="2" t="s">
        <v>1129</v>
      </c>
      <c r="K524" s="2" t="s">
        <v>8</v>
      </c>
      <c r="L524" s="2" t="s">
        <v>1154</v>
      </c>
      <c r="M524" s="2" t="s">
        <v>5933</v>
      </c>
      <c r="N524" s="32">
        <v>45563</v>
      </c>
      <c r="O524" s="2">
        <f>WEEKNUM(Operaciones[[#This Row],[Inic.prog.]],1)</f>
        <v>39</v>
      </c>
      <c r="P524" s="4">
        <v>0</v>
      </c>
      <c r="Q524" s="4">
        <v>1</v>
      </c>
      <c r="R524" s="28">
        <v>832208</v>
      </c>
      <c r="S524" s="28">
        <v>0</v>
      </c>
      <c r="T524" s="28">
        <v>832208</v>
      </c>
      <c r="U524" s="28">
        <v>0</v>
      </c>
      <c r="V524" s="2" t="s">
        <v>1026</v>
      </c>
      <c r="W524" s="2" t="s">
        <v>1844</v>
      </c>
      <c r="X524" s="2" t="s">
        <v>1844</v>
      </c>
    </row>
    <row r="525" spans="1:24" x14ac:dyDescent="0.25">
      <c r="A525" s="2" t="s">
        <v>6545</v>
      </c>
      <c r="B525" s="2" t="s">
        <v>6968</v>
      </c>
      <c r="C525" s="2" t="s">
        <v>6969</v>
      </c>
      <c r="D525" s="2" t="s">
        <v>6546</v>
      </c>
      <c r="E525" s="2" t="s">
        <v>5935</v>
      </c>
      <c r="F525" s="2" t="s">
        <v>6970</v>
      </c>
      <c r="G525" s="2" t="s">
        <v>5932</v>
      </c>
      <c r="H525" s="2" t="s">
        <v>1051</v>
      </c>
      <c r="I525" s="2" t="s">
        <v>1056</v>
      </c>
      <c r="J525" s="2" t="s">
        <v>1129</v>
      </c>
      <c r="K525" s="2" t="s">
        <v>60</v>
      </c>
      <c r="L525" s="2" t="s">
        <v>1025</v>
      </c>
      <c r="M525" s="2" t="s">
        <v>5933</v>
      </c>
      <c r="N525" s="32">
        <v>45563</v>
      </c>
      <c r="O525" s="2">
        <f>WEEKNUM(Operaciones[[#This Row],[Inic.prog.]],1)</f>
        <v>39</v>
      </c>
      <c r="P525" s="4">
        <v>0</v>
      </c>
      <c r="Q525" s="4">
        <v>1</v>
      </c>
      <c r="R525" s="28">
        <v>832208</v>
      </c>
      <c r="S525" s="28">
        <v>0</v>
      </c>
      <c r="T525" s="28">
        <v>832208</v>
      </c>
      <c r="U525" s="28">
        <v>0</v>
      </c>
      <c r="V525" s="2" t="s">
        <v>1026</v>
      </c>
      <c r="W525" s="2" t="s">
        <v>1844</v>
      </c>
      <c r="X525" s="2" t="s">
        <v>1844</v>
      </c>
    </row>
    <row r="526" spans="1:24" x14ac:dyDescent="0.25">
      <c r="A526" s="2" t="s">
        <v>6547</v>
      </c>
      <c r="B526" s="2" t="s">
        <v>6968</v>
      </c>
      <c r="C526" s="2" t="s">
        <v>6969</v>
      </c>
      <c r="D526" s="2" t="s">
        <v>6548</v>
      </c>
      <c r="E526" s="2" t="s">
        <v>5936</v>
      </c>
      <c r="F526" s="2" t="s">
        <v>6970</v>
      </c>
      <c r="G526" s="2" t="s">
        <v>5932</v>
      </c>
      <c r="H526" s="2" t="s">
        <v>1051</v>
      </c>
      <c r="I526" s="2" t="s">
        <v>1056</v>
      </c>
      <c r="J526" s="2" t="s">
        <v>1129</v>
      </c>
      <c r="K526" s="2" t="s">
        <v>8</v>
      </c>
      <c r="L526" s="2" t="s">
        <v>1025</v>
      </c>
      <c r="M526" s="2" t="s">
        <v>5933</v>
      </c>
      <c r="N526" s="32">
        <v>45563</v>
      </c>
      <c r="O526" s="2">
        <f>WEEKNUM(Operaciones[[#This Row],[Inic.prog.]],1)</f>
        <v>39</v>
      </c>
      <c r="P526" s="4">
        <v>0</v>
      </c>
      <c r="Q526" s="4">
        <v>1</v>
      </c>
      <c r="R526" s="28">
        <v>832208</v>
      </c>
      <c r="S526" s="28">
        <v>0</v>
      </c>
      <c r="T526" s="28">
        <v>832208</v>
      </c>
      <c r="U526" s="28">
        <v>0</v>
      </c>
      <c r="V526" s="2" t="s">
        <v>1026</v>
      </c>
      <c r="W526" s="2" t="s">
        <v>1844</v>
      </c>
      <c r="X526" s="2" t="s">
        <v>1844</v>
      </c>
    </row>
    <row r="527" spans="1:24" x14ac:dyDescent="0.25">
      <c r="A527" s="2" t="s">
        <v>6711</v>
      </c>
      <c r="B527" s="2" t="s">
        <v>7069</v>
      </c>
      <c r="C527" s="2" t="s">
        <v>7051</v>
      </c>
      <c r="D527" s="2" t="s">
        <v>6037</v>
      </c>
      <c r="E527" s="2" t="s">
        <v>6038</v>
      </c>
      <c r="F527" s="2" t="s">
        <v>6756</v>
      </c>
      <c r="G527" s="2" t="s">
        <v>185</v>
      </c>
      <c r="H527" s="2" t="s">
        <v>1033</v>
      </c>
      <c r="I527" s="2" t="s">
        <v>1136</v>
      </c>
      <c r="J527" s="2" t="s">
        <v>1129</v>
      </c>
      <c r="K527" s="2" t="s">
        <v>60</v>
      </c>
      <c r="L527" s="2" t="s">
        <v>1025</v>
      </c>
      <c r="M527" s="2" t="s">
        <v>5978</v>
      </c>
      <c r="N527" s="32">
        <v>45563</v>
      </c>
      <c r="O527" s="2">
        <f>WEEKNUM(Operaciones[[#This Row],[Inic.prog.]],1)</f>
        <v>39</v>
      </c>
      <c r="P527" s="4">
        <v>0</v>
      </c>
      <c r="Q527" s="4">
        <v>1</v>
      </c>
      <c r="R527" s="28">
        <v>95661</v>
      </c>
      <c r="S527" s="28">
        <v>0</v>
      </c>
      <c r="T527" s="28">
        <v>95661</v>
      </c>
      <c r="U527" s="28">
        <v>0</v>
      </c>
      <c r="V527" s="2" t="s">
        <v>1026</v>
      </c>
      <c r="W527" s="2" t="s">
        <v>1844</v>
      </c>
      <c r="X527" s="2" t="s">
        <v>1844</v>
      </c>
    </row>
    <row r="528" spans="1:24" x14ac:dyDescent="0.25">
      <c r="A528" s="2" t="s">
        <v>6549</v>
      </c>
      <c r="B528" s="2" t="s">
        <v>6971</v>
      </c>
      <c r="C528" s="2" t="s">
        <v>6931</v>
      </c>
      <c r="D528" s="2" t="s">
        <v>6550</v>
      </c>
      <c r="E528" s="2" t="s">
        <v>6310</v>
      </c>
      <c r="F528" s="2" t="s">
        <v>6788</v>
      </c>
      <c r="G528" s="2" t="s">
        <v>6028</v>
      </c>
      <c r="H528" s="2" t="s">
        <v>1035</v>
      </c>
      <c r="I528" s="2" t="s">
        <v>6263</v>
      </c>
      <c r="J528" s="2" t="s">
        <v>1129</v>
      </c>
      <c r="K528" s="2" t="s">
        <v>60</v>
      </c>
      <c r="L528" s="2" t="s">
        <v>1154</v>
      </c>
      <c r="M528" s="2" t="s">
        <v>1844</v>
      </c>
      <c r="N528" s="32">
        <v>45562</v>
      </c>
      <c r="O528" s="2">
        <f>WEEKNUM(Operaciones[[#This Row],[Inic.prog.]],1)</f>
        <v>39</v>
      </c>
      <c r="P528" s="4">
        <v>0</v>
      </c>
      <c r="Q528" s="4">
        <v>3</v>
      </c>
      <c r="R528" s="28">
        <v>234220</v>
      </c>
      <c r="S528" s="28">
        <v>0</v>
      </c>
      <c r="T528" s="28">
        <v>234220</v>
      </c>
      <c r="U528" s="28">
        <v>0</v>
      </c>
      <c r="V528" s="2" t="s">
        <v>1026</v>
      </c>
      <c r="W528" s="2" t="s">
        <v>1844</v>
      </c>
      <c r="X528" s="2" t="s">
        <v>1844</v>
      </c>
    </row>
    <row r="529" spans="1:24" x14ac:dyDescent="0.25">
      <c r="A529" s="2" t="s">
        <v>6552</v>
      </c>
      <c r="B529" s="2" t="s">
        <v>6972</v>
      </c>
      <c r="C529" s="2" t="s">
        <v>6883</v>
      </c>
      <c r="D529" s="2" t="s">
        <v>6553</v>
      </c>
      <c r="E529" s="2" t="s">
        <v>6311</v>
      </c>
      <c r="F529" s="2" t="s">
        <v>6738</v>
      </c>
      <c r="G529" s="2" t="s">
        <v>5961</v>
      </c>
      <c r="H529" s="2" t="s">
        <v>1035</v>
      </c>
      <c r="I529" s="2" t="s">
        <v>1036</v>
      </c>
      <c r="J529" s="2" t="s">
        <v>1129</v>
      </c>
      <c r="K529" s="2" t="s">
        <v>8</v>
      </c>
      <c r="L529" s="2" t="s">
        <v>1025</v>
      </c>
      <c r="M529" s="2" t="s">
        <v>5962</v>
      </c>
      <c r="N529" s="32">
        <v>45564</v>
      </c>
      <c r="O529" s="2">
        <f>WEEKNUM(Operaciones[[#This Row],[Inic.prog.]],1)</f>
        <v>40</v>
      </c>
      <c r="P529" s="4">
        <v>0</v>
      </c>
      <c r="Q529" s="4">
        <v>2</v>
      </c>
      <c r="R529" s="28">
        <v>621797</v>
      </c>
      <c r="S529" s="28">
        <v>0</v>
      </c>
      <c r="T529" s="28">
        <v>621797</v>
      </c>
      <c r="U529" s="28">
        <v>0</v>
      </c>
      <c r="V529" s="2" t="s">
        <v>1026</v>
      </c>
      <c r="W529" s="2" t="s">
        <v>1844</v>
      </c>
      <c r="X529" s="2" t="s">
        <v>1844</v>
      </c>
    </row>
    <row r="530" spans="1:24" x14ac:dyDescent="0.25">
      <c r="A530" s="2" t="s">
        <v>6556</v>
      </c>
      <c r="B530" s="2" t="s">
        <v>6973</v>
      </c>
      <c r="C530" s="2" t="s">
        <v>6974</v>
      </c>
      <c r="D530" s="2" t="s">
        <v>6315</v>
      </c>
      <c r="E530" s="2" t="s">
        <v>6316</v>
      </c>
      <c r="F530" s="2" t="s">
        <v>1279</v>
      </c>
      <c r="G530" s="2" t="s">
        <v>185</v>
      </c>
      <c r="H530" s="2" t="s">
        <v>1034</v>
      </c>
      <c r="I530" s="2" t="s">
        <v>1155</v>
      </c>
      <c r="J530" s="2" t="s">
        <v>1129</v>
      </c>
      <c r="K530" s="2" t="s">
        <v>8</v>
      </c>
      <c r="L530" s="2" t="s">
        <v>1154</v>
      </c>
      <c r="M530" s="2" t="s">
        <v>186</v>
      </c>
      <c r="N530" s="32">
        <v>45565</v>
      </c>
      <c r="O530" s="2">
        <f>WEEKNUM(Operaciones[[#This Row],[Inic.prog.]],1)</f>
        <v>40</v>
      </c>
      <c r="P530" s="4">
        <v>0</v>
      </c>
      <c r="Q530" s="4">
        <v>2</v>
      </c>
      <c r="R530" s="28">
        <v>434980</v>
      </c>
      <c r="S530" s="28">
        <v>0</v>
      </c>
      <c r="T530" s="28">
        <v>434980</v>
      </c>
      <c r="U530" s="28">
        <v>0</v>
      </c>
      <c r="V530" s="2" t="s">
        <v>1026</v>
      </c>
      <c r="W530" s="2" t="s">
        <v>1844</v>
      </c>
      <c r="X530" s="2" t="s">
        <v>1844</v>
      </c>
    </row>
    <row r="531" spans="1:24" x14ac:dyDescent="0.25">
      <c r="A531" s="2" t="s">
        <v>6558</v>
      </c>
      <c r="B531" s="2" t="s">
        <v>6828</v>
      </c>
      <c r="C531" s="2" t="s">
        <v>6829</v>
      </c>
      <c r="D531" s="2" t="s">
        <v>6098</v>
      </c>
      <c r="E531" s="2" t="s">
        <v>6099</v>
      </c>
      <c r="F531" s="2" t="s">
        <v>6744</v>
      </c>
      <c r="G531" s="2" t="s">
        <v>5961</v>
      </c>
      <c r="H531" s="2" t="s">
        <v>1029</v>
      </c>
      <c r="I531" s="2" t="s">
        <v>1036</v>
      </c>
      <c r="J531" s="2" t="s">
        <v>1129</v>
      </c>
      <c r="K531" s="2" t="s">
        <v>54</v>
      </c>
      <c r="L531" s="2" t="s">
        <v>1025</v>
      </c>
      <c r="M531" s="2" t="s">
        <v>6100</v>
      </c>
      <c r="N531" s="32">
        <v>45560</v>
      </c>
      <c r="O531" s="2">
        <f>WEEKNUM(Operaciones[[#This Row],[Inic.prog.]],1)</f>
        <v>39</v>
      </c>
      <c r="P531" s="4">
        <v>0</v>
      </c>
      <c r="Q531" s="4">
        <v>3</v>
      </c>
      <c r="R531" s="28">
        <v>526136</v>
      </c>
      <c r="S531" s="28">
        <v>0</v>
      </c>
      <c r="T531" s="28">
        <v>526136</v>
      </c>
      <c r="U531" s="28">
        <v>0</v>
      </c>
      <c r="V531" s="2" t="s">
        <v>1026</v>
      </c>
      <c r="W531" s="2" t="s">
        <v>1844</v>
      </c>
      <c r="X531" s="2" t="s">
        <v>1844</v>
      </c>
    </row>
    <row r="532" spans="1:24" x14ac:dyDescent="0.25">
      <c r="A532" s="2" t="s">
        <v>6559</v>
      </c>
      <c r="B532" s="2" t="s">
        <v>6977</v>
      </c>
      <c r="C532" s="2" t="s">
        <v>6978</v>
      </c>
      <c r="D532" s="2" t="s">
        <v>6560</v>
      </c>
      <c r="E532" s="2" t="s">
        <v>6319</v>
      </c>
      <c r="F532" s="2" t="s">
        <v>6768</v>
      </c>
      <c r="G532" s="2" t="s">
        <v>5941</v>
      </c>
      <c r="H532" s="2" t="s">
        <v>1033</v>
      </c>
      <c r="I532" s="2" t="s">
        <v>1036</v>
      </c>
      <c r="J532" s="2" t="s">
        <v>1129</v>
      </c>
      <c r="K532" s="2" t="s">
        <v>54</v>
      </c>
      <c r="L532" s="2" t="s">
        <v>1154</v>
      </c>
      <c r="M532" s="2" t="s">
        <v>5995</v>
      </c>
      <c r="N532" s="32">
        <v>45565</v>
      </c>
      <c r="O532" s="2">
        <f>WEEKNUM(Operaciones[[#This Row],[Inic.prog.]],1)</f>
        <v>40</v>
      </c>
      <c r="P532" s="4">
        <v>0</v>
      </c>
      <c r="Q532" s="4">
        <v>0.5</v>
      </c>
      <c r="R532" s="28">
        <v>334814</v>
      </c>
      <c r="S532" s="28">
        <v>0</v>
      </c>
      <c r="T532" s="28">
        <v>334814</v>
      </c>
      <c r="U532" s="28">
        <v>0</v>
      </c>
      <c r="V532" s="2" t="s">
        <v>1026</v>
      </c>
      <c r="W532" s="2" t="s">
        <v>1844</v>
      </c>
      <c r="X532" s="2" t="s">
        <v>1844</v>
      </c>
    </row>
    <row r="533" spans="1:24" x14ac:dyDescent="0.25">
      <c r="A533" s="2" t="s">
        <v>6565</v>
      </c>
      <c r="B533" s="2" t="s">
        <v>6979</v>
      </c>
      <c r="C533" s="2" t="s">
        <v>6775</v>
      </c>
      <c r="D533" s="2" t="s">
        <v>6320</v>
      </c>
      <c r="E533" s="2" t="s">
        <v>6321</v>
      </c>
      <c r="F533" s="2" t="s">
        <v>6768</v>
      </c>
      <c r="G533" s="2" t="s">
        <v>5941</v>
      </c>
      <c r="H533" s="2" t="s">
        <v>1033</v>
      </c>
      <c r="I533" s="2" t="s">
        <v>1130</v>
      </c>
      <c r="J533" s="2" t="s">
        <v>1129</v>
      </c>
      <c r="K533" s="2" t="s">
        <v>8</v>
      </c>
      <c r="L533" s="2" t="s">
        <v>1025</v>
      </c>
      <c r="M533" s="2" t="s">
        <v>6097</v>
      </c>
      <c r="N533" s="32">
        <v>45565</v>
      </c>
      <c r="O533" s="2">
        <f>WEEKNUM(Operaciones[[#This Row],[Inic.prog.]],1)</f>
        <v>40</v>
      </c>
      <c r="P533" s="4">
        <v>0</v>
      </c>
      <c r="Q533" s="4">
        <v>2</v>
      </c>
      <c r="R533" s="28">
        <v>1281772</v>
      </c>
      <c r="S533" s="28">
        <v>0</v>
      </c>
      <c r="T533" s="28">
        <v>1281772</v>
      </c>
      <c r="U533" s="28">
        <v>0</v>
      </c>
      <c r="V533" s="2" t="s">
        <v>1026</v>
      </c>
      <c r="W533" s="2" t="s">
        <v>1844</v>
      </c>
      <c r="X533" s="2" t="s">
        <v>1844</v>
      </c>
    </row>
    <row r="534" spans="1:24" x14ac:dyDescent="0.25">
      <c r="A534" s="2" t="s">
        <v>6712</v>
      </c>
      <c r="B534" s="2" t="s">
        <v>6781</v>
      </c>
      <c r="C534" s="2" t="s">
        <v>6782</v>
      </c>
      <c r="D534" s="2" t="s">
        <v>6014</v>
      </c>
      <c r="E534" s="2" t="s">
        <v>6015</v>
      </c>
      <c r="F534" s="2" t="s">
        <v>6783</v>
      </c>
      <c r="G534" s="2" t="s">
        <v>6016</v>
      </c>
      <c r="H534" s="2" t="s">
        <v>1035</v>
      </c>
      <c r="I534" s="2" t="s">
        <v>1036</v>
      </c>
      <c r="J534" s="2" t="s">
        <v>1129</v>
      </c>
      <c r="K534" s="2" t="s">
        <v>8</v>
      </c>
      <c r="L534" s="2" t="s">
        <v>1154</v>
      </c>
      <c r="M534" s="2" t="s">
        <v>1844</v>
      </c>
      <c r="N534" s="32">
        <v>45565</v>
      </c>
      <c r="O534" s="2">
        <f>WEEKNUM(Operaciones[[#This Row],[Inic.prog.]],1)</f>
        <v>40</v>
      </c>
      <c r="P534" s="4">
        <v>0</v>
      </c>
      <c r="Q534" s="4">
        <v>2</v>
      </c>
      <c r="R534" s="28">
        <v>191322</v>
      </c>
      <c r="S534" s="28">
        <v>0</v>
      </c>
      <c r="T534" s="28">
        <v>191322</v>
      </c>
      <c r="U534" s="28">
        <v>0</v>
      </c>
      <c r="V534" s="2" t="s">
        <v>1026</v>
      </c>
      <c r="W534" s="2" t="s">
        <v>1844</v>
      </c>
      <c r="X534" s="2" t="s">
        <v>1844</v>
      </c>
    </row>
    <row r="535" spans="1:24" x14ac:dyDescent="0.25">
      <c r="A535" s="2" t="s">
        <v>6566</v>
      </c>
      <c r="B535" s="2" t="s">
        <v>6980</v>
      </c>
      <c r="C535" s="2" t="s">
        <v>6981</v>
      </c>
      <c r="D535" s="2" t="s">
        <v>6567</v>
      </c>
      <c r="E535" s="2" t="s">
        <v>6268</v>
      </c>
      <c r="F535" s="2" t="s">
        <v>6893</v>
      </c>
      <c r="G535" s="2" t="s">
        <v>6183</v>
      </c>
      <c r="H535" s="2" t="s">
        <v>1033</v>
      </c>
      <c r="I535" s="2" t="s">
        <v>6162</v>
      </c>
      <c r="J535" s="2" t="s">
        <v>1129</v>
      </c>
      <c r="K535" s="2" t="s">
        <v>67</v>
      </c>
      <c r="L535" s="2" t="s">
        <v>1154</v>
      </c>
      <c r="M535" s="2" t="s">
        <v>1844</v>
      </c>
      <c r="N535" s="32">
        <v>45565</v>
      </c>
      <c r="O535" s="2">
        <f>WEEKNUM(Operaciones[[#This Row],[Inic.prog.]],1)</f>
        <v>40</v>
      </c>
      <c r="P535" s="4">
        <v>0</v>
      </c>
      <c r="Q535" s="4">
        <v>1</v>
      </c>
      <c r="R535" s="28">
        <v>286983</v>
      </c>
      <c r="S535" s="28">
        <v>0</v>
      </c>
      <c r="T535" s="28">
        <v>286983</v>
      </c>
      <c r="U535" s="28">
        <v>0</v>
      </c>
      <c r="V535" s="2" t="s">
        <v>1026</v>
      </c>
      <c r="W535" s="2" t="s">
        <v>1844</v>
      </c>
      <c r="X535" s="2" t="s">
        <v>1844</v>
      </c>
    </row>
    <row r="536" spans="1:24" x14ac:dyDescent="0.25">
      <c r="A536" s="2" t="s">
        <v>6568</v>
      </c>
      <c r="B536" s="2" t="s">
        <v>6842</v>
      </c>
      <c r="C536" s="2" t="s">
        <v>6829</v>
      </c>
      <c r="D536" s="2" t="s">
        <v>6115</v>
      </c>
      <c r="E536" s="2" t="s">
        <v>6116</v>
      </c>
      <c r="F536" s="2" t="s">
        <v>6802</v>
      </c>
      <c r="G536" s="2" t="s">
        <v>5961</v>
      </c>
      <c r="H536" s="2" t="s">
        <v>1029</v>
      </c>
      <c r="I536" s="2" t="s">
        <v>1036</v>
      </c>
      <c r="J536" s="2" t="s">
        <v>1129</v>
      </c>
      <c r="K536" s="2" t="s">
        <v>54</v>
      </c>
      <c r="L536" s="2" t="s">
        <v>1025</v>
      </c>
      <c r="M536" s="2" t="s">
        <v>6117</v>
      </c>
      <c r="N536" s="32">
        <v>45561</v>
      </c>
      <c r="O536" s="2">
        <f>WEEKNUM(Operaciones[[#This Row],[Inic.prog.]],1)</f>
        <v>39</v>
      </c>
      <c r="P536" s="4">
        <v>0</v>
      </c>
      <c r="Q536" s="4">
        <v>3</v>
      </c>
      <c r="R536" s="28">
        <v>526136</v>
      </c>
      <c r="S536" s="28">
        <v>0</v>
      </c>
      <c r="T536" s="28">
        <v>526136</v>
      </c>
      <c r="U536" s="28">
        <v>0</v>
      </c>
      <c r="V536" s="2" t="s">
        <v>1026</v>
      </c>
      <c r="W536" s="2" t="s">
        <v>1844</v>
      </c>
      <c r="X536" s="2" t="s">
        <v>1844</v>
      </c>
    </row>
    <row r="537" spans="1:24" x14ac:dyDescent="0.25">
      <c r="A537" s="2" t="s">
        <v>6569</v>
      </c>
      <c r="B537" s="2" t="s">
        <v>6842</v>
      </c>
      <c r="C537" s="2" t="s">
        <v>6829</v>
      </c>
      <c r="D537" s="2" t="s">
        <v>6324</v>
      </c>
      <c r="E537" s="2" t="s">
        <v>6325</v>
      </c>
      <c r="F537" s="2" t="s">
        <v>6765</v>
      </c>
      <c r="G537" s="2" t="s">
        <v>5961</v>
      </c>
      <c r="H537" s="2" t="s">
        <v>1051</v>
      </c>
      <c r="I537" s="2" t="s">
        <v>1036</v>
      </c>
      <c r="J537" s="2" t="s">
        <v>1129</v>
      </c>
      <c r="K537" s="2" t="s">
        <v>54</v>
      </c>
      <c r="L537" s="2" t="s">
        <v>1154</v>
      </c>
      <c r="M537" s="2" t="s">
        <v>6326</v>
      </c>
      <c r="N537" s="32">
        <v>45561</v>
      </c>
      <c r="O537" s="2">
        <f>WEEKNUM(Operaciones[[#This Row],[Inic.prog.]],1)</f>
        <v>39</v>
      </c>
      <c r="P537" s="4">
        <v>0</v>
      </c>
      <c r="Q537" s="4">
        <v>3</v>
      </c>
      <c r="R537" s="28">
        <v>184031</v>
      </c>
      <c r="S537" s="28">
        <v>0</v>
      </c>
      <c r="T537" s="28">
        <v>184031</v>
      </c>
      <c r="U537" s="28">
        <v>0</v>
      </c>
      <c r="V537" s="2" t="s">
        <v>1026</v>
      </c>
      <c r="W537" s="2" t="s">
        <v>1844</v>
      </c>
      <c r="X537" s="2" t="s">
        <v>1844</v>
      </c>
    </row>
    <row r="538" spans="1:24" x14ac:dyDescent="0.25">
      <c r="A538" s="2" t="s">
        <v>6713</v>
      </c>
      <c r="B538" s="2" t="s">
        <v>6951</v>
      </c>
      <c r="C538" s="2" t="s">
        <v>6952</v>
      </c>
      <c r="D538" s="2" t="s">
        <v>6520</v>
      </c>
      <c r="E538" s="2" t="s">
        <v>6060</v>
      </c>
      <c r="F538" s="2" t="s">
        <v>1279</v>
      </c>
      <c r="G538" s="2" t="s">
        <v>185</v>
      </c>
      <c r="H538" s="2" t="s">
        <v>1034</v>
      </c>
      <c r="I538" s="2" t="s">
        <v>6328</v>
      </c>
      <c r="J538" s="2" t="s">
        <v>1129</v>
      </c>
      <c r="K538" s="2" t="s">
        <v>8</v>
      </c>
      <c r="L538" s="2" t="s">
        <v>1025</v>
      </c>
      <c r="M538" s="2" t="s">
        <v>6061</v>
      </c>
      <c r="N538" s="32">
        <v>45565</v>
      </c>
      <c r="O538" s="2">
        <f>WEEKNUM(Operaciones[[#This Row],[Inic.prog.]],1)</f>
        <v>40</v>
      </c>
      <c r="P538" s="4">
        <v>0</v>
      </c>
      <c r="Q538" s="4">
        <v>2</v>
      </c>
      <c r="R538" s="28">
        <v>191322</v>
      </c>
      <c r="S538" s="28">
        <v>0</v>
      </c>
      <c r="T538" s="28">
        <v>191322</v>
      </c>
      <c r="U538" s="28">
        <v>0</v>
      </c>
      <c r="V538" s="2" t="s">
        <v>1026</v>
      </c>
      <c r="W538" s="2" t="s">
        <v>1844</v>
      </c>
      <c r="X538" s="2" t="s">
        <v>1844</v>
      </c>
    </row>
    <row r="539" spans="1:24" x14ac:dyDescent="0.25">
      <c r="A539" s="2" t="s">
        <v>6574</v>
      </c>
      <c r="B539" s="2" t="s">
        <v>6778</v>
      </c>
      <c r="C539" s="2" t="s">
        <v>6779</v>
      </c>
      <c r="D539" s="2" t="s">
        <v>6378</v>
      </c>
      <c r="E539" s="2" t="s">
        <v>6010</v>
      </c>
      <c r="F539" s="2" t="s">
        <v>6780</v>
      </c>
      <c r="G539" s="2" t="s">
        <v>5932</v>
      </c>
      <c r="H539" s="2" t="s">
        <v>1033</v>
      </c>
      <c r="I539" s="2" t="s">
        <v>6329</v>
      </c>
      <c r="J539" s="2" t="s">
        <v>1129</v>
      </c>
      <c r="K539" s="2" t="s">
        <v>60</v>
      </c>
      <c r="L539" s="2" t="s">
        <v>1025</v>
      </c>
      <c r="M539" s="2" t="s">
        <v>6012</v>
      </c>
      <c r="N539" s="32">
        <v>45537</v>
      </c>
      <c r="O539" s="2">
        <f>WEEKNUM(Operaciones[[#This Row],[Inic.prog.]],1)</f>
        <v>36</v>
      </c>
      <c r="P539" s="4">
        <v>0</v>
      </c>
      <c r="Q539" s="4">
        <v>4</v>
      </c>
      <c r="R539" s="28">
        <v>399375</v>
      </c>
      <c r="S539" s="28">
        <v>0</v>
      </c>
      <c r="T539" s="28">
        <v>399375</v>
      </c>
      <c r="U539" s="28">
        <v>0</v>
      </c>
      <c r="V539" s="2" t="s">
        <v>1026</v>
      </c>
      <c r="W539" s="2" t="s">
        <v>1844</v>
      </c>
      <c r="X539" s="2" t="s">
        <v>1844</v>
      </c>
    </row>
    <row r="540" spans="1:24" x14ac:dyDescent="0.25">
      <c r="A540" s="2" t="s">
        <v>6575</v>
      </c>
      <c r="B540" s="2" t="s">
        <v>6982</v>
      </c>
      <c r="C540" s="2" t="s">
        <v>6931</v>
      </c>
      <c r="D540" s="2" t="s">
        <v>6576</v>
      </c>
      <c r="E540" s="2" t="s">
        <v>6330</v>
      </c>
      <c r="F540" s="2" t="s">
        <v>6788</v>
      </c>
      <c r="G540" s="2" t="s">
        <v>6028</v>
      </c>
      <c r="H540" s="2" t="s">
        <v>1035</v>
      </c>
      <c r="I540" s="2" t="s">
        <v>6263</v>
      </c>
      <c r="J540" s="2" t="s">
        <v>1129</v>
      </c>
      <c r="K540" s="2" t="s">
        <v>8</v>
      </c>
      <c r="L540" s="2" t="s">
        <v>1154</v>
      </c>
      <c r="M540" s="2" t="s">
        <v>55</v>
      </c>
      <c r="N540" s="32">
        <v>45541</v>
      </c>
      <c r="O540" s="2">
        <f>WEEKNUM(Operaciones[[#This Row],[Inic.prog.]],1)</f>
        <v>36</v>
      </c>
      <c r="P540" s="4">
        <v>0</v>
      </c>
      <c r="Q540" s="4">
        <v>3</v>
      </c>
      <c r="R540" s="28">
        <v>234220</v>
      </c>
      <c r="S540" s="28">
        <v>0</v>
      </c>
      <c r="T540" s="28">
        <v>234220</v>
      </c>
      <c r="U540" s="28">
        <v>0</v>
      </c>
      <c r="V540" s="2" t="s">
        <v>1026</v>
      </c>
      <c r="W540" s="2" t="s">
        <v>1844</v>
      </c>
      <c r="X540" s="2" t="s">
        <v>1844</v>
      </c>
    </row>
    <row r="541" spans="1:24" x14ac:dyDescent="0.25">
      <c r="A541" s="2" t="s">
        <v>6714</v>
      </c>
      <c r="B541" s="2" t="s">
        <v>7070</v>
      </c>
      <c r="C541" s="2" t="s">
        <v>7071</v>
      </c>
      <c r="D541" s="2" t="s">
        <v>6715</v>
      </c>
      <c r="E541" s="2" t="s">
        <v>6331</v>
      </c>
      <c r="F541" s="2" t="s">
        <v>7072</v>
      </c>
      <c r="G541" s="2" t="s">
        <v>6332</v>
      </c>
      <c r="H541" s="2" t="s">
        <v>1027</v>
      </c>
      <c r="I541" s="2" t="s">
        <v>1031</v>
      </c>
      <c r="J541" s="2" t="s">
        <v>1129</v>
      </c>
      <c r="K541" s="2" t="s">
        <v>67</v>
      </c>
      <c r="L541" s="2" t="s">
        <v>1154</v>
      </c>
      <c r="M541" s="2" t="s">
        <v>6333</v>
      </c>
      <c r="N541" s="32">
        <v>45539</v>
      </c>
      <c r="O541" s="2">
        <f>WEEKNUM(Operaciones[[#This Row],[Inic.prog.]],1)</f>
        <v>36</v>
      </c>
      <c r="P541" s="4">
        <v>0</v>
      </c>
      <c r="Q541" s="4">
        <v>1</v>
      </c>
      <c r="R541" s="28">
        <v>33460</v>
      </c>
      <c r="S541" s="28">
        <v>0</v>
      </c>
      <c r="T541" s="28">
        <v>33460</v>
      </c>
      <c r="U541" s="28">
        <v>0</v>
      </c>
      <c r="V541" s="2" t="s">
        <v>1026</v>
      </c>
      <c r="W541" s="2" t="s">
        <v>1844</v>
      </c>
      <c r="X541" s="2" t="s">
        <v>1844</v>
      </c>
    </row>
    <row r="542" spans="1:24" x14ac:dyDescent="0.25">
      <c r="A542" s="2" t="s">
        <v>6580</v>
      </c>
      <c r="B542" s="2" t="s">
        <v>6987</v>
      </c>
      <c r="C542" s="2" t="s">
        <v>6886</v>
      </c>
      <c r="D542" s="2" t="s">
        <v>6581</v>
      </c>
      <c r="E542" s="2" t="s">
        <v>6124</v>
      </c>
      <c r="F542" s="2" t="s">
        <v>6988</v>
      </c>
      <c r="G542" s="2" t="s">
        <v>6125</v>
      </c>
      <c r="H542" s="2" t="s">
        <v>1027</v>
      </c>
      <c r="I542" s="2" t="s">
        <v>1031</v>
      </c>
      <c r="J542" s="2" t="s">
        <v>6157</v>
      </c>
      <c r="K542" s="2" t="s">
        <v>67</v>
      </c>
      <c r="L542" s="2" t="s">
        <v>1154</v>
      </c>
      <c r="M542" s="2" t="s">
        <v>1844</v>
      </c>
      <c r="N542" s="32">
        <v>45544</v>
      </c>
      <c r="O542" s="2">
        <f>WEEKNUM(Operaciones[[#This Row],[Inic.prog.]],1)</f>
        <v>37</v>
      </c>
      <c r="P542" s="4">
        <v>0</v>
      </c>
      <c r="Q542" s="4">
        <v>1</v>
      </c>
      <c r="R542" s="28">
        <v>100380</v>
      </c>
      <c r="S542" s="28">
        <v>0</v>
      </c>
      <c r="T542" s="28">
        <v>100380</v>
      </c>
      <c r="U542" s="28">
        <v>0</v>
      </c>
      <c r="V542" s="2" t="s">
        <v>1026</v>
      </c>
      <c r="W542" s="2" t="s">
        <v>1844</v>
      </c>
      <c r="X542" s="2" t="s">
        <v>1844</v>
      </c>
    </row>
    <row r="543" spans="1:24" x14ac:dyDescent="0.25">
      <c r="A543" s="2" t="s">
        <v>6716</v>
      </c>
      <c r="B543" s="2" t="s">
        <v>7073</v>
      </c>
      <c r="C543" s="2" t="s">
        <v>7074</v>
      </c>
      <c r="D543" s="2" t="s">
        <v>1844</v>
      </c>
      <c r="E543" s="2" t="s">
        <v>1844</v>
      </c>
      <c r="F543" s="2" t="s">
        <v>7075</v>
      </c>
      <c r="G543" s="2" t="s">
        <v>6260</v>
      </c>
      <c r="H543" s="2" t="s">
        <v>1035</v>
      </c>
      <c r="I543" s="2" t="s">
        <v>6259</v>
      </c>
      <c r="J543" s="2" t="s">
        <v>67</v>
      </c>
      <c r="K543" s="2" t="s">
        <v>67</v>
      </c>
      <c r="L543" s="2" t="s">
        <v>1844</v>
      </c>
      <c r="M543" s="2" t="s">
        <v>1844</v>
      </c>
      <c r="N543" s="32">
        <v>45552</v>
      </c>
      <c r="O543" s="2">
        <f>WEEKNUM(Operaciones[[#This Row],[Inic.prog.]],1)</f>
        <v>38</v>
      </c>
      <c r="P543" s="4">
        <v>0</v>
      </c>
      <c r="Q543" s="4">
        <v>1</v>
      </c>
      <c r="R543" s="28">
        <v>95661</v>
      </c>
      <c r="S543" s="28">
        <v>0</v>
      </c>
      <c r="T543" s="28">
        <v>95661</v>
      </c>
      <c r="U543" s="28">
        <v>0</v>
      </c>
      <c r="V543" s="2" t="s">
        <v>1026</v>
      </c>
      <c r="W543" s="2" t="s">
        <v>1844</v>
      </c>
      <c r="X543" s="2" t="s">
        <v>1844</v>
      </c>
    </row>
    <row r="544" spans="1:24" x14ac:dyDescent="0.25">
      <c r="A544" s="2" t="s">
        <v>6717</v>
      </c>
      <c r="B544" s="2" t="s">
        <v>7076</v>
      </c>
      <c r="C544" s="2" t="s">
        <v>7077</v>
      </c>
      <c r="D544" s="2" t="s">
        <v>1844</v>
      </c>
      <c r="E544" s="2" t="s">
        <v>1844</v>
      </c>
      <c r="F544" s="2" t="s">
        <v>7078</v>
      </c>
      <c r="G544" s="2" t="s">
        <v>6261</v>
      </c>
      <c r="H544" s="2" t="s">
        <v>1035</v>
      </c>
      <c r="I544" s="2" t="s">
        <v>6305</v>
      </c>
      <c r="J544" s="2" t="s">
        <v>67</v>
      </c>
      <c r="K544" s="2" t="s">
        <v>5916</v>
      </c>
      <c r="L544" s="2" t="s">
        <v>1844</v>
      </c>
      <c r="M544" s="2" t="s">
        <v>1844</v>
      </c>
      <c r="N544" s="32">
        <v>45557</v>
      </c>
      <c r="O544" s="2">
        <f>WEEKNUM(Operaciones[[#This Row],[Inic.prog.]],1)</f>
        <v>39</v>
      </c>
      <c r="P544" s="4">
        <v>0</v>
      </c>
      <c r="Q544" s="4">
        <v>1</v>
      </c>
      <c r="R544" s="28">
        <v>95661</v>
      </c>
      <c r="S544" s="28">
        <v>0</v>
      </c>
      <c r="T544" s="28">
        <v>95661</v>
      </c>
      <c r="U544" s="28">
        <v>0</v>
      </c>
      <c r="V544" s="2" t="s">
        <v>1026</v>
      </c>
      <c r="W544" s="2" t="s">
        <v>1844</v>
      </c>
      <c r="X544" s="2" t="s">
        <v>1844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1AA48-8D06-439C-A270-A5404D71EF82}">
  <sheetPr codeName="Hoja7"/>
  <dimension ref="A1:Q30"/>
  <sheetViews>
    <sheetView showGridLines="0" tabSelected="1" workbookViewId="0">
      <selection activeCell="C1" sqref="C1:P4"/>
    </sheetView>
  </sheetViews>
  <sheetFormatPr baseColWidth="10" defaultRowHeight="15" x14ac:dyDescent="0.25"/>
  <cols>
    <col min="1" max="1" width="3.42578125" bestFit="1" customWidth="1"/>
    <col min="2" max="2" width="14.42578125" bestFit="1" customWidth="1"/>
    <col min="3" max="3" width="14.85546875" bestFit="1" customWidth="1"/>
    <col min="4" max="4" width="16" customWidth="1"/>
    <col min="5" max="5" width="14.28515625" customWidth="1"/>
    <col min="6" max="7" width="4.7109375" customWidth="1"/>
    <col min="8" max="8" width="6.7109375" customWidth="1"/>
    <col min="9" max="9" width="8.425781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1"/>
    </row>
    <row r="6" spans="1:17" x14ac:dyDescent="0.25">
      <c r="A6" s="100" t="s">
        <v>7122</v>
      </c>
      <c r="B6" s="100"/>
      <c r="C6" s="118"/>
      <c r="D6" s="119"/>
      <c r="E6" s="43" t="s">
        <v>7121</v>
      </c>
      <c r="F6" s="99"/>
      <c r="G6" s="99"/>
      <c r="H6" s="99"/>
      <c r="I6" s="125" t="s">
        <v>7088</v>
      </c>
      <c r="J6" s="126"/>
      <c r="K6" s="126"/>
      <c r="L6" s="126"/>
      <c r="M6" s="127"/>
      <c r="N6" s="99"/>
      <c r="O6" s="99"/>
      <c r="P6" s="99"/>
      <c r="Q6" s="99"/>
    </row>
    <row r="7" spans="1:17" x14ac:dyDescent="0.25">
      <c r="A7" s="100" t="s">
        <v>7123</v>
      </c>
      <c r="B7" s="100"/>
      <c r="C7" s="118"/>
      <c r="D7" s="119"/>
      <c r="E7" s="43" t="s">
        <v>7128</v>
      </c>
      <c r="F7" s="99"/>
      <c r="G7" s="99"/>
      <c r="H7" s="99"/>
      <c r="I7" s="125" t="s">
        <v>7125</v>
      </c>
      <c r="J7" s="126"/>
      <c r="K7" s="126"/>
      <c r="L7" s="126"/>
      <c r="M7" s="127"/>
      <c r="N7" s="99"/>
      <c r="O7" s="99"/>
      <c r="P7" s="99"/>
      <c r="Q7" s="99"/>
    </row>
    <row r="8" spans="1:17" x14ac:dyDescent="0.25">
      <c r="A8" s="98" t="s">
        <v>7089</v>
      </c>
      <c r="B8" s="98"/>
      <c r="C8" s="116"/>
      <c r="D8" s="117"/>
      <c r="E8" s="69" t="s">
        <v>7129</v>
      </c>
      <c r="F8" s="122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4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</row>
    <row r="11" spans="1:17" x14ac:dyDescent="0.25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</row>
    <row r="12" spans="1:17" x14ac:dyDescent="0.25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</row>
    <row r="13" spans="1:17" x14ac:dyDescent="0.25">
      <c r="A13" s="102" t="s">
        <v>7237</v>
      </c>
      <c r="B13" s="102" t="s">
        <v>7091</v>
      </c>
      <c r="C13" s="102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</row>
    <row r="14" spans="1:17" ht="14.45" customHeight="1" x14ac:dyDescent="0.25">
      <c r="A14" s="102"/>
      <c r="B14" s="102"/>
      <c r="C14" s="102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04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02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04"/>
      <c r="P15" s="105"/>
      <c r="Q15" s="103"/>
    </row>
    <row r="16" spans="1:17" x14ac:dyDescent="0.25">
      <c r="A16" s="92"/>
      <c r="B16" s="92"/>
      <c r="C16" s="92"/>
      <c r="D16" s="92"/>
      <c r="E16" s="92"/>
      <c r="F16" s="93"/>
      <c r="G16" s="93"/>
      <c r="H16" s="94"/>
      <c r="I16" s="94"/>
      <c r="J16" s="93"/>
      <c r="K16" s="93"/>
      <c r="L16" s="93"/>
      <c r="M16" s="92"/>
      <c r="N16" s="92"/>
      <c r="O16" s="92"/>
      <c r="P16" s="64"/>
      <c r="Q16" s="95"/>
    </row>
    <row r="17" spans="1:17" x14ac:dyDescent="0.25">
      <c r="A17" s="42"/>
      <c r="B17" s="42"/>
      <c r="C17" s="42"/>
      <c r="D17" s="42"/>
      <c r="E17" s="42"/>
      <c r="F17" s="44"/>
      <c r="G17" s="44"/>
      <c r="H17" s="46"/>
      <c r="I17" s="46"/>
      <c r="J17" s="44"/>
      <c r="K17" s="44"/>
      <c r="L17" s="44"/>
      <c r="M17" s="42"/>
      <c r="N17" s="42"/>
      <c r="O17" s="42"/>
      <c r="P17" s="48"/>
      <c r="Q17" s="47"/>
    </row>
    <row r="18" spans="1:17" x14ac:dyDescent="0.25">
      <c r="A18" s="42"/>
      <c r="B18" s="42"/>
      <c r="C18" s="42"/>
      <c r="D18" s="42"/>
      <c r="E18" s="42"/>
      <c r="F18" s="44"/>
      <c r="G18" s="44"/>
      <c r="H18" s="46"/>
      <c r="I18" s="46"/>
      <c r="J18" s="44"/>
      <c r="K18" s="44"/>
      <c r="L18" s="44"/>
      <c r="M18" s="42"/>
      <c r="N18" s="42"/>
      <c r="O18" s="42"/>
      <c r="P18" s="48"/>
      <c r="Q18" s="47"/>
    </row>
    <row r="19" spans="1:17" x14ac:dyDescent="0.25">
      <c r="A19" s="42"/>
      <c r="B19" s="42"/>
      <c r="C19" s="42"/>
      <c r="D19" s="42"/>
      <c r="E19" s="42"/>
      <c r="F19" s="44"/>
      <c r="G19" s="44"/>
      <c r="H19" s="46"/>
      <c r="I19" s="46"/>
      <c r="J19" s="44"/>
      <c r="K19" s="44"/>
      <c r="L19" s="44"/>
      <c r="M19" s="42"/>
      <c r="N19" s="42"/>
      <c r="O19" s="42"/>
      <c r="P19" s="48"/>
      <c r="Q19" s="47"/>
    </row>
    <row r="20" spans="1:17" x14ac:dyDescent="0.25">
      <c r="A20" s="42"/>
      <c r="B20" s="42"/>
      <c r="C20" s="42"/>
      <c r="D20" s="42"/>
      <c r="E20" s="42"/>
      <c r="F20" s="44"/>
      <c r="G20" s="44"/>
      <c r="H20" s="46"/>
      <c r="I20" s="46"/>
      <c r="J20" s="44"/>
      <c r="K20" s="44"/>
      <c r="L20" s="44"/>
      <c r="M20" s="42"/>
      <c r="N20" s="42"/>
      <c r="O20" s="42"/>
      <c r="P20" s="48"/>
      <c r="Q20" s="47"/>
    </row>
    <row r="21" spans="1:17" x14ac:dyDescent="0.25">
      <c r="A21" s="42"/>
      <c r="B21" s="42"/>
      <c r="C21" s="42"/>
      <c r="D21" s="42"/>
      <c r="E21" s="42"/>
      <c r="F21" s="44"/>
      <c r="G21" s="44"/>
      <c r="H21" s="46"/>
      <c r="I21" s="46"/>
      <c r="J21" s="44"/>
      <c r="K21" s="44"/>
      <c r="L21" s="44"/>
      <c r="M21" s="42"/>
      <c r="N21" s="42"/>
      <c r="O21" s="42"/>
      <c r="P21" s="48"/>
      <c r="Q21" s="47"/>
    </row>
    <row r="22" spans="1:17" x14ac:dyDescent="0.25">
      <c r="A22" s="42"/>
      <c r="B22" s="42"/>
      <c r="C22" s="42"/>
      <c r="D22" s="42"/>
      <c r="E22" s="42"/>
      <c r="F22" s="44"/>
      <c r="G22" s="44"/>
      <c r="H22" s="46"/>
      <c r="I22" s="46"/>
      <c r="J22" s="44"/>
      <c r="K22" s="44"/>
      <c r="L22" s="44"/>
      <c r="M22" s="42"/>
      <c r="N22" s="42"/>
      <c r="O22" s="42"/>
      <c r="P22" s="48"/>
      <c r="Q22" s="47"/>
    </row>
    <row r="23" spans="1:17" x14ac:dyDescent="0.25">
      <c r="A23" s="42"/>
      <c r="B23" s="42"/>
      <c r="C23" s="42"/>
      <c r="D23" s="42"/>
      <c r="E23" s="42"/>
      <c r="F23" s="44"/>
      <c r="G23" s="44"/>
      <c r="H23" s="46"/>
      <c r="I23" s="46"/>
      <c r="J23" s="44"/>
      <c r="K23" s="44"/>
      <c r="L23" s="44"/>
      <c r="M23" s="42"/>
      <c r="N23" s="42"/>
      <c r="O23" s="42"/>
      <c r="P23" s="48"/>
      <c r="Q23" s="47"/>
    </row>
    <row r="24" spans="1:17" x14ac:dyDescent="0.25">
      <c r="A24" s="42"/>
      <c r="B24" s="42"/>
      <c r="C24" s="42"/>
      <c r="D24" s="42"/>
      <c r="E24" s="42"/>
      <c r="F24" s="44"/>
      <c r="G24" s="44"/>
      <c r="H24" s="46"/>
      <c r="I24" s="46"/>
      <c r="J24" s="44"/>
      <c r="K24" s="44"/>
      <c r="L24" s="44"/>
      <c r="M24" s="42"/>
      <c r="N24" s="42"/>
      <c r="O24" s="42"/>
      <c r="P24" s="48"/>
      <c r="Q24" s="47"/>
    </row>
    <row r="25" spans="1:17" x14ac:dyDescent="0.25">
      <c r="A25" s="42"/>
      <c r="B25" s="42"/>
      <c r="C25" s="42"/>
      <c r="D25" s="42"/>
      <c r="E25" s="42"/>
      <c r="F25" s="44"/>
      <c r="G25" s="44"/>
      <c r="H25" s="46"/>
      <c r="I25" s="46"/>
      <c r="J25" s="44"/>
      <c r="K25" s="44"/>
      <c r="L25" s="44"/>
      <c r="M25" s="42"/>
      <c r="N25" s="42"/>
      <c r="O25" s="42"/>
      <c r="P25" s="48"/>
      <c r="Q25" s="47"/>
    </row>
    <row r="26" spans="1:17" x14ac:dyDescent="0.25">
      <c r="A26" s="42"/>
      <c r="B26" s="42"/>
      <c r="C26" s="42"/>
      <c r="D26" s="42"/>
      <c r="E26" s="42"/>
      <c r="F26" s="44"/>
      <c r="G26" s="44"/>
      <c r="H26" s="46"/>
      <c r="I26" s="46"/>
      <c r="J26" s="44"/>
      <c r="K26" s="44"/>
      <c r="L26" s="44"/>
      <c r="M26" s="42"/>
      <c r="N26" s="42"/>
      <c r="O26" s="42"/>
      <c r="P26" s="48"/>
      <c r="Q26" s="47"/>
    </row>
    <row r="27" spans="1:17" x14ac:dyDescent="0.25">
      <c r="A27" s="42"/>
      <c r="B27" s="42"/>
      <c r="C27" s="42"/>
      <c r="D27" s="42"/>
      <c r="E27" s="42"/>
      <c r="F27" s="44"/>
      <c r="G27" s="44"/>
      <c r="H27" s="46"/>
      <c r="I27" s="46"/>
      <c r="J27" s="44"/>
      <c r="K27" s="44"/>
      <c r="L27" s="44"/>
      <c r="M27" s="42"/>
      <c r="N27" s="42"/>
      <c r="O27" s="42"/>
      <c r="P27" s="48"/>
      <c r="Q27" s="47"/>
    </row>
    <row r="28" spans="1:17" x14ac:dyDescent="0.25">
      <c r="A28" s="42"/>
      <c r="B28" s="42"/>
      <c r="C28" s="42"/>
      <c r="D28" s="42"/>
      <c r="E28" s="42"/>
      <c r="F28" s="44"/>
      <c r="G28" s="44"/>
      <c r="H28" s="46"/>
      <c r="I28" s="46"/>
      <c r="J28" s="44"/>
      <c r="K28" s="44"/>
      <c r="L28" s="44"/>
      <c r="M28" s="42"/>
      <c r="N28" s="42"/>
      <c r="O28" s="42"/>
      <c r="P28" s="48"/>
      <c r="Q28" s="47"/>
    </row>
    <row r="29" spans="1:17" x14ac:dyDescent="0.25">
      <c r="A29" s="42"/>
      <c r="B29" s="42"/>
      <c r="C29" s="42"/>
      <c r="D29" s="42"/>
      <c r="E29" s="42"/>
      <c r="F29" s="44"/>
      <c r="G29" s="44"/>
      <c r="H29" s="46"/>
      <c r="I29" s="46"/>
      <c r="J29" s="44"/>
      <c r="K29" s="44"/>
      <c r="L29" s="44"/>
      <c r="M29" s="42"/>
      <c r="N29" s="42"/>
      <c r="O29" s="42"/>
      <c r="P29" s="48"/>
      <c r="Q29" s="47"/>
    </row>
    <row r="30" spans="1:17" x14ac:dyDescent="0.25">
      <c r="A30" s="42"/>
      <c r="B30" s="42"/>
      <c r="C30" s="42"/>
      <c r="D30" s="42"/>
      <c r="E30" s="42"/>
      <c r="F30" s="44"/>
      <c r="G30" s="44"/>
      <c r="H30" s="46"/>
      <c r="I30" s="46"/>
      <c r="J30" s="44"/>
      <c r="K30" s="44"/>
      <c r="L30" s="44"/>
      <c r="M30" s="42"/>
      <c r="N30" s="42"/>
      <c r="O30" s="42"/>
      <c r="P30" s="48"/>
      <c r="Q30" s="47"/>
    </row>
  </sheetData>
  <mergeCells count="32">
    <mergeCell ref="C1:P4"/>
    <mergeCell ref="C8:D8"/>
    <mergeCell ref="C7:D7"/>
    <mergeCell ref="C6:D6"/>
    <mergeCell ref="C5:Q5"/>
    <mergeCell ref="F8:Q8"/>
    <mergeCell ref="I7:M7"/>
    <mergeCell ref="I6:M6"/>
    <mergeCell ref="F6:H6"/>
    <mergeCell ref="N6:Q6"/>
    <mergeCell ref="A6:B6"/>
    <mergeCell ref="A5:B5"/>
    <mergeCell ref="A10:Q12"/>
    <mergeCell ref="A13:A15"/>
    <mergeCell ref="C13:C15"/>
    <mergeCell ref="M14:M15"/>
    <mergeCell ref="O14:O15"/>
    <mergeCell ref="N14:N15"/>
    <mergeCell ref="P14:P15"/>
    <mergeCell ref="Q14:Q15"/>
    <mergeCell ref="B13:B15"/>
    <mergeCell ref="D13:D15"/>
    <mergeCell ref="E13:Q13"/>
    <mergeCell ref="E14:E15"/>
    <mergeCell ref="F14:G14"/>
    <mergeCell ref="H14:I14"/>
    <mergeCell ref="J14:L14"/>
    <mergeCell ref="A9:Q9"/>
    <mergeCell ref="A8:B8"/>
    <mergeCell ref="F7:H7"/>
    <mergeCell ref="N7:Q7"/>
    <mergeCell ref="A7:B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171450</xdr:rowOff>
                  </from>
                  <to>
                    <xdr:col>7</xdr:col>
                    <xdr:colOff>400050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14</xdr:row>
                    <xdr:rowOff>171450</xdr:rowOff>
                  </from>
                  <to>
                    <xdr:col>8</xdr:col>
                    <xdr:colOff>371475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171450</xdr:rowOff>
                  </from>
                  <to>
                    <xdr:col>5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171450</xdr:rowOff>
                  </from>
                  <to>
                    <xdr:col>7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171450</xdr:rowOff>
                  </from>
                  <to>
                    <xdr:col>5</xdr:col>
                    <xdr:colOff>304800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16</xdr:row>
                    <xdr:rowOff>171450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1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171450</xdr:rowOff>
                  </from>
                  <to>
                    <xdr:col>5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2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17</xdr:row>
                    <xdr:rowOff>171450</xdr:rowOff>
                  </from>
                  <to>
                    <xdr:col>7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3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5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6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7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161925</xdr:rowOff>
                  </from>
                  <to>
                    <xdr:col>5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8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161925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9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171450</xdr:rowOff>
                  </from>
                  <to>
                    <xdr:col>5</xdr:col>
                    <xdr:colOff>304800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0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161925</xdr:rowOff>
                  </from>
                  <to>
                    <xdr:col>7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1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171450</xdr:rowOff>
                  </from>
                  <to>
                    <xdr:col>5</xdr:col>
                    <xdr:colOff>304800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2" r:id="rId21" name="Check Box 18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171450</xdr:rowOff>
                  </from>
                  <to>
                    <xdr:col>7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3" r:id="rId22" name="Check Box 19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4" r:id="rId23" name="Check Box 20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171450</xdr:rowOff>
                  </from>
                  <to>
                    <xdr:col>7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5" r:id="rId24" name="Check Box 21">
              <controlPr defaultSize="0" autoFill="0" autoLine="0" autoPict="0">
                <anchor moveWithCells="1">
                  <from>
                    <xdr:col>5</xdr:col>
                    <xdr:colOff>57150</xdr:colOff>
                    <xdr:row>24</xdr:row>
                    <xdr:rowOff>161925</xdr:rowOff>
                  </from>
                  <to>
                    <xdr:col>5</xdr:col>
                    <xdr:colOff>295275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6" r:id="rId25" name="Check Box 22">
              <controlPr defaultSize="0" autoFill="0" autoLine="0" autoPict="0">
                <anchor moveWithCells="1">
                  <from>
                    <xdr:col>6</xdr:col>
                    <xdr:colOff>57150</xdr:colOff>
                    <xdr:row>24</xdr:row>
                    <xdr:rowOff>161925</xdr:rowOff>
                  </from>
                  <to>
                    <xdr:col>6</xdr:col>
                    <xdr:colOff>304800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7" r:id="rId26" name="Check Box 23">
              <controlPr defaultSize="0" autoFill="0" autoLine="0" autoPict="0">
                <anchor moveWithCells="1">
                  <from>
                    <xdr:col>5</xdr:col>
                    <xdr:colOff>57150</xdr:colOff>
                    <xdr:row>25</xdr:row>
                    <xdr:rowOff>171450</xdr:rowOff>
                  </from>
                  <to>
                    <xdr:col>5</xdr:col>
                    <xdr:colOff>295275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8" r:id="rId27" name="Check Box 24">
              <controlPr defaultSize="0" autoFill="0" autoLine="0" autoPict="0">
                <anchor moveWithCells="1">
                  <from>
                    <xdr:col>6</xdr:col>
                    <xdr:colOff>57150</xdr:colOff>
                    <xdr:row>25</xdr:row>
                    <xdr:rowOff>161925</xdr:rowOff>
                  </from>
                  <to>
                    <xdr:col>6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9" r:id="rId28" name="Check Box 25">
              <controlPr defaultSize="0" autoFill="0" autoLine="0" autoPict="0">
                <anchor moveWithCells="1">
                  <from>
                    <xdr:col>5</xdr:col>
                    <xdr:colOff>57150</xdr:colOff>
                    <xdr:row>26</xdr:row>
                    <xdr:rowOff>171450</xdr:rowOff>
                  </from>
                  <to>
                    <xdr:col>5</xdr:col>
                    <xdr:colOff>295275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0" r:id="rId29" name="Check Box 26">
              <controlPr defaultSize="0" autoFill="0" autoLine="0" autoPict="0">
                <anchor moveWithCells="1">
                  <from>
                    <xdr:col>6</xdr:col>
                    <xdr:colOff>57150</xdr:colOff>
                    <xdr:row>26</xdr:row>
                    <xdr:rowOff>171450</xdr:rowOff>
                  </from>
                  <to>
                    <xdr:col>6</xdr:col>
                    <xdr:colOff>304800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1" r:id="rId30" name="Check Box 27">
              <controlPr defaultSize="0" autoFill="0" autoLine="0" autoPict="0">
                <anchor moveWithCells="1">
                  <from>
                    <xdr:col>5</xdr:col>
                    <xdr:colOff>57150</xdr:colOff>
                    <xdr:row>27</xdr:row>
                    <xdr:rowOff>171450</xdr:rowOff>
                  </from>
                  <to>
                    <xdr:col>5</xdr:col>
                    <xdr:colOff>295275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2" r:id="rId31" name="Check Box 28">
              <controlPr defaultSize="0" autoFill="0" autoLine="0" autoPict="0">
                <anchor moveWithCells="1">
                  <from>
                    <xdr:col>6</xdr:col>
                    <xdr:colOff>57150</xdr:colOff>
                    <xdr:row>27</xdr:row>
                    <xdr:rowOff>171450</xdr:rowOff>
                  </from>
                  <to>
                    <xdr:col>6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3" r:id="rId32" name="Check Box 29">
              <controlPr defaultSize="0" autoFill="0" autoLine="0" autoPict="0">
                <anchor moveWithCells="1">
                  <from>
                    <xdr:col>5</xdr:col>
                    <xdr:colOff>57150</xdr:colOff>
                    <xdr:row>28</xdr:row>
                    <xdr:rowOff>171450</xdr:rowOff>
                  </from>
                  <to>
                    <xdr:col>5</xdr:col>
                    <xdr:colOff>295275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4" r:id="rId33" name="Check Box 30">
              <controlPr defaultSize="0" autoFill="0" autoLine="0" autoPict="0">
                <anchor moveWithCells="1">
                  <from>
                    <xdr:col>6</xdr:col>
                    <xdr:colOff>57150</xdr:colOff>
                    <xdr:row>28</xdr:row>
                    <xdr:rowOff>171450</xdr:rowOff>
                  </from>
                  <to>
                    <xdr:col>6</xdr:col>
                    <xdr:colOff>304800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5" r:id="rId34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171450</xdr:rowOff>
                  </from>
                  <to>
                    <xdr:col>7</xdr:col>
                    <xdr:colOff>400050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6" r:id="rId35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15</xdr:row>
                    <xdr:rowOff>171450</xdr:rowOff>
                  </from>
                  <to>
                    <xdr:col>8</xdr:col>
                    <xdr:colOff>371475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7" r:id="rId36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171450</xdr:rowOff>
                  </from>
                  <to>
                    <xdr:col>7</xdr:col>
                    <xdr:colOff>400050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8" r:id="rId37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16</xdr:row>
                    <xdr:rowOff>171450</xdr:rowOff>
                  </from>
                  <to>
                    <xdr:col>8</xdr:col>
                    <xdr:colOff>371475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9" r:id="rId38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171450</xdr:rowOff>
                  </from>
                  <to>
                    <xdr:col>7</xdr:col>
                    <xdr:colOff>400050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0" r:id="rId39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171450</xdr:rowOff>
                  </from>
                  <to>
                    <xdr:col>8</xdr:col>
                    <xdr:colOff>371475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40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41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3" r:id="rId42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4" r:id="rId43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5" r:id="rId44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6" r:id="rId45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7" r:id="rId46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161925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8" r:id="rId47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161925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9" r:id="rId48" name="Check Box 45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161925</xdr:rowOff>
                  </from>
                  <to>
                    <xdr:col>7</xdr:col>
                    <xdr:colOff>400050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0" r:id="rId49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161925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1" r:id="rId50" name="Check Box 47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2" r:id="rId51" name="Check Box 48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3" r:id="rId52" name="Check Box 49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161925</xdr:rowOff>
                  </from>
                  <to>
                    <xdr:col>7</xdr:col>
                    <xdr:colOff>400050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4" r:id="rId53" name="Check Box 50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161925</xdr:rowOff>
                  </from>
                  <to>
                    <xdr:col>8</xdr:col>
                    <xdr:colOff>371475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5" r:id="rId54" name="Check Box 51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161925</xdr:rowOff>
                  </from>
                  <to>
                    <xdr:col>7</xdr:col>
                    <xdr:colOff>400050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6" r:id="rId55" name="Check Box 52">
              <controlPr defaultSize="0" autoFill="0" autoLine="0" autoPict="0">
                <anchor moveWithCells="1">
                  <from>
                    <xdr:col>8</xdr:col>
                    <xdr:colOff>133350</xdr:colOff>
                    <xdr:row>25</xdr:row>
                    <xdr:rowOff>161925</xdr:rowOff>
                  </from>
                  <to>
                    <xdr:col>8</xdr:col>
                    <xdr:colOff>371475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7" r:id="rId56" name="Check Box 53">
              <controlPr defaultSize="0" autoFill="0" autoLine="0" autoPict="0">
                <anchor moveWithCells="1">
                  <from>
                    <xdr:col>7</xdr:col>
                    <xdr:colOff>161925</xdr:colOff>
                    <xdr:row>26</xdr:row>
                    <xdr:rowOff>161925</xdr:rowOff>
                  </from>
                  <to>
                    <xdr:col>7</xdr:col>
                    <xdr:colOff>400050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8" r:id="rId57" name="Check Box 54">
              <controlPr defaultSize="0" autoFill="0" autoLine="0" autoPict="0">
                <anchor moveWithCells="1">
                  <from>
                    <xdr:col>8</xdr:col>
                    <xdr:colOff>133350</xdr:colOff>
                    <xdr:row>26</xdr:row>
                    <xdr:rowOff>161925</xdr:rowOff>
                  </from>
                  <to>
                    <xdr:col>8</xdr:col>
                    <xdr:colOff>381000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9" r:id="rId58" name="Check Box 55">
              <controlPr defaultSize="0" autoFill="0" autoLine="0" autoPict="0">
                <anchor moveWithCells="1">
                  <from>
                    <xdr:col>7</xdr:col>
                    <xdr:colOff>161925</xdr:colOff>
                    <xdr:row>27</xdr:row>
                    <xdr:rowOff>171450</xdr:rowOff>
                  </from>
                  <to>
                    <xdr:col>7</xdr:col>
                    <xdr:colOff>400050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0" r:id="rId59" name="Check Box 56">
              <controlPr defaultSize="0" autoFill="0" autoLine="0" autoPict="0">
                <anchor moveWithCells="1">
                  <from>
                    <xdr:col>8</xdr:col>
                    <xdr:colOff>133350</xdr:colOff>
                    <xdr:row>27</xdr:row>
                    <xdr:rowOff>171450</xdr:rowOff>
                  </from>
                  <to>
                    <xdr:col>8</xdr:col>
                    <xdr:colOff>381000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1" r:id="rId60" name="Check Box 57">
              <controlPr defaultSize="0" autoFill="0" autoLine="0" autoPict="0">
                <anchor moveWithCells="1">
                  <from>
                    <xdr:col>7</xdr:col>
                    <xdr:colOff>161925</xdr:colOff>
                    <xdr:row>28</xdr:row>
                    <xdr:rowOff>171450</xdr:rowOff>
                  </from>
                  <to>
                    <xdr:col>7</xdr:col>
                    <xdr:colOff>400050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2" r:id="rId61" name="Check Box 58">
              <controlPr defaultSize="0" autoFill="0" autoLine="0" autoPict="0">
                <anchor moveWithCells="1">
                  <from>
                    <xdr:col>8</xdr:col>
                    <xdr:colOff>133350</xdr:colOff>
                    <xdr:row>28</xdr:row>
                    <xdr:rowOff>171450</xdr:rowOff>
                  </from>
                  <to>
                    <xdr:col>8</xdr:col>
                    <xdr:colOff>381000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3" r:id="rId62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14</xdr:row>
                    <xdr:rowOff>171450</xdr:rowOff>
                  </from>
                  <to>
                    <xdr:col>6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4" r:id="rId63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14</xdr:row>
                    <xdr:rowOff>161925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5" r:id="rId64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171450</xdr:rowOff>
                  </from>
                  <to>
                    <xdr:col>10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6" r:id="rId65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171450</xdr:rowOff>
                  </from>
                  <to>
                    <xdr:col>10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7" r:id="rId66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14</xdr:row>
                    <xdr:rowOff>171450</xdr:rowOff>
                  </from>
                  <to>
                    <xdr:col>11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8" r:id="rId67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171450</xdr:rowOff>
                  </from>
                  <to>
                    <xdr:col>10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9" r:id="rId68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171450</xdr:rowOff>
                  </from>
                  <to>
                    <xdr:col>10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0" r:id="rId69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171450</xdr:rowOff>
                  </from>
                  <to>
                    <xdr:col>11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1" r:id="rId70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171450</xdr:rowOff>
                  </from>
                  <to>
                    <xdr:col>10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2" r:id="rId71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171450</xdr:rowOff>
                  </from>
                  <to>
                    <xdr:col>10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3" r:id="rId72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16</xdr:row>
                    <xdr:rowOff>171450</xdr:rowOff>
                  </from>
                  <to>
                    <xdr:col>11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4" r:id="rId73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171450</xdr:rowOff>
                  </from>
                  <to>
                    <xdr:col>10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5" r:id="rId74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171450</xdr:rowOff>
                  </from>
                  <to>
                    <xdr:col>10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6" r:id="rId75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17</xdr:row>
                    <xdr:rowOff>171450</xdr:rowOff>
                  </from>
                  <to>
                    <xdr:col>11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7" r:id="rId76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161925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8" r:id="rId77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161925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9" r:id="rId78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161925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0" r:id="rId79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161925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1" r:id="rId80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161925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2" r:id="rId81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161925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3" r:id="rId82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4" r:id="rId83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5" r:id="rId84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6" r:id="rId85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7" r:id="rId86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8" r:id="rId87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9" r:id="rId88" name="Check Box 85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0" r:id="rId89" name="Check Box 86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1" r:id="rId90" name="Check Box 87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2" r:id="rId91" name="Check Box 88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3" r:id="rId92" name="Check Box 89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4" r:id="rId93" name="Check Box 90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5" r:id="rId94" name="Check Box 91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161925</xdr:rowOff>
                  </from>
                  <to>
                    <xdr:col>10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6" r:id="rId95" name="Check Box 92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161925</xdr:rowOff>
                  </from>
                  <to>
                    <xdr:col>10</xdr:col>
                    <xdr:colOff>285750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7" r:id="rId96" name="Check Box 93">
              <controlPr defaultSize="0" autoFill="0" autoLine="0" autoPict="0">
                <anchor moveWithCells="1">
                  <from>
                    <xdr:col>11</xdr:col>
                    <xdr:colOff>47625</xdr:colOff>
                    <xdr:row>24</xdr:row>
                    <xdr:rowOff>161925</xdr:rowOff>
                  </from>
                  <to>
                    <xdr:col>11</xdr:col>
                    <xdr:colOff>285750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8" r:id="rId97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161925</xdr:rowOff>
                  </from>
                  <to>
                    <xdr:col>10</xdr:col>
                    <xdr:colOff>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9" r:id="rId98" name="Check Box 95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161925</xdr:rowOff>
                  </from>
                  <to>
                    <xdr:col>10</xdr:col>
                    <xdr:colOff>285750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0" r:id="rId99" name="Check Box 96">
              <controlPr defaultSize="0" autoFill="0" autoLine="0" autoPict="0">
                <anchor moveWithCells="1">
                  <from>
                    <xdr:col>11</xdr:col>
                    <xdr:colOff>47625</xdr:colOff>
                    <xdr:row>25</xdr:row>
                    <xdr:rowOff>161925</xdr:rowOff>
                  </from>
                  <to>
                    <xdr:col>11</xdr:col>
                    <xdr:colOff>285750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1" r:id="rId100" name="Check Box 97">
              <controlPr defaultSize="0" autoFill="0" autoLine="0" autoPict="0">
                <anchor moveWithCells="1">
                  <from>
                    <xdr:col>9</xdr:col>
                    <xdr:colOff>28575</xdr:colOff>
                    <xdr:row>26</xdr:row>
                    <xdr:rowOff>171450</xdr:rowOff>
                  </from>
                  <to>
                    <xdr:col>9</xdr:col>
                    <xdr:colOff>276225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2" r:id="rId101" name="Check Box 98">
              <controlPr defaultSize="0" autoFill="0" autoLine="0" autoPict="0">
                <anchor moveWithCells="1">
                  <from>
                    <xdr:col>10</xdr:col>
                    <xdr:colOff>38100</xdr:colOff>
                    <xdr:row>26</xdr:row>
                    <xdr:rowOff>171450</xdr:rowOff>
                  </from>
                  <to>
                    <xdr:col>10</xdr:col>
                    <xdr:colOff>285750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3" r:id="rId102" name="Check Box 99">
              <controlPr defaultSize="0" autoFill="0" autoLine="0" autoPict="0">
                <anchor moveWithCells="1">
                  <from>
                    <xdr:col>11</xdr:col>
                    <xdr:colOff>38100</xdr:colOff>
                    <xdr:row>26</xdr:row>
                    <xdr:rowOff>171450</xdr:rowOff>
                  </from>
                  <to>
                    <xdr:col>11</xdr:col>
                    <xdr:colOff>285750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4" r:id="rId103" name="Check Box 100">
              <controlPr defaultSize="0" autoFill="0" autoLine="0" autoPict="0">
                <anchor moveWithCells="1">
                  <from>
                    <xdr:col>9</xdr:col>
                    <xdr:colOff>28575</xdr:colOff>
                    <xdr:row>27</xdr:row>
                    <xdr:rowOff>171450</xdr:rowOff>
                  </from>
                  <to>
                    <xdr:col>9</xdr:col>
                    <xdr:colOff>276225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5" r:id="rId104" name="Check Box 101">
              <controlPr defaultSize="0" autoFill="0" autoLine="0" autoPict="0">
                <anchor moveWithCells="1">
                  <from>
                    <xdr:col>10</xdr:col>
                    <xdr:colOff>38100</xdr:colOff>
                    <xdr:row>27</xdr:row>
                    <xdr:rowOff>171450</xdr:rowOff>
                  </from>
                  <to>
                    <xdr:col>10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6" r:id="rId105" name="Check Box 102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171450</xdr:rowOff>
                  </from>
                  <to>
                    <xdr:col>11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7" r:id="rId106" name="Check Box 103">
              <controlPr defaultSize="0" autoFill="0" autoLine="0" autoPict="0">
                <anchor moveWithCells="1">
                  <from>
                    <xdr:col>9</xdr:col>
                    <xdr:colOff>28575</xdr:colOff>
                    <xdr:row>28</xdr:row>
                    <xdr:rowOff>171450</xdr:rowOff>
                  </from>
                  <to>
                    <xdr:col>9</xdr:col>
                    <xdr:colOff>276225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8" r:id="rId107" name="Check Box 104">
              <controlPr defaultSize="0" autoFill="0" autoLine="0" autoPict="0">
                <anchor moveWithCells="1">
                  <from>
                    <xdr:col>10</xdr:col>
                    <xdr:colOff>38100</xdr:colOff>
                    <xdr:row>28</xdr:row>
                    <xdr:rowOff>171450</xdr:rowOff>
                  </from>
                  <to>
                    <xdr:col>10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9" r:id="rId108" name="Check Box 105">
              <controlPr defaultSize="0" autoFill="0" autoLine="0" autoPict="0">
                <anchor moveWithCells="1">
                  <from>
                    <xdr:col>11</xdr:col>
                    <xdr:colOff>38100</xdr:colOff>
                    <xdr:row>28</xdr:row>
                    <xdr:rowOff>171450</xdr:rowOff>
                  </from>
                  <to>
                    <xdr:col>11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06FC922-FC54-442C-8404-90BFC8996C50}">
          <x14:formula1>
            <xm:f>'Diferencia de costos'!$D$19:$D$20</xm:f>
          </x14:formula1>
          <xm:sqref>D16:D30</xm:sqref>
        </x14:dataValidation>
        <x14:dataValidation type="list" allowBlank="1" showInputMessage="1" showErrorMessage="1" xr:uid="{D1C98F0E-7FC3-4A4B-A904-E40068EA79EE}">
          <x14:formula1>
            <xm:f>'Diferencia de costos'!$B$19:$B$22</xm:f>
          </x14:formula1>
          <xm:sqref>E16:E30</xm:sqref>
        </x14:dataValidation>
        <x14:dataValidation type="list" allowBlank="1" showInputMessage="1" showErrorMessage="1" xr:uid="{D87409C7-BFF6-43E4-AB14-62F9D9F35DB3}">
          <x14:formula1>
            <xm:f>'Diferencia de costos'!$C$19:$C$28</xm:f>
          </x14:formula1>
          <xm:sqref>N16:O30</xm:sqref>
        </x14:dataValidation>
        <x14:dataValidation type="list" allowBlank="1" showInputMessage="1" showErrorMessage="1" xr:uid="{2146FBF2-60F3-4B0A-BB96-FFB84D4CB96C}">
          <x14:formula1>
            <xm:f>'Diferencia de costos'!$E$18:$E$27</xm:f>
          </x14:formula1>
          <xm:sqref>A16:C30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516D-1A4A-4270-860E-4E0299E41006}">
  <sheetPr codeName="Hoja12"/>
  <dimension ref="A1:Q25"/>
  <sheetViews>
    <sheetView showGridLines="0" topLeftCell="A7" workbookViewId="0">
      <selection activeCell="A20" sqref="A20:XFD20"/>
    </sheetView>
  </sheetViews>
  <sheetFormatPr baseColWidth="10" defaultRowHeight="15" x14ac:dyDescent="0.25"/>
  <cols>
    <col min="1" max="1" width="5" bestFit="1" customWidth="1"/>
    <col min="2" max="2" width="13.85546875" bestFit="1" customWidth="1"/>
    <col min="3" max="3" width="34.5703125" bestFit="1" customWidth="1"/>
    <col min="4" max="4" width="19.28515625" bestFit="1" customWidth="1"/>
    <col min="5" max="5" width="16.5703125" bestFit="1" customWidth="1"/>
    <col min="6" max="7" width="4.7109375" customWidth="1"/>
    <col min="8" max="8" width="6.7109375" customWidth="1"/>
    <col min="9" max="9" width="7.285156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1.28515625" customWidth="1"/>
    <col min="17" max="17" width="12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6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3" t="s">
        <v>7121</v>
      </c>
      <c r="F6" s="132">
        <v>1006618</v>
      </c>
      <c r="G6" s="132"/>
      <c r="H6" s="132"/>
      <c r="I6" s="131" t="s">
        <v>7088</v>
      </c>
      <c r="J6" s="131"/>
      <c r="K6" s="131"/>
      <c r="L6" s="131"/>
      <c r="M6" s="131"/>
      <c r="N6" s="132" t="s">
        <v>7124</v>
      </c>
      <c r="O6" s="132"/>
      <c r="P6" s="132"/>
      <c r="Q6" s="132"/>
    </row>
    <row r="7" spans="1:17" x14ac:dyDescent="0.25">
      <c r="A7" s="100" t="s">
        <v>7123</v>
      </c>
      <c r="B7" s="100"/>
      <c r="C7" s="99">
        <v>2012</v>
      </c>
      <c r="D7" s="99"/>
      <c r="E7" s="43" t="s">
        <v>7128</v>
      </c>
      <c r="F7" s="99">
        <v>10026100</v>
      </c>
      <c r="G7" s="99"/>
      <c r="H7" s="99"/>
      <c r="I7" s="130" t="s">
        <v>7125</v>
      </c>
      <c r="J7" s="130"/>
      <c r="K7" s="130"/>
      <c r="L7" s="130"/>
      <c r="M7" s="130"/>
      <c r="N7" s="99" t="s">
        <v>1285</v>
      </c>
      <c r="O7" s="99"/>
      <c r="P7" s="99"/>
      <c r="Q7" s="99"/>
    </row>
    <row r="8" spans="1:17" x14ac:dyDescent="0.25">
      <c r="A8" s="98" t="s">
        <v>7089</v>
      </c>
      <c r="B8" s="98"/>
      <c r="C8" s="132">
        <v>20091108</v>
      </c>
      <c r="D8" s="132"/>
      <c r="E8" s="69" t="s">
        <v>7129</v>
      </c>
      <c r="F8" s="99">
        <v>505001104</v>
      </c>
      <c r="G8" s="99"/>
      <c r="H8" s="99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8" t="s">
        <v>7127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ht="14.45" customHeight="1" x14ac:dyDescent="0.25">
      <c r="A13" s="102" t="s">
        <v>7237</v>
      </c>
      <c r="B13" s="102" t="s">
        <v>7091</v>
      </c>
      <c r="C13" s="102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</row>
    <row r="14" spans="1:17" ht="14.45" customHeight="1" x14ac:dyDescent="0.25">
      <c r="A14" s="102"/>
      <c r="B14" s="102"/>
      <c r="C14" s="102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04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02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04"/>
      <c r="P15" s="105"/>
      <c r="Q15" s="103"/>
    </row>
    <row r="16" spans="1:17" x14ac:dyDescent="0.25">
      <c r="A16" s="66" t="s">
        <v>1035</v>
      </c>
      <c r="B16" s="42" t="s">
        <v>7135</v>
      </c>
      <c r="C16" s="42" t="s">
        <v>7150</v>
      </c>
      <c r="D16" s="42" t="s">
        <v>7131</v>
      </c>
      <c r="E16" s="42" t="s">
        <v>7107</v>
      </c>
      <c r="F16" s="44"/>
      <c r="G16" s="44"/>
      <c r="H16" s="46"/>
      <c r="I16" s="46"/>
      <c r="J16" s="44"/>
      <c r="K16" s="44"/>
      <c r="L16" s="44"/>
      <c r="M16" s="48">
        <v>1</v>
      </c>
      <c r="N16" s="42" t="s">
        <v>7114</v>
      </c>
      <c r="O16" s="48">
        <f>_xlfn.IFS(N16="SEMANAL",52,N16="QUINCENAL",26,N16="MENSUAL",12,N16="TRIMESTRAL",4,N16="BIMENSUAL",6,N16="CUATRIMESTRAL",3,N16="SEMESTRAL",2,N16="ANUAL",1,N16="BIANUAL",0.5)</f>
        <v>12</v>
      </c>
      <c r="P16" s="48">
        <v>8</v>
      </c>
      <c r="Q16" s="65">
        <v>0</v>
      </c>
    </row>
    <row r="17" spans="1:17" x14ac:dyDescent="0.25">
      <c r="A17" s="66" t="s">
        <v>1033</v>
      </c>
      <c r="B17" s="42" t="s">
        <v>7134</v>
      </c>
      <c r="C17" s="42" t="s">
        <v>7151</v>
      </c>
      <c r="D17" s="42" t="s">
        <v>7132</v>
      </c>
      <c r="E17" s="42" t="s">
        <v>7108</v>
      </c>
      <c r="F17" s="44"/>
      <c r="G17" s="44"/>
      <c r="H17" s="46"/>
      <c r="I17" s="46"/>
      <c r="J17" s="44"/>
      <c r="K17" s="44"/>
      <c r="L17" s="44"/>
      <c r="M17" s="48">
        <v>1</v>
      </c>
      <c r="N17" s="42" t="s">
        <v>7114</v>
      </c>
      <c r="O17" s="48">
        <f t="shared" ref="O17:O24" si="0">_xlfn.IFS(N17="SEMANAL",52,N17="QUINCENAL",26,N17="MENSUAL",12,N17="TRIMESTRAL",4,N17="BIMENSUAL",6,N17="CUATRIMESTRAL",3,N17="SEMESTRAL",2,N17="ANUAL",1,N17="BIANUAL",0.5)</f>
        <v>12</v>
      </c>
      <c r="P17" s="48">
        <v>2</v>
      </c>
      <c r="Q17" s="65">
        <v>0</v>
      </c>
    </row>
    <row r="18" spans="1:17" x14ac:dyDescent="0.25">
      <c r="A18" s="66" t="s">
        <v>1027</v>
      </c>
      <c r="B18" s="42" t="s">
        <v>7134</v>
      </c>
      <c r="C18" s="42" t="s">
        <v>7152</v>
      </c>
      <c r="D18" s="42" t="s">
        <v>7131</v>
      </c>
      <c r="E18" s="42" t="s">
        <v>7107</v>
      </c>
      <c r="F18" s="44"/>
      <c r="G18" s="44"/>
      <c r="H18" s="46"/>
      <c r="I18" s="46"/>
      <c r="J18" s="44"/>
      <c r="K18" s="44"/>
      <c r="L18" s="44"/>
      <c r="M18" s="48">
        <v>1</v>
      </c>
      <c r="N18" s="42" t="s">
        <v>7116</v>
      </c>
      <c r="O18" s="48">
        <f t="shared" si="0"/>
        <v>4</v>
      </c>
      <c r="P18" s="48">
        <v>0.5</v>
      </c>
      <c r="Q18" s="65">
        <v>0</v>
      </c>
    </row>
    <row r="19" spans="1:17" x14ac:dyDescent="0.25">
      <c r="A19" s="66" t="s">
        <v>1040</v>
      </c>
      <c r="B19" s="42" t="s">
        <v>7134</v>
      </c>
      <c r="C19" s="42" t="s">
        <v>7154</v>
      </c>
      <c r="D19" s="42" t="s">
        <v>7131</v>
      </c>
      <c r="E19" s="42" t="s">
        <v>7108</v>
      </c>
      <c r="F19" s="44"/>
      <c r="G19" s="44"/>
      <c r="H19" s="46"/>
      <c r="I19" s="46"/>
      <c r="J19" s="44"/>
      <c r="K19" s="44"/>
      <c r="L19" s="44"/>
      <c r="M19" s="48">
        <v>1</v>
      </c>
      <c r="N19" s="42" t="s">
        <v>7116</v>
      </c>
      <c r="O19" s="48">
        <f t="shared" si="0"/>
        <v>4</v>
      </c>
      <c r="P19" s="48">
        <v>4</v>
      </c>
      <c r="Q19" s="65">
        <v>0</v>
      </c>
    </row>
    <row r="20" spans="1:17" x14ac:dyDescent="0.25">
      <c r="A20" s="66" t="s">
        <v>1051</v>
      </c>
      <c r="B20" s="42" t="s">
        <v>7134</v>
      </c>
      <c r="C20" s="42" t="s">
        <v>7153</v>
      </c>
      <c r="D20" s="42" t="s">
        <v>7131</v>
      </c>
      <c r="E20" s="42" t="s">
        <v>7110</v>
      </c>
      <c r="F20" s="44"/>
      <c r="G20" s="44"/>
      <c r="H20" s="46"/>
      <c r="I20" s="46"/>
      <c r="J20" s="44"/>
      <c r="K20" s="44"/>
      <c r="L20" s="44"/>
      <c r="M20" s="48">
        <v>1</v>
      </c>
      <c r="N20" s="42" t="s">
        <v>7116</v>
      </c>
      <c r="O20" s="48">
        <f t="shared" si="0"/>
        <v>4</v>
      </c>
      <c r="P20" s="48">
        <v>4</v>
      </c>
      <c r="Q20" s="65">
        <v>0</v>
      </c>
    </row>
    <row r="21" spans="1:17" x14ac:dyDescent="0.25">
      <c r="A21" s="66" t="s">
        <v>1053</v>
      </c>
      <c r="B21" s="42" t="s">
        <v>7134</v>
      </c>
      <c r="C21" s="42" t="s">
        <v>7150</v>
      </c>
      <c r="D21" s="42" t="s">
        <v>7132</v>
      </c>
      <c r="E21" s="42" t="s">
        <v>7108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7117</v>
      </c>
      <c r="O21" s="48">
        <f t="shared" si="0"/>
        <v>2</v>
      </c>
      <c r="P21" s="48">
        <v>4</v>
      </c>
      <c r="Q21" s="65">
        <v>0</v>
      </c>
    </row>
    <row r="22" spans="1:17" x14ac:dyDescent="0.25">
      <c r="A22" s="66" t="s">
        <v>1034</v>
      </c>
      <c r="B22" s="42" t="s">
        <v>7134</v>
      </c>
      <c r="C22" s="42" t="s">
        <v>7151</v>
      </c>
      <c r="D22" s="42" t="s">
        <v>7131</v>
      </c>
      <c r="E22" s="42" t="s">
        <v>7108</v>
      </c>
      <c r="F22" s="44"/>
      <c r="G22" s="44"/>
      <c r="H22" s="46"/>
      <c r="I22" s="46"/>
      <c r="J22" s="44"/>
      <c r="K22" s="44"/>
      <c r="L22" s="44"/>
      <c r="M22" s="48">
        <v>1</v>
      </c>
      <c r="N22" s="42" t="s">
        <v>7118</v>
      </c>
      <c r="O22" s="48">
        <f t="shared" si="0"/>
        <v>1</v>
      </c>
      <c r="P22" s="48">
        <v>6</v>
      </c>
      <c r="Q22" s="65">
        <v>0</v>
      </c>
    </row>
    <row r="23" spans="1:17" x14ac:dyDescent="0.25">
      <c r="A23" s="66" t="s">
        <v>1022</v>
      </c>
      <c r="B23" s="42" t="s">
        <v>7134</v>
      </c>
      <c r="C23" s="42" t="s">
        <v>7157</v>
      </c>
      <c r="D23" s="42" t="s">
        <v>7132</v>
      </c>
      <c r="E23" s="42" t="s">
        <v>7109</v>
      </c>
      <c r="F23" s="44"/>
      <c r="G23" s="44"/>
      <c r="H23" s="46"/>
      <c r="I23" s="46"/>
      <c r="J23" s="44"/>
      <c r="K23" s="44"/>
      <c r="L23" s="44"/>
      <c r="M23" s="48">
        <v>1</v>
      </c>
      <c r="N23" s="42" t="s">
        <v>7116</v>
      </c>
      <c r="O23" s="48">
        <f t="shared" si="0"/>
        <v>4</v>
      </c>
      <c r="P23" s="48">
        <v>3.4</v>
      </c>
      <c r="Q23" s="65">
        <v>0</v>
      </c>
    </row>
    <row r="24" spans="1:17" ht="15.75" thickBot="1" x14ac:dyDescent="0.3">
      <c r="A24" s="66" t="s">
        <v>1038</v>
      </c>
      <c r="B24" s="42" t="s">
        <v>7134</v>
      </c>
      <c r="C24" s="42" t="s">
        <v>7158</v>
      </c>
      <c r="D24" s="42" t="s">
        <v>7131</v>
      </c>
      <c r="E24" s="42" t="s">
        <v>7107</v>
      </c>
      <c r="F24" s="44"/>
      <c r="G24" s="44"/>
      <c r="H24" s="46"/>
      <c r="I24" s="46"/>
      <c r="J24" s="44"/>
      <c r="K24" s="44"/>
      <c r="L24" s="44"/>
      <c r="M24" s="78">
        <v>1</v>
      </c>
      <c r="N24" s="80" t="s">
        <v>7117</v>
      </c>
      <c r="O24" s="78">
        <f t="shared" si="0"/>
        <v>2</v>
      </c>
      <c r="P24" s="78">
        <v>2.5</v>
      </c>
      <c r="Q24" s="81">
        <v>0</v>
      </c>
    </row>
    <row r="25" spans="1:17" ht="15.75" thickBot="1" x14ac:dyDescent="0.3">
      <c r="M25" s="135" t="s">
        <v>7986</v>
      </c>
      <c r="N25" s="136"/>
      <c r="O25" s="136"/>
      <c r="P25" s="137"/>
      <c r="Q25" s="82">
        <v>16334410</v>
      </c>
    </row>
  </sheetData>
  <mergeCells count="33">
    <mergeCell ref="Q14:Q15"/>
    <mergeCell ref="A5:B5"/>
    <mergeCell ref="C5:Q5"/>
    <mergeCell ref="M25:P25"/>
    <mergeCell ref="A7:B7"/>
    <mergeCell ref="A6:B6"/>
    <mergeCell ref="A8:B8"/>
    <mergeCell ref="N14:N15"/>
    <mergeCell ref="A13:A15"/>
    <mergeCell ref="C6:D6"/>
    <mergeCell ref="B13:B15"/>
    <mergeCell ref="D13:D15"/>
    <mergeCell ref="F8:H8"/>
    <mergeCell ref="E13:Q13"/>
    <mergeCell ref="E14:E15"/>
    <mergeCell ref="P14:P15"/>
    <mergeCell ref="H14:I14"/>
    <mergeCell ref="A10:Q12"/>
    <mergeCell ref="F14:G14"/>
    <mergeCell ref="C1:P4"/>
    <mergeCell ref="O14:O15"/>
    <mergeCell ref="M14:M15"/>
    <mergeCell ref="I7:M7"/>
    <mergeCell ref="I6:M6"/>
    <mergeCell ref="N6:Q6"/>
    <mergeCell ref="N7:Q7"/>
    <mergeCell ref="F6:H6"/>
    <mergeCell ref="F7:H7"/>
    <mergeCell ref="C13:C15"/>
    <mergeCell ref="C8:D8"/>
    <mergeCell ref="C7:D7"/>
    <mergeCell ref="A9:Q9"/>
    <mergeCell ref="J14:L14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171450</xdr:rowOff>
                  </from>
                  <to>
                    <xdr:col>7</xdr:col>
                    <xdr:colOff>400050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14</xdr:row>
                    <xdr:rowOff>171450</xdr:rowOff>
                  </from>
                  <to>
                    <xdr:col>8</xdr:col>
                    <xdr:colOff>371475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171450</xdr:rowOff>
                  </from>
                  <to>
                    <xdr:col>5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171450</xdr:rowOff>
                  </from>
                  <to>
                    <xdr:col>7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171450</xdr:rowOff>
                  </from>
                  <to>
                    <xdr:col>5</xdr:col>
                    <xdr:colOff>304800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6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16</xdr:row>
                    <xdr:rowOff>171450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7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171450</xdr:rowOff>
                  </from>
                  <to>
                    <xdr:col>5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8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17</xdr:row>
                    <xdr:rowOff>171450</xdr:rowOff>
                  </from>
                  <to>
                    <xdr:col>7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9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161925</xdr:rowOff>
                  </from>
                  <to>
                    <xdr:col>5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161925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171450</xdr:rowOff>
                  </from>
                  <to>
                    <xdr:col>5</xdr:col>
                    <xdr:colOff>304800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161925</xdr:rowOff>
                  </from>
                  <to>
                    <xdr:col>7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171450</xdr:rowOff>
                  </from>
                  <to>
                    <xdr:col>5</xdr:col>
                    <xdr:colOff>304800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21" name="Check Box 18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171450</xdr:rowOff>
                  </from>
                  <to>
                    <xdr:col>7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1" r:id="rId22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171450</xdr:rowOff>
                  </from>
                  <to>
                    <xdr:col>7</xdr:col>
                    <xdr:colOff>400050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2" r:id="rId23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15</xdr:row>
                    <xdr:rowOff>171450</xdr:rowOff>
                  </from>
                  <to>
                    <xdr:col>8</xdr:col>
                    <xdr:colOff>371475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3" r:id="rId24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171450</xdr:rowOff>
                  </from>
                  <to>
                    <xdr:col>7</xdr:col>
                    <xdr:colOff>400050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4" r:id="rId25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16</xdr:row>
                    <xdr:rowOff>171450</xdr:rowOff>
                  </from>
                  <to>
                    <xdr:col>8</xdr:col>
                    <xdr:colOff>371475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5" r:id="rId26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171450</xdr:rowOff>
                  </from>
                  <to>
                    <xdr:col>7</xdr:col>
                    <xdr:colOff>400050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6" r:id="rId27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171450</xdr:rowOff>
                  </from>
                  <to>
                    <xdr:col>8</xdr:col>
                    <xdr:colOff>371475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7" r:id="rId28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8" r:id="rId29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9" r:id="rId30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0" r:id="rId31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1" r:id="rId32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2" r:id="rId33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3" r:id="rId34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161925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4" r:id="rId35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161925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5" r:id="rId36" name="Check Box 45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161925</xdr:rowOff>
                  </from>
                  <to>
                    <xdr:col>7</xdr:col>
                    <xdr:colOff>400050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6" r:id="rId37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161925</xdr:rowOff>
                  </from>
                  <to>
                    <xdr:col>8</xdr:col>
                    <xdr:colOff>371475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9" r:id="rId38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14</xdr:row>
                    <xdr:rowOff>171450</xdr:rowOff>
                  </from>
                  <to>
                    <xdr:col>6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0" r:id="rId39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14</xdr:row>
                    <xdr:rowOff>161925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1" r:id="rId40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171450</xdr:rowOff>
                  </from>
                  <to>
                    <xdr:col>10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2" r:id="rId41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171450</xdr:rowOff>
                  </from>
                  <to>
                    <xdr:col>10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3" r:id="rId42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14</xdr:row>
                    <xdr:rowOff>171450</xdr:rowOff>
                  </from>
                  <to>
                    <xdr:col>11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4" r:id="rId43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171450</xdr:rowOff>
                  </from>
                  <to>
                    <xdr:col>10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5" r:id="rId44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171450</xdr:rowOff>
                  </from>
                  <to>
                    <xdr:col>10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6" r:id="rId45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171450</xdr:rowOff>
                  </from>
                  <to>
                    <xdr:col>11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7" r:id="rId46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171450</xdr:rowOff>
                  </from>
                  <to>
                    <xdr:col>10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8" r:id="rId47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171450</xdr:rowOff>
                  </from>
                  <to>
                    <xdr:col>10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9" r:id="rId48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16</xdr:row>
                    <xdr:rowOff>171450</xdr:rowOff>
                  </from>
                  <to>
                    <xdr:col>11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0" r:id="rId49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171450</xdr:rowOff>
                  </from>
                  <to>
                    <xdr:col>10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1" r:id="rId50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171450</xdr:rowOff>
                  </from>
                  <to>
                    <xdr:col>10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2" r:id="rId51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17</xdr:row>
                    <xdr:rowOff>171450</xdr:rowOff>
                  </from>
                  <to>
                    <xdr:col>11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3" r:id="rId52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161925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4" r:id="rId53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161925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5" r:id="rId54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161925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6" r:id="rId55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161925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7" r:id="rId56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161925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8" r:id="rId57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161925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9" r:id="rId58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0" r:id="rId59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1" r:id="rId60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2" r:id="rId61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3" r:id="rId62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4" r:id="rId63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5" r:id="rId64" name="Check Box 85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6" r:id="rId65" name="Check Box 86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7" r:id="rId66" name="Check Box 87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D746244-1363-4CAC-A20C-EC39E4ED5754}">
          <x14:formula1>
            <xm:f>'Diferencia de costos'!$B$19:$B$22</xm:f>
          </x14:formula1>
          <xm:sqref>E16:E24</xm:sqref>
        </x14:dataValidation>
        <x14:dataValidation type="list" allowBlank="1" showInputMessage="1" showErrorMessage="1" xr:uid="{CB5F268A-8555-4810-8467-4B7A30B7D89F}">
          <x14:formula1>
            <xm:f>'Diferencia de costos'!$C$19:$C$27</xm:f>
          </x14:formula1>
          <xm:sqref>N16:N24</xm:sqref>
        </x14:dataValidation>
        <x14:dataValidation type="list" allowBlank="1" showInputMessage="1" showErrorMessage="1" xr:uid="{7E1A48CA-D4B9-45BD-B274-339F7182D620}">
          <x14:formula1>
            <xm:f>'Diferencia de costos'!$D$19:$D$20</xm:f>
          </x14:formula1>
          <xm:sqref>D16:D24</xm:sqref>
        </x14:dataValidation>
        <x14:dataValidation type="list" allowBlank="1" showInputMessage="1" showErrorMessage="1" xr:uid="{B013218E-537F-4BC6-8559-582736F0F7A2}">
          <x14:formula1>
            <xm:f>'Diferencia de costos'!$E$20:$E$23</xm:f>
          </x14:formula1>
          <xm:sqref>B22:B24</xm:sqref>
        </x14:dataValidation>
        <x14:dataValidation type="list" allowBlank="1" showInputMessage="1" showErrorMessage="1" xr:uid="{8EB0FAE5-12C0-4CE3-BB46-0248205949E9}">
          <x14:formula1>
            <xm:f>'Diferencia de costos'!$E$20:$E$26</xm:f>
          </x14:formula1>
          <xm:sqref>B16:B18</xm:sqref>
        </x14:dataValidation>
        <x14:dataValidation type="list" allowBlank="1" showInputMessage="1" showErrorMessage="1" xr:uid="{E566ED82-FF3F-4169-8639-43767F00AC69}">
          <x14:formula1>
            <xm:f>'Diferencia de costos'!$E$20:$E$2622</xm:f>
          </x14:formula1>
          <xm:sqref>B19:B21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F5819-2810-41B9-AE50-F8CF2E4AF9A5}">
  <sheetPr codeName="Hoja14"/>
  <dimension ref="A1:Q27"/>
  <sheetViews>
    <sheetView showGridLines="0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20.140625" bestFit="1" customWidth="1"/>
    <col min="3" max="3" width="29.7109375" customWidth="1"/>
    <col min="4" max="4" width="21.28515625" bestFit="1" customWidth="1"/>
    <col min="5" max="5" width="14.28515625" customWidth="1"/>
    <col min="6" max="6" width="4.7109375" customWidth="1"/>
    <col min="7" max="7" width="5" customWidth="1"/>
    <col min="8" max="8" width="6.7109375" customWidth="1"/>
    <col min="9" max="9" width="7.8554687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1.85546875" customWidth="1"/>
    <col min="17" max="17" width="12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171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9" t="s">
        <v>7121</v>
      </c>
      <c r="F6" s="153">
        <v>1016694</v>
      </c>
      <c r="G6" s="154"/>
      <c r="H6" s="155"/>
      <c r="I6" s="146" t="s">
        <v>7088</v>
      </c>
      <c r="J6" s="147"/>
      <c r="K6" s="147"/>
      <c r="L6" s="147"/>
      <c r="M6" s="148"/>
      <c r="N6" s="99" t="s">
        <v>7124</v>
      </c>
      <c r="O6" s="99"/>
      <c r="P6" s="99"/>
      <c r="Q6" s="99"/>
    </row>
    <row r="7" spans="1:17" x14ac:dyDescent="0.25">
      <c r="A7" s="100" t="s">
        <v>7123</v>
      </c>
      <c r="B7" s="100"/>
      <c r="C7" s="99">
        <v>2023</v>
      </c>
      <c r="D7" s="99"/>
      <c r="E7" s="43" t="s">
        <v>7128</v>
      </c>
      <c r="F7" s="149">
        <v>10055800</v>
      </c>
      <c r="G7" s="150"/>
      <c r="H7" s="151"/>
      <c r="I7" s="146" t="s">
        <v>7125</v>
      </c>
      <c r="J7" s="147"/>
      <c r="K7" s="147"/>
      <c r="L7" s="147"/>
      <c r="M7" s="148"/>
      <c r="N7" s="99" t="s">
        <v>7139</v>
      </c>
      <c r="O7" s="99"/>
      <c r="P7" s="99"/>
      <c r="Q7" s="99"/>
    </row>
    <row r="8" spans="1:17" x14ac:dyDescent="0.25">
      <c r="A8" s="100" t="s">
        <v>7089</v>
      </c>
      <c r="B8" s="100"/>
      <c r="C8" s="99">
        <v>20425542</v>
      </c>
      <c r="D8" s="99"/>
      <c r="E8" s="43" t="s">
        <v>7129</v>
      </c>
      <c r="F8" s="149">
        <v>505003097</v>
      </c>
      <c r="G8" s="150"/>
      <c r="H8" s="151"/>
    </row>
    <row r="9" spans="1:17" x14ac:dyDescent="0.25">
      <c r="A9" s="144" t="s">
        <v>7090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5"/>
    </row>
    <row r="10" spans="1:17" ht="14.45" customHeight="1" x14ac:dyDescent="0.25">
      <c r="A10" s="129" t="s">
        <v>7127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ht="14.45" customHeight="1" x14ac:dyDescent="0.25">
      <c r="A13" s="102" t="s">
        <v>7237</v>
      </c>
      <c r="B13" s="102" t="s">
        <v>7091</v>
      </c>
      <c r="C13" s="102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</row>
    <row r="14" spans="1:17" ht="14.45" customHeight="1" x14ac:dyDescent="0.25">
      <c r="A14" s="102"/>
      <c r="B14" s="102"/>
      <c r="C14" s="102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04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02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04"/>
      <c r="P15" s="105"/>
      <c r="Q15" s="103"/>
    </row>
    <row r="16" spans="1:17" ht="14.45" customHeight="1" x14ac:dyDescent="0.25">
      <c r="A16" s="140" t="s">
        <v>1033</v>
      </c>
      <c r="B16" s="141" t="s">
        <v>7138</v>
      </c>
      <c r="C16" s="152" t="s">
        <v>7159</v>
      </c>
      <c r="D16" s="141" t="s">
        <v>7131</v>
      </c>
      <c r="E16" s="141" t="s">
        <v>7107</v>
      </c>
      <c r="F16" s="143"/>
      <c r="G16" s="143"/>
      <c r="H16" s="103"/>
      <c r="I16" s="103"/>
      <c r="J16" s="143"/>
      <c r="K16" s="143"/>
      <c r="L16" s="143"/>
      <c r="M16" s="138">
        <v>1</v>
      </c>
      <c r="N16" s="141" t="s">
        <v>7114</v>
      </c>
      <c r="O16" s="138">
        <f>_xlfn.IFS(N16="SEMANAL",52,N16="QUINCENAL",26,N16="MENSUAL",12,N16="TRIMESTRAL",4,N16="BIMENSUAL",6,N16="CUATRIMESTRAL",3,N16="SEMESTRAL",2,N16="ANUAL",1,N16="BIANUAL",0.5)</f>
        <v>12</v>
      </c>
      <c r="P16" s="138">
        <v>4</v>
      </c>
      <c r="Q16" s="139">
        <v>0</v>
      </c>
    </row>
    <row r="17" spans="1:17" x14ac:dyDescent="0.25">
      <c r="A17" s="140"/>
      <c r="B17" s="141"/>
      <c r="C17" s="152"/>
      <c r="D17" s="141"/>
      <c r="E17" s="141"/>
      <c r="F17" s="143"/>
      <c r="G17" s="143"/>
      <c r="H17" s="103"/>
      <c r="I17" s="103"/>
      <c r="J17" s="143"/>
      <c r="K17" s="143"/>
      <c r="L17" s="143"/>
      <c r="M17" s="138"/>
      <c r="N17" s="141"/>
      <c r="O17" s="138"/>
      <c r="P17" s="138"/>
      <c r="Q17" s="139"/>
    </row>
    <row r="18" spans="1:17" x14ac:dyDescent="0.25">
      <c r="A18" s="140"/>
      <c r="B18" s="141"/>
      <c r="C18" s="152"/>
      <c r="D18" s="141"/>
      <c r="E18" s="141"/>
      <c r="F18" s="143"/>
      <c r="G18" s="143"/>
      <c r="H18" s="103"/>
      <c r="I18" s="103"/>
      <c r="J18" s="143"/>
      <c r="K18" s="143"/>
      <c r="L18" s="143"/>
      <c r="M18" s="138"/>
      <c r="N18" s="141"/>
      <c r="O18" s="138"/>
      <c r="P18" s="138"/>
      <c r="Q18" s="139"/>
    </row>
    <row r="19" spans="1:17" x14ac:dyDescent="0.25">
      <c r="A19" s="140" t="s">
        <v>1027</v>
      </c>
      <c r="B19" s="141" t="s">
        <v>7138</v>
      </c>
      <c r="C19" s="142" t="s">
        <v>7163</v>
      </c>
      <c r="D19" s="141" t="s">
        <v>7131</v>
      </c>
      <c r="E19" s="141" t="s">
        <v>7107</v>
      </c>
      <c r="F19" s="143"/>
      <c r="G19" s="143"/>
      <c r="H19" s="103"/>
      <c r="I19" s="103"/>
      <c r="J19" s="143"/>
      <c r="K19" s="143"/>
      <c r="L19" s="143"/>
      <c r="M19" s="138">
        <v>1</v>
      </c>
      <c r="N19" s="141" t="s">
        <v>7116</v>
      </c>
      <c r="O19" s="138">
        <f t="shared" ref="O19:O26" si="0">_xlfn.IFS(N19="SEMANAL",52,N19="QUINCENAL",26,N19="MENSUAL",12,N19="TRIMESTRAL",4,N19="BIMENSUAL",6,N19="CUATRIMESTRAL",3,N19="SEMESTRAL",2,N19="ANUAL",1,N19="BIANUAL",0.5)</f>
        <v>4</v>
      </c>
      <c r="P19" s="138">
        <v>3</v>
      </c>
      <c r="Q19" s="139">
        <v>0</v>
      </c>
    </row>
    <row r="20" spans="1:17" x14ac:dyDescent="0.25">
      <c r="A20" s="140"/>
      <c r="B20" s="141"/>
      <c r="C20" s="142"/>
      <c r="D20" s="141"/>
      <c r="E20" s="141"/>
      <c r="F20" s="143"/>
      <c r="G20" s="143"/>
      <c r="H20" s="103"/>
      <c r="I20" s="103"/>
      <c r="J20" s="143"/>
      <c r="K20" s="143"/>
      <c r="L20" s="143"/>
      <c r="M20" s="138"/>
      <c r="N20" s="141"/>
      <c r="O20" s="138"/>
      <c r="P20" s="138"/>
      <c r="Q20" s="139"/>
    </row>
    <row r="21" spans="1:17" x14ac:dyDescent="0.25">
      <c r="A21" s="66" t="s">
        <v>1040</v>
      </c>
      <c r="B21" s="42" t="s">
        <v>7138</v>
      </c>
      <c r="C21" s="42" t="s">
        <v>7170</v>
      </c>
      <c r="D21" s="42" t="s">
        <v>7131</v>
      </c>
      <c r="E21" s="42" t="s">
        <v>7108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7114</v>
      </c>
      <c r="O21" s="52">
        <f t="shared" si="0"/>
        <v>12</v>
      </c>
      <c r="P21" s="48">
        <v>2</v>
      </c>
      <c r="Q21" s="65">
        <v>0</v>
      </c>
    </row>
    <row r="22" spans="1:17" x14ac:dyDescent="0.25">
      <c r="A22" s="66" t="s">
        <v>1051</v>
      </c>
      <c r="B22" s="42" t="s">
        <v>7136</v>
      </c>
      <c r="C22" s="42" t="s">
        <v>7162</v>
      </c>
      <c r="D22" s="42" t="s">
        <v>7132</v>
      </c>
      <c r="E22" s="42" t="s">
        <v>7108</v>
      </c>
      <c r="F22" s="44"/>
      <c r="G22" s="44"/>
      <c r="H22" s="46"/>
      <c r="I22" s="46"/>
      <c r="J22" s="44"/>
      <c r="K22" s="44"/>
      <c r="L22" s="44"/>
      <c r="M22" s="48">
        <v>1</v>
      </c>
      <c r="N22" s="42" t="s">
        <v>7116</v>
      </c>
      <c r="O22" s="52">
        <f t="shared" si="0"/>
        <v>4</v>
      </c>
      <c r="P22" s="48">
        <v>2</v>
      </c>
      <c r="Q22" s="65">
        <v>0</v>
      </c>
    </row>
    <row r="23" spans="1:17" x14ac:dyDescent="0.25">
      <c r="A23" s="66" t="s">
        <v>1053</v>
      </c>
      <c r="B23" s="42" t="s">
        <v>7134</v>
      </c>
      <c r="C23" s="42" t="s">
        <v>7158</v>
      </c>
      <c r="D23" s="42" t="s">
        <v>7132</v>
      </c>
      <c r="E23" s="42" t="s">
        <v>7108</v>
      </c>
      <c r="F23" s="44"/>
      <c r="G23" s="44"/>
      <c r="H23" s="46"/>
      <c r="I23" s="46"/>
      <c r="J23" s="44"/>
      <c r="K23" s="44"/>
      <c r="L23" s="44"/>
      <c r="M23" s="48">
        <v>1</v>
      </c>
      <c r="N23" s="42" t="s">
        <v>7117</v>
      </c>
      <c r="O23" s="52">
        <f t="shared" si="0"/>
        <v>2</v>
      </c>
      <c r="P23" s="48">
        <v>4</v>
      </c>
      <c r="Q23" s="65">
        <v>0</v>
      </c>
    </row>
    <row r="24" spans="1:17" x14ac:dyDescent="0.25">
      <c r="A24" s="66" t="s">
        <v>1034</v>
      </c>
      <c r="B24" s="42" t="s">
        <v>7134</v>
      </c>
      <c r="C24" s="42" t="s">
        <v>7171</v>
      </c>
      <c r="D24" s="42" t="s">
        <v>7131</v>
      </c>
      <c r="E24" s="42" t="s">
        <v>7108</v>
      </c>
      <c r="F24" s="44"/>
      <c r="G24" s="44"/>
      <c r="H24" s="46"/>
      <c r="I24" s="46"/>
      <c r="J24" s="44"/>
      <c r="K24" s="44"/>
      <c r="L24" s="44"/>
      <c r="M24" s="48">
        <v>1</v>
      </c>
      <c r="N24" s="42" t="s">
        <v>7118</v>
      </c>
      <c r="O24" s="52">
        <f t="shared" si="0"/>
        <v>1</v>
      </c>
      <c r="P24" s="48">
        <v>4</v>
      </c>
      <c r="Q24" s="65">
        <v>0</v>
      </c>
    </row>
    <row r="25" spans="1:17" x14ac:dyDescent="0.25">
      <c r="A25" s="66" t="s">
        <v>1022</v>
      </c>
      <c r="B25" s="42" t="s">
        <v>7134</v>
      </c>
      <c r="C25" s="42" t="s">
        <v>7172</v>
      </c>
      <c r="D25" s="42" t="s">
        <v>7132</v>
      </c>
      <c r="E25" s="42" t="s">
        <v>7109</v>
      </c>
      <c r="F25" s="44"/>
      <c r="G25" s="44"/>
      <c r="H25" s="46"/>
      <c r="I25" s="46"/>
      <c r="J25" s="44"/>
      <c r="K25" s="44"/>
      <c r="L25" s="44"/>
      <c r="M25" s="48">
        <v>1</v>
      </c>
      <c r="N25" s="42" t="s">
        <v>7118</v>
      </c>
      <c r="O25" s="52">
        <f t="shared" si="0"/>
        <v>1</v>
      </c>
      <c r="P25" s="48">
        <v>3</v>
      </c>
      <c r="Q25" s="65">
        <v>0</v>
      </c>
    </row>
    <row r="26" spans="1:17" ht="15.75" thickBot="1" x14ac:dyDescent="0.3">
      <c r="A26" s="66" t="s">
        <v>1038</v>
      </c>
      <c r="B26" s="42" t="s">
        <v>7134</v>
      </c>
      <c r="C26" s="42" t="s">
        <v>7166</v>
      </c>
      <c r="D26" s="42" t="s">
        <v>7131</v>
      </c>
      <c r="E26" s="42" t="s">
        <v>7109</v>
      </c>
      <c r="F26" s="44"/>
      <c r="G26" s="44"/>
      <c r="H26" s="46"/>
      <c r="I26" s="46"/>
      <c r="J26" s="44"/>
      <c r="K26" s="44"/>
      <c r="L26" s="44"/>
      <c r="M26" s="48">
        <v>1</v>
      </c>
      <c r="N26" s="42" t="s">
        <v>7117</v>
      </c>
      <c r="O26" s="52">
        <f t="shared" si="0"/>
        <v>2</v>
      </c>
      <c r="P26" s="48">
        <v>4</v>
      </c>
      <c r="Q26" s="65">
        <v>0</v>
      </c>
    </row>
    <row r="27" spans="1:17" ht="15.75" thickBot="1" x14ac:dyDescent="0.3">
      <c r="M27" s="135" t="s">
        <v>7986</v>
      </c>
      <c r="N27" s="136"/>
      <c r="O27" s="136"/>
      <c r="P27" s="137"/>
      <c r="Q27" s="82">
        <v>14389130</v>
      </c>
    </row>
  </sheetData>
  <autoFilter ref="A13:Q15" xr:uid="{0E23151E-3A88-4389-9A99-598AF7E0921E}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67">
    <mergeCell ref="F6:H6"/>
    <mergeCell ref="N6:Q6"/>
    <mergeCell ref="C7:D7"/>
    <mergeCell ref="C6:D6"/>
    <mergeCell ref="C5:Q5"/>
    <mergeCell ref="F7:H7"/>
    <mergeCell ref="N7:Q7"/>
    <mergeCell ref="B13:B15"/>
    <mergeCell ref="D13:D15"/>
    <mergeCell ref="E13:Q13"/>
    <mergeCell ref="E14:E15"/>
    <mergeCell ref="F14:G14"/>
    <mergeCell ref="H14:I14"/>
    <mergeCell ref="J14:L14"/>
    <mergeCell ref="C8:D8"/>
    <mergeCell ref="C13:C15"/>
    <mergeCell ref="M14:M15"/>
    <mergeCell ref="G16:G18"/>
    <mergeCell ref="F16:F18"/>
    <mergeCell ref="C1:P4"/>
    <mergeCell ref="I7:M7"/>
    <mergeCell ref="I6:M6"/>
    <mergeCell ref="E16:E18"/>
    <mergeCell ref="D16:D18"/>
    <mergeCell ref="O14:O15"/>
    <mergeCell ref="P16:P18"/>
    <mergeCell ref="O16:O18"/>
    <mergeCell ref="N16:N18"/>
    <mergeCell ref="M16:M18"/>
    <mergeCell ref="N14:N15"/>
    <mergeCell ref="P14:P15"/>
    <mergeCell ref="F8:H8"/>
    <mergeCell ref="C16:C18"/>
    <mergeCell ref="L16:L18"/>
    <mergeCell ref="K16:K18"/>
    <mergeCell ref="M19:M20"/>
    <mergeCell ref="N19:N20"/>
    <mergeCell ref="A13:A15"/>
    <mergeCell ref="A16:A18"/>
    <mergeCell ref="A5:B5"/>
    <mergeCell ref="A6:B6"/>
    <mergeCell ref="A7:B7"/>
    <mergeCell ref="A8:B8"/>
    <mergeCell ref="A10:Q12"/>
    <mergeCell ref="A9:Q9"/>
    <mergeCell ref="Q16:Q18"/>
    <mergeCell ref="Q14:Q15"/>
    <mergeCell ref="B16:B18"/>
    <mergeCell ref="J16:J18"/>
    <mergeCell ref="I16:I18"/>
    <mergeCell ref="H16:H18"/>
    <mergeCell ref="O19:O20"/>
    <mergeCell ref="P19:P20"/>
    <mergeCell ref="Q19:Q20"/>
    <mergeCell ref="M27:P27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autoFill="0" autoLine="0" autoPict="0">
                <anchor moveWithCells="1">
                  <from>
                    <xdr:col>7</xdr:col>
                    <xdr:colOff>142875</xdr:colOff>
                    <xdr:row>15</xdr:row>
                    <xdr:rowOff>152400</xdr:rowOff>
                  </from>
                  <to>
                    <xdr:col>7</xdr:col>
                    <xdr:colOff>390525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heck Box 2">
              <controlPr defaultSize="0" autoFill="0" autoLine="0" autoPict="0">
                <anchor moveWithCells="1">
                  <from>
                    <xdr:col>8</xdr:col>
                    <xdr:colOff>123825</xdr:colOff>
                    <xdr:row>15</xdr:row>
                    <xdr:rowOff>152400</xdr:rowOff>
                  </from>
                  <to>
                    <xdr:col>8</xdr:col>
                    <xdr:colOff>361950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6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7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6</xdr:col>
                    <xdr:colOff>314325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8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171450</xdr:rowOff>
                  </from>
                  <to>
                    <xdr:col>5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9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171450</xdr:rowOff>
                  </from>
                  <to>
                    <xdr:col>6</xdr:col>
                    <xdr:colOff>314325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0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171450</xdr:rowOff>
                  </from>
                  <to>
                    <xdr:col>5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1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171450</xdr:rowOff>
                  </from>
                  <to>
                    <xdr:col>6</xdr:col>
                    <xdr:colOff>314325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2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161925</xdr:rowOff>
                  </from>
                  <to>
                    <xdr:col>5</xdr:col>
                    <xdr:colOff>304800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3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161925</xdr:rowOff>
                  </from>
                  <to>
                    <xdr:col>6</xdr:col>
                    <xdr:colOff>314325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4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5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161925</xdr:rowOff>
                  </from>
                  <to>
                    <xdr:col>6</xdr:col>
                    <xdr:colOff>314325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9" r:id="rId16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0" r:id="rId17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1" r:id="rId18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2" r:id="rId19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3" r:id="rId20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171450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4" r:id="rId21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171450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5" r:id="rId22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171450</xdr:rowOff>
                  </from>
                  <to>
                    <xdr:col>7</xdr:col>
                    <xdr:colOff>400050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6" r:id="rId23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171450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7" r:id="rId24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8" r:id="rId25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3" r:id="rId26" name="Check Box 59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152400</xdr:rowOff>
                  </from>
                  <to>
                    <xdr:col>5</xdr:col>
                    <xdr:colOff>304800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4" r:id="rId27" name="Check Box 60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142875</xdr:rowOff>
                  </from>
                  <to>
                    <xdr:col>6</xdr:col>
                    <xdr:colOff>314325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5" r:id="rId28" name="Check Box 61">
              <controlPr defaultSize="0" autoFill="0" autoLine="0" autoPict="0">
                <anchor moveWithCells="1">
                  <from>
                    <xdr:col>9</xdr:col>
                    <xdr:colOff>28575</xdr:colOff>
                    <xdr:row>15</xdr:row>
                    <xdr:rowOff>152400</xdr:rowOff>
                  </from>
                  <to>
                    <xdr:col>9</xdr:col>
                    <xdr:colOff>276225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6" r:id="rId29" name="Check Box 62">
              <controlPr defaultSize="0" autoFill="0" autoLine="0" autoPict="0">
                <anchor moveWithCells="1">
                  <from>
                    <xdr:col>10</xdr:col>
                    <xdr:colOff>38100</xdr:colOff>
                    <xdr:row>15</xdr:row>
                    <xdr:rowOff>152400</xdr:rowOff>
                  </from>
                  <to>
                    <xdr:col>10</xdr:col>
                    <xdr:colOff>285750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7" r:id="rId30" name="Check Box 63">
              <controlPr defaultSize="0" autoFill="0" autoLine="0" autoPict="0">
                <anchor moveWithCells="1">
                  <from>
                    <xdr:col>11</xdr:col>
                    <xdr:colOff>38100</xdr:colOff>
                    <xdr:row>15</xdr:row>
                    <xdr:rowOff>152400</xdr:rowOff>
                  </from>
                  <to>
                    <xdr:col>11</xdr:col>
                    <xdr:colOff>285750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2" r:id="rId31" name="Check Box 68">
              <controlPr defaultSize="0" autoFill="0" autoLine="0" autoPict="0">
                <anchor moveWithCells="1">
                  <from>
                    <xdr:col>10</xdr:col>
                    <xdr:colOff>57150</xdr:colOff>
                    <xdr:row>24</xdr:row>
                    <xdr:rowOff>171450</xdr:rowOff>
                  </from>
                  <to>
                    <xdr:col>10</xdr:col>
                    <xdr:colOff>295275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4" r:id="rId32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171450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5" r:id="rId33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171450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6" r:id="rId34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171450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7" r:id="rId35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8" r:id="rId36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9" r:id="rId37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0" r:id="rId38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1" r:id="rId39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2" r:id="rId40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3" r:id="rId41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4" r:id="rId42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5" r:id="rId43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6" r:id="rId44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7" r:id="rId45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8" r:id="rId46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1" r:id="rId47" name="Check Box 87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76200</xdr:rowOff>
                  </from>
                  <to>
                    <xdr:col>7</xdr:col>
                    <xdr:colOff>400050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2" r:id="rId48" name="Check Box 88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76200</xdr:rowOff>
                  </from>
                  <to>
                    <xdr:col>8</xdr:col>
                    <xdr:colOff>371475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3" r:id="rId49" name="Check Box 89">
              <controlPr defaultSize="0" autoFill="0" autoLine="0" autoPict="0">
                <anchor moveWithCells="1">
                  <from>
                    <xdr:col>5</xdr:col>
                    <xdr:colOff>66675</xdr:colOff>
                    <xdr:row>18</xdr:row>
                    <xdr:rowOff>76200</xdr:rowOff>
                  </from>
                  <to>
                    <xdr:col>6</xdr:col>
                    <xdr:colOff>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4" r:id="rId50" name="Check Box 90">
              <controlPr defaultSize="0" autoFill="0" autoLine="0" autoPict="0">
                <anchor moveWithCells="1">
                  <from>
                    <xdr:col>6</xdr:col>
                    <xdr:colOff>76200</xdr:colOff>
                    <xdr:row>18</xdr:row>
                    <xdr:rowOff>66675</xdr:rowOff>
                  </from>
                  <to>
                    <xdr:col>6</xdr:col>
                    <xdr:colOff>314325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5" r:id="rId51" name="Check Box 91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76200</xdr:rowOff>
                  </from>
                  <to>
                    <xdr:col>10</xdr:col>
                    <xdr:colOff>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6" r:id="rId52" name="Check Box 92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76200</xdr:rowOff>
                  </from>
                  <to>
                    <xdr:col>10</xdr:col>
                    <xdr:colOff>285750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9" r:id="rId53" name="Check Box 125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161925</xdr:rowOff>
                  </from>
                  <to>
                    <xdr:col>7</xdr:col>
                    <xdr:colOff>400050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5" r:id="rId54" name="Check Box 131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152400</xdr:rowOff>
                  </from>
                  <to>
                    <xdr:col>11</xdr:col>
                    <xdr:colOff>285750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8" r:id="rId55" name="Check Box 134">
              <controlPr defaultSize="0" autoFill="0" autoLine="0" autoPict="0">
                <anchor moveWithCells="1">
                  <from>
                    <xdr:col>11</xdr:col>
                    <xdr:colOff>38100</xdr:colOff>
                    <xdr:row>18</xdr:row>
                    <xdr:rowOff>66675</xdr:rowOff>
                  </from>
                  <to>
                    <xdr:col>11</xdr:col>
                    <xdr:colOff>285750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1" r:id="rId56" name="Check Box 137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152400</xdr:rowOff>
                  </from>
                  <to>
                    <xdr:col>11</xdr:col>
                    <xdr:colOff>285750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4" r:id="rId57" name="Check Box 140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171450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6" r:id="rId58" name="Check Box 142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7" r:id="rId59" name="Check Box 143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0" r:id="rId60" name="Check Box 146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3" r:id="rId61" name="Check Box 149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6" r:id="rId62" name="Check Box 152">
              <controlPr defaultSize="0" autoFill="0" autoLine="0" autoPict="0">
                <anchor moveWithCells="1">
                  <from>
                    <xdr:col>11</xdr:col>
                    <xdr:colOff>47625</xdr:colOff>
                    <xdr:row>24</xdr:row>
                    <xdr:rowOff>161925</xdr:rowOff>
                  </from>
                  <to>
                    <xdr:col>11</xdr:col>
                    <xdr:colOff>285750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7" r:id="rId63" name="Check Box 153">
              <controlPr defaultSize="0" autoFill="0" autoLine="0" autoPict="0">
                <anchor moveWithCells="1">
                  <from>
                    <xdr:col>5</xdr:col>
                    <xdr:colOff>66675</xdr:colOff>
                    <xdr:row>24</xdr:row>
                    <xdr:rowOff>171450</xdr:rowOff>
                  </from>
                  <to>
                    <xdr:col>6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8" r:id="rId64" name="Check Box 154">
              <controlPr defaultSize="0" autoFill="0" autoLine="0" autoPict="0">
                <anchor moveWithCells="1">
                  <from>
                    <xdr:col>6</xdr:col>
                    <xdr:colOff>76200</xdr:colOff>
                    <xdr:row>24</xdr:row>
                    <xdr:rowOff>161925</xdr:rowOff>
                  </from>
                  <to>
                    <xdr:col>6</xdr:col>
                    <xdr:colOff>314325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9" r:id="rId65" name="Check Box 155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171450</xdr:rowOff>
                  </from>
                  <to>
                    <xdr:col>8</xdr:col>
                    <xdr:colOff>381000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0" r:id="rId66" name="Check Box 156">
              <controlPr defaultSize="0" autoFill="0" autoLine="0" autoPict="0">
                <anchor moveWithCells="1">
                  <from>
                    <xdr:col>9</xdr:col>
                    <xdr:colOff>47625</xdr:colOff>
                    <xdr:row>24</xdr:row>
                    <xdr:rowOff>171450</xdr:rowOff>
                  </from>
                  <to>
                    <xdr:col>10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39C909E-BDE9-4AA2-826F-7E6C954EF912}">
          <x14:formula1>
            <xm:f>'Diferencia de costos'!$B$19:$B$22</xm:f>
          </x14:formula1>
          <xm:sqref>E16 E19 E21:E26</xm:sqref>
        </x14:dataValidation>
        <x14:dataValidation type="list" allowBlank="1" showInputMessage="1" showErrorMessage="1" xr:uid="{91A41FF0-1C84-49E3-9603-6C310EC15429}">
          <x14:formula1>
            <xm:f>'Diferencia de costos'!$C$19:$C$27</xm:f>
          </x14:formula1>
          <xm:sqref>N16 N19 N21:N26</xm:sqref>
        </x14:dataValidation>
        <x14:dataValidation type="list" allowBlank="1" showInputMessage="1" showErrorMessage="1" xr:uid="{A2868704-FD0D-47A5-8761-15F8DDFCCFAE}">
          <x14:formula1>
            <xm:f>'Diferencia de costos'!$D$19:$D$20</xm:f>
          </x14:formula1>
          <xm:sqref>D16 D19 D21:D26</xm:sqref>
        </x14:dataValidation>
        <x14:dataValidation type="list" allowBlank="1" showInputMessage="1" showErrorMessage="1" xr:uid="{58525BDB-9E26-4583-85C7-96EB2A5B4C43}">
          <x14:formula1>
            <xm:f>'Diferencia de costos'!$E$20:$E$27</xm:f>
          </x14:formula1>
          <xm:sqref>B16 B19 B21:B26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4E15F-B57D-4D71-8D15-627E3926F6EC}">
  <sheetPr codeName="Hoja15"/>
  <dimension ref="A1:Q27"/>
  <sheetViews>
    <sheetView showGridLines="0" topLeftCell="A13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20.5703125" bestFit="1" customWidth="1"/>
    <col min="3" max="3" width="33.7109375" customWidth="1"/>
    <col min="4" max="4" width="19.28515625" bestFit="1" customWidth="1"/>
    <col min="5" max="5" width="16.5703125" bestFit="1" customWidth="1"/>
    <col min="6" max="7" width="4.7109375" customWidth="1"/>
    <col min="8" max="8" width="6.7109375" customWidth="1"/>
    <col min="9" max="9" width="8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1.28515625" customWidth="1"/>
    <col min="17" max="17" width="12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326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3" t="s">
        <v>7121</v>
      </c>
      <c r="F6" s="99">
        <v>2000037</v>
      </c>
      <c r="G6" s="99"/>
      <c r="H6" s="99"/>
      <c r="I6" s="130" t="s">
        <v>7088</v>
      </c>
      <c r="J6" s="130"/>
      <c r="K6" s="130"/>
      <c r="L6" s="130"/>
      <c r="M6" s="130"/>
      <c r="N6" s="99" t="s">
        <v>7124</v>
      </c>
      <c r="O6" s="99"/>
      <c r="P6" s="99"/>
      <c r="Q6" s="99"/>
    </row>
    <row r="7" spans="1:17" x14ac:dyDescent="0.25">
      <c r="A7" s="100" t="s">
        <v>7123</v>
      </c>
      <c r="B7" s="100"/>
      <c r="C7" s="99">
        <v>1996</v>
      </c>
      <c r="D7" s="99"/>
      <c r="E7" s="43" t="s">
        <v>7128</v>
      </c>
      <c r="F7" s="99">
        <v>10004370</v>
      </c>
      <c r="G7" s="99"/>
      <c r="H7" s="99"/>
      <c r="I7" s="130" t="s">
        <v>7125</v>
      </c>
      <c r="J7" s="130"/>
      <c r="K7" s="130"/>
      <c r="L7" s="130"/>
      <c r="M7" s="130"/>
      <c r="N7" s="99" t="s">
        <v>7139</v>
      </c>
      <c r="O7" s="99"/>
      <c r="P7" s="99"/>
      <c r="Q7" s="99"/>
    </row>
    <row r="8" spans="1:17" x14ac:dyDescent="0.25">
      <c r="A8" s="98" t="s">
        <v>7089</v>
      </c>
      <c r="B8" s="98"/>
      <c r="C8" s="132" t="s">
        <v>325</v>
      </c>
      <c r="D8" s="132"/>
      <c r="E8" s="69" t="s">
        <v>7129</v>
      </c>
      <c r="F8" s="132">
        <v>505001267</v>
      </c>
      <c r="G8" s="132"/>
      <c r="H8" s="132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9" t="s">
        <v>7127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02" t="s">
        <v>7237</v>
      </c>
      <c r="B13" s="102" t="s">
        <v>7091</v>
      </c>
      <c r="C13" s="102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</row>
    <row r="14" spans="1:17" ht="14.45" customHeight="1" x14ac:dyDescent="0.25">
      <c r="A14" s="102"/>
      <c r="B14" s="102"/>
      <c r="C14" s="102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04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02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04"/>
      <c r="P15" s="105"/>
      <c r="Q15" s="103"/>
    </row>
    <row r="16" spans="1:17" x14ac:dyDescent="0.25">
      <c r="A16" s="140" t="s">
        <v>1035</v>
      </c>
      <c r="B16" s="141" t="s">
        <v>7135</v>
      </c>
      <c r="C16" s="142" t="s">
        <v>7163</v>
      </c>
      <c r="D16" s="141" t="s">
        <v>7131</v>
      </c>
      <c r="E16" s="141" t="s">
        <v>7107</v>
      </c>
      <c r="F16" s="156"/>
      <c r="G16" s="156"/>
      <c r="H16" s="96"/>
      <c r="I16" s="96"/>
      <c r="J16" s="156"/>
      <c r="K16" s="156"/>
      <c r="L16" s="156"/>
      <c r="M16" s="138">
        <v>1</v>
      </c>
      <c r="N16" s="141" t="s">
        <v>7114</v>
      </c>
      <c r="O16" s="138">
        <f>_xlfn.IFS(N16="SEMANAL",52,N16="QUINCENAL",26,N16="MENSUAL",12,N16="TRIMESTRAL",4,N16="BIMENSUAL",6,N16="CUATRIMESTRAL",3,N16="SEMESTRAL",2,N16="ANUAL",1,N16="BIANUAL",0.5)</f>
        <v>12</v>
      </c>
      <c r="P16" s="138">
        <v>8</v>
      </c>
      <c r="Q16" s="139">
        <v>0</v>
      </c>
    </row>
    <row r="17" spans="1:17" x14ac:dyDescent="0.25">
      <c r="A17" s="140"/>
      <c r="B17" s="141"/>
      <c r="C17" s="142"/>
      <c r="D17" s="141"/>
      <c r="E17" s="141"/>
      <c r="F17" s="156"/>
      <c r="G17" s="156"/>
      <c r="H17" s="96"/>
      <c r="I17" s="96"/>
      <c r="J17" s="156"/>
      <c r="K17" s="156"/>
      <c r="L17" s="156"/>
      <c r="M17" s="138"/>
      <c r="N17" s="141"/>
      <c r="O17" s="138"/>
      <c r="P17" s="138"/>
      <c r="Q17" s="139"/>
    </row>
    <row r="18" spans="1:17" x14ac:dyDescent="0.25">
      <c r="A18" s="140" t="s">
        <v>1033</v>
      </c>
      <c r="B18" s="141" t="s">
        <v>7134</v>
      </c>
      <c r="C18" s="152" t="s">
        <v>7164</v>
      </c>
      <c r="D18" s="141" t="s">
        <v>7132</v>
      </c>
      <c r="E18" s="141" t="s">
        <v>7108</v>
      </c>
      <c r="F18" s="156"/>
      <c r="G18" s="156"/>
      <c r="H18" s="96"/>
      <c r="I18" s="96"/>
      <c r="J18" s="156"/>
      <c r="K18" s="156"/>
      <c r="L18" s="156"/>
      <c r="M18" s="138">
        <v>1</v>
      </c>
      <c r="N18" s="141" t="s">
        <v>7114</v>
      </c>
      <c r="O18" s="138">
        <f t="shared" ref="O18:O26" si="0">_xlfn.IFS(N18="SEMANAL",52,N18="QUINCENAL",26,N18="MENSUAL",12,N18="TRIMESTRAL",4,N18="BIMENSUAL",6,N18="CUATRIMESTRAL",3,N18="SEMESTRAL",2,N18="ANUAL",1,N18="BIANUAL",0.5)</f>
        <v>12</v>
      </c>
      <c r="P18" s="138">
        <v>2</v>
      </c>
      <c r="Q18" s="139">
        <v>0</v>
      </c>
    </row>
    <row r="19" spans="1:17" x14ac:dyDescent="0.25">
      <c r="A19" s="140"/>
      <c r="B19" s="141"/>
      <c r="C19" s="152"/>
      <c r="D19" s="141"/>
      <c r="E19" s="141"/>
      <c r="F19" s="156"/>
      <c r="G19" s="156"/>
      <c r="H19" s="96"/>
      <c r="I19" s="96"/>
      <c r="J19" s="156"/>
      <c r="K19" s="156"/>
      <c r="L19" s="156"/>
      <c r="M19" s="138"/>
      <c r="N19" s="141"/>
      <c r="O19" s="138"/>
      <c r="P19" s="138"/>
      <c r="Q19" s="139"/>
    </row>
    <row r="20" spans="1:17" x14ac:dyDescent="0.25">
      <c r="A20" s="66" t="s">
        <v>1027</v>
      </c>
      <c r="B20" s="42" t="s">
        <v>7138</v>
      </c>
      <c r="C20" s="42" t="s">
        <v>7158</v>
      </c>
      <c r="D20" s="53" t="s">
        <v>7131</v>
      </c>
      <c r="E20" s="53" t="s">
        <v>7107</v>
      </c>
      <c r="F20" s="44"/>
      <c r="G20" s="44"/>
      <c r="H20" s="46"/>
      <c r="I20" s="46"/>
      <c r="J20" s="44"/>
      <c r="K20" s="44"/>
      <c r="L20" s="44"/>
      <c r="M20" s="48">
        <v>1</v>
      </c>
      <c r="N20" s="53" t="s">
        <v>7116</v>
      </c>
      <c r="O20" s="52">
        <f t="shared" si="0"/>
        <v>4</v>
      </c>
      <c r="P20" s="48">
        <v>0.5</v>
      </c>
      <c r="Q20" s="65">
        <v>0</v>
      </c>
    </row>
    <row r="21" spans="1:17" x14ac:dyDescent="0.25">
      <c r="A21" s="66" t="s">
        <v>1040</v>
      </c>
      <c r="B21" s="42" t="s">
        <v>7138</v>
      </c>
      <c r="C21" s="42" t="s">
        <v>7160</v>
      </c>
      <c r="D21" s="53" t="s">
        <v>7132</v>
      </c>
      <c r="E21" s="53" t="s">
        <v>7108</v>
      </c>
      <c r="F21" s="44"/>
      <c r="G21" s="44"/>
      <c r="H21" s="46"/>
      <c r="I21" s="46"/>
      <c r="J21" s="44"/>
      <c r="K21" s="44"/>
      <c r="L21" s="44"/>
      <c r="M21" s="48">
        <v>1</v>
      </c>
      <c r="N21" s="53" t="s">
        <v>7116</v>
      </c>
      <c r="O21" s="52">
        <f t="shared" si="0"/>
        <v>4</v>
      </c>
      <c r="P21" s="48">
        <v>4</v>
      </c>
      <c r="Q21" s="65">
        <v>0</v>
      </c>
    </row>
    <row r="22" spans="1:17" x14ac:dyDescent="0.25">
      <c r="A22" s="66" t="s">
        <v>1051</v>
      </c>
      <c r="B22" s="42" t="s">
        <v>7138</v>
      </c>
      <c r="C22" s="42" t="s">
        <v>7165</v>
      </c>
      <c r="D22" s="53" t="s">
        <v>7132</v>
      </c>
      <c r="E22" s="53" t="s">
        <v>7110</v>
      </c>
      <c r="F22" s="44"/>
      <c r="G22" s="44"/>
      <c r="H22" s="46"/>
      <c r="I22" s="46"/>
      <c r="J22" s="44"/>
      <c r="K22" s="44"/>
      <c r="L22" s="44"/>
      <c r="M22" s="48">
        <v>1</v>
      </c>
      <c r="N22" s="53" t="s">
        <v>7116</v>
      </c>
      <c r="O22" s="52">
        <f t="shared" si="0"/>
        <v>4</v>
      </c>
      <c r="P22" s="48">
        <v>4</v>
      </c>
      <c r="Q22" s="65">
        <v>0</v>
      </c>
    </row>
    <row r="23" spans="1:17" x14ac:dyDescent="0.25">
      <c r="A23" s="66" t="s">
        <v>1053</v>
      </c>
      <c r="B23" s="42" t="s">
        <v>7134</v>
      </c>
      <c r="C23" s="42" t="s">
        <v>7158</v>
      </c>
      <c r="D23" s="53" t="s">
        <v>7132</v>
      </c>
      <c r="E23" s="53" t="s">
        <v>7108</v>
      </c>
      <c r="F23" s="44"/>
      <c r="G23" s="44"/>
      <c r="H23" s="46"/>
      <c r="I23" s="46"/>
      <c r="J23" s="44"/>
      <c r="K23" s="44"/>
      <c r="L23" s="44"/>
      <c r="M23" s="48">
        <v>1</v>
      </c>
      <c r="N23" s="53" t="s">
        <v>7117</v>
      </c>
      <c r="O23" s="52">
        <f t="shared" si="0"/>
        <v>2</v>
      </c>
      <c r="P23" s="48">
        <v>4</v>
      </c>
      <c r="Q23" s="65">
        <v>0</v>
      </c>
    </row>
    <row r="24" spans="1:17" x14ac:dyDescent="0.25">
      <c r="A24" s="66" t="s">
        <v>1034</v>
      </c>
      <c r="B24" s="42" t="s">
        <v>7134</v>
      </c>
      <c r="C24" s="42" t="s">
        <v>7160</v>
      </c>
      <c r="D24" s="53" t="s">
        <v>7132</v>
      </c>
      <c r="E24" s="53" t="s">
        <v>7108</v>
      </c>
      <c r="F24" s="44"/>
      <c r="G24" s="44"/>
      <c r="H24" s="46"/>
      <c r="I24" s="46"/>
      <c r="J24" s="44"/>
      <c r="K24" s="44"/>
      <c r="L24" s="44"/>
      <c r="M24" s="48">
        <v>1</v>
      </c>
      <c r="N24" s="53" t="s">
        <v>7118</v>
      </c>
      <c r="O24" s="52">
        <f t="shared" si="0"/>
        <v>1</v>
      </c>
      <c r="P24" s="48">
        <v>6</v>
      </c>
      <c r="Q24" s="65">
        <v>0</v>
      </c>
    </row>
    <row r="25" spans="1:17" x14ac:dyDescent="0.25">
      <c r="A25" s="66" t="s">
        <v>1022</v>
      </c>
      <c r="B25" s="42" t="s">
        <v>7134</v>
      </c>
      <c r="C25" s="42" t="s">
        <v>7166</v>
      </c>
      <c r="D25" s="53" t="s">
        <v>7132</v>
      </c>
      <c r="E25" s="53" t="s">
        <v>7109</v>
      </c>
      <c r="F25" s="44"/>
      <c r="G25" s="44"/>
      <c r="H25" s="46"/>
      <c r="I25" s="46"/>
      <c r="J25" s="44"/>
      <c r="K25" s="44"/>
      <c r="L25" s="44"/>
      <c r="M25" s="48">
        <v>1</v>
      </c>
      <c r="N25" s="53" t="s">
        <v>7116</v>
      </c>
      <c r="O25" s="52">
        <f t="shared" si="0"/>
        <v>4</v>
      </c>
      <c r="P25" s="48">
        <v>3.8</v>
      </c>
      <c r="Q25" s="65">
        <v>0</v>
      </c>
    </row>
    <row r="26" spans="1:17" ht="15.75" thickBot="1" x14ac:dyDescent="0.3">
      <c r="A26" s="66" t="s">
        <v>1038</v>
      </c>
      <c r="B26" s="42" t="s">
        <v>7138</v>
      </c>
      <c r="C26" s="42" t="s">
        <v>7167</v>
      </c>
      <c r="D26" s="53" t="s">
        <v>7132</v>
      </c>
      <c r="E26" s="53" t="s">
        <v>7107</v>
      </c>
      <c r="F26" s="44"/>
      <c r="G26" s="44"/>
      <c r="H26" s="46"/>
      <c r="I26" s="46"/>
      <c r="J26" s="44"/>
      <c r="K26" s="44"/>
      <c r="L26" s="44"/>
      <c r="M26" s="48">
        <v>1</v>
      </c>
      <c r="N26" s="53" t="s">
        <v>7117</v>
      </c>
      <c r="O26" s="52">
        <f t="shared" si="0"/>
        <v>2</v>
      </c>
      <c r="P26" s="48">
        <v>2</v>
      </c>
      <c r="Q26" s="65">
        <v>0</v>
      </c>
    </row>
    <row r="27" spans="1:17" ht="15.75" thickBot="1" x14ac:dyDescent="0.3">
      <c r="M27" s="135" t="s">
        <v>7986</v>
      </c>
      <c r="N27" s="136"/>
      <c r="O27" s="136"/>
      <c r="P27" s="137"/>
      <c r="Q27" s="82">
        <v>14781739</v>
      </c>
    </row>
  </sheetData>
  <mergeCells count="67">
    <mergeCell ref="C13:C15"/>
    <mergeCell ref="F7:H7"/>
    <mergeCell ref="L18:L19"/>
    <mergeCell ref="K18:K19"/>
    <mergeCell ref="C5:Q5"/>
    <mergeCell ref="A10:Q12"/>
    <mergeCell ref="A9:Q9"/>
    <mergeCell ref="A8:B8"/>
    <mergeCell ref="A7:B7"/>
    <mergeCell ref="A6:B6"/>
    <mergeCell ref="N7:Q7"/>
    <mergeCell ref="F6:H6"/>
    <mergeCell ref="N6:Q6"/>
    <mergeCell ref="J18:J19"/>
    <mergeCell ref="I18:I19"/>
    <mergeCell ref="H18:H19"/>
    <mergeCell ref="C1:P4"/>
    <mergeCell ref="N14:N15"/>
    <mergeCell ref="P14:P15"/>
    <mergeCell ref="Q14:Q15"/>
    <mergeCell ref="F8:H8"/>
    <mergeCell ref="D13:D15"/>
    <mergeCell ref="E13:Q13"/>
    <mergeCell ref="E14:E15"/>
    <mergeCell ref="F14:G14"/>
    <mergeCell ref="H14:I14"/>
    <mergeCell ref="J14:L14"/>
    <mergeCell ref="M14:M15"/>
    <mergeCell ref="O14:O15"/>
    <mergeCell ref="C8:D8"/>
    <mergeCell ref="C7:D7"/>
    <mergeCell ref="C6:D6"/>
    <mergeCell ref="F16:F17"/>
    <mergeCell ref="C16:C17"/>
    <mergeCell ref="E16:E17"/>
    <mergeCell ref="D16:D17"/>
    <mergeCell ref="G18:G19"/>
    <mergeCell ref="F18:F19"/>
    <mergeCell ref="I16:I17"/>
    <mergeCell ref="H16:H17"/>
    <mergeCell ref="G16:G17"/>
    <mergeCell ref="Q16:Q17"/>
    <mergeCell ref="P16:P17"/>
    <mergeCell ref="O16:O17"/>
    <mergeCell ref="N16:N17"/>
    <mergeCell ref="M16:M17"/>
    <mergeCell ref="Q18:Q19"/>
    <mergeCell ref="P18:P19"/>
    <mergeCell ref="O18:O19"/>
    <mergeCell ref="N18:N19"/>
    <mergeCell ref="M18:M19"/>
    <mergeCell ref="M27:P27"/>
    <mergeCell ref="A5:B5"/>
    <mergeCell ref="A13:A15"/>
    <mergeCell ref="A16:A17"/>
    <mergeCell ref="A18:A19"/>
    <mergeCell ref="B18:B19"/>
    <mergeCell ref="B16:B17"/>
    <mergeCell ref="B13:B15"/>
    <mergeCell ref="I7:M7"/>
    <mergeCell ref="I6:M6"/>
    <mergeCell ref="C18:C19"/>
    <mergeCell ref="D18:D19"/>
    <mergeCell ref="E18:E19"/>
    <mergeCell ref="L16:L17"/>
    <mergeCell ref="K16:K17"/>
    <mergeCell ref="J16:J1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Check Box 1">
              <controlPr defaultSize="0" autoFill="0" autoLine="0" autoPict="0">
                <anchor moveWithCells="1">
                  <from>
                    <xdr:col>7</xdr:col>
                    <xdr:colOff>142875</xdr:colOff>
                    <xdr:row>15</xdr:row>
                    <xdr:rowOff>76200</xdr:rowOff>
                  </from>
                  <to>
                    <xdr:col>7</xdr:col>
                    <xdr:colOff>390525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Check Box 2">
              <controlPr defaultSize="0" autoFill="0" autoLine="0" autoPict="0">
                <anchor moveWithCells="1">
                  <from>
                    <xdr:col>8</xdr:col>
                    <xdr:colOff>123825</xdr:colOff>
                    <xdr:row>15</xdr:row>
                    <xdr:rowOff>76200</xdr:rowOff>
                  </from>
                  <to>
                    <xdr:col>8</xdr:col>
                    <xdr:colOff>361950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Check Box 3">
              <controlPr defaultSize="0" autoFill="0" autoLine="0" autoPict="0">
                <anchor moveWithCells="1">
                  <from>
                    <xdr:col>5</xdr:col>
                    <xdr:colOff>47625</xdr:colOff>
                    <xdr:row>17</xdr:row>
                    <xdr:rowOff>76200</xdr:rowOff>
                  </from>
                  <to>
                    <xdr:col>5</xdr:col>
                    <xdr:colOff>285750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Check Box 4">
              <controlPr defaultSize="0" autoFill="0" autoLine="0" autoPict="0">
                <anchor moveWithCells="1">
                  <from>
                    <xdr:col>6</xdr:col>
                    <xdr:colOff>57150</xdr:colOff>
                    <xdr:row>17</xdr:row>
                    <xdr:rowOff>66675</xdr:rowOff>
                  </from>
                  <to>
                    <xdr:col>6</xdr:col>
                    <xdr:colOff>295275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3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4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5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6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7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171450</xdr:rowOff>
                  </from>
                  <to>
                    <xdr:col>5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8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171450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9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171450</xdr:rowOff>
                  </from>
                  <to>
                    <xdr:col>5</xdr:col>
                    <xdr:colOff>304800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0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171450</xdr:rowOff>
                  </from>
                  <to>
                    <xdr:col>7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1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161925</xdr:rowOff>
                  </from>
                  <to>
                    <xdr:col>5</xdr:col>
                    <xdr:colOff>304800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2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161925</xdr:rowOff>
                  </from>
                  <to>
                    <xdr:col>7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3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4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161925</xdr:rowOff>
                  </from>
                  <to>
                    <xdr:col>7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5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24</xdr:row>
                    <xdr:rowOff>171450</xdr:rowOff>
                  </from>
                  <to>
                    <xdr:col>5</xdr:col>
                    <xdr:colOff>304800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6" r:id="rId21" name="Check Box 18">
              <controlPr defaultSize="0" autoFill="0" autoLine="0" autoPict="0">
                <anchor moveWithCells="1">
                  <from>
                    <xdr:col>6</xdr:col>
                    <xdr:colOff>66675</xdr:colOff>
                    <xdr:row>24</xdr:row>
                    <xdr:rowOff>171450</xdr:rowOff>
                  </from>
                  <to>
                    <xdr:col>7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9" r:id="rId22" name="Check Box 31">
              <controlPr defaultSize="0" autoFill="0" autoLine="0" autoPict="0">
                <anchor moveWithCells="1">
                  <from>
                    <xdr:col>7</xdr:col>
                    <xdr:colOff>133350</xdr:colOff>
                    <xdr:row>17</xdr:row>
                    <xdr:rowOff>66675</xdr:rowOff>
                  </from>
                  <to>
                    <xdr:col>7</xdr:col>
                    <xdr:colOff>381000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0" r:id="rId23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66675</xdr:rowOff>
                  </from>
                  <to>
                    <xdr:col>8</xdr:col>
                    <xdr:colOff>381000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1" r:id="rId24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2" r:id="rId25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3" r:id="rId26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4" r:id="rId27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5" r:id="rId28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6" r:id="rId29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7" r:id="rId30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171450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8" r:id="rId31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171450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9" r:id="rId32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171450</xdr:rowOff>
                  </from>
                  <to>
                    <xdr:col>7</xdr:col>
                    <xdr:colOff>400050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0" r:id="rId33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171450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1" r:id="rId34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2" r:id="rId35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3" r:id="rId36" name="Check Box 45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161925</xdr:rowOff>
                  </from>
                  <to>
                    <xdr:col>7</xdr:col>
                    <xdr:colOff>400050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4" r:id="rId37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161925</xdr:rowOff>
                  </from>
                  <to>
                    <xdr:col>8</xdr:col>
                    <xdr:colOff>371475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7" r:id="rId38" name="Check Box 59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76200</xdr:rowOff>
                  </from>
                  <to>
                    <xdr:col>5</xdr:col>
                    <xdr:colOff>304800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8" r:id="rId39" name="Check Box 60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66675</xdr:rowOff>
                  </from>
                  <to>
                    <xdr:col>7</xdr:col>
                    <xdr:colOff>0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9" r:id="rId40" name="Check Box 61">
              <controlPr defaultSize="0" autoFill="0" autoLine="0" autoPict="0">
                <anchor moveWithCells="1">
                  <from>
                    <xdr:col>9</xdr:col>
                    <xdr:colOff>28575</xdr:colOff>
                    <xdr:row>15</xdr:row>
                    <xdr:rowOff>76200</xdr:rowOff>
                  </from>
                  <to>
                    <xdr:col>9</xdr:col>
                    <xdr:colOff>276225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0" r:id="rId41" name="Check Box 62">
              <controlPr defaultSize="0" autoFill="0" autoLine="0" autoPict="0">
                <anchor moveWithCells="1">
                  <from>
                    <xdr:col>10</xdr:col>
                    <xdr:colOff>38100</xdr:colOff>
                    <xdr:row>15</xdr:row>
                    <xdr:rowOff>76200</xdr:rowOff>
                  </from>
                  <to>
                    <xdr:col>10</xdr:col>
                    <xdr:colOff>285750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1" r:id="rId42" name="Check Box 63">
              <controlPr defaultSize="0" autoFill="0" autoLine="0" autoPict="0">
                <anchor moveWithCells="1">
                  <from>
                    <xdr:col>11</xdr:col>
                    <xdr:colOff>38100</xdr:colOff>
                    <xdr:row>15</xdr:row>
                    <xdr:rowOff>76200</xdr:rowOff>
                  </from>
                  <to>
                    <xdr:col>11</xdr:col>
                    <xdr:colOff>285750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2" r:id="rId43" name="Check Box 64">
              <controlPr defaultSize="0" autoFill="0" autoLine="0" autoPict="0">
                <anchor moveWithCells="1">
                  <from>
                    <xdr:col>9</xdr:col>
                    <xdr:colOff>19050</xdr:colOff>
                    <xdr:row>17</xdr:row>
                    <xdr:rowOff>66675</xdr:rowOff>
                  </from>
                  <to>
                    <xdr:col>9</xdr:col>
                    <xdr:colOff>266700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3" r:id="rId44" name="Check Box 65">
              <controlPr defaultSize="0" autoFill="0" autoLine="0" autoPict="0">
                <anchor moveWithCells="1">
                  <from>
                    <xdr:col>10</xdr:col>
                    <xdr:colOff>28575</xdr:colOff>
                    <xdr:row>17</xdr:row>
                    <xdr:rowOff>66675</xdr:rowOff>
                  </from>
                  <to>
                    <xdr:col>10</xdr:col>
                    <xdr:colOff>276225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4" r:id="rId45" name="Check Box 66">
              <controlPr defaultSize="0" autoFill="0" autoLine="0" autoPict="0">
                <anchor moveWithCells="1">
                  <from>
                    <xdr:col>11</xdr:col>
                    <xdr:colOff>28575</xdr:colOff>
                    <xdr:row>17</xdr:row>
                    <xdr:rowOff>66675</xdr:rowOff>
                  </from>
                  <to>
                    <xdr:col>11</xdr:col>
                    <xdr:colOff>276225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5" r:id="rId46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171450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6" r:id="rId47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171450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7" r:id="rId48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171450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8" r:id="rId49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171450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9" r:id="rId50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171450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0" r:id="rId51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171450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1" r:id="rId52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2" r:id="rId53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3" r:id="rId54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4" r:id="rId55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5" r:id="rId56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6" r:id="rId57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7" r:id="rId58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8" r:id="rId59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9" r:id="rId60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0" r:id="rId61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1" r:id="rId62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2" r:id="rId63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3" r:id="rId64" name="Check Box 85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161925</xdr:rowOff>
                  </from>
                  <to>
                    <xdr:col>10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4" r:id="rId65" name="Check Box 86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161925</xdr:rowOff>
                  </from>
                  <to>
                    <xdr:col>10</xdr:col>
                    <xdr:colOff>285750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5" r:id="rId66" name="Check Box 87">
              <controlPr defaultSize="0" autoFill="0" autoLine="0" autoPict="0">
                <anchor moveWithCells="1">
                  <from>
                    <xdr:col>11</xdr:col>
                    <xdr:colOff>47625</xdr:colOff>
                    <xdr:row>24</xdr:row>
                    <xdr:rowOff>161925</xdr:rowOff>
                  </from>
                  <to>
                    <xdr:col>11</xdr:col>
                    <xdr:colOff>285750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6DB1C2E-ADCE-4CC6-8024-F273EEED66A1}">
          <x14:formula1>
            <xm:f>'Diferencia de costos'!$B$19:$B$22</xm:f>
          </x14:formula1>
          <xm:sqref>E16 E18 E20:E26</xm:sqref>
        </x14:dataValidation>
        <x14:dataValidation type="list" allowBlank="1" showInputMessage="1" showErrorMessage="1" xr:uid="{1BD38D23-4EFA-4A36-A700-65642B2A5385}">
          <x14:formula1>
            <xm:f>'Diferencia de costos'!$C$19:$C$27</xm:f>
          </x14:formula1>
          <xm:sqref>N16 N18 N20:N26</xm:sqref>
        </x14:dataValidation>
        <x14:dataValidation type="list" allowBlank="1" showInputMessage="1" showErrorMessage="1" xr:uid="{277B4B18-7674-4032-BB3C-88604BA9F7E7}">
          <x14:formula1>
            <xm:f>'Diferencia de costos'!$D$19:$D$20</xm:f>
          </x14:formula1>
          <xm:sqref>D16 D18 D20:D26</xm:sqref>
        </x14:dataValidation>
        <x14:dataValidation type="list" allowBlank="1" showInputMessage="1" showErrorMessage="1" xr:uid="{939EE1AB-3CC2-4ACC-939E-F64F256B9C35}">
          <x14:formula1>
            <xm:f>'Diferencia de costos'!$E$20:$E$26</xm:f>
          </x14:formula1>
          <xm:sqref>B16 B18 B20:B26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10CE8-1A22-40BD-A5F2-50EA502841A8}">
  <sheetPr codeName="Hoja16"/>
  <dimension ref="A1:Q26"/>
  <sheetViews>
    <sheetView showGridLines="0" zoomScale="60" zoomScaleNormal="60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26.28515625" bestFit="1" customWidth="1"/>
    <col min="3" max="3" width="33.42578125" customWidth="1"/>
    <col min="4" max="4" width="19.28515625" bestFit="1" customWidth="1"/>
    <col min="5" max="5" width="14.28515625" customWidth="1"/>
    <col min="6" max="7" width="4.7109375" customWidth="1"/>
    <col min="8" max="8" width="6.7109375" customWidth="1"/>
    <col min="9" max="9" width="7.285156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0.140625" bestFit="1" customWidth="1"/>
    <col min="17" max="17" width="12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366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54" t="s">
        <v>7121</v>
      </c>
      <c r="F6" s="153">
        <v>2000038</v>
      </c>
      <c r="G6" s="154"/>
      <c r="H6" s="155"/>
      <c r="I6" s="146" t="s">
        <v>7088</v>
      </c>
      <c r="J6" s="147"/>
      <c r="K6" s="147"/>
      <c r="L6" s="147"/>
      <c r="M6" s="148"/>
      <c r="N6" s="182" t="s">
        <v>7124</v>
      </c>
      <c r="O6" s="182"/>
      <c r="P6" s="182"/>
      <c r="Q6" s="182"/>
    </row>
    <row r="7" spans="1:17" x14ac:dyDescent="0.25">
      <c r="A7" s="100" t="s">
        <v>7123</v>
      </c>
      <c r="B7" s="100"/>
      <c r="C7" s="99">
        <v>2006</v>
      </c>
      <c r="D7" s="99"/>
      <c r="E7" s="55" t="s">
        <v>7128</v>
      </c>
      <c r="F7" s="149">
        <v>10004372</v>
      </c>
      <c r="G7" s="150"/>
      <c r="H7" s="151"/>
      <c r="I7" s="146" t="s">
        <v>7125</v>
      </c>
      <c r="J7" s="147"/>
      <c r="K7" s="147"/>
      <c r="L7" s="147"/>
      <c r="M7" s="148"/>
      <c r="N7" s="99" t="s">
        <v>1298</v>
      </c>
      <c r="O7" s="99"/>
      <c r="P7" s="99"/>
      <c r="Q7" s="99"/>
    </row>
    <row r="8" spans="1:17" x14ac:dyDescent="0.25">
      <c r="A8" s="100" t="s">
        <v>7089</v>
      </c>
      <c r="B8" s="100"/>
      <c r="C8" s="132" t="s">
        <v>365</v>
      </c>
      <c r="D8" s="132"/>
      <c r="E8" s="67" t="s">
        <v>7129</v>
      </c>
      <c r="F8" s="122">
        <v>505001603</v>
      </c>
      <c r="G8" s="123"/>
      <c r="H8" s="124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9" t="s">
        <v>7127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57" t="s">
        <v>7237</v>
      </c>
      <c r="B13" s="157" t="s">
        <v>7091</v>
      </c>
      <c r="C13" s="180" t="s">
        <v>7149</v>
      </c>
      <c r="D13" s="165" t="s">
        <v>7130</v>
      </c>
      <c r="E13" s="175" t="s">
        <v>7096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6"/>
      <c r="P13" s="175"/>
      <c r="Q13" s="175"/>
    </row>
    <row r="14" spans="1:17" ht="14.45" customHeight="1" x14ac:dyDescent="0.25">
      <c r="A14" s="158"/>
      <c r="B14" s="158"/>
      <c r="C14" s="180"/>
      <c r="D14" s="166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77" t="s">
        <v>7105</v>
      </c>
      <c r="O14" s="178" t="s">
        <v>7155</v>
      </c>
      <c r="P14" s="183" t="s">
        <v>7126</v>
      </c>
      <c r="Q14" s="103" t="s">
        <v>7106</v>
      </c>
    </row>
    <row r="15" spans="1:17" x14ac:dyDescent="0.25">
      <c r="A15" s="158"/>
      <c r="B15" s="158"/>
      <c r="C15" s="181"/>
      <c r="D15" s="166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77"/>
      <c r="O15" s="179"/>
      <c r="P15" s="183"/>
      <c r="Q15" s="103"/>
    </row>
    <row r="16" spans="1:17" ht="14.45" customHeight="1" x14ac:dyDescent="0.25">
      <c r="A16" s="66" t="s">
        <v>1035</v>
      </c>
      <c r="B16" s="42" t="s">
        <v>7134</v>
      </c>
      <c r="C16" s="42" t="s">
        <v>7158</v>
      </c>
      <c r="D16" s="42" t="s">
        <v>7131</v>
      </c>
      <c r="E16" s="42" t="s">
        <v>7107</v>
      </c>
      <c r="F16" s="44"/>
      <c r="G16" s="44"/>
      <c r="H16" s="46"/>
      <c r="I16" s="46"/>
      <c r="J16" s="44"/>
      <c r="K16" s="44"/>
      <c r="L16" s="44"/>
      <c r="M16" s="48">
        <v>1</v>
      </c>
      <c r="N16" s="42" t="s">
        <v>7114</v>
      </c>
      <c r="O16" s="52">
        <f>_xlfn.IFS(N16="SEMANAL",52,N16="QUINCENAL",26,N16="MENSUAL",12,N16="TRIMESTRAL",4,N16="BIMENSUAL",6,N16="CUATRIMESTRAL",3,N16="SEMESTRAL",2,N16="ANUAL",1,N16="BIANUAL",0.5)</f>
        <v>12</v>
      </c>
      <c r="P16" s="48">
        <v>8</v>
      </c>
      <c r="Q16" s="65">
        <v>0</v>
      </c>
    </row>
    <row r="17" spans="1:17" x14ac:dyDescent="0.25">
      <c r="A17" s="159" t="s">
        <v>1033</v>
      </c>
      <c r="B17" s="161" t="s">
        <v>7134</v>
      </c>
      <c r="C17" s="163" t="s">
        <v>7164</v>
      </c>
      <c r="D17" s="161" t="s">
        <v>7132</v>
      </c>
      <c r="E17" s="161" t="s">
        <v>7108</v>
      </c>
      <c r="F17" s="169"/>
      <c r="G17" s="169"/>
      <c r="H17" s="167"/>
      <c r="I17" s="167"/>
      <c r="J17" s="169"/>
      <c r="K17" s="169"/>
      <c r="L17" s="169"/>
      <c r="M17" s="171">
        <v>1</v>
      </c>
      <c r="N17" s="161" t="s">
        <v>7114</v>
      </c>
      <c r="O17" s="171">
        <f t="shared" ref="O17:O25" si="0">_xlfn.IFS(N17="SEMANAL",52,N17="QUINCENAL",26,N17="MENSUAL",12,N17="TRIMESTRAL",4,N17="BIMENSUAL",6,N17="CUATRIMESTRAL",3,N17="SEMESTRAL",2,N17="ANUAL",1,N17="BIANUAL",0.5)</f>
        <v>12</v>
      </c>
      <c r="P17" s="171">
        <v>2</v>
      </c>
      <c r="Q17" s="173">
        <v>0</v>
      </c>
    </row>
    <row r="18" spans="1:17" x14ac:dyDescent="0.25">
      <c r="A18" s="160"/>
      <c r="B18" s="162"/>
      <c r="C18" s="164"/>
      <c r="D18" s="162"/>
      <c r="E18" s="162"/>
      <c r="F18" s="170"/>
      <c r="G18" s="170"/>
      <c r="H18" s="168"/>
      <c r="I18" s="168"/>
      <c r="J18" s="170"/>
      <c r="K18" s="170"/>
      <c r="L18" s="170"/>
      <c r="M18" s="172"/>
      <c r="N18" s="162"/>
      <c r="O18" s="172"/>
      <c r="P18" s="172"/>
      <c r="Q18" s="174"/>
    </row>
    <row r="19" spans="1:17" x14ac:dyDescent="0.25">
      <c r="A19" s="66" t="s">
        <v>1027</v>
      </c>
      <c r="B19" s="42" t="s">
        <v>7140</v>
      </c>
      <c r="C19" s="42" t="s">
        <v>7152</v>
      </c>
      <c r="D19" s="42" t="s">
        <v>7131</v>
      </c>
      <c r="E19" s="42" t="s">
        <v>7107</v>
      </c>
      <c r="F19" s="44"/>
      <c r="G19" s="44"/>
      <c r="H19" s="46"/>
      <c r="I19" s="46"/>
      <c r="J19" s="44"/>
      <c r="K19" s="44"/>
      <c r="L19" s="44"/>
      <c r="M19" s="48">
        <v>1</v>
      </c>
      <c r="N19" s="42" t="s">
        <v>7116</v>
      </c>
      <c r="O19" s="52">
        <f t="shared" si="0"/>
        <v>4</v>
      </c>
      <c r="P19" s="48">
        <v>1.5</v>
      </c>
      <c r="Q19" s="65">
        <v>0</v>
      </c>
    </row>
    <row r="20" spans="1:17" ht="14.45" customHeight="1" x14ac:dyDescent="0.25">
      <c r="A20" s="66" t="s">
        <v>1040</v>
      </c>
      <c r="B20" s="42" t="s">
        <v>7134</v>
      </c>
      <c r="C20" s="42" t="s">
        <v>7161</v>
      </c>
      <c r="D20" s="42" t="s">
        <v>7132</v>
      </c>
      <c r="E20" s="42" t="s">
        <v>7108</v>
      </c>
      <c r="F20" s="44"/>
      <c r="G20" s="44"/>
      <c r="H20" s="46"/>
      <c r="I20" s="46"/>
      <c r="J20" s="44"/>
      <c r="K20" s="44"/>
      <c r="L20" s="44"/>
      <c r="M20" s="48">
        <v>1</v>
      </c>
      <c r="N20" s="42" t="s">
        <v>7117</v>
      </c>
      <c r="O20" s="52">
        <f t="shared" si="0"/>
        <v>2</v>
      </c>
      <c r="P20" s="48">
        <v>4</v>
      </c>
      <c r="Q20" s="65">
        <v>0</v>
      </c>
    </row>
    <row r="21" spans="1:17" x14ac:dyDescent="0.25">
      <c r="A21" s="66" t="s">
        <v>1051</v>
      </c>
      <c r="B21" s="42" t="s">
        <v>7134</v>
      </c>
      <c r="C21" s="42" t="s">
        <v>7158</v>
      </c>
      <c r="D21" s="42" t="s">
        <v>7132</v>
      </c>
      <c r="E21" s="42" t="s">
        <v>7108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7117</v>
      </c>
      <c r="O21" s="52">
        <f t="shared" si="0"/>
        <v>2</v>
      </c>
      <c r="P21" s="48">
        <v>4</v>
      </c>
      <c r="Q21" s="65">
        <v>0</v>
      </c>
    </row>
    <row r="22" spans="1:17" x14ac:dyDescent="0.25">
      <c r="A22" s="66" t="s">
        <v>1053</v>
      </c>
      <c r="B22" s="42" t="s">
        <v>7134</v>
      </c>
      <c r="C22" s="42" t="s">
        <v>7160</v>
      </c>
      <c r="D22" s="42" t="s">
        <v>7132</v>
      </c>
      <c r="E22" s="42" t="s">
        <v>7108</v>
      </c>
      <c r="F22" s="44"/>
      <c r="G22" s="44"/>
      <c r="H22" s="46"/>
      <c r="I22" s="46"/>
      <c r="J22" s="44"/>
      <c r="K22" s="44"/>
      <c r="L22" s="44"/>
      <c r="M22" s="48">
        <v>1</v>
      </c>
      <c r="N22" s="42" t="s">
        <v>7118</v>
      </c>
      <c r="O22" s="52">
        <f t="shared" si="0"/>
        <v>1</v>
      </c>
      <c r="P22" s="48">
        <v>6</v>
      </c>
      <c r="Q22" s="65">
        <v>0</v>
      </c>
    </row>
    <row r="23" spans="1:17" ht="14.45" customHeight="1" x14ac:dyDescent="0.25">
      <c r="A23" s="66" t="s">
        <v>1034</v>
      </c>
      <c r="B23" s="42" t="s">
        <v>7134</v>
      </c>
      <c r="C23" s="42" t="s">
        <v>7166</v>
      </c>
      <c r="D23" s="42" t="s">
        <v>7132</v>
      </c>
      <c r="E23" s="42" t="s">
        <v>7109</v>
      </c>
      <c r="F23" s="44"/>
      <c r="G23" s="44"/>
      <c r="H23" s="46"/>
      <c r="I23" s="46"/>
      <c r="J23" s="44"/>
      <c r="K23" s="44"/>
      <c r="L23" s="44"/>
      <c r="M23" s="48">
        <v>1</v>
      </c>
      <c r="N23" s="42" t="s">
        <v>7116</v>
      </c>
      <c r="O23" s="52">
        <f t="shared" si="0"/>
        <v>4</v>
      </c>
      <c r="P23" s="48">
        <v>2</v>
      </c>
      <c r="Q23" s="65">
        <v>0</v>
      </c>
    </row>
    <row r="24" spans="1:17" x14ac:dyDescent="0.25">
      <c r="A24" s="66" t="s">
        <v>1022</v>
      </c>
      <c r="B24" s="42" t="s">
        <v>7138</v>
      </c>
      <c r="C24" s="42" t="s">
        <v>7167</v>
      </c>
      <c r="D24" s="42" t="s">
        <v>7131</v>
      </c>
      <c r="E24" s="42" t="s">
        <v>7107</v>
      </c>
      <c r="F24" s="44"/>
      <c r="G24" s="44"/>
      <c r="H24" s="46"/>
      <c r="I24" s="46"/>
      <c r="J24" s="44"/>
      <c r="K24" s="44"/>
      <c r="L24" s="44"/>
      <c r="M24" s="48">
        <v>1</v>
      </c>
      <c r="N24" s="42" t="s">
        <v>7117</v>
      </c>
      <c r="O24" s="52">
        <f t="shared" si="0"/>
        <v>2</v>
      </c>
      <c r="P24" s="48">
        <v>2.5</v>
      </c>
      <c r="Q24" s="65">
        <v>0</v>
      </c>
    </row>
    <row r="25" spans="1:17" ht="15.75" thickBot="1" x14ac:dyDescent="0.3">
      <c r="A25" s="66" t="s">
        <v>1038</v>
      </c>
      <c r="B25" s="42" t="s">
        <v>7134</v>
      </c>
      <c r="C25" s="42" t="s">
        <v>7169</v>
      </c>
      <c r="D25" s="42" t="s">
        <v>7132</v>
      </c>
      <c r="E25" s="42" t="s">
        <v>7107</v>
      </c>
      <c r="F25" s="44"/>
      <c r="G25" s="44"/>
      <c r="H25" s="46"/>
      <c r="I25" s="46"/>
      <c r="J25" s="44"/>
      <c r="K25" s="44"/>
      <c r="L25" s="44"/>
      <c r="M25" s="48">
        <v>1</v>
      </c>
      <c r="N25" s="42" t="s">
        <v>7114</v>
      </c>
      <c r="O25" s="52">
        <f t="shared" si="0"/>
        <v>12</v>
      </c>
      <c r="P25" s="48">
        <v>1</v>
      </c>
      <c r="Q25" s="65">
        <v>0</v>
      </c>
    </row>
    <row r="26" spans="1:17" ht="15.75" thickBot="1" x14ac:dyDescent="0.3">
      <c r="M26" s="135" t="s">
        <v>7986</v>
      </c>
      <c r="N26" s="136"/>
      <c r="O26" s="136"/>
      <c r="P26" s="137"/>
      <c r="Q26" s="82">
        <v>20825588</v>
      </c>
    </row>
  </sheetData>
  <mergeCells count="50">
    <mergeCell ref="C1:P4"/>
    <mergeCell ref="O14:O15"/>
    <mergeCell ref="C13:C15"/>
    <mergeCell ref="C8:D8"/>
    <mergeCell ref="C7:D7"/>
    <mergeCell ref="C6:D6"/>
    <mergeCell ref="C5:Q5"/>
    <mergeCell ref="M14:M15"/>
    <mergeCell ref="F7:H7"/>
    <mergeCell ref="N7:Q7"/>
    <mergeCell ref="F6:H6"/>
    <mergeCell ref="N6:Q6"/>
    <mergeCell ref="P14:P15"/>
    <mergeCell ref="Q14:Q15"/>
    <mergeCell ref="F8:H8"/>
    <mergeCell ref="A10:Q12"/>
    <mergeCell ref="Q17:Q18"/>
    <mergeCell ref="P17:P18"/>
    <mergeCell ref="O17:O18"/>
    <mergeCell ref="B13:B15"/>
    <mergeCell ref="E13:Q13"/>
    <mergeCell ref="N14:N15"/>
    <mergeCell ref="F17:F18"/>
    <mergeCell ref="E14:E15"/>
    <mergeCell ref="F14:G14"/>
    <mergeCell ref="H14:I14"/>
    <mergeCell ref="J14:L14"/>
    <mergeCell ref="E17:E18"/>
    <mergeCell ref="A8:B8"/>
    <mergeCell ref="N17:N18"/>
    <mergeCell ref="M17:M18"/>
    <mergeCell ref="L17:L18"/>
    <mergeCell ref="K17:K18"/>
    <mergeCell ref="J17:J18"/>
    <mergeCell ref="M26:P26"/>
    <mergeCell ref="A5:B5"/>
    <mergeCell ref="A13:A15"/>
    <mergeCell ref="A17:A18"/>
    <mergeCell ref="D17:D18"/>
    <mergeCell ref="C17:C18"/>
    <mergeCell ref="B17:B18"/>
    <mergeCell ref="A7:B7"/>
    <mergeCell ref="A6:B6"/>
    <mergeCell ref="D13:D15"/>
    <mergeCell ref="I7:M7"/>
    <mergeCell ref="I6:M6"/>
    <mergeCell ref="I17:I18"/>
    <mergeCell ref="H17:H18"/>
    <mergeCell ref="G17:G18"/>
    <mergeCell ref="A9:Q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171450</xdr:rowOff>
                  </from>
                  <to>
                    <xdr:col>7</xdr:col>
                    <xdr:colOff>400050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14</xdr:row>
                    <xdr:rowOff>171450</xdr:rowOff>
                  </from>
                  <to>
                    <xdr:col>8</xdr:col>
                    <xdr:colOff>371475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76200</xdr:rowOff>
                  </from>
                  <to>
                    <xdr:col>5</xdr:col>
                    <xdr:colOff>295275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Check Box 4">
              <controlPr defaultSize="0" autoFill="0" autoLine="0" autoPict="0">
                <anchor moveWithCells="1">
                  <from>
                    <xdr:col>6</xdr:col>
                    <xdr:colOff>57150</xdr:colOff>
                    <xdr:row>16</xdr:row>
                    <xdr:rowOff>66675</xdr:rowOff>
                  </from>
                  <to>
                    <xdr:col>6</xdr:col>
                    <xdr:colOff>304800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171450</xdr:rowOff>
                  </from>
                  <to>
                    <xdr:col>5</xdr:col>
                    <xdr:colOff>304800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8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17</xdr:row>
                    <xdr:rowOff>171450</xdr:rowOff>
                  </from>
                  <to>
                    <xdr:col>7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9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0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1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2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3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171450</xdr:rowOff>
                  </from>
                  <to>
                    <xdr:col>5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4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171450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5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161925</xdr:rowOff>
                  </from>
                  <to>
                    <xdr:col>5</xdr:col>
                    <xdr:colOff>304800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6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161925</xdr:rowOff>
                  </from>
                  <to>
                    <xdr:col>7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7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171450</xdr:rowOff>
                  </from>
                  <to>
                    <xdr:col>5</xdr:col>
                    <xdr:colOff>304800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8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161925</xdr:rowOff>
                  </from>
                  <to>
                    <xdr:col>7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9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0" r:id="rId21" name="Check Box 18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171450</xdr:rowOff>
                  </from>
                  <to>
                    <xdr:col>7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3" r:id="rId22" name="Check Box 31">
              <controlPr defaultSize="0" autoFill="0" autoLine="0" autoPict="0">
                <anchor moveWithCells="1">
                  <from>
                    <xdr:col>7</xdr:col>
                    <xdr:colOff>142875</xdr:colOff>
                    <xdr:row>16</xdr:row>
                    <xdr:rowOff>66675</xdr:rowOff>
                  </from>
                  <to>
                    <xdr:col>7</xdr:col>
                    <xdr:colOff>390525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4" r:id="rId23" name="Check Box 32">
              <controlPr defaultSize="0" autoFill="0" autoLine="0" autoPict="0">
                <anchor moveWithCells="1">
                  <from>
                    <xdr:col>8</xdr:col>
                    <xdr:colOff>123825</xdr:colOff>
                    <xdr:row>16</xdr:row>
                    <xdr:rowOff>66675</xdr:rowOff>
                  </from>
                  <to>
                    <xdr:col>8</xdr:col>
                    <xdr:colOff>361950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5" r:id="rId24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171450</xdr:rowOff>
                  </from>
                  <to>
                    <xdr:col>7</xdr:col>
                    <xdr:colOff>400050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6" r:id="rId25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171450</xdr:rowOff>
                  </from>
                  <to>
                    <xdr:col>8</xdr:col>
                    <xdr:colOff>371475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7" r:id="rId26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8" r:id="rId27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9" r:id="rId28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0" r:id="rId29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1" r:id="rId30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2" r:id="rId31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3" r:id="rId32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171450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4" r:id="rId33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171450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5" r:id="rId34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161925</xdr:rowOff>
                  </from>
                  <to>
                    <xdr:col>7</xdr:col>
                    <xdr:colOff>400050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6" r:id="rId35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161925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7" r:id="rId36" name="Check Box 45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8" r:id="rId37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1" r:id="rId38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14</xdr:row>
                    <xdr:rowOff>171450</xdr:rowOff>
                  </from>
                  <to>
                    <xdr:col>6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2" r:id="rId39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14</xdr:row>
                    <xdr:rowOff>161925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3" r:id="rId40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171450</xdr:rowOff>
                  </from>
                  <to>
                    <xdr:col>10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4" r:id="rId41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171450</xdr:rowOff>
                  </from>
                  <to>
                    <xdr:col>10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5" r:id="rId42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14</xdr:row>
                    <xdr:rowOff>171450</xdr:rowOff>
                  </from>
                  <to>
                    <xdr:col>11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6" r:id="rId43" name="Check Box 64">
              <controlPr defaultSize="0" autoFill="0" autoLine="0" autoPict="0">
                <anchor moveWithCells="1">
                  <from>
                    <xdr:col>9</xdr:col>
                    <xdr:colOff>28575</xdr:colOff>
                    <xdr:row>16</xdr:row>
                    <xdr:rowOff>66675</xdr:rowOff>
                  </from>
                  <to>
                    <xdr:col>9</xdr:col>
                    <xdr:colOff>276225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7" r:id="rId44" name="Check Box 65">
              <controlPr defaultSize="0" autoFill="0" autoLine="0" autoPict="0">
                <anchor moveWithCells="1">
                  <from>
                    <xdr:col>10</xdr:col>
                    <xdr:colOff>38100</xdr:colOff>
                    <xdr:row>16</xdr:row>
                    <xdr:rowOff>66675</xdr:rowOff>
                  </from>
                  <to>
                    <xdr:col>10</xdr:col>
                    <xdr:colOff>285750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8" r:id="rId45" name="Check Box 66">
              <controlPr defaultSize="0" autoFill="0" autoLine="0" autoPict="0">
                <anchor moveWithCells="1">
                  <from>
                    <xdr:col>11</xdr:col>
                    <xdr:colOff>38100</xdr:colOff>
                    <xdr:row>16</xdr:row>
                    <xdr:rowOff>66675</xdr:rowOff>
                  </from>
                  <to>
                    <xdr:col>11</xdr:col>
                    <xdr:colOff>285750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9" r:id="rId46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171450</xdr:rowOff>
                  </from>
                  <to>
                    <xdr:col>10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0" r:id="rId47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171450</xdr:rowOff>
                  </from>
                  <to>
                    <xdr:col>10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1" r:id="rId48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17</xdr:row>
                    <xdr:rowOff>171450</xdr:rowOff>
                  </from>
                  <to>
                    <xdr:col>11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2" r:id="rId49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171450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3" r:id="rId50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171450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4" r:id="rId51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171450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5" r:id="rId52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161925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6" r:id="rId53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161925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7" r:id="rId54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161925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8" r:id="rId55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9" r:id="rId56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0" r:id="rId57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1" r:id="rId58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2" r:id="rId59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3" r:id="rId60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4" r:id="rId61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5" r:id="rId62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6" r:id="rId63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7" r:id="rId64" name="Check Box 85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8" r:id="rId65" name="Check Box 86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9" r:id="rId66" name="Check Box 87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321FBC10-48FC-42AC-A430-A537C021F95D}">
          <x14:formula1>
            <xm:f>'Diferencia de costos'!$B$19:$B$22</xm:f>
          </x14:formula1>
          <xm:sqref>E16:E17 E19:E25</xm:sqref>
        </x14:dataValidation>
        <x14:dataValidation type="list" allowBlank="1" showInputMessage="1" showErrorMessage="1" xr:uid="{7F4DA2E7-8932-4E38-8242-699988DB691C}">
          <x14:formula1>
            <xm:f>'Diferencia de costos'!$C$19:$C$27</xm:f>
          </x14:formula1>
          <xm:sqref>N16:N17 N19:N25</xm:sqref>
        </x14:dataValidation>
        <x14:dataValidation type="list" allowBlank="1" showInputMessage="1" showErrorMessage="1" xr:uid="{0B7834FD-BE73-485B-922E-2205E4532B6B}">
          <x14:formula1>
            <xm:f>'Diferencia de costos'!$D$19:$D$20</xm:f>
          </x14:formula1>
          <xm:sqref>D16:D17 D19:D25</xm:sqref>
        </x14:dataValidation>
        <x14:dataValidation type="list" allowBlank="1" showInputMessage="1" showErrorMessage="1" xr:uid="{87BDEF5E-F9CF-4978-88B9-7978570F75CC}">
          <x14:formula1>
            <xm:f>'Diferencia de costos'!$E$20:$E$26</xm:f>
          </x14:formula1>
          <xm:sqref>B16:B17</xm:sqref>
        </x14:dataValidation>
        <x14:dataValidation type="list" allowBlank="1" showInputMessage="1" showErrorMessage="1" xr:uid="{8BDE4E90-2A1D-447E-B1D0-358BE6E91978}">
          <x14:formula1>
            <xm:f>'Diferencia de costos'!$E$20:$E$27</xm:f>
          </x14:formula1>
          <xm:sqref>B19:B25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9006F-7A06-43D4-A031-D166A385A4DF}">
  <sheetPr codeName="Hoja17"/>
  <dimension ref="A1:Q27"/>
  <sheetViews>
    <sheetView showGridLines="0" zoomScale="60" zoomScaleNormal="60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19.7109375" bestFit="1" customWidth="1"/>
    <col min="3" max="3" width="33.7109375" customWidth="1"/>
    <col min="4" max="4" width="19.28515625" bestFit="1" customWidth="1"/>
    <col min="5" max="5" width="14.28515625" customWidth="1"/>
    <col min="6" max="6" width="4.7109375" customWidth="1"/>
    <col min="7" max="7" width="5.140625" customWidth="1"/>
    <col min="8" max="8" width="6.7109375" customWidth="1"/>
    <col min="9" max="9" width="7.710937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0.140625" bestFit="1" customWidth="1"/>
    <col min="17" max="17" width="12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119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3" t="s">
        <v>7121</v>
      </c>
      <c r="F6" s="132">
        <v>1016694</v>
      </c>
      <c r="G6" s="132"/>
      <c r="H6" s="132"/>
      <c r="I6" s="131" t="s">
        <v>7088</v>
      </c>
      <c r="J6" s="131"/>
      <c r="K6" s="131"/>
      <c r="L6" s="131"/>
      <c r="M6" s="131"/>
      <c r="N6" s="132" t="s">
        <v>7124</v>
      </c>
      <c r="O6" s="132"/>
      <c r="P6" s="132"/>
      <c r="Q6" s="132"/>
    </row>
    <row r="7" spans="1:17" x14ac:dyDescent="0.25">
      <c r="A7" s="100" t="s">
        <v>7123</v>
      </c>
      <c r="B7" s="100"/>
      <c r="C7" s="99">
        <v>2022</v>
      </c>
      <c r="D7" s="99"/>
      <c r="E7" s="43" t="s">
        <v>7128</v>
      </c>
      <c r="F7" s="99">
        <v>10055800</v>
      </c>
      <c r="G7" s="99"/>
      <c r="H7" s="99"/>
      <c r="I7" s="130" t="s">
        <v>7125</v>
      </c>
      <c r="J7" s="130"/>
      <c r="K7" s="130"/>
      <c r="L7" s="130"/>
      <c r="M7" s="130"/>
      <c r="N7" s="99" t="s">
        <v>1298</v>
      </c>
      <c r="O7" s="99"/>
      <c r="P7" s="99"/>
      <c r="Q7" s="99"/>
    </row>
    <row r="8" spans="1:17" x14ac:dyDescent="0.25">
      <c r="A8" s="98" t="s">
        <v>7089</v>
      </c>
      <c r="B8" s="98"/>
      <c r="C8" s="132">
        <v>20388054</v>
      </c>
      <c r="D8" s="132"/>
      <c r="E8" s="69" t="s">
        <v>7129</v>
      </c>
      <c r="F8" s="99">
        <v>505003047</v>
      </c>
      <c r="G8" s="99"/>
      <c r="H8" s="99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8" t="s">
        <v>7127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02" t="s">
        <v>7237</v>
      </c>
      <c r="B13" s="102" t="s">
        <v>7091</v>
      </c>
      <c r="C13" s="102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</row>
    <row r="14" spans="1:17" ht="14.45" customHeight="1" x14ac:dyDescent="0.25">
      <c r="A14" s="102"/>
      <c r="B14" s="102"/>
      <c r="C14" s="102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04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02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04"/>
      <c r="P15" s="105"/>
      <c r="Q15" s="103"/>
    </row>
    <row r="16" spans="1:17" x14ac:dyDescent="0.25">
      <c r="A16" s="140" t="s">
        <v>1033</v>
      </c>
      <c r="B16" s="141" t="s">
        <v>7138</v>
      </c>
      <c r="C16" s="152" t="s">
        <v>7159</v>
      </c>
      <c r="D16" s="141" t="s">
        <v>7131</v>
      </c>
      <c r="E16" s="141" t="s">
        <v>7107</v>
      </c>
      <c r="F16" s="143"/>
      <c r="G16" s="143"/>
      <c r="H16" s="103"/>
      <c r="I16" s="103"/>
      <c r="J16" s="143"/>
      <c r="K16" s="143"/>
      <c r="L16" s="143"/>
      <c r="M16" s="138">
        <v>1</v>
      </c>
      <c r="N16" s="141" t="s">
        <v>7114</v>
      </c>
      <c r="O16" s="138">
        <f>_xlfn.IFS(N16="SEMANAL",52,N16="QUINCENAL",26,N16="MENSUAL",12,N16="TRIMESTRAL",4,N16="BIMENSUAL",6,N16="CUATRIMESTRAL",3,N16="SEMESTRAL",2,N16="ANUAL",1,N16="BIANUAL",0.5)</f>
        <v>12</v>
      </c>
      <c r="P16" s="138">
        <v>4</v>
      </c>
      <c r="Q16" s="139">
        <v>0</v>
      </c>
    </row>
    <row r="17" spans="1:17" x14ac:dyDescent="0.25">
      <c r="A17" s="140"/>
      <c r="B17" s="141"/>
      <c r="C17" s="152"/>
      <c r="D17" s="141"/>
      <c r="E17" s="141"/>
      <c r="F17" s="143"/>
      <c r="G17" s="143"/>
      <c r="H17" s="103"/>
      <c r="I17" s="103"/>
      <c r="J17" s="143"/>
      <c r="K17" s="143"/>
      <c r="L17" s="143"/>
      <c r="M17" s="138"/>
      <c r="N17" s="141"/>
      <c r="O17" s="138"/>
      <c r="P17" s="138"/>
      <c r="Q17" s="139"/>
    </row>
    <row r="18" spans="1:17" x14ac:dyDescent="0.25">
      <c r="A18" s="140"/>
      <c r="B18" s="141"/>
      <c r="C18" s="152"/>
      <c r="D18" s="141"/>
      <c r="E18" s="141"/>
      <c r="F18" s="143"/>
      <c r="G18" s="143"/>
      <c r="H18" s="103"/>
      <c r="I18" s="103"/>
      <c r="J18" s="143"/>
      <c r="K18" s="143"/>
      <c r="L18" s="143"/>
      <c r="M18" s="138"/>
      <c r="N18" s="141"/>
      <c r="O18" s="138"/>
      <c r="P18" s="138"/>
      <c r="Q18" s="139"/>
    </row>
    <row r="19" spans="1:17" ht="14.45" customHeight="1" x14ac:dyDescent="0.25">
      <c r="A19" s="140" t="s">
        <v>1027</v>
      </c>
      <c r="B19" s="141" t="s">
        <v>7138</v>
      </c>
      <c r="C19" s="142" t="s">
        <v>7163</v>
      </c>
      <c r="D19" s="141" t="s">
        <v>7131</v>
      </c>
      <c r="E19" s="141" t="s">
        <v>7107</v>
      </c>
      <c r="F19" s="143"/>
      <c r="G19" s="143"/>
      <c r="H19" s="103"/>
      <c r="I19" s="103"/>
      <c r="J19" s="143"/>
      <c r="K19" s="143"/>
      <c r="L19" s="143"/>
      <c r="M19" s="138">
        <v>1</v>
      </c>
      <c r="N19" s="141" t="s">
        <v>7116</v>
      </c>
      <c r="O19" s="138">
        <f t="shared" ref="O19:O26" si="0">_xlfn.IFS(N19="SEMANAL",52,N19="QUINCENAL",26,N19="MENSUAL",12,N19="TRIMESTRAL",4,N19="BIMENSUAL",6,N19="CUATRIMESTRAL",3,N19="SEMESTRAL",2,N19="ANUAL",1,N19="BIANUAL",0.5)</f>
        <v>4</v>
      </c>
      <c r="P19" s="138">
        <v>3</v>
      </c>
      <c r="Q19" s="139">
        <v>0</v>
      </c>
    </row>
    <row r="20" spans="1:17" x14ac:dyDescent="0.25">
      <c r="A20" s="140"/>
      <c r="B20" s="141"/>
      <c r="C20" s="142"/>
      <c r="D20" s="141"/>
      <c r="E20" s="141"/>
      <c r="F20" s="143"/>
      <c r="G20" s="143"/>
      <c r="H20" s="103"/>
      <c r="I20" s="103"/>
      <c r="J20" s="143"/>
      <c r="K20" s="143"/>
      <c r="L20" s="143"/>
      <c r="M20" s="138"/>
      <c r="N20" s="141"/>
      <c r="O20" s="138"/>
      <c r="P20" s="138"/>
      <c r="Q20" s="139"/>
    </row>
    <row r="21" spans="1:17" x14ac:dyDescent="0.25">
      <c r="A21" s="66" t="s">
        <v>1040</v>
      </c>
      <c r="B21" s="42" t="s">
        <v>7138</v>
      </c>
      <c r="C21" s="42" t="s">
        <v>7170</v>
      </c>
      <c r="D21" s="42" t="s">
        <v>7131</v>
      </c>
      <c r="E21" s="42" t="s">
        <v>7108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7114</v>
      </c>
      <c r="O21" s="52">
        <f t="shared" si="0"/>
        <v>12</v>
      </c>
      <c r="P21" s="48">
        <v>2</v>
      </c>
      <c r="Q21" s="65">
        <v>0</v>
      </c>
    </row>
    <row r="22" spans="1:17" x14ac:dyDescent="0.25">
      <c r="A22" s="66" t="s">
        <v>1051</v>
      </c>
      <c r="B22" s="42" t="s">
        <v>7136</v>
      </c>
      <c r="C22" s="42" t="s">
        <v>7162</v>
      </c>
      <c r="D22" s="42" t="s">
        <v>7132</v>
      </c>
      <c r="E22" s="42" t="s">
        <v>7108</v>
      </c>
      <c r="F22" s="44"/>
      <c r="G22" s="44"/>
      <c r="H22" s="46"/>
      <c r="I22" s="46"/>
      <c r="J22" s="44"/>
      <c r="K22" s="44"/>
      <c r="L22" s="44"/>
      <c r="M22" s="48">
        <v>1</v>
      </c>
      <c r="N22" s="42" t="s">
        <v>7116</v>
      </c>
      <c r="O22" s="52">
        <f t="shared" si="0"/>
        <v>4</v>
      </c>
      <c r="P22" s="48">
        <v>2</v>
      </c>
      <c r="Q22" s="65">
        <v>0</v>
      </c>
    </row>
    <row r="23" spans="1:17" x14ac:dyDescent="0.25">
      <c r="A23" s="66" t="s">
        <v>1053</v>
      </c>
      <c r="B23" s="42" t="s">
        <v>7134</v>
      </c>
      <c r="C23" s="42" t="s">
        <v>7158</v>
      </c>
      <c r="D23" s="42" t="s">
        <v>7132</v>
      </c>
      <c r="E23" s="42" t="s">
        <v>7108</v>
      </c>
      <c r="F23" s="44"/>
      <c r="G23" s="44"/>
      <c r="H23" s="46"/>
      <c r="I23" s="46"/>
      <c r="J23" s="44"/>
      <c r="K23" s="44"/>
      <c r="L23" s="44"/>
      <c r="M23" s="48">
        <v>1</v>
      </c>
      <c r="N23" s="42" t="s">
        <v>7117</v>
      </c>
      <c r="O23" s="52">
        <f t="shared" si="0"/>
        <v>2</v>
      </c>
      <c r="P23" s="48">
        <v>4</v>
      </c>
      <c r="Q23" s="65">
        <v>0</v>
      </c>
    </row>
    <row r="24" spans="1:17" x14ac:dyDescent="0.25">
      <c r="A24" s="66" t="s">
        <v>1034</v>
      </c>
      <c r="B24" s="42" t="s">
        <v>7134</v>
      </c>
      <c r="C24" s="42" t="s">
        <v>7171</v>
      </c>
      <c r="D24" s="42" t="s">
        <v>7131</v>
      </c>
      <c r="E24" s="42" t="s">
        <v>7108</v>
      </c>
      <c r="F24" s="44"/>
      <c r="G24" s="44"/>
      <c r="H24" s="46"/>
      <c r="I24" s="46"/>
      <c r="J24" s="44"/>
      <c r="K24" s="44"/>
      <c r="L24" s="44"/>
      <c r="M24" s="48">
        <v>1</v>
      </c>
      <c r="N24" s="42" t="s">
        <v>7118</v>
      </c>
      <c r="O24" s="52">
        <f t="shared" si="0"/>
        <v>1</v>
      </c>
      <c r="P24" s="48">
        <v>4</v>
      </c>
      <c r="Q24" s="65">
        <v>0</v>
      </c>
    </row>
    <row r="25" spans="1:17" x14ac:dyDescent="0.25">
      <c r="A25" s="66" t="s">
        <v>1022</v>
      </c>
      <c r="B25" s="42" t="s">
        <v>7134</v>
      </c>
      <c r="C25" s="42" t="s">
        <v>7172</v>
      </c>
      <c r="D25" s="42" t="s">
        <v>7132</v>
      </c>
      <c r="E25" s="42" t="s">
        <v>7109</v>
      </c>
      <c r="F25" s="44"/>
      <c r="G25" s="44"/>
      <c r="H25" s="46"/>
      <c r="I25" s="46"/>
      <c r="J25" s="44"/>
      <c r="K25" s="44"/>
      <c r="L25" s="44"/>
      <c r="M25" s="48">
        <v>1</v>
      </c>
      <c r="N25" s="42" t="s">
        <v>7118</v>
      </c>
      <c r="O25" s="52">
        <f t="shared" si="0"/>
        <v>1</v>
      </c>
      <c r="P25" s="48">
        <v>3</v>
      </c>
      <c r="Q25" s="65">
        <v>0</v>
      </c>
    </row>
    <row r="26" spans="1:17" ht="15.75" thickBot="1" x14ac:dyDescent="0.3">
      <c r="A26" s="66" t="s">
        <v>1038</v>
      </c>
      <c r="B26" s="42" t="s">
        <v>7134</v>
      </c>
      <c r="C26" s="42" t="s">
        <v>7166</v>
      </c>
      <c r="D26" s="42" t="s">
        <v>7131</v>
      </c>
      <c r="E26" s="42" t="s">
        <v>7109</v>
      </c>
      <c r="F26" s="44"/>
      <c r="G26" s="44"/>
      <c r="H26" s="46"/>
      <c r="I26" s="46"/>
      <c r="J26" s="44"/>
      <c r="K26" s="44"/>
      <c r="L26" s="44"/>
      <c r="M26" s="48">
        <v>1</v>
      </c>
      <c r="N26" s="42" t="s">
        <v>7117</v>
      </c>
      <c r="O26" s="52">
        <f t="shared" si="0"/>
        <v>2</v>
      </c>
      <c r="P26" s="48">
        <v>4</v>
      </c>
      <c r="Q26" s="65">
        <v>0</v>
      </c>
    </row>
    <row r="27" spans="1:17" ht="15.75" thickBot="1" x14ac:dyDescent="0.3">
      <c r="M27" s="135" t="s">
        <v>7986</v>
      </c>
      <c r="N27" s="136"/>
      <c r="O27" s="136"/>
      <c r="P27" s="137"/>
      <c r="Q27" s="82">
        <v>12204255</v>
      </c>
    </row>
  </sheetData>
  <mergeCells count="67">
    <mergeCell ref="N14:N15"/>
    <mergeCell ref="P14:P15"/>
    <mergeCell ref="Q14:Q15"/>
    <mergeCell ref="F8:H8"/>
    <mergeCell ref="B13:B15"/>
    <mergeCell ref="D13:D15"/>
    <mergeCell ref="E13:Q13"/>
    <mergeCell ref="E14:E15"/>
    <mergeCell ref="F14:G14"/>
    <mergeCell ref="H14:I14"/>
    <mergeCell ref="J14:L14"/>
    <mergeCell ref="M14:M15"/>
    <mergeCell ref="O14:O15"/>
    <mergeCell ref="C13:C15"/>
    <mergeCell ref="C7:D7"/>
    <mergeCell ref="C8:D8"/>
    <mergeCell ref="C6:D6"/>
    <mergeCell ref="C5:Q5"/>
    <mergeCell ref="C1:P4"/>
    <mergeCell ref="I7:M7"/>
    <mergeCell ref="I6:M6"/>
    <mergeCell ref="F7:H7"/>
    <mergeCell ref="N7:Q7"/>
    <mergeCell ref="F6:H6"/>
    <mergeCell ref="N6:Q6"/>
    <mergeCell ref="Q16:Q18"/>
    <mergeCell ref="P16:P18"/>
    <mergeCell ref="O16:O18"/>
    <mergeCell ref="N16:N18"/>
    <mergeCell ref="M16:M18"/>
    <mergeCell ref="L16:L18"/>
    <mergeCell ref="K16:K18"/>
    <mergeCell ref="J16:J18"/>
    <mergeCell ref="I16:I18"/>
    <mergeCell ref="H16:H18"/>
    <mergeCell ref="C19:C20"/>
    <mergeCell ref="G16:G18"/>
    <mergeCell ref="F16:F18"/>
    <mergeCell ref="E16:E18"/>
    <mergeCell ref="D16:D18"/>
    <mergeCell ref="C16:C18"/>
    <mergeCell ref="H19:H20"/>
    <mergeCell ref="G19:G20"/>
    <mergeCell ref="F19:F20"/>
    <mergeCell ref="E19:E20"/>
    <mergeCell ref="D19:D20"/>
    <mergeCell ref="M19:M20"/>
    <mergeCell ref="L19:L20"/>
    <mergeCell ref="K19:K20"/>
    <mergeCell ref="J19:J20"/>
    <mergeCell ref="I19:I20"/>
    <mergeCell ref="M27:P27"/>
    <mergeCell ref="A5:B5"/>
    <mergeCell ref="A13:A15"/>
    <mergeCell ref="A16:A18"/>
    <mergeCell ref="A19:A20"/>
    <mergeCell ref="A10:Q12"/>
    <mergeCell ref="A9:Q9"/>
    <mergeCell ref="A8:B8"/>
    <mergeCell ref="A7:B7"/>
    <mergeCell ref="A6:B6"/>
    <mergeCell ref="B19:B20"/>
    <mergeCell ref="B16:B18"/>
    <mergeCell ref="Q19:Q20"/>
    <mergeCell ref="P19:P20"/>
    <mergeCell ref="O19:O20"/>
    <mergeCell ref="N19:N20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Check Box 1">
              <controlPr defaultSize="0" autoFill="0" autoLine="0" autoPict="0">
                <anchor moveWithCells="1">
                  <from>
                    <xdr:col>7</xdr:col>
                    <xdr:colOff>123825</xdr:colOff>
                    <xdr:row>15</xdr:row>
                    <xdr:rowOff>152400</xdr:rowOff>
                  </from>
                  <to>
                    <xdr:col>7</xdr:col>
                    <xdr:colOff>361950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Check Box 2">
              <controlPr defaultSize="0" autoFill="0" autoLine="0" autoPict="0">
                <anchor moveWithCells="1">
                  <from>
                    <xdr:col>8</xdr:col>
                    <xdr:colOff>95250</xdr:colOff>
                    <xdr:row>15</xdr:row>
                    <xdr:rowOff>152400</xdr:rowOff>
                  </from>
                  <to>
                    <xdr:col>8</xdr:col>
                    <xdr:colOff>342900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171450</xdr:rowOff>
                  </from>
                  <to>
                    <xdr:col>5</xdr:col>
                    <xdr:colOff>295275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Check Box 4">
              <controlPr defaultSize="0" autoFill="0" autoLine="0" autoPict="0">
                <anchor moveWithCells="1">
                  <from>
                    <xdr:col>6</xdr:col>
                    <xdr:colOff>57150</xdr:colOff>
                    <xdr:row>17</xdr:row>
                    <xdr:rowOff>161925</xdr:rowOff>
                  </from>
                  <to>
                    <xdr:col>6</xdr:col>
                    <xdr:colOff>304800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152400</xdr:rowOff>
                  </from>
                  <to>
                    <xdr:col>5</xdr:col>
                    <xdr:colOff>304800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152400</xdr:rowOff>
                  </from>
                  <to>
                    <xdr:col>6</xdr:col>
                    <xdr:colOff>314325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171450</xdr:rowOff>
                  </from>
                  <to>
                    <xdr:col>5</xdr:col>
                    <xdr:colOff>304800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6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171450</xdr:rowOff>
                  </from>
                  <to>
                    <xdr:col>6</xdr:col>
                    <xdr:colOff>314325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171450</xdr:rowOff>
                  </from>
                  <to>
                    <xdr:col>5</xdr:col>
                    <xdr:colOff>304800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8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171450</xdr:rowOff>
                  </from>
                  <to>
                    <xdr:col>6</xdr:col>
                    <xdr:colOff>314325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9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171450</xdr:rowOff>
                  </from>
                  <to>
                    <xdr:col>5</xdr:col>
                    <xdr:colOff>304800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0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171450</xdr:rowOff>
                  </from>
                  <to>
                    <xdr:col>6</xdr:col>
                    <xdr:colOff>314325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1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161925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2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161925</xdr:rowOff>
                  </from>
                  <to>
                    <xdr:col>6</xdr:col>
                    <xdr:colOff>314325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24</xdr:row>
                    <xdr:rowOff>171450</xdr:rowOff>
                  </from>
                  <to>
                    <xdr:col>5</xdr:col>
                    <xdr:colOff>304800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4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24</xdr:row>
                    <xdr:rowOff>161925</xdr:rowOff>
                  </from>
                  <to>
                    <xdr:col>6</xdr:col>
                    <xdr:colOff>314325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20" name="Check Box 31">
              <controlPr defaultSize="0" autoFill="0" autoLine="0" autoPict="0">
                <anchor moveWithCells="1">
                  <from>
                    <xdr:col>7</xdr:col>
                    <xdr:colOff>142875</xdr:colOff>
                    <xdr:row>17</xdr:row>
                    <xdr:rowOff>161925</xdr:rowOff>
                  </from>
                  <to>
                    <xdr:col>7</xdr:col>
                    <xdr:colOff>390525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21" name="Check Box 32">
              <controlPr defaultSize="0" autoFill="0" autoLine="0" autoPict="0">
                <anchor moveWithCells="1">
                  <from>
                    <xdr:col>8</xdr:col>
                    <xdr:colOff>123825</xdr:colOff>
                    <xdr:row>17</xdr:row>
                    <xdr:rowOff>161925</xdr:rowOff>
                  </from>
                  <to>
                    <xdr:col>8</xdr:col>
                    <xdr:colOff>361950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1" r:id="rId22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152400</xdr:rowOff>
                  </from>
                  <to>
                    <xdr:col>7</xdr:col>
                    <xdr:colOff>400050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2" r:id="rId23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152400</xdr:rowOff>
                  </from>
                  <to>
                    <xdr:col>8</xdr:col>
                    <xdr:colOff>371475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3" r:id="rId24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171450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4" r:id="rId25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171450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5" r:id="rId26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171450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6" r:id="rId27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171450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7" r:id="rId28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171450</xdr:rowOff>
                  </from>
                  <to>
                    <xdr:col>7</xdr:col>
                    <xdr:colOff>400050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8" r:id="rId29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171450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9" r:id="rId30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171450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0" r:id="rId31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171450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1" r:id="rId32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161925</xdr:rowOff>
                  </from>
                  <to>
                    <xdr:col>7</xdr:col>
                    <xdr:colOff>400050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2" r:id="rId33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161925</xdr:rowOff>
                  </from>
                  <to>
                    <xdr:col>8</xdr:col>
                    <xdr:colOff>371475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7" r:id="rId34" name="Check Box 59">
              <controlPr defaultSize="0" autoFill="0" autoLine="0" autoPict="0">
                <anchor moveWithCells="1">
                  <from>
                    <xdr:col>5</xdr:col>
                    <xdr:colOff>38100</xdr:colOff>
                    <xdr:row>15</xdr:row>
                    <xdr:rowOff>152400</xdr:rowOff>
                  </from>
                  <to>
                    <xdr:col>5</xdr:col>
                    <xdr:colOff>285750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8" r:id="rId35" name="Check Box 60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142875</xdr:rowOff>
                  </from>
                  <to>
                    <xdr:col>6</xdr:col>
                    <xdr:colOff>285750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9" r:id="rId36" name="Check Box 61">
              <controlPr defaultSize="0" autoFill="0" autoLine="0" autoPict="0">
                <anchor moveWithCells="1">
                  <from>
                    <xdr:col>9</xdr:col>
                    <xdr:colOff>9525</xdr:colOff>
                    <xdr:row>15</xdr:row>
                    <xdr:rowOff>152400</xdr:rowOff>
                  </from>
                  <to>
                    <xdr:col>9</xdr:col>
                    <xdr:colOff>247650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0" r:id="rId37" name="Check Box 62">
              <controlPr defaultSize="0" autoFill="0" autoLine="0" autoPict="0">
                <anchor moveWithCells="1">
                  <from>
                    <xdr:col>10</xdr:col>
                    <xdr:colOff>19050</xdr:colOff>
                    <xdr:row>15</xdr:row>
                    <xdr:rowOff>152400</xdr:rowOff>
                  </from>
                  <to>
                    <xdr:col>10</xdr:col>
                    <xdr:colOff>257175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1" r:id="rId38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152400</xdr:rowOff>
                  </from>
                  <to>
                    <xdr:col>11</xdr:col>
                    <xdr:colOff>285750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2" r:id="rId39" name="Check Box 64">
              <controlPr defaultSize="0" autoFill="0" autoLine="0" autoPict="0">
                <anchor moveWithCells="1">
                  <from>
                    <xdr:col>9</xdr:col>
                    <xdr:colOff>28575</xdr:colOff>
                    <xdr:row>17</xdr:row>
                    <xdr:rowOff>161925</xdr:rowOff>
                  </from>
                  <to>
                    <xdr:col>9</xdr:col>
                    <xdr:colOff>276225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3" r:id="rId40" name="Check Box 65">
              <controlPr defaultSize="0" autoFill="0" autoLine="0" autoPict="0">
                <anchor moveWithCells="1">
                  <from>
                    <xdr:col>10</xdr:col>
                    <xdr:colOff>38100</xdr:colOff>
                    <xdr:row>17</xdr:row>
                    <xdr:rowOff>161925</xdr:rowOff>
                  </from>
                  <to>
                    <xdr:col>10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4" r:id="rId41" name="Check Box 66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161925</xdr:rowOff>
                  </from>
                  <to>
                    <xdr:col>11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5" r:id="rId42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152400</xdr:rowOff>
                  </from>
                  <to>
                    <xdr:col>10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6" r:id="rId43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152400</xdr:rowOff>
                  </from>
                  <to>
                    <xdr:col>10</xdr:col>
                    <xdr:colOff>285750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7" r:id="rId44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152400</xdr:rowOff>
                  </from>
                  <to>
                    <xdr:col>11</xdr:col>
                    <xdr:colOff>285750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8" r:id="rId45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171450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9" r:id="rId46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171450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0" r:id="rId47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171450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1" r:id="rId48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161925</xdr:rowOff>
                  </from>
                  <to>
                    <xdr:col>10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2" r:id="rId49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161925</xdr:rowOff>
                  </from>
                  <to>
                    <xdr:col>10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3" r:id="rId50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161925</xdr:rowOff>
                  </from>
                  <to>
                    <xdr:col>11</xdr:col>
                    <xdr:colOff>285750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4" r:id="rId51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161925</xdr:rowOff>
                  </from>
                  <to>
                    <xdr:col>10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5" r:id="rId52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161925</xdr:rowOff>
                  </from>
                  <to>
                    <xdr:col>10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6" r:id="rId53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161925</xdr:rowOff>
                  </from>
                  <to>
                    <xdr:col>11</xdr:col>
                    <xdr:colOff>285750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7" r:id="rId54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8" r:id="rId55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9" r:id="rId56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0" r:id="rId57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161925</xdr:rowOff>
                  </from>
                  <to>
                    <xdr:col>10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1" r:id="rId58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161925</xdr:rowOff>
                  </from>
                  <to>
                    <xdr:col>10</xdr:col>
                    <xdr:colOff>285750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2" r:id="rId59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24</xdr:row>
                    <xdr:rowOff>161925</xdr:rowOff>
                  </from>
                  <to>
                    <xdr:col>11</xdr:col>
                    <xdr:colOff>285750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63D42E4-370E-465B-84FC-D2DE009212A1}">
          <x14:formula1>
            <xm:f>'Diferencia de costos'!$B$19:$B$22</xm:f>
          </x14:formula1>
          <xm:sqref>E16 E19 E21:E26</xm:sqref>
        </x14:dataValidation>
        <x14:dataValidation type="list" allowBlank="1" showInputMessage="1" showErrorMessage="1" xr:uid="{767BC7D1-C8D1-4B78-9398-A9097DDC902F}">
          <x14:formula1>
            <xm:f>'Diferencia de costos'!$C$19:$C$27</xm:f>
          </x14:formula1>
          <xm:sqref>N16 N19 N21:N26</xm:sqref>
        </x14:dataValidation>
        <x14:dataValidation type="list" allowBlank="1" showInputMessage="1" showErrorMessage="1" xr:uid="{151E00D5-C3E9-47A2-A738-50C57EB7244D}">
          <x14:formula1>
            <xm:f>'Diferencia de costos'!$D$19:$D$20</xm:f>
          </x14:formula1>
          <xm:sqref>D16 D19 D21:D26</xm:sqref>
        </x14:dataValidation>
        <x14:dataValidation type="list" allowBlank="1" showInputMessage="1" showErrorMessage="1" xr:uid="{DD1ADBAF-81FD-47F7-9EBB-C7E563D45929}">
          <x14:formula1>
            <xm:f>'Diferencia de costos'!$E$20:$E$27</xm:f>
          </x14:formula1>
          <xm:sqref>B16 B19 B21:B26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408C5-9931-4654-9A43-F395277D6B12}">
  <sheetPr codeName="Hoja18"/>
  <dimension ref="A1:Q40"/>
  <sheetViews>
    <sheetView showGridLines="0" zoomScale="50" zoomScaleNormal="50" workbookViewId="0">
      <selection activeCell="C1" sqref="C1:P4"/>
    </sheetView>
  </sheetViews>
  <sheetFormatPr baseColWidth="10" defaultRowHeight="15" x14ac:dyDescent="0.25"/>
  <cols>
    <col min="1" max="1" width="6" style="68" bestFit="1" customWidth="1"/>
    <col min="2" max="2" width="20.140625" bestFit="1" customWidth="1"/>
    <col min="3" max="3" width="40.85546875" customWidth="1"/>
    <col min="4" max="4" width="19.28515625" bestFit="1" customWidth="1"/>
    <col min="5" max="5" width="16.5703125" bestFit="1" customWidth="1"/>
    <col min="6" max="7" width="4.7109375" customWidth="1"/>
    <col min="8" max="8" width="6.7109375" customWidth="1"/>
    <col min="9" max="9" width="8.425781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4" max="14" width="14.85546875" bestFit="1" customWidth="1"/>
    <col min="15" max="15" width="10.140625" bestFit="1" customWidth="1"/>
    <col min="17" max="17" width="13.85546875" style="70" bestFit="1" customWidth="1"/>
  </cols>
  <sheetData>
    <row r="1" spans="1:17" ht="14.45" customHeight="1" x14ac:dyDescent="0.25">
      <c r="A1"/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  <c r="Q1" s="40"/>
    </row>
    <row r="2" spans="1:17" ht="14.45" customHeight="1" x14ac:dyDescent="0.25">
      <c r="A2"/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  <c r="Q2" s="40"/>
    </row>
    <row r="3" spans="1:17" ht="14.45" customHeight="1" x14ac:dyDescent="0.25">
      <c r="A3"/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  <c r="Q3" s="40"/>
    </row>
    <row r="4" spans="1:17" ht="15" customHeight="1" thickBot="1" x14ac:dyDescent="0.3">
      <c r="A4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  <c r="Q4" s="40"/>
    </row>
    <row r="5" spans="1:17" ht="14.45" customHeight="1" x14ac:dyDescent="0.25">
      <c r="A5" s="100" t="s">
        <v>7311</v>
      </c>
      <c r="B5" s="100"/>
      <c r="C5" s="133" t="s">
        <v>184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3" t="s">
        <v>7121</v>
      </c>
      <c r="F6" s="134" t="s">
        <v>7238</v>
      </c>
      <c r="G6" s="99"/>
      <c r="H6" s="99"/>
      <c r="I6" s="100" t="s">
        <v>7088</v>
      </c>
      <c r="J6" s="100"/>
      <c r="K6" s="100"/>
      <c r="L6" s="100"/>
      <c r="M6" s="100"/>
      <c r="N6" s="99" t="s">
        <v>7124</v>
      </c>
      <c r="O6" s="99"/>
      <c r="P6" s="99"/>
      <c r="Q6" s="99"/>
    </row>
    <row r="7" spans="1:17" x14ac:dyDescent="0.25">
      <c r="A7" s="100" t="s">
        <v>7123</v>
      </c>
      <c r="B7" s="100"/>
      <c r="C7" s="99">
        <v>1997</v>
      </c>
      <c r="D7" s="99"/>
      <c r="E7" s="43" t="s">
        <v>7128</v>
      </c>
      <c r="F7" s="99">
        <v>10004505</v>
      </c>
      <c r="G7" s="99"/>
      <c r="H7" s="99"/>
      <c r="I7" s="100" t="s">
        <v>7125</v>
      </c>
      <c r="J7" s="100"/>
      <c r="K7" s="100"/>
      <c r="L7" s="100"/>
      <c r="M7" s="100"/>
      <c r="N7" s="99" t="s">
        <v>1279</v>
      </c>
      <c r="O7" s="99"/>
      <c r="P7" s="99"/>
      <c r="Q7" s="99"/>
    </row>
    <row r="8" spans="1:17" x14ac:dyDescent="0.25">
      <c r="A8" s="98" t="s">
        <v>7089</v>
      </c>
      <c r="B8" s="98"/>
      <c r="C8" s="132" t="s">
        <v>183</v>
      </c>
      <c r="D8" s="132"/>
      <c r="E8" s="69" t="s">
        <v>7129</v>
      </c>
      <c r="F8" s="132">
        <v>505001342</v>
      </c>
      <c r="G8" s="132"/>
      <c r="H8" s="132"/>
      <c r="Q8" s="40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9" t="s">
        <v>7141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57" t="s">
        <v>7237</v>
      </c>
      <c r="B13" s="157" t="s">
        <v>7091</v>
      </c>
      <c r="C13" s="180" t="s">
        <v>7149</v>
      </c>
      <c r="D13" s="181" t="s">
        <v>7130</v>
      </c>
      <c r="E13" s="175" t="s">
        <v>7096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6"/>
      <c r="P13" s="175"/>
      <c r="Q13" s="175"/>
    </row>
    <row r="14" spans="1:17" ht="14.45" customHeight="1" x14ac:dyDescent="0.25">
      <c r="A14" s="158"/>
      <c r="B14" s="158"/>
      <c r="C14" s="180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77" t="s">
        <v>7105</v>
      </c>
      <c r="O14" s="178" t="s">
        <v>7155</v>
      </c>
      <c r="P14" s="105" t="s">
        <v>7126</v>
      </c>
      <c r="Q14" s="212" t="s">
        <v>7106</v>
      </c>
    </row>
    <row r="15" spans="1:17" x14ac:dyDescent="0.25">
      <c r="A15" s="158"/>
      <c r="B15" s="158"/>
      <c r="C15" s="181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77"/>
      <c r="O15" s="179"/>
      <c r="P15" s="105"/>
      <c r="Q15" s="212"/>
    </row>
    <row r="16" spans="1:17" x14ac:dyDescent="0.25">
      <c r="A16" s="66" t="s">
        <v>1035</v>
      </c>
      <c r="B16" s="42" t="s">
        <v>7138</v>
      </c>
      <c r="C16" s="42" t="s">
        <v>7173</v>
      </c>
      <c r="D16" s="42" t="s">
        <v>7132</v>
      </c>
      <c r="E16" s="42" t="s">
        <v>7108</v>
      </c>
      <c r="F16" s="44"/>
      <c r="G16" s="44"/>
      <c r="H16" s="46"/>
      <c r="I16" s="46"/>
      <c r="J16" s="44"/>
      <c r="K16" s="44"/>
      <c r="L16" s="44"/>
      <c r="M16" s="48">
        <v>1</v>
      </c>
      <c r="N16" s="42" t="s">
        <v>7115</v>
      </c>
      <c r="O16" s="52">
        <f>_xlfn.IFS(N16="SEMANAL",52,N16="QUINCENAL",26,N16="MENSUAL",12,N16="TRIMESTRAL",4,N16="BIMENSUAL",6,N16="CUATRIMESTRAL",3,N16="SEMESTRAL",2,N16="ANUAL",1,N16="BIANUAL",0.5)</f>
        <v>6</v>
      </c>
      <c r="P16" s="48">
        <v>1.5</v>
      </c>
      <c r="Q16" s="47">
        <v>0</v>
      </c>
    </row>
    <row r="17" spans="1:17" x14ac:dyDescent="0.25">
      <c r="A17" s="66" t="s">
        <v>1033</v>
      </c>
      <c r="B17" s="42" t="s">
        <v>7134</v>
      </c>
      <c r="C17" s="42" t="s">
        <v>7174</v>
      </c>
      <c r="D17" s="42" t="s">
        <v>7131</v>
      </c>
      <c r="E17" s="42" t="s">
        <v>7108</v>
      </c>
      <c r="F17" s="44"/>
      <c r="G17" s="44"/>
      <c r="H17" s="46"/>
      <c r="I17" s="46"/>
      <c r="J17" s="44"/>
      <c r="K17" s="44"/>
      <c r="L17" s="44"/>
      <c r="M17" s="48">
        <v>1</v>
      </c>
      <c r="N17" s="42" t="s">
        <v>7116</v>
      </c>
      <c r="O17" s="52">
        <f t="shared" ref="O17:O37" si="0">_xlfn.IFS(N17="SEMANAL",52,N17="QUINCENAL",26,N17="MENSUAL",12,N17="TRIMESTRAL",4,N17="BIMENSUAL",6,N17="CUATRIMESTRAL",3,N17="SEMESTRAL",2,N17="ANUAL",1,N17="BIANUAL",0.5)</f>
        <v>4</v>
      </c>
      <c r="P17" s="48">
        <v>2</v>
      </c>
      <c r="Q17" s="47">
        <v>0</v>
      </c>
    </row>
    <row r="18" spans="1:17" x14ac:dyDescent="0.25">
      <c r="A18" s="66" t="s">
        <v>1027</v>
      </c>
      <c r="B18" s="42" t="s">
        <v>7134</v>
      </c>
      <c r="C18" s="42" t="s">
        <v>7175</v>
      </c>
      <c r="D18" s="42" t="s">
        <v>7132</v>
      </c>
      <c r="E18" s="42" t="s">
        <v>7108</v>
      </c>
      <c r="F18" s="44"/>
      <c r="G18" s="44"/>
      <c r="H18" s="46"/>
      <c r="I18" s="46"/>
      <c r="J18" s="44"/>
      <c r="K18" s="44"/>
      <c r="L18" s="44"/>
      <c r="M18" s="48">
        <v>1</v>
      </c>
      <c r="N18" s="42" t="s">
        <v>7117</v>
      </c>
      <c r="O18" s="52">
        <f t="shared" si="0"/>
        <v>2</v>
      </c>
      <c r="P18" s="48">
        <v>3</v>
      </c>
      <c r="Q18" s="47">
        <v>0</v>
      </c>
    </row>
    <row r="19" spans="1:17" x14ac:dyDescent="0.25">
      <c r="A19" s="66" t="s">
        <v>1040</v>
      </c>
      <c r="B19" s="42" t="s">
        <v>7134</v>
      </c>
      <c r="C19" s="42" t="s">
        <v>7166</v>
      </c>
      <c r="D19" s="42" t="s">
        <v>7132</v>
      </c>
      <c r="E19" s="42" t="s">
        <v>7108</v>
      </c>
      <c r="F19" s="44"/>
      <c r="G19" s="44"/>
      <c r="H19" s="46"/>
      <c r="I19" s="46"/>
      <c r="J19" s="44"/>
      <c r="K19" s="44"/>
      <c r="L19" s="44"/>
      <c r="M19" s="48">
        <v>1</v>
      </c>
      <c r="N19" s="42" t="s">
        <v>7118</v>
      </c>
      <c r="O19" s="52">
        <f t="shared" si="0"/>
        <v>1</v>
      </c>
      <c r="P19" s="48">
        <v>4</v>
      </c>
      <c r="Q19" s="47">
        <v>0</v>
      </c>
    </row>
    <row r="20" spans="1:17" x14ac:dyDescent="0.25">
      <c r="A20" s="66" t="s">
        <v>1051</v>
      </c>
      <c r="B20" s="42" t="s">
        <v>7134</v>
      </c>
      <c r="C20" s="42" t="s">
        <v>7176</v>
      </c>
      <c r="D20" s="42" t="s">
        <v>7132</v>
      </c>
      <c r="E20" s="42" t="s">
        <v>7109</v>
      </c>
      <c r="F20" s="44"/>
      <c r="G20" s="44"/>
      <c r="H20" s="46"/>
      <c r="I20" s="46"/>
      <c r="J20" s="44"/>
      <c r="K20" s="44"/>
      <c r="L20" s="44"/>
      <c r="M20" s="48">
        <v>1</v>
      </c>
      <c r="N20" s="42" t="s">
        <v>7116</v>
      </c>
      <c r="O20" s="52">
        <f t="shared" si="0"/>
        <v>4</v>
      </c>
      <c r="P20" s="48">
        <v>2</v>
      </c>
      <c r="Q20" s="47">
        <v>0</v>
      </c>
    </row>
    <row r="21" spans="1:17" x14ac:dyDescent="0.25">
      <c r="A21" s="66" t="s">
        <v>1053</v>
      </c>
      <c r="B21" s="42" t="s">
        <v>7134</v>
      </c>
      <c r="C21" s="42" t="s">
        <v>7177</v>
      </c>
      <c r="D21" s="42" t="s">
        <v>7132</v>
      </c>
      <c r="E21" s="42" t="s">
        <v>7109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7117</v>
      </c>
      <c r="O21" s="52">
        <f t="shared" si="0"/>
        <v>2</v>
      </c>
      <c r="P21" s="48">
        <v>4</v>
      </c>
      <c r="Q21" s="47">
        <v>0</v>
      </c>
    </row>
    <row r="22" spans="1:17" x14ac:dyDescent="0.25">
      <c r="A22" s="159" t="s">
        <v>1034</v>
      </c>
      <c r="B22" s="161" t="s">
        <v>7138</v>
      </c>
      <c r="C22" s="187" t="s">
        <v>7178</v>
      </c>
      <c r="D22" s="161" t="s">
        <v>7131</v>
      </c>
      <c r="E22" s="161" t="s">
        <v>7107</v>
      </c>
      <c r="F22" s="169"/>
      <c r="G22" s="169"/>
      <c r="H22" s="167"/>
      <c r="I22" s="167"/>
      <c r="J22" s="169"/>
      <c r="K22" s="169"/>
      <c r="L22" s="169"/>
      <c r="M22" s="171">
        <v>1</v>
      </c>
      <c r="N22" s="161" t="s">
        <v>7116</v>
      </c>
      <c r="O22" s="171">
        <f t="shared" si="0"/>
        <v>4</v>
      </c>
      <c r="P22" s="171">
        <v>5</v>
      </c>
      <c r="Q22" s="209">
        <v>0</v>
      </c>
    </row>
    <row r="23" spans="1:17" x14ac:dyDescent="0.25">
      <c r="A23" s="194"/>
      <c r="B23" s="195"/>
      <c r="C23" s="188"/>
      <c r="D23" s="195"/>
      <c r="E23" s="195"/>
      <c r="F23" s="202"/>
      <c r="G23" s="202"/>
      <c r="H23" s="203"/>
      <c r="I23" s="203"/>
      <c r="J23" s="202"/>
      <c r="K23" s="202"/>
      <c r="L23" s="202"/>
      <c r="M23" s="211"/>
      <c r="N23" s="195"/>
      <c r="O23" s="211"/>
      <c r="P23" s="211"/>
      <c r="Q23" s="210"/>
    </row>
    <row r="24" spans="1:17" x14ac:dyDescent="0.25">
      <c r="A24" s="194"/>
      <c r="B24" s="195"/>
      <c r="C24" s="188"/>
      <c r="D24" s="195"/>
      <c r="E24" s="195"/>
      <c r="F24" s="202"/>
      <c r="G24" s="202"/>
      <c r="H24" s="203"/>
      <c r="I24" s="203"/>
      <c r="J24" s="202"/>
      <c r="K24" s="202"/>
      <c r="L24" s="202"/>
      <c r="M24" s="211"/>
      <c r="N24" s="195"/>
      <c r="O24" s="211"/>
      <c r="P24" s="211"/>
      <c r="Q24" s="210"/>
    </row>
    <row r="25" spans="1:17" x14ac:dyDescent="0.25">
      <c r="A25" s="184" t="s">
        <v>1022</v>
      </c>
      <c r="B25" s="187" t="s">
        <v>7134</v>
      </c>
      <c r="C25" s="187" t="s">
        <v>7179</v>
      </c>
      <c r="D25" s="187" t="s">
        <v>7132</v>
      </c>
      <c r="E25" s="187" t="s">
        <v>7107</v>
      </c>
      <c r="F25" s="189"/>
      <c r="G25" s="189"/>
      <c r="H25" s="178"/>
      <c r="I25" s="178"/>
      <c r="J25" s="189"/>
      <c r="K25" s="189"/>
      <c r="L25" s="189"/>
      <c r="M25" s="204">
        <v>1</v>
      </c>
      <c r="N25" s="187" t="s">
        <v>7117</v>
      </c>
      <c r="O25" s="204">
        <f t="shared" si="0"/>
        <v>2</v>
      </c>
      <c r="P25" s="204">
        <v>3</v>
      </c>
      <c r="Q25" s="206">
        <v>0</v>
      </c>
    </row>
    <row r="26" spans="1:17" x14ac:dyDescent="0.25">
      <c r="A26" s="185"/>
      <c r="B26" s="188"/>
      <c r="C26" s="188"/>
      <c r="D26" s="188"/>
      <c r="E26" s="188"/>
      <c r="F26" s="190"/>
      <c r="G26" s="190"/>
      <c r="H26" s="192"/>
      <c r="I26" s="192"/>
      <c r="J26" s="190"/>
      <c r="K26" s="190"/>
      <c r="L26" s="190"/>
      <c r="M26" s="205"/>
      <c r="N26" s="188"/>
      <c r="O26" s="205"/>
      <c r="P26" s="205"/>
      <c r="Q26" s="207"/>
    </row>
    <row r="27" spans="1:17" x14ac:dyDescent="0.25">
      <c r="A27" s="186"/>
      <c r="B27" s="193"/>
      <c r="C27" s="193"/>
      <c r="D27" s="193"/>
      <c r="E27" s="193"/>
      <c r="F27" s="191"/>
      <c r="G27" s="191"/>
      <c r="H27" s="179"/>
      <c r="I27" s="179"/>
      <c r="J27" s="191"/>
      <c r="K27" s="191"/>
      <c r="L27" s="191"/>
      <c r="M27" s="128"/>
      <c r="N27" s="193"/>
      <c r="O27" s="128"/>
      <c r="P27" s="128"/>
      <c r="Q27" s="208"/>
    </row>
    <row r="28" spans="1:17" x14ac:dyDescent="0.25">
      <c r="A28" s="159" t="s">
        <v>1038</v>
      </c>
      <c r="B28" s="161" t="s">
        <v>7134</v>
      </c>
      <c r="C28" s="163" t="s">
        <v>7180</v>
      </c>
      <c r="D28" s="161" t="s">
        <v>7132</v>
      </c>
      <c r="E28" s="161" t="s">
        <v>7107</v>
      </c>
      <c r="F28" s="198"/>
      <c r="G28" s="198"/>
      <c r="H28" s="200"/>
      <c r="I28" s="200"/>
      <c r="J28" s="198"/>
      <c r="K28" s="198"/>
      <c r="L28" s="198"/>
      <c r="M28" s="171">
        <v>2</v>
      </c>
      <c r="N28" s="161" t="s">
        <v>7118</v>
      </c>
      <c r="O28" s="171">
        <f t="shared" si="0"/>
        <v>1</v>
      </c>
      <c r="P28" s="171">
        <v>16</v>
      </c>
      <c r="Q28" s="196">
        <f>235000+299750+35195</f>
        <v>569945</v>
      </c>
    </row>
    <row r="29" spans="1:17" x14ac:dyDescent="0.25">
      <c r="A29" s="160"/>
      <c r="B29" s="162"/>
      <c r="C29" s="164"/>
      <c r="D29" s="162"/>
      <c r="E29" s="162"/>
      <c r="F29" s="199"/>
      <c r="G29" s="199"/>
      <c r="H29" s="201"/>
      <c r="I29" s="201"/>
      <c r="J29" s="199"/>
      <c r="K29" s="199"/>
      <c r="L29" s="199"/>
      <c r="M29" s="172"/>
      <c r="N29" s="162"/>
      <c r="O29" s="172"/>
      <c r="P29" s="172"/>
      <c r="Q29" s="197"/>
    </row>
    <row r="30" spans="1:17" x14ac:dyDescent="0.25">
      <c r="A30" s="66" t="s">
        <v>1029</v>
      </c>
      <c r="B30" s="42" t="s">
        <v>7136</v>
      </c>
      <c r="C30" s="42" t="s">
        <v>7181</v>
      </c>
      <c r="D30" s="42" t="s">
        <v>7132</v>
      </c>
      <c r="E30" s="42" t="s">
        <v>7110</v>
      </c>
      <c r="F30" s="44"/>
      <c r="G30" s="44"/>
      <c r="H30" s="46"/>
      <c r="I30" s="46"/>
      <c r="J30" s="44"/>
      <c r="K30" s="44"/>
      <c r="L30" s="44"/>
      <c r="M30" s="48">
        <v>1</v>
      </c>
      <c r="N30" s="42" t="s">
        <v>7117</v>
      </c>
      <c r="O30" s="52">
        <f t="shared" si="0"/>
        <v>2</v>
      </c>
      <c r="P30" s="48">
        <v>2</v>
      </c>
      <c r="Q30" s="47">
        <v>0</v>
      </c>
    </row>
    <row r="31" spans="1:17" x14ac:dyDescent="0.25">
      <c r="A31" s="66" t="s">
        <v>1092</v>
      </c>
      <c r="B31" s="42" t="s">
        <v>7136</v>
      </c>
      <c r="C31" s="42" t="s">
        <v>7182</v>
      </c>
      <c r="D31" s="42" t="s">
        <v>7132</v>
      </c>
      <c r="E31" s="42" t="s">
        <v>7110</v>
      </c>
      <c r="F31" s="44"/>
      <c r="G31" s="44"/>
      <c r="H31" s="46"/>
      <c r="I31" s="46"/>
      <c r="J31" s="44"/>
      <c r="K31" s="44"/>
      <c r="L31" s="44"/>
      <c r="M31" s="48">
        <v>1</v>
      </c>
      <c r="N31" s="42" t="s">
        <v>7117</v>
      </c>
      <c r="O31" s="52">
        <f t="shared" si="0"/>
        <v>2</v>
      </c>
      <c r="P31" s="48">
        <v>2</v>
      </c>
      <c r="Q31" s="47">
        <v>0</v>
      </c>
    </row>
    <row r="32" spans="1:17" x14ac:dyDescent="0.25">
      <c r="A32" s="66" t="s">
        <v>1075</v>
      </c>
      <c r="B32" s="42" t="s">
        <v>7134</v>
      </c>
      <c r="C32" s="42" t="s">
        <v>7183</v>
      </c>
      <c r="D32" s="42" t="s">
        <v>7132</v>
      </c>
      <c r="E32" s="42" t="s">
        <v>7110</v>
      </c>
      <c r="F32" s="44"/>
      <c r="G32" s="44"/>
      <c r="H32" s="46"/>
      <c r="I32" s="46"/>
      <c r="J32" s="44"/>
      <c r="K32" s="44"/>
      <c r="L32" s="44"/>
      <c r="M32" s="48">
        <v>1</v>
      </c>
      <c r="N32" s="42" t="s">
        <v>7117</v>
      </c>
      <c r="O32" s="52">
        <f t="shared" si="0"/>
        <v>2</v>
      </c>
      <c r="P32" s="48">
        <v>3</v>
      </c>
      <c r="Q32" s="47">
        <v>0</v>
      </c>
    </row>
    <row r="33" spans="1:17" x14ac:dyDescent="0.25">
      <c r="A33" s="66" t="s">
        <v>1102</v>
      </c>
      <c r="B33" s="42" t="s">
        <v>7133</v>
      </c>
      <c r="C33" s="42" t="s">
        <v>7184</v>
      </c>
      <c r="D33" s="42" t="s">
        <v>7132</v>
      </c>
      <c r="E33" s="42" t="s">
        <v>7110</v>
      </c>
      <c r="F33" s="44"/>
      <c r="G33" s="44"/>
      <c r="H33" s="46"/>
      <c r="I33" s="46"/>
      <c r="J33" s="44"/>
      <c r="K33" s="44"/>
      <c r="L33" s="44"/>
      <c r="M33" s="48">
        <v>1</v>
      </c>
      <c r="N33" s="42" t="s">
        <v>7118</v>
      </c>
      <c r="O33" s="52">
        <f t="shared" si="0"/>
        <v>1</v>
      </c>
      <c r="P33" s="48">
        <v>4</v>
      </c>
      <c r="Q33" s="47">
        <v>0</v>
      </c>
    </row>
    <row r="34" spans="1:17" x14ac:dyDescent="0.25">
      <c r="A34" s="66" t="s">
        <v>1047</v>
      </c>
      <c r="B34" s="42" t="s">
        <v>7133</v>
      </c>
      <c r="C34" s="42" t="s">
        <v>7185</v>
      </c>
      <c r="D34" s="42" t="s">
        <v>7132</v>
      </c>
      <c r="E34" s="42" t="s">
        <v>7110</v>
      </c>
      <c r="F34" s="44"/>
      <c r="G34" s="44"/>
      <c r="H34" s="46"/>
      <c r="I34" s="46"/>
      <c r="J34" s="44"/>
      <c r="K34" s="44"/>
      <c r="L34" s="44"/>
      <c r="M34" s="48">
        <v>1</v>
      </c>
      <c r="N34" s="42" t="s">
        <v>7118</v>
      </c>
      <c r="O34" s="52">
        <f t="shared" si="0"/>
        <v>1</v>
      </c>
      <c r="P34" s="48">
        <v>2</v>
      </c>
      <c r="Q34" s="47">
        <f>1503220+1456339+2171266+2245060</f>
        <v>7375885</v>
      </c>
    </row>
    <row r="35" spans="1:17" x14ac:dyDescent="0.25">
      <c r="A35" s="66" t="s">
        <v>1107</v>
      </c>
      <c r="B35" s="42" t="s">
        <v>7133</v>
      </c>
      <c r="C35" s="42" t="s">
        <v>7186</v>
      </c>
      <c r="D35" s="42" t="s">
        <v>7132</v>
      </c>
      <c r="E35" s="42" t="s">
        <v>7110</v>
      </c>
      <c r="F35" s="44"/>
      <c r="G35" s="44"/>
      <c r="H35" s="46"/>
      <c r="I35" s="46"/>
      <c r="J35" s="44"/>
      <c r="K35" s="44"/>
      <c r="L35" s="44"/>
      <c r="M35" s="48">
        <v>1</v>
      </c>
      <c r="N35" s="42" t="s">
        <v>7119</v>
      </c>
      <c r="O35" s="52">
        <f t="shared" si="0"/>
        <v>0.5</v>
      </c>
      <c r="P35" s="48">
        <v>2</v>
      </c>
      <c r="Q35" s="47">
        <f>2156690+2912678</f>
        <v>5069368</v>
      </c>
    </row>
    <row r="36" spans="1:17" x14ac:dyDescent="0.25">
      <c r="A36" s="66" t="s">
        <v>1097</v>
      </c>
      <c r="B36" s="42" t="s">
        <v>7133</v>
      </c>
      <c r="C36" s="42" t="s">
        <v>7187</v>
      </c>
      <c r="D36" s="42" t="s">
        <v>7132</v>
      </c>
      <c r="E36" s="42" t="s">
        <v>7110</v>
      </c>
      <c r="F36" s="44"/>
      <c r="G36" s="44"/>
      <c r="H36" s="46"/>
      <c r="I36" s="46"/>
      <c r="J36" s="44"/>
      <c r="K36" s="44"/>
      <c r="L36" s="44"/>
      <c r="M36" s="48">
        <v>1</v>
      </c>
      <c r="N36" s="42" t="s">
        <v>7119</v>
      </c>
      <c r="O36" s="52">
        <f t="shared" si="0"/>
        <v>0.5</v>
      </c>
      <c r="P36" s="48">
        <v>4</v>
      </c>
      <c r="Q36" s="47">
        <f>6329192</f>
        <v>6329192</v>
      </c>
    </row>
    <row r="37" spans="1:17" x14ac:dyDescent="0.25">
      <c r="A37" s="66" t="s">
        <v>1109</v>
      </c>
      <c r="B37" s="42" t="s">
        <v>7133</v>
      </c>
      <c r="C37" s="42" t="s">
        <v>7188</v>
      </c>
      <c r="D37" s="42" t="s">
        <v>7132</v>
      </c>
      <c r="E37" s="42" t="s">
        <v>7110</v>
      </c>
      <c r="F37" s="44"/>
      <c r="G37" s="44"/>
      <c r="H37" s="46"/>
      <c r="I37" s="46"/>
      <c r="J37" s="44"/>
      <c r="K37" s="44"/>
      <c r="L37" s="44"/>
      <c r="M37" s="48">
        <v>1</v>
      </c>
      <c r="N37" s="42" t="s">
        <v>7119</v>
      </c>
      <c r="O37" s="52">
        <f t="shared" si="0"/>
        <v>0.5</v>
      </c>
      <c r="P37" s="48">
        <v>6</v>
      </c>
      <c r="Q37" s="47">
        <f>880462+1560248+6329192</f>
        <v>8769902</v>
      </c>
    </row>
    <row r="38" spans="1:17" ht="15.75" thickBot="1" x14ac:dyDescent="0.3">
      <c r="A38" s="66" t="s">
        <v>1111</v>
      </c>
      <c r="B38" s="42" t="s">
        <v>7133</v>
      </c>
      <c r="C38" s="42" t="s">
        <v>7189</v>
      </c>
      <c r="D38" s="42" t="s">
        <v>7132</v>
      </c>
      <c r="E38" s="42" t="s">
        <v>7110</v>
      </c>
      <c r="F38" s="44"/>
      <c r="G38" s="44"/>
      <c r="H38" s="46"/>
      <c r="I38" s="46"/>
      <c r="J38" s="44"/>
      <c r="K38" s="44"/>
      <c r="L38" s="44"/>
      <c r="M38" s="48">
        <v>1</v>
      </c>
      <c r="N38" s="42" t="s">
        <v>7142</v>
      </c>
      <c r="O38" s="79">
        <f>_xlfn.IFS(N38="SEMANAL",52,N38="QUINCENAL",26,N38="MENSUAL",12,N38="TRIMESTRAL",4,N38="BIMENSUAL",6,N38="CUATRIMESTRAL",3,N38="SEMESTRAL",2,N38="ANUAL",1,N38="BIANUAL",0.5,N38="QUINQUENIAL",0.2)</f>
        <v>0.2</v>
      </c>
      <c r="P38" s="78">
        <v>1</v>
      </c>
      <c r="Q38" s="83">
        <f>3381570</f>
        <v>3381570</v>
      </c>
    </row>
    <row r="39" spans="1:17" ht="15.75" thickBot="1" x14ac:dyDescent="0.3">
      <c r="O39" s="135" t="s">
        <v>7987</v>
      </c>
      <c r="P39" s="137"/>
      <c r="Q39" s="84">
        <f>SUM(Q28:Q38)</f>
        <v>31495862</v>
      </c>
    </row>
    <row r="40" spans="1:17" ht="15.75" thickBot="1" x14ac:dyDescent="0.3">
      <c r="M40" s="135" t="s">
        <v>7986</v>
      </c>
      <c r="N40" s="136"/>
      <c r="O40" s="136"/>
      <c r="P40" s="137"/>
      <c r="Q40" s="82">
        <v>1466753</v>
      </c>
    </row>
  </sheetData>
  <mergeCells count="85">
    <mergeCell ref="F7:H7"/>
    <mergeCell ref="N7:Q7"/>
    <mergeCell ref="F6:H6"/>
    <mergeCell ref="N6:Q6"/>
    <mergeCell ref="I7:M7"/>
    <mergeCell ref="I6:M6"/>
    <mergeCell ref="C13:C15"/>
    <mergeCell ref="C8:D8"/>
    <mergeCell ref="A10:Q12"/>
    <mergeCell ref="A9:Q9"/>
    <mergeCell ref="A8:B8"/>
    <mergeCell ref="C7:D7"/>
    <mergeCell ref="C6:D6"/>
    <mergeCell ref="C5:Q5"/>
    <mergeCell ref="C1:P4"/>
    <mergeCell ref="M14:M15"/>
    <mergeCell ref="N14:N15"/>
    <mergeCell ref="P14:P15"/>
    <mergeCell ref="Q14:Q15"/>
    <mergeCell ref="F8:H8"/>
    <mergeCell ref="D13:D15"/>
    <mergeCell ref="E13:Q13"/>
    <mergeCell ref="E14:E15"/>
    <mergeCell ref="F14:G14"/>
    <mergeCell ref="H14:I14"/>
    <mergeCell ref="J14:L14"/>
    <mergeCell ref="O14:O15"/>
    <mergeCell ref="Q22:Q24"/>
    <mergeCell ref="P22:P24"/>
    <mergeCell ref="O22:O24"/>
    <mergeCell ref="N22:N24"/>
    <mergeCell ref="M22:M24"/>
    <mergeCell ref="M25:M27"/>
    <mergeCell ref="Q25:Q27"/>
    <mergeCell ref="P25:P27"/>
    <mergeCell ref="O25:O27"/>
    <mergeCell ref="N25:N27"/>
    <mergeCell ref="B25:B27"/>
    <mergeCell ref="L22:L24"/>
    <mergeCell ref="K22:K24"/>
    <mergeCell ref="J22:J24"/>
    <mergeCell ref="D22:D24"/>
    <mergeCell ref="I22:I24"/>
    <mergeCell ref="H22:H24"/>
    <mergeCell ref="G22:G24"/>
    <mergeCell ref="F22:F24"/>
    <mergeCell ref="E22:E24"/>
    <mergeCell ref="Q28:Q29"/>
    <mergeCell ref="B28:B29"/>
    <mergeCell ref="L28:L29"/>
    <mergeCell ref="K28:K29"/>
    <mergeCell ref="J28:J29"/>
    <mergeCell ref="I28:I29"/>
    <mergeCell ref="H28:H29"/>
    <mergeCell ref="G28:G29"/>
    <mergeCell ref="F28:F29"/>
    <mergeCell ref="C28:C29"/>
    <mergeCell ref="P28:P29"/>
    <mergeCell ref="O28:O29"/>
    <mergeCell ref="N28:N29"/>
    <mergeCell ref="M28:M29"/>
    <mergeCell ref="E28:E29"/>
    <mergeCell ref="D28:D29"/>
    <mergeCell ref="A6:B6"/>
    <mergeCell ref="A5:B5"/>
    <mergeCell ref="A13:A15"/>
    <mergeCell ref="A22:A24"/>
    <mergeCell ref="B13:B15"/>
    <mergeCell ref="B22:B24"/>
    <mergeCell ref="M40:P40"/>
    <mergeCell ref="O39:P39"/>
    <mergeCell ref="A25:A27"/>
    <mergeCell ref="A28:A29"/>
    <mergeCell ref="A7:B7"/>
    <mergeCell ref="C22:C24"/>
    <mergeCell ref="L25:L27"/>
    <mergeCell ref="K25:K27"/>
    <mergeCell ref="J25:J27"/>
    <mergeCell ref="I25:I27"/>
    <mergeCell ref="H25:H27"/>
    <mergeCell ref="G25:G27"/>
    <mergeCell ref="F25:F27"/>
    <mergeCell ref="E25:E27"/>
    <mergeCell ref="D25:D27"/>
    <mergeCell ref="C25:C2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171450</xdr:rowOff>
                  </from>
                  <to>
                    <xdr:col>7</xdr:col>
                    <xdr:colOff>400050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14</xdr:row>
                    <xdr:rowOff>171450</xdr:rowOff>
                  </from>
                  <to>
                    <xdr:col>8</xdr:col>
                    <xdr:colOff>371475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171450</xdr:rowOff>
                  </from>
                  <to>
                    <xdr:col>5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6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171450</xdr:rowOff>
                  </from>
                  <to>
                    <xdr:col>7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7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171450</xdr:rowOff>
                  </from>
                  <to>
                    <xdr:col>5</xdr:col>
                    <xdr:colOff>304800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8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16</xdr:row>
                    <xdr:rowOff>171450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9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171450</xdr:rowOff>
                  </from>
                  <to>
                    <xdr:col>5</xdr:col>
                    <xdr:colOff>304800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0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17</xdr:row>
                    <xdr:rowOff>171450</xdr:rowOff>
                  </from>
                  <to>
                    <xdr:col>7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1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3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4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5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142875</xdr:rowOff>
                  </from>
                  <to>
                    <xdr:col>5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6" r:id="rId17" name="Check Box 14">
              <controlPr defaultSize="0" autoFill="0" autoLine="0" autoPict="0">
                <anchor moveWithCells="1">
                  <from>
                    <xdr:col>6</xdr:col>
                    <xdr:colOff>57150</xdr:colOff>
                    <xdr:row>21</xdr:row>
                    <xdr:rowOff>142875</xdr:rowOff>
                  </from>
                  <to>
                    <xdr:col>6</xdr:col>
                    <xdr:colOff>304800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7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24</xdr:row>
                    <xdr:rowOff>0</xdr:rowOff>
                  </from>
                  <to>
                    <xdr:col>5</xdr:col>
                    <xdr:colOff>304800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8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9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27</xdr:row>
                    <xdr:rowOff>85725</xdr:rowOff>
                  </from>
                  <to>
                    <xdr:col>5</xdr:col>
                    <xdr:colOff>295275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0" r:id="rId21" name="Check Box 18">
              <controlPr defaultSize="0" autoFill="0" autoLine="0" autoPict="0">
                <anchor moveWithCells="1">
                  <from>
                    <xdr:col>6</xdr:col>
                    <xdr:colOff>57150</xdr:colOff>
                    <xdr:row>27</xdr:row>
                    <xdr:rowOff>85725</xdr:rowOff>
                  </from>
                  <to>
                    <xdr:col>6</xdr:col>
                    <xdr:colOff>304800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1" r:id="rId22" name="Check Box 19">
              <controlPr defaultSize="0" autoFill="0" autoLine="0" autoPict="0">
                <anchor moveWithCells="1">
                  <from>
                    <xdr:col>5</xdr:col>
                    <xdr:colOff>57150</xdr:colOff>
                    <xdr:row>28</xdr:row>
                    <xdr:rowOff>171450</xdr:rowOff>
                  </from>
                  <to>
                    <xdr:col>5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2" r:id="rId23" name="Check Box 20">
              <controlPr defaultSize="0" autoFill="0" autoLine="0" autoPict="0">
                <anchor moveWithCells="1">
                  <from>
                    <xdr:col>6</xdr:col>
                    <xdr:colOff>66675</xdr:colOff>
                    <xdr:row>28</xdr:row>
                    <xdr:rowOff>171450</xdr:rowOff>
                  </from>
                  <to>
                    <xdr:col>7</xdr:col>
                    <xdr:colOff>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3" r:id="rId24" name="Check Box 21">
              <controlPr defaultSize="0" autoFill="0" autoLine="0" autoPict="0">
                <anchor moveWithCells="1">
                  <from>
                    <xdr:col>5</xdr:col>
                    <xdr:colOff>57150</xdr:colOff>
                    <xdr:row>29</xdr:row>
                    <xdr:rowOff>161925</xdr:rowOff>
                  </from>
                  <to>
                    <xdr:col>5</xdr:col>
                    <xdr:colOff>295275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4" r:id="rId25" name="Check Box 22">
              <controlPr defaultSize="0" autoFill="0" autoLine="0" autoPict="0">
                <anchor moveWithCells="1">
                  <from>
                    <xdr:col>6</xdr:col>
                    <xdr:colOff>57150</xdr:colOff>
                    <xdr:row>29</xdr:row>
                    <xdr:rowOff>161925</xdr:rowOff>
                  </from>
                  <to>
                    <xdr:col>6</xdr:col>
                    <xdr:colOff>304800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5" r:id="rId26" name="Check Box 23">
              <controlPr defaultSize="0" autoFill="0" autoLine="0" autoPict="0">
                <anchor moveWithCells="1">
                  <from>
                    <xdr:col>5</xdr:col>
                    <xdr:colOff>57150</xdr:colOff>
                    <xdr:row>30</xdr:row>
                    <xdr:rowOff>171450</xdr:rowOff>
                  </from>
                  <to>
                    <xdr:col>5</xdr:col>
                    <xdr:colOff>295275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6" r:id="rId27" name="Check Box 24">
              <controlPr defaultSize="0" autoFill="0" autoLine="0" autoPict="0">
                <anchor moveWithCells="1">
                  <from>
                    <xdr:col>6</xdr:col>
                    <xdr:colOff>57150</xdr:colOff>
                    <xdr:row>30</xdr:row>
                    <xdr:rowOff>161925</xdr:rowOff>
                  </from>
                  <to>
                    <xdr:col>6</xdr:col>
                    <xdr:colOff>304800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7" r:id="rId28" name="Check Box 25">
              <controlPr defaultSize="0" autoFill="0" autoLine="0" autoPict="0">
                <anchor moveWithCells="1">
                  <from>
                    <xdr:col>5</xdr:col>
                    <xdr:colOff>57150</xdr:colOff>
                    <xdr:row>31</xdr:row>
                    <xdr:rowOff>171450</xdr:rowOff>
                  </from>
                  <to>
                    <xdr:col>5</xdr:col>
                    <xdr:colOff>295275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8" r:id="rId29" name="Check Box 26">
              <controlPr defaultSize="0" autoFill="0" autoLine="0" autoPict="0">
                <anchor moveWithCells="1">
                  <from>
                    <xdr:col>6</xdr:col>
                    <xdr:colOff>57150</xdr:colOff>
                    <xdr:row>31</xdr:row>
                    <xdr:rowOff>171450</xdr:rowOff>
                  </from>
                  <to>
                    <xdr:col>6</xdr:col>
                    <xdr:colOff>304800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9" r:id="rId30" name="Check Box 27">
              <controlPr defaultSize="0" autoFill="0" autoLine="0" autoPict="0">
                <anchor moveWithCells="1">
                  <from>
                    <xdr:col>5</xdr:col>
                    <xdr:colOff>57150</xdr:colOff>
                    <xdr:row>32</xdr:row>
                    <xdr:rowOff>171450</xdr:rowOff>
                  </from>
                  <to>
                    <xdr:col>5</xdr:col>
                    <xdr:colOff>295275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0" r:id="rId31" name="Check Box 28">
              <controlPr defaultSize="0" autoFill="0" autoLine="0" autoPict="0">
                <anchor moveWithCells="1">
                  <from>
                    <xdr:col>6</xdr:col>
                    <xdr:colOff>57150</xdr:colOff>
                    <xdr:row>32</xdr:row>
                    <xdr:rowOff>171450</xdr:rowOff>
                  </from>
                  <to>
                    <xdr:col>6</xdr:col>
                    <xdr:colOff>304800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1" r:id="rId32" name="Check Box 29">
              <controlPr defaultSize="0" autoFill="0" autoLine="0" autoPict="0">
                <anchor moveWithCells="1">
                  <from>
                    <xdr:col>5</xdr:col>
                    <xdr:colOff>57150</xdr:colOff>
                    <xdr:row>33</xdr:row>
                    <xdr:rowOff>171450</xdr:rowOff>
                  </from>
                  <to>
                    <xdr:col>5</xdr:col>
                    <xdr:colOff>295275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2" r:id="rId33" name="Check Box 30">
              <controlPr defaultSize="0" autoFill="0" autoLine="0" autoPict="0">
                <anchor moveWithCells="1">
                  <from>
                    <xdr:col>6</xdr:col>
                    <xdr:colOff>57150</xdr:colOff>
                    <xdr:row>33</xdr:row>
                    <xdr:rowOff>171450</xdr:rowOff>
                  </from>
                  <to>
                    <xdr:col>6</xdr:col>
                    <xdr:colOff>304800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3" r:id="rId34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171450</xdr:rowOff>
                  </from>
                  <to>
                    <xdr:col>7</xdr:col>
                    <xdr:colOff>400050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4" r:id="rId35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15</xdr:row>
                    <xdr:rowOff>171450</xdr:rowOff>
                  </from>
                  <to>
                    <xdr:col>8</xdr:col>
                    <xdr:colOff>371475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5" r:id="rId36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171450</xdr:rowOff>
                  </from>
                  <to>
                    <xdr:col>7</xdr:col>
                    <xdr:colOff>400050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6" r:id="rId37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16</xdr:row>
                    <xdr:rowOff>171450</xdr:rowOff>
                  </from>
                  <to>
                    <xdr:col>8</xdr:col>
                    <xdr:colOff>371475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7" r:id="rId38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171450</xdr:rowOff>
                  </from>
                  <to>
                    <xdr:col>7</xdr:col>
                    <xdr:colOff>400050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8" r:id="rId39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171450</xdr:rowOff>
                  </from>
                  <to>
                    <xdr:col>8</xdr:col>
                    <xdr:colOff>371475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9" r:id="rId40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0" r:id="rId41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1" r:id="rId42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2" r:id="rId43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3" r:id="rId44" name="Check Box 41">
              <controlPr defaultSize="0" autoFill="0" autoLine="0" autoPict="0">
                <anchor moveWithCells="1">
                  <from>
                    <xdr:col>7</xdr:col>
                    <xdr:colOff>142875</xdr:colOff>
                    <xdr:row>21</xdr:row>
                    <xdr:rowOff>152400</xdr:rowOff>
                  </from>
                  <to>
                    <xdr:col>7</xdr:col>
                    <xdr:colOff>390525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4" r:id="rId45" name="Check Box 42">
              <controlPr defaultSize="0" autoFill="0" autoLine="0" autoPict="0">
                <anchor moveWithCells="1">
                  <from>
                    <xdr:col>8</xdr:col>
                    <xdr:colOff>123825</xdr:colOff>
                    <xdr:row>21</xdr:row>
                    <xdr:rowOff>152400</xdr:rowOff>
                  </from>
                  <to>
                    <xdr:col>8</xdr:col>
                    <xdr:colOff>361950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5" r:id="rId46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0</xdr:rowOff>
                  </from>
                  <to>
                    <xdr:col>7</xdr:col>
                    <xdr:colOff>400050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6" r:id="rId47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0</xdr:rowOff>
                  </from>
                  <to>
                    <xdr:col>8</xdr:col>
                    <xdr:colOff>371475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7" r:id="rId48" name="Check Box 45">
              <controlPr defaultSize="0" autoFill="0" autoLine="0" autoPict="0">
                <anchor moveWithCells="1">
                  <from>
                    <xdr:col>7</xdr:col>
                    <xdr:colOff>142875</xdr:colOff>
                    <xdr:row>27</xdr:row>
                    <xdr:rowOff>76200</xdr:rowOff>
                  </from>
                  <to>
                    <xdr:col>7</xdr:col>
                    <xdr:colOff>390525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8" r:id="rId49" name="Check Box 46">
              <controlPr defaultSize="0" autoFill="0" autoLine="0" autoPict="0">
                <anchor moveWithCells="1">
                  <from>
                    <xdr:col>8</xdr:col>
                    <xdr:colOff>123825</xdr:colOff>
                    <xdr:row>27</xdr:row>
                    <xdr:rowOff>76200</xdr:rowOff>
                  </from>
                  <to>
                    <xdr:col>8</xdr:col>
                    <xdr:colOff>361950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9" r:id="rId50" name="Check Box 47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161925</xdr:rowOff>
                  </from>
                  <to>
                    <xdr:col>7</xdr:col>
                    <xdr:colOff>400050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0" r:id="rId51" name="Check Box 48">
              <controlPr defaultSize="0" autoFill="0" autoLine="0" autoPict="0">
                <anchor moveWithCells="1">
                  <from>
                    <xdr:col>8</xdr:col>
                    <xdr:colOff>133350</xdr:colOff>
                    <xdr:row>28</xdr:row>
                    <xdr:rowOff>161925</xdr:rowOff>
                  </from>
                  <to>
                    <xdr:col>8</xdr:col>
                    <xdr:colOff>371475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1" r:id="rId52" name="Check Box 49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161925</xdr:rowOff>
                  </from>
                  <to>
                    <xdr:col>7</xdr:col>
                    <xdr:colOff>400050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2" r:id="rId53" name="Check Box 50">
              <controlPr defaultSize="0" autoFill="0" autoLine="0" autoPict="0">
                <anchor moveWithCells="1">
                  <from>
                    <xdr:col>8</xdr:col>
                    <xdr:colOff>133350</xdr:colOff>
                    <xdr:row>29</xdr:row>
                    <xdr:rowOff>161925</xdr:rowOff>
                  </from>
                  <to>
                    <xdr:col>8</xdr:col>
                    <xdr:colOff>371475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3" r:id="rId54" name="Check Box 51">
              <controlPr defaultSize="0" autoFill="0" autoLine="0" autoPict="0">
                <anchor moveWithCells="1">
                  <from>
                    <xdr:col>7</xdr:col>
                    <xdr:colOff>152400</xdr:colOff>
                    <xdr:row>30</xdr:row>
                    <xdr:rowOff>161925</xdr:rowOff>
                  </from>
                  <to>
                    <xdr:col>7</xdr:col>
                    <xdr:colOff>400050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4" r:id="rId55" name="Check Box 52">
              <controlPr defaultSize="0" autoFill="0" autoLine="0" autoPict="0">
                <anchor moveWithCells="1">
                  <from>
                    <xdr:col>8</xdr:col>
                    <xdr:colOff>133350</xdr:colOff>
                    <xdr:row>30</xdr:row>
                    <xdr:rowOff>161925</xdr:rowOff>
                  </from>
                  <to>
                    <xdr:col>8</xdr:col>
                    <xdr:colOff>371475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5" r:id="rId56" name="Check Box 53">
              <controlPr defaultSize="0" autoFill="0" autoLine="0" autoPict="0">
                <anchor moveWithCells="1">
                  <from>
                    <xdr:col>7</xdr:col>
                    <xdr:colOff>161925</xdr:colOff>
                    <xdr:row>31</xdr:row>
                    <xdr:rowOff>161925</xdr:rowOff>
                  </from>
                  <to>
                    <xdr:col>7</xdr:col>
                    <xdr:colOff>400050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6" r:id="rId57" name="Check Box 54">
              <controlPr defaultSize="0" autoFill="0" autoLine="0" autoPict="0">
                <anchor moveWithCells="1">
                  <from>
                    <xdr:col>8</xdr:col>
                    <xdr:colOff>133350</xdr:colOff>
                    <xdr:row>31</xdr:row>
                    <xdr:rowOff>161925</xdr:rowOff>
                  </from>
                  <to>
                    <xdr:col>8</xdr:col>
                    <xdr:colOff>381000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7" r:id="rId58" name="Check Box 55">
              <controlPr defaultSize="0" autoFill="0" autoLine="0" autoPict="0">
                <anchor moveWithCells="1">
                  <from>
                    <xdr:col>7</xdr:col>
                    <xdr:colOff>161925</xdr:colOff>
                    <xdr:row>32</xdr:row>
                    <xdr:rowOff>171450</xdr:rowOff>
                  </from>
                  <to>
                    <xdr:col>7</xdr:col>
                    <xdr:colOff>400050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8" r:id="rId59" name="Check Box 56">
              <controlPr defaultSize="0" autoFill="0" autoLine="0" autoPict="0">
                <anchor moveWithCells="1">
                  <from>
                    <xdr:col>8</xdr:col>
                    <xdr:colOff>133350</xdr:colOff>
                    <xdr:row>32</xdr:row>
                    <xdr:rowOff>171450</xdr:rowOff>
                  </from>
                  <to>
                    <xdr:col>8</xdr:col>
                    <xdr:colOff>381000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9" r:id="rId60" name="Check Box 57">
              <controlPr defaultSize="0" autoFill="0" autoLine="0" autoPict="0">
                <anchor moveWithCells="1">
                  <from>
                    <xdr:col>7</xdr:col>
                    <xdr:colOff>161925</xdr:colOff>
                    <xdr:row>33</xdr:row>
                    <xdr:rowOff>171450</xdr:rowOff>
                  </from>
                  <to>
                    <xdr:col>7</xdr:col>
                    <xdr:colOff>400050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0" r:id="rId61" name="Check Box 58">
              <controlPr defaultSize="0" autoFill="0" autoLine="0" autoPict="0">
                <anchor moveWithCells="1">
                  <from>
                    <xdr:col>8</xdr:col>
                    <xdr:colOff>133350</xdr:colOff>
                    <xdr:row>33</xdr:row>
                    <xdr:rowOff>171450</xdr:rowOff>
                  </from>
                  <to>
                    <xdr:col>8</xdr:col>
                    <xdr:colOff>381000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1" r:id="rId62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14</xdr:row>
                    <xdr:rowOff>171450</xdr:rowOff>
                  </from>
                  <to>
                    <xdr:col>6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2" r:id="rId63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14</xdr:row>
                    <xdr:rowOff>161925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3" r:id="rId64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171450</xdr:rowOff>
                  </from>
                  <to>
                    <xdr:col>10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4" r:id="rId65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171450</xdr:rowOff>
                  </from>
                  <to>
                    <xdr:col>10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5" r:id="rId66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14</xdr:row>
                    <xdr:rowOff>171450</xdr:rowOff>
                  </from>
                  <to>
                    <xdr:col>11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6" r:id="rId67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171450</xdr:rowOff>
                  </from>
                  <to>
                    <xdr:col>10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7" r:id="rId68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171450</xdr:rowOff>
                  </from>
                  <to>
                    <xdr:col>10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8" r:id="rId69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171450</xdr:rowOff>
                  </from>
                  <to>
                    <xdr:col>11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9" r:id="rId70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171450</xdr:rowOff>
                  </from>
                  <to>
                    <xdr:col>10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0" r:id="rId71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171450</xdr:rowOff>
                  </from>
                  <to>
                    <xdr:col>10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1" r:id="rId72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16</xdr:row>
                    <xdr:rowOff>171450</xdr:rowOff>
                  </from>
                  <to>
                    <xdr:col>11</xdr:col>
                    <xdr:colOff>285750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2" r:id="rId73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171450</xdr:rowOff>
                  </from>
                  <to>
                    <xdr:col>10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3" r:id="rId74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171450</xdr:rowOff>
                  </from>
                  <to>
                    <xdr:col>10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4" r:id="rId75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17</xdr:row>
                    <xdr:rowOff>171450</xdr:rowOff>
                  </from>
                  <to>
                    <xdr:col>11</xdr:col>
                    <xdr:colOff>285750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5" r:id="rId76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161925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6" r:id="rId77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161925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7" r:id="rId78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161925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8" r:id="rId79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161925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9" r:id="rId80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161925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0" r:id="rId81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161925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1" r:id="rId82" name="Check Box 79">
              <controlPr defaultSize="0" autoFill="0" autoLine="0" autoPict="0">
                <anchor moveWithCells="1">
                  <from>
                    <xdr:col>9</xdr:col>
                    <xdr:colOff>28575</xdr:colOff>
                    <xdr:row>21</xdr:row>
                    <xdr:rowOff>142875</xdr:rowOff>
                  </from>
                  <to>
                    <xdr:col>9</xdr:col>
                    <xdr:colOff>276225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2" r:id="rId83" name="Check Box 80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142875</xdr:rowOff>
                  </from>
                  <to>
                    <xdr:col>10</xdr:col>
                    <xdr:colOff>285750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3" r:id="rId84" name="Check Box 81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142875</xdr:rowOff>
                  </from>
                  <to>
                    <xdr:col>11</xdr:col>
                    <xdr:colOff>285750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4" r:id="rId85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24</xdr:row>
                    <xdr:rowOff>0</xdr:rowOff>
                  </from>
                  <to>
                    <xdr:col>10</xdr:col>
                    <xdr:colOff>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5" r:id="rId86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0</xdr:rowOff>
                  </from>
                  <to>
                    <xdr:col>10</xdr:col>
                    <xdr:colOff>285750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6" r:id="rId87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24</xdr:row>
                    <xdr:rowOff>0</xdr:rowOff>
                  </from>
                  <to>
                    <xdr:col>11</xdr:col>
                    <xdr:colOff>285750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7" r:id="rId88" name="Check Box 85">
              <controlPr defaultSize="0" autoFill="0" autoLine="0" autoPict="0">
                <anchor moveWithCells="1">
                  <from>
                    <xdr:col>9</xdr:col>
                    <xdr:colOff>28575</xdr:colOff>
                    <xdr:row>27</xdr:row>
                    <xdr:rowOff>76200</xdr:rowOff>
                  </from>
                  <to>
                    <xdr:col>9</xdr:col>
                    <xdr:colOff>276225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8" r:id="rId89" name="Check Box 86">
              <controlPr defaultSize="0" autoFill="0" autoLine="0" autoPict="0">
                <anchor moveWithCells="1">
                  <from>
                    <xdr:col>10</xdr:col>
                    <xdr:colOff>38100</xdr:colOff>
                    <xdr:row>27</xdr:row>
                    <xdr:rowOff>76200</xdr:rowOff>
                  </from>
                  <to>
                    <xdr:col>10</xdr:col>
                    <xdr:colOff>285750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9" r:id="rId90" name="Check Box 87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76200</xdr:rowOff>
                  </from>
                  <to>
                    <xdr:col>11</xdr:col>
                    <xdr:colOff>285750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0" r:id="rId91" name="Check Box 88">
              <controlPr defaultSize="0" autoFill="0" autoLine="0" autoPict="0">
                <anchor moveWithCells="1">
                  <from>
                    <xdr:col>9</xdr:col>
                    <xdr:colOff>38100</xdr:colOff>
                    <xdr:row>28</xdr:row>
                    <xdr:rowOff>161925</xdr:rowOff>
                  </from>
                  <to>
                    <xdr:col>10</xdr:col>
                    <xdr:colOff>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1" r:id="rId92" name="Check Box 89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161925</xdr:rowOff>
                  </from>
                  <to>
                    <xdr:col>10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2" r:id="rId93" name="Check Box 90">
              <controlPr defaultSize="0" autoFill="0" autoLine="0" autoPict="0">
                <anchor moveWithCells="1">
                  <from>
                    <xdr:col>11</xdr:col>
                    <xdr:colOff>47625</xdr:colOff>
                    <xdr:row>28</xdr:row>
                    <xdr:rowOff>161925</xdr:rowOff>
                  </from>
                  <to>
                    <xdr:col>11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3" r:id="rId94" name="Check Box 91">
              <controlPr defaultSize="0" autoFill="0" autoLine="0" autoPict="0">
                <anchor moveWithCells="1">
                  <from>
                    <xdr:col>9</xdr:col>
                    <xdr:colOff>38100</xdr:colOff>
                    <xdr:row>29</xdr:row>
                    <xdr:rowOff>161925</xdr:rowOff>
                  </from>
                  <to>
                    <xdr:col>10</xdr:col>
                    <xdr:colOff>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4" r:id="rId95" name="Check Box 92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161925</xdr:rowOff>
                  </from>
                  <to>
                    <xdr:col>10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5" r:id="rId96" name="Check Box 93">
              <controlPr defaultSize="0" autoFill="0" autoLine="0" autoPict="0">
                <anchor moveWithCells="1">
                  <from>
                    <xdr:col>11</xdr:col>
                    <xdr:colOff>47625</xdr:colOff>
                    <xdr:row>29</xdr:row>
                    <xdr:rowOff>161925</xdr:rowOff>
                  </from>
                  <to>
                    <xdr:col>11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6" r:id="rId97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30</xdr:row>
                    <xdr:rowOff>161925</xdr:rowOff>
                  </from>
                  <to>
                    <xdr:col>10</xdr:col>
                    <xdr:colOff>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7" r:id="rId98" name="Check Box 9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161925</xdr:rowOff>
                  </from>
                  <to>
                    <xdr:col>10</xdr:col>
                    <xdr:colOff>285750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8" r:id="rId99" name="Check Box 96">
              <controlPr defaultSize="0" autoFill="0" autoLine="0" autoPict="0">
                <anchor moveWithCells="1">
                  <from>
                    <xdr:col>11</xdr:col>
                    <xdr:colOff>47625</xdr:colOff>
                    <xdr:row>30</xdr:row>
                    <xdr:rowOff>161925</xdr:rowOff>
                  </from>
                  <to>
                    <xdr:col>11</xdr:col>
                    <xdr:colOff>285750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9" r:id="rId100" name="Check Box 97">
              <controlPr defaultSize="0" autoFill="0" autoLine="0" autoPict="0">
                <anchor moveWithCells="1">
                  <from>
                    <xdr:col>9</xdr:col>
                    <xdr:colOff>28575</xdr:colOff>
                    <xdr:row>31</xdr:row>
                    <xdr:rowOff>171450</xdr:rowOff>
                  </from>
                  <to>
                    <xdr:col>9</xdr:col>
                    <xdr:colOff>276225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0" r:id="rId101" name="Check Box 98">
              <controlPr defaultSize="0" autoFill="0" autoLine="0" autoPict="0">
                <anchor moveWithCells="1">
                  <from>
                    <xdr:col>10</xdr:col>
                    <xdr:colOff>38100</xdr:colOff>
                    <xdr:row>31</xdr:row>
                    <xdr:rowOff>171450</xdr:rowOff>
                  </from>
                  <to>
                    <xdr:col>10</xdr:col>
                    <xdr:colOff>285750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1" r:id="rId102" name="Check Box 99">
              <controlPr defaultSize="0" autoFill="0" autoLine="0" autoPict="0">
                <anchor moveWithCells="1">
                  <from>
                    <xdr:col>11</xdr:col>
                    <xdr:colOff>38100</xdr:colOff>
                    <xdr:row>31</xdr:row>
                    <xdr:rowOff>171450</xdr:rowOff>
                  </from>
                  <to>
                    <xdr:col>11</xdr:col>
                    <xdr:colOff>285750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2" r:id="rId103" name="Check Box 100">
              <controlPr defaultSize="0" autoFill="0" autoLine="0" autoPict="0">
                <anchor moveWithCells="1">
                  <from>
                    <xdr:col>9</xdr:col>
                    <xdr:colOff>28575</xdr:colOff>
                    <xdr:row>32</xdr:row>
                    <xdr:rowOff>171450</xdr:rowOff>
                  </from>
                  <to>
                    <xdr:col>9</xdr:col>
                    <xdr:colOff>276225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3" r:id="rId104" name="Check Box 101">
              <controlPr defaultSize="0" autoFill="0" autoLine="0" autoPict="0">
                <anchor moveWithCells="1">
                  <from>
                    <xdr:col>10</xdr:col>
                    <xdr:colOff>38100</xdr:colOff>
                    <xdr:row>32</xdr:row>
                    <xdr:rowOff>171450</xdr:rowOff>
                  </from>
                  <to>
                    <xdr:col>10</xdr:col>
                    <xdr:colOff>285750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" r:id="rId105" name="Check Box 102">
              <controlPr defaultSize="0" autoFill="0" autoLine="0" autoPict="0">
                <anchor moveWithCells="1">
                  <from>
                    <xdr:col>11</xdr:col>
                    <xdr:colOff>38100</xdr:colOff>
                    <xdr:row>32</xdr:row>
                    <xdr:rowOff>171450</xdr:rowOff>
                  </from>
                  <to>
                    <xdr:col>11</xdr:col>
                    <xdr:colOff>285750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" r:id="rId106" name="Check Box 103">
              <controlPr defaultSize="0" autoFill="0" autoLine="0" autoPict="0">
                <anchor moveWithCells="1">
                  <from>
                    <xdr:col>9</xdr:col>
                    <xdr:colOff>28575</xdr:colOff>
                    <xdr:row>33</xdr:row>
                    <xdr:rowOff>171450</xdr:rowOff>
                  </from>
                  <to>
                    <xdr:col>9</xdr:col>
                    <xdr:colOff>276225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6" r:id="rId107" name="Check Box 104">
              <controlPr defaultSize="0" autoFill="0" autoLine="0" autoPict="0">
                <anchor moveWithCells="1">
                  <from>
                    <xdr:col>10</xdr:col>
                    <xdr:colOff>38100</xdr:colOff>
                    <xdr:row>33</xdr:row>
                    <xdr:rowOff>171450</xdr:rowOff>
                  </from>
                  <to>
                    <xdr:col>10</xdr:col>
                    <xdr:colOff>285750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7" r:id="rId108" name="Check Box 105">
              <controlPr defaultSize="0" autoFill="0" autoLine="0" autoPict="0">
                <anchor moveWithCells="1">
                  <from>
                    <xdr:col>11</xdr:col>
                    <xdr:colOff>38100</xdr:colOff>
                    <xdr:row>33</xdr:row>
                    <xdr:rowOff>171450</xdr:rowOff>
                  </from>
                  <to>
                    <xdr:col>11</xdr:col>
                    <xdr:colOff>285750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1" r:id="rId109" name="Check Box 109">
              <controlPr defaultSize="0" autoFill="0" autoLine="0" autoPict="0">
                <anchor moveWithCells="1">
                  <from>
                    <xdr:col>5</xdr:col>
                    <xdr:colOff>57150</xdr:colOff>
                    <xdr:row>34</xdr:row>
                    <xdr:rowOff>171450</xdr:rowOff>
                  </from>
                  <to>
                    <xdr:col>5</xdr:col>
                    <xdr:colOff>295275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2" r:id="rId110" name="Check Box 110">
              <controlPr defaultSize="0" autoFill="0" autoLine="0" autoPict="0">
                <anchor moveWithCells="1">
                  <from>
                    <xdr:col>6</xdr:col>
                    <xdr:colOff>57150</xdr:colOff>
                    <xdr:row>34</xdr:row>
                    <xdr:rowOff>171450</xdr:rowOff>
                  </from>
                  <to>
                    <xdr:col>6</xdr:col>
                    <xdr:colOff>304800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3" r:id="rId111" name="Check Box 111">
              <controlPr defaultSize="0" autoFill="0" autoLine="0" autoPict="0">
                <anchor moveWithCells="1">
                  <from>
                    <xdr:col>7</xdr:col>
                    <xdr:colOff>161925</xdr:colOff>
                    <xdr:row>34</xdr:row>
                    <xdr:rowOff>171450</xdr:rowOff>
                  </from>
                  <to>
                    <xdr:col>7</xdr:col>
                    <xdr:colOff>400050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4" r:id="rId112" name="Check Box 112">
              <controlPr defaultSize="0" autoFill="0" autoLine="0" autoPict="0">
                <anchor moveWithCells="1">
                  <from>
                    <xdr:col>8</xdr:col>
                    <xdr:colOff>133350</xdr:colOff>
                    <xdr:row>34</xdr:row>
                    <xdr:rowOff>171450</xdr:rowOff>
                  </from>
                  <to>
                    <xdr:col>8</xdr:col>
                    <xdr:colOff>381000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5" r:id="rId113" name="Check Box 113">
              <controlPr defaultSize="0" autoFill="0" autoLine="0" autoPict="0">
                <anchor moveWithCells="1">
                  <from>
                    <xdr:col>9</xdr:col>
                    <xdr:colOff>28575</xdr:colOff>
                    <xdr:row>34</xdr:row>
                    <xdr:rowOff>171450</xdr:rowOff>
                  </from>
                  <to>
                    <xdr:col>9</xdr:col>
                    <xdr:colOff>276225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6" r:id="rId114" name="Check Box 114">
              <controlPr defaultSize="0" autoFill="0" autoLine="0" autoPict="0">
                <anchor moveWithCells="1">
                  <from>
                    <xdr:col>10</xdr:col>
                    <xdr:colOff>38100</xdr:colOff>
                    <xdr:row>34</xdr:row>
                    <xdr:rowOff>171450</xdr:rowOff>
                  </from>
                  <to>
                    <xdr:col>10</xdr:col>
                    <xdr:colOff>285750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7" r:id="rId115" name="Check Box 115">
              <controlPr defaultSize="0" autoFill="0" autoLine="0" autoPict="0">
                <anchor moveWithCells="1">
                  <from>
                    <xdr:col>11</xdr:col>
                    <xdr:colOff>38100</xdr:colOff>
                    <xdr:row>34</xdr:row>
                    <xdr:rowOff>171450</xdr:rowOff>
                  </from>
                  <to>
                    <xdr:col>11</xdr:col>
                    <xdr:colOff>285750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8" r:id="rId116" name="Check Box 116">
              <controlPr defaultSize="0" autoFill="0" autoLine="0" autoPict="0">
                <anchor moveWithCells="1">
                  <from>
                    <xdr:col>5</xdr:col>
                    <xdr:colOff>57150</xdr:colOff>
                    <xdr:row>35</xdr:row>
                    <xdr:rowOff>171450</xdr:rowOff>
                  </from>
                  <to>
                    <xdr:col>5</xdr:col>
                    <xdr:colOff>295275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9" r:id="rId117" name="Check Box 117">
              <controlPr defaultSize="0" autoFill="0" autoLine="0" autoPict="0">
                <anchor moveWithCells="1">
                  <from>
                    <xdr:col>6</xdr:col>
                    <xdr:colOff>57150</xdr:colOff>
                    <xdr:row>35</xdr:row>
                    <xdr:rowOff>171450</xdr:rowOff>
                  </from>
                  <to>
                    <xdr:col>6</xdr:col>
                    <xdr:colOff>304800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0" r:id="rId118" name="Check Box 118">
              <controlPr defaultSize="0" autoFill="0" autoLine="0" autoPict="0">
                <anchor moveWithCells="1">
                  <from>
                    <xdr:col>7</xdr:col>
                    <xdr:colOff>161925</xdr:colOff>
                    <xdr:row>35</xdr:row>
                    <xdr:rowOff>171450</xdr:rowOff>
                  </from>
                  <to>
                    <xdr:col>7</xdr:col>
                    <xdr:colOff>400050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1" r:id="rId119" name="Check Box 119">
              <controlPr defaultSize="0" autoFill="0" autoLine="0" autoPict="0">
                <anchor moveWithCells="1">
                  <from>
                    <xdr:col>8</xdr:col>
                    <xdr:colOff>133350</xdr:colOff>
                    <xdr:row>35</xdr:row>
                    <xdr:rowOff>171450</xdr:rowOff>
                  </from>
                  <to>
                    <xdr:col>8</xdr:col>
                    <xdr:colOff>381000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2" r:id="rId120" name="Check Box 120">
              <controlPr defaultSize="0" autoFill="0" autoLine="0" autoPict="0">
                <anchor moveWithCells="1">
                  <from>
                    <xdr:col>9</xdr:col>
                    <xdr:colOff>28575</xdr:colOff>
                    <xdr:row>35</xdr:row>
                    <xdr:rowOff>171450</xdr:rowOff>
                  </from>
                  <to>
                    <xdr:col>9</xdr:col>
                    <xdr:colOff>276225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3" r:id="rId121" name="Check Box 121">
              <controlPr defaultSize="0" autoFill="0" autoLine="0" autoPict="0">
                <anchor moveWithCells="1">
                  <from>
                    <xdr:col>10</xdr:col>
                    <xdr:colOff>38100</xdr:colOff>
                    <xdr:row>35</xdr:row>
                    <xdr:rowOff>171450</xdr:rowOff>
                  </from>
                  <to>
                    <xdr:col>10</xdr:col>
                    <xdr:colOff>285750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4" r:id="rId122" name="Check Box 122">
              <controlPr defaultSize="0" autoFill="0" autoLine="0" autoPict="0">
                <anchor moveWithCells="1">
                  <from>
                    <xdr:col>11</xdr:col>
                    <xdr:colOff>38100</xdr:colOff>
                    <xdr:row>35</xdr:row>
                    <xdr:rowOff>171450</xdr:rowOff>
                  </from>
                  <to>
                    <xdr:col>11</xdr:col>
                    <xdr:colOff>285750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5" r:id="rId123" name="Check Box 123">
              <controlPr defaultSize="0" autoFill="0" autoLine="0" autoPict="0">
                <anchor moveWithCells="1">
                  <from>
                    <xdr:col>5</xdr:col>
                    <xdr:colOff>57150</xdr:colOff>
                    <xdr:row>36</xdr:row>
                    <xdr:rowOff>171450</xdr:rowOff>
                  </from>
                  <to>
                    <xdr:col>5</xdr:col>
                    <xdr:colOff>295275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6" r:id="rId124" name="Check Box 124">
              <controlPr defaultSize="0" autoFill="0" autoLine="0" autoPict="0">
                <anchor moveWithCells="1">
                  <from>
                    <xdr:col>6</xdr:col>
                    <xdr:colOff>57150</xdr:colOff>
                    <xdr:row>36</xdr:row>
                    <xdr:rowOff>171450</xdr:rowOff>
                  </from>
                  <to>
                    <xdr:col>6</xdr:col>
                    <xdr:colOff>304800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7" r:id="rId125" name="Check Box 125">
              <controlPr defaultSize="0" autoFill="0" autoLine="0" autoPict="0">
                <anchor moveWithCells="1">
                  <from>
                    <xdr:col>7</xdr:col>
                    <xdr:colOff>161925</xdr:colOff>
                    <xdr:row>36</xdr:row>
                    <xdr:rowOff>171450</xdr:rowOff>
                  </from>
                  <to>
                    <xdr:col>7</xdr:col>
                    <xdr:colOff>400050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8" r:id="rId126" name="Check Box 126">
              <controlPr defaultSize="0" autoFill="0" autoLine="0" autoPict="0">
                <anchor moveWithCells="1">
                  <from>
                    <xdr:col>8</xdr:col>
                    <xdr:colOff>133350</xdr:colOff>
                    <xdr:row>36</xdr:row>
                    <xdr:rowOff>171450</xdr:rowOff>
                  </from>
                  <to>
                    <xdr:col>8</xdr:col>
                    <xdr:colOff>381000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9" r:id="rId127" name="Check Box 127">
              <controlPr defaultSize="0" autoFill="0" autoLine="0" autoPict="0">
                <anchor moveWithCells="1">
                  <from>
                    <xdr:col>9</xdr:col>
                    <xdr:colOff>28575</xdr:colOff>
                    <xdr:row>36</xdr:row>
                    <xdr:rowOff>171450</xdr:rowOff>
                  </from>
                  <to>
                    <xdr:col>9</xdr:col>
                    <xdr:colOff>276225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0" r:id="rId128" name="Check Box 128">
              <controlPr defaultSize="0" autoFill="0" autoLine="0" autoPict="0">
                <anchor moveWithCells="1">
                  <from>
                    <xdr:col>10</xdr:col>
                    <xdr:colOff>38100</xdr:colOff>
                    <xdr:row>36</xdr:row>
                    <xdr:rowOff>171450</xdr:rowOff>
                  </from>
                  <to>
                    <xdr:col>10</xdr:col>
                    <xdr:colOff>285750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1" r:id="rId129" name="Check Box 129">
              <controlPr defaultSize="0" autoFill="0" autoLine="0" autoPict="0">
                <anchor moveWithCells="1">
                  <from>
                    <xdr:col>11</xdr:col>
                    <xdr:colOff>38100</xdr:colOff>
                    <xdr:row>36</xdr:row>
                    <xdr:rowOff>171450</xdr:rowOff>
                  </from>
                  <to>
                    <xdr:col>11</xdr:col>
                    <xdr:colOff>285750</xdr:colOff>
                    <xdr:row>38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D378F36-BB89-45F9-B1F8-6A8E0003F2B3}">
          <x14:formula1>
            <xm:f>'Diferencia de costos'!$B$19:$B$22</xm:f>
          </x14:formula1>
          <xm:sqref>E16:E22 E25 E28 E30:E38</xm:sqref>
        </x14:dataValidation>
        <x14:dataValidation type="list" allowBlank="1" showInputMessage="1" showErrorMessage="1" xr:uid="{D7454B66-7684-48C7-8D21-6198D77B557A}">
          <x14:formula1>
            <xm:f>'Diferencia de costos'!$C$19:$C$27</xm:f>
          </x14:formula1>
          <xm:sqref>N16:N22 N25 N28 N30:N37</xm:sqref>
        </x14:dataValidation>
        <x14:dataValidation type="list" allowBlank="1" showInputMessage="1" showErrorMessage="1" xr:uid="{5B5FD868-B8DB-46FB-9AFC-1D8C56E95D4E}">
          <x14:formula1>
            <xm:f>'Diferencia de costos'!$D$19:$D$20</xm:f>
          </x14:formula1>
          <xm:sqref>D16:D22 D25 D28 D30:D38</xm:sqref>
        </x14:dataValidation>
        <x14:dataValidation type="list" allowBlank="1" showInputMessage="1" showErrorMessage="1" xr:uid="{11B90F67-4010-4960-BE5A-9C5003C14FD3}">
          <x14:formula1>
            <xm:f>'Diferencia de costos'!$C$19:$C$28</xm:f>
          </x14:formula1>
          <xm:sqref>N38</xm:sqref>
        </x14:dataValidation>
        <x14:dataValidation type="list" allowBlank="1" showInputMessage="1" showErrorMessage="1" xr:uid="{08AA187C-9118-4B56-8D8F-BA1A2E3FDA41}">
          <x14:formula1>
            <xm:f>'Diferencia de costos'!$E$20:$E$27</xm:f>
          </x14:formula1>
          <xm:sqref>B16:B22 B25 B28 B30:B38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A786-DAEF-47C2-9635-0A04B847292F}">
  <sheetPr codeName="Hoja19"/>
  <dimension ref="A1:Q33"/>
  <sheetViews>
    <sheetView showGridLines="0" topLeftCell="B1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20.85546875" bestFit="1" customWidth="1"/>
    <col min="3" max="3" width="36.7109375" bestFit="1" customWidth="1"/>
    <col min="4" max="4" width="19.28515625" bestFit="1" customWidth="1"/>
    <col min="5" max="5" width="14.28515625" customWidth="1"/>
    <col min="6" max="6" width="4.7109375" customWidth="1"/>
    <col min="7" max="7" width="5.42578125" customWidth="1"/>
    <col min="8" max="8" width="6.7109375" customWidth="1"/>
    <col min="9" max="9" width="8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4" max="14" width="14.85546875" bestFit="1" customWidth="1"/>
    <col min="15" max="15" width="10.140625" bestFit="1" customWidth="1"/>
    <col min="17" max="17" width="12.140625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239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9" t="s">
        <v>7121</v>
      </c>
      <c r="F6" s="153">
        <v>1010765</v>
      </c>
      <c r="G6" s="154"/>
      <c r="H6" s="155"/>
      <c r="I6" s="100" t="s">
        <v>7088</v>
      </c>
      <c r="J6" s="100"/>
      <c r="K6" s="100"/>
      <c r="L6" s="100"/>
      <c r="M6" s="100"/>
      <c r="N6" s="99" t="s">
        <v>7124</v>
      </c>
      <c r="O6" s="99"/>
      <c r="P6" s="99"/>
      <c r="Q6" s="99"/>
    </row>
    <row r="7" spans="1:17" x14ac:dyDescent="0.25">
      <c r="A7" s="100" t="s">
        <v>7123</v>
      </c>
      <c r="B7" s="100"/>
      <c r="C7" s="99">
        <v>2009</v>
      </c>
      <c r="D7" s="99"/>
      <c r="E7" s="43" t="s">
        <v>7128</v>
      </c>
      <c r="F7" s="149">
        <v>10010210</v>
      </c>
      <c r="G7" s="150"/>
      <c r="H7" s="151"/>
      <c r="I7" s="100" t="s">
        <v>7125</v>
      </c>
      <c r="J7" s="100"/>
      <c r="K7" s="100"/>
      <c r="L7" s="100"/>
      <c r="M7" s="100"/>
      <c r="N7" s="99" t="s">
        <v>1279</v>
      </c>
      <c r="O7" s="99"/>
      <c r="P7" s="99"/>
      <c r="Q7" s="99"/>
    </row>
    <row r="8" spans="1:17" x14ac:dyDescent="0.25">
      <c r="A8" s="100" t="s">
        <v>7089</v>
      </c>
      <c r="B8" s="100"/>
      <c r="C8" s="132" t="s">
        <v>238</v>
      </c>
      <c r="D8" s="132"/>
      <c r="E8" s="69" t="s">
        <v>7129</v>
      </c>
      <c r="F8" s="122">
        <v>505002491</v>
      </c>
      <c r="G8" s="123"/>
      <c r="H8" s="124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8" t="s">
        <v>7141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81" t="s">
        <v>7237</v>
      </c>
      <c r="B13" s="181" t="s">
        <v>7091</v>
      </c>
      <c r="C13" s="180" t="s">
        <v>7149</v>
      </c>
      <c r="D13" s="181" t="s">
        <v>7130</v>
      </c>
      <c r="E13" s="175" t="s">
        <v>7096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4.45" customHeight="1" x14ac:dyDescent="0.25">
      <c r="A14" s="102"/>
      <c r="B14" s="102"/>
      <c r="C14" s="180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67" t="s">
        <v>7105</v>
      </c>
      <c r="O14" s="178" t="s">
        <v>7155</v>
      </c>
      <c r="P14" s="105" t="s">
        <v>7126</v>
      </c>
      <c r="Q14" s="103" t="s">
        <v>7106</v>
      </c>
    </row>
    <row r="15" spans="1:17" x14ac:dyDescent="0.25">
      <c r="A15" s="102"/>
      <c r="B15" s="102"/>
      <c r="C15" s="181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68"/>
      <c r="O15" s="179"/>
      <c r="P15" s="105"/>
      <c r="Q15" s="103"/>
    </row>
    <row r="16" spans="1:17" x14ac:dyDescent="0.25">
      <c r="A16" s="184" t="s">
        <v>1035</v>
      </c>
      <c r="B16" s="187" t="s">
        <v>7134</v>
      </c>
      <c r="C16" s="187" t="s">
        <v>7190</v>
      </c>
      <c r="D16" s="187" t="s">
        <v>7132</v>
      </c>
      <c r="E16" s="187" t="s">
        <v>7107</v>
      </c>
      <c r="F16" s="189"/>
      <c r="G16" s="189"/>
      <c r="H16" s="178"/>
      <c r="I16" s="178"/>
      <c r="J16" s="189"/>
      <c r="K16" s="189"/>
      <c r="L16" s="189"/>
      <c r="M16" s="204">
        <v>1</v>
      </c>
      <c r="N16" s="187" t="s">
        <v>7114</v>
      </c>
      <c r="O16" s="204">
        <f>_xlfn.IFS(N16="SEMANAL",52,N16="QUINCENAL",26,N16="MENSUAL",12,N16="TRIMESTRAL",4,N16="BIMENSUAL",6,N16="CUATRIMESTRAL",3,N16="SEMESTRAL",2,N16="ANUAL",1,N16="BIANUAL",0.5)</f>
        <v>12</v>
      </c>
      <c r="P16" s="204">
        <v>2</v>
      </c>
      <c r="Q16" s="214">
        <v>0</v>
      </c>
    </row>
    <row r="17" spans="1:17" x14ac:dyDescent="0.25">
      <c r="A17" s="186"/>
      <c r="B17" s="193"/>
      <c r="C17" s="193"/>
      <c r="D17" s="193"/>
      <c r="E17" s="193"/>
      <c r="F17" s="191"/>
      <c r="G17" s="191"/>
      <c r="H17" s="179"/>
      <c r="I17" s="179"/>
      <c r="J17" s="191"/>
      <c r="K17" s="191"/>
      <c r="L17" s="191"/>
      <c r="M17" s="128"/>
      <c r="N17" s="193"/>
      <c r="O17" s="128"/>
      <c r="P17" s="128"/>
      <c r="Q17" s="215"/>
    </row>
    <row r="18" spans="1:17" x14ac:dyDescent="0.25">
      <c r="A18" s="184" t="s">
        <v>1033</v>
      </c>
      <c r="B18" s="187" t="s">
        <v>7134</v>
      </c>
      <c r="C18" s="187" t="s">
        <v>7191</v>
      </c>
      <c r="D18" s="187" t="s">
        <v>7132</v>
      </c>
      <c r="E18" s="187" t="s">
        <v>7107</v>
      </c>
      <c r="F18" s="189"/>
      <c r="G18" s="189"/>
      <c r="H18" s="178"/>
      <c r="I18" s="178"/>
      <c r="J18" s="189"/>
      <c r="K18" s="189"/>
      <c r="L18" s="189"/>
      <c r="M18" s="204">
        <v>1</v>
      </c>
      <c r="N18" s="187" t="s">
        <v>7116</v>
      </c>
      <c r="O18" s="204">
        <f t="shared" ref="O18:O32" si="0">_xlfn.IFS(N18="SEMANAL",52,N18="QUINCENAL",26,N18="MENSUAL",12,N18="TRIMESTRAL",4,N18="BIMENSUAL",6,N18="CUATRIMESTRAL",3,N18="SEMESTRAL",2,N18="ANUAL",1,N18="BIANUAL",0.5)</f>
        <v>4</v>
      </c>
      <c r="P18" s="204">
        <v>3</v>
      </c>
      <c r="Q18" s="214">
        <v>0</v>
      </c>
    </row>
    <row r="19" spans="1:17" x14ac:dyDescent="0.25">
      <c r="A19" s="186"/>
      <c r="B19" s="193"/>
      <c r="C19" s="193"/>
      <c r="D19" s="193"/>
      <c r="E19" s="193"/>
      <c r="F19" s="191"/>
      <c r="G19" s="191"/>
      <c r="H19" s="179"/>
      <c r="I19" s="179"/>
      <c r="J19" s="191"/>
      <c r="K19" s="191"/>
      <c r="L19" s="191"/>
      <c r="M19" s="128"/>
      <c r="N19" s="193"/>
      <c r="O19" s="128"/>
      <c r="P19" s="128"/>
      <c r="Q19" s="215"/>
    </row>
    <row r="20" spans="1:17" x14ac:dyDescent="0.25">
      <c r="A20" s="66" t="s">
        <v>1027</v>
      </c>
      <c r="B20" s="42" t="s">
        <v>7143</v>
      </c>
      <c r="C20" s="42" t="s">
        <v>7192</v>
      </c>
      <c r="D20" s="42" t="s">
        <v>7132</v>
      </c>
      <c r="E20" s="42" t="s">
        <v>7108</v>
      </c>
      <c r="F20" s="44"/>
      <c r="G20" s="44"/>
      <c r="H20" s="46"/>
      <c r="I20" s="46"/>
      <c r="J20" s="44"/>
      <c r="K20" s="44"/>
      <c r="L20" s="44"/>
      <c r="M20" s="48">
        <v>1</v>
      </c>
      <c r="N20" s="42" t="s">
        <v>7115</v>
      </c>
      <c r="O20" s="52">
        <f t="shared" si="0"/>
        <v>6</v>
      </c>
      <c r="P20" s="48">
        <v>2</v>
      </c>
      <c r="Q20" s="71">
        <v>0</v>
      </c>
    </row>
    <row r="21" spans="1:17" x14ac:dyDescent="0.25">
      <c r="A21" s="66" t="s">
        <v>1040</v>
      </c>
      <c r="B21" s="42" t="s">
        <v>7134</v>
      </c>
      <c r="C21" s="42" t="s">
        <v>7193</v>
      </c>
      <c r="D21" s="42" t="s">
        <v>7132</v>
      </c>
      <c r="E21" s="42" t="s">
        <v>7109</v>
      </c>
      <c r="F21" s="44"/>
      <c r="G21" s="44"/>
      <c r="H21" s="46"/>
      <c r="I21" s="46"/>
      <c r="J21" s="44"/>
      <c r="K21" s="44"/>
      <c r="L21" s="44"/>
      <c r="M21" s="48">
        <v>1</v>
      </c>
      <c r="N21" s="42" t="s">
        <v>7116</v>
      </c>
      <c r="O21" s="52">
        <f t="shared" si="0"/>
        <v>4</v>
      </c>
      <c r="P21" s="48">
        <v>2</v>
      </c>
      <c r="Q21" s="71">
        <v>0</v>
      </c>
    </row>
    <row r="22" spans="1:17" x14ac:dyDescent="0.25">
      <c r="A22" s="213" t="s">
        <v>1051</v>
      </c>
      <c r="B22" s="142" t="s">
        <v>7134</v>
      </c>
      <c r="C22" s="163" t="s">
        <v>7194</v>
      </c>
      <c r="D22" s="142" t="s">
        <v>7131</v>
      </c>
      <c r="E22" s="142" t="s">
        <v>7107</v>
      </c>
      <c r="F22" s="218"/>
      <c r="G22" s="218"/>
      <c r="H22" s="104"/>
      <c r="I22" s="104"/>
      <c r="J22" s="218"/>
      <c r="K22" s="218"/>
      <c r="L22" s="218"/>
      <c r="M22" s="129">
        <v>1</v>
      </c>
      <c r="N22" s="142" t="s">
        <v>7117</v>
      </c>
      <c r="O22" s="129">
        <f t="shared" si="0"/>
        <v>2</v>
      </c>
      <c r="P22" s="129">
        <v>6</v>
      </c>
      <c r="Q22" s="217">
        <v>0</v>
      </c>
    </row>
    <row r="23" spans="1:17" x14ac:dyDescent="0.25">
      <c r="A23" s="213"/>
      <c r="B23" s="142"/>
      <c r="C23" s="216"/>
      <c r="D23" s="142"/>
      <c r="E23" s="142"/>
      <c r="F23" s="218"/>
      <c r="G23" s="218"/>
      <c r="H23" s="104"/>
      <c r="I23" s="104"/>
      <c r="J23" s="218"/>
      <c r="K23" s="218"/>
      <c r="L23" s="218"/>
      <c r="M23" s="129"/>
      <c r="N23" s="142"/>
      <c r="O23" s="129"/>
      <c r="P23" s="129"/>
      <c r="Q23" s="217"/>
    </row>
    <row r="24" spans="1:17" x14ac:dyDescent="0.25">
      <c r="A24" s="213"/>
      <c r="B24" s="142"/>
      <c r="C24" s="164"/>
      <c r="D24" s="142"/>
      <c r="E24" s="142"/>
      <c r="F24" s="218"/>
      <c r="G24" s="218"/>
      <c r="H24" s="104"/>
      <c r="I24" s="104"/>
      <c r="J24" s="218"/>
      <c r="K24" s="218"/>
      <c r="L24" s="218"/>
      <c r="M24" s="129"/>
      <c r="N24" s="142"/>
      <c r="O24" s="129"/>
      <c r="P24" s="129"/>
      <c r="Q24" s="217"/>
    </row>
    <row r="25" spans="1:17" x14ac:dyDescent="0.25">
      <c r="A25" s="66" t="s">
        <v>1053</v>
      </c>
      <c r="B25" s="42" t="s">
        <v>7134</v>
      </c>
      <c r="C25" s="42" t="s">
        <v>7152</v>
      </c>
      <c r="D25" s="42" t="s">
        <v>7132</v>
      </c>
      <c r="E25" s="42" t="s">
        <v>7108</v>
      </c>
      <c r="F25" s="44"/>
      <c r="G25" s="44"/>
      <c r="H25" s="46"/>
      <c r="I25" s="46"/>
      <c r="J25" s="44"/>
      <c r="K25" s="44"/>
      <c r="L25" s="44"/>
      <c r="M25" s="48">
        <v>1</v>
      </c>
      <c r="N25" s="42" t="s">
        <v>7117</v>
      </c>
      <c r="O25" s="52">
        <f t="shared" si="0"/>
        <v>2</v>
      </c>
      <c r="P25" s="48">
        <v>6</v>
      </c>
      <c r="Q25" s="71">
        <v>0</v>
      </c>
    </row>
    <row r="26" spans="1:17" x14ac:dyDescent="0.25">
      <c r="A26" s="184" t="s">
        <v>1034</v>
      </c>
      <c r="B26" s="187" t="s">
        <v>7134</v>
      </c>
      <c r="C26" s="187" t="s">
        <v>7195</v>
      </c>
      <c r="D26" s="187" t="s">
        <v>7132</v>
      </c>
      <c r="E26" s="187" t="s">
        <v>7107</v>
      </c>
      <c r="F26" s="189"/>
      <c r="G26" s="189"/>
      <c r="H26" s="178"/>
      <c r="I26" s="178"/>
      <c r="J26" s="189"/>
      <c r="K26" s="189"/>
      <c r="L26" s="189"/>
      <c r="M26" s="204">
        <v>2</v>
      </c>
      <c r="N26" s="187" t="s">
        <v>7118</v>
      </c>
      <c r="O26" s="204">
        <f t="shared" si="0"/>
        <v>1</v>
      </c>
      <c r="P26" s="204">
        <v>8</v>
      </c>
      <c r="Q26" s="214">
        <v>0</v>
      </c>
    </row>
    <row r="27" spans="1:17" x14ac:dyDescent="0.25">
      <c r="A27" s="186"/>
      <c r="B27" s="193"/>
      <c r="C27" s="193"/>
      <c r="D27" s="193"/>
      <c r="E27" s="193"/>
      <c r="F27" s="191"/>
      <c r="G27" s="191"/>
      <c r="H27" s="179"/>
      <c r="I27" s="179"/>
      <c r="J27" s="191"/>
      <c r="K27" s="191"/>
      <c r="L27" s="191"/>
      <c r="M27" s="128"/>
      <c r="N27" s="193"/>
      <c r="O27" s="128"/>
      <c r="P27" s="128"/>
      <c r="Q27" s="215"/>
    </row>
    <row r="28" spans="1:17" x14ac:dyDescent="0.25">
      <c r="A28" s="66" t="s">
        <v>1022</v>
      </c>
      <c r="B28" s="42" t="s">
        <v>7134</v>
      </c>
      <c r="C28" s="42" t="s">
        <v>7160</v>
      </c>
      <c r="D28" s="42" t="s">
        <v>7132</v>
      </c>
      <c r="E28" s="42" t="s">
        <v>7109</v>
      </c>
      <c r="F28" s="44"/>
      <c r="G28" s="44"/>
      <c r="H28" s="46"/>
      <c r="I28" s="46"/>
      <c r="J28" s="44"/>
      <c r="K28" s="44"/>
      <c r="L28" s="44"/>
      <c r="M28" s="48">
        <v>1</v>
      </c>
      <c r="N28" s="42" t="s">
        <v>7117</v>
      </c>
      <c r="O28" s="52">
        <f t="shared" si="0"/>
        <v>2</v>
      </c>
      <c r="P28" s="48">
        <v>6</v>
      </c>
      <c r="Q28" s="71">
        <v>0</v>
      </c>
    </row>
    <row r="29" spans="1:17" x14ac:dyDescent="0.25">
      <c r="A29" s="66" t="s">
        <v>1038</v>
      </c>
      <c r="B29" s="42" t="s">
        <v>7134</v>
      </c>
      <c r="C29" s="42" t="s">
        <v>7168</v>
      </c>
      <c r="D29" s="42" t="s">
        <v>7132</v>
      </c>
      <c r="E29" s="42" t="s">
        <v>7109</v>
      </c>
      <c r="F29" s="44"/>
      <c r="G29" s="44"/>
      <c r="H29" s="46"/>
      <c r="I29" s="46"/>
      <c r="J29" s="44"/>
      <c r="K29" s="44"/>
      <c r="L29" s="44"/>
      <c r="M29" s="48">
        <v>1</v>
      </c>
      <c r="N29" s="42" t="s">
        <v>7118</v>
      </c>
      <c r="O29" s="52">
        <f t="shared" si="0"/>
        <v>1</v>
      </c>
      <c r="P29" s="48">
        <v>1</v>
      </c>
      <c r="Q29" s="71">
        <v>0</v>
      </c>
    </row>
    <row r="30" spans="1:17" x14ac:dyDescent="0.25">
      <c r="A30" s="66" t="s">
        <v>1029</v>
      </c>
      <c r="B30" s="42" t="s">
        <v>7144</v>
      </c>
      <c r="C30" s="42" t="s">
        <v>7196</v>
      </c>
      <c r="D30" s="42" t="s">
        <v>7132</v>
      </c>
      <c r="E30" s="42" t="s">
        <v>7108</v>
      </c>
      <c r="F30" s="44"/>
      <c r="G30" s="44"/>
      <c r="H30" s="46"/>
      <c r="I30" s="46"/>
      <c r="J30" s="44"/>
      <c r="K30" s="44"/>
      <c r="L30" s="44"/>
      <c r="M30" s="48">
        <v>1</v>
      </c>
      <c r="N30" s="42" t="s">
        <v>7116</v>
      </c>
      <c r="O30" s="52">
        <f t="shared" si="0"/>
        <v>4</v>
      </c>
      <c r="P30" s="48">
        <v>4</v>
      </c>
      <c r="Q30" s="71">
        <v>0</v>
      </c>
    </row>
    <row r="31" spans="1:17" x14ac:dyDescent="0.25">
      <c r="A31" s="66" t="s">
        <v>1092</v>
      </c>
      <c r="B31" s="42" t="s">
        <v>7137</v>
      </c>
      <c r="C31" s="42" t="s">
        <v>7197</v>
      </c>
      <c r="D31" s="42" t="s">
        <v>7132</v>
      </c>
      <c r="E31" s="42" t="s">
        <v>7108</v>
      </c>
      <c r="F31" s="44"/>
      <c r="G31" s="44"/>
      <c r="H31" s="46"/>
      <c r="I31" s="46"/>
      <c r="J31" s="44"/>
      <c r="K31" s="44"/>
      <c r="L31" s="44"/>
      <c r="M31" s="48">
        <v>1</v>
      </c>
      <c r="N31" s="42" t="s">
        <v>7118</v>
      </c>
      <c r="O31" s="52">
        <f t="shared" si="0"/>
        <v>1</v>
      </c>
      <c r="P31" s="48">
        <v>8</v>
      </c>
      <c r="Q31" s="71">
        <v>0</v>
      </c>
    </row>
    <row r="32" spans="1:17" ht="15.75" thickBot="1" x14ac:dyDescent="0.3">
      <c r="A32" s="66" t="s">
        <v>1075</v>
      </c>
      <c r="B32" s="42" t="s">
        <v>7133</v>
      </c>
      <c r="C32" s="42" t="s">
        <v>7198</v>
      </c>
      <c r="D32" s="42" t="s">
        <v>7132</v>
      </c>
      <c r="E32" s="42" t="s">
        <v>7107</v>
      </c>
      <c r="F32" s="44"/>
      <c r="G32" s="44"/>
      <c r="H32" s="46"/>
      <c r="I32" s="46"/>
      <c r="J32" s="44"/>
      <c r="K32" s="44"/>
      <c r="L32" s="44"/>
      <c r="M32" s="48">
        <v>1</v>
      </c>
      <c r="N32" s="42" t="s">
        <v>7120</v>
      </c>
      <c r="O32" s="52">
        <f t="shared" si="0"/>
        <v>3</v>
      </c>
      <c r="P32" s="48">
        <v>1</v>
      </c>
      <c r="Q32" s="71">
        <v>0</v>
      </c>
    </row>
    <row r="33" spans="13:17" ht="15.75" thickBot="1" x14ac:dyDescent="0.3">
      <c r="M33" s="135" t="s">
        <v>7986</v>
      </c>
      <c r="N33" s="136"/>
      <c r="O33" s="136"/>
      <c r="P33" s="137"/>
      <c r="Q33" s="82">
        <v>710741</v>
      </c>
    </row>
  </sheetData>
  <mergeCells count="101">
    <mergeCell ref="F6:H6"/>
    <mergeCell ref="N6:Q6"/>
    <mergeCell ref="I7:M7"/>
    <mergeCell ref="I6:M6"/>
    <mergeCell ref="B13:B15"/>
    <mergeCell ref="D13:D15"/>
    <mergeCell ref="E13:Q13"/>
    <mergeCell ref="E14:E15"/>
    <mergeCell ref="F14:G14"/>
    <mergeCell ref="H14:I14"/>
    <mergeCell ref="J14:L14"/>
    <mergeCell ref="C13:C15"/>
    <mergeCell ref="C8:D8"/>
    <mergeCell ref="A9:Q9"/>
    <mergeCell ref="A8:B8"/>
    <mergeCell ref="C1:P4"/>
    <mergeCell ref="M14:M15"/>
    <mergeCell ref="O14:O15"/>
    <mergeCell ref="Q16:Q17"/>
    <mergeCell ref="P16:P17"/>
    <mergeCell ref="O16:O17"/>
    <mergeCell ref="N16:N17"/>
    <mergeCell ref="M16:M17"/>
    <mergeCell ref="L16:L17"/>
    <mergeCell ref="K16:K17"/>
    <mergeCell ref="J16:J17"/>
    <mergeCell ref="I16:I17"/>
    <mergeCell ref="H16:H17"/>
    <mergeCell ref="G16:G17"/>
    <mergeCell ref="F16:F17"/>
    <mergeCell ref="N14:N15"/>
    <mergeCell ref="P14:P15"/>
    <mergeCell ref="Q14:Q15"/>
    <mergeCell ref="F8:H8"/>
    <mergeCell ref="C7:D7"/>
    <mergeCell ref="C6:D6"/>
    <mergeCell ref="C5:Q5"/>
    <mergeCell ref="F7:H7"/>
    <mergeCell ref="N7:Q7"/>
    <mergeCell ref="Q18:Q19"/>
    <mergeCell ref="P18:P19"/>
    <mergeCell ref="O18:O19"/>
    <mergeCell ref="N18:N19"/>
    <mergeCell ref="M18:M19"/>
    <mergeCell ref="E16:E17"/>
    <mergeCell ref="D16:D17"/>
    <mergeCell ref="C16:C17"/>
    <mergeCell ref="B16:B17"/>
    <mergeCell ref="L18:L19"/>
    <mergeCell ref="K18:K19"/>
    <mergeCell ref="J18:J19"/>
    <mergeCell ref="I18:I19"/>
    <mergeCell ref="G18:G19"/>
    <mergeCell ref="H18:H19"/>
    <mergeCell ref="F18:F19"/>
    <mergeCell ref="E18:E19"/>
    <mergeCell ref="D18:D19"/>
    <mergeCell ref="C18:C19"/>
    <mergeCell ref="B18:B19"/>
    <mergeCell ref="E26:E27"/>
    <mergeCell ref="D26:D27"/>
    <mergeCell ref="C26:C27"/>
    <mergeCell ref="C22:C24"/>
    <mergeCell ref="Q22:Q24"/>
    <mergeCell ref="P22:P24"/>
    <mergeCell ref="O22:O24"/>
    <mergeCell ref="N22:N24"/>
    <mergeCell ref="M22:M24"/>
    <mergeCell ref="L22:L24"/>
    <mergeCell ref="K22:K24"/>
    <mergeCell ref="J22:J24"/>
    <mergeCell ref="I22:I24"/>
    <mergeCell ref="H22:H24"/>
    <mergeCell ref="G22:G24"/>
    <mergeCell ref="F22:F24"/>
    <mergeCell ref="E22:E24"/>
    <mergeCell ref="D22:D24"/>
    <mergeCell ref="M33:P33"/>
    <mergeCell ref="A16:A17"/>
    <mergeCell ref="A18:A19"/>
    <mergeCell ref="A22:A24"/>
    <mergeCell ref="A26:A27"/>
    <mergeCell ref="A7:B7"/>
    <mergeCell ref="A6:B6"/>
    <mergeCell ref="A5:B5"/>
    <mergeCell ref="A10:Q12"/>
    <mergeCell ref="A13:A15"/>
    <mergeCell ref="B26:B27"/>
    <mergeCell ref="B22:B24"/>
    <mergeCell ref="Q26:Q27"/>
    <mergeCell ref="P26:P27"/>
    <mergeCell ref="O26:O27"/>
    <mergeCell ref="N26:N27"/>
    <mergeCell ref="M26:M27"/>
    <mergeCell ref="L26:L27"/>
    <mergeCell ref="K26:K27"/>
    <mergeCell ref="J26:J27"/>
    <mergeCell ref="I26:I27"/>
    <mergeCell ref="H26:H27"/>
    <mergeCell ref="G26:G27"/>
    <mergeCell ref="F26:F2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76200</xdr:rowOff>
                  </from>
                  <to>
                    <xdr:col>7</xdr:col>
                    <xdr:colOff>400050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15</xdr:row>
                    <xdr:rowOff>76200</xdr:rowOff>
                  </from>
                  <to>
                    <xdr:col>8</xdr:col>
                    <xdr:colOff>371475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3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17</xdr:row>
                    <xdr:rowOff>66675</xdr:rowOff>
                  </from>
                  <to>
                    <xdr:col>5</xdr:col>
                    <xdr:colOff>304800</xdr:colOff>
                    <xdr:row>18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4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17</xdr:row>
                    <xdr:rowOff>57150</xdr:rowOff>
                  </from>
                  <to>
                    <xdr:col>6</xdr:col>
                    <xdr:colOff>314325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5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171450</xdr:rowOff>
                  </from>
                  <to>
                    <xdr:col>5</xdr:col>
                    <xdr:colOff>304800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6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171450</xdr:rowOff>
                  </from>
                  <to>
                    <xdr:col>6</xdr:col>
                    <xdr:colOff>314325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7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171450</xdr:rowOff>
                  </from>
                  <to>
                    <xdr:col>5</xdr:col>
                    <xdr:colOff>304800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8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171450</xdr:rowOff>
                  </from>
                  <to>
                    <xdr:col>6</xdr:col>
                    <xdr:colOff>314325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9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161925</xdr:rowOff>
                  </from>
                  <to>
                    <xdr:col>5</xdr:col>
                    <xdr:colOff>304800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0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161925</xdr:rowOff>
                  </from>
                  <to>
                    <xdr:col>6</xdr:col>
                    <xdr:colOff>314325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1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2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161925</xdr:rowOff>
                  </from>
                  <to>
                    <xdr:col>6</xdr:col>
                    <xdr:colOff>314325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3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25</xdr:row>
                    <xdr:rowOff>57150</xdr:rowOff>
                  </from>
                  <to>
                    <xdr:col>5</xdr:col>
                    <xdr:colOff>304800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4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25</xdr:row>
                    <xdr:rowOff>57150</xdr:rowOff>
                  </from>
                  <to>
                    <xdr:col>6</xdr:col>
                    <xdr:colOff>314325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5" r:id="rId18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26</xdr:row>
                    <xdr:rowOff>161925</xdr:rowOff>
                  </from>
                  <to>
                    <xdr:col>5</xdr:col>
                    <xdr:colOff>304800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6" r:id="rId19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26</xdr:row>
                    <xdr:rowOff>152400</xdr:rowOff>
                  </from>
                  <to>
                    <xdr:col>6</xdr:col>
                    <xdr:colOff>314325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7" r:id="rId20" name="Check Box 17">
              <controlPr defaultSize="0" autoFill="0" autoLine="0" autoPict="0">
                <anchor moveWithCells="1">
                  <from>
                    <xdr:col>5</xdr:col>
                    <xdr:colOff>57150</xdr:colOff>
                    <xdr:row>27</xdr:row>
                    <xdr:rowOff>171450</xdr:rowOff>
                  </from>
                  <to>
                    <xdr:col>5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8" r:id="rId21" name="Check Box 18">
              <controlPr defaultSize="0" autoFill="0" autoLine="0" autoPict="0">
                <anchor moveWithCells="1">
                  <from>
                    <xdr:col>6</xdr:col>
                    <xdr:colOff>66675</xdr:colOff>
                    <xdr:row>27</xdr:row>
                    <xdr:rowOff>171450</xdr:rowOff>
                  </from>
                  <to>
                    <xdr:col>6</xdr:col>
                    <xdr:colOff>314325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9" r:id="rId22" name="Check Box 19">
              <controlPr defaultSize="0" autoFill="0" autoLine="0" autoPict="0">
                <anchor moveWithCells="1">
                  <from>
                    <xdr:col>5</xdr:col>
                    <xdr:colOff>57150</xdr:colOff>
                    <xdr:row>28</xdr:row>
                    <xdr:rowOff>171450</xdr:rowOff>
                  </from>
                  <to>
                    <xdr:col>5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0" r:id="rId23" name="Check Box 20">
              <controlPr defaultSize="0" autoFill="0" autoLine="0" autoPict="0">
                <anchor moveWithCells="1">
                  <from>
                    <xdr:col>6</xdr:col>
                    <xdr:colOff>66675</xdr:colOff>
                    <xdr:row>28</xdr:row>
                    <xdr:rowOff>171450</xdr:rowOff>
                  </from>
                  <to>
                    <xdr:col>6</xdr:col>
                    <xdr:colOff>314325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1" r:id="rId24" name="Check Box 21">
              <controlPr defaultSize="0" autoFill="0" autoLine="0" autoPict="0">
                <anchor moveWithCells="1">
                  <from>
                    <xdr:col>5</xdr:col>
                    <xdr:colOff>57150</xdr:colOff>
                    <xdr:row>29</xdr:row>
                    <xdr:rowOff>161925</xdr:rowOff>
                  </from>
                  <to>
                    <xdr:col>5</xdr:col>
                    <xdr:colOff>295275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2" r:id="rId25" name="Check Box 22">
              <controlPr defaultSize="0" autoFill="0" autoLine="0" autoPict="0">
                <anchor moveWithCells="1">
                  <from>
                    <xdr:col>6</xdr:col>
                    <xdr:colOff>57150</xdr:colOff>
                    <xdr:row>29</xdr:row>
                    <xdr:rowOff>161925</xdr:rowOff>
                  </from>
                  <to>
                    <xdr:col>6</xdr:col>
                    <xdr:colOff>304800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3" r:id="rId26" name="Check Box 23">
              <controlPr defaultSize="0" autoFill="0" autoLine="0" autoPict="0">
                <anchor moveWithCells="1">
                  <from>
                    <xdr:col>5</xdr:col>
                    <xdr:colOff>57150</xdr:colOff>
                    <xdr:row>30</xdr:row>
                    <xdr:rowOff>171450</xdr:rowOff>
                  </from>
                  <to>
                    <xdr:col>5</xdr:col>
                    <xdr:colOff>295275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4" r:id="rId27" name="Check Box 24">
              <controlPr defaultSize="0" autoFill="0" autoLine="0" autoPict="0">
                <anchor moveWithCells="1">
                  <from>
                    <xdr:col>6</xdr:col>
                    <xdr:colOff>57150</xdr:colOff>
                    <xdr:row>30</xdr:row>
                    <xdr:rowOff>161925</xdr:rowOff>
                  </from>
                  <to>
                    <xdr:col>6</xdr:col>
                    <xdr:colOff>304800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1" r:id="rId28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57150</xdr:rowOff>
                  </from>
                  <to>
                    <xdr:col>7</xdr:col>
                    <xdr:colOff>400050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2" r:id="rId29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17</xdr:row>
                    <xdr:rowOff>57150</xdr:rowOff>
                  </from>
                  <to>
                    <xdr:col>8</xdr:col>
                    <xdr:colOff>371475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3" r:id="rId30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171450</xdr:rowOff>
                  </from>
                  <to>
                    <xdr:col>7</xdr:col>
                    <xdr:colOff>400050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4" r:id="rId31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171450</xdr:rowOff>
                  </from>
                  <to>
                    <xdr:col>8</xdr:col>
                    <xdr:colOff>371475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5" r:id="rId32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171450</xdr:rowOff>
                  </from>
                  <to>
                    <xdr:col>7</xdr:col>
                    <xdr:colOff>400050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6" r:id="rId33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171450</xdr:rowOff>
                  </from>
                  <to>
                    <xdr:col>8</xdr:col>
                    <xdr:colOff>371475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7" r:id="rId34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161925</xdr:rowOff>
                  </from>
                  <to>
                    <xdr:col>7</xdr:col>
                    <xdr:colOff>400050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8" r:id="rId35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161925</xdr:rowOff>
                  </from>
                  <to>
                    <xdr:col>8</xdr:col>
                    <xdr:colOff>371475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9" r:id="rId36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0" r:id="rId37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1" r:id="rId38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57150</xdr:rowOff>
                  </from>
                  <to>
                    <xdr:col>7</xdr:col>
                    <xdr:colOff>400050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2" r:id="rId39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25</xdr:row>
                    <xdr:rowOff>57150</xdr:rowOff>
                  </from>
                  <to>
                    <xdr:col>8</xdr:col>
                    <xdr:colOff>371475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3" r:id="rId40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152400</xdr:rowOff>
                  </from>
                  <to>
                    <xdr:col>7</xdr:col>
                    <xdr:colOff>400050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4" r:id="rId41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26</xdr:row>
                    <xdr:rowOff>152400</xdr:rowOff>
                  </from>
                  <to>
                    <xdr:col>8</xdr:col>
                    <xdr:colOff>371475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5" r:id="rId42" name="Check Box 45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161925</xdr:rowOff>
                  </from>
                  <to>
                    <xdr:col>7</xdr:col>
                    <xdr:colOff>400050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6" r:id="rId43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27</xdr:row>
                    <xdr:rowOff>161925</xdr:rowOff>
                  </from>
                  <to>
                    <xdr:col>8</xdr:col>
                    <xdr:colOff>371475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7" r:id="rId44" name="Check Box 47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161925</xdr:rowOff>
                  </from>
                  <to>
                    <xdr:col>7</xdr:col>
                    <xdr:colOff>400050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8" r:id="rId45" name="Check Box 48">
              <controlPr defaultSize="0" autoFill="0" autoLine="0" autoPict="0">
                <anchor moveWithCells="1">
                  <from>
                    <xdr:col>8</xdr:col>
                    <xdr:colOff>133350</xdr:colOff>
                    <xdr:row>28</xdr:row>
                    <xdr:rowOff>161925</xdr:rowOff>
                  </from>
                  <to>
                    <xdr:col>8</xdr:col>
                    <xdr:colOff>371475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9" r:id="rId46" name="Check Box 49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161925</xdr:rowOff>
                  </from>
                  <to>
                    <xdr:col>7</xdr:col>
                    <xdr:colOff>400050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0" r:id="rId47" name="Check Box 50">
              <controlPr defaultSize="0" autoFill="0" autoLine="0" autoPict="0">
                <anchor moveWithCells="1">
                  <from>
                    <xdr:col>8</xdr:col>
                    <xdr:colOff>133350</xdr:colOff>
                    <xdr:row>29</xdr:row>
                    <xdr:rowOff>161925</xdr:rowOff>
                  </from>
                  <to>
                    <xdr:col>8</xdr:col>
                    <xdr:colOff>371475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1" r:id="rId48" name="Check Box 51">
              <controlPr defaultSize="0" autoFill="0" autoLine="0" autoPict="0">
                <anchor moveWithCells="1">
                  <from>
                    <xdr:col>7</xdr:col>
                    <xdr:colOff>152400</xdr:colOff>
                    <xdr:row>30</xdr:row>
                    <xdr:rowOff>161925</xdr:rowOff>
                  </from>
                  <to>
                    <xdr:col>7</xdr:col>
                    <xdr:colOff>400050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2" r:id="rId49" name="Check Box 52">
              <controlPr defaultSize="0" autoFill="0" autoLine="0" autoPict="0">
                <anchor moveWithCells="1">
                  <from>
                    <xdr:col>8</xdr:col>
                    <xdr:colOff>133350</xdr:colOff>
                    <xdr:row>30</xdr:row>
                    <xdr:rowOff>161925</xdr:rowOff>
                  </from>
                  <to>
                    <xdr:col>8</xdr:col>
                    <xdr:colOff>371475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9" r:id="rId50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15</xdr:row>
                    <xdr:rowOff>76200</xdr:rowOff>
                  </from>
                  <to>
                    <xdr:col>6</xdr:col>
                    <xdr:colOff>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0" r:id="rId51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15</xdr:row>
                    <xdr:rowOff>66675</xdr:rowOff>
                  </from>
                  <to>
                    <xdr:col>6</xdr:col>
                    <xdr:colOff>314325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1" r:id="rId52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76200</xdr:rowOff>
                  </from>
                  <to>
                    <xdr:col>10</xdr:col>
                    <xdr:colOff>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2" r:id="rId53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76200</xdr:rowOff>
                  </from>
                  <to>
                    <xdr:col>10</xdr:col>
                    <xdr:colOff>285750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3" r:id="rId54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76200</xdr:rowOff>
                  </from>
                  <to>
                    <xdr:col>11</xdr:col>
                    <xdr:colOff>285750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4" r:id="rId55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57150</xdr:rowOff>
                  </from>
                  <to>
                    <xdr:col>10</xdr:col>
                    <xdr:colOff>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5" r:id="rId56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57150</xdr:rowOff>
                  </from>
                  <to>
                    <xdr:col>10</xdr:col>
                    <xdr:colOff>285750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6" r:id="rId57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17</xdr:row>
                    <xdr:rowOff>57150</xdr:rowOff>
                  </from>
                  <to>
                    <xdr:col>11</xdr:col>
                    <xdr:colOff>285750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7" r:id="rId58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171450</xdr:rowOff>
                  </from>
                  <to>
                    <xdr:col>10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8" r:id="rId59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171450</xdr:rowOff>
                  </from>
                  <to>
                    <xdr:col>10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9" r:id="rId60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171450</xdr:rowOff>
                  </from>
                  <to>
                    <xdr:col>11</xdr:col>
                    <xdr:colOff>285750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0" r:id="rId61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171450</xdr:rowOff>
                  </from>
                  <to>
                    <xdr:col>10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1" r:id="rId62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171450</xdr:rowOff>
                  </from>
                  <to>
                    <xdr:col>10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2" r:id="rId63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171450</xdr:rowOff>
                  </from>
                  <to>
                    <xdr:col>11</xdr:col>
                    <xdr:colOff>285750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3" r:id="rId64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152400</xdr:rowOff>
                  </from>
                  <to>
                    <xdr:col>10</xdr:col>
                    <xdr:colOff>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4" r:id="rId65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152400</xdr:rowOff>
                  </from>
                  <to>
                    <xdr:col>10</xdr:col>
                    <xdr:colOff>285750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5" r:id="rId66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152400</xdr:rowOff>
                  </from>
                  <to>
                    <xdr:col>11</xdr:col>
                    <xdr:colOff>285750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6" r:id="rId67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152400</xdr:rowOff>
                  </from>
                  <to>
                    <xdr:col>10</xdr:col>
                    <xdr:colOff>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7" r:id="rId68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152400</xdr:rowOff>
                  </from>
                  <to>
                    <xdr:col>10</xdr:col>
                    <xdr:colOff>285750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8" r:id="rId69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152400</xdr:rowOff>
                  </from>
                  <to>
                    <xdr:col>11</xdr:col>
                    <xdr:colOff>285750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9" r:id="rId70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57150</xdr:rowOff>
                  </from>
                  <to>
                    <xdr:col>10</xdr:col>
                    <xdr:colOff>0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0" r:id="rId71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57150</xdr:rowOff>
                  </from>
                  <to>
                    <xdr:col>10</xdr:col>
                    <xdr:colOff>285750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1" r:id="rId72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25</xdr:row>
                    <xdr:rowOff>57150</xdr:rowOff>
                  </from>
                  <to>
                    <xdr:col>11</xdr:col>
                    <xdr:colOff>285750</xdr:colOff>
                    <xdr:row>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2" r:id="rId73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26</xdr:row>
                    <xdr:rowOff>152400</xdr:rowOff>
                  </from>
                  <to>
                    <xdr:col>10</xdr:col>
                    <xdr:colOff>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3" r:id="rId74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152400</xdr:rowOff>
                  </from>
                  <to>
                    <xdr:col>10</xdr:col>
                    <xdr:colOff>285750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4" r:id="rId75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26</xdr:row>
                    <xdr:rowOff>152400</xdr:rowOff>
                  </from>
                  <to>
                    <xdr:col>11</xdr:col>
                    <xdr:colOff>285750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5" r:id="rId76" name="Check Box 85">
              <controlPr defaultSize="0" autoFill="0" autoLine="0" autoPict="0">
                <anchor moveWithCells="1">
                  <from>
                    <xdr:col>9</xdr:col>
                    <xdr:colOff>38100</xdr:colOff>
                    <xdr:row>27</xdr:row>
                    <xdr:rowOff>161925</xdr:rowOff>
                  </from>
                  <to>
                    <xdr:col>10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6" r:id="rId77" name="Check Box 86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161925</xdr:rowOff>
                  </from>
                  <to>
                    <xdr:col>10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7" r:id="rId78" name="Check Box 87">
              <controlPr defaultSize="0" autoFill="0" autoLine="0" autoPict="0">
                <anchor moveWithCells="1">
                  <from>
                    <xdr:col>11</xdr:col>
                    <xdr:colOff>47625</xdr:colOff>
                    <xdr:row>27</xdr:row>
                    <xdr:rowOff>161925</xdr:rowOff>
                  </from>
                  <to>
                    <xdr:col>11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8" r:id="rId79" name="Check Box 88">
              <controlPr defaultSize="0" autoFill="0" autoLine="0" autoPict="0">
                <anchor moveWithCells="1">
                  <from>
                    <xdr:col>9</xdr:col>
                    <xdr:colOff>38100</xdr:colOff>
                    <xdr:row>28</xdr:row>
                    <xdr:rowOff>161925</xdr:rowOff>
                  </from>
                  <to>
                    <xdr:col>10</xdr:col>
                    <xdr:colOff>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9" r:id="rId80" name="Check Box 89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161925</xdr:rowOff>
                  </from>
                  <to>
                    <xdr:col>10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0" r:id="rId81" name="Check Box 90">
              <controlPr defaultSize="0" autoFill="0" autoLine="0" autoPict="0">
                <anchor moveWithCells="1">
                  <from>
                    <xdr:col>11</xdr:col>
                    <xdr:colOff>47625</xdr:colOff>
                    <xdr:row>28</xdr:row>
                    <xdr:rowOff>161925</xdr:rowOff>
                  </from>
                  <to>
                    <xdr:col>11</xdr:col>
                    <xdr:colOff>285750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1" r:id="rId82" name="Check Box 91">
              <controlPr defaultSize="0" autoFill="0" autoLine="0" autoPict="0">
                <anchor moveWithCells="1">
                  <from>
                    <xdr:col>9</xdr:col>
                    <xdr:colOff>38100</xdr:colOff>
                    <xdr:row>29</xdr:row>
                    <xdr:rowOff>161925</xdr:rowOff>
                  </from>
                  <to>
                    <xdr:col>10</xdr:col>
                    <xdr:colOff>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2" r:id="rId83" name="Check Box 92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161925</xdr:rowOff>
                  </from>
                  <to>
                    <xdr:col>10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3" r:id="rId84" name="Check Box 93">
              <controlPr defaultSize="0" autoFill="0" autoLine="0" autoPict="0">
                <anchor moveWithCells="1">
                  <from>
                    <xdr:col>11</xdr:col>
                    <xdr:colOff>47625</xdr:colOff>
                    <xdr:row>29</xdr:row>
                    <xdr:rowOff>161925</xdr:rowOff>
                  </from>
                  <to>
                    <xdr:col>11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4" r:id="rId85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30</xdr:row>
                    <xdr:rowOff>161925</xdr:rowOff>
                  </from>
                  <to>
                    <xdr:col>10</xdr:col>
                    <xdr:colOff>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5" r:id="rId86" name="Check Box 9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161925</xdr:rowOff>
                  </from>
                  <to>
                    <xdr:col>10</xdr:col>
                    <xdr:colOff>285750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6" r:id="rId87" name="Check Box 96">
              <controlPr defaultSize="0" autoFill="0" autoLine="0" autoPict="0">
                <anchor moveWithCells="1">
                  <from>
                    <xdr:col>11</xdr:col>
                    <xdr:colOff>47625</xdr:colOff>
                    <xdr:row>30</xdr:row>
                    <xdr:rowOff>161925</xdr:rowOff>
                  </from>
                  <to>
                    <xdr:col>11</xdr:col>
                    <xdr:colOff>285750</xdr:colOff>
                    <xdr:row>32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37EDCA27-2EDA-4F2D-A11E-9F2291155856}">
          <x14:formula1>
            <xm:f>'Diferencia de costos'!$C$19:$C$28</xm:f>
          </x14:formula1>
          <xm:sqref>N16 N18 N20:N22 N25:N26 N28:N32</xm:sqref>
        </x14:dataValidation>
        <x14:dataValidation type="list" allowBlank="1" showInputMessage="1" showErrorMessage="1" xr:uid="{1A6BDB83-855C-47A2-83FC-3B21D4CA0035}">
          <x14:formula1>
            <xm:f>'Diferencia de costos'!$B$19:$B$22</xm:f>
          </x14:formula1>
          <xm:sqref>E16 E18 E20:E22 E25:E26 E28:E32</xm:sqref>
        </x14:dataValidation>
        <x14:dataValidation type="list" allowBlank="1" showInputMessage="1" showErrorMessage="1" xr:uid="{D7CCD3AC-4A23-49FC-92E0-ECB76F29FA23}">
          <x14:formula1>
            <xm:f>'Diferencia de costos'!$D$19:$D$20</xm:f>
          </x14:formula1>
          <xm:sqref>D16 D18 D20:D22 D25:D26 D28:D32</xm:sqref>
        </x14:dataValidation>
        <x14:dataValidation type="list" allowBlank="1" showInputMessage="1" showErrorMessage="1" xr:uid="{4059B052-FCE1-4BFE-B86F-59BCBC5FE190}">
          <x14:formula1>
            <xm:f>'Diferencia de costos'!$E$20:$E$27</xm:f>
          </x14:formula1>
          <xm:sqref>B18 B16 B21:B22</xm:sqref>
        </x14:dataValidation>
        <x14:dataValidation type="list" allowBlank="1" showInputMessage="1" showErrorMessage="1" xr:uid="{10D7E644-A671-47E1-BF4E-620D639C0ACA}">
          <x14:formula1>
            <xm:f>'Diferencia de costos'!$E$18:$E$27</xm:f>
          </x14:formula1>
          <xm:sqref>B20 B25:B26 B28:B32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750B-477B-4A86-8472-A0051BDC3CF4}">
  <sheetPr codeName="Hoja20"/>
  <dimension ref="A1:AE64"/>
  <sheetViews>
    <sheetView showGridLines="0" zoomScale="90" zoomScaleNormal="90" workbookViewId="0">
      <selection activeCell="Q55" sqref="Q55:Q58"/>
    </sheetView>
  </sheetViews>
  <sheetFormatPr baseColWidth="10" defaultRowHeight="15" x14ac:dyDescent="0.25"/>
  <cols>
    <col min="1" max="1" width="11.5703125" style="68"/>
    <col min="2" max="2" width="20.85546875" bestFit="1" customWidth="1"/>
    <col min="3" max="3" width="33.28515625" customWidth="1"/>
    <col min="4" max="4" width="17.85546875" bestFit="1" customWidth="1"/>
    <col min="5" max="5" width="15.7109375" bestFit="1" customWidth="1"/>
    <col min="6" max="7" width="4.7109375" customWidth="1"/>
    <col min="8" max="8" width="6.7109375" customWidth="1"/>
    <col min="9" max="9" width="7.285156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4" max="14" width="14.85546875" bestFit="1" customWidth="1"/>
    <col min="15" max="15" width="10.140625" bestFit="1" customWidth="1"/>
    <col min="17" max="17" width="14.85546875" style="74" bestFit="1" customWidth="1"/>
  </cols>
  <sheetData>
    <row r="1" spans="1:17" ht="14.45" customHeight="1" x14ac:dyDescent="0.25">
      <c r="A1"/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  <c r="Q1" s="72"/>
    </row>
    <row r="2" spans="1:17" ht="14.45" customHeight="1" x14ac:dyDescent="0.25">
      <c r="A2"/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  <c r="Q2" s="72"/>
    </row>
    <row r="3" spans="1:17" ht="14.45" customHeight="1" x14ac:dyDescent="0.25">
      <c r="A3"/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  <c r="Q3" s="72"/>
    </row>
    <row r="4" spans="1:17" ht="15" customHeight="1" thickBot="1" x14ac:dyDescent="0.3">
      <c r="A4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  <c r="Q4" s="72"/>
    </row>
    <row r="5" spans="1:17" ht="14.45" customHeight="1" x14ac:dyDescent="0.25">
      <c r="A5" s="100" t="s">
        <v>7311</v>
      </c>
      <c r="B5" s="100"/>
      <c r="C5" s="133" t="s">
        <v>52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149">
        <v>100</v>
      </c>
      <c r="D6" s="151"/>
      <c r="E6" s="49" t="s">
        <v>7121</v>
      </c>
      <c r="F6" s="153">
        <v>1009344</v>
      </c>
      <c r="G6" s="154"/>
      <c r="H6" s="155"/>
      <c r="I6" s="125" t="s">
        <v>7088</v>
      </c>
      <c r="J6" s="126"/>
      <c r="K6" s="126"/>
      <c r="L6" s="126"/>
      <c r="M6" s="127"/>
      <c r="N6" s="99" t="s">
        <v>7124</v>
      </c>
      <c r="O6" s="99"/>
      <c r="P6" s="99"/>
      <c r="Q6" s="99"/>
    </row>
    <row r="7" spans="1:17" x14ac:dyDescent="0.25">
      <c r="A7" s="100" t="s">
        <v>7123</v>
      </c>
      <c r="B7" s="100"/>
      <c r="C7" s="149">
        <v>2015</v>
      </c>
      <c r="D7" s="151"/>
      <c r="E7" s="43" t="s">
        <v>7128</v>
      </c>
      <c r="F7" s="227" t="s">
        <v>7145</v>
      </c>
      <c r="G7" s="228"/>
      <c r="H7" s="229"/>
      <c r="I7" s="125" t="s">
        <v>7125</v>
      </c>
      <c r="J7" s="126"/>
      <c r="K7" s="126"/>
      <c r="L7" s="126"/>
      <c r="M7" s="127"/>
      <c r="N7" s="99" t="s">
        <v>1295</v>
      </c>
      <c r="O7" s="99"/>
      <c r="P7" s="99"/>
      <c r="Q7" s="99"/>
    </row>
    <row r="8" spans="1:17" x14ac:dyDescent="0.25">
      <c r="A8" s="100" t="s">
        <v>7089</v>
      </c>
      <c r="B8" s="100"/>
      <c r="C8" s="122">
        <v>20183406</v>
      </c>
      <c r="D8" s="124"/>
      <c r="E8" s="69" t="s">
        <v>7129</v>
      </c>
      <c r="F8" s="122">
        <v>505002465</v>
      </c>
      <c r="G8" s="123"/>
      <c r="H8" s="124"/>
      <c r="Q8" s="72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9" t="s">
        <v>7141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81" t="s">
        <v>7237</v>
      </c>
      <c r="B13" s="181" t="s">
        <v>7091</v>
      </c>
      <c r="C13" s="180" t="s">
        <v>7149</v>
      </c>
      <c r="D13" s="181" t="s">
        <v>7130</v>
      </c>
      <c r="E13" s="175" t="s">
        <v>7096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4.45" customHeight="1" x14ac:dyDescent="0.25">
      <c r="A14" s="102"/>
      <c r="B14" s="102"/>
      <c r="C14" s="180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96"/>
      <c r="M14" s="103" t="s">
        <v>7156</v>
      </c>
      <c r="N14" s="103" t="s">
        <v>7105</v>
      </c>
      <c r="O14" s="178" t="s">
        <v>7155</v>
      </c>
      <c r="P14" s="105" t="s">
        <v>7126</v>
      </c>
      <c r="Q14" s="226" t="s">
        <v>7106</v>
      </c>
    </row>
    <row r="15" spans="1:17" x14ac:dyDescent="0.25">
      <c r="A15" s="102"/>
      <c r="B15" s="102"/>
      <c r="C15" s="181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45" t="s">
        <v>7111</v>
      </c>
      <c r="M15" s="103"/>
      <c r="N15" s="103"/>
      <c r="O15" s="179"/>
      <c r="P15" s="105"/>
      <c r="Q15" s="226"/>
    </row>
    <row r="16" spans="1:17" x14ac:dyDescent="0.25">
      <c r="A16" s="219" t="s">
        <v>1035</v>
      </c>
      <c r="B16" s="222" t="s">
        <v>7138</v>
      </c>
      <c r="C16" s="187" t="s">
        <v>7199</v>
      </c>
      <c r="D16" s="187" t="s">
        <v>7131</v>
      </c>
      <c r="E16" s="187" t="s">
        <v>7107</v>
      </c>
      <c r="F16" s="189"/>
      <c r="G16" s="189"/>
      <c r="H16" s="178"/>
      <c r="I16" s="178"/>
      <c r="J16" s="189"/>
      <c r="K16" s="189"/>
      <c r="L16" s="189"/>
      <c r="M16" s="204">
        <v>1</v>
      </c>
      <c r="N16" s="187" t="s">
        <v>7114</v>
      </c>
      <c r="O16" s="204">
        <f>_xlfn.IFS(N16="SEMANAL",52,N16="QUINCENAL",26,N16="MENSUAL",12,N16="TRIMESTRAL",4,N16="BIMENSUAL",6,N16="CUATRIMESTRAL",3,N16="SEMESTRAL",2,N16="ANUAL",1,N16="BIANUAL",0.5)</f>
        <v>12</v>
      </c>
      <c r="P16" s="204">
        <v>3</v>
      </c>
      <c r="Q16" s="224">
        <v>0</v>
      </c>
    </row>
    <row r="17" spans="1:17" x14ac:dyDescent="0.25">
      <c r="A17" s="220"/>
      <c r="B17" s="223"/>
      <c r="C17" s="193"/>
      <c r="D17" s="193"/>
      <c r="E17" s="193"/>
      <c r="F17" s="191"/>
      <c r="G17" s="191"/>
      <c r="H17" s="179"/>
      <c r="I17" s="179"/>
      <c r="J17" s="191"/>
      <c r="K17" s="191"/>
      <c r="L17" s="191"/>
      <c r="M17" s="128"/>
      <c r="N17" s="193"/>
      <c r="O17" s="128"/>
      <c r="P17" s="128"/>
      <c r="Q17" s="225"/>
    </row>
    <row r="18" spans="1:17" x14ac:dyDescent="0.25">
      <c r="A18" s="66" t="s">
        <v>1033</v>
      </c>
      <c r="B18" s="42" t="s">
        <v>7134</v>
      </c>
      <c r="C18" s="42" t="s">
        <v>7200</v>
      </c>
      <c r="D18" s="42" t="s">
        <v>7132</v>
      </c>
      <c r="E18" s="42" t="s">
        <v>7108</v>
      </c>
      <c r="F18" s="44"/>
      <c r="G18" s="44"/>
      <c r="H18" s="46"/>
      <c r="I18" s="46"/>
      <c r="J18" s="44"/>
      <c r="K18" s="44"/>
      <c r="L18" s="44"/>
      <c r="M18" s="48">
        <v>1</v>
      </c>
      <c r="N18" s="42" t="s">
        <v>7115</v>
      </c>
      <c r="O18" s="56">
        <f>_xlfn.IFS(N18="SEMANAL",52,N18="QUINCENAL",26,N18="MENSUAL",12,N18="TRIMESTRAL",4,N18="BIMENSUAL",6,N18="CUATRIMESTRAL",3,N18="SEMESTRAL",2,N18="ANUAL",1,N18="BIANUAL",0.5)</f>
        <v>6</v>
      </c>
      <c r="P18" s="48">
        <v>1</v>
      </c>
      <c r="Q18" s="73">
        <v>0</v>
      </c>
    </row>
    <row r="19" spans="1:17" x14ac:dyDescent="0.25">
      <c r="A19" s="219" t="s">
        <v>1027</v>
      </c>
      <c r="B19" s="222" t="s">
        <v>7134</v>
      </c>
      <c r="C19" s="187" t="s">
        <v>7201</v>
      </c>
      <c r="D19" s="187" t="s">
        <v>7132</v>
      </c>
      <c r="E19" s="187" t="s">
        <v>7110</v>
      </c>
      <c r="F19" s="198"/>
      <c r="G19" s="198"/>
      <c r="H19" s="200"/>
      <c r="I19" s="200"/>
      <c r="J19" s="198"/>
      <c r="K19" s="198"/>
      <c r="L19" s="198"/>
      <c r="M19" s="204">
        <v>1</v>
      </c>
      <c r="N19" s="187" t="s">
        <v>7114</v>
      </c>
      <c r="O19" s="204">
        <f t="shared" ref="O19:O62" si="0">_xlfn.IFS(N19="SEMANAL",52,N19="QUINCENAL",26,N19="MENSUAL",12,N19="TRIMESTRAL",4,N19="BIMENSUAL",6,N19="CUATRIMESTRAL",3,N19="SEMESTRAL",2,N19="ANUAL",1,N19="BIANUAL",0.5)</f>
        <v>12</v>
      </c>
      <c r="P19" s="204">
        <v>1</v>
      </c>
      <c r="Q19" s="224">
        <v>0</v>
      </c>
    </row>
    <row r="20" spans="1:17" x14ac:dyDescent="0.25">
      <c r="A20" s="220"/>
      <c r="B20" s="223"/>
      <c r="C20" s="193"/>
      <c r="D20" s="193"/>
      <c r="E20" s="193"/>
      <c r="F20" s="199"/>
      <c r="G20" s="199"/>
      <c r="H20" s="201"/>
      <c r="I20" s="201"/>
      <c r="J20" s="199"/>
      <c r="K20" s="199"/>
      <c r="L20" s="199"/>
      <c r="M20" s="128"/>
      <c r="N20" s="193"/>
      <c r="O20" s="128"/>
      <c r="P20" s="128"/>
      <c r="Q20" s="225"/>
    </row>
    <row r="21" spans="1:17" x14ac:dyDescent="0.25">
      <c r="A21" s="219" t="s">
        <v>1040</v>
      </c>
      <c r="B21" s="222" t="s">
        <v>7134</v>
      </c>
      <c r="C21" s="187" t="s">
        <v>7202</v>
      </c>
      <c r="D21" s="187" t="s">
        <v>7131</v>
      </c>
      <c r="E21" s="187" t="s">
        <v>7108</v>
      </c>
      <c r="F21" s="189"/>
      <c r="G21" s="189"/>
      <c r="H21" s="178"/>
      <c r="I21" s="178"/>
      <c r="J21" s="189"/>
      <c r="K21" s="189"/>
      <c r="L21" s="189"/>
      <c r="M21" s="204">
        <v>1</v>
      </c>
      <c r="N21" s="187" t="s">
        <v>7116</v>
      </c>
      <c r="O21" s="204">
        <f t="shared" si="0"/>
        <v>4</v>
      </c>
      <c r="P21" s="204">
        <v>3</v>
      </c>
      <c r="Q21" s="224">
        <v>0</v>
      </c>
    </row>
    <row r="22" spans="1:17" x14ac:dyDescent="0.25">
      <c r="A22" s="221"/>
      <c r="B22" s="230"/>
      <c r="C22" s="188"/>
      <c r="D22" s="188"/>
      <c r="E22" s="188"/>
      <c r="F22" s="190"/>
      <c r="G22" s="190"/>
      <c r="H22" s="192"/>
      <c r="I22" s="192"/>
      <c r="J22" s="190"/>
      <c r="K22" s="190"/>
      <c r="L22" s="190"/>
      <c r="M22" s="205"/>
      <c r="N22" s="188"/>
      <c r="O22" s="205"/>
      <c r="P22" s="205"/>
      <c r="Q22" s="231"/>
    </row>
    <row r="23" spans="1:17" x14ac:dyDescent="0.25">
      <c r="A23" s="221"/>
      <c r="B23" s="230"/>
      <c r="C23" s="188"/>
      <c r="D23" s="188"/>
      <c r="E23" s="188"/>
      <c r="F23" s="190"/>
      <c r="G23" s="190"/>
      <c r="H23" s="192"/>
      <c r="I23" s="192"/>
      <c r="J23" s="190"/>
      <c r="K23" s="190"/>
      <c r="L23" s="190"/>
      <c r="M23" s="205"/>
      <c r="N23" s="188"/>
      <c r="O23" s="205"/>
      <c r="P23" s="205"/>
      <c r="Q23" s="231"/>
    </row>
    <row r="24" spans="1:17" x14ac:dyDescent="0.25">
      <c r="A24" s="220"/>
      <c r="B24" s="223"/>
      <c r="C24" s="193"/>
      <c r="D24" s="193"/>
      <c r="E24" s="193"/>
      <c r="F24" s="191"/>
      <c r="G24" s="191"/>
      <c r="H24" s="179"/>
      <c r="I24" s="179"/>
      <c r="J24" s="191"/>
      <c r="K24" s="191"/>
      <c r="L24" s="191"/>
      <c r="M24" s="128"/>
      <c r="N24" s="193"/>
      <c r="O24" s="128"/>
      <c r="P24" s="128"/>
      <c r="Q24" s="225"/>
    </row>
    <row r="25" spans="1:17" x14ac:dyDescent="0.25">
      <c r="A25" s="219" t="s">
        <v>1051</v>
      </c>
      <c r="B25" s="222" t="s">
        <v>7134</v>
      </c>
      <c r="C25" s="187" t="s">
        <v>7203</v>
      </c>
      <c r="D25" s="187" t="s">
        <v>7131</v>
      </c>
      <c r="E25" s="187" t="s">
        <v>7107</v>
      </c>
      <c r="F25" s="198"/>
      <c r="G25" s="198"/>
      <c r="H25" s="200"/>
      <c r="I25" s="200"/>
      <c r="J25" s="198"/>
      <c r="K25" s="198"/>
      <c r="L25" s="198"/>
      <c r="M25" s="204">
        <v>1</v>
      </c>
      <c r="N25" s="187" t="s">
        <v>7116</v>
      </c>
      <c r="O25" s="204">
        <f t="shared" si="0"/>
        <v>4</v>
      </c>
      <c r="P25" s="204">
        <v>5</v>
      </c>
      <c r="Q25" s="224">
        <v>0</v>
      </c>
    </row>
    <row r="26" spans="1:17" x14ac:dyDescent="0.25">
      <c r="A26" s="220"/>
      <c r="B26" s="223"/>
      <c r="C26" s="193"/>
      <c r="D26" s="193"/>
      <c r="E26" s="193"/>
      <c r="F26" s="199"/>
      <c r="G26" s="199"/>
      <c r="H26" s="201"/>
      <c r="I26" s="201"/>
      <c r="J26" s="199"/>
      <c r="K26" s="199"/>
      <c r="L26" s="199"/>
      <c r="M26" s="128"/>
      <c r="N26" s="193"/>
      <c r="O26" s="128"/>
      <c r="P26" s="128"/>
      <c r="Q26" s="225"/>
    </row>
    <row r="27" spans="1:17" x14ac:dyDescent="0.25">
      <c r="A27" s="66" t="s">
        <v>1053</v>
      </c>
      <c r="B27" s="42" t="s">
        <v>7144</v>
      </c>
      <c r="C27" s="42" t="s">
        <v>7204</v>
      </c>
      <c r="D27" s="42" t="s">
        <v>7132</v>
      </c>
      <c r="E27" s="42" t="s">
        <v>7109</v>
      </c>
      <c r="F27" s="44"/>
      <c r="G27" s="44"/>
      <c r="H27" s="46"/>
      <c r="I27" s="46"/>
      <c r="J27" s="44"/>
      <c r="K27" s="44"/>
      <c r="L27" s="44"/>
      <c r="M27" s="48">
        <v>1</v>
      </c>
      <c r="N27" s="42" t="s">
        <v>7116</v>
      </c>
      <c r="O27" s="56">
        <f t="shared" si="0"/>
        <v>4</v>
      </c>
      <c r="P27" s="48">
        <v>8</v>
      </c>
      <c r="Q27" s="73">
        <v>0</v>
      </c>
    </row>
    <row r="28" spans="1:17" x14ac:dyDescent="0.25">
      <c r="A28" s="219" t="s">
        <v>1034</v>
      </c>
      <c r="B28" s="222" t="s">
        <v>7134</v>
      </c>
      <c r="C28" s="187" t="s">
        <v>7205</v>
      </c>
      <c r="D28" s="187" t="s">
        <v>7132</v>
      </c>
      <c r="E28" s="187" t="s">
        <v>7107</v>
      </c>
      <c r="F28" s="198"/>
      <c r="G28" s="198"/>
      <c r="H28" s="200"/>
      <c r="I28" s="200"/>
      <c r="J28" s="198"/>
      <c r="K28" s="198"/>
      <c r="L28" s="198"/>
      <c r="M28" s="204">
        <v>1</v>
      </c>
      <c r="N28" s="187" t="s">
        <v>7117</v>
      </c>
      <c r="O28" s="204">
        <f t="shared" si="0"/>
        <v>2</v>
      </c>
      <c r="P28" s="204">
        <v>3</v>
      </c>
      <c r="Q28" s="224">
        <v>0</v>
      </c>
    </row>
    <row r="29" spans="1:17" x14ac:dyDescent="0.25">
      <c r="A29" s="220"/>
      <c r="B29" s="223"/>
      <c r="C29" s="193"/>
      <c r="D29" s="193"/>
      <c r="E29" s="193"/>
      <c r="F29" s="199"/>
      <c r="G29" s="199"/>
      <c r="H29" s="201"/>
      <c r="I29" s="201"/>
      <c r="J29" s="199"/>
      <c r="K29" s="199"/>
      <c r="L29" s="199"/>
      <c r="M29" s="128"/>
      <c r="N29" s="193"/>
      <c r="O29" s="128"/>
      <c r="P29" s="128"/>
      <c r="Q29" s="225"/>
    </row>
    <row r="30" spans="1:17" ht="14.45" customHeight="1" x14ac:dyDescent="0.25">
      <c r="A30" s="184" t="s">
        <v>1022</v>
      </c>
      <c r="B30" s="187" t="s">
        <v>7134</v>
      </c>
      <c r="C30" s="187" t="s">
        <v>7206</v>
      </c>
      <c r="D30" s="187" t="s">
        <v>7131</v>
      </c>
      <c r="E30" s="187" t="s">
        <v>7108</v>
      </c>
      <c r="F30" s="232"/>
      <c r="G30" s="232"/>
      <c r="H30" s="235"/>
      <c r="I30" s="235"/>
      <c r="J30" s="232"/>
      <c r="K30" s="232"/>
      <c r="L30" s="232"/>
      <c r="M30" s="204">
        <v>1</v>
      </c>
      <c r="N30" s="187" t="s">
        <v>7117</v>
      </c>
      <c r="O30" s="204">
        <f t="shared" si="0"/>
        <v>2</v>
      </c>
      <c r="P30" s="204">
        <v>2</v>
      </c>
      <c r="Q30" s="224">
        <v>0</v>
      </c>
    </row>
    <row r="31" spans="1:17" x14ac:dyDescent="0.25">
      <c r="A31" s="185"/>
      <c r="B31" s="188"/>
      <c r="C31" s="188"/>
      <c r="D31" s="188"/>
      <c r="E31" s="188"/>
      <c r="F31" s="233"/>
      <c r="G31" s="233"/>
      <c r="H31" s="236"/>
      <c r="I31" s="236"/>
      <c r="J31" s="233"/>
      <c r="K31" s="233"/>
      <c r="L31" s="233"/>
      <c r="M31" s="205"/>
      <c r="N31" s="188"/>
      <c r="O31" s="205"/>
      <c r="P31" s="205"/>
      <c r="Q31" s="231"/>
    </row>
    <row r="32" spans="1:17" x14ac:dyDescent="0.25">
      <c r="A32" s="186"/>
      <c r="B32" s="193"/>
      <c r="C32" s="193"/>
      <c r="D32" s="193"/>
      <c r="E32" s="193"/>
      <c r="F32" s="234"/>
      <c r="G32" s="234"/>
      <c r="H32" s="237"/>
      <c r="I32" s="237"/>
      <c r="J32" s="234"/>
      <c r="K32" s="234"/>
      <c r="L32" s="234"/>
      <c r="M32" s="128"/>
      <c r="N32" s="193"/>
      <c r="O32" s="128"/>
      <c r="P32" s="128"/>
      <c r="Q32" s="225"/>
    </row>
    <row r="33" spans="1:17" x14ac:dyDescent="0.25">
      <c r="A33" s="219" t="s">
        <v>1038</v>
      </c>
      <c r="B33" s="222" t="s">
        <v>7134</v>
      </c>
      <c r="C33" s="187" t="s">
        <v>7207</v>
      </c>
      <c r="D33" s="187" t="s">
        <v>7131</v>
      </c>
      <c r="E33" s="187" t="s">
        <v>7108</v>
      </c>
      <c r="F33" s="198"/>
      <c r="G33" s="198"/>
      <c r="H33" s="200"/>
      <c r="I33" s="200"/>
      <c r="J33" s="198"/>
      <c r="K33" s="198"/>
      <c r="L33" s="198"/>
      <c r="M33" s="204">
        <v>1</v>
      </c>
      <c r="N33" s="187" t="s">
        <v>7118</v>
      </c>
      <c r="O33" s="204">
        <f t="shared" si="0"/>
        <v>1</v>
      </c>
      <c r="P33" s="204">
        <v>1.5</v>
      </c>
      <c r="Q33" s="224">
        <v>0</v>
      </c>
    </row>
    <row r="34" spans="1:17" x14ac:dyDescent="0.25">
      <c r="A34" s="220"/>
      <c r="B34" s="223"/>
      <c r="C34" s="193"/>
      <c r="D34" s="193"/>
      <c r="E34" s="193"/>
      <c r="F34" s="199"/>
      <c r="G34" s="199"/>
      <c r="H34" s="201"/>
      <c r="I34" s="201"/>
      <c r="J34" s="199"/>
      <c r="K34" s="199"/>
      <c r="L34" s="199"/>
      <c r="M34" s="128"/>
      <c r="N34" s="193"/>
      <c r="O34" s="128"/>
      <c r="P34" s="128"/>
      <c r="Q34" s="225"/>
    </row>
    <row r="35" spans="1:17" ht="14.45" customHeight="1" x14ac:dyDescent="0.25">
      <c r="A35" s="184" t="s">
        <v>1029</v>
      </c>
      <c r="B35" s="187" t="s">
        <v>7134</v>
      </c>
      <c r="C35" s="187" t="s">
        <v>7208</v>
      </c>
      <c r="D35" s="187" t="s">
        <v>7131</v>
      </c>
      <c r="E35" s="187" t="s">
        <v>7107</v>
      </c>
      <c r="F35" s="232"/>
      <c r="G35" s="232"/>
      <c r="H35" s="235"/>
      <c r="I35" s="235"/>
      <c r="J35" s="232"/>
      <c r="K35" s="232"/>
      <c r="L35" s="232"/>
      <c r="M35" s="204">
        <v>1</v>
      </c>
      <c r="N35" s="187" t="s">
        <v>7118</v>
      </c>
      <c r="O35" s="204">
        <f t="shared" si="0"/>
        <v>1</v>
      </c>
      <c r="P35" s="204">
        <v>16</v>
      </c>
      <c r="Q35" s="224">
        <v>0</v>
      </c>
    </row>
    <row r="36" spans="1:17" x14ac:dyDescent="0.25">
      <c r="A36" s="185"/>
      <c r="B36" s="188"/>
      <c r="C36" s="188"/>
      <c r="D36" s="188"/>
      <c r="E36" s="188"/>
      <c r="F36" s="233"/>
      <c r="G36" s="233"/>
      <c r="H36" s="236"/>
      <c r="I36" s="236"/>
      <c r="J36" s="233"/>
      <c r="K36" s="233"/>
      <c r="L36" s="233"/>
      <c r="M36" s="205"/>
      <c r="N36" s="188"/>
      <c r="O36" s="205"/>
      <c r="P36" s="205"/>
      <c r="Q36" s="231"/>
    </row>
    <row r="37" spans="1:17" x14ac:dyDescent="0.25">
      <c r="A37" s="186"/>
      <c r="B37" s="193"/>
      <c r="C37" s="193"/>
      <c r="D37" s="193"/>
      <c r="E37" s="193"/>
      <c r="F37" s="234"/>
      <c r="G37" s="234"/>
      <c r="H37" s="237"/>
      <c r="I37" s="237"/>
      <c r="J37" s="234"/>
      <c r="K37" s="234"/>
      <c r="L37" s="234"/>
      <c r="M37" s="128"/>
      <c r="N37" s="193"/>
      <c r="O37" s="128"/>
      <c r="P37" s="128"/>
      <c r="Q37" s="225"/>
    </row>
    <row r="38" spans="1:17" ht="14.45" customHeight="1" x14ac:dyDescent="0.25">
      <c r="A38" s="184" t="s">
        <v>1092</v>
      </c>
      <c r="B38" s="187" t="s">
        <v>7137</v>
      </c>
      <c r="C38" s="187" t="s">
        <v>7209</v>
      </c>
      <c r="D38" s="187" t="s">
        <v>7132</v>
      </c>
      <c r="E38" s="187" t="s">
        <v>7110</v>
      </c>
      <c r="F38" s="232"/>
      <c r="G38" s="232"/>
      <c r="H38" s="235"/>
      <c r="I38" s="235"/>
      <c r="J38" s="232"/>
      <c r="K38" s="232"/>
      <c r="L38" s="232"/>
      <c r="M38" s="204">
        <v>1</v>
      </c>
      <c r="N38" s="187" t="s">
        <v>7118</v>
      </c>
      <c r="O38" s="204">
        <f t="shared" si="0"/>
        <v>1</v>
      </c>
      <c r="P38" s="204">
        <v>2</v>
      </c>
      <c r="Q38" s="224">
        <v>0</v>
      </c>
    </row>
    <row r="39" spans="1:17" x14ac:dyDescent="0.25">
      <c r="A39" s="185"/>
      <c r="B39" s="188"/>
      <c r="C39" s="188"/>
      <c r="D39" s="188"/>
      <c r="E39" s="188"/>
      <c r="F39" s="233"/>
      <c r="G39" s="233"/>
      <c r="H39" s="236"/>
      <c r="I39" s="236"/>
      <c r="J39" s="233"/>
      <c r="K39" s="233"/>
      <c r="L39" s="233"/>
      <c r="M39" s="205"/>
      <c r="N39" s="188"/>
      <c r="O39" s="205"/>
      <c r="P39" s="205"/>
      <c r="Q39" s="231"/>
    </row>
    <row r="40" spans="1:17" x14ac:dyDescent="0.25">
      <c r="A40" s="185"/>
      <c r="B40" s="188"/>
      <c r="C40" s="188"/>
      <c r="D40" s="188"/>
      <c r="E40" s="188"/>
      <c r="F40" s="233"/>
      <c r="G40" s="233"/>
      <c r="H40" s="236"/>
      <c r="I40" s="236"/>
      <c r="J40" s="233"/>
      <c r="K40" s="233"/>
      <c r="L40" s="233"/>
      <c r="M40" s="205"/>
      <c r="N40" s="188"/>
      <c r="O40" s="205"/>
      <c r="P40" s="205"/>
      <c r="Q40" s="231"/>
    </row>
    <row r="41" spans="1:17" x14ac:dyDescent="0.25">
      <c r="A41" s="186"/>
      <c r="B41" s="193"/>
      <c r="C41" s="193"/>
      <c r="D41" s="193"/>
      <c r="E41" s="193"/>
      <c r="F41" s="234"/>
      <c r="G41" s="234"/>
      <c r="H41" s="237"/>
      <c r="I41" s="237"/>
      <c r="J41" s="234"/>
      <c r="K41" s="234"/>
      <c r="L41" s="234"/>
      <c r="M41" s="128"/>
      <c r="N41" s="193"/>
      <c r="O41" s="128"/>
      <c r="P41" s="128"/>
      <c r="Q41" s="225"/>
    </row>
    <row r="42" spans="1:17" x14ac:dyDescent="0.25">
      <c r="A42" s="66" t="s">
        <v>1075</v>
      </c>
      <c r="B42" s="42" t="s">
        <v>7134</v>
      </c>
      <c r="C42" s="42" t="s">
        <v>7210</v>
      </c>
      <c r="D42" s="42" t="s">
        <v>7131</v>
      </c>
      <c r="E42" s="42" t="s">
        <v>7110</v>
      </c>
      <c r="F42" s="44"/>
      <c r="G42" s="44"/>
      <c r="H42" s="46"/>
      <c r="I42" s="46"/>
      <c r="J42" s="44"/>
      <c r="K42" s="44"/>
      <c r="L42" s="44"/>
      <c r="M42" s="48">
        <v>1</v>
      </c>
      <c r="N42" s="42" t="s">
        <v>7116</v>
      </c>
      <c r="O42" s="56">
        <f t="shared" si="0"/>
        <v>4</v>
      </c>
      <c r="P42" s="48">
        <v>5</v>
      </c>
      <c r="Q42" s="73">
        <v>0</v>
      </c>
    </row>
    <row r="43" spans="1:17" x14ac:dyDescent="0.25">
      <c r="A43" s="66" t="s">
        <v>1102</v>
      </c>
      <c r="B43" s="42" t="s">
        <v>7134</v>
      </c>
      <c r="C43" s="42" t="s">
        <v>7211</v>
      </c>
      <c r="D43" s="42" t="s">
        <v>7132</v>
      </c>
      <c r="E43" s="42" t="s">
        <v>7110</v>
      </c>
      <c r="F43" s="44"/>
      <c r="G43" s="44"/>
      <c r="H43" s="46"/>
      <c r="I43" s="46"/>
      <c r="J43" s="44"/>
      <c r="K43" s="44"/>
      <c r="L43" s="44"/>
      <c r="M43" s="48">
        <v>1</v>
      </c>
      <c r="N43" s="42" t="s">
        <v>7116</v>
      </c>
      <c r="O43" s="56">
        <f t="shared" si="0"/>
        <v>4</v>
      </c>
      <c r="P43" s="48">
        <v>5</v>
      </c>
      <c r="Q43" s="73">
        <v>0</v>
      </c>
    </row>
    <row r="44" spans="1:17" x14ac:dyDescent="0.25">
      <c r="A44" s="219" t="s">
        <v>1035</v>
      </c>
      <c r="B44" s="222" t="s">
        <v>7134</v>
      </c>
      <c r="C44" s="187" t="s">
        <v>7212</v>
      </c>
      <c r="D44" s="187" t="s">
        <v>7132</v>
      </c>
      <c r="E44" s="187" t="s">
        <v>7107</v>
      </c>
      <c r="F44" s="198"/>
      <c r="G44" s="198"/>
      <c r="H44" s="200"/>
      <c r="I44" s="200"/>
      <c r="J44" s="198"/>
      <c r="K44" s="198"/>
      <c r="L44" s="198"/>
      <c r="M44" s="204">
        <v>1</v>
      </c>
      <c r="N44" s="187" t="s">
        <v>7114</v>
      </c>
      <c r="O44" s="204">
        <f t="shared" si="0"/>
        <v>12</v>
      </c>
      <c r="P44" s="204">
        <v>1</v>
      </c>
      <c r="Q44" s="224">
        <v>0</v>
      </c>
    </row>
    <row r="45" spans="1:17" x14ac:dyDescent="0.25">
      <c r="A45" s="220"/>
      <c r="B45" s="223"/>
      <c r="C45" s="193"/>
      <c r="D45" s="193"/>
      <c r="E45" s="193"/>
      <c r="F45" s="199"/>
      <c r="G45" s="199"/>
      <c r="H45" s="201"/>
      <c r="I45" s="201"/>
      <c r="J45" s="199"/>
      <c r="K45" s="199"/>
      <c r="L45" s="199"/>
      <c r="M45" s="128"/>
      <c r="N45" s="193"/>
      <c r="O45" s="128"/>
      <c r="P45" s="128"/>
      <c r="Q45" s="225"/>
    </row>
    <row r="46" spans="1:17" x14ac:dyDescent="0.25">
      <c r="A46" s="219" t="s">
        <v>1033</v>
      </c>
      <c r="B46" s="222" t="s">
        <v>7134</v>
      </c>
      <c r="C46" s="187" t="s">
        <v>7213</v>
      </c>
      <c r="D46" s="187" t="s">
        <v>7132</v>
      </c>
      <c r="E46" s="187" t="s">
        <v>7108</v>
      </c>
      <c r="F46" s="198"/>
      <c r="G46" s="198"/>
      <c r="H46" s="200"/>
      <c r="I46" s="200"/>
      <c r="J46" s="198"/>
      <c r="K46" s="198"/>
      <c r="L46" s="198"/>
      <c r="M46" s="204">
        <v>1</v>
      </c>
      <c r="N46" s="187" t="s">
        <v>7114</v>
      </c>
      <c r="O46" s="204">
        <f t="shared" si="0"/>
        <v>12</v>
      </c>
      <c r="P46" s="204">
        <v>1</v>
      </c>
      <c r="Q46" s="224">
        <v>0</v>
      </c>
    </row>
    <row r="47" spans="1:17" x14ac:dyDescent="0.25">
      <c r="A47" s="220"/>
      <c r="B47" s="223"/>
      <c r="C47" s="193"/>
      <c r="D47" s="193"/>
      <c r="E47" s="193"/>
      <c r="F47" s="199"/>
      <c r="G47" s="199"/>
      <c r="H47" s="201"/>
      <c r="I47" s="201"/>
      <c r="J47" s="199"/>
      <c r="K47" s="199"/>
      <c r="L47" s="199"/>
      <c r="M47" s="128"/>
      <c r="N47" s="193"/>
      <c r="O47" s="128"/>
      <c r="P47" s="128"/>
      <c r="Q47" s="225"/>
    </row>
    <row r="48" spans="1:17" x14ac:dyDescent="0.25">
      <c r="A48" s="219" t="s">
        <v>1027</v>
      </c>
      <c r="B48" s="222" t="s">
        <v>7134</v>
      </c>
      <c r="C48" s="187" t="s">
        <v>7212</v>
      </c>
      <c r="D48" s="187" t="s">
        <v>7132</v>
      </c>
      <c r="E48" s="187" t="s">
        <v>7110</v>
      </c>
      <c r="F48" s="198"/>
      <c r="G48" s="198"/>
      <c r="H48" s="200"/>
      <c r="I48" s="200"/>
      <c r="J48" s="198"/>
      <c r="K48" s="198"/>
      <c r="L48" s="198"/>
      <c r="M48" s="204">
        <v>1</v>
      </c>
      <c r="N48" s="187" t="s">
        <v>7114</v>
      </c>
      <c r="O48" s="204">
        <f t="shared" si="0"/>
        <v>12</v>
      </c>
      <c r="P48" s="204">
        <v>1</v>
      </c>
      <c r="Q48" s="224">
        <v>0</v>
      </c>
    </row>
    <row r="49" spans="1:31" x14ac:dyDescent="0.25">
      <c r="A49" s="220"/>
      <c r="B49" s="223"/>
      <c r="C49" s="193"/>
      <c r="D49" s="193"/>
      <c r="E49" s="193"/>
      <c r="F49" s="199"/>
      <c r="G49" s="199"/>
      <c r="H49" s="201"/>
      <c r="I49" s="201"/>
      <c r="J49" s="199"/>
      <c r="K49" s="199"/>
      <c r="L49" s="199"/>
      <c r="M49" s="128"/>
      <c r="N49" s="193"/>
      <c r="O49" s="128"/>
      <c r="P49" s="128"/>
      <c r="Q49" s="225"/>
    </row>
    <row r="50" spans="1:31" ht="14.45" customHeight="1" x14ac:dyDescent="0.25">
      <c r="A50" s="184" t="s">
        <v>1040</v>
      </c>
      <c r="B50" s="187" t="s">
        <v>7134</v>
      </c>
      <c r="C50" s="187" t="s">
        <v>7214</v>
      </c>
      <c r="D50" s="187" t="s">
        <v>7131</v>
      </c>
      <c r="E50" s="187" t="s">
        <v>7110</v>
      </c>
      <c r="F50" s="232"/>
      <c r="G50" s="232"/>
      <c r="H50" s="235"/>
      <c r="I50" s="235"/>
      <c r="J50" s="232"/>
      <c r="K50" s="232"/>
      <c r="L50" s="232"/>
      <c r="M50" s="204">
        <v>1</v>
      </c>
      <c r="N50" s="187" t="s">
        <v>7117</v>
      </c>
      <c r="O50" s="204">
        <f t="shared" si="0"/>
        <v>2</v>
      </c>
      <c r="P50" s="204">
        <v>2</v>
      </c>
      <c r="Q50" s="224">
        <v>0</v>
      </c>
    </row>
    <row r="51" spans="1:31" x14ac:dyDescent="0.25">
      <c r="A51" s="185"/>
      <c r="B51" s="188"/>
      <c r="C51" s="188"/>
      <c r="D51" s="188"/>
      <c r="E51" s="188"/>
      <c r="F51" s="233"/>
      <c r="G51" s="233"/>
      <c r="H51" s="236"/>
      <c r="I51" s="236"/>
      <c r="J51" s="233"/>
      <c r="K51" s="233"/>
      <c r="L51" s="233"/>
      <c r="M51" s="205"/>
      <c r="N51" s="188"/>
      <c r="O51" s="205"/>
      <c r="P51" s="205"/>
      <c r="Q51" s="231"/>
    </row>
    <row r="52" spans="1:31" x14ac:dyDescent="0.25">
      <c r="A52" s="186"/>
      <c r="B52" s="193"/>
      <c r="C52" s="193"/>
      <c r="D52" s="193"/>
      <c r="E52" s="193"/>
      <c r="F52" s="234"/>
      <c r="G52" s="234"/>
      <c r="H52" s="237"/>
      <c r="I52" s="237"/>
      <c r="J52" s="234"/>
      <c r="K52" s="234"/>
      <c r="L52" s="234"/>
      <c r="M52" s="128"/>
      <c r="N52" s="193"/>
      <c r="O52" s="128"/>
      <c r="P52" s="128"/>
      <c r="Q52" s="225"/>
    </row>
    <row r="53" spans="1:31" x14ac:dyDescent="0.25">
      <c r="A53" s="66" t="s">
        <v>1051</v>
      </c>
      <c r="B53" s="42" t="s">
        <v>7134</v>
      </c>
      <c r="C53" s="42" t="s">
        <v>7215</v>
      </c>
      <c r="D53" s="42" t="s">
        <v>7132</v>
      </c>
      <c r="E53" s="42" t="s">
        <v>7108</v>
      </c>
      <c r="F53" s="44"/>
      <c r="G53" s="44"/>
      <c r="H53" s="46"/>
      <c r="I53" s="46"/>
      <c r="J53" s="44"/>
      <c r="K53" s="44"/>
      <c r="L53" s="44"/>
      <c r="M53" s="48">
        <v>1</v>
      </c>
      <c r="N53" s="42" t="s">
        <v>7117</v>
      </c>
      <c r="O53" s="56">
        <f t="shared" si="0"/>
        <v>2</v>
      </c>
      <c r="P53" s="48">
        <v>1</v>
      </c>
      <c r="Q53" s="73">
        <v>0</v>
      </c>
    </row>
    <row r="54" spans="1:31" x14ac:dyDescent="0.25">
      <c r="A54" s="66" t="s">
        <v>1035</v>
      </c>
      <c r="B54" s="42" t="s">
        <v>7136</v>
      </c>
      <c r="C54" s="42" t="s">
        <v>7216</v>
      </c>
      <c r="D54" s="42" t="s">
        <v>7131</v>
      </c>
      <c r="E54" s="42" t="s">
        <v>7110</v>
      </c>
      <c r="F54" s="44"/>
      <c r="G54" s="44"/>
      <c r="H54" s="46"/>
      <c r="I54" s="46"/>
      <c r="J54" s="44"/>
      <c r="K54" s="44"/>
      <c r="L54" s="44"/>
      <c r="M54" s="48">
        <v>1</v>
      </c>
      <c r="N54" s="42" t="s">
        <v>7116</v>
      </c>
      <c r="O54" s="56">
        <f t="shared" si="0"/>
        <v>4</v>
      </c>
      <c r="P54" s="48">
        <v>3</v>
      </c>
      <c r="Q54" s="73">
        <f>4*(5265388)</f>
        <v>21061552</v>
      </c>
    </row>
    <row r="55" spans="1:31" x14ac:dyDescent="0.25">
      <c r="A55" s="66" t="s">
        <v>1035</v>
      </c>
      <c r="B55" s="42" t="s">
        <v>7133</v>
      </c>
      <c r="C55" s="42" t="s">
        <v>7217</v>
      </c>
      <c r="D55" s="42" t="s">
        <v>7131</v>
      </c>
      <c r="E55" s="42" t="s">
        <v>7107</v>
      </c>
      <c r="F55" s="44"/>
      <c r="G55" s="44"/>
      <c r="H55" s="46"/>
      <c r="I55" s="46"/>
      <c r="J55" s="44"/>
      <c r="K55" s="44"/>
      <c r="L55" s="44"/>
      <c r="M55" s="48">
        <v>2</v>
      </c>
      <c r="N55" s="42" t="s">
        <v>7118</v>
      </c>
      <c r="O55" s="56">
        <f t="shared" si="0"/>
        <v>1</v>
      </c>
      <c r="P55" s="48">
        <v>4</v>
      </c>
      <c r="Q55" s="73">
        <v>211993554</v>
      </c>
      <c r="U55" s="75"/>
      <c r="Z55">
        <v>7707305913</v>
      </c>
      <c r="AA55" t="s">
        <v>7239</v>
      </c>
      <c r="AB55" t="s">
        <v>7240</v>
      </c>
      <c r="AD55">
        <v>106616123</v>
      </c>
      <c r="AE55" s="76">
        <v>0.43872685185185184</v>
      </c>
    </row>
    <row r="56" spans="1:31" x14ac:dyDescent="0.25">
      <c r="A56" s="66" t="s">
        <v>1033</v>
      </c>
      <c r="B56" s="42" t="s">
        <v>7133</v>
      </c>
      <c r="C56" s="42" t="s">
        <v>7220</v>
      </c>
      <c r="D56" s="42" t="s">
        <v>7131</v>
      </c>
      <c r="E56" s="42" t="s">
        <v>7107</v>
      </c>
      <c r="F56" s="44"/>
      <c r="G56" s="44"/>
      <c r="H56" s="46"/>
      <c r="I56" s="46"/>
      <c r="J56" s="44"/>
      <c r="K56" s="44"/>
      <c r="L56" s="44"/>
      <c r="M56" s="48">
        <v>2</v>
      </c>
      <c r="N56" s="42" t="s">
        <v>7118</v>
      </c>
      <c r="O56" s="56">
        <f t="shared" si="0"/>
        <v>1</v>
      </c>
      <c r="P56" s="48">
        <v>5</v>
      </c>
      <c r="Q56" s="73">
        <v>211993554</v>
      </c>
    </row>
    <row r="57" spans="1:31" x14ac:dyDescent="0.25">
      <c r="A57" s="66" t="s">
        <v>1027</v>
      </c>
      <c r="B57" s="42" t="s">
        <v>7133</v>
      </c>
      <c r="C57" s="42" t="s">
        <v>7219</v>
      </c>
      <c r="D57" s="42" t="s">
        <v>7131</v>
      </c>
      <c r="E57" s="42" t="s">
        <v>7107</v>
      </c>
      <c r="F57" s="44"/>
      <c r="G57" s="44"/>
      <c r="H57" s="46"/>
      <c r="I57" s="46"/>
      <c r="J57" s="44"/>
      <c r="K57" s="44"/>
      <c r="L57" s="44"/>
      <c r="M57" s="48">
        <v>2</v>
      </c>
      <c r="N57" s="42" t="s">
        <v>7118</v>
      </c>
      <c r="O57" s="56">
        <f t="shared" si="0"/>
        <v>1</v>
      </c>
      <c r="P57" s="48">
        <v>6</v>
      </c>
      <c r="Q57" s="73">
        <v>211993554</v>
      </c>
    </row>
    <row r="58" spans="1:31" x14ac:dyDescent="0.25">
      <c r="A58" s="66" t="s">
        <v>1040</v>
      </c>
      <c r="B58" s="42" t="s">
        <v>7133</v>
      </c>
      <c r="C58" s="42" t="s">
        <v>7218</v>
      </c>
      <c r="D58" s="42" t="s">
        <v>7131</v>
      </c>
      <c r="E58" s="42" t="s">
        <v>7107</v>
      </c>
      <c r="F58" s="44"/>
      <c r="G58" s="44"/>
      <c r="H58" s="46"/>
      <c r="I58" s="46"/>
      <c r="J58" s="44"/>
      <c r="K58" s="44"/>
      <c r="L58" s="44"/>
      <c r="M58" s="48">
        <v>2</v>
      </c>
      <c r="N58" s="42" t="s">
        <v>7118</v>
      </c>
      <c r="O58" s="56">
        <f t="shared" si="0"/>
        <v>1</v>
      </c>
      <c r="P58" s="48">
        <v>7</v>
      </c>
      <c r="Q58" s="73">
        <v>211993554</v>
      </c>
    </row>
    <row r="59" spans="1:31" x14ac:dyDescent="0.25">
      <c r="A59" s="66" t="s">
        <v>1051</v>
      </c>
      <c r="B59" s="42" t="s">
        <v>7241</v>
      </c>
      <c r="C59" s="42" t="s">
        <v>7242</v>
      </c>
      <c r="D59" s="42" t="s">
        <v>7132</v>
      </c>
      <c r="E59" s="42" t="s">
        <v>7107</v>
      </c>
      <c r="F59" s="44"/>
      <c r="G59" s="44"/>
      <c r="H59" s="46"/>
      <c r="I59" s="46"/>
      <c r="J59" s="44"/>
      <c r="K59" s="44"/>
      <c r="L59" s="44"/>
      <c r="M59" s="48">
        <v>0</v>
      </c>
      <c r="N59" s="42" t="s">
        <v>7116</v>
      </c>
      <c r="O59" s="56">
        <f t="shared" si="0"/>
        <v>4</v>
      </c>
      <c r="P59" s="48">
        <v>0</v>
      </c>
      <c r="Q59" s="73">
        <f>4*(10610000)</f>
        <v>42440000</v>
      </c>
    </row>
    <row r="60" spans="1:31" x14ac:dyDescent="0.25">
      <c r="A60" s="66" t="s">
        <v>1035</v>
      </c>
      <c r="B60" s="42" t="s">
        <v>7133</v>
      </c>
      <c r="C60" s="42" t="s">
        <v>7221</v>
      </c>
      <c r="D60" s="42" t="s">
        <v>7132</v>
      </c>
      <c r="E60" s="42" t="s">
        <v>7108</v>
      </c>
      <c r="F60" s="44"/>
      <c r="G60" s="44"/>
      <c r="H60" s="46"/>
      <c r="I60" s="46"/>
      <c r="J60" s="44"/>
      <c r="K60" s="44"/>
      <c r="L60" s="44"/>
      <c r="M60" s="48">
        <v>1</v>
      </c>
      <c r="N60" s="42" t="s">
        <v>7116</v>
      </c>
      <c r="O60" s="56">
        <f t="shared" si="0"/>
        <v>4</v>
      </c>
      <c r="P60" s="48">
        <v>1</v>
      </c>
      <c r="Q60" s="73">
        <f>O60*(3400000+1267030)</f>
        <v>18668120</v>
      </c>
    </row>
    <row r="61" spans="1:31" x14ac:dyDescent="0.25">
      <c r="A61" s="66" t="s">
        <v>1035</v>
      </c>
      <c r="B61" s="42" t="s">
        <v>7133</v>
      </c>
      <c r="C61" s="42" t="s">
        <v>7222</v>
      </c>
      <c r="D61" s="42" t="s">
        <v>7132</v>
      </c>
      <c r="E61" s="42" t="s">
        <v>7107</v>
      </c>
      <c r="F61" s="44"/>
      <c r="G61" s="44"/>
      <c r="H61" s="46"/>
      <c r="I61" s="46"/>
      <c r="J61" s="44"/>
      <c r="K61" s="44"/>
      <c r="L61" s="44"/>
      <c r="M61" s="48">
        <v>1</v>
      </c>
      <c r="N61" s="42" t="s">
        <v>7116</v>
      </c>
      <c r="O61" s="56">
        <f t="shared" si="0"/>
        <v>4</v>
      </c>
      <c r="P61" s="48">
        <v>1.5</v>
      </c>
      <c r="Q61" s="73">
        <f>O61*(4295888)</f>
        <v>17183552</v>
      </c>
    </row>
    <row r="62" spans="1:31" ht="15.75" thickBot="1" x14ac:dyDescent="0.3">
      <c r="A62" s="66" t="s">
        <v>1035</v>
      </c>
      <c r="B62" s="42" t="s">
        <v>7133</v>
      </c>
      <c r="C62" s="42" t="s">
        <v>7223</v>
      </c>
      <c r="D62" s="42" t="s">
        <v>7132</v>
      </c>
      <c r="E62" s="42" t="s">
        <v>7107</v>
      </c>
      <c r="F62" s="44"/>
      <c r="G62" s="44"/>
      <c r="H62" s="46"/>
      <c r="I62" s="46"/>
      <c r="J62" s="44"/>
      <c r="K62" s="44"/>
      <c r="L62" s="44"/>
      <c r="M62" s="48">
        <v>1</v>
      </c>
      <c r="N62" s="42" t="s">
        <v>7120</v>
      </c>
      <c r="O62" s="50">
        <f t="shared" si="0"/>
        <v>3</v>
      </c>
      <c r="P62" s="48">
        <v>1</v>
      </c>
      <c r="Q62" s="73">
        <f>O62*923111</f>
        <v>2769333</v>
      </c>
    </row>
    <row r="63" spans="1:31" ht="15.75" thickBot="1" x14ac:dyDescent="0.3">
      <c r="O63" s="135" t="s">
        <v>7987</v>
      </c>
      <c r="P63" s="137"/>
      <c r="Q63" s="84">
        <f>SUM(Q52:Q62)</f>
        <v>950096773</v>
      </c>
    </row>
    <row r="64" spans="1:31" ht="15.75" thickBot="1" x14ac:dyDescent="0.3">
      <c r="M64" s="135" t="s">
        <v>7986</v>
      </c>
      <c r="N64" s="136"/>
      <c r="O64" s="136"/>
      <c r="P64" s="137"/>
      <c r="Q64" s="82">
        <v>65058514</v>
      </c>
    </row>
  </sheetData>
  <autoFilter ref="A13:Q64" xr:uid="{C81BF26B-C567-4978-A50A-2BFB2A25888C}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255">
    <mergeCell ref="L48:L49"/>
    <mergeCell ref="M48:M49"/>
    <mergeCell ref="N48:N49"/>
    <mergeCell ref="O48:O49"/>
    <mergeCell ref="P48:P49"/>
    <mergeCell ref="Q50:Q52"/>
    <mergeCell ref="Q48:Q49"/>
    <mergeCell ref="B50:B52"/>
    <mergeCell ref="C50:C52"/>
    <mergeCell ref="D50:D52"/>
    <mergeCell ref="E50:E52"/>
    <mergeCell ref="F50:F52"/>
    <mergeCell ref="G50:G52"/>
    <mergeCell ref="H50:H52"/>
    <mergeCell ref="I50:I52"/>
    <mergeCell ref="J50:J52"/>
    <mergeCell ref="K50:K52"/>
    <mergeCell ref="L50:L52"/>
    <mergeCell ref="M50:M52"/>
    <mergeCell ref="N50:N52"/>
    <mergeCell ref="O50:O52"/>
    <mergeCell ref="P50:P52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4:K45"/>
    <mergeCell ref="D44:D45"/>
    <mergeCell ref="E44:E45"/>
    <mergeCell ref="F44:F45"/>
    <mergeCell ref="G44:G45"/>
    <mergeCell ref="H44:H45"/>
    <mergeCell ref="I44:I45"/>
    <mergeCell ref="J44:J45"/>
    <mergeCell ref="K48:K49"/>
    <mergeCell ref="L44:L45"/>
    <mergeCell ref="M44:M45"/>
    <mergeCell ref="N44:N45"/>
    <mergeCell ref="O44:O45"/>
    <mergeCell ref="P44:P45"/>
    <mergeCell ref="Q44:Q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B44:B45"/>
    <mergeCell ref="C44:C45"/>
    <mergeCell ref="Q35:Q37"/>
    <mergeCell ref="B38:B41"/>
    <mergeCell ref="C38:C41"/>
    <mergeCell ref="D38:D41"/>
    <mergeCell ref="E38:E41"/>
    <mergeCell ref="F38:F41"/>
    <mergeCell ref="G38:G41"/>
    <mergeCell ref="H38:H41"/>
    <mergeCell ref="I38:I41"/>
    <mergeCell ref="J38:J41"/>
    <mergeCell ref="K38:K41"/>
    <mergeCell ref="L38:L41"/>
    <mergeCell ref="M38:M41"/>
    <mergeCell ref="N38:N41"/>
    <mergeCell ref="O38:O41"/>
    <mergeCell ref="P38:P41"/>
    <mergeCell ref="Q38:Q41"/>
    <mergeCell ref="K35:K37"/>
    <mergeCell ref="L35:L37"/>
    <mergeCell ref="M35:M37"/>
    <mergeCell ref="N35:N37"/>
    <mergeCell ref="O35:O37"/>
    <mergeCell ref="P35:P37"/>
    <mergeCell ref="J35:J37"/>
    <mergeCell ref="B33:B34"/>
    <mergeCell ref="C33:C34"/>
    <mergeCell ref="D33:D34"/>
    <mergeCell ref="E33:E34"/>
    <mergeCell ref="F33:F34"/>
    <mergeCell ref="G33:G34"/>
    <mergeCell ref="H33:H34"/>
    <mergeCell ref="I33:I34"/>
    <mergeCell ref="B35:B37"/>
    <mergeCell ref="C35:C37"/>
    <mergeCell ref="D35:D37"/>
    <mergeCell ref="E35:E37"/>
    <mergeCell ref="F35:F37"/>
    <mergeCell ref="G35:G37"/>
    <mergeCell ref="H35:H37"/>
    <mergeCell ref="I35:I37"/>
    <mergeCell ref="J33:J34"/>
    <mergeCell ref="K33:K34"/>
    <mergeCell ref="L33:L34"/>
    <mergeCell ref="M33:M34"/>
    <mergeCell ref="N33:N34"/>
    <mergeCell ref="O33:O34"/>
    <mergeCell ref="P33:P34"/>
    <mergeCell ref="Q30:Q32"/>
    <mergeCell ref="Q28:Q29"/>
    <mergeCell ref="K30:K32"/>
    <mergeCell ref="L30:L32"/>
    <mergeCell ref="M30:M32"/>
    <mergeCell ref="N30:N32"/>
    <mergeCell ref="O30:O32"/>
    <mergeCell ref="P30:P32"/>
    <mergeCell ref="Q33:Q34"/>
    <mergeCell ref="P28:P29"/>
    <mergeCell ref="L28:L29"/>
    <mergeCell ref="M28:M29"/>
    <mergeCell ref="N28:N29"/>
    <mergeCell ref="B30:B32"/>
    <mergeCell ref="C30:C32"/>
    <mergeCell ref="D30:D32"/>
    <mergeCell ref="E30:E32"/>
    <mergeCell ref="F30:F32"/>
    <mergeCell ref="G30:G32"/>
    <mergeCell ref="H30:H32"/>
    <mergeCell ref="I30:I32"/>
    <mergeCell ref="J30:J32"/>
    <mergeCell ref="P19:P20"/>
    <mergeCell ref="Q19:Q20"/>
    <mergeCell ref="B21:B24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P21:P24"/>
    <mergeCell ref="Q21:Q24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L21:L24"/>
    <mergeCell ref="M21:M24"/>
    <mergeCell ref="N21:N24"/>
    <mergeCell ref="O21:O24"/>
    <mergeCell ref="B19:B20"/>
    <mergeCell ref="C19:C20"/>
    <mergeCell ref="D19:D20"/>
    <mergeCell ref="E19:E20"/>
    <mergeCell ref="M19:M20"/>
    <mergeCell ref="C21:C24"/>
    <mergeCell ref="D21:D24"/>
    <mergeCell ref="E21:E24"/>
    <mergeCell ref="F21:F24"/>
    <mergeCell ref="G21:G24"/>
    <mergeCell ref="H21:H24"/>
    <mergeCell ref="I21:I24"/>
    <mergeCell ref="J21:J24"/>
    <mergeCell ref="K21:K24"/>
    <mergeCell ref="J19:J20"/>
    <mergeCell ref="I19:I20"/>
    <mergeCell ref="H19:H20"/>
    <mergeCell ref="C1:P4"/>
    <mergeCell ref="M14:M15"/>
    <mergeCell ref="O14:O15"/>
    <mergeCell ref="Q16:Q17"/>
    <mergeCell ref="P16:P17"/>
    <mergeCell ref="O16:O17"/>
    <mergeCell ref="N16:N17"/>
    <mergeCell ref="M16:M17"/>
    <mergeCell ref="L16:L17"/>
    <mergeCell ref="K16:K17"/>
    <mergeCell ref="J16:J17"/>
    <mergeCell ref="I16:I17"/>
    <mergeCell ref="H16:H17"/>
    <mergeCell ref="G16:G17"/>
    <mergeCell ref="F16:F17"/>
    <mergeCell ref="E16:E17"/>
    <mergeCell ref="N14:N15"/>
    <mergeCell ref="P14:P15"/>
    <mergeCell ref="Q14:Q15"/>
    <mergeCell ref="F8:H8"/>
    <mergeCell ref="F7:H7"/>
    <mergeCell ref="D16:D17"/>
    <mergeCell ref="C16:C17"/>
    <mergeCell ref="N7:Q7"/>
    <mergeCell ref="F6:H6"/>
    <mergeCell ref="N6:Q6"/>
    <mergeCell ref="C5:Q5"/>
    <mergeCell ref="C6:D6"/>
    <mergeCell ref="C7:D7"/>
    <mergeCell ref="B13:B15"/>
    <mergeCell ref="D13:D15"/>
    <mergeCell ref="E13:Q13"/>
    <mergeCell ref="E14:E15"/>
    <mergeCell ref="F14:G14"/>
    <mergeCell ref="H14:I14"/>
    <mergeCell ref="J14:L14"/>
    <mergeCell ref="C8:D8"/>
    <mergeCell ref="C13:C15"/>
    <mergeCell ref="A9:Q9"/>
    <mergeCell ref="A8:B8"/>
    <mergeCell ref="A7:B7"/>
    <mergeCell ref="A5:B5"/>
    <mergeCell ref="A6:B6"/>
    <mergeCell ref="A10:Q12"/>
    <mergeCell ref="A13:A15"/>
    <mergeCell ref="I7:M7"/>
    <mergeCell ref="I6:M6"/>
    <mergeCell ref="O63:P63"/>
    <mergeCell ref="M64:P64"/>
    <mergeCell ref="A44:A45"/>
    <mergeCell ref="A46:A47"/>
    <mergeCell ref="A48:A49"/>
    <mergeCell ref="A50:A52"/>
    <mergeCell ref="A16:A17"/>
    <mergeCell ref="A19:A20"/>
    <mergeCell ref="A21:A24"/>
    <mergeCell ref="A25:A26"/>
    <mergeCell ref="A28:A29"/>
    <mergeCell ref="A30:A32"/>
    <mergeCell ref="A33:A34"/>
    <mergeCell ref="A35:A37"/>
    <mergeCell ref="A38:A41"/>
    <mergeCell ref="B16:B17"/>
    <mergeCell ref="F19:F20"/>
    <mergeCell ref="G19:G20"/>
    <mergeCell ref="L19:L20"/>
    <mergeCell ref="K19:K20"/>
    <mergeCell ref="N19:N20"/>
    <mergeCell ref="O19:O20"/>
    <mergeCell ref="O28:O29"/>
    <mergeCell ref="K28:K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768" r:id="rId4" name="Check Box 112">
              <controlPr defaultSize="0" autoFill="0" autoLine="0" autoPict="0">
                <anchor moveWithCells="1">
                  <from>
                    <xdr:col>5</xdr:col>
                    <xdr:colOff>57150</xdr:colOff>
                    <xdr:row>49</xdr:row>
                    <xdr:rowOff>161925</xdr:rowOff>
                  </from>
                  <to>
                    <xdr:col>5</xdr:col>
                    <xdr:colOff>295275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9" r:id="rId5" name="Check Box 113">
              <controlPr defaultSize="0" autoFill="0" autoLine="0" autoPict="0">
                <anchor moveWithCells="1">
                  <from>
                    <xdr:col>6</xdr:col>
                    <xdr:colOff>57150</xdr:colOff>
                    <xdr:row>49</xdr:row>
                    <xdr:rowOff>152400</xdr:rowOff>
                  </from>
                  <to>
                    <xdr:col>6</xdr:col>
                    <xdr:colOff>304800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2" r:id="rId6" name="Check Box 116">
              <controlPr defaultSize="0" autoFill="0" autoLine="0" autoPict="0">
                <anchor moveWithCells="1">
                  <from>
                    <xdr:col>7</xdr:col>
                    <xdr:colOff>161925</xdr:colOff>
                    <xdr:row>49</xdr:row>
                    <xdr:rowOff>152400</xdr:rowOff>
                  </from>
                  <to>
                    <xdr:col>7</xdr:col>
                    <xdr:colOff>400050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3" r:id="rId7" name="Check Box 117">
              <controlPr defaultSize="0" autoFill="0" autoLine="0" autoPict="0">
                <anchor moveWithCells="1">
                  <from>
                    <xdr:col>8</xdr:col>
                    <xdr:colOff>133350</xdr:colOff>
                    <xdr:row>49</xdr:row>
                    <xdr:rowOff>152400</xdr:rowOff>
                  </from>
                  <to>
                    <xdr:col>8</xdr:col>
                    <xdr:colOff>381000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7" r:id="rId8" name="Check Box 121">
              <controlPr defaultSize="0" autoFill="0" autoLine="0" autoPict="0">
                <anchor moveWithCells="1">
                  <from>
                    <xdr:col>9</xdr:col>
                    <xdr:colOff>28575</xdr:colOff>
                    <xdr:row>49</xdr:row>
                    <xdr:rowOff>152400</xdr:rowOff>
                  </from>
                  <to>
                    <xdr:col>9</xdr:col>
                    <xdr:colOff>276225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8" r:id="rId9" name="Check Box 122">
              <controlPr defaultSize="0" autoFill="0" autoLine="0" autoPict="0">
                <anchor moveWithCells="1">
                  <from>
                    <xdr:col>10</xdr:col>
                    <xdr:colOff>38100</xdr:colOff>
                    <xdr:row>49</xdr:row>
                    <xdr:rowOff>152400</xdr:rowOff>
                  </from>
                  <to>
                    <xdr:col>10</xdr:col>
                    <xdr:colOff>285750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9" r:id="rId10" name="Check Box 123">
              <controlPr defaultSize="0" autoFill="0" autoLine="0" autoPict="0">
                <anchor moveWithCells="1">
                  <from>
                    <xdr:col>11</xdr:col>
                    <xdr:colOff>38100</xdr:colOff>
                    <xdr:row>49</xdr:row>
                    <xdr:rowOff>152400</xdr:rowOff>
                  </from>
                  <to>
                    <xdr:col>11</xdr:col>
                    <xdr:colOff>285750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0" r:id="rId11" name="Check Box 124">
              <controlPr defaultSize="0" autoFill="0" autoLine="0" autoPict="0">
                <anchor moveWithCells="1">
                  <from>
                    <xdr:col>5</xdr:col>
                    <xdr:colOff>57150</xdr:colOff>
                    <xdr:row>51</xdr:row>
                    <xdr:rowOff>171450</xdr:rowOff>
                  </from>
                  <to>
                    <xdr:col>5</xdr:col>
                    <xdr:colOff>295275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1" r:id="rId12" name="Check Box 125">
              <controlPr defaultSize="0" autoFill="0" autoLine="0" autoPict="0">
                <anchor moveWithCells="1">
                  <from>
                    <xdr:col>6</xdr:col>
                    <xdr:colOff>57150</xdr:colOff>
                    <xdr:row>51</xdr:row>
                    <xdr:rowOff>171450</xdr:rowOff>
                  </from>
                  <to>
                    <xdr:col>6</xdr:col>
                    <xdr:colOff>304800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2" r:id="rId13" name="Check Box 126">
              <controlPr defaultSize="0" autoFill="0" autoLine="0" autoPict="0">
                <anchor moveWithCells="1">
                  <from>
                    <xdr:col>5</xdr:col>
                    <xdr:colOff>57150</xdr:colOff>
                    <xdr:row>52</xdr:row>
                    <xdr:rowOff>171450</xdr:rowOff>
                  </from>
                  <to>
                    <xdr:col>5</xdr:col>
                    <xdr:colOff>295275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3" r:id="rId14" name="Check Box 127">
              <controlPr defaultSize="0" autoFill="0" autoLine="0" autoPict="0">
                <anchor moveWithCells="1">
                  <from>
                    <xdr:col>6</xdr:col>
                    <xdr:colOff>57150</xdr:colOff>
                    <xdr:row>52</xdr:row>
                    <xdr:rowOff>171450</xdr:rowOff>
                  </from>
                  <to>
                    <xdr:col>6</xdr:col>
                    <xdr:colOff>304800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4" r:id="rId15" name="Check Box 128">
              <controlPr defaultSize="0" autoFill="0" autoLine="0" autoPict="0">
                <anchor moveWithCells="1">
                  <from>
                    <xdr:col>7</xdr:col>
                    <xdr:colOff>161925</xdr:colOff>
                    <xdr:row>51</xdr:row>
                    <xdr:rowOff>171450</xdr:rowOff>
                  </from>
                  <to>
                    <xdr:col>7</xdr:col>
                    <xdr:colOff>400050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5" r:id="rId16" name="Check Box 129">
              <controlPr defaultSize="0" autoFill="0" autoLine="0" autoPict="0">
                <anchor moveWithCells="1">
                  <from>
                    <xdr:col>8</xdr:col>
                    <xdr:colOff>133350</xdr:colOff>
                    <xdr:row>51</xdr:row>
                    <xdr:rowOff>171450</xdr:rowOff>
                  </from>
                  <to>
                    <xdr:col>8</xdr:col>
                    <xdr:colOff>381000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6" r:id="rId17" name="Check Box 130">
              <controlPr defaultSize="0" autoFill="0" autoLine="0" autoPict="0">
                <anchor moveWithCells="1">
                  <from>
                    <xdr:col>7</xdr:col>
                    <xdr:colOff>161925</xdr:colOff>
                    <xdr:row>52</xdr:row>
                    <xdr:rowOff>171450</xdr:rowOff>
                  </from>
                  <to>
                    <xdr:col>7</xdr:col>
                    <xdr:colOff>400050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7" r:id="rId18" name="Check Box 131">
              <controlPr defaultSize="0" autoFill="0" autoLine="0" autoPict="0">
                <anchor moveWithCells="1">
                  <from>
                    <xdr:col>8</xdr:col>
                    <xdr:colOff>133350</xdr:colOff>
                    <xdr:row>52</xdr:row>
                    <xdr:rowOff>171450</xdr:rowOff>
                  </from>
                  <to>
                    <xdr:col>8</xdr:col>
                    <xdr:colOff>381000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8" r:id="rId19" name="Check Box 132">
              <controlPr defaultSize="0" autoFill="0" autoLine="0" autoPict="0">
                <anchor moveWithCells="1">
                  <from>
                    <xdr:col>9</xdr:col>
                    <xdr:colOff>28575</xdr:colOff>
                    <xdr:row>51</xdr:row>
                    <xdr:rowOff>171450</xdr:rowOff>
                  </from>
                  <to>
                    <xdr:col>9</xdr:col>
                    <xdr:colOff>276225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9" r:id="rId20" name="Check Box 133">
              <controlPr defaultSize="0" autoFill="0" autoLine="0" autoPict="0">
                <anchor moveWithCells="1">
                  <from>
                    <xdr:col>10</xdr:col>
                    <xdr:colOff>38100</xdr:colOff>
                    <xdr:row>51</xdr:row>
                    <xdr:rowOff>171450</xdr:rowOff>
                  </from>
                  <to>
                    <xdr:col>10</xdr:col>
                    <xdr:colOff>285750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0" r:id="rId21" name="Check Box 134">
              <controlPr defaultSize="0" autoFill="0" autoLine="0" autoPict="0">
                <anchor moveWithCells="1">
                  <from>
                    <xdr:col>11</xdr:col>
                    <xdr:colOff>38100</xdr:colOff>
                    <xdr:row>51</xdr:row>
                    <xdr:rowOff>171450</xdr:rowOff>
                  </from>
                  <to>
                    <xdr:col>11</xdr:col>
                    <xdr:colOff>285750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1" r:id="rId22" name="Check Box 135">
              <controlPr defaultSize="0" autoFill="0" autoLine="0" autoPict="0">
                <anchor moveWithCells="1">
                  <from>
                    <xdr:col>9</xdr:col>
                    <xdr:colOff>28575</xdr:colOff>
                    <xdr:row>52</xdr:row>
                    <xdr:rowOff>171450</xdr:rowOff>
                  </from>
                  <to>
                    <xdr:col>9</xdr:col>
                    <xdr:colOff>276225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2" r:id="rId23" name="Check Box 136">
              <controlPr defaultSize="0" autoFill="0" autoLine="0" autoPict="0">
                <anchor moveWithCells="1">
                  <from>
                    <xdr:col>10</xdr:col>
                    <xdr:colOff>38100</xdr:colOff>
                    <xdr:row>52</xdr:row>
                    <xdr:rowOff>171450</xdr:rowOff>
                  </from>
                  <to>
                    <xdr:col>10</xdr:col>
                    <xdr:colOff>285750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3" r:id="rId24" name="Check Box 137">
              <controlPr defaultSize="0" autoFill="0" autoLine="0" autoPict="0">
                <anchor moveWithCells="1">
                  <from>
                    <xdr:col>11</xdr:col>
                    <xdr:colOff>38100</xdr:colOff>
                    <xdr:row>52</xdr:row>
                    <xdr:rowOff>171450</xdr:rowOff>
                  </from>
                  <to>
                    <xdr:col>11</xdr:col>
                    <xdr:colOff>285750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4" r:id="rId25" name="Check Box 138">
              <controlPr defaultSize="0" autoFill="0" autoLine="0" autoPict="0">
                <anchor moveWithCells="1">
                  <from>
                    <xdr:col>5</xdr:col>
                    <xdr:colOff>57150</xdr:colOff>
                    <xdr:row>53</xdr:row>
                    <xdr:rowOff>171450</xdr:rowOff>
                  </from>
                  <to>
                    <xdr:col>5</xdr:col>
                    <xdr:colOff>295275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5" r:id="rId26" name="Check Box 139">
              <controlPr defaultSize="0" autoFill="0" autoLine="0" autoPict="0">
                <anchor moveWithCells="1">
                  <from>
                    <xdr:col>6</xdr:col>
                    <xdr:colOff>57150</xdr:colOff>
                    <xdr:row>53</xdr:row>
                    <xdr:rowOff>171450</xdr:rowOff>
                  </from>
                  <to>
                    <xdr:col>6</xdr:col>
                    <xdr:colOff>304800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6" r:id="rId27" name="Check Box 140">
              <controlPr defaultSize="0" autoFill="0" autoLine="0" autoPict="0">
                <anchor moveWithCells="1">
                  <from>
                    <xdr:col>5</xdr:col>
                    <xdr:colOff>57150</xdr:colOff>
                    <xdr:row>54</xdr:row>
                    <xdr:rowOff>0</xdr:rowOff>
                  </from>
                  <to>
                    <xdr:col>5</xdr:col>
                    <xdr:colOff>295275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7" r:id="rId28" name="Check Box 141">
              <controlPr defaultSize="0" autoFill="0" autoLine="0" autoPict="0">
                <anchor moveWithCells="1">
                  <from>
                    <xdr:col>6</xdr:col>
                    <xdr:colOff>57150</xdr:colOff>
                    <xdr:row>54</xdr:row>
                    <xdr:rowOff>0</xdr:rowOff>
                  </from>
                  <to>
                    <xdr:col>6</xdr:col>
                    <xdr:colOff>304800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8" r:id="rId29" name="Check Box 142">
              <controlPr defaultSize="0" autoFill="0" autoLine="0" autoPict="0">
                <anchor moveWithCells="1">
                  <from>
                    <xdr:col>7</xdr:col>
                    <xdr:colOff>161925</xdr:colOff>
                    <xdr:row>53</xdr:row>
                    <xdr:rowOff>171450</xdr:rowOff>
                  </from>
                  <to>
                    <xdr:col>7</xdr:col>
                    <xdr:colOff>400050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9" r:id="rId30" name="Check Box 143">
              <controlPr defaultSize="0" autoFill="0" autoLine="0" autoPict="0">
                <anchor moveWithCells="1">
                  <from>
                    <xdr:col>8</xdr:col>
                    <xdr:colOff>133350</xdr:colOff>
                    <xdr:row>53</xdr:row>
                    <xdr:rowOff>171450</xdr:rowOff>
                  </from>
                  <to>
                    <xdr:col>8</xdr:col>
                    <xdr:colOff>381000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0" r:id="rId31" name="Check Box 144">
              <controlPr defaultSize="0" autoFill="0" autoLine="0" autoPict="0">
                <anchor moveWithCells="1">
                  <from>
                    <xdr:col>7</xdr:col>
                    <xdr:colOff>161925</xdr:colOff>
                    <xdr:row>54</xdr:row>
                    <xdr:rowOff>0</xdr:rowOff>
                  </from>
                  <to>
                    <xdr:col>7</xdr:col>
                    <xdr:colOff>400050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1" r:id="rId32" name="Check Box 145">
              <controlPr defaultSize="0" autoFill="0" autoLine="0" autoPict="0">
                <anchor moveWithCells="1">
                  <from>
                    <xdr:col>8</xdr:col>
                    <xdr:colOff>133350</xdr:colOff>
                    <xdr:row>54</xdr:row>
                    <xdr:rowOff>0</xdr:rowOff>
                  </from>
                  <to>
                    <xdr:col>8</xdr:col>
                    <xdr:colOff>381000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2" r:id="rId33" name="Check Box 146">
              <controlPr defaultSize="0" autoFill="0" autoLine="0" autoPict="0">
                <anchor moveWithCells="1">
                  <from>
                    <xdr:col>9</xdr:col>
                    <xdr:colOff>28575</xdr:colOff>
                    <xdr:row>53</xdr:row>
                    <xdr:rowOff>171450</xdr:rowOff>
                  </from>
                  <to>
                    <xdr:col>9</xdr:col>
                    <xdr:colOff>276225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3" r:id="rId34" name="Check Box 147">
              <controlPr defaultSize="0" autoFill="0" autoLine="0" autoPict="0">
                <anchor moveWithCells="1">
                  <from>
                    <xdr:col>10</xdr:col>
                    <xdr:colOff>38100</xdr:colOff>
                    <xdr:row>53</xdr:row>
                    <xdr:rowOff>171450</xdr:rowOff>
                  </from>
                  <to>
                    <xdr:col>10</xdr:col>
                    <xdr:colOff>285750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4" r:id="rId35" name="Check Box 148">
              <controlPr defaultSize="0" autoFill="0" autoLine="0" autoPict="0">
                <anchor moveWithCells="1">
                  <from>
                    <xdr:col>11</xdr:col>
                    <xdr:colOff>38100</xdr:colOff>
                    <xdr:row>53</xdr:row>
                    <xdr:rowOff>171450</xdr:rowOff>
                  </from>
                  <to>
                    <xdr:col>11</xdr:col>
                    <xdr:colOff>285750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5" r:id="rId36" name="Check Box 149">
              <controlPr defaultSize="0" autoFill="0" autoLine="0" autoPict="0">
                <anchor moveWithCells="1">
                  <from>
                    <xdr:col>9</xdr:col>
                    <xdr:colOff>28575</xdr:colOff>
                    <xdr:row>54</xdr:row>
                    <xdr:rowOff>0</xdr:rowOff>
                  </from>
                  <to>
                    <xdr:col>9</xdr:col>
                    <xdr:colOff>276225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6" r:id="rId37" name="Check Box 150">
              <controlPr defaultSize="0" autoFill="0" autoLine="0" autoPict="0">
                <anchor moveWithCells="1">
                  <from>
                    <xdr:col>10</xdr:col>
                    <xdr:colOff>38100</xdr:colOff>
                    <xdr:row>54</xdr:row>
                    <xdr:rowOff>0</xdr:rowOff>
                  </from>
                  <to>
                    <xdr:col>10</xdr:col>
                    <xdr:colOff>285750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7" r:id="rId38" name="Check Box 151">
              <controlPr defaultSize="0" autoFill="0" autoLine="0" autoPict="0">
                <anchor moveWithCells="1">
                  <from>
                    <xdr:col>11</xdr:col>
                    <xdr:colOff>38100</xdr:colOff>
                    <xdr:row>54</xdr:row>
                    <xdr:rowOff>0</xdr:rowOff>
                  </from>
                  <to>
                    <xdr:col>11</xdr:col>
                    <xdr:colOff>285750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0" r:id="rId39" name="Check Box 154">
              <controlPr defaultSize="0" autoFill="0" autoLine="0" autoPict="0">
                <anchor moveWithCells="1">
                  <from>
                    <xdr:col>5</xdr:col>
                    <xdr:colOff>57150</xdr:colOff>
                    <xdr:row>54</xdr:row>
                    <xdr:rowOff>171450</xdr:rowOff>
                  </from>
                  <to>
                    <xdr:col>5</xdr:col>
                    <xdr:colOff>295275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1" r:id="rId40" name="Check Box 155">
              <controlPr defaultSize="0" autoFill="0" autoLine="0" autoPict="0">
                <anchor moveWithCells="1">
                  <from>
                    <xdr:col>6</xdr:col>
                    <xdr:colOff>57150</xdr:colOff>
                    <xdr:row>54</xdr:row>
                    <xdr:rowOff>171450</xdr:rowOff>
                  </from>
                  <to>
                    <xdr:col>6</xdr:col>
                    <xdr:colOff>304800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2" r:id="rId41" name="Check Box 156">
              <controlPr defaultSize="0" autoFill="0" autoLine="0" autoPict="0">
                <anchor moveWithCells="1">
                  <from>
                    <xdr:col>5</xdr:col>
                    <xdr:colOff>57150</xdr:colOff>
                    <xdr:row>55</xdr:row>
                    <xdr:rowOff>171450</xdr:rowOff>
                  </from>
                  <to>
                    <xdr:col>5</xdr:col>
                    <xdr:colOff>295275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3" r:id="rId42" name="Check Box 157">
              <controlPr defaultSize="0" autoFill="0" autoLine="0" autoPict="0">
                <anchor moveWithCells="1">
                  <from>
                    <xdr:col>6</xdr:col>
                    <xdr:colOff>57150</xdr:colOff>
                    <xdr:row>55</xdr:row>
                    <xdr:rowOff>171450</xdr:rowOff>
                  </from>
                  <to>
                    <xdr:col>6</xdr:col>
                    <xdr:colOff>304800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4" r:id="rId43" name="Check Box 158">
              <controlPr defaultSize="0" autoFill="0" autoLine="0" autoPict="0">
                <anchor moveWithCells="1">
                  <from>
                    <xdr:col>7</xdr:col>
                    <xdr:colOff>161925</xdr:colOff>
                    <xdr:row>54</xdr:row>
                    <xdr:rowOff>171450</xdr:rowOff>
                  </from>
                  <to>
                    <xdr:col>7</xdr:col>
                    <xdr:colOff>400050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5" r:id="rId44" name="Check Box 159">
              <controlPr defaultSize="0" autoFill="0" autoLine="0" autoPict="0">
                <anchor moveWithCells="1">
                  <from>
                    <xdr:col>8</xdr:col>
                    <xdr:colOff>133350</xdr:colOff>
                    <xdr:row>54</xdr:row>
                    <xdr:rowOff>171450</xdr:rowOff>
                  </from>
                  <to>
                    <xdr:col>8</xdr:col>
                    <xdr:colOff>381000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6" r:id="rId45" name="Check Box 160">
              <controlPr defaultSize="0" autoFill="0" autoLine="0" autoPict="0">
                <anchor moveWithCells="1">
                  <from>
                    <xdr:col>7</xdr:col>
                    <xdr:colOff>161925</xdr:colOff>
                    <xdr:row>55</xdr:row>
                    <xdr:rowOff>171450</xdr:rowOff>
                  </from>
                  <to>
                    <xdr:col>7</xdr:col>
                    <xdr:colOff>400050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7" r:id="rId46" name="Check Box 161">
              <controlPr defaultSize="0" autoFill="0" autoLine="0" autoPict="0">
                <anchor moveWithCells="1">
                  <from>
                    <xdr:col>8</xdr:col>
                    <xdr:colOff>133350</xdr:colOff>
                    <xdr:row>55</xdr:row>
                    <xdr:rowOff>171450</xdr:rowOff>
                  </from>
                  <to>
                    <xdr:col>8</xdr:col>
                    <xdr:colOff>381000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8" r:id="rId47" name="Check Box 162">
              <controlPr defaultSize="0" autoFill="0" autoLine="0" autoPict="0">
                <anchor moveWithCells="1">
                  <from>
                    <xdr:col>9</xdr:col>
                    <xdr:colOff>28575</xdr:colOff>
                    <xdr:row>54</xdr:row>
                    <xdr:rowOff>171450</xdr:rowOff>
                  </from>
                  <to>
                    <xdr:col>9</xdr:col>
                    <xdr:colOff>276225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9" r:id="rId48" name="Check Box 163">
              <controlPr defaultSize="0" autoFill="0" autoLine="0" autoPict="0">
                <anchor moveWithCells="1">
                  <from>
                    <xdr:col>10</xdr:col>
                    <xdr:colOff>38100</xdr:colOff>
                    <xdr:row>54</xdr:row>
                    <xdr:rowOff>171450</xdr:rowOff>
                  </from>
                  <to>
                    <xdr:col>10</xdr:col>
                    <xdr:colOff>285750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0" r:id="rId49" name="Check Box 164">
              <controlPr defaultSize="0" autoFill="0" autoLine="0" autoPict="0">
                <anchor moveWithCells="1">
                  <from>
                    <xdr:col>11</xdr:col>
                    <xdr:colOff>38100</xdr:colOff>
                    <xdr:row>54</xdr:row>
                    <xdr:rowOff>171450</xdr:rowOff>
                  </from>
                  <to>
                    <xdr:col>11</xdr:col>
                    <xdr:colOff>285750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1" r:id="rId50" name="Check Box 165">
              <controlPr defaultSize="0" autoFill="0" autoLine="0" autoPict="0">
                <anchor moveWithCells="1">
                  <from>
                    <xdr:col>9</xdr:col>
                    <xdr:colOff>28575</xdr:colOff>
                    <xdr:row>55</xdr:row>
                    <xdr:rowOff>171450</xdr:rowOff>
                  </from>
                  <to>
                    <xdr:col>9</xdr:col>
                    <xdr:colOff>276225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2" r:id="rId51" name="Check Box 166">
              <controlPr defaultSize="0" autoFill="0" autoLine="0" autoPict="0">
                <anchor moveWithCells="1">
                  <from>
                    <xdr:col>10</xdr:col>
                    <xdr:colOff>38100</xdr:colOff>
                    <xdr:row>55</xdr:row>
                    <xdr:rowOff>171450</xdr:rowOff>
                  </from>
                  <to>
                    <xdr:col>10</xdr:col>
                    <xdr:colOff>285750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3" r:id="rId52" name="Check Box 167">
              <controlPr defaultSize="0" autoFill="0" autoLine="0" autoPict="0">
                <anchor moveWithCells="1">
                  <from>
                    <xdr:col>11</xdr:col>
                    <xdr:colOff>38100</xdr:colOff>
                    <xdr:row>55</xdr:row>
                    <xdr:rowOff>171450</xdr:rowOff>
                  </from>
                  <to>
                    <xdr:col>11</xdr:col>
                    <xdr:colOff>285750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4" r:id="rId53" name="Check Box 168">
              <controlPr defaultSize="0" autoFill="0" autoLine="0" autoPict="0">
                <anchor moveWithCells="1">
                  <from>
                    <xdr:col>5</xdr:col>
                    <xdr:colOff>57150</xdr:colOff>
                    <xdr:row>56</xdr:row>
                    <xdr:rowOff>171450</xdr:rowOff>
                  </from>
                  <to>
                    <xdr:col>5</xdr:col>
                    <xdr:colOff>295275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5" r:id="rId54" name="Check Box 169">
              <controlPr defaultSize="0" autoFill="0" autoLine="0" autoPict="0">
                <anchor moveWithCells="1">
                  <from>
                    <xdr:col>6</xdr:col>
                    <xdr:colOff>57150</xdr:colOff>
                    <xdr:row>56</xdr:row>
                    <xdr:rowOff>171450</xdr:rowOff>
                  </from>
                  <to>
                    <xdr:col>6</xdr:col>
                    <xdr:colOff>304800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6" r:id="rId55" name="Check Box 170">
              <controlPr defaultSize="0" autoFill="0" autoLine="0" autoPict="0">
                <anchor moveWithCells="1">
                  <from>
                    <xdr:col>5</xdr:col>
                    <xdr:colOff>57150</xdr:colOff>
                    <xdr:row>58</xdr:row>
                    <xdr:rowOff>171450</xdr:rowOff>
                  </from>
                  <to>
                    <xdr:col>5</xdr:col>
                    <xdr:colOff>295275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7" r:id="rId56" name="Check Box 171">
              <controlPr defaultSize="0" autoFill="0" autoLine="0" autoPict="0">
                <anchor moveWithCells="1">
                  <from>
                    <xdr:col>6</xdr:col>
                    <xdr:colOff>57150</xdr:colOff>
                    <xdr:row>58</xdr:row>
                    <xdr:rowOff>161925</xdr:rowOff>
                  </from>
                  <to>
                    <xdr:col>6</xdr:col>
                    <xdr:colOff>304800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8" r:id="rId57" name="Check Box 172">
              <controlPr defaultSize="0" autoFill="0" autoLine="0" autoPict="0">
                <anchor moveWithCells="1">
                  <from>
                    <xdr:col>7</xdr:col>
                    <xdr:colOff>161925</xdr:colOff>
                    <xdr:row>56</xdr:row>
                    <xdr:rowOff>171450</xdr:rowOff>
                  </from>
                  <to>
                    <xdr:col>7</xdr:col>
                    <xdr:colOff>400050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9" r:id="rId58" name="Check Box 173">
              <controlPr defaultSize="0" autoFill="0" autoLine="0" autoPict="0">
                <anchor moveWithCells="1">
                  <from>
                    <xdr:col>8</xdr:col>
                    <xdr:colOff>133350</xdr:colOff>
                    <xdr:row>56</xdr:row>
                    <xdr:rowOff>171450</xdr:rowOff>
                  </from>
                  <to>
                    <xdr:col>8</xdr:col>
                    <xdr:colOff>381000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0" r:id="rId59" name="Check Box 174">
              <controlPr defaultSize="0" autoFill="0" autoLine="0" autoPict="0">
                <anchor moveWithCells="1">
                  <from>
                    <xdr:col>7</xdr:col>
                    <xdr:colOff>161925</xdr:colOff>
                    <xdr:row>58</xdr:row>
                    <xdr:rowOff>161925</xdr:rowOff>
                  </from>
                  <to>
                    <xdr:col>7</xdr:col>
                    <xdr:colOff>400050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1" r:id="rId60" name="Check Box 175">
              <controlPr defaultSize="0" autoFill="0" autoLine="0" autoPict="0">
                <anchor moveWithCells="1">
                  <from>
                    <xdr:col>8</xdr:col>
                    <xdr:colOff>133350</xdr:colOff>
                    <xdr:row>58</xdr:row>
                    <xdr:rowOff>161925</xdr:rowOff>
                  </from>
                  <to>
                    <xdr:col>8</xdr:col>
                    <xdr:colOff>381000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2" r:id="rId61" name="Check Box 176">
              <controlPr defaultSize="0" autoFill="0" autoLine="0" autoPict="0">
                <anchor moveWithCells="1">
                  <from>
                    <xdr:col>9</xdr:col>
                    <xdr:colOff>28575</xdr:colOff>
                    <xdr:row>56</xdr:row>
                    <xdr:rowOff>171450</xdr:rowOff>
                  </from>
                  <to>
                    <xdr:col>9</xdr:col>
                    <xdr:colOff>276225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3" r:id="rId62" name="Check Box 177">
              <controlPr defaultSize="0" autoFill="0" autoLine="0" autoPict="0">
                <anchor moveWithCells="1">
                  <from>
                    <xdr:col>10</xdr:col>
                    <xdr:colOff>38100</xdr:colOff>
                    <xdr:row>56</xdr:row>
                    <xdr:rowOff>171450</xdr:rowOff>
                  </from>
                  <to>
                    <xdr:col>10</xdr:col>
                    <xdr:colOff>285750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4" r:id="rId63" name="Check Box 178">
              <controlPr defaultSize="0" autoFill="0" autoLine="0" autoPict="0">
                <anchor moveWithCells="1">
                  <from>
                    <xdr:col>11</xdr:col>
                    <xdr:colOff>38100</xdr:colOff>
                    <xdr:row>56</xdr:row>
                    <xdr:rowOff>171450</xdr:rowOff>
                  </from>
                  <to>
                    <xdr:col>11</xdr:col>
                    <xdr:colOff>285750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5" r:id="rId64" name="Check Box 179">
              <controlPr defaultSize="0" autoFill="0" autoLine="0" autoPict="0">
                <anchor moveWithCells="1">
                  <from>
                    <xdr:col>9</xdr:col>
                    <xdr:colOff>28575</xdr:colOff>
                    <xdr:row>58</xdr:row>
                    <xdr:rowOff>161925</xdr:rowOff>
                  </from>
                  <to>
                    <xdr:col>9</xdr:col>
                    <xdr:colOff>276225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6" r:id="rId65" name="Check Box 180">
              <controlPr defaultSize="0" autoFill="0" autoLine="0" autoPict="0">
                <anchor moveWithCells="1">
                  <from>
                    <xdr:col>10</xdr:col>
                    <xdr:colOff>38100</xdr:colOff>
                    <xdr:row>58</xdr:row>
                    <xdr:rowOff>161925</xdr:rowOff>
                  </from>
                  <to>
                    <xdr:col>10</xdr:col>
                    <xdr:colOff>285750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7" r:id="rId66" name="Check Box 181">
              <controlPr defaultSize="0" autoFill="0" autoLine="0" autoPict="0">
                <anchor moveWithCells="1">
                  <from>
                    <xdr:col>11</xdr:col>
                    <xdr:colOff>38100</xdr:colOff>
                    <xdr:row>58</xdr:row>
                    <xdr:rowOff>161925</xdr:rowOff>
                  </from>
                  <to>
                    <xdr:col>11</xdr:col>
                    <xdr:colOff>285750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8" r:id="rId67" name="Check Box 182">
              <controlPr defaultSize="0" autoFill="0" autoLine="0" autoPict="0">
                <anchor moveWithCells="1">
                  <from>
                    <xdr:col>5</xdr:col>
                    <xdr:colOff>57150</xdr:colOff>
                    <xdr:row>54</xdr:row>
                    <xdr:rowOff>171450</xdr:rowOff>
                  </from>
                  <to>
                    <xdr:col>5</xdr:col>
                    <xdr:colOff>295275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9" r:id="rId68" name="Check Box 183">
              <controlPr defaultSize="0" autoFill="0" autoLine="0" autoPict="0">
                <anchor moveWithCells="1">
                  <from>
                    <xdr:col>6</xdr:col>
                    <xdr:colOff>57150</xdr:colOff>
                    <xdr:row>54</xdr:row>
                    <xdr:rowOff>171450</xdr:rowOff>
                  </from>
                  <to>
                    <xdr:col>6</xdr:col>
                    <xdr:colOff>304800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0" r:id="rId69" name="Check Box 184">
              <controlPr defaultSize="0" autoFill="0" autoLine="0" autoPict="0">
                <anchor moveWithCells="1">
                  <from>
                    <xdr:col>7</xdr:col>
                    <xdr:colOff>161925</xdr:colOff>
                    <xdr:row>54</xdr:row>
                    <xdr:rowOff>171450</xdr:rowOff>
                  </from>
                  <to>
                    <xdr:col>7</xdr:col>
                    <xdr:colOff>400050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1" r:id="rId70" name="Check Box 185">
              <controlPr defaultSize="0" autoFill="0" autoLine="0" autoPict="0">
                <anchor moveWithCells="1">
                  <from>
                    <xdr:col>8</xdr:col>
                    <xdr:colOff>133350</xdr:colOff>
                    <xdr:row>54</xdr:row>
                    <xdr:rowOff>171450</xdr:rowOff>
                  </from>
                  <to>
                    <xdr:col>8</xdr:col>
                    <xdr:colOff>381000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2" r:id="rId71" name="Check Box 186">
              <controlPr defaultSize="0" autoFill="0" autoLine="0" autoPict="0">
                <anchor moveWithCells="1">
                  <from>
                    <xdr:col>9</xdr:col>
                    <xdr:colOff>28575</xdr:colOff>
                    <xdr:row>54</xdr:row>
                    <xdr:rowOff>171450</xdr:rowOff>
                  </from>
                  <to>
                    <xdr:col>9</xdr:col>
                    <xdr:colOff>276225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3" r:id="rId72" name="Check Box 187">
              <controlPr defaultSize="0" autoFill="0" autoLine="0" autoPict="0">
                <anchor moveWithCells="1">
                  <from>
                    <xdr:col>10</xdr:col>
                    <xdr:colOff>38100</xdr:colOff>
                    <xdr:row>54</xdr:row>
                    <xdr:rowOff>171450</xdr:rowOff>
                  </from>
                  <to>
                    <xdr:col>10</xdr:col>
                    <xdr:colOff>285750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4" r:id="rId73" name="Check Box 188">
              <controlPr defaultSize="0" autoFill="0" autoLine="0" autoPict="0">
                <anchor moveWithCells="1">
                  <from>
                    <xdr:col>11</xdr:col>
                    <xdr:colOff>38100</xdr:colOff>
                    <xdr:row>54</xdr:row>
                    <xdr:rowOff>171450</xdr:rowOff>
                  </from>
                  <to>
                    <xdr:col>11</xdr:col>
                    <xdr:colOff>285750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5" r:id="rId74" name="Check Box 189">
              <controlPr defaultSize="0" autoFill="0" autoLine="0" autoPict="0">
                <anchor moveWithCells="1">
                  <from>
                    <xdr:col>5</xdr:col>
                    <xdr:colOff>57150</xdr:colOff>
                    <xdr:row>55</xdr:row>
                    <xdr:rowOff>171450</xdr:rowOff>
                  </from>
                  <to>
                    <xdr:col>5</xdr:col>
                    <xdr:colOff>295275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6" r:id="rId75" name="Check Box 190">
              <controlPr defaultSize="0" autoFill="0" autoLine="0" autoPict="0">
                <anchor moveWithCells="1">
                  <from>
                    <xdr:col>6</xdr:col>
                    <xdr:colOff>57150</xdr:colOff>
                    <xdr:row>55</xdr:row>
                    <xdr:rowOff>171450</xdr:rowOff>
                  </from>
                  <to>
                    <xdr:col>6</xdr:col>
                    <xdr:colOff>304800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7" r:id="rId76" name="Check Box 191">
              <controlPr defaultSize="0" autoFill="0" autoLine="0" autoPict="0">
                <anchor moveWithCells="1">
                  <from>
                    <xdr:col>7</xdr:col>
                    <xdr:colOff>161925</xdr:colOff>
                    <xdr:row>55</xdr:row>
                    <xdr:rowOff>171450</xdr:rowOff>
                  </from>
                  <to>
                    <xdr:col>7</xdr:col>
                    <xdr:colOff>400050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8" r:id="rId77" name="Check Box 192">
              <controlPr defaultSize="0" autoFill="0" autoLine="0" autoPict="0">
                <anchor moveWithCells="1">
                  <from>
                    <xdr:col>8</xdr:col>
                    <xdr:colOff>133350</xdr:colOff>
                    <xdr:row>55</xdr:row>
                    <xdr:rowOff>171450</xdr:rowOff>
                  </from>
                  <to>
                    <xdr:col>8</xdr:col>
                    <xdr:colOff>381000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9" r:id="rId78" name="Check Box 193">
              <controlPr defaultSize="0" autoFill="0" autoLine="0" autoPict="0">
                <anchor moveWithCells="1">
                  <from>
                    <xdr:col>9</xdr:col>
                    <xdr:colOff>28575</xdr:colOff>
                    <xdr:row>55</xdr:row>
                    <xdr:rowOff>171450</xdr:rowOff>
                  </from>
                  <to>
                    <xdr:col>9</xdr:col>
                    <xdr:colOff>276225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0" r:id="rId79" name="Check Box 194">
              <controlPr defaultSize="0" autoFill="0" autoLine="0" autoPict="0">
                <anchor moveWithCells="1">
                  <from>
                    <xdr:col>10</xdr:col>
                    <xdr:colOff>38100</xdr:colOff>
                    <xdr:row>55</xdr:row>
                    <xdr:rowOff>171450</xdr:rowOff>
                  </from>
                  <to>
                    <xdr:col>10</xdr:col>
                    <xdr:colOff>285750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1" r:id="rId80" name="Check Box 195">
              <controlPr defaultSize="0" autoFill="0" autoLine="0" autoPict="0">
                <anchor moveWithCells="1">
                  <from>
                    <xdr:col>11</xdr:col>
                    <xdr:colOff>38100</xdr:colOff>
                    <xdr:row>55</xdr:row>
                    <xdr:rowOff>171450</xdr:rowOff>
                  </from>
                  <to>
                    <xdr:col>11</xdr:col>
                    <xdr:colOff>285750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2" r:id="rId81" name="Check Box 196">
              <controlPr defaultSize="0" autoFill="0" autoLine="0" autoPict="0">
                <anchor moveWithCells="1">
                  <from>
                    <xdr:col>5</xdr:col>
                    <xdr:colOff>57150</xdr:colOff>
                    <xdr:row>56</xdr:row>
                    <xdr:rowOff>171450</xdr:rowOff>
                  </from>
                  <to>
                    <xdr:col>5</xdr:col>
                    <xdr:colOff>295275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3" r:id="rId82" name="Check Box 197">
              <controlPr defaultSize="0" autoFill="0" autoLine="0" autoPict="0">
                <anchor moveWithCells="1">
                  <from>
                    <xdr:col>6</xdr:col>
                    <xdr:colOff>57150</xdr:colOff>
                    <xdr:row>56</xdr:row>
                    <xdr:rowOff>171450</xdr:rowOff>
                  </from>
                  <to>
                    <xdr:col>6</xdr:col>
                    <xdr:colOff>304800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4" r:id="rId83" name="Check Box 198">
              <controlPr defaultSize="0" autoFill="0" autoLine="0" autoPict="0">
                <anchor moveWithCells="1">
                  <from>
                    <xdr:col>7</xdr:col>
                    <xdr:colOff>161925</xdr:colOff>
                    <xdr:row>56</xdr:row>
                    <xdr:rowOff>171450</xdr:rowOff>
                  </from>
                  <to>
                    <xdr:col>7</xdr:col>
                    <xdr:colOff>400050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5" r:id="rId84" name="Check Box 199">
              <controlPr defaultSize="0" autoFill="0" autoLine="0" autoPict="0">
                <anchor moveWithCells="1">
                  <from>
                    <xdr:col>8</xdr:col>
                    <xdr:colOff>133350</xdr:colOff>
                    <xdr:row>56</xdr:row>
                    <xdr:rowOff>171450</xdr:rowOff>
                  </from>
                  <to>
                    <xdr:col>8</xdr:col>
                    <xdr:colOff>381000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6" r:id="rId85" name="Check Box 200">
              <controlPr defaultSize="0" autoFill="0" autoLine="0" autoPict="0">
                <anchor moveWithCells="1">
                  <from>
                    <xdr:col>9</xdr:col>
                    <xdr:colOff>28575</xdr:colOff>
                    <xdr:row>56</xdr:row>
                    <xdr:rowOff>171450</xdr:rowOff>
                  </from>
                  <to>
                    <xdr:col>9</xdr:col>
                    <xdr:colOff>276225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7" r:id="rId86" name="Check Box 201">
              <controlPr defaultSize="0" autoFill="0" autoLine="0" autoPict="0">
                <anchor moveWithCells="1">
                  <from>
                    <xdr:col>10</xdr:col>
                    <xdr:colOff>38100</xdr:colOff>
                    <xdr:row>56</xdr:row>
                    <xdr:rowOff>171450</xdr:rowOff>
                  </from>
                  <to>
                    <xdr:col>10</xdr:col>
                    <xdr:colOff>285750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8" r:id="rId87" name="Check Box 202">
              <controlPr defaultSize="0" autoFill="0" autoLine="0" autoPict="0">
                <anchor moveWithCells="1">
                  <from>
                    <xdr:col>11</xdr:col>
                    <xdr:colOff>38100</xdr:colOff>
                    <xdr:row>56</xdr:row>
                    <xdr:rowOff>171450</xdr:rowOff>
                  </from>
                  <to>
                    <xdr:col>11</xdr:col>
                    <xdr:colOff>285750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9" r:id="rId88" name="Check Box 203">
              <controlPr defaultSize="0" autoFill="0" autoLine="0" autoPict="0">
                <anchor moveWithCells="1">
                  <from>
                    <xdr:col>5</xdr:col>
                    <xdr:colOff>57150</xdr:colOff>
                    <xdr:row>59</xdr:row>
                    <xdr:rowOff>171450</xdr:rowOff>
                  </from>
                  <to>
                    <xdr:col>5</xdr:col>
                    <xdr:colOff>295275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0" r:id="rId89" name="Check Box 204">
              <controlPr defaultSize="0" autoFill="0" autoLine="0" autoPict="0">
                <anchor moveWithCells="1">
                  <from>
                    <xdr:col>6</xdr:col>
                    <xdr:colOff>57150</xdr:colOff>
                    <xdr:row>59</xdr:row>
                    <xdr:rowOff>171450</xdr:rowOff>
                  </from>
                  <to>
                    <xdr:col>6</xdr:col>
                    <xdr:colOff>304800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1" r:id="rId90" name="Check Box 205">
              <controlPr defaultSize="0" autoFill="0" autoLine="0" autoPict="0">
                <anchor moveWithCells="1">
                  <from>
                    <xdr:col>7</xdr:col>
                    <xdr:colOff>161925</xdr:colOff>
                    <xdr:row>59</xdr:row>
                    <xdr:rowOff>171450</xdr:rowOff>
                  </from>
                  <to>
                    <xdr:col>7</xdr:col>
                    <xdr:colOff>400050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2" r:id="rId91" name="Check Box 206">
              <controlPr defaultSize="0" autoFill="0" autoLine="0" autoPict="0">
                <anchor moveWithCells="1">
                  <from>
                    <xdr:col>8</xdr:col>
                    <xdr:colOff>133350</xdr:colOff>
                    <xdr:row>59</xdr:row>
                    <xdr:rowOff>171450</xdr:rowOff>
                  </from>
                  <to>
                    <xdr:col>8</xdr:col>
                    <xdr:colOff>381000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3" r:id="rId92" name="Check Box 207">
              <controlPr defaultSize="0" autoFill="0" autoLine="0" autoPict="0">
                <anchor moveWithCells="1">
                  <from>
                    <xdr:col>9</xdr:col>
                    <xdr:colOff>28575</xdr:colOff>
                    <xdr:row>59</xdr:row>
                    <xdr:rowOff>171450</xdr:rowOff>
                  </from>
                  <to>
                    <xdr:col>9</xdr:col>
                    <xdr:colOff>276225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4" r:id="rId93" name="Check Box 208">
              <controlPr defaultSize="0" autoFill="0" autoLine="0" autoPict="0">
                <anchor moveWithCells="1">
                  <from>
                    <xdr:col>10</xdr:col>
                    <xdr:colOff>38100</xdr:colOff>
                    <xdr:row>59</xdr:row>
                    <xdr:rowOff>171450</xdr:rowOff>
                  </from>
                  <to>
                    <xdr:col>10</xdr:col>
                    <xdr:colOff>285750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5" r:id="rId94" name="Check Box 209">
              <controlPr defaultSize="0" autoFill="0" autoLine="0" autoPict="0">
                <anchor moveWithCells="1">
                  <from>
                    <xdr:col>11</xdr:col>
                    <xdr:colOff>38100</xdr:colOff>
                    <xdr:row>59</xdr:row>
                    <xdr:rowOff>171450</xdr:rowOff>
                  </from>
                  <to>
                    <xdr:col>11</xdr:col>
                    <xdr:colOff>285750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6" r:id="rId95" name="Check Box 210">
              <controlPr defaultSize="0" autoFill="0" autoLine="0" autoPict="0">
                <anchor moveWithCells="1">
                  <from>
                    <xdr:col>5</xdr:col>
                    <xdr:colOff>57150</xdr:colOff>
                    <xdr:row>60</xdr:row>
                    <xdr:rowOff>171450</xdr:rowOff>
                  </from>
                  <to>
                    <xdr:col>5</xdr:col>
                    <xdr:colOff>295275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7" r:id="rId96" name="Check Box 211">
              <controlPr defaultSize="0" autoFill="0" autoLine="0" autoPict="0">
                <anchor moveWithCells="1">
                  <from>
                    <xdr:col>6</xdr:col>
                    <xdr:colOff>57150</xdr:colOff>
                    <xdr:row>60</xdr:row>
                    <xdr:rowOff>171450</xdr:rowOff>
                  </from>
                  <to>
                    <xdr:col>6</xdr:col>
                    <xdr:colOff>304800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8" r:id="rId97" name="Check Box 212">
              <controlPr defaultSize="0" autoFill="0" autoLine="0" autoPict="0">
                <anchor moveWithCells="1">
                  <from>
                    <xdr:col>7</xdr:col>
                    <xdr:colOff>161925</xdr:colOff>
                    <xdr:row>60</xdr:row>
                    <xdr:rowOff>171450</xdr:rowOff>
                  </from>
                  <to>
                    <xdr:col>7</xdr:col>
                    <xdr:colOff>400050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9" r:id="rId98" name="Check Box 213">
              <controlPr defaultSize="0" autoFill="0" autoLine="0" autoPict="0">
                <anchor moveWithCells="1">
                  <from>
                    <xdr:col>8</xdr:col>
                    <xdr:colOff>133350</xdr:colOff>
                    <xdr:row>60</xdr:row>
                    <xdr:rowOff>171450</xdr:rowOff>
                  </from>
                  <to>
                    <xdr:col>8</xdr:col>
                    <xdr:colOff>381000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0" r:id="rId99" name="Check Box 214">
              <controlPr defaultSize="0" autoFill="0" autoLine="0" autoPict="0">
                <anchor moveWithCells="1">
                  <from>
                    <xdr:col>9</xdr:col>
                    <xdr:colOff>28575</xdr:colOff>
                    <xdr:row>60</xdr:row>
                    <xdr:rowOff>171450</xdr:rowOff>
                  </from>
                  <to>
                    <xdr:col>9</xdr:col>
                    <xdr:colOff>276225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1" r:id="rId100" name="Check Box 215">
              <controlPr defaultSize="0" autoFill="0" autoLine="0" autoPict="0">
                <anchor moveWithCells="1">
                  <from>
                    <xdr:col>10</xdr:col>
                    <xdr:colOff>38100</xdr:colOff>
                    <xdr:row>60</xdr:row>
                    <xdr:rowOff>171450</xdr:rowOff>
                  </from>
                  <to>
                    <xdr:col>10</xdr:col>
                    <xdr:colOff>285750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2" r:id="rId101" name="Check Box 216">
              <controlPr defaultSize="0" autoFill="0" autoLine="0" autoPict="0">
                <anchor moveWithCells="1">
                  <from>
                    <xdr:col>11</xdr:col>
                    <xdr:colOff>38100</xdr:colOff>
                    <xdr:row>60</xdr:row>
                    <xdr:rowOff>171450</xdr:rowOff>
                  </from>
                  <to>
                    <xdr:col>11</xdr:col>
                    <xdr:colOff>285750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4" r:id="rId102" name="Check Box 218">
              <controlPr defaultSize="0" autoFill="0" autoLine="0" autoPict="0">
                <anchor moveWithCells="1">
                  <from>
                    <xdr:col>5</xdr:col>
                    <xdr:colOff>57150</xdr:colOff>
                    <xdr:row>57</xdr:row>
                    <xdr:rowOff>171450</xdr:rowOff>
                  </from>
                  <to>
                    <xdr:col>5</xdr:col>
                    <xdr:colOff>295275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5" r:id="rId103" name="Check Box 219">
              <controlPr defaultSize="0" autoFill="0" autoLine="0" autoPict="0">
                <anchor moveWithCells="1">
                  <from>
                    <xdr:col>6</xdr:col>
                    <xdr:colOff>57150</xdr:colOff>
                    <xdr:row>57</xdr:row>
                    <xdr:rowOff>161925</xdr:rowOff>
                  </from>
                  <to>
                    <xdr:col>6</xdr:col>
                    <xdr:colOff>304800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6" r:id="rId104" name="Check Box 220">
              <controlPr defaultSize="0" autoFill="0" autoLine="0" autoPict="0">
                <anchor moveWithCells="1">
                  <from>
                    <xdr:col>7</xdr:col>
                    <xdr:colOff>161925</xdr:colOff>
                    <xdr:row>57</xdr:row>
                    <xdr:rowOff>161925</xdr:rowOff>
                  </from>
                  <to>
                    <xdr:col>7</xdr:col>
                    <xdr:colOff>400050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7" r:id="rId105" name="Check Box 221">
              <controlPr defaultSize="0" autoFill="0" autoLine="0" autoPict="0">
                <anchor moveWithCells="1">
                  <from>
                    <xdr:col>8</xdr:col>
                    <xdr:colOff>133350</xdr:colOff>
                    <xdr:row>57</xdr:row>
                    <xdr:rowOff>161925</xdr:rowOff>
                  </from>
                  <to>
                    <xdr:col>8</xdr:col>
                    <xdr:colOff>381000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8" r:id="rId106" name="Check Box 222">
              <controlPr defaultSize="0" autoFill="0" autoLine="0" autoPict="0">
                <anchor moveWithCells="1">
                  <from>
                    <xdr:col>9</xdr:col>
                    <xdr:colOff>28575</xdr:colOff>
                    <xdr:row>57</xdr:row>
                    <xdr:rowOff>161925</xdr:rowOff>
                  </from>
                  <to>
                    <xdr:col>9</xdr:col>
                    <xdr:colOff>276225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9" r:id="rId107" name="Check Box 223">
              <controlPr defaultSize="0" autoFill="0" autoLine="0" autoPict="0">
                <anchor moveWithCells="1">
                  <from>
                    <xdr:col>10</xdr:col>
                    <xdr:colOff>38100</xdr:colOff>
                    <xdr:row>57</xdr:row>
                    <xdr:rowOff>161925</xdr:rowOff>
                  </from>
                  <to>
                    <xdr:col>10</xdr:col>
                    <xdr:colOff>285750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0" r:id="rId108" name="Check Box 224">
              <controlPr defaultSize="0" autoFill="0" autoLine="0" autoPict="0">
                <anchor moveWithCells="1">
                  <from>
                    <xdr:col>11</xdr:col>
                    <xdr:colOff>38100</xdr:colOff>
                    <xdr:row>57</xdr:row>
                    <xdr:rowOff>161925</xdr:rowOff>
                  </from>
                  <to>
                    <xdr:col>11</xdr:col>
                    <xdr:colOff>285750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7" r:id="rId109" name="Check Box 1">
              <controlPr defaultSize="0" autoFill="0" autoLine="0" autoPict="0">
                <anchor moveWithCells="1">
                  <from>
                    <xdr:col>7</xdr:col>
                    <xdr:colOff>142875</xdr:colOff>
                    <xdr:row>15</xdr:row>
                    <xdr:rowOff>66675</xdr:rowOff>
                  </from>
                  <to>
                    <xdr:col>7</xdr:col>
                    <xdr:colOff>390525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110" name="Check Box 2">
              <controlPr defaultSize="0" autoFill="0" autoLine="0" autoPict="0">
                <anchor moveWithCells="1">
                  <from>
                    <xdr:col>8</xdr:col>
                    <xdr:colOff>123825</xdr:colOff>
                    <xdr:row>15</xdr:row>
                    <xdr:rowOff>66675</xdr:rowOff>
                  </from>
                  <to>
                    <xdr:col>8</xdr:col>
                    <xdr:colOff>371475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9" r:id="rId111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171450</xdr:rowOff>
                  </from>
                  <to>
                    <xdr:col>5</xdr:col>
                    <xdr:colOff>304800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0" r:id="rId112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16</xdr:row>
                    <xdr:rowOff>161925</xdr:rowOff>
                  </from>
                  <to>
                    <xdr:col>6</xdr:col>
                    <xdr:colOff>314325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1" r:id="rId113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18</xdr:row>
                    <xdr:rowOff>76200</xdr:rowOff>
                  </from>
                  <to>
                    <xdr:col>5</xdr:col>
                    <xdr:colOff>304800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2" r:id="rId114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18</xdr:row>
                    <xdr:rowOff>76200</xdr:rowOff>
                  </from>
                  <to>
                    <xdr:col>6</xdr:col>
                    <xdr:colOff>314325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3" r:id="rId115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21</xdr:row>
                    <xdr:rowOff>57150</xdr:rowOff>
                  </from>
                  <to>
                    <xdr:col>5</xdr:col>
                    <xdr:colOff>304800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4" r:id="rId116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47625</xdr:rowOff>
                  </from>
                  <to>
                    <xdr:col>6</xdr:col>
                    <xdr:colOff>314325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5" r:id="rId117" name="Check Box 9">
              <controlPr defaultSize="0" autoFill="0" autoLine="0" autoPict="0">
                <anchor moveWithCells="1">
                  <from>
                    <xdr:col>5</xdr:col>
                    <xdr:colOff>47625</xdr:colOff>
                    <xdr:row>24</xdr:row>
                    <xdr:rowOff>95250</xdr:rowOff>
                  </from>
                  <to>
                    <xdr:col>5</xdr:col>
                    <xdr:colOff>295275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6" r:id="rId118" name="Check Box 10">
              <controlPr defaultSize="0" autoFill="0" autoLine="0" autoPict="0">
                <anchor moveWithCells="1">
                  <from>
                    <xdr:col>6</xdr:col>
                    <xdr:colOff>57150</xdr:colOff>
                    <xdr:row>24</xdr:row>
                    <xdr:rowOff>95250</xdr:rowOff>
                  </from>
                  <to>
                    <xdr:col>6</xdr:col>
                    <xdr:colOff>295275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7" r:id="rId119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25</xdr:row>
                    <xdr:rowOff>171450</xdr:rowOff>
                  </from>
                  <to>
                    <xdr:col>5</xdr:col>
                    <xdr:colOff>304800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8" r:id="rId120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25</xdr:row>
                    <xdr:rowOff>161925</xdr:rowOff>
                  </from>
                  <to>
                    <xdr:col>6</xdr:col>
                    <xdr:colOff>314325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9" r:id="rId121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27</xdr:row>
                    <xdr:rowOff>76200</xdr:rowOff>
                  </from>
                  <to>
                    <xdr:col>5</xdr:col>
                    <xdr:colOff>295275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0" r:id="rId122" name="Check Box 14">
              <controlPr defaultSize="0" autoFill="0" autoLine="0" autoPict="0">
                <anchor moveWithCells="1">
                  <from>
                    <xdr:col>6</xdr:col>
                    <xdr:colOff>57150</xdr:colOff>
                    <xdr:row>27</xdr:row>
                    <xdr:rowOff>76200</xdr:rowOff>
                  </from>
                  <to>
                    <xdr:col>6</xdr:col>
                    <xdr:colOff>304800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1" r:id="rId123" name="Check Box 15">
              <controlPr defaultSize="0" autoFill="0" autoLine="0" autoPict="0">
                <anchor moveWithCells="1">
                  <from>
                    <xdr:col>5</xdr:col>
                    <xdr:colOff>57150</xdr:colOff>
                    <xdr:row>29</xdr:row>
                    <xdr:rowOff>152400</xdr:rowOff>
                  </from>
                  <to>
                    <xdr:col>5</xdr:col>
                    <xdr:colOff>304800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2" r:id="rId124" name="Check Box 16">
              <controlPr defaultSize="0" autoFill="0" autoLine="0" autoPict="0">
                <anchor moveWithCells="1">
                  <from>
                    <xdr:col>6</xdr:col>
                    <xdr:colOff>66675</xdr:colOff>
                    <xdr:row>29</xdr:row>
                    <xdr:rowOff>142875</xdr:rowOff>
                  </from>
                  <to>
                    <xdr:col>6</xdr:col>
                    <xdr:colOff>314325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3" r:id="rId125" name="Check Box 17">
              <controlPr defaultSize="0" autoFill="0" autoLine="0" autoPict="0">
                <anchor moveWithCells="1">
                  <from>
                    <xdr:col>5</xdr:col>
                    <xdr:colOff>66675</xdr:colOff>
                    <xdr:row>32</xdr:row>
                    <xdr:rowOff>57150</xdr:rowOff>
                  </from>
                  <to>
                    <xdr:col>5</xdr:col>
                    <xdr:colOff>314325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4" r:id="rId126" name="Check Box 18">
              <controlPr defaultSize="0" autoFill="0" autoLine="0" autoPict="0">
                <anchor moveWithCells="1">
                  <from>
                    <xdr:col>6</xdr:col>
                    <xdr:colOff>76200</xdr:colOff>
                    <xdr:row>32</xdr:row>
                    <xdr:rowOff>57150</xdr:rowOff>
                  </from>
                  <to>
                    <xdr:col>6</xdr:col>
                    <xdr:colOff>314325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5" r:id="rId127" name="Check Box 19">
              <controlPr defaultSize="0" autoFill="0" autoLine="0" autoPict="0">
                <anchor moveWithCells="1">
                  <from>
                    <xdr:col>5</xdr:col>
                    <xdr:colOff>57150</xdr:colOff>
                    <xdr:row>34</xdr:row>
                    <xdr:rowOff>171450</xdr:rowOff>
                  </from>
                  <to>
                    <xdr:col>5</xdr:col>
                    <xdr:colOff>295275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6" r:id="rId128" name="Check Box 20">
              <controlPr defaultSize="0" autoFill="0" autoLine="0" autoPict="0">
                <anchor moveWithCells="1">
                  <from>
                    <xdr:col>6</xdr:col>
                    <xdr:colOff>57150</xdr:colOff>
                    <xdr:row>34</xdr:row>
                    <xdr:rowOff>171450</xdr:rowOff>
                  </from>
                  <to>
                    <xdr:col>6</xdr:col>
                    <xdr:colOff>304800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7" r:id="rId129" name="Check Box 21">
              <controlPr defaultSize="0" autoFill="0" autoLine="0" autoPict="0">
                <anchor moveWithCells="1">
                  <from>
                    <xdr:col>5</xdr:col>
                    <xdr:colOff>57150</xdr:colOff>
                    <xdr:row>38</xdr:row>
                    <xdr:rowOff>66675</xdr:rowOff>
                  </from>
                  <to>
                    <xdr:col>5</xdr:col>
                    <xdr:colOff>295275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8" r:id="rId130" name="Check Box 22">
              <controlPr defaultSize="0" autoFill="0" autoLine="0" autoPict="0">
                <anchor moveWithCells="1">
                  <from>
                    <xdr:col>6</xdr:col>
                    <xdr:colOff>57150</xdr:colOff>
                    <xdr:row>38</xdr:row>
                    <xdr:rowOff>66675</xdr:rowOff>
                  </from>
                  <to>
                    <xdr:col>6</xdr:col>
                    <xdr:colOff>304800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9" r:id="rId131" name="Check Box 23">
              <controlPr defaultSize="0" autoFill="0" autoLine="0" autoPict="0">
                <anchor moveWithCells="1">
                  <from>
                    <xdr:col>5</xdr:col>
                    <xdr:colOff>57150</xdr:colOff>
                    <xdr:row>40</xdr:row>
                    <xdr:rowOff>161925</xdr:rowOff>
                  </from>
                  <to>
                    <xdr:col>5</xdr:col>
                    <xdr:colOff>295275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0" r:id="rId132" name="Check Box 24">
              <controlPr defaultSize="0" autoFill="0" autoLine="0" autoPict="0">
                <anchor moveWithCells="1">
                  <from>
                    <xdr:col>6</xdr:col>
                    <xdr:colOff>57150</xdr:colOff>
                    <xdr:row>40</xdr:row>
                    <xdr:rowOff>152400</xdr:rowOff>
                  </from>
                  <to>
                    <xdr:col>6</xdr:col>
                    <xdr:colOff>304800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1" r:id="rId133" name="Check Box 25">
              <controlPr defaultSize="0" autoFill="0" autoLine="0" autoPict="0">
                <anchor moveWithCells="1">
                  <from>
                    <xdr:col>5</xdr:col>
                    <xdr:colOff>57150</xdr:colOff>
                    <xdr:row>41</xdr:row>
                    <xdr:rowOff>171450</xdr:rowOff>
                  </from>
                  <to>
                    <xdr:col>5</xdr:col>
                    <xdr:colOff>295275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2" r:id="rId134" name="Check Box 26">
              <controlPr defaultSize="0" autoFill="0" autoLine="0" autoPict="0">
                <anchor moveWithCells="1">
                  <from>
                    <xdr:col>6</xdr:col>
                    <xdr:colOff>57150</xdr:colOff>
                    <xdr:row>41</xdr:row>
                    <xdr:rowOff>171450</xdr:rowOff>
                  </from>
                  <to>
                    <xdr:col>6</xdr:col>
                    <xdr:colOff>304800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3" r:id="rId135" name="Check Box 27">
              <controlPr defaultSize="0" autoFill="0" autoLine="0" autoPict="0">
                <anchor moveWithCells="1">
                  <from>
                    <xdr:col>5</xdr:col>
                    <xdr:colOff>57150</xdr:colOff>
                    <xdr:row>43</xdr:row>
                    <xdr:rowOff>76200</xdr:rowOff>
                  </from>
                  <to>
                    <xdr:col>5</xdr:col>
                    <xdr:colOff>304800</xdr:colOff>
                    <xdr:row>44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4" r:id="rId136" name="Check Box 28">
              <controlPr defaultSize="0" autoFill="0" autoLine="0" autoPict="0">
                <anchor moveWithCells="1">
                  <from>
                    <xdr:col>6</xdr:col>
                    <xdr:colOff>66675</xdr:colOff>
                    <xdr:row>43</xdr:row>
                    <xdr:rowOff>66675</xdr:rowOff>
                  </from>
                  <to>
                    <xdr:col>6</xdr:col>
                    <xdr:colOff>314325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5" r:id="rId137" name="Check Box 29">
              <controlPr defaultSize="0" autoFill="0" autoLine="0" autoPict="0">
                <anchor moveWithCells="1">
                  <from>
                    <xdr:col>5</xdr:col>
                    <xdr:colOff>57150</xdr:colOff>
                    <xdr:row>45</xdr:row>
                    <xdr:rowOff>76200</xdr:rowOff>
                  </from>
                  <to>
                    <xdr:col>5</xdr:col>
                    <xdr:colOff>295275</xdr:colOff>
                    <xdr:row>46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6" r:id="rId138" name="Check Box 30">
              <controlPr defaultSize="0" autoFill="0" autoLine="0" autoPict="0">
                <anchor moveWithCells="1">
                  <from>
                    <xdr:col>6</xdr:col>
                    <xdr:colOff>57150</xdr:colOff>
                    <xdr:row>45</xdr:row>
                    <xdr:rowOff>66675</xdr:rowOff>
                  </from>
                  <to>
                    <xdr:col>6</xdr:col>
                    <xdr:colOff>304800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7" r:id="rId139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161925</xdr:rowOff>
                  </from>
                  <to>
                    <xdr:col>7</xdr:col>
                    <xdr:colOff>390525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8" r:id="rId140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16</xdr:row>
                    <xdr:rowOff>161925</xdr:rowOff>
                  </from>
                  <to>
                    <xdr:col>8</xdr:col>
                    <xdr:colOff>371475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9" r:id="rId141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76200</xdr:rowOff>
                  </from>
                  <to>
                    <xdr:col>7</xdr:col>
                    <xdr:colOff>390525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0" r:id="rId142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18</xdr:row>
                    <xdr:rowOff>76200</xdr:rowOff>
                  </from>
                  <to>
                    <xdr:col>8</xdr:col>
                    <xdr:colOff>371475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1" r:id="rId143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47625</xdr:rowOff>
                  </from>
                  <to>
                    <xdr:col>7</xdr:col>
                    <xdr:colOff>390525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2" r:id="rId144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47625</xdr:rowOff>
                  </from>
                  <to>
                    <xdr:col>8</xdr:col>
                    <xdr:colOff>371475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3" r:id="rId145" name="Check Box 37">
              <controlPr defaultSize="0" autoFill="0" autoLine="0" autoPict="0">
                <anchor moveWithCells="1">
                  <from>
                    <xdr:col>7</xdr:col>
                    <xdr:colOff>133350</xdr:colOff>
                    <xdr:row>24</xdr:row>
                    <xdr:rowOff>95250</xdr:rowOff>
                  </from>
                  <to>
                    <xdr:col>7</xdr:col>
                    <xdr:colOff>381000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4" r:id="rId146" name="Check Box 38">
              <controlPr defaultSize="0" autoFill="0" autoLine="0" autoPict="0">
                <anchor moveWithCells="1">
                  <from>
                    <xdr:col>8</xdr:col>
                    <xdr:colOff>114300</xdr:colOff>
                    <xdr:row>24</xdr:row>
                    <xdr:rowOff>95250</xdr:rowOff>
                  </from>
                  <to>
                    <xdr:col>8</xdr:col>
                    <xdr:colOff>361950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5" r:id="rId147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161925</xdr:rowOff>
                  </from>
                  <to>
                    <xdr:col>7</xdr:col>
                    <xdr:colOff>390525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6" r:id="rId148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25</xdr:row>
                    <xdr:rowOff>161925</xdr:rowOff>
                  </from>
                  <to>
                    <xdr:col>8</xdr:col>
                    <xdr:colOff>371475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7" r:id="rId149" name="Check Box 41">
              <controlPr defaultSize="0" autoFill="0" autoLine="0" autoPict="0">
                <anchor moveWithCells="1">
                  <from>
                    <xdr:col>7</xdr:col>
                    <xdr:colOff>142875</xdr:colOff>
                    <xdr:row>27</xdr:row>
                    <xdr:rowOff>85725</xdr:rowOff>
                  </from>
                  <to>
                    <xdr:col>7</xdr:col>
                    <xdr:colOff>390525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8" r:id="rId150" name="Check Box 42">
              <controlPr defaultSize="0" autoFill="0" autoLine="0" autoPict="0">
                <anchor moveWithCells="1">
                  <from>
                    <xdr:col>8</xdr:col>
                    <xdr:colOff>123825</xdr:colOff>
                    <xdr:row>27</xdr:row>
                    <xdr:rowOff>85725</xdr:rowOff>
                  </from>
                  <to>
                    <xdr:col>8</xdr:col>
                    <xdr:colOff>371475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9" r:id="rId151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142875</xdr:rowOff>
                  </from>
                  <to>
                    <xdr:col>7</xdr:col>
                    <xdr:colOff>390525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0" r:id="rId152" name="Check Box 44">
              <controlPr defaultSize="0" autoFill="0" autoLine="0" autoPict="0">
                <anchor moveWithCells="1">
                  <from>
                    <xdr:col>8</xdr:col>
                    <xdr:colOff>133350</xdr:colOff>
                    <xdr:row>29</xdr:row>
                    <xdr:rowOff>142875</xdr:rowOff>
                  </from>
                  <to>
                    <xdr:col>8</xdr:col>
                    <xdr:colOff>371475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1" r:id="rId153" name="Check Box 45">
              <controlPr defaultSize="0" autoFill="0" autoLine="0" autoPict="0">
                <anchor moveWithCells="1">
                  <from>
                    <xdr:col>7</xdr:col>
                    <xdr:colOff>161925</xdr:colOff>
                    <xdr:row>32</xdr:row>
                    <xdr:rowOff>47625</xdr:rowOff>
                  </from>
                  <to>
                    <xdr:col>7</xdr:col>
                    <xdr:colOff>400050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2" r:id="rId154" name="Check Box 46">
              <controlPr defaultSize="0" autoFill="0" autoLine="0" autoPict="0">
                <anchor moveWithCells="1">
                  <from>
                    <xdr:col>8</xdr:col>
                    <xdr:colOff>133350</xdr:colOff>
                    <xdr:row>32</xdr:row>
                    <xdr:rowOff>47625</xdr:rowOff>
                  </from>
                  <to>
                    <xdr:col>8</xdr:col>
                    <xdr:colOff>381000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3" r:id="rId155" name="Check Box 47">
              <controlPr defaultSize="0" autoFill="0" autoLine="0" autoPict="0">
                <anchor moveWithCells="1">
                  <from>
                    <xdr:col>7</xdr:col>
                    <xdr:colOff>142875</xdr:colOff>
                    <xdr:row>34</xdr:row>
                    <xdr:rowOff>161925</xdr:rowOff>
                  </from>
                  <to>
                    <xdr:col>7</xdr:col>
                    <xdr:colOff>390525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4" r:id="rId156" name="Check Box 48">
              <controlPr defaultSize="0" autoFill="0" autoLine="0" autoPict="0">
                <anchor moveWithCells="1">
                  <from>
                    <xdr:col>8</xdr:col>
                    <xdr:colOff>123825</xdr:colOff>
                    <xdr:row>34</xdr:row>
                    <xdr:rowOff>161925</xdr:rowOff>
                  </from>
                  <to>
                    <xdr:col>8</xdr:col>
                    <xdr:colOff>371475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5" r:id="rId157" name="Check Box 49">
              <controlPr defaultSize="0" autoFill="0" autoLine="0" autoPict="0">
                <anchor moveWithCells="1">
                  <from>
                    <xdr:col>7</xdr:col>
                    <xdr:colOff>152400</xdr:colOff>
                    <xdr:row>38</xdr:row>
                    <xdr:rowOff>66675</xdr:rowOff>
                  </from>
                  <to>
                    <xdr:col>7</xdr:col>
                    <xdr:colOff>390525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6" r:id="rId158" name="Check Box 50">
              <controlPr defaultSize="0" autoFill="0" autoLine="0" autoPict="0">
                <anchor moveWithCells="1">
                  <from>
                    <xdr:col>8</xdr:col>
                    <xdr:colOff>133350</xdr:colOff>
                    <xdr:row>38</xdr:row>
                    <xdr:rowOff>66675</xdr:rowOff>
                  </from>
                  <to>
                    <xdr:col>8</xdr:col>
                    <xdr:colOff>371475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7" r:id="rId159" name="Check Box 51">
              <controlPr defaultSize="0" autoFill="0" autoLine="0" autoPict="0">
                <anchor moveWithCells="1">
                  <from>
                    <xdr:col>7</xdr:col>
                    <xdr:colOff>152400</xdr:colOff>
                    <xdr:row>40</xdr:row>
                    <xdr:rowOff>152400</xdr:rowOff>
                  </from>
                  <to>
                    <xdr:col>7</xdr:col>
                    <xdr:colOff>390525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8" r:id="rId160" name="Check Box 52">
              <controlPr defaultSize="0" autoFill="0" autoLine="0" autoPict="0">
                <anchor moveWithCells="1">
                  <from>
                    <xdr:col>8</xdr:col>
                    <xdr:colOff>133350</xdr:colOff>
                    <xdr:row>40</xdr:row>
                    <xdr:rowOff>152400</xdr:rowOff>
                  </from>
                  <to>
                    <xdr:col>8</xdr:col>
                    <xdr:colOff>371475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9" r:id="rId161" name="Check Box 53">
              <controlPr defaultSize="0" autoFill="0" autoLine="0" autoPict="0">
                <anchor moveWithCells="1">
                  <from>
                    <xdr:col>7</xdr:col>
                    <xdr:colOff>161925</xdr:colOff>
                    <xdr:row>41</xdr:row>
                    <xdr:rowOff>161925</xdr:rowOff>
                  </from>
                  <to>
                    <xdr:col>7</xdr:col>
                    <xdr:colOff>400050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0" r:id="rId162" name="Check Box 54">
              <controlPr defaultSize="0" autoFill="0" autoLine="0" autoPict="0">
                <anchor moveWithCells="1">
                  <from>
                    <xdr:col>8</xdr:col>
                    <xdr:colOff>133350</xdr:colOff>
                    <xdr:row>41</xdr:row>
                    <xdr:rowOff>161925</xdr:rowOff>
                  </from>
                  <to>
                    <xdr:col>8</xdr:col>
                    <xdr:colOff>381000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1" r:id="rId163" name="Check Box 55">
              <controlPr defaultSize="0" autoFill="0" autoLine="0" autoPict="0">
                <anchor moveWithCells="1">
                  <from>
                    <xdr:col>7</xdr:col>
                    <xdr:colOff>171450</xdr:colOff>
                    <xdr:row>43</xdr:row>
                    <xdr:rowOff>66675</xdr:rowOff>
                  </from>
                  <to>
                    <xdr:col>7</xdr:col>
                    <xdr:colOff>409575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2" r:id="rId164" name="Check Box 56">
              <controlPr defaultSize="0" autoFill="0" autoLine="0" autoPict="0">
                <anchor moveWithCells="1">
                  <from>
                    <xdr:col>8</xdr:col>
                    <xdr:colOff>142875</xdr:colOff>
                    <xdr:row>43</xdr:row>
                    <xdr:rowOff>66675</xdr:rowOff>
                  </from>
                  <to>
                    <xdr:col>8</xdr:col>
                    <xdr:colOff>390525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3" r:id="rId165" name="Check Box 57">
              <controlPr defaultSize="0" autoFill="0" autoLine="0" autoPict="0">
                <anchor moveWithCells="1">
                  <from>
                    <xdr:col>7</xdr:col>
                    <xdr:colOff>161925</xdr:colOff>
                    <xdr:row>45</xdr:row>
                    <xdr:rowOff>66675</xdr:rowOff>
                  </from>
                  <to>
                    <xdr:col>7</xdr:col>
                    <xdr:colOff>400050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4" r:id="rId166" name="Check Box 58">
              <controlPr defaultSize="0" autoFill="0" autoLine="0" autoPict="0">
                <anchor moveWithCells="1">
                  <from>
                    <xdr:col>8</xdr:col>
                    <xdr:colOff>133350</xdr:colOff>
                    <xdr:row>45</xdr:row>
                    <xdr:rowOff>66675</xdr:rowOff>
                  </from>
                  <to>
                    <xdr:col>8</xdr:col>
                    <xdr:colOff>381000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5" r:id="rId167" name="Check Box 59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66675</xdr:rowOff>
                  </from>
                  <to>
                    <xdr:col>5</xdr:col>
                    <xdr:colOff>304800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6" r:id="rId168" name="Check Box 60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57150</xdr:rowOff>
                  </from>
                  <to>
                    <xdr:col>6</xdr:col>
                    <xdr:colOff>314325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7" r:id="rId169" name="Check Box 61">
              <controlPr defaultSize="0" autoFill="0" autoLine="0" autoPict="0">
                <anchor moveWithCells="1">
                  <from>
                    <xdr:col>9</xdr:col>
                    <xdr:colOff>28575</xdr:colOff>
                    <xdr:row>15</xdr:row>
                    <xdr:rowOff>66675</xdr:rowOff>
                  </from>
                  <to>
                    <xdr:col>9</xdr:col>
                    <xdr:colOff>276225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8" r:id="rId170" name="Check Box 62">
              <controlPr defaultSize="0" autoFill="0" autoLine="0" autoPict="0">
                <anchor moveWithCells="1">
                  <from>
                    <xdr:col>10</xdr:col>
                    <xdr:colOff>38100</xdr:colOff>
                    <xdr:row>15</xdr:row>
                    <xdr:rowOff>66675</xdr:rowOff>
                  </from>
                  <to>
                    <xdr:col>10</xdr:col>
                    <xdr:colOff>285750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9" r:id="rId171" name="Check Box 63">
              <controlPr defaultSize="0" autoFill="0" autoLine="0" autoPict="0">
                <anchor moveWithCells="1">
                  <from>
                    <xdr:col>11</xdr:col>
                    <xdr:colOff>38100</xdr:colOff>
                    <xdr:row>15</xdr:row>
                    <xdr:rowOff>66675</xdr:rowOff>
                  </from>
                  <to>
                    <xdr:col>11</xdr:col>
                    <xdr:colOff>285750</xdr:colOff>
                    <xdr:row>16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0" r:id="rId172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161925</xdr:rowOff>
                  </from>
                  <to>
                    <xdr:col>9</xdr:col>
                    <xdr:colOff>285750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1" r:id="rId173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161925</xdr:rowOff>
                  </from>
                  <to>
                    <xdr:col>10</xdr:col>
                    <xdr:colOff>295275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2" r:id="rId174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16</xdr:row>
                    <xdr:rowOff>161925</xdr:rowOff>
                  </from>
                  <to>
                    <xdr:col>11</xdr:col>
                    <xdr:colOff>295275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3" r:id="rId175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76200</xdr:rowOff>
                  </from>
                  <to>
                    <xdr:col>9</xdr:col>
                    <xdr:colOff>285750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4" r:id="rId176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76200</xdr:rowOff>
                  </from>
                  <to>
                    <xdr:col>10</xdr:col>
                    <xdr:colOff>295275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5" r:id="rId177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18</xdr:row>
                    <xdr:rowOff>76200</xdr:rowOff>
                  </from>
                  <to>
                    <xdr:col>11</xdr:col>
                    <xdr:colOff>295275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6" r:id="rId178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47625</xdr:rowOff>
                  </from>
                  <to>
                    <xdr:col>9</xdr:col>
                    <xdr:colOff>285750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7" r:id="rId179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47625</xdr:rowOff>
                  </from>
                  <to>
                    <xdr:col>10</xdr:col>
                    <xdr:colOff>295275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8" r:id="rId180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21</xdr:row>
                    <xdr:rowOff>47625</xdr:rowOff>
                  </from>
                  <to>
                    <xdr:col>11</xdr:col>
                    <xdr:colOff>295275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9" r:id="rId181" name="Check Box 73">
              <controlPr defaultSize="0" autoFill="0" autoLine="0" autoPict="0">
                <anchor moveWithCells="1">
                  <from>
                    <xdr:col>9</xdr:col>
                    <xdr:colOff>19050</xdr:colOff>
                    <xdr:row>24</xdr:row>
                    <xdr:rowOff>85725</xdr:rowOff>
                  </from>
                  <to>
                    <xdr:col>9</xdr:col>
                    <xdr:colOff>276225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0" r:id="rId182" name="Check Box 74">
              <controlPr defaultSize="0" autoFill="0" autoLine="0" autoPict="0">
                <anchor moveWithCells="1">
                  <from>
                    <xdr:col>10</xdr:col>
                    <xdr:colOff>28575</xdr:colOff>
                    <xdr:row>24</xdr:row>
                    <xdr:rowOff>85725</xdr:rowOff>
                  </from>
                  <to>
                    <xdr:col>10</xdr:col>
                    <xdr:colOff>276225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1" r:id="rId183" name="Check Box 75">
              <controlPr defaultSize="0" autoFill="0" autoLine="0" autoPict="0">
                <anchor moveWithCells="1">
                  <from>
                    <xdr:col>11</xdr:col>
                    <xdr:colOff>28575</xdr:colOff>
                    <xdr:row>24</xdr:row>
                    <xdr:rowOff>85725</xdr:rowOff>
                  </from>
                  <to>
                    <xdr:col>11</xdr:col>
                    <xdr:colOff>276225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2" r:id="rId184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25</xdr:row>
                    <xdr:rowOff>152400</xdr:rowOff>
                  </from>
                  <to>
                    <xdr:col>9</xdr:col>
                    <xdr:colOff>285750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3" r:id="rId185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152400</xdr:rowOff>
                  </from>
                  <to>
                    <xdr:col>10</xdr:col>
                    <xdr:colOff>295275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4" r:id="rId186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25</xdr:row>
                    <xdr:rowOff>152400</xdr:rowOff>
                  </from>
                  <to>
                    <xdr:col>11</xdr:col>
                    <xdr:colOff>295275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5" r:id="rId187" name="Check Box 79">
              <controlPr defaultSize="0" autoFill="0" autoLine="0" autoPict="0">
                <anchor moveWithCells="1">
                  <from>
                    <xdr:col>9</xdr:col>
                    <xdr:colOff>28575</xdr:colOff>
                    <xdr:row>27</xdr:row>
                    <xdr:rowOff>76200</xdr:rowOff>
                  </from>
                  <to>
                    <xdr:col>9</xdr:col>
                    <xdr:colOff>276225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6" r:id="rId188" name="Check Box 80">
              <controlPr defaultSize="0" autoFill="0" autoLine="0" autoPict="0">
                <anchor moveWithCells="1">
                  <from>
                    <xdr:col>10</xdr:col>
                    <xdr:colOff>38100</xdr:colOff>
                    <xdr:row>27</xdr:row>
                    <xdr:rowOff>76200</xdr:rowOff>
                  </from>
                  <to>
                    <xdr:col>10</xdr:col>
                    <xdr:colOff>285750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7" r:id="rId189" name="Check Box 81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76200</xdr:rowOff>
                  </from>
                  <to>
                    <xdr:col>11</xdr:col>
                    <xdr:colOff>285750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8" r:id="rId190" name="Check Box 82">
              <controlPr defaultSize="0" autoFill="0" autoLine="0" autoPict="0">
                <anchor moveWithCells="1">
                  <from>
                    <xdr:col>9</xdr:col>
                    <xdr:colOff>38100</xdr:colOff>
                    <xdr:row>29</xdr:row>
                    <xdr:rowOff>142875</xdr:rowOff>
                  </from>
                  <to>
                    <xdr:col>9</xdr:col>
                    <xdr:colOff>285750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9" r:id="rId191" name="Check Box 83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142875</xdr:rowOff>
                  </from>
                  <to>
                    <xdr:col>10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0" r:id="rId192" name="Check Box 84">
              <controlPr defaultSize="0" autoFill="0" autoLine="0" autoPict="0">
                <anchor moveWithCells="1">
                  <from>
                    <xdr:col>11</xdr:col>
                    <xdr:colOff>47625</xdr:colOff>
                    <xdr:row>29</xdr:row>
                    <xdr:rowOff>142875</xdr:rowOff>
                  </from>
                  <to>
                    <xdr:col>11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1" r:id="rId193" name="Check Box 85">
              <controlPr defaultSize="0" autoFill="0" autoLine="0" autoPict="0">
                <anchor moveWithCells="1">
                  <from>
                    <xdr:col>9</xdr:col>
                    <xdr:colOff>47625</xdr:colOff>
                    <xdr:row>32</xdr:row>
                    <xdr:rowOff>47625</xdr:rowOff>
                  </from>
                  <to>
                    <xdr:col>10</xdr:col>
                    <xdr:colOff>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2" r:id="rId194" name="Check Box 86">
              <controlPr defaultSize="0" autoFill="0" autoLine="0" autoPict="0">
                <anchor moveWithCells="1">
                  <from>
                    <xdr:col>10</xdr:col>
                    <xdr:colOff>57150</xdr:colOff>
                    <xdr:row>32</xdr:row>
                    <xdr:rowOff>47625</xdr:rowOff>
                  </from>
                  <to>
                    <xdr:col>10</xdr:col>
                    <xdr:colOff>295275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3" r:id="rId195" name="Check Box 87">
              <controlPr defaultSize="0" autoFill="0" autoLine="0" autoPict="0">
                <anchor moveWithCells="1">
                  <from>
                    <xdr:col>11</xdr:col>
                    <xdr:colOff>57150</xdr:colOff>
                    <xdr:row>32</xdr:row>
                    <xdr:rowOff>47625</xdr:rowOff>
                  </from>
                  <to>
                    <xdr:col>11</xdr:col>
                    <xdr:colOff>295275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4" r:id="rId196" name="Check Box 88">
              <controlPr defaultSize="0" autoFill="0" autoLine="0" autoPict="0">
                <anchor moveWithCells="1">
                  <from>
                    <xdr:col>9</xdr:col>
                    <xdr:colOff>28575</xdr:colOff>
                    <xdr:row>34</xdr:row>
                    <xdr:rowOff>161925</xdr:rowOff>
                  </from>
                  <to>
                    <xdr:col>9</xdr:col>
                    <xdr:colOff>276225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5" r:id="rId197" name="Check Box 89">
              <controlPr defaultSize="0" autoFill="0" autoLine="0" autoPict="0">
                <anchor moveWithCells="1">
                  <from>
                    <xdr:col>10</xdr:col>
                    <xdr:colOff>38100</xdr:colOff>
                    <xdr:row>34</xdr:row>
                    <xdr:rowOff>161925</xdr:rowOff>
                  </from>
                  <to>
                    <xdr:col>10</xdr:col>
                    <xdr:colOff>285750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6" r:id="rId198" name="Check Box 90">
              <controlPr defaultSize="0" autoFill="0" autoLine="0" autoPict="0">
                <anchor moveWithCells="1">
                  <from>
                    <xdr:col>11</xdr:col>
                    <xdr:colOff>47625</xdr:colOff>
                    <xdr:row>34</xdr:row>
                    <xdr:rowOff>171450</xdr:rowOff>
                  </from>
                  <to>
                    <xdr:col>11</xdr:col>
                    <xdr:colOff>295275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7" r:id="rId199" name="Check Box 91">
              <controlPr defaultSize="0" autoFill="0" autoLine="0" autoPict="0">
                <anchor moveWithCells="1">
                  <from>
                    <xdr:col>9</xdr:col>
                    <xdr:colOff>38100</xdr:colOff>
                    <xdr:row>38</xdr:row>
                    <xdr:rowOff>66675</xdr:rowOff>
                  </from>
                  <to>
                    <xdr:col>9</xdr:col>
                    <xdr:colOff>285750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8" r:id="rId200" name="Check Box 92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66675</xdr:rowOff>
                  </from>
                  <to>
                    <xdr:col>10</xdr:col>
                    <xdr:colOff>295275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9" r:id="rId201" name="Check Box 93">
              <controlPr defaultSize="0" autoFill="0" autoLine="0" autoPict="0">
                <anchor moveWithCells="1">
                  <from>
                    <xdr:col>11</xdr:col>
                    <xdr:colOff>47625</xdr:colOff>
                    <xdr:row>38</xdr:row>
                    <xdr:rowOff>66675</xdr:rowOff>
                  </from>
                  <to>
                    <xdr:col>11</xdr:col>
                    <xdr:colOff>295275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0" r:id="rId202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40</xdr:row>
                    <xdr:rowOff>152400</xdr:rowOff>
                  </from>
                  <to>
                    <xdr:col>9</xdr:col>
                    <xdr:colOff>285750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1" r:id="rId203" name="Check Box 9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152400</xdr:rowOff>
                  </from>
                  <to>
                    <xdr:col>10</xdr:col>
                    <xdr:colOff>295275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2" r:id="rId204" name="Check Box 96">
              <controlPr defaultSize="0" autoFill="0" autoLine="0" autoPict="0">
                <anchor moveWithCells="1">
                  <from>
                    <xdr:col>11</xdr:col>
                    <xdr:colOff>47625</xdr:colOff>
                    <xdr:row>40</xdr:row>
                    <xdr:rowOff>152400</xdr:rowOff>
                  </from>
                  <to>
                    <xdr:col>11</xdr:col>
                    <xdr:colOff>295275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3" r:id="rId205" name="Check Box 97">
              <controlPr defaultSize="0" autoFill="0" autoLine="0" autoPict="0">
                <anchor moveWithCells="1">
                  <from>
                    <xdr:col>9</xdr:col>
                    <xdr:colOff>28575</xdr:colOff>
                    <xdr:row>41</xdr:row>
                    <xdr:rowOff>171450</xdr:rowOff>
                  </from>
                  <to>
                    <xdr:col>9</xdr:col>
                    <xdr:colOff>276225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4" r:id="rId206" name="Check Box 98">
              <controlPr defaultSize="0" autoFill="0" autoLine="0" autoPict="0">
                <anchor moveWithCells="1">
                  <from>
                    <xdr:col>10</xdr:col>
                    <xdr:colOff>38100</xdr:colOff>
                    <xdr:row>41</xdr:row>
                    <xdr:rowOff>171450</xdr:rowOff>
                  </from>
                  <to>
                    <xdr:col>10</xdr:col>
                    <xdr:colOff>285750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5" r:id="rId207" name="Check Box 99">
              <controlPr defaultSize="0" autoFill="0" autoLine="0" autoPict="0">
                <anchor moveWithCells="1">
                  <from>
                    <xdr:col>11</xdr:col>
                    <xdr:colOff>38100</xdr:colOff>
                    <xdr:row>41</xdr:row>
                    <xdr:rowOff>171450</xdr:rowOff>
                  </from>
                  <to>
                    <xdr:col>11</xdr:col>
                    <xdr:colOff>285750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6" r:id="rId208" name="Check Box 100">
              <controlPr defaultSize="0" autoFill="0" autoLine="0" autoPict="0">
                <anchor moveWithCells="1">
                  <from>
                    <xdr:col>9</xdr:col>
                    <xdr:colOff>38100</xdr:colOff>
                    <xdr:row>43</xdr:row>
                    <xdr:rowOff>66675</xdr:rowOff>
                  </from>
                  <to>
                    <xdr:col>9</xdr:col>
                    <xdr:colOff>285750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7" r:id="rId209" name="Check Box 10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66675</xdr:rowOff>
                  </from>
                  <to>
                    <xdr:col>10</xdr:col>
                    <xdr:colOff>295275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8" r:id="rId210" name="Check Box 102">
              <controlPr defaultSize="0" autoFill="0" autoLine="0" autoPict="0">
                <anchor moveWithCells="1">
                  <from>
                    <xdr:col>11</xdr:col>
                    <xdr:colOff>47625</xdr:colOff>
                    <xdr:row>43</xdr:row>
                    <xdr:rowOff>66675</xdr:rowOff>
                  </from>
                  <to>
                    <xdr:col>11</xdr:col>
                    <xdr:colOff>295275</xdr:colOff>
                    <xdr:row>44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9" r:id="rId211" name="Check Box 103">
              <controlPr defaultSize="0" autoFill="0" autoLine="0" autoPict="0">
                <anchor moveWithCells="1">
                  <from>
                    <xdr:col>9</xdr:col>
                    <xdr:colOff>28575</xdr:colOff>
                    <xdr:row>45</xdr:row>
                    <xdr:rowOff>66675</xdr:rowOff>
                  </from>
                  <to>
                    <xdr:col>9</xdr:col>
                    <xdr:colOff>276225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0" r:id="rId212" name="Check Box 104">
              <controlPr defaultSize="0" autoFill="0" autoLine="0" autoPict="0">
                <anchor moveWithCells="1">
                  <from>
                    <xdr:col>10</xdr:col>
                    <xdr:colOff>38100</xdr:colOff>
                    <xdr:row>45</xdr:row>
                    <xdr:rowOff>66675</xdr:rowOff>
                  </from>
                  <to>
                    <xdr:col>10</xdr:col>
                    <xdr:colOff>285750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1" r:id="rId213" name="Check Box 105">
              <controlPr defaultSize="0" autoFill="0" autoLine="0" autoPict="0">
                <anchor moveWithCells="1">
                  <from>
                    <xdr:col>11</xdr:col>
                    <xdr:colOff>38100</xdr:colOff>
                    <xdr:row>45</xdr:row>
                    <xdr:rowOff>66675</xdr:rowOff>
                  </from>
                  <to>
                    <xdr:col>11</xdr:col>
                    <xdr:colOff>285750</xdr:colOff>
                    <xdr:row>46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6" r:id="rId214" name="Check Box 110">
              <controlPr defaultSize="0" autoFill="0" autoLine="0" autoPict="0">
                <anchor moveWithCells="1">
                  <from>
                    <xdr:col>5</xdr:col>
                    <xdr:colOff>47625</xdr:colOff>
                    <xdr:row>47</xdr:row>
                    <xdr:rowOff>95250</xdr:rowOff>
                  </from>
                  <to>
                    <xdr:col>5</xdr:col>
                    <xdr:colOff>295275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7" r:id="rId215" name="Check Box 111">
              <controlPr defaultSize="0" autoFill="0" autoLine="0" autoPict="0">
                <anchor moveWithCells="1">
                  <from>
                    <xdr:col>6</xdr:col>
                    <xdr:colOff>57150</xdr:colOff>
                    <xdr:row>47</xdr:row>
                    <xdr:rowOff>85725</xdr:rowOff>
                  </from>
                  <to>
                    <xdr:col>6</xdr:col>
                    <xdr:colOff>295275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0" r:id="rId216" name="Check Box 114">
              <controlPr defaultSize="0" autoFill="0" autoLine="0" autoPict="0">
                <anchor moveWithCells="1">
                  <from>
                    <xdr:col>7</xdr:col>
                    <xdr:colOff>152400</xdr:colOff>
                    <xdr:row>47</xdr:row>
                    <xdr:rowOff>85725</xdr:rowOff>
                  </from>
                  <to>
                    <xdr:col>7</xdr:col>
                    <xdr:colOff>390525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1" r:id="rId217" name="Check Box 115">
              <controlPr defaultSize="0" autoFill="0" autoLine="0" autoPict="0">
                <anchor moveWithCells="1">
                  <from>
                    <xdr:col>8</xdr:col>
                    <xdr:colOff>133350</xdr:colOff>
                    <xdr:row>47</xdr:row>
                    <xdr:rowOff>85725</xdr:rowOff>
                  </from>
                  <to>
                    <xdr:col>8</xdr:col>
                    <xdr:colOff>371475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4" r:id="rId218" name="Check Box 118">
              <controlPr defaultSize="0" autoFill="0" autoLine="0" autoPict="0">
                <anchor moveWithCells="1">
                  <from>
                    <xdr:col>9</xdr:col>
                    <xdr:colOff>19050</xdr:colOff>
                    <xdr:row>47</xdr:row>
                    <xdr:rowOff>85725</xdr:rowOff>
                  </from>
                  <to>
                    <xdr:col>9</xdr:col>
                    <xdr:colOff>276225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5" r:id="rId219" name="Check Box 119">
              <controlPr defaultSize="0" autoFill="0" autoLine="0" autoPict="0">
                <anchor moveWithCells="1">
                  <from>
                    <xdr:col>10</xdr:col>
                    <xdr:colOff>28575</xdr:colOff>
                    <xdr:row>47</xdr:row>
                    <xdr:rowOff>85725</xdr:rowOff>
                  </from>
                  <to>
                    <xdr:col>10</xdr:col>
                    <xdr:colOff>276225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6" r:id="rId220" name="Check Box 120">
              <controlPr defaultSize="0" autoFill="0" autoLine="0" autoPict="0">
                <anchor moveWithCells="1">
                  <from>
                    <xdr:col>11</xdr:col>
                    <xdr:colOff>28575</xdr:colOff>
                    <xdr:row>47</xdr:row>
                    <xdr:rowOff>85725</xdr:rowOff>
                  </from>
                  <to>
                    <xdr:col>11</xdr:col>
                    <xdr:colOff>276225</xdr:colOff>
                    <xdr:row>48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B3D0969B-EB10-4FE9-A74C-ADD8AC4B7979}">
          <x14:formula1>
            <xm:f>'Diferencia de costos'!$E$18:$E$27</xm:f>
          </x14:formula1>
          <xm:sqref>B16 B18:B30 B33:B58 B60:B62</xm:sqref>
        </x14:dataValidation>
        <x14:dataValidation type="list" allowBlank="1" showInputMessage="1" showErrorMessage="1" xr:uid="{886CCC27-AFA6-4A54-9018-1707777676D3}">
          <x14:formula1>
            <xm:f>'Diferencia de costos'!$C$19:$C$28</xm:f>
          </x14:formula1>
          <xm:sqref>N16 N18:N30 N33:N62</xm:sqref>
        </x14:dataValidation>
        <x14:dataValidation type="list" allowBlank="1" showInputMessage="1" showErrorMessage="1" xr:uid="{3C77AFF6-9235-4707-BFB4-86954335D8FB}">
          <x14:formula1>
            <xm:f>'Diferencia de costos'!$B$19:$B$22</xm:f>
          </x14:formula1>
          <xm:sqref>E16 E18:E30 E33:E62</xm:sqref>
        </x14:dataValidation>
        <x14:dataValidation type="list" allowBlank="1" showInputMessage="1" showErrorMessage="1" xr:uid="{7D6E9BAB-ECC4-4C8C-92F1-3F0DE4E5DC59}">
          <x14:formula1>
            <xm:f>'Diferencia de costos'!$D$19:$D$20</xm:f>
          </x14:formula1>
          <xm:sqref>D16 D18:D30 D33:D62</xm:sqref>
        </x14:dataValidation>
        <x14:dataValidation type="list" allowBlank="1" showInputMessage="1" showErrorMessage="1" xr:uid="{B3DF4415-9A9F-489C-B1EA-75EFCCE3CA78}">
          <x14:formula1>
            <xm:f>'Diferencia de costos'!$E$18:$E$28</xm:f>
          </x14:formula1>
          <xm:sqref>B59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0E280-3159-427E-95E3-1235D56C3A6A}">
  <sheetPr codeName="Hoja1"/>
  <dimension ref="A1:U2102"/>
  <sheetViews>
    <sheetView showGridLines="0" workbookViewId="0">
      <pane ySplit="1" topLeftCell="A45" activePane="bottomLeft" state="frozen"/>
      <selection activeCell="A2" sqref="A2"/>
      <selection pane="bottomLeft" activeCell="N1" sqref="N1"/>
    </sheetView>
  </sheetViews>
  <sheetFormatPr baseColWidth="10" defaultColWidth="11.5703125" defaultRowHeight="15" x14ac:dyDescent="0.25"/>
  <cols>
    <col min="1" max="1" width="10" style="1" bestFit="1" customWidth="1"/>
    <col min="2" max="2" width="11" style="1" bestFit="1" customWidth="1"/>
    <col min="3" max="3" width="39.28515625" style="1" bestFit="1" customWidth="1"/>
    <col min="4" max="4" width="21.7109375" style="1" bestFit="1" customWidth="1"/>
    <col min="5" max="5" width="8.7109375" style="1" customWidth="1"/>
    <col min="6" max="6" width="40.7109375" style="1" bestFit="1" customWidth="1"/>
    <col min="7" max="7" width="13.140625" style="1" customWidth="1"/>
    <col min="8" max="8" width="11.42578125" style="1" customWidth="1"/>
    <col min="9" max="9" width="4.140625" style="1" customWidth="1"/>
    <col min="10" max="10" width="15.28515625" style="1" customWidth="1"/>
    <col min="11" max="11" width="11.140625" style="1" customWidth="1"/>
    <col min="12" max="12" width="10.85546875" customWidth="1"/>
    <col min="13" max="13" width="10.5703125" style="1" bestFit="1" customWidth="1"/>
    <col min="14" max="14" width="10.5703125" style="1" customWidth="1"/>
    <col min="15" max="15" width="18.42578125" style="1" bestFit="1" customWidth="1"/>
    <col min="16" max="18" width="10.85546875" style="1" customWidth="1"/>
    <col min="19" max="19" width="9" style="1" customWidth="1"/>
    <col min="20" max="20" width="5.85546875" style="1" customWidth="1"/>
    <col min="21" max="16384" width="11.5703125" style="1"/>
  </cols>
  <sheetData>
    <row r="1" spans="1:21" s="5" customFormat="1" x14ac:dyDescent="0.25">
      <c r="A1" s="5" t="s">
        <v>0</v>
      </c>
      <c r="B1" s="5" t="s">
        <v>1</v>
      </c>
      <c r="C1" s="5" t="s">
        <v>1011</v>
      </c>
      <c r="D1" s="5" t="s">
        <v>2</v>
      </c>
      <c r="E1" s="5" t="s">
        <v>1012</v>
      </c>
      <c r="F1" s="5" t="s">
        <v>1013</v>
      </c>
      <c r="G1" s="5" t="s">
        <v>1014</v>
      </c>
      <c r="H1" s="5" t="s">
        <v>3</v>
      </c>
      <c r="I1" s="5" t="s">
        <v>1015</v>
      </c>
      <c r="J1" s="5" t="s">
        <v>1016</v>
      </c>
      <c r="K1" s="5" t="s">
        <v>1017</v>
      </c>
      <c r="L1" s="5" t="s">
        <v>1264</v>
      </c>
      <c r="M1" s="5" t="s">
        <v>1018</v>
      </c>
      <c r="N1" s="5" t="s">
        <v>1254</v>
      </c>
      <c r="O1" s="5" t="s">
        <v>7985</v>
      </c>
      <c r="P1" s="5" t="s">
        <v>1019</v>
      </c>
      <c r="Q1" s="5" t="s">
        <v>1274</v>
      </c>
      <c r="R1" s="5" t="s">
        <v>1275</v>
      </c>
      <c r="S1" s="5" t="s">
        <v>1020</v>
      </c>
      <c r="T1" s="5" t="s">
        <v>1021</v>
      </c>
      <c r="U1" s="5" t="s">
        <v>6341</v>
      </c>
    </row>
    <row r="2" spans="1:21" x14ac:dyDescent="0.25">
      <c r="A2" s="8" t="s">
        <v>1194</v>
      </c>
      <c r="B2" s="8" t="s">
        <v>152</v>
      </c>
      <c r="C2" s="8" t="s">
        <v>153</v>
      </c>
      <c r="D2" s="8" t="s">
        <v>154</v>
      </c>
      <c r="E2" s="8" t="s">
        <v>1034</v>
      </c>
      <c r="F2" s="8" t="s">
        <v>1182</v>
      </c>
      <c r="G2" s="8" t="s">
        <v>1073</v>
      </c>
      <c r="H2" s="8" t="s">
        <v>60</v>
      </c>
      <c r="I2" s="8" t="s">
        <v>1025</v>
      </c>
      <c r="J2" s="8" t="s">
        <v>155</v>
      </c>
      <c r="K2" s="8" t="s">
        <v>10</v>
      </c>
      <c r="L2" s="9">
        <v>45534</v>
      </c>
      <c r="M2" s="10"/>
      <c r="N2" s="10" t="str">
        <f t="shared" ref="N2:N65" si="0">+IF((M2)&lt;&gt;0,"CUMPLE","NO CUMPLE")</f>
        <v>NO CUMPLE</v>
      </c>
      <c r="O2" s="86" t="str">
        <f t="shared" ref="O2:O65" si="1">+IF(AND(M2=0),"NO CUMPLE",IF(OR(M2=L2,L2&gt;M2),"CUMPLE",IF(L2&lt;M2,"NO CUMPLE",FALSE)))</f>
        <v>NO CUMPLE</v>
      </c>
      <c r="P2" s="11">
        <v>0</v>
      </c>
      <c r="Q2" s="11">
        <v>1</v>
      </c>
      <c r="R2" s="11">
        <f>Tabla1[[#This Row],[Trbjo real]]-Tabla1[[#This Row],[Trabajo]]</f>
        <v>-1</v>
      </c>
      <c r="S2" s="11">
        <v>1</v>
      </c>
      <c r="T2" s="8" t="s">
        <v>1026</v>
      </c>
      <c r="U2" s="19">
        <f>Tabla1[[#This Row],[Trbjo real]]/Tabla1[[#This Row],[Trabajo]]</f>
        <v>0</v>
      </c>
    </row>
    <row r="3" spans="1:21" x14ac:dyDescent="0.25">
      <c r="A3" s="8" t="s">
        <v>1181</v>
      </c>
      <c r="B3" s="8" t="s">
        <v>51</v>
      </c>
      <c r="C3" s="8" t="s">
        <v>52</v>
      </c>
      <c r="D3" s="8" t="s">
        <v>53</v>
      </c>
      <c r="E3" s="8" t="s">
        <v>1035</v>
      </c>
      <c r="F3" s="8" t="s">
        <v>1057</v>
      </c>
      <c r="G3" s="8" t="s">
        <v>1064</v>
      </c>
      <c r="H3" s="8" t="s">
        <v>54</v>
      </c>
      <c r="I3" s="8" t="s">
        <v>1025</v>
      </c>
      <c r="J3" s="8" t="s">
        <v>55</v>
      </c>
      <c r="K3" s="8" t="s">
        <v>10</v>
      </c>
      <c r="L3" s="9">
        <v>45533</v>
      </c>
      <c r="M3" s="10"/>
      <c r="N3" s="10" t="str">
        <f t="shared" si="0"/>
        <v>NO CUMPLE</v>
      </c>
      <c r="O3" s="10" t="str">
        <f t="shared" si="1"/>
        <v>NO CUMPLE</v>
      </c>
      <c r="P3" s="11">
        <v>0</v>
      </c>
      <c r="Q3" s="11">
        <v>3</v>
      </c>
      <c r="R3" s="11">
        <f>Tabla1[[#This Row],[Trbjo real]]-Tabla1[[#This Row],[Trabajo]]</f>
        <v>-3</v>
      </c>
      <c r="S3" s="11">
        <v>3</v>
      </c>
      <c r="T3" s="8" t="s">
        <v>1026</v>
      </c>
      <c r="U3" s="19">
        <f>Tabla1[[#This Row],[Trbjo real]]/Tabla1[[#This Row],[Trabajo]]</f>
        <v>0</v>
      </c>
    </row>
    <row r="4" spans="1:21" x14ac:dyDescent="0.25">
      <c r="A4" s="8" t="s">
        <v>1181</v>
      </c>
      <c r="B4" s="8" t="s">
        <v>51</v>
      </c>
      <c r="C4" s="8" t="s">
        <v>52</v>
      </c>
      <c r="D4" s="8" t="s">
        <v>53</v>
      </c>
      <c r="E4" s="8" t="s">
        <v>1027</v>
      </c>
      <c r="F4" s="8" t="s">
        <v>1090</v>
      </c>
      <c r="G4" s="8" t="s">
        <v>1091</v>
      </c>
      <c r="H4" s="8" t="s">
        <v>54</v>
      </c>
      <c r="I4" s="8" t="s">
        <v>1025</v>
      </c>
      <c r="J4" s="8" t="s">
        <v>55</v>
      </c>
      <c r="K4" s="8" t="s">
        <v>10</v>
      </c>
      <c r="L4" s="9">
        <v>45533</v>
      </c>
      <c r="M4" s="10"/>
      <c r="N4" s="10" t="str">
        <f t="shared" si="0"/>
        <v>NO CUMPLE</v>
      </c>
      <c r="O4" s="10" t="str">
        <f t="shared" si="1"/>
        <v>NO CUMPLE</v>
      </c>
      <c r="P4" s="11">
        <v>0</v>
      </c>
      <c r="Q4" s="11">
        <v>2</v>
      </c>
      <c r="R4" s="11">
        <f>Tabla1[[#This Row],[Trbjo real]]-Tabla1[[#This Row],[Trabajo]]</f>
        <v>-2</v>
      </c>
      <c r="S4" s="11">
        <v>1</v>
      </c>
      <c r="T4" s="8" t="s">
        <v>1026</v>
      </c>
      <c r="U4" s="19">
        <f>Tabla1[[#This Row],[Trbjo real]]/Tabla1[[#This Row],[Trabajo]]</f>
        <v>0</v>
      </c>
    </row>
    <row r="5" spans="1:21" x14ac:dyDescent="0.25">
      <c r="A5" s="8" t="s">
        <v>1202</v>
      </c>
      <c r="B5" s="8" t="s">
        <v>238</v>
      </c>
      <c r="C5" s="8" t="s">
        <v>239</v>
      </c>
      <c r="D5" s="8" t="s">
        <v>185</v>
      </c>
      <c r="E5" s="8" t="s">
        <v>1035</v>
      </c>
      <c r="F5" s="8" t="s">
        <v>1057</v>
      </c>
      <c r="G5" s="8" t="s">
        <v>1079</v>
      </c>
      <c r="H5" s="8" t="s">
        <v>60</v>
      </c>
      <c r="I5" s="8" t="s">
        <v>1015</v>
      </c>
      <c r="J5" s="8" t="s">
        <v>240</v>
      </c>
      <c r="K5" s="8" t="s">
        <v>10</v>
      </c>
      <c r="L5" s="9">
        <v>45532</v>
      </c>
      <c r="M5" s="10"/>
      <c r="N5" s="10" t="str">
        <f t="shared" si="0"/>
        <v>NO CUMPLE</v>
      </c>
      <c r="O5" s="10" t="str">
        <f t="shared" si="1"/>
        <v>NO CUMPLE</v>
      </c>
      <c r="P5" s="11">
        <v>0</v>
      </c>
      <c r="Q5" s="11">
        <v>2</v>
      </c>
      <c r="R5" s="11">
        <f>Tabla1[[#This Row],[Trbjo real]]-Tabla1[[#This Row],[Trabajo]]</f>
        <v>-2</v>
      </c>
      <c r="S5" s="11">
        <v>2</v>
      </c>
      <c r="T5" s="8" t="s">
        <v>1026</v>
      </c>
      <c r="U5" s="19">
        <f>Tabla1[[#This Row],[Trbjo real]]/Tabla1[[#This Row],[Trabajo]]</f>
        <v>0</v>
      </c>
    </row>
    <row r="6" spans="1:21" x14ac:dyDescent="0.25">
      <c r="A6" s="8" t="s">
        <v>1193</v>
      </c>
      <c r="B6" s="8" t="s">
        <v>152</v>
      </c>
      <c r="C6" s="8" t="s">
        <v>153</v>
      </c>
      <c r="D6" s="8" t="s">
        <v>154</v>
      </c>
      <c r="E6" s="8" t="s">
        <v>1034</v>
      </c>
      <c r="F6" s="8" t="s">
        <v>1182</v>
      </c>
      <c r="G6" s="8" t="s">
        <v>1073</v>
      </c>
      <c r="H6" s="8" t="s">
        <v>60</v>
      </c>
      <c r="I6" s="8" t="s">
        <v>1025</v>
      </c>
      <c r="J6" s="8" t="s">
        <v>155</v>
      </c>
      <c r="K6" s="8" t="s">
        <v>10</v>
      </c>
      <c r="L6" s="9">
        <v>45527</v>
      </c>
      <c r="M6" s="10"/>
      <c r="N6" s="10" t="str">
        <f t="shared" si="0"/>
        <v>NO CUMPLE</v>
      </c>
      <c r="O6" s="10" t="str">
        <f t="shared" si="1"/>
        <v>NO CUMPLE</v>
      </c>
      <c r="P6" s="11">
        <v>0</v>
      </c>
      <c r="Q6" s="11">
        <v>1</v>
      </c>
      <c r="R6" s="11">
        <f>Tabla1[[#This Row],[Trbjo real]]-Tabla1[[#This Row],[Trabajo]]</f>
        <v>-1</v>
      </c>
      <c r="S6" s="11">
        <v>1</v>
      </c>
      <c r="T6" s="8" t="s">
        <v>1026</v>
      </c>
      <c r="U6" s="19">
        <f>Tabla1[[#This Row],[Trbjo real]]/Tabla1[[#This Row],[Trabajo]]</f>
        <v>0</v>
      </c>
    </row>
    <row r="7" spans="1:21" x14ac:dyDescent="0.25">
      <c r="A7" s="8" t="s">
        <v>1180</v>
      </c>
      <c r="B7" s="8" t="s">
        <v>51</v>
      </c>
      <c r="C7" s="8" t="s">
        <v>52</v>
      </c>
      <c r="D7" s="8" t="s">
        <v>53</v>
      </c>
      <c r="E7" s="8" t="s">
        <v>1035</v>
      </c>
      <c r="F7" s="8" t="s">
        <v>1063</v>
      </c>
      <c r="G7" s="8" t="s">
        <v>1064</v>
      </c>
      <c r="H7" s="8" t="s">
        <v>60</v>
      </c>
      <c r="I7" s="8" t="s">
        <v>1025</v>
      </c>
      <c r="J7" s="8" t="s">
        <v>55</v>
      </c>
      <c r="K7" s="8" t="s">
        <v>10</v>
      </c>
      <c r="L7" s="9">
        <v>45526</v>
      </c>
      <c r="M7" s="10"/>
      <c r="N7" s="10" t="str">
        <f t="shared" si="0"/>
        <v>NO CUMPLE</v>
      </c>
      <c r="O7" s="10" t="str">
        <f t="shared" si="1"/>
        <v>NO CUMPLE</v>
      </c>
      <c r="P7" s="11">
        <v>0</v>
      </c>
      <c r="Q7" s="11">
        <v>1</v>
      </c>
      <c r="R7" s="11">
        <f>Tabla1[[#This Row],[Trbjo real]]-Tabla1[[#This Row],[Trabajo]]</f>
        <v>-1</v>
      </c>
      <c r="S7" s="11">
        <v>1</v>
      </c>
      <c r="T7" s="8" t="s">
        <v>1026</v>
      </c>
      <c r="U7" s="19">
        <f>Tabla1[[#This Row],[Trbjo real]]/Tabla1[[#This Row],[Trabajo]]</f>
        <v>0</v>
      </c>
    </row>
    <row r="8" spans="1:21" x14ac:dyDescent="0.25">
      <c r="A8" s="8" t="s">
        <v>1180</v>
      </c>
      <c r="B8" s="8" t="s">
        <v>51</v>
      </c>
      <c r="C8" s="8" t="s">
        <v>52</v>
      </c>
      <c r="D8" s="8" t="s">
        <v>53</v>
      </c>
      <c r="E8" s="8" t="s">
        <v>1027</v>
      </c>
      <c r="F8" s="8" t="s">
        <v>1068</v>
      </c>
      <c r="G8" s="8" t="s">
        <v>1091</v>
      </c>
      <c r="H8" s="8" t="s">
        <v>60</v>
      </c>
      <c r="I8" s="8" t="s">
        <v>1025</v>
      </c>
      <c r="J8" s="8" t="s">
        <v>55</v>
      </c>
      <c r="K8" s="8" t="s">
        <v>10</v>
      </c>
      <c r="L8" s="9">
        <v>45526</v>
      </c>
      <c r="M8" s="10"/>
      <c r="N8" s="10" t="str">
        <f t="shared" si="0"/>
        <v>NO CUMPLE</v>
      </c>
      <c r="O8" s="10" t="str">
        <f t="shared" si="1"/>
        <v>NO CUMPLE</v>
      </c>
      <c r="P8" s="11">
        <v>0</v>
      </c>
      <c r="Q8" s="11">
        <v>0</v>
      </c>
      <c r="R8" s="11">
        <f>Tabla1[[#This Row],[Trbjo real]]-Tabla1[[#This Row],[Trabajo]]</f>
        <v>0</v>
      </c>
      <c r="S8" s="11">
        <v>1</v>
      </c>
      <c r="T8" s="8" t="s">
        <v>1026</v>
      </c>
      <c r="U8" s="19" t="e">
        <f>Tabla1[[#This Row],[Trbjo real]]/Tabla1[[#This Row],[Trabajo]]</f>
        <v>#DIV/0!</v>
      </c>
    </row>
    <row r="9" spans="1:21" x14ac:dyDescent="0.25">
      <c r="A9" s="8" t="s">
        <v>1180</v>
      </c>
      <c r="B9" s="8" t="s">
        <v>51</v>
      </c>
      <c r="C9" s="8" t="s">
        <v>52</v>
      </c>
      <c r="D9" s="8" t="s">
        <v>53</v>
      </c>
      <c r="E9" s="8" t="s">
        <v>1033</v>
      </c>
      <c r="F9" s="8" t="s">
        <v>1132</v>
      </c>
      <c r="G9" s="8" t="s">
        <v>1152</v>
      </c>
      <c r="H9" s="8" t="s">
        <v>60</v>
      </c>
      <c r="I9" s="8" t="s">
        <v>1025</v>
      </c>
      <c r="J9" s="8" t="s">
        <v>55</v>
      </c>
      <c r="K9" s="8" t="s">
        <v>10</v>
      </c>
      <c r="L9" s="9">
        <v>45526</v>
      </c>
      <c r="M9" s="10"/>
      <c r="N9" s="10" t="str">
        <f t="shared" si="0"/>
        <v>NO CUMPLE</v>
      </c>
      <c r="O9" s="10" t="str">
        <f t="shared" si="1"/>
        <v>NO CUMPLE</v>
      </c>
      <c r="P9" s="11">
        <v>0</v>
      </c>
      <c r="Q9" s="11">
        <v>1</v>
      </c>
      <c r="R9" s="11">
        <f>Tabla1[[#This Row],[Trbjo real]]-Tabla1[[#This Row],[Trabajo]]</f>
        <v>-1</v>
      </c>
      <c r="S9" s="11">
        <v>1</v>
      </c>
      <c r="T9" s="8" t="s">
        <v>1026</v>
      </c>
      <c r="U9" s="19">
        <f>Tabla1[[#This Row],[Trbjo real]]/Tabla1[[#This Row],[Trabajo]]</f>
        <v>0</v>
      </c>
    </row>
    <row r="10" spans="1:21" x14ac:dyDescent="0.25">
      <c r="A10" s="8" t="s">
        <v>1247</v>
      </c>
      <c r="B10" s="8" t="s">
        <v>238</v>
      </c>
      <c r="C10" s="8" t="s">
        <v>239</v>
      </c>
      <c r="D10" s="8" t="s">
        <v>185</v>
      </c>
      <c r="E10" s="8" t="s">
        <v>1027</v>
      </c>
      <c r="F10" s="8" t="s">
        <v>1133</v>
      </c>
      <c r="G10" s="8" t="s">
        <v>1129</v>
      </c>
      <c r="H10" s="8" t="s">
        <v>60</v>
      </c>
      <c r="I10" s="8" t="s">
        <v>1015</v>
      </c>
      <c r="J10" s="8" t="s">
        <v>240</v>
      </c>
      <c r="K10" s="8" t="s">
        <v>10</v>
      </c>
      <c r="L10" s="9">
        <v>45525</v>
      </c>
      <c r="M10" s="10"/>
      <c r="N10" s="10" t="str">
        <f t="shared" si="0"/>
        <v>NO CUMPLE</v>
      </c>
      <c r="O10" s="10" t="str">
        <f t="shared" si="1"/>
        <v>NO CUMPLE</v>
      </c>
      <c r="P10" s="11">
        <v>0</v>
      </c>
      <c r="Q10" s="11">
        <v>2</v>
      </c>
      <c r="R10" s="11">
        <f>Tabla1[[#This Row],[Trbjo real]]-Tabla1[[#This Row],[Trabajo]]</f>
        <v>-2</v>
      </c>
      <c r="S10" s="11">
        <v>2</v>
      </c>
      <c r="T10" s="8" t="s">
        <v>1026</v>
      </c>
      <c r="U10" s="19">
        <f>Tabla1[[#This Row],[Trbjo real]]/Tabla1[[#This Row],[Trabajo]]</f>
        <v>0</v>
      </c>
    </row>
    <row r="11" spans="1:21" x14ac:dyDescent="0.25">
      <c r="A11" s="8" t="s">
        <v>1253</v>
      </c>
      <c r="B11" s="8" t="s">
        <v>238</v>
      </c>
      <c r="C11" s="8" t="s">
        <v>239</v>
      </c>
      <c r="D11" s="8" t="s">
        <v>185</v>
      </c>
      <c r="E11" s="8" t="s">
        <v>1033</v>
      </c>
      <c r="F11" s="8" t="s">
        <v>1136</v>
      </c>
      <c r="G11" s="8" t="s">
        <v>1152</v>
      </c>
      <c r="H11" s="8" t="s">
        <v>60</v>
      </c>
      <c r="I11" s="8" t="s">
        <v>1015</v>
      </c>
      <c r="J11" s="8" t="s">
        <v>240</v>
      </c>
      <c r="K11" s="8" t="s">
        <v>10</v>
      </c>
      <c r="L11" s="9">
        <v>45525</v>
      </c>
      <c r="M11" s="10"/>
      <c r="N11" s="10" t="str">
        <f t="shared" si="0"/>
        <v>NO CUMPLE</v>
      </c>
      <c r="O11" s="10" t="str">
        <f t="shared" si="1"/>
        <v>NO CUMPLE</v>
      </c>
      <c r="P11" s="11">
        <v>0</v>
      </c>
      <c r="Q11" s="11">
        <v>1</v>
      </c>
      <c r="R11" s="11">
        <f>Tabla1[[#This Row],[Trbjo real]]-Tabla1[[#This Row],[Trabajo]]</f>
        <v>-1</v>
      </c>
      <c r="S11" s="11">
        <v>1</v>
      </c>
      <c r="T11" s="8" t="s">
        <v>1026</v>
      </c>
      <c r="U11" s="19">
        <f>Tabla1[[#This Row],[Trbjo real]]/Tabla1[[#This Row],[Trabajo]]</f>
        <v>0</v>
      </c>
    </row>
    <row r="12" spans="1:21" x14ac:dyDescent="0.25">
      <c r="A12" s="8" t="s">
        <v>1253</v>
      </c>
      <c r="B12" s="8" t="s">
        <v>238</v>
      </c>
      <c r="C12" s="8" t="s">
        <v>239</v>
      </c>
      <c r="D12" s="8" t="s">
        <v>185</v>
      </c>
      <c r="E12" s="8" t="s">
        <v>1027</v>
      </c>
      <c r="F12" s="8" t="s">
        <v>1134</v>
      </c>
      <c r="G12" s="8" t="s">
        <v>1152</v>
      </c>
      <c r="H12" s="8" t="s">
        <v>60</v>
      </c>
      <c r="I12" s="8" t="s">
        <v>1015</v>
      </c>
      <c r="J12" s="8" t="s">
        <v>240</v>
      </c>
      <c r="K12" s="8" t="s">
        <v>10</v>
      </c>
      <c r="L12" s="9">
        <v>45525</v>
      </c>
      <c r="M12" s="10"/>
      <c r="N12" s="10" t="str">
        <f t="shared" si="0"/>
        <v>NO CUMPLE</v>
      </c>
      <c r="O12" s="10" t="str">
        <f t="shared" si="1"/>
        <v>NO CUMPLE</v>
      </c>
      <c r="P12" s="11">
        <v>0</v>
      </c>
      <c r="Q12" s="11">
        <v>1</v>
      </c>
      <c r="R12" s="11">
        <f>Tabla1[[#This Row],[Trbjo real]]-Tabla1[[#This Row],[Trabajo]]</f>
        <v>-1</v>
      </c>
      <c r="S12" s="11">
        <v>1</v>
      </c>
      <c r="T12" s="8" t="s">
        <v>1026</v>
      </c>
      <c r="U12" s="19">
        <f>Tabla1[[#This Row],[Trbjo real]]/Tabla1[[#This Row],[Trabajo]]</f>
        <v>0</v>
      </c>
    </row>
    <row r="13" spans="1:21" x14ac:dyDescent="0.25">
      <c r="A13" s="8" t="s">
        <v>1252</v>
      </c>
      <c r="B13" s="8" t="s">
        <v>183</v>
      </c>
      <c r="C13" s="8" t="s">
        <v>184</v>
      </c>
      <c r="D13" s="8" t="s">
        <v>185</v>
      </c>
      <c r="E13" s="8" t="s">
        <v>1033</v>
      </c>
      <c r="F13" s="8" t="s">
        <v>1136</v>
      </c>
      <c r="G13" s="8" t="s">
        <v>1152</v>
      </c>
      <c r="H13" s="8" t="s">
        <v>60</v>
      </c>
      <c r="I13" s="8" t="s">
        <v>1025</v>
      </c>
      <c r="J13" s="8" t="s">
        <v>186</v>
      </c>
      <c r="K13" s="8" t="s">
        <v>10</v>
      </c>
      <c r="L13" s="9">
        <v>45524</v>
      </c>
      <c r="M13" s="10"/>
      <c r="N13" s="10" t="str">
        <f t="shared" si="0"/>
        <v>NO CUMPLE</v>
      </c>
      <c r="O13" s="10" t="str">
        <f t="shared" si="1"/>
        <v>NO CUMPLE</v>
      </c>
      <c r="P13" s="11">
        <v>0</v>
      </c>
      <c r="Q13" s="11">
        <v>1</v>
      </c>
      <c r="R13" s="11">
        <f>Tabla1[[#This Row],[Trbjo real]]-Tabla1[[#This Row],[Trabajo]]</f>
        <v>-1</v>
      </c>
      <c r="S13" s="11">
        <v>1</v>
      </c>
      <c r="T13" s="8" t="s">
        <v>1026</v>
      </c>
      <c r="U13" s="19">
        <f>Tabla1[[#This Row],[Trbjo real]]/Tabla1[[#This Row],[Trabajo]]</f>
        <v>0</v>
      </c>
    </row>
    <row r="14" spans="1:21" x14ac:dyDescent="0.25">
      <c r="A14" s="8" t="s">
        <v>1252</v>
      </c>
      <c r="B14" s="8" t="s">
        <v>183</v>
      </c>
      <c r="C14" s="8" t="s">
        <v>184</v>
      </c>
      <c r="D14" s="8" t="s">
        <v>185</v>
      </c>
      <c r="E14" s="8" t="s">
        <v>1027</v>
      </c>
      <c r="F14" s="8" t="s">
        <v>1134</v>
      </c>
      <c r="G14" s="8" t="s">
        <v>1152</v>
      </c>
      <c r="H14" s="8" t="s">
        <v>60</v>
      </c>
      <c r="I14" s="8" t="s">
        <v>1025</v>
      </c>
      <c r="J14" s="8" t="s">
        <v>186</v>
      </c>
      <c r="K14" s="8" t="s">
        <v>10</v>
      </c>
      <c r="L14" s="9">
        <v>45524</v>
      </c>
      <c r="M14" s="10"/>
      <c r="N14" s="10" t="str">
        <f t="shared" si="0"/>
        <v>NO CUMPLE</v>
      </c>
      <c r="O14" s="10" t="str">
        <f t="shared" si="1"/>
        <v>NO CUMPLE</v>
      </c>
      <c r="P14" s="11">
        <v>0</v>
      </c>
      <c r="Q14" s="11">
        <v>1</v>
      </c>
      <c r="R14" s="11">
        <f>Tabla1[[#This Row],[Trbjo real]]-Tabla1[[#This Row],[Trabajo]]</f>
        <v>-1</v>
      </c>
      <c r="S14" s="11">
        <v>1</v>
      </c>
      <c r="T14" s="8" t="s">
        <v>1026</v>
      </c>
      <c r="U14" s="19">
        <f>Tabla1[[#This Row],[Trbjo real]]/Tabla1[[#This Row],[Trabajo]]</f>
        <v>0</v>
      </c>
    </row>
    <row r="15" spans="1:21" x14ac:dyDescent="0.25">
      <c r="A15" s="8" t="s">
        <v>1191</v>
      </c>
      <c r="B15" s="8" t="s">
        <v>405</v>
      </c>
      <c r="C15" s="8" t="s">
        <v>406</v>
      </c>
      <c r="D15" s="8" t="s">
        <v>154</v>
      </c>
      <c r="E15" s="8" t="s">
        <v>1035</v>
      </c>
      <c r="F15" s="8" t="s">
        <v>1177</v>
      </c>
      <c r="G15" s="8" t="s">
        <v>1073</v>
      </c>
      <c r="H15" s="8" t="s">
        <v>8</v>
      </c>
      <c r="I15" s="8" t="s">
        <v>1025</v>
      </c>
      <c r="J15" s="8" t="s">
        <v>155</v>
      </c>
      <c r="K15" s="8" t="s">
        <v>10</v>
      </c>
      <c r="L15" s="9">
        <v>45521</v>
      </c>
      <c r="M15" s="10"/>
      <c r="N15" s="10" t="str">
        <f t="shared" si="0"/>
        <v>NO CUMPLE</v>
      </c>
      <c r="O15" s="10" t="str">
        <f t="shared" si="1"/>
        <v>NO CUMPLE</v>
      </c>
      <c r="P15" s="11">
        <v>0</v>
      </c>
      <c r="Q15" s="11">
        <v>0.9</v>
      </c>
      <c r="R15" s="11">
        <f>Tabla1[[#This Row],[Trbjo real]]-Tabla1[[#This Row],[Trabajo]]</f>
        <v>-0.9</v>
      </c>
      <c r="S15" s="11">
        <v>0.9</v>
      </c>
      <c r="T15" s="8" t="s">
        <v>1026</v>
      </c>
      <c r="U15" s="19">
        <f>Tabla1[[#This Row],[Trbjo real]]/Tabla1[[#This Row],[Trabajo]]</f>
        <v>0</v>
      </c>
    </row>
    <row r="16" spans="1:21" x14ac:dyDescent="0.25">
      <c r="A16" s="8" t="s">
        <v>1191</v>
      </c>
      <c r="B16" s="8" t="s">
        <v>405</v>
      </c>
      <c r="C16" s="8" t="s">
        <v>406</v>
      </c>
      <c r="D16" s="8" t="s">
        <v>154</v>
      </c>
      <c r="E16" s="8" t="s">
        <v>1033</v>
      </c>
      <c r="F16" s="8" t="s">
        <v>1032</v>
      </c>
      <c r="G16" s="8" t="s">
        <v>1118</v>
      </c>
      <c r="H16" s="8" t="s">
        <v>8</v>
      </c>
      <c r="I16" s="8" t="s">
        <v>1025</v>
      </c>
      <c r="J16" s="8" t="s">
        <v>155</v>
      </c>
      <c r="K16" s="8" t="s">
        <v>10</v>
      </c>
      <c r="L16" s="9">
        <v>45521</v>
      </c>
      <c r="M16" s="10"/>
      <c r="N16" s="10" t="str">
        <f t="shared" si="0"/>
        <v>NO CUMPLE</v>
      </c>
      <c r="O16" s="10" t="str">
        <f t="shared" si="1"/>
        <v>NO CUMPLE</v>
      </c>
      <c r="P16" s="11">
        <v>0</v>
      </c>
      <c r="Q16" s="11">
        <v>2</v>
      </c>
      <c r="R16" s="11">
        <f>Tabla1[[#This Row],[Trbjo real]]-Tabla1[[#This Row],[Trabajo]]</f>
        <v>-2</v>
      </c>
      <c r="S16" s="11">
        <v>2</v>
      </c>
      <c r="T16" s="8" t="s">
        <v>1026</v>
      </c>
      <c r="U16" s="19">
        <f>Tabla1[[#This Row],[Trbjo real]]/Tabla1[[#This Row],[Trabajo]]</f>
        <v>0</v>
      </c>
    </row>
    <row r="17" spans="1:21" x14ac:dyDescent="0.25">
      <c r="A17" s="8" t="s">
        <v>1191</v>
      </c>
      <c r="B17" s="8" t="s">
        <v>405</v>
      </c>
      <c r="C17" s="8" t="s">
        <v>406</v>
      </c>
      <c r="D17" s="8" t="s">
        <v>154</v>
      </c>
      <c r="E17" s="8" t="s">
        <v>1034</v>
      </c>
      <c r="F17" s="8" t="s">
        <v>1031</v>
      </c>
      <c r="G17" s="8" t="s">
        <v>1129</v>
      </c>
      <c r="H17" s="8" t="s">
        <v>8</v>
      </c>
      <c r="I17" s="8" t="s">
        <v>1025</v>
      </c>
      <c r="J17" s="8" t="s">
        <v>155</v>
      </c>
      <c r="K17" s="8" t="s">
        <v>10</v>
      </c>
      <c r="L17" s="9">
        <v>45521</v>
      </c>
      <c r="M17" s="10"/>
      <c r="N17" s="10" t="str">
        <f t="shared" si="0"/>
        <v>NO CUMPLE</v>
      </c>
      <c r="O17" s="10" t="str">
        <f t="shared" si="1"/>
        <v>NO CUMPLE</v>
      </c>
      <c r="P17" s="11">
        <v>0</v>
      </c>
      <c r="Q17" s="11">
        <v>2</v>
      </c>
      <c r="R17" s="11">
        <f>Tabla1[[#This Row],[Trbjo real]]-Tabla1[[#This Row],[Trabajo]]</f>
        <v>-2</v>
      </c>
      <c r="S17" s="11">
        <v>0.3</v>
      </c>
      <c r="T17" s="8" t="s">
        <v>1026</v>
      </c>
      <c r="U17" s="19">
        <f>Tabla1[[#This Row],[Trbjo real]]/Tabla1[[#This Row],[Trabajo]]</f>
        <v>0</v>
      </c>
    </row>
    <row r="18" spans="1:21" x14ac:dyDescent="0.25">
      <c r="A18" s="8" t="s">
        <v>1192</v>
      </c>
      <c r="B18" s="8" t="s">
        <v>152</v>
      </c>
      <c r="C18" s="8" t="s">
        <v>153</v>
      </c>
      <c r="D18" s="8" t="s">
        <v>154</v>
      </c>
      <c r="E18" s="8" t="s">
        <v>1035</v>
      </c>
      <c r="F18" s="8" t="s">
        <v>1072</v>
      </c>
      <c r="G18" s="8" t="s">
        <v>1073</v>
      </c>
      <c r="H18" s="8" t="s">
        <v>60</v>
      </c>
      <c r="I18" s="8" t="s">
        <v>1025</v>
      </c>
      <c r="J18" s="8" t="s">
        <v>155</v>
      </c>
      <c r="K18" s="8" t="s">
        <v>10</v>
      </c>
      <c r="L18" s="9">
        <v>45520</v>
      </c>
      <c r="M18" s="10"/>
      <c r="N18" s="10" t="str">
        <f t="shared" si="0"/>
        <v>NO CUMPLE</v>
      </c>
      <c r="O18" s="10" t="str">
        <f t="shared" si="1"/>
        <v>NO CUMPLE</v>
      </c>
      <c r="P18" s="11">
        <v>0</v>
      </c>
      <c r="Q18" s="11">
        <v>4.7</v>
      </c>
      <c r="R18" s="11">
        <f>Tabla1[[#This Row],[Trbjo real]]-Tabla1[[#This Row],[Trabajo]]</f>
        <v>-4.7</v>
      </c>
      <c r="S18" s="11">
        <v>4.7</v>
      </c>
      <c r="T18" s="8" t="s">
        <v>1026</v>
      </c>
      <c r="U18" s="19">
        <f>Tabla1[[#This Row],[Trbjo real]]/Tabla1[[#This Row],[Trabajo]]</f>
        <v>0</v>
      </c>
    </row>
    <row r="19" spans="1:21" x14ac:dyDescent="0.25">
      <c r="A19" s="8" t="s">
        <v>1192</v>
      </c>
      <c r="B19" s="8" t="s">
        <v>152</v>
      </c>
      <c r="C19" s="8" t="s">
        <v>153</v>
      </c>
      <c r="D19" s="8" t="s">
        <v>154</v>
      </c>
      <c r="E19" s="8" t="s">
        <v>1034</v>
      </c>
      <c r="F19" s="8" t="s">
        <v>1182</v>
      </c>
      <c r="G19" s="8" t="s">
        <v>1073</v>
      </c>
      <c r="H19" s="8" t="s">
        <v>60</v>
      </c>
      <c r="I19" s="8" t="s">
        <v>1025</v>
      </c>
      <c r="J19" s="8" t="s">
        <v>155</v>
      </c>
      <c r="K19" s="8" t="s">
        <v>10</v>
      </c>
      <c r="L19" s="9">
        <v>45520</v>
      </c>
      <c r="M19" s="10"/>
      <c r="N19" s="10" t="str">
        <f t="shared" si="0"/>
        <v>NO CUMPLE</v>
      </c>
      <c r="O19" s="10" t="str">
        <f t="shared" si="1"/>
        <v>NO CUMPLE</v>
      </c>
      <c r="P19" s="11">
        <v>0</v>
      </c>
      <c r="Q19" s="11">
        <v>1</v>
      </c>
      <c r="R19" s="11">
        <f>Tabla1[[#This Row],[Trbjo real]]-Tabla1[[#This Row],[Trabajo]]</f>
        <v>-1</v>
      </c>
      <c r="S19" s="11">
        <v>1</v>
      </c>
      <c r="T19" s="8" t="s">
        <v>1026</v>
      </c>
      <c r="U19" s="19">
        <f>Tabla1[[#This Row],[Trbjo real]]/Tabla1[[#This Row],[Trabajo]]</f>
        <v>0</v>
      </c>
    </row>
    <row r="20" spans="1:21" x14ac:dyDescent="0.25">
      <c r="A20" s="8" t="s">
        <v>1208</v>
      </c>
      <c r="B20" s="8" t="s">
        <v>118</v>
      </c>
      <c r="C20" s="8" t="s">
        <v>119</v>
      </c>
      <c r="D20" s="8" t="s">
        <v>120</v>
      </c>
      <c r="E20" s="8" t="s">
        <v>1027</v>
      </c>
      <c r="F20" s="8" t="s">
        <v>1055</v>
      </c>
      <c r="G20" s="8" t="s">
        <v>1203</v>
      </c>
      <c r="H20" s="8" t="s">
        <v>60</v>
      </c>
      <c r="I20" s="8" t="s">
        <v>1015</v>
      </c>
      <c r="J20" s="8" t="s">
        <v>121</v>
      </c>
      <c r="K20" s="8" t="s">
        <v>10</v>
      </c>
      <c r="L20" s="9">
        <v>45520</v>
      </c>
      <c r="M20" s="10"/>
      <c r="N20" s="10" t="str">
        <f t="shared" si="0"/>
        <v>NO CUMPLE</v>
      </c>
      <c r="O20" s="10" t="str">
        <f t="shared" si="1"/>
        <v>NO CUMPLE</v>
      </c>
      <c r="P20" s="11">
        <v>0</v>
      </c>
      <c r="Q20" s="11">
        <v>3</v>
      </c>
      <c r="R20" s="11">
        <f>Tabla1[[#This Row],[Trbjo real]]-Tabla1[[#This Row],[Trabajo]]</f>
        <v>-3</v>
      </c>
      <c r="S20" s="11">
        <v>3</v>
      </c>
      <c r="T20" s="8" t="s">
        <v>1026</v>
      </c>
      <c r="U20" s="19">
        <f>Tabla1[[#This Row],[Trbjo real]]/Tabla1[[#This Row],[Trabajo]]</f>
        <v>0</v>
      </c>
    </row>
    <row r="21" spans="1:21" x14ac:dyDescent="0.25">
      <c r="A21" s="8" t="s">
        <v>1209</v>
      </c>
      <c r="B21" s="8" t="s">
        <v>170</v>
      </c>
      <c r="C21" s="8" t="s">
        <v>171</v>
      </c>
      <c r="D21" s="8" t="s">
        <v>120</v>
      </c>
      <c r="E21" s="8" t="s">
        <v>1027</v>
      </c>
      <c r="F21" s="8" t="s">
        <v>1055</v>
      </c>
      <c r="G21" s="8" t="s">
        <v>1203</v>
      </c>
      <c r="H21" s="8" t="s">
        <v>8</v>
      </c>
      <c r="I21" s="8" t="s">
        <v>1025</v>
      </c>
      <c r="J21" s="8" t="s">
        <v>121</v>
      </c>
      <c r="K21" s="8" t="s">
        <v>10</v>
      </c>
      <c r="L21" s="9">
        <v>45520</v>
      </c>
      <c r="M21" s="10"/>
      <c r="N21" s="10" t="str">
        <f t="shared" si="0"/>
        <v>NO CUMPLE</v>
      </c>
      <c r="O21" s="10" t="str">
        <f t="shared" si="1"/>
        <v>NO CUMPLE</v>
      </c>
      <c r="P21" s="11">
        <v>0</v>
      </c>
      <c r="Q21" s="11">
        <v>3</v>
      </c>
      <c r="R21" s="11">
        <f>Tabla1[[#This Row],[Trbjo real]]-Tabla1[[#This Row],[Trabajo]]</f>
        <v>-3</v>
      </c>
      <c r="S21" s="11">
        <v>3</v>
      </c>
      <c r="T21" s="8" t="s">
        <v>1026</v>
      </c>
      <c r="U21" s="19">
        <f>Tabla1[[#This Row],[Trbjo real]]/Tabla1[[#This Row],[Trabajo]]</f>
        <v>0</v>
      </c>
    </row>
    <row r="22" spans="1:21" x14ac:dyDescent="0.25">
      <c r="A22" s="8" t="s">
        <v>1208</v>
      </c>
      <c r="B22" s="8" t="s">
        <v>118</v>
      </c>
      <c r="C22" s="8" t="s">
        <v>119</v>
      </c>
      <c r="D22" s="8" t="s">
        <v>120</v>
      </c>
      <c r="E22" s="8" t="s">
        <v>1022</v>
      </c>
      <c r="F22" s="8" t="s">
        <v>1055</v>
      </c>
      <c r="G22" s="8" t="s">
        <v>1118</v>
      </c>
      <c r="H22" s="8" t="s">
        <v>60</v>
      </c>
      <c r="I22" s="8" t="s">
        <v>1015</v>
      </c>
      <c r="J22" s="8" t="s">
        <v>121</v>
      </c>
      <c r="K22" s="8" t="s">
        <v>10</v>
      </c>
      <c r="L22" s="9">
        <v>45520</v>
      </c>
      <c r="M22" s="10"/>
      <c r="N22" s="10" t="str">
        <f t="shared" si="0"/>
        <v>NO CUMPLE</v>
      </c>
      <c r="O22" s="10" t="str">
        <f t="shared" si="1"/>
        <v>NO CUMPLE</v>
      </c>
      <c r="P22" s="11">
        <v>0</v>
      </c>
      <c r="Q22" s="11">
        <v>3</v>
      </c>
      <c r="R22" s="11">
        <f>Tabla1[[#This Row],[Trbjo real]]-Tabla1[[#This Row],[Trabajo]]</f>
        <v>-3</v>
      </c>
      <c r="S22" s="11">
        <v>3</v>
      </c>
      <c r="T22" s="8" t="s">
        <v>1026</v>
      </c>
      <c r="U22" s="19">
        <f>Tabla1[[#This Row],[Trbjo real]]/Tabla1[[#This Row],[Trabajo]]</f>
        <v>0</v>
      </c>
    </row>
    <row r="23" spans="1:21" x14ac:dyDescent="0.25">
      <c r="A23" s="8" t="s">
        <v>1209</v>
      </c>
      <c r="B23" s="8" t="s">
        <v>170</v>
      </c>
      <c r="C23" s="8" t="s">
        <v>171</v>
      </c>
      <c r="D23" s="8" t="s">
        <v>120</v>
      </c>
      <c r="E23" s="8" t="s">
        <v>1022</v>
      </c>
      <c r="F23" s="8" t="s">
        <v>1055</v>
      </c>
      <c r="G23" s="8" t="s">
        <v>1118</v>
      </c>
      <c r="H23" s="8" t="s">
        <v>8</v>
      </c>
      <c r="I23" s="8" t="s">
        <v>1025</v>
      </c>
      <c r="J23" s="8" t="s">
        <v>121</v>
      </c>
      <c r="K23" s="8" t="s">
        <v>10</v>
      </c>
      <c r="L23" s="9">
        <v>45520</v>
      </c>
      <c r="M23" s="10"/>
      <c r="N23" s="10" t="str">
        <f t="shared" si="0"/>
        <v>NO CUMPLE</v>
      </c>
      <c r="O23" s="10" t="str">
        <f t="shared" si="1"/>
        <v>NO CUMPLE</v>
      </c>
      <c r="P23" s="11">
        <v>0</v>
      </c>
      <c r="Q23" s="11">
        <v>3</v>
      </c>
      <c r="R23" s="11">
        <f>Tabla1[[#This Row],[Trbjo real]]-Tabla1[[#This Row],[Trabajo]]</f>
        <v>-3</v>
      </c>
      <c r="S23" s="11">
        <v>3</v>
      </c>
      <c r="T23" s="8" t="s">
        <v>1026</v>
      </c>
      <c r="U23" s="19">
        <f>Tabla1[[#This Row],[Trbjo real]]/Tabla1[[#This Row],[Trabajo]]</f>
        <v>0</v>
      </c>
    </row>
    <row r="24" spans="1:21" x14ac:dyDescent="0.25">
      <c r="A24" s="8" t="s">
        <v>1208</v>
      </c>
      <c r="B24" s="8" t="s">
        <v>118</v>
      </c>
      <c r="C24" s="8" t="s">
        <v>119</v>
      </c>
      <c r="D24" s="8" t="s">
        <v>120</v>
      </c>
      <c r="E24" s="8" t="s">
        <v>1051</v>
      </c>
      <c r="F24" s="8" t="s">
        <v>1055</v>
      </c>
      <c r="G24" s="8" t="s">
        <v>1129</v>
      </c>
      <c r="H24" s="8" t="s">
        <v>60</v>
      </c>
      <c r="I24" s="8" t="s">
        <v>1015</v>
      </c>
      <c r="J24" s="8" t="s">
        <v>121</v>
      </c>
      <c r="K24" s="8" t="s">
        <v>10</v>
      </c>
      <c r="L24" s="9">
        <v>45520</v>
      </c>
      <c r="M24" s="10"/>
      <c r="N24" s="10" t="str">
        <f t="shared" si="0"/>
        <v>NO CUMPLE</v>
      </c>
      <c r="O24" s="10" t="str">
        <f t="shared" si="1"/>
        <v>NO CUMPLE</v>
      </c>
      <c r="P24" s="11">
        <v>0</v>
      </c>
      <c r="Q24" s="11">
        <v>2</v>
      </c>
      <c r="R24" s="11">
        <f>Tabla1[[#This Row],[Trbjo real]]-Tabla1[[#This Row],[Trabajo]]</f>
        <v>-2</v>
      </c>
      <c r="S24" s="11">
        <v>2</v>
      </c>
      <c r="T24" s="8" t="s">
        <v>1026</v>
      </c>
      <c r="U24" s="19">
        <f>Tabla1[[#This Row],[Trbjo real]]/Tabla1[[#This Row],[Trabajo]]</f>
        <v>0</v>
      </c>
    </row>
    <row r="25" spans="1:21" x14ac:dyDescent="0.25">
      <c r="A25" s="8" t="s">
        <v>1209</v>
      </c>
      <c r="B25" s="8" t="s">
        <v>170</v>
      </c>
      <c r="C25" s="8" t="s">
        <v>171</v>
      </c>
      <c r="D25" s="8" t="s">
        <v>120</v>
      </c>
      <c r="E25" s="8" t="s">
        <v>1051</v>
      </c>
      <c r="F25" s="8" t="s">
        <v>1055</v>
      </c>
      <c r="G25" s="8" t="s">
        <v>1129</v>
      </c>
      <c r="H25" s="8" t="s">
        <v>8</v>
      </c>
      <c r="I25" s="8" t="s">
        <v>1025</v>
      </c>
      <c r="J25" s="8" t="s">
        <v>121</v>
      </c>
      <c r="K25" s="8" t="s">
        <v>10</v>
      </c>
      <c r="L25" s="9">
        <v>45520</v>
      </c>
      <c r="M25" s="10"/>
      <c r="N25" s="10" t="str">
        <f t="shared" si="0"/>
        <v>NO CUMPLE</v>
      </c>
      <c r="O25" s="10" t="str">
        <f t="shared" si="1"/>
        <v>NO CUMPLE</v>
      </c>
      <c r="P25" s="11">
        <v>0</v>
      </c>
      <c r="Q25" s="11">
        <v>2</v>
      </c>
      <c r="R25" s="11">
        <f>Tabla1[[#This Row],[Trbjo real]]-Tabla1[[#This Row],[Trabajo]]</f>
        <v>-2</v>
      </c>
      <c r="S25" s="11">
        <v>2</v>
      </c>
      <c r="T25" s="8" t="s">
        <v>1026</v>
      </c>
      <c r="U25" s="19">
        <f>Tabla1[[#This Row],[Trbjo real]]/Tabla1[[#This Row],[Trabajo]]</f>
        <v>0</v>
      </c>
    </row>
    <row r="26" spans="1:21" x14ac:dyDescent="0.25">
      <c r="A26" s="8" t="s">
        <v>1192</v>
      </c>
      <c r="B26" s="8" t="s">
        <v>152</v>
      </c>
      <c r="C26" s="8" t="s">
        <v>153</v>
      </c>
      <c r="D26" s="8" t="s">
        <v>154</v>
      </c>
      <c r="E26" s="8" t="s">
        <v>1022</v>
      </c>
      <c r="F26" s="8" t="s">
        <v>1031</v>
      </c>
      <c r="G26" s="8" t="s">
        <v>1129</v>
      </c>
      <c r="H26" s="8" t="s">
        <v>60</v>
      </c>
      <c r="I26" s="8" t="s">
        <v>1025</v>
      </c>
      <c r="J26" s="8" t="s">
        <v>155</v>
      </c>
      <c r="K26" s="8" t="s">
        <v>10</v>
      </c>
      <c r="L26" s="9">
        <v>45520</v>
      </c>
      <c r="M26" s="10"/>
      <c r="N26" s="10" t="str">
        <f t="shared" si="0"/>
        <v>NO CUMPLE</v>
      </c>
      <c r="O26" s="10" t="str">
        <f t="shared" si="1"/>
        <v>NO CUMPLE</v>
      </c>
      <c r="P26" s="11">
        <v>0</v>
      </c>
      <c r="Q26" s="11">
        <v>2</v>
      </c>
      <c r="R26" s="11">
        <f>Tabla1[[#This Row],[Trbjo real]]-Tabla1[[#This Row],[Trabajo]]</f>
        <v>-2</v>
      </c>
      <c r="S26" s="11">
        <v>1</v>
      </c>
      <c r="T26" s="8" t="s">
        <v>1026</v>
      </c>
      <c r="U26" s="19">
        <f>Tabla1[[#This Row],[Trbjo real]]/Tabla1[[#This Row],[Trabajo]]</f>
        <v>0</v>
      </c>
    </row>
    <row r="27" spans="1:21" x14ac:dyDescent="0.25">
      <c r="A27" s="8" t="s">
        <v>1175</v>
      </c>
      <c r="B27" s="8" t="s">
        <v>5</v>
      </c>
      <c r="C27" s="8" t="s">
        <v>6</v>
      </c>
      <c r="D27" s="8" t="s">
        <v>7</v>
      </c>
      <c r="E27" s="8" t="s">
        <v>1035</v>
      </c>
      <c r="F27" s="8" t="s">
        <v>1036</v>
      </c>
      <c r="G27" s="8" t="s">
        <v>1060</v>
      </c>
      <c r="H27" s="8" t="s">
        <v>8</v>
      </c>
      <c r="I27" s="8" t="s">
        <v>1025</v>
      </c>
      <c r="J27" s="8" t="s">
        <v>9</v>
      </c>
      <c r="K27" s="8" t="s">
        <v>10</v>
      </c>
      <c r="L27" s="9">
        <v>45519</v>
      </c>
      <c r="M27" s="10"/>
      <c r="N27" s="10" t="str">
        <f t="shared" si="0"/>
        <v>NO CUMPLE</v>
      </c>
      <c r="O27" s="10" t="str">
        <f t="shared" si="1"/>
        <v>NO CUMPLE</v>
      </c>
      <c r="P27" s="11">
        <v>0</v>
      </c>
      <c r="Q27" s="11">
        <v>8</v>
      </c>
      <c r="R27" s="11">
        <f>Tabla1[[#This Row],[Trbjo real]]-Tabla1[[#This Row],[Trabajo]]</f>
        <v>-8</v>
      </c>
      <c r="S27" s="11">
        <v>8</v>
      </c>
      <c r="T27" s="8" t="s">
        <v>1026</v>
      </c>
      <c r="U27" s="19">
        <f>Tabla1[[#This Row],[Trbjo real]]/Tabla1[[#This Row],[Trabajo]]</f>
        <v>0</v>
      </c>
    </row>
    <row r="28" spans="1:21" x14ac:dyDescent="0.25">
      <c r="A28" s="8" t="s">
        <v>1175</v>
      </c>
      <c r="B28" s="8" t="s">
        <v>5</v>
      </c>
      <c r="C28" s="8" t="s">
        <v>6</v>
      </c>
      <c r="D28" s="8" t="s">
        <v>7</v>
      </c>
      <c r="E28" s="8" t="s">
        <v>1033</v>
      </c>
      <c r="F28" s="8" t="s">
        <v>1036</v>
      </c>
      <c r="G28" s="8" t="s">
        <v>1129</v>
      </c>
      <c r="H28" s="8" t="s">
        <v>8</v>
      </c>
      <c r="I28" s="8" t="s">
        <v>1025</v>
      </c>
      <c r="J28" s="8" t="s">
        <v>9</v>
      </c>
      <c r="K28" s="8" t="s">
        <v>10</v>
      </c>
      <c r="L28" s="9">
        <v>45519</v>
      </c>
      <c r="M28" s="10"/>
      <c r="N28" s="10" t="str">
        <f t="shared" si="0"/>
        <v>NO CUMPLE</v>
      </c>
      <c r="O28" s="10" t="str">
        <f t="shared" si="1"/>
        <v>NO CUMPLE</v>
      </c>
      <c r="P28" s="11">
        <v>0</v>
      </c>
      <c r="Q28" s="11">
        <v>6</v>
      </c>
      <c r="R28" s="11">
        <f>Tabla1[[#This Row],[Trbjo real]]-Tabla1[[#This Row],[Trabajo]]</f>
        <v>-6</v>
      </c>
      <c r="S28" s="11">
        <v>2</v>
      </c>
      <c r="T28" s="8" t="s">
        <v>1026</v>
      </c>
      <c r="U28" s="19">
        <f>Tabla1[[#This Row],[Trbjo real]]/Tabla1[[#This Row],[Trabajo]]</f>
        <v>0</v>
      </c>
    </row>
    <row r="29" spans="1:21" x14ac:dyDescent="0.25">
      <c r="A29" s="8" t="s">
        <v>1207</v>
      </c>
      <c r="B29" s="8" t="s">
        <v>325</v>
      </c>
      <c r="C29" s="8" t="s">
        <v>326</v>
      </c>
      <c r="D29" s="8" t="s">
        <v>120</v>
      </c>
      <c r="E29" s="8" t="s">
        <v>1035</v>
      </c>
      <c r="F29" s="8" t="s">
        <v>1036</v>
      </c>
      <c r="G29" s="8" t="s">
        <v>1203</v>
      </c>
      <c r="H29" s="8" t="s">
        <v>8</v>
      </c>
      <c r="I29" s="8" t="s">
        <v>1015</v>
      </c>
      <c r="J29" s="8" t="s">
        <v>121</v>
      </c>
      <c r="K29" s="8" t="s">
        <v>10</v>
      </c>
      <c r="L29" s="9">
        <v>45515</v>
      </c>
      <c r="M29" s="10"/>
      <c r="N29" s="10" t="str">
        <f t="shared" si="0"/>
        <v>NO CUMPLE</v>
      </c>
      <c r="O29" s="10" t="str">
        <f t="shared" si="1"/>
        <v>NO CUMPLE</v>
      </c>
      <c r="P29" s="11">
        <v>0</v>
      </c>
      <c r="Q29" s="11">
        <v>8</v>
      </c>
      <c r="R29" s="11">
        <f>Tabla1[[#This Row],[Trbjo real]]-Tabla1[[#This Row],[Trabajo]]</f>
        <v>-8</v>
      </c>
      <c r="S29" s="11">
        <v>8</v>
      </c>
      <c r="T29" s="8" t="s">
        <v>1026</v>
      </c>
      <c r="U29" s="19">
        <f>Tabla1[[#This Row],[Trbjo real]]/Tabla1[[#This Row],[Trabajo]]</f>
        <v>0</v>
      </c>
    </row>
    <row r="30" spans="1:21" x14ac:dyDescent="0.25">
      <c r="A30" s="8" t="s">
        <v>1207</v>
      </c>
      <c r="B30" s="8" t="s">
        <v>325</v>
      </c>
      <c r="C30" s="8" t="s">
        <v>326</v>
      </c>
      <c r="D30" s="8" t="s">
        <v>120</v>
      </c>
      <c r="E30" s="8" t="s">
        <v>1033</v>
      </c>
      <c r="F30" s="8" t="s">
        <v>1036</v>
      </c>
      <c r="G30" s="8" t="s">
        <v>1129</v>
      </c>
      <c r="H30" s="8" t="s">
        <v>8</v>
      </c>
      <c r="I30" s="8" t="s">
        <v>1015</v>
      </c>
      <c r="J30" s="8" t="s">
        <v>121</v>
      </c>
      <c r="K30" s="8" t="s">
        <v>10</v>
      </c>
      <c r="L30" s="9">
        <v>45515</v>
      </c>
      <c r="M30" s="10"/>
      <c r="N30" s="10" t="str">
        <f t="shared" si="0"/>
        <v>NO CUMPLE</v>
      </c>
      <c r="O30" s="10" t="str">
        <f t="shared" si="1"/>
        <v>NO CUMPLE</v>
      </c>
      <c r="P30" s="11">
        <v>0</v>
      </c>
      <c r="Q30" s="11">
        <v>2</v>
      </c>
      <c r="R30" s="11">
        <f>Tabla1[[#This Row],[Trbjo real]]-Tabla1[[#This Row],[Trabajo]]</f>
        <v>-2</v>
      </c>
      <c r="S30" s="11">
        <v>2</v>
      </c>
      <c r="T30" s="8" t="s">
        <v>1026</v>
      </c>
      <c r="U30" s="19">
        <f>Tabla1[[#This Row],[Trbjo real]]/Tabla1[[#This Row],[Trabajo]]</f>
        <v>0</v>
      </c>
    </row>
    <row r="31" spans="1:21" x14ac:dyDescent="0.25">
      <c r="A31" s="8" t="s">
        <v>1173</v>
      </c>
      <c r="B31" s="8" t="s">
        <v>118</v>
      </c>
      <c r="C31" s="8" t="s">
        <v>119</v>
      </c>
      <c r="D31" s="8" t="s">
        <v>120</v>
      </c>
      <c r="E31" s="8" t="s">
        <v>1033</v>
      </c>
      <c r="F31" s="8" t="s">
        <v>1036</v>
      </c>
      <c r="G31" s="8" t="s">
        <v>1060</v>
      </c>
      <c r="H31" s="8" t="s">
        <v>60</v>
      </c>
      <c r="I31" s="8" t="s">
        <v>1015</v>
      </c>
      <c r="J31" s="8" t="s">
        <v>121</v>
      </c>
      <c r="K31" s="8" t="s">
        <v>10</v>
      </c>
      <c r="L31" s="9">
        <v>45513</v>
      </c>
      <c r="M31" s="10"/>
      <c r="N31" s="10" t="str">
        <f t="shared" si="0"/>
        <v>NO CUMPLE</v>
      </c>
      <c r="O31" s="10" t="str">
        <f t="shared" si="1"/>
        <v>NO CUMPLE</v>
      </c>
      <c r="P31" s="11">
        <v>0</v>
      </c>
      <c r="Q31" s="11">
        <v>4</v>
      </c>
      <c r="R31" s="11">
        <f>Tabla1[[#This Row],[Trbjo real]]-Tabla1[[#This Row],[Trabajo]]</f>
        <v>-4</v>
      </c>
      <c r="S31" s="11">
        <v>4</v>
      </c>
      <c r="T31" s="8" t="s">
        <v>1026</v>
      </c>
      <c r="U31" s="19">
        <f>Tabla1[[#This Row],[Trbjo real]]/Tabla1[[#This Row],[Trabajo]]</f>
        <v>0</v>
      </c>
    </row>
    <row r="32" spans="1:21" x14ac:dyDescent="0.25">
      <c r="A32" s="8" t="s">
        <v>1174</v>
      </c>
      <c r="B32" s="8" t="s">
        <v>170</v>
      </c>
      <c r="C32" s="8" t="s">
        <v>171</v>
      </c>
      <c r="D32" s="8" t="s">
        <v>120</v>
      </c>
      <c r="E32" s="8" t="s">
        <v>1033</v>
      </c>
      <c r="F32" s="8" t="s">
        <v>1036</v>
      </c>
      <c r="G32" s="8" t="s">
        <v>1060</v>
      </c>
      <c r="H32" s="8" t="s">
        <v>8</v>
      </c>
      <c r="I32" s="8" t="s">
        <v>1025</v>
      </c>
      <c r="J32" s="8" t="s">
        <v>121</v>
      </c>
      <c r="K32" s="8" t="s">
        <v>10</v>
      </c>
      <c r="L32" s="9">
        <v>45513</v>
      </c>
      <c r="M32" s="10"/>
      <c r="N32" s="10" t="str">
        <f t="shared" si="0"/>
        <v>NO CUMPLE</v>
      </c>
      <c r="O32" s="10" t="str">
        <f t="shared" si="1"/>
        <v>NO CUMPLE</v>
      </c>
      <c r="P32" s="11">
        <v>0</v>
      </c>
      <c r="Q32" s="11">
        <v>4</v>
      </c>
      <c r="R32" s="11">
        <f>Tabla1[[#This Row],[Trbjo real]]-Tabla1[[#This Row],[Trabajo]]</f>
        <v>-4</v>
      </c>
      <c r="S32" s="11">
        <v>4</v>
      </c>
      <c r="T32" s="8" t="s">
        <v>1026</v>
      </c>
      <c r="U32" s="19">
        <f>Tabla1[[#This Row],[Trbjo real]]/Tabla1[[#This Row],[Trabajo]]</f>
        <v>0</v>
      </c>
    </row>
    <row r="33" spans="1:21" x14ac:dyDescent="0.25">
      <c r="A33" s="8" t="s">
        <v>1189</v>
      </c>
      <c r="B33" s="8" t="s">
        <v>152</v>
      </c>
      <c r="C33" s="8" t="s">
        <v>153</v>
      </c>
      <c r="D33" s="8" t="s">
        <v>154</v>
      </c>
      <c r="E33" s="8" t="s">
        <v>1051</v>
      </c>
      <c r="F33" s="8" t="s">
        <v>1190</v>
      </c>
      <c r="G33" s="8" t="s">
        <v>1073</v>
      </c>
      <c r="H33" s="8" t="s">
        <v>60</v>
      </c>
      <c r="I33" s="8" t="s">
        <v>1025</v>
      </c>
      <c r="J33" s="8" t="s">
        <v>155</v>
      </c>
      <c r="K33" s="8" t="s">
        <v>10</v>
      </c>
      <c r="L33" s="9">
        <v>45513</v>
      </c>
      <c r="M33" s="10"/>
      <c r="N33" s="10" t="str">
        <f t="shared" si="0"/>
        <v>NO CUMPLE</v>
      </c>
      <c r="O33" s="10" t="str">
        <f t="shared" si="1"/>
        <v>NO CUMPLE</v>
      </c>
      <c r="P33" s="11">
        <v>0</v>
      </c>
      <c r="Q33" s="11">
        <v>2</v>
      </c>
      <c r="R33" s="11">
        <f>Tabla1[[#This Row],[Trbjo real]]-Tabla1[[#This Row],[Trabajo]]</f>
        <v>-2</v>
      </c>
      <c r="S33" s="11">
        <v>2</v>
      </c>
      <c r="T33" s="8" t="s">
        <v>1026</v>
      </c>
      <c r="U33" s="19">
        <f>Tabla1[[#This Row],[Trbjo real]]/Tabla1[[#This Row],[Trabajo]]</f>
        <v>0</v>
      </c>
    </row>
    <row r="34" spans="1:21" x14ac:dyDescent="0.25">
      <c r="A34" s="8" t="s">
        <v>1189</v>
      </c>
      <c r="B34" s="8" t="s">
        <v>152</v>
      </c>
      <c r="C34" s="8" t="s">
        <v>153</v>
      </c>
      <c r="D34" s="8" t="s">
        <v>154</v>
      </c>
      <c r="E34" s="8" t="s">
        <v>1034</v>
      </c>
      <c r="F34" s="8" t="s">
        <v>1182</v>
      </c>
      <c r="G34" s="8" t="s">
        <v>1073</v>
      </c>
      <c r="H34" s="8" t="s">
        <v>60</v>
      </c>
      <c r="I34" s="8" t="s">
        <v>1025</v>
      </c>
      <c r="J34" s="8" t="s">
        <v>155</v>
      </c>
      <c r="K34" s="8" t="s">
        <v>10</v>
      </c>
      <c r="L34" s="9">
        <v>45513</v>
      </c>
      <c r="M34" s="10"/>
      <c r="N34" s="10" t="str">
        <f t="shared" si="0"/>
        <v>NO CUMPLE</v>
      </c>
      <c r="O34" s="10" t="str">
        <f t="shared" si="1"/>
        <v>NO CUMPLE</v>
      </c>
      <c r="P34" s="11">
        <v>0</v>
      </c>
      <c r="Q34" s="11">
        <v>1</v>
      </c>
      <c r="R34" s="11">
        <f>Tabla1[[#This Row],[Trbjo real]]-Tabla1[[#This Row],[Trabajo]]</f>
        <v>-1</v>
      </c>
      <c r="S34" s="11">
        <v>1</v>
      </c>
      <c r="T34" s="8" t="s">
        <v>1026</v>
      </c>
      <c r="U34" s="19">
        <f>Tabla1[[#This Row],[Trbjo real]]/Tabla1[[#This Row],[Trabajo]]</f>
        <v>0</v>
      </c>
    </row>
    <row r="35" spans="1:21" x14ac:dyDescent="0.25">
      <c r="A35" s="8" t="s">
        <v>1173</v>
      </c>
      <c r="B35" s="8" t="s">
        <v>118</v>
      </c>
      <c r="C35" s="8" t="s">
        <v>119</v>
      </c>
      <c r="D35" s="8" t="s">
        <v>120</v>
      </c>
      <c r="E35" s="8" t="s">
        <v>1040</v>
      </c>
      <c r="F35" s="8" t="s">
        <v>1036</v>
      </c>
      <c r="G35" s="8" t="s">
        <v>1129</v>
      </c>
      <c r="H35" s="8" t="s">
        <v>60</v>
      </c>
      <c r="I35" s="8" t="s">
        <v>1015</v>
      </c>
      <c r="J35" s="8" t="s">
        <v>121</v>
      </c>
      <c r="K35" s="8" t="s">
        <v>10</v>
      </c>
      <c r="L35" s="9">
        <v>45513</v>
      </c>
      <c r="M35" s="10"/>
      <c r="N35" s="10" t="str">
        <f t="shared" si="0"/>
        <v>NO CUMPLE</v>
      </c>
      <c r="O35" s="10" t="str">
        <f t="shared" si="1"/>
        <v>NO CUMPLE</v>
      </c>
      <c r="P35" s="11">
        <v>0</v>
      </c>
      <c r="Q35" s="11">
        <v>2</v>
      </c>
      <c r="R35" s="11">
        <f>Tabla1[[#This Row],[Trbjo real]]-Tabla1[[#This Row],[Trabajo]]</f>
        <v>-2</v>
      </c>
      <c r="S35" s="11">
        <v>2</v>
      </c>
      <c r="T35" s="8" t="s">
        <v>1026</v>
      </c>
      <c r="U35" s="19">
        <f>Tabla1[[#This Row],[Trbjo real]]/Tabla1[[#This Row],[Trabajo]]</f>
        <v>0</v>
      </c>
    </row>
    <row r="36" spans="1:21" x14ac:dyDescent="0.25">
      <c r="A36" s="8" t="s">
        <v>1174</v>
      </c>
      <c r="B36" s="8" t="s">
        <v>170</v>
      </c>
      <c r="C36" s="8" t="s">
        <v>171</v>
      </c>
      <c r="D36" s="8" t="s">
        <v>120</v>
      </c>
      <c r="E36" s="8" t="s">
        <v>1040</v>
      </c>
      <c r="F36" s="8" t="s">
        <v>1036</v>
      </c>
      <c r="G36" s="8" t="s">
        <v>1129</v>
      </c>
      <c r="H36" s="8" t="s">
        <v>8</v>
      </c>
      <c r="I36" s="8" t="s">
        <v>1025</v>
      </c>
      <c r="J36" s="8" t="s">
        <v>121</v>
      </c>
      <c r="K36" s="8" t="s">
        <v>10</v>
      </c>
      <c r="L36" s="9">
        <v>45513</v>
      </c>
      <c r="M36" s="10"/>
      <c r="N36" s="10" t="str">
        <f t="shared" si="0"/>
        <v>NO CUMPLE</v>
      </c>
      <c r="O36" s="10" t="str">
        <f t="shared" si="1"/>
        <v>NO CUMPLE</v>
      </c>
      <c r="P36" s="11">
        <v>0</v>
      </c>
      <c r="Q36" s="11">
        <v>2</v>
      </c>
      <c r="R36" s="11">
        <f>Tabla1[[#This Row],[Trbjo real]]-Tabla1[[#This Row],[Trabajo]]</f>
        <v>-2</v>
      </c>
      <c r="S36" s="11">
        <v>2</v>
      </c>
      <c r="T36" s="8" t="s">
        <v>1026</v>
      </c>
      <c r="U36" s="19">
        <f>Tabla1[[#This Row],[Trbjo real]]/Tabla1[[#This Row],[Trabajo]]</f>
        <v>0</v>
      </c>
    </row>
    <row r="37" spans="1:21" x14ac:dyDescent="0.25">
      <c r="A37" s="8" t="s">
        <v>1189</v>
      </c>
      <c r="B37" s="8" t="s">
        <v>152</v>
      </c>
      <c r="C37" s="8" t="s">
        <v>153</v>
      </c>
      <c r="D37" s="8" t="s">
        <v>154</v>
      </c>
      <c r="E37" s="8" t="s">
        <v>1038</v>
      </c>
      <c r="F37" s="8" t="s">
        <v>1130</v>
      </c>
      <c r="G37" s="8" t="s">
        <v>1129</v>
      </c>
      <c r="H37" s="8" t="s">
        <v>60</v>
      </c>
      <c r="I37" s="8" t="s">
        <v>1025</v>
      </c>
      <c r="J37" s="8" t="s">
        <v>155</v>
      </c>
      <c r="K37" s="8" t="s">
        <v>10</v>
      </c>
      <c r="L37" s="9">
        <v>45513</v>
      </c>
      <c r="M37" s="10"/>
      <c r="N37" s="10" t="str">
        <f t="shared" si="0"/>
        <v>NO CUMPLE</v>
      </c>
      <c r="O37" s="10" t="str">
        <f t="shared" si="1"/>
        <v>NO CUMPLE</v>
      </c>
      <c r="P37" s="11">
        <v>0</v>
      </c>
      <c r="Q37" s="11">
        <v>4</v>
      </c>
      <c r="R37" s="11">
        <f>Tabla1[[#This Row],[Trbjo real]]-Tabla1[[#This Row],[Trabajo]]</f>
        <v>-4</v>
      </c>
      <c r="S37" s="11">
        <v>2</v>
      </c>
      <c r="T37" s="8" t="s">
        <v>1026</v>
      </c>
      <c r="U37" s="19">
        <f>Tabla1[[#This Row],[Trbjo real]]/Tabla1[[#This Row],[Trabajo]]</f>
        <v>0</v>
      </c>
    </row>
    <row r="38" spans="1:21" x14ac:dyDescent="0.25">
      <c r="A38" s="8" t="s">
        <v>1200</v>
      </c>
      <c r="B38" s="8" t="s">
        <v>238</v>
      </c>
      <c r="C38" s="8" t="s">
        <v>239</v>
      </c>
      <c r="D38" s="8" t="s">
        <v>185</v>
      </c>
      <c r="E38" s="8" t="s">
        <v>1033</v>
      </c>
      <c r="F38" s="8" t="s">
        <v>1058</v>
      </c>
      <c r="G38" s="8" t="s">
        <v>1079</v>
      </c>
      <c r="H38" s="8" t="s">
        <v>60</v>
      </c>
      <c r="I38" s="8" t="s">
        <v>1015</v>
      </c>
      <c r="J38" s="8" t="s">
        <v>240</v>
      </c>
      <c r="K38" s="8" t="s">
        <v>10</v>
      </c>
      <c r="L38" s="9">
        <v>45511</v>
      </c>
      <c r="M38" s="10"/>
      <c r="N38" s="10" t="str">
        <f t="shared" si="0"/>
        <v>NO CUMPLE</v>
      </c>
      <c r="O38" s="10" t="str">
        <f t="shared" si="1"/>
        <v>NO CUMPLE</v>
      </c>
      <c r="P38" s="11">
        <v>0</v>
      </c>
      <c r="Q38" s="11">
        <v>3</v>
      </c>
      <c r="R38" s="11">
        <f>Tabla1[[#This Row],[Trbjo real]]-Tabla1[[#This Row],[Trabajo]]</f>
        <v>-3</v>
      </c>
      <c r="S38" s="11">
        <v>3</v>
      </c>
      <c r="T38" s="8" t="s">
        <v>1026</v>
      </c>
      <c r="U38" s="19">
        <f>Tabla1[[#This Row],[Trbjo real]]/Tabla1[[#This Row],[Trabajo]]</f>
        <v>0</v>
      </c>
    </row>
    <row r="39" spans="1:21" x14ac:dyDescent="0.25">
      <c r="A39" s="8" t="s">
        <v>1200</v>
      </c>
      <c r="B39" s="8" t="s">
        <v>238</v>
      </c>
      <c r="C39" s="8" t="s">
        <v>239</v>
      </c>
      <c r="D39" s="8" t="s">
        <v>185</v>
      </c>
      <c r="E39" s="8" t="s">
        <v>1040</v>
      </c>
      <c r="F39" s="8" t="s">
        <v>1030</v>
      </c>
      <c r="G39" s="8" t="s">
        <v>1118</v>
      </c>
      <c r="H39" s="8" t="s">
        <v>60</v>
      </c>
      <c r="I39" s="8" t="s">
        <v>1015</v>
      </c>
      <c r="J39" s="8" t="s">
        <v>240</v>
      </c>
      <c r="K39" s="8" t="s">
        <v>10</v>
      </c>
      <c r="L39" s="9">
        <v>45511</v>
      </c>
      <c r="M39" s="10"/>
      <c r="N39" s="10" t="str">
        <f t="shared" si="0"/>
        <v>NO CUMPLE</v>
      </c>
      <c r="O39" s="10" t="str">
        <f t="shared" si="1"/>
        <v>NO CUMPLE</v>
      </c>
      <c r="P39" s="11">
        <v>0</v>
      </c>
      <c r="Q39" s="11">
        <v>2</v>
      </c>
      <c r="R39" s="11">
        <f>Tabla1[[#This Row],[Trbjo real]]-Tabla1[[#This Row],[Trabajo]]</f>
        <v>-2</v>
      </c>
      <c r="S39" s="11">
        <v>2</v>
      </c>
      <c r="T39" s="8" t="s">
        <v>1026</v>
      </c>
      <c r="U39" s="19">
        <f>Tabla1[[#This Row],[Trbjo real]]/Tabla1[[#This Row],[Trabajo]]</f>
        <v>0</v>
      </c>
    </row>
    <row r="40" spans="1:21" x14ac:dyDescent="0.25">
      <c r="A40" s="8" t="s">
        <v>1200</v>
      </c>
      <c r="B40" s="8" t="s">
        <v>238</v>
      </c>
      <c r="C40" s="8" t="s">
        <v>239</v>
      </c>
      <c r="D40" s="8" t="s">
        <v>185</v>
      </c>
      <c r="E40" s="8" t="s">
        <v>1029</v>
      </c>
      <c r="F40" s="8" t="s">
        <v>1130</v>
      </c>
      <c r="G40" s="8" t="s">
        <v>1129</v>
      </c>
      <c r="H40" s="8" t="s">
        <v>60</v>
      </c>
      <c r="I40" s="8" t="s">
        <v>1015</v>
      </c>
      <c r="J40" s="8" t="s">
        <v>240</v>
      </c>
      <c r="K40" s="8" t="s">
        <v>10</v>
      </c>
      <c r="L40" s="9">
        <v>45511</v>
      </c>
      <c r="M40" s="10"/>
      <c r="N40" s="10" t="str">
        <f t="shared" si="0"/>
        <v>NO CUMPLE</v>
      </c>
      <c r="O40" s="10" t="str">
        <f t="shared" si="1"/>
        <v>NO CUMPLE</v>
      </c>
      <c r="P40" s="11">
        <v>0</v>
      </c>
      <c r="Q40" s="11">
        <v>1</v>
      </c>
      <c r="R40" s="11">
        <f>Tabla1[[#This Row],[Trbjo real]]-Tabla1[[#This Row],[Trabajo]]</f>
        <v>-1</v>
      </c>
      <c r="S40" s="11">
        <v>4</v>
      </c>
      <c r="T40" s="8" t="s">
        <v>1026</v>
      </c>
      <c r="U40" s="19">
        <f>Tabla1[[#This Row],[Trbjo real]]/Tabla1[[#This Row],[Trabajo]]</f>
        <v>0</v>
      </c>
    </row>
    <row r="41" spans="1:21" x14ac:dyDescent="0.25">
      <c r="A41" s="8" t="s">
        <v>1246</v>
      </c>
      <c r="B41" s="8" t="s">
        <v>183</v>
      </c>
      <c r="C41" s="8" t="s">
        <v>184</v>
      </c>
      <c r="D41" s="8" t="s">
        <v>185</v>
      </c>
      <c r="E41" s="8" t="s">
        <v>1035</v>
      </c>
      <c r="F41" s="8" t="s">
        <v>1143</v>
      </c>
      <c r="G41" s="8" t="s">
        <v>1129</v>
      </c>
      <c r="H41" s="8" t="s">
        <v>60</v>
      </c>
      <c r="I41" s="8" t="s">
        <v>1025</v>
      </c>
      <c r="J41" s="8" t="s">
        <v>186</v>
      </c>
      <c r="K41" s="8" t="s">
        <v>10</v>
      </c>
      <c r="L41" s="9">
        <v>45511</v>
      </c>
      <c r="M41" s="10"/>
      <c r="N41" s="10" t="str">
        <f t="shared" si="0"/>
        <v>NO CUMPLE</v>
      </c>
      <c r="O41" s="10" t="str">
        <f t="shared" si="1"/>
        <v>NO CUMPLE</v>
      </c>
      <c r="P41" s="11">
        <v>0</v>
      </c>
      <c r="Q41" s="11">
        <v>4</v>
      </c>
      <c r="R41" s="11">
        <f>Tabla1[[#This Row],[Trbjo real]]-Tabla1[[#This Row],[Trabajo]]</f>
        <v>-4</v>
      </c>
      <c r="S41" s="11">
        <v>1.5</v>
      </c>
      <c r="T41" s="8" t="s">
        <v>1026</v>
      </c>
      <c r="U41" s="19">
        <f>Tabla1[[#This Row],[Trbjo real]]/Tabla1[[#This Row],[Trabajo]]</f>
        <v>0</v>
      </c>
    </row>
    <row r="42" spans="1:21" x14ac:dyDescent="0.25">
      <c r="A42" s="8" t="s">
        <v>1206</v>
      </c>
      <c r="B42" s="8" t="s">
        <v>365</v>
      </c>
      <c r="C42" s="8" t="s">
        <v>366</v>
      </c>
      <c r="D42" s="8" t="s">
        <v>120</v>
      </c>
      <c r="E42" s="8" t="s">
        <v>1035</v>
      </c>
      <c r="F42" s="8" t="s">
        <v>1036</v>
      </c>
      <c r="G42" s="8" t="s">
        <v>1203</v>
      </c>
      <c r="H42" s="8" t="s">
        <v>8</v>
      </c>
      <c r="I42" s="8" t="s">
        <v>1015</v>
      </c>
      <c r="J42" s="8" t="s">
        <v>121</v>
      </c>
      <c r="K42" s="8" t="s">
        <v>10</v>
      </c>
      <c r="L42" s="9">
        <v>45510</v>
      </c>
      <c r="M42" s="10"/>
      <c r="N42" s="10" t="str">
        <f t="shared" si="0"/>
        <v>NO CUMPLE</v>
      </c>
      <c r="O42" s="10" t="str">
        <f t="shared" si="1"/>
        <v>NO CUMPLE</v>
      </c>
      <c r="P42" s="11">
        <v>0</v>
      </c>
      <c r="Q42" s="11">
        <v>8</v>
      </c>
      <c r="R42" s="11">
        <f>Tabla1[[#This Row],[Trbjo real]]-Tabla1[[#This Row],[Trabajo]]</f>
        <v>-8</v>
      </c>
      <c r="S42" s="11">
        <v>8</v>
      </c>
      <c r="T42" s="8" t="s">
        <v>1026</v>
      </c>
      <c r="U42" s="19">
        <f>Tabla1[[#This Row],[Trbjo real]]/Tabla1[[#This Row],[Trabajo]]</f>
        <v>0</v>
      </c>
    </row>
    <row r="43" spans="1:21" x14ac:dyDescent="0.25">
      <c r="A43" s="8" t="s">
        <v>1206</v>
      </c>
      <c r="B43" s="8" t="s">
        <v>365</v>
      </c>
      <c r="C43" s="8" t="s">
        <v>366</v>
      </c>
      <c r="D43" s="8" t="s">
        <v>120</v>
      </c>
      <c r="E43" s="8" t="s">
        <v>1033</v>
      </c>
      <c r="F43" s="8" t="s">
        <v>1036</v>
      </c>
      <c r="G43" s="8" t="s">
        <v>1129</v>
      </c>
      <c r="H43" s="8" t="s">
        <v>8</v>
      </c>
      <c r="I43" s="8" t="s">
        <v>1015</v>
      </c>
      <c r="J43" s="8" t="s">
        <v>121</v>
      </c>
      <c r="K43" s="8" t="s">
        <v>10</v>
      </c>
      <c r="L43" s="9">
        <v>45510</v>
      </c>
      <c r="M43" s="10"/>
      <c r="N43" s="10" t="str">
        <f t="shared" si="0"/>
        <v>NO CUMPLE</v>
      </c>
      <c r="O43" s="10" t="str">
        <f t="shared" si="1"/>
        <v>NO CUMPLE</v>
      </c>
      <c r="P43" s="11">
        <v>0</v>
      </c>
      <c r="Q43" s="11">
        <v>4</v>
      </c>
      <c r="R43" s="11">
        <f>Tabla1[[#This Row],[Trbjo real]]-Tabla1[[#This Row],[Trabajo]]</f>
        <v>-4</v>
      </c>
      <c r="S43" s="11">
        <v>2</v>
      </c>
      <c r="T43" s="8" t="s">
        <v>1026</v>
      </c>
      <c r="U43" s="19">
        <f>Tabla1[[#This Row],[Trbjo real]]/Tabla1[[#This Row],[Trabajo]]</f>
        <v>0</v>
      </c>
    </row>
    <row r="44" spans="1:21" x14ac:dyDescent="0.25">
      <c r="A44" s="8" t="s">
        <v>1178</v>
      </c>
      <c r="B44" s="8" t="s">
        <v>51</v>
      </c>
      <c r="C44" s="8" t="s">
        <v>52</v>
      </c>
      <c r="D44" s="8" t="s">
        <v>53</v>
      </c>
      <c r="E44" s="8" t="s">
        <v>1035</v>
      </c>
      <c r="F44" s="8" t="s">
        <v>1179</v>
      </c>
      <c r="G44" s="8" t="s">
        <v>1064</v>
      </c>
      <c r="H44" s="8" t="s">
        <v>67</v>
      </c>
      <c r="I44" s="8" t="s">
        <v>1025</v>
      </c>
      <c r="J44" s="8" t="s">
        <v>55</v>
      </c>
      <c r="K44" s="8" t="s">
        <v>10</v>
      </c>
      <c r="L44" s="9">
        <v>45509</v>
      </c>
      <c r="M44" s="10"/>
      <c r="N44" s="10" t="str">
        <f t="shared" si="0"/>
        <v>NO CUMPLE</v>
      </c>
      <c r="O44" s="10" t="str">
        <f t="shared" si="1"/>
        <v>NO CUMPLE</v>
      </c>
      <c r="P44" s="11">
        <v>0</v>
      </c>
      <c r="Q44" s="11">
        <v>1</v>
      </c>
      <c r="R44" s="11">
        <f>Tabla1[[#This Row],[Trbjo real]]-Tabla1[[#This Row],[Trabajo]]</f>
        <v>-1</v>
      </c>
      <c r="S44" s="11">
        <v>1</v>
      </c>
      <c r="T44" s="8" t="s">
        <v>1026</v>
      </c>
      <c r="U44" s="19">
        <f>Tabla1[[#This Row],[Trbjo real]]/Tabla1[[#This Row],[Trabajo]]</f>
        <v>0</v>
      </c>
    </row>
    <row r="45" spans="1:21" x14ac:dyDescent="0.25">
      <c r="A45" s="8" t="s">
        <v>1188</v>
      </c>
      <c r="B45" s="8" t="s">
        <v>152</v>
      </c>
      <c r="C45" s="8" t="s">
        <v>153</v>
      </c>
      <c r="D45" s="8" t="s">
        <v>154</v>
      </c>
      <c r="E45" s="8" t="s">
        <v>1034</v>
      </c>
      <c r="F45" s="8" t="s">
        <v>1182</v>
      </c>
      <c r="G45" s="8" t="s">
        <v>1073</v>
      </c>
      <c r="H45" s="8" t="s">
        <v>60</v>
      </c>
      <c r="I45" s="8" t="s">
        <v>1025</v>
      </c>
      <c r="J45" s="8" t="s">
        <v>155</v>
      </c>
      <c r="K45" s="8" t="s">
        <v>10</v>
      </c>
      <c r="L45" s="9">
        <v>45509</v>
      </c>
      <c r="M45" s="10"/>
      <c r="N45" s="10" t="str">
        <f t="shared" si="0"/>
        <v>NO CUMPLE</v>
      </c>
      <c r="O45" s="10" t="str">
        <f t="shared" si="1"/>
        <v>NO CUMPLE</v>
      </c>
      <c r="P45" s="11">
        <v>0</v>
      </c>
      <c r="Q45" s="11">
        <v>1</v>
      </c>
      <c r="R45" s="11">
        <f>Tabla1[[#This Row],[Trbjo real]]-Tabla1[[#This Row],[Trabajo]]</f>
        <v>-1</v>
      </c>
      <c r="S45" s="11">
        <v>1</v>
      </c>
      <c r="T45" s="8" t="s">
        <v>1026</v>
      </c>
      <c r="U45" s="19">
        <f>Tabla1[[#This Row],[Trbjo real]]/Tabla1[[#This Row],[Trabajo]]</f>
        <v>0</v>
      </c>
    </row>
    <row r="46" spans="1:21" x14ac:dyDescent="0.25">
      <c r="A46" s="8" t="s">
        <v>1245</v>
      </c>
      <c r="B46" s="8" t="s">
        <v>51</v>
      </c>
      <c r="C46" s="8" t="s">
        <v>52</v>
      </c>
      <c r="D46" s="8" t="s">
        <v>53</v>
      </c>
      <c r="E46" s="8" t="s">
        <v>1033</v>
      </c>
      <c r="F46" s="8" t="s">
        <v>1133</v>
      </c>
      <c r="G46" s="8" t="s">
        <v>1129</v>
      </c>
      <c r="H46" s="8" t="s">
        <v>54</v>
      </c>
      <c r="I46" s="8" t="s">
        <v>1025</v>
      </c>
      <c r="J46" s="8" t="s">
        <v>55</v>
      </c>
      <c r="K46" s="8" t="s">
        <v>10</v>
      </c>
      <c r="L46" s="9">
        <v>45505</v>
      </c>
      <c r="M46" s="10"/>
      <c r="N46" s="10" t="str">
        <f t="shared" si="0"/>
        <v>NO CUMPLE</v>
      </c>
      <c r="O46" s="10" t="str">
        <f t="shared" si="1"/>
        <v>NO CUMPLE</v>
      </c>
      <c r="P46" s="11">
        <v>0</v>
      </c>
      <c r="Q46" s="11">
        <v>2</v>
      </c>
      <c r="R46" s="11">
        <f>Tabla1[[#This Row],[Trbjo real]]-Tabla1[[#This Row],[Trabajo]]</f>
        <v>-2</v>
      </c>
      <c r="S46" s="11">
        <v>1</v>
      </c>
      <c r="T46" s="8" t="s">
        <v>1026</v>
      </c>
      <c r="U46" s="19">
        <f>Tabla1[[#This Row],[Trbjo real]]/Tabla1[[#This Row],[Trabajo]]</f>
        <v>0</v>
      </c>
    </row>
    <row r="47" spans="1:21" x14ac:dyDescent="0.25">
      <c r="A47" s="8" t="s">
        <v>1164</v>
      </c>
      <c r="B47" s="8" t="s">
        <v>51</v>
      </c>
      <c r="C47" s="8" t="s">
        <v>52</v>
      </c>
      <c r="D47" s="8" t="s">
        <v>53</v>
      </c>
      <c r="E47" s="8" t="s">
        <v>1040</v>
      </c>
      <c r="F47" s="8" t="s">
        <v>1165</v>
      </c>
      <c r="G47" s="8" t="s">
        <v>1166</v>
      </c>
      <c r="H47" s="8" t="s">
        <v>54</v>
      </c>
      <c r="I47" s="8" t="s">
        <v>1015</v>
      </c>
      <c r="J47" s="8" t="s">
        <v>55</v>
      </c>
      <c r="K47" s="8" t="s">
        <v>10</v>
      </c>
      <c r="L47" s="9">
        <v>45503</v>
      </c>
      <c r="M47" s="10"/>
      <c r="N47" s="10" t="str">
        <f t="shared" si="0"/>
        <v>NO CUMPLE</v>
      </c>
      <c r="O47" s="85" t="str">
        <f t="shared" si="1"/>
        <v>NO CUMPLE</v>
      </c>
      <c r="P47" s="11">
        <v>0</v>
      </c>
      <c r="Q47" s="11">
        <v>15</v>
      </c>
      <c r="R47" s="11">
        <f>Tabla1[[#This Row],[Trbjo real]]-Tabla1[[#This Row],[Trabajo]]</f>
        <v>-15</v>
      </c>
      <c r="S47" s="11">
        <v>3</v>
      </c>
      <c r="T47" s="8" t="s">
        <v>1026</v>
      </c>
      <c r="U47" s="19">
        <f>Tabla1[[#This Row],[Trbjo real]]/Tabla1[[#This Row],[Trabajo]]</f>
        <v>0</v>
      </c>
    </row>
    <row r="48" spans="1:21" x14ac:dyDescent="0.25">
      <c r="A48" s="8" t="s">
        <v>1164</v>
      </c>
      <c r="B48" s="8" t="s">
        <v>51</v>
      </c>
      <c r="C48" s="8" t="s">
        <v>52</v>
      </c>
      <c r="D48" s="8" t="s">
        <v>53</v>
      </c>
      <c r="E48" s="8" t="s">
        <v>1035</v>
      </c>
      <c r="F48" s="8" t="s">
        <v>1057</v>
      </c>
      <c r="G48" s="8" t="s">
        <v>1078</v>
      </c>
      <c r="H48" s="8" t="s">
        <v>54</v>
      </c>
      <c r="I48" s="8" t="s">
        <v>1015</v>
      </c>
      <c r="J48" s="8" t="s">
        <v>55</v>
      </c>
      <c r="K48" s="8" t="s">
        <v>10</v>
      </c>
      <c r="L48" s="9">
        <v>45503</v>
      </c>
      <c r="M48" s="10">
        <v>45445</v>
      </c>
      <c r="N48" s="10" t="str">
        <f t="shared" si="0"/>
        <v>CUMPLE</v>
      </c>
      <c r="O48" s="10" t="str">
        <f t="shared" si="1"/>
        <v>CUMPLE</v>
      </c>
      <c r="P48" s="11">
        <v>3</v>
      </c>
      <c r="Q48" s="20">
        <v>3</v>
      </c>
      <c r="R48" s="11">
        <f>Tabla1[[#This Row],[Trbjo real]]-Tabla1[[#This Row],[Trabajo]]</f>
        <v>0</v>
      </c>
      <c r="S48" s="11">
        <v>3</v>
      </c>
      <c r="T48" s="8" t="s">
        <v>1026</v>
      </c>
      <c r="U48" s="19">
        <f>Tabla1[[#This Row],[Trbjo real]]/Tabla1[[#This Row],[Trabajo]]</f>
        <v>1</v>
      </c>
    </row>
    <row r="49" spans="1:21" x14ac:dyDescent="0.25">
      <c r="A49" s="8" t="s">
        <v>447</v>
      </c>
      <c r="B49" s="8" t="s">
        <v>51</v>
      </c>
      <c r="C49" s="8" t="s">
        <v>52</v>
      </c>
      <c r="D49" s="8" t="s">
        <v>53</v>
      </c>
      <c r="E49" s="8" t="s">
        <v>1051</v>
      </c>
      <c r="F49" s="8" t="s">
        <v>1058</v>
      </c>
      <c r="G49" s="8" t="s">
        <v>1079</v>
      </c>
      <c r="H49" s="8" t="s">
        <v>54</v>
      </c>
      <c r="I49" s="8" t="s">
        <v>1025</v>
      </c>
      <c r="J49" s="8" t="s">
        <v>55</v>
      </c>
      <c r="K49" s="8" t="s">
        <v>10</v>
      </c>
      <c r="L49" s="9">
        <v>45503</v>
      </c>
      <c r="M49" s="10"/>
      <c r="N49" s="10" t="str">
        <f t="shared" si="0"/>
        <v>NO CUMPLE</v>
      </c>
      <c r="O49" s="10" t="str">
        <f t="shared" si="1"/>
        <v>NO CUMPLE</v>
      </c>
      <c r="P49" s="11">
        <v>0</v>
      </c>
      <c r="Q49" s="11">
        <v>5</v>
      </c>
      <c r="R49" s="11">
        <f>Tabla1[[#This Row],[Trbjo real]]-Tabla1[[#This Row],[Trabajo]]</f>
        <v>-5</v>
      </c>
      <c r="S49" s="11">
        <v>5</v>
      </c>
      <c r="T49" s="8" t="s">
        <v>1026</v>
      </c>
      <c r="U49" s="19">
        <f>Tabla1[[#This Row],[Trbjo real]]/Tabla1[[#This Row],[Trabajo]]</f>
        <v>0</v>
      </c>
    </row>
    <row r="50" spans="1:21" x14ac:dyDescent="0.25">
      <c r="A50" s="8" t="s">
        <v>447</v>
      </c>
      <c r="B50" s="8" t="s">
        <v>51</v>
      </c>
      <c r="C50" s="8" t="s">
        <v>52</v>
      </c>
      <c r="D50" s="8" t="s">
        <v>53</v>
      </c>
      <c r="E50" s="8" t="s">
        <v>1034</v>
      </c>
      <c r="F50" s="8" t="s">
        <v>1199</v>
      </c>
      <c r="G50" s="8" t="s">
        <v>1079</v>
      </c>
      <c r="H50" s="8" t="s">
        <v>54</v>
      </c>
      <c r="I50" s="8" t="s">
        <v>1025</v>
      </c>
      <c r="J50" s="8" t="s">
        <v>55</v>
      </c>
      <c r="K50" s="8" t="s">
        <v>10</v>
      </c>
      <c r="L50" s="9">
        <v>45503</v>
      </c>
      <c r="M50" s="10"/>
      <c r="N50" s="10" t="str">
        <f t="shared" si="0"/>
        <v>NO CUMPLE</v>
      </c>
      <c r="O50" s="10" t="str">
        <f t="shared" si="1"/>
        <v>NO CUMPLE</v>
      </c>
      <c r="P50" s="11">
        <v>0</v>
      </c>
      <c r="Q50" s="11">
        <v>3</v>
      </c>
      <c r="R50" s="11">
        <f>Tabla1[[#This Row],[Trbjo real]]-Tabla1[[#This Row],[Trabajo]]</f>
        <v>-3</v>
      </c>
      <c r="S50" s="11">
        <v>3</v>
      </c>
      <c r="T50" s="8" t="s">
        <v>1026</v>
      </c>
      <c r="U50" s="19">
        <f>Tabla1[[#This Row],[Trbjo real]]/Tabla1[[#This Row],[Trabajo]]</f>
        <v>0</v>
      </c>
    </row>
    <row r="51" spans="1:21" x14ac:dyDescent="0.25">
      <c r="A51" s="8" t="s">
        <v>1164</v>
      </c>
      <c r="B51" s="8" t="s">
        <v>51</v>
      </c>
      <c r="C51" s="8" t="s">
        <v>52</v>
      </c>
      <c r="D51" s="8" t="s">
        <v>53</v>
      </c>
      <c r="E51" s="8" t="s">
        <v>1027</v>
      </c>
      <c r="F51" s="8" t="s">
        <v>1090</v>
      </c>
      <c r="G51" s="8" t="s">
        <v>1161</v>
      </c>
      <c r="H51" s="8" t="s">
        <v>54</v>
      </c>
      <c r="I51" s="8" t="s">
        <v>1015</v>
      </c>
      <c r="J51" s="8" t="s">
        <v>55</v>
      </c>
      <c r="K51" s="8" t="s">
        <v>10</v>
      </c>
      <c r="L51" s="9">
        <v>45503</v>
      </c>
      <c r="M51" s="10">
        <v>45461</v>
      </c>
      <c r="N51" s="10" t="str">
        <f t="shared" si="0"/>
        <v>CUMPLE</v>
      </c>
      <c r="O51" s="10" t="str">
        <f t="shared" si="1"/>
        <v>CUMPLE</v>
      </c>
      <c r="P51" s="11">
        <v>1</v>
      </c>
      <c r="Q51" s="20">
        <v>2</v>
      </c>
      <c r="R51" s="11">
        <f>Tabla1[[#This Row],[Trbjo real]]-Tabla1[[#This Row],[Trabajo]]</f>
        <v>-1</v>
      </c>
      <c r="S51" s="11">
        <v>1</v>
      </c>
      <c r="T51" s="8" t="s">
        <v>1026</v>
      </c>
      <c r="U51" s="19">
        <f>Tabla1[[#This Row],[Trbjo real]]/Tabla1[[#This Row],[Trabajo]]</f>
        <v>0.5</v>
      </c>
    </row>
    <row r="52" spans="1:21" x14ac:dyDescent="0.25">
      <c r="A52" s="8" t="s">
        <v>447</v>
      </c>
      <c r="B52" s="8" t="s">
        <v>51</v>
      </c>
      <c r="C52" s="8" t="s">
        <v>52</v>
      </c>
      <c r="D52" s="8" t="s">
        <v>53</v>
      </c>
      <c r="E52" s="8" t="s">
        <v>1075</v>
      </c>
      <c r="F52" s="8" t="s">
        <v>1106</v>
      </c>
      <c r="G52" s="8" t="s">
        <v>1161</v>
      </c>
      <c r="H52" s="8" t="s">
        <v>54</v>
      </c>
      <c r="I52" s="8" t="s">
        <v>1025</v>
      </c>
      <c r="J52" s="8" t="s">
        <v>55</v>
      </c>
      <c r="K52" s="8" t="s">
        <v>10</v>
      </c>
      <c r="L52" s="9">
        <v>45503</v>
      </c>
      <c r="M52" s="10">
        <v>45479</v>
      </c>
      <c r="N52" s="10" t="str">
        <f t="shared" si="0"/>
        <v>CUMPLE</v>
      </c>
      <c r="O52" s="10" t="str">
        <f t="shared" si="1"/>
        <v>CUMPLE</v>
      </c>
      <c r="P52" s="11">
        <v>3</v>
      </c>
      <c r="Q52" s="21">
        <v>1</v>
      </c>
      <c r="R52" s="11">
        <f>Tabla1[[#This Row],[Trbjo real]]-Tabla1[[#This Row],[Trabajo]]</f>
        <v>2</v>
      </c>
      <c r="S52" s="11">
        <v>5</v>
      </c>
      <c r="T52" s="8" t="s">
        <v>1026</v>
      </c>
      <c r="U52" s="19">
        <f>Tabla1[[#This Row],[Trbjo real]]/Tabla1[[#This Row],[Trabajo]]</f>
        <v>3</v>
      </c>
    </row>
    <row r="53" spans="1:21" x14ac:dyDescent="0.25">
      <c r="A53" s="8" t="s">
        <v>447</v>
      </c>
      <c r="B53" s="8" t="s">
        <v>51</v>
      </c>
      <c r="C53" s="8" t="s">
        <v>52</v>
      </c>
      <c r="D53" s="8" t="s">
        <v>53</v>
      </c>
      <c r="E53" s="8" t="s">
        <v>1102</v>
      </c>
      <c r="F53" s="8" t="s">
        <v>1105</v>
      </c>
      <c r="G53" s="8" t="s">
        <v>1161</v>
      </c>
      <c r="H53" s="8" t="s">
        <v>54</v>
      </c>
      <c r="I53" s="8" t="s">
        <v>1025</v>
      </c>
      <c r="J53" s="8" t="s">
        <v>55</v>
      </c>
      <c r="K53" s="8" t="s">
        <v>10</v>
      </c>
      <c r="L53" s="9">
        <v>45503</v>
      </c>
      <c r="M53" s="10">
        <v>45500</v>
      </c>
      <c r="N53" s="10" t="str">
        <f t="shared" si="0"/>
        <v>CUMPLE</v>
      </c>
      <c r="O53" s="10" t="str">
        <f t="shared" si="1"/>
        <v>CUMPLE</v>
      </c>
      <c r="P53" s="11">
        <v>2</v>
      </c>
      <c r="Q53" s="21">
        <v>1</v>
      </c>
      <c r="R53" s="11">
        <f>Tabla1[[#This Row],[Trbjo real]]-Tabla1[[#This Row],[Trabajo]]</f>
        <v>1</v>
      </c>
      <c r="S53" s="11">
        <v>5</v>
      </c>
      <c r="T53" s="8" t="s">
        <v>1026</v>
      </c>
      <c r="U53" s="19">
        <f>Tabla1[[#This Row],[Trbjo real]]/Tabla1[[#This Row],[Trabajo]]</f>
        <v>2</v>
      </c>
    </row>
    <row r="54" spans="1:21" x14ac:dyDescent="0.25">
      <c r="A54" s="8" t="s">
        <v>447</v>
      </c>
      <c r="B54" s="8" t="s">
        <v>51</v>
      </c>
      <c r="C54" s="8" t="s">
        <v>52</v>
      </c>
      <c r="D54" s="8" t="s">
        <v>53</v>
      </c>
      <c r="E54" s="8" t="s">
        <v>1053</v>
      </c>
      <c r="F54" s="8" t="s">
        <v>1030</v>
      </c>
      <c r="G54" s="8" t="s">
        <v>1122</v>
      </c>
      <c r="H54" s="8" t="s">
        <v>54</v>
      </c>
      <c r="I54" s="8" t="s">
        <v>1025</v>
      </c>
      <c r="J54" s="8" t="s">
        <v>55</v>
      </c>
      <c r="K54" s="8" t="s">
        <v>10</v>
      </c>
      <c r="L54" s="9">
        <v>45503</v>
      </c>
      <c r="M54" s="10">
        <v>45494</v>
      </c>
      <c r="N54" s="10" t="str">
        <f t="shared" si="0"/>
        <v>CUMPLE</v>
      </c>
      <c r="O54" s="10" t="str">
        <f t="shared" si="1"/>
        <v>CUMPLE</v>
      </c>
      <c r="P54" s="11">
        <v>4</v>
      </c>
      <c r="Q54" s="21">
        <v>8</v>
      </c>
      <c r="R54" s="11">
        <f>Tabla1[[#This Row],[Trbjo real]]-Tabla1[[#This Row],[Trabajo]]</f>
        <v>-4</v>
      </c>
      <c r="S54" s="11">
        <v>8</v>
      </c>
      <c r="T54" s="8" t="s">
        <v>1026</v>
      </c>
      <c r="U54" s="19">
        <f>Tabla1[[#This Row],[Trbjo real]]/Tabla1[[#This Row],[Trabajo]]</f>
        <v>0.5</v>
      </c>
    </row>
    <row r="55" spans="1:21" x14ac:dyDescent="0.25">
      <c r="A55" s="8" t="s">
        <v>447</v>
      </c>
      <c r="B55" s="8" t="s">
        <v>51</v>
      </c>
      <c r="C55" s="8" t="s">
        <v>52</v>
      </c>
      <c r="D55" s="8" t="s">
        <v>53</v>
      </c>
      <c r="E55" s="8" t="s">
        <v>1040</v>
      </c>
      <c r="F55" s="8" t="s">
        <v>1130</v>
      </c>
      <c r="G55" s="8" t="s">
        <v>1142</v>
      </c>
      <c r="H55" s="8" t="s">
        <v>54</v>
      </c>
      <c r="I55" s="8" t="s">
        <v>1025</v>
      </c>
      <c r="J55" s="8" t="s">
        <v>55</v>
      </c>
      <c r="K55" s="8" t="s">
        <v>10</v>
      </c>
      <c r="L55" s="9">
        <v>45503</v>
      </c>
      <c r="M55" s="10">
        <v>45502</v>
      </c>
      <c r="N55" s="10" t="str">
        <f t="shared" si="0"/>
        <v>CUMPLE</v>
      </c>
      <c r="O55" s="10" t="str">
        <f t="shared" si="1"/>
        <v>CUMPLE</v>
      </c>
      <c r="P55" s="11">
        <v>1</v>
      </c>
      <c r="Q55" s="21">
        <v>1</v>
      </c>
      <c r="R55" s="11">
        <f>Tabla1[[#This Row],[Trbjo real]]-Tabla1[[#This Row],[Trabajo]]</f>
        <v>0</v>
      </c>
      <c r="S55" s="11">
        <v>3</v>
      </c>
      <c r="T55" s="8" t="s">
        <v>1026</v>
      </c>
      <c r="U55" s="19">
        <f>Tabla1[[#This Row],[Trbjo real]]/Tabla1[[#This Row],[Trabajo]]</f>
        <v>1</v>
      </c>
    </row>
    <row r="56" spans="1:21" x14ac:dyDescent="0.25">
      <c r="A56" s="8" t="s">
        <v>447</v>
      </c>
      <c r="B56" s="8" t="s">
        <v>51</v>
      </c>
      <c r="C56" s="8" t="s">
        <v>52</v>
      </c>
      <c r="D56" s="8" t="s">
        <v>53</v>
      </c>
      <c r="E56" s="8" t="s">
        <v>1022</v>
      </c>
      <c r="F56" s="8" t="s">
        <v>1146</v>
      </c>
      <c r="G56" s="8" t="s">
        <v>1142</v>
      </c>
      <c r="H56" s="8" t="s">
        <v>54</v>
      </c>
      <c r="I56" s="8" t="s">
        <v>1025</v>
      </c>
      <c r="J56" s="8" t="s">
        <v>55</v>
      </c>
      <c r="K56" s="8" t="s">
        <v>10</v>
      </c>
      <c r="L56" s="9">
        <v>45503</v>
      </c>
      <c r="M56" s="10"/>
      <c r="N56" s="10" t="str">
        <f t="shared" si="0"/>
        <v>NO CUMPLE</v>
      </c>
      <c r="O56" s="10" t="str">
        <f t="shared" si="1"/>
        <v>NO CUMPLE</v>
      </c>
      <c r="P56" s="11">
        <v>0</v>
      </c>
      <c r="Q56" s="11">
        <v>2</v>
      </c>
      <c r="R56" s="11">
        <f>Tabla1[[#This Row],[Trbjo real]]-Tabla1[[#This Row],[Trabajo]]</f>
        <v>-2</v>
      </c>
      <c r="S56" s="11">
        <v>2</v>
      </c>
      <c r="T56" s="8" t="s">
        <v>1026</v>
      </c>
      <c r="U56" s="19">
        <f>Tabla1[[#This Row],[Trbjo real]]/Tabla1[[#This Row],[Trabajo]]</f>
        <v>0</v>
      </c>
    </row>
    <row r="57" spans="1:21" x14ac:dyDescent="0.25">
      <c r="A57" s="8" t="s">
        <v>481</v>
      </c>
      <c r="B57" s="8" t="s">
        <v>152</v>
      </c>
      <c r="C57" s="8" t="s">
        <v>153</v>
      </c>
      <c r="D57" s="8" t="s">
        <v>154</v>
      </c>
      <c r="E57" s="8" t="s">
        <v>1034</v>
      </c>
      <c r="F57" s="8" t="s">
        <v>1182</v>
      </c>
      <c r="G57" s="8" t="s">
        <v>1073</v>
      </c>
      <c r="H57" s="8" t="s">
        <v>60</v>
      </c>
      <c r="I57" s="8" t="s">
        <v>1025</v>
      </c>
      <c r="J57" s="8" t="s">
        <v>155</v>
      </c>
      <c r="K57" s="8" t="s">
        <v>10</v>
      </c>
      <c r="L57" s="9">
        <v>45499</v>
      </c>
      <c r="M57" s="10"/>
      <c r="N57" s="10" t="str">
        <f t="shared" si="0"/>
        <v>NO CUMPLE</v>
      </c>
      <c r="O57" s="10" t="str">
        <f t="shared" si="1"/>
        <v>NO CUMPLE</v>
      </c>
      <c r="P57" s="11">
        <v>0</v>
      </c>
      <c r="Q57" s="11">
        <v>1</v>
      </c>
      <c r="R57" s="11">
        <f>Tabla1[[#This Row],[Trbjo real]]-Tabla1[[#This Row],[Trabajo]]</f>
        <v>-1</v>
      </c>
      <c r="S57" s="11">
        <v>1</v>
      </c>
      <c r="T57" s="8" t="s">
        <v>1026</v>
      </c>
      <c r="U57" s="19">
        <f>Tabla1[[#This Row],[Trbjo real]]/Tabla1[[#This Row],[Trabajo]]</f>
        <v>0</v>
      </c>
    </row>
    <row r="58" spans="1:21" x14ac:dyDescent="0.25">
      <c r="A58" s="8" t="s">
        <v>454</v>
      </c>
      <c r="B58" s="8" t="s">
        <v>51</v>
      </c>
      <c r="C58" s="8" t="s">
        <v>52</v>
      </c>
      <c r="D58" s="8" t="s">
        <v>53</v>
      </c>
      <c r="E58" s="8" t="s">
        <v>1035</v>
      </c>
      <c r="F58" s="8" t="s">
        <v>1057</v>
      </c>
      <c r="G58" s="8" t="s">
        <v>1080</v>
      </c>
      <c r="H58" s="8" t="s">
        <v>54</v>
      </c>
      <c r="I58" s="8" t="s">
        <v>1025</v>
      </c>
      <c r="J58" s="8" t="s">
        <v>55</v>
      </c>
      <c r="K58" s="8" t="s">
        <v>10</v>
      </c>
      <c r="L58" s="9">
        <v>45498</v>
      </c>
      <c r="M58" s="10"/>
      <c r="N58" s="10" t="str">
        <f t="shared" si="0"/>
        <v>NO CUMPLE</v>
      </c>
      <c r="O58" s="10" t="str">
        <f t="shared" si="1"/>
        <v>NO CUMPLE</v>
      </c>
      <c r="P58" s="11">
        <v>0</v>
      </c>
      <c r="Q58" s="11">
        <v>3</v>
      </c>
      <c r="R58" s="11">
        <f>Tabla1[[#This Row],[Trbjo real]]-Tabla1[[#This Row],[Trabajo]]</f>
        <v>-3</v>
      </c>
      <c r="S58" s="11">
        <v>3</v>
      </c>
      <c r="T58" s="8" t="s">
        <v>1026</v>
      </c>
      <c r="U58" s="19">
        <f>Tabla1[[#This Row],[Trbjo real]]/Tabla1[[#This Row],[Trabajo]]</f>
        <v>0</v>
      </c>
    </row>
    <row r="59" spans="1:21" x14ac:dyDescent="0.25">
      <c r="A59" s="8" t="s">
        <v>454</v>
      </c>
      <c r="B59" s="8" t="s">
        <v>51</v>
      </c>
      <c r="C59" s="8" t="s">
        <v>52</v>
      </c>
      <c r="D59" s="8" t="s">
        <v>53</v>
      </c>
      <c r="E59" s="8" t="s">
        <v>1027</v>
      </c>
      <c r="F59" s="8" t="s">
        <v>1090</v>
      </c>
      <c r="G59" s="8" t="s">
        <v>1161</v>
      </c>
      <c r="H59" s="8" t="s">
        <v>54</v>
      </c>
      <c r="I59" s="8" t="s">
        <v>1025</v>
      </c>
      <c r="J59" s="8" t="s">
        <v>55</v>
      </c>
      <c r="K59" s="8" t="s">
        <v>10</v>
      </c>
      <c r="L59" s="9">
        <v>45498</v>
      </c>
      <c r="M59" s="10">
        <v>45479</v>
      </c>
      <c r="N59" s="10" t="str">
        <f t="shared" si="0"/>
        <v>CUMPLE</v>
      </c>
      <c r="O59" s="10" t="str">
        <f t="shared" si="1"/>
        <v>CUMPLE</v>
      </c>
      <c r="P59" s="11">
        <v>0.5</v>
      </c>
      <c r="Q59" s="20">
        <v>1</v>
      </c>
      <c r="R59" s="11">
        <f>Tabla1[[#This Row],[Trbjo real]]-Tabla1[[#This Row],[Trabajo]]</f>
        <v>-0.5</v>
      </c>
      <c r="S59" s="11">
        <v>1</v>
      </c>
      <c r="T59" s="8" t="s">
        <v>1026</v>
      </c>
      <c r="U59" s="19">
        <f>Tabla1[[#This Row],[Trbjo real]]/Tabla1[[#This Row],[Trabajo]]</f>
        <v>0.5</v>
      </c>
    </row>
    <row r="60" spans="1:21" x14ac:dyDescent="0.25">
      <c r="A60" s="8" t="s">
        <v>550</v>
      </c>
      <c r="B60" s="8" t="s">
        <v>238</v>
      </c>
      <c r="C60" s="8" t="s">
        <v>239</v>
      </c>
      <c r="D60" s="8" t="s">
        <v>185</v>
      </c>
      <c r="E60" s="8" t="s">
        <v>1035</v>
      </c>
      <c r="F60" s="8" t="s">
        <v>1057</v>
      </c>
      <c r="G60" s="8" t="s">
        <v>1079</v>
      </c>
      <c r="H60" s="8" t="s">
        <v>60</v>
      </c>
      <c r="I60" s="8" t="s">
        <v>1015</v>
      </c>
      <c r="J60" s="8" t="s">
        <v>240</v>
      </c>
      <c r="K60" s="8" t="s">
        <v>10</v>
      </c>
      <c r="L60" s="9">
        <v>45497</v>
      </c>
      <c r="M60" s="10"/>
      <c r="N60" s="10" t="str">
        <f t="shared" si="0"/>
        <v>NO CUMPLE</v>
      </c>
      <c r="O60" s="10" t="str">
        <f t="shared" si="1"/>
        <v>NO CUMPLE</v>
      </c>
      <c r="P60" s="11">
        <v>0</v>
      </c>
      <c r="Q60" s="11">
        <v>2</v>
      </c>
      <c r="R60" s="11">
        <f>Tabla1[[#This Row],[Trbjo real]]-Tabla1[[#This Row],[Trabajo]]</f>
        <v>-2</v>
      </c>
      <c r="S60" s="11">
        <v>2</v>
      </c>
      <c r="T60" s="8" t="s">
        <v>1026</v>
      </c>
      <c r="U60" s="19">
        <f>Tabla1[[#This Row],[Trbjo real]]/Tabla1[[#This Row],[Trabajo]]</f>
        <v>0</v>
      </c>
    </row>
    <row r="61" spans="1:21" x14ac:dyDescent="0.25">
      <c r="A61" s="8" t="s">
        <v>543</v>
      </c>
      <c r="B61" s="8" t="s">
        <v>238</v>
      </c>
      <c r="C61" s="8" t="s">
        <v>239</v>
      </c>
      <c r="D61" s="8" t="s">
        <v>185</v>
      </c>
      <c r="E61" s="8" t="s">
        <v>1033</v>
      </c>
      <c r="F61" s="8" t="s">
        <v>1136</v>
      </c>
      <c r="G61" s="8" t="s">
        <v>1152</v>
      </c>
      <c r="H61" s="8" t="s">
        <v>60</v>
      </c>
      <c r="I61" s="8" t="s">
        <v>1015</v>
      </c>
      <c r="J61" s="8" t="s">
        <v>240</v>
      </c>
      <c r="K61" s="8" t="s">
        <v>10</v>
      </c>
      <c r="L61" s="9">
        <v>45497</v>
      </c>
      <c r="M61" s="10">
        <v>45497</v>
      </c>
      <c r="N61" s="10" t="str">
        <f t="shared" si="0"/>
        <v>CUMPLE</v>
      </c>
      <c r="O61" s="10" t="str">
        <f t="shared" si="1"/>
        <v>CUMPLE</v>
      </c>
      <c r="P61" s="11">
        <v>1</v>
      </c>
      <c r="Q61" s="11">
        <v>1</v>
      </c>
      <c r="R61" s="20">
        <f>Tabla1[[#This Row],[Trbjo real]]-Tabla1[[#This Row],[Trabajo]]</f>
        <v>0</v>
      </c>
      <c r="S61" s="11">
        <v>1</v>
      </c>
      <c r="T61" s="8" t="s">
        <v>1026</v>
      </c>
      <c r="U61" s="19">
        <f>Tabla1[[#This Row],[Trbjo real]]/Tabla1[[#This Row],[Trabajo]]</f>
        <v>1</v>
      </c>
    </row>
    <row r="62" spans="1:21" x14ac:dyDescent="0.25">
      <c r="A62" s="8" t="s">
        <v>512</v>
      </c>
      <c r="B62" s="8" t="s">
        <v>183</v>
      </c>
      <c r="C62" s="8" t="s">
        <v>184</v>
      </c>
      <c r="D62" s="8" t="s">
        <v>185</v>
      </c>
      <c r="E62" s="8" t="s">
        <v>1033</v>
      </c>
      <c r="F62" s="8" t="s">
        <v>1136</v>
      </c>
      <c r="G62" s="8" t="s">
        <v>1152</v>
      </c>
      <c r="H62" s="8" t="s">
        <v>60</v>
      </c>
      <c r="I62" s="8" t="s">
        <v>1025</v>
      </c>
      <c r="J62" s="8" t="s">
        <v>186</v>
      </c>
      <c r="K62" s="8" t="s">
        <v>10</v>
      </c>
      <c r="L62" s="9">
        <v>45496</v>
      </c>
      <c r="M62" s="10">
        <v>45496</v>
      </c>
      <c r="N62" s="10" t="str">
        <f t="shared" si="0"/>
        <v>CUMPLE</v>
      </c>
      <c r="O62" s="10" t="str">
        <f t="shared" si="1"/>
        <v>CUMPLE</v>
      </c>
      <c r="P62" s="11">
        <v>1</v>
      </c>
      <c r="Q62" s="11">
        <v>1</v>
      </c>
      <c r="R62" s="20">
        <f>Tabla1[[#This Row],[Trbjo real]]-Tabla1[[#This Row],[Trabajo]]</f>
        <v>0</v>
      </c>
      <c r="S62" s="11">
        <v>1</v>
      </c>
      <c r="T62" s="8" t="s">
        <v>1026</v>
      </c>
      <c r="U62" s="19">
        <f>Tabla1[[#This Row],[Trbjo real]]/Tabla1[[#This Row],[Trabajo]]</f>
        <v>1</v>
      </c>
    </row>
    <row r="63" spans="1:21" x14ac:dyDescent="0.25">
      <c r="A63" s="8" t="s">
        <v>510</v>
      </c>
      <c r="B63" s="8" t="s">
        <v>183</v>
      </c>
      <c r="C63" s="8" t="s">
        <v>184</v>
      </c>
      <c r="D63" s="8" t="s">
        <v>185</v>
      </c>
      <c r="E63" s="8" t="s">
        <v>1034</v>
      </c>
      <c r="F63" s="8" t="s">
        <v>1055</v>
      </c>
      <c r="G63" s="8" t="s">
        <v>1080</v>
      </c>
      <c r="H63" s="8" t="s">
        <v>60</v>
      </c>
      <c r="I63" s="8" t="s">
        <v>1025</v>
      </c>
      <c r="J63" s="8" t="s">
        <v>186</v>
      </c>
      <c r="K63" s="8" t="s">
        <v>10</v>
      </c>
      <c r="L63" s="9">
        <v>45495</v>
      </c>
      <c r="M63" s="10">
        <v>45493</v>
      </c>
      <c r="N63" s="10" t="str">
        <f t="shared" si="0"/>
        <v>CUMPLE</v>
      </c>
      <c r="O63" s="10" t="str">
        <f t="shared" si="1"/>
        <v>CUMPLE</v>
      </c>
      <c r="P63" s="11">
        <v>2</v>
      </c>
      <c r="Q63" s="21">
        <v>5</v>
      </c>
      <c r="R63" s="21">
        <f>Tabla1[[#This Row],[Trbjo real]]-Tabla1[[#This Row],[Trabajo]]</f>
        <v>-3</v>
      </c>
      <c r="S63" s="11">
        <v>5</v>
      </c>
      <c r="T63" s="8" t="s">
        <v>1026</v>
      </c>
      <c r="U63" s="19">
        <f>Tabla1[[#This Row],[Trbjo real]]/Tabla1[[#This Row],[Trabajo]]</f>
        <v>0.4</v>
      </c>
    </row>
    <row r="64" spans="1:21" x14ac:dyDescent="0.25">
      <c r="A64" s="8" t="s">
        <v>510</v>
      </c>
      <c r="B64" s="8" t="s">
        <v>183</v>
      </c>
      <c r="C64" s="8" t="s">
        <v>184</v>
      </c>
      <c r="D64" s="8" t="s">
        <v>185</v>
      </c>
      <c r="E64" s="8" t="s">
        <v>1051</v>
      </c>
      <c r="F64" s="8" t="s">
        <v>1055</v>
      </c>
      <c r="G64" s="8" t="s">
        <v>1162</v>
      </c>
      <c r="H64" s="8" t="s">
        <v>60</v>
      </c>
      <c r="I64" s="8" t="s">
        <v>1025</v>
      </c>
      <c r="J64" s="8" t="s">
        <v>186</v>
      </c>
      <c r="K64" s="8" t="s">
        <v>10</v>
      </c>
      <c r="L64" s="9">
        <v>45495</v>
      </c>
      <c r="M64" s="10">
        <v>45494</v>
      </c>
      <c r="N64" s="10" t="str">
        <f t="shared" si="0"/>
        <v>CUMPLE</v>
      </c>
      <c r="O64" s="10" t="str">
        <f t="shared" si="1"/>
        <v>CUMPLE</v>
      </c>
      <c r="P64" s="11">
        <v>2</v>
      </c>
      <c r="Q64" s="11">
        <v>2</v>
      </c>
      <c r="R64" s="21">
        <f>Tabla1[[#This Row],[Trbjo real]]-Tabla1[[#This Row],[Trabajo]]</f>
        <v>0</v>
      </c>
      <c r="S64" s="11">
        <v>2</v>
      </c>
      <c r="T64" s="8" t="s">
        <v>1026</v>
      </c>
      <c r="U64" s="19">
        <f>Tabla1[[#This Row],[Trbjo real]]/Tabla1[[#This Row],[Trabajo]]</f>
        <v>1</v>
      </c>
    </row>
    <row r="65" spans="1:21" x14ac:dyDescent="0.25">
      <c r="A65" s="8" t="s">
        <v>510</v>
      </c>
      <c r="B65" s="8" t="s">
        <v>183</v>
      </c>
      <c r="C65" s="8" t="s">
        <v>184</v>
      </c>
      <c r="D65" s="8" t="s">
        <v>185</v>
      </c>
      <c r="E65" s="8" t="s">
        <v>1033</v>
      </c>
      <c r="F65" s="8" t="s">
        <v>1055</v>
      </c>
      <c r="G65" s="8" t="s">
        <v>1150</v>
      </c>
      <c r="H65" s="8" t="s">
        <v>60</v>
      </c>
      <c r="I65" s="8" t="s">
        <v>1025</v>
      </c>
      <c r="J65" s="8" t="s">
        <v>186</v>
      </c>
      <c r="K65" s="8" t="s">
        <v>10</v>
      </c>
      <c r="L65" s="9">
        <v>45495</v>
      </c>
      <c r="M65" s="10">
        <v>45501</v>
      </c>
      <c r="N65" s="10" t="str">
        <f t="shared" si="0"/>
        <v>CUMPLE</v>
      </c>
      <c r="O65" s="10" t="str">
        <f t="shared" si="1"/>
        <v>NO CUMPLE</v>
      </c>
      <c r="P65" s="11">
        <v>2</v>
      </c>
      <c r="Q65" s="20">
        <v>2</v>
      </c>
      <c r="R65" s="21">
        <f>Tabla1[[#This Row],[Trbjo real]]-Tabla1[[#This Row],[Trabajo]]</f>
        <v>0</v>
      </c>
      <c r="S65" s="11">
        <v>2</v>
      </c>
      <c r="T65" s="8" t="s">
        <v>1026</v>
      </c>
      <c r="U65" s="19">
        <f>Tabla1[[#This Row],[Trbjo real]]/Tabla1[[#This Row],[Trabajo]]</f>
        <v>1</v>
      </c>
    </row>
    <row r="66" spans="1:21" x14ac:dyDescent="0.25">
      <c r="A66" s="8" t="s">
        <v>592</v>
      </c>
      <c r="B66" s="8" t="s">
        <v>405</v>
      </c>
      <c r="C66" s="8" t="s">
        <v>406</v>
      </c>
      <c r="D66" s="8" t="s">
        <v>154</v>
      </c>
      <c r="E66" s="8" t="s">
        <v>1035</v>
      </c>
      <c r="F66" s="8" t="s">
        <v>1177</v>
      </c>
      <c r="G66" s="8" t="s">
        <v>1062</v>
      </c>
      <c r="H66" s="8" t="s">
        <v>8</v>
      </c>
      <c r="I66" s="8" t="s">
        <v>1025</v>
      </c>
      <c r="J66" s="8" t="s">
        <v>155</v>
      </c>
      <c r="K66" s="8" t="s">
        <v>10</v>
      </c>
      <c r="L66" s="9">
        <v>45493</v>
      </c>
      <c r="M66" s="10">
        <v>45493</v>
      </c>
      <c r="N66" s="10" t="str">
        <f t="shared" ref="N66:N129" si="2">+IF((M66)&lt;&gt;0,"CUMPLE","NO CUMPLE")</f>
        <v>CUMPLE</v>
      </c>
      <c r="O66" s="10" t="str">
        <f t="shared" ref="O66:O129" si="3">+IF(AND(M66=0),"NO CUMPLE",IF(OR(M66=L66,L66&gt;M66),"CUMPLE",IF(L66&lt;M66,"NO CUMPLE",FALSE)))</f>
        <v>CUMPLE</v>
      </c>
      <c r="P66" s="11">
        <v>0.5</v>
      </c>
      <c r="Q66" s="20">
        <v>0.9</v>
      </c>
      <c r="R66" s="11">
        <f>Tabla1[[#This Row],[Trbjo real]]-Tabla1[[#This Row],[Trabajo]]</f>
        <v>-0.4</v>
      </c>
      <c r="S66" s="11">
        <v>0.9</v>
      </c>
      <c r="T66" s="8" t="s">
        <v>1026</v>
      </c>
      <c r="U66" s="19">
        <f>Tabla1[[#This Row],[Trbjo real]]/Tabla1[[#This Row],[Trabajo]]</f>
        <v>0.55555555555555558</v>
      </c>
    </row>
    <row r="67" spans="1:21" x14ac:dyDescent="0.25">
      <c r="A67" s="8" t="s">
        <v>592</v>
      </c>
      <c r="B67" s="8" t="s">
        <v>405</v>
      </c>
      <c r="C67" s="8" t="s">
        <v>406</v>
      </c>
      <c r="D67" s="8" t="s">
        <v>154</v>
      </c>
      <c r="E67" s="8" t="s">
        <v>1033</v>
      </c>
      <c r="F67" s="8" t="s">
        <v>1032</v>
      </c>
      <c r="G67" s="8" t="s">
        <v>1141</v>
      </c>
      <c r="H67" s="8" t="s">
        <v>8</v>
      </c>
      <c r="I67" s="8" t="s">
        <v>1025</v>
      </c>
      <c r="J67" s="8" t="s">
        <v>155</v>
      </c>
      <c r="K67" s="8" t="s">
        <v>10</v>
      </c>
      <c r="L67" s="9">
        <v>45493</v>
      </c>
      <c r="M67" s="10"/>
      <c r="N67" s="10" t="str">
        <f t="shared" si="2"/>
        <v>NO CUMPLE</v>
      </c>
      <c r="O67" s="10" t="str">
        <f t="shared" si="3"/>
        <v>NO CUMPLE</v>
      </c>
      <c r="P67" s="11">
        <v>0</v>
      </c>
      <c r="Q67" s="11">
        <v>2</v>
      </c>
      <c r="R67" s="11">
        <f>Tabla1[[#This Row],[Trbjo real]]-Tabla1[[#This Row],[Trabajo]]</f>
        <v>-2</v>
      </c>
      <c r="S67" s="11">
        <v>2</v>
      </c>
      <c r="T67" s="8" t="s">
        <v>1026</v>
      </c>
      <c r="U67" s="19">
        <f>Tabla1[[#This Row],[Trbjo real]]/Tabla1[[#This Row],[Trabajo]]</f>
        <v>0</v>
      </c>
    </row>
    <row r="68" spans="1:21" x14ac:dyDescent="0.25">
      <c r="A68" s="8" t="s">
        <v>592</v>
      </c>
      <c r="B68" s="8" t="s">
        <v>405</v>
      </c>
      <c r="C68" s="8" t="s">
        <v>406</v>
      </c>
      <c r="D68" s="8" t="s">
        <v>154</v>
      </c>
      <c r="E68" s="8" t="s">
        <v>1034</v>
      </c>
      <c r="F68" s="8" t="s">
        <v>1031</v>
      </c>
      <c r="G68" s="8" t="s">
        <v>1149</v>
      </c>
      <c r="H68" s="8" t="s">
        <v>8</v>
      </c>
      <c r="I68" s="8" t="s">
        <v>1025</v>
      </c>
      <c r="J68" s="8" t="s">
        <v>155</v>
      </c>
      <c r="K68" s="8" t="s">
        <v>10</v>
      </c>
      <c r="L68" s="9">
        <v>45493</v>
      </c>
      <c r="M68" s="10">
        <v>45492</v>
      </c>
      <c r="N68" s="10" t="str">
        <f t="shared" si="2"/>
        <v>CUMPLE</v>
      </c>
      <c r="O68" s="10" t="str">
        <f t="shared" si="3"/>
        <v>CUMPLE</v>
      </c>
      <c r="P68" s="11">
        <v>0.5</v>
      </c>
      <c r="Q68" s="20">
        <v>2</v>
      </c>
      <c r="R68" s="11">
        <f>Tabla1[[#This Row],[Trbjo real]]-Tabla1[[#This Row],[Trabajo]]</f>
        <v>-1.5</v>
      </c>
      <c r="S68" s="11">
        <v>0.3</v>
      </c>
      <c r="T68" s="8" t="s">
        <v>1026</v>
      </c>
      <c r="U68" s="19">
        <f>Tabla1[[#This Row],[Trbjo real]]/Tabla1[[#This Row],[Trabajo]]</f>
        <v>0.25</v>
      </c>
    </row>
    <row r="69" spans="1:21" x14ac:dyDescent="0.25">
      <c r="A69" s="8" t="s">
        <v>490</v>
      </c>
      <c r="B69" s="8" t="s">
        <v>152</v>
      </c>
      <c r="C69" s="8" t="s">
        <v>153</v>
      </c>
      <c r="D69" s="8" t="s">
        <v>154</v>
      </c>
      <c r="E69" s="8" t="s">
        <v>1035</v>
      </c>
      <c r="F69" s="8" t="s">
        <v>1072</v>
      </c>
      <c r="G69" s="8" t="s">
        <v>1073</v>
      </c>
      <c r="H69" s="8" t="s">
        <v>60</v>
      </c>
      <c r="I69" s="8" t="s">
        <v>1025</v>
      </c>
      <c r="J69" s="8" t="s">
        <v>155</v>
      </c>
      <c r="K69" s="8" t="s">
        <v>10</v>
      </c>
      <c r="L69" s="9">
        <v>45492</v>
      </c>
      <c r="M69" s="10"/>
      <c r="N69" s="10" t="str">
        <f t="shared" si="2"/>
        <v>NO CUMPLE</v>
      </c>
      <c r="O69" s="10" t="str">
        <f t="shared" si="3"/>
        <v>NO CUMPLE</v>
      </c>
      <c r="P69" s="11">
        <v>0</v>
      </c>
      <c r="Q69" s="11">
        <v>4.7</v>
      </c>
      <c r="R69" s="11">
        <f>Tabla1[[#This Row],[Trbjo real]]-Tabla1[[#This Row],[Trabajo]]</f>
        <v>-4.7</v>
      </c>
      <c r="S69" s="11">
        <v>4.7</v>
      </c>
      <c r="T69" s="8" t="s">
        <v>1026</v>
      </c>
      <c r="U69" s="19">
        <f>Tabla1[[#This Row],[Trbjo real]]/Tabla1[[#This Row],[Trabajo]]</f>
        <v>0</v>
      </c>
    </row>
    <row r="70" spans="1:21" x14ac:dyDescent="0.25">
      <c r="A70" s="8" t="s">
        <v>490</v>
      </c>
      <c r="B70" s="8" t="s">
        <v>152</v>
      </c>
      <c r="C70" s="8" t="s">
        <v>153</v>
      </c>
      <c r="D70" s="8" t="s">
        <v>154</v>
      </c>
      <c r="E70" s="8" t="s">
        <v>1034</v>
      </c>
      <c r="F70" s="8" t="s">
        <v>1182</v>
      </c>
      <c r="G70" s="8" t="s">
        <v>1073</v>
      </c>
      <c r="H70" s="8" t="s">
        <v>60</v>
      </c>
      <c r="I70" s="8" t="s">
        <v>1025</v>
      </c>
      <c r="J70" s="8" t="s">
        <v>155</v>
      </c>
      <c r="K70" s="8" t="s">
        <v>10</v>
      </c>
      <c r="L70" s="9">
        <v>45492</v>
      </c>
      <c r="M70" s="10"/>
      <c r="N70" s="10" t="str">
        <f t="shared" si="2"/>
        <v>NO CUMPLE</v>
      </c>
      <c r="O70" s="10" t="str">
        <f t="shared" si="3"/>
        <v>NO CUMPLE</v>
      </c>
      <c r="P70" s="11">
        <v>0</v>
      </c>
      <c r="Q70" s="11">
        <v>1</v>
      </c>
      <c r="R70" s="11">
        <f>Tabla1[[#This Row],[Trbjo real]]-Tabla1[[#This Row],[Trabajo]]</f>
        <v>-1</v>
      </c>
      <c r="S70" s="11">
        <v>1</v>
      </c>
      <c r="T70" s="8" t="s">
        <v>1026</v>
      </c>
      <c r="U70" s="19">
        <f>Tabla1[[#This Row],[Trbjo real]]/Tabla1[[#This Row],[Trabajo]]</f>
        <v>0</v>
      </c>
    </row>
    <row r="71" spans="1:21" x14ac:dyDescent="0.25">
      <c r="A71" s="8" t="s">
        <v>490</v>
      </c>
      <c r="B71" s="8" t="s">
        <v>152</v>
      </c>
      <c r="C71" s="8" t="s">
        <v>153</v>
      </c>
      <c r="D71" s="8" t="s">
        <v>154</v>
      </c>
      <c r="E71" s="8" t="s">
        <v>1022</v>
      </c>
      <c r="F71" s="8" t="s">
        <v>1031</v>
      </c>
      <c r="G71" s="8" t="s">
        <v>1149</v>
      </c>
      <c r="H71" s="8" t="s">
        <v>60</v>
      </c>
      <c r="I71" s="8" t="s">
        <v>1025</v>
      </c>
      <c r="J71" s="8" t="s">
        <v>155</v>
      </c>
      <c r="K71" s="8" t="s">
        <v>10</v>
      </c>
      <c r="L71" s="9">
        <v>45492</v>
      </c>
      <c r="M71" s="10">
        <v>45489</v>
      </c>
      <c r="N71" s="10" t="str">
        <f t="shared" si="2"/>
        <v>CUMPLE</v>
      </c>
      <c r="O71" s="10" t="str">
        <f t="shared" si="3"/>
        <v>CUMPLE</v>
      </c>
      <c r="P71" s="11">
        <v>1.5</v>
      </c>
      <c r="Q71" s="20">
        <v>2</v>
      </c>
      <c r="R71" s="11">
        <f>Tabla1[[#This Row],[Trbjo real]]-Tabla1[[#This Row],[Trabajo]]</f>
        <v>-0.5</v>
      </c>
      <c r="S71" s="11">
        <v>1</v>
      </c>
      <c r="T71" s="8" t="s">
        <v>1026</v>
      </c>
      <c r="U71" s="19">
        <f>Tabla1[[#This Row],[Trbjo real]]/Tabla1[[#This Row],[Trabajo]]</f>
        <v>0.75</v>
      </c>
    </row>
    <row r="72" spans="1:21" x14ac:dyDescent="0.25">
      <c r="A72" s="8" t="s">
        <v>599</v>
      </c>
      <c r="B72" s="8" t="s">
        <v>51</v>
      </c>
      <c r="C72" s="8" t="s">
        <v>52</v>
      </c>
      <c r="D72" s="8" t="s">
        <v>53</v>
      </c>
      <c r="E72" s="8" t="s">
        <v>1035</v>
      </c>
      <c r="F72" s="8" t="s">
        <v>1176</v>
      </c>
      <c r="G72" s="8" t="s">
        <v>1062</v>
      </c>
      <c r="H72" s="8" t="s">
        <v>60</v>
      </c>
      <c r="I72" s="8" t="s">
        <v>1025</v>
      </c>
      <c r="J72" s="8" t="s">
        <v>55</v>
      </c>
      <c r="K72" s="8" t="s">
        <v>10</v>
      </c>
      <c r="L72" s="9">
        <v>45491</v>
      </c>
      <c r="M72" s="10">
        <v>45489</v>
      </c>
      <c r="N72" s="10" t="str">
        <f t="shared" si="2"/>
        <v>CUMPLE</v>
      </c>
      <c r="O72" s="10" t="str">
        <f t="shared" si="3"/>
        <v>CUMPLE</v>
      </c>
      <c r="P72" s="11">
        <v>1.5</v>
      </c>
      <c r="Q72" s="20">
        <v>1.5</v>
      </c>
      <c r="R72" s="11">
        <f>Tabla1[[#This Row],[Trbjo real]]-Tabla1[[#This Row],[Trabajo]]</f>
        <v>0</v>
      </c>
      <c r="S72" s="11">
        <v>1.5</v>
      </c>
      <c r="T72" s="8" t="s">
        <v>1026</v>
      </c>
      <c r="U72" s="19">
        <f>Tabla1[[#This Row],[Trbjo real]]/Tabla1[[#This Row],[Trabajo]]</f>
        <v>1</v>
      </c>
    </row>
    <row r="73" spans="1:21" x14ac:dyDescent="0.25">
      <c r="A73" s="8" t="s">
        <v>444</v>
      </c>
      <c r="B73" s="8" t="s">
        <v>51</v>
      </c>
      <c r="C73" s="8" t="s">
        <v>52</v>
      </c>
      <c r="D73" s="8" t="s">
        <v>53</v>
      </c>
      <c r="E73" s="8" t="s">
        <v>1035</v>
      </c>
      <c r="F73" s="8" t="s">
        <v>1063</v>
      </c>
      <c r="G73" s="8" t="s">
        <v>1080</v>
      </c>
      <c r="H73" s="8" t="s">
        <v>60</v>
      </c>
      <c r="I73" s="8" t="s">
        <v>1025</v>
      </c>
      <c r="J73" s="8" t="s">
        <v>55</v>
      </c>
      <c r="K73" s="8" t="s">
        <v>10</v>
      </c>
      <c r="L73" s="9">
        <v>45491</v>
      </c>
      <c r="M73" s="10"/>
      <c r="N73" s="10" t="str">
        <f t="shared" si="2"/>
        <v>NO CUMPLE</v>
      </c>
      <c r="O73" s="10" t="str">
        <f t="shared" si="3"/>
        <v>NO CUMPLE</v>
      </c>
      <c r="P73" s="11">
        <v>0</v>
      </c>
      <c r="Q73" s="11">
        <v>1</v>
      </c>
      <c r="R73" s="11">
        <f>Tabla1[[#This Row],[Trbjo real]]-Tabla1[[#This Row],[Trabajo]]</f>
        <v>-1</v>
      </c>
      <c r="S73" s="11">
        <v>1</v>
      </c>
      <c r="T73" s="8" t="s">
        <v>1026</v>
      </c>
      <c r="U73" s="19">
        <f>Tabla1[[#This Row],[Trbjo real]]/Tabla1[[#This Row],[Trabajo]]</f>
        <v>0</v>
      </c>
    </row>
    <row r="74" spans="1:21" x14ac:dyDescent="0.25">
      <c r="A74" s="8" t="s">
        <v>444</v>
      </c>
      <c r="B74" s="8" t="s">
        <v>51</v>
      </c>
      <c r="C74" s="8" t="s">
        <v>52</v>
      </c>
      <c r="D74" s="8" t="s">
        <v>53</v>
      </c>
      <c r="E74" s="8" t="s">
        <v>1027</v>
      </c>
      <c r="F74" s="8" t="s">
        <v>1068</v>
      </c>
      <c r="G74" s="8" t="s">
        <v>1161</v>
      </c>
      <c r="H74" s="8" t="s">
        <v>60</v>
      </c>
      <c r="I74" s="8" t="s">
        <v>1025</v>
      </c>
      <c r="J74" s="8" t="s">
        <v>55</v>
      </c>
      <c r="K74" s="8" t="s">
        <v>10</v>
      </c>
      <c r="L74" s="9">
        <v>45491</v>
      </c>
      <c r="M74" s="10">
        <v>45479</v>
      </c>
      <c r="N74" s="10" t="str">
        <f t="shared" si="2"/>
        <v>CUMPLE</v>
      </c>
      <c r="O74" s="10" t="str">
        <f t="shared" si="3"/>
        <v>CUMPLE</v>
      </c>
      <c r="P74" s="11">
        <v>0.5</v>
      </c>
      <c r="Q74" s="20">
        <v>1</v>
      </c>
      <c r="R74" s="20">
        <f>Tabla1[[#This Row],[Trbjo real]]-Tabla1[[#This Row],[Trabajo]]</f>
        <v>-0.5</v>
      </c>
      <c r="S74" s="11">
        <v>1</v>
      </c>
      <c r="T74" s="8" t="s">
        <v>1026</v>
      </c>
      <c r="U74" s="19">
        <f>Tabla1[[#This Row],[Trbjo real]]/Tabla1[[#This Row],[Trabajo]]</f>
        <v>0.5</v>
      </c>
    </row>
    <row r="75" spans="1:21" x14ac:dyDescent="0.25">
      <c r="A75" s="8" t="s">
        <v>444</v>
      </c>
      <c r="B75" s="8" t="s">
        <v>51</v>
      </c>
      <c r="C75" s="8" t="s">
        <v>52</v>
      </c>
      <c r="D75" s="8" t="s">
        <v>53</v>
      </c>
      <c r="E75" s="8" t="s">
        <v>1033</v>
      </c>
      <c r="F75" s="8" t="s">
        <v>1132</v>
      </c>
      <c r="G75" s="8" t="s">
        <v>1152</v>
      </c>
      <c r="H75" s="8" t="s">
        <v>60</v>
      </c>
      <c r="I75" s="8" t="s">
        <v>1025</v>
      </c>
      <c r="J75" s="8" t="s">
        <v>55</v>
      </c>
      <c r="K75" s="8" t="s">
        <v>10</v>
      </c>
      <c r="L75" s="9">
        <v>45491</v>
      </c>
      <c r="M75" s="10">
        <v>45492</v>
      </c>
      <c r="N75" s="10" t="str">
        <f t="shared" si="2"/>
        <v>CUMPLE</v>
      </c>
      <c r="O75" s="10" t="str">
        <f t="shared" si="3"/>
        <v>NO CUMPLE</v>
      </c>
      <c r="P75" s="11">
        <v>1</v>
      </c>
      <c r="Q75" s="20">
        <v>1</v>
      </c>
      <c r="R75" s="20">
        <f>Tabla1[[#This Row],[Trbjo real]]-Tabla1[[#This Row],[Trabajo]]</f>
        <v>0</v>
      </c>
      <c r="S75" s="11">
        <v>1</v>
      </c>
      <c r="T75" s="8" t="s">
        <v>1026</v>
      </c>
      <c r="U75" s="19">
        <f>Tabla1[[#This Row],[Trbjo real]]/Tabla1[[#This Row],[Trabajo]]</f>
        <v>1</v>
      </c>
    </row>
    <row r="76" spans="1:21" x14ac:dyDescent="0.25">
      <c r="A76" s="8" t="s">
        <v>441</v>
      </c>
      <c r="B76" s="8" t="s">
        <v>5</v>
      </c>
      <c r="C76" s="8" t="s">
        <v>6</v>
      </c>
      <c r="D76" s="8" t="s">
        <v>7</v>
      </c>
      <c r="E76" s="8" t="s">
        <v>1035</v>
      </c>
      <c r="F76" s="8" t="s">
        <v>1036</v>
      </c>
      <c r="G76" s="8" t="s">
        <v>1060</v>
      </c>
      <c r="H76" s="8" t="s">
        <v>8</v>
      </c>
      <c r="I76" s="8" t="s">
        <v>1025</v>
      </c>
      <c r="J76" s="8" t="s">
        <v>9</v>
      </c>
      <c r="K76" s="8" t="s">
        <v>10</v>
      </c>
      <c r="L76" s="9">
        <v>45489</v>
      </c>
      <c r="M76" s="10">
        <v>45489</v>
      </c>
      <c r="N76" s="10" t="str">
        <f t="shared" si="2"/>
        <v>CUMPLE</v>
      </c>
      <c r="O76" s="10" t="str">
        <f t="shared" si="3"/>
        <v>CUMPLE</v>
      </c>
      <c r="P76" s="11">
        <v>6</v>
      </c>
      <c r="Q76" s="21">
        <v>8</v>
      </c>
      <c r="R76" s="11">
        <f>Tabla1[[#This Row],[Trbjo real]]-Tabla1[[#This Row],[Trabajo]]</f>
        <v>-2</v>
      </c>
      <c r="S76" s="11">
        <v>8</v>
      </c>
      <c r="T76" s="8" t="s">
        <v>1026</v>
      </c>
      <c r="U76" s="19">
        <f>Tabla1[[#This Row],[Trbjo real]]/Tabla1[[#This Row],[Trabajo]]</f>
        <v>0.75</v>
      </c>
    </row>
    <row r="77" spans="1:21" x14ac:dyDescent="0.25">
      <c r="A77" s="8" t="s">
        <v>441</v>
      </c>
      <c r="B77" s="8" t="s">
        <v>5</v>
      </c>
      <c r="C77" s="8" t="s">
        <v>6</v>
      </c>
      <c r="D77" s="8" t="s">
        <v>7</v>
      </c>
      <c r="E77" s="8" t="s">
        <v>1033</v>
      </c>
      <c r="F77" s="8" t="s">
        <v>1036</v>
      </c>
      <c r="G77" s="8" t="s">
        <v>1142</v>
      </c>
      <c r="H77" s="8" t="s">
        <v>8</v>
      </c>
      <c r="I77" s="8" t="s">
        <v>1025</v>
      </c>
      <c r="J77" s="8" t="s">
        <v>9</v>
      </c>
      <c r="K77" s="8" t="s">
        <v>10</v>
      </c>
      <c r="L77" s="9">
        <v>45489</v>
      </c>
      <c r="M77" s="10">
        <v>45126</v>
      </c>
      <c r="N77" s="10" t="str">
        <f t="shared" si="2"/>
        <v>CUMPLE</v>
      </c>
      <c r="O77" s="10" t="str">
        <f t="shared" si="3"/>
        <v>CUMPLE</v>
      </c>
      <c r="P77" s="11">
        <v>0.5</v>
      </c>
      <c r="Q77" s="20">
        <v>2</v>
      </c>
      <c r="R77" s="11">
        <f>Tabla1[[#This Row],[Trbjo real]]-Tabla1[[#This Row],[Trabajo]]</f>
        <v>-1.5</v>
      </c>
      <c r="S77" s="11">
        <v>2</v>
      </c>
      <c r="T77" s="8" t="s">
        <v>1026</v>
      </c>
      <c r="U77" s="19">
        <f>Tabla1[[#This Row],[Trbjo real]]/Tabla1[[#This Row],[Trabajo]]</f>
        <v>0.25</v>
      </c>
    </row>
    <row r="78" spans="1:21" x14ac:dyDescent="0.25">
      <c r="A78" s="8" t="s">
        <v>1198</v>
      </c>
      <c r="B78" s="8" t="s">
        <v>238</v>
      </c>
      <c r="C78" s="8" t="s">
        <v>239</v>
      </c>
      <c r="D78" s="8" t="s">
        <v>185</v>
      </c>
      <c r="E78" s="8" t="s">
        <v>1075</v>
      </c>
      <c r="F78" s="8" t="s">
        <v>1076</v>
      </c>
      <c r="G78" s="8" t="s">
        <v>1079</v>
      </c>
      <c r="H78" s="8" t="s">
        <v>60</v>
      </c>
      <c r="I78" s="8" t="s">
        <v>1015</v>
      </c>
      <c r="J78" s="8" t="s">
        <v>240</v>
      </c>
      <c r="K78" s="8" t="s">
        <v>10</v>
      </c>
      <c r="L78" s="9">
        <v>45487</v>
      </c>
      <c r="M78" s="10">
        <v>45493</v>
      </c>
      <c r="N78" s="10" t="str">
        <f t="shared" si="2"/>
        <v>CUMPLE</v>
      </c>
      <c r="O78" s="10" t="str">
        <f t="shared" si="3"/>
        <v>NO CUMPLE</v>
      </c>
      <c r="P78" s="11">
        <v>2</v>
      </c>
      <c r="Q78" s="20">
        <v>1</v>
      </c>
      <c r="R78" s="20">
        <f>Tabla1[[#This Row],[Trbjo real]]-Tabla1[[#This Row],[Trabajo]]</f>
        <v>1</v>
      </c>
      <c r="S78" s="11">
        <v>1</v>
      </c>
      <c r="T78" s="8" t="s">
        <v>1026</v>
      </c>
      <c r="U78" s="19">
        <f>Tabla1[[#This Row],[Trbjo real]]/Tabla1[[#This Row],[Trabajo]]</f>
        <v>2</v>
      </c>
    </row>
    <row r="79" spans="1:21" x14ac:dyDescent="0.25">
      <c r="A79" s="8" t="s">
        <v>1198</v>
      </c>
      <c r="B79" s="8" t="s">
        <v>238</v>
      </c>
      <c r="C79" s="8" t="s">
        <v>239</v>
      </c>
      <c r="D79" s="8" t="s">
        <v>185</v>
      </c>
      <c r="E79" s="8" t="s">
        <v>1035</v>
      </c>
      <c r="F79" s="8" t="s">
        <v>1057</v>
      </c>
      <c r="G79" s="8" t="s">
        <v>1083</v>
      </c>
      <c r="H79" s="8" t="s">
        <v>60</v>
      </c>
      <c r="I79" s="8" t="s">
        <v>1015</v>
      </c>
      <c r="J79" s="8" t="s">
        <v>240</v>
      </c>
      <c r="K79" s="8" t="s">
        <v>10</v>
      </c>
      <c r="L79" s="9">
        <v>45487</v>
      </c>
      <c r="M79" s="10"/>
      <c r="N79" s="10" t="str">
        <f t="shared" si="2"/>
        <v>NO CUMPLE</v>
      </c>
      <c r="O79" s="10" t="str">
        <f t="shared" si="3"/>
        <v>NO CUMPLE</v>
      </c>
      <c r="P79" s="11">
        <v>0</v>
      </c>
      <c r="Q79" s="11">
        <v>2</v>
      </c>
      <c r="R79" s="11">
        <f>Tabla1[[#This Row],[Trbjo real]]-Tabla1[[#This Row],[Trabajo]]</f>
        <v>-2</v>
      </c>
      <c r="S79" s="11">
        <v>2</v>
      </c>
      <c r="T79" s="8" t="s">
        <v>1026</v>
      </c>
      <c r="U79" s="19">
        <f>Tabla1[[#This Row],[Trbjo real]]/Tabla1[[#This Row],[Trabajo]]</f>
        <v>0</v>
      </c>
    </row>
    <row r="80" spans="1:21" x14ac:dyDescent="0.25">
      <c r="A80" s="8" t="s">
        <v>1198</v>
      </c>
      <c r="B80" s="8" t="s">
        <v>238</v>
      </c>
      <c r="C80" s="8" t="s">
        <v>239</v>
      </c>
      <c r="D80" s="8" t="s">
        <v>185</v>
      </c>
      <c r="E80" s="8" t="s">
        <v>1027</v>
      </c>
      <c r="F80" s="8" t="s">
        <v>1133</v>
      </c>
      <c r="G80" s="8" t="s">
        <v>1150</v>
      </c>
      <c r="H80" s="8" t="s">
        <v>60</v>
      </c>
      <c r="I80" s="8" t="s">
        <v>1015</v>
      </c>
      <c r="J80" s="8" t="s">
        <v>240</v>
      </c>
      <c r="K80" s="8" t="s">
        <v>10</v>
      </c>
      <c r="L80" s="9">
        <v>45487</v>
      </c>
      <c r="M80" s="10">
        <v>45462</v>
      </c>
      <c r="N80" s="10" t="str">
        <f t="shared" si="2"/>
        <v>CUMPLE</v>
      </c>
      <c r="O80" s="10" t="str">
        <f t="shared" si="3"/>
        <v>CUMPLE</v>
      </c>
      <c r="P80" s="11">
        <v>1</v>
      </c>
      <c r="Q80" s="21">
        <v>2</v>
      </c>
      <c r="R80" s="21">
        <f>Tabla1[[#This Row],[Trbjo real]]-Tabla1[[#This Row],[Trabajo]]</f>
        <v>-1</v>
      </c>
      <c r="S80" s="11">
        <v>2</v>
      </c>
      <c r="T80" s="8" t="s">
        <v>1026</v>
      </c>
      <c r="U80" s="19">
        <f>Tabla1[[#This Row],[Trbjo real]]/Tabla1[[#This Row],[Trabajo]]</f>
        <v>0.5</v>
      </c>
    </row>
    <row r="81" spans="1:21" x14ac:dyDescent="0.25">
      <c r="A81" s="8" t="s">
        <v>589</v>
      </c>
      <c r="B81" s="8" t="s">
        <v>405</v>
      </c>
      <c r="C81" s="8" t="s">
        <v>406</v>
      </c>
      <c r="D81" s="8" t="s">
        <v>154</v>
      </c>
      <c r="E81" s="8" t="s">
        <v>1027</v>
      </c>
      <c r="F81" s="8" t="s">
        <v>1049</v>
      </c>
      <c r="G81" s="8" t="s">
        <v>1062</v>
      </c>
      <c r="H81" s="8" t="s">
        <v>8</v>
      </c>
      <c r="I81" s="8" t="s">
        <v>1025</v>
      </c>
      <c r="J81" s="8" t="s">
        <v>155</v>
      </c>
      <c r="K81" s="8" t="s">
        <v>10</v>
      </c>
      <c r="L81" s="9">
        <v>45486</v>
      </c>
      <c r="M81" s="10">
        <v>45493</v>
      </c>
      <c r="N81" s="10" t="str">
        <f t="shared" si="2"/>
        <v>CUMPLE</v>
      </c>
      <c r="O81" s="10" t="str">
        <f t="shared" si="3"/>
        <v>NO CUMPLE</v>
      </c>
      <c r="P81" s="11">
        <v>8</v>
      </c>
      <c r="Q81" s="20">
        <v>72</v>
      </c>
      <c r="R81" s="11">
        <f>Tabla1[[#This Row],[Trbjo real]]-Tabla1[[#This Row],[Trabajo]]</f>
        <v>-64</v>
      </c>
      <c r="S81" s="11">
        <v>72</v>
      </c>
      <c r="T81" s="8" t="s">
        <v>1026</v>
      </c>
      <c r="U81" s="19">
        <f>Tabla1[[#This Row],[Trbjo real]]/Tabla1[[#This Row],[Trabajo]]</f>
        <v>0.1111111111111111</v>
      </c>
    </row>
    <row r="82" spans="1:21" x14ac:dyDescent="0.25">
      <c r="A82" s="8" t="s">
        <v>589</v>
      </c>
      <c r="B82" s="8" t="s">
        <v>405</v>
      </c>
      <c r="C82" s="8" t="s">
        <v>406</v>
      </c>
      <c r="D82" s="8" t="s">
        <v>154</v>
      </c>
      <c r="E82" s="8" t="s">
        <v>1040</v>
      </c>
      <c r="F82" s="8" t="s">
        <v>1119</v>
      </c>
      <c r="G82" s="8" t="s">
        <v>1162</v>
      </c>
      <c r="H82" s="8" t="s">
        <v>8</v>
      </c>
      <c r="I82" s="8" t="s">
        <v>1025</v>
      </c>
      <c r="J82" s="8" t="s">
        <v>155</v>
      </c>
      <c r="K82" s="8" t="s">
        <v>10</v>
      </c>
      <c r="L82" s="9">
        <v>45486</v>
      </c>
      <c r="M82" s="10">
        <v>45486</v>
      </c>
      <c r="N82" s="10" t="str">
        <f t="shared" si="2"/>
        <v>CUMPLE</v>
      </c>
      <c r="O82" s="10" t="str">
        <f t="shared" si="3"/>
        <v>CUMPLE</v>
      </c>
      <c r="P82" s="11">
        <v>6</v>
      </c>
      <c r="Q82" s="11">
        <v>48</v>
      </c>
      <c r="R82" s="11">
        <f>Tabla1[[#This Row],[Trbjo real]]-Tabla1[[#This Row],[Trabajo]]</f>
        <v>-42</v>
      </c>
      <c r="S82" s="11">
        <v>48</v>
      </c>
      <c r="T82" s="8" t="s">
        <v>1026</v>
      </c>
      <c r="U82" s="19">
        <f>Tabla1[[#This Row],[Trbjo real]]/Tabla1[[#This Row],[Trabajo]]</f>
        <v>0.125</v>
      </c>
    </row>
    <row r="83" spans="1:21" x14ac:dyDescent="0.25">
      <c r="A83" s="8" t="s">
        <v>495</v>
      </c>
      <c r="B83" s="8" t="s">
        <v>170</v>
      </c>
      <c r="C83" s="8" t="s">
        <v>171</v>
      </c>
      <c r="D83" s="8" t="s">
        <v>120</v>
      </c>
      <c r="E83" s="8" t="s">
        <v>1033</v>
      </c>
      <c r="F83" s="8" t="s">
        <v>1036</v>
      </c>
      <c r="G83" s="8" t="s">
        <v>1060</v>
      </c>
      <c r="H83" s="8" t="s">
        <v>8</v>
      </c>
      <c r="I83" s="8" t="s">
        <v>1025</v>
      </c>
      <c r="J83" s="8" t="s">
        <v>121</v>
      </c>
      <c r="K83" s="8" t="s">
        <v>10</v>
      </c>
      <c r="L83" s="9">
        <v>45485</v>
      </c>
      <c r="M83" s="10">
        <v>45485</v>
      </c>
      <c r="N83" s="10" t="str">
        <f t="shared" si="2"/>
        <v>CUMPLE</v>
      </c>
      <c r="O83" s="10" t="str">
        <f t="shared" si="3"/>
        <v>CUMPLE</v>
      </c>
      <c r="P83" s="11">
        <v>4</v>
      </c>
      <c r="Q83" s="20">
        <v>4</v>
      </c>
      <c r="R83" s="11">
        <f>Tabla1[[#This Row],[Trbjo real]]-Tabla1[[#This Row],[Trabajo]]</f>
        <v>0</v>
      </c>
      <c r="S83" s="11">
        <v>4</v>
      </c>
      <c r="T83" s="8" t="s">
        <v>1026</v>
      </c>
      <c r="U83" s="19">
        <f>Tabla1[[#This Row],[Trbjo real]]/Tabla1[[#This Row],[Trabajo]]</f>
        <v>1</v>
      </c>
    </row>
    <row r="84" spans="1:21" x14ac:dyDescent="0.25">
      <c r="A84" s="8" t="s">
        <v>488</v>
      </c>
      <c r="B84" s="8" t="s">
        <v>152</v>
      </c>
      <c r="C84" s="8" t="s">
        <v>153</v>
      </c>
      <c r="D84" s="8" t="s">
        <v>154</v>
      </c>
      <c r="E84" s="8" t="s">
        <v>1034</v>
      </c>
      <c r="F84" s="8" t="s">
        <v>1182</v>
      </c>
      <c r="G84" s="8" t="s">
        <v>1073</v>
      </c>
      <c r="H84" s="8" t="s">
        <v>60</v>
      </c>
      <c r="I84" s="8" t="s">
        <v>1025</v>
      </c>
      <c r="J84" s="8" t="s">
        <v>155</v>
      </c>
      <c r="K84" s="8" t="s">
        <v>10</v>
      </c>
      <c r="L84" s="9">
        <v>45485</v>
      </c>
      <c r="M84" s="10"/>
      <c r="N84" s="10" t="str">
        <f t="shared" si="2"/>
        <v>NO CUMPLE</v>
      </c>
      <c r="O84" s="10" t="str">
        <f t="shared" si="3"/>
        <v>NO CUMPLE</v>
      </c>
      <c r="P84" s="11">
        <v>0</v>
      </c>
      <c r="Q84" s="11">
        <v>1</v>
      </c>
      <c r="R84" s="11">
        <f>Tabla1[[#This Row],[Trbjo real]]-Tabla1[[#This Row],[Trabajo]]</f>
        <v>-1</v>
      </c>
      <c r="S84" s="11">
        <v>1</v>
      </c>
      <c r="T84" s="8" t="s">
        <v>1026</v>
      </c>
      <c r="U84" s="19">
        <f>Tabla1[[#This Row],[Trbjo real]]/Tabla1[[#This Row],[Trabajo]]</f>
        <v>0</v>
      </c>
    </row>
    <row r="85" spans="1:21" x14ac:dyDescent="0.25">
      <c r="A85" s="8" t="s">
        <v>561</v>
      </c>
      <c r="B85" s="8" t="s">
        <v>325</v>
      </c>
      <c r="C85" s="8" t="s">
        <v>326</v>
      </c>
      <c r="D85" s="8" t="s">
        <v>120</v>
      </c>
      <c r="E85" s="8" t="s">
        <v>1035</v>
      </c>
      <c r="F85" s="8" t="s">
        <v>1036</v>
      </c>
      <c r="G85" s="8" t="s">
        <v>1203</v>
      </c>
      <c r="H85" s="8" t="s">
        <v>8</v>
      </c>
      <c r="I85" s="8" t="s">
        <v>1025</v>
      </c>
      <c r="J85" s="8" t="s">
        <v>121</v>
      </c>
      <c r="K85" s="8" t="s">
        <v>10</v>
      </c>
      <c r="L85" s="9">
        <v>45485</v>
      </c>
      <c r="M85" s="10"/>
      <c r="N85" s="10" t="str">
        <f t="shared" si="2"/>
        <v>NO CUMPLE</v>
      </c>
      <c r="O85" s="10" t="str">
        <f t="shared" si="3"/>
        <v>NO CUMPLE</v>
      </c>
      <c r="P85" s="11">
        <v>0</v>
      </c>
      <c r="Q85" s="11">
        <v>8</v>
      </c>
      <c r="R85" s="11">
        <f>Tabla1[[#This Row],[Trbjo real]]-Tabla1[[#This Row],[Trabajo]]</f>
        <v>-8</v>
      </c>
      <c r="S85" s="11">
        <v>8</v>
      </c>
      <c r="T85" s="8" t="s">
        <v>1026</v>
      </c>
      <c r="U85" s="19">
        <f>Tabla1[[#This Row],[Trbjo real]]/Tabla1[[#This Row],[Trabajo]]</f>
        <v>0</v>
      </c>
    </row>
    <row r="86" spans="1:21" x14ac:dyDescent="0.25">
      <c r="A86" s="8" t="s">
        <v>474</v>
      </c>
      <c r="B86" s="8" t="s">
        <v>118</v>
      </c>
      <c r="C86" s="8" t="s">
        <v>119</v>
      </c>
      <c r="D86" s="8" t="s">
        <v>120</v>
      </c>
      <c r="E86" s="8" t="s">
        <v>1033</v>
      </c>
      <c r="F86" s="8" t="s">
        <v>1036</v>
      </c>
      <c r="G86" s="8" t="s">
        <v>1203</v>
      </c>
      <c r="H86" s="8" t="s">
        <v>60</v>
      </c>
      <c r="I86" s="8" t="s">
        <v>1015</v>
      </c>
      <c r="J86" s="8" t="s">
        <v>121</v>
      </c>
      <c r="K86" s="8" t="s">
        <v>10</v>
      </c>
      <c r="L86" s="9">
        <v>45485</v>
      </c>
      <c r="M86" s="10">
        <v>45494</v>
      </c>
      <c r="N86" s="10" t="str">
        <f t="shared" si="2"/>
        <v>CUMPLE</v>
      </c>
      <c r="O86" s="10" t="str">
        <f t="shared" si="3"/>
        <v>NO CUMPLE</v>
      </c>
      <c r="P86" s="11">
        <v>4</v>
      </c>
      <c r="Q86" s="20">
        <v>4</v>
      </c>
      <c r="R86" s="11">
        <f>Tabla1[[#This Row],[Trbjo real]]-Tabla1[[#This Row],[Trabajo]]</f>
        <v>0</v>
      </c>
      <c r="S86" s="11">
        <v>4</v>
      </c>
      <c r="T86" s="8" t="s">
        <v>1026</v>
      </c>
      <c r="U86" s="19">
        <f>Tabla1[[#This Row],[Trbjo real]]/Tabla1[[#This Row],[Trabajo]]</f>
        <v>1</v>
      </c>
    </row>
    <row r="87" spans="1:21" x14ac:dyDescent="0.25">
      <c r="A87" s="8" t="s">
        <v>561</v>
      </c>
      <c r="B87" s="8" t="s">
        <v>325</v>
      </c>
      <c r="C87" s="8" t="s">
        <v>326</v>
      </c>
      <c r="D87" s="8" t="s">
        <v>120</v>
      </c>
      <c r="E87" s="8" t="s">
        <v>1033</v>
      </c>
      <c r="F87" s="8" t="s">
        <v>1036</v>
      </c>
      <c r="G87" s="8" t="s">
        <v>1144</v>
      </c>
      <c r="H87" s="8" t="s">
        <v>8</v>
      </c>
      <c r="I87" s="8" t="s">
        <v>1025</v>
      </c>
      <c r="J87" s="8" t="s">
        <v>121</v>
      </c>
      <c r="K87" s="8" t="s">
        <v>10</v>
      </c>
      <c r="L87" s="9">
        <v>45485</v>
      </c>
      <c r="M87" s="10">
        <v>45474</v>
      </c>
      <c r="N87" s="10" t="str">
        <f t="shared" si="2"/>
        <v>CUMPLE</v>
      </c>
      <c r="O87" s="10" t="str">
        <f t="shared" si="3"/>
        <v>CUMPLE</v>
      </c>
      <c r="P87" s="11">
        <v>2</v>
      </c>
      <c r="Q87" s="20">
        <v>0.3</v>
      </c>
      <c r="R87" s="11">
        <f>Tabla1[[#This Row],[Trbjo real]]-Tabla1[[#This Row],[Trabajo]]</f>
        <v>1.7</v>
      </c>
      <c r="S87" s="11">
        <v>2</v>
      </c>
      <c r="T87" s="8" t="s">
        <v>1026</v>
      </c>
      <c r="U87" s="19">
        <f>Tabla1[[#This Row],[Trbjo real]]/Tabla1[[#This Row],[Trabajo]]</f>
        <v>6.666666666666667</v>
      </c>
    </row>
    <row r="88" spans="1:21" x14ac:dyDescent="0.25">
      <c r="A88" s="8" t="s">
        <v>474</v>
      </c>
      <c r="B88" s="8" t="s">
        <v>118</v>
      </c>
      <c r="C88" s="8" t="s">
        <v>119</v>
      </c>
      <c r="D88" s="8" t="s">
        <v>120</v>
      </c>
      <c r="E88" s="8" t="s">
        <v>1040</v>
      </c>
      <c r="F88" s="8" t="s">
        <v>1036</v>
      </c>
      <c r="G88" s="8" t="s">
        <v>1150</v>
      </c>
      <c r="H88" s="8" t="s">
        <v>60</v>
      </c>
      <c r="I88" s="8" t="s">
        <v>1015</v>
      </c>
      <c r="J88" s="8" t="s">
        <v>121</v>
      </c>
      <c r="K88" s="8" t="s">
        <v>10</v>
      </c>
      <c r="L88" s="9">
        <v>45485</v>
      </c>
      <c r="M88" s="10">
        <v>45492</v>
      </c>
      <c r="N88" s="10" t="str">
        <f t="shared" si="2"/>
        <v>CUMPLE</v>
      </c>
      <c r="O88" s="10" t="str">
        <f t="shared" si="3"/>
        <v>NO CUMPLE</v>
      </c>
      <c r="P88" s="11">
        <v>2</v>
      </c>
      <c r="Q88" s="20">
        <v>2</v>
      </c>
      <c r="R88" s="11">
        <f>Tabla1[[#This Row],[Trbjo real]]-Tabla1[[#This Row],[Trabajo]]</f>
        <v>0</v>
      </c>
      <c r="S88" s="11">
        <v>2</v>
      </c>
      <c r="T88" s="8" t="s">
        <v>1026</v>
      </c>
      <c r="U88" s="19">
        <f>Tabla1[[#This Row],[Trbjo real]]/Tabla1[[#This Row],[Trabajo]]</f>
        <v>1</v>
      </c>
    </row>
    <row r="89" spans="1:21" x14ac:dyDescent="0.25">
      <c r="A89" s="8" t="s">
        <v>495</v>
      </c>
      <c r="B89" s="8" t="s">
        <v>170</v>
      </c>
      <c r="C89" s="8" t="s">
        <v>171</v>
      </c>
      <c r="D89" s="8" t="s">
        <v>120</v>
      </c>
      <c r="E89" s="8" t="s">
        <v>1040</v>
      </c>
      <c r="F89" s="8" t="s">
        <v>1036</v>
      </c>
      <c r="G89" s="8" t="s">
        <v>1150</v>
      </c>
      <c r="H89" s="8" t="s">
        <v>8</v>
      </c>
      <c r="I89" s="8" t="s">
        <v>1025</v>
      </c>
      <c r="J89" s="8" t="s">
        <v>121</v>
      </c>
      <c r="K89" s="8" t="s">
        <v>10</v>
      </c>
      <c r="L89" s="9">
        <v>45485</v>
      </c>
      <c r="M89" s="10">
        <v>45492</v>
      </c>
      <c r="N89" s="10" t="str">
        <f t="shared" si="2"/>
        <v>CUMPLE</v>
      </c>
      <c r="O89" s="10" t="str">
        <f t="shared" si="3"/>
        <v>NO CUMPLE</v>
      </c>
      <c r="P89" s="11">
        <v>2</v>
      </c>
      <c r="Q89" s="20">
        <v>1.5</v>
      </c>
      <c r="R89" s="11">
        <f>Tabla1[[#This Row],[Trbjo real]]-Tabla1[[#This Row],[Trabajo]]</f>
        <v>0.5</v>
      </c>
      <c r="S89" s="11">
        <v>2</v>
      </c>
      <c r="T89" s="8" t="s">
        <v>1026</v>
      </c>
      <c r="U89" s="19">
        <f>Tabla1[[#This Row],[Trbjo real]]/Tabla1[[#This Row],[Trabajo]]</f>
        <v>1.3333333333333333</v>
      </c>
    </row>
    <row r="90" spans="1:21" x14ac:dyDescent="0.25">
      <c r="A90" s="8" t="s">
        <v>451</v>
      </c>
      <c r="B90" s="8" t="s">
        <v>51</v>
      </c>
      <c r="C90" s="8" t="s">
        <v>52</v>
      </c>
      <c r="D90" s="8" t="s">
        <v>53</v>
      </c>
      <c r="E90" s="8" t="s">
        <v>1040</v>
      </c>
      <c r="F90" s="8" t="s">
        <v>1100</v>
      </c>
      <c r="G90" s="8" t="s">
        <v>1161</v>
      </c>
      <c r="H90" s="8" t="s">
        <v>60</v>
      </c>
      <c r="I90" s="8" t="s">
        <v>1025</v>
      </c>
      <c r="J90" s="8" t="s">
        <v>55</v>
      </c>
      <c r="K90" s="8" t="s">
        <v>10</v>
      </c>
      <c r="L90" s="9">
        <v>45484</v>
      </c>
      <c r="M90" s="10">
        <v>45484</v>
      </c>
      <c r="N90" s="10" t="str">
        <f t="shared" si="2"/>
        <v>CUMPLE</v>
      </c>
      <c r="O90" s="10" t="str">
        <f t="shared" si="3"/>
        <v>CUMPLE</v>
      </c>
      <c r="P90" s="11">
        <v>1</v>
      </c>
      <c r="Q90" s="20">
        <v>5</v>
      </c>
      <c r="R90" s="11">
        <f>Tabla1[[#This Row],[Trbjo real]]-Tabla1[[#This Row],[Trabajo]]</f>
        <v>-4</v>
      </c>
      <c r="S90" s="11">
        <v>2</v>
      </c>
      <c r="T90" s="8" t="s">
        <v>1026</v>
      </c>
      <c r="U90" s="19">
        <f>Tabla1[[#This Row],[Trbjo real]]/Tabla1[[#This Row],[Trabajo]]</f>
        <v>0.2</v>
      </c>
    </row>
    <row r="91" spans="1:21" x14ac:dyDescent="0.25">
      <c r="A91" s="8" t="s">
        <v>451</v>
      </c>
      <c r="B91" s="8" t="s">
        <v>51</v>
      </c>
      <c r="C91" s="8" t="s">
        <v>52</v>
      </c>
      <c r="D91" s="8" t="s">
        <v>53</v>
      </c>
      <c r="E91" s="8" t="s">
        <v>1053</v>
      </c>
      <c r="F91" s="8" t="s">
        <v>1069</v>
      </c>
      <c r="G91" s="8" t="s">
        <v>1161</v>
      </c>
      <c r="H91" s="8" t="s">
        <v>60</v>
      </c>
      <c r="I91" s="8" t="s">
        <v>1025</v>
      </c>
      <c r="J91" s="8" t="s">
        <v>55</v>
      </c>
      <c r="K91" s="8" t="s">
        <v>10</v>
      </c>
      <c r="L91" s="9">
        <v>45484</v>
      </c>
      <c r="M91" s="10">
        <v>45479</v>
      </c>
      <c r="N91" s="10" t="str">
        <f t="shared" si="2"/>
        <v>CUMPLE</v>
      </c>
      <c r="O91" s="10" t="str">
        <f t="shared" si="3"/>
        <v>CUMPLE</v>
      </c>
      <c r="P91" s="11">
        <v>2</v>
      </c>
      <c r="Q91" s="21">
        <v>5</v>
      </c>
      <c r="R91" s="11">
        <f>Tabla1[[#This Row],[Trbjo real]]-Tabla1[[#This Row],[Trabajo]]</f>
        <v>-3</v>
      </c>
      <c r="S91" s="11">
        <v>3</v>
      </c>
      <c r="T91" s="8" t="s">
        <v>1026</v>
      </c>
      <c r="U91" s="19">
        <f>Tabla1[[#This Row],[Trbjo real]]/Tabla1[[#This Row],[Trabajo]]</f>
        <v>0.4</v>
      </c>
    </row>
    <row r="92" spans="1:21" x14ac:dyDescent="0.25">
      <c r="A92" s="8" t="s">
        <v>451</v>
      </c>
      <c r="B92" s="8" t="s">
        <v>51</v>
      </c>
      <c r="C92" s="8" t="s">
        <v>52</v>
      </c>
      <c r="D92" s="8" t="s">
        <v>53</v>
      </c>
      <c r="E92" s="8" t="s">
        <v>1051</v>
      </c>
      <c r="F92" s="8" t="s">
        <v>1145</v>
      </c>
      <c r="G92" s="8" t="s">
        <v>1152</v>
      </c>
      <c r="H92" s="8" t="s">
        <v>60</v>
      </c>
      <c r="I92" s="8" t="s">
        <v>1025</v>
      </c>
      <c r="J92" s="8" t="s">
        <v>55</v>
      </c>
      <c r="K92" s="8" t="s">
        <v>10</v>
      </c>
      <c r="L92" s="9">
        <v>45484</v>
      </c>
      <c r="M92" s="10">
        <v>45484</v>
      </c>
      <c r="N92" s="10" t="str">
        <f t="shared" si="2"/>
        <v>CUMPLE</v>
      </c>
      <c r="O92" s="10" t="str">
        <f t="shared" si="3"/>
        <v>CUMPLE</v>
      </c>
      <c r="P92" s="11">
        <v>0.5</v>
      </c>
      <c r="Q92" s="20">
        <v>1</v>
      </c>
      <c r="R92" s="20">
        <f>Tabla1[[#This Row],[Trbjo real]]-Tabla1[[#This Row],[Trabajo]]</f>
        <v>-0.5</v>
      </c>
      <c r="S92" s="11">
        <v>1</v>
      </c>
      <c r="T92" s="8" t="s">
        <v>1026</v>
      </c>
      <c r="U92" s="19">
        <f>Tabla1[[#This Row],[Trbjo real]]/Tabla1[[#This Row],[Trabajo]]</f>
        <v>0.5</v>
      </c>
    </row>
    <row r="93" spans="1:21" x14ac:dyDescent="0.25">
      <c r="A93" s="8" t="s">
        <v>464</v>
      </c>
      <c r="B93" s="8" t="s">
        <v>51</v>
      </c>
      <c r="C93" s="8" t="s">
        <v>52</v>
      </c>
      <c r="D93" s="8" t="s">
        <v>53</v>
      </c>
      <c r="E93" s="8" t="s">
        <v>1035</v>
      </c>
      <c r="F93" s="8" t="s">
        <v>1065</v>
      </c>
      <c r="G93" s="8" t="s">
        <v>1062</v>
      </c>
      <c r="H93" s="8" t="s">
        <v>67</v>
      </c>
      <c r="I93" s="8" t="s">
        <v>1015</v>
      </c>
      <c r="J93" s="8" t="s">
        <v>55</v>
      </c>
      <c r="K93" s="8" t="s">
        <v>10</v>
      </c>
      <c r="L93" s="9">
        <v>45483</v>
      </c>
      <c r="M93" s="10">
        <v>45469</v>
      </c>
      <c r="N93" s="10" t="str">
        <f t="shared" si="2"/>
        <v>CUMPLE</v>
      </c>
      <c r="O93" s="10" t="str">
        <f t="shared" si="3"/>
        <v>CUMPLE</v>
      </c>
      <c r="P93" s="11">
        <v>4</v>
      </c>
      <c r="Q93" s="21">
        <v>5</v>
      </c>
      <c r="R93" s="11">
        <f>Tabla1[[#This Row],[Trbjo real]]-Tabla1[[#This Row],[Trabajo]]</f>
        <v>-1</v>
      </c>
      <c r="S93" s="11">
        <v>5</v>
      </c>
      <c r="T93" s="8" t="s">
        <v>1026</v>
      </c>
      <c r="U93" s="19">
        <f>Tabla1[[#This Row],[Trbjo real]]/Tabla1[[#This Row],[Trabajo]]</f>
        <v>0.8</v>
      </c>
    </row>
    <row r="94" spans="1:21" x14ac:dyDescent="0.25">
      <c r="A94" s="8" t="s">
        <v>1185</v>
      </c>
      <c r="B94" s="8" t="s">
        <v>405</v>
      </c>
      <c r="C94" s="8" t="s">
        <v>406</v>
      </c>
      <c r="D94" s="8" t="s">
        <v>154</v>
      </c>
      <c r="E94" s="8" t="s">
        <v>1035</v>
      </c>
      <c r="F94" s="8" t="s">
        <v>1050</v>
      </c>
      <c r="G94" s="8" t="s">
        <v>1073</v>
      </c>
      <c r="H94" s="8" t="s">
        <v>8</v>
      </c>
      <c r="I94" s="8" t="s">
        <v>1025</v>
      </c>
      <c r="J94" s="8" t="s">
        <v>155</v>
      </c>
      <c r="K94" s="8" t="s">
        <v>10</v>
      </c>
      <c r="L94" s="9">
        <v>45481</v>
      </c>
      <c r="M94" s="10"/>
      <c r="N94" s="10" t="str">
        <f t="shared" si="2"/>
        <v>NO CUMPLE</v>
      </c>
      <c r="O94" s="10" t="str">
        <f t="shared" si="3"/>
        <v>NO CUMPLE</v>
      </c>
      <c r="P94" s="11">
        <v>0</v>
      </c>
      <c r="Q94" s="11">
        <v>2</v>
      </c>
      <c r="R94" s="11">
        <f>Tabla1[[#This Row],[Trbjo real]]-Tabla1[[#This Row],[Trabajo]]</f>
        <v>-2</v>
      </c>
      <c r="S94" s="11">
        <v>2</v>
      </c>
      <c r="T94" s="8" t="s">
        <v>1026</v>
      </c>
      <c r="U94" s="19">
        <f>Tabla1[[#This Row],[Trbjo real]]/Tabla1[[#This Row],[Trabajo]]</f>
        <v>0</v>
      </c>
    </row>
    <row r="95" spans="1:21" x14ac:dyDescent="0.25">
      <c r="A95" s="8" t="s">
        <v>1185</v>
      </c>
      <c r="B95" s="8" t="s">
        <v>405</v>
      </c>
      <c r="C95" s="8" t="s">
        <v>406</v>
      </c>
      <c r="D95" s="8" t="s">
        <v>154</v>
      </c>
      <c r="E95" s="8" t="s">
        <v>1033</v>
      </c>
      <c r="F95" s="8" t="s">
        <v>1032</v>
      </c>
      <c r="G95" s="8" t="s">
        <v>1122</v>
      </c>
      <c r="H95" s="8" t="s">
        <v>8</v>
      </c>
      <c r="I95" s="8" t="s">
        <v>1025</v>
      </c>
      <c r="J95" s="8" t="s">
        <v>155</v>
      </c>
      <c r="K95" s="8" t="s">
        <v>10</v>
      </c>
      <c r="L95" s="9">
        <v>45481</v>
      </c>
      <c r="M95" s="10">
        <v>45465</v>
      </c>
      <c r="N95" s="10" t="str">
        <f t="shared" si="2"/>
        <v>CUMPLE</v>
      </c>
      <c r="O95" s="10" t="str">
        <f t="shared" si="3"/>
        <v>CUMPLE</v>
      </c>
      <c r="P95" s="11">
        <v>1</v>
      </c>
      <c r="Q95" s="20">
        <v>2</v>
      </c>
      <c r="R95" s="11">
        <f>Tabla1[[#This Row],[Trbjo real]]-Tabla1[[#This Row],[Trabajo]]</f>
        <v>-1</v>
      </c>
      <c r="S95" s="11">
        <v>2</v>
      </c>
      <c r="T95" s="8" t="s">
        <v>1026</v>
      </c>
      <c r="U95" s="19">
        <f>Tabla1[[#This Row],[Trbjo real]]/Tabla1[[#This Row],[Trabajo]]</f>
        <v>0.5</v>
      </c>
    </row>
    <row r="96" spans="1:21" x14ac:dyDescent="0.25">
      <c r="A96" s="8" t="s">
        <v>1185</v>
      </c>
      <c r="B96" s="8" t="s">
        <v>405</v>
      </c>
      <c r="C96" s="8" t="s">
        <v>406</v>
      </c>
      <c r="D96" s="8" t="s">
        <v>154</v>
      </c>
      <c r="E96" s="8" t="s">
        <v>1034</v>
      </c>
      <c r="F96" s="8" t="s">
        <v>1031</v>
      </c>
      <c r="G96" s="8" t="s">
        <v>1148</v>
      </c>
      <c r="H96" s="8" t="s">
        <v>8</v>
      </c>
      <c r="I96" s="8" t="s">
        <v>1025</v>
      </c>
      <c r="J96" s="8" t="s">
        <v>155</v>
      </c>
      <c r="K96" s="8" t="s">
        <v>10</v>
      </c>
      <c r="L96" s="9">
        <v>45481</v>
      </c>
      <c r="M96" s="10">
        <v>45476</v>
      </c>
      <c r="N96" s="10" t="str">
        <f t="shared" si="2"/>
        <v>CUMPLE</v>
      </c>
      <c r="O96" s="10" t="str">
        <f t="shared" si="3"/>
        <v>CUMPLE</v>
      </c>
      <c r="P96" s="11">
        <v>0.5</v>
      </c>
      <c r="Q96" s="20">
        <v>1</v>
      </c>
      <c r="R96" s="11">
        <f>Tabla1[[#This Row],[Trbjo real]]-Tabla1[[#This Row],[Trabajo]]</f>
        <v>-0.5</v>
      </c>
      <c r="S96" s="11">
        <v>0.3</v>
      </c>
      <c r="T96" s="8" t="s">
        <v>1026</v>
      </c>
      <c r="U96" s="19">
        <f>Tabla1[[#This Row],[Trbjo real]]/Tabla1[[#This Row],[Trabajo]]</f>
        <v>0.5</v>
      </c>
    </row>
    <row r="97" spans="1:21" x14ac:dyDescent="0.25">
      <c r="A97" s="8" t="s">
        <v>584</v>
      </c>
      <c r="B97" s="8" t="s">
        <v>365</v>
      </c>
      <c r="C97" s="8" t="s">
        <v>366</v>
      </c>
      <c r="D97" s="8" t="s">
        <v>120</v>
      </c>
      <c r="E97" s="8" t="s">
        <v>1035</v>
      </c>
      <c r="F97" s="8" t="s">
        <v>1036</v>
      </c>
      <c r="G97" s="8" t="s">
        <v>1060</v>
      </c>
      <c r="H97" s="8" t="s">
        <v>8</v>
      </c>
      <c r="I97" s="8" t="s">
        <v>1025</v>
      </c>
      <c r="J97" s="8" t="s">
        <v>121</v>
      </c>
      <c r="K97" s="8" t="s">
        <v>10</v>
      </c>
      <c r="L97" s="9">
        <v>45480</v>
      </c>
      <c r="M97" s="10">
        <v>45479</v>
      </c>
      <c r="N97" s="10" t="str">
        <f t="shared" si="2"/>
        <v>CUMPLE</v>
      </c>
      <c r="O97" s="10" t="str">
        <f t="shared" si="3"/>
        <v>CUMPLE</v>
      </c>
      <c r="P97" s="11">
        <v>8</v>
      </c>
      <c r="Q97" s="20">
        <v>8</v>
      </c>
      <c r="R97" s="11">
        <f>Tabla1[[#This Row],[Trbjo real]]-Tabla1[[#This Row],[Trabajo]]</f>
        <v>0</v>
      </c>
      <c r="S97" s="11">
        <v>8</v>
      </c>
      <c r="T97" s="8" t="s">
        <v>1026</v>
      </c>
      <c r="U97" s="19">
        <f>Tabla1[[#This Row],[Trbjo real]]/Tabla1[[#This Row],[Trabajo]]</f>
        <v>1</v>
      </c>
    </row>
    <row r="98" spans="1:21" x14ac:dyDescent="0.25">
      <c r="A98" s="8" t="s">
        <v>487</v>
      </c>
      <c r="B98" s="8" t="s">
        <v>152</v>
      </c>
      <c r="C98" s="8" t="s">
        <v>153</v>
      </c>
      <c r="D98" s="8" t="s">
        <v>154</v>
      </c>
      <c r="E98" s="8" t="s">
        <v>1034</v>
      </c>
      <c r="F98" s="8" t="s">
        <v>1182</v>
      </c>
      <c r="G98" s="8" t="s">
        <v>1073</v>
      </c>
      <c r="H98" s="8" t="s">
        <v>60</v>
      </c>
      <c r="I98" s="8" t="s">
        <v>1025</v>
      </c>
      <c r="J98" s="8" t="s">
        <v>155</v>
      </c>
      <c r="K98" s="8" t="s">
        <v>10</v>
      </c>
      <c r="L98" s="9">
        <v>45480</v>
      </c>
      <c r="M98" s="10">
        <v>45478</v>
      </c>
      <c r="N98" s="10" t="str">
        <f t="shared" si="2"/>
        <v>CUMPLE</v>
      </c>
      <c r="O98" s="10" t="str">
        <f t="shared" si="3"/>
        <v>CUMPLE</v>
      </c>
      <c r="P98" s="11">
        <v>1</v>
      </c>
      <c r="Q98" s="20">
        <v>1</v>
      </c>
      <c r="R98" s="11">
        <f>Tabla1[[#This Row],[Trbjo real]]-Tabla1[[#This Row],[Trabajo]]</f>
        <v>0</v>
      </c>
      <c r="S98" s="11">
        <v>1</v>
      </c>
      <c r="T98" s="8" t="s">
        <v>1026</v>
      </c>
      <c r="U98" s="19">
        <f>Tabla1[[#This Row],[Trbjo real]]/Tabla1[[#This Row],[Trabajo]]</f>
        <v>1</v>
      </c>
    </row>
    <row r="99" spans="1:21" x14ac:dyDescent="0.25">
      <c r="A99" s="8" t="s">
        <v>584</v>
      </c>
      <c r="B99" s="8" t="s">
        <v>365</v>
      </c>
      <c r="C99" s="8" t="s">
        <v>366</v>
      </c>
      <c r="D99" s="8" t="s">
        <v>120</v>
      </c>
      <c r="E99" s="8" t="s">
        <v>1033</v>
      </c>
      <c r="F99" s="8" t="s">
        <v>1036</v>
      </c>
      <c r="G99" s="8" t="s">
        <v>1144</v>
      </c>
      <c r="H99" s="8" t="s">
        <v>8</v>
      </c>
      <c r="I99" s="8" t="s">
        <v>1025</v>
      </c>
      <c r="J99" s="8" t="s">
        <v>121</v>
      </c>
      <c r="K99" s="8" t="s">
        <v>10</v>
      </c>
      <c r="L99" s="9">
        <v>45480</v>
      </c>
      <c r="M99" s="10">
        <v>45474</v>
      </c>
      <c r="N99" s="10" t="str">
        <f t="shared" si="2"/>
        <v>CUMPLE</v>
      </c>
      <c r="O99" s="10" t="str">
        <f t="shared" si="3"/>
        <v>CUMPLE</v>
      </c>
      <c r="P99" s="11">
        <v>2</v>
      </c>
      <c r="Q99" s="21">
        <v>0.3</v>
      </c>
      <c r="R99" s="11">
        <f>Tabla1[[#This Row],[Trbjo real]]-Tabla1[[#This Row],[Trabajo]]</f>
        <v>1.7</v>
      </c>
      <c r="S99" s="11">
        <v>2</v>
      </c>
      <c r="T99" s="8" t="s">
        <v>1026</v>
      </c>
      <c r="U99" s="19">
        <f>Tabla1[[#This Row],[Trbjo real]]/Tabla1[[#This Row],[Trabajo]]</f>
        <v>6.666666666666667</v>
      </c>
    </row>
    <row r="100" spans="1:21" x14ac:dyDescent="0.25">
      <c r="A100" s="8" t="s">
        <v>475</v>
      </c>
      <c r="B100" s="8" t="s">
        <v>118</v>
      </c>
      <c r="C100" s="8" t="s">
        <v>119</v>
      </c>
      <c r="D100" s="8" t="s">
        <v>120</v>
      </c>
      <c r="E100" s="8" t="s">
        <v>1033</v>
      </c>
      <c r="F100" s="8" t="s">
        <v>1036</v>
      </c>
      <c r="G100" s="8" t="s">
        <v>1060</v>
      </c>
      <c r="H100" s="8" t="s">
        <v>60</v>
      </c>
      <c r="I100" s="8" t="s">
        <v>1025</v>
      </c>
      <c r="J100" s="8" t="s">
        <v>121</v>
      </c>
      <c r="K100" s="8" t="s">
        <v>10</v>
      </c>
      <c r="L100" s="9">
        <v>45473</v>
      </c>
      <c r="M100" s="10">
        <v>45368</v>
      </c>
      <c r="N100" s="10" t="str">
        <f t="shared" si="2"/>
        <v>CUMPLE</v>
      </c>
      <c r="O100" s="10" t="str">
        <f t="shared" si="3"/>
        <v>CUMPLE</v>
      </c>
      <c r="P100" s="11">
        <v>4</v>
      </c>
      <c r="Q100" s="20">
        <v>4</v>
      </c>
      <c r="R100" s="11">
        <f>Tabla1[[#This Row],[Trbjo real]]-Tabla1[[#This Row],[Trabajo]]</f>
        <v>0</v>
      </c>
      <c r="S100" s="11">
        <v>4</v>
      </c>
      <c r="T100" s="8" t="s">
        <v>1026</v>
      </c>
      <c r="U100" s="19">
        <f>Tabla1[[#This Row],[Trbjo real]]/Tabla1[[#This Row],[Trabajo]]</f>
        <v>1</v>
      </c>
    </row>
    <row r="101" spans="1:21" x14ac:dyDescent="0.25">
      <c r="A101" s="8" t="s">
        <v>475</v>
      </c>
      <c r="B101" s="8" t="s">
        <v>118</v>
      </c>
      <c r="C101" s="8" t="s">
        <v>119</v>
      </c>
      <c r="D101" s="8" t="s">
        <v>120</v>
      </c>
      <c r="E101" s="8" t="s">
        <v>1040</v>
      </c>
      <c r="F101" s="8" t="s">
        <v>1036</v>
      </c>
      <c r="G101" s="8" t="s">
        <v>1141</v>
      </c>
      <c r="H101" s="8" t="s">
        <v>60</v>
      </c>
      <c r="I101" s="8" t="s">
        <v>1025</v>
      </c>
      <c r="J101" s="8" t="s">
        <v>121</v>
      </c>
      <c r="K101" s="8" t="s">
        <v>10</v>
      </c>
      <c r="L101" s="9">
        <v>45473</v>
      </c>
      <c r="M101" s="10"/>
      <c r="N101" s="10" t="str">
        <f t="shared" si="2"/>
        <v>NO CUMPLE</v>
      </c>
      <c r="O101" s="10" t="str">
        <f t="shared" si="3"/>
        <v>NO CUMPLE</v>
      </c>
      <c r="P101" s="11">
        <v>0</v>
      </c>
      <c r="Q101" s="11">
        <v>2</v>
      </c>
      <c r="R101" s="11">
        <f>Tabla1[[#This Row],[Trbjo real]]-Tabla1[[#This Row],[Trabajo]]</f>
        <v>-2</v>
      </c>
      <c r="S101" s="11">
        <v>2</v>
      </c>
      <c r="T101" s="8" t="s">
        <v>1026</v>
      </c>
      <c r="U101" s="19">
        <f>Tabla1[[#This Row],[Trbjo real]]/Tabla1[[#This Row],[Trabajo]]</f>
        <v>0</v>
      </c>
    </row>
    <row r="102" spans="1:21" x14ac:dyDescent="0.25">
      <c r="A102" s="8" t="s">
        <v>1187</v>
      </c>
      <c r="B102" s="8" t="s">
        <v>152</v>
      </c>
      <c r="C102" s="8" t="s">
        <v>153</v>
      </c>
      <c r="D102" s="8" t="s">
        <v>154</v>
      </c>
      <c r="E102" s="8" t="s">
        <v>1034</v>
      </c>
      <c r="F102" s="8" t="s">
        <v>1182</v>
      </c>
      <c r="G102" s="8" t="s">
        <v>1073</v>
      </c>
      <c r="H102" s="8" t="s">
        <v>60</v>
      </c>
      <c r="I102" s="8" t="s">
        <v>1025</v>
      </c>
      <c r="J102" s="8" t="s">
        <v>155</v>
      </c>
      <c r="K102" s="8" t="s">
        <v>10</v>
      </c>
      <c r="L102" s="9">
        <v>45471</v>
      </c>
      <c r="M102" s="10">
        <v>45471</v>
      </c>
      <c r="N102" s="10" t="str">
        <f t="shared" si="2"/>
        <v>CUMPLE</v>
      </c>
      <c r="O102" s="10" t="str">
        <f t="shared" si="3"/>
        <v>CUMPLE</v>
      </c>
      <c r="P102" s="11">
        <v>1</v>
      </c>
      <c r="Q102" s="20">
        <v>1</v>
      </c>
      <c r="R102" s="11">
        <f>Tabla1[[#This Row],[Trbjo real]]-Tabla1[[#This Row],[Trabajo]]</f>
        <v>0</v>
      </c>
      <c r="S102" s="11">
        <v>1</v>
      </c>
      <c r="T102" s="8" t="s">
        <v>1026</v>
      </c>
      <c r="U102" s="19">
        <f>Tabla1[[#This Row],[Trbjo real]]/Tabla1[[#This Row],[Trabajo]]</f>
        <v>1</v>
      </c>
    </row>
    <row r="103" spans="1:21" x14ac:dyDescent="0.25">
      <c r="A103" s="8" t="s">
        <v>1243</v>
      </c>
      <c r="B103" s="8" t="s">
        <v>183</v>
      </c>
      <c r="C103" s="8" t="s">
        <v>184</v>
      </c>
      <c r="D103" s="8" t="s">
        <v>185</v>
      </c>
      <c r="E103" s="8" t="s">
        <v>1102</v>
      </c>
      <c r="F103" s="8" t="s">
        <v>1103</v>
      </c>
      <c r="G103" s="8" t="s">
        <v>1161</v>
      </c>
      <c r="H103" s="8" t="s">
        <v>60</v>
      </c>
      <c r="I103" s="8" t="s">
        <v>1025</v>
      </c>
      <c r="J103" s="8" t="s">
        <v>186</v>
      </c>
      <c r="K103" s="8" t="s">
        <v>10</v>
      </c>
      <c r="L103" s="9">
        <v>45469</v>
      </c>
      <c r="M103" s="10">
        <v>45466</v>
      </c>
      <c r="N103" s="10" t="str">
        <f t="shared" si="2"/>
        <v>CUMPLE</v>
      </c>
      <c r="O103" s="10" t="str">
        <f t="shared" si="3"/>
        <v>CUMPLE</v>
      </c>
      <c r="P103" s="11">
        <v>2.5</v>
      </c>
      <c r="Q103" s="21">
        <v>3</v>
      </c>
      <c r="R103" s="20">
        <f>Tabla1[[#This Row],[Trbjo real]]-Tabla1[[#This Row],[Trabajo]]</f>
        <v>-0.5</v>
      </c>
      <c r="S103" s="11">
        <v>3</v>
      </c>
      <c r="T103" s="8" t="s">
        <v>1026</v>
      </c>
      <c r="U103" s="19">
        <f>Tabla1[[#This Row],[Trbjo real]]/Tabla1[[#This Row],[Trabajo]]</f>
        <v>0.83333333333333337</v>
      </c>
    </row>
    <row r="104" spans="1:21" x14ac:dyDescent="0.25">
      <c r="A104" s="8" t="s">
        <v>1251</v>
      </c>
      <c r="B104" s="8" t="s">
        <v>238</v>
      </c>
      <c r="C104" s="8" t="s">
        <v>239</v>
      </c>
      <c r="D104" s="8" t="s">
        <v>185</v>
      </c>
      <c r="E104" s="8" t="s">
        <v>1033</v>
      </c>
      <c r="F104" s="8" t="s">
        <v>1136</v>
      </c>
      <c r="G104" s="8" t="s">
        <v>1152</v>
      </c>
      <c r="H104" s="8" t="s">
        <v>60</v>
      </c>
      <c r="I104" s="8" t="s">
        <v>1015</v>
      </c>
      <c r="J104" s="8" t="s">
        <v>240</v>
      </c>
      <c r="K104" s="8" t="s">
        <v>10</v>
      </c>
      <c r="L104" s="9">
        <v>45469</v>
      </c>
      <c r="M104" s="10">
        <v>45471</v>
      </c>
      <c r="N104" s="10" t="str">
        <f t="shared" si="2"/>
        <v>CUMPLE</v>
      </c>
      <c r="O104" s="10" t="str">
        <f t="shared" si="3"/>
        <v>NO CUMPLE</v>
      </c>
      <c r="P104" s="11">
        <v>1</v>
      </c>
      <c r="Q104" s="11">
        <v>1</v>
      </c>
      <c r="R104" s="20">
        <f>Tabla1[[#This Row],[Trbjo real]]-Tabla1[[#This Row],[Trabajo]]</f>
        <v>0</v>
      </c>
      <c r="S104" s="11">
        <v>1</v>
      </c>
      <c r="T104" s="8" t="s">
        <v>1026</v>
      </c>
      <c r="U104" s="19">
        <f>Tabla1[[#This Row],[Trbjo real]]/Tabla1[[#This Row],[Trabajo]]</f>
        <v>1</v>
      </c>
    </row>
    <row r="105" spans="1:21" x14ac:dyDescent="0.25">
      <c r="A105" s="8" t="s">
        <v>1250</v>
      </c>
      <c r="B105" s="8" t="s">
        <v>183</v>
      </c>
      <c r="C105" s="8" t="s">
        <v>184</v>
      </c>
      <c r="D105" s="8" t="s">
        <v>185</v>
      </c>
      <c r="E105" s="8" t="s">
        <v>1033</v>
      </c>
      <c r="F105" s="8" t="s">
        <v>1136</v>
      </c>
      <c r="G105" s="8" t="s">
        <v>1152</v>
      </c>
      <c r="H105" s="8" t="s">
        <v>60</v>
      </c>
      <c r="I105" s="8" t="s">
        <v>1025</v>
      </c>
      <c r="J105" s="8" t="s">
        <v>186</v>
      </c>
      <c r="K105" s="8" t="s">
        <v>10</v>
      </c>
      <c r="L105" s="9">
        <v>45468</v>
      </c>
      <c r="M105" s="10">
        <v>45471</v>
      </c>
      <c r="N105" s="10" t="str">
        <f t="shared" si="2"/>
        <v>CUMPLE</v>
      </c>
      <c r="O105" s="10" t="str">
        <f t="shared" si="3"/>
        <v>NO CUMPLE</v>
      </c>
      <c r="P105" s="11">
        <v>1</v>
      </c>
      <c r="Q105" s="11">
        <v>1</v>
      </c>
      <c r="R105" s="20">
        <f>Tabla1[[#This Row],[Trbjo real]]-Tabla1[[#This Row],[Trabajo]]</f>
        <v>0</v>
      </c>
      <c r="S105" s="11">
        <v>1</v>
      </c>
      <c r="T105" s="8" t="s">
        <v>1026</v>
      </c>
      <c r="U105" s="19">
        <f>Tabla1[[#This Row],[Trbjo real]]/Tabla1[[#This Row],[Trabajo]]</f>
        <v>1</v>
      </c>
    </row>
    <row r="106" spans="1:21" x14ac:dyDescent="0.25">
      <c r="A106" s="8" t="s">
        <v>1186</v>
      </c>
      <c r="B106" s="8" t="s">
        <v>152</v>
      </c>
      <c r="C106" s="8" t="s">
        <v>153</v>
      </c>
      <c r="D106" s="8" t="s">
        <v>154</v>
      </c>
      <c r="E106" s="8" t="s">
        <v>1035</v>
      </c>
      <c r="F106" s="8" t="s">
        <v>1072</v>
      </c>
      <c r="G106" s="8" t="s">
        <v>1073</v>
      </c>
      <c r="H106" s="8" t="s">
        <v>60</v>
      </c>
      <c r="I106" s="8" t="s">
        <v>1025</v>
      </c>
      <c r="J106" s="8" t="s">
        <v>155</v>
      </c>
      <c r="K106" s="8" t="s">
        <v>10</v>
      </c>
      <c r="L106" s="9">
        <v>45464</v>
      </c>
      <c r="M106" s="10">
        <v>45464</v>
      </c>
      <c r="N106" s="10" t="str">
        <f t="shared" si="2"/>
        <v>CUMPLE</v>
      </c>
      <c r="O106" s="10" t="str">
        <f t="shared" si="3"/>
        <v>CUMPLE</v>
      </c>
      <c r="P106" s="11">
        <v>4</v>
      </c>
      <c r="Q106" s="20">
        <v>4.7</v>
      </c>
      <c r="R106" s="11">
        <f>Tabla1[[#This Row],[Trbjo real]]-Tabla1[[#This Row],[Trabajo]]</f>
        <v>-0.70000000000000018</v>
      </c>
      <c r="S106" s="11">
        <v>4.7</v>
      </c>
      <c r="T106" s="8" t="s">
        <v>1026</v>
      </c>
      <c r="U106" s="19">
        <f>Tabla1[[#This Row],[Trbjo real]]/Tabla1[[#This Row],[Trabajo]]</f>
        <v>0.85106382978723405</v>
      </c>
    </row>
    <row r="107" spans="1:21" x14ac:dyDescent="0.25">
      <c r="A107" s="8" t="s">
        <v>1186</v>
      </c>
      <c r="B107" s="8" t="s">
        <v>152</v>
      </c>
      <c r="C107" s="8" t="s">
        <v>153</v>
      </c>
      <c r="D107" s="8" t="s">
        <v>154</v>
      </c>
      <c r="E107" s="8" t="s">
        <v>1034</v>
      </c>
      <c r="F107" s="8" t="s">
        <v>1182</v>
      </c>
      <c r="G107" s="8" t="s">
        <v>1073</v>
      </c>
      <c r="H107" s="8" t="s">
        <v>60</v>
      </c>
      <c r="I107" s="8" t="s">
        <v>1025</v>
      </c>
      <c r="J107" s="8" t="s">
        <v>155</v>
      </c>
      <c r="K107" s="8" t="s">
        <v>10</v>
      </c>
      <c r="L107" s="9">
        <v>45464</v>
      </c>
      <c r="M107" s="10">
        <v>45464</v>
      </c>
      <c r="N107" s="10" t="str">
        <f t="shared" si="2"/>
        <v>CUMPLE</v>
      </c>
      <c r="O107" s="10" t="str">
        <f t="shared" si="3"/>
        <v>CUMPLE</v>
      </c>
      <c r="P107" s="11">
        <v>1</v>
      </c>
      <c r="Q107" s="20">
        <v>1</v>
      </c>
      <c r="R107" s="11">
        <f>Tabla1[[#This Row],[Trbjo real]]-Tabla1[[#This Row],[Trabajo]]</f>
        <v>0</v>
      </c>
      <c r="S107" s="11">
        <v>1</v>
      </c>
      <c r="T107" s="8" t="s">
        <v>1026</v>
      </c>
      <c r="U107" s="19">
        <f>Tabla1[[#This Row],[Trbjo real]]/Tabla1[[#This Row],[Trabajo]]</f>
        <v>1</v>
      </c>
    </row>
    <row r="108" spans="1:21" x14ac:dyDescent="0.25">
      <c r="A108" s="8" t="s">
        <v>1186</v>
      </c>
      <c r="B108" s="8" t="s">
        <v>152</v>
      </c>
      <c r="C108" s="8" t="s">
        <v>153</v>
      </c>
      <c r="D108" s="8" t="s">
        <v>154</v>
      </c>
      <c r="E108" s="8" t="s">
        <v>1022</v>
      </c>
      <c r="F108" s="8" t="s">
        <v>1031</v>
      </c>
      <c r="G108" s="8" t="s">
        <v>1144</v>
      </c>
      <c r="H108" s="8" t="s">
        <v>60</v>
      </c>
      <c r="I108" s="8" t="s">
        <v>1025</v>
      </c>
      <c r="J108" s="8" t="s">
        <v>155</v>
      </c>
      <c r="K108" s="8" t="s">
        <v>10</v>
      </c>
      <c r="L108" s="9">
        <v>45464</v>
      </c>
      <c r="M108" s="10">
        <v>45458</v>
      </c>
      <c r="N108" s="10" t="str">
        <f t="shared" si="2"/>
        <v>CUMPLE</v>
      </c>
      <c r="O108" s="10" t="str">
        <f t="shared" si="3"/>
        <v>CUMPLE</v>
      </c>
      <c r="P108" s="11">
        <v>1</v>
      </c>
      <c r="Q108" s="20">
        <v>0.3</v>
      </c>
      <c r="R108" s="11">
        <f>Tabla1[[#This Row],[Trbjo real]]-Tabla1[[#This Row],[Trabajo]]</f>
        <v>0.7</v>
      </c>
      <c r="S108" s="11">
        <v>1</v>
      </c>
      <c r="T108" s="8" t="s">
        <v>1026</v>
      </c>
      <c r="U108" s="19">
        <f>Tabla1[[#This Row],[Trbjo real]]/Tabla1[[#This Row],[Trabajo]]</f>
        <v>3.3333333333333335</v>
      </c>
    </row>
    <row r="109" spans="1:21" x14ac:dyDescent="0.25">
      <c r="A109" s="8" t="s">
        <v>1172</v>
      </c>
      <c r="B109" s="8" t="s">
        <v>5</v>
      </c>
      <c r="C109" s="8" t="s">
        <v>6</v>
      </c>
      <c r="D109" s="8" t="s">
        <v>7</v>
      </c>
      <c r="E109" s="8" t="s">
        <v>1035</v>
      </c>
      <c r="F109" s="8" t="s">
        <v>1036</v>
      </c>
      <c r="G109" s="8" t="s">
        <v>1060</v>
      </c>
      <c r="H109" s="8" t="s">
        <v>8</v>
      </c>
      <c r="I109" s="8" t="s">
        <v>1025</v>
      </c>
      <c r="J109" s="8" t="s">
        <v>9</v>
      </c>
      <c r="K109" s="8" t="s">
        <v>10</v>
      </c>
      <c r="L109" s="9">
        <v>45459</v>
      </c>
      <c r="M109" s="10">
        <v>45459</v>
      </c>
      <c r="N109" s="10" t="str">
        <f t="shared" si="2"/>
        <v>CUMPLE</v>
      </c>
      <c r="O109" s="10" t="str">
        <f t="shared" si="3"/>
        <v>CUMPLE</v>
      </c>
      <c r="P109" s="11">
        <v>8</v>
      </c>
      <c r="Q109" s="21">
        <v>8</v>
      </c>
      <c r="R109" s="11">
        <f>Tabla1[[#This Row],[Trbjo real]]-Tabla1[[#This Row],[Trabajo]]</f>
        <v>0</v>
      </c>
      <c r="S109" s="11">
        <v>8</v>
      </c>
      <c r="T109" s="8" t="s">
        <v>1026</v>
      </c>
      <c r="U109" s="19">
        <f>Tabla1[[#This Row],[Trbjo real]]/Tabla1[[#This Row],[Trabajo]]</f>
        <v>1</v>
      </c>
    </row>
    <row r="110" spans="1:21" x14ac:dyDescent="0.25">
      <c r="A110" s="8" t="s">
        <v>1172</v>
      </c>
      <c r="B110" s="8" t="s">
        <v>5</v>
      </c>
      <c r="C110" s="8" t="s">
        <v>6</v>
      </c>
      <c r="D110" s="8" t="s">
        <v>7</v>
      </c>
      <c r="E110" s="8" t="s">
        <v>1027</v>
      </c>
      <c r="F110" s="8" t="s">
        <v>1055</v>
      </c>
      <c r="G110" s="8" t="s">
        <v>1060</v>
      </c>
      <c r="H110" s="8" t="s">
        <v>8</v>
      </c>
      <c r="I110" s="8" t="s">
        <v>1025</v>
      </c>
      <c r="J110" s="8" t="s">
        <v>9</v>
      </c>
      <c r="K110" s="8" t="s">
        <v>10</v>
      </c>
      <c r="L110" s="9">
        <v>45459</v>
      </c>
      <c r="M110" s="10">
        <v>45459</v>
      </c>
      <c r="N110" s="10" t="str">
        <f t="shared" si="2"/>
        <v>CUMPLE</v>
      </c>
      <c r="O110" s="10" t="str">
        <f t="shared" si="3"/>
        <v>CUMPLE</v>
      </c>
      <c r="P110" s="11">
        <v>2</v>
      </c>
      <c r="Q110" s="21">
        <v>0.5</v>
      </c>
      <c r="R110" s="11">
        <f>Tabla1[[#This Row],[Trbjo real]]-Tabla1[[#This Row],[Trabajo]]</f>
        <v>1.5</v>
      </c>
      <c r="S110" s="11">
        <v>0.5</v>
      </c>
      <c r="T110" s="8" t="s">
        <v>1026</v>
      </c>
      <c r="U110" s="19">
        <f>Tabla1[[#This Row],[Trbjo real]]/Tabla1[[#This Row],[Trabajo]]</f>
        <v>4</v>
      </c>
    </row>
    <row r="111" spans="1:21" x14ac:dyDescent="0.25">
      <c r="A111" s="8" t="s">
        <v>1172</v>
      </c>
      <c r="B111" s="8" t="s">
        <v>5</v>
      </c>
      <c r="C111" s="8" t="s">
        <v>6</v>
      </c>
      <c r="D111" s="8" t="s">
        <v>7</v>
      </c>
      <c r="E111" s="8" t="s">
        <v>1051</v>
      </c>
      <c r="F111" s="8" t="s">
        <v>1101</v>
      </c>
      <c r="G111" s="8" t="s">
        <v>1115</v>
      </c>
      <c r="H111" s="8" t="s">
        <v>8</v>
      </c>
      <c r="I111" s="8" t="s">
        <v>1025</v>
      </c>
      <c r="J111" s="8" t="s">
        <v>9</v>
      </c>
      <c r="K111" s="8" t="s">
        <v>10</v>
      </c>
      <c r="L111" s="9">
        <v>45459</v>
      </c>
      <c r="M111" s="10">
        <v>45474</v>
      </c>
      <c r="N111" s="10" t="str">
        <f t="shared" si="2"/>
        <v>CUMPLE</v>
      </c>
      <c r="O111" s="10" t="str">
        <f t="shared" si="3"/>
        <v>NO CUMPLE</v>
      </c>
      <c r="P111" s="11">
        <v>3.5</v>
      </c>
      <c r="Q111" s="21">
        <v>4</v>
      </c>
      <c r="R111" s="11">
        <f>Tabla1[[#This Row],[Trbjo real]]-Tabla1[[#This Row],[Trabajo]]</f>
        <v>-0.5</v>
      </c>
      <c r="S111" s="11">
        <v>4</v>
      </c>
      <c r="T111" s="8" t="s">
        <v>1026</v>
      </c>
      <c r="U111" s="19">
        <f>Tabla1[[#This Row],[Trbjo real]]/Tabla1[[#This Row],[Trabajo]]</f>
        <v>0.875</v>
      </c>
    </row>
    <row r="112" spans="1:21" x14ac:dyDescent="0.25">
      <c r="A112" s="8" t="s">
        <v>1172</v>
      </c>
      <c r="B112" s="8" t="s">
        <v>5</v>
      </c>
      <c r="C112" s="8" t="s">
        <v>6</v>
      </c>
      <c r="D112" s="8" t="s">
        <v>7</v>
      </c>
      <c r="E112" s="8" t="s">
        <v>1022</v>
      </c>
      <c r="F112" s="8" t="s">
        <v>1055</v>
      </c>
      <c r="G112" s="8" t="s">
        <v>1122</v>
      </c>
      <c r="H112" s="8" t="s">
        <v>8</v>
      </c>
      <c r="I112" s="8" t="s">
        <v>1025</v>
      </c>
      <c r="J112" s="8" t="s">
        <v>9</v>
      </c>
      <c r="K112" s="8" t="s">
        <v>10</v>
      </c>
      <c r="L112" s="9">
        <v>45459</v>
      </c>
      <c r="M112" s="10">
        <v>45459</v>
      </c>
      <c r="N112" s="10" t="str">
        <f t="shared" si="2"/>
        <v>CUMPLE</v>
      </c>
      <c r="O112" s="10" t="str">
        <f t="shared" si="3"/>
        <v>CUMPLE</v>
      </c>
      <c r="P112" s="11">
        <v>3</v>
      </c>
      <c r="Q112" s="21">
        <v>3.4</v>
      </c>
      <c r="R112" s="11">
        <f>Tabla1[[#This Row],[Trbjo real]]-Tabla1[[#This Row],[Trabajo]]</f>
        <v>-0.39999999999999991</v>
      </c>
      <c r="S112" s="11">
        <v>3.4</v>
      </c>
      <c r="T112" s="8" t="s">
        <v>1026</v>
      </c>
      <c r="U112" s="19">
        <f>Tabla1[[#This Row],[Trbjo real]]/Tabla1[[#This Row],[Trabajo]]</f>
        <v>0.88235294117647056</v>
      </c>
    </row>
    <row r="113" spans="1:21" x14ac:dyDescent="0.25">
      <c r="A113" s="8" t="s">
        <v>1172</v>
      </c>
      <c r="B113" s="8" t="s">
        <v>5</v>
      </c>
      <c r="C113" s="8" t="s">
        <v>6</v>
      </c>
      <c r="D113" s="8" t="s">
        <v>7</v>
      </c>
      <c r="E113" s="8" t="s">
        <v>1033</v>
      </c>
      <c r="F113" s="8" t="s">
        <v>1036</v>
      </c>
      <c r="G113" s="8" t="s">
        <v>1150</v>
      </c>
      <c r="H113" s="8" t="s">
        <v>8</v>
      </c>
      <c r="I113" s="8" t="s">
        <v>1025</v>
      </c>
      <c r="J113" s="8" t="s">
        <v>9</v>
      </c>
      <c r="K113" s="8" t="s">
        <v>10</v>
      </c>
      <c r="L113" s="9">
        <v>45459</v>
      </c>
      <c r="M113" s="10">
        <v>45459</v>
      </c>
      <c r="N113" s="10" t="str">
        <f t="shared" si="2"/>
        <v>CUMPLE</v>
      </c>
      <c r="O113" s="10" t="str">
        <f t="shared" si="3"/>
        <v>CUMPLE</v>
      </c>
      <c r="P113" s="11">
        <v>2</v>
      </c>
      <c r="Q113" s="20">
        <v>2</v>
      </c>
      <c r="R113" s="11">
        <f>Tabla1[[#This Row],[Trbjo real]]-Tabla1[[#This Row],[Trabajo]]</f>
        <v>0</v>
      </c>
      <c r="S113" s="11">
        <v>2</v>
      </c>
      <c r="T113" s="8" t="s">
        <v>1026</v>
      </c>
      <c r="U113" s="19">
        <f>Tabla1[[#This Row],[Trbjo real]]/Tabla1[[#This Row],[Trabajo]]</f>
        <v>1</v>
      </c>
    </row>
    <row r="114" spans="1:21" x14ac:dyDescent="0.25">
      <c r="A114" s="8" t="s">
        <v>1172</v>
      </c>
      <c r="B114" s="8" t="s">
        <v>5</v>
      </c>
      <c r="C114" s="8" t="s">
        <v>6</v>
      </c>
      <c r="D114" s="8" t="s">
        <v>7</v>
      </c>
      <c r="E114" s="8" t="s">
        <v>1040</v>
      </c>
      <c r="F114" s="8" t="s">
        <v>1101</v>
      </c>
      <c r="G114" s="8" t="s">
        <v>1150</v>
      </c>
      <c r="H114" s="8" t="s">
        <v>8</v>
      </c>
      <c r="I114" s="8" t="s">
        <v>1025</v>
      </c>
      <c r="J114" s="8" t="s">
        <v>9</v>
      </c>
      <c r="K114" s="8" t="s">
        <v>10</v>
      </c>
      <c r="L114" s="9">
        <v>45459</v>
      </c>
      <c r="M114" s="10">
        <v>45459</v>
      </c>
      <c r="N114" s="10" t="str">
        <f t="shared" si="2"/>
        <v>CUMPLE</v>
      </c>
      <c r="O114" s="10" t="str">
        <f t="shared" si="3"/>
        <v>CUMPLE</v>
      </c>
      <c r="P114" s="11">
        <v>1</v>
      </c>
      <c r="Q114" s="21">
        <v>2</v>
      </c>
      <c r="R114" s="11">
        <f>Tabla1[[#This Row],[Trbjo real]]-Tabla1[[#This Row],[Trabajo]]</f>
        <v>-1</v>
      </c>
      <c r="S114" s="11">
        <v>4</v>
      </c>
      <c r="T114" s="8" t="s">
        <v>1026</v>
      </c>
      <c r="U114" s="19">
        <f>Tabla1[[#This Row],[Trbjo real]]/Tabla1[[#This Row],[Trabajo]]</f>
        <v>0.5</v>
      </c>
    </row>
    <row r="115" spans="1:21" x14ac:dyDescent="0.25">
      <c r="A115" s="8" t="s">
        <v>1171</v>
      </c>
      <c r="B115" s="8" t="s">
        <v>170</v>
      </c>
      <c r="C115" s="8" t="s">
        <v>171</v>
      </c>
      <c r="D115" s="8" t="s">
        <v>120</v>
      </c>
      <c r="E115" s="8" t="s">
        <v>1033</v>
      </c>
      <c r="F115" s="8" t="s">
        <v>1036</v>
      </c>
      <c r="G115" s="8" t="s">
        <v>1060</v>
      </c>
      <c r="H115" s="8" t="s">
        <v>67</v>
      </c>
      <c r="I115" s="8" t="s">
        <v>1025</v>
      </c>
      <c r="J115" s="8" t="s">
        <v>121</v>
      </c>
      <c r="K115" s="8" t="s">
        <v>10</v>
      </c>
      <c r="L115" s="9">
        <v>45457</v>
      </c>
      <c r="M115" s="10">
        <v>45457</v>
      </c>
      <c r="N115" s="10" t="str">
        <f t="shared" si="2"/>
        <v>CUMPLE</v>
      </c>
      <c r="O115" s="10" t="str">
        <f t="shared" si="3"/>
        <v>CUMPLE</v>
      </c>
      <c r="P115" s="11">
        <v>2</v>
      </c>
      <c r="Q115" s="20">
        <v>4</v>
      </c>
      <c r="R115" s="11">
        <f>Tabla1[[#This Row],[Trbjo real]]-Tabla1[[#This Row],[Trabajo]]</f>
        <v>-2</v>
      </c>
      <c r="S115" s="11">
        <v>4</v>
      </c>
      <c r="T115" s="8" t="s">
        <v>1026</v>
      </c>
      <c r="U115" s="19">
        <f>Tabla1[[#This Row],[Trbjo real]]/Tabla1[[#This Row],[Trabajo]]</f>
        <v>0.5</v>
      </c>
    </row>
    <row r="116" spans="1:21" x14ac:dyDescent="0.25">
      <c r="A116" s="8" t="s">
        <v>1184</v>
      </c>
      <c r="B116" s="8" t="s">
        <v>152</v>
      </c>
      <c r="C116" s="8" t="s">
        <v>153</v>
      </c>
      <c r="D116" s="8" t="s">
        <v>154</v>
      </c>
      <c r="E116" s="8" t="s">
        <v>1034</v>
      </c>
      <c r="F116" s="8" t="s">
        <v>1182</v>
      </c>
      <c r="G116" s="8" t="s">
        <v>1073</v>
      </c>
      <c r="H116" s="8" t="s">
        <v>60</v>
      </c>
      <c r="I116" s="8" t="s">
        <v>1025</v>
      </c>
      <c r="J116" s="8" t="s">
        <v>155</v>
      </c>
      <c r="K116" s="8" t="s">
        <v>10</v>
      </c>
      <c r="L116" s="9">
        <v>45457</v>
      </c>
      <c r="M116" s="10">
        <v>45457</v>
      </c>
      <c r="N116" s="10" t="str">
        <f t="shared" si="2"/>
        <v>CUMPLE</v>
      </c>
      <c r="O116" s="10" t="str">
        <f t="shared" si="3"/>
        <v>CUMPLE</v>
      </c>
      <c r="P116" s="11">
        <v>1</v>
      </c>
      <c r="Q116" s="20">
        <v>1</v>
      </c>
      <c r="R116" s="11">
        <f>Tabla1[[#This Row],[Trbjo real]]-Tabla1[[#This Row],[Trabajo]]</f>
        <v>0</v>
      </c>
      <c r="S116" s="11">
        <v>1</v>
      </c>
      <c r="T116" s="8" t="s">
        <v>1026</v>
      </c>
      <c r="U116" s="19">
        <f>Tabla1[[#This Row],[Trbjo real]]/Tabla1[[#This Row],[Trabajo]]</f>
        <v>1</v>
      </c>
    </row>
    <row r="117" spans="1:21" x14ac:dyDescent="0.25">
      <c r="A117" s="8" t="s">
        <v>1205</v>
      </c>
      <c r="B117" s="8" t="s">
        <v>118</v>
      </c>
      <c r="C117" s="8" t="s">
        <v>119</v>
      </c>
      <c r="D117" s="8" t="s">
        <v>120</v>
      </c>
      <c r="E117" s="8" t="s">
        <v>1033</v>
      </c>
      <c r="F117" s="8" t="s">
        <v>1036</v>
      </c>
      <c r="G117" s="8" t="s">
        <v>1203</v>
      </c>
      <c r="H117" s="8" t="s">
        <v>60</v>
      </c>
      <c r="I117" s="8" t="s">
        <v>1025</v>
      </c>
      <c r="J117" s="8" t="s">
        <v>121</v>
      </c>
      <c r="K117" s="8" t="s">
        <v>10</v>
      </c>
      <c r="L117" s="9">
        <v>45457</v>
      </c>
      <c r="M117" s="10">
        <v>45445</v>
      </c>
      <c r="N117" s="10" t="str">
        <f t="shared" si="2"/>
        <v>CUMPLE</v>
      </c>
      <c r="O117" s="10" t="str">
        <f t="shared" si="3"/>
        <v>CUMPLE</v>
      </c>
      <c r="P117" s="11">
        <v>4</v>
      </c>
      <c r="Q117" s="20">
        <v>4</v>
      </c>
      <c r="R117" s="11">
        <f>Tabla1[[#This Row],[Trbjo real]]-Tabla1[[#This Row],[Trabajo]]</f>
        <v>0</v>
      </c>
      <c r="S117" s="11">
        <v>4</v>
      </c>
      <c r="T117" s="8" t="s">
        <v>1026</v>
      </c>
      <c r="U117" s="19">
        <f>Tabla1[[#This Row],[Trbjo real]]/Tabla1[[#This Row],[Trabajo]]</f>
        <v>1</v>
      </c>
    </row>
    <row r="118" spans="1:21" x14ac:dyDescent="0.25">
      <c r="A118" s="8" t="s">
        <v>1171</v>
      </c>
      <c r="B118" s="8" t="s">
        <v>170</v>
      </c>
      <c r="C118" s="8" t="s">
        <v>171</v>
      </c>
      <c r="D118" s="8" t="s">
        <v>120</v>
      </c>
      <c r="E118" s="8" t="s">
        <v>1040</v>
      </c>
      <c r="F118" s="8" t="s">
        <v>1036</v>
      </c>
      <c r="G118" s="8" t="s">
        <v>1138</v>
      </c>
      <c r="H118" s="8" t="s">
        <v>67</v>
      </c>
      <c r="I118" s="8" t="s">
        <v>1025</v>
      </c>
      <c r="J118" s="8" t="s">
        <v>121</v>
      </c>
      <c r="K118" s="8" t="s">
        <v>10</v>
      </c>
      <c r="L118" s="9">
        <v>45457</v>
      </c>
      <c r="M118" s="10">
        <v>45457</v>
      </c>
      <c r="N118" s="10" t="str">
        <f t="shared" si="2"/>
        <v>CUMPLE</v>
      </c>
      <c r="O118" s="10" t="str">
        <f t="shared" si="3"/>
        <v>CUMPLE</v>
      </c>
      <c r="P118" s="11">
        <v>2</v>
      </c>
      <c r="Q118" s="20">
        <v>2</v>
      </c>
      <c r="R118" s="11">
        <f>Tabla1[[#This Row],[Trbjo real]]-Tabla1[[#This Row],[Trabajo]]</f>
        <v>0</v>
      </c>
      <c r="S118" s="11">
        <v>2</v>
      </c>
      <c r="T118" s="8" t="s">
        <v>1026</v>
      </c>
      <c r="U118" s="19">
        <f>Tabla1[[#This Row],[Trbjo real]]/Tabla1[[#This Row],[Trabajo]]</f>
        <v>1</v>
      </c>
    </row>
    <row r="119" spans="1:21" x14ac:dyDescent="0.25">
      <c r="A119" s="8" t="s">
        <v>1205</v>
      </c>
      <c r="B119" s="8" t="s">
        <v>118</v>
      </c>
      <c r="C119" s="8" t="s">
        <v>119</v>
      </c>
      <c r="D119" s="8" t="s">
        <v>120</v>
      </c>
      <c r="E119" s="8" t="s">
        <v>1040</v>
      </c>
      <c r="F119" s="8" t="s">
        <v>1036</v>
      </c>
      <c r="G119" s="8" t="s">
        <v>1144</v>
      </c>
      <c r="H119" s="8" t="s">
        <v>60</v>
      </c>
      <c r="I119" s="8" t="s">
        <v>1025</v>
      </c>
      <c r="J119" s="8" t="s">
        <v>121</v>
      </c>
      <c r="K119" s="8" t="s">
        <v>10</v>
      </c>
      <c r="L119" s="9">
        <v>45457</v>
      </c>
      <c r="M119" s="10">
        <v>45473</v>
      </c>
      <c r="N119" s="10" t="str">
        <f t="shared" si="2"/>
        <v>CUMPLE</v>
      </c>
      <c r="O119" s="10" t="str">
        <f t="shared" si="3"/>
        <v>NO CUMPLE</v>
      </c>
      <c r="P119" s="11">
        <v>1</v>
      </c>
      <c r="Q119" s="20">
        <v>0.3</v>
      </c>
      <c r="R119" s="11">
        <f>Tabla1[[#This Row],[Trbjo real]]-Tabla1[[#This Row],[Trabajo]]</f>
        <v>0.7</v>
      </c>
      <c r="S119" s="11">
        <v>2</v>
      </c>
      <c r="T119" s="8" t="s">
        <v>1026</v>
      </c>
      <c r="U119" s="19">
        <f>Tabla1[[#This Row],[Trbjo real]]/Tabla1[[#This Row],[Trabajo]]</f>
        <v>3.3333333333333335</v>
      </c>
    </row>
    <row r="120" spans="1:21" x14ac:dyDescent="0.25">
      <c r="A120" s="8" t="s">
        <v>1197</v>
      </c>
      <c r="B120" s="8" t="s">
        <v>51</v>
      </c>
      <c r="C120" s="8" t="s">
        <v>52</v>
      </c>
      <c r="D120" s="8" t="s">
        <v>53</v>
      </c>
      <c r="E120" s="8" t="s">
        <v>1035</v>
      </c>
      <c r="F120" s="8" t="s">
        <v>1063</v>
      </c>
      <c r="G120" s="8" t="s">
        <v>1078</v>
      </c>
      <c r="H120" s="8" t="s">
        <v>60</v>
      </c>
      <c r="I120" s="8" t="s">
        <v>1015</v>
      </c>
      <c r="J120" s="8" t="s">
        <v>55</v>
      </c>
      <c r="K120" s="8" t="s">
        <v>10</v>
      </c>
      <c r="L120" s="9">
        <v>45456</v>
      </c>
      <c r="M120" s="10"/>
      <c r="N120" s="10" t="str">
        <f t="shared" si="2"/>
        <v>NO CUMPLE</v>
      </c>
      <c r="O120" s="10" t="str">
        <f t="shared" si="3"/>
        <v>NO CUMPLE</v>
      </c>
      <c r="P120" s="11">
        <v>0</v>
      </c>
      <c r="Q120" s="11">
        <v>1</v>
      </c>
      <c r="R120" s="11">
        <f>Tabla1[[#This Row],[Trbjo real]]-Tabla1[[#This Row],[Trabajo]]</f>
        <v>-1</v>
      </c>
      <c r="S120" s="11">
        <v>1</v>
      </c>
      <c r="T120" s="8" t="s">
        <v>1026</v>
      </c>
      <c r="U120" s="19">
        <f>Tabla1[[#This Row],[Trbjo real]]/Tabla1[[#This Row],[Trabajo]]</f>
        <v>0</v>
      </c>
    </row>
    <row r="121" spans="1:21" x14ac:dyDescent="0.25">
      <c r="A121" s="8" t="s">
        <v>1197</v>
      </c>
      <c r="B121" s="8" t="s">
        <v>51</v>
      </c>
      <c r="C121" s="8" t="s">
        <v>52</v>
      </c>
      <c r="D121" s="8" t="s">
        <v>53</v>
      </c>
      <c r="E121" s="8" t="s">
        <v>1027</v>
      </c>
      <c r="F121" s="8" t="s">
        <v>1068</v>
      </c>
      <c r="G121" s="8" t="s">
        <v>1161</v>
      </c>
      <c r="H121" s="8" t="s">
        <v>60</v>
      </c>
      <c r="I121" s="8" t="s">
        <v>1015</v>
      </c>
      <c r="J121" s="8" t="s">
        <v>55</v>
      </c>
      <c r="K121" s="8" t="s">
        <v>10</v>
      </c>
      <c r="L121" s="9">
        <v>45456</v>
      </c>
      <c r="M121" s="10">
        <v>45461</v>
      </c>
      <c r="N121" s="10" t="str">
        <f t="shared" si="2"/>
        <v>CUMPLE</v>
      </c>
      <c r="O121" s="10" t="str">
        <f t="shared" si="3"/>
        <v>NO CUMPLE</v>
      </c>
      <c r="P121" s="11">
        <v>1</v>
      </c>
      <c r="Q121" s="20">
        <v>3</v>
      </c>
      <c r="R121" s="20">
        <f>Tabla1[[#This Row],[Trbjo real]]-Tabla1[[#This Row],[Trabajo]]</f>
        <v>-2</v>
      </c>
      <c r="S121" s="11">
        <v>1</v>
      </c>
      <c r="T121" s="8" t="s">
        <v>1026</v>
      </c>
      <c r="U121" s="19">
        <f>Tabla1[[#This Row],[Trbjo real]]/Tabla1[[#This Row],[Trabajo]]</f>
        <v>0.33333333333333331</v>
      </c>
    </row>
    <row r="122" spans="1:21" x14ac:dyDescent="0.25">
      <c r="A122" s="8" t="s">
        <v>1197</v>
      </c>
      <c r="B122" s="8" t="s">
        <v>51</v>
      </c>
      <c r="C122" s="8" t="s">
        <v>52</v>
      </c>
      <c r="D122" s="8" t="s">
        <v>53</v>
      </c>
      <c r="E122" s="8" t="s">
        <v>1033</v>
      </c>
      <c r="F122" s="8" t="s">
        <v>1132</v>
      </c>
      <c r="G122" s="8" t="s">
        <v>1152</v>
      </c>
      <c r="H122" s="8" t="s">
        <v>60</v>
      </c>
      <c r="I122" s="8" t="s">
        <v>1015</v>
      </c>
      <c r="J122" s="8" t="s">
        <v>55</v>
      </c>
      <c r="K122" s="8" t="s">
        <v>10</v>
      </c>
      <c r="L122" s="9">
        <v>45456</v>
      </c>
      <c r="M122" s="10">
        <v>45451</v>
      </c>
      <c r="N122" s="10" t="str">
        <f t="shared" si="2"/>
        <v>CUMPLE</v>
      </c>
      <c r="O122" s="10" t="str">
        <f t="shared" si="3"/>
        <v>CUMPLE</v>
      </c>
      <c r="P122" s="11">
        <v>1</v>
      </c>
      <c r="Q122" s="20">
        <v>1</v>
      </c>
      <c r="R122" s="20">
        <f>Tabla1[[#This Row],[Trbjo real]]-Tabla1[[#This Row],[Trabajo]]</f>
        <v>0</v>
      </c>
      <c r="S122" s="11">
        <v>1</v>
      </c>
      <c r="T122" s="8" t="s">
        <v>1026</v>
      </c>
      <c r="U122" s="19">
        <f>Tabla1[[#This Row],[Trbjo real]]/Tabla1[[#This Row],[Trabajo]]</f>
        <v>1</v>
      </c>
    </row>
    <row r="123" spans="1:21" x14ac:dyDescent="0.25">
      <c r="A123" s="8" t="s">
        <v>1204</v>
      </c>
      <c r="B123" s="8" t="s">
        <v>325</v>
      </c>
      <c r="C123" s="8" t="s">
        <v>326</v>
      </c>
      <c r="D123" s="8" t="s">
        <v>120</v>
      </c>
      <c r="E123" s="8" t="s">
        <v>1035</v>
      </c>
      <c r="F123" s="8" t="s">
        <v>1036</v>
      </c>
      <c r="G123" s="8" t="s">
        <v>1203</v>
      </c>
      <c r="H123" s="8" t="s">
        <v>8</v>
      </c>
      <c r="I123" s="8" t="s">
        <v>1025</v>
      </c>
      <c r="J123" s="8" t="s">
        <v>121</v>
      </c>
      <c r="K123" s="8" t="s">
        <v>10</v>
      </c>
      <c r="L123" s="9">
        <v>45455</v>
      </c>
      <c r="M123" s="10">
        <v>45445</v>
      </c>
      <c r="N123" s="10" t="str">
        <f t="shared" si="2"/>
        <v>CUMPLE</v>
      </c>
      <c r="O123" s="10" t="str">
        <f t="shared" si="3"/>
        <v>CUMPLE</v>
      </c>
      <c r="P123" s="11">
        <v>4</v>
      </c>
      <c r="Q123" s="21">
        <v>8</v>
      </c>
      <c r="R123" s="11">
        <f>Tabla1[[#This Row],[Trbjo real]]-Tabla1[[#This Row],[Trabajo]]</f>
        <v>-4</v>
      </c>
      <c r="S123" s="11">
        <v>8</v>
      </c>
      <c r="T123" s="8" t="s">
        <v>1026</v>
      </c>
      <c r="U123" s="19">
        <f>Tabla1[[#This Row],[Trbjo real]]/Tabla1[[#This Row],[Trabajo]]</f>
        <v>0.5</v>
      </c>
    </row>
    <row r="124" spans="1:21" x14ac:dyDescent="0.25">
      <c r="A124" s="8" t="s">
        <v>1204</v>
      </c>
      <c r="B124" s="8" t="s">
        <v>325</v>
      </c>
      <c r="C124" s="8" t="s">
        <v>326</v>
      </c>
      <c r="D124" s="8" t="s">
        <v>120</v>
      </c>
      <c r="E124" s="8" t="s">
        <v>1027</v>
      </c>
      <c r="F124" s="8" t="s">
        <v>1055</v>
      </c>
      <c r="G124" s="8" t="s">
        <v>1203</v>
      </c>
      <c r="H124" s="8" t="s">
        <v>8</v>
      </c>
      <c r="I124" s="8" t="s">
        <v>1025</v>
      </c>
      <c r="J124" s="8" t="s">
        <v>121</v>
      </c>
      <c r="K124" s="8" t="s">
        <v>10</v>
      </c>
      <c r="L124" s="9">
        <v>45455</v>
      </c>
      <c r="M124" s="10">
        <v>45445</v>
      </c>
      <c r="N124" s="10" t="str">
        <f t="shared" si="2"/>
        <v>CUMPLE</v>
      </c>
      <c r="O124" s="10" t="str">
        <f t="shared" si="3"/>
        <v>CUMPLE</v>
      </c>
      <c r="P124" s="11">
        <v>2</v>
      </c>
      <c r="Q124" s="21">
        <v>0.5</v>
      </c>
      <c r="R124" s="11">
        <f>Tabla1[[#This Row],[Trbjo real]]-Tabla1[[#This Row],[Trabajo]]</f>
        <v>1.5</v>
      </c>
      <c r="S124" s="11">
        <v>0.5</v>
      </c>
      <c r="T124" s="8" t="s">
        <v>1026</v>
      </c>
      <c r="U124" s="19">
        <f>Tabla1[[#This Row],[Trbjo real]]/Tabla1[[#This Row],[Trabajo]]</f>
        <v>4</v>
      </c>
    </row>
    <row r="125" spans="1:21" x14ac:dyDescent="0.25">
      <c r="A125" s="8" t="s">
        <v>1204</v>
      </c>
      <c r="B125" s="8" t="s">
        <v>325</v>
      </c>
      <c r="C125" s="8" t="s">
        <v>326</v>
      </c>
      <c r="D125" s="8" t="s">
        <v>120</v>
      </c>
      <c r="E125" s="8" t="s">
        <v>1051</v>
      </c>
      <c r="F125" s="8" t="s">
        <v>1101</v>
      </c>
      <c r="G125" s="8" t="s">
        <v>1115</v>
      </c>
      <c r="H125" s="8" t="s">
        <v>8</v>
      </c>
      <c r="I125" s="8" t="s">
        <v>1025</v>
      </c>
      <c r="J125" s="8" t="s">
        <v>121</v>
      </c>
      <c r="K125" s="8" t="s">
        <v>10</v>
      </c>
      <c r="L125" s="9">
        <v>45455</v>
      </c>
      <c r="M125" s="10">
        <v>45473</v>
      </c>
      <c r="N125" s="10" t="str">
        <f t="shared" si="2"/>
        <v>CUMPLE</v>
      </c>
      <c r="O125" s="10" t="str">
        <f t="shared" si="3"/>
        <v>NO CUMPLE</v>
      </c>
      <c r="P125" s="11">
        <v>3.5</v>
      </c>
      <c r="Q125" s="21">
        <v>4</v>
      </c>
      <c r="R125" s="11">
        <f>Tabla1[[#This Row],[Trbjo real]]-Tabla1[[#This Row],[Trabajo]]</f>
        <v>-0.5</v>
      </c>
      <c r="S125" s="11">
        <v>4</v>
      </c>
      <c r="T125" s="8" t="s">
        <v>1026</v>
      </c>
      <c r="U125" s="19">
        <f>Tabla1[[#This Row],[Trbjo real]]/Tabla1[[#This Row],[Trabajo]]</f>
        <v>0.875</v>
      </c>
    </row>
    <row r="126" spans="1:21" x14ac:dyDescent="0.25">
      <c r="A126" s="8" t="s">
        <v>1204</v>
      </c>
      <c r="B126" s="8" t="s">
        <v>325</v>
      </c>
      <c r="C126" s="8" t="s">
        <v>326</v>
      </c>
      <c r="D126" s="8" t="s">
        <v>120</v>
      </c>
      <c r="E126" s="8" t="s">
        <v>1022</v>
      </c>
      <c r="F126" s="8" t="s">
        <v>1055</v>
      </c>
      <c r="G126" s="8" t="s">
        <v>1122</v>
      </c>
      <c r="H126" s="8" t="s">
        <v>8</v>
      </c>
      <c r="I126" s="8" t="s">
        <v>1025</v>
      </c>
      <c r="J126" s="8" t="s">
        <v>121</v>
      </c>
      <c r="K126" s="8" t="s">
        <v>10</v>
      </c>
      <c r="L126" s="9">
        <v>45455</v>
      </c>
      <c r="M126" s="10">
        <v>45466</v>
      </c>
      <c r="N126" s="10" t="str">
        <f t="shared" si="2"/>
        <v>CUMPLE</v>
      </c>
      <c r="O126" s="10" t="str">
        <f t="shared" si="3"/>
        <v>NO CUMPLE</v>
      </c>
      <c r="P126" s="11">
        <v>1</v>
      </c>
      <c r="Q126" s="20">
        <v>3.8</v>
      </c>
      <c r="R126" s="11">
        <f>Tabla1[[#This Row],[Trbjo real]]-Tabla1[[#This Row],[Trabajo]]</f>
        <v>-2.8</v>
      </c>
      <c r="S126" s="11">
        <v>3.8</v>
      </c>
      <c r="T126" s="8" t="s">
        <v>1026</v>
      </c>
      <c r="U126" s="19">
        <f>Tabla1[[#This Row],[Trbjo real]]/Tabla1[[#This Row],[Trabajo]]</f>
        <v>0.26315789473684209</v>
      </c>
    </row>
    <row r="127" spans="1:21" x14ac:dyDescent="0.25">
      <c r="A127" s="8" t="s">
        <v>1204</v>
      </c>
      <c r="B127" s="8" t="s">
        <v>325</v>
      </c>
      <c r="C127" s="8" t="s">
        <v>326</v>
      </c>
      <c r="D127" s="8" t="s">
        <v>120</v>
      </c>
      <c r="E127" s="8" t="s">
        <v>1033</v>
      </c>
      <c r="F127" s="8" t="s">
        <v>1036</v>
      </c>
      <c r="G127" s="8" t="s">
        <v>1144</v>
      </c>
      <c r="H127" s="8" t="s">
        <v>8</v>
      </c>
      <c r="I127" s="8" t="s">
        <v>1025</v>
      </c>
      <c r="J127" s="8" t="s">
        <v>121</v>
      </c>
      <c r="K127" s="8" t="s">
        <v>10</v>
      </c>
      <c r="L127" s="9">
        <v>45455</v>
      </c>
      <c r="M127" s="10">
        <v>45455</v>
      </c>
      <c r="N127" s="10" t="str">
        <f t="shared" si="2"/>
        <v>CUMPLE</v>
      </c>
      <c r="O127" s="10" t="str">
        <f t="shared" si="3"/>
        <v>CUMPLE</v>
      </c>
      <c r="P127" s="11">
        <v>1</v>
      </c>
      <c r="Q127" s="20">
        <v>0.3</v>
      </c>
      <c r="R127" s="11">
        <f>Tabla1[[#This Row],[Trbjo real]]-Tabla1[[#This Row],[Trabajo]]</f>
        <v>0.7</v>
      </c>
      <c r="S127" s="11">
        <v>2</v>
      </c>
      <c r="T127" s="8" t="s">
        <v>1026</v>
      </c>
      <c r="U127" s="19">
        <f>Tabla1[[#This Row],[Trbjo real]]/Tabla1[[#This Row],[Trabajo]]</f>
        <v>3.3333333333333335</v>
      </c>
    </row>
    <row r="128" spans="1:21" x14ac:dyDescent="0.25">
      <c r="A128" s="8" t="s">
        <v>1204</v>
      </c>
      <c r="B128" s="8" t="s">
        <v>325</v>
      </c>
      <c r="C128" s="8" t="s">
        <v>326</v>
      </c>
      <c r="D128" s="8" t="s">
        <v>120</v>
      </c>
      <c r="E128" s="8" t="s">
        <v>1040</v>
      </c>
      <c r="F128" s="8" t="s">
        <v>1101</v>
      </c>
      <c r="G128" s="8" t="s">
        <v>1144</v>
      </c>
      <c r="H128" s="8" t="s">
        <v>8</v>
      </c>
      <c r="I128" s="8" t="s">
        <v>1025</v>
      </c>
      <c r="J128" s="8" t="s">
        <v>121</v>
      </c>
      <c r="K128" s="8" t="s">
        <v>10</v>
      </c>
      <c r="L128" s="9">
        <v>45455</v>
      </c>
      <c r="M128" s="10">
        <v>45455</v>
      </c>
      <c r="N128" s="10" t="str">
        <f t="shared" si="2"/>
        <v>CUMPLE</v>
      </c>
      <c r="O128" s="10" t="str">
        <f t="shared" si="3"/>
        <v>CUMPLE</v>
      </c>
      <c r="P128" s="11">
        <v>1</v>
      </c>
      <c r="Q128" s="21">
        <v>0.3</v>
      </c>
      <c r="R128" s="11">
        <f>Tabla1[[#This Row],[Trbjo real]]-Tabla1[[#This Row],[Trabajo]]</f>
        <v>0.7</v>
      </c>
      <c r="S128" s="11">
        <v>4</v>
      </c>
      <c r="T128" s="8" t="s">
        <v>1026</v>
      </c>
      <c r="U128" s="19">
        <f>Tabla1[[#This Row],[Trbjo real]]/Tabla1[[#This Row],[Trabajo]]</f>
        <v>3.3333333333333335</v>
      </c>
    </row>
    <row r="129" spans="1:21" x14ac:dyDescent="0.25">
      <c r="A129" s="8" t="s">
        <v>1183</v>
      </c>
      <c r="B129" s="8" t="s">
        <v>152</v>
      </c>
      <c r="C129" s="8" t="s">
        <v>153</v>
      </c>
      <c r="D129" s="8" t="s">
        <v>154</v>
      </c>
      <c r="E129" s="8" t="s">
        <v>1034</v>
      </c>
      <c r="F129" s="8" t="s">
        <v>1182</v>
      </c>
      <c r="G129" s="8" t="s">
        <v>1073</v>
      </c>
      <c r="H129" s="8" t="s">
        <v>60</v>
      </c>
      <c r="I129" s="8" t="s">
        <v>1025</v>
      </c>
      <c r="J129" s="8" t="s">
        <v>155</v>
      </c>
      <c r="K129" s="8" t="s">
        <v>10</v>
      </c>
      <c r="L129" s="9">
        <v>45450</v>
      </c>
      <c r="M129" s="10">
        <v>45450</v>
      </c>
      <c r="N129" s="10" t="str">
        <f t="shared" si="2"/>
        <v>CUMPLE</v>
      </c>
      <c r="O129" s="10" t="str">
        <f t="shared" si="3"/>
        <v>CUMPLE</v>
      </c>
      <c r="P129" s="11">
        <v>1</v>
      </c>
      <c r="Q129" s="20">
        <v>1</v>
      </c>
      <c r="R129" s="11">
        <f>Tabla1[[#This Row],[Trbjo real]]-Tabla1[[#This Row],[Trabajo]]</f>
        <v>0</v>
      </c>
      <c r="S129" s="11">
        <v>1</v>
      </c>
      <c r="T129" s="8" t="s">
        <v>1026</v>
      </c>
      <c r="U129" s="19">
        <f>Tabla1[[#This Row],[Trbjo real]]/Tabla1[[#This Row],[Trabajo]]</f>
        <v>1</v>
      </c>
    </row>
    <row r="130" spans="1:21" x14ac:dyDescent="0.25">
      <c r="A130" s="8" t="s">
        <v>1167</v>
      </c>
      <c r="B130" s="8" t="s">
        <v>365</v>
      </c>
      <c r="C130" s="8" t="s">
        <v>366</v>
      </c>
      <c r="D130" s="8" t="s">
        <v>120</v>
      </c>
      <c r="E130" s="8" t="s">
        <v>1038</v>
      </c>
      <c r="F130" s="8" t="s">
        <v>1056</v>
      </c>
      <c r="G130" s="8" t="s">
        <v>1042</v>
      </c>
      <c r="H130" s="8" t="s">
        <v>8</v>
      </c>
      <c r="I130" s="8" t="s">
        <v>1025</v>
      </c>
      <c r="J130" s="8" t="s">
        <v>121</v>
      </c>
      <c r="K130" s="8" t="s">
        <v>10</v>
      </c>
      <c r="L130" s="9">
        <v>45449</v>
      </c>
      <c r="M130" s="10">
        <v>45449</v>
      </c>
      <c r="N130" s="10" t="str">
        <f t="shared" ref="N130:N193" si="4">+IF((M130)&lt;&gt;0,"CUMPLE","NO CUMPLE")</f>
        <v>CUMPLE</v>
      </c>
      <c r="O130" s="10" t="str">
        <f t="shared" ref="O130:O193" si="5">+IF(AND(M130=0),"NO CUMPLE",IF(OR(M130=L130,L130&gt;M130),"CUMPLE",IF(L130&lt;M130,"NO CUMPLE",FALSE)))</f>
        <v>CUMPLE</v>
      </c>
      <c r="P130" s="11">
        <v>3</v>
      </c>
      <c r="Q130" s="21">
        <v>2.5</v>
      </c>
      <c r="R130" s="11">
        <f>Tabla1[[#This Row],[Trbjo real]]-Tabla1[[#This Row],[Trabajo]]</f>
        <v>0.5</v>
      </c>
      <c r="S130" s="11">
        <v>2.5</v>
      </c>
      <c r="T130" s="8" t="s">
        <v>1026</v>
      </c>
      <c r="U130" s="19">
        <f>Tabla1[[#This Row],[Trbjo real]]/Tabla1[[#This Row],[Trabajo]]</f>
        <v>1.2</v>
      </c>
    </row>
    <row r="131" spans="1:21" x14ac:dyDescent="0.25">
      <c r="A131" s="8" t="s">
        <v>1167</v>
      </c>
      <c r="B131" s="8" t="s">
        <v>365</v>
      </c>
      <c r="C131" s="8" t="s">
        <v>366</v>
      </c>
      <c r="D131" s="8" t="s">
        <v>120</v>
      </c>
      <c r="E131" s="8" t="s">
        <v>1035</v>
      </c>
      <c r="F131" s="8" t="s">
        <v>1036</v>
      </c>
      <c r="G131" s="8" t="s">
        <v>1060</v>
      </c>
      <c r="H131" s="8" t="s">
        <v>8</v>
      </c>
      <c r="I131" s="8" t="s">
        <v>1025</v>
      </c>
      <c r="J131" s="8" t="s">
        <v>121</v>
      </c>
      <c r="K131" s="8" t="s">
        <v>10</v>
      </c>
      <c r="L131" s="9">
        <v>45449</v>
      </c>
      <c r="M131" s="10">
        <v>45449</v>
      </c>
      <c r="N131" s="10" t="str">
        <f t="shared" si="4"/>
        <v>CUMPLE</v>
      </c>
      <c r="O131" s="10" t="str">
        <f t="shared" si="5"/>
        <v>CUMPLE</v>
      </c>
      <c r="P131" s="11">
        <v>7</v>
      </c>
      <c r="Q131" s="20">
        <v>8</v>
      </c>
      <c r="R131" s="11">
        <f>Tabla1[[#This Row],[Trbjo real]]-Tabla1[[#This Row],[Trabajo]]</f>
        <v>-1</v>
      </c>
      <c r="S131" s="11">
        <v>8</v>
      </c>
      <c r="T131" s="8" t="s">
        <v>1026</v>
      </c>
      <c r="U131" s="19">
        <f>Tabla1[[#This Row],[Trbjo real]]/Tabla1[[#This Row],[Trabajo]]</f>
        <v>0.875</v>
      </c>
    </row>
    <row r="132" spans="1:21" x14ac:dyDescent="0.25">
      <c r="A132" s="8" t="s">
        <v>1167</v>
      </c>
      <c r="B132" s="8" t="s">
        <v>365</v>
      </c>
      <c r="C132" s="8" t="s">
        <v>366</v>
      </c>
      <c r="D132" s="8" t="s">
        <v>120</v>
      </c>
      <c r="E132" s="8" t="s">
        <v>1027</v>
      </c>
      <c r="F132" s="8" t="s">
        <v>1055</v>
      </c>
      <c r="G132" s="8" t="s">
        <v>1060</v>
      </c>
      <c r="H132" s="8" t="s">
        <v>8</v>
      </c>
      <c r="I132" s="8" t="s">
        <v>1025</v>
      </c>
      <c r="J132" s="8" t="s">
        <v>121</v>
      </c>
      <c r="K132" s="8" t="s">
        <v>10</v>
      </c>
      <c r="L132" s="9">
        <v>45449</v>
      </c>
      <c r="M132" s="10">
        <v>45449</v>
      </c>
      <c r="N132" s="10" t="str">
        <f t="shared" si="4"/>
        <v>CUMPLE</v>
      </c>
      <c r="O132" s="10" t="str">
        <f t="shared" si="5"/>
        <v>CUMPLE</v>
      </c>
      <c r="P132" s="11">
        <v>1</v>
      </c>
      <c r="Q132" s="20">
        <v>1.5</v>
      </c>
      <c r="R132" s="11">
        <f>Tabla1[[#This Row],[Trbjo real]]-Tabla1[[#This Row],[Trabajo]]</f>
        <v>-0.5</v>
      </c>
      <c r="S132" s="11">
        <v>1.5</v>
      </c>
      <c r="T132" s="8" t="s">
        <v>1026</v>
      </c>
      <c r="U132" s="19">
        <f>Tabla1[[#This Row],[Trbjo real]]/Tabla1[[#This Row],[Trabajo]]</f>
        <v>0.66666666666666663</v>
      </c>
    </row>
    <row r="133" spans="1:21" x14ac:dyDescent="0.25">
      <c r="A133" s="8" t="s">
        <v>1167</v>
      </c>
      <c r="B133" s="8" t="s">
        <v>365</v>
      </c>
      <c r="C133" s="8" t="s">
        <v>366</v>
      </c>
      <c r="D133" s="8" t="s">
        <v>120</v>
      </c>
      <c r="E133" s="8" t="s">
        <v>1051</v>
      </c>
      <c r="F133" s="8" t="s">
        <v>1101</v>
      </c>
      <c r="G133" s="8" t="s">
        <v>1115</v>
      </c>
      <c r="H133" s="8" t="s">
        <v>8</v>
      </c>
      <c r="I133" s="8" t="s">
        <v>1025</v>
      </c>
      <c r="J133" s="8" t="s">
        <v>121</v>
      </c>
      <c r="K133" s="8" t="s">
        <v>10</v>
      </c>
      <c r="L133" s="9">
        <v>45449</v>
      </c>
      <c r="M133" s="10">
        <v>45449</v>
      </c>
      <c r="N133" s="10" t="str">
        <f t="shared" si="4"/>
        <v>CUMPLE</v>
      </c>
      <c r="O133" s="10" t="str">
        <f t="shared" si="5"/>
        <v>CUMPLE</v>
      </c>
      <c r="P133" s="11">
        <v>3</v>
      </c>
      <c r="Q133" s="21">
        <v>4</v>
      </c>
      <c r="R133" s="11">
        <f>Tabla1[[#This Row],[Trbjo real]]-Tabla1[[#This Row],[Trabajo]]</f>
        <v>-1</v>
      </c>
      <c r="S133" s="11">
        <v>4</v>
      </c>
      <c r="T133" s="8" t="s">
        <v>1026</v>
      </c>
      <c r="U133" s="19">
        <f>Tabla1[[#This Row],[Trbjo real]]/Tabla1[[#This Row],[Trabajo]]</f>
        <v>0.75</v>
      </c>
    </row>
    <row r="134" spans="1:21" x14ac:dyDescent="0.25">
      <c r="A134" s="8" t="s">
        <v>1167</v>
      </c>
      <c r="B134" s="8" t="s">
        <v>365</v>
      </c>
      <c r="C134" s="8" t="s">
        <v>366</v>
      </c>
      <c r="D134" s="8" t="s">
        <v>120</v>
      </c>
      <c r="E134" s="8" t="s">
        <v>1022</v>
      </c>
      <c r="F134" s="8" t="s">
        <v>1055</v>
      </c>
      <c r="G134" s="8" t="s">
        <v>1122</v>
      </c>
      <c r="H134" s="8" t="s">
        <v>8</v>
      </c>
      <c r="I134" s="8" t="s">
        <v>1025</v>
      </c>
      <c r="J134" s="8" t="s">
        <v>121</v>
      </c>
      <c r="K134" s="8" t="s">
        <v>10</v>
      </c>
      <c r="L134" s="9">
        <v>45449</v>
      </c>
      <c r="M134" s="10">
        <v>45466</v>
      </c>
      <c r="N134" s="10" t="str">
        <f t="shared" si="4"/>
        <v>CUMPLE</v>
      </c>
      <c r="O134" s="10" t="str">
        <f t="shared" si="5"/>
        <v>NO CUMPLE</v>
      </c>
      <c r="P134" s="11">
        <v>1</v>
      </c>
      <c r="Q134" s="21">
        <v>2</v>
      </c>
      <c r="R134" s="11">
        <f>Tabla1[[#This Row],[Trbjo real]]-Tabla1[[#This Row],[Trabajo]]</f>
        <v>-1</v>
      </c>
      <c r="S134" s="11">
        <v>2</v>
      </c>
      <c r="T134" s="8" t="s">
        <v>1026</v>
      </c>
      <c r="U134" s="19">
        <f>Tabla1[[#This Row],[Trbjo real]]/Tabla1[[#This Row],[Trabajo]]</f>
        <v>0.5</v>
      </c>
    </row>
    <row r="135" spans="1:21" x14ac:dyDescent="0.25">
      <c r="A135" s="8" t="s">
        <v>1167</v>
      </c>
      <c r="B135" s="8" t="s">
        <v>365</v>
      </c>
      <c r="C135" s="8" t="s">
        <v>366</v>
      </c>
      <c r="D135" s="8" t="s">
        <v>120</v>
      </c>
      <c r="E135" s="8" t="s">
        <v>1033</v>
      </c>
      <c r="F135" s="8" t="s">
        <v>1036</v>
      </c>
      <c r="G135" s="8" t="s">
        <v>1138</v>
      </c>
      <c r="H135" s="8" t="s">
        <v>8</v>
      </c>
      <c r="I135" s="8" t="s">
        <v>1025</v>
      </c>
      <c r="J135" s="8" t="s">
        <v>121</v>
      </c>
      <c r="K135" s="8" t="s">
        <v>10</v>
      </c>
      <c r="L135" s="9">
        <v>45449</v>
      </c>
      <c r="M135" s="10">
        <v>45468</v>
      </c>
      <c r="N135" s="10" t="str">
        <f t="shared" si="4"/>
        <v>CUMPLE</v>
      </c>
      <c r="O135" s="10" t="str">
        <f t="shared" si="5"/>
        <v>NO CUMPLE</v>
      </c>
      <c r="P135" s="11">
        <v>1.5</v>
      </c>
      <c r="Q135" s="21">
        <v>2</v>
      </c>
      <c r="R135" s="11">
        <f>Tabla1[[#This Row],[Trbjo real]]-Tabla1[[#This Row],[Trabajo]]</f>
        <v>-0.5</v>
      </c>
      <c r="S135" s="11">
        <v>2</v>
      </c>
      <c r="T135" s="8" t="s">
        <v>1026</v>
      </c>
      <c r="U135" s="19">
        <f>Tabla1[[#This Row],[Trbjo real]]/Tabla1[[#This Row],[Trabajo]]</f>
        <v>0.75</v>
      </c>
    </row>
    <row r="136" spans="1:21" x14ac:dyDescent="0.25">
      <c r="A136" s="8" t="s">
        <v>1167</v>
      </c>
      <c r="B136" s="8" t="s">
        <v>365</v>
      </c>
      <c r="C136" s="8" t="s">
        <v>366</v>
      </c>
      <c r="D136" s="8" t="s">
        <v>120</v>
      </c>
      <c r="E136" s="8" t="s">
        <v>1040</v>
      </c>
      <c r="F136" s="8" t="s">
        <v>1101</v>
      </c>
      <c r="G136" s="8" t="s">
        <v>1138</v>
      </c>
      <c r="H136" s="8" t="s">
        <v>8</v>
      </c>
      <c r="I136" s="8" t="s">
        <v>1025</v>
      </c>
      <c r="J136" s="8" t="s">
        <v>121</v>
      </c>
      <c r="K136" s="8" t="s">
        <v>10</v>
      </c>
      <c r="L136" s="9">
        <v>45449</v>
      </c>
      <c r="M136" s="10">
        <v>45467</v>
      </c>
      <c r="N136" s="10" t="str">
        <f t="shared" si="4"/>
        <v>CUMPLE</v>
      </c>
      <c r="O136" s="10" t="str">
        <f t="shared" si="5"/>
        <v>NO CUMPLE</v>
      </c>
      <c r="P136" s="11">
        <v>2.5</v>
      </c>
      <c r="Q136" s="21">
        <v>2</v>
      </c>
      <c r="R136" s="11">
        <f>Tabla1[[#This Row],[Trbjo real]]-Tabla1[[#This Row],[Trabajo]]</f>
        <v>0.5</v>
      </c>
      <c r="S136" s="11">
        <v>4</v>
      </c>
      <c r="T136" s="8" t="s">
        <v>1026</v>
      </c>
      <c r="U136" s="19">
        <f>Tabla1[[#This Row],[Trbjo real]]/Tabla1[[#This Row],[Trabajo]]</f>
        <v>1.25</v>
      </c>
    </row>
    <row r="137" spans="1:21" x14ac:dyDescent="0.25">
      <c r="A137" s="8" t="s">
        <v>562</v>
      </c>
      <c r="B137" s="8" t="s">
        <v>325</v>
      </c>
      <c r="C137" s="8" t="s">
        <v>326</v>
      </c>
      <c r="D137" s="8" t="s">
        <v>120</v>
      </c>
      <c r="E137" s="8" t="s">
        <v>1035</v>
      </c>
      <c r="F137" s="8" t="s">
        <v>1088</v>
      </c>
      <c r="G137" s="8" t="s">
        <v>1086</v>
      </c>
      <c r="H137" s="8" t="s">
        <v>12</v>
      </c>
      <c r="I137" s="8" t="s">
        <v>1025</v>
      </c>
      <c r="J137" s="8" t="s">
        <v>121</v>
      </c>
      <c r="K137" s="8" t="s">
        <v>13</v>
      </c>
      <c r="L137" s="9">
        <v>45325</v>
      </c>
      <c r="M137" s="10">
        <v>45325</v>
      </c>
      <c r="N137" s="10" t="str">
        <f t="shared" si="4"/>
        <v>CUMPLE</v>
      </c>
      <c r="O137" s="10" t="str">
        <f t="shared" si="5"/>
        <v>CUMPLE</v>
      </c>
      <c r="P137" s="11">
        <v>0.3</v>
      </c>
      <c r="Q137" s="20">
        <v>0.3</v>
      </c>
      <c r="R137" s="11">
        <f>Tabla1[[#This Row],[Trbjo real]]-Tabla1[[#This Row],[Trabajo]]</f>
        <v>0</v>
      </c>
      <c r="S137" s="11">
        <v>0.3</v>
      </c>
      <c r="T137" s="8" t="s">
        <v>1026</v>
      </c>
      <c r="U137" s="19">
        <f>Tabla1[[#This Row],[Trbjo real]]/Tabla1[[#This Row],[Trabajo]]</f>
        <v>1</v>
      </c>
    </row>
    <row r="138" spans="1:21" x14ac:dyDescent="0.25">
      <c r="A138" s="8" t="s">
        <v>562</v>
      </c>
      <c r="B138" s="8" t="s">
        <v>325</v>
      </c>
      <c r="C138" s="8" t="s">
        <v>326</v>
      </c>
      <c r="D138" s="8" t="s">
        <v>120</v>
      </c>
      <c r="E138" s="8" t="s">
        <v>1033</v>
      </c>
      <c r="F138" s="8" t="s">
        <v>1087</v>
      </c>
      <c r="G138" s="8" t="s">
        <v>1086</v>
      </c>
      <c r="H138" s="8" t="s">
        <v>12</v>
      </c>
      <c r="I138" s="8" t="s">
        <v>1025</v>
      </c>
      <c r="J138" s="8" t="s">
        <v>121</v>
      </c>
      <c r="K138" s="8" t="s">
        <v>13</v>
      </c>
      <c r="L138" s="9">
        <v>45325</v>
      </c>
      <c r="M138" s="10">
        <v>45325</v>
      </c>
      <c r="N138" s="10" t="str">
        <f t="shared" si="4"/>
        <v>CUMPLE</v>
      </c>
      <c r="O138" s="10" t="str">
        <f t="shared" si="5"/>
        <v>CUMPLE</v>
      </c>
      <c r="P138" s="11">
        <v>0.4</v>
      </c>
      <c r="Q138" s="20">
        <v>0.4</v>
      </c>
      <c r="R138" s="11">
        <f>Tabla1[[#This Row],[Trbjo real]]-Tabla1[[#This Row],[Trabajo]]</f>
        <v>0</v>
      </c>
      <c r="S138" s="11">
        <v>0.4</v>
      </c>
      <c r="T138" s="8" t="s">
        <v>1026</v>
      </c>
      <c r="U138" s="19">
        <f>Tabla1[[#This Row],[Trbjo real]]/Tabla1[[#This Row],[Trabajo]]</f>
        <v>1</v>
      </c>
    </row>
    <row r="139" spans="1:21" x14ac:dyDescent="0.25">
      <c r="A139" s="8" t="s">
        <v>579</v>
      </c>
      <c r="B139" s="8" t="s">
        <v>365</v>
      </c>
      <c r="C139" s="8" t="s">
        <v>366</v>
      </c>
      <c r="D139" s="8" t="s">
        <v>120</v>
      </c>
      <c r="E139" s="8" t="s">
        <v>1035</v>
      </c>
      <c r="F139" s="8" t="s">
        <v>1088</v>
      </c>
      <c r="G139" s="8" t="s">
        <v>1086</v>
      </c>
      <c r="H139" s="8" t="s">
        <v>12</v>
      </c>
      <c r="I139" s="8" t="s">
        <v>1025</v>
      </c>
      <c r="J139" s="8" t="s">
        <v>121</v>
      </c>
      <c r="K139" s="8" t="s">
        <v>13</v>
      </c>
      <c r="L139" s="9">
        <v>45325</v>
      </c>
      <c r="M139" s="10">
        <v>45325</v>
      </c>
      <c r="N139" s="10" t="str">
        <f t="shared" si="4"/>
        <v>CUMPLE</v>
      </c>
      <c r="O139" s="10" t="str">
        <f t="shared" si="5"/>
        <v>CUMPLE</v>
      </c>
      <c r="P139" s="11">
        <v>0.3</v>
      </c>
      <c r="Q139" s="11">
        <v>0.3</v>
      </c>
      <c r="R139" s="11">
        <f>Tabla1[[#This Row],[Trbjo real]]-Tabla1[[#This Row],[Trabajo]]</f>
        <v>0</v>
      </c>
      <c r="S139" s="11">
        <v>0.3</v>
      </c>
      <c r="T139" s="8" t="s">
        <v>1026</v>
      </c>
      <c r="U139" s="19">
        <f>Tabla1[[#This Row],[Trbjo real]]/Tabla1[[#This Row],[Trabajo]]</f>
        <v>1</v>
      </c>
    </row>
    <row r="140" spans="1:21" x14ac:dyDescent="0.25">
      <c r="A140" s="8" t="s">
        <v>579</v>
      </c>
      <c r="B140" s="8" t="s">
        <v>365</v>
      </c>
      <c r="C140" s="8" t="s">
        <v>366</v>
      </c>
      <c r="D140" s="8" t="s">
        <v>120</v>
      </c>
      <c r="E140" s="8" t="s">
        <v>1033</v>
      </c>
      <c r="F140" s="8" t="s">
        <v>1087</v>
      </c>
      <c r="G140" s="8" t="s">
        <v>1086</v>
      </c>
      <c r="H140" s="8" t="s">
        <v>12</v>
      </c>
      <c r="I140" s="8" t="s">
        <v>1025</v>
      </c>
      <c r="J140" s="8" t="s">
        <v>121</v>
      </c>
      <c r="K140" s="8" t="s">
        <v>13</v>
      </c>
      <c r="L140" s="9">
        <v>45325</v>
      </c>
      <c r="M140" s="10">
        <v>45325</v>
      </c>
      <c r="N140" s="10" t="str">
        <f t="shared" si="4"/>
        <v>CUMPLE</v>
      </c>
      <c r="O140" s="10" t="str">
        <f t="shared" si="5"/>
        <v>CUMPLE</v>
      </c>
      <c r="P140" s="11">
        <v>0.4</v>
      </c>
      <c r="Q140" s="11">
        <v>0.4</v>
      </c>
      <c r="R140" s="11">
        <f>Tabla1[[#This Row],[Trbjo real]]-Tabla1[[#This Row],[Trabajo]]</f>
        <v>0</v>
      </c>
      <c r="S140" s="11">
        <v>0.4</v>
      </c>
      <c r="T140" s="8" t="s">
        <v>1026</v>
      </c>
      <c r="U140" s="19">
        <f>Tabla1[[#This Row],[Trbjo real]]/Tabla1[[#This Row],[Trabajo]]</f>
        <v>1</v>
      </c>
    </row>
    <row r="141" spans="1:21" x14ac:dyDescent="0.25">
      <c r="A141" s="8" t="s">
        <v>430</v>
      </c>
      <c r="B141" s="8" t="s">
        <v>5</v>
      </c>
      <c r="C141" s="8" t="s">
        <v>6</v>
      </c>
      <c r="D141" s="8" t="s">
        <v>7</v>
      </c>
      <c r="E141" s="8" t="s">
        <v>1035</v>
      </c>
      <c r="F141" s="8" t="s">
        <v>1088</v>
      </c>
      <c r="G141" s="8" t="s">
        <v>1086</v>
      </c>
      <c r="H141" s="8" t="s">
        <v>12</v>
      </c>
      <c r="I141" s="8" t="s">
        <v>1025</v>
      </c>
      <c r="J141" s="8" t="s">
        <v>9</v>
      </c>
      <c r="K141" s="8" t="s">
        <v>13</v>
      </c>
      <c r="L141" s="9">
        <v>45325</v>
      </c>
      <c r="M141" s="10">
        <v>45325</v>
      </c>
      <c r="N141" s="10" t="str">
        <f t="shared" si="4"/>
        <v>CUMPLE</v>
      </c>
      <c r="O141" s="10" t="str">
        <f t="shared" si="5"/>
        <v>CUMPLE</v>
      </c>
      <c r="P141" s="11">
        <v>0.3</v>
      </c>
      <c r="Q141" s="20">
        <v>0.3</v>
      </c>
      <c r="R141" s="11">
        <f>Tabla1[[#This Row],[Trbjo real]]-Tabla1[[#This Row],[Trabajo]]</f>
        <v>0</v>
      </c>
      <c r="S141" s="11">
        <v>0.3</v>
      </c>
      <c r="T141" s="8" t="s">
        <v>1026</v>
      </c>
      <c r="U141" s="19">
        <f>Tabla1[[#This Row],[Trbjo real]]/Tabla1[[#This Row],[Trabajo]]</f>
        <v>1</v>
      </c>
    </row>
    <row r="142" spans="1:21" x14ac:dyDescent="0.25">
      <c r="A142" s="8" t="s">
        <v>430</v>
      </c>
      <c r="B142" s="8" t="s">
        <v>5</v>
      </c>
      <c r="C142" s="8" t="s">
        <v>6</v>
      </c>
      <c r="D142" s="8" t="s">
        <v>7</v>
      </c>
      <c r="E142" s="8" t="s">
        <v>1033</v>
      </c>
      <c r="F142" s="8" t="s">
        <v>1087</v>
      </c>
      <c r="G142" s="8" t="s">
        <v>1086</v>
      </c>
      <c r="H142" s="8" t="s">
        <v>12</v>
      </c>
      <c r="I142" s="8" t="s">
        <v>1025</v>
      </c>
      <c r="J142" s="8" t="s">
        <v>9</v>
      </c>
      <c r="K142" s="8" t="s">
        <v>13</v>
      </c>
      <c r="L142" s="9">
        <v>45325</v>
      </c>
      <c r="M142" s="10">
        <v>45325</v>
      </c>
      <c r="N142" s="10" t="str">
        <f t="shared" si="4"/>
        <v>CUMPLE</v>
      </c>
      <c r="O142" s="10" t="str">
        <f t="shared" si="5"/>
        <v>CUMPLE</v>
      </c>
      <c r="P142" s="11">
        <v>0.4</v>
      </c>
      <c r="Q142" s="20">
        <v>0.4</v>
      </c>
      <c r="R142" s="11">
        <f>Tabla1[[#This Row],[Trbjo real]]-Tabla1[[#This Row],[Trabajo]]</f>
        <v>0</v>
      </c>
      <c r="S142" s="11">
        <v>0.4</v>
      </c>
      <c r="T142" s="8" t="s">
        <v>1026</v>
      </c>
      <c r="U142" s="19">
        <f>Tabla1[[#This Row],[Trbjo real]]/Tabla1[[#This Row],[Trabajo]]</f>
        <v>1</v>
      </c>
    </row>
    <row r="143" spans="1:21" x14ac:dyDescent="0.25">
      <c r="A143" s="8" t="s">
        <v>470</v>
      </c>
      <c r="B143" s="8" t="s">
        <v>51</v>
      </c>
      <c r="C143" s="8" t="s">
        <v>52</v>
      </c>
      <c r="D143" s="8" t="s">
        <v>53</v>
      </c>
      <c r="E143" s="8" t="s">
        <v>1035</v>
      </c>
      <c r="F143" s="8" t="s">
        <v>1088</v>
      </c>
      <c r="G143" s="8" t="s">
        <v>1086</v>
      </c>
      <c r="H143" s="8" t="s">
        <v>12</v>
      </c>
      <c r="I143" s="8" t="s">
        <v>1025</v>
      </c>
      <c r="J143" s="8" t="s">
        <v>55</v>
      </c>
      <c r="K143" s="8" t="s">
        <v>13</v>
      </c>
      <c r="L143" s="9">
        <v>45327</v>
      </c>
      <c r="M143" s="10">
        <v>45327</v>
      </c>
      <c r="N143" s="10" t="str">
        <f t="shared" si="4"/>
        <v>CUMPLE</v>
      </c>
      <c r="O143" s="10" t="str">
        <f t="shared" si="5"/>
        <v>CUMPLE</v>
      </c>
      <c r="P143" s="11">
        <v>0.3</v>
      </c>
      <c r="Q143" s="20">
        <v>0.3</v>
      </c>
      <c r="R143" s="20">
        <f>Tabla1[[#This Row],[Trbjo real]]-Tabla1[[#This Row],[Trabajo]]</f>
        <v>0</v>
      </c>
      <c r="S143" s="11">
        <v>0.3</v>
      </c>
      <c r="T143" s="8" t="s">
        <v>1026</v>
      </c>
      <c r="U143" s="19">
        <f>Tabla1[[#This Row],[Trbjo real]]/Tabla1[[#This Row],[Trabajo]]</f>
        <v>1</v>
      </c>
    </row>
    <row r="144" spans="1:21" x14ac:dyDescent="0.25">
      <c r="A144" s="8" t="s">
        <v>542</v>
      </c>
      <c r="B144" s="8" t="s">
        <v>238</v>
      </c>
      <c r="C144" s="8" t="s">
        <v>239</v>
      </c>
      <c r="D144" s="8" t="s">
        <v>185</v>
      </c>
      <c r="E144" s="8" t="s">
        <v>1035</v>
      </c>
      <c r="F144" s="8" t="s">
        <v>1085</v>
      </c>
      <c r="G144" s="8" t="s">
        <v>1086</v>
      </c>
      <c r="H144" s="8" t="s">
        <v>12</v>
      </c>
      <c r="I144" s="8" t="s">
        <v>1015</v>
      </c>
      <c r="J144" s="8" t="s">
        <v>240</v>
      </c>
      <c r="K144" s="8" t="s">
        <v>13</v>
      </c>
      <c r="L144" s="9">
        <v>45329</v>
      </c>
      <c r="M144" s="10">
        <v>45329</v>
      </c>
      <c r="N144" s="10" t="str">
        <f t="shared" si="4"/>
        <v>CUMPLE</v>
      </c>
      <c r="O144" s="10" t="str">
        <f t="shared" si="5"/>
        <v>CUMPLE</v>
      </c>
      <c r="P144" s="11">
        <v>0.3</v>
      </c>
      <c r="Q144" s="11">
        <v>0.3</v>
      </c>
      <c r="R144" s="20">
        <f>Tabla1[[#This Row],[Trbjo real]]-Tabla1[[#This Row],[Trabajo]]</f>
        <v>0</v>
      </c>
      <c r="S144" s="11">
        <v>0.3</v>
      </c>
      <c r="T144" s="8" t="s">
        <v>1026</v>
      </c>
      <c r="U144" s="19">
        <f>Tabla1[[#This Row],[Trbjo real]]/Tabla1[[#This Row],[Trabajo]]</f>
        <v>1</v>
      </c>
    </row>
    <row r="145" spans="1:21" x14ac:dyDescent="0.25">
      <c r="A145" s="8" t="s">
        <v>540</v>
      </c>
      <c r="B145" s="8" t="s">
        <v>238</v>
      </c>
      <c r="C145" s="8" t="s">
        <v>239</v>
      </c>
      <c r="D145" s="8" t="s">
        <v>185</v>
      </c>
      <c r="E145" s="8" t="s">
        <v>1035</v>
      </c>
      <c r="F145" s="8" t="s">
        <v>1085</v>
      </c>
      <c r="G145" s="8" t="s">
        <v>1086</v>
      </c>
      <c r="H145" s="8" t="s">
        <v>12</v>
      </c>
      <c r="I145" s="8" t="s">
        <v>1015</v>
      </c>
      <c r="J145" s="8" t="s">
        <v>240</v>
      </c>
      <c r="K145" s="8" t="s">
        <v>13</v>
      </c>
      <c r="L145" s="9">
        <v>45336</v>
      </c>
      <c r="M145" s="10">
        <v>45336</v>
      </c>
      <c r="N145" s="10" t="str">
        <f t="shared" si="4"/>
        <v>CUMPLE</v>
      </c>
      <c r="O145" s="10" t="str">
        <f t="shared" si="5"/>
        <v>CUMPLE</v>
      </c>
      <c r="P145" s="11">
        <v>0.3</v>
      </c>
      <c r="Q145" s="11">
        <v>0.3</v>
      </c>
      <c r="R145" s="20">
        <f>Tabla1[[#This Row],[Trbjo real]]-Tabla1[[#This Row],[Trabajo]]</f>
        <v>0</v>
      </c>
      <c r="S145" s="11">
        <v>0.3</v>
      </c>
      <c r="T145" s="8" t="s">
        <v>1026</v>
      </c>
      <c r="U145" s="19">
        <f>Tabla1[[#This Row],[Trbjo real]]/Tabla1[[#This Row],[Trabajo]]</f>
        <v>1</v>
      </c>
    </row>
    <row r="146" spans="1:21" x14ac:dyDescent="0.25">
      <c r="A146" s="8" t="s">
        <v>518</v>
      </c>
      <c r="B146" s="8" t="s">
        <v>183</v>
      </c>
      <c r="C146" s="8" t="s">
        <v>184</v>
      </c>
      <c r="D146" s="8" t="s">
        <v>185</v>
      </c>
      <c r="E146" s="8" t="s">
        <v>1035</v>
      </c>
      <c r="F146" s="8" t="s">
        <v>1088</v>
      </c>
      <c r="G146" s="8" t="s">
        <v>1086</v>
      </c>
      <c r="H146" s="8" t="s">
        <v>12</v>
      </c>
      <c r="I146" s="8" t="s">
        <v>1025</v>
      </c>
      <c r="J146" s="8" t="s">
        <v>186</v>
      </c>
      <c r="K146" s="8" t="s">
        <v>13</v>
      </c>
      <c r="L146" s="9">
        <v>45336</v>
      </c>
      <c r="M146" s="10">
        <v>45336</v>
      </c>
      <c r="N146" s="10" t="str">
        <f t="shared" si="4"/>
        <v>CUMPLE</v>
      </c>
      <c r="O146" s="10" t="str">
        <f t="shared" si="5"/>
        <v>CUMPLE</v>
      </c>
      <c r="P146" s="11">
        <v>0.3</v>
      </c>
      <c r="Q146" s="11">
        <v>0.3</v>
      </c>
      <c r="R146" s="20">
        <f>Tabla1[[#This Row],[Trbjo real]]-Tabla1[[#This Row],[Trabajo]]</f>
        <v>0</v>
      </c>
      <c r="S146" s="11">
        <v>0.3</v>
      </c>
      <c r="T146" s="8" t="s">
        <v>1026</v>
      </c>
      <c r="U146" s="19">
        <f>Tabla1[[#This Row],[Trbjo real]]/Tabla1[[#This Row],[Trabajo]]</f>
        <v>1</v>
      </c>
    </row>
    <row r="147" spans="1:21" x14ac:dyDescent="0.25">
      <c r="A147" s="8" t="s">
        <v>558</v>
      </c>
      <c r="B147" s="8" t="s">
        <v>325</v>
      </c>
      <c r="C147" s="8" t="s">
        <v>326</v>
      </c>
      <c r="D147" s="8" t="s">
        <v>120</v>
      </c>
      <c r="E147" s="8" t="s">
        <v>1035</v>
      </c>
      <c r="F147" s="8" t="s">
        <v>1088</v>
      </c>
      <c r="G147" s="8" t="s">
        <v>1086</v>
      </c>
      <c r="H147" s="8" t="s">
        <v>12</v>
      </c>
      <c r="I147" s="8" t="s">
        <v>1025</v>
      </c>
      <c r="J147" s="8" t="s">
        <v>121</v>
      </c>
      <c r="K147" s="8" t="s">
        <v>13</v>
      </c>
      <c r="L147" s="9">
        <v>45339</v>
      </c>
      <c r="M147" s="10">
        <v>45339</v>
      </c>
      <c r="N147" s="10" t="str">
        <f t="shared" si="4"/>
        <v>CUMPLE</v>
      </c>
      <c r="O147" s="10" t="str">
        <f t="shared" si="5"/>
        <v>CUMPLE</v>
      </c>
      <c r="P147" s="11">
        <v>0.3</v>
      </c>
      <c r="Q147" s="20">
        <v>0.3</v>
      </c>
      <c r="R147" s="11">
        <f>Tabla1[[#This Row],[Trbjo real]]-Tabla1[[#This Row],[Trabajo]]</f>
        <v>0</v>
      </c>
      <c r="S147" s="11">
        <v>0.3</v>
      </c>
      <c r="T147" s="8" t="s">
        <v>1026</v>
      </c>
      <c r="U147" s="19">
        <f>Tabla1[[#This Row],[Trbjo real]]/Tabla1[[#This Row],[Trabajo]]</f>
        <v>1</v>
      </c>
    </row>
    <row r="148" spans="1:21" x14ac:dyDescent="0.25">
      <c r="A148" s="8" t="s">
        <v>585</v>
      </c>
      <c r="B148" s="8" t="s">
        <v>365</v>
      </c>
      <c r="C148" s="8" t="s">
        <v>366</v>
      </c>
      <c r="D148" s="8" t="s">
        <v>120</v>
      </c>
      <c r="E148" s="8" t="s">
        <v>1035</v>
      </c>
      <c r="F148" s="8" t="s">
        <v>1088</v>
      </c>
      <c r="G148" s="8" t="s">
        <v>1086</v>
      </c>
      <c r="H148" s="8" t="s">
        <v>12</v>
      </c>
      <c r="I148" s="8" t="s">
        <v>1025</v>
      </c>
      <c r="J148" s="8" t="s">
        <v>121</v>
      </c>
      <c r="K148" s="8" t="s">
        <v>13</v>
      </c>
      <c r="L148" s="9">
        <v>45339</v>
      </c>
      <c r="M148" s="10">
        <v>45339</v>
      </c>
      <c r="N148" s="10" t="str">
        <f t="shared" si="4"/>
        <v>CUMPLE</v>
      </c>
      <c r="O148" s="10" t="str">
        <f t="shared" si="5"/>
        <v>CUMPLE</v>
      </c>
      <c r="P148" s="11">
        <v>0.3</v>
      </c>
      <c r="Q148" s="11">
        <v>0.3</v>
      </c>
      <c r="R148" s="11">
        <f>Tabla1[[#This Row],[Trbjo real]]-Tabla1[[#This Row],[Trabajo]]</f>
        <v>0</v>
      </c>
      <c r="S148" s="11">
        <v>0.3</v>
      </c>
      <c r="T148" s="8" t="s">
        <v>1026</v>
      </c>
      <c r="U148" s="19">
        <f>Tabla1[[#This Row],[Trbjo real]]/Tabla1[[#This Row],[Trabajo]]</f>
        <v>1</v>
      </c>
    </row>
    <row r="149" spans="1:21" x14ac:dyDescent="0.25">
      <c r="A149" s="8" t="s">
        <v>428</v>
      </c>
      <c r="B149" s="8" t="s">
        <v>5</v>
      </c>
      <c r="C149" s="8" t="s">
        <v>6</v>
      </c>
      <c r="D149" s="8" t="s">
        <v>7</v>
      </c>
      <c r="E149" s="8" t="s">
        <v>1035</v>
      </c>
      <c r="F149" s="8" t="s">
        <v>1088</v>
      </c>
      <c r="G149" s="8" t="s">
        <v>1086</v>
      </c>
      <c r="H149" s="8" t="s">
        <v>12</v>
      </c>
      <c r="I149" s="8" t="s">
        <v>1025</v>
      </c>
      <c r="J149" s="8" t="s">
        <v>9</v>
      </c>
      <c r="K149" s="8" t="s">
        <v>13</v>
      </c>
      <c r="L149" s="9">
        <v>45339</v>
      </c>
      <c r="M149" s="10">
        <v>45339</v>
      </c>
      <c r="N149" s="10" t="str">
        <f t="shared" si="4"/>
        <v>CUMPLE</v>
      </c>
      <c r="O149" s="10" t="str">
        <f t="shared" si="5"/>
        <v>CUMPLE</v>
      </c>
      <c r="P149" s="11">
        <v>0.3</v>
      </c>
      <c r="Q149" s="20">
        <v>0.3</v>
      </c>
      <c r="R149" s="11">
        <f>Tabla1[[#This Row],[Trbjo real]]-Tabla1[[#This Row],[Trabajo]]</f>
        <v>0</v>
      </c>
      <c r="S149" s="11">
        <v>0.3</v>
      </c>
      <c r="T149" s="8" t="s">
        <v>1026</v>
      </c>
      <c r="U149" s="19">
        <f>Tabla1[[#This Row],[Trbjo real]]/Tabla1[[#This Row],[Trabajo]]</f>
        <v>1</v>
      </c>
    </row>
    <row r="150" spans="1:21" x14ac:dyDescent="0.25">
      <c r="A150" s="8" t="s">
        <v>445</v>
      </c>
      <c r="B150" s="8" t="s">
        <v>51</v>
      </c>
      <c r="C150" s="8" t="s">
        <v>52</v>
      </c>
      <c r="D150" s="8" t="s">
        <v>53</v>
      </c>
      <c r="E150" s="8" t="s">
        <v>1035</v>
      </c>
      <c r="F150" s="8" t="s">
        <v>1088</v>
      </c>
      <c r="G150" s="8" t="s">
        <v>1086</v>
      </c>
      <c r="H150" s="8" t="s">
        <v>12</v>
      </c>
      <c r="I150" s="8" t="s">
        <v>1025</v>
      </c>
      <c r="J150" s="8" t="s">
        <v>55</v>
      </c>
      <c r="K150" s="8" t="s">
        <v>13</v>
      </c>
      <c r="L150" s="9">
        <v>45341</v>
      </c>
      <c r="M150" s="10">
        <v>45341</v>
      </c>
      <c r="N150" s="10" t="str">
        <f t="shared" si="4"/>
        <v>CUMPLE</v>
      </c>
      <c r="O150" s="10" t="str">
        <f t="shared" si="5"/>
        <v>CUMPLE</v>
      </c>
      <c r="P150" s="11">
        <v>0.3</v>
      </c>
      <c r="Q150" s="20">
        <v>0.3</v>
      </c>
      <c r="R150" s="20">
        <f>Tabla1[[#This Row],[Trbjo real]]-Tabla1[[#This Row],[Trabajo]]</f>
        <v>0</v>
      </c>
      <c r="S150" s="11">
        <v>0.3</v>
      </c>
      <c r="T150" s="8" t="s">
        <v>1026</v>
      </c>
      <c r="U150" s="19">
        <f>Tabla1[[#This Row],[Trbjo real]]/Tabla1[[#This Row],[Trabajo]]</f>
        <v>1</v>
      </c>
    </row>
    <row r="151" spans="1:21" x14ac:dyDescent="0.25">
      <c r="A151" s="8" t="s">
        <v>546</v>
      </c>
      <c r="B151" s="8" t="s">
        <v>238</v>
      </c>
      <c r="C151" s="8" t="s">
        <v>239</v>
      </c>
      <c r="D151" s="8" t="s">
        <v>185</v>
      </c>
      <c r="E151" s="8" t="s">
        <v>1035</v>
      </c>
      <c r="F151" s="8" t="s">
        <v>1085</v>
      </c>
      <c r="G151" s="8" t="s">
        <v>1086</v>
      </c>
      <c r="H151" s="8" t="s">
        <v>12</v>
      </c>
      <c r="I151" s="8" t="s">
        <v>1015</v>
      </c>
      <c r="J151" s="8" t="s">
        <v>240</v>
      </c>
      <c r="K151" s="8" t="s">
        <v>13</v>
      </c>
      <c r="L151" s="9">
        <v>45343</v>
      </c>
      <c r="M151" s="10">
        <v>45343</v>
      </c>
      <c r="N151" s="10" t="str">
        <f t="shared" si="4"/>
        <v>CUMPLE</v>
      </c>
      <c r="O151" s="10" t="str">
        <f t="shared" si="5"/>
        <v>CUMPLE</v>
      </c>
      <c r="P151" s="11">
        <v>0.3</v>
      </c>
      <c r="Q151" s="11">
        <v>0.3</v>
      </c>
      <c r="R151" s="20">
        <f>Tabla1[[#This Row],[Trbjo real]]-Tabla1[[#This Row],[Trabajo]]</f>
        <v>0</v>
      </c>
      <c r="S151" s="11">
        <v>0.3</v>
      </c>
      <c r="T151" s="8" t="s">
        <v>1026</v>
      </c>
      <c r="U151" s="19">
        <f>Tabla1[[#This Row],[Trbjo real]]/Tabla1[[#This Row],[Trabajo]]</f>
        <v>1</v>
      </c>
    </row>
    <row r="152" spans="1:21" x14ac:dyDescent="0.25">
      <c r="A152" s="8" t="s">
        <v>553</v>
      </c>
      <c r="B152" s="8" t="s">
        <v>238</v>
      </c>
      <c r="C152" s="8" t="s">
        <v>239</v>
      </c>
      <c r="D152" s="8" t="s">
        <v>185</v>
      </c>
      <c r="E152" s="8" t="s">
        <v>1035</v>
      </c>
      <c r="F152" s="8" t="s">
        <v>1085</v>
      </c>
      <c r="G152" s="8" t="s">
        <v>1086</v>
      </c>
      <c r="H152" s="8" t="s">
        <v>12</v>
      </c>
      <c r="I152" s="8" t="s">
        <v>1015</v>
      </c>
      <c r="J152" s="8" t="s">
        <v>240</v>
      </c>
      <c r="K152" s="8" t="s">
        <v>13</v>
      </c>
      <c r="L152" s="9">
        <v>45350</v>
      </c>
      <c r="M152" s="10">
        <v>45350</v>
      </c>
      <c r="N152" s="10" t="str">
        <f t="shared" si="4"/>
        <v>CUMPLE</v>
      </c>
      <c r="O152" s="10" t="str">
        <f t="shared" si="5"/>
        <v>CUMPLE</v>
      </c>
      <c r="P152" s="11">
        <v>0.3</v>
      </c>
      <c r="Q152" s="11">
        <v>0.3</v>
      </c>
      <c r="R152" s="20">
        <f>Tabla1[[#This Row],[Trbjo real]]-Tabla1[[#This Row],[Trabajo]]</f>
        <v>0</v>
      </c>
      <c r="S152" s="11">
        <v>0.3</v>
      </c>
      <c r="T152" s="8" t="s">
        <v>1026</v>
      </c>
      <c r="U152" s="19">
        <f>Tabla1[[#This Row],[Trbjo real]]/Tabla1[[#This Row],[Trabajo]]</f>
        <v>1</v>
      </c>
    </row>
    <row r="153" spans="1:21" x14ac:dyDescent="0.25">
      <c r="A153" s="8" t="s">
        <v>553</v>
      </c>
      <c r="B153" s="8" t="s">
        <v>238</v>
      </c>
      <c r="C153" s="8" t="s">
        <v>239</v>
      </c>
      <c r="D153" s="8" t="s">
        <v>185</v>
      </c>
      <c r="E153" s="8" t="s">
        <v>1033</v>
      </c>
      <c r="F153" s="8" t="s">
        <v>1087</v>
      </c>
      <c r="G153" s="8" t="s">
        <v>1086</v>
      </c>
      <c r="H153" s="8" t="s">
        <v>12</v>
      </c>
      <c r="I153" s="8" t="s">
        <v>1015</v>
      </c>
      <c r="J153" s="8" t="s">
        <v>240</v>
      </c>
      <c r="K153" s="8" t="s">
        <v>13</v>
      </c>
      <c r="L153" s="9">
        <v>45350</v>
      </c>
      <c r="M153" s="10">
        <v>45350</v>
      </c>
      <c r="N153" s="10" t="str">
        <f t="shared" si="4"/>
        <v>CUMPLE</v>
      </c>
      <c r="O153" s="10" t="str">
        <f t="shared" si="5"/>
        <v>CUMPLE</v>
      </c>
      <c r="P153" s="11">
        <v>0.4</v>
      </c>
      <c r="Q153" s="11">
        <v>0.4</v>
      </c>
      <c r="R153" s="20">
        <f>Tabla1[[#This Row],[Trbjo real]]-Tabla1[[#This Row],[Trabajo]]</f>
        <v>0</v>
      </c>
      <c r="S153" s="11">
        <v>0.4</v>
      </c>
      <c r="T153" s="8" t="s">
        <v>1026</v>
      </c>
      <c r="U153" s="19">
        <f>Tabla1[[#This Row],[Trbjo real]]/Tabla1[[#This Row],[Trabajo]]</f>
        <v>1</v>
      </c>
    </row>
    <row r="154" spans="1:21" x14ac:dyDescent="0.25">
      <c r="A154" s="8" t="s">
        <v>514</v>
      </c>
      <c r="B154" s="8" t="s">
        <v>183</v>
      </c>
      <c r="C154" s="8" t="s">
        <v>184</v>
      </c>
      <c r="D154" s="8" t="s">
        <v>185</v>
      </c>
      <c r="E154" s="8" t="s">
        <v>1035</v>
      </c>
      <c r="F154" s="8" t="s">
        <v>1088</v>
      </c>
      <c r="G154" s="8" t="s">
        <v>1086</v>
      </c>
      <c r="H154" s="8" t="s">
        <v>12</v>
      </c>
      <c r="I154" s="8" t="s">
        <v>1025</v>
      </c>
      <c r="J154" s="8" t="s">
        <v>186</v>
      </c>
      <c r="K154" s="8" t="s">
        <v>13</v>
      </c>
      <c r="L154" s="9">
        <v>45350</v>
      </c>
      <c r="M154" s="10">
        <v>45350</v>
      </c>
      <c r="N154" s="10" t="str">
        <f t="shared" si="4"/>
        <v>CUMPLE</v>
      </c>
      <c r="O154" s="10" t="str">
        <f t="shared" si="5"/>
        <v>CUMPLE</v>
      </c>
      <c r="P154" s="11">
        <v>0.3</v>
      </c>
      <c r="Q154" s="11">
        <v>0.3</v>
      </c>
      <c r="R154" s="20">
        <f>Tabla1[[#This Row],[Trbjo real]]-Tabla1[[#This Row],[Trabajo]]</f>
        <v>0</v>
      </c>
      <c r="S154" s="11">
        <v>0.3</v>
      </c>
      <c r="T154" s="8" t="s">
        <v>1026</v>
      </c>
      <c r="U154" s="19">
        <f>Tabla1[[#This Row],[Trbjo real]]/Tabla1[[#This Row],[Trabajo]]</f>
        <v>1</v>
      </c>
    </row>
    <row r="155" spans="1:21" x14ac:dyDescent="0.25">
      <c r="A155" s="8" t="s">
        <v>514</v>
      </c>
      <c r="B155" s="8" t="s">
        <v>183</v>
      </c>
      <c r="C155" s="8" t="s">
        <v>184</v>
      </c>
      <c r="D155" s="8" t="s">
        <v>185</v>
      </c>
      <c r="E155" s="8" t="s">
        <v>1033</v>
      </c>
      <c r="F155" s="8" t="s">
        <v>1087</v>
      </c>
      <c r="G155" s="8" t="s">
        <v>1086</v>
      </c>
      <c r="H155" s="8" t="s">
        <v>12</v>
      </c>
      <c r="I155" s="8" t="s">
        <v>1025</v>
      </c>
      <c r="J155" s="8" t="s">
        <v>186</v>
      </c>
      <c r="K155" s="8" t="s">
        <v>13</v>
      </c>
      <c r="L155" s="9">
        <v>45350</v>
      </c>
      <c r="M155" s="10">
        <v>45350</v>
      </c>
      <c r="N155" s="10" t="str">
        <f t="shared" si="4"/>
        <v>CUMPLE</v>
      </c>
      <c r="O155" s="10" t="str">
        <f t="shared" si="5"/>
        <v>CUMPLE</v>
      </c>
      <c r="P155" s="11">
        <v>0.5</v>
      </c>
      <c r="Q155" s="11">
        <v>0.5</v>
      </c>
      <c r="R155" s="20">
        <f>Tabla1[[#This Row],[Trbjo real]]-Tabla1[[#This Row],[Trabajo]]</f>
        <v>0</v>
      </c>
      <c r="S155" s="11">
        <v>0.5</v>
      </c>
      <c r="T155" s="8" t="s">
        <v>1026</v>
      </c>
      <c r="U155" s="19">
        <f>Tabla1[[#This Row],[Trbjo real]]/Tabla1[[#This Row],[Trabajo]]</f>
        <v>1</v>
      </c>
    </row>
    <row r="156" spans="1:21" x14ac:dyDescent="0.25">
      <c r="A156" s="8" t="s">
        <v>571</v>
      </c>
      <c r="B156" s="8" t="s">
        <v>325</v>
      </c>
      <c r="C156" s="8" t="s">
        <v>326</v>
      </c>
      <c r="D156" s="8" t="s">
        <v>120</v>
      </c>
      <c r="E156" s="8" t="s">
        <v>1035</v>
      </c>
      <c r="F156" s="8" t="s">
        <v>1088</v>
      </c>
      <c r="G156" s="8" t="s">
        <v>1086</v>
      </c>
      <c r="H156" s="8" t="s">
        <v>12</v>
      </c>
      <c r="I156" s="8" t="s">
        <v>1025</v>
      </c>
      <c r="J156" s="8" t="s">
        <v>121</v>
      </c>
      <c r="K156" s="8" t="s">
        <v>13</v>
      </c>
      <c r="L156" s="9">
        <v>45353</v>
      </c>
      <c r="M156" s="10">
        <v>45353</v>
      </c>
      <c r="N156" s="10" t="str">
        <f t="shared" si="4"/>
        <v>CUMPLE</v>
      </c>
      <c r="O156" s="10" t="str">
        <f t="shared" si="5"/>
        <v>CUMPLE</v>
      </c>
      <c r="P156" s="11">
        <v>0.3</v>
      </c>
      <c r="Q156" s="20">
        <v>0.3</v>
      </c>
      <c r="R156" s="11">
        <f>Tabla1[[#This Row],[Trbjo real]]-Tabla1[[#This Row],[Trabajo]]</f>
        <v>0</v>
      </c>
      <c r="S156" s="11">
        <v>0.3</v>
      </c>
      <c r="T156" s="8" t="s">
        <v>1026</v>
      </c>
      <c r="U156" s="19">
        <f>Tabla1[[#This Row],[Trbjo real]]/Tabla1[[#This Row],[Trabajo]]</f>
        <v>1</v>
      </c>
    </row>
    <row r="157" spans="1:21" x14ac:dyDescent="0.25">
      <c r="A157" s="8" t="s">
        <v>571</v>
      </c>
      <c r="B157" s="8" t="s">
        <v>325</v>
      </c>
      <c r="C157" s="8" t="s">
        <v>326</v>
      </c>
      <c r="D157" s="8" t="s">
        <v>120</v>
      </c>
      <c r="E157" s="8" t="s">
        <v>1033</v>
      </c>
      <c r="F157" s="8" t="s">
        <v>1087</v>
      </c>
      <c r="G157" s="8" t="s">
        <v>1086</v>
      </c>
      <c r="H157" s="8" t="s">
        <v>12</v>
      </c>
      <c r="I157" s="8" t="s">
        <v>1025</v>
      </c>
      <c r="J157" s="8" t="s">
        <v>121</v>
      </c>
      <c r="K157" s="8" t="s">
        <v>13</v>
      </c>
      <c r="L157" s="9">
        <v>45353</v>
      </c>
      <c r="M157" s="10">
        <v>45353</v>
      </c>
      <c r="N157" s="10" t="str">
        <f t="shared" si="4"/>
        <v>CUMPLE</v>
      </c>
      <c r="O157" s="10" t="str">
        <f t="shared" si="5"/>
        <v>CUMPLE</v>
      </c>
      <c r="P157" s="11">
        <v>0.4</v>
      </c>
      <c r="Q157" s="20">
        <v>0.4</v>
      </c>
      <c r="R157" s="11">
        <f>Tabla1[[#This Row],[Trbjo real]]-Tabla1[[#This Row],[Trabajo]]</f>
        <v>0</v>
      </c>
      <c r="S157" s="11">
        <v>0.4</v>
      </c>
      <c r="T157" s="8" t="s">
        <v>1026</v>
      </c>
      <c r="U157" s="19">
        <f>Tabla1[[#This Row],[Trbjo real]]/Tabla1[[#This Row],[Trabajo]]</f>
        <v>1</v>
      </c>
    </row>
    <row r="158" spans="1:21" x14ac:dyDescent="0.25">
      <c r="A158" s="8" t="s">
        <v>582</v>
      </c>
      <c r="B158" s="8" t="s">
        <v>365</v>
      </c>
      <c r="C158" s="8" t="s">
        <v>366</v>
      </c>
      <c r="D158" s="8" t="s">
        <v>120</v>
      </c>
      <c r="E158" s="8" t="s">
        <v>1035</v>
      </c>
      <c r="F158" s="8" t="s">
        <v>1088</v>
      </c>
      <c r="G158" s="8" t="s">
        <v>1086</v>
      </c>
      <c r="H158" s="8" t="s">
        <v>12</v>
      </c>
      <c r="I158" s="8" t="s">
        <v>1025</v>
      </c>
      <c r="J158" s="8" t="s">
        <v>121</v>
      </c>
      <c r="K158" s="8" t="s">
        <v>13</v>
      </c>
      <c r="L158" s="9">
        <v>45353</v>
      </c>
      <c r="M158" s="10">
        <v>45353</v>
      </c>
      <c r="N158" s="10" t="str">
        <f t="shared" si="4"/>
        <v>CUMPLE</v>
      </c>
      <c r="O158" s="10" t="str">
        <f t="shared" si="5"/>
        <v>CUMPLE</v>
      </c>
      <c r="P158" s="11">
        <v>0.3</v>
      </c>
      <c r="Q158" s="11">
        <v>0.3</v>
      </c>
      <c r="R158" s="11">
        <f>Tabla1[[#This Row],[Trbjo real]]-Tabla1[[#This Row],[Trabajo]]</f>
        <v>0</v>
      </c>
      <c r="S158" s="11">
        <v>0.3</v>
      </c>
      <c r="T158" s="8" t="s">
        <v>1026</v>
      </c>
      <c r="U158" s="19">
        <f>Tabla1[[#This Row],[Trbjo real]]/Tabla1[[#This Row],[Trabajo]]</f>
        <v>1</v>
      </c>
    </row>
    <row r="159" spans="1:21" x14ac:dyDescent="0.25">
      <c r="A159" s="8" t="s">
        <v>582</v>
      </c>
      <c r="B159" s="8" t="s">
        <v>365</v>
      </c>
      <c r="C159" s="8" t="s">
        <v>366</v>
      </c>
      <c r="D159" s="8" t="s">
        <v>120</v>
      </c>
      <c r="E159" s="8" t="s">
        <v>1033</v>
      </c>
      <c r="F159" s="8" t="s">
        <v>1087</v>
      </c>
      <c r="G159" s="8" t="s">
        <v>1086</v>
      </c>
      <c r="H159" s="8" t="s">
        <v>12</v>
      </c>
      <c r="I159" s="8" t="s">
        <v>1025</v>
      </c>
      <c r="J159" s="8" t="s">
        <v>121</v>
      </c>
      <c r="K159" s="8" t="s">
        <v>13</v>
      </c>
      <c r="L159" s="9">
        <v>45353</v>
      </c>
      <c r="M159" s="10">
        <v>45353</v>
      </c>
      <c r="N159" s="10" t="str">
        <f t="shared" si="4"/>
        <v>CUMPLE</v>
      </c>
      <c r="O159" s="10" t="str">
        <f t="shared" si="5"/>
        <v>CUMPLE</v>
      </c>
      <c r="P159" s="11">
        <v>0.4</v>
      </c>
      <c r="Q159" s="11">
        <v>0.4</v>
      </c>
      <c r="R159" s="11">
        <f>Tabla1[[#This Row],[Trbjo real]]-Tabla1[[#This Row],[Trabajo]]</f>
        <v>0</v>
      </c>
      <c r="S159" s="11">
        <v>0.4</v>
      </c>
      <c r="T159" s="8" t="s">
        <v>1026</v>
      </c>
      <c r="U159" s="19">
        <f>Tabla1[[#This Row],[Trbjo real]]/Tabla1[[#This Row],[Trabajo]]</f>
        <v>1</v>
      </c>
    </row>
    <row r="160" spans="1:21" x14ac:dyDescent="0.25">
      <c r="A160" s="8" t="s">
        <v>429</v>
      </c>
      <c r="B160" s="8" t="s">
        <v>5</v>
      </c>
      <c r="C160" s="8" t="s">
        <v>6</v>
      </c>
      <c r="D160" s="8" t="s">
        <v>7</v>
      </c>
      <c r="E160" s="8" t="s">
        <v>1035</v>
      </c>
      <c r="F160" s="8" t="s">
        <v>1088</v>
      </c>
      <c r="G160" s="8" t="s">
        <v>1086</v>
      </c>
      <c r="H160" s="8" t="s">
        <v>12</v>
      </c>
      <c r="I160" s="8" t="s">
        <v>1025</v>
      </c>
      <c r="J160" s="8" t="s">
        <v>9</v>
      </c>
      <c r="K160" s="8" t="s">
        <v>13</v>
      </c>
      <c r="L160" s="9">
        <v>45353</v>
      </c>
      <c r="M160" s="10">
        <v>45353</v>
      </c>
      <c r="N160" s="10" t="str">
        <f t="shared" si="4"/>
        <v>CUMPLE</v>
      </c>
      <c r="O160" s="10" t="str">
        <f t="shared" si="5"/>
        <v>CUMPLE</v>
      </c>
      <c r="P160" s="11">
        <v>0.3</v>
      </c>
      <c r="Q160" s="20">
        <v>0.3</v>
      </c>
      <c r="R160" s="11">
        <f>Tabla1[[#This Row],[Trbjo real]]-Tabla1[[#This Row],[Trabajo]]</f>
        <v>0</v>
      </c>
      <c r="S160" s="11">
        <v>0.3</v>
      </c>
      <c r="T160" s="8" t="s">
        <v>1026</v>
      </c>
      <c r="U160" s="19">
        <f>Tabla1[[#This Row],[Trbjo real]]/Tabla1[[#This Row],[Trabajo]]</f>
        <v>1</v>
      </c>
    </row>
    <row r="161" spans="1:21" x14ac:dyDescent="0.25">
      <c r="A161" s="8" t="s">
        <v>429</v>
      </c>
      <c r="B161" s="8" t="s">
        <v>5</v>
      </c>
      <c r="C161" s="8" t="s">
        <v>6</v>
      </c>
      <c r="D161" s="8" t="s">
        <v>7</v>
      </c>
      <c r="E161" s="8" t="s">
        <v>1033</v>
      </c>
      <c r="F161" s="8" t="s">
        <v>1087</v>
      </c>
      <c r="G161" s="8" t="s">
        <v>1086</v>
      </c>
      <c r="H161" s="8" t="s">
        <v>12</v>
      </c>
      <c r="I161" s="8" t="s">
        <v>1025</v>
      </c>
      <c r="J161" s="8" t="s">
        <v>9</v>
      </c>
      <c r="K161" s="8" t="s">
        <v>13</v>
      </c>
      <c r="L161" s="9">
        <v>45353</v>
      </c>
      <c r="M161" s="10">
        <v>45353</v>
      </c>
      <c r="N161" s="10" t="str">
        <f t="shared" si="4"/>
        <v>CUMPLE</v>
      </c>
      <c r="O161" s="10" t="str">
        <f t="shared" si="5"/>
        <v>CUMPLE</v>
      </c>
      <c r="P161" s="11">
        <v>0.4</v>
      </c>
      <c r="Q161" s="20">
        <v>0.4</v>
      </c>
      <c r="R161" s="11">
        <f>Tabla1[[#This Row],[Trbjo real]]-Tabla1[[#This Row],[Trabajo]]</f>
        <v>0</v>
      </c>
      <c r="S161" s="11">
        <v>0.4</v>
      </c>
      <c r="T161" s="8" t="s">
        <v>1026</v>
      </c>
      <c r="U161" s="19">
        <f>Tabla1[[#This Row],[Trbjo real]]/Tabla1[[#This Row],[Trabajo]]</f>
        <v>1</v>
      </c>
    </row>
    <row r="162" spans="1:21" x14ac:dyDescent="0.25">
      <c r="A162" s="8" t="s">
        <v>450</v>
      </c>
      <c r="B162" s="8" t="s">
        <v>51</v>
      </c>
      <c r="C162" s="8" t="s">
        <v>52</v>
      </c>
      <c r="D162" s="8" t="s">
        <v>53</v>
      </c>
      <c r="E162" s="8" t="s">
        <v>1035</v>
      </c>
      <c r="F162" s="8" t="s">
        <v>1088</v>
      </c>
      <c r="G162" s="8" t="s">
        <v>1086</v>
      </c>
      <c r="H162" s="8" t="s">
        <v>12</v>
      </c>
      <c r="I162" s="8" t="s">
        <v>1025</v>
      </c>
      <c r="J162" s="8" t="s">
        <v>55</v>
      </c>
      <c r="K162" s="8" t="s">
        <v>13</v>
      </c>
      <c r="L162" s="9">
        <v>45355</v>
      </c>
      <c r="M162" s="10">
        <v>45355</v>
      </c>
      <c r="N162" s="10" t="str">
        <f t="shared" si="4"/>
        <v>CUMPLE</v>
      </c>
      <c r="O162" s="10" t="str">
        <f t="shared" si="5"/>
        <v>CUMPLE</v>
      </c>
      <c r="P162" s="11">
        <v>0.3</v>
      </c>
      <c r="Q162" s="20">
        <v>0.3</v>
      </c>
      <c r="R162" s="20">
        <f>Tabla1[[#This Row],[Trbjo real]]-Tabla1[[#This Row],[Trabajo]]</f>
        <v>0</v>
      </c>
      <c r="S162" s="11">
        <v>0.3</v>
      </c>
      <c r="T162" s="8" t="s">
        <v>1026</v>
      </c>
      <c r="U162" s="19">
        <f>Tabla1[[#This Row],[Trbjo real]]/Tabla1[[#This Row],[Trabajo]]</f>
        <v>1</v>
      </c>
    </row>
    <row r="163" spans="1:21" x14ac:dyDescent="0.25">
      <c r="A163" s="8" t="s">
        <v>545</v>
      </c>
      <c r="B163" s="8" t="s">
        <v>238</v>
      </c>
      <c r="C163" s="8" t="s">
        <v>239</v>
      </c>
      <c r="D163" s="8" t="s">
        <v>185</v>
      </c>
      <c r="E163" s="8" t="s">
        <v>1035</v>
      </c>
      <c r="F163" s="8" t="s">
        <v>1085</v>
      </c>
      <c r="G163" s="8" t="s">
        <v>1086</v>
      </c>
      <c r="H163" s="8" t="s">
        <v>12</v>
      </c>
      <c r="I163" s="8" t="s">
        <v>1015</v>
      </c>
      <c r="J163" s="8" t="s">
        <v>240</v>
      </c>
      <c r="K163" s="8" t="s">
        <v>13</v>
      </c>
      <c r="L163" s="9">
        <v>45357</v>
      </c>
      <c r="M163" s="10">
        <v>45357</v>
      </c>
      <c r="N163" s="10" t="str">
        <f t="shared" si="4"/>
        <v>CUMPLE</v>
      </c>
      <c r="O163" s="10" t="str">
        <f t="shared" si="5"/>
        <v>CUMPLE</v>
      </c>
      <c r="P163" s="11">
        <v>0.3</v>
      </c>
      <c r="Q163" s="11">
        <v>0.3</v>
      </c>
      <c r="R163" s="20">
        <f>Tabla1[[#This Row],[Trbjo real]]-Tabla1[[#This Row],[Trabajo]]</f>
        <v>0</v>
      </c>
      <c r="S163" s="11">
        <v>0.3</v>
      </c>
      <c r="T163" s="8" t="s">
        <v>1026</v>
      </c>
      <c r="U163" s="19">
        <f>Tabla1[[#This Row],[Trbjo real]]/Tabla1[[#This Row],[Trabajo]]</f>
        <v>1</v>
      </c>
    </row>
    <row r="164" spans="1:21" x14ac:dyDescent="0.25">
      <c r="A164" s="8" t="s">
        <v>531</v>
      </c>
      <c r="B164" s="8" t="s">
        <v>238</v>
      </c>
      <c r="C164" s="8" t="s">
        <v>239</v>
      </c>
      <c r="D164" s="8" t="s">
        <v>185</v>
      </c>
      <c r="E164" s="8" t="s">
        <v>1035</v>
      </c>
      <c r="F164" s="8" t="s">
        <v>1085</v>
      </c>
      <c r="G164" s="8" t="s">
        <v>1086</v>
      </c>
      <c r="H164" s="8" t="s">
        <v>12</v>
      </c>
      <c r="I164" s="8" t="s">
        <v>1015</v>
      </c>
      <c r="J164" s="8" t="s">
        <v>240</v>
      </c>
      <c r="K164" s="8" t="s">
        <v>13</v>
      </c>
      <c r="L164" s="9">
        <v>45364</v>
      </c>
      <c r="M164" s="10">
        <v>45364</v>
      </c>
      <c r="N164" s="10" t="str">
        <f t="shared" si="4"/>
        <v>CUMPLE</v>
      </c>
      <c r="O164" s="10" t="str">
        <f t="shared" si="5"/>
        <v>CUMPLE</v>
      </c>
      <c r="P164" s="11">
        <v>0.3</v>
      </c>
      <c r="Q164" s="11">
        <v>0.3</v>
      </c>
      <c r="R164" s="20">
        <f>Tabla1[[#This Row],[Trbjo real]]-Tabla1[[#This Row],[Trabajo]]</f>
        <v>0</v>
      </c>
      <c r="S164" s="11">
        <v>0.3</v>
      </c>
      <c r="T164" s="8" t="s">
        <v>1026</v>
      </c>
      <c r="U164" s="19">
        <f>Tabla1[[#This Row],[Trbjo real]]/Tabla1[[#This Row],[Trabajo]]</f>
        <v>1</v>
      </c>
    </row>
    <row r="165" spans="1:21" x14ac:dyDescent="0.25">
      <c r="A165" s="8" t="s">
        <v>520</v>
      </c>
      <c r="B165" s="8" t="s">
        <v>183</v>
      </c>
      <c r="C165" s="8" t="s">
        <v>184</v>
      </c>
      <c r="D165" s="8" t="s">
        <v>185</v>
      </c>
      <c r="E165" s="8" t="s">
        <v>1035</v>
      </c>
      <c r="F165" s="8" t="s">
        <v>1088</v>
      </c>
      <c r="G165" s="8" t="s">
        <v>1086</v>
      </c>
      <c r="H165" s="8" t="s">
        <v>12</v>
      </c>
      <c r="I165" s="8" t="s">
        <v>1025</v>
      </c>
      <c r="J165" s="8" t="s">
        <v>186</v>
      </c>
      <c r="K165" s="8" t="s">
        <v>13</v>
      </c>
      <c r="L165" s="9">
        <v>45364</v>
      </c>
      <c r="M165" s="10">
        <v>45364</v>
      </c>
      <c r="N165" s="10" t="str">
        <f t="shared" si="4"/>
        <v>CUMPLE</v>
      </c>
      <c r="O165" s="10" t="str">
        <f t="shared" si="5"/>
        <v>CUMPLE</v>
      </c>
      <c r="P165" s="11">
        <v>0.3</v>
      </c>
      <c r="Q165" s="11">
        <v>0.3</v>
      </c>
      <c r="R165" s="20">
        <f>Tabla1[[#This Row],[Trbjo real]]-Tabla1[[#This Row],[Trabajo]]</f>
        <v>0</v>
      </c>
      <c r="S165" s="11">
        <v>0.3</v>
      </c>
      <c r="T165" s="8" t="s">
        <v>1026</v>
      </c>
      <c r="U165" s="19">
        <f>Tabla1[[#This Row],[Trbjo real]]/Tabla1[[#This Row],[Trabajo]]</f>
        <v>1</v>
      </c>
    </row>
    <row r="166" spans="1:21" x14ac:dyDescent="0.25">
      <c r="A166" s="8" t="s">
        <v>568</v>
      </c>
      <c r="B166" s="8" t="s">
        <v>325</v>
      </c>
      <c r="C166" s="8" t="s">
        <v>326</v>
      </c>
      <c r="D166" s="8" t="s">
        <v>120</v>
      </c>
      <c r="E166" s="8" t="s">
        <v>1035</v>
      </c>
      <c r="F166" s="8" t="s">
        <v>1088</v>
      </c>
      <c r="G166" s="8" t="s">
        <v>1086</v>
      </c>
      <c r="H166" s="8" t="s">
        <v>12</v>
      </c>
      <c r="I166" s="8" t="s">
        <v>1025</v>
      </c>
      <c r="J166" s="8" t="s">
        <v>121</v>
      </c>
      <c r="K166" s="8" t="s">
        <v>13</v>
      </c>
      <c r="L166" s="9">
        <v>45367</v>
      </c>
      <c r="M166" s="10">
        <v>45367</v>
      </c>
      <c r="N166" s="10" t="str">
        <f t="shared" si="4"/>
        <v>CUMPLE</v>
      </c>
      <c r="O166" s="10" t="str">
        <f t="shared" si="5"/>
        <v>CUMPLE</v>
      </c>
      <c r="P166" s="11">
        <v>0.3</v>
      </c>
      <c r="Q166" s="20">
        <v>0.3</v>
      </c>
      <c r="R166" s="11">
        <f>Tabla1[[#This Row],[Trbjo real]]-Tabla1[[#This Row],[Trabajo]]</f>
        <v>0</v>
      </c>
      <c r="S166" s="11">
        <v>0.3</v>
      </c>
      <c r="T166" s="8" t="s">
        <v>1026</v>
      </c>
      <c r="U166" s="19">
        <f>Tabla1[[#This Row],[Trbjo real]]/Tabla1[[#This Row],[Trabajo]]</f>
        <v>1</v>
      </c>
    </row>
    <row r="167" spans="1:21" x14ac:dyDescent="0.25">
      <c r="A167" s="8" t="s">
        <v>575</v>
      </c>
      <c r="B167" s="8" t="s">
        <v>365</v>
      </c>
      <c r="C167" s="8" t="s">
        <v>366</v>
      </c>
      <c r="D167" s="8" t="s">
        <v>120</v>
      </c>
      <c r="E167" s="8" t="s">
        <v>1035</v>
      </c>
      <c r="F167" s="8" t="s">
        <v>1088</v>
      </c>
      <c r="G167" s="8" t="s">
        <v>1086</v>
      </c>
      <c r="H167" s="8" t="s">
        <v>12</v>
      </c>
      <c r="I167" s="8" t="s">
        <v>1025</v>
      </c>
      <c r="J167" s="8" t="s">
        <v>121</v>
      </c>
      <c r="K167" s="8" t="s">
        <v>13</v>
      </c>
      <c r="L167" s="9">
        <v>45367</v>
      </c>
      <c r="M167" s="10">
        <v>45367</v>
      </c>
      <c r="N167" s="10" t="str">
        <f t="shared" si="4"/>
        <v>CUMPLE</v>
      </c>
      <c r="O167" s="10" t="str">
        <f t="shared" si="5"/>
        <v>CUMPLE</v>
      </c>
      <c r="P167" s="11">
        <v>0.3</v>
      </c>
      <c r="Q167" s="11">
        <v>0.3</v>
      </c>
      <c r="R167" s="11">
        <f>Tabla1[[#This Row],[Trbjo real]]-Tabla1[[#This Row],[Trabajo]]</f>
        <v>0</v>
      </c>
      <c r="S167" s="11">
        <v>0.3</v>
      </c>
      <c r="T167" s="8" t="s">
        <v>1026</v>
      </c>
      <c r="U167" s="19">
        <f>Tabla1[[#This Row],[Trbjo real]]/Tabla1[[#This Row],[Trabajo]]</f>
        <v>1</v>
      </c>
    </row>
    <row r="168" spans="1:21" x14ac:dyDescent="0.25">
      <c r="A168" s="8" t="s">
        <v>432</v>
      </c>
      <c r="B168" s="8" t="s">
        <v>5</v>
      </c>
      <c r="C168" s="8" t="s">
        <v>6</v>
      </c>
      <c r="D168" s="8" t="s">
        <v>7</v>
      </c>
      <c r="E168" s="8" t="s">
        <v>1035</v>
      </c>
      <c r="F168" s="8" t="s">
        <v>1088</v>
      </c>
      <c r="G168" s="8" t="s">
        <v>1086</v>
      </c>
      <c r="H168" s="8" t="s">
        <v>12</v>
      </c>
      <c r="I168" s="8" t="s">
        <v>1025</v>
      </c>
      <c r="J168" s="8" t="s">
        <v>9</v>
      </c>
      <c r="K168" s="8" t="s">
        <v>13</v>
      </c>
      <c r="L168" s="9">
        <v>45367</v>
      </c>
      <c r="M168" s="10">
        <v>45367</v>
      </c>
      <c r="N168" s="10" t="str">
        <f t="shared" si="4"/>
        <v>CUMPLE</v>
      </c>
      <c r="O168" s="10" t="str">
        <f t="shared" si="5"/>
        <v>CUMPLE</v>
      </c>
      <c r="P168" s="11">
        <v>0.3</v>
      </c>
      <c r="Q168" s="20">
        <v>0.3</v>
      </c>
      <c r="R168" s="11">
        <f>Tabla1[[#This Row],[Trbjo real]]-Tabla1[[#This Row],[Trabajo]]</f>
        <v>0</v>
      </c>
      <c r="S168" s="11">
        <v>0.3</v>
      </c>
      <c r="T168" s="8" t="s">
        <v>1026</v>
      </c>
      <c r="U168" s="19">
        <f>Tabla1[[#This Row],[Trbjo real]]/Tabla1[[#This Row],[Trabajo]]</f>
        <v>1</v>
      </c>
    </row>
    <row r="169" spans="1:21" x14ac:dyDescent="0.25">
      <c r="A169" s="8" t="s">
        <v>452</v>
      </c>
      <c r="B169" s="8" t="s">
        <v>51</v>
      </c>
      <c r="C169" s="8" t="s">
        <v>52</v>
      </c>
      <c r="D169" s="8" t="s">
        <v>53</v>
      </c>
      <c r="E169" s="8" t="s">
        <v>1035</v>
      </c>
      <c r="F169" s="8" t="s">
        <v>1088</v>
      </c>
      <c r="G169" s="8" t="s">
        <v>1086</v>
      </c>
      <c r="H169" s="8" t="s">
        <v>12</v>
      </c>
      <c r="I169" s="8" t="s">
        <v>1025</v>
      </c>
      <c r="J169" s="8" t="s">
        <v>55</v>
      </c>
      <c r="K169" s="8" t="s">
        <v>13</v>
      </c>
      <c r="L169" s="9">
        <v>45369</v>
      </c>
      <c r="M169" s="10">
        <v>45369</v>
      </c>
      <c r="N169" s="10" t="str">
        <f t="shared" si="4"/>
        <v>CUMPLE</v>
      </c>
      <c r="O169" s="10" t="str">
        <f t="shared" si="5"/>
        <v>CUMPLE</v>
      </c>
      <c r="P169" s="11">
        <v>0.3</v>
      </c>
      <c r="Q169" s="20">
        <v>0.3</v>
      </c>
      <c r="R169" s="20">
        <f>Tabla1[[#This Row],[Trbjo real]]-Tabla1[[#This Row],[Trabajo]]</f>
        <v>0</v>
      </c>
      <c r="S169" s="11">
        <v>0.3</v>
      </c>
      <c r="T169" s="8" t="s">
        <v>1026</v>
      </c>
      <c r="U169" s="19">
        <f>Tabla1[[#This Row],[Trbjo real]]/Tabla1[[#This Row],[Trabajo]]</f>
        <v>1</v>
      </c>
    </row>
    <row r="170" spans="1:21" x14ac:dyDescent="0.25">
      <c r="A170" s="8" t="s">
        <v>530</v>
      </c>
      <c r="B170" s="8" t="s">
        <v>238</v>
      </c>
      <c r="C170" s="8" t="s">
        <v>239</v>
      </c>
      <c r="D170" s="8" t="s">
        <v>185</v>
      </c>
      <c r="E170" s="8" t="s">
        <v>1035</v>
      </c>
      <c r="F170" s="8" t="s">
        <v>1085</v>
      </c>
      <c r="G170" s="8" t="s">
        <v>1086</v>
      </c>
      <c r="H170" s="8" t="s">
        <v>12</v>
      </c>
      <c r="I170" s="8" t="s">
        <v>1015</v>
      </c>
      <c r="J170" s="8" t="s">
        <v>240</v>
      </c>
      <c r="K170" s="8" t="s">
        <v>13</v>
      </c>
      <c r="L170" s="9">
        <v>45371</v>
      </c>
      <c r="M170" s="10">
        <v>45371</v>
      </c>
      <c r="N170" s="10" t="str">
        <f t="shared" si="4"/>
        <v>CUMPLE</v>
      </c>
      <c r="O170" s="10" t="str">
        <f t="shared" si="5"/>
        <v>CUMPLE</v>
      </c>
      <c r="P170" s="11">
        <v>0.3</v>
      </c>
      <c r="Q170" s="11">
        <v>0.3</v>
      </c>
      <c r="R170" s="20">
        <f>Tabla1[[#This Row],[Trbjo real]]-Tabla1[[#This Row],[Trabajo]]</f>
        <v>0</v>
      </c>
      <c r="S170" s="11">
        <v>0.3</v>
      </c>
      <c r="T170" s="8" t="s">
        <v>1026</v>
      </c>
      <c r="U170" s="19">
        <f>Tabla1[[#This Row],[Trbjo real]]/Tabla1[[#This Row],[Trabajo]]</f>
        <v>1</v>
      </c>
    </row>
    <row r="171" spans="1:21" x14ac:dyDescent="0.25">
      <c r="A171" s="8" t="s">
        <v>528</v>
      </c>
      <c r="B171" s="8" t="s">
        <v>238</v>
      </c>
      <c r="C171" s="8" t="s">
        <v>239</v>
      </c>
      <c r="D171" s="8" t="s">
        <v>185</v>
      </c>
      <c r="E171" s="8" t="s">
        <v>1035</v>
      </c>
      <c r="F171" s="8" t="s">
        <v>1085</v>
      </c>
      <c r="G171" s="8" t="s">
        <v>1086</v>
      </c>
      <c r="H171" s="8" t="s">
        <v>12</v>
      </c>
      <c r="I171" s="8" t="s">
        <v>1015</v>
      </c>
      <c r="J171" s="8" t="s">
        <v>240</v>
      </c>
      <c r="K171" s="8" t="s">
        <v>13</v>
      </c>
      <c r="L171" s="9">
        <v>45378</v>
      </c>
      <c r="M171" s="10">
        <v>45378</v>
      </c>
      <c r="N171" s="10" t="str">
        <f t="shared" si="4"/>
        <v>CUMPLE</v>
      </c>
      <c r="O171" s="10" t="str">
        <f t="shared" si="5"/>
        <v>CUMPLE</v>
      </c>
      <c r="P171" s="11">
        <v>0.3</v>
      </c>
      <c r="Q171" s="11">
        <v>0.3</v>
      </c>
      <c r="R171" s="20">
        <f>Tabla1[[#This Row],[Trbjo real]]-Tabla1[[#This Row],[Trabajo]]</f>
        <v>0</v>
      </c>
      <c r="S171" s="11">
        <v>0.3</v>
      </c>
      <c r="T171" s="8" t="s">
        <v>1026</v>
      </c>
      <c r="U171" s="19">
        <f>Tabla1[[#This Row],[Trbjo real]]/Tabla1[[#This Row],[Trabajo]]</f>
        <v>1</v>
      </c>
    </row>
    <row r="172" spans="1:21" x14ac:dyDescent="0.25">
      <c r="A172" s="8" t="s">
        <v>528</v>
      </c>
      <c r="B172" s="8" t="s">
        <v>238</v>
      </c>
      <c r="C172" s="8" t="s">
        <v>239</v>
      </c>
      <c r="D172" s="8" t="s">
        <v>185</v>
      </c>
      <c r="E172" s="8" t="s">
        <v>1033</v>
      </c>
      <c r="F172" s="8" t="s">
        <v>1087</v>
      </c>
      <c r="G172" s="8" t="s">
        <v>1086</v>
      </c>
      <c r="H172" s="8" t="s">
        <v>12</v>
      </c>
      <c r="I172" s="8" t="s">
        <v>1015</v>
      </c>
      <c r="J172" s="8" t="s">
        <v>240</v>
      </c>
      <c r="K172" s="8" t="s">
        <v>13</v>
      </c>
      <c r="L172" s="9">
        <v>45378</v>
      </c>
      <c r="M172" s="10">
        <v>45378</v>
      </c>
      <c r="N172" s="10" t="str">
        <f t="shared" si="4"/>
        <v>CUMPLE</v>
      </c>
      <c r="O172" s="10" t="str">
        <f t="shared" si="5"/>
        <v>CUMPLE</v>
      </c>
      <c r="P172" s="11">
        <v>0.4</v>
      </c>
      <c r="Q172" s="11">
        <v>0.4</v>
      </c>
      <c r="R172" s="20">
        <f>Tabla1[[#This Row],[Trbjo real]]-Tabla1[[#This Row],[Trabajo]]</f>
        <v>0</v>
      </c>
      <c r="S172" s="11">
        <v>0.4</v>
      </c>
      <c r="T172" s="8" t="s">
        <v>1026</v>
      </c>
      <c r="U172" s="19">
        <f>Tabla1[[#This Row],[Trbjo real]]/Tabla1[[#This Row],[Trabajo]]</f>
        <v>1</v>
      </c>
    </row>
    <row r="173" spans="1:21" x14ac:dyDescent="0.25">
      <c r="A173" s="8" t="s">
        <v>515</v>
      </c>
      <c r="B173" s="8" t="s">
        <v>183</v>
      </c>
      <c r="C173" s="8" t="s">
        <v>184</v>
      </c>
      <c r="D173" s="8" t="s">
        <v>185</v>
      </c>
      <c r="E173" s="8" t="s">
        <v>1035</v>
      </c>
      <c r="F173" s="8" t="s">
        <v>1088</v>
      </c>
      <c r="G173" s="8" t="s">
        <v>1086</v>
      </c>
      <c r="H173" s="8" t="s">
        <v>12</v>
      </c>
      <c r="I173" s="8" t="s">
        <v>1025</v>
      </c>
      <c r="J173" s="8" t="s">
        <v>186</v>
      </c>
      <c r="K173" s="8" t="s">
        <v>13</v>
      </c>
      <c r="L173" s="9">
        <v>45378</v>
      </c>
      <c r="M173" s="10">
        <v>45378</v>
      </c>
      <c r="N173" s="10" t="str">
        <f t="shared" si="4"/>
        <v>CUMPLE</v>
      </c>
      <c r="O173" s="10" t="str">
        <f t="shared" si="5"/>
        <v>CUMPLE</v>
      </c>
      <c r="P173" s="11">
        <v>0.3</v>
      </c>
      <c r="Q173" s="11">
        <v>0.3</v>
      </c>
      <c r="R173" s="20">
        <f>Tabla1[[#This Row],[Trbjo real]]-Tabla1[[#This Row],[Trabajo]]</f>
        <v>0</v>
      </c>
      <c r="S173" s="11">
        <v>0.3</v>
      </c>
      <c r="T173" s="8" t="s">
        <v>1026</v>
      </c>
      <c r="U173" s="19">
        <f>Tabla1[[#This Row],[Trbjo real]]/Tabla1[[#This Row],[Trabajo]]</f>
        <v>1</v>
      </c>
    </row>
    <row r="174" spans="1:21" x14ac:dyDescent="0.25">
      <c r="A174" s="8" t="s">
        <v>515</v>
      </c>
      <c r="B174" s="8" t="s">
        <v>183</v>
      </c>
      <c r="C174" s="8" t="s">
        <v>184</v>
      </c>
      <c r="D174" s="8" t="s">
        <v>185</v>
      </c>
      <c r="E174" s="8" t="s">
        <v>1033</v>
      </c>
      <c r="F174" s="8" t="s">
        <v>1087</v>
      </c>
      <c r="G174" s="8" t="s">
        <v>1086</v>
      </c>
      <c r="H174" s="8" t="s">
        <v>12</v>
      </c>
      <c r="I174" s="8" t="s">
        <v>1025</v>
      </c>
      <c r="J174" s="8" t="s">
        <v>186</v>
      </c>
      <c r="K174" s="8" t="s">
        <v>13</v>
      </c>
      <c r="L174" s="9">
        <v>45378</v>
      </c>
      <c r="M174" s="10">
        <v>45378</v>
      </c>
      <c r="N174" s="10" t="str">
        <f t="shared" si="4"/>
        <v>CUMPLE</v>
      </c>
      <c r="O174" s="10" t="str">
        <f t="shared" si="5"/>
        <v>CUMPLE</v>
      </c>
      <c r="P174" s="11">
        <v>0.5</v>
      </c>
      <c r="Q174" s="11">
        <v>0.5</v>
      </c>
      <c r="R174" s="20">
        <f>Tabla1[[#This Row],[Trbjo real]]-Tabla1[[#This Row],[Trabajo]]</f>
        <v>0</v>
      </c>
      <c r="S174" s="11">
        <v>0.5</v>
      </c>
      <c r="T174" s="8" t="s">
        <v>1026</v>
      </c>
      <c r="U174" s="19">
        <f>Tabla1[[#This Row],[Trbjo real]]/Tabla1[[#This Row],[Trabajo]]</f>
        <v>1</v>
      </c>
    </row>
    <row r="175" spans="1:21" x14ac:dyDescent="0.25">
      <c r="A175" s="8" t="s">
        <v>564</v>
      </c>
      <c r="B175" s="8" t="s">
        <v>325</v>
      </c>
      <c r="C175" s="8" t="s">
        <v>326</v>
      </c>
      <c r="D175" s="8" t="s">
        <v>120</v>
      </c>
      <c r="E175" s="8" t="s">
        <v>1035</v>
      </c>
      <c r="F175" s="8" t="s">
        <v>1088</v>
      </c>
      <c r="G175" s="8" t="s">
        <v>1086</v>
      </c>
      <c r="H175" s="8" t="s">
        <v>12</v>
      </c>
      <c r="I175" s="8" t="s">
        <v>1025</v>
      </c>
      <c r="J175" s="8" t="s">
        <v>121</v>
      </c>
      <c r="K175" s="8" t="s">
        <v>13</v>
      </c>
      <c r="L175" s="9">
        <v>45381</v>
      </c>
      <c r="M175" s="10">
        <v>45381</v>
      </c>
      <c r="N175" s="10" t="str">
        <f t="shared" si="4"/>
        <v>CUMPLE</v>
      </c>
      <c r="O175" s="10" t="str">
        <f t="shared" si="5"/>
        <v>CUMPLE</v>
      </c>
      <c r="P175" s="11">
        <v>0.3</v>
      </c>
      <c r="Q175" s="20">
        <v>0.3</v>
      </c>
      <c r="R175" s="11">
        <f>Tabla1[[#This Row],[Trbjo real]]-Tabla1[[#This Row],[Trabajo]]</f>
        <v>0</v>
      </c>
      <c r="S175" s="11">
        <v>0.3</v>
      </c>
      <c r="T175" s="8" t="s">
        <v>1026</v>
      </c>
      <c r="U175" s="19">
        <f>Tabla1[[#This Row],[Trbjo real]]/Tabla1[[#This Row],[Trabajo]]</f>
        <v>1</v>
      </c>
    </row>
    <row r="176" spans="1:21" x14ac:dyDescent="0.25">
      <c r="A176" s="8" t="s">
        <v>564</v>
      </c>
      <c r="B176" s="8" t="s">
        <v>325</v>
      </c>
      <c r="C176" s="8" t="s">
        <v>326</v>
      </c>
      <c r="D176" s="8" t="s">
        <v>120</v>
      </c>
      <c r="E176" s="8" t="s">
        <v>1033</v>
      </c>
      <c r="F176" s="8" t="s">
        <v>1087</v>
      </c>
      <c r="G176" s="8" t="s">
        <v>1086</v>
      </c>
      <c r="H176" s="8" t="s">
        <v>12</v>
      </c>
      <c r="I176" s="8" t="s">
        <v>1025</v>
      </c>
      <c r="J176" s="8" t="s">
        <v>121</v>
      </c>
      <c r="K176" s="8" t="s">
        <v>13</v>
      </c>
      <c r="L176" s="9">
        <v>45381</v>
      </c>
      <c r="M176" s="10">
        <v>45381</v>
      </c>
      <c r="N176" s="10" t="str">
        <f t="shared" si="4"/>
        <v>CUMPLE</v>
      </c>
      <c r="O176" s="10" t="str">
        <f t="shared" si="5"/>
        <v>CUMPLE</v>
      </c>
      <c r="P176" s="11">
        <v>0.4</v>
      </c>
      <c r="Q176" s="20">
        <v>0.4</v>
      </c>
      <c r="R176" s="11">
        <f>Tabla1[[#This Row],[Trbjo real]]-Tabla1[[#This Row],[Trabajo]]</f>
        <v>0</v>
      </c>
      <c r="S176" s="11">
        <v>0.4</v>
      </c>
      <c r="T176" s="8" t="s">
        <v>1026</v>
      </c>
      <c r="U176" s="19">
        <f>Tabla1[[#This Row],[Trbjo real]]/Tabla1[[#This Row],[Trabajo]]</f>
        <v>1</v>
      </c>
    </row>
    <row r="177" spans="1:21" x14ac:dyDescent="0.25">
      <c r="A177" s="8" t="s">
        <v>573</v>
      </c>
      <c r="B177" s="8" t="s">
        <v>365</v>
      </c>
      <c r="C177" s="8" t="s">
        <v>366</v>
      </c>
      <c r="D177" s="8" t="s">
        <v>120</v>
      </c>
      <c r="E177" s="8" t="s">
        <v>1035</v>
      </c>
      <c r="F177" s="8" t="s">
        <v>1088</v>
      </c>
      <c r="G177" s="8" t="s">
        <v>1086</v>
      </c>
      <c r="H177" s="8" t="s">
        <v>12</v>
      </c>
      <c r="I177" s="8" t="s">
        <v>1025</v>
      </c>
      <c r="J177" s="8" t="s">
        <v>121</v>
      </c>
      <c r="K177" s="8" t="s">
        <v>13</v>
      </c>
      <c r="L177" s="9">
        <v>45381</v>
      </c>
      <c r="M177" s="10">
        <v>45381</v>
      </c>
      <c r="N177" s="10" t="str">
        <f t="shared" si="4"/>
        <v>CUMPLE</v>
      </c>
      <c r="O177" s="10" t="str">
        <f t="shared" si="5"/>
        <v>CUMPLE</v>
      </c>
      <c r="P177" s="11">
        <v>0.3</v>
      </c>
      <c r="Q177" s="11">
        <v>0.3</v>
      </c>
      <c r="R177" s="11">
        <f>Tabla1[[#This Row],[Trbjo real]]-Tabla1[[#This Row],[Trabajo]]</f>
        <v>0</v>
      </c>
      <c r="S177" s="11">
        <v>0.3</v>
      </c>
      <c r="T177" s="8" t="s">
        <v>1026</v>
      </c>
      <c r="U177" s="19">
        <f>Tabla1[[#This Row],[Trbjo real]]/Tabla1[[#This Row],[Trabajo]]</f>
        <v>1</v>
      </c>
    </row>
    <row r="178" spans="1:21" x14ac:dyDescent="0.25">
      <c r="A178" s="8" t="s">
        <v>573</v>
      </c>
      <c r="B178" s="8" t="s">
        <v>365</v>
      </c>
      <c r="C178" s="8" t="s">
        <v>366</v>
      </c>
      <c r="D178" s="8" t="s">
        <v>120</v>
      </c>
      <c r="E178" s="8" t="s">
        <v>1033</v>
      </c>
      <c r="F178" s="8" t="s">
        <v>1087</v>
      </c>
      <c r="G178" s="8" t="s">
        <v>1086</v>
      </c>
      <c r="H178" s="8" t="s">
        <v>12</v>
      </c>
      <c r="I178" s="8" t="s">
        <v>1025</v>
      </c>
      <c r="J178" s="8" t="s">
        <v>121</v>
      </c>
      <c r="K178" s="8" t="s">
        <v>13</v>
      </c>
      <c r="L178" s="9">
        <v>45381</v>
      </c>
      <c r="M178" s="10">
        <v>45381</v>
      </c>
      <c r="N178" s="10" t="str">
        <f t="shared" si="4"/>
        <v>CUMPLE</v>
      </c>
      <c r="O178" s="10" t="str">
        <f t="shared" si="5"/>
        <v>CUMPLE</v>
      </c>
      <c r="P178" s="11">
        <v>0.4</v>
      </c>
      <c r="Q178" s="11">
        <v>0.4</v>
      </c>
      <c r="R178" s="11">
        <f>Tabla1[[#This Row],[Trbjo real]]-Tabla1[[#This Row],[Trabajo]]</f>
        <v>0</v>
      </c>
      <c r="S178" s="11">
        <v>0.4</v>
      </c>
      <c r="T178" s="8" t="s">
        <v>1026</v>
      </c>
      <c r="U178" s="19">
        <f>Tabla1[[#This Row],[Trbjo real]]/Tabla1[[#This Row],[Trabajo]]</f>
        <v>1</v>
      </c>
    </row>
    <row r="179" spans="1:21" x14ac:dyDescent="0.25">
      <c r="A179" s="8" t="s">
        <v>433</v>
      </c>
      <c r="B179" s="8" t="s">
        <v>5</v>
      </c>
      <c r="C179" s="8" t="s">
        <v>6</v>
      </c>
      <c r="D179" s="8" t="s">
        <v>7</v>
      </c>
      <c r="E179" s="8" t="s">
        <v>1035</v>
      </c>
      <c r="F179" s="8" t="s">
        <v>1088</v>
      </c>
      <c r="G179" s="8" t="s">
        <v>1086</v>
      </c>
      <c r="H179" s="8" t="s">
        <v>12</v>
      </c>
      <c r="I179" s="8" t="s">
        <v>1025</v>
      </c>
      <c r="J179" s="8" t="s">
        <v>9</v>
      </c>
      <c r="K179" s="8" t="s">
        <v>13</v>
      </c>
      <c r="L179" s="9">
        <v>45381</v>
      </c>
      <c r="M179" s="10">
        <v>45381</v>
      </c>
      <c r="N179" s="10" t="str">
        <f t="shared" si="4"/>
        <v>CUMPLE</v>
      </c>
      <c r="O179" s="10" t="str">
        <f t="shared" si="5"/>
        <v>CUMPLE</v>
      </c>
      <c r="P179" s="11">
        <v>0.3</v>
      </c>
      <c r="Q179" s="20">
        <v>0.3</v>
      </c>
      <c r="R179" s="11">
        <f>Tabla1[[#This Row],[Trbjo real]]-Tabla1[[#This Row],[Trabajo]]</f>
        <v>0</v>
      </c>
      <c r="S179" s="11">
        <v>0.3</v>
      </c>
      <c r="T179" s="8" t="s">
        <v>1026</v>
      </c>
      <c r="U179" s="19">
        <f>Tabla1[[#This Row],[Trbjo real]]/Tabla1[[#This Row],[Trabajo]]</f>
        <v>1</v>
      </c>
    </row>
    <row r="180" spans="1:21" x14ac:dyDescent="0.25">
      <c r="A180" s="8" t="s">
        <v>433</v>
      </c>
      <c r="B180" s="8" t="s">
        <v>5</v>
      </c>
      <c r="C180" s="8" t="s">
        <v>6</v>
      </c>
      <c r="D180" s="8" t="s">
        <v>7</v>
      </c>
      <c r="E180" s="8" t="s">
        <v>1033</v>
      </c>
      <c r="F180" s="8" t="s">
        <v>1087</v>
      </c>
      <c r="G180" s="8" t="s">
        <v>1086</v>
      </c>
      <c r="H180" s="8" t="s">
        <v>12</v>
      </c>
      <c r="I180" s="8" t="s">
        <v>1025</v>
      </c>
      <c r="J180" s="8" t="s">
        <v>9</v>
      </c>
      <c r="K180" s="8" t="s">
        <v>13</v>
      </c>
      <c r="L180" s="9">
        <v>45381</v>
      </c>
      <c r="M180" s="10">
        <v>45381</v>
      </c>
      <c r="N180" s="10" t="str">
        <f t="shared" si="4"/>
        <v>CUMPLE</v>
      </c>
      <c r="O180" s="10" t="str">
        <f t="shared" si="5"/>
        <v>CUMPLE</v>
      </c>
      <c r="P180" s="11">
        <v>0.4</v>
      </c>
      <c r="Q180" s="20">
        <v>0.4</v>
      </c>
      <c r="R180" s="11">
        <f>Tabla1[[#This Row],[Trbjo real]]-Tabla1[[#This Row],[Trabajo]]</f>
        <v>0</v>
      </c>
      <c r="S180" s="11">
        <v>0.4</v>
      </c>
      <c r="T180" s="8" t="s">
        <v>1026</v>
      </c>
      <c r="U180" s="19">
        <f>Tabla1[[#This Row],[Trbjo real]]/Tabla1[[#This Row],[Trabajo]]</f>
        <v>1</v>
      </c>
    </row>
    <row r="181" spans="1:21" x14ac:dyDescent="0.25">
      <c r="A181" s="8" t="s">
        <v>457</v>
      </c>
      <c r="B181" s="8" t="s">
        <v>51</v>
      </c>
      <c r="C181" s="8" t="s">
        <v>52</v>
      </c>
      <c r="D181" s="8" t="s">
        <v>53</v>
      </c>
      <c r="E181" s="8" t="s">
        <v>1035</v>
      </c>
      <c r="F181" s="8" t="s">
        <v>1088</v>
      </c>
      <c r="G181" s="8" t="s">
        <v>1086</v>
      </c>
      <c r="H181" s="8" t="s">
        <v>12</v>
      </c>
      <c r="I181" s="8" t="s">
        <v>1025</v>
      </c>
      <c r="J181" s="8" t="s">
        <v>55</v>
      </c>
      <c r="K181" s="8" t="s">
        <v>13</v>
      </c>
      <c r="L181" s="9">
        <v>45383</v>
      </c>
      <c r="M181" s="10">
        <v>45383</v>
      </c>
      <c r="N181" s="10" t="str">
        <f t="shared" si="4"/>
        <v>CUMPLE</v>
      </c>
      <c r="O181" s="10" t="str">
        <f t="shared" si="5"/>
        <v>CUMPLE</v>
      </c>
      <c r="P181" s="11">
        <v>0.3</v>
      </c>
      <c r="Q181" s="20">
        <v>0.3</v>
      </c>
      <c r="R181" s="20">
        <f>Tabla1[[#This Row],[Trbjo real]]-Tabla1[[#This Row],[Trabajo]]</f>
        <v>0</v>
      </c>
      <c r="S181" s="11">
        <v>0.3</v>
      </c>
      <c r="T181" s="8" t="s">
        <v>1026</v>
      </c>
      <c r="U181" s="19">
        <f>Tabla1[[#This Row],[Trbjo real]]/Tabla1[[#This Row],[Trabajo]]</f>
        <v>1</v>
      </c>
    </row>
    <row r="182" spans="1:21" x14ac:dyDescent="0.25">
      <c r="A182" s="8" t="s">
        <v>547</v>
      </c>
      <c r="B182" s="8" t="s">
        <v>238</v>
      </c>
      <c r="C182" s="8" t="s">
        <v>239</v>
      </c>
      <c r="D182" s="8" t="s">
        <v>185</v>
      </c>
      <c r="E182" s="8" t="s">
        <v>1035</v>
      </c>
      <c r="F182" s="8" t="s">
        <v>1085</v>
      </c>
      <c r="G182" s="8" t="s">
        <v>1086</v>
      </c>
      <c r="H182" s="8" t="s">
        <v>12</v>
      </c>
      <c r="I182" s="8" t="s">
        <v>1015</v>
      </c>
      <c r="J182" s="8" t="s">
        <v>240</v>
      </c>
      <c r="K182" s="8" t="s">
        <v>13</v>
      </c>
      <c r="L182" s="9">
        <v>45385</v>
      </c>
      <c r="M182" s="10">
        <v>45385</v>
      </c>
      <c r="N182" s="10" t="str">
        <f t="shared" si="4"/>
        <v>CUMPLE</v>
      </c>
      <c r="O182" s="10" t="str">
        <f t="shared" si="5"/>
        <v>CUMPLE</v>
      </c>
      <c r="P182" s="11">
        <v>0.3</v>
      </c>
      <c r="Q182" s="11">
        <v>0.3</v>
      </c>
      <c r="R182" s="20">
        <f>Tabla1[[#This Row],[Trbjo real]]-Tabla1[[#This Row],[Trabajo]]</f>
        <v>0</v>
      </c>
      <c r="S182" s="11">
        <v>0.3</v>
      </c>
      <c r="T182" s="8" t="s">
        <v>1026</v>
      </c>
      <c r="U182" s="19">
        <f>Tabla1[[#This Row],[Trbjo real]]/Tabla1[[#This Row],[Trabajo]]</f>
        <v>1</v>
      </c>
    </row>
    <row r="183" spans="1:21" x14ac:dyDescent="0.25">
      <c r="A183" s="8" t="s">
        <v>549</v>
      </c>
      <c r="B183" s="8" t="s">
        <v>238</v>
      </c>
      <c r="C183" s="8" t="s">
        <v>239</v>
      </c>
      <c r="D183" s="8" t="s">
        <v>185</v>
      </c>
      <c r="E183" s="8" t="s">
        <v>1035</v>
      </c>
      <c r="F183" s="8" t="s">
        <v>1085</v>
      </c>
      <c r="G183" s="8" t="s">
        <v>1086</v>
      </c>
      <c r="H183" s="8" t="s">
        <v>12</v>
      </c>
      <c r="I183" s="8" t="s">
        <v>1015</v>
      </c>
      <c r="J183" s="8" t="s">
        <v>240</v>
      </c>
      <c r="K183" s="8" t="s">
        <v>13</v>
      </c>
      <c r="L183" s="9">
        <v>45392</v>
      </c>
      <c r="M183" s="10">
        <v>45392</v>
      </c>
      <c r="N183" s="10" t="str">
        <f t="shared" si="4"/>
        <v>CUMPLE</v>
      </c>
      <c r="O183" s="10" t="str">
        <f t="shared" si="5"/>
        <v>CUMPLE</v>
      </c>
      <c r="P183" s="11">
        <v>0.3</v>
      </c>
      <c r="Q183" s="11">
        <v>0.3</v>
      </c>
      <c r="R183" s="20">
        <f>Tabla1[[#This Row],[Trbjo real]]-Tabla1[[#This Row],[Trabajo]]</f>
        <v>0</v>
      </c>
      <c r="S183" s="11">
        <v>0.3</v>
      </c>
      <c r="T183" s="8" t="s">
        <v>1026</v>
      </c>
      <c r="U183" s="19">
        <f>Tabla1[[#This Row],[Trbjo real]]/Tabla1[[#This Row],[Trabajo]]</f>
        <v>1</v>
      </c>
    </row>
    <row r="184" spans="1:21" x14ac:dyDescent="0.25">
      <c r="A184" s="8" t="s">
        <v>501</v>
      </c>
      <c r="B184" s="8" t="s">
        <v>183</v>
      </c>
      <c r="C184" s="8" t="s">
        <v>184</v>
      </c>
      <c r="D184" s="8" t="s">
        <v>185</v>
      </c>
      <c r="E184" s="8" t="s">
        <v>1035</v>
      </c>
      <c r="F184" s="8" t="s">
        <v>1088</v>
      </c>
      <c r="G184" s="8" t="s">
        <v>1086</v>
      </c>
      <c r="H184" s="8" t="s">
        <v>12</v>
      </c>
      <c r="I184" s="8" t="s">
        <v>1025</v>
      </c>
      <c r="J184" s="8" t="s">
        <v>186</v>
      </c>
      <c r="K184" s="8" t="s">
        <v>13</v>
      </c>
      <c r="L184" s="9">
        <v>45392</v>
      </c>
      <c r="M184" s="10">
        <v>45392</v>
      </c>
      <c r="N184" s="10" t="str">
        <f t="shared" si="4"/>
        <v>CUMPLE</v>
      </c>
      <c r="O184" s="10" t="str">
        <f t="shared" si="5"/>
        <v>CUMPLE</v>
      </c>
      <c r="P184" s="11">
        <v>0.3</v>
      </c>
      <c r="Q184" s="11">
        <v>0.3</v>
      </c>
      <c r="R184" s="20">
        <f>Tabla1[[#This Row],[Trbjo real]]-Tabla1[[#This Row],[Trabajo]]</f>
        <v>0</v>
      </c>
      <c r="S184" s="11">
        <v>0.3</v>
      </c>
      <c r="T184" s="8" t="s">
        <v>1026</v>
      </c>
      <c r="U184" s="19">
        <f>Tabla1[[#This Row],[Trbjo real]]/Tabla1[[#This Row],[Trabajo]]</f>
        <v>1</v>
      </c>
    </row>
    <row r="185" spans="1:21" x14ac:dyDescent="0.25">
      <c r="A185" s="8" t="s">
        <v>569</v>
      </c>
      <c r="B185" s="8" t="s">
        <v>325</v>
      </c>
      <c r="C185" s="8" t="s">
        <v>326</v>
      </c>
      <c r="D185" s="8" t="s">
        <v>120</v>
      </c>
      <c r="E185" s="8" t="s">
        <v>1035</v>
      </c>
      <c r="F185" s="8" t="s">
        <v>1088</v>
      </c>
      <c r="G185" s="8" t="s">
        <v>1086</v>
      </c>
      <c r="H185" s="8" t="s">
        <v>12</v>
      </c>
      <c r="I185" s="8" t="s">
        <v>1025</v>
      </c>
      <c r="J185" s="8" t="s">
        <v>121</v>
      </c>
      <c r="K185" s="8" t="s">
        <v>13</v>
      </c>
      <c r="L185" s="9">
        <v>45395</v>
      </c>
      <c r="M185" s="10">
        <v>45395</v>
      </c>
      <c r="N185" s="10" t="str">
        <f t="shared" si="4"/>
        <v>CUMPLE</v>
      </c>
      <c r="O185" s="10" t="str">
        <f t="shared" si="5"/>
        <v>CUMPLE</v>
      </c>
      <c r="P185" s="11">
        <v>0.3</v>
      </c>
      <c r="Q185" s="20">
        <v>0.3</v>
      </c>
      <c r="R185" s="11">
        <f>Tabla1[[#This Row],[Trbjo real]]-Tabla1[[#This Row],[Trabajo]]</f>
        <v>0</v>
      </c>
      <c r="S185" s="11">
        <v>0.3</v>
      </c>
      <c r="T185" s="8" t="s">
        <v>1026</v>
      </c>
      <c r="U185" s="19">
        <f>Tabla1[[#This Row],[Trbjo real]]/Tabla1[[#This Row],[Trabajo]]</f>
        <v>1</v>
      </c>
    </row>
    <row r="186" spans="1:21" x14ac:dyDescent="0.25">
      <c r="A186" s="8" t="s">
        <v>577</v>
      </c>
      <c r="B186" s="8" t="s">
        <v>365</v>
      </c>
      <c r="C186" s="8" t="s">
        <v>366</v>
      </c>
      <c r="D186" s="8" t="s">
        <v>120</v>
      </c>
      <c r="E186" s="8" t="s">
        <v>1035</v>
      </c>
      <c r="F186" s="8" t="s">
        <v>1088</v>
      </c>
      <c r="G186" s="8" t="s">
        <v>1086</v>
      </c>
      <c r="H186" s="8" t="s">
        <v>12</v>
      </c>
      <c r="I186" s="8" t="s">
        <v>1025</v>
      </c>
      <c r="J186" s="8" t="s">
        <v>121</v>
      </c>
      <c r="K186" s="8" t="s">
        <v>13</v>
      </c>
      <c r="L186" s="9">
        <v>45395</v>
      </c>
      <c r="M186" s="10">
        <v>45395</v>
      </c>
      <c r="N186" s="10" t="str">
        <f t="shared" si="4"/>
        <v>CUMPLE</v>
      </c>
      <c r="O186" s="10" t="str">
        <f t="shared" si="5"/>
        <v>CUMPLE</v>
      </c>
      <c r="P186" s="11">
        <v>0.3</v>
      </c>
      <c r="Q186" s="11">
        <v>0.3</v>
      </c>
      <c r="R186" s="11">
        <f>Tabla1[[#This Row],[Trbjo real]]-Tabla1[[#This Row],[Trabajo]]</f>
        <v>0</v>
      </c>
      <c r="S186" s="11">
        <v>0.3</v>
      </c>
      <c r="T186" s="8" t="s">
        <v>1026</v>
      </c>
      <c r="U186" s="19">
        <f>Tabla1[[#This Row],[Trbjo real]]/Tabla1[[#This Row],[Trabajo]]</f>
        <v>1</v>
      </c>
    </row>
    <row r="187" spans="1:21" x14ac:dyDescent="0.25">
      <c r="A187" s="8" t="s">
        <v>434</v>
      </c>
      <c r="B187" s="8" t="s">
        <v>5</v>
      </c>
      <c r="C187" s="8" t="s">
        <v>6</v>
      </c>
      <c r="D187" s="8" t="s">
        <v>7</v>
      </c>
      <c r="E187" s="8" t="s">
        <v>1035</v>
      </c>
      <c r="F187" s="8" t="s">
        <v>1088</v>
      </c>
      <c r="G187" s="8" t="s">
        <v>1086</v>
      </c>
      <c r="H187" s="8" t="s">
        <v>12</v>
      </c>
      <c r="I187" s="8" t="s">
        <v>1025</v>
      </c>
      <c r="J187" s="8" t="s">
        <v>9</v>
      </c>
      <c r="K187" s="8" t="s">
        <v>13</v>
      </c>
      <c r="L187" s="9">
        <v>45395</v>
      </c>
      <c r="M187" s="10">
        <v>45395</v>
      </c>
      <c r="N187" s="10" t="str">
        <f t="shared" si="4"/>
        <v>CUMPLE</v>
      </c>
      <c r="O187" s="10" t="str">
        <f t="shared" si="5"/>
        <v>CUMPLE</v>
      </c>
      <c r="P187" s="11">
        <v>0.3</v>
      </c>
      <c r="Q187" s="20">
        <v>0.3</v>
      </c>
      <c r="R187" s="11">
        <f>Tabla1[[#This Row],[Trbjo real]]-Tabla1[[#This Row],[Trabajo]]</f>
        <v>0</v>
      </c>
      <c r="S187" s="11">
        <v>0.3</v>
      </c>
      <c r="T187" s="8" t="s">
        <v>1026</v>
      </c>
      <c r="U187" s="19">
        <f>Tabla1[[#This Row],[Trbjo real]]/Tabla1[[#This Row],[Trabajo]]</f>
        <v>1</v>
      </c>
    </row>
    <row r="188" spans="1:21" x14ac:dyDescent="0.25">
      <c r="A188" s="8" t="s">
        <v>460</v>
      </c>
      <c r="B188" s="8" t="s">
        <v>51</v>
      </c>
      <c r="C188" s="8" t="s">
        <v>52</v>
      </c>
      <c r="D188" s="8" t="s">
        <v>53</v>
      </c>
      <c r="E188" s="8" t="s">
        <v>1035</v>
      </c>
      <c r="F188" s="8" t="s">
        <v>1088</v>
      </c>
      <c r="G188" s="8" t="s">
        <v>1086</v>
      </c>
      <c r="H188" s="8" t="s">
        <v>12</v>
      </c>
      <c r="I188" s="8" t="s">
        <v>1025</v>
      </c>
      <c r="J188" s="8" t="s">
        <v>55</v>
      </c>
      <c r="K188" s="8" t="s">
        <v>13</v>
      </c>
      <c r="L188" s="9">
        <v>45397</v>
      </c>
      <c r="M188" s="10">
        <v>45397</v>
      </c>
      <c r="N188" s="10" t="str">
        <f t="shared" si="4"/>
        <v>CUMPLE</v>
      </c>
      <c r="O188" s="10" t="str">
        <f t="shared" si="5"/>
        <v>CUMPLE</v>
      </c>
      <c r="P188" s="11">
        <v>0.3</v>
      </c>
      <c r="Q188" s="20">
        <v>0.3</v>
      </c>
      <c r="R188" s="20">
        <f>Tabla1[[#This Row],[Trbjo real]]-Tabla1[[#This Row],[Trabajo]]</f>
        <v>0</v>
      </c>
      <c r="S188" s="11">
        <v>0.3</v>
      </c>
      <c r="T188" s="8" t="s">
        <v>1026</v>
      </c>
      <c r="U188" s="19">
        <f>Tabla1[[#This Row],[Trbjo real]]/Tabla1[[#This Row],[Trabajo]]</f>
        <v>1</v>
      </c>
    </row>
    <row r="189" spans="1:21" x14ac:dyDescent="0.25">
      <c r="A189" s="8" t="s">
        <v>555</v>
      </c>
      <c r="B189" s="8" t="s">
        <v>238</v>
      </c>
      <c r="C189" s="8" t="s">
        <v>239</v>
      </c>
      <c r="D189" s="8" t="s">
        <v>185</v>
      </c>
      <c r="E189" s="8" t="s">
        <v>1035</v>
      </c>
      <c r="F189" s="8" t="s">
        <v>1085</v>
      </c>
      <c r="G189" s="8" t="s">
        <v>1086</v>
      </c>
      <c r="H189" s="8" t="s">
        <v>12</v>
      </c>
      <c r="I189" s="8" t="s">
        <v>1015</v>
      </c>
      <c r="J189" s="8" t="s">
        <v>240</v>
      </c>
      <c r="K189" s="8" t="s">
        <v>13</v>
      </c>
      <c r="L189" s="9">
        <v>45399</v>
      </c>
      <c r="M189" s="10">
        <v>45399</v>
      </c>
      <c r="N189" s="10" t="str">
        <f t="shared" si="4"/>
        <v>CUMPLE</v>
      </c>
      <c r="O189" s="10" t="str">
        <f t="shared" si="5"/>
        <v>CUMPLE</v>
      </c>
      <c r="P189" s="11">
        <v>0.3</v>
      </c>
      <c r="Q189" s="11">
        <v>0.3</v>
      </c>
      <c r="R189" s="20">
        <f>Tabla1[[#This Row],[Trbjo real]]-Tabla1[[#This Row],[Trabajo]]</f>
        <v>0</v>
      </c>
      <c r="S189" s="11">
        <v>0.3</v>
      </c>
      <c r="T189" s="8" t="s">
        <v>1026</v>
      </c>
      <c r="U189" s="19">
        <f>Tabla1[[#This Row],[Trbjo real]]/Tabla1[[#This Row],[Trabajo]]</f>
        <v>1</v>
      </c>
    </row>
    <row r="190" spans="1:21" x14ac:dyDescent="0.25">
      <c r="A190" s="8" t="s">
        <v>556</v>
      </c>
      <c r="B190" s="8" t="s">
        <v>238</v>
      </c>
      <c r="C190" s="8" t="s">
        <v>239</v>
      </c>
      <c r="D190" s="8" t="s">
        <v>185</v>
      </c>
      <c r="E190" s="8" t="s">
        <v>1035</v>
      </c>
      <c r="F190" s="8" t="s">
        <v>1085</v>
      </c>
      <c r="G190" s="8" t="s">
        <v>1086</v>
      </c>
      <c r="H190" s="8" t="s">
        <v>12</v>
      </c>
      <c r="I190" s="8" t="s">
        <v>1015</v>
      </c>
      <c r="J190" s="8" t="s">
        <v>240</v>
      </c>
      <c r="K190" s="8" t="s">
        <v>13</v>
      </c>
      <c r="L190" s="9">
        <v>45406</v>
      </c>
      <c r="M190" s="10">
        <v>45406</v>
      </c>
      <c r="N190" s="10" t="str">
        <f t="shared" si="4"/>
        <v>CUMPLE</v>
      </c>
      <c r="O190" s="10" t="str">
        <f t="shared" si="5"/>
        <v>CUMPLE</v>
      </c>
      <c r="P190" s="11">
        <v>0.3</v>
      </c>
      <c r="Q190" s="11">
        <v>0.3</v>
      </c>
      <c r="R190" s="20">
        <f>Tabla1[[#This Row],[Trbjo real]]-Tabla1[[#This Row],[Trabajo]]</f>
        <v>0</v>
      </c>
      <c r="S190" s="11">
        <v>0.3</v>
      </c>
      <c r="T190" s="8" t="s">
        <v>1026</v>
      </c>
      <c r="U190" s="19">
        <f>Tabla1[[#This Row],[Trbjo real]]/Tabla1[[#This Row],[Trabajo]]</f>
        <v>1</v>
      </c>
    </row>
    <row r="191" spans="1:21" x14ac:dyDescent="0.25">
      <c r="A191" s="8" t="s">
        <v>556</v>
      </c>
      <c r="B191" s="8" t="s">
        <v>238</v>
      </c>
      <c r="C191" s="8" t="s">
        <v>239</v>
      </c>
      <c r="D191" s="8" t="s">
        <v>185</v>
      </c>
      <c r="E191" s="8" t="s">
        <v>1033</v>
      </c>
      <c r="F191" s="8" t="s">
        <v>1087</v>
      </c>
      <c r="G191" s="8" t="s">
        <v>1086</v>
      </c>
      <c r="H191" s="8" t="s">
        <v>12</v>
      </c>
      <c r="I191" s="8" t="s">
        <v>1015</v>
      </c>
      <c r="J191" s="8" t="s">
        <v>240</v>
      </c>
      <c r="K191" s="8" t="s">
        <v>13</v>
      </c>
      <c r="L191" s="9">
        <v>45406</v>
      </c>
      <c r="M191" s="10">
        <v>45406</v>
      </c>
      <c r="N191" s="10" t="str">
        <f t="shared" si="4"/>
        <v>CUMPLE</v>
      </c>
      <c r="O191" s="10" t="str">
        <f t="shared" si="5"/>
        <v>CUMPLE</v>
      </c>
      <c r="P191" s="11">
        <v>0.4</v>
      </c>
      <c r="Q191" s="11">
        <v>0.4</v>
      </c>
      <c r="R191" s="20">
        <f>Tabla1[[#This Row],[Trbjo real]]-Tabla1[[#This Row],[Trabajo]]</f>
        <v>0</v>
      </c>
      <c r="S191" s="11">
        <v>0.4</v>
      </c>
      <c r="T191" s="8" t="s">
        <v>1026</v>
      </c>
      <c r="U191" s="19">
        <f>Tabla1[[#This Row],[Trbjo real]]/Tabla1[[#This Row],[Trabajo]]</f>
        <v>1</v>
      </c>
    </row>
    <row r="192" spans="1:21" x14ac:dyDescent="0.25">
      <c r="A192" s="8" t="s">
        <v>556</v>
      </c>
      <c r="B192" s="8" t="s">
        <v>238</v>
      </c>
      <c r="C192" s="8" t="s">
        <v>239</v>
      </c>
      <c r="D192" s="8" t="s">
        <v>185</v>
      </c>
      <c r="E192" s="8" t="s">
        <v>1027</v>
      </c>
      <c r="F192" s="8" t="s">
        <v>1089</v>
      </c>
      <c r="G192" s="8" t="s">
        <v>1086</v>
      </c>
      <c r="H192" s="8" t="s">
        <v>12</v>
      </c>
      <c r="I192" s="8" t="s">
        <v>1015</v>
      </c>
      <c r="J192" s="8" t="s">
        <v>240</v>
      </c>
      <c r="K192" s="8" t="s">
        <v>13</v>
      </c>
      <c r="L192" s="9">
        <v>45406</v>
      </c>
      <c r="M192" s="10">
        <v>45406</v>
      </c>
      <c r="N192" s="10" t="str">
        <f t="shared" si="4"/>
        <v>CUMPLE</v>
      </c>
      <c r="O192" s="10" t="str">
        <f t="shared" si="5"/>
        <v>CUMPLE</v>
      </c>
      <c r="P192" s="11">
        <v>1</v>
      </c>
      <c r="Q192" s="21">
        <v>2</v>
      </c>
      <c r="R192" s="11">
        <f>Tabla1[[#This Row],[Trbjo real]]-Tabla1[[#This Row],[Trabajo]]</f>
        <v>-1</v>
      </c>
      <c r="S192" s="11">
        <v>1</v>
      </c>
      <c r="T192" s="8" t="s">
        <v>1026</v>
      </c>
      <c r="U192" s="19">
        <f>Tabla1[[#This Row],[Trbjo real]]/Tabla1[[#This Row],[Trabajo]]</f>
        <v>0.5</v>
      </c>
    </row>
    <row r="193" spans="1:21" x14ac:dyDescent="0.25">
      <c r="A193" s="8" t="s">
        <v>499</v>
      </c>
      <c r="B193" s="8" t="s">
        <v>183</v>
      </c>
      <c r="C193" s="8" t="s">
        <v>184</v>
      </c>
      <c r="D193" s="8" t="s">
        <v>185</v>
      </c>
      <c r="E193" s="8" t="s">
        <v>1035</v>
      </c>
      <c r="F193" s="8" t="s">
        <v>1088</v>
      </c>
      <c r="G193" s="8" t="s">
        <v>1086</v>
      </c>
      <c r="H193" s="8" t="s">
        <v>12</v>
      </c>
      <c r="I193" s="8" t="s">
        <v>1025</v>
      </c>
      <c r="J193" s="8" t="s">
        <v>186</v>
      </c>
      <c r="K193" s="8" t="s">
        <v>13</v>
      </c>
      <c r="L193" s="9">
        <v>45406</v>
      </c>
      <c r="M193" s="10">
        <v>45406</v>
      </c>
      <c r="N193" s="10" t="str">
        <f t="shared" si="4"/>
        <v>CUMPLE</v>
      </c>
      <c r="O193" s="10" t="str">
        <f t="shared" si="5"/>
        <v>CUMPLE</v>
      </c>
      <c r="P193" s="11">
        <v>0.3</v>
      </c>
      <c r="Q193" s="11">
        <v>0.3</v>
      </c>
      <c r="R193" s="20">
        <f>Tabla1[[#This Row],[Trbjo real]]-Tabla1[[#This Row],[Trabajo]]</f>
        <v>0</v>
      </c>
      <c r="S193" s="11">
        <v>0.3</v>
      </c>
      <c r="T193" s="8" t="s">
        <v>1026</v>
      </c>
      <c r="U193" s="19">
        <f>Tabla1[[#This Row],[Trbjo real]]/Tabla1[[#This Row],[Trabajo]]</f>
        <v>1</v>
      </c>
    </row>
    <row r="194" spans="1:21" x14ac:dyDescent="0.25">
      <c r="A194" s="8" t="s">
        <v>499</v>
      </c>
      <c r="B194" s="8" t="s">
        <v>183</v>
      </c>
      <c r="C194" s="8" t="s">
        <v>184</v>
      </c>
      <c r="D194" s="8" t="s">
        <v>185</v>
      </c>
      <c r="E194" s="8" t="s">
        <v>1033</v>
      </c>
      <c r="F194" s="8" t="s">
        <v>1087</v>
      </c>
      <c r="G194" s="8" t="s">
        <v>1086</v>
      </c>
      <c r="H194" s="8" t="s">
        <v>12</v>
      </c>
      <c r="I194" s="8" t="s">
        <v>1025</v>
      </c>
      <c r="J194" s="8" t="s">
        <v>186</v>
      </c>
      <c r="K194" s="8" t="s">
        <v>13</v>
      </c>
      <c r="L194" s="9">
        <v>45406</v>
      </c>
      <c r="M194" s="10">
        <v>45406</v>
      </c>
      <c r="N194" s="10" t="str">
        <f t="shared" ref="N194:N257" si="6">+IF((M194)&lt;&gt;0,"CUMPLE","NO CUMPLE")</f>
        <v>CUMPLE</v>
      </c>
      <c r="O194" s="10" t="str">
        <f t="shared" ref="O194:O257" si="7">+IF(AND(M194=0),"NO CUMPLE",IF(OR(M194=L194,L194&gt;M194),"CUMPLE",IF(L194&lt;M194,"NO CUMPLE",FALSE)))</f>
        <v>CUMPLE</v>
      </c>
      <c r="P194" s="11">
        <v>0.5</v>
      </c>
      <c r="Q194" s="11">
        <v>0.5</v>
      </c>
      <c r="R194" s="20">
        <f>Tabla1[[#This Row],[Trbjo real]]-Tabla1[[#This Row],[Trabajo]]</f>
        <v>0</v>
      </c>
      <c r="S194" s="11">
        <v>0.5</v>
      </c>
      <c r="T194" s="8" t="s">
        <v>1026</v>
      </c>
      <c r="U194" s="19">
        <f>Tabla1[[#This Row],[Trbjo real]]/Tabla1[[#This Row],[Trabajo]]</f>
        <v>1</v>
      </c>
    </row>
    <row r="195" spans="1:21" x14ac:dyDescent="0.25">
      <c r="A195" s="8" t="s">
        <v>499</v>
      </c>
      <c r="B195" s="8" t="s">
        <v>183</v>
      </c>
      <c r="C195" s="8" t="s">
        <v>184</v>
      </c>
      <c r="D195" s="8" t="s">
        <v>185</v>
      </c>
      <c r="E195" s="8" t="s">
        <v>1027</v>
      </c>
      <c r="F195" s="8" t="s">
        <v>1089</v>
      </c>
      <c r="G195" s="8" t="s">
        <v>1086</v>
      </c>
      <c r="H195" s="8" t="s">
        <v>12</v>
      </c>
      <c r="I195" s="8" t="s">
        <v>1025</v>
      </c>
      <c r="J195" s="8" t="s">
        <v>186</v>
      </c>
      <c r="K195" s="8" t="s">
        <v>13</v>
      </c>
      <c r="L195" s="9">
        <v>45406</v>
      </c>
      <c r="M195" s="10">
        <v>45406</v>
      </c>
      <c r="N195" s="10" t="str">
        <f t="shared" si="6"/>
        <v>CUMPLE</v>
      </c>
      <c r="O195" s="10" t="str">
        <f t="shared" si="7"/>
        <v>CUMPLE</v>
      </c>
      <c r="P195" s="11">
        <v>0.6</v>
      </c>
      <c r="Q195" s="11">
        <v>1.2</v>
      </c>
      <c r="R195" s="21">
        <f>Tabla1[[#This Row],[Trbjo real]]-Tabla1[[#This Row],[Trabajo]]</f>
        <v>-0.6</v>
      </c>
      <c r="S195" s="11">
        <v>0.6</v>
      </c>
      <c r="T195" s="8" t="s">
        <v>1026</v>
      </c>
      <c r="U195" s="19">
        <f>Tabla1[[#This Row],[Trbjo real]]/Tabla1[[#This Row],[Trabajo]]</f>
        <v>0.5</v>
      </c>
    </row>
    <row r="196" spans="1:21" x14ac:dyDescent="0.25">
      <c r="A196" s="8" t="s">
        <v>572</v>
      </c>
      <c r="B196" s="8" t="s">
        <v>325</v>
      </c>
      <c r="C196" s="8" t="s">
        <v>326</v>
      </c>
      <c r="D196" s="8" t="s">
        <v>120</v>
      </c>
      <c r="E196" s="8" t="s">
        <v>1035</v>
      </c>
      <c r="F196" s="8" t="s">
        <v>1088</v>
      </c>
      <c r="G196" s="8" t="s">
        <v>1086</v>
      </c>
      <c r="H196" s="8" t="s">
        <v>12</v>
      </c>
      <c r="I196" s="8" t="s">
        <v>1025</v>
      </c>
      <c r="J196" s="8" t="s">
        <v>121</v>
      </c>
      <c r="K196" s="8" t="s">
        <v>13</v>
      </c>
      <c r="L196" s="9">
        <v>45409</v>
      </c>
      <c r="M196" s="10">
        <v>45409</v>
      </c>
      <c r="N196" s="10" t="str">
        <f t="shared" si="6"/>
        <v>CUMPLE</v>
      </c>
      <c r="O196" s="10" t="str">
        <f t="shared" si="7"/>
        <v>CUMPLE</v>
      </c>
      <c r="P196" s="11">
        <v>0.3</v>
      </c>
      <c r="Q196" s="20">
        <v>0.3</v>
      </c>
      <c r="R196" s="11">
        <f>Tabla1[[#This Row],[Trbjo real]]-Tabla1[[#This Row],[Trabajo]]</f>
        <v>0</v>
      </c>
      <c r="S196" s="11">
        <v>0.3</v>
      </c>
      <c r="T196" s="8" t="s">
        <v>1026</v>
      </c>
      <c r="U196" s="19">
        <f>Tabla1[[#This Row],[Trbjo real]]/Tabla1[[#This Row],[Trabajo]]</f>
        <v>1</v>
      </c>
    </row>
    <row r="197" spans="1:21" x14ac:dyDescent="0.25">
      <c r="A197" s="8" t="s">
        <v>572</v>
      </c>
      <c r="B197" s="8" t="s">
        <v>325</v>
      </c>
      <c r="C197" s="8" t="s">
        <v>326</v>
      </c>
      <c r="D197" s="8" t="s">
        <v>120</v>
      </c>
      <c r="E197" s="8" t="s">
        <v>1033</v>
      </c>
      <c r="F197" s="8" t="s">
        <v>1087</v>
      </c>
      <c r="G197" s="8" t="s">
        <v>1086</v>
      </c>
      <c r="H197" s="8" t="s">
        <v>12</v>
      </c>
      <c r="I197" s="8" t="s">
        <v>1025</v>
      </c>
      <c r="J197" s="8" t="s">
        <v>121</v>
      </c>
      <c r="K197" s="8" t="s">
        <v>13</v>
      </c>
      <c r="L197" s="9">
        <v>45409</v>
      </c>
      <c r="M197" s="10">
        <v>45409</v>
      </c>
      <c r="N197" s="10" t="str">
        <f t="shared" si="6"/>
        <v>CUMPLE</v>
      </c>
      <c r="O197" s="10" t="str">
        <f t="shared" si="7"/>
        <v>CUMPLE</v>
      </c>
      <c r="P197" s="11">
        <v>0.4</v>
      </c>
      <c r="Q197" s="20">
        <v>0.4</v>
      </c>
      <c r="R197" s="11">
        <f>Tabla1[[#This Row],[Trbjo real]]-Tabla1[[#This Row],[Trabajo]]</f>
        <v>0</v>
      </c>
      <c r="S197" s="11">
        <v>0.4</v>
      </c>
      <c r="T197" s="8" t="s">
        <v>1026</v>
      </c>
      <c r="U197" s="19">
        <f>Tabla1[[#This Row],[Trbjo real]]/Tabla1[[#This Row],[Trabajo]]</f>
        <v>1</v>
      </c>
    </row>
    <row r="198" spans="1:21" x14ac:dyDescent="0.25">
      <c r="A198" s="8" t="s">
        <v>581</v>
      </c>
      <c r="B198" s="8" t="s">
        <v>365</v>
      </c>
      <c r="C198" s="8" t="s">
        <v>366</v>
      </c>
      <c r="D198" s="8" t="s">
        <v>120</v>
      </c>
      <c r="E198" s="8" t="s">
        <v>1035</v>
      </c>
      <c r="F198" s="8" t="s">
        <v>1088</v>
      </c>
      <c r="G198" s="8" t="s">
        <v>1086</v>
      </c>
      <c r="H198" s="8" t="s">
        <v>12</v>
      </c>
      <c r="I198" s="8" t="s">
        <v>1025</v>
      </c>
      <c r="J198" s="8" t="s">
        <v>121</v>
      </c>
      <c r="K198" s="8" t="s">
        <v>13</v>
      </c>
      <c r="L198" s="9">
        <v>45409</v>
      </c>
      <c r="M198" s="10">
        <v>45409</v>
      </c>
      <c r="N198" s="10" t="str">
        <f t="shared" si="6"/>
        <v>CUMPLE</v>
      </c>
      <c r="O198" s="10" t="str">
        <f t="shared" si="7"/>
        <v>CUMPLE</v>
      </c>
      <c r="P198" s="11">
        <v>0.3</v>
      </c>
      <c r="Q198" s="11">
        <v>0.3</v>
      </c>
      <c r="R198" s="11">
        <f>Tabla1[[#This Row],[Trbjo real]]-Tabla1[[#This Row],[Trabajo]]</f>
        <v>0</v>
      </c>
      <c r="S198" s="11">
        <v>0.3</v>
      </c>
      <c r="T198" s="8" t="s">
        <v>1026</v>
      </c>
      <c r="U198" s="19">
        <f>Tabla1[[#This Row],[Trbjo real]]/Tabla1[[#This Row],[Trabajo]]</f>
        <v>1</v>
      </c>
    </row>
    <row r="199" spans="1:21" x14ac:dyDescent="0.25">
      <c r="A199" s="8" t="s">
        <v>581</v>
      </c>
      <c r="B199" s="8" t="s">
        <v>365</v>
      </c>
      <c r="C199" s="8" t="s">
        <v>366</v>
      </c>
      <c r="D199" s="8" t="s">
        <v>120</v>
      </c>
      <c r="E199" s="8" t="s">
        <v>1033</v>
      </c>
      <c r="F199" s="8" t="s">
        <v>1087</v>
      </c>
      <c r="G199" s="8" t="s">
        <v>1086</v>
      </c>
      <c r="H199" s="8" t="s">
        <v>12</v>
      </c>
      <c r="I199" s="8" t="s">
        <v>1025</v>
      </c>
      <c r="J199" s="8" t="s">
        <v>121</v>
      </c>
      <c r="K199" s="8" t="s">
        <v>13</v>
      </c>
      <c r="L199" s="9">
        <v>45409</v>
      </c>
      <c r="M199" s="10">
        <v>45409</v>
      </c>
      <c r="N199" s="10" t="str">
        <f t="shared" si="6"/>
        <v>CUMPLE</v>
      </c>
      <c r="O199" s="10" t="str">
        <f t="shared" si="7"/>
        <v>CUMPLE</v>
      </c>
      <c r="P199" s="11">
        <v>0.4</v>
      </c>
      <c r="Q199" s="11">
        <v>0.4</v>
      </c>
      <c r="R199" s="11">
        <f>Tabla1[[#This Row],[Trbjo real]]-Tabla1[[#This Row],[Trabajo]]</f>
        <v>0</v>
      </c>
      <c r="S199" s="11">
        <v>0.4</v>
      </c>
      <c r="T199" s="8" t="s">
        <v>1026</v>
      </c>
      <c r="U199" s="19">
        <f>Tabla1[[#This Row],[Trbjo real]]/Tabla1[[#This Row],[Trabajo]]</f>
        <v>1</v>
      </c>
    </row>
    <row r="200" spans="1:21" x14ac:dyDescent="0.25">
      <c r="A200" s="8" t="s">
        <v>436</v>
      </c>
      <c r="B200" s="8" t="s">
        <v>5</v>
      </c>
      <c r="C200" s="8" t="s">
        <v>6</v>
      </c>
      <c r="D200" s="8" t="s">
        <v>7</v>
      </c>
      <c r="E200" s="8" t="s">
        <v>1035</v>
      </c>
      <c r="F200" s="8" t="s">
        <v>1088</v>
      </c>
      <c r="G200" s="8" t="s">
        <v>1086</v>
      </c>
      <c r="H200" s="8" t="s">
        <v>12</v>
      </c>
      <c r="I200" s="8" t="s">
        <v>1025</v>
      </c>
      <c r="J200" s="8" t="s">
        <v>9</v>
      </c>
      <c r="K200" s="8" t="s">
        <v>13</v>
      </c>
      <c r="L200" s="9">
        <v>45409</v>
      </c>
      <c r="M200" s="10">
        <v>45409</v>
      </c>
      <c r="N200" s="10" t="str">
        <f t="shared" si="6"/>
        <v>CUMPLE</v>
      </c>
      <c r="O200" s="10" t="str">
        <f t="shared" si="7"/>
        <v>CUMPLE</v>
      </c>
      <c r="P200" s="11">
        <v>0.3</v>
      </c>
      <c r="Q200" s="20">
        <v>0.3</v>
      </c>
      <c r="R200" s="11">
        <f>Tabla1[[#This Row],[Trbjo real]]-Tabla1[[#This Row],[Trabajo]]</f>
        <v>0</v>
      </c>
      <c r="S200" s="11">
        <v>0.3</v>
      </c>
      <c r="T200" s="8" t="s">
        <v>1026</v>
      </c>
      <c r="U200" s="19">
        <f>Tabla1[[#This Row],[Trbjo real]]/Tabla1[[#This Row],[Trabajo]]</f>
        <v>1</v>
      </c>
    </row>
    <row r="201" spans="1:21" x14ac:dyDescent="0.25">
      <c r="A201" s="8" t="s">
        <v>436</v>
      </c>
      <c r="B201" s="8" t="s">
        <v>5</v>
      </c>
      <c r="C201" s="8" t="s">
        <v>6</v>
      </c>
      <c r="D201" s="8" t="s">
        <v>7</v>
      </c>
      <c r="E201" s="8" t="s">
        <v>1033</v>
      </c>
      <c r="F201" s="8" t="s">
        <v>1087</v>
      </c>
      <c r="G201" s="8" t="s">
        <v>1086</v>
      </c>
      <c r="H201" s="8" t="s">
        <v>12</v>
      </c>
      <c r="I201" s="8" t="s">
        <v>1025</v>
      </c>
      <c r="J201" s="8" t="s">
        <v>9</v>
      </c>
      <c r="K201" s="8" t="s">
        <v>13</v>
      </c>
      <c r="L201" s="9">
        <v>45409</v>
      </c>
      <c r="M201" s="10">
        <v>45409</v>
      </c>
      <c r="N201" s="10" t="str">
        <f t="shared" si="6"/>
        <v>CUMPLE</v>
      </c>
      <c r="O201" s="10" t="str">
        <f t="shared" si="7"/>
        <v>CUMPLE</v>
      </c>
      <c r="P201" s="11">
        <v>0.4</v>
      </c>
      <c r="Q201" s="20">
        <v>0.4</v>
      </c>
      <c r="R201" s="11">
        <f>Tabla1[[#This Row],[Trbjo real]]-Tabla1[[#This Row],[Trabajo]]</f>
        <v>0</v>
      </c>
      <c r="S201" s="11">
        <v>0.4</v>
      </c>
      <c r="T201" s="8" t="s">
        <v>1026</v>
      </c>
      <c r="U201" s="19">
        <f>Tabla1[[#This Row],[Trbjo real]]/Tabla1[[#This Row],[Trabajo]]</f>
        <v>1</v>
      </c>
    </row>
    <row r="202" spans="1:21" x14ac:dyDescent="0.25">
      <c r="A202" s="8" t="s">
        <v>462</v>
      </c>
      <c r="B202" s="8" t="s">
        <v>51</v>
      </c>
      <c r="C202" s="8" t="s">
        <v>52</v>
      </c>
      <c r="D202" s="8" t="s">
        <v>53</v>
      </c>
      <c r="E202" s="8" t="s">
        <v>1035</v>
      </c>
      <c r="F202" s="8" t="s">
        <v>1088</v>
      </c>
      <c r="G202" s="8" t="s">
        <v>1086</v>
      </c>
      <c r="H202" s="8" t="s">
        <v>12</v>
      </c>
      <c r="I202" s="8" t="s">
        <v>1025</v>
      </c>
      <c r="J202" s="8" t="s">
        <v>55</v>
      </c>
      <c r="K202" s="8" t="s">
        <v>13</v>
      </c>
      <c r="L202" s="9">
        <v>45411</v>
      </c>
      <c r="M202" s="10">
        <v>45411</v>
      </c>
      <c r="N202" s="10" t="str">
        <f t="shared" si="6"/>
        <v>CUMPLE</v>
      </c>
      <c r="O202" s="10" t="str">
        <f t="shared" si="7"/>
        <v>CUMPLE</v>
      </c>
      <c r="P202" s="11">
        <v>0.3</v>
      </c>
      <c r="Q202" s="20">
        <v>0.3</v>
      </c>
      <c r="R202" s="20">
        <f>Tabla1[[#This Row],[Trbjo real]]-Tabla1[[#This Row],[Trabajo]]</f>
        <v>0</v>
      </c>
      <c r="S202" s="11">
        <v>0.3</v>
      </c>
      <c r="T202" s="8" t="s">
        <v>1026</v>
      </c>
      <c r="U202" s="19">
        <f>Tabla1[[#This Row],[Trbjo real]]/Tabla1[[#This Row],[Trabajo]]</f>
        <v>1</v>
      </c>
    </row>
    <row r="203" spans="1:21" x14ac:dyDescent="0.25">
      <c r="A203" s="8" t="s">
        <v>534</v>
      </c>
      <c r="B203" s="8" t="s">
        <v>238</v>
      </c>
      <c r="C203" s="8" t="s">
        <v>239</v>
      </c>
      <c r="D203" s="8" t="s">
        <v>185</v>
      </c>
      <c r="E203" s="8" t="s">
        <v>1035</v>
      </c>
      <c r="F203" s="8" t="s">
        <v>1085</v>
      </c>
      <c r="G203" s="8" t="s">
        <v>1086</v>
      </c>
      <c r="H203" s="8" t="s">
        <v>12</v>
      </c>
      <c r="I203" s="8" t="s">
        <v>1015</v>
      </c>
      <c r="J203" s="8" t="s">
        <v>240</v>
      </c>
      <c r="K203" s="8" t="s">
        <v>13</v>
      </c>
      <c r="L203" s="9">
        <v>45413</v>
      </c>
      <c r="M203" s="10">
        <v>45413</v>
      </c>
      <c r="N203" s="10" t="str">
        <f t="shared" si="6"/>
        <v>CUMPLE</v>
      </c>
      <c r="O203" s="10" t="str">
        <f t="shared" si="7"/>
        <v>CUMPLE</v>
      </c>
      <c r="P203" s="11">
        <v>0.3</v>
      </c>
      <c r="Q203" s="11">
        <v>0.3</v>
      </c>
      <c r="R203" s="20">
        <f>Tabla1[[#This Row],[Trbjo real]]-Tabla1[[#This Row],[Trabajo]]</f>
        <v>0</v>
      </c>
      <c r="S203" s="11">
        <v>0.3</v>
      </c>
      <c r="T203" s="8" t="s">
        <v>1026</v>
      </c>
      <c r="U203" s="19">
        <f>Tabla1[[#This Row],[Trbjo real]]/Tabla1[[#This Row],[Trabajo]]</f>
        <v>1</v>
      </c>
    </row>
    <row r="204" spans="1:21" x14ac:dyDescent="0.25">
      <c r="A204" s="8" t="s">
        <v>533</v>
      </c>
      <c r="B204" s="8" t="s">
        <v>238</v>
      </c>
      <c r="C204" s="8" t="s">
        <v>239</v>
      </c>
      <c r="D204" s="8" t="s">
        <v>185</v>
      </c>
      <c r="E204" s="8" t="s">
        <v>1035</v>
      </c>
      <c r="F204" s="8" t="s">
        <v>1085</v>
      </c>
      <c r="G204" s="8" t="s">
        <v>1086</v>
      </c>
      <c r="H204" s="8" t="s">
        <v>12</v>
      </c>
      <c r="I204" s="8" t="s">
        <v>1015</v>
      </c>
      <c r="J204" s="8" t="s">
        <v>240</v>
      </c>
      <c r="K204" s="8" t="s">
        <v>13</v>
      </c>
      <c r="L204" s="9">
        <v>45420</v>
      </c>
      <c r="M204" s="10">
        <v>45420</v>
      </c>
      <c r="N204" s="10" t="str">
        <f t="shared" si="6"/>
        <v>CUMPLE</v>
      </c>
      <c r="O204" s="10" t="str">
        <f t="shared" si="7"/>
        <v>CUMPLE</v>
      </c>
      <c r="P204" s="11">
        <v>0.3</v>
      </c>
      <c r="Q204" s="11">
        <v>0.3</v>
      </c>
      <c r="R204" s="20">
        <f>Tabla1[[#This Row],[Trbjo real]]-Tabla1[[#This Row],[Trabajo]]</f>
        <v>0</v>
      </c>
      <c r="S204" s="11">
        <v>0.3</v>
      </c>
      <c r="T204" s="8" t="s">
        <v>1026</v>
      </c>
      <c r="U204" s="19">
        <f>Tabla1[[#This Row],[Trbjo real]]/Tabla1[[#This Row],[Trabajo]]</f>
        <v>1</v>
      </c>
    </row>
    <row r="205" spans="1:21" x14ac:dyDescent="0.25">
      <c r="A205" s="8" t="s">
        <v>504</v>
      </c>
      <c r="B205" s="8" t="s">
        <v>183</v>
      </c>
      <c r="C205" s="8" t="s">
        <v>184</v>
      </c>
      <c r="D205" s="8" t="s">
        <v>185</v>
      </c>
      <c r="E205" s="8" t="s">
        <v>1035</v>
      </c>
      <c r="F205" s="8" t="s">
        <v>1088</v>
      </c>
      <c r="G205" s="8" t="s">
        <v>1086</v>
      </c>
      <c r="H205" s="8" t="s">
        <v>12</v>
      </c>
      <c r="I205" s="8" t="s">
        <v>1025</v>
      </c>
      <c r="J205" s="8" t="s">
        <v>186</v>
      </c>
      <c r="K205" s="8" t="s">
        <v>13</v>
      </c>
      <c r="L205" s="9">
        <v>45420</v>
      </c>
      <c r="M205" s="10">
        <v>45420</v>
      </c>
      <c r="N205" s="10" t="str">
        <f t="shared" si="6"/>
        <v>CUMPLE</v>
      </c>
      <c r="O205" s="10" t="str">
        <f t="shared" si="7"/>
        <v>CUMPLE</v>
      </c>
      <c r="P205" s="11">
        <v>0.3</v>
      </c>
      <c r="Q205" s="11">
        <v>0.3</v>
      </c>
      <c r="R205" s="20">
        <f>Tabla1[[#This Row],[Trbjo real]]-Tabla1[[#This Row],[Trabajo]]</f>
        <v>0</v>
      </c>
      <c r="S205" s="11">
        <v>0.3</v>
      </c>
      <c r="T205" s="8" t="s">
        <v>1026</v>
      </c>
      <c r="U205" s="19">
        <f>Tabla1[[#This Row],[Trbjo real]]/Tabla1[[#This Row],[Trabajo]]</f>
        <v>1</v>
      </c>
    </row>
    <row r="206" spans="1:21" x14ac:dyDescent="0.25">
      <c r="A206" s="8" t="s">
        <v>565</v>
      </c>
      <c r="B206" s="8" t="s">
        <v>325</v>
      </c>
      <c r="C206" s="8" t="s">
        <v>326</v>
      </c>
      <c r="D206" s="8" t="s">
        <v>120</v>
      </c>
      <c r="E206" s="8" t="s">
        <v>1035</v>
      </c>
      <c r="F206" s="8" t="s">
        <v>1088</v>
      </c>
      <c r="G206" s="8" t="s">
        <v>1086</v>
      </c>
      <c r="H206" s="8" t="s">
        <v>12</v>
      </c>
      <c r="I206" s="8" t="s">
        <v>1025</v>
      </c>
      <c r="J206" s="8" t="s">
        <v>121</v>
      </c>
      <c r="K206" s="8" t="s">
        <v>13</v>
      </c>
      <c r="L206" s="9">
        <v>45423</v>
      </c>
      <c r="M206" s="10">
        <v>45423</v>
      </c>
      <c r="N206" s="10" t="str">
        <f t="shared" si="6"/>
        <v>CUMPLE</v>
      </c>
      <c r="O206" s="10" t="str">
        <f t="shared" si="7"/>
        <v>CUMPLE</v>
      </c>
      <c r="P206" s="11">
        <v>0.3</v>
      </c>
      <c r="Q206" s="20">
        <v>0.3</v>
      </c>
      <c r="R206" s="11">
        <f>Tabla1[[#This Row],[Trbjo real]]-Tabla1[[#This Row],[Trabajo]]</f>
        <v>0</v>
      </c>
      <c r="S206" s="11">
        <v>0.3</v>
      </c>
      <c r="T206" s="8" t="s">
        <v>1026</v>
      </c>
      <c r="U206" s="19">
        <f>Tabla1[[#This Row],[Trbjo real]]/Tabla1[[#This Row],[Trabajo]]</f>
        <v>1</v>
      </c>
    </row>
    <row r="207" spans="1:21" x14ac:dyDescent="0.25">
      <c r="A207" s="8" t="s">
        <v>586</v>
      </c>
      <c r="B207" s="8" t="s">
        <v>365</v>
      </c>
      <c r="C207" s="8" t="s">
        <v>366</v>
      </c>
      <c r="D207" s="8" t="s">
        <v>120</v>
      </c>
      <c r="E207" s="8" t="s">
        <v>1035</v>
      </c>
      <c r="F207" s="8" t="s">
        <v>1088</v>
      </c>
      <c r="G207" s="8" t="s">
        <v>1086</v>
      </c>
      <c r="H207" s="8" t="s">
        <v>12</v>
      </c>
      <c r="I207" s="8" t="s">
        <v>1025</v>
      </c>
      <c r="J207" s="8" t="s">
        <v>121</v>
      </c>
      <c r="K207" s="8" t="s">
        <v>13</v>
      </c>
      <c r="L207" s="9">
        <v>45423</v>
      </c>
      <c r="M207" s="10">
        <v>45423</v>
      </c>
      <c r="N207" s="10" t="str">
        <f t="shared" si="6"/>
        <v>CUMPLE</v>
      </c>
      <c r="O207" s="10" t="str">
        <f t="shared" si="7"/>
        <v>CUMPLE</v>
      </c>
      <c r="P207" s="11">
        <v>0.3</v>
      </c>
      <c r="Q207" s="11">
        <v>0.3</v>
      </c>
      <c r="R207" s="11">
        <f>Tabla1[[#This Row],[Trbjo real]]-Tabla1[[#This Row],[Trabajo]]</f>
        <v>0</v>
      </c>
      <c r="S207" s="11">
        <v>0.3</v>
      </c>
      <c r="T207" s="8" t="s">
        <v>1026</v>
      </c>
      <c r="U207" s="19">
        <f>Tabla1[[#This Row],[Trbjo real]]/Tabla1[[#This Row],[Trabajo]]</f>
        <v>1</v>
      </c>
    </row>
    <row r="208" spans="1:21" x14ac:dyDescent="0.25">
      <c r="A208" s="8" t="s">
        <v>437</v>
      </c>
      <c r="B208" s="8" t="s">
        <v>5</v>
      </c>
      <c r="C208" s="8" t="s">
        <v>6</v>
      </c>
      <c r="D208" s="8" t="s">
        <v>7</v>
      </c>
      <c r="E208" s="8" t="s">
        <v>1035</v>
      </c>
      <c r="F208" s="8" t="s">
        <v>1088</v>
      </c>
      <c r="G208" s="8" t="s">
        <v>1086</v>
      </c>
      <c r="H208" s="8" t="s">
        <v>12</v>
      </c>
      <c r="I208" s="8" t="s">
        <v>1025</v>
      </c>
      <c r="J208" s="8" t="s">
        <v>9</v>
      </c>
      <c r="K208" s="8" t="s">
        <v>13</v>
      </c>
      <c r="L208" s="9">
        <v>45423</v>
      </c>
      <c r="M208" s="10">
        <v>45423</v>
      </c>
      <c r="N208" s="10" t="str">
        <f t="shared" si="6"/>
        <v>CUMPLE</v>
      </c>
      <c r="O208" s="10" t="str">
        <f t="shared" si="7"/>
        <v>CUMPLE</v>
      </c>
      <c r="P208" s="11">
        <v>0.3</v>
      </c>
      <c r="Q208" s="20">
        <v>0.3</v>
      </c>
      <c r="R208" s="11">
        <f>Tabla1[[#This Row],[Trbjo real]]-Tabla1[[#This Row],[Trabajo]]</f>
        <v>0</v>
      </c>
      <c r="S208" s="11">
        <v>0.3</v>
      </c>
      <c r="T208" s="8" t="s">
        <v>1026</v>
      </c>
      <c r="U208" s="19">
        <f>Tabla1[[#This Row],[Trbjo real]]/Tabla1[[#This Row],[Trabajo]]</f>
        <v>1</v>
      </c>
    </row>
    <row r="209" spans="1:21" x14ac:dyDescent="0.25">
      <c r="A209" s="8" t="s">
        <v>468</v>
      </c>
      <c r="B209" s="8" t="s">
        <v>51</v>
      </c>
      <c r="C209" s="8" t="s">
        <v>52</v>
      </c>
      <c r="D209" s="8" t="s">
        <v>53</v>
      </c>
      <c r="E209" s="8" t="s">
        <v>1035</v>
      </c>
      <c r="F209" s="8" t="s">
        <v>1088</v>
      </c>
      <c r="G209" s="8" t="s">
        <v>1086</v>
      </c>
      <c r="H209" s="8" t="s">
        <v>12</v>
      </c>
      <c r="I209" s="8" t="s">
        <v>1025</v>
      </c>
      <c r="J209" s="8" t="s">
        <v>55</v>
      </c>
      <c r="K209" s="8" t="s">
        <v>13</v>
      </c>
      <c r="L209" s="9">
        <v>45425</v>
      </c>
      <c r="M209" s="10">
        <v>45425</v>
      </c>
      <c r="N209" s="10" t="str">
        <f t="shared" si="6"/>
        <v>CUMPLE</v>
      </c>
      <c r="O209" s="10" t="str">
        <f t="shared" si="7"/>
        <v>CUMPLE</v>
      </c>
      <c r="P209" s="11">
        <v>0.3</v>
      </c>
      <c r="Q209" s="20">
        <v>0.3</v>
      </c>
      <c r="R209" s="20">
        <f>Tabla1[[#This Row],[Trbjo real]]-Tabla1[[#This Row],[Trabajo]]</f>
        <v>0</v>
      </c>
      <c r="S209" s="11">
        <v>0.3</v>
      </c>
      <c r="T209" s="8" t="s">
        <v>1026</v>
      </c>
      <c r="U209" s="19">
        <f>Tabla1[[#This Row],[Trbjo real]]/Tabla1[[#This Row],[Trabajo]]</f>
        <v>1</v>
      </c>
    </row>
    <row r="210" spans="1:21" x14ac:dyDescent="0.25">
      <c r="A210" s="8" t="s">
        <v>525</v>
      </c>
      <c r="B210" s="8" t="s">
        <v>238</v>
      </c>
      <c r="C210" s="8" t="s">
        <v>239</v>
      </c>
      <c r="D210" s="8" t="s">
        <v>185</v>
      </c>
      <c r="E210" s="8" t="s">
        <v>1035</v>
      </c>
      <c r="F210" s="8" t="s">
        <v>1085</v>
      </c>
      <c r="G210" s="8" t="s">
        <v>1086</v>
      </c>
      <c r="H210" s="8" t="s">
        <v>12</v>
      </c>
      <c r="I210" s="8" t="s">
        <v>1015</v>
      </c>
      <c r="J210" s="8" t="s">
        <v>240</v>
      </c>
      <c r="K210" s="8" t="s">
        <v>13</v>
      </c>
      <c r="L210" s="9">
        <v>45427</v>
      </c>
      <c r="M210" s="10">
        <v>45427</v>
      </c>
      <c r="N210" s="10" t="str">
        <f t="shared" si="6"/>
        <v>CUMPLE</v>
      </c>
      <c r="O210" s="10" t="str">
        <f t="shared" si="7"/>
        <v>CUMPLE</v>
      </c>
      <c r="P210" s="11">
        <v>0.3</v>
      </c>
      <c r="Q210" s="11">
        <v>0.3</v>
      </c>
      <c r="R210" s="20">
        <f>Tabla1[[#This Row],[Trbjo real]]-Tabla1[[#This Row],[Trabajo]]</f>
        <v>0</v>
      </c>
      <c r="S210" s="11">
        <v>0.3</v>
      </c>
      <c r="T210" s="8" t="s">
        <v>1026</v>
      </c>
      <c r="U210" s="19">
        <f>Tabla1[[#This Row],[Trbjo real]]/Tabla1[[#This Row],[Trabajo]]</f>
        <v>1</v>
      </c>
    </row>
    <row r="211" spans="1:21" x14ac:dyDescent="0.25">
      <c r="A211" s="8" t="s">
        <v>521</v>
      </c>
      <c r="B211" s="8" t="s">
        <v>238</v>
      </c>
      <c r="C211" s="8" t="s">
        <v>239</v>
      </c>
      <c r="D211" s="8" t="s">
        <v>185</v>
      </c>
      <c r="E211" s="8" t="s">
        <v>1035</v>
      </c>
      <c r="F211" s="8" t="s">
        <v>1085</v>
      </c>
      <c r="G211" s="8" t="s">
        <v>1086</v>
      </c>
      <c r="H211" s="8" t="s">
        <v>12</v>
      </c>
      <c r="I211" s="8" t="s">
        <v>1015</v>
      </c>
      <c r="J211" s="8" t="s">
        <v>240</v>
      </c>
      <c r="K211" s="8" t="s">
        <v>13</v>
      </c>
      <c r="L211" s="9">
        <v>45434</v>
      </c>
      <c r="M211" s="10">
        <v>45434</v>
      </c>
      <c r="N211" s="10" t="str">
        <f t="shared" si="6"/>
        <v>CUMPLE</v>
      </c>
      <c r="O211" s="10" t="str">
        <f t="shared" si="7"/>
        <v>CUMPLE</v>
      </c>
      <c r="P211" s="11">
        <v>0.3</v>
      </c>
      <c r="Q211" s="11">
        <v>0.3</v>
      </c>
      <c r="R211" s="20">
        <f>Tabla1[[#This Row],[Trbjo real]]-Tabla1[[#This Row],[Trabajo]]</f>
        <v>0</v>
      </c>
      <c r="S211" s="11">
        <v>0.3</v>
      </c>
      <c r="T211" s="8" t="s">
        <v>1026</v>
      </c>
      <c r="U211" s="19">
        <f>Tabla1[[#This Row],[Trbjo real]]/Tabla1[[#This Row],[Trabajo]]</f>
        <v>1</v>
      </c>
    </row>
    <row r="212" spans="1:21" x14ac:dyDescent="0.25">
      <c r="A212" s="8" t="s">
        <v>521</v>
      </c>
      <c r="B212" s="8" t="s">
        <v>238</v>
      </c>
      <c r="C212" s="8" t="s">
        <v>239</v>
      </c>
      <c r="D212" s="8" t="s">
        <v>185</v>
      </c>
      <c r="E212" s="8" t="s">
        <v>1033</v>
      </c>
      <c r="F212" s="8" t="s">
        <v>1087</v>
      </c>
      <c r="G212" s="8" t="s">
        <v>1086</v>
      </c>
      <c r="H212" s="8" t="s">
        <v>12</v>
      </c>
      <c r="I212" s="8" t="s">
        <v>1015</v>
      </c>
      <c r="J212" s="8" t="s">
        <v>240</v>
      </c>
      <c r="K212" s="8" t="s">
        <v>13</v>
      </c>
      <c r="L212" s="9">
        <v>45434</v>
      </c>
      <c r="M212" s="10">
        <v>45434</v>
      </c>
      <c r="N212" s="10" t="str">
        <f t="shared" si="6"/>
        <v>CUMPLE</v>
      </c>
      <c r="O212" s="10" t="str">
        <f t="shared" si="7"/>
        <v>CUMPLE</v>
      </c>
      <c r="P212" s="11">
        <v>0.4</v>
      </c>
      <c r="Q212" s="11">
        <v>0.4</v>
      </c>
      <c r="R212" s="20">
        <f>Tabla1[[#This Row],[Trbjo real]]-Tabla1[[#This Row],[Trabajo]]</f>
        <v>0</v>
      </c>
      <c r="S212" s="11">
        <v>0.4</v>
      </c>
      <c r="T212" s="8" t="s">
        <v>1026</v>
      </c>
      <c r="U212" s="19">
        <f>Tabla1[[#This Row],[Trbjo real]]/Tabla1[[#This Row],[Trabajo]]</f>
        <v>1</v>
      </c>
    </row>
    <row r="213" spans="1:21" x14ac:dyDescent="0.25">
      <c r="A213" s="8" t="s">
        <v>506</v>
      </c>
      <c r="B213" s="8" t="s">
        <v>183</v>
      </c>
      <c r="C213" s="8" t="s">
        <v>184</v>
      </c>
      <c r="D213" s="8" t="s">
        <v>185</v>
      </c>
      <c r="E213" s="8" t="s">
        <v>1035</v>
      </c>
      <c r="F213" s="8" t="s">
        <v>1088</v>
      </c>
      <c r="G213" s="8" t="s">
        <v>1086</v>
      </c>
      <c r="H213" s="8" t="s">
        <v>12</v>
      </c>
      <c r="I213" s="8" t="s">
        <v>1025</v>
      </c>
      <c r="J213" s="8" t="s">
        <v>186</v>
      </c>
      <c r="K213" s="8" t="s">
        <v>13</v>
      </c>
      <c r="L213" s="9">
        <v>45434</v>
      </c>
      <c r="M213" s="10">
        <v>45434</v>
      </c>
      <c r="N213" s="10" t="str">
        <f t="shared" si="6"/>
        <v>CUMPLE</v>
      </c>
      <c r="O213" s="10" t="str">
        <f t="shared" si="7"/>
        <v>CUMPLE</v>
      </c>
      <c r="P213" s="11">
        <v>0.3</v>
      </c>
      <c r="Q213" s="11">
        <v>0.3</v>
      </c>
      <c r="R213" s="20">
        <f>Tabla1[[#This Row],[Trbjo real]]-Tabla1[[#This Row],[Trabajo]]</f>
        <v>0</v>
      </c>
      <c r="S213" s="11">
        <v>0.3</v>
      </c>
      <c r="T213" s="8" t="s">
        <v>1026</v>
      </c>
      <c r="U213" s="19">
        <f>Tabla1[[#This Row],[Trbjo real]]/Tabla1[[#This Row],[Trabajo]]</f>
        <v>1</v>
      </c>
    </row>
    <row r="214" spans="1:21" x14ac:dyDescent="0.25">
      <c r="A214" s="8" t="s">
        <v>506</v>
      </c>
      <c r="B214" s="8" t="s">
        <v>183</v>
      </c>
      <c r="C214" s="8" t="s">
        <v>184</v>
      </c>
      <c r="D214" s="8" t="s">
        <v>185</v>
      </c>
      <c r="E214" s="8" t="s">
        <v>1033</v>
      </c>
      <c r="F214" s="8" t="s">
        <v>1087</v>
      </c>
      <c r="G214" s="8" t="s">
        <v>1086</v>
      </c>
      <c r="H214" s="8" t="s">
        <v>12</v>
      </c>
      <c r="I214" s="8" t="s">
        <v>1025</v>
      </c>
      <c r="J214" s="8" t="s">
        <v>186</v>
      </c>
      <c r="K214" s="8" t="s">
        <v>13</v>
      </c>
      <c r="L214" s="9">
        <v>45434</v>
      </c>
      <c r="M214" s="10">
        <v>45434</v>
      </c>
      <c r="N214" s="10" t="str">
        <f t="shared" si="6"/>
        <v>CUMPLE</v>
      </c>
      <c r="O214" s="10" t="str">
        <f t="shared" si="7"/>
        <v>CUMPLE</v>
      </c>
      <c r="P214" s="11">
        <v>0.5</v>
      </c>
      <c r="Q214" s="11">
        <v>0.5</v>
      </c>
      <c r="R214" s="20">
        <f>Tabla1[[#This Row],[Trbjo real]]-Tabla1[[#This Row],[Trabajo]]</f>
        <v>0</v>
      </c>
      <c r="S214" s="11">
        <v>0.5</v>
      </c>
      <c r="T214" s="8" t="s">
        <v>1026</v>
      </c>
      <c r="U214" s="19">
        <f>Tabla1[[#This Row],[Trbjo real]]/Tabla1[[#This Row],[Trabajo]]</f>
        <v>1</v>
      </c>
    </row>
    <row r="215" spans="1:21" x14ac:dyDescent="0.25">
      <c r="A215" s="8" t="s">
        <v>557</v>
      </c>
      <c r="B215" s="8" t="s">
        <v>325</v>
      </c>
      <c r="C215" s="8" t="s">
        <v>326</v>
      </c>
      <c r="D215" s="8" t="s">
        <v>120</v>
      </c>
      <c r="E215" s="8" t="s">
        <v>1035</v>
      </c>
      <c r="F215" s="8" t="s">
        <v>1088</v>
      </c>
      <c r="G215" s="8" t="s">
        <v>1086</v>
      </c>
      <c r="H215" s="8" t="s">
        <v>12</v>
      </c>
      <c r="I215" s="8" t="s">
        <v>1025</v>
      </c>
      <c r="J215" s="8" t="s">
        <v>121</v>
      </c>
      <c r="K215" s="8" t="s">
        <v>13</v>
      </c>
      <c r="L215" s="9">
        <v>45437</v>
      </c>
      <c r="M215" s="10">
        <v>45437</v>
      </c>
      <c r="N215" s="10" t="str">
        <f t="shared" si="6"/>
        <v>CUMPLE</v>
      </c>
      <c r="O215" s="10" t="str">
        <f t="shared" si="7"/>
        <v>CUMPLE</v>
      </c>
      <c r="P215" s="11">
        <v>0.3</v>
      </c>
      <c r="Q215" s="20">
        <v>0.3</v>
      </c>
      <c r="R215" s="11">
        <f>Tabla1[[#This Row],[Trbjo real]]-Tabla1[[#This Row],[Trabajo]]</f>
        <v>0</v>
      </c>
      <c r="S215" s="11">
        <v>0.3</v>
      </c>
      <c r="T215" s="8" t="s">
        <v>1026</v>
      </c>
      <c r="U215" s="19">
        <f>Tabla1[[#This Row],[Trbjo real]]/Tabla1[[#This Row],[Trabajo]]</f>
        <v>1</v>
      </c>
    </row>
    <row r="216" spans="1:21" x14ac:dyDescent="0.25">
      <c r="A216" s="8" t="s">
        <v>557</v>
      </c>
      <c r="B216" s="8" t="s">
        <v>325</v>
      </c>
      <c r="C216" s="8" t="s">
        <v>326</v>
      </c>
      <c r="D216" s="8" t="s">
        <v>120</v>
      </c>
      <c r="E216" s="8" t="s">
        <v>1033</v>
      </c>
      <c r="F216" s="8" t="s">
        <v>1087</v>
      </c>
      <c r="G216" s="8" t="s">
        <v>1086</v>
      </c>
      <c r="H216" s="8" t="s">
        <v>12</v>
      </c>
      <c r="I216" s="8" t="s">
        <v>1025</v>
      </c>
      <c r="J216" s="8" t="s">
        <v>121</v>
      </c>
      <c r="K216" s="8" t="s">
        <v>13</v>
      </c>
      <c r="L216" s="9">
        <v>45437</v>
      </c>
      <c r="M216" s="10">
        <v>45437</v>
      </c>
      <c r="N216" s="10" t="str">
        <f t="shared" si="6"/>
        <v>CUMPLE</v>
      </c>
      <c r="O216" s="10" t="str">
        <f t="shared" si="7"/>
        <v>CUMPLE</v>
      </c>
      <c r="P216" s="11">
        <v>0.4</v>
      </c>
      <c r="Q216" s="20">
        <v>0.4</v>
      </c>
      <c r="R216" s="11">
        <f>Tabla1[[#This Row],[Trbjo real]]-Tabla1[[#This Row],[Trabajo]]</f>
        <v>0</v>
      </c>
      <c r="S216" s="11">
        <v>0.4</v>
      </c>
      <c r="T216" s="8" t="s">
        <v>1026</v>
      </c>
      <c r="U216" s="19">
        <f>Tabla1[[#This Row],[Trbjo real]]/Tabla1[[#This Row],[Trabajo]]</f>
        <v>1</v>
      </c>
    </row>
    <row r="217" spans="1:21" x14ac:dyDescent="0.25">
      <c r="A217" s="8" t="s">
        <v>588</v>
      </c>
      <c r="B217" s="8" t="s">
        <v>365</v>
      </c>
      <c r="C217" s="8" t="s">
        <v>366</v>
      </c>
      <c r="D217" s="8" t="s">
        <v>120</v>
      </c>
      <c r="E217" s="8" t="s">
        <v>1035</v>
      </c>
      <c r="F217" s="8" t="s">
        <v>1088</v>
      </c>
      <c r="G217" s="8" t="s">
        <v>1086</v>
      </c>
      <c r="H217" s="8" t="s">
        <v>12</v>
      </c>
      <c r="I217" s="8" t="s">
        <v>1025</v>
      </c>
      <c r="J217" s="8" t="s">
        <v>121</v>
      </c>
      <c r="K217" s="8" t="s">
        <v>13</v>
      </c>
      <c r="L217" s="9">
        <v>45437</v>
      </c>
      <c r="M217" s="10">
        <v>45437</v>
      </c>
      <c r="N217" s="10" t="str">
        <f t="shared" si="6"/>
        <v>CUMPLE</v>
      </c>
      <c r="O217" s="10" t="str">
        <f t="shared" si="7"/>
        <v>CUMPLE</v>
      </c>
      <c r="P217" s="11">
        <v>0.3</v>
      </c>
      <c r="Q217" s="11">
        <v>0.3</v>
      </c>
      <c r="R217" s="11">
        <f>Tabla1[[#This Row],[Trbjo real]]-Tabla1[[#This Row],[Trabajo]]</f>
        <v>0</v>
      </c>
      <c r="S217" s="11">
        <v>0.3</v>
      </c>
      <c r="T217" s="8" t="s">
        <v>1026</v>
      </c>
      <c r="U217" s="19">
        <f>Tabla1[[#This Row],[Trbjo real]]/Tabla1[[#This Row],[Trabajo]]</f>
        <v>1</v>
      </c>
    </row>
    <row r="218" spans="1:21" x14ac:dyDescent="0.25">
      <c r="A218" s="8" t="s">
        <v>588</v>
      </c>
      <c r="B218" s="8" t="s">
        <v>365</v>
      </c>
      <c r="C218" s="8" t="s">
        <v>366</v>
      </c>
      <c r="D218" s="8" t="s">
        <v>120</v>
      </c>
      <c r="E218" s="8" t="s">
        <v>1033</v>
      </c>
      <c r="F218" s="8" t="s">
        <v>1087</v>
      </c>
      <c r="G218" s="8" t="s">
        <v>1086</v>
      </c>
      <c r="H218" s="8" t="s">
        <v>12</v>
      </c>
      <c r="I218" s="8" t="s">
        <v>1025</v>
      </c>
      <c r="J218" s="8" t="s">
        <v>121</v>
      </c>
      <c r="K218" s="8" t="s">
        <v>13</v>
      </c>
      <c r="L218" s="9">
        <v>45437</v>
      </c>
      <c r="M218" s="10">
        <v>45437</v>
      </c>
      <c r="N218" s="10" t="str">
        <f t="shared" si="6"/>
        <v>CUMPLE</v>
      </c>
      <c r="O218" s="10" t="str">
        <f t="shared" si="7"/>
        <v>CUMPLE</v>
      </c>
      <c r="P218" s="11">
        <v>0.4</v>
      </c>
      <c r="Q218" s="11">
        <v>0.4</v>
      </c>
      <c r="R218" s="11">
        <f>Tabla1[[#This Row],[Trbjo real]]-Tabla1[[#This Row],[Trabajo]]</f>
        <v>0</v>
      </c>
      <c r="S218" s="11">
        <v>0.4</v>
      </c>
      <c r="T218" s="8" t="s">
        <v>1026</v>
      </c>
      <c r="U218" s="19">
        <f>Tabla1[[#This Row],[Trbjo real]]/Tabla1[[#This Row],[Trabajo]]</f>
        <v>1</v>
      </c>
    </row>
    <row r="219" spans="1:21" x14ac:dyDescent="0.25">
      <c r="A219" s="8" t="s">
        <v>439</v>
      </c>
      <c r="B219" s="8" t="s">
        <v>5</v>
      </c>
      <c r="C219" s="8" t="s">
        <v>6</v>
      </c>
      <c r="D219" s="8" t="s">
        <v>7</v>
      </c>
      <c r="E219" s="8" t="s">
        <v>1035</v>
      </c>
      <c r="F219" s="8" t="s">
        <v>1088</v>
      </c>
      <c r="G219" s="8" t="s">
        <v>1086</v>
      </c>
      <c r="H219" s="8" t="s">
        <v>12</v>
      </c>
      <c r="I219" s="8" t="s">
        <v>1025</v>
      </c>
      <c r="J219" s="8" t="s">
        <v>9</v>
      </c>
      <c r="K219" s="8" t="s">
        <v>13</v>
      </c>
      <c r="L219" s="9">
        <v>45437</v>
      </c>
      <c r="M219" s="10">
        <v>45437</v>
      </c>
      <c r="N219" s="10" t="str">
        <f t="shared" si="6"/>
        <v>CUMPLE</v>
      </c>
      <c r="O219" s="10" t="str">
        <f t="shared" si="7"/>
        <v>CUMPLE</v>
      </c>
      <c r="P219" s="11">
        <v>0.3</v>
      </c>
      <c r="Q219" s="20">
        <v>0.3</v>
      </c>
      <c r="R219" s="11">
        <f>Tabla1[[#This Row],[Trbjo real]]-Tabla1[[#This Row],[Trabajo]]</f>
        <v>0</v>
      </c>
      <c r="S219" s="11">
        <v>0.3</v>
      </c>
      <c r="T219" s="8" t="s">
        <v>1026</v>
      </c>
      <c r="U219" s="19">
        <f>Tabla1[[#This Row],[Trbjo real]]/Tabla1[[#This Row],[Trabajo]]</f>
        <v>1</v>
      </c>
    </row>
    <row r="220" spans="1:21" x14ac:dyDescent="0.25">
      <c r="A220" s="8" t="s">
        <v>439</v>
      </c>
      <c r="B220" s="8" t="s">
        <v>5</v>
      </c>
      <c r="C220" s="8" t="s">
        <v>6</v>
      </c>
      <c r="D220" s="8" t="s">
        <v>7</v>
      </c>
      <c r="E220" s="8" t="s">
        <v>1033</v>
      </c>
      <c r="F220" s="8" t="s">
        <v>1087</v>
      </c>
      <c r="G220" s="8" t="s">
        <v>1086</v>
      </c>
      <c r="H220" s="8" t="s">
        <v>12</v>
      </c>
      <c r="I220" s="8" t="s">
        <v>1025</v>
      </c>
      <c r="J220" s="8" t="s">
        <v>9</v>
      </c>
      <c r="K220" s="8" t="s">
        <v>13</v>
      </c>
      <c r="L220" s="9">
        <v>45437</v>
      </c>
      <c r="M220" s="10">
        <v>45437</v>
      </c>
      <c r="N220" s="10" t="str">
        <f t="shared" si="6"/>
        <v>CUMPLE</v>
      </c>
      <c r="O220" s="10" t="str">
        <f t="shared" si="7"/>
        <v>CUMPLE</v>
      </c>
      <c r="P220" s="11">
        <v>0.4</v>
      </c>
      <c r="Q220" s="20">
        <v>0.4</v>
      </c>
      <c r="R220" s="11">
        <f>Tabla1[[#This Row],[Trbjo real]]-Tabla1[[#This Row],[Trabajo]]</f>
        <v>0</v>
      </c>
      <c r="S220" s="11">
        <v>0.4</v>
      </c>
      <c r="T220" s="8" t="s">
        <v>1026</v>
      </c>
      <c r="U220" s="19">
        <f>Tabla1[[#This Row],[Trbjo real]]/Tabla1[[#This Row],[Trabajo]]</f>
        <v>1</v>
      </c>
    </row>
    <row r="221" spans="1:21" x14ac:dyDescent="0.25">
      <c r="A221" s="8" t="s">
        <v>467</v>
      </c>
      <c r="B221" s="8" t="s">
        <v>51</v>
      </c>
      <c r="C221" s="8" t="s">
        <v>52</v>
      </c>
      <c r="D221" s="8" t="s">
        <v>53</v>
      </c>
      <c r="E221" s="8" t="s">
        <v>1035</v>
      </c>
      <c r="F221" s="8" t="s">
        <v>1088</v>
      </c>
      <c r="G221" s="8" t="s">
        <v>1086</v>
      </c>
      <c r="H221" s="8" t="s">
        <v>12</v>
      </c>
      <c r="I221" s="8" t="s">
        <v>1025</v>
      </c>
      <c r="J221" s="8" t="s">
        <v>55</v>
      </c>
      <c r="K221" s="8" t="s">
        <v>13</v>
      </c>
      <c r="L221" s="9">
        <v>45439</v>
      </c>
      <c r="M221" s="10">
        <v>45439</v>
      </c>
      <c r="N221" s="10" t="str">
        <f t="shared" si="6"/>
        <v>CUMPLE</v>
      </c>
      <c r="O221" s="10" t="str">
        <f t="shared" si="7"/>
        <v>CUMPLE</v>
      </c>
      <c r="P221" s="11">
        <v>0.3</v>
      </c>
      <c r="Q221" s="20">
        <v>0.3</v>
      </c>
      <c r="R221" s="20">
        <f>Tabla1[[#This Row],[Trbjo real]]-Tabla1[[#This Row],[Trabajo]]</f>
        <v>0</v>
      </c>
      <c r="S221" s="11">
        <v>0.3</v>
      </c>
      <c r="T221" s="8" t="s">
        <v>1026</v>
      </c>
      <c r="U221" s="19">
        <f>Tabla1[[#This Row],[Trbjo real]]/Tabla1[[#This Row],[Trabajo]]</f>
        <v>1</v>
      </c>
    </row>
    <row r="222" spans="1:21" x14ac:dyDescent="0.25">
      <c r="A222" s="8" t="s">
        <v>535</v>
      </c>
      <c r="B222" s="8" t="s">
        <v>238</v>
      </c>
      <c r="C222" s="8" t="s">
        <v>239</v>
      </c>
      <c r="D222" s="8" t="s">
        <v>185</v>
      </c>
      <c r="E222" s="8" t="s">
        <v>1035</v>
      </c>
      <c r="F222" s="8" t="s">
        <v>1085</v>
      </c>
      <c r="G222" s="8" t="s">
        <v>1086</v>
      </c>
      <c r="H222" s="8" t="s">
        <v>12</v>
      </c>
      <c r="I222" s="8" t="s">
        <v>1015</v>
      </c>
      <c r="J222" s="8" t="s">
        <v>240</v>
      </c>
      <c r="K222" s="8" t="s">
        <v>13</v>
      </c>
      <c r="L222" s="9">
        <v>45441</v>
      </c>
      <c r="M222" s="10">
        <v>45441</v>
      </c>
      <c r="N222" s="10" t="str">
        <f t="shared" si="6"/>
        <v>CUMPLE</v>
      </c>
      <c r="O222" s="10" t="str">
        <f t="shared" si="7"/>
        <v>CUMPLE</v>
      </c>
      <c r="P222" s="11">
        <v>0.3</v>
      </c>
      <c r="Q222" s="11">
        <v>0.3</v>
      </c>
      <c r="R222" s="20">
        <f>Tabla1[[#This Row],[Trbjo real]]-Tabla1[[#This Row],[Trabajo]]</f>
        <v>0</v>
      </c>
      <c r="S222" s="11">
        <v>0.3</v>
      </c>
      <c r="T222" s="8" t="s">
        <v>1026</v>
      </c>
      <c r="U222" s="19">
        <f>Tabla1[[#This Row],[Trbjo real]]/Tabla1[[#This Row],[Trabajo]]</f>
        <v>1</v>
      </c>
    </row>
    <row r="223" spans="1:21" x14ac:dyDescent="0.25">
      <c r="A223" s="8" t="s">
        <v>1210</v>
      </c>
      <c r="B223" s="8" t="s">
        <v>238</v>
      </c>
      <c r="C223" s="8" t="s">
        <v>239</v>
      </c>
      <c r="D223" s="8" t="s">
        <v>185</v>
      </c>
      <c r="E223" s="8" t="s">
        <v>1035</v>
      </c>
      <c r="F223" s="8" t="s">
        <v>1085</v>
      </c>
      <c r="G223" s="8" t="s">
        <v>1086</v>
      </c>
      <c r="H223" s="8" t="s">
        <v>12</v>
      </c>
      <c r="I223" s="8" t="s">
        <v>1015</v>
      </c>
      <c r="J223" s="8" t="s">
        <v>240</v>
      </c>
      <c r="K223" s="8" t="s">
        <v>13</v>
      </c>
      <c r="L223" s="9">
        <v>45448</v>
      </c>
      <c r="M223" s="10">
        <v>45448</v>
      </c>
      <c r="N223" s="10" t="str">
        <f t="shared" si="6"/>
        <v>CUMPLE</v>
      </c>
      <c r="O223" s="10" t="str">
        <f t="shared" si="7"/>
        <v>CUMPLE</v>
      </c>
      <c r="P223" s="11">
        <v>0.3</v>
      </c>
      <c r="Q223" s="11">
        <v>0.3</v>
      </c>
      <c r="R223" s="20">
        <f>Tabla1[[#This Row],[Trbjo real]]-Tabla1[[#This Row],[Trabajo]]</f>
        <v>0</v>
      </c>
      <c r="S223" s="11">
        <v>0.3</v>
      </c>
      <c r="T223" s="8" t="s">
        <v>1026</v>
      </c>
      <c r="U223" s="19">
        <f>Tabla1[[#This Row],[Trbjo real]]/Tabla1[[#This Row],[Trabajo]]</f>
        <v>1</v>
      </c>
    </row>
    <row r="224" spans="1:21" x14ac:dyDescent="0.25">
      <c r="A224" s="8" t="s">
        <v>1211</v>
      </c>
      <c r="B224" s="8" t="s">
        <v>183</v>
      </c>
      <c r="C224" s="8" t="s">
        <v>184</v>
      </c>
      <c r="D224" s="8" t="s">
        <v>185</v>
      </c>
      <c r="E224" s="8" t="s">
        <v>1035</v>
      </c>
      <c r="F224" s="8" t="s">
        <v>1088</v>
      </c>
      <c r="G224" s="8" t="s">
        <v>1086</v>
      </c>
      <c r="H224" s="8" t="s">
        <v>12</v>
      </c>
      <c r="I224" s="8" t="s">
        <v>1025</v>
      </c>
      <c r="J224" s="8" t="s">
        <v>186</v>
      </c>
      <c r="K224" s="8" t="s">
        <v>13</v>
      </c>
      <c r="L224" s="9">
        <v>45448</v>
      </c>
      <c r="M224" s="10">
        <v>45448</v>
      </c>
      <c r="N224" s="10" t="str">
        <f t="shared" si="6"/>
        <v>CUMPLE</v>
      </c>
      <c r="O224" s="10" t="str">
        <f t="shared" si="7"/>
        <v>CUMPLE</v>
      </c>
      <c r="P224" s="11">
        <v>0.3</v>
      </c>
      <c r="Q224" s="11">
        <v>0.3</v>
      </c>
      <c r="R224" s="20">
        <f>Tabla1[[#This Row],[Trbjo real]]-Tabla1[[#This Row],[Trabajo]]</f>
        <v>0</v>
      </c>
      <c r="S224" s="11">
        <v>0.3</v>
      </c>
      <c r="T224" s="8" t="s">
        <v>1026</v>
      </c>
      <c r="U224" s="19">
        <f>Tabla1[[#This Row],[Trbjo real]]/Tabla1[[#This Row],[Trabajo]]</f>
        <v>1</v>
      </c>
    </row>
    <row r="225" spans="1:21" x14ac:dyDescent="0.25">
      <c r="A225" s="8" t="s">
        <v>1212</v>
      </c>
      <c r="B225" s="8" t="s">
        <v>325</v>
      </c>
      <c r="C225" s="8" t="s">
        <v>326</v>
      </c>
      <c r="D225" s="8" t="s">
        <v>120</v>
      </c>
      <c r="E225" s="8" t="s">
        <v>1035</v>
      </c>
      <c r="F225" s="8" t="s">
        <v>1088</v>
      </c>
      <c r="G225" s="8" t="s">
        <v>1086</v>
      </c>
      <c r="H225" s="8" t="s">
        <v>12</v>
      </c>
      <c r="I225" s="8" t="s">
        <v>1025</v>
      </c>
      <c r="J225" s="8" t="s">
        <v>121</v>
      </c>
      <c r="K225" s="8" t="s">
        <v>13</v>
      </c>
      <c r="L225" s="9">
        <v>45451</v>
      </c>
      <c r="M225" s="10">
        <v>45451</v>
      </c>
      <c r="N225" s="10" t="str">
        <f t="shared" si="6"/>
        <v>CUMPLE</v>
      </c>
      <c r="O225" s="10" t="str">
        <f t="shared" si="7"/>
        <v>CUMPLE</v>
      </c>
      <c r="P225" s="11">
        <v>0.3</v>
      </c>
      <c r="Q225" s="20">
        <v>0.3</v>
      </c>
      <c r="R225" s="11">
        <f>Tabla1[[#This Row],[Trbjo real]]-Tabla1[[#This Row],[Trabajo]]</f>
        <v>0</v>
      </c>
      <c r="S225" s="11">
        <v>0.3</v>
      </c>
      <c r="T225" s="8" t="s">
        <v>1026</v>
      </c>
      <c r="U225" s="19">
        <f>Tabla1[[#This Row],[Trbjo real]]/Tabla1[[#This Row],[Trabajo]]</f>
        <v>1</v>
      </c>
    </row>
    <row r="226" spans="1:21" x14ac:dyDescent="0.25">
      <c r="A226" s="8" t="s">
        <v>1213</v>
      </c>
      <c r="B226" s="8" t="s">
        <v>365</v>
      </c>
      <c r="C226" s="8" t="s">
        <v>366</v>
      </c>
      <c r="D226" s="8" t="s">
        <v>120</v>
      </c>
      <c r="E226" s="8" t="s">
        <v>1035</v>
      </c>
      <c r="F226" s="8" t="s">
        <v>1088</v>
      </c>
      <c r="G226" s="8" t="s">
        <v>1086</v>
      </c>
      <c r="H226" s="8" t="s">
        <v>12</v>
      </c>
      <c r="I226" s="8" t="s">
        <v>1025</v>
      </c>
      <c r="J226" s="8" t="s">
        <v>121</v>
      </c>
      <c r="K226" s="8" t="s">
        <v>13</v>
      </c>
      <c r="L226" s="9">
        <v>45451</v>
      </c>
      <c r="M226" s="10">
        <v>45451</v>
      </c>
      <c r="N226" s="10" t="str">
        <f t="shared" si="6"/>
        <v>CUMPLE</v>
      </c>
      <c r="O226" s="10" t="str">
        <f t="shared" si="7"/>
        <v>CUMPLE</v>
      </c>
      <c r="P226" s="11">
        <v>0.3</v>
      </c>
      <c r="Q226" s="11">
        <v>0.3</v>
      </c>
      <c r="R226" s="11">
        <f>Tabla1[[#This Row],[Trbjo real]]-Tabla1[[#This Row],[Trabajo]]</f>
        <v>0</v>
      </c>
      <c r="S226" s="11">
        <v>0.3</v>
      </c>
      <c r="T226" s="8" t="s">
        <v>1026</v>
      </c>
      <c r="U226" s="19">
        <f>Tabla1[[#This Row],[Trbjo real]]/Tabla1[[#This Row],[Trabajo]]</f>
        <v>1</v>
      </c>
    </row>
    <row r="227" spans="1:21" x14ac:dyDescent="0.25">
      <c r="A227" s="8" t="s">
        <v>1214</v>
      </c>
      <c r="B227" s="8" t="s">
        <v>5</v>
      </c>
      <c r="C227" s="8" t="s">
        <v>6</v>
      </c>
      <c r="D227" s="8" t="s">
        <v>7</v>
      </c>
      <c r="E227" s="8" t="s">
        <v>1035</v>
      </c>
      <c r="F227" s="8" t="s">
        <v>1088</v>
      </c>
      <c r="G227" s="8" t="s">
        <v>1086</v>
      </c>
      <c r="H227" s="8" t="s">
        <v>12</v>
      </c>
      <c r="I227" s="8" t="s">
        <v>1025</v>
      </c>
      <c r="J227" s="8" t="s">
        <v>9</v>
      </c>
      <c r="K227" s="8" t="s">
        <v>13</v>
      </c>
      <c r="L227" s="9">
        <v>45451</v>
      </c>
      <c r="M227" s="10">
        <v>45451</v>
      </c>
      <c r="N227" s="10" t="str">
        <f t="shared" si="6"/>
        <v>CUMPLE</v>
      </c>
      <c r="O227" s="10" t="str">
        <f t="shared" si="7"/>
        <v>CUMPLE</v>
      </c>
      <c r="P227" s="11">
        <v>0.3</v>
      </c>
      <c r="Q227" s="20">
        <v>0.3</v>
      </c>
      <c r="R227" s="11">
        <f>Tabla1[[#This Row],[Trbjo real]]-Tabla1[[#This Row],[Trabajo]]</f>
        <v>0</v>
      </c>
      <c r="S227" s="11">
        <v>0.3</v>
      </c>
      <c r="T227" s="8" t="s">
        <v>1026</v>
      </c>
      <c r="U227" s="19">
        <f>Tabla1[[#This Row],[Trbjo real]]/Tabla1[[#This Row],[Trabajo]]</f>
        <v>1</v>
      </c>
    </row>
    <row r="228" spans="1:21" x14ac:dyDescent="0.25">
      <c r="A228" s="8" t="s">
        <v>1215</v>
      </c>
      <c r="B228" s="8" t="s">
        <v>51</v>
      </c>
      <c r="C228" s="8" t="s">
        <v>52</v>
      </c>
      <c r="D228" s="8" t="s">
        <v>53</v>
      </c>
      <c r="E228" s="8" t="s">
        <v>1035</v>
      </c>
      <c r="F228" s="8" t="s">
        <v>1088</v>
      </c>
      <c r="G228" s="8" t="s">
        <v>1086</v>
      </c>
      <c r="H228" s="8" t="s">
        <v>12</v>
      </c>
      <c r="I228" s="8" t="s">
        <v>1015</v>
      </c>
      <c r="J228" s="8" t="s">
        <v>55</v>
      </c>
      <c r="K228" s="8" t="s">
        <v>13</v>
      </c>
      <c r="L228" s="9">
        <v>45453</v>
      </c>
      <c r="M228" s="10">
        <v>45453</v>
      </c>
      <c r="N228" s="10" t="str">
        <f t="shared" si="6"/>
        <v>CUMPLE</v>
      </c>
      <c r="O228" s="10" t="str">
        <f t="shared" si="7"/>
        <v>CUMPLE</v>
      </c>
      <c r="P228" s="11">
        <v>0.3</v>
      </c>
      <c r="Q228" s="20">
        <v>0.3</v>
      </c>
      <c r="R228" s="20">
        <f>Tabla1[[#This Row],[Trbjo real]]-Tabla1[[#This Row],[Trabajo]]</f>
        <v>0</v>
      </c>
      <c r="S228" s="11">
        <v>0.3</v>
      </c>
      <c r="T228" s="8" t="s">
        <v>1026</v>
      </c>
      <c r="U228" s="19">
        <f>Tabla1[[#This Row],[Trbjo real]]/Tabla1[[#This Row],[Trabajo]]</f>
        <v>1</v>
      </c>
    </row>
    <row r="229" spans="1:21" x14ac:dyDescent="0.25">
      <c r="A229" s="8" t="s">
        <v>1216</v>
      </c>
      <c r="B229" s="8" t="s">
        <v>238</v>
      </c>
      <c r="C229" s="8" t="s">
        <v>239</v>
      </c>
      <c r="D229" s="8" t="s">
        <v>185</v>
      </c>
      <c r="E229" s="8" t="s">
        <v>1035</v>
      </c>
      <c r="F229" s="8" t="s">
        <v>1085</v>
      </c>
      <c r="G229" s="8" t="s">
        <v>1086</v>
      </c>
      <c r="H229" s="8" t="s">
        <v>12</v>
      </c>
      <c r="I229" s="8" t="s">
        <v>1015</v>
      </c>
      <c r="J229" s="8" t="s">
        <v>240</v>
      </c>
      <c r="K229" s="8" t="s">
        <v>13</v>
      </c>
      <c r="L229" s="9">
        <v>45455</v>
      </c>
      <c r="M229" s="10">
        <v>45455</v>
      </c>
      <c r="N229" s="10" t="str">
        <f t="shared" si="6"/>
        <v>CUMPLE</v>
      </c>
      <c r="O229" s="10" t="str">
        <f t="shared" si="7"/>
        <v>CUMPLE</v>
      </c>
      <c r="P229" s="11">
        <v>0.3</v>
      </c>
      <c r="Q229" s="11">
        <v>0.3</v>
      </c>
      <c r="R229" s="20">
        <f>Tabla1[[#This Row],[Trbjo real]]-Tabla1[[#This Row],[Trabajo]]</f>
        <v>0</v>
      </c>
      <c r="S229" s="11">
        <v>0.3</v>
      </c>
      <c r="T229" s="8" t="s">
        <v>1026</v>
      </c>
      <c r="U229" s="19">
        <f>Tabla1[[#This Row],[Trbjo real]]/Tabla1[[#This Row],[Trabajo]]</f>
        <v>1</v>
      </c>
    </row>
    <row r="230" spans="1:21" x14ac:dyDescent="0.25">
      <c r="A230" s="8" t="s">
        <v>1217</v>
      </c>
      <c r="B230" s="8" t="s">
        <v>238</v>
      </c>
      <c r="C230" s="8" t="s">
        <v>239</v>
      </c>
      <c r="D230" s="8" t="s">
        <v>185</v>
      </c>
      <c r="E230" s="8" t="s">
        <v>1035</v>
      </c>
      <c r="F230" s="8" t="s">
        <v>1085</v>
      </c>
      <c r="G230" s="8" t="s">
        <v>1086</v>
      </c>
      <c r="H230" s="8" t="s">
        <v>12</v>
      </c>
      <c r="I230" s="8" t="s">
        <v>1015</v>
      </c>
      <c r="J230" s="8" t="s">
        <v>240</v>
      </c>
      <c r="K230" s="8" t="s">
        <v>13</v>
      </c>
      <c r="L230" s="9">
        <v>45462</v>
      </c>
      <c r="M230" s="10">
        <v>45462</v>
      </c>
      <c r="N230" s="10" t="str">
        <f t="shared" si="6"/>
        <v>CUMPLE</v>
      </c>
      <c r="O230" s="10" t="str">
        <f t="shared" si="7"/>
        <v>CUMPLE</v>
      </c>
      <c r="P230" s="11">
        <v>0.3</v>
      </c>
      <c r="Q230" s="11">
        <v>0.3</v>
      </c>
      <c r="R230" s="20">
        <f>Tabla1[[#This Row],[Trbjo real]]-Tabla1[[#This Row],[Trabajo]]</f>
        <v>0</v>
      </c>
      <c r="S230" s="11">
        <v>0.3</v>
      </c>
      <c r="T230" s="8" t="s">
        <v>1026</v>
      </c>
      <c r="U230" s="19">
        <f>Tabla1[[#This Row],[Trbjo real]]/Tabla1[[#This Row],[Trabajo]]</f>
        <v>1</v>
      </c>
    </row>
    <row r="231" spans="1:21" x14ac:dyDescent="0.25">
      <c r="A231" s="8" t="s">
        <v>1217</v>
      </c>
      <c r="B231" s="8" t="s">
        <v>238</v>
      </c>
      <c r="C231" s="8" t="s">
        <v>239</v>
      </c>
      <c r="D231" s="8" t="s">
        <v>185</v>
      </c>
      <c r="E231" s="8" t="s">
        <v>1033</v>
      </c>
      <c r="F231" s="8" t="s">
        <v>1087</v>
      </c>
      <c r="G231" s="8" t="s">
        <v>1086</v>
      </c>
      <c r="H231" s="8" t="s">
        <v>12</v>
      </c>
      <c r="I231" s="8" t="s">
        <v>1015</v>
      </c>
      <c r="J231" s="8" t="s">
        <v>240</v>
      </c>
      <c r="K231" s="8" t="s">
        <v>13</v>
      </c>
      <c r="L231" s="9">
        <v>45462</v>
      </c>
      <c r="M231" s="10">
        <v>45462</v>
      </c>
      <c r="N231" s="10" t="str">
        <f t="shared" si="6"/>
        <v>CUMPLE</v>
      </c>
      <c r="O231" s="10" t="str">
        <f t="shared" si="7"/>
        <v>CUMPLE</v>
      </c>
      <c r="P231" s="11">
        <v>0.4</v>
      </c>
      <c r="Q231" s="11">
        <v>0.4</v>
      </c>
      <c r="R231" s="20">
        <f>Tabla1[[#This Row],[Trbjo real]]-Tabla1[[#This Row],[Trabajo]]</f>
        <v>0</v>
      </c>
      <c r="S231" s="11">
        <v>0.4</v>
      </c>
      <c r="T231" s="8" t="s">
        <v>1026</v>
      </c>
      <c r="U231" s="19">
        <f>Tabla1[[#This Row],[Trbjo real]]/Tabla1[[#This Row],[Trabajo]]</f>
        <v>1</v>
      </c>
    </row>
    <row r="232" spans="1:21" x14ac:dyDescent="0.25">
      <c r="A232" s="8" t="s">
        <v>1218</v>
      </c>
      <c r="B232" s="8" t="s">
        <v>183</v>
      </c>
      <c r="C232" s="8" t="s">
        <v>184</v>
      </c>
      <c r="D232" s="8" t="s">
        <v>185</v>
      </c>
      <c r="E232" s="8" t="s">
        <v>1035</v>
      </c>
      <c r="F232" s="8" t="s">
        <v>1088</v>
      </c>
      <c r="G232" s="8" t="s">
        <v>1086</v>
      </c>
      <c r="H232" s="8" t="s">
        <v>12</v>
      </c>
      <c r="I232" s="8" t="s">
        <v>1025</v>
      </c>
      <c r="J232" s="8" t="s">
        <v>186</v>
      </c>
      <c r="K232" s="8" t="s">
        <v>13</v>
      </c>
      <c r="L232" s="9">
        <v>45462</v>
      </c>
      <c r="M232" s="10">
        <v>45462</v>
      </c>
      <c r="N232" s="10" t="str">
        <f t="shared" si="6"/>
        <v>CUMPLE</v>
      </c>
      <c r="O232" s="10" t="str">
        <f t="shared" si="7"/>
        <v>CUMPLE</v>
      </c>
      <c r="P232" s="11">
        <v>0.3</v>
      </c>
      <c r="Q232" s="11">
        <v>0.3</v>
      </c>
      <c r="R232" s="20">
        <f>Tabla1[[#This Row],[Trbjo real]]-Tabla1[[#This Row],[Trabajo]]</f>
        <v>0</v>
      </c>
      <c r="S232" s="11">
        <v>0.3</v>
      </c>
      <c r="T232" s="8" t="s">
        <v>1026</v>
      </c>
      <c r="U232" s="19">
        <f>Tabla1[[#This Row],[Trbjo real]]/Tabla1[[#This Row],[Trabajo]]</f>
        <v>1</v>
      </c>
    </row>
    <row r="233" spans="1:21" x14ac:dyDescent="0.25">
      <c r="A233" s="8" t="s">
        <v>1218</v>
      </c>
      <c r="B233" s="8" t="s">
        <v>183</v>
      </c>
      <c r="C233" s="8" t="s">
        <v>184</v>
      </c>
      <c r="D233" s="8" t="s">
        <v>185</v>
      </c>
      <c r="E233" s="8" t="s">
        <v>1033</v>
      </c>
      <c r="F233" s="8" t="s">
        <v>1087</v>
      </c>
      <c r="G233" s="8" t="s">
        <v>1086</v>
      </c>
      <c r="H233" s="8" t="s">
        <v>12</v>
      </c>
      <c r="I233" s="8" t="s">
        <v>1025</v>
      </c>
      <c r="J233" s="8" t="s">
        <v>186</v>
      </c>
      <c r="K233" s="8" t="s">
        <v>13</v>
      </c>
      <c r="L233" s="9">
        <v>45462</v>
      </c>
      <c r="M233" s="10">
        <v>45462</v>
      </c>
      <c r="N233" s="10" t="str">
        <f t="shared" si="6"/>
        <v>CUMPLE</v>
      </c>
      <c r="O233" s="10" t="str">
        <f t="shared" si="7"/>
        <v>CUMPLE</v>
      </c>
      <c r="P233" s="11">
        <v>0.5</v>
      </c>
      <c r="Q233" s="11">
        <v>0.5</v>
      </c>
      <c r="R233" s="20">
        <f>Tabla1[[#This Row],[Trbjo real]]-Tabla1[[#This Row],[Trabajo]]</f>
        <v>0</v>
      </c>
      <c r="S233" s="11">
        <v>0.5</v>
      </c>
      <c r="T233" s="8" t="s">
        <v>1026</v>
      </c>
      <c r="U233" s="19">
        <f>Tabla1[[#This Row],[Trbjo real]]/Tabla1[[#This Row],[Trabajo]]</f>
        <v>1</v>
      </c>
    </row>
    <row r="234" spans="1:21" x14ac:dyDescent="0.25">
      <c r="A234" s="8" t="s">
        <v>1219</v>
      </c>
      <c r="B234" s="8" t="s">
        <v>325</v>
      </c>
      <c r="C234" s="8" t="s">
        <v>326</v>
      </c>
      <c r="D234" s="8" t="s">
        <v>120</v>
      </c>
      <c r="E234" s="8" t="s">
        <v>1035</v>
      </c>
      <c r="F234" s="8" t="s">
        <v>1088</v>
      </c>
      <c r="G234" s="8" t="s">
        <v>1086</v>
      </c>
      <c r="H234" s="8" t="s">
        <v>12</v>
      </c>
      <c r="I234" s="8" t="s">
        <v>1025</v>
      </c>
      <c r="J234" s="8" t="s">
        <v>121</v>
      </c>
      <c r="K234" s="8" t="s">
        <v>13</v>
      </c>
      <c r="L234" s="9">
        <v>45465</v>
      </c>
      <c r="M234" s="10">
        <v>45465</v>
      </c>
      <c r="N234" s="10" t="str">
        <f t="shared" si="6"/>
        <v>CUMPLE</v>
      </c>
      <c r="O234" s="10" t="str">
        <f t="shared" si="7"/>
        <v>CUMPLE</v>
      </c>
      <c r="P234" s="11">
        <v>0.3</v>
      </c>
      <c r="Q234" s="20">
        <v>0.3</v>
      </c>
      <c r="R234" s="11">
        <f>Tabla1[[#This Row],[Trbjo real]]-Tabla1[[#This Row],[Trabajo]]</f>
        <v>0</v>
      </c>
      <c r="S234" s="11">
        <v>0.3</v>
      </c>
      <c r="T234" s="8" t="s">
        <v>1026</v>
      </c>
      <c r="U234" s="19">
        <f>Tabla1[[#This Row],[Trbjo real]]/Tabla1[[#This Row],[Trabajo]]</f>
        <v>1</v>
      </c>
    </row>
    <row r="235" spans="1:21" x14ac:dyDescent="0.25">
      <c r="A235" s="8" t="s">
        <v>1219</v>
      </c>
      <c r="B235" s="8" t="s">
        <v>325</v>
      </c>
      <c r="C235" s="8" t="s">
        <v>326</v>
      </c>
      <c r="D235" s="8" t="s">
        <v>120</v>
      </c>
      <c r="E235" s="8" t="s">
        <v>1033</v>
      </c>
      <c r="F235" s="8" t="s">
        <v>1087</v>
      </c>
      <c r="G235" s="8" t="s">
        <v>1086</v>
      </c>
      <c r="H235" s="8" t="s">
        <v>12</v>
      </c>
      <c r="I235" s="8" t="s">
        <v>1025</v>
      </c>
      <c r="J235" s="8" t="s">
        <v>121</v>
      </c>
      <c r="K235" s="8" t="s">
        <v>13</v>
      </c>
      <c r="L235" s="9">
        <v>45465</v>
      </c>
      <c r="M235" s="10">
        <v>45465</v>
      </c>
      <c r="N235" s="10" t="str">
        <f t="shared" si="6"/>
        <v>CUMPLE</v>
      </c>
      <c r="O235" s="10" t="str">
        <f t="shared" si="7"/>
        <v>CUMPLE</v>
      </c>
      <c r="P235" s="11">
        <v>0.4</v>
      </c>
      <c r="Q235" s="20">
        <v>0.4</v>
      </c>
      <c r="R235" s="11">
        <f>Tabla1[[#This Row],[Trbjo real]]-Tabla1[[#This Row],[Trabajo]]</f>
        <v>0</v>
      </c>
      <c r="S235" s="11">
        <v>0.4</v>
      </c>
      <c r="T235" s="8" t="s">
        <v>1026</v>
      </c>
      <c r="U235" s="19">
        <f>Tabla1[[#This Row],[Trbjo real]]/Tabla1[[#This Row],[Trabajo]]</f>
        <v>1</v>
      </c>
    </row>
    <row r="236" spans="1:21" x14ac:dyDescent="0.25">
      <c r="A236" s="8" t="s">
        <v>1220</v>
      </c>
      <c r="B236" s="8" t="s">
        <v>365</v>
      </c>
      <c r="C236" s="8" t="s">
        <v>366</v>
      </c>
      <c r="D236" s="8" t="s">
        <v>120</v>
      </c>
      <c r="E236" s="8" t="s">
        <v>1035</v>
      </c>
      <c r="F236" s="8" t="s">
        <v>1088</v>
      </c>
      <c r="G236" s="8" t="s">
        <v>1086</v>
      </c>
      <c r="H236" s="8" t="s">
        <v>12</v>
      </c>
      <c r="I236" s="8" t="s">
        <v>1025</v>
      </c>
      <c r="J236" s="8" t="s">
        <v>121</v>
      </c>
      <c r="K236" s="8" t="s">
        <v>13</v>
      </c>
      <c r="L236" s="9">
        <v>45465</v>
      </c>
      <c r="M236" s="10">
        <v>45465</v>
      </c>
      <c r="N236" s="10" t="str">
        <f t="shared" si="6"/>
        <v>CUMPLE</v>
      </c>
      <c r="O236" s="10" t="str">
        <f t="shared" si="7"/>
        <v>CUMPLE</v>
      </c>
      <c r="P236" s="11">
        <v>0.3</v>
      </c>
      <c r="Q236" s="11">
        <v>0.3</v>
      </c>
      <c r="R236" s="11">
        <f>Tabla1[[#This Row],[Trbjo real]]-Tabla1[[#This Row],[Trabajo]]</f>
        <v>0</v>
      </c>
      <c r="S236" s="11">
        <v>0.3</v>
      </c>
      <c r="T236" s="8" t="s">
        <v>1026</v>
      </c>
      <c r="U236" s="19">
        <f>Tabla1[[#This Row],[Trbjo real]]/Tabla1[[#This Row],[Trabajo]]</f>
        <v>1</v>
      </c>
    </row>
    <row r="237" spans="1:21" x14ac:dyDescent="0.25">
      <c r="A237" s="8" t="s">
        <v>1220</v>
      </c>
      <c r="B237" s="8" t="s">
        <v>365</v>
      </c>
      <c r="C237" s="8" t="s">
        <v>366</v>
      </c>
      <c r="D237" s="8" t="s">
        <v>120</v>
      </c>
      <c r="E237" s="8" t="s">
        <v>1033</v>
      </c>
      <c r="F237" s="8" t="s">
        <v>1087</v>
      </c>
      <c r="G237" s="8" t="s">
        <v>1086</v>
      </c>
      <c r="H237" s="8" t="s">
        <v>12</v>
      </c>
      <c r="I237" s="8" t="s">
        <v>1025</v>
      </c>
      <c r="J237" s="8" t="s">
        <v>121</v>
      </c>
      <c r="K237" s="8" t="s">
        <v>13</v>
      </c>
      <c r="L237" s="9">
        <v>45465</v>
      </c>
      <c r="M237" s="10">
        <v>45465</v>
      </c>
      <c r="N237" s="10" t="str">
        <f t="shared" si="6"/>
        <v>CUMPLE</v>
      </c>
      <c r="O237" s="10" t="str">
        <f t="shared" si="7"/>
        <v>CUMPLE</v>
      </c>
      <c r="P237" s="11">
        <v>0.4</v>
      </c>
      <c r="Q237" s="11">
        <v>0.4</v>
      </c>
      <c r="R237" s="11">
        <f>Tabla1[[#This Row],[Trbjo real]]-Tabla1[[#This Row],[Trabajo]]</f>
        <v>0</v>
      </c>
      <c r="S237" s="11">
        <v>0.4</v>
      </c>
      <c r="T237" s="8" t="s">
        <v>1026</v>
      </c>
      <c r="U237" s="19">
        <f>Tabla1[[#This Row],[Trbjo real]]/Tabla1[[#This Row],[Trabajo]]</f>
        <v>1</v>
      </c>
    </row>
    <row r="238" spans="1:21" x14ac:dyDescent="0.25">
      <c r="A238" s="8" t="s">
        <v>1221</v>
      </c>
      <c r="B238" s="8" t="s">
        <v>5</v>
      </c>
      <c r="C238" s="8" t="s">
        <v>6</v>
      </c>
      <c r="D238" s="8" t="s">
        <v>7</v>
      </c>
      <c r="E238" s="8" t="s">
        <v>1035</v>
      </c>
      <c r="F238" s="8" t="s">
        <v>1088</v>
      </c>
      <c r="G238" s="8" t="s">
        <v>1086</v>
      </c>
      <c r="H238" s="8" t="s">
        <v>12</v>
      </c>
      <c r="I238" s="8" t="s">
        <v>1025</v>
      </c>
      <c r="J238" s="8" t="s">
        <v>9</v>
      </c>
      <c r="K238" s="8" t="s">
        <v>13</v>
      </c>
      <c r="L238" s="9">
        <v>45465</v>
      </c>
      <c r="M238" s="10">
        <v>45465</v>
      </c>
      <c r="N238" s="10" t="str">
        <f t="shared" si="6"/>
        <v>CUMPLE</v>
      </c>
      <c r="O238" s="10" t="str">
        <f t="shared" si="7"/>
        <v>CUMPLE</v>
      </c>
      <c r="P238" s="11">
        <v>0.3</v>
      </c>
      <c r="Q238" s="20">
        <v>0.3</v>
      </c>
      <c r="R238" s="11">
        <f>Tabla1[[#This Row],[Trbjo real]]-Tabla1[[#This Row],[Trabajo]]</f>
        <v>0</v>
      </c>
      <c r="S238" s="11">
        <v>0.3</v>
      </c>
      <c r="T238" s="8" t="s">
        <v>1026</v>
      </c>
      <c r="U238" s="19">
        <f>Tabla1[[#This Row],[Trbjo real]]/Tabla1[[#This Row],[Trabajo]]</f>
        <v>1</v>
      </c>
    </row>
    <row r="239" spans="1:21" x14ac:dyDescent="0.25">
      <c r="A239" s="8" t="s">
        <v>1221</v>
      </c>
      <c r="B239" s="8" t="s">
        <v>5</v>
      </c>
      <c r="C239" s="8" t="s">
        <v>6</v>
      </c>
      <c r="D239" s="8" t="s">
        <v>7</v>
      </c>
      <c r="E239" s="8" t="s">
        <v>1033</v>
      </c>
      <c r="F239" s="8" t="s">
        <v>1087</v>
      </c>
      <c r="G239" s="8" t="s">
        <v>1086</v>
      </c>
      <c r="H239" s="8" t="s">
        <v>12</v>
      </c>
      <c r="I239" s="8" t="s">
        <v>1025</v>
      </c>
      <c r="J239" s="8" t="s">
        <v>9</v>
      </c>
      <c r="K239" s="8" t="s">
        <v>13</v>
      </c>
      <c r="L239" s="9">
        <v>45465</v>
      </c>
      <c r="M239" s="10">
        <v>45465</v>
      </c>
      <c r="N239" s="10" t="str">
        <f t="shared" si="6"/>
        <v>CUMPLE</v>
      </c>
      <c r="O239" s="10" t="str">
        <f t="shared" si="7"/>
        <v>CUMPLE</v>
      </c>
      <c r="P239" s="11">
        <v>0.4</v>
      </c>
      <c r="Q239" s="20">
        <v>0.4</v>
      </c>
      <c r="R239" s="11">
        <f>Tabla1[[#This Row],[Trbjo real]]-Tabla1[[#This Row],[Trabajo]]</f>
        <v>0</v>
      </c>
      <c r="S239" s="11">
        <v>0.4</v>
      </c>
      <c r="T239" s="8" t="s">
        <v>1026</v>
      </c>
      <c r="U239" s="19">
        <f>Tabla1[[#This Row],[Trbjo real]]/Tabla1[[#This Row],[Trabajo]]</f>
        <v>1</v>
      </c>
    </row>
    <row r="240" spans="1:21" x14ac:dyDescent="0.25">
      <c r="A240" s="8" t="s">
        <v>1222</v>
      </c>
      <c r="B240" s="8" t="s">
        <v>51</v>
      </c>
      <c r="C240" s="8" t="s">
        <v>52</v>
      </c>
      <c r="D240" s="8" t="s">
        <v>53</v>
      </c>
      <c r="E240" s="8" t="s">
        <v>1035</v>
      </c>
      <c r="F240" s="8" t="s">
        <v>1088</v>
      </c>
      <c r="G240" s="8" t="s">
        <v>1086</v>
      </c>
      <c r="H240" s="8" t="s">
        <v>12</v>
      </c>
      <c r="I240" s="8" t="s">
        <v>1015</v>
      </c>
      <c r="J240" s="8" t="s">
        <v>55</v>
      </c>
      <c r="K240" s="8" t="s">
        <v>13</v>
      </c>
      <c r="L240" s="9">
        <v>45467</v>
      </c>
      <c r="M240" s="10">
        <v>45467</v>
      </c>
      <c r="N240" s="10" t="str">
        <f t="shared" si="6"/>
        <v>CUMPLE</v>
      </c>
      <c r="O240" s="10" t="str">
        <f t="shared" si="7"/>
        <v>CUMPLE</v>
      </c>
      <c r="P240" s="11">
        <v>0.3</v>
      </c>
      <c r="Q240" s="20">
        <v>0.3</v>
      </c>
      <c r="R240" s="20">
        <f>Tabla1[[#This Row],[Trbjo real]]-Tabla1[[#This Row],[Trabajo]]</f>
        <v>0</v>
      </c>
      <c r="S240" s="11">
        <v>0.3</v>
      </c>
      <c r="T240" s="8" t="s">
        <v>1026</v>
      </c>
      <c r="U240" s="19">
        <f>Tabla1[[#This Row],[Trbjo real]]/Tabla1[[#This Row],[Trabajo]]</f>
        <v>1</v>
      </c>
    </row>
    <row r="241" spans="1:21" x14ac:dyDescent="0.25">
      <c r="A241" s="8" t="s">
        <v>1223</v>
      </c>
      <c r="B241" s="8" t="s">
        <v>238</v>
      </c>
      <c r="C241" s="8" t="s">
        <v>239</v>
      </c>
      <c r="D241" s="8" t="s">
        <v>185</v>
      </c>
      <c r="E241" s="8" t="s">
        <v>1035</v>
      </c>
      <c r="F241" s="8" t="s">
        <v>1085</v>
      </c>
      <c r="G241" s="8" t="s">
        <v>1086</v>
      </c>
      <c r="H241" s="8" t="s">
        <v>12</v>
      </c>
      <c r="I241" s="8" t="s">
        <v>1015</v>
      </c>
      <c r="J241" s="8" t="s">
        <v>240</v>
      </c>
      <c r="K241" s="8" t="s">
        <v>13</v>
      </c>
      <c r="L241" s="9">
        <v>45469</v>
      </c>
      <c r="M241" s="10">
        <v>45469</v>
      </c>
      <c r="N241" s="10" t="str">
        <f t="shared" si="6"/>
        <v>CUMPLE</v>
      </c>
      <c r="O241" s="10" t="str">
        <f t="shared" si="7"/>
        <v>CUMPLE</v>
      </c>
      <c r="P241" s="11">
        <v>0.3</v>
      </c>
      <c r="Q241" s="11">
        <v>0.3</v>
      </c>
      <c r="R241" s="20">
        <f>Tabla1[[#This Row],[Trbjo real]]-Tabla1[[#This Row],[Trabajo]]</f>
        <v>0</v>
      </c>
      <c r="S241" s="11">
        <v>0.3</v>
      </c>
      <c r="T241" s="8" t="s">
        <v>1026</v>
      </c>
      <c r="U241" s="19">
        <f>Tabla1[[#This Row],[Trbjo real]]/Tabla1[[#This Row],[Trabajo]]</f>
        <v>1</v>
      </c>
    </row>
    <row r="242" spans="1:21" x14ac:dyDescent="0.25">
      <c r="A242" s="8" t="s">
        <v>526</v>
      </c>
      <c r="B242" s="8" t="s">
        <v>238</v>
      </c>
      <c r="C242" s="8" t="s">
        <v>239</v>
      </c>
      <c r="D242" s="8" t="s">
        <v>185</v>
      </c>
      <c r="E242" s="8" t="s">
        <v>1035</v>
      </c>
      <c r="F242" s="8" t="s">
        <v>1085</v>
      </c>
      <c r="G242" s="8" t="s">
        <v>1086</v>
      </c>
      <c r="H242" s="8" t="s">
        <v>12</v>
      </c>
      <c r="I242" s="8" t="s">
        <v>1015</v>
      </c>
      <c r="J242" s="8" t="s">
        <v>240</v>
      </c>
      <c r="K242" s="8" t="s">
        <v>13</v>
      </c>
      <c r="L242" s="9">
        <v>45476</v>
      </c>
      <c r="M242" s="10">
        <v>45476</v>
      </c>
      <c r="N242" s="10" t="str">
        <f t="shared" si="6"/>
        <v>CUMPLE</v>
      </c>
      <c r="O242" s="10" t="str">
        <f t="shared" si="7"/>
        <v>CUMPLE</v>
      </c>
      <c r="P242" s="11">
        <v>0.3</v>
      </c>
      <c r="Q242" s="11">
        <v>0.3</v>
      </c>
      <c r="R242" s="20">
        <f>Tabla1[[#This Row],[Trbjo real]]-Tabla1[[#This Row],[Trabajo]]</f>
        <v>0</v>
      </c>
      <c r="S242" s="11">
        <v>0.3</v>
      </c>
      <c r="T242" s="8" t="s">
        <v>1026</v>
      </c>
      <c r="U242" s="19">
        <f>Tabla1[[#This Row],[Trbjo real]]/Tabla1[[#This Row],[Trabajo]]</f>
        <v>1</v>
      </c>
    </row>
    <row r="243" spans="1:21" x14ac:dyDescent="0.25">
      <c r="A243" s="8" t="s">
        <v>509</v>
      </c>
      <c r="B243" s="8" t="s">
        <v>183</v>
      </c>
      <c r="C243" s="8" t="s">
        <v>184</v>
      </c>
      <c r="D243" s="8" t="s">
        <v>185</v>
      </c>
      <c r="E243" s="8" t="s">
        <v>1035</v>
      </c>
      <c r="F243" s="8" t="s">
        <v>1088</v>
      </c>
      <c r="G243" s="8" t="s">
        <v>1086</v>
      </c>
      <c r="H243" s="8" t="s">
        <v>12</v>
      </c>
      <c r="I243" s="8" t="s">
        <v>1025</v>
      </c>
      <c r="J243" s="8" t="s">
        <v>186</v>
      </c>
      <c r="K243" s="8" t="s">
        <v>13</v>
      </c>
      <c r="L243" s="9">
        <v>45476</v>
      </c>
      <c r="M243" s="10">
        <v>45476</v>
      </c>
      <c r="N243" s="10" t="str">
        <f t="shared" si="6"/>
        <v>CUMPLE</v>
      </c>
      <c r="O243" s="10" t="str">
        <f t="shared" si="7"/>
        <v>CUMPLE</v>
      </c>
      <c r="P243" s="11">
        <v>0.3</v>
      </c>
      <c r="Q243" s="11">
        <v>0.3</v>
      </c>
      <c r="R243" s="20">
        <f>Tabla1[[#This Row],[Trbjo real]]-Tabla1[[#This Row],[Trabajo]]</f>
        <v>0</v>
      </c>
      <c r="S243" s="11">
        <v>0.3</v>
      </c>
      <c r="T243" s="8" t="s">
        <v>1026</v>
      </c>
      <c r="U243" s="19">
        <f>Tabla1[[#This Row],[Trbjo real]]/Tabla1[[#This Row],[Trabajo]]</f>
        <v>1</v>
      </c>
    </row>
    <row r="244" spans="1:21" x14ac:dyDescent="0.25">
      <c r="A244" s="8" t="s">
        <v>560</v>
      </c>
      <c r="B244" s="8" t="s">
        <v>325</v>
      </c>
      <c r="C244" s="8" t="s">
        <v>326</v>
      </c>
      <c r="D244" s="8" t="s">
        <v>120</v>
      </c>
      <c r="E244" s="8" t="s">
        <v>1035</v>
      </c>
      <c r="F244" s="8" t="s">
        <v>1088</v>
      </c>
      <c r="G244" s="8" t="s">
        <v>1086</v>
      </c>
      <c r="H244" s="8" t="s">
        <v>12</v>
      </c>
      <c r="I244" s="8" t="s">
        <v>1025</v>
      </c>
      <c r="J244" s="8" t="s">
        <v>121</v>
      </c>
      <c r="K244" s="8" t="s">
        <v>13</v>
      </c>
      <c r="L244" s="9">
        <v>45479</v>
      </c>
      <c r="M244" s="10">
        <v>45479</v>
      </c>
      <c r="N244" s="10" t="str">
        <f t="shared" si="6"/>
        <v>CUMPLE</v>
      </c>
      <c r="O244" s="10" t="str">
        <f t="shared" si="7"/>
        <v>CUMPLE</v>
      </c>
      <c r="P244" s="11">
        <v>0.3</v>
      </c>
      <c r="Q244" s="20">
        <v>0.3</v>
      </c>
      <c r="R244" s="11">
        <f>Tabla1[[#This Row],[Trbjo real]]-Tabla1[[#This Row],[Trabajo]]</f>
        <v>0</v>
      </c>
      <c r="S244" s="11">
        <v>0.3</v>
      </c>
      <c r="T244" s="8" t="s">
        <v>1026</v>
      </c>
      <c r="U244" s="19">
        <f>Tabla1[[#This Row],[Trbjo real]]/Tabla1[[#This Row],[Trabajo]]</f>
        <v>1</v>
      </c>
    </row>
    <row r="245" spans="1:21" x14ac:dyDescent="0.25">
      <c r="A245" s="8" t="s">
        <v>583</v>
      </c>
      <c r="B245" s="8" t="s">
        <v>365</v>
      </c>
      <c r="C245" s="8" t="s">
        <v>366</v>
      </c>
      <c r="D245" s="8" t="s">
        <v>120</v>
      </c>
      <c r="E245" s="8" t="s">
        <v>1035</v>
      </c>
      <c r="F245" s="8" t="s">
        <v>1088</v>
      </c>
      <c r="G245" s="8" t="s">
        <v>1086</v>
      </c>
      <c r="H245" s="8" t="s">
        <v>12</v>
      </c>
      <c r="I245" s="8" t="s">
        <v>1015</v>
      </c>
      <c r="J245" s="8" t="s">
        <v>121</v>
      </c>
      <c r="K245" s="8" t="s">
        <v>13</v>
      </c>
      <c r="L245" s="9">
        <v>45479</v>
      </c>
      <c r="M245" s="10">
        <v>45479</v>
      </c>
      <c r="N245" s="10" t="str">
        <f t="shared" si="6"/>
        <v>CUMPLE</v>
      </c>
      <c r="O245" s="10" t="str">
        <f t="shared" si="7"/>
        <v>CUMPLE</v>
      </c>
      <c r="P245" s="11">
        <v>0.3</v>
      </c>
      <c r="Q245" s="11">
        <v>0.3</v>
      </c>
      <c r="R245" s="11">
        <f>Tabla1[[#This Row],[Trbjo real]]-Tabla1[[#This Row],[Trabajo]]</f>
        <v>0</v>
      </c>
      <c r="S245" s="11">
        <v>0.3</v>
      </c>
      <c r="T245" s="8" t="s">
        <v>1026</v>
      </c>
      <c r="U245" s="19">
        <f>Tabla1[[#This Row],[Trbjo real]]/Tabla1[[#This Row],[Trabajo]]</f>
        <v>1</v>
      </c>
    </row>
    <row r="246" spans="1:21" x14ac:dyDescent="0.25">
      <c r="A246" s="8" t="s">
        <v>440</v>
      </c>
      <c r="B246" s="8" t="s">
        <v>5</v>
      </c>
      <c r="C246" s="8" t="s">
        <v>6</v>
      </c>
      <c r="D246" s="8" t="s">
        <v>7</v>
      </c>
      <c r="E246" s="8" t="s">
        <v>1035</v>
      </c>
      <c r="F246" s="8" t="s">
        <v>1088</v>
      </c>
      <c r="G246" s="8" t="s">
        <v>1086</v>
      </c>
      <c r="H246" s="8" t="s">
        <v>12</v>
      </c>
      <c r="I246" s="8" t="s">
        <v>1025</v>
      </c>
      <c r="J246" s="8" t="s">
        <v>9</v>
      </c>
      <c r="K246" s="8" t="s">
        <v>13</v>
      </c>
      <c r="L246" s="9">
        <v>45479</v>
      </c>
      <c r="M246" s="10">
        <v>45479</v>
      </c>
      <c r="N246" s="10" t="str">
        <f t="shared" si="6"/>
        <v>CUMPLE</v>
      </c>
      <c r="O246" s="10" t="str">
        <f t="shared" si="7"/>
        <v>CUMPLE</v>
      </c>
      <c r="P246" s="11">
        <v>0.3</v>
      </c>
      <c r="Q246" s="20">
        <v>0.3</v>
      </c>
      <c r="R246" s="11">
        <f>Tabla1[[#This Row],[Trbjo real]]-Tabla1[[#This Row],[Trabajo]]</f>
        <v>0</v>
      </c>
      <c r="S246" s="11">
        <v>0.3</v>
      </c>
      <c r="T246" s="8" t="s">
        <v>1026</v>
      </c>
      <c r="U246" s="19">
        <f>Tabla1[[#This Row],[Trbjo real]]/Tabla1[[#This Row],[Trabajo]]</f>
        <v>1</v>
      </c>
    </row>
    <row r="247" spans="1:21" x14ac:dyDescent="0.25">
      <c r="A247" s="8" t="s">
        <v>448</v>
      </c>
      <c r="B247" s="8" t="s">
        <v>51</v>
      </c>
      <c r="C247" s="8" t="s">
        <v>52</v>
      </c>
      <c r="D247" s="8" t="s">
        <v>53</v>
      </c>
      <c r="E247" s="8" t="s">
        <v>1035</v>
      </c>
      <c r="F247" s="8" t="s">
        <v>1088</v>
      </c>
      <c r="G247" s="8" t="s">
        <v>1086</v>
      </c>
      <c r="H247" s="8" t="s">
        <v>12</v>
      </c>
      <c r="I247" s="8" t="s">
        <v>1025</v>
      </c>
      <c r="J247" s="8" t="s">
        <v>55</v>
      </c>
      <c r="K247" s="8" t="s">
        <v>13</v>
      </c>
      <c r="L247" s="9">
        <v>45481</v>
      </c>
      <c r="M247" s="10">
        <v>45481</v>
      </c>
      <c r="N247" s="10" t="str">
        <f t="shared" si="6"/>
        <v>CUMPLE</v>
      </c>
      <c r="O247" s="10" t="str">
        <f t="shared" si="7"/>
        <v>CUMPLE</v>
      </c>
      <c r="P247" s="11">
        <v>0.3</v>
      </c>
      <c r="Q247" s="20">
        <v>0.3</v>
      </c>
      <c r="R247" s="20">
        <f>Tabla1[[#This Row],[Trbjo real]]-Tabla1[[#This Row],[Trabajo]]</f>
        <v>0</v>
      </c>
      <c r="S247" s="11">
        <v>0.3</v>
      </c>
      <c r="T247" s="8" t="s">
        <v>1026</v>
      </c>
      <c r="U247" s="19">
        <f>Tabla1[[#This Row],[Trbjo real]]/Tabla1[[#This Row],[Trabajo]]</f>
        <v>1</v>
      </c>
    </row>
    <row r="248" spans="1:21" x14ac:dyDescent="0.25">
      <c r="A248" s="8" t="s">
        <v>537</v>
      </c>
      <c r="B248" s="8" t="s">
        <v>238</v>
      </c>
      <c r="C248" s="8" t="s">
        <v>239</v>
      </c>
      <c r="D248" s="8" t="s">
        <v>185</v>
      </c>
      <c r="E248" s="8" t="s">
        <v>1035</v>
      </c>
      <c r="F248" s="8" t="s">
        <v>1085</v>
      </c>
      <c r="G248" s="8" t="s">
        <v>1086</v>
      </c>
      <c r="H248" s="8" t="s">
        <v>12</v>
      </c>
      <c r="I248" s="8" t="s">
        <v>1015</v>
      </c>
      <c r="J248" s="8" t="s">
        <v>240</v>
      </c>
      <c r="K248" s="8" t="s">
        <v>13</v>
      </c>
      <c r="L248" s="9">
        <v>45483</v>
      </c>
      <c r="M248" s="10">
        <v>45483</v>
      </c>
      <c r="N248" s="10" t="str">
        <f t="shared" si="6"/>
        <v>CUMPLE</v>
      </c>
      <c r="O248" s="10" t="str">
        <f t="shared" si="7"/>
        <v>CUMPLE</v>
      </c>
      <c r="P248" s="11">
        <v>0.3</v>
      </c>
      <c r="Q248" s="11">
        <v>0.3</v>
      </c>
      <c r="R248" s="20">
        <f>Tabla1[[#This Row],[Trbjo real]]-Tabla1[[#This Row],[Trabajo]]</f>
        <v>0</v>
      </c>
      <c r="S248" s="11">
        <v>0.3</v>
      </c>
      <c r="T248" s="8" t="s">
        <v>1026</v>
      </c>
      <c r="U248" s="19">
        <f>Tabla1[[#This Row],[Trbjo real]]/Tabla1[[#This Row],[Trabajo]]</f>
        <v>1</v>
      </c>
    </row>
    <row r="249" spans="1:21" x14ac:dyDescent="0.25">
      <c r="A249" s="8" t="s">
        <v>552</v>
      </c>
      <c r="B249" s="8" t="s">
        <v>238</v>
      </c>
      <c r="C249" s="8" t="s">
        <v>239</v>
      </c>
      <c r="D249" s="8" t="s">
        <v>185</v>
      </c>
      <c r="E249" s="8" t="s">
        <v>1035</v>
      </c>
      <c r="F249" s="8" t="s">
        <v>1085</v>
      </c>
      <c r="G249" s="8" t="s">
        <v>1086</v>
      </c>
      <c r="H249" s="8" t="s">
        <v>12</v>
      </c>
      <c r="I249" s="8" t="s">
        <v>1015</v>
      </c>
      <c r="J249" s="8" t="s">
        <v>240</v>
      </c>
      <c r="K249" s="8" t="s">
        <v>13</v>
      </c>
      <c r="L249" s="9">
        <v>45490</v>
      </c>
      <c r="M249" s="10">
        <v>45490</v>
      </c>
      <c r="N249" s="10" t="str">
        <f t="shared" si="6"/>
        <v>CUMPLE</v>
      </c>
      <c r="O249" s="10" t="str">
        <f t="shared" si="7"/>
        <v>CUMPLE</v>
      </c>
      <c r="P249" s="11">
        <v>0.3</v>
      </c>
      <c r="Q249" s="11">
        <v>0.3</v>
      </c>
      <c r="R249" s="20">
        <f>Tabla1[[#This Row],[Trbjo real]]-Tabla1[[#This Row],[Trabajo]]</f>
        <v>0</v>
      </c>
      <c r="S249" s="11">
        <v>0.3</v>
      </c>
      <c r="T249" s="8" t="s">
        <v>1026</v>
      </c>
      <c r="U249" s="19">
        <f>Tabla1[[#This Row],[Trbjo real]]/Tabla1[[#This Row],[Trabajo]]</f>
        <v>1</v>
      </c>
    </row>
    <row r="250" spans="1:21" x14ac:dyDescent="0.25">
      <c r="A250" s="8" t="s">
        <v>552</v>
      </c>
      <c r="B250" s="8" t="s">
        <v>238</v>
      </c>
      <c r="C250" s="8" t="s">
        <v>239</v>
      </c>
      <c r="D250" s="8" t="s">
        <v>185</v>
      </c>
      <c r="E250" s="8" t="s">
        <v>1033</v>
      </c>
      <c r="F250" s="8" t="s">
        <v>1087</v>
      </c>
      <c r="G250" s="8" t="s">
        <v>1086</v>
      </c>
      <c r="H250" s="8" t="s">
        <v>12</v>
      </c>
      <c r="I250" s="8" t="s">
        <v>1015</v>
      </c>
      <c r="J250" s="8" t="s">
        <v>240</v>
      </c>
      <c r="K250" s="8" t="s">
        <v>13</v>
      </c>
      <c r="L250" s="9">
        <v>45490</v>
      </c>
      <c r="M250" s="10">
        <v>45490</v>
      </c>
      <c r="N250" s="10" t="str">
        <f t="shared" si="6"/>
        <v>CUMPLE</v>
      </c>
      <c r="O250" s="10" t="str">
        <f t="shared" si="7"/>
        <v>CUMPLE</v>
      </c>
      <c r="P250" s="11">
        <v>0.4</v>
      </c>
      <c r="Q250" s="11">
        <v>0.4</v>
      </c>
      <c r="R250" s="20">
        <f>Tabla1[[#This Row],[Trbjo real]]-Tabla1[[#This Row],[Trabajo]]</f>
        <v>0</v>
      </c>
      <c r="S250" s="11">
        <v>0.4</v>
      </c>
      <c r="T250" s="8" t="s">
        <v>1026</v>
      </c>
      <c r="U250" s="19">
        <f>Tabla1[[#This Row],[Trbjo real]]/Tabla1[[#This Row],[Trabajo]]</f>
        <v>1</v>
      </c>
    </row>
    <row r="251" spans="1:21" x14ac:dyDescent="0.25">
      <c r="A251" s="8" t="s">
        <v>511</v>
      </c>
      <c r="B251" s="8" t="s">
        <v>183</v>
      </c>
      <c r="C251" s="8" t="s">
        <v>184</v>
      </c>
      <c r="D251" s="8" t="s">
        <v>185</v>
      </c>
      <c r="E251" s="8" t="s">
        <v>1035</v>
      </c>
      <c r="F251" s="8" t="s">
        <v>1088</v>
      </c>
      <c r="G251" s="8" t="s">
        <v>1086</v>
      </c>
      <c r="H251" s="8" t="s">
        <v>12</v>
      </c>
      <c r="I251" s="8" t="s">
        <v>1025</v>
      </c>
      <c r="J251" s="8" t="s">
        <v>186</v>
      </c>
      <c r="K251" s="8" t="s">
        <v>13</v>
      </c>
      <c r="L251" s="9">
        <v>45490</v>
      </c>
      <c r="M251" s="10">
        <v>45490</v>
      </c>
      <c r="N251" s="10" t="str">
        <f t="shared" si="6"/>
        <v>CUMPLE</v>
      </c>
      <c r="O251" s="10" t="str">
        <f t="shared" si="7"/>
        <v>CUMPLE</v>
      </c>
      <c r="P251" s="11">
        <v>0.3</v>
      </c>
      <c r="Q251" s="11">
        <v>0.3</v>
      </c>
      <c r="R251" s="20">
        <f>Tabla1[[#This Row],[Trbjo real]]-Tabla1[[#This Row],[Trabajo]]</f>
        <v>0</v>
      </c>
      <c r="S251" s="11">
        <v>0.3</v>
      </c>
      <c r="T251" s="8" t="s">
        <v>1026</v>
      </c>
      <c r="U251" s="19">
        <f>Tabla1[[#This Row],[Trbjo real]]/Tabla1[[#This Row],[Trabajo]]</f>
        <v>1</v>
      </c>
    </row>
    <row r="252" spans="1:21" x14ac:dyDescent="0.25">
      <c r="A252" s="8" t="s">
        <v>511</v>
      </c>
      <c r="B252" s="8" t="s">
        <v>183</v>
      </c>
      <c r="C252" s="8" t="s">
        <v>184</v>
      </c>
      <c r="D252" s="8" t="s">
        <v>185</v>
      </c>
      <c r="E252" s="8" t="s">
        <v>1033</v>
      </c>
      <c r="F252" s="8" t="s">
        <v>1087</v>
      </c>
      <c r="G252" s="8" t="s">
        <v>1086</v>
      </c>
      <c r="H252" s="8" t="s">
        <v>12</v>
      </c>
      <c r="I252" s="8" t="s">
        <v>1025</v>
      </c>
      <c r="J252" s="8" t="s">
        <v>186</v>
      </c>
      <c r="K252" s="8" t="s">
        <v>13</v>
      </c>
      <c r="L252" s="9">
        <v>45490</v>
      </c>
      <c r="M252" s="10">
        <v>45490</v>
      </c>
      <c r="N252" s="10" t="str">
        <f t="shared" si="6"/>
        <v>CUMPLE</v>
      </c>
      <c r="O252" s="10" t="str">
        <f t="shared" si="7"/>
        <v>CUMPLE</v>
      </c>
      <c r="P252" s="11">
        <v>0.5</v>
      </c>
      <c r="Q252" s="11">
        <v>0.5</v>
      </c>
      <c r="R252" s="20">
        <f>Tabla1[[#This Row],[Trbjo real]]-Tabla1[[#This Row],[Trabajo]]</f>
        <v>0</v>
      </c>
      <c r="S252" s="11">
        <v>0.5</v>
      </c>
      <c r="T252" s="8" t="s">
        <v>1026</v>
      </c>
      <c r="U252" s="19">
        <f>Tabla1[[#This Row],[Trbjo real]]/Tabla1[[#This Row],[Trabajo]]</f>
        <v>1</v>
      </c>
    </row>
    <row r="253" spans="1:21" x14ac:dyDescent="0.25">
      <c r="A253" s="8" t="s">
        <v>563</v>
      </c>
      <c r="B253" s="8" t="s">
        <v>325</v>
      </c>
      <c r="C253" s="8" t="s">
        <v>326</v>
      </c>
      <c r="D253" s="8" t="s">
        <v>120</v>
      </c>
      <c r="E253" s="8" t="s">
        <v>1035</v>
      </c>
      <c r="F253" s="8" t="s">
        <v>1088</v>
      </c>
      <c r="G253" s="8" t="s">
        <v>1086</v>
      </c>
      <c r="H253" s="8" t="s">
        <v>12</v>
      </c>
      <c r="I253" s="8" t="s">
        <v>1025</v>
      </c>
      <c r="J253" s="8" t="s">
        <v>121</v>
      </c>
      <c r="K253" s="8" t="s">
        <v>13</v>
      </c>
      <c r="L253" s="9">
        <v>45493</v>
      </c>
      <c r="M253" s="10">
        <v>45493</v>
      </c>
      <c r="N253" s="10" t="str">
        <f t="shared" si="6"/>
        <v>CUMPLE</v>
      </c>
      <c r="O253" s="10" t="str">
        <f t="shared" si="7"/>
        <v>CUMPLE</v>
      </c>
      <c r="P253" s="11">
        <v>0.3</v>
      </c>
      <c r="Q253" s="20">
        <v>0.3</v>
      </c>
      <c r="R253" s="11">
        <f>Tabla1[[#This Row],[Trbjo real]]-Tabla1[[#This Row],[Trabajo]]</f>
        <v>0</v>
      </c>
      <c r="S253" s="11">
        <v>0.3</v>
      </c>
      <c r="T253" s="8" t="s">
        <v>1026</v>
      </c>
      <c r="U253" s="19">
        <f>Tabla1[[#This Row],[Trbjo real]]/Tabla1[[#This Row],[Trabajo]]</f>
        <v>1</v>
      </c>
    </row>
    <row r="254" spans="1:21" x14ac:dyDescent="0.25">
      <c r="A254" s="8" t="s">
        <v>563</v>
      </c>
      <c r="B254" s="8" t="s">
        <v>325</v>
      </c>
      <c r="C254" s="8" t="s">
        <v>326</v>
      </c>
      <c r="D254" s="8" t="s">
        <v>120</v>
      </c>
      <c r="E254" s="8" t="s">
        <v>1033</v>
      </c>
      <c r="F254" s="8" t="s">
        <v>1087</v>
      </c>
      <c r="G254" s="8" t="s">
        <v>1086</v>
      </c>
      <c r="H254" s="8" t="s">
        <v>12</v>
      </c>
      <c r="I254" s="8" t="s">
        <v>1025</v>
      </c>
      <c r="J254" s="8" t="s">
        <v>121</v>
      </c>
      <c r="K254" s="8" t="s">
        <v>13</v>
      </c>
      <c r="L254" s="9">
        <v>45493</v>
      </c>
      <c r="M254" s="10">
        <v>45493</v>
      </c>
      <c r="N254" s="10" t="str">
        <f t="shared" si="6"/>
        <v>CUMPLE</v>
      </c>
      <c r="O254" s="10" t="str">
        <f t="shared" si="7"/>
        <v>CUMPLE</v>
      </c>
      <c r="P254" s="11">
        <v>0.4</v>
      </c>
      <c r="Q254" s="20">
        <v>0.4</v>
      </c>
      <c r="R254" s="11">
        <f>Tabla1[[#This Row],[Trbjo real]]-Tabla1[[#This Row],[Trabajo]]</f>
        <v>0</v>
      </c>
      <c r="S254" s="11">
        <v>0.4</v>
      </c>
      <c r="T254" s="8" t="s">
        <v>1026</v>
      </c>
      <c r="U254" s="19">
        <f>Tabla1[[#This Row],[Trbjo real]]/Tabla1[[#This Row],[Trabajo]]</f>
        <v>1</v>
      </c>
    </row>
    <row r="255" spans="1:21" x14ac:dyDescent="0.25">
      <c r="A255" s="8" t="s">
        <v>574</v>
      </c>
      <c r="B255" s="8" t="s">
        <v>365</v>
      </c>
      <c r="C255" s="8" t="s">
        <v>366</v>
      </c>
      <c r="D255" s="8" t="s">
        <v>120</v>
      </c>
      <c r="E255" s="8" t="s">
        <v>1035</v>
      </c>
      <c r="F255" s="8" t="s">
        <v>1088</v>
      </c>
      <c r="G255" s="8" t="s">
        <v>1086</v>
      </c>
      <c r="H255" s="8" t="s">
        <v>12</v>
      </c>
      <c r="I255" s="8" t="s">
        <v>1015</v>
      </c>
      <c r="J255" s="8" t="s">
        <v>121</v>
      </c>
      <c r="K255" s="8" t="s">
        <v>13</v>
      </c>
      <c r="L255" s="9">
        <v>45493</v>
      </c>
      <c r="M255" s="10">
        <v>45493</v>
      </c>
      <c r="N255" s="10" t="str">
        <f t="shared" si="6"/>
        <v>CUMPLE</v>
      </c>
      <c r="O255" s="10" t="str">
        <f t="shared" si="7"/>
        <v>CUMPLE</v>
      </c>
      <c r="P255" s="11">
        <v>0.3</v>
      </c>
      <c r="Q255" s="11">
        <v>0.3</v>
      </c>
      <c r="R255" s="11">
        <f>Tabla1[[#This Row],[Trbjo real]]-Tabla1[[#This Row],[Trabajo]]</f>
        <v>0</v>
      </c>
      <c r="S255" s="11">
        <v>0.3</v>
      </c>
      <c r="T255" s="8" t="s">
        <v>1026</v>
      </c>
      <c r="U255" s="19">
        <f>Tabla1[[#This Row],[Trbjo real]]/Tabla1[[#This Row],[Trabajo]]</f>
        <v>1</v>
      </c>
    </row>
    <row r="256" spans="1:21" x14ac:dyDescent="0.25">
      <c r="A256" s="8" t="s">
        <v>574</v>
      </c>
      <c r="B256" s="8" t="s">
        <v>365</v>
      </c>
      <c r="C256" s="8" t="s">
        <v>366</v>
      </c>
      <c r="D256" s="8" t="s">
        <v>120</v>
      </c>
      <c r="E256" s="8" t="s">
        <v>1033</v>
      </c>
      <c r="F256" s="8" t="s">
        <v>1087</v>
      </c>
      <c r="G256" s="8" t="s">
        <v>1086</v>
      </c>
      <c r="H256" s="8" t="s">
        <v>12</v>
      </c>
      <c r="I256" s="8" t="s">
        <v>1015</v>
      </c>
      <c r="J256" s="8" t="s">
        <v>121</v>
      </c>
      <c r="K256" s="8" t="s">
        <v>13</v>
      </c>
      <c r="L256" s="9">
        <v>45493</v>
      </c>
      <c r="M256" s="10">
        <v>45493</v>
      </c>
      <c r="N256" s="10" t="str">
        <f t="shared" si="6"/>
        <v>CUMPLE</v>
      </c>
      <c r="O256" s="10" t="str">
        <f t="shared" si="7"/>
        <v>CUMPLE</v>
      </c>
      <c r="P256" s="11">
        <v>0.4</v>
      </c>
      <c r="Q256" s="11">
        <v>0.4</v>
      </c>
      <c r="R256" s="11">
        <f>Tabla1[[#This Row],[Trbjo real]]-Tabla1[[#This Row],[Trabajo]]</f>
        <v>0</v>
      </c>
      <c r="S256" s="11">
        <v>0.4</v>
      </c>
      <c r="T256" s="8" t="s">
        <v>1026</v>
      </c>
      <c r="U256" s="19">
        <f>Tabla1[[#This Row],[Trbjo real]]/Tabla1[[#This Row],[Trabajo]]</f>
        <v>1</v>
      </c>
    </row>
    <row r="257" spans="1:21" x14ac:dyDescent="0.25">
      <c r="A257" s="8" t="s">
        <v>442</v>
      </c>
      <c r="B257" s="8" t="s">
        <v>5</v>
      </c>
      <c r="C257" s="8" t="s">
        <v>6</v>
      </c>
      <c r="D257" s="8" t="s">
        <v>7</v>
      </c>
      <c r="E257" s="8" t="s">
        <v>1035</v>
      </c>
      <c r="F257" s="8" t="s">
        <v>1088</v>
      </c>
      <c r="G257" s="8" t="s">
        <v>1086</v>
      </c>
      <c r="H257" s="8" t="s">
        <v>12</v>
      </c>
      <c r="I257" s="8" t="s">
        <v>1025</v>
      </c>
      <c r="J257" s="8" t="s">
        <v>9</v>
      </c>
      <c r="K257" s="8" t="s">
        <v>13</v>
      </c>
      <c r="L257" s="9">
        <v>45493</v>
      </c>
      <c r="M257" s="10">
        <v>45493</v>
      </c>
      <c r="N257" s="10" t="str">
        <f t="shared" si="6"/>
        <v>CUMPLE</v>
      </c>
      <c r="O257" s="10" t="str">
        <f t="shared" si="7"/>
        <v>CUMPLE</v>
      </c>
      <c r="P257" s="11">
        <v>0.3</v>
      </c>
      <c r="Q257" s="20">
        <v>0.3</v>
      </c>
      <c r="R257" s="11">
        <f>Tabla1[[#This Row],[Trbjo real]]-Tabla1[[#This Row],[Trabajo]]</f>
        <v>0</v>
      </c>
      <c r="S257" s="11">
        <v>0.3</v>
      </c>
      <c r="T257" s="8" t="s">
        <v>1026</v>
      </c>
      <c r="U257" s="19">
        <f>Tabla1[[#This Row],[Trbjo real]]/Tabla1[[#This Row],[Trabajo]]</f>
        <v>1</v>
      </c>
    </row>
    <row r="258" spans="1:21" x14ac:dyDescent="0.25">
      <c r="A258" s="8" t="s">
        <v>442</v>
      </c>
      <c r="B258" s="8" t="s">
        <v>5</v>
      </c>
      <c r="C258" s="8" t="s">
        <v>6</v>
      </c>
      <c r="D258" s="8" t="s">
        <v>7</v>
      </c>
      <c r="E258" s="8" t="s">
        <v>1033</v>
      </c>
      <c r="F258" s="8" t="s">
        <v>1087</v>
      </c>
      <c r="G258" s="8" t="s">
        <v>1086</v>
      </c>
      <c r="H258" s="8" t="s">
        <v>12</v>
      </c>
      <c r="I258" s="8" t="s">
        <v>1025</v>
      </c>
      <c r="J258" s="8" t="s">
        <v>9</v>
      </c>
      <c r="K258" s="8" t="s">
        <v>13</v>
      </c>
      <c r="L258" s="9">
        <v>45493</v>
      </c>
      <c r="M258" s="10">
        <v>45493</v>
      </c>
      <c r="N258" s="10" t="str">
        <f t="shared" ref="N258:N321" si="8">+IF((M258)&lt;&gt;0,"CUMPLE","NO CUMPLE")</f>
        <v>CUMPLE</v>
      </c>
      <c r="O258" s="10" t="str">
        <f t="shared" ref="O258:O321" si="9">+IF(AND(M258=0),"NO CUMPLE",IF(OR(M258=L258,L258&gt;M258),"CUMPLE",IF(L258&lt;M258,"NO CUMPLE",FALSE)))</f>
        <v>CUMPLE</v>
      </c>
      <c r="P258" s="11">
        <v>0.4</v>
      </c>
      <c r="Q258" s="20">
        <v>0.4</v>
      </c>
      <c r="R258" s="11">
        <f>Tabla1[[#This Row],[Trbjo real]]-Tabla1[[#This Row],[Trabajo]]</f>
        <v>0</v>
      </c>
      <c r="S258" s="11">
        <v>0.4</v>
      </c>
      <c r="T258" s="8" t="s">
        <v>1026</v>
      </c>
      <c r="U258" s="19">
        <f>Tabla1[[#This Row],[Trbjo real]]/Tabla1[[#This Row],[Trabajo]]</f>
        <v>1</v>
      </c>
    </row>
    <row r="259" spans="1:21" x14ac:dyDescent="0.25">
      <c r="A259" s="8" t="s">
        <v>443</v>
      </c>
      <c r="B259" s="8" t="s">
        <v>51</v>
      </c>
      <c r="C259" s="8" t="s">
        <v>52</v>
      </c>
      <c r="D259" s="8" t="s">
        <v>53</v>
      </c>
      <c r="E259" s="8" t="s">
        <v>1035</v>
      </c>
      <c r="F259" s="8" t="s">
        <v>1088</v>
      </c>
      <c r="G259" s="8" t="s">
        <v>1086</v>
      </c>
      <c r="H259" s="8" t="s">
        <v>12</v>
      </c>
      <c r="I259" s="8" t="s">
        <v>1025</v>
      </c>
      <c r="J259" s="8" t="s">
        <v>55</v>
      </c>
      <c r="K259" s="8" t="s">
        <v>13</v>
      </c>
      <c r="L259" s="9">
        <v>45495</v>
      </c>
      <c r="M259" s="10">
        <v>45495</v>
      </c>
      <c r="N259" s="10" t="str">
        <f t="shared" si="8"/>
        <v>CUMPLE</v>
      </c>
      <c r="O259" s="10" t="str">
        <f t="shared" si="9"/>
        <v>CUMPLE</v>
      </c>
      <c r="P259" s="11">
        <v>0.3</v>
      </c>
      <c r="Q259" s="20">
        <v>0.3</v>
      </c>
      <c r="R259" s="20">
        <f>Tabla1[[#This Row],[Trbjo real]]-Tabla1[[#This Row],[Trabajo]]</f>
        <v>0</v>
      </c>
      <c r="S259" s="11">
        <v>0.3</v>
      </c>
      <c r="T259" s="8" t="s">
        <v>1026</v>
      </c>
      <c r="U259" s="19">
        <f>Tabla1[[#This Row],[Trbjo real]]/Tabla1[[#This Row],[Trabajo]]</f>
        <v>1</v>
      </c>
    </row>
    <row r="260" spans="1:21" x14ac:dyDescent="0.25">
      <c r="A260" s="8" t="s">
        <v>541</v>
      </c>
      <c r="B260" s="8" t="s">
        <v>238</v>
      </c>
      <c r="C260" s="8" t="s">
        <v>239</v>
      </c>
      <c r="D260" s="8" t="s">
        <v>185</v>
      </c>
      <c r="E260" s="8" t="s">
        <v>1035</v>
      </c>
      <c r="F260" s="8" t="s">
        <v>1085</v>
      </c>
      <c r="G260" s="8" t="s">
        <v>1086</v>
      </c>
      <c r="H260" s="8" t="s">
        <v>12</v>
      </c>
      <c r="I260" s="8" t="s">
        <v>1015</v>
      </c>
      <c r="J260" s="8" t="s">
        <v>240</v>
      </c>
      <c r="K260" s="8" t="s">
        <v>13</v>
      </c>
      <c r="L260" s="9">
        <v>45497</v>
      </c>
      <c r="M260" s="10">
        <v>45497</v>
      </c>
      <c r="N260" s="10" t="str">
        <f t="shared" si="8"/>
        <v>CUMPLE</v>
      </c>
      <c r="O260" s="10" t="str">
        <f t="shared" si="9"/>
        <v>CUMPLE</v>
      </c>
      <c r="P260" s="11">
        <v>0.3</v>
      </c>
      <c r="Q260" s="11">
        <v>0.3</v>
      </c>
      <c r="R260" s="20">
        <f>Tabla1[[#This Row],[Trbjo real]]-Tabla1[[#This Row],[Trabajo]]</f>
        <v>0</v>
      </c>
      <c r="S260" s="11">
        <v>0.3</v>
      </c>
      <c r="T260" s="8" t="s">
        <v>1026</v>
      </c>
      <c r="U260" s="19">
        <f>Tabla1[[#This Row],[Trbjo real]]/Tabla1[[#This Row],[Trabajo]]</f>
        <v>1</v>
      </c>
    </row>
    <row r="261" spans="1:21" x14ac:dyDescent="0.25">
      <c r="A261" s="8" t="s">
        <v>539</v>
      </c>
      <c r="B261" s="8" t="s">
        <v>238</v>
      </c>
      <c r="C261" s="8" t="s">
        <v>239</v>
      </c>
      <c r="D261" s="8" t="s">
        <v>185</v>
      </c>
      <c r="E261" s="8" t="s">
        <v>1035</v>
      </c>
      <c r="F261" s="8" t="s">
        <v>1085</v>
      </c>
      <c r="G261" s="8" t="s">
        <v>1086</v>
      </c>
      <c r="H261" s="8" t="s">
        <v>12</v>
      </c>
      <c r="I261" s="8" t="s">
        <v>1015</v>
      </c>
      <c r="J261" s="8" t="s">
        <v>240</v>
      </c>
      <c r="K261" s="8" t="s">
        <v>13</v>
      </c>
      <c r="L261" s="9">
        <v>45504</v>
      </c>
      <c r="M261" s="10">
        <v>45504</v>
      </c>
      <c r="N261" s="10" t="str">
        <f t="shared" si="8"/>
        <v>CUMPLE</v>
      </c>
      <c r="O261" s="10" t="str">
        <f t="shared" si="9"/>
        <v>CUMPLE</v>
      </c>
      <c r="P261" s="11">
        <v>0.3</v>
      </c>
      <c r="Q261" s="11">
        <v>0.3</v>
      </c>
      <c r="R261" s="20">
        <f>Tabla1[[#This Row],[Trbjo real]]-Tabla1[[#This Row],[Trabajo]]</f>
        <v>0</v>
      </c>
      <c r="S261" s="11">
        <v>0.3</v>
      </c>
      <c r="T261" s="8" t="s">
        <v>1026</v>
      </c>
      <c r="U261" s="19">
        <f>Tabla1[[#This Row],[Trbjo real]]/Tabla1[[#This Row],[Trabajo]]</f>
        <v>1</v>
      </c>
    </row>
    <row r="262" spans="1:21" x14ac:dyDescent="0.25">
      <c r="A262" s="8" t="s">
        <v>513</v>
      </c>
      <c r="B262" s="8" t="s">
        <v>183</v>
      </c>
      <c r="C262" s="8" t="s">
        <v>184</v>
      </c>
      <c r="D262" s="8" t="s">
        <v>185</v>
      </c>
      <c r="E262" s="8" t="s">
        <v>1035</v>
      </c>
      <c r="F262" s="8" t="s">
        <v>1088</v>
      </c>
      <c r="G262" s="8" t="s">
        <v>1086</v>
      </c>
      <c r="H262" s="8" t="s">
        <v>12</v>
      </c>
      <c r="I262" s="8" t="s">
        <v>1025</v>
      </c>
      <c r="J262" s="8" t="s">
        <v>186</v>
      </c>
      <c r="K262" s="8" t="s">
        <v>13</v>
      </c>
      <c r="L262" s="9">
        <v>45504</v>
      </c>
      <c r="M262" s="10">
        <v>45504</v>
      </c>
      <c r="N262" s="10" t="str">
        <f t="shared" si="8"/>
        <v>CUMPLE</v>
      </c>
      <c r="O262" s="10" t="str">
        <f t="shared" si="9"/>
        <v>CUMPLE</v>
      </c>
      <c r="P262" s="11">
        <v>0.3</v>
      </c>
      <c r="Q262" s="11">
        <v>0.3</v>
      </c>
      <c r="R262" s="20">
        <f>Tabla1[[#This Row],[Trbjo real]]-Tabla1[[#This Row],[Trabajo]]</f>
        <v>0</v>
      </c>
      <c r="S262" s="11">
        <v>0.3</v>
      </c>
      <c r="T262" s="8" t="s">
        <v>1026</v>
      </c>
      <c r="U262" s="19">
        <f>Tabla1[[#This Row],[Trbjo real]]/Tabla1[[#This Row],[Trabajo]]</f>
        <v>1</v>
      </c>
    </row>
    <row r="263" spans="1:21" x14ac:dyDescent="0.25">
      <c r="A263" s="8" t="s">
        <v>1224</v>
      </c>
      <c r="B263" s="8" t="s">
        <v>325</v>
      </c>
      <c r="C263" s="8" t="s">
        <v>326</v>
      </c>
      <c r="D263" s="8" t="s">
        <v>120</v>
      </c>
      <c r="E263" s="8" t="s">
        <v>1035</v>
      </c>
      <c r="F263" s="8" t="s">
        <v>1088</v>
      </c>
      <c r="G263" s="8" t="s">
        <v>1086</v>
      </c>
      <c r="H263" s="8" t="s">
        <v>12</v>
      </c>
      <c r="I263" s="8" t="s">
        <v>1015</v>
      </c>
      <c r="J263" s="8" t="s">
        <v>121</v>
      </c>
      <c r="K263" s="8" t="s">
        <v>13</v>
      </c>
      <c r="L263" s="9">
        <v>45507</v>
      </c>
      <c r="M263" s="10"/>
      <c r="N263" s="10" t="str">
        <f t="shared" si="8"/>
        <v>NO CUMPLE</v>
      </c>
      <c r="O263" s="10" t="str">
        <f t="shared" si="9"/>
        <v>NO CUMPLE</v>
      </c>
      <c r="P263" s="11">
        <v>0</v>
      </c>
      <c r="Q263" s="11">
        <v>0.3</v>
      </c>
      <c r="R263" s="11">
        <f>Tabla1[[#This Row],[Trbjo real]]-Tabla1[[#This Row],[Trabajo]]</f>
        <v>-0.3</v>
      </c>
      <c r="S263" s="11">
        <v>0.3</v>
      </c>
      <c r="T263" s="8" t="s">
        <v>1026</v>
      </c>
      <c r="U263" s="19">
        <f>Tabla1[[#This Row],[Trbjo real]]/Tabla1[[#This Row],[Trabajo]]</f>
        <v>0</v>
      </c>
    </row>
    <row r="264" spans="1:21" x14ac:dyDescent="0.25">
      <c r="A264" s="8" t="s">
        <v>1225</v>
      </c>
      <c r="B264" s="8" t="s">
        <v>365</v>
      </c>
      <c r="C264" s="8" t="s">
        <v>366</v>
      </c>
      <c r="D264" s="8" t="s">
        <v>120</v>
      </c>
      <c r="E264" s="8" t="s">
        <v>1035</v>
      </c>
      <c r="F264" s="8" t="s">
        <v>1088</v>
      </c>
      <c r="G264" s="8" t="s">
        <v>1086</v>
      </c>
      <c r="H264" s="8" t="s">
        <v>12</v>
      </c>
      <c r="I264" s="8" t="s">
        <v>1015</v>
      </c>
      <c r="J264" s="8" t="s">
        <v>121</v>
      </c>
      <c r="K264" s="8" t="s">
        <v>13</v>
      </c>
      <c r="L264" s="9">
        <v>45507</v>
      </c>
      <c r="M264" s="10"/>
      <c r="N264" s="10" t="str">
        <f t="shared" si="8"/>
        <v>NO CUMPLE</v>
      </c>
      <c r="O264" s="10" t="str">
        <f t="shared" si="9"/>
        <v>NO CUMPLE</v>
      </c>
      <c r="P264" s="11">
        <v>0</v>
      </c>
      <c r="Q264" s="11">
        <v>0.3</v>
      </c>
      <c r="R264" s="11">
        <f>Tabla1[[#This Row],[Trbjo real]]-Tabla1[[#This Row],[Trabajo]]</f>
        <v>-0.3</v>
      </c>
      <c r="S264" s="11">
        <v>0.3</v>
      </c>
      <c r="T264" s="8" t="s">
        <v>1026</v>
      </c>
      <c r="U264" s="19">
        <f>Tabla1[[#This Row],[Trbjo real]]/Tabla1[[#This Row],[Trabajo]]</f>
        <v>0</v>
      </c>
    </row>
    <row r="265" spans="1:21" x14ac:dyDescent="0.25">
      <c r="A265" s="8" t="s">
        <v>1226</v>
      </c>
      <c r="B265" s="8" t="s">
        <v>5</v>
      </c>
      <c r="C265" s="8" t="s">
        <v>6</v>
      </c>
      <c r="D265" s="8" t="s">
        <v>7</v>
      </c>
      <c r="E265" s="8" t="s">
        <v>1035</v>
      </c>
      <c r="F265" s="8" t="s">
        <v>1088</v>
      </c>
      <c r="G265" s="8" t="s">
        <v>1086</v>
      </c>
      <c r="H265" s="8" t="s">
        <v>12</v>
      </c>
      <c r="I265" s="8" t="s">
        <v>1025</v>
      </c>
      <c r="J265" s="8" t="s">
        <v>9</v>
      </c>
      <c r="K265" s="8" t="s">
        <v>13</v>
      </c>
      <c r="L265" s="9">
        <v>45507</v>
      </c>
      <c r="M265" s="10"/>
      <c r="N265" s="10" t="str">
        <f t="shared" si="8"/>
        <v>NO CUMPLE</v>
      </c>
      <c r="O265" s="10" t="str">
        <f t="shared" si="9"/>
        <v>NO CUMPLE</v>
      </c>
      <c r="P265" s="11">
        <v>0</v>
      </c>
      <c r="Q265" s="11">
        <v>0.3</v>
      </c>
      <c r="R265" s="11">
        <f>Tabla1[[#This Row],[Trbjo real]]-Tabla1[[#This Row],[Trabajo]]</f>
        <v>-0.3</v>
      </c>
      <c r="S265" s="11">
        <v>0.3</v>
      </c>
      <c r="T265" s="8" t="s">
        <v>1026</v>
      </c>
      <c r="U265" s="19">
        <f>Tabla1[[#This Row],[Trbjo real]]/Tabla1[[#This Row],[Trabajo]]</f>
        <v>0</v>
      </c>
    </row>
    <row r="266" spans="1:21" x14ac:dyDescent="0.25">
      <c r="A266" s="8" t="s">
        <v>1227</v>
      </c>
      <c r="B266" s="8" t="s">
        <v>51</v>
      </c>
      <c r="C266" s="8" t="s">
        <v>52</v>
      </c>
      <c r="D266" s="8" t="s">
        <v>53</v>
      </c>
      <c r="E266" s="8" t="s">
        <v>1035</v>
      </c>
      <c r="F266" s="8" t="s">
        <v>1088</v>
      </c>
      <c r="G266" s="8" t="s">
        <v>1086</v>
      </c>
      <c r="H266" s="8" t="s">
        <v>12</v>
      </c>
      <c r="I266" s="8" t="s">
        <v>1025</v>
      </c>
      <c r="J266" s="8" t="s">
        <v>55</v>
      </c>
      <c r="K266" s="8" t="s">
        <v>13</v>
      </c>
      <c r="L266" s="9">
        <v>45509</v>
      </c>
      <c r="M266" s="10"/>
      <c r="N266" s="10" t="str">
        <f t="shared" si="8"/>
        <v>NO CUMPLE</v>
      </c>
      <c r="O266" s="10" t="str">
        <f t="shared" si="9"/>
        <v>NO CUMPLE</v>
      </c>
      <c r="P266" s="11">
        <v>0</v>
      </c>
      <c r="Q266" s="11">
        <v>0.3</v>
      </c>
      <c r="R266" s="11">
        <f>Tabla1[[#This Row],[Trbjo real]]-Tabla1[[#This Row],[Trabajo]]</f>
        <v>-0.3</v>
      </c>
      <c r="S266" s="11">
        <v>0.3</v>
      </c>
      <c r="T266" s="8" t="s">
        <v>1026</v>
      </c>
      <c r="U266" s="19">
        <f>Tabla1[[#This Row],[Trbjo real]]/Tabla1[[#This Row],[Trabajo]]</f>
        <v>0</v>
      </c>
    </row>
    <row r="267" spans="1:21" x14ac:dyDescent="0.25">
      <c r="A267" s="8" t="s">
        <v>1228</v>
      </c>
      <c r="B267" s="8" t="s">
        <v>238</v>
      </c>
      <c r="C267" s="8" t="s">
        <v>239</v>
      </c>
      <c r="D267" s="8" t="s">
        <v>185</v>
      </c>
      <c r="E267" s="8" t="s">
        <v>1035</v>
      </c>
      <c r="F267" s="8" t="s">
        <v>1085</v>
      </c>
      <c r="G267" s="8" t="s">
        <v>1086</v>
      </c>
      <c r="H267" s="8" t="s">
        <v>12</v>
      </c>
      <c r="I267" s="8" t="s">
        <v>1015</v>
      </c>
      <c r="J267" s="8" t="s">
        <v>240</v>
      </c>
      <c r="K267" s="8" t="s">
        <v>13</v>
      </c>
      <c r="L267" s="9">
        <v>45511</v>
      </c>
      <c r="M267" s="10"/>
      <c r="N267" s="10" t="str">
        <f t="shared" si="8"/>
        <v>NO CUMPLE</v>
      </c>
      <c r="O267" s="10" t="str">
        <f t="shared" si="9"/>
        <v>NO CUMPLE</v>
      </c>
      <c r="P267" s="11">
        <v>0</v>
      </c>
      <c r="Q267" s="11">
        <v>0.3</v>
      </c>
      <c r="R267" s="11">
        <f>Tabla1[[#This Row],[Trbjo real]]-Tabla1[[#This Row],[Trabajo]]</f>
        <v>-0.3</v>
      </c>
      <c r="S267" s="11">
        <v>0.3</v>
      </c>
      <c r="T267" s="8" t="s">
        <v>1026</v>
      </c>
      <c r="U267" s="19">
        <f>Tabla1[[#This Row],[Trbjo real]]/Tabla1[[#This Row],[Trabajo]]</f>
        <v>0</v>
      </c>
    </row>
    <row r="268" spans="1:21" x14ac:dyDescent="0.25">
      <c r="A268" s="8" t="s">
        <v>1229</v>
      </c>
      <c r="B268" s="8" t="s">
        <v>238</v>
      </c>
      <c r="C268" s="8" t="s">
        <v>239</v>
      </c>
      <c r="D268" s="8" t="s">
        <v>185</v>
      </c>
      <c r="E268" s="8" t="s">
        <v>1035</v>
      </c>
      <c r="F268" s="8" t="s">
        <v>1085</v>
      </c>
      <c r="G268" s="8" t="s">
        <v>1086</v>
      </c>
      <c r="H268" s="8" t="s">
        <v>12</v>
      </c>
      <c r="I268" s="8" t="s">
        <v>1015</v>
      </c>
      <c r="J268" s="8" t="s">
        <v>240</v>
      </c>
      <c r="K268" s="8" t="s">
        <v>13</v>
      </c>
      <c r="L268" s="9">
        <v>45518</v>
      </c>
      <c r="M268" s="10"/>
      <c r="N268" s="10" t="str">
        <f t="shared" si="8"/>
        <v>NO CUMPLE</v>
      </c>
      <c r="O268" s="10" t="str">
        <f t="shared" si="9"/>
        <v>NO CUMPLE</v>
      </c>
      <c r="P268" s="11">
        <v>0</v>
      </c>
      <c r="Q268" s="11">
        <v>0.3</v>
      </c>
      <c r="R268" s="11">
        <f>Tabla1[[#This Row],[Trbjo real]]-Tabla1[[#This Row],[Trabajo]]</f>
        <v>-0.3</v>
      </c>
      <c r="S268" s="11">
        <v>0.3</v>
      </c>
      <c r="T268" s="8" t="s">
        <v>1026</v>
      </c>
      <c r="U268" s="19">
        <f>Tabla1[[#This Row],[Trbjo real]]/Tabla1[[#This Row],[Trabajo]]</f>
        <v>0</v>
      </c>
    </row>
    <row r="269" spans="1:21" x14ac:dyDescent="0.25">
      <c r="A269" s="8" t="s">
        <v>1229</v>
      </c>
      <c r="B269" s="8" t="s">
        <v>238</v>
      </c>
      <c r="C269" s="8" t="s">
        <v>239</v>
      </c>
      <c r="D269" s="8" t="s">
        <v>185</v>
      </c>
      <c r="E269" s="8" t="s">
        <v>1033</v>
      </c>
      <c r="F269" s="8" t="s">
        <v>1087</v>
      </c>
      <c r="G269" s="8" t="s">
        <v>1086</v>
      </c>
      <c r="H269" s="8" t="s">
        <v>12</v>
      </c>
      <c r="I269" s="8" t="s">
        <v>1015</v>
      </c>
      <c r="J269" s="8" t="s">
        <v>240</v>
      </c>
      <c r="K269" s="8" t="s">
        <v>13</v>
      </c>
      <c r="L269" s="9">
        <v>45518</v>
      </c>
      <c r="M269" s="10"/>
      <c r="N269" s="10" t="str">
        <f t="shared" si="8"/>
        <v>NO CUMPLE</v>
      </c>
      <c r="O269" s="10" t="str">
        <f t="shared" si="9"/>
        <v>NO CUMPLE</v>
      </c>
      <c r="P269" s="11">
        <v>0</v>
      </c>
      <c r="Q269" s="11">
        <v>0.4</v>
      </c>
      <c r="R269" s="11">
        <f>Tabla1[[#This Row],[Trbjo real]]-Tabla1[[#This Row],[Trabajo]]</f>
        <v>-0.4</v>
      </c>
      <c r="S269" s="11">
        <v>0.4</v>
      </c>
      <c r="T269" s="8" t="s">
        <v>1026</v>
      </c>
      <c r="U269" s="19">
        <f>Tabla1[[#This Row],[Trbjo real]]/Tabla1[[#This Row],[Trabajo]]</f>
        <v>0</v>
      </c>
    </row>
    <row r="270" spans="1:21" x14ac:dyDescent="0.25">
      <c r="A270" s="8" t="s">
        <v>1230</v>
      </c>
      <c r="B270" s="8" t="s">
        <v>183</v>
      </c>
      <c r="C270" s="8" t="s">
        <v>184</v>
      </c>
      <c r="D270" s="8" t="s">
        <v>185</v>
      </c>
      <c r="E270" s="8" t="s">
        <v>1035</v>
      </c>
      <c r="F270" s="8" t="s">
        <v>1088</v>
      </c>
      <c r="G270" s="8" t="s">
        <v>1086</v>
      </c>
      <c r="H270" s="8" t="s">
        <v>12</v>
      </c>
      <c r="I270" s="8" t="s">
        <v>1025</v>
      </c>
      <c r="J270" s="8" t="s">
        <v>186</v>
      </c>
      <c r="K270" s="8" t="s">
        <v>13</v>
      </c>
      <c r="L270" s="9">
        <v>45518</v>
      </c>
      <c r="M270" s="10"/>
      <c r="N270" s="10" t="str">
        <f t="shared" si="8"/>
        <v>NO CUMPLE</v>
      </c>
      <c r="O270" s="10" t="str">
        <f t="shared" si="9"/>
        <v>NO CUMPLE</v>
      </c>
      <c r="P270" s="11">
        <v>0</v>
      </c>
      <c r="Q270" s="11">
        <v>0.3</v>
      </c>
      <c r="R270" s="11">
        <f>Tabla1[[#This Row],[Trbjo real]]-Tabla1[[#This Row],[Trabajo]]</f>
        <v>-0.3</v>
      </c>
      <c r="S270" s="11">
        <v>0.3</v>
      </c>
      <c r="T270" s="8" t="s">
        <v>1026</v>
      </c>
      <c r="U270" s="19">
        <f>Tabla1[[#This Row],[Trbjo real]]/Tabla1[[#This Row],[Trabajo]]</f>
        <v>0</v>
      </c>
    </row>
    <row r="271" spans="1:21" x14ac:dyDescent="0.25">
      <c r="A271" s="8" t="s">
        <v>1230</v>
      </c>
      <c r="B271" s="8" t="s">
        <v>183</v>
      </c>
      <c r="C271" s="8" t="s">
        <v>184</v>
      </c>
      <c r="D271" s="8" t="s">
        <v>185</v>
      </c>
      <c r="E271" s="8" t="s">
        <v>1033</v>
      </c>
      <c r="F271" s="8" t="s">
        <v>1087</v>
      </c>
      <c r="G271" s="8" t="s">
        <v>1086</v>
      </c>
      <c r="H271" s="8" t="s">
        <v>12</v>
      </c>
      <c r="I271" s="8" t="s">
        <v>1025</v>
      </c>
      <c r="J271" s="8" t="s">
        <v>186</v>
      </c>
      <c r="K271" s="8" t="s">
        <v>13</v>
      </c>
      <c r="L271" s="9">
        <v>45518</v>
      </c>
      <c r="M271" s="10"/>
      <c r="N271" s="10" t="str">
        <f t="shared" si="8"/>
        <v>NO CUMPLE</v>
      </c>
      <c r="O271" s="10" t="str">
        <f t="shared" si="9"/>
        <v>NO CUMPLE</v>
      </c>
      <c r="P271" s="11">
        <v>0</v>
      </c>
      <c r="Q271" s="11">
        <v>0.5</v>
      </c>
      <c r="R271" s="11">
        <f>Tabla1[[#This Row],[Trbjo real]]-Tabla1[[#This Row],[Trabajo]]</f>
        <v>-0.5</v>
      </c>
      <c r="S271" s="11">
        <v>0.5</v>
      </c>
      <c r="T271" s="8" t="s">
        <v>1026</v>
      </c>
      <c r="U271" s="19">
        <f>Tabla1[[#This Row],[Trbjo real]]/Tabla1[[#This Row],[Trabajo]]</f>
        <v>0</v>
      </c>
    </row>
    <row r="272" spans="1:21" x14ac:dyDescent="0.25">
      <c r="A272" s="8" t="s">
        <v>1231</v>
      </c>
      <c r="B272" s="8" t="s">
        <v>325</v>
      </c>
      <c r="C272" s="8" t="s">
        <v>326</v>
      </c>
      <c r="D272" s="8" t="s">
        <v>120</v>
      </c>
      <c r="E272" s="8" t="s">
        <v>1035</v>
      </c>
      <c r="F272" s="8" t="s">
        <v>1088</v>
      </c>
      <c r="G272" s="8" t="s">
        <v>1086</v>
      </c>
      <c r="H272" s="8" t="s">
        <v>12</v>
      </c>
      <c r="I272" s="8" t="s">
        <v>1015</v>
      </c>
      <c r="J272" s="8" t="s">
        <v>121</v>
      </c>
      <c r="K272" s="8" t="s">
        <v>13</v>
      </c>
      <c r="L272" s="9">
        <v>45521</v>
      </c>
      <c r="M272" s="10"/>
      <c r="N272" s="10" t="str">
        <f t="shared" si="8"/>
        <v>NO CUMPLE</v>
      </c>
      <c r="O272" s="10" t="str">
        <f t="shared" si="9"/>
        <v>NO CUMPLE</v>
      </c>
      <c r="P272" s="11">
        <v>0</v>
      </c>
      <c r="Q272" s="11">
        <v>0.3</v>
      </c>
      <c r="R272" s="11">
        <f>Tabla1[[#This Row],[Trbjo real]]-Tabla1[[#This Row],[Trabajo]]</f>
        <v>-0.3</v>
      </c>
      <c r="S272" s="11">
        <v>0.3</v>
      </c>
      <c r="T272" s="8" t="s">
        <v>1026</v>
      </c>
      <c r="U272" s="19">
        <f>Tabla1[[#This Row],[Trbjo real]]/Tabla1[[#This Row],[Trabajo]]</f>
        <v>0</v>
      </c>
    </row>
    <row r="273" spans="1:21" x14ac:dyDescent="0.25">
      <c r="A273" s="8" t="s">
        <v>1231</v>
      </c>
      <c r="B273" s="8" t="s">
        <v>325</v>
      </c>
      <c r="C273" s="8" t="s">
        <v>326</v>
      </c>
      <c r="D273" s="8" t="s">
        <v>120</v>
      </c>
      <c r="E273" s="8" t="s">
        <v>1033</v>
      </c>
      <c r="F273" s="8" t="s">
        <v>1087</v>
      </c>
      <c r="G273" s="8" t="s">
        <v>1086</v>
      </c>
      <c r="H273" s="8" t="s">
        <v>12</v>
      </c>
      <c r="I273" s="8" t="s">
        <v>1015</v>
      </c>
      <c r="J273" s="8" t="s">
        <v>121</v>
      </c>
      <c r="K273" s="8" t="s">
        <v>13</v>
      </c>
      <c r="L273" s="9">
        <v>45521</v>
      </c>
      <c r="M273" s="10"/>
      <c r="N273" s="10" t="str">
        <f t="shared" si="8"/>
        <v>NO CUMPLE</v>
      </c>
      <c r="O273" s="10" t="str">
        <f t="shared" si="9"/>
        <v>NO CUMPLE</v>
      </c>
      <c r="P273" s="11">
        <v>0</v>
      </c>
      <c r="Q273" s="11">
        <v>0.4</v>
      </c>
      <c r="R273" s="11">
        <f>Tabla1[[#This Row],[Trbjo real]]-Tabla1[[#This Row],[Trabajo]]</f>
        <v>-0.4</v>
      </c>
      <c r="S273" s="11">
        <v>0.4</v>
      </c>
      <c r="T273" s="8" t="s">
        <v>1026</v>
      </c>
      <c r="U273" s="19">
        <f>Tabla1[[#This Row],[Trbjo real]]/Tabla1[[#This Row],[Trabajo]]</f>
        <v>0</v>
      </c>
    </row>
    <row r="274" spans="1:21" x14ac:dyDescent="0.25">
      <c r="A274" s="8" t="s">
        <v>1232</v>
      </c>
      <c r="B274" s="8" t="s">
        <v>365</v>
      </c>
      <c r="C274" s="8" t="s">
        <v>366</v>
      </c>
      <c r="D274" s="8" t="s">
        <v>120</v>
      </c>
      <c r="E274" s="8" t="s">
        <v>1035</v>
      </c>
      <c r="F274" s="8" t="s">
        <v>1088</v>
      </c>
      <c r="G274" s="8" t="s">
        <v>1086</v>
      </c>
      <c r="H274" s="8" t="s">
        <v>12</v>
      </c>
      <c r="I274" s="8" t="s">
        <v>1015</v>
      </c>
      <c r="J274" s="8" t="s">
        <v>121</v>
      </c>
      <c r="K274" s="8" t="s">
        <v>13</v>
      </c>
      <c r="L274" s="9">
        <v>45521</v>
      </c>
      <c r="M274" s="10"/>
      <c r="N274" s="10" t="str">
        <f t="shared" si="8"/>
        <v>NO CUMPLE</v>
      </c>
      <c r="O274" s="10" t="str">
        <f t="shared" si="9"/>
        <v>NO CUMPLE</v>
      </c>
      <c r="P274" s="11">
        <v>0</v>
      </c>
      <c r="Q274" s="11">
        <v>0.3</v>
      </c>
      <c r="R274" s="11">
        <f>Tabla1[[#This Row],[Trbjo real]]-Tabla1[[#This Row],[Trabajo]]</f>
        <v>-0.3</v>
      </c>
      <c r="S274" s="11">
        <v>0.3</v>
      </c>
      <c r="T274" s="8" t="s">
        <v>1026</v>
      </c>
      <c r="U274" s="19">
        <f>Tabla1[[#This Row],[Trbjo real]]/Tabla1[[#This Row],[Trabajo]]</f>
        <v>0</v>
      </c>
    </row>
    <row r="275" spans="1:21" x14ac:dyDescent="0.25">
      <c r="A275" s="8" t="s">
        <v>1232</v>
      </c>
      <c r="B275" s="8" t="s">
        <v>365</v>
      </c>
      <c r="C275" s="8" t="s">
        <v>366</v>
      </c>
      <c r="D275" s="8" t="s">
        <v>120</v>
      </c>
      <c r="E275" s="8" t="s">
        <v>1033</v>
      </c>
      <c r="F275" s="8" t="s">
        <v>1087</v>
      </c>
      <c r="G275" s="8" t="s">
        <v>1086</v>
      </c>
      <c r="H275" s="8" t="s">
        <v>12</v>
      </c>
      <c r="I275" s="8" t="s">
        <v>1015</v>
      </c>
      <c r="J275" s="8" t="s">
        <v>121</v>
      </c>
      <c r="K275" s="8" t="s">
        <v>13</v>
      </c>
      <c r="L275" s="9">
        <v>45521</v>
      </c>
      <c r="M275" s="10"/>
      <c r="N275" s="10" t="str">
        <f t="shared" si="8"/>
        <v>NO CUMPLE</v>
      </c>
      <c r="O275" s="10" t="str">
        <f t="shared" si="9"/>
        <v>NO CUMPLE</v>
      </c>
      <c r="P275" s="11">
        <v>0</v>
      </c>
      <c r="Q275" s="11">
        <v>0.4</v>
      </c>
      <c r="R275" s="11">
        <f>Tabla1[[#This Row],[Trbjo real]]-Tabla1[[#This Row],[Trabajo]]</f>
        <v>-0.4</v>
      </c>
      <c r="S275" s="11">
        <v>0.4</v>
      </c>
      <c r="T275" s="8" t="s">
        <v>1026</v>
      </c>
      <c r="U275" s="19">
        <f>Tabla1[[#This Row],[Trbjo real]]/Tabla1[[#This Row],[Trabajo]]</f>
        <v>0</v>
      </c>
    </row>
    <row r="276" spans="1:21" x14ac:dyDescent="0.25">
      <c r="A276" s="8" t="s">
        <v>1233</v>
      </c>
      <c r="B276" s="8" t="s">
        <v>5</v>
      </c>
      <c r="C276" s="8" t="s">
        <v>6</v>
      </c>
      <c r="D276" s="8" t="s">
        <v>7</v>
      </c>
      <c r="E276" s="8" t="s">
        <v>1035</v>
      </c>
      <c r="F276" s="8" t="s">
        <v>1088</v>
      </c>
      <c r="G276" s="8" t="s">
        <v>1086</v>
      </c>
      <c r="H276" s="8" t="s">
        <v>12</v>
      </c>
      <c r="I276" s="8" t="s">
        <v>1025</v>
      </c>
      <c r="J276" s="8" t="s">
        <v>9</v>
      </c>
      <c r="K276" s="8" t="s">
        <v>13</v>
      </c>
      <c r="L276" s="9">
        <v>45521</v>
      </c>
      <c r="M276" s="10"/>
      <c r="N276" s="10" t="str">
        <f t="shared" si="8"/>
        <v>NO CUMPLE</v>
      </c>
      <c r="O276" s="10" t="str">
        <f t="shared" si="9"/>
        <v>NO CUMPLE</v>
      </c>
      <c r="P276" s="11">
        <v>0</v>
      </c>
      <c r="Q276" s="11">
        <v>0.3</v>
      </c>
      <c r="R276" s="11">
        <f>Tabla1[[#This Row],[Trbjo real]]-Tabla1[[#This Row],[Trabajo]]</f>
        <v>-0.3</v>
      </c>
      <c r="S276" s="11">
        <v>0.3</v>
      </c>
      <c r="T276" s="8" t="s">
        <v>1026</v>
      </c>
      <c r="U276" s="19">
        <f>Tabla1[[#This Row],[Trbjo real]]/Tabla1[[#This Row],[Trabajo]]</f>
        <v>0</v>
      </c>
    </row>
    <row r="277" spans="1:21" x14ac:dyDescent="0.25">
      <c r="A277" s="8" t="s">
        <v>1233</v>
      </c>
      <c r="B277" s="8" t="s">
        <v>5</v>
      </c>
      <c r="C277" s="8" t="s">
        <v>6</v>
      </c>
      <c r="D277" s="8" t="s">
        <v>7</v>
      </c>
      <c r="E277" s="8" t="s">
        <v>1033</v>
      </c>
      <c r="F277" s="8" t="s">
        <v>1087</v>
      </c>
      <c r="G277" s="8" t="s">
        <v>1086</v>
      </c>
      <c r="H277" s="8" t="s">
        <v>12</v>
      </c>
      <c r="I277" s="8" t="s">
        <v>1025</v>
      </c>
      <c r="J277" s="8" t="s">
        <v>9</v>
      </c>
      <c r="K277" s="8" t="s">
        <v>13</v>
      </c>
      <c r="L277" s="9">
        <v>45521</v>
      </c>
      <c r="M277" s="10"/>
      <c r="N277" s="10" t="str">
        <f t="shared" si="8"/>
        <v>NO CUMPLE</v>
      </c>
      <c r="O277" s="10" t="str">
        <f t="shared" si="9"/>
        <v>NO CUMPLE</v>
      </c>
      <c r="P277" s="11">
        <v>0</v>
      </c>
      <c r="Q277" s="11">
        <v>0.4</v>
      </c>
      <c r="R277" s="11">
        <f>Tabla1[[#This Row],[Trbjo real]]-Tabla1[[#This Row],[Trabajo]]</f>
        <v>-0.4</v>
      </c>
      <c r="S277" s="11">
        <v>0.4</v>
      </c>
      <c r="T277" s="8" t="s">
        <v>1026</v>
      </c>
      <c r="U277" s="19">
        <f>Tabla1[[#This Row],[Trbjo real]]/Tabla1[[#This Row],[Trabajo]]</f>
        <v>0</v>
      </c>
    </row>
    <row r="278" spans="1:21" x14ac:dyDescent="0.25">
      <c r="A278" s="8" t="s">
        <v>1234</v>
      </c>
      <c r="B278" s="8" t="s">
        <v>51</v>
      </c>
      <c r="C278" s="8" t="s">
        <v>52</v>
      </c>
      <c r="D278" s="8" t="s">
        <v>53</v>
      </c>
      <c r="E278" s="8" t="s">
        <v>1035</v>
      </c>
      <c r="F278" s="8" t="s">
        <v>1088</v>
      </c>
      <c r="G278" s="8" t="s">
        <v>1086</v>
      </c>
      <c r="H278" s="8" t="s">
        <v>12</v>
      </c>
      <c r="I278" s="8" t="s">
        <v>1025</v>
      </c>
      <c r="J278" s="8" t="s">
        <v>55</v>
      </c>
      <c r="K278" s="8" t="s">
        <v>13</v>
      </c>
      <c r="L278" s="9">
        <v>45523</v>
      </c>
      <c r="M278" s="10"/>
      <c r="N278" s="10" t="str">
        <f t="shared" si="8"/>
        <v>NO CUMPLE</v>
      </c>
      <c r="O278" s="10" t="str">
        <f t="shared" si="9"/>
        <v>NO CUMPLE</v>
      </c>
      <c r="P278" s="11">
        <v>0</v>
      </c>
      <c r="Q278" s="11">
        <v>0.3</v>
      </c>
      <c r="R278" s="11">
        <f>Tabla1[[#This Row],[Trbjo real]]-Tabla1[[#This Row],[Trabajo]]</f>
        <v>-0.3</v>
      </c>
      <c r="S278" s="11">
        <v>0.3</v>
      </c>
      <c r="T278" s="8" t="s">
        <v>1026</v>
      </c>
      <c r="U278" s="19">
        <f>Tabla1[[#This Row],[Trbjo real]]/Tabla1[[#This Row],[Trabajo]]</f>
        <v>0</v>
      </c>
    </row>
    <row r="279" spans="1:21" x14ac:dyDescent="0.25">
      <c r="A279" s="8" t="s">
        <v>1235</v>
      </c>
      <c r="B279" s="8" t="s">
        <v>238</v>
      </c>
      <c r="C279" s="8" t="s">
        <v>239</v>
      </c>
      <c r="D279" s="8" t="s">
        <v>185</v>
      </c>
      <c r="E279" s="8" t="s">
        <v>1035</v>
      </c>
      <c r="F279" s="8" t="s">
        <v>1085</v>
      </c>
      <c r="G279" s="8" t="s">
        <v>1086</v>
      </c>
      <c r="H279" s="8" t="s">
        <v>12</v>
      </c>
      <c r="I279" s="8" t="s">
        <v>1015</v>
      </c>
      <c r="J279" s="8" t="s">
        <v>240</v>
      </c>
      <c r="K279" s="8" t="s">
        <v>13</v>
      </c>
      <c r="L279" s="9">
        <v>45525</v>
      </c>
      <c r="M279" s="10"/>
      <c r="N279" s="10" t="str">
        <f t="shared" si="8"/>
        <v>NO CUMPLE</v>
      </c>
      <c r="O279" s="10" t="str">
        <f t="shared" si="9"/>
        <v>NO CUMPLE</v>
      </c>
      <c r="P279" s="11">
        <v>0</v>
      </c>
      <c r="Q279" s="11">
        <v>0.3</v>
      </c>
      <c r="R279" s="11">
        <f>Tabla1[[#This Row],[Trbjo real]]-Tabla1[[#This Row],[Trabajo]]</f>
        <v>-0.3</v>
      </c>
      <c r="S279" s="11">
        <v>0.3</v>
      </c>
      <c r="T279" s="8" t="s">
        <v>1026</v>
      </c>
      <c r="U279" s="19">
        <f>Tabla1[[#This Row],[Trbjo real]]/Tabla1[[#This Row],[Trabajo]]</f>
        <v>0</v>
      </c>
    </row>
    <row r="280" spans="1:21" x14ac:dyDescent="0.25">
      <c r="A280" s="8" t="s">
        <v>1236</v>
      </c>
      <c r="B280" s="8" t="s">
        <v>238</v>
      </c>
      <c r="C280" s="8" t="s">
        <v>239</v>
      </c>
      <c r="D280" s="8" t="s">
        <v>185</v>
      </c>
      <c r="E280" s="8" t="s">
        <v>1035</v>
      </c>
      <c r="F280" s="8" t="s">
        <v>1085</v>
      </c>
      <c r="G280" s="8" t="s">
        <v>1086</v>
      </c>
      <c r="H280" s="8" t="s">
        <v>12</v>
      </c>
      <c r="I280" s="8" t="s">
        <v>1015</v>
      </c>
      <c r="J280" s="8" t="s">
        <v>240</v>
      </c>
      <c r="K280" s="8" t="s">
        <v>13</v>
      </c>
      <c r="L280" s="9">
        <v>45532</v>
      </c>
      <c r="M280" s="10"/>
      <c r="N280" s="10" t="str">
        <f t="shared" si="8"/>
        <v>NO CUMPLE</v>
      </c>
      <c r="O280" s="10" t="str">
        <f t="shared" si="9"/>
        <v>NO CUMPLE</v>
      </c>
      <c r="P280" s="11">
        <v>0</v>
      </c>
      <c r="Q280" s="11">
        <v>0.3</v>
      </c>
      <c r="R280" s="11">
        <f>Tabla1[[#This Row],[Trbjo real]]-Tabla1[[#This Row],[Trabajo]]</f>
        <v>-0.3</v>
      </c>
      <c r="S280" s="11">
        <v>0.3</v>
      </c>
      <c r="T280" s="8" t="s">
        <v>1026</v>
      </c>
      <c r="U280" s="19">
        <f>Tabla1[[#This Row],[Trbjo real]]/Tabla1[[#This Row],[Trabajo]]</f>
        <v>0</v>
      </c>
    </row>
    <row r="281" spans="1:21" x14ac:dyDescent="0.25">
      <c r="A281" s="8" t="s">
        <v>1237</v>
      </c>
      <c r="B281" s="8" t="s">
        <v>183</v>
      </c>
      <c r="C281" s="8" t="s">
        <v>184</v>
      </c>
      <c r="D281" s="8" t="s">
        <v>185</v>
      </c>
      <c r="E281" s="8" t="s">
        <v>1035</v>
      </c>
      <c r="F281" s="8" t="s">
        <v>1088</v>
      </c>
      <c r="G281" s="8" t="s">
        <v>1086</v>
      </c>
      <c r="H281" s="8" t="s">
        <v>12</v>
      </c>
      <c r="I281" s="8" t="s">
        <v>1025</v>
      </c>
      <c r="J281" s="8" t="s">
        <v>186</v>
      </c>
      <c r="K281" s="8" t="s">
        <v>13</v>
      </c>
      <c r="L281" s="9">
        <v>45532</v>
      </c>
      <c r="M281" s="10"/>
      <c r="N281" s="10" t="str">
        <f t="shared" si="8"/>
        <v>NO CUMPLE</v>
      </c>
      <c r="O281" s="10" t="str">
        <f t="shared" si="9"/>
        <v>NO CUMPLE</v>
      </c>
      <c r="P281" s="11">
        <v>0</v>
      </c>
      <c r="Q281" s="11">
        <v>0.3</v>
      </c>
      <c r="R281" s="11">
        <f>Tabla1[[#This Row],[Trbjo real]]-Tabla1[[#This Row],[Trabajo]]</f>
        <v>-0.3</v>
      </c>
      <c r="S281" s="11">
        <v>0.3</v>
      </c>
      <c r="T281" s="8" t="s">
        <v>1026</v>
      </c>
      <c r="U281" s="19">
        <f>Tabla1[[#This Row],[Trbjo real]]/Tabla1[[#This Row],[Trabajo]]</f>
        <v>0</v>
      </c>
    </row>
    <row r="282" spans="1:21" x14ac:dyDescent="0.25">
      <c r="A282" s="8" t="s">
        <v>1238</v>
      </c>
      <c r="B282" s="8" t="s">
        <v>325</v>
      </c>
      <c r="C282" s="8" t="s">
        <v>326</v>
      </c>
      <c r="D282" s="8" t="s">
        <v>120</v>
      </c>
      <c r="E282" s="8" t="s">
        <v>1035</v>
      </c>
      <c r="F282" s="8" t="s">
        <v>1088</v>
      </c>
      <c r="G282" s="8" t="s">
        <v>1086</v>
      </c>
      <c r="H282" s="8" t="s">
        <v>12</v>
      </c>
      <c r="I282" s="8" t="s">
        <v>1015</v>
      </c>
      <c r="J282" s="8" t="s">
        <v>121</v>
      </c>
      <c r="K282" s="8" t="s">
        <v>13</v>
      </c>
      <c r="L282" s="9">
        <v>45535</v>
      </c>
      <c r="M282" s="10"/>
      <c r="N282" s="10" t="str">
        <f t="shared" si="8"/>
        <v>NO CUMPLE</v>
      </c>
      <c r="O282" s="10" t="str">
        <f t="shared" si="9"/>
        <v>NO CUMPLE</v>
      </c>
      <c r="P282" s="11">
        <v>0</v>
      </c>
      <c r="Q282" s="11">
        <v>0.3</v>
      </c>
      <c r="R282" s="11">
        <f>Tabla1[[#This Row],[Trbjo real]]-Tabla1[[#This Row],[Trabajo]]</f>
        <v>-0.3</v>
      </c>
      <c r="S282" s="11">
        <v>0.3</v>
      </c>
      <c r="T282" s="8" t="s">
        <v>1026</v>
      </c>
      <c r="U282" s="19">
        <f>Tabla1[[#This Row],[Trbjo real]]/Tabla1[[#This Row],[Trabajo]]</f>
        <v>0</v>
      </c>
    </row>
    <row r="283" spans="1:21" x14ac:dyDescent="0.25">
      <c r="A283" s="8" t="s">
        <v>1239</v>
      </c>
      <c r="B283" s="8" t="s">
        <v>365</v>
      </c>
      <c r="C283" s="8" t="s">
        <v>366</v>
      </c>
      <c r="D283" s="8" t="s">
        <v>120</v>
      </c>
      <c r="E283" s="8" t="s">
        <v>1035</v>
      </c>
      <c r="F283" s="8" t="s">
        <v>1088</v>
      </c>
      <c r="G283" s="8" t="s">
        <v>1086</v>
      </c>
      <c r="H283" s="8" t="s">
        <v>12</v>
      </c>
      <c r="I283" s="8" t="s">
        <v>1015</v>
      </c>
      <c r="J283" s="8" t="s">
        <v>121</v>
      </c>
      <c r="K283" s="8" t="s">
        <v>13</v>
      </c>
      <c r="L283" s="9">
        <v>45535</v>
      </c>
      <c r="M283" s="10"/>
      <c r="N283" s="10" t="str">
        <f t="shared" si="8"/>
        <v>NO CUMPLE</v>
      </c>
      <c r="O283" s="10" t="str">
        <f t="shared" si="9"/>
        <v>NO CUMPLE</v>
      </c>
      <c r="P283" s="11">
        <v>0</v>
      </c>
      <c r="Q283" s="11">
        <v>0.3</v>
      </c>
      <c r="R283" s="11">
        <f>Tabla1[[#This Row],[Trbjo real]]-Tabla1[[#This Row],[Trabajo]]</f>
        <v>-0.3</v>
      </c>
      <c r="S283" s="11">
        <v>0.3</v>
      </c>
      <c r="T283" s="8" t="s">
        <v>1026</v>
      </c>
      <c r="U283" s="19">
        <f>Tabla1[[#This Row],[Trbjo real]]/Tabla1[[#This Row],[Trabajo]]</f>
        <v>0</v>
      </c>
    </row>
    <row r="284" spans="1:21" x14ac:dyDescent="0.25">
      <c r="A284" s="8" t="s">
        <v>1240</v>
      </c>
      <c r="B284" s="8" t="s">
        <v>5</v>
      </c>
      <c r="C284" s="8" t="s">
        <v>6</v>
      </c>
      <c r="D284" s="8" t="s">
        <v>7</v>
      </c>
      <c r="E284" s="8" t="s">
        <v>1035</v>
      </c>
      <c r="F284" s="8" t="s">
        <v>1088</v>
      </c>
      <c r="G284" s="8" t="s">
        <v>1086</v>
      </c>
      <c r="H284" s="8" t="s">
        <v>12</v>
      </c>
      <c r="I284" s="8" t="s">
        <v>1025</v>
      </c>
      <c r="J284" s="8" t="s">
        <v>9</v>
      </c>
      <c r="K284" s="8" t="s">
        <v>13</v>
      </c>
      <c r="L284" s="9">
        <v>45535</v>
      </c>
      <c r="M284" s="10"/>
      <c r="N284" s="10" t="str">
        <f t="shared" si="8"/>
        <v>NO CUMPLE</v>
      </c>
      <c r="O284" s="10" t="str">
        <f t="shared" si="9"/>
        <v>NO CUMPLE</v>
      </c>
      <c r="P284" s="11">
        <v>0</v>
      </c>
      <c r="Q284" s="11">
        <v>0.3</v>
      </c>
      <c r="R284" s="11">
        <f>Tabla1[[#This Row],[Trbjo real]]-Tabla1[[#This Row],[Trabajo]]</f>
        <v>-0.3</v>
      </c>
      <c r="S284" s="11">
        <v>0.3</v>
      </c>
      <c r="T284" s="8" t="s">
        <v>1026</v>
      </c>
      <c r="U284" s="19">
        <f>Tabla1[[#This Row],[Trbjo real]]/Tabla1[[#This Row],[Trabajo]]</f>
        <v>0</v>
      </c>
    </row>
    <row r="285" spans="1:21" x14ac:dyDescent="0.25">
      <c r="A285" s="8" t="s">
        <v>1167</v>
      </c>
      <c r="B285" s="8" t="s">
        <v>365</v>
      </c>
      <c r="C285" s="8" t="s">
        <v>366</v>
      </c>
      <c r="D285" s="8" t="s">
        <v>120</v>
      </c>
      <c r="E285" s="8" t="s">
        <v>1053</v>
      </c>
      <c r="F285" s="8" t="s">
        <v>1056</v>
      </c>
      <c r="G285" s="8" t="s">
        <v>1138</v>
      </c>
      <c r="H285" s="8" t="s">
        <v>8</v>
      </c>
      <c r="I285" s="8" t="s">
        <v>1025</v>
      </c>
      <c r="J285" s="8" t="s">
        <v>121</v>
      </c>
      <c r="K285" s="8" t="s">
        <v>10</v>
      </c>
      <c r="L285" s="9">
        <v>45449</v>
      </c>
      <c r="M285" s="10">
        <v>45467</v>
      </c>
      <c r="N285" s="10" t="str">
        <f t="shared" si="8"/>
        <v>CUMPLE</v>
      </c>
      <c r="O285" s="10" t="str">
        <f t="shared" si="9"/>
        <v>NO CUMPLE</v>
      </c>
      <c r="P285" s="11">
        <v>1.5</v>
      </c>
      <c r="Q285" s="21">
        <v>4</v>
      </c>
      <c r="R285" s="11">
        <f>Tabla1[[#This Row],[Trbjo real]]-Tabla1[[#This Row],[Trabajo]]</f>
        <v>-2.5</v>
      </c>
      <c r="S285" s="11">
        <v>4</v>
      </c>
      <c r="T285" s="8" t="s">
        <v>1026</v>
      </c>
      <c r="U285" s="19">
        <f>Tabla1[[#This Row],[Trbjo real]]/Tabla1[[#This Row],[Trabajo]]</f>
        <v>0.375</v>
      </c>
    </row>
    <row r="286" spans="1:21" x14ac:dyDescent="0.25">
      <c r="A286" s="8" t="s">
        <v>1167</v>
      </c>
      <c r="B286" s="8" t="s">
        <v>365</v>
      </c>
      <c r="C286" s="8" t="s">
        <v>366</v>
      </c>
      <c r="D286" s="8" t="s">
        <v>120</v>
      </c>
      <c r="E286" s="8" t="s">
        <v>1034</v>
      </c>
      <c r="F286" s="8" t="s">
        <v>1135</v>
      </c>
      <c r="G286" s="8" t="s">
        <v>1138</v>
      </c>
      <c r="H286" s="8" t="s">
        <v>8</v>
      </c>
      <c r="I286" s="8" t="s">
        <v>1025</v>
      </c>
      <c r="J286" s="8" t="s">
        <v>121</v>
      </c>
      <c r="K286" s="8" t="s">
        <v>10</v>
      </c>
      <c r="L286" s="9">
        <v>45449</v>
      </c>
      <c r="M286" s="10">
        <v>45468</v>
      </c>
      <c r="N286" s="10" t="str">
        <f t="shared" si="8"/>
        <v>CUMPLE</v>
      </c>
      <c r="O286" s="10" t="str">
        <f t="shared" si="9"/>
        <v>NO CUMPLE</v>
      </c>
      <c r="P286" s="11">
        <v>3</v>
      </c>
      <c r="Q286" s="20">
        <v>2</v>
      </c>
      <c r="R286" s="11">
        <f>Tabla1[[#This Row],[Trbjo real]]-Tabla1[[#This Row],[Trabajo]]</f>
        <v>1</v>
      </c>
      <c r="S286" s="11">
        <v>6</v>
      </c>
      <c r="T286" s="8" t="s">
        <v>1026</v>
      </c>
      <c r="U286" s="19">
        <f>Tabla1[[#This Row],[Trbjo real]]/Tabla1[[#This Row],[Trabajo]]</f>
        <v>1.5</v>
      </c>
    </row>
    <row r="287" spans="1:21" x14ac:dyDescent="0.25">
      <c r="A287" s="8" t="s">
        <v>1249</v>
      </c>
      <c r="B287" s="8" t="s">
        <v>183</v>
      </c>
      <c r="C287" s="8" t="s">
        <v>184</v>
      </c>
      <c r="D287" s="8" t="s">
        <v>185</v>
      </c>
      <c r="E287" s="8" t="s">
        <v>1035</v>
      </c>
      <c r="F287" s="8" t="s">
        <v>1143</v>
      </c>
      <c r="G287" s="8" t="s">
        <v>1150</v>
      </c>
      <c r="H287" s="8" t="s">
        <v>60</v>
      </c>
      <c r="I287" s="8" t="s">
        <v>1025</v>
      </c>
      <c r="J287" s="8" t="s">
        <v>186</v>
      </c>
      <c r="K287" s="8" t="s">
        <v>10</v>
      </c>
      <c r="L287" s="9">
        <v>45448</v>
      </c>
      <c r="M287" s="10">
        <v>45448</v>
      </c>
      <c r="N287" s="10" t="str">
        <f t="shared" si="8"/>
        <v>CUMPLE</v>
      </c>
      <c r="O287" s="10" t="str">
        <f t="shared" si="9"/>
        <v>CUMPLE</v>
      </c>
      <c r="P287" s="11">
        <v>1.5</v>
      </c>
      <c r="Q287" s="20">
        <v>2</v>
      </c>
      <c r="R287" s="21">
        <f>Tabla1[[#This Row],[Trbjo real]]-Tabla1[[#This Row],[Trabajo]]</f>
        <v>-0.5</v>
      </c>
      <c r="S287" s="11">
        <v>1.5</v>
      </c>
      <c r="T287" s="8" t="s">
        <v>1026</v>
      </c>
      <c r="U287" s="19">
        <f>Tabla1[[#This Row],[Trbjo real]]/Tabla1[[#This Row],[Trabajo]]</f>
        <v>0.75</v>
      </c>
    </row>
    <row r="288" spans="1:21" x14ac:dyDescent="0.25">
      <c r="A288" s="8" t="s">
        <v>483</v>
      </c>
      <c r="B288" s="8" t="s">
        <v>152</v>
      </c>
      <c r="C288" s="8" t="s">
        <v>153</v>
      </c>
      <c r="D288" s="8" t="s">
        <v>154</v>
      </c>
      <c r="E288" s="8" t="s">
        <v>1034</v>
      </c>
      <c r="F288" s="8" t="s">
        <v>1182</v>
      </c>
      <c r="G288" s="8" t="s">
        <v>1073</v>
      </c>
      <c r="H288" s="8" t="s">
        <v>60</v>
      </c>
      <c r="I288" s="8" t="s">
        <v>1025</v>
      </c>
      <c r="J288" s="8" t="s">
        <v>155</v>
      </c>
      <c r="K288" s="8" t="s">
        <v>10</v>
      </c>
      <c r="L288" s="9">
        <v>45443</v>
      </c>
      <c r="M288" s="10">
        <v>45443</v>
      </c>
      <c r="N288" s="10" t="str">
        <f t="shared" si="8"/>
        <v>CUMPLE</v>
      </c>
      <c r="O288" s="10" t="str">
        <f t="shared" si="9"/>
        <v>CUMPLE</v>
      </c>
      <c r="P288" s="11">
        <v>1</v>
      </c>
      <c r="Q288" s="20">
        <v>1</v>
      </c>
      <c r="R288" s="11">
        <f>Tabla1[[#This Row],[Trbjo real]]-Tabla1[[#This Row],[Trabajo]]</f>
        <v>0</v>
      </c>
      <c r="S288" s="11">
        <v>1</v>
      </c>
      <c r="T288" s="8" t="s">
        <v>1026</v>
      </c>
      <c r="U288" s="19">
        <f>Tabla1[[#This Row],[Trbjo real]]/Tabla1[[#This Row],[Trabajo]]</f>
        <v>1</v>
      </c>
    </row>
    <row r="289" spans="1:21" x14ac:dyDescent="0.25">
      <c r="A289" s="8" t="s">
        <v>465</v>
      </c>
      <c r="B289" s="8" t="s">
        <v>51</v>
      </c>
      <c r="C289" s="8" t="s">
        <v>52</v>
      </c>
      <c r="D289" s="8" t="s">
        <v>53</v>
      </c>
      <c r="E289" s="8" t="s">
        <v>1033</v>
      </c>
      <c r="F289" s="8" t="s">
        <v>1133</v>
      </c>
      <c r="G289" s="8" t="s">
        <v>1150</v>
      </c>
      <c r="H289" s="8" t="s">
        <v>54</v>
      </c>
      <c r="I289" s="8" t="s">
        <v>1025</v>
      </c>
      <c r="J289" s="8" t="s">
        <v>55</v>
      </c>
      <c r="K289" s="8" t="s">
        <v>10</v>
      </c>
      <c r="L289" s="9">
        <v>45442</v>
      </c>
      <c r="M289" s="10">
        <v>45431</v>
      </c>
      <c r="N289" s="10" t="str">
        <f t="shared" si="8"/>
        <v>CUMPLE</v>
      </c>
      <c r="O289" s="10" t="str">
        <f t="shared" si="9"/>
        <v>CUMPLE</v>
      </c>
      <c r="P289" s="11">
        <v>1</v>
      </c>
      <c r="Q289" s="20">
        <v>4</v>
      </c>
      <c r="R289" s="11">
        <f>Tabla1[[#This Row],[Trbjo real]]-Tabla1[[#This Row],[Trabajo]]</f>
        <v>-3</v>
      </c>
      <c r="S289" s="11">
        <v>1</v>
      </c>
      <c r="T289" s="8" t="s">
        <v>1026</v>
      </c>
      <c r="U289" s="19">
        <f>Tabla1[[#This Row],[Trbjo real]]/Tabla1[[#This Row],[Trabajo]]</f>
        <v>0.25</v>
      </c>
    </row>
    <row r="290" spans="1:21" x14ac:dyDescent="0.25">
      <c r="A290" s="8" t="s">
        <v>527</v>
      </c>
      <c r="B290" s="8" t="s">
        <v>238</v>
      </c>
      <c r="C290" s="8" t="s">
        <v>239</v>
      </c>
      <c r="D290" s="8" t="s">
        <v>185</v>
      </c>
      <c r="E290" s="8" t="s">
        <v>1033</v>
      </c>
      <c r="F290" s="8" t="s">
        <v>1136</v>
      </c>
      <c r="G290" s="8" t="s">
        <v>1152</v>
      </c>
      <c r="H290" s="8" t="s">
        <v>60</v>
      </c>
      <c r="I290" s="8" t="s">
        <v>1015</v>
      </c>
      <c r="J290" s="8" t="s">
        <v>240</v>
      </c>
      <c r="K290" s="8" t="s">
        <v>10</v>
      </c>
      <c r="L290" s="9">
        <v>45441</v>
      </c>
      <c r="M290" s="10">
        <v>45441</v>
      </c>
      <c r="N290" s="10" t="str">
        <f t="shared" si="8"/>
        <v>CUMPLE</v>
      </c>
      <c r="O290" s="10" t="str">
        <f t="shared" si="9"/>
        <v>CUMPLE</v>
      </c>
      <c r="P290" s="11">
        <v>1</v>
      </c>
      <c r="Q290" s="11">
        <v>1</v>
      </c>
      <c r="R290" s="20">
        <f>Tabla1[[#This Row],[Trbjo real]]-Tabla1[[#This Row],[Trabajo]]</f>
        <v>0</v>
      </c>
      <c r="S290" s="11">
        <v>1</v>
      </c>
      <c r="T290" s="8" t="s">
        <v>1026</v>
      </c>
      <c r="U290" s="19">
        <f>Tabla1[[#This Row],[Trbjo real]]/Tabla1[[#This Row],[Trabajo]]</f>
        <v>1</v>
      </c>
    </row>
    <row r="291" spans="1:21" x14ac:dyDescent="0.25">
      <c r="A291" s="8" t="s">
        <v>527</v>
      </c>
      <c r="B291" s="8" t="s">
        <v>238</v>
      </c>
      <c r="C291" s="8" t="s">
        <v>239</v>
      </c>
      <c r="D291" s="8" t="s">
        <v>185</v>
      </c>
      <c r="E291" s="8" t="s">
        <v>1027</v>
      </c>
      <c r="F291" s="8" t="s">
        <v>1134</v>
      </c>
      <c r="G291" s="8" t="s">
        <v>1152</v>
      </c>
      <c r="H291" s="8" t="s">
        <v>60</v>
      </c>
      <c r="I291" s="8" t="s">
        <v>1015</v>
      </c>
      <c r="J291" s="8" t="s">
        <v>240</v>
      </c>
      <c r="K291" s="8" t="s">
        <v>10</v>
      </c>
      <c r="L291" s="9">
        <v>45441</v>
      </c>
      <c r="M291" s="10">
        <v>45444</v>
      </c>
      <c r="N291" s="10" t="str">
        <f t="shared" si="8"/>
        <v>CUMPLE</v>
      </c>
      <c r="O291" s="10" t="str">
        <f t="shared" si="9"/>
        <v>NO CUMPLE</v>
      </c>
      <c r="P291" s="11">
        <v>1</v>
      </c>
      <c r="Q291" s="11">
        <v>1</v>
      </c>
      <c r="R291" s="20">
        <f>Tabla1[[#This Row],[Trbjo real]]-Tabla1[[#This Row],[Trabajo]]</f>
        <v>0</v>
      </c>
      <c r="S291" s="11">
        <v>1</v>
      </c>
      <c r="T291" s="8" t="s">
        <v>1026</v>
      </c>
      <c r="U291" s="19">
        <f>Tabla1[[#This Row],[Trbjo real]]/Tabla1[[#This Row],[Trabajo]]</f>
        <v>1</v>
      </c>
    </row>
    <row r="292" spans="1:21" x14ac:dyDescent="0.25">
      <c r="A292" s="8" t="s">
        <v>507</v>
      </c>
      <c r="B292" s="8" t="s">
        <v>183</v>
      </c>
      <c r="C292" s="8" t="s">
        <v>184</v>
      </c>
      <c r="D292" s="8" t="s">
        <v>185</v>
      </c>
      <c r="E292" s="8" t="s">
        <v>1033</v>
      </c>
      <c r="F292" s="8" t="s">
        <v>1136</v>
      </c>
      <c r="G292" s="8" t="s">
        <v>1152</v>
      </c>
      <c r="H292" s="8" t="s">
        <v>60</v>
      </c>
      <c r="I292" s="8" t="s">
        <v>1025</v>
      </c>
      <c r="J292" s="8" t="s">
        <v>186</v>
      </c>
      <c r="K292" s="8" t="s">
        <v>10</v>
      </c>
      <c r="L292" s="9">
        <v>45440</v>
      </c>
      <c r="M292" s="10">
        <v>45435</v>
      </c>
      <c r="N292" s="10" t="str">
        <f t="shared" si="8"/>
        <v>CUMPLE</v>
      </c>
      <c r="O292" s="10" t="str">
        <f t="shared" si="9"/>
        <v>CUMPLE</v>
      </c>
      <c r="P292" s="11">
        <v>1</v>
      </c>
      <c r="Q292" s="11">
        <v>1</v>
      </c>
      <c r="R292" s="20">
        <f>Tabla1[[#This Row],[Trbjo real]]-Tabla1[[#This Row],[Trabajo]]</f>
        <v>0</v>
      </c>
      <c r="S292" s="11">
        <v>1</v>
      </c>
      <c r="T292" s="8" t="s">
        <v>1026</v>
      </c>
      <c r="U292" s="19">
        <f>Tabla1[[#This Row],[Trbjo real]]/Tabla1[[#This Row],[Trabajo]]</f>
        <v>1</v>
      </c>
    </row>
    <row r="293" spans="1:21" x14ac:dyDescent="0.25">
      <c r="A293" s="8" t="s">
        <v>507</v>
      </c>
      <c r="B293" s="8" t="s">
        <v>183</v>
      </c>
      <c r="C293" s="8" t="s">
        <v>184</v>
      </c>
      <c r="D293" s="8" t="s">
        <v>185</v>
      </c>
      <c r="E293" s="8" t="s">
        <v>1027</v>
      </c>
      <c r="F293" s="8" t="s">
        <v>1134</v>
      </c>
      <c r="G293" s="8" t="s">
        <v>1152</v>
      </c>
      <c r="H293" s="8" t="s">
        <v>60</v>
      </c>
      <c r="I293" s="8" t="s">
        <v>1025</v>
      </c>
      <c r="J293" s="8" t="s">
        <v>186</v>
      </c>
      <c r="K293" s="8" t="s">
        <v>10</v>
      </c>
      <c r="L293" s="9">
        <v>45440</v>
      </c>
      <c r="M293" s="10">
        <v>45435</v>
      </c>
      <c r="N293" s="10" t="str">
        <f t="shared" si="8"/>
        <v>CUMPLE</v>
      </c>
      <c r="O293" s="10" t="str">
        <f t="shared" si="9"/>
        <v>CUMPLE</v>
      </c>
      <c r="P293" s="11">
        <v>1</v>
      </c>
      <c r="Q293" s="11">
        <v>1</v>
      </c>
      <c r="R293" s="20">
        <f>Tabla1[[#This Row],[Trbjo real]]-Tabla1[[#This Row],[Trabajo]]</f>
        <v>0</v>
      </c>
      <c r="S293" s="11">
        <v>1</v>
      </c>
      <c r="T293" s="8" t="s">
        <v>1026</v>
      </c>
      <c r="U293" s="19">
        <f>Tabla1[[#This Row],[Trbjo real]]/Tabla1[[#This Row],[Trabajo]]</f>
        <v>1</v>
      </c>
    </row>
    <row r="294" spans="1:21" x14ac:dyDescent="0.25">
      <c r="A294" s="8" t="s">
        <v>590</v>
      </c>
      <c r="B294" s="8" t="s">
        <v>405</v>
      </c>
      <c r="C294" s="8" t="s">
        <v>406</v>
      </c>
      <c r="D294" s="8" t="s">
        <v>154</v>
      </c>
      <c r="E294" s="8" t="s">
        <v>1035</v>
      </c>
      <c r="F294" s="8" t="s">
        <v>1050</v>
      </c>
      <c r="G294" s="8" t="s">
        <v>1073</v>
      </c>
      <c r="H294" s="8" t="s">
        <v>8</v>
      </c>
      <c r="I294" s="8" t="s">
        <v>1025</v>
      </c>
      <c r="J294" s="8" t="s">
        <v>155</v>
      </c>
      <c r="K294" s="8" t="s">
        <v>10</v>
      </c>
      <c r="L294" s="9">
        <v>45437</v>
      </c>
      <c r="M294" s="10">
        <v>45443</v>
      </c>
      <c r="N294" s="10" t="str">
        <f t="shared" si="8"/>
        <v>CUMPLE</v>
      </c>
      <c r="O294" s="10" t="str">
        <f t="shared" si="9"/>
        <v>NO CUMPLE</v>
      </c>
      <c r="P294" s="11">
        <v>2</v>
      </c>
      <c r="Q294" s="20">
        <v>2</v>
      </c>
      <c r="R294" s="11">
        <f>Tabla1[[#This Row],[Trbjo real]]-Tabla1[[#This Row],[Trabajo]]</f>
        <v>0</v>
      </c>
      <c r="S294" s="11">
        <v>2</v>
      </c>
      <c r="T294" s="8" t="s">
        <v>1026</v>
      </c>
      <c r="U294" s="19">
        <f>Tabla1[[#This Row],[Trbjo real]]/Tabla1[[#This Row],[Trabajo]]</f>
        <v>1</v>
      </c>
    </row>
    <row r="295" spans="1:21" x14ac:dyDescent="0.25">
      <c r="A295" s="8" t="s">
        <v>590</v>
      </c>
      <c r="B295" s="8" t="s">
        <v>405</v>
      </c>
      <c r="C295" s="8" t="s">
        <v>406</v>
      </c>
      <c r="D295" s="8" t="s">
        <v>154</v>
      </c>
      <c r="E295" s="8" t="s">
        <v>1033</v>
      </c>
      <c r="F295" s="8" t="s">
        <v>1032</v>
      </c>
      <c r="G295" s="8" t="s">
        <v>1118</v>
      </c>
      <c r="H295" s="8" t="s">
        <v>8</v>
      </c>
      <c r="I295" s="8" t="s">
        <v>1025</v>
      </c>
      <c r="J295" s="8" t="s">
        <v>155</v>
      </c>
      <c r="K295" s="8" t="s">
        <v>10</v>
      </c>
      <c r="L295" s="9">
        <v>45437</v>
      </c>
      <c r="M295" s="10">
        <v>45433</v>
      </c>
      <c r="N295" s="10" t="str">
        <f t="shared" si="8"/>
        <v>CUMPLE</v>
      </c>
      <c r="O295" s="10" t="str">
        <f t="shared" si="9"/>
        <v>CUMPLE</v>
      </c>
      <c r="P295" s="11">
        <v>2</v>
      </c>
      <c r="Q295" s="20">
        <v>2</v>
      </c>
      <c r="R295" s="11">
        <f>Tabla1[[#This Row],[Trbjo real]]-Tabla1[[#This Row],[Trabajo]]</f>
        <v>0</v>
      </c>
      <c r="S295" s="11">
        <v>2</v>
      </c>
      <c r="T295" s="8" t="s">
        <v>1026</v>
      </c>
      <c r="U295" s="19">
        <f>Tabla1[[#This Row],[Trbjo real]]/Tabla1[[#This Row],[Trabajo]]</f>
        <v>1</v>
      </c>
    </row>
    <row r="296" spans="1:21" x14ac:dyDescent="0.25">
      <c r="A296" s="8" t="s">
        <v>590</v>
      </c>
      <c r="B296" s="8" t="s">
        <v>405</v>
      </c>
      <c r="C296" s="8" t="s">
        <v>406</v>
      </c>
      <c r="D296" s="8" t="s">
        <v>154</v>
      </c>
      <c r="E296" s="8" t="s">
        <v>1034</v>
      </c>
      <c r="F296" s="8" t="s">
        <v>1031</v>
      </c>
      <c r="G296" s="8" t="s">
        <v>1149</v>
      </c>
      <c r="H296" s="8" t="s">
        <v>8</v>
      </c>
      <c r="I296" s="8" t="s">
        <v>1025</v>
      </c>
      <c r="J296" s="8" t="s">
        <v>155</v>
      </c>
      <c r="K296" s="8" t="s">
        <v>10</v>
      </c>
      <c r="L296" s="9">
        <v>45437</v>
      </c>
      <c r="M296" s="10">
        <v>45440</v>
      </c>
      <c r="N296" s="10" t="str">
        <f t="shared" si="8"/>
        <v>CUMPLE</v>
      </c>
      <c r="O296" s="10" t="str">
        <f t="shared" si="9"/>
        <v>NO CUMPLE</v>
      </c>
      <c r="P296" s="11">
        <v>1.5</v>
      </c>
      <c r="Q296" s="20">
        <v>1</v>
      </c>
      <c r="R296" s="11">
        <f>Tabla1[[#This Row],[Trbjo real]]-Tabla1[[#This Row],[Trabajo]]</f>
        <v>0.5</v>
      </c>
      <c r="S296" s="11">
        <v>0.3</v>
      </c>
      <c r="T296" s="8" t="s">
        <v>1026</v>
      </c>
      <c r="U296" s="19">
        <f>Tabla1[[#This Row],[Trbjo real]]/Tabla1[[#This Row],[Trabajo]]</f>
        <v>1.5</v>
      </c>
    </row>
    <row r="297" spans="1:21" x14ac:dyDescent="0.25">
      <c r="A297" s="8" t="s">
        <v>505</v>
      </c>
      <c r="B297" s="8" t="s">
        <v>183</v>
      </c>
      <c r="C297" s="8" t="s">
        <v>184</v>
      </c>
      <c r="D297" s="8" t="s">
        <v>185</v>
      </c>
      <c r="E297" s="8" t="s">
        <v>1075</v>
      </c>
      <c r="F297" s="8" t="s">
        <v>1095</v>
      </c>
      <c r="G297" s="8" t="s">
        <v>1091</v>
      </c>
      <c r="H297" s="8" t="s">
        <v>60</v>
      </c>
      <c r="I297" s="8" t="s">
        <v>1025</v>
      </c>
      <c r="J297" s="8" t="s">
        <v>186</v>
      </c>
      <c r="K297" s="8" t="s">
        <v>10</v>
      </c>
      <c r="L297" s="9">
        <v>45434</v>
      </c>
      <c r="M297" s="10">
        <v>45436</v>
      </c>
      <c r="N297" s="10" t="str">
        <f t="shared" si="8"/>
        <v>CUMPLE</v>
      </c>
      <c r="O297" s="10" t="str">
        <f t="shared" si="9"/>
        <v>NO CUMPLE</v>
      </c>
      <c r="P297" s="11">
        <v>1</v>
      </c>
      <c r="Q297" s="11">
        <v>2</v>
      </c>
      <c r="R297" s="21">
        <f>Tabla1[[#This Row],[Trbjo real]]-Tabla1[[#This Row],[Trabajo]]</f>
        <v>-1</v>
      </c>
      <c r="S297" s="11">
        <v>2</v>
      </c>
      <c r="T297" s="8" t="s">
        <v>1026</v>
      </c>
      <c r="U297" s="19">
        <f>Tabla1[[#This Row],[Trbjo real]]/Tabla1[[#This Row],[Trabajo]]</f>
        <v>0.5</v>
      </c>
    </row>
    <row r="298" spans="1:21" x14ac:dyDescent="0.25">
      <c r="A298" s="8" t="s">
        <v>485</v>
      </c>
      <c r="B298" s="8" t="s">
        <v>152</v>
      </c>
      <c r="C298" s="8" t="s">
        <v>153</v>
      </c>
      <c r="D298" s="8" t="s">
        <v>154</v>
      </c>
      <c r="E298" s="8" t="s">
        <v>1035</v>
      </c>
      <c r="F298" s="8" t="s">
        <v>1072</v>
      </c>
      <c r="G298" s="8" t="s">
        <v>1037</v>
      </c>
      <c r="H298" s="8" t="s">
        <v>60</v>
      </c>
      <c r="I298" s="8" t="s">
        <v>1025</v>
      </c>
      <c r="J298" s="8" t="s">
        <v>155</v>
      </c>
      <c r="K298" s="8" t="s">
        <v>10</v>
      </c>
      <c r="L298" s="9">
        <v>45431</v>
      </c>
      <c r="M298" s="10">
        <v>45431</v>
      </c>
      <c r="N298" s="10" t="str">
        <f t="shared" si="8"/>
        <v>CUMPLE</v>
      </c>
      <c r="O298" s="10" t="str">
        <f t="shared" si="9"/>
        <v>CUMPLE</v>
      </c>
      <c r="P298" s="11">
        <v>1</v>
      </c>
      <c r="Q298" s="20">
        <v>4</v>
      </c>
      <c r="R298" s="11">
        <f>Tabla1[[#This Row],[Trbjo real]]-Tabla1[[#This Row],[Trabajo]]</f>
        <v>-3</v>
      </c>
      <c r="S298" s="11">
        <v>4</v>
      </c>
      <c r="T298" s="8" t="s">
        <v>1026</v>
      </c>
      <c r="U298" s="19">
        <f>Tabla1[[#This Row],[Trbjo real]]/Tabla1[[#This Row],[Trabajo]]</f>
        <v>0.25</v>
      </c>
    </row>
    <row r="299" spans="1:21" x14ac:dyDescent="0.25">
      <c r="A299" s="8" t="s">
        <v>485</v>
      </c>
      <c r="B299" s="8" t="s">
        <v>152</v>
      </c>
      <c r="C299" s="8" t="s">
        <v>153</v>
      </c>
      <c r="D299" s="8" t="s">
        <v>154</v>
      </c>
      <c r="E299" s="8" t="s">
        <v>1022</v>
      </c>
      <c r="F299" s="8" t="s">
        <v>1031</v>
      </c>
      <c r="G299" s="8" t="s">
        <v>1149</v>
      </c>
      <c r="H299" s="8" t="s">
        <v>60</v>
      </c>
      <c r="I299" s="8" t="s">
        <v>1025</v>
      </c>
      <c r="J299" s="8" t="s">
        <v>155</v>
      </c>
      <c r="K299" s="8" t="s">
        <v>10</v>
      </c>
      <c r="L299" s="9">
        <v>45431</v>
      </c>
      <c r="M299" s="10">
        <v>45436</v>
      </c>
      <c r="N299" s="10" t="str">
        <f t="shared" si="8"/>
        <v>CUMPLE</v>
      </c>
      <c r="O299" s="10" t="str">
        <f t="shared" si="9"/>
        <v>NO CUMPLE</v>
      </c>
      <c r="P299" s="11">
        <v>1</v>
      </c>
      <c r="Q299" s="20">
        <v>2</v>
      </c>
      <c r="R299" s="11">
        <f>Tabla1[[#This Row],[Trbjo real]]-Tabla1[[#This Row],[Trabajo]]</f>
        <v>-1</v>
      </c>
      <c r="S299" s="11">
        <v>1</v>
      </c>
      <c r="T299" s="8" t="s">
        <v>1026</v>
      </c>
      <c r="U299" s="19">
        <f>Tabla1[[#This Row],[Trbjo real]]/Tabla1[[#This Row],[Trabajo]]</f>
        <v>0.5</v>
      </c>
    </row>
    <row r="300" spans="1:21" x14ac:dyDescent="0.25">
      <c r="A300" s="8" t="s">
        <v>438</v>
      </c>
      <c r="B300" s="8" t="s">
        <v>5</v>
      </c>
      <c r="C300" s="8" t="s">
        <v>6</v>
      </c>
      <c r="D300" s="8" t="s">
        <v>7</v>
      </c>
      <c r="E300" s="8" t="s">
        <v>1035</v>
      </c>
      <c r="F300" s="8" t="s">
        <v>1036</v>
      </c>
      <c r="G300" s="8" t="s">
        <v>1060</v>
      </c>
      <c r="H300" s="8" t="s">
        <v>8</v>
      </c>
      <c r="I300" s="8" t="s">
        <v>1025</v>
      </c>
      <c r="J300" s="8" t="s">
        <v>9</v>
      </c>
      <c r="K300" s="8" t="s">
        <v>10</v>
      </c>
      <c r="L300" s="9">
        <v>45429</v>
      </c>
      <c r="M300" s="10">
        <v>45441</v>
      </c>
      <c r="N300" s="10" t="str">
        <f t="shared" si="8"/>
        <v>CUMPLE</v>
      </c>
      <c r="O300" s="10" t="str">
        <f t="shared" si="9"/>
        <v>NO CUMPLE</v>
      </c>
      <c r="P300" s="11">
        <v>4</v>
      </c>
      <c r="Q300" s="21">
        <v>8</v>
      </c>
      <c r="R300" s="11">
        <f>Tabla1[[#This Row],[Trbjo real]]-Tabla1[[#This Row],[Trabajo]]</f>
        <v>-4</v>
      </c>
      <c r="S300" s="11">
        <v>8</v>
      </c>
      <c r="T300" s="8" t="s">
        <v>1026</v>
      </c>
      <c r="U300" s="19">
        <f>Tabla1[[#This Row],[Trbjo real]]/Tabla1[[#This Row],[Trabajo]]</f>
        <v>0.5</v>
      </c>
    </row>
    <row r="301" spans="1:21" x14ac:dyDescent="0.25">
      <c r="A301" s="8" t="s">
        <v>493</v>
      </c>
      <c r="B301" s="8" t="s">
        <v>170</v>
      </c>
      <c r="C301" s="8" t="s">
        <v>171</v>
      </c>
      <c r="D301" s="8" t="s">
        <v>120</v>
      </c>
      <c r="E301" s="8" t="s">
        <v>1033</v>
      </c>
      <c r="F301" s="8" t="s">
        <v>1036</v>
      </c>
      <c r="G301" s="8" t="s">
        <v>1060</v>
      </c>
      <c r="H301" s="8" t="s">
        <v>67</v>
      </c>
      <c r="I301" s="8" t="s">
        <v>1025</v>
      </c>
      <c r="J301" s="8" t="s">
        <v>121</v>
      </c>
      <c r="K301" s="8" t="s">
        <v>10</v>
      </c>
      <c r="L301" s="9">
        <v>45429</v>
      </c>
      <c r="M301" s="10">
        <v>45429</v>
      </c>
      <c r="N301" s="10" t="str">
        <f t="shared" si="8"/>
        <v>CUMPLE</v>
      </c>
      <c r="O301" s="10" t="str">
        <f t="shared" si="9"/>
        <v>CUMPLE</v>
      </c>
      <c r="P301" s="11">
        <v>4</v>
      </c>
      <c r="Q301" s="20">
        <v>4</v>
      </c>
      <c r="R301" s="11">
        <f>Tabla1[[#This Row],[Trbjo real]]-Tabla1[[#This Row],[Trabajo]]</f>
        <v>0</v>
      </c>
      <c r="S301" s="11">
        <v>4</v>
      </c>
      <c r="T301" s="8" t="s">
        <v>1026</v>
      </c>
      <c r="U301" s="19">
        <f>Tabla1[[#This Row],[Trbjo real]]/Tabla1[[#This Row],[Trabajo]]</f>
        <v>1</v>
      </c>
    </row>
    <row r="302" spans="1:21" x14ac:dyDescent="0.25">
      <c r="A302" s="8" t="s">
        <v>493</v>
      </c>
      <c r="B302" s="8" t="s">
        <v>170</v>
      </c>
      <c r="C302" s="8" t="s">
        <v>171</v>
      </c>
      <c r="D302" s="8" t="s">
        <v>120</v>
      </c>
      <c r="E302" s="8" t="s">
        <v>1027</v>
      </c>
      <c r="F302" s="8" t="s">
        <v>1055</v>
      </c>
      <c r="G302" s="8" t="s">
        <v>1060</v>
      </c>
      <c r="H302" s="8" t="s">
        <v>67</v>
      </c>
      <c r="I302" s="8" t="s">
        <v>1025</v>
      </c>
      <c r="J302" s="8" t="s">
        <v>121</v>
      </c>
      <c r="K302" s="8" t="s">
        <v>10</v>
      </c>
      <c r="L302" s="9">
        <v>45429</v>
      </c>
      <c r="M302" s="10">
        <v>45440</v>
      </c>
      <c r="N302" s="10" t="str">
        <f t="shared" si="8"/>
        <v>CUMPLE</v>
      </c>
      <c r="O302" s="10" t="str">
        <f t="shared" si="9"/>
        <v>NO CUMPLE</v>
      </c>
      <c r="P302" s="11">
        <v>6</v>
      </c>
      <c r="Q302" s="20">
        <v>3</v>
      </c>
      <c r="R302" s="11">
        <f>Tabla1[[#This Row],[Trbjo real]]-Tabla1[[#This Row],[Trabajo]]</f>
        <v>3</v>
      </c>
      <c r="S302" s="11">
        <v>3</v>
      </c>
      <c r="T302" s="8" t="s">
        <v>1026</v>
      </c>
      <c r="U302" s="19">
        <f>Tabla1[[#This Row],[Trbjo real]]/Tabla1[[#This Row],[Trabajo]]</f>
        <v>2</v>
      </c>
    </row>
    <row r="303" spans="1:21" x14ac:dyDescent="0.25">
      <c r="A303" s="8" t="s">
        <v>473</v>
      </c>
      <c r="B303" s="8" t="s">
        <v>118</v>
      </c>
      <c r="C303" s="8" t="s">
        <v>119</v>
      </c>
      <c r="D303" s="8" t="s">
        <v>120</v>
      </c>
      <c r="E303" s="8" t="s">
        <v>1033</v>
      </c>
      <c r="F303" s="8" t="s">
        <v>1036</v>
      </c>
      <c r="G303" s="8" t="s">
        <v>1203</v>
      </c>
      <c r="H303" s="8" t="s">
        <v>60</v>
      </c>
      <c r="I303" s="8" t="s">
        <v>1025</v>
      </c>
      <c r="J303" s="8" t="s">
        <v>121</v>
      </c>
      <c r="K303" s="8" t="s">
        <v>10</v>
      </c>
      <c r="L303" s="9">
        <v>45429</v>
      </c>
      <c r="M303" s="10">
        <v>45441</v>
      </c>
      <c r="N303" s="10" t="str">
        <f t="shared" si="8"/>
        <v>CUMPLE</v>
      </c>
      <c r="O303" s="10" t="str">
        <f t="shared" si="9"/>
        <v>NO CUMPLE</v>
      </c>
      <c r="P303" s="11">
        <v>4</v>
      </c>
      <c r="Q303" s="20">
        <v>4</v>
      </c>
      <c r="R303" s="11">
        <f>Tabla1[[#This Row],[Trbjo real]]-Tabla1[[#This Row],[Trabajo]]</f>
        <v>0</v>
      </c>
      <c r="S303" s="11">
        <v>4</v>
      </c>
      <c r="T303" s="8" t="s">
        <v>1026</v>
      </c>
      <c r="U303" s="19">
        <f>Tabla1[[#This Row],[Trbjo real]]/Tabla1[[#This Row],[Trabajo]]</f>
        <v>1</v>
      </c>
    </row>
    <row r="304" spans="1:21" x14ac:dyDescent="0.25">
      <c r="A304" s="8" t="s">
        <v>473</v>
      </c>
      <c r="B304" s="8" t="s">
        <v>118</v>
      </c>
      <c r="C304" s="8" t="s">
        <v>119</v>
      </c>
      <c r="D304" s="8" t="s">
        <v>120</v>
      </c>
      <c r="E304" s="8" t="s">
        <v>1027</v>
      </c>
      <c r="F304" s="8" t="s">
        <v>1055</v>
      </c>
      <c r="G304" s="8" t="s">
        <v>1203</v>
      </c>
      <c r="H304" s="8" t="s">
        <v>60</v>
      </c>
      <c r="I304" s="8" t="s">
        <v>1025</v>
      </c>
      <c r="J304" s="8" t="s">
        <v>121</v>
      </c>
      <c r="K304" s="8" t="s">
        <v>10</v>
      </c>
      <c r="L304" s="9">
        <v>45429</v>
      </c>
      <c r="M304" s="10">
        <v>45441</v>
      </c>
      <c r="N304" s="10" t="str">
        <f t="shared" si="8"/>
        <v>CUMPLE</v>
      </c>
      <c r="O304" s="10" t="str">
        <f t="shared" si="9"/>
        <v>NO CUMPLE</v>
      </c>
      <c r="P304" s="11">
        <v>3</v>
      </c>
      <c r="Q304" s="20">
        <v>3</v>
      </c>
      <c r="R304" s="11">
        <f>Tabla1[[#This Row],[Trbjo real]]-Tabla1[[#This Row],[Trabajo]]</f>
        <v>0</v>
      </c>
      <c r="S304" s="11">
        <v>3</v>
      </c>
      <c r="T304" s="8" t="s">
        <v>1026</v>
      </c>
      <c r="U304" s="19">
        <f>Tabla1[[#This Row],[Trbjo real]]/Tabla1[[#This Row],[Trabajo]]</f>
        <v>1</v>
      </c>
    </row>
    <row r="305" spans="1:21" x14ac:dyDescent="0.25">
      <c r="A305" s="8" t="s">
        <v>473</v>
      </c>
      <c r="B305" s="8" t="s">
        <v>118</v>
      </c>
      <c r="C305" s="8" t="s">
        <v>119</v>
      </c>
      <c r="D305" s="8" t="s">
        <v>120</v>
      </c>
      <c r="E305" s="8" t="s">
        <v>1022</v>
      </c>
      <c r="F305" s="8" t="s">
        <v>1055</v>
      </c>
      <c r="G305" s="8" t="s">
        <v>1118</v>
      </c>
      <c r="H305" s="8" t="s">
        <v>60</v>
      </c>
      <c r="I305" s="8" t="s">
        <v>1025</v>
      </c>
      <c r="J305" s="8" t="s">
        <v>121</v>
      </c>
      <c r="K305" s="8" t="s">
        <v>10</v>
      </c>
      <c r="L305" s="9">
        <v>45429</v>
      </c>
      <c r="M305" s="10">
        <v>45431</v>
      </c>
      <c r="N305" s="10" t="str">
        <f t="shared" si="8"/>
        <v>CUMPLE</v>
      </c>
      <c r="O305" s="10" t="str">
        <f t="shared" si="9"/>
        <v>NO CUMPLE</v>
      </c>
      <c r="P305" s="11">
        <v>3</v>
      </c>
      <c r="Q305" s="20">
        <v>3</v>
      </c>
      <c r="R305" s="11">
        <f>Tabla1[[#This Row],[Trbjo real]]-Tabla1[[#This Row],[Trabajo]]</f>
        <v>0</v>
      </c>
      <c r="S305" s="11">
        <v>3</v>
      </c>
      <c r="T305" s="8" t="s">
        <v>1026</v>
      </c>
      <c r="U305" s="19">
        <f>Tabla1[[#This Row],[Trbjo real]]/Tabla1[[#This Row],[Trabajo]]</f>
        <v>1</v>
      </c>
    </row>
    <row r="306" spans="1:21" x14ac:dyDescent="0.25">
      <c r="A306" s="8" t="s">
        <v>473</v>
      </c>
      <c r="B306" s="8" t="s">
        <v>118</v>
      </c>
      <c r="C306" s="8" t="s">
        <v>119</v>
      </c>
      <c r="D306" s="8" t="s">
        <v>120</v>
      </c>
      <c r="E306" s="8" t="s">
        <v>1038</v>
      </c>
      <c r="F306" s="8" t="s">
        <v>1056</v>
      </c>
      <c r="G306" s="8" t="s">
        <v>1118</v>
      </c>
      <c r="H306" s="8" t="s">
        <v>60</v>
      </c>
      <c r="I306" s="8" t="s">
        <v>1025</v>
      </c>
      <c r="J306" s="8" t="s">
        <v>121</v>
      </c>
      <c r="K306" s="8" t="s">
        <v>10</v>
      </c>
      <c r="L306" s="9">
        <v>45429</v>
      </c>
      <c r="M306" s="10">
        <v>45431</v>
      </c>
      <c r="N306" s="10" t="str">
        <f t="shared" si="8"/>
        <v>CUMPLE</v>
      </c>
      <c r="O306" s="10" t="str">
        <f t="shared" si="9"/>
        <v>NO CUMPLE</v>
      </c>
      <c r="P306" s="11">
        <v>3</v>
      </c>
      <c r="Q306" s="11">
        <v>4</v>
      </c>
      <c r="R306" s="11">
        <f>Tabla1[[#This Row],[Trbjo real]]-Tabla1[[#This Row],[Trabajo]]</f>
        <v>-1</v>
      </c>
      <c r="S306" s="11">
        <v>4</v>
      </c>
      <c r="T306" s="8" t="s">
        <v>1026</v>
      </c>
      <c r="U306" s="19">
        <f>Tabla1[[#This Row],[Trbjo real]]/Tabla1[[#This Row],[Trabajo]]</f>
        <v>0.75</v>
      </c>
    </row>
    <row r="307" spans="1:21" x14ac:dyDescent="0.25">
      <c r="A307" s="8" t="s">
        <v>493</v>
      </c>
      <c r="B307" s="8" t="s">
        <v>170</v>
      </c>
      <c r="C307" s="8" t="s">
        <v>171</v>
      </c>
      <c r="D307" s="8" t="s">
        <v>120</v>
      </c>
      <c r="E307" s="8" t="s">
        <v>1022</v>
      </c>
      <c r="F307" s="8" t="s">
        <v>1055</v>
      </c>
      <c r="G307" s="8" t="s">
        <v>1118</v>
      </c>
      <c r="H307" s="8" t="s">
        <v>67</v>
      </c>
      <c r="I307" s="8" t="s">
        <v>1025</v>
      </c>
      <c r="J307" s="8" t="s">
        <v>121</v>
      </c>
      <c r="K307" s="8" t="s">
        <v>10</v>
      </c>
      <c r="L307" s="9">
        <v>45429</v>
      </c>
      <c r="M307" s="10">
        <v>45437</v>
      </c>
      <c r="N307" s="10" t="str">
        <f t="shared" si="8"/>
        <v>CUMPLE</v>
      </c>
      <c r="O307" s="10" t="str">
        <f t="shared" si="9"/>
        <v>NO CUMPLE</v>
      </c>
      <c r="P307" s="11">
        <v>2.5</v>
      </c>
      <c r="Q307" s="20">
        <v>3</v>
      </c>
      <c r="R307" s="11">
        <f>Tabla1[[#This Row],[Trbjo real]]-Tabla1[[#This Row],[Trabajo]]</f>
        <v>-0.5</v>
      </c>
      <c r="S307" s="11">
        <v>3</v>
      </c>
      <c r="T307" s="8" t="s">
        <v>1026</v>
      </c>
      <c r="U307" s="19">
        <f>Tabla1[[#This Row],[Trbjo real]]/Tabla1[[#This Row],[Trabajo]]</f>
        <v>0.83333333333333337</v>
      </c>
    </row>
    <row r="308" spans="1:21" x14ac:dyDescent="0.25">
      <c r="A308" s="8" t="s">
        <v>493</v>
      </c>
      <c r="B308" s="8" t="s">
        <v>170</v>
      </c>
      <c r="C308" s="8" t="s">
        <v>171</v>
      </c>
      <c r="D308" s="8" t="s">
        <v>120</v>
      </c>
      <c r="E308" s="8" t="s">
        <v>1038</v>
      </c>
      <c r="F308" s="8" t="s">
        <v>1056</v>
      </c>
      <c r="G308" s="8" t="s">
        <v>1118</v>
      </c>
      <c r="H308" s="8" t="s">
        <v>67</v>
      </c>
      <c r="I308" s="8" t="s">
        <v>1025</v>
      </c>
      <c r="J308" s="8" t="s">
        <v>121</v>
      </c>
      <c r="K308" s="8" t="s">
        <v>10</v>
      </c>
      <c r="L308" s="9">
        <v>45429</v>
      </c>
      <c r="M308" s="10">
        <v>45437</v>
      </c>
      <c r="N308" s="10" t="str">
        <f t="shared" si="8"/>
        <v>CUMPLE</v>
      </c>
      <c r="O308" s="10" t="str">
        <f t="shared" si="9"/>
        <v>NO CUMPLE</v>
      </c>
      <c r="P308" s="11">
        <v>3</v>
      </c>
      <c r="Q308" s="20">
        <v>4</v>
      </c>
      <c r="R308" s="11">
        <f>Tabla1[[#This Row],[Trbjo real]]-Tabla1[[#This Row],[Trabajo]]</f>
        <v>-1</v>
      </c>
      <c r="S308" s="11">
        <v>4</v>
      </c>
      <c r="T308" s="8" t="s">
        <v>1026</v>
      </c>
      <c r="U308" s="19">
        <f>Tabla1[[#This Row],[Trbjo real]]/Tabla1[[#This Row],[Trabajo]]</f>
        <v>0.75</v>
      </c>
    </row>
    <row r="309" spans="1:21" x14ac:dyDescent="0.25">
      <c r="A309" s="8" t="s">
        <v>438</v>
      </c>
      <c r="B309" s="8" t="s">
        <v>5</v>
      </c>
      <c r="C309" s="8" t="s">
        <v>6</v>
      </c>
      <c r="D309" s="8" t="s">
        <v>7</v>
      </c>
      <c r="E309" s="8" t="s">
        <v>1033</v>
      </c>
      <c r="F309" s="8" t="s">
        <v>1036</v>
      </c>
      <c r="G309" s="8" t="s">
        <v>1138</v>
      </c>
      <c r="H309" s="8" t="s">
        <v>8</v>
      </c>
      <c r="I309" s="8" t="s">
        <v>1025</v>
      </c>
      <c r="J309" s="8" t="s">
        <v>9</v>
      </c>
      <c r="K309" s="8" t="s">
        <v>10</v>
      </c>
      <c r="L309" s="9">
        <v>45429</v>
      </c>
      <c r="M309" s="10">
        <v>45431</v>
      </c>
      <c r="N309" s="10" t="str">
        <f t="shared" si="8"/>
        <v>CUMPLE</v>
      </c>
      <c r="O309" s="10" t="str">
        <f t="shared" si="9"/>
        <v>NO CUMPLE</v>
      </c>
      <c r="P309" s="11">
        <v>2</v>
      </c>
      <c r="Q309" s="20">
        <v>2</v>
      </c>
      <c r="R309" s="11">
        <f>Tabla1[[#This Row],[Trbjo real]]-Tabla1[[#This Row],[Trabajo]]</f>
        <v>0</v>
      </c>
      <c r="S309" s="11">
        <v>2</v>
      </c>
      <c r="T309" s="8" t="s">
        <v>1026</v>
      </c>
      <c r="U309" s="19">
        <f>Tabla1[[#This Row],[Trbjo real]]/Tabla1[[#This Row],[Trabajo]]</f>
        <v>1</v>
      </c>
    </row>
    <row r="310" spans="1:21" x14ac:dyDescent="0.25">
      <c r="A310" s="8" t="s">
        <v>473</v>
      </c>
      <c r="B310" s="8" t="s">
        <v>118</v>
      </c>
      <c r="C310" s="8" t="s">
        <v>119</v>
      </c>
      <c r="D310" s="8" t="s">
        <v>120</v>
      </c>
      <c r="E310" s="8" t="s">
        <v>1040</v>
      </c>
      <c r="F310" s="8" t="s">
        <v>1036</v>
      </c>
      <c r="G310" s="8" t="s">
        <v>1138</v>
      </c>
      <c r="H310" s="8" t="s">
        <v>60</v>
      </c>
      <c r="I310" s="8" t="s">
        <v>1025</v>
      </c>
      <c r="J310" s="8" t="s">
        <v>121</v>
      </c>
      <c r="K310" s="8" t="s">
        <v>10</v>
      </c>
      <c r="L310" s="9">
        <v>45429</v>
      </c>
      <c r="M310" s="10">
        <v>45438</v>
      </c>
      <c r="N310" s="10" t="str">
        <f t="shared" si="8"/>
        <v>CUMPLE</v>
      </c>
      <c r="O310" s="10" t="str">
        <f t="shared" si="9"/>
        <v>NO CUMPLE</v>
      </c>
      <c r="P310" s="11">
        <v>1.5</v>
      </c>
      <c r="Q310" s="20">
        <v>2</v>
      </c>
      <c r="R310" s="11">
        <f>Tabla1[[#This Row],[Trbjo real]]-Tabla1[[#This Row],[Trabajo]]</f>
        <v>-0.5</v>
      </c>
      <c r="S310" s="11">
        <v>2</v>
      </c>
      <c r="T310" s="8" t="s">
        <v>1026</v>
      </c>
      <c r="U310" s="19">
        <f>Tabla1[[#This Row],[Trbjo real]]/Tabla1[[#This Row],[Trabajo]]</f>
        <v>0.75</v>
      </c>
    </row>
    <row r="311" spans="1:21" x14ac:dyDescent="0.25">
      <c r="A311" s="8" t="s">
        <v>473</v>
      </c>
      <c r="B311" s="8" t="s">
        <v>118</v>
      </c>
      <c r="C311" s="8" t="s">
        <v>119</v>
      </c>
      <c r="D311" s="8" t="s">
        <v>120</v>
      </c>
      <c r="E311" s="8" t="s">
        <v>1051</v>
      </c>
      <c r="F311" s="8" t="s">
        <v>1055</v>
      </c>
      <c r="G311" s="8" t="s">
        <v>1138</v>
      </c>
      <c r="H311" s="8" t="s">
        <v>60</v>
      </c>
      <c r="I311" s="8" t="s">
        <v>1025</v>
      </c>
      <c r="J311" s="8" t="s">
        <v>121</v>
      </c>
      <c r="K311" s="8" t="s">
        <v>10</v>
      </c>
      <c r="L311" s="9">
        <v>45429</v>
      </c>
      <c r="M311" s="10">
        <v>38133</v>
      </c>
      <c r="N311" s="10" t="str">
        <f t="shared" si="8"/>
        <v>CUMPLE</v>
      </c>
      <c r="O311" s="10" t="str">
        <f t="shared" si="9"/>
        <v>CUMPLE</v>
      </c>
      <c r="P311" s="11">
        <v>1</v>
      </c>
      <c r="Q311" s="20">
        <v>2</v>
      </c>
      <c r="R311" s="11">
        <f>Tabla1[[#This Row],[Trbjo real]]-Tabla1[[#This Row],[Trabajo]]</f>
        <v>-1</v>
      </c>
      <c r="S311" s="11">
        <v>2</v>
      </c>
      <c r="T311" s="8" t="s">
        <v>1026</v>
      </c>
      <c r="U311" s="19">
        <f>Tabla1[[#This Row],[Trbjo real]]/Tabla1[[#This Row],[Trabajo]]</f>
        <v>0.5</v>
      </c>
    </row>
    <row r="312" spans="1:21" x14ac:dyDescent="0.25">
      <c r="A312" s="8" t="s">
        <v>473</v>
      </c>
      <c r="B312" s="8" t="s">
        <v>118</v>
      </c>
      <c r="C312" s="8" t="s">
        <v>119</v>
      </c>
      <c r="D312" s="8" t="s">
        <v>120</v>
      </c>
      <c r="E312" s="8" t="s">
        <v>1053</v>
      </c>
      <c r="F312" s="8" t="s">
        <v>1056</v>
      </c>
      <c r="G312" s="8" t="s">
        <v>1138</v>
      </c>
      <c r="H312" s="8" t="s">
        <v>60</v>
      </c>
      <c r="I312" s="8" t="s">
        <v>1025</v>
      </c>
      <c r="J312" s="8" t="s">
        <v>121</v>
      </c>
      <c r="K312" s="8" t="s">
        <v>10</v>
      </c>
      <c r="L312" s="9">
        <v>45429</v>
      </c>
      <c r="M312" s="10">
        <v>45438</v>
      </c>
      <c r="N312" s="10" t="str">
        <f t="shared" si="8"/>
        <v>CUMPLE</v>
      </c>
      <c r="O312" s="10" t="str">
        <f t="shared" si="9"/>
        <v>NO CUMPLE</v>
      </c>
      <c r="P312" s="11">
        <v>1</v>
      </c>
      <c r="Q312" s="11">
        <v>1</v>
      </c>
      <c r="R312" s="11">
        <f>Tabla1[[#This Row],[Trbjo real]]-Tabla1[[#This Row],[Trabajo]]</f>
        <v>0</v>
      </c>
      <c r="S312" s="11">
        <v>4</v>
      </c>
      <c r="T312" s="8" t="s">
        <v>1026</v>
      </c>
      <c r="U312" s="19">
        <f>Tabla1[[#This Row],[Trbjo real]]/Tabla1[[#This Row],[Trabajo]]</f>
        <v>1</v>
      </c>
    </row>
    <row r="313" spans="1:21" x14ac:dyDescent="0.25">
      <c r="A313" s="8" t="s">
        <v>473</v>
      </c>
      <c r="B313" s="8" t="s">
        <v>118</v>
      </c>
      <c r="C313" s="8" t="s">
        <v>119</v>
      </c>
      <c r="D313" s="8" t="s">
        <v>120</v>
      </c>
      <c r="E313" s="8" t="s">
        <v>1034</v>
      </c>
      <c r="F313" s="8" t="s">
        <v>1135</v>
      </c>
      <c r="G313" s="8" t="s">
        <v>1138</v>
      </c>
      <c r="H313" s="8" t="s">
        <v>60</v>
      </c>
      <c r="I313" s="8" t="s">
        <v>1025</v>
      </c>
      <c r="J313" s="8" t="s">
        <v>121</v>
      </c>
      <c r="K313" s="8" t="s">
        <v>10</v>
      </c>
      <c r="L313" s="9">
        <v>45429</v>
      </c>
      <c r="M313" s="10">
        <v>45438</v>
      </c>
      <c r="N313" s="10" t="str">
        <f t="shared" si="8"/>
        <v>CUMPLE</v>
      </c>
      <c r="O313" s="10" t="str">
        <f t="shared" si="9"/>
        <v>NO CUMPLE</v>
      </c>
      <c r="P313" s="11">
        <v>1.5</v>
      </c>
      <c r="Q313" s="20">
        <v>2</v>
      </c>
      <c r="R313" s="11">
        <f>Tabla1[[#This Row],[Trbjo real]]-Tabla1[[#This Row],[Trabajo]]</f>
        <v>-0.5</v>
      </c>
      <c r="S313" s="11">
        <v>4</v>
      </c>
      <c r="T313" s="8" t="s">
        <v>1026</v>
      </c>
      <c r="U313" s="19">
        <f>Tabla1[[#This Row],[Trbjo real]]/Tabla1[[#This Row],[Trabajo]]</f>
        <v>0.75</v>
      </c>
    </row>
    <row r="314" spans="1:21" x14ac:dyDescent="0.25">
      <c r="A314" s="8" t="s">
        <v>493</v>
      </c>
      <c r="B314" s="8" t="s">
        <v>170</v>
      </c>
      <c r="C314" s="8" t="s">
        <v>171</v>
      </c>
      <c r="D314" s="8" t="s">
        <v>120</v>
      </c>
      <c r="E314" s="8" t="s">
        <v>1040</v>
      </c>
      <c r="F314" s="8" t="s">
        <v>1036</v>
      </c>
      <c r="G314" s="8" t="s">
        <v>1138</v>
      </c>
      <c r="H314" s="8" t="s">
        <v>67</v>
      </c>
      <c r="I314" s="8" t="s">
        <v>1025</v>
      </c>
      <c r="J314" s="8" t="s">
        <v>121</v>
      </c>
      <c r="K314" s="8" t="s">
        <v>10</v>
      </c>
      <c r="L314" s="9">
        <v>45429</v>
      </c>
      <c r="M314" s="10">
        <v>45434</v>
      </c>
      <c r="N314" s="10" t="str">
        <f t="shared" si="8"/>
        <v>CUMPLE</v>
      </c>
      <c r="O314" s="10" t="str">
        <f t="shared" si="9"/>
        <v>NO CUMPLE</v>
      </c>
      <c r="P314" s="11">
        <v>2</v>
      </c>
      <c r="Q314" s="20">
        <v>4</v>
      </c>
      <c r="R314" s="11">
        <f>Tabla1[[#This Row],[Trbjo real]]-Tabla1[[#This Row],[Trabajo]]</f>
        <v>-2</v>
      </c>
      <c r="S314" s="11">
        <v>2</v>
      </c>
      <c r="T314" s="8" t="s">
        <v>1026</v>
      </c>
      <c r="U314" s="19">
        <f>Tabla1[[#This Row],[Trbjo real]]/Tabla1[[#This Row],[Trabajo]]</f>
        <v>0.5</v>
      </c>
    </row>
    <row r="315" spans="1:21" x14ac:dyDescent="0.25">
      <c r="A315" s="8" t="s">
        <v>493</v>
      </c>
      <c r="B315" s="8" t="s">
        <v>170</v>
      </c>
      <c r="C315" s="8" t="s">
        <v>171</v>
      </c>
      <c r="D315" s="8" t="s">
        <v>120</v>
      </c>
      <c r="E315" s="8" t="s">
        <v>1051</v>
      </c>
      <c r="F315" s="8" t="s">
        <v>1055</v>
      </c>
      <c r="G315" s="8" t="s">
        <v>1138</v>
      </c>
      <c r="H315" s="8" t="s">
        <v>67</v>
      </c>
      <c r="I315" s="8" t="s">
        <v>1025</v>
      </c>
      <c r="J315" s="8" t="s">
        <v>121</v>
      </c>
      <c r="K315" s="8" t="s">
        <v>10</v>
      </c>
      <c r="L315" s="9">
        <v>45429</v>
      </c>
      <c r="M315" s="10">
        <v>45434</v>
      </c>
      <c r="N315" s="10" t="str">
        <f t="shared" si="8"/>
        <v>CUMPLE</v>
      </c>
      <c r="O315" s="10" t="str">
        <f t="shared" si="9"/>
        <v>NO CUMPLE</v>
      </c>
      <c r="P315" s="11">
        <v>1</v>
      </c>
      <c r="Q315" s="20">
        <v>4</v>
      </c>
      <c r="R315" s="11">
        <f>Tabla1[[#This Row],[Trbjo real]]-Tabla1[[#This Row],[Trabajo]]</f>
        <v>-3</v>
      </c>
      <c r="S315" s="11">
        <v>2</v>
      </c>
      <c r="T315" s="8" t="s">
        <v>1026</v>
      </c>
      <c r="U315" s="19">
        <f>Tabla1[[#This Row],[Trbjo real]]/Tabla1[[#This Row],[Trabajo]]</f>
        <v>0.25</v>
      </c>
    </row>
    <row r="316" spans="1:21" x14ac:dyDescent="0.25">
      <c r="A316" s="8" t="s">
        <v>493</v>
      </c>
      <c r="B316" s="8" t="s">
        <v>170</v>
      </c>
      <c r="C316" s="8" t="s">
        <v>171</v>
      </c>
      <c r="D316" s="8" t="s">
        <v>120</v>
      </c>
      <c r="E316" s="8" t="s">
        <v>1053</v>
      </c>
      <c r="F316" s="8" t="s">
        <v>1056</v>
      </c>
      <c r="G316" s="8" t="s">
        <v>1138</v>
      </c>
      <c r="H316" s="8" t="s">
        <v>67</v>
      </c>
      <c r="I316" s="8" t="s">
        <v>1025</v>
      </c>
      <c r="J316" s="8" t="s">
        <v>121</v>
      </c>
      <c r="K316" s="8" t="s">
        <v>10</v>
      </c>
      <c r="L316" s="9">
        <v>45429</v>
      </c>
      <c r="M316" s="10">
        <v>45434</v>
      </c>
      <c r="N316" s="10" t="str">
        <f t="shared" si="8"/>
        <v>CUMPLE</v>
      </c>
      <c r="O316" s="10" t="str">
        <f t="shared" si="9"/>
        <v>NO CUMPLE</v>
      </c>
      <c r="P316" s="11">
        <v>1</v>
      </c>
      <c r="Q316" s="20">
        <v>2</v>
      </c>
      <c r="R316" s="11">
        <f>Tabla1[[#This Row],[Trbjo real]]-Tabla1[[#This Row],[Trabajo]]</f>
        <v>-1</v>
      </c>
      <c r="S316" s="11">
        <v>4</v>
      </c>
      <c r="T316" s="8" t="s">
        <v>1026</v>
      </c>
      <c r="U316" s="19">
        <f>Tabla1[[#This Row],[Trbjo real]]/Tabla1[[#This Row],[Trabajo]]</f>
        <v>0.5</v>
      </c>
    </row>
    <row r="317" spans="1:21" x14ac:dyDescent="0.25">
      <c r="A317" s="8" t="s">
        <v>493</v>
      </c>
      <c r="B317" s="8" t="s">
        <v>170</v>
      </c>
      <c r="C317" s="8" t="s">
        <v>171</v>
      </c>
      <c r="D317" s="8" t="s">
        <v>120</v>
      </c>
      <c r="E317" s="8" t="s">
        <v>1034</v>
      </c>
      <c r="F317" s="8" t="s">
        <v>1135</v>
      </c>
      <c r="G317" s="8" t="s">
        <v>1138</v>
      </c>
      <c r="H317" s="8" t="s">
        <v>67</v>
      </c>
      <c r="I317" s="8" t="s">
        <v>1025</v>
      </c>
      <c r="J317" s="8" t="s">
        <v>121</v>
      </c>
      <c r="K317" s="8" t="s">
        <v>10</v>
      </c>
      <c r="L317" s="9">
        <v>45429</v>
      </c>
      <c r="M317" s="10">
        <v>45434</v>
      </c>
      <c r="N317" s="10" t="str">
        <f t="shared" si="8"/>
        <v>CUMPLE</v>
      </c>
      <c r="O317" s="10" t="str">
        <f t="shared" si="9"/>
        <v>NO CUMPLE</v>
      </c>
      <c r="P317" s="11">
        <v>2</v>
      </c>
      <c r="Q317" s="20">
        <v>3</v>
      </c>
      <c r="R317" s="11">
        <f>Tabla1[[#This Row],[Trbjo real]]-Tabla1[[#This Row],[Trabajo]]</f>
        <v>-1</v>
      </c>
      <c r="S317" s="11">
        <v>4</v>
      </c>
      <c r="T317" s="8" t="s">
        <v>1026</v>
      </c>
      <c r="U317" s="19">
        <f>Tabla1[[#This Row],[Trbjo real]]/Tabla1[[#This Row],[Trabajo]]</f>
        <v>0.66666666666666663</v>
      </c>
    </row>
    <row r="318" spans="1:21" x14ac:dyDescent="0.25">
      <c r="A318" s="8" t="s">
        <v>466</v>
      </c>
      <c r="B318" s="8" t="s">
        <v>51</v>
      </c>
      <c r="C318" s="8" t="s">
        <v>52</v>
      </c>
      <c r="D318" s="8" t="s">
        <v>53</v>
      </c>
      <c r="E318" s="8" t="s">
        <v>1035</v>
      </c>
      <c r="F318" s="8" t="s">
        <v>1057</v>
      </c>
      <c r="G318" s="8" t="s">
        <v>1062</v>
      </c>
      <c r="H318" s="8" t="s">
        <v>54</v>
      </c>
      <c r="I318" s="8" t="s">
        <v>1025</v>
      </c>
      <c r="J318" s="8" t="s">
        <v>55</v>
      </c>
      <c r="K318" s="8" t="s">
        <v>10</v>
      </c>
      <c r="L318" s="9">
        <v>45428</v>
      </c>
      <c r="M318" s="10">
        <v>45431</v>
      </c>
      <c r="N318" s="10" t="str">
        <f t="shared" si="8"/>
        <v>CUMPLE</v>
      </c>
      <c r="O318" s="10" t="str">
        <f t="shared" si="9"/>
        <v>NO CUMPLE</v>
      </c>
      <c r="P318" s="11">
        <v>3</v>
      </c>
      <c r="Q318" s="20">
        <v>3</v>
      </c>
      <c r="R318" s="11">
        <f>Tabla1[[#This Row],[Trbjo real]]-Tabla1[[#This Row],[Trabajo]]</f>
        <v>0</v>
      </c>
      <c r="S318" s="11">
        <v>3</v>
      </c>
      <c r="T318" s="8" t="s">
        <v>1026</v>
      </c>
      <c r="U318" s="19">
        <f>Tabla1[[#This Row],[Trbjo real]]/Tabla1[[#This Row],[Trabajo]]</f>
        <v>1</v>
      </c>
    </row>
    <row r="319" spans="1:21" x14ac:dyDescent="0.25">
      <c r="A319" s="8" t="s">
        <v>466</v>
      </c>
      <c r="B319" s="8" t="s">
        <v>51</v>
      </c>
      <c r="C319" s="8" t="s">
        <v>52</v>
      </c>
      <c r="D319" s="8" t="s">
        <v>53</v>
      </c>
      <c r="E319" s="8" t="s">
        <v>1027</v>
      </c>
      <c r="F319" s="8" t="s">
        <v>1090</v>
      </c>
      <c r="G319" s="8" t="s">
        <v>1161</v>
      </c>
      <c r="H319" s="8" t="s">
        <v>54</v>
      </c>
      <c r="I319" s="8" t="s">
        <v>1025</v>
      </c>
      <c r="J319" s="8" t="s">
        <v>55</v>
      </c>
      <c r="K319" s="8" t="s">
        <v>10</v>
      </c>
      <c r="L319" s="9">
        <v>45428</v>
      </c>
      <c r="M319" s="10">
        <v>45428</v>
      </c>
      <c r="N319" s="10" t="str">
        <f t="shared" si="8"/>
        <v>CUMPLE</v>
      </c>
      <c r="O319" s="10" t="str">
        <f t="shared" si="9"/>
        <v>CUMPLE</v>
      </c>
      <c r="P319" s="11">
        <v>1</v>
      </c>
      <c r="Q319" s="20">
        <v>1</v>
      </c>
      <c r="R319" s="11">
        <f>Tabla1[[#This Row],[Trbjo real]]-Tabla1[[#This Row],[Trabajo]]</f>
        <v>0</v>
      </c>
      <c r="S319" s="11">
        <v>1</v>
      </c>
      <c r="T319" s="8" t="s">
        <v>1026</v>
      </c>
      <c r="U319" s="19">
        <f>Tabla1[[#This Row],[Trbjo real]]/Tabla1[[#This Row],[Trabajo]]</f>
        <v>1</v>
      </c>
    </row>
    <row r="320" spans="1:21" x14ac:dyDescent="0.25">
      <c r="A320" s="8" t="s">
        <v>529</v>
      </c>
      <c r="B320" s="8" t="s">
        <v>238</v>
      </c>
      <c r="C320" s="8" t="s">
        <v>239</v>
      </c>
      <c r="D320" s="8" t="s">
        <v>185</v>
      </c>
      <c r="E320" s="8" t="s">
        <v>1035</v>
      </c>
      <c r="F320" s="8" t="s">
        <v>1057</v>
      </c>
      <c r="G320" s="8" t="s">
        <v>1080</v>
      </c>
      <c r="H320" s="8" t="s">
        <v>60</v>
      </c>
      <c r="I320" s="8" t="s">
        <v>1015</v>
      </c>
      <c r="J320" s="8" t="s">
        <v>240</v>
      </c>
      <c r="K320" s="8" t="s">
        <v>10</v>
      </c>
      <c r="L320" s="9">
        <v>45427</v>
      </c>
      <c r="M320" s="10">
        <v>45431</v>
      </c>
      <c r="N320" s="10" t="str">
        <f t="shared" si="8"/>
        <v>CUMPLE</v>
      </c>
      <c r="O320" s="10" t="str">
        <f t="shared" si="9"/>
        <v>NO CUMPLE</v>
      </c>
      <c r="P320" s="11">
        <v>2</v>
      </c>
      <c r="Q320" s="20">
        <v>2</v>
      </c>
      <c r="R320" s="21">
        <f>Tabla1[[#This Row],[Trbjo real]]-Tabla1[[#This Row],[Trabajo]]</f>
        <v>0</v>
      </c>
      <c r="S320" s="11">
        <v>2</v>
      </c>
      <c r="T320" s="8" t="s">
        <v>1026</v>
      </c>
      <c r="U320" s="19">
        <f>Tabla1[[#This Row],[Trbjo real]]/Tabla1[[#This Row],[Trabajo]]</f>
        <v>1</v>
      </c>
    </row>
    <row r="321" spans="1:21" x14ac:dyDescent="0.25">
      <c r="A321" s="8" t="s">
        <v>566</v>
      </c>
      <c r="B321" s="8" t="s">
        <v>325</v>
      </c>
      <c r="C321" s="8" t="s">
        <v>326</v>
      </c>
      <c r="D321" s="8" t="s">
        <v>120</v>
      </c>
      <c r="E321" s="8" t="s">
        <v>1035</v>
      </c>
      <c r="F321" s="8" t="s">
        <v>1036</v>
      </c>
      <c r="G321" s="8" t="s">
        <v>1203</v>
      </c>
      <c r="H321" s="8" t="s">
        <v>8</v>
      </c>
      <c r="I321" s="8" t="s">
        <v>1025</v>
      </c>
      <c r="J321" s="8" t="s">
        <v>121</v>
      </c>
      <c r="K321" s="8" t="s">
        <v>10</v>
      </c>
      <c r="L321" s="9">
        <v>45425</v>
      </c>
      <c r="M321" s="10"/>
      <c r="N321" s="10" t="str">
        <f t="shared" si="8"/>
        <v>NO CUMPLE</v>
      </c>
      <c r="O321" s="10" t="str">
        <f t="shared" si="9"/>
        <v>NO CUMPLE</v>
      </c>
      <c r="P321" s="11">
        <v>0</v>
      </c>
      <c r="Q321" s="11">
        <v>8</v>
      </c>
      <c r="R321" s="11">
        <f>Tabla1[[#This Row],[Trbjo real]]-Tabla1[[#This Row],[Trabajo]]</f>
        <v>-8</v>
      </c>
      <c r="S321" s="11">
        <v>8</v>
      </c>
      <c r="T321" s="8" t="s">
        <v>1026</v>
      </c>
      <c r="U321" s="19">
        <f>Tabla1[[#This Row],[Trbjo real]]/Tabla1[[#This Row],[Trabajo]]</f>
        <v>0</v>
      </c>
    </row>
    <row r="322" spans="1:21" x14ac:dyDescent="0.25">
      <c r="A322" s="8" t="s">
        <v>566</v>
      </c>
      <c r="B322" s="8" t="s">
        <v>325</v>
      </c>
      <c r="C322" s="8" t="s">
        <v>326</v>
      </c>
      <c r="D322" s="8" t="s">
        <v>120</v>
      </c>
      <c r="E322" s="8" t="s">
        <v>1033</v>
      </c>
      <c r="F322" s="8" t="s">
        <v>1036</v>
      </c>
      <c r="G322" s="8" t="s">
        <v>1138</v>
      </c>
      <c r="H322" s="8" t="s">
        <v>8</v>
      </c>
      <c r="I322" s="8" t="s">
        <v>1025</v>
      </c>
      <c r="J322" s="8" t="s">
        <v>121</v>
      </c>
      <c r="K322" s="8" t="s">
        <v>10</v>
      </c>
      <c r="L322" s="9">
        <v>45425</v>
      </c>
      <c r="M322" s="10">
        <v>45425</v>
      </c>
      <c r="N322" s="10" t="str">
        <f t="shared" ref="N322:N385" si="10">+IF((M322)&lt;&gt;0,"CUMPLE","NO CUMPLE")</f>
        <v>CUMPLE</v>
      </c>
      <c r="O322" s="10" t="str">
        <f t="shared" ref="O322:O385" si="11">+IF(AND(M322=0),"NO CUMPLE",IF(OR(M322=L322,L322&gt;M322),"CUMPLE",IF(L322&lt;M322,"NO CUMPLE",FALSE)))</f>
        <v>CUMPLE</v>
      </c>
      <c r="P322" s="11">
        <v>1</v>
      </c>
      <c r="Q322" s="20">
        <v>2</v>
      </c>
      <c r="R322" s="11">
        <f>Tabla1[[#This Row],[Trbjo real]]-Tabla1[[#This Row],[Trabajo]]</f>
        <v>-1</v>
      </c>
      <c r="S322" s="11">
        <v>2</v>
      </c>
      <c r="T322" s="8" t="s">
        <v>1026</v>
      </c>
      <c r="U322" s="19">
        <f>Tabla1[[#This Row],[Trbjo real]]/Tabla1[[#This Row],[Trabajo]]</f>
        <v>0.5</v>
      </c>
    </row>
    <row r="323" spans="1:21" x14ac:dyDescent="0.25">
      <c r="A323" s="8" t="s">
        <v>508</v>
      </c>
      <c r="B323" s="8" t="s">
        <v>183</v>
      </c>
      <c r="C323" s="8" t="s">
        <v>184</v>
      </c>
      <c r="D323" s="8" t="s">
        <v>185</v>
      </c>
      <c r="E323" s="8" t="s">
        <v>1035</v>
      </c>
      <c r="F323" s="8" t="s">
        <v>1201</v>
      </c>
      <c r="G323" s="8" t="s">
        <v>1079</v>
      </c>
      <c r="H323" s="8" t="s">
        <v>67</v>
      </c>
      <c r="I323" s="8" t="s">
        <v>1025</v>
      </c>
      <c r="J323" s="8" t="s">
        <v>186</v>
      </c>
      <c r="K323" s="8" t="s">
        <v>10</v>
      </c>
      <c r="L323" s="9">
        <v>45424</v>
      </c>
      <c r="M323" s="10">
        <v>45424</v>
      </c>
      <c r="N323" s="10" t="str">
        <f t="shared" si="10"/>
        <v>CUMPLE</v>
      </c>
      <c r="O323" s="10" t="str">
        <f t="shared" si="11"/>
        <v>CUMPLE</v>
      </c>
      <c r="P323" s="11">
        <v>2.75</v>
      </c>
      <c r="Q323" s="11">
        <v>4</v>
      </c>
      <c r="R323" s="11">
        <f>Tabla1[[#This Row],[Trbjo real]]-Tabla1[[#This Row],[Trabajo]]</f>
        <v>-1.25</v>
      </c>
      <c r="S323" s="11">
        <v>4</v>
      </c>
      <c r="T323" s="8" t="s">
        <v>1026</v>
      </c>
      <c r="U323" s="19">
        <f>Tabla1[[#This Row],[Trbjo real]]/Tabla1[[#This Row],[Trabajo]]</f>
        <v>0.6875</v>
      </c>
    </row>
    <row r="324" spans="1:21" x14ac:dyDescent="0.25">
      <c r="A324" s="8" t="s">
        <v>478</v>
      </c>
      <c r="B324" s="8" t="s">
        <v>152</v>
      </c>
      <c r="C324" s="8" t="s">
        <v>153</v>
      </c>
      <c r="D324" s="8" t="s">
        <v>154</v>
      </c>
      <c r="E324" s="8" t="s">
        <v>1051</v>
      </c>
      <c r="F324" s="8" t="s">
        <v>1052</v>
      </c>
      <c r="G324" s="8" t="s">
        <v>1073</v>
      </c>
      <c r="H324" s="8" t="s">
        <v>60</v>
      </c>
      <c r="I324" s="8" t="s">
        <v>1025</v>
      </c>
      <c r="J324" s="8" t="s">
        <v>155</v>
      </c>
      <c r="K324" s="8" t="s">
        <v>10</v>
      </c>
      <c r="L324" s="9">
        <v>45422</v>
      </c>
      <c r="M324" s="10">
        <v>45443</v>
      </c>
      <c r="N324" s="10" t="str">
        <f t="shared" si="10"/>
        <v>CUMPLE</v>
      </c>
      <c r="O324" s="10" t="str">
        <f t="shared" si="11"/>
        <v>NO CUMPLE</v>
      </c>
      <c r="P324" s="11">
        <v>5</v>
      </c>
      <c r="Q324" s="20">
        <v>5</v>
      </c>
      <c r="R324" s="11">
        <f>Tabla1[[#This Row],[Trbjo real]]-Tabla1[[#This Row],[Trabajo]]</f>
        <v>0</v>
      </c>
      <c r="S324" s="11">
        <v>5</v>
      </c>
      <c r="T324" s="8" t="s">
        <v>1026</v>
      </c>
      <c r="U324" s="19">
        <f>Tabla1[[#This Row],[Trbjo real]]/Tabla1[[#This Row],[Trabajo]]</f>
        <v>1</v>
      </c>
    </row>
    <row r="325" spans="1:21" x14ac:dyDescent="0.25">
      <c r="A325" s="8" t="s">
        <v>478</v>
      </c>
      <c r="B325" s="8" t="s">
        <v>152</v>
      </c>
      <c r="C325" s="8" t="s">
        <v>153</v>
      </c>
      <c r="D325" s="8" t="s">
        <v>154</v>
      </c>
      <c r="E325" s="8" t="s">
        <v>1038</v>
      </c>
      <c r="F325" s="8" t="s">
        <v>1130</v>
      </c>
      <c r="G325" s="8" t="s">
        <v>1149</v>
      </c>
      <c r="H325" s="8" t="s">
        <v>60</v>
      </c>
      <c r="I325" s="8" t="s">
        <v>1025</v>
      </c>
      <c r="J325" s="8" t="s">
        <v>155</v>
      </c>
      <c r="K325" s="8" t="s">
        <v>10</v>
      </c>
      <c r="L325" s="9">
        <v>45422</v>
      </c>
      <c r="M325" s="10">
        <v>45422</v>
      </c>
      <c r="N325" s="10" t="str">
        <f t="shared" si="10"/>
        <v>CUMPLE</v>
      </c>
      <c r="O325" s="10" t="str">
        <f t="shared" si="11"/>
        <v>CUMPLE</v>
      </c>
      <c r="P325" s="11">
        <v>2</v>
      </c>
      <c r="Q325" s="20">
        <v>0.3</v>
      </c>
      <c r="R325" s="11">
        <f>Tabla1[[#This Row],[Trbjo real]]-Tabla1[[#This Row],[Trabajo]]</f>
        <v>1.7</v>
      </c>
      <c r="S325" s="11">
        <v>2</v>
      </c>
      <c r="T325" s="8" t="s">
        <v>1026</v>
      </c>
      <c r="U325" s="19">
        <f>Tabla1[[#This Row],[Trbjo real]]/Tabla1[[#This Row],[Trabajo]]</f>
        <v>6.666666666666667</v>
      </c>
    </row>
    <row r="326" spans="1:21" x14ac:dyDescent="0.25">
      <c r="A326" s="8" t="s">
        <v>478</v>
      </c>
      <c r="B326" s="8" t="s">
        <v>152</v>
      </c>
      <c r="C326" s="8" t="s">
        <v>153</v>
      </c>
      <c r="D326" s="8" t="s">
        <v>154</v>
      </c>
      <c r="E326" s="8" t="s">
        <v>1029</v>
      </c>
      <c r="F326" s="8" t="s">
        <v>1137</v>
      </c>
      <c r="G326" s="8" t="s">
        <v>1149</v>
      </c>
      <c r="H326" s="8" t="s">
        <v>60</v>
      </c>
      <c r="I326" s="8" t="s">
        <v>1025</v>
      </c>
      <c r="J326" s="8" t="s">
        <v>155</v>
      </c>
      <c r="K326" s="8" t="s">
        <v>10</v>
      </c>
      <c r="L326" s="9">
        <v>45422</v>
      </c>
      <c r="M326" s="10">
        <v>45422</v>
      </c>
      <c r="N326" s="10" t="str">
        <f t="shared" si="10"/>
        <v>CUMPLE</v>
      </c>
      <c r="O326" s="10" t="str">
        <f t="shared" si="11"/>
        <v>CUMPLE</v>
      </c>
      <c r="P326" s="11">
        <v>2</v>
      </c>
      <c r="Q326" s="20">
        <v>2</v>
      </c>
      <c r="R326" s="11">
        <f>Tabla1[[#This Row],[Trbjo real]]-Tabla1[[#This Row],[Trabajo]]</f>
        <v>0</v>
      </c>
      <c r="S326" s="11">
        <v>3</v>
      </c>
      <c r="T326" s="8" t="s">
        <v>1026</v>
      </c>
      <c r="U326" s="19">
        <f>Tabla1[[#This Row],[Trbjo real]]/Tabla1[[#This Row],[Trabajo]]</f>
        <v>1</v>
      </c>
    </row>
    <row r="327" spans="1:21" x14ac:dyDescent="0.25">
      <c r="A327" s="8" t="s">
        <v>463</v>
      </c>
      <c r="B327" s="8" t="s">
        <v>51</v>
      </c>
      <c r="C327" s="8" t="s">
        <v>52</v>
      </c>
      <c r="D327" s="8" t="s">
        <v>53</v>
      </c>
      <c r="E327" s="8" t="s">
        <v>1035</v>
      </c>
      <c r="F327" s="8" t="s">
        <v>1063</v>
      </c>
      <c r="G327" s="8" t="s">
        <v>1062</v>
      </c>
      <c r="H327" s="8" t="s">
        <v>60</v>
      </c>
      <c r="I327" s="8" t="s">
        <v>1025</v>
      </c>
      <c r="J327" s="8" t="s">
        <v>55</v>
      </c>
      <c r="K327" s="8" t="s">
        <v>10</v>
      </c>
      <c r="L327" s="9">
        <v>45421</v>
      </c>
      <c r="M327" s="10">
        <v>45417</v>
      </c>
      <c r="N327" s="10" t="str">
        <f t="shared" si="10"/>
        <v>CUMPLE</v>
      </c>
      <c r="O327" s="10" t="str">
        <f t="shared" si="11"/>
        <v>CUMPLE</v>
      </c>
      <c r="P327" s="11">
        <v>1</v>
      </c>
      <c r="Q327" s="20">
        <v>1</v>
      </c>
      <c r="R327" s="20">
        <f>Tabla1[[#This Row],[Trbjo real]]-Tabla1[[#This Row],[Trabajo]]</f>
        <v>0</v>
      </c>
      <c r="S327" s="11">
        <v>1</v>
      </c>
      <c r="T327" s="8" t="s">
        <v>1026</v>
      </c>
      <c r="U327" s="19">
        <f>Tabla1[[#This Row],[Trbjo real]]/Tabla1[[#This Row],[Trabajo]]</f>
        <v>1</v>
      </c>
    </row>
    <row r="328" spans="1:21" x14ac:dyDescent="0.25">
      <c r="A328" s="8" t="s">
        <v>463</v>
      </c>
      <c r="B328" s="8" t="s">
        <v>51</v>
      </c>
      <c r="C328" s="8" t="s">
        <v>52</v>
      </c>
      <c r="D328" s="8" t="s">
        <v>53</v>
      </c>
      <c r="E328" s="8" t="s">
        <v>1027</v>
      </c>
      <c r="F328" s="8" t="s">
        <v>1068</v>
      </c>
      <c r="G328" s="8" t="s">
        <v>1161</v>
      </c>
      <c r="H328" s="8" t="s">
        <v>60</v>
      </c>
      <c r="I328" s="8" t="s">
        <v>1025</v>
      </c>
      <c r="J328" s="8" t="s">
        <v>55</v>
      </c>
      <c r="K328" s="8" t="s">
        <v>10</v>
      </c>
      <c r="L328" s="9">
        <v>45421</v>
      </c>
      <c r="M328" s="10">
        <v>45421</v>
      </c>
      <c r="N328" s="10" t="str">
        <f t="shared" si="10"/>
        <v>CUMPLE</v>
      </c>
      <c r="O328" s="10" t="str">
        <f t="shared" si="11"/>
        <v>CUMPLE</v>
      </c>
      <c r="P328" s="11">
        <v>0.5</v>
      </c>
      <c r="Q328" s="20">
        <v>1</v>
      </c>
      <c r="R328" s="20">
        <f>Tabla1[[#This Row],[Trbjo real]]-Tabla1[[#This Row],[Trabajo]]</f>
        <v>-0.5</v>
      </c>
      <c r="S328" s="11">
        <v>1</v>
      </c>
      <c r="T328" s="8" t="s">
        <v>1026</v>
      </c>
      <c r="U328" s="19">
        <f>Tabla1[[#This Row],[Trbjo real]]/Tabla1[[#This Row],[Trabajo]]</f>
        <v>0.5</v>
      </c>
    </row>
    <row r="329" spans="1:21" x14ac:dyDescent="0.25">
      <c r="A329" s="8" t="s">
        <v>463</v>
      </c>
      <c r="B329" s="8" t="s">
        <v>51</v>
      </c>
      <c r="C329" s="8" t="s">
        <v>52</v>
      </c>
      <c r="D329" s="8" t="s">
        <v>53</v>
      </c>
      <c r="E329" s="8" t="s">
        <v>1033</v>
      </c>
      <c r="F329" s="8" t="s">
        <v>1132</v>
      </c>
      <c r="G329" s="8" t="s">
        <v>1152</v>
      </c>
      <c r="H329" s="8" t="s">
        <v>60</v>
      </c>
      <c r="I329" s="8" t="s">
        <v>1025</v>
      </c>
      <c r="J329" s="8" t="s">
        <v>55</v>
      </c>
      <c r="K329" s="8" t="s">
        <v>10</v>
      </c>
      <c r="L329" s="9">
        <v>45421</v>
      </c>
      <c r="M329" s="10">
        <v>45421</v>
      </c>
      <c r="N329" s="10" t="str">
        <f t="shared" si="10"/>
        <v>CUMPLE</v>
      </c>
      <c r="O329" s="10" t="str">
        <f t="shared" si="11"/>
        <v>CUMPLE</v>
      </c>
      <c r="P329" s="11">
        <v>1.25</v>
      </c>
      <c r="Q329" s="20">
        <v>1</v>
      </c>
      <c r="R329" s="20">
        <f>Tabla1[[#This Row],[Trbjo real]]-Tabla1[[#This Row],[Trabajo]]</f>
        <v>0.25</v>
      </c>
      <c r="S329" s="11">
        <v>1</v>
      </c>
      <c r="T329" s="8" t="s">
        <v>1026</v>
      </c>
      <c r="U329" s="19">
        <f>Tabla1[[#This Row],[Trbjo real]]/Tabla1[[#This Row],[Trabajo]]</f>
        <v>1.25</v>
      </c>
    </row>
    <row r="330" spans="1:21" x14ac:dyDescent="0.25">
      <c r="A330" s="8" t="s">
        <v>536</v>
      </c>
      <c r="B330" s="8" t="s">
        <v>238</v>
      </c>
      <c r="C330" s="8" t="s">
        <v>239</v>
      </c>
      <c r="D330" s="8" t="s">
        <v>185</v>
      </c>
      <c r="E330" s="8" t="s">
        <v>1033</v>
      </c>
      <c r="F330" s="8" t="s">
        <v>1058</v>
      </c>
      <c r="G330" s="8" t="s">
        <v>1079</v>
      </c>
      <c r="H330" s="8" t="s">
        <v>60</v>
      </c>
      <c r="I330" s="8" t="s">
        <v>1015</v>
      </c>
      <c r="J330" s="8" t="s">
        <v>240</v>
      </c>
      <c r="K330" s="8" t="s">
        <v>10</v>
      </c>
      <c r="L330" s="9">
        <v>45420</v>
      </c>
      <c r="M330" s="10">
        <v>45436</v>
      </c>
      <c r="N330" s="10" t="str">
        <f t="shared" si="10"/>
        <v>CUMPLE</v>
      </c>
      <c r="O330" s="10" t="str">
        <f t="shared" si="11"/>
        <v>NO CUMPLE</v>
      </c>
      <c r="P330" s="11">
        <v>3</v>
      </c>
      <c r="Q330" s="21">
        <v>3</v>
      </c>
      <c r="R330" s="21">
        <f>Tabla1[[#This Row],[Trbjo real]]-Tabla1[[#This Row],[Trabajo]]</f>
        <v>0</v>
      </c>
      <c r="S330" s="11">
        <v>3</v>
      </c>
      <c r="T330" s="8" t="s">
        <v>1026</v>
      </c>
      <c r="U330" s="19">
        <f>Tabla1[[#This Row],[Trbjo real]]/Tabla1[[#This Row],[Trabajo]]</f>
        <v>1</v>
      </c>
    </row>
    <row r="331" spans="1:21" x14ac:dyDescent="0.25">
      <c r="A331" s="8" t="s">
        <v>536</v>
      </c>
      <c r="B331" s="8" t="s">
        <v>238</v>
      </c>
      <c r="C331" s="8" t="s">
        <v>239</v>
      </c>
      <c r="D331" s="8" t="s">
        <v>185</v>
      </c>
      <c r="E331" s="8" t="s">
        <v>1034</v>
      </c>
      <c r="F331" s="8" t="s">
        <v>1074</v>
      </c>
      <c r="G331" s="8" t="s">
        <v>1079</v>
      </c>
      <c r="H331" s="8" t="s">
        <v>60</v>
      </c>
      <c r="I331" s="8" t="s">
        <v>1015</v>
      </c>
      <c r="J331" s="8" t="s">
        <v>240</v>
      </c>
      <c r="K331" s="8" t="s">
        <v>10</v>
      </c>
      <c r="L331" s="9">
        <v>45420</v>
      </c>
      <c r="M331" s="10">
        <v>45436</v>
      </c>
      <c r="N331" s="10" t="str">
        <f t="shared" si="10"/>
        <v>CUMPLE</v>
      </c>
      <c r="O331" s="10" t="str">
        <f t="shared" si="11"/>
        <v>NO CUMPLE</v>
      </c>
      <c r="P331" s="11">
        <v>4</v>
      </c>
      <c r="Q331" s="11">
        <v>16</v>
      </c>
      <c r="R331" s="21">
        <f>Tabla1[[#This Row],[Trbjo real]]-Tabla1[[#This Row],[Trabajo]]</f>
        <v>-12</v>
      </c>
      <c r="S331" s="11">
        <v>8</v>
      </c>
      <c r="T331" s="8" t="s">
        <v>1026</v>
      </c>
      <c r="U331" s="19">
        <f>Tabla1[[#This Row],[Trbjo real]]/Tabla1[[#This Row],[Trabajo]]</f>
        <v>0.25</v>
      </c>
    </row>
    <row r="332" spans="1:21" x14ac:dyDescent="0.25">
      <c r="A332" s="8" t="s">
        <v>536</v>
      </c>
      <c r="B332" s="8" t="s">
        <v>238</v>
      </c>
      <c r="C332" s="8" t="s">
        <v>239</v>
      </c>
      <c r="D332" s="8" t="s">
        <v>185</v>
      </c>
      <c r="E332" s="8" t="s">
        <v>1051</v>
      </c>
      <c r="F332" s="8" t="s">
        <v>1094</v>
      </c>
      <c r="G332" s="8" t="s">
        <v>1161</v>
      </c>
      <c r="H332" s="8" t="s">
        <v>60</v>
      </c>
      <c r="I332" s="8" t="s">
        <v>1015</v>
      </c>
      <c r="J332" s="8" t="s">
        <v>240</v>
      </c>
      <c r="K332" s="8" t="s">
        <v>10</v>
      </c>
      <c r="L332" s="9">
        <v>45420</v>
      </c>
      <c r="M332" s="10">
        <v>45438</v>
      </c>
      <c r="N332" s="10" t="str">
        <f t="shared" si="10"/>
        <v>CUMPLE</v>
      </c>
      <c r="O332" s="10" t="str">
        <f t="shared" si="11"/>
        <v>NO CUMPLE</v>
      </c>
      <c r="P332" s="11">
        <v>3</v>
      </c>
      <c r="Q332" s="21">
        <v>1</v>
      </c>
      <c r="R332" s="21">
        <f>Tabla1[[#This Row],[Trbjo real]]-Tabla1[[#This Row],[Trabajo]]</f>
        <v>2</v>
      </c>
      <c r="S332" s="11">
        <v>6</v>
      </c>
      <c r="T332" s="8" t="s">
        <v>1026</v>
      </c>
      <c r="U332" s="19">
        <f>Tabla1[[#This Row],[Trbjo real]]/Tabla1[[#This Row],[Trabajo]]</f>
        <v>3</v>
      </c>
    </row>
    <row r="333" spans="1:21" x14ac:dyDescent="0.25">
      <c r="A333" s="8" t="s">
        <v>536</v>
      </c>
      <c r="B333" s="8" t="s">
        <v>238</v>
      </c>
      <c r="C333" s="8" t="s">
        <v>239</v>
      </c>
      <c r="D333" s="8" t="s">
        <v>185</v>
      </c>
      <c r="E333" s="8" t="s">
        <v>1040</v>
      </c>
      <c r="F333" s="8" t="s">
        <v>1030</v>
      </c>
      <c r="G333" s="8" t="s">
        <v>1118</v>
      </c>
      <c r="H333" s="8" t="s">
        <v>60</v>
      </c>
      <c r="I333" s="8" t="s">
        <v>1015</v>
      </c>
      <c r="J333" s="8" t="s">
        <v>240</v>
      </c>
      <c r="K333" s="8" t="s">
        <v>10</v>
      </c>
      <c r="L333" s="9">
        <v>45420</v>
      </c>
      <c r="M333" s="10">
        <v>45420</v>
      </c>
      <c r="N333" s="10" t="str">
        <f t="shared" si="10"/>
        <v>CUMPLE</v>
      </c>
      <c r="O333" s="10" t="str">
        <f t="shared" si="11"/>
        <v>CUMPLE</v>
      </c>
      <c r="P333" s="11">
        <v>2</v>
      </c>
      <c r="Q333" s="20">
        <v>2</v>
      </c>
      <c r="R333" s="20">
        <f>Tabla1[[#This Row],[Trbjo real]]-Tabla1[[#This Row],[Trabajo]]</f>
        <v>0</v>
      </c>
      <c r="S333" s="11">
        <v>2</v>
      </c>
      <c r="T333" s="8" t="s">
        <v>1026</v>
      </c>
      <c r="U333" s="19">
        <f>Tabla1[[#This Row],[Trbjo real]]/Tabla1[[#This Row],[Trabajo]]</f>
        <v>1</v>
      </c>
    </row>
    <row r="334" spans="1:21" x14ac:dyDescent="0.25">
      <c r="A334" s="8" t="s">
        <v>536</v>
      </c>
      <c r="B334" s="8" t="s">
        <v>238</v>
      </c>
      <c r="C334" s="8" t="s">
        <v>239</v>
      </c>
      <c r="D334" s="8" t="s">
        <v>185</v>
      </c>
      <c r="E334" s="8" t="s">
        <v>1022</v>
      </c>
      <c r="F334" s="8" t="s">
        <v>1120</v>
      </c>
      <c r="G334" s="8" t="s">
        <v>1118</v>
      </c>
      <c r="H334" s="8" t="s">
        <v>60</v>
      </c>
      <c r="I334" s="8" t="s">
        <v>1015</v>
      </c>
      <c r="J334" s="8" t="s">
        <v>240</v>
      </c>
      <c r="K334" s="8" t="s">
        <v>10</v>
      </c>
      <c r="L334" s="9">
        <v>45420</v>
      </c>
      <c r="M334" s="10">
        <v>45420</v>
      </c>
      <c r="N334" s="10" t="str">
        <f t="shared" si="10"/>
        <v>CUMPLE</v>
      </c>
      <c r="O334" s="10" t="str">
        <f t="shared" si="11"/>
        <v>CUMPLE</v>
      </c>
      <c r="P334" s="11">
        <v>4</v>
      </c>
      <c r="Q334" s="21">
        <v>6</v>
      </c>
      <c r="R334" s="21">
        <f>Tabla1[[#This Row],[Trbjo real]]-Tabla1[[#This Row],[Trabajo]]</f>
        <v>-2</v>
      </c>
      <c r="S334" s="11">
        <v>6</v>
      </c>
      <c r="T334" s="8" t="s">
        <v>1026</v>
      </c>
      <c r="U334" s="19">
        <f>Tabla1[[#This Row],[Trbjo real]]/Tabla1[[#This Row],[Trabajo]]</f>
        <v>0.66666666666666663</v>
      </c>
    </row>
    <row r="335" spans="1:21" x14ac:dyDescent="0.25">
      <c r="A335" s="8" t="s">
        <v>536</v>
      </c>
      <c r="B335" s="8" t="s">
        <v>238</v>
      </c>
      <c r="C335" s="8" t="s">
        <v>239</v>
      </c>
      <c r="D335" s="8" t="s">
        <v>185</v>
      </c>
      <c r="E335" s="8" t="s">
        <v>1038</v>
      </c>
      <c r="F335" s="8" t="s">
        <v>1126</v>
      </c>
      <c r="G335" s="8" t="s">
        <v>1118</v>
      </c>
      <c r="H335" s="8" t="s">
        <v>60</v>
      </c>
      <c r="I335" s="8" t="s">
        <v>1015</v>
      </c>
      <c r="J335" s="8" t="s">
        <v>240</v>
      </c>
      <c r="K335" s="8" t="s">
        <v>10</v>
      </c>
      <c r="L335" s="9">
        <v>45420</v>
      </c>
      <c r="M335" s="10">
        <v>45420</v>
      </c>
      <c r="N335" s="10" t="str">
        <f t="shared" si="10"/>
        <v>CUMPLE</v>
      </c>
      <c r="O335" s="10" t="str">
        <f t="shared" si="11"/>
        <v>CUMPLE</v>
      </c>
      <c r="P335" s="11">
        <v>1</v>
      </c>
      <c r="Q335" s="11">
        <v>1</v>
      </c>
      <c r="R335" s="20">
        <f>Tabla1[[#This Row],[Trbjo real]]-Tabla1[[#This Row],[Trabajo]]</f>
        <v>0</v>
      </c>
      <c r="S335" s="11">
        <v>1</v>
      </c>
      <c r="T335" s="8" t="s">
        <v>1026</v>
      </c>
      <c r="U335" s="19">
        <f>Tabla1[[#This Row],[Trbjo real]]/Tabla1[[#This Row],[Trabajo]]</f>
        <v>1</v>
      </c>
    </row>
    <row r="336" spans="1:21" x14ac:dyDescent="0.25">
      <c r="A336" s="8" t="s">
        <v>536</v>
      </c>
      <c r="B336" s="8" t="s">
        <v>238</v>
      </c>
      <c r="C336" s="8" t="s">
        <v>239</v>
      </c>
      <c r="D336" s="8" t="s">
        <v>185</v>
      </c>
      <c r="E336" s="8" t="s">
        <v>1053</v>
      </c>
      <c r="F336" s="8" t="s">
        <v>1137</v>
      </c>
      <c r="G336" s="8" t="s">
        <v>1150</v>
      </c>
      <c r="H336" s="8" t="s">
        <v>60</v>
      </c>
      <c r="I336" s="8" t="s">
        <v>1015</v>
      </c>
      <c r="J336" s="8" t="s">
        <v>240</v>
      </c>
      <c r="K336" s="8" t="s">
        <v>10</v>
      </c>
      <c r="L336" s="9">
        <v>45420</v>
      </c>
      <c r="M336" s="10">
        <v>45437</v>
      </c>
      <c r="N336" s="10" t="str">
        <f t="shared" si="10"/>
        <v>CUMPLE</v>
      </c>
      <c r="O336" s="10" t="str">
        <f t="shared" si="11"/>
        <v>NO CUMPLE</v>
      </c>
      <c r="P336" s="11">
        <v>3</v>
      </c>
      <c r="Q336" s="21">
        <v>1</v>
      </c>
      <c r="R336" s="21">
        <f>Tabla1[[#This Row],[Trbjo real]]-Tabla1[[#This Row],[Trabajo]]</f>
        <v>2</v>
      </c>
      <c r="S336" s="11">
        <v>6</v>
      </c>
      <c r="T336" s="8" t="s">
        <v>1026</v>
      </c>
      <c r="U336" s="19">
        <f>Tabla1[[#This Row],[Trbjo real]]/Tabla1[[#This Row],[Trabajo]]</f>
        <v>3</v>
      </c>
    </row>
    <row r="337" spans="1:21" x14ac:dyDescent="0.25">
      <c r="A337" s="8" t="s">
        <v>536</v>
      </c>
      <c r="B337" s="8" t="s">
        <v>238</v>
      </c>
      <c r="C337" s="8" t="s">
        <v>239</v>
      </c>
      <c r="D337" s="8" t="s">
        <v>185</v>
      </c>
      <c r="E337" s="8" t="s">
        <v>1029</v>
      </c>
      <c r="F337" s="8" t="s">
        <v>1130</v>
      </c>
      <c r="G337" s="8" t="s">
        <v>1150</v>
      </c>
      <c r="H337" s="8" t="s">
        <v>60</v>
      </c>
      <c r="I337" s="8" t="s">
        <v>1015</v>
      </c>
      <c r="J337" s="8" t="s">
        <v>240</v>
      </c>
      <c r="K337" s="8" t="s">
        <v>10</v>
      </c>
      <c r="L337" s="9">
        <v>45420</v>
      </c>
      <c r="M337" s="10">
        <v>45446</v>
      </c>
      <c r="N337" s="10" t="str">
        <f t="shared" si="10"/>
        <v>CUMPLE</v>
      </c>
      <c r="O337" s="10" t="str">
        <f t="shared" si="11"/>
        <v>NO CUMPLE</v>
      </c>
      <c r="P337" s="11">
        <v>2</v>
      </c>
      <c r="Q337" s="20">
        <v>1</v>
      </c>
      <c r="R337" s="11">
        <f>Tabla1[[#This Row],[Trbjo real]]-Tabla1[[#This Row],[Trabajo]]</f>
        <v>1</v>
      </c>
      <c r="S337" s="11">
        <v>4</v>
      </c>
      <c r="T337" s="8" t="s">
        <v>1026</v>
      </c>
      <c r="U337" s="19">
        <f>Tabla1[[#This Row],[Trbjo real]]/Tabla1[[#This Row],[Trabajo]]</f>
        <v>2</v>
      </c>
    </row>
    <row r="338" spans="1:21" x14ac:dyDescent="0.25">
      <c r="A338" s="8" t="s">
        <v>536</v>
      </c>
      <c r="B338" s="8" t="s">
        <v>238</v>
      </c>
      <c r="C338" s="8" t="s">
        <v>239</v>
      </c>
      <c r="D338" s="8" t="s">
        <v>185</v>
      </c>
      <c r="E338" s="8" t="s">
        <v>1092</v>
      </c>
      <c r="F338" s="8" t="s">
        <v>1131</v>
      </c>
      <c r="G338" s="8" t="s">
        <v>1150</v>
      </c>
      <c r="H338" s="8" t="s">
        <v>60</v>
      </c>
      <c r="I338" s="8" t="s">
        <v>1015</v>
      </c>
      <c r="J338" s="8" t="s">
        <v>240</v>
      </c>
      <c r="K338" s="8" t="s">
        <v>10</v>
      </c>
      <c r="L338" s="9">
        <v>45420</v>
      </c>
      <c r="M338" s="10">
        <v>45431</v>
      </c>
      <c r="N338" s="10" t="str">
        <f t="shared" si="10"/>
        <v>CUMPLE</v>
      </c>
      <c r="O338" s="10" t="str">
        <f t="shared" si="11"/>
        <v>NO CUMPLE</v>
      </c>
      <c r="P338" s="11">
        <v>4</v>
      </c>
      <c r="Q338" s="11">
        <v>1.5</v>
      </c>
      <c r="R338" s="21">
        <f>Tabla1[[#This Row],[Trbjo real]]-Tabla1[[#This Row],[Trabajo]]</f>
        <v>2.5</v>
      </c>
      <c r="S338" s="11">
        <v>8</v>
      </c>
      <c r="T338" s="8" t="s">
        <v>1026</v>
      </c>
      <c r="U338" s="19">
        <f>Tabla1[[#This Row],[Trbjo real]]/Tabla1[[#This Row],[Trabajo]]</f>
        <v>2.6666666666666665</v>
      </c>
    </row>
    <row r="339" spans="1:21" x14ac:dyDescent="0.25">
      <c r="A339" s="8" t="s">
        <v>587</v>
      </c>
      <c r="B339" s="8" t="s">
        <v>365</v>
      </c>
      <c r="C339" s="8" t="s">
        <v>366</v>
      </c>
      <c r="D339" s="8" t="s">
        <v>120</v>
      </c>
      <c r="E339" s="8" t="s">
        <v>1035</v>
      </c>
      <c r="F339" s="8" t="s">
        <v>1036</v>
      </c>
      <c r="G339" s="8" t="s">
        <v>1060</v>
      </c>
      <c r="H339" s="8" t="s">
        <v>8</v>
      </c>
      <c r="I339" s="8" t="s">
        <v>1025</v>
      </c>
      <c r="J339" s="8" t="s">
        <v>121</v>
      </c>
      <c r="K339" s="8" t="s">
        <v>10</v>
      </c>
      <c r="L339" s="9">
        <v>45419</v>
      </c>
      <c r="M339" s="10">
        <v>45419</v>
      </c>
      <c r="N339" s="10" t="str">
        <f t="shared" si="10"/>
        <v>CUMPLE</v>
      </c>
      <c r="O339" s="10" t="str">
        <f t="shared" si="11"/>
        <v>CUMPLE</v>
      </c>
      <c r="P339" s="11">
        <v>5</v>
      </c>
      <c r="Q339" s="20">
        <v>8</v>
      </c>
      <c r="R339" s="11">
        <f>Tabla1[[#This Row],[Trbjo real]]-Tabla1[[#This Row],[Trabajo]]</f>
        <v>-3</v>
      </c>
      <c r="S339" s="11">
        <v>8</v>
      </c>
      <c r="T339" s="8" t="s">
        <v>1026</v>
      </c>
      <c r="U339" s="19">
        <f>Tabla1[[#This Row],[Trbjo real]]/Tabla1[[#This Row],[Trabajo]]</f>
        <v>0.625</v>
      </c>
    </row>
    <row r="340" spans="1:21" x14ac:dyDescent="0.25">
      <c r="A340" s="8" t="s">
        <v>587</v>
      </c>
      <c r="B340" s="8" t="s">
        <v>365</v>
      </c>
      <c r="C340" s="8" t="s">
        <v>366</v>
      </c>
      <c r="D340" s="8" t="s">
        <v>120</v>
      </c>
      <c r="E340" s="8" t="s">
        <v>1033</v>
      </c>
      <c r="F340" s="8" t="s">
        <v>1036</v>
      </c>
      <c r="G340" s="8" t="s">
        <v>1138</v>
      </c>
      <c r="H340" s="8" t="s">
        <v>8</v>
      </c>
      <c r="I340" s="8" t="s">
        <v>1025</v>
      </c>
      <c r="J340" s="8" t="s">
        <v>121</v>
      </c>
      <c r="K340" s="8" t="s">
        <v>10</v>
      </c>
      <c r="L340" s="9">
        <v>45419</v>
      </c>
      <c r="M340" s="10">
        <v>45419</v>
      </c>
      <c r="N340" s="10" t="str">
        <f t="shared" si="10"/>
        <v>CUMPLE</v>
      </c>
      <c r="O340" s="10" t="str">
        <f t="shared" si="11"/>
        <v>CUMPLE</v>
      </c>
      <c r="P340" s="11">
        <v>1.5</v>
      </c>
      <c r="Q340" s="21">
        <v>6</v>
      </c>
      <c r="R340" s="11">
        <f>Tabla1[[#This Row],[Trbjo real]]-Tabla1[[#This Row],[Trabajo]]</f>
        <v>-4.5</v>
      </c>
      <c r="S340" s="11">
        <v>2</v>
      </c>
      <c r="T340" s="8" t="s">
        <v>1026</v>
      </c>
      <c r="U340" s="19">
        <f>Tabla1[[#This Row],[Trbjo real]]/Tabla1[[#This Row],[Trabajo]]</f>
        <v>0.25</v>
      </c>
    </row>
    <row r="341" spans="1:21" x14ac:dyDescent="0.25">
      <c r="A341" s="8" t="s">
        <v>408</v>
      </c>
      <c r="B341" s="8" t="s">
        <v>405</v>
      </c>
      <c r="C341" s="8" t="s">
        <v>406</v>
      </c>
      <c r="D341" s="8" t="s">
        <v>154</v>
      </c>
      <c r="E341" s="8" t="s">
        <v>1035</v>
      </c>
      <c r="F341" s="8" t="s">
        <v>1050</v>
      </c>
      <c r="G341" s="8" t="s">
        <v>1073</v>
      </c>
      <c r="H341" s="8" t="s">
        <v>8</v>
      </c>
      <c r="I341" s="8" t="s">
        <v>1025</v>
      </c>
      <c r="J341" s="8" t="s">
        <v>155</v>
      </c>
      <c r="K341" s="8" t="s">
        <v>10</v>
      </c>
      <c r="L341" s="9">
        <v>45415</v>
      </c>
      <c r="M341" s="10">
        <v>45213</v>
      </c>
      <c r="N341" s="10" t="str">
        <f t="shared" si="10"/>
        <v>CUMPLE</v>
      </c>
      <c r="O341" s="10" t="str">
        <f t="shared" si="11"/>
        <v>CUMPLE</v>
      </c>
      <c r="P341" s="11">
        <v>0.08</v>
      </c>
      <c r="Q341" s="20">
        <v>2</v>
      </c>
      <c r="R341" s="11">
        <f>Tabla1[[#This Row],[Trbjo real]]-Tabla1[[#This Row],[Trabajo]]</f>
        <v>-1.92</v>
      </c>
      <c r="S341" s="11">
        <v>2</v>
      </c>
      <c r="T341" s="8" t="s">
        <v>1026</v>
      </c>
      <c r="U341" s="19">
        <f>Tabla1[[#This Row],[Trbjo real]]/Tabla1[[#This Row],[Trabajo]]</f>
        <v>0.04</v>
      </c>
    </row>
    <row r="342" spans="1:21" x14ac:dyDescent="0.25">
      <c r="A342" s="8" t="s">
        <v>408</v>
      </c>
      <c r="B342" s="8" t="s">
        <v>405</v>
      </c>
      <c r="C342" s="8" t="s">
        <v>406</v>
      </c>
      <c r="D342" s="8" t="s">
        <v>154</v>
      </c>
      <c r="E342" s="8" t="s">
        <v>1027</v>
      </c>
      <c r="F342" s="8" t="s">
        <v>1049</v>
      </c>
      <c r="G342" s="8" t="s">
        <v>1073</v>
      </c>
      <c r="H342" s="8" t="s">
        <v>8</v>
      </c>
      <c r="I342" s="8" t="s">
        <v>1025</v>
      </c>
      <c r="J342" s="8" t="s">
        <v>155</v>
      </c>
      <c r="K342" s="8" t="s">
        <v>10</v>
      </c>
      <c r="L342" s="9">
        <v>45415</v>
      </c>
      <c r="M342" s="10">
        <v>45213</v>
      </c>
      <c r="N342" s="10" t="str">
        <f t="shared" si="10"/>
        <v>CUMPLE</v>
      </c>
      <c r="O342" s="10" t="str">
        <f t="shared" si="11"/>
        <v>CUMPLE</v>
      </c>
      <c r="P342" s="11">
        <v>0.08</v>
      </c>
      <c r="Q342" s="20">
        <v>72</v>
      </c>
      <c r="R342" s="11">
        <f>Tabla1[[#This Row],[Trbjo real]]-Tabla1[[#This Row],[Trabajo]]</f>
        <v>-71.92</v>
      </c>
      <c r="S342" s="11">
        <v>72</v>
      </c>
      <c r="T342" s="8" t="s">
        <v>1026</v>
      </c>
      <c r="U342" s="19">
        <f>Tabla1[[#This Row],[Trbjo real]]/Tabla1[[#This Row],[Trabajo]]</f>
        <v>1.1111111111111111E-3</v>
      </c>
    </row>
    <row r="343" spans="1:21" x14ac:dyDescent="0.25">
      <c r="A343" s="8" t="s">
        <v>408</v>
      </c>
      <c r="B343" s="8" t="s">
        <v>405</v>
      </c>
      <c r="C343" s="8" t="s">
        <v>406</v>
      </c>
      <c r="D343" s="8" t="s">
        <v>154</v>
      </c>
      <c r="E343" s="8" t="s">
        <v>1051</v>
      </c>
      <c r="F343" s="8" t="s">
        <v>1077</v>
      </c>
      <c r="G343" s="8" t="s">
        <v>1073</v>
      </c>
      <c r="H343" s="8" t="s">
        <v>8</v>
      </c>
      <c r="I343" s="8" t="s">
        <v>1025</v>
      </c>
      <c r="J343" s="8" t="s">
        <v>155</v>
      </c>
      <c r="K343" s="8" t="s">
        <v>10</v>
      </c>
      <c r="L343" s="9">
        <v>45415</v>
      </c>
      <c r="M343" s="10"/>
      <c r="N343" s="10" t="str">
        <f t="shared" si="10"/>
        <v>NO CUMPLE</v>
      </c>
      <c r="O343" s="10" t="str">
        <f t="shared" si="11"/>
        <v>NO CUMPLE</v>
      </c>
      <c r="P343" s="11">
        <v>0</v>
      </c>
      <c r="Q343" s="11">
        <v>96</v>
      </c>
      <c r="R343" s="11">
        <f>Tabla1[[#This Row],[Trbjo real]]-Tabla1[[#This Row],[Trabajo]]</f>
        <v>-96</v>
      </c>
      <c r="S343" s="11">
        <v>96</v>
      </c>
      <c r="T343" s="8" t="s">
        <v>1026</v>
      </c>
      <c r="U343" s="19">
        <f>Tabla1[[#This Row],[Trbjo real]]/Tabla1[[#This Row],[Trabajo]]</f>
        <v>0</v>
      </c>
    </row>
    <row r="344" spans="1:21" x14ac:dyDescent="0.25">
      <c r="A344" s="8" t="s">
        <v>408</v>
      </c>
      <c r="B344" s="8" t="s">
        <v>405</v>
      </c>
      <c r="C344" s="8" t="s">
        <v>406</v>
      </c>
      <c r="D344" s="8" t="s">
        <v>154</v>
      </c>
      <c r="E344" s="8" t="s">
        <v>1033</v>
      </c>
      <c r="F344" s="8" t="s">
        <v>1032</v>
      </c>
      <c r="G344" s="8" t="s">
        <v>1118</v>
      </c>
      <c r="H344" s="8" t="s">
        <v>8</v>
      </c>
      <c r="I344" s="8" t="s">
        <v>1025</v>
      </c>
      <c r="J344" s="8" t="s">
        <v>155</v>
      </c>
      <c r="K344" s="8" t="s">
        <v>10</v>
      </c>
      <c r="L344" s="9">
        <v>45415</v>
      </c>
      <c r="M344" s="10">
        <v>45213</v>
      </c>
      <c r="N344" s="10" t="str">
        <f t="shared" si="10"/>
        <v>CUMPLE</v>
      </c>
      <c r="O344" s="10" t="str">
        <f t="shared" si="11"/>
        <v>CUMPLE</v>
      </c>
      <c r="P344" s="11">
        <v>0.08</v>
      </c>
      <c r="Q344" s="20">
        <v>2</v>
      </c>
      <c r="R344" s="11">
        <f>Tabla1[[#This Row],[Trbjo real]]-Tabla1[[#This Row],[Trabajo]]</f>
        <v>-1.92</v>
      </c>
      <c r="S344" s="11">
        <v>2</v>
      </c>
      <c r="T344" s="8" t="s">
        <v>1026</v>
      </c>
      <c r="U344" s="19">
        <f>Tabla1[[#This Row],[Trbjo real]]/Tabla1[[#This Row],[Trabajo]]</f>
        <v>0.04</v>
      </c>
    </row>
    <row r="345" spans="1:21" x14ac:dyDescent="0.25">
      <c r="A345" s="8" t="s">
        <v>408</v>
      </c>
      <c r="B345" s="8" t="s">
        <v>405</v>
      </c>
      <c r="C345" s="8" t="s">
        <v>406</v>
      </c>
      <c r="D345" s="8" t="s">
        <v>154</v>
      </c>
      <c r="E345" s="8" t="s">
        <v>1040</v>
      </c>
      <c r="F345" s="8" t="s">
        <v>1119</v>
      </c>
      <c r="G345" s="8" t="s">
        <v>1118</v>
      </c>
      <c r="H345" s="8" t="s">
        <v>8</v>
      </c>
      <c r="I345" s="8" t="s">
        <v>1025</v>
      </c>
      <c r="J345" s="8" t="s">
        <v>155</v>
      </c>
      <c r="K345" s="8" t="s">
        <v>10</v>
      </c>
      <c r="L345" s="9">
        <v>45415</v>
      </c>
      <c r="M345" s="10">
        <v>45216</v>
      </c>
      <c r="N345" s="10" t="str">
        <f t="shared" si="10"/>
        <v>CUMPLE</v>
      </c>
      <c r="O345" s="10" t="str">
        <f t="shared" si="11"/>
        <v>CUMPLE</v>
      </c>
      <c r="P345" s="11">
        <v>0.08</v>
      </c>
      <c r="Q345" s="11">
        <v>48</v>
      </c>
      <c r="R345" s="11">
        <f>Tabla1[[#This Row],[Trbjo real]]-Tabla1[[#This Row],[Trabajo]]</f>
        <v>-47.92</v>
      </c>
      <c r="S345" s="11">
        <v>48</v>
      </c>
      <c r="T345" s="8" t="s">
        <v>1026</v>
      </c>
      <c r="U345" s="19">
        <f>Tabla1[[#This Row],[Trbjo real]]/Tabla1[[#This Row],[Trabajo]]</f>
        <v>1.6666666666666668E-3</v>
      </c>
    </row>
    <row r="346" spans="1:21" x14ac:dyDescent="0.25">
      <c r="A346" s="8" t="s">
        <v>408</v>
      </c>
      <c r="B346" s="8" t="s">
        <v>405</v>
      </c>
      <c r="C346" s="8" t="s">
        <v>406</v>
      </c>
      <c r="D346" s="8" t="s">
        <v>154</v>
      </c>
      <c r="E346" s="8" t="s">
        <v>1053</v>
      </c>
      <c r="F346" s="8" t="s">
        <v>1124</v>
      </c>
      <c r="G346" s="8" t="s">
        <v>1122</v>
      </c>
      <c r="H346" s="8" t="s">
        <v>8</v>
      </c>
      <c r="I346" s="8" t="s">
        <v>1025</v>
      </c>
      <c r="J346" s="8" t="s">
        <v>155</v>
      </c>
      <c r="K346" s="8" t="s">
        <v>10</v>
      </c>
      <c r="L346" s="9">
        <v>45415</v>
      </c>
      <c r="M346" s="10">
        <v>45387</v>
      </c>
      <c r="N346" s="10" t="str">
        <f t="shared" si="10"/>
        <v>CUMPLE</v>
      </c>
      <c r="O346" s="10" t="str">
        <f t="shared" si="11"/>
        <v>CUMPLE</v>
      </c>
      <c r="P346" s="11">
        <v>0.5</v>
      </c>
      <c r="Q346" s="21">
        <v>72</v>
      </c>
      <c r="R346" s="11">
        <f>Tabla1[[#This Row],[Trbjo real]]-Tabla1[[#This Row],[Trabajo]]</f>
        <v>-71.5</v>
      </c>
      <c r="S346" s="11">
        <v>72</v>
      </c>
      <c r="T346" s="8" t="s">
        <v>1026</v>
      </c>
      <c r="U346" s="19">
        <f>Tabla1[[#This Row],[Trbjo real]]/Tabla1[[#This Row],[Trabajo]]</f>
        <v>6.9444444444444441E-3</v>
      </c>
    </row>
    <row r="347" spans="1:21" x14ac:dyDescent="0.25">
      <c r="A347" s="8" t="s">
        <v>408</v>
      </c>
      <c r="B347" s="8" t="s">
        <v>405</v>
      </c>
      <c r="C347" s="8" t="s">
        <v>406</v>
      </c>
      <c r="D347" s="8" t="s">
        <v>154</v>
      </c>
      <c r="E347" s="8" t="s">
        <v>1034</v>
      </c>
      <c r="F347" s="8" t="s">
        <v>1031</v>
      </c>
      <c r="G347" s="8" t="s">
        <v>1152</v>
      </c>
      <c r="H347" s="8" t="s">
        <v>8</v>
      </c>
      <c r="I347" s="8" t="s">
        <v>1025</v>
      </c>
      <c r="J347" s="8" t="s">
        <v>155</v>
      </c>
      <c r="K347" s="8" t="s">
        <v>10</v>
      </c>
      <c r="L347" s="9">
        <v>45415</v>
      </c>
      <c r="M347" s="10">
        <v>45213</v>
      </c>
      <c r="N347" s="10" t="str">
        <f t="shared" si="10"/>
        <v>CUMPLE</v>
      </c>
      <c r="O347" s="10" t="str">
        <f t="shared" si="11"/>
        <v>CUMPLE</v>
      </c>
      <c r="P347" s="11">
        <v>0.75</v>
      </c>
      <c r="Q347" s="20">
        <v>0.3</v>
      </c>
      <c r="R347" s="11">
        <f>Tabla1[[#This Row],[Trbjo real]]-Tabla1[[#This Row],[Trabajo]]</f>
        <v>0.45</v>
      </c>
      <c r="S347" s="11">
        <v>0.3</v>
      </c>
      <c r="T347" s="8" t="s">
        <v>1026</v>
      </c>
      <c r="U347" s="19">
        <f>Tabla1[[#This Row],[Trbjo real]]/Tabla1[[#This Row],[Trabajo]]</f>
        <v>2.5</v>
      </c>
    </row>
    <row r="348" spans="1:21" x14ac:dyDescent="0.25">
      <c r="A348" s="12" t="s">
        <v>408</v>
      </c>
      <c r="B348" s="12" t="s">
        <v>405</v>
      </c>
      <c r="C348" s="12" t="s">
        <v>406</v>
      </c>
      <c r="D348" s="12" t="s">
        <v>154</v>
      </c>
      <c r="E348" s="12" t="s">
        <v>1035</v>
      </c>
      <c r="F348" s="12" t="s">
        <v>1050</v>
      </c>
      <c r="G348" s="12" t="s">
        <v>1073</v>
      </c>
      <c r="H348" s="12" t="s">
        <v>8</v>
      </c>
      <c r="I348" s="12" t="s">
        <v>1025</v>
      </c>
      <c r="J348" s="12" t="s">
        <v>155</v>
      </c>
      <c r="K348" s="12" t="s">
        <v>10</v>
      </c>
      <c r="L348" s="13">
        <v>45415</v>
      </c>
      <c r="M348" s="14">
        <v>45213</v>
      </c>
      <c r="N348" s="14" t="str">
        <f t="shared" si="10"/>
        <v>CUMPLE</v>
      </c>
      <c r="O348" s="14" t="str">
        <f t="shared" si="11"/>
        <v>CUMPLE</v>
      </c>
      <c r="P348" s="15">
        <v>0.08</v>
      </c>
      <c r="Q348" s="20">
        <v>2</v>
      </c>
      <c r="R348" s="15">
        <f>Tabla1[[#This Row],[Trbjo real]]-Tabla1[[#This Row],[Trabajo]]</f>
        <v>-1.92</v>
      </c>
      <c r="S348" s="15">
        <v>2</v>
      </c>
      <c r="T348" s="12" t="s">
        <v>1026</v>
      </c>
      <c r="U348" s="19">
        <f>Tabla1[[#This Row],[Trbjo real]]/Tabla1[[#This Row],[Trabajo]]</f>
        <v>0.04</v>
      </c>
    </row>
    <row r="349" spans="1:21" x14ac:dyDescent="0.25">
      <c r="A349" s="12" t="s">
        <v>408</v>
      </c>
      <c r="B349" s="12" t="s">
        <v>405</v>
      </c>
      <c r="C349" s="12" t="s">
        <v>406</v>
      </c>
      <c r="D349" s="12" t="s">
        <v>154</v>
      </c>
      <c r="E349" s="12" t="s">
        <v>1027</v>
      </c>
      <c r="F349" s="12" t="s">
        <v>1049</v>
      </c>
      <c r="G349" s="12" t="s">
        <v>1073</v>
      </c>
      <c r="H349" s="12" t="s">
        <v>8</v>
      </c>
      <c r="I349" s="12" t="s">
        <v>1025</v>
      </c>
      <c r="J349" s="12" t="s">
        <v>155</v>
      </c>
      <c r="K349" s="12" t="s">
        <v>10</v>
      </c>
      <c r="L349" s="13">
        <v>45415</v>
      </c>
      <c r="M349" s="14">
        <v>45213</v>
      </c>
      <c r="N349" s="14" t="str">
        <f t="shared" si="10"/>
        <v>CUMPLE</v>
      </c>
      <c r="O349" s="14" t="str">
        <f t="shared" si="11"/>
        <v>CUMPLE</v>
      </c>
      <c r="P349" s="15">
        <v>0.08</v>
      </c>
      <c r="Q349" s="20">
        <v>72</v>
      </c>
      <c r="R349" s="15">
        <f>Tabla1[[#This Row],[Trbjo real]]-Tabla1[[#This Row],[Trabajo]]</f>
        <v>-71.92</v>
      </c>
      <c r="S349" s="15">
        <v>72</v>
      </c>
      <c r="T349" s="12" t="s">
        <v>1026</v>
      </c>
      <c r="U349" s="19">
        <f>Tabla1[[#This Row],[Trbjo real]]/Tabla1[[#This Row],[Trabajo]]</f>
        <v>1.1111111111111111E-3</v>
      </c>
    </row>
    <row r="350" spans="1:21" x14ac:dyDescent="0.25">
      <c r="A350" s="12" t="s">
        <v>408</v>
      </c>
      <c r="B350" s="12" t="s">
        <v>405</v>
      </c>
      <c r="C350" s="12" t="s">
        <v>406</v>
      </c>
      <c r="D350" s="12" t="s">
        <v>154</v>
      </c>
      <c r="E350" s="12" t="s">
        <v>1051</v>
      </c>
      <c r="F350" s="12" t="s">
        <v>1077</v>
      </c>
      <c r="G350" s="12" t="s">
        <v>1073</v>
      </c>
      <c r="H350" s="12" t="s">
        <v>8</v>
      </c>
      <c r="I350" s="12" t="s">
        <v>1025</v>
      </c>
      <c r="J350" s="12" t="s">
        <v>155</v>
      </c>
      <c r="K350" s="12" t="s">
        <v>10</v>
      </c>
      <c r="L350" s="13">
        <v>45415</v>
      </c>
      <c r="M350" s="14"/>
      <c r="N350" s="14" t="str">
        <f t="shared" si="10"/>
        <v>NO CUMPLE</v>
      </c>
      <c r="O350" s="14" t="str">
        <f t="shared" si="11"/>
        <v>NO CUMPLE</v>
      </c>
      <c r="P350" s="15">
        <v>0</v>
      </c>
      <c r="Q350" s="15">
        <v>96</v>
      </c>
      <c r="R350" s="15">
        <f>Tabla1[[#This Row],[Trbjo real]]-Tabla1[[#This Row],[Trabajo]]</f>
        <v>-96</v>
      </c>
      <c r="S350" s="15">
        <v>96</v>
      </c>
      <c r="T350" s="12" t="s">
        <v>1026</v>
      </c>
      <c r="U350" s="19">
        <f>Tabla1[[#This Row],[Trbjo real]]/Tabla1[[#This Row],[Trabajo]]</f>
        <v>0</v>
      </c>
    </row>
    <row r="351" spans="1:21" x14ac:dyDescent="0.25">
      <c r="A351" s="12" t="s">
        <v>408</v>
      </c>
      <c r="B351" s="12" t="s">
        <v>405</v>
      </c>
      <c r="C351" s="12" t="s">
        <v>406</v>
      </c>
      <c r="D351" s="12" t="s">
        <v>154</v>
      </c>
      <c r="E351" s="12" t="s">
        <v>1033</v>
      </c>
      <c r="F351" s="12" t="s">
        <v>1032</v>
      </c>
      <c r="G351" s="12" t="s">
        <v>1118</v>
      </c>
      <c r="H351" s="12" t="s">
        <v>8</v>
      </c>
      <c r="I351" s="12" t="s">
        <v>1025</v>
      </c>
      <c r="J351" s="12" t="s">
        <v>155</v>
      </c>
      <c r="K351" s="12" t="s">
        <v>10</v>
      </c>
      <c r="L351" s="13">
        <v>45415</v>
      </c>
      <c r="M351" s="14">
        <v>45213</v>
      </c>
      <c r="N351" s="14" t="str">
        <f t="shared" si="10"/>
        <v>CUMPLE</v>
      </c>
      <c r="O351" s="14" t="str">
        <f t="shared" si="11"/>
        <v>CUMPLE</v>
      </c>
      <c r="P351" s="15">
        <v>0.08</v>
      </c>
      <c r="Q351" s="20">
        <v>2</v>
      </c>
      <c r="R351" s="15">
        <f>Tabla1[[#This Row],[Trbjo real]]-Tabla1[[#This Row],[Trabajo]]</f>
        <v>-1.92</v>
      </c>
      <c r="S351" s="15">
        <v>2</v>
      </c>
      <c r="T351" s="12" t="s">
        <v>1026</v>
      </c>
      <c r="U351" s="19">
        <f>Tabla1[[#This Row],[Trbjo real]]/Tabla1[[#This Row],[Trabajo]]</f>
        <v>0.04</v>
      </c>
    </row>
    <row r="352" spans="1:21" x14ac:dyDescent="0.25">
      <c r="A352" s="12" t="s">
        <v>408</v>
      </c>
      <c r="B352" s="12" t="s">
        <v>405</v>
      </c>
      <c r="C352" s="12" t="s">
        <v>406</v>
      </c>
      <c r="D352" s="12" t="s">
        <v>154</v>
      </c>
      <c r="E352" s="12" t="s">
        <v>1040</v>
      </c>
      <c r="F352" s="12" t="s">
        <v>1119</v>
      </c>
      <c r="G352" s="12" t="s">
        <v>1118</v>
      </c>
      <c r="H352" s="12" t="s">
        <v>8</v>
      </c>
      <c r="I352" s="12" t="s">
        <v>1025</v>
      </c>
      <c r="J352" s="12" t="s">
        <v>155</v>
      </c>
      <c r="K352" s="12" t="s">
        <v>10</v>
      </c>
      <c r="L352" s="13">
        <v>45415</v>
      </c>
      <c r="M352" s="14">
        <v>45216</v>
      </c>
      <c r="N352" s="14" t="str">
        <f t="shared" si="10"/>
        <v>CUMPLE</v>
      </c>
      <c r="O352" s="14" t="str">
        <f t="shared" si="11"/>
        <v>CUMPLE</v>
      </c>
      <c r="P352" s="15">
        <v>0.08</v>
      </c>
      <c r="Q352" s="15">
        <v>48</v>
      </c>
      <c r="R352" s="15">
        <f>Tabla1[[#This Row],[Trbjo real]]-Tabla1[[#This Row],[Trabajo]]</f>
        <v>-47.92</v>
      </c>
      <c r="S352" s="15">
        <v>48</v>
      </c>
      <c r="T352" s="12" t="s">
        <v>1026</v>
      </c>
      <c r="U352" s="19">
        <f>Tabla1[[#This Row],[Trbjo real]]/Tabla1[[#This Row],[Trabajo]]</f>
        <v>1.6666666666666668E-3</v>
      </c>
    </row>
    <row r="353" spans="1:21" x14ac:dyDescent="0.25">
      <c r="A353" s="12" t="s">
        <v>408</v>
      </c>
      <c r="B353" s="12" t="s">
        <v>405</v>
      </c>
      <c r="C353" s="12" t="s">
        <v>406</v>
      </c>
      <c r="D353" s="12" t="s">
        <v>154</v>
      </c>
      <c r="E353" s="12" t="s">
        <v>1053</v>
      </c>
      <c r="F353" s="12" t="s">
        <v>1124</v>
      </c>
      <c r="G353" s="12" t="s">
        <v>1122</v>
      </c>
      <c r="H353" s="12" t="s">
        <v>8</v>
      </c>
      <c r="I353" s="12" t="s">
        <v>1025</v>
      </c>
      <c r="J353" s="12" t="s">
        <v>155</v>
      </c>
      <c r="K353" s="12" t="s">
        <v>10</v>
      </c>
      <c r="L353" s="13">
        <v>45415</v>
      </c>
      <c r="M353" s="14">
        <v>45387</v>
      </c>
      <c r="N353" s="14" t="str">
        <f t="shared" si="10"/>
        <v>CUMPLE</v>
      </c>
      <c r="O353" s="14" t="str">
        <f t="shared" si="11"/>
        <v>CUMPLE</v>
      </c>
      <c r="P353" s="15">
        <v>0.5</v>
      </c>
      <c r="Q353" s="21">
        <v>72</v>
      </c>
      <c r="R353" s="15">
        <f>Tabla1[[#This Row],[Trbjo real]]-Tabla1[[#This Row],[Trabajo]]</f>
        <v>-71.5</v>
      </c>
      <c r="S353" s="15">
        <v>72</v>
      </c>
      <c r="T353" s="12" t="s">
        <v>1026</v>
      </c>
      <c r="U353" s="19">
        <f>Tabla1[[#This Row],[Trbjo real]]/Tabla1[[#This Row],[Trabajo]]</f>
        <v>6.9444444444444441E-3</v>
      </c>
    </row>
    <row r="354" spans="1:21" x14ac:dyDescent="0.25">
      <c r="A354" s="12" t="s">
        <v>408</v>
      </c>
      <c r="B354" s="12" t="s">
        <v>405</v>
      </c>
      <c r="C354" s="12" t="s">
        <v>406</v>
      </c>
      <c r="D354" s="12" t="s">
        <v>154</v>
      </c>
      <c r="E354" s="12" t="s">
        <v>1034</v>
      </c>
      <c r="F354" s="12" t="s">
        <v>1031</v>
      </c>
      <c r="G354" s="12" t="s">
        <v>1152</v>
      </c>
      <c r="H354" s="12" t="s">
        <v>8</v>
      </c>
      <c r="I354" s="12" t="s">
        <v>1025</v>
      </c>
      <c r="J354" s="12" t="s">
        <v>155</v>
      </c>
      <c r="K354" s="12" t="s">
        <v>10</v>
      </c>
      <c r="L354" s="13">
        <v>45415</v>
      </c>
      <c r="M354" s="14">
        <v>45213</v>
      </c>
      <c r="N354" s="14" t="str">
        <f t="shared" si="10"/>
        <v>CUMPLE</v>
      </c>
      <c r="O354" s="14" t="str">
        <f t="shared" si="11"/>
        <v>CUMPLE</v>
      </c>
      <c r="P354" s="15">
        <v>0.75</v>
      </c>
      <c r="Q354" s="20">
        <v>0.3</v>
      </c>
      <c r="R354" s="15">
        <f>Tabla1[[#This Row],[Trbjo real]]-Tabla1[[#This Row],[Trabajo]]</f>
        <v>0.45</v>
      </c>
      <c r="S354" s="15">
        <v>0.3</v>
      </c>
      <c r="T354" s="12" t="s">
        <v>1026</v>
      </c>
      <c r="U354" s="19">
        <f>Tabla1[[#This Row],[Trbjo real]]/Tabla1[[#This Row],[Trabajo]]</f>
        <v>2.5</v>
      </c>
    </row>
    <row r="355" spans="1:21" x14ac:dyDescent="0.25">
      <c r="A355" s="8" t="s">
        <v>532</v>
      </c>
      <c r="B355" s="8" t="s">
        <v>238</v>
      </c>
      <c r="C355" s="8" t="s">
        <v>239</v>
      </c>
      <c r="D355" s="8" t="s">
        <v>185</v>
      </c>
      <c r="E355" s="8" t="s">
        <v>1033</v>
      </c>
      <c r="F355" s="8" t="s">
        <v>1136</v>
      </c>
      <c r="G355" s="8" t="s">
        <v>1152</v>
      </c>
      <c r="H355" s="8" t="s">
        <v>60</v>
      </c>
      <c r="I355" s="8" t="s">
        <v>1015</v>
      </c>
      <c r="J355" s="8" t="s">
        <v>240</v>
      </c>
      <c r="K355" s="8" t="s">
        <v>10</v>
      </c>
      <c r="L355" s="9">
        <v>45413</v>
      </c>
      <c r="M355" s="10">
        <v>45421</v>
      </c>
      <c r="N355" s="10" t="str">
        <f t="shared" si="10"/>
        <v>CUMPLE</v>
      </c>
      <c r="O355" s="10" t="str">
        <f t="shared" si="11"/>
        <v>NO CUMPLE</v>
      </c>
      <c r="P355" s="11">
        <v>1</v>
      </c>
      <c r="Q355" s="11">
        <v>1</v>
      </c>
      <c r="R355" s="20">
        <f>Tabla1[[#This Row],[Trbjo real]]-Tabla1[[#This Row],[Trabajo]]</f>
        <v>0</v>
      </c>
      <c r="S355" s="11">
        <v>1</v>
      </c>
      <c r="T355" s="8" t="s">
        <v>1026</v>
      </c>
      <c r="U355" s="19">
        <f>Tabla1[[#This Row],[Trbjo real]]/Tabla1[[#This Row],[Trabajo]]</f>
        <v>1</v>
      </c>
    </row>
    <row r="356" spans="1:21" x14ac:dyDescent="0.25">
      <c r="A356" s="8" t="s">
        <v>503</v>
      </c>
      <c r="B356" s="8" t="s">
        <v>183</v>
      </c>
      <c r="C356" s="8" t="s">
        <v>184</v>
      </c>
      <c r="D356" s="8" t="s">
        <v>185</v>
      </c>
      <c r="E356" s="8" t="s">
        <v>1033</v>
      </c>
      <c r="F356" s="8" t="s">
        <v>1136</v>
      </c>
      <c r="G356" s="8" t="s">
        <v>1152</v>
      </c>
      <c r="H356" s="8" t="s">
        <v>60</v>
      </c>
      <c r="I356" s="8" t="s">
        <v>1025</v>
      </c>
      <c r="J356" s="8" t="s">
        <v>186</v>
      </c>
      <c r="K356" s="8" t="s">
        <v>10</v>
      </c>
      <c r="L356" s="9">
        <v>45412</v>
      </c>
      <c r="M356" s="10">
        <v>45406</v>
      </c>
      <c r="N356" s="10" t="str">
        <f t="shared" si="10"/>
        <v>CUMPLE</v>
      </c>
      <c r="O356" s="10" t="str">
        <f t="shared" si="11"/>
        <v>CUMPLE</v>
      </c>
      <c r="P356" s="11">
        <v>0.75</v>
      </c>
      <c r="Q356" s="11">
        <v>1</v>
      </c>
      <c r="R356" s="20">
        <f>Tabla1[[#This Row],[Trbjo real]]-Tabla1[[#This Row],[Trabajo]]</f>
        <v>-0.25</v>
      </c>
      <c r="S356" s="11">
        <v>1</v>
      </c>
      <c r="T356" s="8" t="s">
        <v>1026</v>
      </c>
      <c r="U356" s="19">
        <f>Tabla1[[#This Row],[Trbjo real]]/Tabla1[[#This Row],[Trabajo]]</f>
        <v>0.75</v>
      </c>
    </row>
    <row r="357" spans="1:21" x14ac:dyDescent="0.25">
      <c r="A357" s="8" t="s">
        <v>461</v>
      </c>
      <c r="B357" s="8" t="s">
        <v>51</v>
      </c>
      <c r="C357" s="8" t="s">
        <v>52</v>
      </c>
      <c r="D357" s="8" t="s">
        <v>53</v>
      </c>
      <c r="E357" s="8" t="s">
        <v>1051</v>
      </c>
      <c r="F357" s="8" t="s">
        <v>1058</v>
      </c>
      <c r="G357" s="8" t="s">
        <v>1073</v>
      </c>
      <c r="H357" s="8" t="s">
        <v>54</v>
      </c>
      <c r="I357" s="8" t="s">
        <v>1025</v>
      </c>
      <c r="J357" s="8" t="s">
        <v>55</v>
      </c>
      <c r="K357" s="8" t="s">
        <v>10</v>
      </c>
      <c r="L357" s="9">
        <v>45409</v>
      </c>
      <c r="M357" s="10">
        <v>45409</v>
      </c>
      <c r="N357" s="10" t="str">
        <f t="shared" si="10"/>
        <v>CUMPLE</v>
      </c>
      <c r="O357" s="10" t="str">
        <f t="shared" si="11"/>
        <v>CUMPLE</v>
      </c>
      <c r="P357" s="11">
        <v>3.5</v>
      </c>
      <c r="Q357" s="20">
        <v>5</v>
      </c>
      <c r="R357" s="11">
        <f>Tabla1[[#This Row],[Trbjo real]]-Tabla1[[#This Row],[Trabajo]]</f>
        <v>-1.5</v>
      </c>
      <c r="S357" s="11">
        <v>5</v>
      </c>
      <c r="T357" s="8" t="s">
        <v>1026</v>
      </c>
      <c r="U357" s="19">
        <f>Tabla1[[#This Row],[Trbjo real]]/Tabla1[[#This Row],[Trabajo]]</f>
        <v>0.7</v>
      </c>
    </row>
    <row r="358" spans="1:21" x14ac:dyDescent="0.25">
      <c r="A358" s="8" t="s">
        <v>596</v>
      </c>
      <c r="B358" s="8" t="s">
        <v>405</v>
      </c>
      <c r="C358" s="8" t="s">
        <v>406</v>
      </c>
      <c r="D358" s="8" t="s">
        <v>154</v>
      </c>
      <c r="E358" s="8" t="s">
        <v>1035</v>
      </c>
      <c r="F358" s="8" t="s">
        <v>1050</v>
      </c>
      <c r="G358" s="8" t="s">
        <v>1073</v>
      </c>
      <c r="H358" s="8" t="s">
        <v>8</v>
      </c>
      <c r="I358" s="8" t="s">
        <v>1025</v>
      </c>
      <c r="J358" s="8" t="s">
        <v>155</v>
      </c>
      <c r="K358" s="8" t="s">
        <v>10</v>
      </c>
      <c r="L358" s="9">
        <v>45409</v>
      </c>
      <c r="M358" s="10"/>
      <c r="N358" s="10" t="str">
        <f t="shared" si="10"/>
        <v>NO CUMPLE</v>
      </c>
      <c r="O358" s="10" t="str">
        <f t="shared" si="11"/>
        <v>NO CUMPLE</v>
      </c>
      <c r="P358" s="11">
        <v>0</v>
      </c>
      <c r="Q358" s="11">
        <v>2</v>
      </c>
      <c r="R358" s="11">
        <f>Tabla1[[#This Row],[Trbjo real]]-Tabla1[[#This Row],[Trabajo]]</f>
        <v>-2</v>
      </c>
      <c r="S358" s="11">
        <v>2</v>
      </c>
      <c r="T358" s="8" t="s">
        <v>1026</v>
      </c>
      <c r="U358" s="19">
        <f>Tabla1[[#This Row],[Trbjo real]]/Tabla1[[#This Row],[Trabajo]]</f>
        <v>0</v>
      </c>
    </row>
    <row r="359" spans="1:21" x14ac:dyDescent="0.25">
      <c r="A359" s="8" t="s">
        <v>461</v>
      </c>
      <c r="B359" s="8" t="s">
        <v>51</v>
      </c>
      <c r="C359" s="8" t="s">
        <v>52</v>
      </c>
      <c r="D359" s="8" t="s">
        <v>53</v>
      </c>
      <c r="E359" s="8" t="s">
        <v>1075</v>
      </c>
      <c r="F359" s="8" t="s">
        <v>1106</v>
      </c>
      <c r="G359" s="8" t="s">
        <v>1161</v>
      </c>
      <c r="H359" s="8" t="s">
        <v>54</v>
      </c>
      <c r="I359" s="8" t="s">
        <v>1025</v>
      </c>
      <c r="J359" s="8" t="s">
        <v>55</v>
      </c>
      <c r="K359" s="8" t="s">
        <v>10</v>
      </c>
      <c r="L359" s="9">
        <v>45409</v>
      </c>
      <c r="M359" s="10">
        <v>45400</v>
      </c>
      <c r="N359" s="10" t="str">
        <f t="shared" si="10"/>
        <v>CUMPLE</v>
      </c>
      <c r="O359" s="10" t="str">
        <f t="shared" si="11"/>
        <v>CUMPLE</v>
      </c>
      <c r="P359" s="11">
        <v>2</v>
      </c>
      <c r="Q359" s="21">
        <v>1</v>
      </c>
      <c r="R359" s="11">
        <f>Tabla1[[#This Row],[Trbjo real]]-Tabla1[[#This Row],[Trabajo]]</f>
        <v>1</v>
      </c>
      <c r="S359" s="11">
        <v>5</v>
      </c>
      <c r="T359" s="8" t="s">
        <v>1026</v>
      </c>
      <c r="U359" s="19">
        <f>Tabla1[[#This Row],[Trbjo real]]/Tabla1[[#This Row],[Trabajo]]</f>
        <v>2</v>
      </c>
    </row>
    <row r="360" spans="1:21" x14ac:dyDescent="0.25">
      <c r="A360" s="8" t="s">
        <v>461</v>
      </c>
      <c r="B360" s="8" t="s">
        <v>51</v>
      </c>
      <c r="C360" s="8" t="s">
        <v>52</v>
      </c>
      <c r="D360" s="8" t="s">
        <v>53</v>
      </c>
      <c r="E360" s="8" t="s">
        <v>1102</v>
      </c>
      <c r="F360" s="8" t="s">
        <v>1105</v>
      </c>
      <c r="G360" s="8" t="s">
        <v>1161</v>
      </c>
      <c r="H360" s="8" t="s">
        <v>54</v>
      </c>
      <c r="I360" s="8" t="s">
        <v>1025</v>
      </c>
      <c r="J360" s="8" t="s">
        <v>55</v>
      </c>
      <c r="K360" s="8" t="s">
        <v>10</v>
      </c>
      <c r="L360" s="9">
        <v>45409</v>
      </c>
      <c r="M360" s="10">
        <v>45410</v>
      </c>
      <c r="N360" s="10" t="str">
        <f t="shared" si="10"/>
        <v>CUMPLE</v>
      </c>
      <c r="O360" s="10" t="str">
        <f t="shared" si="11"/>
        <v>NO CUMPLE</v>
      </c>
      <c r="P360" s="11">
        <v>1</v>
      </c>
      <c r="Q360" s="21">
        <v>6</v>
      </c>
      <c r="R360" s="11">
        <f>Tabla1[[#This Row],[Trbjo real]]-Tabla1[[#This Row],[Trabajo]]</f>
        <v>-5</v>
      </c>
      <c r="S360" s="11">
        <v>5</v>
      </c>
      <c r="T360" s="8" t="s">
        <v>1026</v>
      </c>
      <c r="U360" s="19">
        <f>Tabla1[[#This Row],[Trbjo real]]/Tabla1[[#This Row],[Trabajo]]</f>
        <v>0.16666666666666666</v>
      </c>
    </row>
    <row r="361" spans="1:21" x14ac:dyDescent="0.25">
      <c r="A361" s="8" t="s">
        <v>461</v>
      </c>
      <c r="B361" s="8" t="s">
        <v>51</v>
      </c>
      <c r="C361" s="8" t="s">
        <v>52</v>
      </c>
      <c r="D361" s="8" t="s">
        <v>53</v>
      </c>
      <c r="E361" s="8" t="s">
        <v>1053</v>
      </c>
      <c r="F361" s="8" t="s">
        <v>1030</v>
      </c>
      <c r="G361" s="8" t="s">
        <v>1118</v>
      </c>
      <c r="H361" s="8" t="s">
        <v>54</v>
      </c>
      <c r="I361" s="8" t="s">
        <v>1025</v>
      </c>
      <c r="J361" s="8" t="s">
        <v>55</v>
      </c>
      <c r="K361" s="8" t="s">
        <v>10</v>
      </c>
      <c r="L361" s="9">
        <v>45409</v>
      </c>
      <c r="M361" s="10">
        <v>45400</v>
      </c>
      <c r="N361" s="10" t="str">
        <f t="shared" si="10"/>
        <v>CUMPLE</v>
      </c>
      <c r="O361" s="10" t="str">
        <f t="shared" si="11"/>
        <v>CUMPLE</v>
      </c>
      <c r="P361" s="11">
        <v>1</v>
      </c>
      <c r="Q361" s="21">
        <v>8</v>
      </c>
      <c r="R361" s="11">
        <f>Tabla1[[#This Row],[Trbjo real]]-Tabla1[[#This Row],[Trabajo]]</f>
        <v>-7</v>
      </c>
      <c r="S361" s="11">
        <v>8</v>
      </c>
      <c r="T361" s="8" t="s">
        <v>1026</v>
      </c>
      <c r="U361" s="19">
        <f>Tabla1[[#This Row],[Trbjo real]]/Tabla1[[#This Row],[Trabajo]]</f>
        <v>0.125</v>
      </c>
    </row>
    <row r="362" spans="1:21" x14ac:dyDescent="0.25">
      <c r="A362" s="8" t="s">
        <v>596</v>
      </c>
      <c r="B362" s="8" t="s">
        <v>405</v>
      </c>
      <c r="C362" s="8" t="s">
        <v>406</v>
      </c>
      <c r="D362" s="8" t="s">
        <v>154</v>
      </c>
      <c r="E362" s="8" t="s">
        <v>1033</v>
      </c>
      <c r="F362" s="8" t="s">
        <v>1032</v>
      </c>
      <c r="G362" s="8" t="s">
        <v>1118</v>
      </c>
      <c r="H362" s="8" t="s">
        <v>8</v>
      </c>
      <c r="I362" s="8" t="s">
        <v>1025</v>
      </c>
      <c r="J362" s="8" t="s">
        <v>155</v>
      </c>
      <c r="K362" s="8" t="s">
        <v>10</v>
      </c>
      <c r="L362" s="9">
        <v>45409</v>
      </c>
      <c r="M362" s="10">
        <v>45409</v>
      </c>
      <c r="N362" s="10" t="str">
        <f t="shared" si="10"/>
        <v>CUMPLE</v>
      </c>
      <c r="O362" s="10" t="str">
        <f t="shared" si="11"/>
        <v>CUMPLE</v>
      </c>
      <c r="P362" s="11">
        <v>1</v>
      </c>
      <c r="Q362" s="20">
        <v>2</v>
      </c>
      <c r="R362" s="11">
        <f>Tabla1[[#This Row],[Trbjo real]]-Tabla1[[#This Row],[Trabajo]]</f>
        <v>-1</v>
      </c>
      <c r="S362" s="11">
        <v>2</v>
      </c>
      <c r="T362" s="8" t="s">
        <v>1026</v>
      </c>
      <c r="U362" s="19">
        <f>Tabla1[[#This Row],[Trbjo real]]/Tabla1[[#This Row],[Trabajo]]</f>
        <v>0.5</v>
      </c>
    </row>
    <row r="363" spans="1:21" x14ac:dyDescent="0.25">
      <c r="A363" s="8" t="s">
        <v>596</v>
      </c>
      <c r="B363" s="8" t="s">
        <v>405</v>
      </c>
      <c r="C363" s="8" t="s">
        <v>406</v>
      </c>
      <c r="D363" s="8" t="s">
        <v>154</v>
      </c>
      <c r="E363" s="8" t="s">
        <v>1034</v>
      </c>
      <c r="F363" s="8" t="s">
        <v>1031</v>
      </c>
      <c r="G363" s="8" t="s">
        <v>1149</v>
      </c>
      <c r="H363" s="8" t="s">
        <v>8</v>
      </c>
      <c r="I363" s="8" t="s">
        <v>1025</v>
      </c>
      <c r="J363" s="8" t="s">
        <v>155</v>
      </c>
      <c r="K363" s="8" t="s">
        <v>10</v>
      </c>
      <c r="L363" s="9">
        <v>45409</v>
      </c>
      <c r="M363" s="10">
        <v>45408</v>
      </c>
      <c r="N363" s="10" t="str">
        <f t="shared" si="10"/>
        <v>CUMPLE</v>
      </c>
      <c r="O363" s="10" t="str">
        <f t="shared" si="11"/>
        <v>CUMPLE</v>
      </c>
      <c r="P363" s="11">
        <v>0.5</v>
      </c>
      <c r="Q363" s="20">
        <v>3</v>
      </c>
      <c r="R363" s="11">
        <f>Tabla1[[#This Row],[Trbjo real]]-Tabla1[[#This Row],[Trabajo]]</f>
        <v>-2.5</v>
      </c>
      <c r="S363" s="11">
        <v>0.3</v>
      </c>
      <c r="T363" s="8" t="s">
        <v>1026</v>
      </c>
      <c r="U363" s="19">
        <f>Tabla1[[#This Row],[Trbjo real]]/Tabla1[[#This Row],[Trabajo]]</f>
        <v>0.16666666666666666</v>
      </c>
    </row>
    <row r="364" spans="1:21" x14ac:dyDescent="0.25">
      <c r="A364" s="8" t="s">
        <v>461</v>
      </c>
      <c r="B364" s="8" t="s">
        <v>51</v>
      </c>
      <c r="C364" s="8" t="s">
        <v>52</v>
      </c>
      <c r="D364" s="8" t="s">
        <v>53</v>
      </c>
      <c r="E364" s="8" t="s">
        <v>1040</v>
      </c>
      <c r="F364" s="8" t="s">
        <v>1130</v>
      </c>
      <c r="G364" s="8" t="s">
        <v>1150</v>
      </c>
      <c r="H364" s="8" t="s">
        <v>54</v>
      </c>
      <c r="I364" s="8" t="s">
        <v>1025</v>
      </c>
      <c r="J364" s="8" t="s">
        <v>55</v>
      </c>
      <c r="K364" s="8" t="s">
        <v>10</v>
      </c>
      <c r="L364" s="9">
        <v>45409</v>
      </c>
      <c r="M364" s="10">
        <v>45405</v>
      </c>
      <c r="N364" s="10" t="str">
        <f t="shared" si="10"/>
        <v>CUMPLE</v>
      </c>
      <c r="O364" s="10" t="str">
        <f t="shared" si="11"/>
        <v>CUMPLE</v>
      </c>
      <c r="P364" s="11">
        <v>2</v>
      </c>
      <c r="Q364" s="21">
        <v>8</v>
      </c>
      <c r="R364" s="11">
        <f>Tabla1[[#This Row],[Trbjo real]]-Tabla1[[#This Row],[Trabajo]]</f>
        <v>-6</v>
      </c>
      <c r="S364" s="11">
        <v>3</v>
      </c>
      <c r="T364" s="8" t="s">
        <v>1026</v>
      </c>
      <c r="U364" s="19">
        <f>Tabla1[[#This Row],[Trbjo real]]/Tabla1[[#This Row],[Trabajo]]</f>
        <v>0.25</v>
      </c>
    </row>
    <row r="365" spans="1:21" x14ac:dyDescent="0.25">
      <c r="A365" s="8" t="s">
        <v>484</v>
      </c>
      <c r="B365" s="8" t="s">
        <v>152</v>
      </c>
      <c r="C365" s="8" t="s">
        <v>153</v>
      </c>
      <c r="D365" s="8" t="s">
        <v>154</v>
      </c>
      <c r="E365" s="8" t="s">
        <v>1035</v>
      </c>
      <c r="F365" s="8" t="s">
        <v>1072</v>
      </c>
      <c r="G365" s="8" t="s">
        <v>1073</v>
      </c>
      <c r="H365" s="8" t="s">
        <v>60</v>
      </c>
      <c r="I365" s="8" t="s">
        <v>1025</v>
      </c>
      <c r="J365" s="8" t="s">
        <v>155</v>
      </c>
      <c r="K365" s="8" t="s">
        <v>10</v>
      </c>
      <c r="L365" s="9">
        <v>45408</v>
      </c>
      <c r="M365" s="10"/>
      <c r="N365" s="10" t="str">
        <f t="shared" si="10"/>
        <v>NO CUMPLE</v>
      </c>
      <c r="O365" s="10" t="str">
        <f t="shared" si="11"/>
        <v>NO CUMPLE</v>
      </c>
      <c r="P365" s="11">
        <v>0</v>
      </c>
      <c r="Q365" s="11">
        <v>4</v>
      </c>
      <c r="R365" s="11">
        <f>Tabla1[[#This Row],[Trbjo real]]-Tabla1[[#This Row],[Trabajo]]</f>
        <v>-4</v>
      </c>
      <c r="S365" s="11">
        <v>4</v>
      </c>
      <c r="T365" s="8" t="s">
        <v>1026</v>
      </c>
      <c r="U365" s="19">
        <f>Tabla1[[#This Row],[Trbjo real]]/Tabla1[[#This Row],[Trabajo]]</f>
        <v>0</v>
      </c>
    </row>
    <row r="366" spans="1:21" x14ac:dyDescent="0.25">
      <c r="A366" s="8" t="s">
        <v>484</v>
      </c>
      <c r="B366" s="8" t="s">
        <v>152</v>
      </c>
      <c r="C366" s="8" t="s">
        <v>153</v>
      </c>
      <c r="D366" s="8" t="s">
        <v>154</v>
      </c>
      <c r="E366" s="8" t="s">
        <v>1022</v>
      </c>
      <c r="F366" s="8" t="s">
        <v>1031</v>
      </c>
      <c r="G366" s="8" t="s">
        <v>1149</v>
      </c>
      <c r="H366" s="8" t="s">
        <v>60</v>
      </c>
      <c r="I366" s="8" t="s">
        <v>1025</v>
      </c>
      <c r="J366" s="8" t="s">
        <v>155</v>
      </c>
      <c r="K366" s="8" t="s">
        <v>10</v>
      </c>
      <c r="L366" s="9">
        <v>45408</v>
      </c>
      <c r="M366" s="10">
        <v>45408</v>
      </c>
      <c r="N366" s="10" t="str">
        <f t="shared" si="10"/>
        <v>CUMPLE</v>
      </c>
      <c r="O366" s="10" t="str">
        <f t="shared" si="11"/>
        <v>CUMPLE</v>
      </c>
      <c r="P366" s="11">
        <v>1</v>
      </c>
      <c r="Q366" s="20">
        <v>1</v>
      </c>
      <c r="R366" s="11">
        <f>Tabla1[[#This Row],[Trbjo real]]-Tabla1[[#This Row],[Trabajo]]</f>
        <v>0</v>
      </c>
      <c r="S366" s="11">
        <v>1</v>
      </c>
      <c r="T366" s="8" t="s">
        <v>1026</v>
      </c>
      <c r="U366" s="19">
        <f>Tabla1[[#This Row],[Trbjo real]]/Tabla1[[#This Row],[Trabajo]]</f>
        <v>1</v>
      </c>
    </row>
    <row r="367" spans="1:21" x14ac:dyDescent="0.25">
      <c r="A367" s="8" t="s">
        <v>486</v>
      </c>
      <c r="B367" s="8" t="s">
        <v>152</v>
      </c>
      <c r="C367" s="8" t="s">
        <v>153</v>
      </c>
      <c r="D367" s="8" t="s">
        <v>154</v>
      </c>
      <c r="E367" s="8" t="s">
        <v>1035</v>
      </c>
      <c r="F367" s="8" t="s">
        <v>1072</v>
      </c>
      <c r="G367" s="8" t="s">
        <v>1073</v>
      </c>
      <c r="H367" s="8" t="s">
        <v>60</v>
      </c>
      <c r="I367" s="8" t="s">
        <v>1025</v>
      </c>
      <c r="J367" s="8" t="s">
        <v>155</v>
      </c>
      <c r="K367" s="8" t="s">
        <v>10</v>
      </c>
      <c r="L367" s="9">
        <v>45403</v>
      </c>
      <c r="M367" s="10"/>
      <c r="N367" s="10" t="str">
        <f t="shared" si="10"/>
        <v>NO CUMPLE</v>
      </c>
      <c r="O367" s="10" t="str">
        <f t="shared" si="11"/>
        <v>NO CUMPLE</v>
      </c>
      <c r="P367" s="11">
        <v>0</v>
      </c>
      <c r="Q367" s="11">
        <v>4</v>
      </c>
      <c r="R367" s="11">
        <f>Tabla1[[#This Row],[Trbjo real]]-Tabla1[[#This Row],[Trabajo]]</f>
        <v>-4</v>
      </c>
      <c r="S367" s="11">
        <v>4</v>
      </c>
      <c r="T367" s="8" t="s">
        <v>1026</v>
      </c>
      <c r="U367" s="19">
        <f>Tabla1[[#This Row],[Trbjo real]]/Tabla1[[#This Row],[Trabajo]]</f>
        <v>0</v>
      </c>
    </row>
    <row r="368" spans="1:21" x14ac:dyDescent="0.25">
      <c r="A368" s="8" t="s">
        <v>458</v>
      </c>
      <c r="B368" s="8" t="s">
        <v>51</v>
      </c>
      <c r="C368" s="8" t="s">
        <v>52</v>
      </c>
      <c r="D368" s="8" t="s">
        <v>53</v>
      </c>
      <c r="E368" s="8" t="s">
        <v>1035</v>
      </c>
      <c r="F368" s="8" t="s">
        <v>1057</v>
      </c>
      <c r="G368" s="8" t="s">
        <v>1078</v>
      </c>
      <c r="H368" s="8" t="s">
        <v>54</v>
      </c>
      <c r="I368" s="8" t="s">
        <v>1025</v>
      </c>
      <c r="J368" s="8" t="s">
        <v>55</v>
      </c>
      <c r="K368" s="8" t="s">
        <v>10</v>
      </c>
      <c r="L368" s="9">
        <v>45403</v>
      </c>
      <c r="M368" s="10">
        <v>45393</v>
      </c>
      <c r="N368" s="10" t="str">
        <f t="shared" si="10"/>
        <v>CUMPLE</v>
      </c>
      <c r="O368" s="10" t="str">
        <f t="shared" si="11"/>
        <v>CUMPLE</v>
      </c>
      <c r="P368" s="11">
        <v>2.5</v>
      </c>
      <c r="Q368" s="20">
        <v>3</v>
      </c>
      <c r="R368" s="11">
        <f>Tabla1[[#This Row],[Trbjo real]]-Tabla1[[#This Row],[Trabajo]]</f>
        <v>-0.5</v>
      </c>
      <c r="S368" s="11">
        <v>3</v>
      </c>
      <c r="T368" s="8" t="s">
        <v>1026</v>
      </c>
      <c r="U368" s="19">
        <f>Tabla1[[#This Row],[Trbjo real]]/Tabla1[[#This Row],[Trabajo]]</f>
        <v>0.83333333333333337</v>
      </c>
    </row>
    <row r="369" spans="1:21" x14ac:dyDescent="0.25">
      <c r="A369" s="8" t="s">
        <v>458</v>
      </c>
      <c r="B369" s="8" t="s">
        <v>51</v>
      </c>
      <c r="C369" s="8" t="s">
        <v>52</v>
      </c>
      <c r="D369" s="8" t="s">
        <v>53</v>
      </c>
      <c r="E369" s="8" t="s">
        <v>1027</v>
      </c>
      <c r="F369" s="8" t="s">
        <v>1090</v>
      </c>
      <c r="G369" s="8" t="s">
        <v>1161</v>
      </c>
      <c r="H369" s="8" t="s">
        <v>54</v>
      </c>
      <c r="I369" s="8" t="s">
        <v>1025</v>
      </c>
      <c r="J369" s="8" t="s">
        <v>55</v>
      </c>
      <c r="K369" s="8" t="s">
        <v>10</v>
      </c>
      <c r="L369" s="9">
        <v>45403</v>
      </c>
      <c r="M369" s="10">
        <v>45393</v>
      </c>
      <c r="N369" s="10" t="str">
        <f t="shared" si="10"/>
        <v>CUMPLE</v>
      </c>
      <c r="O369" s="10" t="str">
        <f t="shared" si="11"/>
        <v>CUMPLE</v>
      </c>
      <c r="P369" s="11">
        <v>1</v>
      </c>
      <c r="Q369" s="20">
        <v>5</v>
      </c>
      <c r="R369" s="11">
        <f>Tabla1[[#This Row],[Trbjo real]]-Tabla1[[#This Row],[Trabajo]]</f>
        <v>-4</v>
      </c>
      <c r="S369" s="11">
        <v>1</v>
      </c>
      <c r="T369" s="8" t="s">
        <v>1026</v>
      </c>
      <c r="U369" s="19">
        <f>Tabla1[[#This Row],[Trbjo real]]/Tabla1[[#This Row],[Trabajo]]</f>
        <v>0.2</v>
      </c>
    </row>
    <row r="370" spans="1:21" x14ac:dyDescent="0.25">
      <c r="A370" s="8" t="s">
        <v>472</v>
      </c>
      <c r="B370" s="8" t="s">
        <v>118</v>
      </c>
      <c r="C370" s="8" t="s">
        <v>119</v>
      </c>
      <c r="D370" s="8" t="s">
        <v>120</v>
      </c>
      <c r="E370" s="8" t="s">
        <v>1033</v>
      </c>
      <c r="F370" s="8" t="s">
        <v>1036</v>
      </c>
      <c r="G370" s="8" t="s">
        <v>1060</v>
      </c>
      <c r="H370" s="8" t="s">
        <v>60</v>
      </c>
      <c r="I370" s="8" t="s">
        <v>1025</v>
      </c>
      <c r="J370" s="8" t="s">
        <v>121</v>
      </c>
      <c r="K370" s="8" t="s">
        <v>10</v>
      </c>
      <c r="L370" s="9">
        <v>45401</v>
      </c>
      <c r="M370" s="10">
        <v>45401</v>
      </c>
      <c r="N370" s="10" t="str">
        <f t="shared" si="10"/>
        <v>CUMPLE</v>
      </c>
      <c r="O370" s="10" t="str">
        <f t="shared" si="11"/>
        <v>CUMPLE</v>
      </c>
      <c r="P370" s="11">
        <v>8</v>
      </c>
      <c r="Q370" s="20">
        <v>4</v>
      </c>
      <c r="R370" s="11">
        <f>Tabla1[[#This Row],[Trbjo real]]-Tabla1[[#This Row],[Trabajo]]</f>
        <v>4</v>
      </c>
      <c r="S370" s="11">
        <v>4</v>
      </c>
      <c r="T370" s="8" t="s">
        <v>1026</v>
      </c>
      <c r="U370" s="19">
        <f>Tabla1[[#This Row],[Trbjo real]]/Tabla1[[#This Row],[Trabajo]]</f>
        <v>2</v>
      </c>
    </row>
    <row r="371" spans="1:21" x14ac:dyDescent="0.25">
      <c r="A371" s="8" t="s">
        <v>496</v>
      </c>
      <c r="B371" s="8" t="s">
        <v>170</v>
      </c>
      <c r="C371" s="8" t="s">
        <v>171</v>
      </c>
      <c r="D371" s="8" t="s">
        <v>120</v>
      </c>
      <c r="E371" s="8" t="s">
        <v>1033</v>
      </c>
      <c r="F371" s="8" t="s">
        <v>1036</v>
      </c>
      <c r="G371" s="8" t="s">
        <v>1060</v>
      </c>
      <c r="H371" s="8" t="s">
        <v>67</v>
      </c>
      <c r="I371" s="8" t="s">
        <v>1025</v>
      </c>
      <c r="J371" s="8" t="s">
        <v>121</v>
      </c>
      <c r="K371" s="8" t="s">
        <v>10</v>
      </c>
      <c r="L371" s="9">
        <v>45401</v>
      </c>
      <c r="M371" s="10">
        <v>45401</v>
      </c>
      <c r="N371" s="10" t="str">
        <f t="shared" si="10"/>
        <v>CUMPLE</v>
      </c>
      <c r="O371" s="10" t="str">
        <f t="shared" si="11"/>
        <v>CUMPLE</v>
      </c>
      <c r="P371" s="11">
        <v>4</v>
      </c>
      <c r="Q371" s="20">
        <v>4</v>
      </c>
      <c r="R371" s="11">
        <f>Tabla1[[#This Row],[Trbjo real]]-Tabla1[[#This Row],[Trabajo]]</f>
        <v>0</v>
      </c>
      <c r="S371" s="11">
        <v>4</v>
      </c>
      <c r="T371" s="8" t="s">
        <v>1026</v>
      </c>
      <c r="U371" s="19">
        <f>Tabla1[[#This Row],[Trbjo real]]/Tabla1[[#This Row],[Trabajo]]</f>
        <v>1</v>
      </c>
    </row>
    <row r="372" spans="1:21" x14ac:dyDescent="0.25">
      <c r="A372" s="8" t="s">
        <v>472</v>
      </c>
      <c r="B372" s="8" t="s">
        <v>118</v>
      </c>
      <c r="C372" s="8" t="s">
        <v>119</v>
      </c>
      <c r="D372" s="8" t="s">
        <v>120</v>
      </c>
      <c r="E372" s="8" t="s">
        <v>1040</v>
      </c>
      <c r="F372" s="8" t="s">
        <v>1036</v>
      </c>
      <c r="G372" s="8" t="s">
        <v>1138</v>
      </c>
      <c r="H372" s="8" t="s">
        <v>60</v>
      </c>
      <c r="I372" s="8" t="s">
        <v>1025</v>
      </c>
      <c r="J372" s="8" t="s">
        <v>121</v>
      </c>
      <c r="K372" s="8" t="s">
        <v>10</v>
      </c>
      <c r="L372" s="9">
        <v>45401</v>
      </c>
      <c r="M372" s="10">
        <v>45401</v>
      </c>
      <c r="N372" s="10" t="str">
        <f t="shared" si="10"/>
        <v>CUMPLE</v>
      </c>
      <c r="O372" s="10" t="str">
        <f t="shared" si="11"/>
        <v>CUMPLE</v>
      </c>
      <c r="P372" s="11">
        <v>2.5</v>
      </c>
      <c r="Q372" s="20">
        <v>4</v>
      </c>
      <c r="R372" s="11">
        <f>Tabla1[[#This Row],[Trbjo real]]-Tabla1[[#This Row],[Trabajo]]</f>
        <v>-1.5</v>
      </c>
      <c r="S372" s="11">
        <v>2</v>
      </c>
      <c r="T372" s="8" t="s">
        <v>1026</v>
      </c>
      <c r="U372" s="19">
        <f>Tabla1[[#This Row],[Trbjo real]]/Tabla1[[#This Row],[Trabajo]]</f>
        <v>0.625</v>
      </c>
    </row>
    <row r="373" spans="1:21" x14ac:dyDescent="0.25">
      <c r="A373" s="8" t="s">
        <v>496</v>
      </c>
      <c r="B373" s="8" t="s">
        <v>170</v>
      </c>
      <c r="C373" s="8" t="s">
        <v>171</v>
      </c>
      <c r="D373" s="8" t="s">
        <v>120</v>
      </c>
      <c r="E373" s="8" t="s">
        <v>1040</v>
      </c>
      <c r="F373" s="8" t="s">
        <v>1036</v>
      </c>
      <c r="G373" s="8" t="s">
        <v>1138</v>
      </c>
      <c r="H373" s="8" t="s">
        <v>67</v>
      </c>
      <c r="I373" s="8" t="s">
        <v>1025</v>
      </c>
      <c r="J373" s="8" t="s">
        <v>121</v>
      </c>
      <c r="K373" s="8" t="s">
        <v>10</v>
      </c>
      <c r="L373" s="9">
        <v>45401</v>
      </c>
      <c r="M373" s="10">
        <v>45401</v>
      </c>
      <c r="N373" s="10" t="str">
        <f t="shared" si="10"/>
        <v>CUMPLE</v>
      </c>
      <c r="O373" s="10" t="str">
        <f t="shared" si="11"/>
        <v>CUMPLE</v>
      </c>
      <c r="P373" s="11">
        <v>2.5</v>
      </c>
      <c r="Q373" s="20">
        <v>4</v>
      </c>
      <c r="R373" s="11">
        <f>Tabla1[[#This Row],[Trbjo real]]-Tabla1[[#This Row],[Trabajo]]</f>
        <v>-1.5</v>
      </c>
      <c r="S373" s="11">
        <v>2</v>
      </c>
      <c r="T373" s="8" t="s">
        <v>1026</v>
      </c>
      <c r="U373" s="19">
        <f>Tabla1[[#This Row],[Trbjo real]]/Tabla1[[#This Row],[Trabajo]]</f>
        <v>0.625</v>
      </c>
    </row>
    <row r="374" spans="1:21" x14ac:dyDescent="0.25">
      <c r="A374" s="8" t="s">
        <v>435</v>
      </c>
      <c r="B374" s="8" t="s">
        <v>5</v>
      </c>
      <c r="C374" s="8" t="s">
        <v>6</v>
      </c>
      <c r="D374" s="8" t="s">
        <v>7</v>
      </c>
      <c r="E374" s="8" t="s">
        <v>1035</v>
      </c>
      <c r="F374" s="8" t="s">
        <v>1036</v>
      </c>
      <c r="G374" s="8" t="s">
        <v>1170</v>
      </c>
      <c r="H374" s="8" t="s">
        <v>8</v>
      </c>
      <c r="I374" s="8" t="s">
        <v>1025</v>
      </c>
      <c r="J374" s="8" t="s">
        <v>9</v>
      </c>
      <c r="K374" s="8" t="s">
        <v>10</v>
      </c>
      <c r="L374" s="9">
        <v>45399</v>
      </c>
      <c r="M374" s="10">
        <v>45399</v>
      </c>
      <c r="N374" s="10" t="str">
        <f t="shared" si="10"/>
        <v>CUMPLE</v>
      </c>
      <c r="O374" s="10" t="str">
        <f t="shared" si="11"/>
        <v>CUMPLE</v>
      </c>
      <c r="P374" s="11">
        <v>3</v>
      </c>
      <c r="Q374" s="21">
        <v>8</v>
      </c>
      <c r="R374" s="11">
        <f>Tabla1[[#This Row],[Trbjo real]]-Tabla1[[#This Row],[Trabajo]]</f>
        <v>-5</v>
      </c>
      <c r="S374" s="11">
        <v>8</v>
      </c>
      <c r="T374" s="8" t="s">
        <v>1026</v>
      </c>
      <c r="U374" s="19">
        <f>Tabla1[[#This Row],[Trbjo real]]/Tabla1[[#This Row],[Trabajo]]</f>
        <v>0.375</v>
      </c>
    </row>
    <row r="375" spans="1:21" x14ac:dyDescent="0.25">
      <c r="A375" s="8" t="s">
        <v>502</v>
      </c>
      <c r="B375" s="8" t="s">
        <v>183</v>
      </c>
      <c r="C375" s="8" t="s">
        <v>184</v>
      </c>
      <c r="D375" s="8" t="s">
        <v>185</v>
      </c>
      <c r="E375" s="8" t="s">
        <v>1034</v>
      </c>
      <c r="F375" s="8" t="s">
        <v>1055</v>
      </c>
      <c r="G375" s="8" t="s">
        <v>1081</v>
      </c>
      <c r="H375" s="8" t="s">
        <v>60</v>
      </c>
      <c r="I375" s="8" t="s">
        <v>1025</v>
      </c>
      <c r="J375" s="8" t="s">
        <v>186</v>
      </c>
      <c r="K375" s="8" t="s">
        <v>10</v>
      </c>
      <c r="L375" s="9">
        <v>45399</v>
      </c>
      <c r="M375" s="10">
        <v>45399</v>
      </c>
      <c r="N375" s="10" t="str">
        <f t="shared" si="10"/>
        <v>CUMPLE</v>
      </c>
      <c r="O375" s="10" t="str">
        <f t="shared" si="11"/>
        <v>CUMPLE</v>
      </c>
      <c r="P375" s="11">
        <v>5</v>
      </c>
      <c r="Q375" s="21">
        <v>5</v>
      </c>
      <c r="R375" s="21">
        <f>Tabla1[[#This Row],[Trbjo real]]-Tabla1[[#This Row],[Trabajo]]</f>
        <v>0</v>
      </c>
      <c r="S375" s="11">
        <v>5</v>
      </c>
      <c r="T375" s="8" t="s">
        <v>1026</v>
      </c>
      <c r="U375" s="19">
        <f>Tabla1[[#This Row],[Trbjo real]]/Tabla1[[#This Row],[Trabajo]]</f>
        <v>1</v>
      </c>
    </row>
    <row r="376" spans="1:21" x14ac:dyDescent="0.25">
      <c r="A376" s="8" t="s">
        <v>502</v>
      </c>
      <c r="B376" s="8" t="s">
        <v>183</v>
      </c>
      <c r="C376" s="8" t="s">
        <v>184</v>
      </c>
      <c r="D376" s="8" t="s">
        <v>185</v>
      </c>
      <c r="E376" s="8" t="s">
        <v>1022</v>
      </c>
      <c r="F376" s="8" t="s">
        <v>1056</v>
      </c>
      <c r="G376" s="8" t="s">
        <v>1081</v>
      </c>
      <c r="H376" s="8" t="s">
        <v>60</v>
      </c>
      <c r="I376" s="8" t="s">
        <v>1025</v>
      </c>
      <c r="J376" s="8" t="s">
        <v>186</v>
      </c>
      <c r="K376" s="8" t="s">
        <v>10</v>
      </c>
      <c r="L376" s="9">
        <v>45399</v>
      </c>
      <c r="M376" s="10">
        <v>45399</v>
      </c>
      <c r="N376" s="10" t="str">
        <f t="shared" si="10"/>
        <v>CUMPLE</v>
      </c>
      <c r="O376" s="10" t="str">
        <f t="shared" si="11"/>
        <v>CUMPLE</v>
      </c>
      <c r="P376" s="11">
        <v>2</v>
      </c>
      <c r="Q376" s="21">
        <v>3</v>
      </c>
      <c r="R376" s="21">
        <f>Tabla1[[#This Row],[Trbjo real]]-Tabla1[[#This Row],[Trabajo]]</f>
        <v>-1</v>
      </c>
      <c r="S376" s="11">
        <v>3</v>
      </c>
      <c r="T376" s="8" t="s">
        <v>1026</v>
      </c>
      <c r="U376" s="19">
        <f>Tabla1[[#This Row],[Trbjo real]]/Tabla1[[#This Row],[Trabajo]]</f>
        <v>0.66666666666666663</v>
      </c>
    </row>
    <row r="377" spans="1:21" x14ac:dyDescent="0.25">
      <c r="A377" s="8" t="s">
        <v>502</v>
      </c>
      <c r="B377" s="8" t="s">
        <v>183</v>
      </c>
      <c r="C377" s="8" t="s">
        <v>184</v>
      </c>
      <c r="D377" s="8" t="s">
        <v>185</v>
      </c>
      <c r="E377" s="8" t="s">
        <v>1092</v>
      </c>
      <c r="F377" s="8" t="s">
        <v>1093</v>
      </c>
      <c r="G377" s="8" t="s">
        <v>1099</v>
      </c>
      <c r="H377" s="8" t="s">
        <v>60</v>
      </c>
      <c r="I377" s="8" t="s">
        <v>1025</v>
      </c>
      <c r="J377" s="8" t="s">
        <v>186</v>
      </c>
      <c r="K377" s="8" t="s">
        <v>10</v>
      </c>
      <c r="L377" s="9">
        <v>45399</v>
      </c>
      <c r="M377" s="10">
        <v>45396</v>
      </c>
      <c r="N377" s="10" t="str">
        <f t="shared" si="10"/>
        <v>CUMPLE</v>
      </c>
      <c r="O377" s="10" t="str">
        <f t="shared" si="11"/>
        <v>CUMPLE</v>
      </c>
      <c r="P377" s="11">
        <v>2</v>
      </c>
      <c r="Q377" s="20">
        <v>1</v>
      </c>
      <c r="R377" s="11">
        <f>Tabla1[[#This Row],[Trbjo real]]-Tabla1[[#This Row],[Trabajo]]</f>
        <v>1</v>
      </c>
      <c r="S377" s="11">
        <v>2</v>
      </c>
      <c r="T377" s="8" t="s">
        <v>1026</v>
      </c>
      <c r="U377" s="19">
        <f>Tabla1[[#This Row],[Trbjo real]]/Tabla1[[#This Row],[Trabajo]]</f>
        <v>2</v>
      </c>
    </row>
    <row r="378" spans="1:21" x14ac:dyDescent="0.25">
      <c r="A378" s="8" t="s">
        <v>502</v>
      </c>
      <c r="B378" s="8" t="s">
        <v>183</v>
      </c>
      <c r="C378" s="8" t="s">
        <v>184</v>
      </c>
      <c r="D378" s="8" t="s">
        <v>185</v>
      </c>
      <c r="E378" s="8" t="s">
        <v>1051</v>
      </c>
      <c r="F378" s="8" t="s">
        <v>1055</v>
      </c>
      <c r="G378" s="8" t="s">
        <v>1118</v>
      </c>
      <c r="H378" s="8" t="s">
        <v>60</v>
      </c>
      <c r="I378" s="8" t="s">
        <v>1025</v>
      </c>
      <c r="J378" s="8" t="s">
        <v>186</v>
      </c>
      <c r="K378" s="8" t="s">
        <v>10</v>
      </c>
      <c r="L378" s="9">
        <v>45399</v>
      </c>
      <c r="M378" s="10">
        <v>45399</v>
      </c>
      <c r="N378" s="10" t="str">
        <f t="shared" si="10"/>
        <v>CUMPLE</v>
      </c>
      <c r="O378" s="10" t="str">
        <f t="shared" si="11"/>
        <v>CUMPLE</v>
      </c>
      <c r="P378" s="11">
        <v>2</v>
      </c>
      <c r="Q378" s="11">
        <v>2</v>
      </c>
      <c r="R378" s="21">
        <f>Tabla1[[#This Row],[Trbjo real]]-Tabla1[[#This Row],[Trabajo]]</f>
        <v>0</v>
      </c>
      <c r="S378" s="11">
        <v>2</v>
      </c>
      <c r="T378" s="8" t="s">
        <v>1026</v>
      </c>
      <c r="U378" s="19">
        <f>Tabla1[[#This Row],[Trbjo real]]/Tabla1[[#This Row],[Trabajo]]</f>
        <v>1</v>
      </c>
    </row>
    <row r="379" spans="1:21" x14ac:dyDescent="0.25">
      <c r="A379" s="8" t="s">
        <v>502</v>
      </c>
      <c r="B379" s="8" t="s">
        <v>183</v>
      </c>
      <c r="C379" s="8" t="s">
        <v>184</v>
      </c>
      <c r="D379" s="8" t="s">
        <v>185</v>
      </c>
      <c r="E379" s="8" t="s">
        <v>1053</v>
      </c>
      <c r="F379" s="8" t="s">
        <v>1056</v>
      </c>
      <c r="G379" s="8" t="s">
        <v>1118</v>
      </c>
      <c r="H379" s="8" t="s">
        <v>60</v>
      </c>
      <c r="I379" s="8" t="s">
        <v>1025</v>
      </c>
      <c r="J379" s="8" t="s">
        <v>186</v>
      </c>
      <c r="K379" s="8" t="s">
        <v>10</v>
      </c>
      <c r="L379" s="9">
        <v>45399</v>
      </c>
      <c r="M379" s="10">
        <v>45399</v>
      </c>
      <c r="N379" s="10" t="str">
        <f t="shared" si="10"/>
        <v>CUMPLE</v>
      </c>
      <c r="O379" s="10" t="str">
        <f t="shared" si="11"/>
        <v>CUMPLE</v>
      </c>
      <c r="P379" s="11">
        <v>2</v>
      </c>
      <c r="Q379" s="21">
        <v>4</v>
      </c>
      <c r="R379" s="21">
        <f>Tabla1[[#This Row],[Trbjo real]]-Tabla1[[#This Row],[Trabajo]]</f>
        <v>-2</v>
      </c>
      <c r="S379" s="11">
        <v>4</v>
      </c>
      <c r="T379" s="8" t="s">
        <v>1026</v>
      </c>
      <c r="U379" s="19">
        <f>Tabla1[[#This Row],[Trbjo real]]/Tabla1[[#This Row],[Trabajo]]</f>
        <v>0.5</v>
      </c>
    </row>
    <row r="380" spans="1:21" x14ac:dyDescent="0.25">
      <c r="A380" s="8" t="s">
        <v>435</v>
      </c>
      <c r="B380" s="8" t="s">
        <v>5</v>
      </c>
      <c r="C380" s="8" t="s">
        <v>6</v>
      </c>
      <c r="D380" s="8" t="s">
        <v>7</v>
      </c>
      <c r="E380" s="8" t="s">
        <v>1033</v>
      </c>
      <c r="F380" s="8" t="s">
        <v>1036</v>
      </c>
      <c r="G380" s="8" t="s">
        <v>1138</v>
      </c>
      <c r="H380" s="8" t="s">
        <v>8</v>
      </c>
      <c r="I380" s="8" t="s">
        <v>1025</v>
      </c>
      <c r="J380" s="8" t="s">
        <v>9</v>
      </c>
      <c r="K380" s="8" t="s">
        <v>10</v>
      </c>
      <c r="L380" s="9">
        <v>45399</v>
      </c>
      <c r="M380" s="10">
        <v>45399</v>
      </c>
      <c r="N380" s="10" t="str">
        <f t="shared" si="10"/>
        <v>CUMPLE</v>
      </c>
      <c r="O380" s="10" t="str">
        <f t="shared" si="11"/>
        <v>CUMPLE</v>
      </c>
      <c r="P380" s="11">
        <v>1.5</v>
      </c>
      <c r="Q380" s="20">
        <v>2</v>
      </c>
      <c r="R380" s="11">
        <f>Tabla1[[#This Row],[Trbjo real]]-Tabla1[[#This Row],[Trabajo]]</f>
        <v>-0.5</v>
      </c>
      <c r="S380" s="11">
        <v>2</v>
      </c>
      <c r="T380" s="8" t="s">
        <v>1026</v>
      </c>
      <c r="U380" s="19">
        <f>Tabla1[[#This Row],[Trbjo real]]/Tabla1[[#This Row],[Trabajo]]</f>
        <v>0.75</v>
      </c>
    </row>
    <row r="381" spans="1:21" x14ac:dyDescent="0.25">
      <c r="A381" s="8" t="s">
        <v>502</v>
      </c>
      <c r="B381" s="8" t="s">
        <v>183</v>
      </c>
      <c r="C381" s="8" t="s">
        <v>184</v>
      </c>
      <c r="D381" s="8" t="s">
        <v>185</v>
      </c>
      <c r="E381" s="8" t="s">
        <v>1033</v>
      </c>
      <c r="F381" s="8" t="s">
        <v>1055</v>
      </c>
      <c r="G381" s="8" t="s">
        <v>1150</v>
      </c>
      <c r="H381" s="8" t="s">
        <v>60</v>
      </c>
      <c r="I381" s="8" t="s">
        <v>1025</v>
      </c>
      <c r="J381" s="8" t="s">
        <v>186</v>
      </c>
      <c r="K381" s="8" t="s">
        <v>10</v>
      </c>
      <c r="L381" s="9">
        <v>45399</v>
      </c>
      <c r="M381" s="10">
        <v>45399</v>
      </c>
      <c r="N381" s="10" t="str">
        <f t="shared" si="10"/>
        <v>CUMPLE</v>
      </c>
      <c r="O381" s="10" t="str">
        <f t="shared" si="11"/>
        <v>CUMPLE</v>
      </c>
      <c r="P381" s="11">
        <v>2</v>
      </c>
      <c r="Q381" s="20">
        <v>3</v>
      </c>
      <c r="R381" s="21">
        <f>Tabla1[[#This Row],[Trbjo real]]-Tabla1[[#This Row],[Trabajo]]</f>
        <v>-1</v>
      </c>
      <c r="S381" s="11">
        <v>2</v>
      </c>
      <c r="T381" s="8" t="s">
        <v>1026</v>
      </c>
      <c r="U381" s="19">
        <f>Tabla1[[#This Row],[Trbjo real]]/Tabla1[[#This Row],[Trabajo]]</f>
        <v>0.66666666666666663</v>
      </c>
    </row>
    <row r="382" spans="1:21" x14ac:dyDescent="0.25">
      <c r="A382" s="8" t="s">
        <v>502</v>
      </c>
      <c r="B382" s="8" t="s">
        <v>183</v>
      </c>
      <c r="C382" s="8" t="s">
        <v>184</v>
      </c>
      <c r="D382" s="8" t="s">
        <v>185</v>
      </c>
      <c r="E382" s="8" t="s">
        <v>1027</v>
      </c>
      <c r="F382" s="8" t="s">
        <v>1056</v>
      </c>
      <c r="G382" s="8" t="s">
        <v>1150</v>
      </c>
      <c r="H382" s="8" t="s">
        <v>60</v>
      </c>
      <c r="I382" s="8" t="s">
        <v>1025</v>
      </c>
      <c r="J382" s="8" t="s">
        <v>186</v>
      </c>
      <c r="K382" s="8" t="s">
        <v>10</v>
      </c>
      <c r="L382" s="9">
        <v>45399</v>
      </c>
      <c r="M382" s="10">
        <v>45396</v>
      </c>
      <c r="N382" s="10" t="str">
        <f t="shared" si="10"/>
        <v>CUMPLE</v>
      </c>
      <c r="O382" s="10" t="str">
        <f t="shared" si="11"/>
        <v>CUMPLE</v>
      </c>
      <c r="P382" s="11">
        <v>2</v>
      </c>
      <c r="Q382" s="21">
        <v>6</v>
      </c>
      <c r="R382" s="21">
        <f>Tabla1[[#This Row],[Trbjo real]]-Tabla1[[#This Row],[Trabajo]]</f>
        <v>-4</v>
      </c>
      <c r="S382" s="11">
        <v>3</v>
      </c>
      <c r="T382" s="8" t="s">
        <v>1026</v>
      </c>
      <c r="U382" s="19">
        <f>Tabla1[[#This Row],[Trbjo real]]/Tabla1[[#This Row],[Trabajo]]</f>
        <v>0.33333333333333331</v>
      </c>
    </row>
    <row r="383" spans="1:21" x14ac:dyDescent="0.25">
      <c r="A383" s="8" t="s">
        <v>554</v>
      </c>
      <c r="B383" s="8" t="s">
        <v>238</v>
      </c>
      <c r="C383" s="8" t="s">
        <v>239</v>
      </c>
      <c r="D383" s="8" t="s">
        <v>185</v>
      </c>
      <c r="E383" s="8" t="s">
        <v>1027</v>
      </c>
      <c r="F383" s="8" t="s">
        <v>1133</v>
      </c>
      <c r="G383" s="8" t="s">
        <v>1150</v>
      </c>
      <c r="H383" s="8" t="s">
        <v>60</v>
      </c>
      <c r="I383" s="8" t="s">
        <v>1015</v>
      </c>
      <c r="J383" s="8" t="s">
        <v>240</v>
      </c>
      <c r="K383" s="8" t="s">
        <v>10</v>
      </c>
      <c r="L383" s="9">
        <v>45399</v>
      </c>
      <c r="M383" s="10">
        <v>45399</v>
      </c>
      <c r="N383" s="10" t="str">
        <f t="shared" si="10"/>
        <v>CUMPLE</v>
      </c>
      <c r="O383" s="10" t="str">
        <f t="shared" si="11"/>
        <v>CUMPLE</v>
      </c>
      <c r="P383" s="11">
        <v>1</v>
      </c>
      <c r="Q383" s="21">
        <v>4</v>
      </c>
      <c r="R383" s="21">
        <f>Tabla1[[#This Row],[Trbjo real]]-Tabla1[[#This Row],[Trabajo]]</f>
        <v>-3</v>
      </c>
      <c r="S383" s="11">
        <v>2</v>
      </c>
      <c r="T383" s="8" t="s">
        <v>1026</v>
      </c>
      <c r="U383" s="19">
        <f>Tabla1[[#This Row],[Trbjo real]]/Tabla1[[#This Row],[Trabajo]]</f>
        <v>0.25</v>
      </c>
    </row>
    <row r="384" spans="1:21" x14ac:dyDescent="0.25">
      <c r="A384" s="8" t="s">
        <v>567</v>
      </c>
      <c r="B384" s="8" t="s">
        <v>325</v>
      </c>
      <c r="C384" s="8" t="s">
        <v>326</v>
      </c>
      <c r="D384" s="8" t="s">
        <v>120</v>
      </c>
      <c r="E384" s="8" t="s">
        <v>1035</v>
      </c>
      <c r="F384" s="8" t="s">
        <v>1036</v>
      </c>
      <c r="G384" s="8" t="s">
        <v>1060</v>
      </c>
      <c r="H384" s="8" t="s">
        <v>8</v>
      </c>
      <c r="I384" s="8" t="s">
        <v>1025</v>
      </c>
      <c r="J384" s="8" t="s">
        <v>121</v>
      </c>
      <c r="K384" s="8" t="s">
        <v>10</v>
      </c>
      <c r="L384" s="9">
        <v>45395</v>
      </c>
      <c r="M384" s="10">
        <v>45395</v>
      </c>
      <c r="N384" s="10" t="str">
        <f t="shared" si="10"/>
        <v>CUMPLE</v>
      </c>
      <c r="O384" s="10" t="str">
        <f t="shared" si="11"/>
        <v>CUMPLE</v>
      </c>
      <c r="P384" s="11">
        <v>6.5</v>
      </c>
      <c r="Q384" s="21">
        <v>8</v>
      </c>
      <c r="R384" s="11">
        <f>Tabla1[[#This Row],[Trbjo real]]-Tabla1[[#This Row],[Trabajo]]</f>
        <v>-1.5</v>
      </c>
      <c r="S384" s="11">
        <v>8</v>
      </c>
      <c r="T384" s="8" t="s">
        <v>1026</v>
      </c>
      <c r="U384" s="19">
        <f>Tabla1[[#This Row],[Trbjo real]]/Tabla1[[#This Row],[Trabajo]]</f>
        <v>0.8125</v>
      </c>
    </row>
    <row r="385" spans="1:21" x14ac:dyDescent="0.25">
      <c r="A385" s="8" t="s">
        <v>593</v>
      </c>
      <c r="B385" s="8" t="s">
        <v>405</v>
      </c>
      <c r="C385" s="8" t="s">
        <v>406</v>
      </c>
      <c r="D385" s="8" t="s">
        <v>154</v>
      </c>
      <c r="E385" s="8" t="s">
        <v>1027</v>
      </c>
      <c r="F385" s="8" t="s">
        <v>1049</v>
      </c>
      <c r="G385" s="8" t="s">
        <v>1073</v>
      </c>
      <c r="H385" s="8" t="s">
        <v>8</v>
      </c>
      <c r="I385" s="8" t="s">
        <v>1025</v>
      </c>
      <c r="J385" s="8" t="s">
        <v>155</v>
      </c>
      <c r="K385" s="8" t="s">
        <v>10</v>
      </c>
      <c r="L385" s="9">
        <v>45395</v>
      </c>
      <c r="M385" s="10"/>
      <c r="N385" s="10" t="str">
        <f t="shared" si="10"/>
        <v>NO CUMPLE</v>
      </c>
      <c r="O385" s="10" t="str">
        <f t="shared" si="11"/>
        <v>NO CUMPLE</v>
      </c>
      <c r="P385" s="11">
        <v>0</v>
      </c>
      <c r="Q385" s="11">
        <v>72</v>
      </c>
      <c r="R385" s="11">
        <f>Tabla1[[#This Row],[Trbjo real]]-Tabla1[[#This Row],[Trabajo]]</f>
        <v>-72</v>
      </c>
      <c r="S385" s="11">
        <v>72</v>
      </c>
      <c r="T385" s="8" t="s">
        <v>1026</v>
      </c>
      <c r="U385" s="19">
        <f>Tabla1[[#This Row],[Trbjo real]]/Tabla1[[#This Row],[Trabajo]]</f>
        <v>0</v>
      </c>
    </row>
    <row r="386" spans="1:21" x14ac:dyDescent="0.25">
      <c r="A386" s="8" t="s">
        <v>597</v>
      </c>
      <c r="B386" s="8" t="s">
        <v>51</v>
      </c>
      <c r="C386" s="8" t="s">
        <v>52</v>
      </c>
      <c r="D386" s="8" t="s">
        <v>53</v>
      </c>
      <c r="E386" s="8" t="s">
        <v>1040</v>
      </c>
      <c r="F386" s="8" t="s">
        <v>1195</v>
      </c>
      <c r="G386" s="8" t="s">
        <v>1078</v>
      </c>
      <c r="H386" s="8" t="s">
        <v>8</v>
      </c>
      <c r="I386" s="8" t="s">
        <v>1025</v>
      </c>
      <c r="J386" s="8" t="s">
        <v>55</v>
      </c>
      <c r="K386" s="8" t="s">
        <v>10</v>
      </c>
      <c r="L386" s="9">
        <v>45395</v>
      </c>
      <c r="M386" s="10">
        <v>45375</v>
      </c>
      <c r="N386" s="10" t="str">
        <f t="shared" ref="N386:N449" si="12">+IF((M386)&lt;&gt;0,"CUMPLE","NO CUMPLE")</f>
        <v>CUMPLE</v>
      </c>
      <c r="O386" s="10" t="str">
        <f t="shared" ref="O386:O449" si="13">+IF(AND(M386=0),"NO CUMPLE",IF(OR(M386=L386,L386&gt;M386),"CUMPLE",IF(L386&lt;M386,"NO CUMPLE",FALSE)))</f>
        <v>CUMPLE</v>
      </c>
      <c r="P386" s="11">
        <v>4</v>
      </c>
      <c r="Q386" s="20">
        <v>4</v>
      </c>
      <c r="R386" s="20">
        <f>Tabla1[[#This Row],[Trbjo real]]-Tabla1[[#This Row],[Trabajo]]</f>
        <v>0</v>
      </c>
      <c r="S386" s="11">
        <v>4</v>
      </c>
      <c r="T386" s="8" t="s">
        <v>1026</v>
      </c>
      <c r="U386" s="19">
        <f>Tabla1[[#This Row],[Trbjo real]]/Tabla1[[#This Row],[Trabajo]]</f>
        <v>1</v>
      </c>
    </row>
    <row r="387" spans="1:21" x14ac:dyDescent="0.25">
      <c r="A387" s="8" t="s">
        <v>597</v>
      </c>
      <c r="B387" s="8" t="s">
        <v>51</v>
      </c>
      <c r="C387" s="8" t="s">
        <v>52</v>
      </c>
      <c r="D387" s="8" t="s">
        <v>53</v>
      </c>
      <c r="E387" s="8" t="s">
        <v>1051</v>
      </c>
      <c r="F387" s="8" t="s">
        <v>1196</v>
      </c>
      <c r="G387" s="8" t="s">
        <v>1078</v>
      </c>
      <c r="H387" s="8" t="s">
        <v>8</v>
      </c>
      <c r="I387" s="8" t="s">
        <v>1025</v>
      </c>
      <c r="J387" s="8" t="s">
        <v>55</v>
      </c>
      <c r="K387" s="8" t="s">
        <v>10</v>
      </c>
      <c r="L387" s="9">
        <v>45395</v>
      </c>
      <c r="M387" s="10"/>
      <c r="N387" s="10" t="str">
        <f t="shared" si="12"/>
        <v>NO CUMPLE</v>
      </c>
      <c r="O387" s="10" t="str">
        <f t="shared" si="13"/>
        <v>NO CUMPLE</v>
      </c>
      <c r="P387" s="11">
        <v>0</v>
      </c>
      <c r="Q387" s="11">
        <v>0</v>
      </c>
      <c r="R387" s="11">
        <f>Tabla1[[#This Row],[Trbjo real]]-Tabla1[[#This Row],[Trabajo]]</f>
        <v>0</v>
      </c>
      <c r="S387" s="11">
        <v>0</v>
      </c>
      <c r="T387" s="8" t="s">
        <v>1026</v>
      </c>
      <c r="U387" s="19" t="e">
        <f>Tabla1[[#This Row],[Trbjo real]]/Tabla1[[#This Row],[Trabajo]]</f>
        <v>#DIV/0!</v>
      </c>
    </row>
    <row r="388" spans="1:21" x14ac:dyDescent="0.25">
      <c r="A388" s="8" t="s">
        <v>593</v>
      </c>
      <c r="B388" s="8" t="s">
        <v>405</v>
      </c>
      <c r="C388" s="8" t="s">
        <v>406</v>
      </c>
      <c r="D388" s="8" t="s">
        <v>154</v>
      </c>
      <c r="E388" s="8" t="s">
        <v>1040</v>
      </c>
      <c r="F388" s="8" t="s">
        <v>1119</v>
      </c>
      <c r="G388" s="8" t="s">
        <v>1122</v>
      </c>
      <c r="H388" s="8" t="s">
        <v>8</v>
      </c>
      <c r="I388" s="8" t="s">
        <v>1025</v>
      </c>
      <c r="J388" s="8" t="s">
        <v>155</v>
      </c>
      <c r="K388" s="8" t="s">
        <v>10</v>
      </c>
      <c r="L388" s="9">
        <v>45395</v>
      </c>
      <c r="M388" s="10">
        <v>45395</v>
      </c>
      <c r="N388" s="10" t="str">
        <f t="shared" si="12"/>
        <v>CUMPLE</v>
      </c>
      <c r="O388" s="10" t="str">
        <f t="shared" si="13"/>
        <v>CUMPLE</v>
      </c>
      <c r="P388" s="11">
        <v>1</v>
      </c>
      <c r="Q388" s="11">
        <v>48</v>
      </c>
      <c r="R388" s="11">
        <f>Tabla1[[#This Row],[Trbjo real]]-Tabla1[[#This Row],[Trabajo]]</f>
        <v>-47</v>
      </c>
      <c r="S388" s="11">
        <v>48</v>
      </c>
      <c r="T388" s="8" t="s">
        <v>1026</v>
      </c>
      <c r="U388" s="19">
        <f>Tabla1[[#This Row],[Trbjo real]]/Tabla1[[#This Row],[Trabajo]]</f>
        <v>2.0833333333333332E-2</v>
      </c>
    </row>
    <row r="389" spans="1:21" x14ac:dyDescent="0.25">
      <c r="A389" s="8" t="s">
        <v>567</v>
      </c>
      <c r="B389" s="8" t="s">
        <v>325</v>
      </c>
      <c r="C389" s="8" t="s">
        <v>326</v>
      </c>
      <c r="D389" s="8" t="s">
        <v>120</v>
      </c>
      <c r="E389" s="8" t="s">
        <v>1033</v>
      </c>
      <c r="F389" s="8" t="s">
        <v>1036</v>
      </c>
      <c r="G389" s="8" t="s">
        <v>1138</v>
      </c>
      <c r="H389" s="8" t="s">
        <v>8</v>
      </c>
      <c r="I389" s="8" t="s">
        <v>1025</v>
      </c>
      <c r="J389" s="8" t="s">
        <v>121</v>
      </c>
      <c r="K389" s="8" t="s">
        <v>10</v>
      </c>
      <c r="L389" s="9">
        <v>45395</v>
      </c>
      <c r="M389" s="10">
        <v>45395</v>
      </c>
      <c r="N389" s="10" t="str">
        <f t="shared" si="12"/>
        <v>CUMPLE</v>
      </c>
      <c r="O389" s="10" t="str">
        <f t="shared" si="13"/>
        <v>CUMPLE</v>
      </c>
      <c r="P389" s="11">
        <v>1.5</v>
      </c>
      <c r="Q389" s="20">
        <v>4</v>
      </c>
      <c r="R389" s="11">
        <f>Tabla1[[#This Row],[Trbjo real]]-Tabla1[[#This Row],[Trabajo]]</f>
        <v>-2.5</v>
      </c>
      <c r="S389" s="11">
        <v>2</v>
      </c>
      <c r="T389" s="8" t="s">
        <v>1026</v>
      </c>
      <c r="U389" s="19">
        <f>Tabla1[[#This Row],[Trbjo real]]/Tabla1[[#This Row],[Trabajo]]</f>
        <v>0.375</v>
      </c>
    </row>
    <row r="390" spans="1:21" x14ac:dyDescent="0.25">
      <c r="A390" s="8" t="s">
        <v>459</v>
      </c>
      <c r="B390" s="8" t="s">
        <v>51</v>
      </c>
      <c r="C390" s="8" t="s">
        <v>52</v>
      </c>
      <c r="D390" s="8" t="s">
        <v>53</v>
      </c>
      <c r="E390" s="8" t="s">
        <v>1053</v>
      </c>
      <c r="F390" s="8" t="s">
        <v>1069</v>
      </c>
      <c r="G390" s="8" t="s">
        <v>1161</v>
      </c>
      <c r="H390" s="8" t="s">
        <v>60</v>
      </c>
      <c r="I390" s="8" t="s">
        <v>1025</v>
      </c>
      <c r="J390" s="8" t="s">
        <v>55</v>
      </c>
      <c r="K390" s="8" t="s">
        <v>10</v>
      </c>
      <c r="L390" s="9">
        <v>45393</v>
      </c>
      <c r="M390" s="10">
        <v>45393</v>
      </c>
      <c r="N390" s="10" t="str">
        <f t="shared" si="12"/>
        <v>CUMPLE</v>
      </c>
      <c r="O390" s="10" t="str">
        <f t="shared" si="13"/>
        <v>CUMPLE</v>
      </c>
      <c r="P390" s="11">
        <v>1</v>
      </c>
      <c r="Q390" s="21">
        <v>5</v>
      </c>
      <c r="R390" s="21">
        <f>Tabla1[[#This Row],[Trbjo real]]-Tabla1[[#This Row],[Trabajo]]</f>
        <v>-4</v>
      </c>
      <c r="S390" s="11">
        <v>3</v>
      </c>
      <c r="T390" s="8" t="s">
        <v>1026</v>
      </c>
      <c r="U390" s="19">
        <f>Tabla1[[#This Row],[Trbjo real]]/Tabla1[[#This Row],[Trabajo]]</f>
        <v>0.2</v>
      </c>
    </row>
    <row r="391" spans="1:21" x14ac:dyDescent="0.25">
      <c r="A391" s="8" t="s">
        <v>548</v>
      </c>
      <c r="B391" s="8" t="s">
        <v>238</v>
      </c>
      <c r="C391" s="8" t="s">
        <v>239</v>
      </c>
      <c r="D391" s="8" t="s">
        <v>185</v>
      </c>
      <c r="E391" s="8" t="s">
        <v>1035</v>
      </c>
      <c r="F391" s="8" t="s">
        <v>1057</v>
      </c>
      <c r="G391" s="8" t="s">
        <v>1073</v>
      </c>
      <c r="H391" s="8" t="s">
        <v>60</v>
      </c>
      <c r="I391" s="8" t="s">
        <v>1015</v>
      </c>
      <c r="J391" s="8" t="s">
        <v>240</v>
      </c>
      <c r="K391" s="8" t="s">
        <v>10</v>
      </c>
      <c r="L391" s="9">
        <v>45392</v>
      </c>
      <c r="M391" s="10"/>
      <c r="N391" s="10" t="str">
        <f t="shared" si="12"/>
        <v>NO CUMPLE</v>
      </c>
      <c r="O391" s="10" t="str">
        <f t="shared" si="13"/>
        <v>NO CUMPLE</v>
      </c>
      <c r="P391" s="11">
        <v>0</v>
      </c>
      <c r="Q391" s="11">
        <v>2</v>
      </c>
      <c r="R391" s="11">
        <f>Tabla1[[#This Row],[Trbjo real]]-Tabla1[[#This Row],[Trabajo]]</f>
        <v>-2</v>
      </c>
      <c r="S391" s="11">
        <v>2</v>
      </c>
      <c r="T391" s="8" t="s">
        <v>1026</v>
      </c>
      <c r="U391" s="19">
        <f>Tabla1[[#This Row],[Trbjo real]]/Tabla1[[#This Row],[Trabajo]]</f>
        <v>0</v>
      </c>
    </row>
    <row r="392" spans="1:21" x14ac:dyDescent="0.25">
      <c r="A392" s="8" t="s">
        <v>455</v>
      </c>
      <c r="B392" s="8" t="s">
        <v>51</v>
      </c>
      <c r="C392" s="8" t="s">
        <v>52</v>
      </c>
      <c r="D392" s="8" t="s">
        <v>53</v>
      </c>
      <c r="E392" s="8" t="s">
        <v>1035</v>
      </c>
      <c r="F392" s="8" t="s">
        <v>1065</v>
      </c>
      <c r="G392" s="8" t="s">
        <v>1078</v>
      </c>
      <c r="H392" s="8" t="s">
        <v>67</v>
      </c>
      <c r="I392" s="8" t="s">
        <v>1025</v>
      </c>
      <c r="J392" s="8" t="s">
        <v>55</v>
      </c>
      <c r="K392" s="8" t="s">
        <v>10</v>
      </c>
      <c r="L392" s="9">
        <v>45392</v>
      </c>
      <c r="M392" s="10">
        <v>45373</v>
      </c>
      <c r="N392" s="10" t="str">
        <f t="shared" si="12"/>
        <v>CUMPLE</v>
      </c>
      <c r="O392" s="10" t="str">
        <f t="shared" si="13"/>
        <v>CUMPLE</v>
      </c>
      <c r="P392" s="11">
        <v>5</v>
      </c>
      <c r="Q392" s="21">
        <v>5</v>
      </c>
      <c r="R392" s="11">
        <f>Tabla1[[#This Row],[Trbjo real]]-Tabla1[[#This Row],[Trabajo]]</f>
        <v>0</v>
      </c>
      <c r="S392" s="11">
        <v>5</v>
      </c>
      <c r="T392" s="8" t="s">
        <v>1026</v>
      </c>
      <c r="U392" s="19">
        <f>Tabla1[[#This Row],[Trbjo real]]/Tabla1[[#This Row],[Trabajo]]</f>
        <v>1</v>
      </c>
    </row>
    <row r="393" spans="1:21" x14ac:dyDescent="0.25">
      <c r="A393" s="8" t="s">
        <v>548</v>
      </c>
      <c r="B393" s="8" t="s">
        <v>238</v>
      </c>
      <c r="C393" s="8" t="s">
        <v>239</v>
      </c>
      <c r="D393" s="8" t="s">
        <v>185</v>
      </c>
      <c r="E393" s="8" t="s">
        <v>1033</v>
      </c>
      <c r="F393" s="8" t="s">
        <v>1242</v>
      </c>
      <c r="G393" s="8" t="s">
        <v>1099</v>
      </c>
      <c r="H393" s="8" t="s">
        <v>60</v>
      </c>
      <c r="I393" s="8" t="s">
        <v>1015</v>
      </c>
      <c r="J393" s="8" t="s">
        <v>240</v>
      </c>
      <c r="K393" s="8" t="s">
        <v>10</v>
      </c>
      <c r="L393" s="9">
        <v>45392</v>
      </c>
      <c r="M393" s="10">
        <v>45392</v>
      </c>
      <c r="N393" s="10" t="str">
        <f t="shared" si="12"/>
        <v>CUMPLE</v>
      </c>
      <c r="O393" s="10" t="str">
        <f t="shared" si="13"/>
        <v>CUMPLE</v>
      </c>
      <c r="P393" s="11">
        <v>2</v>
      </c>
      <c r="Q393" s="11">
        <v>1</v>
      </c>
      <c r="R393" s="11">
        <f>Tabla1[[#This Row],[Trbjo real]]-Tabla1[[#This Row],[Trabajo]]</f>
        <v>1</v>
      </c>
      <c r="S393" s="11">
        <v>0</v>
      </c>
      <c r="T393" s="8" t="s">
        <v>1026</v>
      </c>
      <c r="U393" s="19">
        <f>Tabla1[[#This Row],[Trbjo real]]/Tabla1[[#This Row],[Trabajo]]</f>
        <v>2</v>
      </c>
    </row>
    <row r="394" spans="1:21" x14ac:dyDescent="0.25">
      <c r="A394" s="8" t="s">
        <v>576</v>
      </c>
      <c r="B394" s="8" t="s">
        <v>365</v>
      </c>
      <c r="C394" s="8" t="s">
        <v>366</v>
      </c>
      <c r="D394" s="8" t="s">
        <v>120</v>
      </c>
      <c r="E394" s="8" t="s">
        <v>1035</v>
      </c>
      <c r="F394" s="8" t="s">
        <v>1036</v>
      </c>
      <c r="G394" s="8" t="s">
        <v>1060</v>
      </c>
      <c r="H394" s="8" t="s">
        <v>8</v>
      </c>
      <c r="I394" s="8" t="s">
        <v>1025</v>
      </c>
      <c r="J394" s="8" t="s">
        <v>121</v>
      </c>
      <c r="K394" s="8" t="s">
        <v>10</v>
      </c>
      <c r="L394" s="9">
        <v>45389</v>
      </c>
      <c r="M394" s="10">
        <v>45386</v>
      </c>
      <c r="N394" s="10" t="str">
        <f t="shared" si="12"/>
        <v>CUMPLE</v>
      </c>
      <c r="O394" s="10" t="str">
        <f t="shared" si="13"/>
        <v>CUMPLE</v>
      </c>
      <c r="P394" s="11">
        <v>7</v>
      </c>
      <c r="Q394" s="20">
        <v>8</v>
      </c>
      <c r="R394" s="11">
        <f>Tabla1[[#This Row],[Trbjo real]]-Tabla1[[#This Row],[Trabajo]]</f>
        <v>-1</v>
      </c>
      <c r="S394" s="11">
        <v>8</v>
      </c>
      <c r="T394" s="8" t="s">
        <v>1026</v>
      </c>
      <c r="U394" s="19">
        <f>Tabla1[[#This Row],[Trbjo real]]/Tabla1[[#This Row],[Trabajo]]</f>
        <v>0.875</v>
      </c>
    </row>
    <row r="395" spans="1:21" x14ac:dyDescent="0.25">
      <c r="A395" s="8" t="s">
        <v>489</v>
      </c>
      <c r="B395" s="8" t="s">
        <v>152</v>
      </c>
      <c r="C395" s="8" t="s">
        <v>153</v>
      </c>
      <c r="D395" s="8" t="s">
        <v>154</v>
      </c>
      <c r="E395" s="8" t="s">
        <v>1051</v>
      </c>
      <c r="F395" s="8" t="s">
        <v>1052</v>
      </c>
      <c r="G395" s="8" t="s">
        <v>1073</v>
      </c>
      <c r="H395" s="8" t="s">
        <v>60</v>
      </c>
      <c r="I395" s="8" t="s">
        <v>1025</v>
      </c>
      <c r="J395" s="8" t="s">
        <v>155</v>
      </c>
      <c r="K395" s="8" t="s">
        <v>10</v>
      </c>
      <c r="L395" s="9">
        <v>45389</v>
      </c>
      <c r="M395" s="10"/>
      <c r="N395" s="10" t="str">
        <f t="shared" si="12"/>
        <v>NO CUMPLE</v>
      </c>
      <c r="O395" s="10" t="str">
        <f t="shared" si="13"/>
        <v>NO CUMPLE</v>
      </c>
      <c r="P395" s="11">
        <v>0</v>
      </c>
      <c r="Q395" s="11">
        <v>5</v>
      </c>
      <c r="R395" s="11">
        <f>Tabla1[[#This Row],[Trbjo real]]-Tabla1[[#This Row],[Trabajo]]</f>
        <v>-5</v>
      </c>
      <c r="S395" s="11">
        <v>5</v>
      </c>
      <c r="T395" s="8" t="s">
        <v>1026</v>
      </c>
      <c r="U395" s="19">
        <f>Tabla1[[#This Row],[Trbjo real]]/Tabla1[[#This Row],[Trabajo]]</f>
        <v>0</v>
      </c>
    </row>
    <row r="396" spans="1:21" x14ac:dyDescent="0.25">
      <c r="A396" s="8" t="s">
        <v>576</v>
      </c>
      <c r="B396" s="8" t="s">
        <v>365</v>
      </c>
      <c r="C396" s="8" t="s">
        <v>366</v>
      </c>
      <c r="D396" s="8" t="s">
        <v>120</v>
      </c>
      <c r="E396" s="8" t="s">
        <v>1033</v>
      </c>
      <c r="F396" s="8" t="s">
        <v>1036</v>
      </c>
      <c r="G396" s="8" t="s">
        <v>1138</v>
      </c>
      <c r="H396" s="8" t="s">
        <v>8</v>
      </c>
      <c r="I396" s="8" t="s">
        <v>1025</v>
      </c>
      <c r="J396" s="8" t="s">
        <v>121</v>
      </c>
      <c r="K396" s="8" t="s">
        <v>10</v>
      </c>
      <c r="L396" s="9">
        <v>45389</v>
      </c>
      <c r="M396" s="10">
        <v>45389</v>
      </c>
      <c r="N396" s="10" t="str">
        <f t="shared" si="12"/>
        <v>CUMPLE</v>
      </c>
      <c r="O396" s="10" t="str">
        <f t="shared" si="13"/>
        <v>CUMPLE</v>
      </c>
      <c r="P396" s="11">
        <v>1</v>
      </c>
      <c r="Q396" s="21">
        <v>4</v>
      </c>
      <c r="R396" s="11">
        <f>Tabla1[[#This Row],[Trbjo real]]-Tabla1[[#This Row],[Trabajo]]</f>
        <v>-3</v>
      </c>
      <c r="S396" s="11">
        <v>2</v>
      </c>
      <c r="T396" s="8" t="s">
        <v>1026</v>
      </c>
      <c r="U396" s="19">
        <f>Tabla1[[#This Row],[Trbjo real]]/Tabla1[[#This Row],[Trabajo]]</f>
        <v>0.25</v>
      </c>
    </row>
    <row r="397" spans="1:21" x14ac:dyDescent="0.25">
      <c r="A397" s="8" t="s">
        <v>456</v>
      </c>
      <c r="B397" s="8" t="s">
        <v>51</v>
      </c>
      <c r="C397" s="8" t="s">
        <v>52</v>
      </c>
      <c r="D397" s="8" t="s">
        <v>53</v>
      </c>
      <c r="E397" s="8" t="s">
        <v>1035</v>
      </c>
      <c r="F397" s="8" t="s">
        <v>1063</v>
      </c>
      <c r="G397" s="8" t="s">
        <v>1064</v>
      </c>
      <c r="H397" s="8" t="s">
        <v>60</v>
      </c>
      <c r="I397" s="8" t="s">
        <v>1025</v>
      </c>
      <c r="J397" s="8" t="s">
        <v>55</v>
      </c>
      <c r="K397" s="8" t="s">
        <v>10</v>
      </c>
      <c r="L397" s="9">
        <v>45386</v>
      </c>
      <c r="M397" s="10">
        <v>45381</v>
      </c>
      <c r="N397" s="10" t="str">
        <f t="shared" si="12"/>
        <v>CUMPLE</v>
      </c>
      <c r="O397" s="10" t="str">
        <f t="shared" si="13"/>
        <v>CUMPLE</v>
      </c>
      <c r="P397" s="11">
        <v>1</v>
      </c>
      <c r="Q397" s="20">
        <v>1</v>
      </c>
      <c r="R397" s="20">
        <f>Tabla1[[#This Row],[Trbjo real]]-Tabla1[[#This Row],[Trabajo]]</f>
        <v>0</v>
      </c>
      <c r="S397" s="11">
        <v>1</v>
      </c>
      <c r="T397" s="8" t="s">
        <v>1026</v>
      </c>
      <c r="U397" s="19">
        <f>Tabla1[[#This Row],[Trbjo real]]/Tabla1[[#This Row],[Trabajo]]</f>
        <v>1</v>
      </c>
    </row>
    <row r="398" spans="1:21" x14ac:dyDescent="0.25">
      <c r="A398" s="8" t="s">
        <v>456</v>
      </c>
      <c r="B398" s="8" t="s">
        <v>51</v>
      </c>
      <c r="C398" s="8" t="s">
        <v>52</v>
      </c>
      <c r="D398" s="8" t="s">
        <v>53</v>
      </c>
      <c r="E398" s="8" t="s">
        <v>1027</v>
      </c>
      <c r="F398" s="8" t="s">
        <v>1068</v>
      </c>
      <c r="G398" s="8" t="s">
        <v>1161</v>
      </c>
      <c r="H398" s="8" t="s">
        <v>60</v>
      </c>
      <c r="I398" s="8" t="s">
        <v>1025</v>
      </c>
      <c r="J398" s="8" t="s">
        <v>55</v>
      </c>
      <c r="K398" s="8" t="s">
        <v>10</v>
      </c>
      <c r="L398" s="9">
        <v>45386</v>
      </c>
      <c r="M398" s="10">
        <v>45386</v>
      </c>
      <c r="N398" s="10" t="str">
        <f t="shared" si="12"/>
        <v>CUMPLE</v>
      </c>
      <c r="O398" s="10" t="str">
        <f t="shared" si="13"/>
        <v>CUMPLE</v>
      </c>
      <c r="P398" s="11">
        <v>0.5</v>
      </c>
      <c r="Q398" s="20">
        <v>3</v>
      </c>
      <c r="R398" s="20">
        <f>Tabla1[[#This Row],[Trbjo real]]-Tabla1[[#This Row],[Trabajo]]</f>
        <v>-2.5</v>
      </c>
      <c r="S398" s="11">
        <v>1</v>
      </c>
      <c r="T398" s="8" t="s">
        <v>1026</v>
      </c>
      <c r="U398" s="19">
        <f>Tabla1[[#This Row],[Trbjo real]]/Tabla1[[#This Row],[Trabajo]]</f>
        <v>0.16666666666666666</v>
      </c>
    </row>
    <row r="399" spans="1:21" x14ac:dyDescent="0.25">
      <c r="A399" s="8" t="s">
        <v>456</v>
      </c>
      <c r="B399" s="8" t="s">
        <v>51</v>
      </c>
      <c r="C399" s="8" t="s">
        <v>52</v>
      </c>
      <c r="D399" s="8" t="s">
        <v>53</v>
      </c>
      <c r="E399" s="8" t="s">
        <v>1033</v>
      </c>
      <c r="F399" s="8" t="s">
        <v>1132</v>
      </c>
      <c r="G399" s="8" t="s">
        <v>1152</v>
      </c>
      <c r="H399" s="8" t="s">
        <v>60</v>
      </c>
      <c r="I399" s="8" t="s">
        <v>1025</v>
      </c>
      <c r="J399" s="8" t="s">
        <v>55</v>
      </c>
      <c r="K399" s="8" t="s">
        <v>10</v>
      </c>
      <c r="L399" s="9">
        <v>45386</v>
      </c>
      <c r="M399" s="10">
        <v>45406</v>
      </c>
      <c r="N399" s="10" t="str">
        <f t="shared" si="12"/>
        <v>CUMPLE</v>
      </c>
      <c r="O399" s="10" t="str">
        <f t="shared" si="13"/>
        <v>NO CUMPLE</v>
      </c>
      <c r="P399" s="11">
        <v>1</v>
      </c>
      <c r="Q399" s="20">
        <v>1</v>
      </c>
      <c r="R399" s="20">
        <f>Tabla1[[#This Row],[Trbjo real]]-Tabla1[[#This Row],[Trabajo]]</f>
        <v>0</v>
      </c>
      <c r="S399" s="11">
        <v>1</v>
      </c>
      <c r="T399" s="8" t="s">
        <v>1026</v>
      </c>
      <c r="U399" s="19">
        <f>Tabla1[[#This Row],[Trbjo real]]/Tabla1[[#This Row],[Trabajo]]</f>
        <v>1</v>
      </c>
    </row>
    <row r="400" spans="1:21" x14ac:dyDescent="0.25">
      <c r="A400" s="8" t="s">
        <v>500</v>
      </c>
      <c r="B400" s="8" t="s">
        <v>183</v>
      </c>
      <c r="C400" s="8" t="s">
        <v>184</v>
      </c>
      <c r="D400" s="8" t="s">
        <v>185</v>
      </c>
      <c r="E400" s="8" t="s">
        <v>1035</v>
      </c>
      <c r="F400" s="8" t="s">
        <v>1143</v>
      </c>
      <c r="G400" s="8" t="s">
        <v>1150</v>
      </c>
      <c r="H400" s="8" t="s">
        <v>60</v>
      </c>
      <c r="I400" s="8" t="s">
        <v>1025</v>
      </c>
      <c r="J400" s="8" t="s">
        <v>186</v>
      </c>
      <c r="K400" s="8" t="s">
        <v>10</v>
      </c>
      <c r="L400" s="9">
        <v>45385</v>
      </c>
      <c r="M400" s="10">
        <v>45396</v>
      </c>
      <c r="N400" s="10" t="str">
        <f t="shared" si="12"/>
        <v>CUMPLE</v>
      </c>
      <c r="O400" s="10" t="str">
        <f t="shared" si="13"/>
        <v>NO CUMPLE</v>
      </c>
      <c r="P400" s="11">
        <v>1.5</v>
      </c>
      <c r="Q400" s="20">
        <v>2</v>
      </c>
      <c r="R400" s="21">
        <f>Tabla1[[#This Row],[Trbjo real]]-Tabla1[[#This Row],[Trabajo]]</f>
        <v>-0.5</v>
      </c>
      <c r="S400" s="11">
        <v>1.5</v>
      </c>
      <c r="T400" s="8" t="s">
        <v>1026</v>
      </c>
      <c r="U400" s="19">
        <f>Tabla1[[#This Row],[Trbjo real]]/Tabla1[[#This Row],[Trabajo]]</f>
        <v>0.75</v>
      </c>
    </row>
    <row r="401" spans="1:21" x14ac:dyDescent="0.25">
      <c r="A401" s="8" t="s">
        <v>544</v>
      </c>
      <c r="B401" s="8" t="s">
        <v>238</v>
      </c>
      <c r="C401" s="8" t="s">
        <v>239</v>
      </c>
      <c r="D401" s="8" t="s">
        <v>185</v>
      </c>
      <c r="E401" s="8" t="s">
        <v>1033</v>
      </c>
      <c r="F401" s="8" t="s">
        <v>1136</v>
      </c>
      <c r="G401" s="8" t="s">
        <v>1152</v>
      </c>
      <c r="H401" s="8" t="s">
        <v>60</v>
      </c>
      <c r="I401" s="8" t="s">
        <v>1015</v>
      </c>
      <c r="J401" s="8" t="s">
        <v>240</v>
      </c>
      <c r="K401" s="8" t="s">
        <v>10</v>
      </c>
      <c r="L401" s="9">
        <v>45385</v>
      </c>
      <c r="M401" s="10">
        <v>45406</v>
      </c>
      <c r="N401" s="10" t="str">
        <f t="shared" si="12"/>
        <v>CUMPLE</v>
      </c>
      <c r="O401" s="10" t="str">
        <f t="shared" si="13"/>
        <v>NO CUMPLE</v>
      </c>
      <c r="P401" s="11">
        <v>0.75</v>
      </c>
      <c r="Q401" s="11">
        <v>1</v>
      </c>
      <c r="R401" s="20">
        <f>Tabla1[[#This Row],[Trbjo real]]-Tabla1[[#This Row],[Trabajo]]</f>
        <v>-0.25</v>
      </c>
      <c r="S401" s="11">
        <v>1</v>
      </c>
      <c r="T401" s="8" t="s">
        <v>1026</v>
      </c>
      <c r="U401" s="19">
        <f>Tabla1[[#This Row],[Trbjo real]]/Tabla1[[#This Row],[Trabajo]]</f>
        <v>0.75</v>
      </c>
    </row>
    <row r="402" spans="1:21" x14ac:dyDescent="0.25">
      <c r="A402" s="8" t="s">
        <v>519</v>
      </c>
      <c r="B402" s="8" t="s">
        <v>183</v>
      </c>
      <c r="C402" s="8" t="s">
        <v>184</v>
      </c>
      <c r="D402" s="8" t="s">
        <v>185</v>
      </c>
      <c r="E402" s="8" t="s">
        <v>1033</v>
      </c>
      <c r="F402" s="8" t="s">
        <v>1136</v>
      </c>
      <c r="G402" s="8" t="s">
        <v>1152</v>
      </c>
      <c r="H402" s="8" t="s">
        <v>60</v>
      </c>
      <c r="I402" s="8" t="s">
        <v>1025</v>
      </c>
      <c r="J402" s="8" t="s">
        <v>186</v>
      </c>
      <c r="K402" s="8" t="s">
        <v>10</v>
      </c>
      <c r="L402" s="9">
        <v>45384</v>
      </c>
      <c r="M402" s="10">
        <v>45406</v>
      </c>
      <c r="N402" s="10" t="str">
        <f t="shared" si="12"/>
        <v>CUMPLE</v>
      </c>
      <c r="O402" s="10" t="str">
        <f t="shared" si="13"/>
        <v>NO CUMPLE</v>
      </c>
      <c r="P402" s="11">
        <v>0.75</v>
      </c>
      <c r="Q402" s="11">
        <v>1</v>
      </c>
      <c r="R402" s="20">
        <f>Tabla1[[#This Row],[Trbjo real]]-Tabla1[[#This Row],[Trabajo]]</f>
        <v>-0.25</v>
      </c>
      <c r="S402" s="11">
        <v>1</v>
      </c>
      <c r="T402" s="8" t="s">
        <v>1026</v>
      </c>
      <c r="U402" s="19">
        <f>Tabla1[[#This Row],[Trbjo real]]/Tabla1[[#This Row],[Trabajo]]</f>
        <v>0.75</v>
      </c>
    </row>
    <row r="403" spans="1:21" x14ac:dyDescent="0.25">
      <c r="A403" s="8" t="s">
        <v>479</v>
      </c>
      <c r="B403" s="8" t="s">
        <v>152</v>
      </c>
      <c r="C403" s="8" t="s">
        <v>153</v>
      </c>
      <c r="D403" s="8" t="s">
        <v>154</v>
      </c>
      <c r="E403" s="8" t="s">
        <v>1035</v>
      </c>
      <c r="F403" s="8" t="s">
        <v>1072</v>
      </c>
      <c r="G403" s="8" t="s">
        <v>1070</v>
      </c>
      <c r="H403" s="8" t="s">
        <v>60</v>
      </c>
      <c r="I403" s="8" t="s">
        <v>1025</v>
      </c>
      <c r="J403" s="8" t="s">
        <v>155</v>
      </c>
      <c r="K403" s="8" t="s">
        <v>10</v>
      </c>
      <c r="L403" s="9">
        <v>45380</v>
      </c>
      <c r="M403" s="10"/>
      <c r="N403" s="10" t="str">
        <f t="shared" si="12"/>
        <v>NO CUMPLE</v>
      </c>
      <c r="O403" s="10" t="str">
        <f t="shared" si="13"/>
        <v>NO CUMPLE</v>
      </c>
      <c r="P403" s="11">
        <v>0</v>
      </c>
      <c r="Q403" s="11">
        <v>4</v>
      </c>
      <c r="R403" s="11">
        <f>Tabla1[[#This Row],[Trbjo real]]-Tabla1[[#This Row],[Trabajo]]</f>
        <v>-4</v>
      </c>
      <c r="S403" s="11">
        <v>4</v>
      </c>
      <c r="T403" s="8" t="s">
        <v>1026</v>
      </c>
      <c r="U403" s="19">
        <f>Tabla1[[#This Row],[Trbjo real]]/Tabla1[[#This Row],[Trabajo]]</f>
        <v>0</v>
      </c>
    </row>
    <row r="404" spans="1:21" x14ac:dyDescent="0.25">
      <c r="A404" s="8" t="s">
        <v>479</v>
      </c>
      <c r="B404" s="8" t="s">
        <v>152</v>
      </c>
      <c r="C404" s="8" t="s">
        <v>153</v>
      </c>
      <c r="D404" s="8" t="s">
        <v>154</v>
      </c>
      <c r="E404" s="8" t="s">
        <v>1022</v>
      </c>
      <c r="F404" s="8" t="s">
        <v>1031</v>
      </c>
      <c r="G404" s="8" t="s">
        <v>1149</v>
      </c>
      <c r="H404" s="8" t="s">
        <v>60</v>
      </c>
      <c r="I404" s="8" t="s">
        <v>1025</v>
      </c>
      <c r="J404" s="8" t="s">
        <v>155</v>
      </c>
      <c r="K404" s="8" t="s">
        <v>10</v>
      </c>
      <c r="L404" s="9">
        <v>45380</v>
      </c>
      <c r="M404" s="10">
        <v>45380</v>
      </c>
      <c r="N404" s="10" t="str">
        <f t="shared" si="12"/>
        <v>CUMPLE</v>
      </c>
      <c r="O404" s="10" t="str">
        <f t="shared" si="13"/>
        <v>CUMPLE</v>
      </c>
      <c r="P404" s="11">
        <v>1</v>
      </c>
      <c r="Q404" s="20">
        <v>1</v>
      </c>
      <c r="R404" s="11">
        <f>Tabla1[[#This Row],[Trbjo real]]-Tabla1[[#This Row],[Trabajo]]</f>
        <v>0</v>
      </c>
      <c r="S404" s="11">
        <v>1</v>
      </c>
      <c r="T404" s="8" t="s">
        <v>1026</v>
      </c>
      <c r="U404" s="19">
        <f>Tabla1[[#This Row],[Trbjo real]]/Tabla1[[#This Row],[Trabajo]]</f>
        <v>1</v>
      </c>
    </row>
    <row r="405" spans="1:21" x14ac:dyDescent="0.25">
      <c r="A405" s="8" t="s">
        <v>453</v>
      </c>
      <c r="B405" s="8" t="s">
        <v>51</v>
      </c>
      <c r="C405" s="8" t="s">
        <v>52</v>
      </c>
      <c r="D405" s="8" t="s">
        <v>53</v>
      </c>
      <c r="E405" s="8" t="s">
        <v>1033</v>
      </c>
      <c r="F405" s="8" t="s">
        <v>1133</v>
      </c>
      <c r="G405" s="8" t="s">
        <v>1150</v>
      </c>
      <c r="H405" s="8" t="s">
        <v>54</v>
      </c>
      <c r="I405" s="8" t="s">
        <v>1025</v>
      </c>
      <c r="J405" s="8" t="s">
        <v>55</v>
      </c>
      <c r="K405" s="8" t="s">
        <v>10</v>
      </c>
      <c r="L405" s="9">
        <v>45379</v>
      </c>
      <c r="M405" s="10">
        <v>45363</v>
      </c>
      <c r="N405" s="10" t="str">
        <f t="shared" si="12"/>
        <v>CUMPLE</v>
      </c>
      <c r="O405" s="10" t="str">
        <f t="shared" si="13"/>
        <v>CUMPLE</v>
      </c>
      <c r="P405" s="11">
        <v>1</v>
      </c>
      <c r="Q405" s="20">
        <v>3</v>
      </c>
      <c r="R405" s="11">
        <f>Tabla1[[#This Row],[Trbjo real]]-Tabla1[[#This Row],[Trabajo]]</f>
        <v>-2</v>
      </c>
      <c r="S405" s="11">
        <v>1</v>
      </c>
      <c r="T405" s="8" t="s">
        <v>1026</v>
      </c>
      <c r="U405" s="19">
        <f>Tabla1[[#This Row],[Trbjo real]]/Tabla1[[#This Row],[Trabajo]]</f>
        <v>0.33333333333333331</v>
      </c>
    </row>
    <row r="406" spans="1:21" x14ac:dyDescent="0.25">
      <c r="A406" s="8" t="s">
        <v>591</v>
      </c>
      <c r="B406" s="8" t="s">
        <v>405</v>
      </c>
      <c r="C406" s="8" t="s">
        <v>406</v>
      </c>
      <c r="D406" s="8" t="s">
        <v>154</v>
      </c>
      <c r="E406" s="8" t="s">
        <v>1035</v>
      </c>
      <c r="F406" s="8" t="s">
        <v>1050</v>
      </c>
      <c r="G406" s="8" t="s">
        <v>1070</v>
      </c>
      <c r="H406" s="8" t="s">
        <v>8</v>
      </c>
      <c r="I406" s="8" t="s">
        <v>1025</v>
      </c>
      <c r="J406" s="8" t="s">
        <v>155</v>
      </c>
      <c r="K406" s="8" t="s">
        <v>10</v>
      </c>
      <c r="L406" s="9">
        <v>45375</v>
      </c>
      <c r="M406" s="10">
        <v>45381</v>
      </c>
      <c r="N406" s="10" t="str">
        <f t="shared" si="12"/>
        <v>CUMPLE</v>
      </c>
      <c r="O406" s="10" t="str">
        <f t="shared" si="13"/>
        <v>NO CUMPLE</v>
      </c>
      <c r="P406" s="11">
        <v>2</v>
      </c>
      <c r="Q406" s="20">
        <v>2</v>
      </c>
      <c r="R406" s="11">
        <f>Tabla1[[#This Row],[Trbjo real]]-Tabla1[[#This Row],[Trabajo]]</f>
        <v>0</v>
      </c>
      <c r="S406" s="11">
        <v>2</v>
      </c>
      <c r="T406" s="8" t="s">
        <v>1026</v>
      </c>
      <c r="U406" s="19">
        <f>Tabla1[[#This Row],[Trbjo real]]/Tabla1[[#This Row],[Trabajo]]</f>
        <v>1</v>
      </c>
    </row>
    <row r="407" spans="1:21" x14ac:dyDescent="0.25">
      <c r="A407" s="8" t="s">
        <v>482</v>
      </c>
      <c r="B407" s="8" t="s">
        <v>152</v>
      </c>
      <c r="C407" s="8" t="s">
        <v>153</v>
      </c>
      <c r="D407" s="8" t="s">
        <v>154</v>
      </c>
      <c r="E407" s="8" t="s">
        <v>1035</v>
      </c>
      <c r="F407" s="8" t="s">
        <v>1072</v>
      </c>
      <c r="G407" s="8" t="s">
        <v>1073</v>
      </c>
      <c r="H407" s="8" t="s">
        <v>60</v>
      </c>
      <c r="I407" s="8" t="s">
        <v>1025</v>
      </c>
      <c r="J407" s="8" t="s">
        <v>155</v>
      </c>
      <c r="K407" s="8" t="s">
        <v>10</v>
      </c>
      <c r="L407" s="9">
        <v>45375</v>
      </c>
      <c r="M407" s="10"/>
      <c r="N407" s="10" t="str">
        <f t="shared" si="12"/>
        <v>NO CUMPLE</v>
      </c>
      <c r="O407" s="10" t="str">
        <f t="shared" si="13"/>
        <v>NO CUMPLE</v>
      </c>
      <c r="P407" s="11">
        <v>0</v>
      </c>
      <c r="Q407" s="11">
        <v>4</v>
      </c>
      <c r="R407" s="11">
        <f>Tabla1[[#This Row],[Trbjo real]]-Tabla1[[#This Row],[Trabajo]]</f>
        <v>-4</v>
      </c>
      <c r="S407" s="11">
        <v>4</v>
      </c>
      <c r="T407" s="8" t="s">
        <v>1026</v>
      </c>
      <c r="U407" s="19">
        <f>Tabla1[[#This Row],[Trbjo real]]/Tabla1[[#This Row],[Trabajo]]</f>
        <v>0</v>
      </c>
    </row>
    <row r="408" spans="1:21" x14ac:dyDescent="0.25">
      <c r="A408" s="8" t="s">
        <v>591</v>
      </c>
      <c r="B408" s="8" t="s">
        <v>405</v>
      </c>
      <c r="C408" s="8" t="s">
        <v>406</v>
      </c>
      <c r="D408" s="8" t="s">
        <v>154</v>
      </c>
      <c r="E408" s="8" t="s">
        <v>1033</v>
      </c>
      <c r="F408" s="8" t="s">
        <v>1032</v>
      </c>
      <c r="G408" s="8" t="s">
        <v>1162</v>
      </c>
      <c r="H408" s="8" t="s">
        <v>8</v>
      </c>
      <c r="I408" s="8" t="s">
        <v>1025</v>
      </c>
      <c r="J408" s="8" t="s">
        <v>155</v>
      </c>
      <c r="K408" s="8" t="s">
        <v>10</v>
      </c>
      <c r="L408" s="9">
        <v>45375</v>
      </c>
      <c r="M408" s="10">
        <v>45375</v>
      </c>
      <c r="N408" s="10" t="str">
        <f t="shared" si="12"/>
        <v>CUMPLE</v>
      </c>
      <c r="O408" s="10" t="str">
        <f t="shared" si="13"/>
        <v>CUMPLE</v>
      </c>
      <c r="P408" s="11">
        <v>2</v>
      </c>
      <c r="Q408" s="20">
        <v>2</v>
      </c>
      <c r="R408" s="11">
        <f>Tabla1[[#This Row],[Trbjo real]]-Tabla1[[#This Row],[Trabajo]]</f>
        <v>0</v>
      </c>
      <c r="S408" s="11">
        <v>2</v>
      </c>
      <c r="T408" s="8" t="s">
        <v>1026</v>
      </c>
      <c r="U408" s="19">
        <f>Tabla1[[#This Row],[Trbjo real]]/Tabla1[[#This Row],[Trabajo]]</f>
        <v>1</v>
      </c>
    </row>
    <row r="409" spans="1:21" x14ac:dyDescent="0.25">
      <c r="A409" s="8" t="s">
        <v>591</v>
      </c>
      <c r="B409" s="8" t="s">
        <v>405</v>
      </c>
      <c r="C409" s="8" t="s">
        <v>406</v>
      </c>
      <c r="D409" s="8" t="s">
        <v>154</v>
      </c>
      <c r="E409" s="8" t="s">
        <v>1034</v>
      </c>
      <c r="F409" s="8" t="s">
        <v>1031</v>
      </c>
      <c r="G409" s="8" t="s">
        <v>1149</v>
      </c>
      <c r="H409" s="8" t="s">
        <v>8</v>
      </c>
      <c r="I409" s="8" t="s">
        <v>1025</v>
      </c>
      <c r="J409" s="8" t="s">
        <v>155</v>
      </c>
      <c r="K409" s="8" t="s">
        <v>10</v>
      </c>
      <c r="L409" s="9">
        <v>45375</v>
      </c>
      <c r="M409" s="10">
        <v>45378</v>
      </c>
      <c r="N409" s="10" t="str">
        <f t="shared" si="12"/>
        <v>CUMPLE</v>
      </c>
      <c r="O409" s="10" t="str">
        <f t="shared" si="13"/>
        <v>NO CUMPLE</v>
      </c>
      <c r="P409" s="11">
        <v>0.3</v>
      </c>
      <c r="Q409" s="20">
        <v>2</v>
      </c>
      <c r="R409" s="11">
        <f>Tabla1[[#This Row],[Trbjo real]]-Tabla1[[#This Row],[Trabajo]]</f>
        <v>-1.7</v>
      </c>
      <c r="S409" s="11">
        <v>0.3</v>
      </c>
      <c r="T409" s="8" t="s">
        <v>1026</v>
      </c>
      <c r="U409" s="19">
        <f>Tabla1[[#This Row],[Trbjo real]]/Tabla1[[#This Row],[Trabajo]]</f>
        <v>0.15</v>
      </c>
    </row>
    <row r="410" spans="1:21" x14ac:dyDescent="0.25">
      <c r="A410" s="8" t="s">
        <v>598</v>
      </c>
      <c r="B410" s="8" t="s">
        <v>51</v>
      </c>
      <c r="C410" s="8" t="s">
        <v>52</v>
      </c>
      <c r="D410" s="8" t="s">
        <v>53</v>
      </c>
      <c r="E410" s="8" t="s">
        <v>1035</v>
      </c>
      <c r="F410" s="8" t="s">
        <v>1248</v>
      </c>
      <c r="G410" s="8" t="s">
        <v>1150</v>
      </c>
      <c r="H410" s="8" t="s">
        <v>8</v>
      </c>
      <c r="I410" s="8" t="s">
        <v>1025</v>
      </c>
      <c r="J410" s="8" t="s">
        <v>55</v>
      </c>
      <c r="K410" s="8" t="s">
        <v>10</v>
      </c>
      <c r="L410" s="9">
        <v>45375</v>
      </c>
      <c r="M410" s="10">
        <v>45375</v>
      </c>
      <c r="N410" s="10" t="str">
        <f t="shared" si="12"/>
        <v>CUMPLE</v>
      </c>
      <c r="O410" s="10" t="str">
        <f t="shared" si="13"/>
        <v>CUMPLE</v>
      </c>
      <c r="P410" s="11">
        <v>1</v>
      </c>
      <c r="Q410" s="20">
        <v>2</v>
      </c>
      <c r="R410" s="11">
        <f>Tabla1[[#This Row],[Trbjo real]]-Tabla1[[#This Row],[Trabajo]]</f>
        <v>-1</v>
      </c>
      <c r="S410" s="11">
        <v>1</v>
      </c>
      <c r="T410" s="8" t="s">
        <v>1026</v>
      </c>
      <c r="U410" s="19">
        <f>Tabla1[[#This Row],[Trbjo real]]/Tabla1[[#This Row],[Trabajo]]</f>
        <v>0.5</v>
      </c>
    </row>
    <row r="411" spans="1:21" x14ac:dyDescent="0.25">
      <c r="A411" s="8" t="s">
        <v>494</v>
      </c>
      <c r="B411" s="8" t="s">
        <v>170</v>
      </c>
      <c r="C411" s="8" t="s">
        <v>171</v>
      </c>
      <c r="D411" s="8" t="s">
        <v>120</v>
      </c>
      <c r="E411" s="8" t="s">
        <v>1033</v>
      </c>
      <c r="F411" s="8" t="s">
        <v>1036</v>
      </c>
      <c r="G411" s="8" t="s">
        <v>1060</v>
      </c>
      <c r="H411" s="8" t="s">
        <v>67</v>
      </c>
      <c r="I411" s="8" t="s">
        <v>1025</v>
      </c>
      <c r="J411" s="8" t="s">
        <v>121</v>
      </c>
      <c r="K411" s="8" t="s">
        <v>10</v>
      </c>
      <c r="L411" s="9">
        <v>45373</v>
      </c>
      <c r="M411" s="10">
        <v>45368</v>
      </c>
      <c r="N411" s="10" t="str">
        <f t="shared" si="12"/>
        <v>CUMPLE</v>
      </c>
      <c r="O411" s="10" t="str">
        <f t="shared" si="13"/>
        <v>CUMPLE</v>
      </c>
      <c r="P411" s="11">
        <v>2</v>
      </c>
      <c r="Q411" s="20">
        <v>4</v>
      </c>
      <c r="R411" s="11">
        <f>Tabla1[[#This Row],[Trbjo real]]-Tabla1[[#This Row],[Trabajo]]</f>
        <v>-2</v>
      </c>
      <c r="S411" s="11">
        <v>4</v>
      </c>
      <c r="T411" s="8" t="s">
        <v>1026</v>
      </c>
      <c r="U411" s="19">
        <f>Tabla1[[#This Row],[Trbjo real]]/Tabla1[[#This Row],[Trabajo]]</f>
        <v>0.5</v>
      </c>
    </row>
    <row r="412" spans="1:21" x14ac:dyDescent="0.25">
      <c r="A412" s="8" t="s">
        <v>494</v>
      </c>
      <c r="B412" s="8" t="s">
        <v>170</v>
      </c>
      <c r="C412" s="8" t="s">
        <v>171</v>
      </c>
      <c r="D412" s="8" t="s">
        <v>120</v>
      </c>
      <c r="E412" s="8" t="s">
        <v>1040</v>
      </c>
      <c r="F412" s="8" t="s">
        <v>1036</v>
      </c>
      <c r="G412" s="8" t="s">
        <v>1141</v>
      </c>
      <c r="H412" s="8" t="s">
        <v>67</v>
      </c>
      <c r="I412" s="8" t="s">
        <v>1025</v>
      </c>
      <c r="J412" s="8" t="s">
        <v>121</v>
      </c>
      <c r="K412" s="8" t="s">
        <v>10</v>
      </c>
      <c r="L412" s="9">
        <v>45373</v>
      </c>
      <c r="M412" s="10"/>
      <c r="N412" s="10" t="str">
        <f t="shared" si="12"/>
        <v>NO CUMPLE</v>
      </c>
      <c r="O412" s="10" t="str">
        <f t="shared" si="13"/>
        <v>NO CUMPLE</v>
      </c>
      <c r="P412" s="11">
        <v>0</v>
      </c>
      <c r="Q412" s="11">
        <v>2</v>
      </c>
      <c r="R412" s="11">
        <f>Tabla1[[#This Row],[Trbjo real]]-Tabla1[[#This Row],[Trabajo]]</f>
        <v>-2</v>
      </c>
      <c r="S412" s="11">
        <v>2</v>
      </c>
      <c r="T412" s="8" t="s">
        <v>1026</v>
      </c>
      <c r="U412" s="19">
        <f>Tabla1[[#This Row],[Trbjo real]]/Tabla1[[#This Row],[Trabajo]]</f>
        <v>0</v>
      </c>
    </row>
    <row r="413" spans="1:21" x14ac:dyDescent="0.25">
      <c r="A413" s="8" t="s">
        <v>570</v>
      </c>
      <c r="B413" s="8" t="s">
        <v>325</v>
      </c>
      <c r="C413" s="8" t="s">
        <v>326</v>
      </c>
      <c r="D413" s="8" t="s">
        <v>120</v>
      </c>
      <c r="E413" s="8" t="s">
        <v>1035</v>
      </c>
      <c r="F413" s="8" t="s">
        <v>1036</v>
      </c>
      <c r="G413" s="8" t="s">
        <v>1060</v>
      </c>
      <c r="H413" s="8" t="s">
        <v>8</v>
      </c>
      <c r="I413" s="8" t="s">
        <v>1025</v>
      </c>
      <c r="J413" s="8" t="s">
        <v>121</v>
      </c>
      <c r="K413" s="8" t="s">
        <v>10</v>
      </c>
      <c r="L413" s="9">
        <v>45365</v>
      </c>
      <c r="M413" s="10">
        <v>45406</v>
      </c>
      <c r="N413" s="10" t="str">
        <f t="shared" si="12"/>
        <v>CUMPLE</v>
      </c>
      <c r="O413" s="10" t="str">
        <f t="shared" si="13"/>
        <v>NO CUMPLE</v>
      </c>
      <c r="P413" s="11">
        <v>6</v>
      </c>
      <c r="Q413" s="21">
        <v>8</v>
      </c>
      <c r="R413" s="11">
        <f>Tabla1[[#This Row],[Trbjo real]]-Tabla1[[#This Row],[Trabajo]]</f>
        <v>-2</v>
      </c>
      <c r="S413" s="11">
        <v>8</v>
      </c>
      <c r="T413" s="8" t="s">
        <v>1026</v>
      </c>
      <c r="U413" s="19">
        <f>Tabla1[[#This Row],[Trbjo real]]/Tabla1[[#This Row],[Trabajo]]</f>
        <v>0.75</v>
      </c>
    </row>
    <row r="414" spans="1:21" x14ac:dyDescent="0.25">
      <c r="A414" s="8" t="s">
        <v>570</v>
      </c>
      <c r="B414" s="8" t="s">
        <v>325</v>
      </c>
      <c r="C414" s="8" t="s">
        <v>326</v>
      </c>
      <c r="D414" s="8" t="s">
        <v>120</v>
      </c>
      <c r="E414" s="8" t="s">
        <v>1027</v>
      </c>
      <c r="F414" s="8" t="s">
        <v>1055</v>
      </c>
      <c r="G414" s="8" t="s">
        <v>1060</v>
      </c>
      <c r="H414" s="8" t="s">
        <v>8</v>
      </c>
      <c r="I414" s="8" t="s">
        <v>1025</v>
      </c>
      <c r="J414" s="8" t="s">
        <v>121</v>
      </c>
      <c r="K414" s="8" t="s">
        <v>10</v>
      </c>
      <c r="L414" s="9">
        <v>45365</v>
      </c>
      <c r="M414" s="10">
        <v>45405</v>
      </c>
      <c r="N414" s="10" t="str">
        <f t="shared" si="12"/>
        <v>CUMPLE</v>
      </c>
      <c r="O414" s="10" t="str">
        <f t="shared" si="13"/>
        <v>NO CUMPLE</v>
      </c>
      <c r="P414" s="11">
        <v>0.5</v>
      </c>
      <c r="Q414" s="21">
        <v>0.5</v>
      </c>
      <c r="R414" s="11">
        <f>Tabla1[[#This Row],[Trbjo real]]-Tabla1[[#This Row],[Trabajo]]</f>
        <v>0</v>
      </c>
      <c r="S414" s="11">
        <v>0.5</v>
      </c>
      <c r="T414" s="8" t="s">
        <v>1026</v>
      </c>
      <c r="U414" s="19">
        <f>Tabla1[[#This Row],[Trbjo real]]/Tabla1[[#This Row],[Trabajo]]</f>
        <v>1</v>
      </c>
    </row>
    <row r="415" spans="1:21" x14ac:dyDescent="0.25">
      <c r="A415" s="8" t="s">
        <v>570</v>
      </c>
      <c r="B415" s="8" t="s">
        <v>325</v>
      </c>
      <c r="C415" s="8" t="s">
        <v>326</v>
      </c>
      <c r="D415" s="8" t="s">
        <v>120</v>
      </c>
      <c r="E415" s="8" t="s">
        <v>1038</v>
      </c>
      <c r="F415" s="8" t="s">
        <v>1056</v>
      </c>
      <c r="G415" s="8" t="s">
        <v>1060</v>
      </c>
      <c r="H415" s="8" t="s">
        <v>8</v>
      </c>
      <c r="I415" s="8" t="s">
        <v>1025</v>
      </c>
      <c r="J415" s="8" t="s">
        <v>121</v>
      </c>
      <c r="K415" s="8" t="s">
        <v>10</v>
      </c>
      <c r="L415" s="9">
        <v>45365</v>
      </c>
      <c r="M415" s="10">
        <v>45405</v>
      </c>
      <c r="N415" s="10" t="str">
        <f t="shared" si="12"/>
        <v>CUMPLE</v>
      </c>
      <c r="O415" s="10" t="str">
        <f t="shared" si="13"/>
        <v>NO CUMPLE</v>
      </c>
      <c r="P415" s="11">
        <v>4</v>
      </c>
      <c r="Q415" s="20">
        <v>2</v>
      </c>
      <c r="R415" s="11">
        <f>Tabla1[[#This Row],[Trbjo real]]-Tabla1[[#This Row],[Trabajo]]</f>
        <v>2</v>
      </c>
      <c r="S415" s="11">
        <v>2</v>
      </c>
      <c r="T415" s="8" t="s">
        <v>1026</v>
      </c>
      <c r="U415" s="19">
        <f>Tabla1[[#This Row],[Trbjo real]]/Tabla1[[#This Row],[Trabajo]]</f>
        <v>2</v>
      </c>
    </row>
    <row r="416" spans="1:21" x14ac:dyDescent="0.25">
      <c r="A416" s="8" t="s">
        <v>570</v>
      </c>
      <c r="B416" s="8" t="s">
        <v>325</v>
      </c>
      <c r="C416" s="8" t="s">
        <v>326</v>
      </c>
      <c r="D416" s="8" t="s">
        <v>120</v>
      </c>
      <c r="E416" s="8" t="s">
        <v>1022</v>
      </c>
      <c r="F416" s="8" t="s">
        <v>1055</v>
      </c>
      <c r="G416" s="8" t="s">
        <v>1118</v>
      </c>
      <c r="H416" s="8" t="s">
        <v>8</v>
      </c>
      <c r="I416" s="8" t="s">
        <v>1025</v>
      </c>
      <c r="J416" s="8" t="s">
        <v>121</v>
      </c>
      <c r="K416" s="8" t="s">
        <v>10</v>
      </c>
      <c r="L416" s="9">
        <v>45365</v>
      </c>
      <c r="M416" s="10">
        <v>45365</v>
      </c>
      <c r="N416" s="10" t="str">
        <f t="shared" si="12"/>
        <v>CUMPLE</v>
      </c>
      <c r="O416" s="10" t="str">
        <f t="shared" si="13"/>
        <v>CUMPLE</v>
      </c>
      <c r="P416" s="11">
        <v>2</v>
      </c>
      <c r="Q416" s="20">
        <v>3.8</v>
      </c>
      <c r="R416" s="11">
        <f>Tabla1[[#This Row],[Trbjo real]]-Tabla1[[#This Row],[Trabajo]]</f>
        <v>-1.7999999999999998</v>
      </c>
      <c r="S416" s="11">
        <v>3.8</v>
      </c>
      <c r="T416" s="8" t="s">
        <v>1026</v>
      </c>
      <c r="U416" s="19">
        <f>Tabla1[[#This Row],[Trbjo real]]/Tabla1[[#This Row],[Trabajo]]</f>
        <v>0.52631578947368418</v>
      </c>
    </row>
    <row r="417" spans="1:21" x14ac:dyDescent="0.25">
      <c r="A417" s="8" t="s">
        <v>570</v>
      </c>
      <c r="B417" s="8" t="s">
        <v>325</v>
      </c>
      <c r="C417" s="8" t="s">
        <v>326</v>
      </c>
      <c r="D417" s="8" t="s">
        <v>120</v>
      </c>
      <c r="E417" s="8" t="s">
        <v>1051</v>
      </c>
      <c r="F417" s="8" t="s">
        <v>1101</v>
      </c>
      <c r="G417" s="8" t="s">
        <v>1125</v>
      </c>
      <c r="H417" s="8" t="s">
        <v>8</v>
      </c>
      <c r="I417" s="8" t="s">
        <v>1025</v>
      </c>
      <c r="J417" s="8" t="s">
        <v>121</v>
      </c>
      <c r="K417" s="8" t="s">
        <v>10</v>
      </c>
      <c r="L417" s="9">
        <v>45365</v>
      </c>
      <c r="M417" s="10">
        <v>45365</v>
      </c>
      <c r="N417" s="10" t="str">
        <f t="shared" si="12"/>
        <v>CUMPLE</v>
      </c>
      <c r="O417" s="10" t="str">
        <f t="shared" si="13"/>
        <v>CUMPLE</v>
      </c>
      <c r="P417" s="11">
        <v>4</v>
      </c>
      <c r="Q417" s="20">
        <v>4</v>
      </c>
      <c r="R417" s="11">
        <f>Tabla1[[#This Row],[Trbjo real]]-Tabla1[[#This Row],[Trabajo]]</f>
        <v>0</v>
      </c>
      <c r="S417" s="11">
        <v>4</v>
      </c>
      <c r="T417" s="8" t="s">
        <v>1026</v>
      </c>
      <c r="U417" s="19">
        <f>Tabla1[[#This Row],[Trbjo real]]/Tabla1[[#This Row],[Trabajo]]</f>
        <v>1</v>
      </c>
    </row>
    <row r="418" spans="1:21" x14ac:dyDescent="0.25">
      <c r="A418" s="8" t="s">
        <v>570</v>
      </c>
      <c r="B418" s="8" t="s">
        <v>325</v>
      </c>
      <c r="C418" s="8" t="s">
        <v>326</v>
      </c>
      <c r="D418" s="8" t="s">
        <v>120</v>
      </c>
      <c r="E418" s="8" t="s">
        <v>1033</v>
      </c>
      <c r="F418" s="8" t="s">
        <v>1036</v>
      </c>
      <c r="G418" s="8" t="s">
        <v>1142</v>
      </c>
      <c r="H418" s="8" t="s">
        <v>8</v>
      </c>
      <c r="I418" s="8" t="s">
        <v>1025</v>
      </c>
      <c r="J418" s="8" t="s">
        <v>121</v>
      </c>
      <c r="K418" s="8" t="s">
        <v>10</v>
      </c>
      <c r="L418" s="9">
        <v>45365</v>
      </c>
      <c r="M418" s="10">
        <v>45453</v>
      </c>
      <c r="N418" s="10" t="str">
        <f t="shared" si="12"/>
        <v>CUMPLE</v>
      </c>
      <c r="O418" s="10" t="str">
        <f t="shared" si="13"/>
        <v>NO CUMPLE</v>
      </c>
      <c r="P418" s="11">
        <v>0.5</v>
      </c>
      <c r="Q418" s="20">
        <v>4</v>
      </c>
      <c r="R418" s="11">
        <f>Tabla1[[#This Row],[Trbjo real]]-Tabla1[[#This Row],[Trabajo]]</f>
        <v>-3.5</v>
      </c>
      <c r="S418" s="11">
        <v>2</v>
      </c>
      <c r="T418" s="8" t="s">
        <v>1026</v>
      </c>
      <c r="U418" s="19">
        <f>Tabla1[[#This Row],[Trbjo real]]/Tabla1[[#This Row],[Trabajo]]</f>
        <v>0.125</v>
      </c>
    </row>
    <row r="419" spans="1:21" x14ac:dyDescent="0.25">
      <c r="A419" s="8" t="s">
        <v>570</v>
      </c>
      <c r="B419" s="8" t="s">
        <v>325</v>
      </c>
      <c r="C419" s="8" t="s">
        <v>326</v>
      </c>
      <c r="D419" s="8" t="s">
        <v>120</v>
      </c>
      <c r="E419" s="8" t="s">
        <v>1040</v>
      </c>
      <c r="F419" s="8" t="s">
        <v>1101</v>
      </c>
      <c r="G419" s="8" t="s">
        <v>1142</v>
      </c>
      <c r="H419" s="8" t="s">
        <v>8</v>
      </c>
      <c r="I419" s="8" t="s">
        <v>1025</v>
      </c>
      <c r="J419" s="8" t="s">
        <v>121</v>
      </c>
      <c r="K419" s="8" t="s">
        <v>10</v>
      </c>
      <c r="L419" s="9">
        <v>45365</v>
      </c>
      <c r="M419" s="10">
        <v>45453</v>
      </c>
      <c r="N419" s="10" t="str">
        <f t="shared" si="12"/>
        <v>CUMPLE</v>
      </c>
      <c r="O419" s="10" t="str">
        <f t="shared" si="13"/>
        <v>NO CUMPLE</v>
      </c>
      <c r="P419" s="11">
        <v>0.5</v>
      </c>
      <c r="Q419" s="21">
        <v>2</v>
      </c>
      <c r="R419" s="11">
        <f>Tabla1[[#This Row],[Trbjo real]]-Tabla1[[#This Row],[Trabajo]]</f>
        <v>-1.5</v>
      </c>
      <c r="S419" s="11">
        <v>4</v>
      </c>
      <c r="T419" s="8" t="s">
        <v>1026</v>
      </c>
      <c r="U419" s="19">
        <f>Tabla1[[#This Row],[Trbjo real]]/Tabla1[[#This Row],[Trabajo]]</f>
        <v>0.25</v>
      </c>
    </row>
    <row r="420" spans="1:21" x14ac:dyDescent="0.25">
      <c r="A420" s="8" t="s">
        <v>570</v>
      </c>
      <c r="B420" s="8" t="s">
        <v>325</v>
      </c>
      <c r="C420" s="8" t="s">
        <v>326</v>
      </c>
      <c r="D420" s="8" t="s">
        <v>120</v>
      </c>
      <c r="E420" s="8" t="s">
        <v>1053</v>
      </c>
      <c r="F420" s="8" t="s">
        <v>1056</v>
      </c>
      <c r="G420" s="8" t="s">
        <v>1142</v>
      </c>
      <c r="H420" s="8" t="s">
        <v>8</v>
      </c>
      <c r="I420" s="8" t="s">
        <v>1025</v>
      </c>
      <c r="J420" s="8" t="s">
        <v>121</v>
      </c>
      <c r="K420" s="8" t="s">
        <v>10</v>
      </c>
      <c r="L420" s="9">
        <v>45365</v>
      </c>
      <c r="M420" s="10">
        <v>45508</v>
      </c>
      <c r="N420" s="10" t="str">
        <f t="shared" si="12"/>
        <v>CUMPLE</v>
      </c>
      <c r="O420" s="10" t="str">
        <f t="shared" si="13"/>
        <v>NO CUMPLE</v>
      </c>
      <c r="P420" s="11">
        <v>4</v>
      </c>
      <c r="Q420" s="20">
        <v>4</v>
      </c>
      <c r="R420" s="11">
        <f>Tabla1[[#This Row],[Trbjo real]]-Tabla1[[#This Row],[Trabajo]]</f>
        <v>0</v>
      </c>
      <c r="S420" s="11">
        <v>4</v>
      </c>
      <c r="T420" s="8" t="s">
        <v>1026</v>
      </c>
      <c r="U420" s="19">
        <f>Tabla1[[#This Row],[Trbjo real]]/Tabla1[[#This Row],[Trabajo]]</f>
        <v>1</v>
      </c>
    </row>
    <row r="421" spans="1:21" x14ac:dyDescent="0.25">
      <c r="A421" s="8" t="s">
        <v>431</v>
      </c>
      <c r="B421" s="8" t="s">
        <v>5</v>
      </c>
      <c r="C421" s="8" t="s">
        <v>6</v>
      </c>
      <c r="D421" s="8" t="s">
        <v>7</v>
      </c>
      <c r="E421" s="8" t="s">
        <v>1035</v>
      </c>
      <c r="F421" s="8" t="s">
        <v>1036</v>
      </c>
      <c r="G421" s="8" t="s">
        <v>1060</v>
      </c>
      <c r="H421" s="8" t="s">
        <v>8</v>
      </c>
      <c r="I421" s="8" t="s">
        <v>1025</v>
      </c>
      <c r="J421" s="8" t="s">
        <v>9</v>
      </c>
      <c r="K421" s="8" t="s">
        <v>10</v>
      </c>
      <c r="L421" s="9">
        <v>45363</v>
      </c>
      <c r="M421" s="10">
        <v>45369</v>
      </c>
      <c r="N421" s="10" t="str">
        <f t="shared" si="12"/>
        <v>CUMPLE</v>
      </c>
      <c r="O421" s="10" t="str">
        <f t="shared" si="13"/>
        <v>NO CUMPLE</v>
      </c>
      <c r="P421" s="11">
        <v>8</v>
      </c>
      <c r="Q421" s="21">
        <v>8</v>
      </c>
      <c r="R421" s="11">
        <f>Tabla1[[#This Row],[Trbjo real]]-Tabla1[[#This Row],[Trabajo]]</f>
        <v>0</v>
      </c>
      <c r="S421" s="11">
        <v>8</v>
      </c>
      <c r="T421" s="8" t="s">
        <v>1026</v>
      </c>
      <c r="U421" s="19">
        <f>Tabla1[[#This Row],[Trbjo real]]/Tabla1[[#This Row],[Trabajo]]</f>
        <v>1</v>
      </c>
    </row>
    <row r="422" spans="1:21" x14ac:dyDescent="0.25">
      <c r="A422" s="8" t="s">
        <v>431</v>
      </c>
      <c r="B422" s="8" t="s">
        <v>5</v>
      </c>
      <c r="C422" s="8" t="s">
        <v>6</v>
      </c>
      <c r="D422" s="8" t="s">
        <v>7</v>
      </c>
      <c r="E422" s="8" t="s">
        <v>1027</v>
      </c>
      <c r="F422" s="8" t="s">
        <v>1055</v>
      </c>
      <c r="G422" s="8" t="s">
        <v>1060</v>
      </c>
      <c r="H422" s="8" t="s">
        <v>8</v>
      </c>
      <c r="I422" s="8" t="s">
        <v>1025</v>
      </c>
      <c r="J422" s="8" t="s">
        <v>9</v>
      </c>
      <c r="K422" s="8" t="s">
        <v>10</v>
      </c>
      <c r="L422" s="9">
        <v>45363</v>
      </c>
      <c r="M422" s="10">
        <v>45369</v>
      </c>
      <c r="N422" s="10" t="str">
        <f t="shared" si="12"/>
        <v>CUMPLE</v>
      </c>
      <c r="O422" s="10" t="str">
        <f t="shared" si="13"/>
        <v>NO CUMPLE</v>
      </c>
      <c r="P422" s="11">
        <v>1</v>
      </c>
      <c r="Q422" s="21">
        <v>0.5</v>
      </c>
      <c r="R422" s="11">
        <f>Tabla1[[#This Row],[Trbjo real]]-Tabla1[[#This Row],[Trabajo]]</f>
        <v>0.5</v>
      </c>
      <c r="S422" s="11">
        <v>0.5</v>
      </c>
      <c r="T422" s="8" t="s">
        <v>1026</v>
      </c>
      <c r="U422" s="19">
        <f>Tabla1[[#This Row],[Trbjo real]]/Tabla1[[#This Row],[Trabajo]]</f>
        <v>2</v>
      </c>
    </row>
    <row r="423" spans="1:21" x14ac:dyDescent="0.25">
      <c r="A423" s="8" t="s">
        <v>431</v>
      </c>
      <c r="B423" s="8" t="s">
        <v>5</v>
      </c>
      <c r="C423" s="8" t="s">
        <v>6</v>
      </c>
      <c r="D423" s="8" t="s">
        <v>7</v>
      </c>
      <c r="E423" s="8" t="s">
        <v>1038</v>
      </c>
      <c r="F423" s="8" t="s">
        <v>1056</v>
      </c>
      <c r="G423" s="8" t="s">
        <v>1060</v>
      </c>
      <c r="H423" s="8" t="s">
        <v>8</v>
      </c>
      <c r="I423" s="8" t="s">
        <v>1025</v>
      </c>
      <c r="J423" s="8" t="s">
        <v>9</v>
      </c>
      <c r="K423" s="8" t="s">
        <v>10</v>
      </c>
      <c r="L423" s="9">
        <v>45363</v>
      </c>
      <c r="M423" s="10">
        <v>45369</v>
      </c>
      <c r="N423" s="10" t="str">
        <f t="shared" si="12"/>
        <v>CUMPLE</v>
      </c>
      <c r="O423" s="10" t="str">
        <f t="shared" si="13"/>
        <v>NO CUMPLE</v>
      </c>
      <c r="P423" s="11">
        <v>2</v>
      </c>
      <c r="Q423" s="21">
        <v>2.5</v>
      </c>
      <c r="R423" s="11">
        <f>Tabla1[[#This Row],[Trbjo real]]-Tabla1[[#This Row],[Trabajo]]</f>
        <v>-0.5</v>
      </c>
      <c r="S423" s="11">
        <v>2.5</v>
      </c>
      <c r="T423" s="8" t="s">
        <v>1026</v>
      </c>
      <c r="U423" s="19">
        <f>Tabla1[[#This Row],[Trbjo real]]/Tabla1[[#This Row],[Trabajo]]</f>
        <v>0.8</v>
      </c>
    </row>
    <row r="424" spans="1:21" x14ac:dyDescent="0.25">
      <c r="A424" s="8" t="s">
        <v>431</v>
      </c>
      <c r="B424" s="8" t="s">
        <v>5</v>
      </c>
      <c r="C424" s="8" t="s">
        <v>6</v>
      </c>
      <c r="D424" s="8" t="s">
        <v>7</v>
      </c>
      <c r="E424" s="8" t="s">
        <v>1022</v>
      </c>
      <c r="F424" s="8" t="s">
        <v>1055</v>
      </c>
      <c r="G424" s="8" t="s">
        <v>1244</v>
      </c>
      <c r="H424" s="8" t="s">
        <v>8</v>
      </c>
      <c r="I424" s="8" t="s">
        <v>1025</v>
      </c>
      <c r="J424" s="8" t="s">
        <v>9</v>
      </c>
      <c r="K424" s="8" t="s">
        <v>10</v>
      </c>
      <c r="L424" s="9">
        <v>45363</v>
      </c>
      <c r="M424" s="10">
        <v>45369</v>
      </c>
      <c r="N424" s="10" t="str">
        <f t="shared" si="12"/>
        <v>CUMPLE</v>
      </c>
      <c r="O424" s="10" t="str">
        <f t="shared" si="13"/>
        <v>NO CUMPLE</v>
      </c>
      <c r="P424" s="11">
        <v>4</v>
      </c>
      <c r="Q424" s="21">
        <v>3.4</v>
      </c>
      <c r="R424" s="11">
        <f>Tabla1[[#This Row],[Trbjo real]]-Tabla1[[#This Row],[Trabajo]]</f>
        <v>0.60000000000000009</v>
      </c>
      <c r="S424" s="11">
        <v>3.4</v>
      </c>
      <c r="T424" s="8" t="s">
        <v>1026</v>
      </c>
      <c r="U424" s="19">
        <f>Tabla1[[#This Row],[Trbjo real]]/Tabla1[[#This Row],[Trabajo]]</f>
        <v>1.1764705882352942</v>
      </c>
    </row>
    <row r="425" spans="1:21" x14ac:dyDescent="0.25">
      <c r="A425" s="8" t="s">
        <v>431</v>
      </c>
      <c r="B425" s="8" t="s">
        <v>5</v>
      </c>
      <c r="C425" s="8" t="s">
        <v>6</v>
      </c>
      <c r="D425" s="8" t="s">
        <v>7</v>
      </c>
      <c r="E425" s="8" t="s">
        <v>1051</v>
      </c>
      <c r="F425" s="8" t="s">
        <v>1101</v>
      </c>
      <c r="G425" s="8" t="s">
        <v>1125</v>
      </c>
      <c r="H425" s="8" t="s">
        <v>8</v>
      </c>
      <c r="I425" s="8" t="s">
        <v>1025</v>
      </c>
      <c r="J425" s="8" t="s">
        <v>9</v>
      </c>
      <c r="K425" s="8" t="s">
        <v>10</v>
      </c>
      <c r="L425" s="9">
        <v>45363</v>
      </c>
      <c r="M425" s="10">
        <v>45363</v>
      </c>
      <c r="N425" s="10" t="str">
        <f t="shared" si="12"/>
        <v>CUMPLE</v>
      </c>
      <c r="O425" s="10" t="str">
        <f t="shared" si="13"/>
        <v>CUMPLE</v>
      </c>
      <c r="P425" s="11">
        <v>3</v>
      </c>
      <c r="Q425" s="21">
        <v>4</v>
      </c>
      <c r="R425" s="11">
        <f>Tabla1[[#This Row],[Trbjo real]]-Tabla1[[#This Row],[Trabajo]]</f>
        <v>-1</v>
      </c>
      <c r="S425" s="11">
        <v>4</v>
      </c>
      <c r="T425" s="8" t="s">
        <v>1026</v>
      </c>
      <c r="U425" s="19">
        <f>Tabla1[[#This Row],[Trbjo real]]/Tabla1[[#This Row],[Trabajo]]</f>
        <v>0.75</v>
      </c>
    </row>
    <row r="426" spans="1:21" x14ac:dyDescent="0.25">
      <c r="A426" s="8" t="s">
        <v>431</v>
      </c>
      <c r="B426" s="8" t="s">
        <v>5</v>
      </c>
      <c r="C426" s="8" t="s">
        <v>6</v>
      </c>
      <c r="D426" s="8" t="s">
        <v>7</v>
      </c>
      <c r="E426" s="8" t="s">
        <v>1033</v>
      </c>
      <c r="F426" s="8" t="s">
        <v>1036</v>
      </c>
      <c r="G426" s="8" t="s">
        <v>1138</v>
      </c>
      <c r="H426" s="8" t="s">
        <v>8</v>
      </c>
      <c r="I426" s="8" t="s">
        <v>1025</v>
      </c>
      <c r="J426" s="8" t="s">
        <v>9</v>
      </c>
      <c r="K426" s="8" t="s">
        <v>10</v>
      </c>
      <c r="L426" s="9">
        <v>45363</v>
      </c>
      <c r="M426" s="10">
        <v>45368</v>
      </c>
      <c r="N426" s="10" t="str">
        <f t="shared" si="12"/>
        <v>CUMPLE</v>
      </c>
      <c r="O426" s="10" t="str">
        <f t="shared" si="13"/>
        <v>NO CUMPLE</v>
      </c>
      <c r="P426" s="11">
        <v>1</v>
      </c>
      <c r="Q426" s="20">
        <v>4</v>
      </c>
      <c r="R426" s="11">
        <f>Tabla1[[#This Row],[Trbjo real]]-Tabla1[[#This Row],[Trabajo]]</f>
        <v>-3</v>
      </c>
      <c r="S426" s="11">
        <v>2</v>
      </c>
      <c r="T426" s="8" t="s">
        <v>1026</v>
      </c>
      <c r="U426" s="19">
        <f>Tabla1[[#This Row],[Trbjo real]]/Tabla1[[#This Row],[Trabajo]]</f>
        <v>0.25</v>
      </c>
    </row>
    <row r="427" spans="1:21" x14ac:dyDescent="0.25">
      <c r="A427" s="8" t="s">
        <v>431</v>
      </c>
      <c r="B427" s="8" t="s">
        <v>5</v>
      </c>
      <c r="C427" s="8" t="s">
        <v>6</v>
      </c>
      <c r="D427" s="8" t="s">
        <v>7</v>
      </c>
      <c r="E427" s="8" t="s">
        <v>1040</v>
      </c>
      <c r="F427" s="8" t="s">
        <v>1101</v>
      </c>
      <c r="G427" s="8" t="s">
        <v>1138</v>
      </c>
      <c r="H427" s="8" t="s">
        <v>8</v>
      </c>
      <c r="I427" s="8" t="s">
        <v>1025</v>
      </c>
      <c r="J427" s="8" t="s">
        <v>9</v>
      </c>
      <c r="K427" s="8" t="s">
        <v>10</v>
      </c>
      <c r="L427" s="9">
        <v>45363</v>
      </c>
      <c r="M427" s="10">
        <v>45368</v>
      </c>
      <c r="N427" s="10" t="str">
        <f t="shared" si="12"/>
        <v>CUMPLE</v>
      </c>
      <c r="O427" s="10" t="str">
        <f t="shared" si="13"/>
        <v>NO CUMPLE</v>
      </c>
      <c r="P427" s="11">
        <v>2</v>
      </c>
      <c r="Q427" s="21">
        <v>4</v>
      </c>
      <c r="R427" s="11">
        <f>Tabla1[[#This Row],[Trbjo real]]-Tabla1[[#This Row],[Trabajo]]</f>
        <v>-2</v>
      </c>
      <c r="S427" s="11">
        <v>4</v>
      </c>
      <c r="T427" s="8" t="s">
        <v>1026</v>
      </c>
      <c r="U427" s="19">
        <f>Tabla1[[#This Row],[Trbjo real]]/Tabla1[[#This Row],[Trabajo]]</f>
        <v>0.5</v>
      </c>
    </row>
    <row r="428" spans="1:21" x14ac:dyDescent="0.25">
      <c r="A428" s="8" t="s">
        <v>431</v>
      </c>
      <c r="B428" s="8" t="s">
        <v>5</v>
      </c>
      <c r="C428" s="8" t="s">
        <v>6</v>
      </c>
      <c r="D428" s="8" t="s">
        <v>7</v>
      </c>
      <c r="E428" s="8" t="s">
        <v>1053</v>
      </c>
      <c r="F428" s="8" t="s">
        <v>1056</v>
      </c>
      <c r="G428" s="8" t="s">
        <v>1138</v>
      </c>
      <c r="H428" s="8" t="s">
        <v>8</v>
      </c>
      <c r="I428" s="8" t="s">
        <v>1025</v>
      </c>
      <c r="J428" s="8" t="s">
        <v>9</v>
      </c>
      <c r="K428" s="8" t="s">
        <v>10</v>
      </c>
      <c r="L428" s="9">
        <v>45363</v>
      </c>
      <c r="M428" s="10">
        <v>45368</v>
      </c>
      <c r="N428" s="10" t="str">
        <f t="shared" si="12"/>
        <v>CUMPLE</v>
      </c>
      <c r="O428" s="10" t="str">
        <f t="shared" si="13"/>
        <v>NO CUMPLE</v>
      </c>
      <c r="P428" s="11">
        <v>1</v>
      </c>
      <c r="Q428" s="21">
        <v>2</v>
      </c>
      <c r="R428" s="11">
        <f>Tabla1[[#This Row],[Trbjo real]]-Tabla1[[#This Row],[Trabajo]]</f>
        <v>-1</v>
      </c>
      <c r="S428" s="11">
        <v>4</v>
      </c>
      <c r="T428" s="8" t="s">
        <v>1026</v>
      </c>
      <c r="U428" s="19">
        <f>Tabla1[[#This Row],[Trbjo real]]/Tabla1[[#This Row],[Trabajo]]</f>
        <v>0.5</v>
      </c>
    </row>
    <row r="429" spans="1:21" x14ac:dyDescent="0.25">
      <c r="A429" s="8" t="s">
        <v>431</v>
      </c>
      <c r="B429" s="8" t="s">
        <v>5</v>
      </c>
      <c r="C429" s="8" t="s">
        <v>6</v>
      </c>
      <c r="D429" s="8" t="s">
        <v>7</v>
      </c>
      <c r="E429" s="8" t="s">
        <v>1034</v>
      </c>
      <c r="F429" s="8" t="s">
        <v>1135</v>
      </c>
      <c r="G429" s="8" t="s">
        <v>1138</v>
      </c>
      <c r="H429" s="8" t="s">
        <v>8</v>
      </c>
      <c r="I429" s="8" t="s">
        <v>1025</v>
      </c>
      <c r="J429" s="8" t="s">
        <v>9</v>
      </c>
      <c r="K429" s="8" t="s">
        <v>10</v>
      </c>
      <c r="L429" s="9">
        <v>45363</v>
      </c>
      <c r="M429" s="10">
        <v>45368</v>
      </c>
      <c r="N429" s="10" t="str">
        <f t="shared" si="12"/>
        <v>CUMPLE</v>
      </c>
      <c r="O429" s="10" t="str">
        <f t="shared" si="13"/>
        <v>NO CUMPLE</v>
      </c>
      <c r="P429" s="11">
        <v>2</v>
      </c>
      <c r="Q429" s="21">
        <v>2</v>
      </c>
      <c r="R429" s="11">
        <f>Tabla1[[#This Row],[Trbjo real]]-Tabla1[[#This Row],[Trabajo]]</f>
        <v>0</v>
      </c>
      <c r="S429" s="11">
        <v>6</v>
      </c>
      <c r="T429" s="8" t="s">
        <v>1026</v>
      </c>
      <c r="U429" s="19">
        <f>Tabla1[[#This Row],[Trbjo real]]/Tabla1[[#This Row],[Trabajo]]</f>
        <v>1</v>
      </c>
    </row>
    <row r="430" spans="1:21" x14ac:dyDescent="0.25">
      <c r="A430" s="8" t="s">
        <v>578</v>
      </c>
      <c r="B430" s="8" t="s">
        <v>365</v>
      </c>
      <c r="C430" s="8" t="s">
        <v>366</v>
      </c>
      <c r="D430" s="8" t="s">
        <v>120</v>
      </c>
      <c r="E430" s="8" t="s">
        <v>1035</v>
      </c>
      <c r="F430" s="8" t="s">
        <v>1036</v>
      </c>
      <c r="G430" s="8" t="s">
        <v>1060</v>
      </c>
      <c r="H430" s="8" t="s">
        <v>8</v>
      </c>
      <c r="I430" s="8" t="s">
        <v>1025</v>
      </c>
      <c r="J430" s="8" t="s">
        <v>121</v>
      </c>
      <c r="K430" s="8" t="s">
        <v>10</v>
      </c>
      <c r="L430" s="9">
        <v>45359</v>
      </c>
      <c r="M430" s="10">
        <v>45362</v>
      </c>
      <c r="N430" s="10" t="str">
        <f t="shared" si="12"/>
        <v>CUMPLE</v>
      </c>
      <c r="O430" s="10" t="str">
        <f t="shared" si="13"/>
        <v>NO CUMPLE</v>
      </c>
      <c r="P430" s="11">
        <v>8</v>
      </c>
      <c r="Q430" s="20">
        <v>8</v>
      </c>
      <c r="R430" s="11">
        <f>Tabla1[[#This Row],[Trbjo real]]-Tabla1[[#This Row],[Trabajo]]</f>
        <v>0</v>
      </c>
      <c r="S430" s="11">
        <v>8</v>
      </c>
      <c r="T430" s="8" t="s">
        <v>1026</v>
      </c>
      <c r="U430" s="19">
        <f>Tabla1[[#This Row],[Trbjo real]]/Tabla1[[#This Row],[Trabajo]]</f>
        <v>1</v>
      </c>
    </row>
    <row r="431" spans="1:21" x14ac:dyDescent="0.25">
      <c r="A431" s="8" t="s">
        <v>578</v>
      </c>
      <c r="B431" s="8" t="s">
        <v>365</v>
      </c>
      <c r="C431" s="8" t="s">
        <v>366</v>
      </c>
      <c r="D431" s="8" t="s">
        <v>120</v>
      </c>
      <c r="E431" s="8" t="s">
        <v>1027</v>
      </c>
      <c r="F431" s="8" t="s">
        <v>1055</v>
      </c>
      <c r="G431" s="8" t="s">
        <v>1060</v>
      </c>
      <c r="H431" s="8" t="s">
        <v>8</v>
      </c>
      <c r="I431" s="8" t="s">
        <v>1025</v>
      </c>
      <c r="J431" s="8" t="s">
        <v>121</v>
      </c>
      <c r="K431" s="8" t="s">
        <v>10</v>
      </c>
      <c r="L431" s="9">
        <v>45359</v>
      </c>
      <c r="M431" s="10">
        <v>45364</v>
      </c>
      <c r="N431" s="10" t="str">
        <f t="shared" si="12"/>
        <v>CUMPLE</v>
      </c>
      <c r="O431" s="10" t="str">
        <f t="shared" si="13"/>
        <v>NO CUMPLE</v>
      </c>
      <c r="P431" s="11">
        <v>2</v>
      </c>
      <c r="Q431" s="20">
        <v>1.5</v>
      </c>
      <c r="R431" s="11">
        <f>Tabla1[[#This Row],[Trbjo real]]-Tabla1[[#This Row],[Trabajo]]</f>
        <v>0.5</v>
      </c>
      <c r="S431" s="11">
        <v>1.5</v>
      </c>
      <c r="T431" s="8" t="s">
        <v>1026</v>
      </c>
      <c r="U431" s="19">
        <f>Tabla1[[#This Row],[Trbjo real]]/Tabla1[[#This Row],[Trabajo]]</f>
        <v>1.3333333333333333</v>
      </c>
    </row>
    <row r="432" spans="1:21" x14ac:dyDescent="0.25">
      <c r="A432" s="8" t="s">
        <v>578</v>
      </c>
      <c r="B432" s="8" t="s">
        <v>365</v>
      </c>
      <c r="C432" s="8" t="s">
        <v>366</v>
      </c>
      <c r="D432" s="8" t="s">
        <v>120</v>
      </c>
      <c r="E432" s="8" t="s">
        <v>1051</v>
      </c>
      <c r="F432" s="8" t="s">
        <v>1101</v>
      </c>
      <c r="G432" s="8" t="s">
        <v>1241</v>
      </c>
      <c r="H432" s="8" t="s">
        <v>8</v>
      </c>
      <c r="I432" s="8" t="s">
        <v>1025</v>
      </c>
      <c r="J432" s="8" t="s">
        <v>121</v>
      </c>
      <c r="K432" s="8" t="s">
        <v>10</v>
      </c>
      <c r="L432" s="9">
        <v>45359</v>
      </c>
      <c r="M432" s="10">
        <v>45367</v>
      </c>
      <c r="N432" s="10" t="str">
        <f t="shared" si="12"/>
        <v>CUMPLE</v>
      </c>
      <c r="O432" s="10" t="str">
        <f t="shared" si="13"/>
        <v>NO CUMPLE</v>
      </c>
      <c r="P432" s="11">
        <v>4</v>
      </c>
      <c r="Q432" s="11">
        <v>4</v>
      </c>
      <c r="R432" s="11">
        <f>Tabla1[[#This Row],[Trbjo real]]-Tabla1[[#This Row],[Trabajo]]</f>
        <v>0</v>
      </c>
      <c r="S432" s="11">
        <v>4</v>
      </c>
      <c r="T432" s="8" t="s">
        <v>1026</v>
      </c>
      <c r="U432" s="19">
        <f>Tabla1[[#This Row],[Trbjo real]]/Tabla1[[#This Row],[Trabajo]]</f>
        <v>1</v>
      </c>
    </row>
    <row r="433" spans="1:21" x14ac:dyDescent="0.25">
      <c r="A433" s="8" t="s">
        <v>578</v>
      </c>
      <c r="B433" s="8" t="s">
        <v>365</v>
      </c>
      <c r="C433" s="8" t="s">
        <v>366</v>
      </c>
      <c r="D433" s="8" t="s">
        <v>120</v>
      </c>
      <c r="E433" s="8" t="s">
        <v>1022</v>
      </c>
      <c r="F433" s="8" t="s">
        <v>1055</v>
      </c>
      <c r="G433" s="8" t="s">
        <v>1244</v>
      </c>
      <c r="H433" s="8" t="s">
        <v>8</v>
      </c>
      <c r="I433" s="8" t="s">
        <v>1025</v>
      </c>
      <c r="J433" s="8" t="s">
        <v>121</v>
      </c>
      <c r="K433" s="8" t="s">
        <v>10</v>
      </c>
      <c r="L433" s="9">
        <v>45359</v>
      </c>
      <c r="M433" s="10">
        <v>45359</v>
      </c>
      <c r="N433" s="10" t="str">
        <f t="shared" si="12"/>
        <v>CUMPLE</v>
      </c>
      <c r="O433" s="10" t="str">
        <f t="shared" si="13"/>
        <v>CUMPLE</v>
      </c>
      <c r="P433" s="11">
        <v>2</v>
      </c>
      <c r="Q433" s="21">
        <v>2</v>
      </c>
      <c r="R433" s="11">
        <f>Tabla1[[#This Row],[Trbjo real]]-Tabla1[[#This Row],[Trabajo]]</f>
        <v>0</v>
      </c>
      <c r="S433" s="11">
        <v>2</v>
      </c>
      <c r="T433" s="8" t="s">
        <v>1026</v>
      </c>
      <c r="U433" s="19">
        <f>Tabla1[[#This Row],[Trbjo real]]/Tabla1[[#This Row],[Trabajo]]</f>
        <v>1</v>
      </c>
    </row>
    <row r="434" spans="1:21" x14ac:dyDescent="0.25">
      <c r="A434" s="8" t="s">
        <v>578</v>
      </c>
      <c r="B434" s="8" t="s">
        <v>365</v>
      </c>
      <c r="C434" s="8" t="s">
        <v>366</v>
      </c>
      <c r="D434" s="8" t="s">
        <v>120</v>
      </c>
      <c r="E434" s="8" t="s">
        <v>1033</v>
      </c>
      <c r="F434" s="8" t="s">
        <v>1036</v>
      </c>
      <c r="G434" s="8" t="s">
        <v>1144</v>
      </c>
      <c r="H434" s="8" t="s">
        <v>8</v>
      </c>
      <c r="I434" s="8" t="s">
        <v>1025</v>
      </c>
      <c r="J434" s="8" t="s">
        <v>121</v>
      </c>
      <c r="K434" s="8" t="s">
        <v>10</v>
      </c>
      <c r="L434" s="9">
        <v>45359</v>
      </c>
      <c r="M434" s="10">
        <v>45359</v>
      </c>
      <c r="N434" s="10" t="str">
        <f t="shared" si="12"/>
        <v>CUMPLE</v>
      </c>
      <c r="O434" s="10" t="str">
        <f t="shared" si="13"/>
        <v>CUMPLE</v>
      </c>
      <c r="P434" s="11">
        <v>1</v>
      </c>
      <c r="Q434" s="21">
        <v>2</v>
      </c>
      <c r="R434" s="11">
        <f>Tabla1[[#This Row],[Trbjo real]]-Tabla1[[#This Row],[Trabajo]]</f>
        <v>-1</v>
      </c>
      <c r="S434" s="11">
        <v>2</v>
      </c>
      <c r="T434" s="8" t="s">
        <v>1026</v>
      </c>
      <c r="U434" s="19">
        <f>Tabla1[[#This Row],[Trbjo real]]/Tabla1[[#This Row],[Trabajo]]</f>
        <v>0.5</v>
      </c>
    </row>
    <row r="435" spans="1:21" x14ac:dyDescent="0.25">
      <c r="A435" s="8" t="s">
        <v>578</v>
      </c>
      <c r="B435" s="8" t="s">
        <v>365</v>
      </c>
      <c r="C435" s="8" t="s">
        <v>366</v>
      </c>
      <c r="D435" s="8" t="s">
        <v>120</v>
      </c>
      <c r="E435" s="8" t="s">
        <v>1040</v>
      </c>
      <c r="F435" s="8" t="s">
        <v>1101</v>
      </c>
      <c r="G435" s="8" t="s">
        <v>1144</v>
      </c>
      <c r="H435" s="8" t="s">
        <v>8</v>
      </c>
      <c r="I435" s="8" t="s">
        <v>1025</v>
      </c>
      <c r="J435" s="8" t="s">
        <v>121</v>
      </c>
      <c r="K435" s="8" t="s">
        <v>10</v>
      </c>
      <c r="L435" s="9">
        <v>45359</v>
      </c>
      <c r="M435" s="10">
        <v>45359</v>
      </c>
      <c r="N435" s="10" t="str">
        <f t="shared" si="12"/>
        <v>CUMPLE</v>
      </c>
      <c r="O435" s="10" t="str">
        <f t="shared" si="13"/>
        <v>CUMPLE</v>
      </c>
      <c r="P435" s="11">
        <v>3</v>
      </c>
      <c r="Q435" s="21">
        <v>2</v>
      </c>
      <c r="R435" s="11">
        <f>Tabla1[[#This Row],[Trbjo real]]-Tabla1[[#This Row],[Trabajo]]</f>
        <v>1</v>
      </c>
      <c r="S435" s="11">
        <v>4</v>
      </c>
      <c r="T435" s="8" t="s">
        <v>1026</v>
      </c>
      <c r="U435" s="19">
        <f>Tabla1[[#This Row],[Trbjo real]]/Tabla1[[#This Row],[Trabajo]]</f>
        <v>1.5</v>
      </c>
    </row>
    <row r="436" spans="1:21" x14ac:dyDescent="0.25">
      <c r="A436" s="8" t="s">
        <v>449</v>
      </c>
      <c r="B436" s="8" t="s">
        <v>51</v>
      </c>
      <c r="C436" s="8" t="s">
        <v>52</v>
      </c>
      <c r="D436" s="8" t="s">
        <v>53</v>
      </c>
      <c r="E436" s="8" t="s">
        <v>1035</v>
      </c>
      <c r="F436" s="8" t="s">
        <v>1057</v>
      </c>
      <c r="G436" s="8" t="s">
        <v>1064</v>
      </c>
      <c r="H436" s="8" t="s">
        <v>54</v>
      </c>
      <c r="I436" s="8" t="s">
        <v>1025</v>
      </c>
      <c r="J436" s="8" t="s">
        <v>55</v>
      </c>
      <c r="K436" s="8" t="s">
        <v>10</v>
      </c>
      <c r="L436" s="9">
        <v>45358</v>
      </c>
      <c r="M436" s="10">
        <v>45358</v>
      </c>
      <c r="N436" s="10" t="str">
        <f t="shared" si="12"/>
        <v>CUMPLE</v>
      </c>
      <c r="O436" s="10" t="str">
        <f t="shared" si="13"/>
        <v>CUMPLE</v>
      </c>
      <c r="P436" s="11">
        <v>1.5</v>
      </c>
      <c r="Q436" s="20">
        <v>3</v>
      </c>
      <c r="R436" s="11">
        <f>Tabla1[[#This Row],[Trbjo real]]-Tabla1[[#This Row],[Trabajo]]</f>
        <v>-1.5</v>
      </c>
      <c r="S436" s="11">
        <v>3</v>
      </c>
      <c r="T436" s="8" t="s">
        <v>1026</v>
      </c>
      <c r="U436" s="19">
        <f>Tabla1[[#This Row],[Trbjo real]]/Tabla1[[#This Row],[Trabajo]]</f>
        <v>0.5</v>
      </c>
    </row>
    <row r="437" spans="1:21" x14ac:dyDescent="0.25">
      <c r="A437" s="8" t="s">
        <v>449</v>
      </c>
      <c r="B437" s="8" t="s">
        <v>51</v>
      </c>
      <c r="C437" s="8" t="s">
        <v>52</v>
      </c>
      <c r="D437" s="8" t="s">
        <v>53</v>
      </c>
      <c r="E437" s="8" t="s">
        <v>1027</v>
      </c>
      <c r="F437" s="8" t="s">
        <v>1090</v>
      </c>
      <c r="G437" s="8" t="s">
        <v>1125</v>
      </c>
      <c r="H437" s="8" t="s">
        <v>54</v>
      </c>
      <c r="I437" s="8" t="s">
        <v>1025</v>
      </c>
      <c r="J437" s="8" t="s">
        <v>55</v>
      </c>
      <c r="K437" s="8" t="s">
        <v>10</v>
      </c>
      <c r="L437" s="9">
        <v>45358</v>
      </c>
      <c r="M437" s="10">
        <v>45358</v>
      </c>
      <c r="N437" s="10" t="str">
        <f t="shared" si="12"/>
        <v>CUMPLE</v>
      </c>
      <c r="O437" s="10" t="str">
        <f t="shared" si="13"/>
        <v>CUMPLE</v>
      </c>
      <c r="P437" s="11">
        <v>0.5</v>
      </c>
      <c r="Q437" s="20">
        <v>1</v>
      </c>
      <c r="R437" s="11">
        <f>Tabla1[[#This Row],[Trbjo real]]-Tabla1[[#This Row],[Trabajo]]</f>
        <v>-0.5</v>
      </c>
      <c r="S437" s="11">
        <v>1</v>
      </c>
      <c r="T437" s="8" t="s">
        <v>1026</v>
      </c>
      <c r="U437" s="19">
        <f>Tabla1[[#This Row],[Trbjo real]]/Tabla1[[#This Row],[Trabajo]]</f>
        <v>0.5</v>
      </c>
    </row>
    <row r="438" spans="1:21" x14ac:dyDescent="0.25">
      <c r="A438" s="8" t="s">
        <v>522</v>
      </c>
      <c r="B438" s="8" t="s">
        <v>238</v>
      </c>
      <c r="C438" s="8" t="s">
        <v>239</v>
      </c>
      <c r="D438" s="8" t="s">
        <v>185</v>
      </c>
      <c r="E438" s="8" t="s">
        <v>1035</v>
      </c>
      <c r="F438" s="8" t="s">
        <v>1057</v>
      </c>
      <c r="G438" s="8" t="s">
        <v>1079</v>
      </c>
      <c r="H438" s="8" t="s">
        <v>60</v>
      </c>
      <c r="I438" s="8" t="s">
        <v>1015</v>
      </c>
      <c r="J438" s="8" t="s">
        <v>240</v>
      </c>
      <c r="K438" s="8" t="s">
        <v>10</v>
      </c>
      <c r="L438" s="9">
        <v>45357</v>
      </c>
      <c r="M438" s="10">
        <v>45361</v>
      </c>
      <c r="N438" s="10" t="str">
        <f t="shared" si="12"/>
        <v>CUMPLE</v>
      </c>
      <c r="O438" s="10" t="str">
        <f t="shared" si="13"/>
        <v>NO CUMPLE</v>
      </c>
      <c r="P438" s="11">
        <v>1.5</v>
      </c>
      <c r="Q438" s="20">
        <v>2</v>
      </c>
      <c r="R438" s="21">
        <f>Tabla1[[#This Row],[Trbjo real]]-Tabla1[[#This Row],[Trabajo]]</f>
        <v>-0.5</v>
      </c>
      <c r="S438" s="11">
        <v>2</v>
      </c>
      <c r="T438" s="8" t="s">
        <v>1026</v>
      </c>
      <c r="U438" s="19">
        <f>Tabla1[[#This Row],[Trbjo real]]/Tabla1[[#This Row],[Trabajo]]</f>
        <v>0.75</v>
      </c>
    </row>
    <row r="439" spans="1:21" x14ac:dyDescent="0.25">
      <c r="A439" s="8" t="s">
        <v>524</v>
      </c>
      <c r="B439" s="8" t="s">
        <v>238</v>
      </c>
      <c r="C439" s="8" t="s">
        <v>239</v>
      </c>
      <c r="D439" s="8" t="s">
        <v>185</v>
      </c>
      <c r="E439" s="8" t="s">
        <v>1033</v>
      </c>
      <c r="F439" s="8" t="s">
        <v>1136</v>
      </c>
      <c r="G439" s="8" t="s">
        <v>1152</v>
      </c>
      <c r="H439" s="8" t="s">
        <v>60</v>
      </c>
      <c r="I439" s="8" t="s">
        <v>1015</v>
      </c>
      <c r="J439" s="8" t="s">
        <v>240</v>
      </c>
      <c r="K439" s="8" t="s">
        <v>10</v>
      </c>
      <c r="L439" s="9">
        <v>45357</v>
      </c>
      <c r="M439" s="10">
        <v>45357</v>
      </c>
      <c r="N439" s="10" t="str">
        <f t="shared" si="12"/>
        <v>CUMPLE</v>
      </c>
      <c r="O439" s="10" t="str">
        <f t="shared" si="13"/>
        <v>CUMPLE</v>
      </c>
      <c r="P439" s="11">
        <v>1</v>
      </c>
      <c r="Q439" s="11">
        <v>1</v>
      </c>
      <c r="R439" s="20">
        <f>Tabla1[[#This Row],[Trbjo real]]-Tabla1[[#This Row],[Trabajo]]</f>
        <v>0</v>
      </c>
      <c r="S439" s="11">
        <v>1</v>
      </c>
      <c r="T439" s="8" t="s">
        <v>1026</v>
      </c>
      <c r="U439" s="19">
        <f>Tabla1[[#This Row],[Trbjo real]]/Tabla1[[#This Row],[Trabajo]]</f>
        <v>1</v>
      </c>
    </row>
    <row r="440" spans="1:21" x14ac:dyDescent="0.25">
      <c r="A440" s="8" t="s">
        <v>524</v>
      </c>
      <c r="B440" s="8" t="s">
        <v>238</v>
      </c>
      <c r="C440" s="8" t="s">
        <v>239</v>
      </c>
      <c r="D440" s="8" t="s">
        <v>185</v>
      </c>
      <c r="E440" s="8" t="s">
        <v>1027</v>
      </c>
      <c r="F440" s="8" t="s">
        <v>1134</v>
      </c>
      <c r="G440" s="8" t="s">
        <v>1152</v>
      </c>
      <c r="H440" s="8" t="s">
        <v>60</v>
      </c>
      <c r="I440" s="8" t="s">
        <v>1015</v>
      </c>
      <c r="J440" s="8" t="s">
        <v>240</v>
      </c>
      <c r="K440" s="8" t="s">
        <v>10</v>
      </c>
      <c r="L440" s="9">
        <v>45357</v>
      </c>
      <c r="M440" s="10">
        <v>45357</v>
      </c>
      <c r="N440" s="10" t="str">
        <f t="shared" si="12"/>
        <v>CUMPLE</v>
      </c>
      <c r="O440" s="10" t="str">
        <f t="shared" si="13"/>
        <v>CUMPLE</v>
      </c>
      <c r="P440" s="11">
        <v>0.5</v>
      </c>
      <c r="Q440" s="11">
        <v>1</v>
      </c>
      <c r="R440" s="20">
        <f>Tabla1[[#This Row],[Trbjo real]]-Tabla1[[#This Row],[Trabajo]]</f>
        <v>-0.5</v>
      </c>
      <c r="S440" s="11">
        <v>1</v>
      </c>
      <c r="T440" s="8" t="s">
        <v>1026</v>
      </c>
      <c r="U440" s="19">
        <f>Tabla1[[#This Row],[Trbjo real]]/Tabla1[[#This Row],[Trabajo]]</f>
        <v>0.5</v>
      </c>
    </row>
    <row r="441" spans="1:21" x14ac:dyDescent="0.25">
      <c r="A441" s="8" t="s">
        <v>516</v>
      </c>
      <c r="B441" s="8" t="s">
        <v>183</v>
      </c>
      <c r="C441" s="8" t="s">
        <v>184</v>
      </c>
      <c r="D441" s="8" t="s">
        <v>185</v>
      </c>
      <c r="E441" s="8" t="s">
        <v>1033</v>
      </c>
      <c r="F441" s="8" t="s">
        <v>1136</v>
      </c>
      <c r="G441" s="8" t="s">
        <v>1152</v>
      </c>
      <c r="H441" s="8" t="s">
        <v>60</v>
      </c>
      <c r="I441" s="8" t="s">
        <v>1025</v>
      </c>
      <c r="J441" s="8" t="s">
        <v>186</v>
      </c>
      <c r="K441" s="8" t="s">
        <v>10</v>
      </c>
      <c r="L441" s="9">
        <v>45356</v>
      </c>
      <c r="M441" s="10">
        <v>45356</v>
      </c>
      <c r="N441" s="10" t="str">
        <f t="shared" si="12"/>
        <v>CUMPLE</v>
      </c>
      <c r="O441" s="10" t="str">
        <f t="shared" si="13"/>
        <v>CUMPLE</v>
      </c>
      <c r="P441" s="11">
        <v>1</v>
      </c>
      <c r="Q441" s="11">
        <v>1</v>
      </c>
      <c r="R441" s="20">
        <f>Tabla1[[#This Row],[Trbjo real]]-Tabla1[[#This Row],[Trabajo]]</f>
        <v>0</v>
      </c>
      <c r="S441" s="11">
        <v>1</v>
      </c>
      <c r="T441" s="8" t="s">
        <v>1026</v>
      </c>
      <c r="U441" s="19">
        <f>Tabla1[[#This Row],[Trbjo real]]/Tabla1[[#This Row],[Trabajo]]</f>
        <v>1</v>
      </c>
    </row>
    <row r="442" spans="1:21" x14ac:dyDescent="0.25">
      <c r="A442" s="8" t="s">
        <v>516</v>
      </c>
      <c r="B442" s="8" t="s">
        <v>183</v>
      </c>
      <c r="C442" s="8" t="s">
        <v>184</v>
      </c>
      <c r="D442" s="8" t="s">
        <v>185</v>
      </c>
      <c r="E442" s="8" t="s">
        <v>1027</v>
      </c>
      <c r="F442" s="8" t="s">
        <v>1134</v>
      </c>
      <c r="G442" s="8" t="s">
        <v>1152</v>
      </c>
      <c r="H442" s="8" t="s">
        <v>60</v>
      </c>
      <c r="I442" s="8" t="s">
        <v>1025</v>
      </c>
      <c r="J442" s="8" t="s">
        <v>186</v>
      </c>
      <c r="K442" s="8" t="s">
        <v>10</v>
      </c>
      <c r="L442" s="9">
        <v>45356</v>
      </c>
      <c r="M442" s="10">
        <v>45356</v>
      </c>
      <c r="N442" s="10" t="str">
        <f t="shared" si="12"/>
        <v>CUMPLE</v>
      </c>
      <c r="O442" s="10" t="str">
        <f t="shared" si="13"/>
        <v>CUMPLE</v>
      </c>
      <c r="P442" s="11">
        <v>0.5</v>
      </c>
      <c r="Q442" s="11">
        <v>1</v>
      </c>
      <c r="R442" s="20">
        <f>Tabla1[[#This Row],[Trbjo real]]-Tabla1[[#This Row],[Trabajo]]</f>
        <v>-0.5</v>
      </c>
      <c r="S442" s="11">
        <v>1</v>
      </c>
      <c r="T442" s="8" t="s">
        <v>1026</v>
      </c>
      <c r="U442" s="19">
        <f>Tabla1[[#This Row],[Trbjo real]]/Tabla1[[#This Row],[Trabajo]]</f>
        <v>0.5</v>
      </c>
    </row>
    <row r="443" spans="1:21" x14ac:dyDescent="0.25">
      <c r="A443" s="8" t="s">
        <v>594</v>
      </c>
      <c r="B443" s="8" t="s">
        <v>405</v>
      </c>
      <c r="C443" s="8" t="s">
        <v>406</v>
      </c>
      <c r="D443" s="8" t="s">
        <v>154</v>
      </c>
      <c r="E443" s="8" t="s">
        <v>1035</v>
      </c>
      <c r="F443" s="8" t="s">
        <v>1050</v>
      </c>
      <c r="G443" s="8" t="s">
        <v>1070</v>
      </c>
      <c r="H443" s="8" t="s">
        <v>8</v>
      </c>
      <c r="I443" s="8" t="s">
        <v>1025</v>
      </c>
      <c r="J443" s="8" t="s">
        <v>155</v>
      </c>
      <c r="K443" s="8" t="s">
        <v>10</v>
      </c>
      <c r="L443" s="9">
        <v>45355</v>
      </c>
      <c r="M443" s="10">
        <v>45353</v>
      </c>
      <c r="N443" s="10" t="str">
        <f t="shared" si="12"/>
        <v>CUMPLE</v>
      </c>
      <c r="O443" s="10" t="str">
        <f t="shared" si="13"/>
        <v>CUMPLE</v>
      </c>
      <c r="P443" s="11">
        <v>2</v>
      </c>
      <c r="Q443" s="20">
        <v>2</v>
      </c>
      <c r="R443" s="11">
        <f>Tabla1[[#This Row],[Trbjo real]]-Tabla1[[#This Row],[Trabajo]]</f>
        <v>0</v>
      </c>
      <c r="S443" s="11">
        <v>2</v>
      </c>
      <c r="T443" s="8" t="s">
        <v>1026</v>
      </c>
      <c r="U443" s="19">
        <f>Tabla1[[#This Row],[Trbjo real]]/Tabla1[[#This Row],[Trabajo]]</f>
        <v>1</v>
      </c>
    </row>
    <row r="444" spans="1:21" x14ac:dyDescent="0.25">
      <c r="A444" s="8" t="s">
        <v>480</v>
      </c>
      <c r="B444" s="8" t="s">
        <v>152</v>
      </c>
      <c r="C444" s="8" t="s">
        <v>153</v>
      </c>
      <c r="D444" s="8" t="s">
        <v>154</v>
      </c>
      <c r="E444" s="8" t="s">
        <v>1035</v>
      </c>
      <c r="F444" s="8" t="s">
        <v>1072</v>
      </c>
      <c r="G444" s="8" t="s">
        <v>1073</v>
      </c>
      <c r="H444" s="8" t="s">
        <v>60</v>
      </c>
      <c r="I444" s="8" t="s">
        <v>1025</v>
      </c>
      <c r="J444" s="8" t="s">
        <v>155</v>
      </c>
      <c r="K444" s="8" t="s">
        <v>10</v>
      </c>
      <c r="L444" s="9">
        <v>45355</v>
      </c>
      <c r="M444" s="10"/>
      <c r="N444" s="10" t="str">
        <f t="shared" si="12"/>
        <v>NO CUMPLE</v>
      </c>
      <c r="O444" s="10" t="str">
        <f t="shared" si="13"/>
        <v>NO CUMPLE</v>
      </c>
      <c r="P444" s="11">
        <v>0</v>
      </c>
      <c r="Q444" s="11">
        <v>4</v>
      </c>
      <c r="R444" s="11">
        <f>Tabla1[[#This Row],[Trbjo real]]-Tabla1[[#This Row],[Trabajo]]</f>
        <v>-4</v>
      </c>
      <c r="S444" s="11">
        <v>4</v>
      </c>
      <c r="T444" s="8" t="s">
        <v>1026</v>
      </c>
      <c r="U444" s="19">
        <f>Tabla1[[#This Row],[Trbjo real]]/Tabla1[[#This Row],[Trabajo]]</f>
        <v>0</v>
      </c>
    </row>
    <row r="445" spans="1:21" x14ac:dyDescent="0.25">
      <c r="A445" s="8" t="s">
        <v>594</v>
      </c>
      <c r="B445" s="8" t="s">
        <v>405</v>
      </c>
      <c r="C445" s="8" t="s">
        <v>406</v>
      </c>
      <c r="D445" s="8" t="s">
        <v>154</v>
      </c>
      <c r="E445" s="8" t="s">
        <v>1033</v>
      </c>
      <c r="F445" s="8" t="s">
        <v>1032</v>
      </c>
      <c r="G445" s="8" t="s">
        <v>1118</v>
      </c>
      <c r="H445" s="8" t="s">
        <v>8</v>
      </c>
      <c r="I445" s="8" t="s">
        <v>1025</v>
      </c>
      <c r="J445" s="8" t="s">
        <v>155</v>
      </c>
      <c r="K445" s="8" t="s">
        <v>10</v>
      </c>
      <c r="L445" s="9">
        <v>45355</v>
      </c>
      <c r="M445" s="10">
        <v>45353</v>
      </c>
      <c r="N445" s="10" t="str">
        <f t="shared" si="12"/>
        <v>CUMPLE</v>
      </c>
      <c r="O445" s="10" t="str">
        <f t="shared" si="13"/>
        <v>CUMPLE</v>
      </c>
      <c r="P445" s="11">
        <v>4</v>
      </c>
      <c r="Q445" s="20">
        <v>2</v>
      </c>
      <c r="R445" s="11">
        <f>Tabla1[[#This Row],[Trbjo real]]-Tabla1[[#This Row],[Trabajo]]</f>
        <v>2</v>
      </c>
      <c r="S445" s="11">
        <v>2</v>
      </c>
      <c r="T445" s="8" t="s">
        <v>1026</v>
      </c>
      <c r="U445" s="19">
        <f>Tabla1[[#This Row],[Trbjo real]]/Tabla1[[#This Row],[Trabajo]]</f>
        <v>2</v>
      </c>
    </row>
    <row r="446" spans="1:21" x14ac:dyDescent="0.25">
      <c r="A446" s="8" t="s">
        <v>594</v>
      </c>
      <c r="B446" s="8" t="s">
        <v>405</v>
      </c>
      <c r="C446" s="8" t="s">
        <v>406</v>
      </c>
      <c r="D446" s="8" t="s">
        <v>154</v>
      </c>
      <c r="E446" s="8" t="s">
        <v>1034</v>
      </c>
      <c r="F446" s="8" t="s">
        <v>1031</v>
      </c>
      <c r="G446" s="8" t="s">
        <v>1149</v>
      </c>
      <c r="H446" s="8" t="s">
        <v>8</v>
      </c>
      <c r="I446" s="8" t="s">
        <v>1025</v>
      </c>
      <c r="J446" s="8" t="s">
        <v>155</v>
      </c>
      <c r="K446" s="8" t="s">
        <v>10</v>
      </c>
      <c r="L446" s="9">
        <v>45355</v>
      </c>
      <c r="M446" s="10">
        <v>45353</v>
      </c>
      <c r="N446" s="10" t="str">
        <f t="shared" si="12"/>
        <v>CUMPLE</v>
      </c>
      <c r="O446" s="10" t="str">
        <f t="shared" si="13"/>
        <v>CUMPLE</v>
      </c>
      <c r="P446" s="11">
        <v>1</v>
      </c>
      <c r="Q446" s="20">
        <v>1</v>
      </c>
      <c r="R446" s="11">
        <f>Tabla1[[#This Row],[Trbjo real]]-Tabla1[[#This Row],[Trabajo]]</f>
        <v>0</v>
      </c>
      <c r="S446" s="11">
        <v>0.3</v>
      </c>
      <c r="T446" s="8" t="s">
        <v>1026</v>
      </c>
      <c r="U446" s="19">
        <f>Tabla1[[#This Row],[Trbjo real]]/Tabla1[[#This Row],[Trabajo]]</f>
        <v>1</v>
      </c>
    </row>
    <row r="447" spans="1:21" x14ac:dyDescent="0.25">
      <c r="A447" s="8" t="s">
        <v>480</v>
      </c>
      <c r="B447" s="8" t="s">
        <v>152</v>
      </c>
      <c r="C447" s="8" t="s">
        <v>153</v>
      </c>
      <c r="D447" s="8" t="s">
        <v>154</v>
      </c>
      <c r="E447" s="8" t="s">
        <v>1022</v>
      </c>
      <c r="F447" s="8" t="s">
        <v>1031</v>
      </c>
      <c r="G447" s="8" t="s">
        <v>1149</v>
      </c>
      <c r="H447" s="8" t="s">
        <v>60</v>
      </c>
      <c r="I447" s="8" t="s">
        <v>1025</v>
      </c>
      <c r="J447" s="8" t="s">
        <v>155</v>
      </c>
      <c r="K447" s="8" t="s">
        <v>10</v>
      </c>
      <c r="L447" s="9">
        <v>45355</v>
      </c>
      <c r="M447" s="10">
        <v>45352</v>
      </c>
      <c r="N447" s="10" t="str">
        <f t="shared" si="12"/>
        <v>CUMPLE</v>
      </c>
      <c r="O447" s="10" t="str">
        <f t="shared" si="13"/>
        <v>CUMPLE</v>
      </c>
      <c r="P447" s="11">
        <v>1</v>
      </c>
      <c r="Q447" s="20">
        <v>0.3</v>
      </c>
      <c r="R447" s="11">
        <f>Tabla1[[#This Row],[Trbjo real]]-Tabla1[[#This Row],[Trabajo]]</f>
        <v>0.7</v>
      </c>
      <c r="S447" s="11">
        <v>1</v>
      </c>
      <c r="T447" s="8" t="s">
        <v>1026</v>
      </c>
      <c r="U447" s="19">
        <f>Tabla1[[#This Row],[Trbjo real]]/Tabla1[[#This Row],[Trabajo]]</f>
        <v>3.3333333333333335</v>
      </c>
    </row>
    <row r="448" spans="1:21" x14ac:dyDescent="0.25">
      <c r="A448" s="8" t="s">
        <v>476</v>
      </c>
      <c r="B448" s="8" t="s">
        <v>118</v>
      </c>
      <c r="C448" s="8" t="s">
        <v>119</v>
      </c>
      <c r="D448" s="8" t="s">
        <v>120</v>
      </c>
      <c r="E448" s="8" t="s">
        <v>1027</v>
      </c>
      <c r="F448" s="8" t="s">
        <v>1055</v>
      </c>
      <c r="G448" s="8" t="s">
        <v>1168</v>
      </c>
      <c r="H448" s="8" t="s">
        <v>60</v>
      </c>
      <c r="I448" s="8" t="s">
        <v>1025</v>
      </c>
      <c r="J448" s="8" t="s">
        <v>121</v>
      </c>
      <c r="K448" s="8" t="s">
        <v>10</v>
      </c>
      <c r="L448" s="9">
        <v>45354</v>
      </c>
      <c r="M448" s="10">
        <v>45338</v>
      </c>
      <c r="N448" s="10" t="str">
        <f t="shared" si="12"/>
        <v>CUMPLE</v>
      </c>
      <c r="O448" s="10" t="str">
        <f t="shared" si="13"/>
        <v>CUMPLE</v>
      </c>
      <c r="P448" s="11">
        <v>2</v>
      </c>
      <c r="Q448" s="20">
        <v>3</v>
      </c>
      <c r="R448" s="11">
        <f>Tabla1[[#This Row],[Trbjo real]]-Tabla1[[#This Row],[Trabajo]]</f>
        <v>-1</v>
      </c>
      <c r="S448" s="11">
        <v>3</v>
      </c>
      <c r="T448" s="8" t="s">
        <v>1026</v>
      </c>
      <c r="U448" s="19">
        <f>Tabla1[[#This Row],[Trbjo real]]/Tabla1[[#This Row],[Trabajo]]</f>
        <v>0.66666666666666663</v>
      </c>
    </row>
    <row r="449" spans="1:21" x14ac:dyDescent="0.25">
      <c r="A449" s="8" t="s">
        <v>476</v>
      </c>
      <c r="B449" s="8" t="s">
        <v>118</v>
      </c>
      <c r="C449" s="8" t="s">
        <v>119</v>
      </c>
      <c r="D449" s="8" t="s">
        <v>120</v>
      </c>
      <c r="E449" s="8" t="s">
        <v>1022</v>
      </c>
      <c r="F449" s="8" t="s">
        <v>1055</v>
      </c>
      <c r="G449" s="8" t="s">
        <v>1122</v>
      </c>
      <c r="H449" s="8" t="s">
        <v>60</v>
      </c>
      <c r="I449" s="8" t="s">
        <v>1025</v>
      </c>
      <c r="J449" s="8" t="s">
        <v>121</v>
      </c>
      <c r="K449" s="8" t="s">
        <v>10</v>
      </c>
      <c r="L449" s="9">
        <v>45354</v>
      </c>
      <c r="M449" s="10">
        <v>45343</v>
      </c>
      <c r="N449" s="10" t="str">
        <f t="shared" si="12"/>
        <v>CUMPLE</v>
      </c>
      <c r="O449" s="10" t="str">
        <f t="shared" si="13"/>
        <v>CUMPLE</v>
      </c>
      <c r="P449" s="11">
        <v>1</v>
      </c>
      <c r="Q449" s="20">
        <v>3</v>
      </c>
      <c r="R449" s="11">
        <f>Tabla1[[#This Row],[Trbjo real]]-Tabla1[[#This Row],[Trabajo]]</f>
        <v>-2</v>
      </c>
      <c r="S449" s="11">
        <v>3</v>
      </c>
      <c r="T449" s="8" t="s">
        <v>1026</v>
      </c>
      <c r="U449" s="19">
        <f>Tabla1[[#This Row],[Trbjo real]]/Tabla1[[#This Row],[Trabajo]]</f>
        <v>0.33333333333333331</v>
      </c>
    </row>
    <row r="450" spans="1:21" x14ac:dyDescent="0.25">
      <c r="A450" s="8" t="s">
        <v>476</v>
      </c>
      <c r="B450" s="8" t="s">
        <v>118</v>
      </c>
      <c r="C450" s="8" t="s">
        <v>119</v>
      </c>
      <c r="D450" s="8" t="s">
        <v>120</v>
      </c>
      <c r="E450" s="8" t="s">
        <v>1051</v>
      </c>
      <c r="F450" s="8" t="s">
        <v>1055</v>
      </c>
      <c r="G450" s="8" t="s">
        <v>1150</v>
      </c>
      <c r="H450" s="8" t="s">
        <v>60</v>
      </c>
      <c r="I450" s="8" t="s">
        <v>1025</v>
      </c>
      <c r="J450" s="8" t="s">
        <v>121</v>
      </c>
      <c r="K450" s="8" t="s">
        <v>10</v>
      </c>
      <c r="L450" s="9">
        <v>45354</v>
      </c>
      <c r="M450" s="10">
        <v>45338</v>
      </c>
      <c r="N450" s="10" t="str">
        <f t="shared" ref="N450:N513" si="14">+IF((M450)&lt;&gt;0,"CUMPLE","NO CUMPLE")</f>
        <v>CUMPLE</v>
      </c>
      <c r="O450" s="10" t="str">
        <f t="shared" ref="O450:O513" si="15">+IF(AND(M450=0),"NO CUMPLE",IF(OR(M450=L450,L450&gt;M450),"CUMPLE",IF(L450&lt;M450,"NO CUMPLE",FALSE)))</f>
        <v>CUMPLE</v>
      </c>
      <c r="P450" s="11">
        <v>1</v>
      </c>
      <c r="Q450" s="20">
        <v>2</v>
      </c>
      <c r="R450" s="11">
        <f>Tabla1[[#This Row],[Trbjo real]]-Tabla1[[#This Row],[Trabajo]]</f>
        <v>-1</v>
      </c>
      <c r="S450" s="11">
        <v>2</v>
      </c>
      <c r="T450" s="8" t="s">
        <v>1026</v>
      </c>
      <c r="U450" s="19">
        <f>Tabla1[[#This Row],[Trbjo real]]/Tabla1[[#This Row],[Trabajo]]</f>
        <v>0.5</v>
      </c>
    </row>
    <row r="451" spans="1:21" x14ac:dyDescent="0.25">
      <c r="A451" s="8" t="s">
        <v>446</v>
      </c>
      <c r="B451" s="8" t="s">
        <v>51</v>
      </c>
      <c r="C451" s="8" t="s">
        <v>52</v>
      </c>
      <c r="D451" s="8" t="s">
        <v>53</v>
      </c>
      <c r="E451" s="8" t="s">
        <v>1035</v>
      </c>
      <c r="F451" s="8" t="s">
        <v>1063</v>
      </c>
      <c r="G451" s="8" t="s">
        <v>1078</v>
      </c>
      <c r="H451" s="8" t="s">
        <v>60</v>
      </c>
      <c r="I451" s="8" t="s">
        <v>1025</v>
      </c>
      <c r="J451" s="8" t="s">
        <v>55</v>
      </c>
      <c r="K451" s="8" t="s">
        <v>10</v>
      </c>
      <c r="L451" s="9">
        <v>45351</v>
      </c>
      <c r="M451" s="10"/>
      <c r="N451" s="10" t="str">
        <f t="shared" si="14"/>
        <v>NO CUMPLE</v>
      </c>
      <c r="O451" s="10" t="str">
        <f t="shared" si="15"/>
        <v>NO CUMPLE</v>
      </c>
      <c r="P451" s="11">
        <v>0</v>
      </c>
      <c r="Q451" s="11">
        <v>1</v>
      </c>
      <c r="R451" s="11">
        <f>Tabla1[[#This Row],[Trbjo real]]-Tabla1[[#This Row],[Trabajo]]</f>
        <v>-1</v>
      </c>
      <c r="S451" s="11">
        <v>1</v>
      </c>
      <c r="T451" s="8" t="s">
        <v>1026</v>
      </c>
      <c r="U451" s="19">
        <f>Tabla1[[#This Row],[Trbjo real]]/Tabla1[[#This Row],[Trabajo]]</f>
        <v>0</v>
      </c>
    </row>
    <row r="452" spans="1:21" x14ac:dyDescent="0.25">
      <c r="A452" s="8" t="s">
        <v>446</v>
      </c>
      <c r="B452" s="8" t="s">
        <v>51</v>
      </c>
      <c r="C452" s="8" t="s">
        <v>52</v>
      </c>
      <c r="D452" s="8" t="s">
        <v>53</v>
      </c>
      <c r="E452" s="8" t="s">
        <v>1027</v>
      </c>
      <c r="F452" s="8" t="s">
        <v>1068</v>
      </c>
      <c r="G452" s="8" t="s">
        <v>1125</v>
      </c>
      <c r="H452" s="8" t="s">
        <v>60</v>
      </c>
      <c r="I452" s="8" t="s">
        <v>1025</v>
      </c>
      <c r="J452" s="8" t="s">
        <v>55</v>
      </c>
      <c r="K452" s="8" t="s">
        <v>10</v>
      </c>
      <c r="L452" s="9">
        <v>45351</v>
      </c>
      <c r="M452" s="10">
        <v>45351</v>
      </c>
      <c r="N452" s="10" t="str">
        <f t="shared" si="14"/>
        <v>CUMPLE</v>
      </c>
      <c r="O452" s="10" t="str">
        <f t="shared" si="15"/>
        <v>CUMPLE</v>
      </c>
      <c r="P452" s="11">
        <v>1</v>
      </c>
      <c r="Q452" s="20">
        <v>1</v>
      </c>
      <c r="R452" s="20">
        <f>Tabla1[[#This Row],[Trbjo real]]-Tabla1[[#This Row],[Trabajo]]</f>
        <v>0</v>
      </c>
      <c r="S452" s="11">
        <v>1</v>
      </c>
      <c r="T452" s="8" t="s">
        <v>1026</v>
      </c>
      <c r="U452" s="19">
        <f>Tabla1[[#This Row],[Trbjo real]]/Tabla1[[#This Row],[Trabajo]]</f>
        <v>1</v>
      </c>
    </row>
    <row r="453" spans="1:21" x14ac:dyDescent="0.25">
      <c r="A453" s="8" t="s">
        <v>446</v>
      </c>
      <c r="B453" s="8" t="s">
        <v>51</v>
      </c>
      <c r="C453" s="8" t="s">
        <v>52</v>
      </c>
      <c r="D453" s="8" t="s">
        <v>53</v>
      </c>
      <c r="E453" s="8" t="s">
        <v>1033</v>
      </c>
      <c r="F453" s="8" t="s">
        <v>1132</v>
      </c>
      <c r="G453" s="8" t="s">
        <v>1138</v>
      </c>
      <c r="H453" s="8" t="s">
        <v>60</v>
      </c>
      <c r="I453" s="8" t="s">
        <v>1025</v>
      </c>
      <c r="J453" s="8" t="s">
        <v>55</v>
      </c>
      <c r="K453" s="8" t="s">
        <v>10</v>
      </c>
      <c r="L453" s="9">
        <v>45351</v>
      </c>
      <c r="M453" s="10">
        <v>45329</v>
      </c>
      <c r="N453" s="10" t="str">
        <f t="shared" si="14"/>
        <v>CUMPLE</v>
      </c>
      <c r="O453" s="10" t="str">
        <f t="shared" si="15"/>
        <v>CUMPLE</v>
      </c>
      <c r="P453" s="11">
        <v>1</v>
      </c>
      <c r="Q453" s="20">
        <v>2</v>
      </c>
      <c r="R453" s="20">
        <f>Tabla1[[#This Row],[Trbjo real]]-Tabla1[[#This Row],[Trabajo]]</f>
        <v>-1</v>
      </c>
      <c r="S453" s="11">
        <v>1</v>
      </c>
      <c r="T453" s="8" t="s">
        <v>1026</v>
      </c>
      <c r="U453" s="19">
        <f>Tabla1[[#This Row],[Trbjo real]]/Tabla1[[#This Row],[Trabajo]]</f>
        <v>0.5</v>
      </c>
    </row>
    <row r="454" spans="1:21" x14ac:dyDescent="0.25">
      <c r="A454" s="8" t="s">
        <v>491</v>
      </c>
      <c r="B454" s="8" t="s">
        <v>152</v>
      </c>
      <c r="C454" s="8" t="s">
        <v>153</v>
      </c>
      <c r="D454" s="8" t="s">
        <v>154</v>
      </c>
      <c r="E454" s="8" t="s">
        <v>1035</v>
      </c>
      <c r="F454" s="8" t="s">
        <v>1072</v>
      </c>
      <c r="G454" s="8" t="s">
        <v>1073</v>
      </c>
      <c r="H454" s="8" t="s">
        <v>60</v>
      </c>
      <c r="I454" s="8" t="s">
        <v>1025</v>
      </c>
      <c r="J454" s="8" t="s">
        <v>155</v>
      </c>
      <c r="K454" s="8" t="s">
        <v>10</v>
      </c>
      <c r="L454" s="9">
        <v>45347</v>
      </c>
      <c r="M454" s="10"/>
      <c r="N454" s="10" t="str">
        <f t="shared" si="14"/>
        <v>NO CUMPLE</v>
      </c>
      <c r="O454" s="10" t="str">
        <f t="shared" si="15"/>
        <v>NO CUMPLE</v>
      </c>
      <c r="P454" s="11">
        <v>0</v>
      </c>
      <c r="Q454" s="11">
        <v>4</v>
      </c>
      <c r="R454" s="11">
        <f>Tabla1[[#This Row],[Trbjo real]]-Tabla1[[#This Row],[Trabajo]]</f>
        <v>-4</v>
      </c>
      <c r="S454" s="11">
        <v>4</v>
      </c>
      <c r="T454" s="8" t="s">
        <v>1026</v>
      </c>
      <c r="U454" s="19">
        <f>Tabla1[[#This Row],[Trbjo real]]/Tabla1[[#This Row],[Trabajo]]</f>
        <v>0</v>
      </c>
    </row>
    <row r="455" spans="1:21" x14ac:dyDescent="0.25">
      <c r="A455" s="8" t="s">
        <v>471</v>
      </c>
      <c r="B455" s="8" t="s">
        <v>118</v>
      </c>
      <c r="C455" s="8" t="s">
        <v>119</v>
      </c>
      <c r="D455" s="8" t="s">
        <v>120</v>
      </c>
      <c r="E455" s="8" t="s">
        <v>1035</v>
      </c>
      <c r="F455" s="8" t="s">
        <v>1061</v>
      </c>
      <c r="G455" s="8" t="s">
        <v>1042</v>
      </c>
      <c r="H455" s="8" t="s">
        <v>60</v>
      </c>
      <c r="I455" s="8" t="s">
        <v>1025</v>
      </c>
      <c r="J455" s="8" t="s">
        <v>121</v>
      </c>
      <c r="K455" s="8" t="s">
        <v>10</v>
      </c>
      <c r="L455" s="9">
        <v>45345</v>
      </c>
      <c r="M455" s="10"/>
      <c r="N455" s="10" t="str">
        <f t="shared" si="14"/>
        <v>NO CUMPLE</v>
      </c>
      <c r="O455" s="10" t="str">
        <f t="shared" si="15"/>
        <v>NO CUMPLE</v>
      </c>
      <c r="P455" s="11">
        <v>0</v>
      </c>
      <c r="Q455" s="11">
        <v>1</v>
      </c>
      <c r="R455" s="11">
        <f>Tabla1[[#This Row],[Trbjo real]]-Tabla1[[#This Row],[Trabajo]]</f>
        <v>-1</v>
      </c>
      <c r="S455" s="11">
        <v>1</v>
      </c>
      <c r="T455" s="8" t="s">
        <v>1026</v>
      </c>
      <c r="U455" s="19">
        <f>Tabla1[[#This Row],[Trbjo real]]/Tabla1[[#This Row],[Trabajo]]</f>
        <v>0</v>
      </c>
    </row>
    <row r="456" spans="1:21" x14ac:dyDescent="0.25">
      <c r="A456" s="8" t="s">
        <v>497</v>
      </c>
      <c r="B456" s="8" t="s">
        <v>170</v>
      </c>
      <c r="C456" s="8" t="s">
        <v>171</v>
      </c>
      <c r="D456" s="8" t="s">
        <v>120</v>
      </c>
      <c r="E456" s="8" t="s">
        <v>1035</v>
      </c>
      <c r="F456" s="8" t="s">
        <v>1061</v>
      </c>
      <c r="G456" s="8" t="s">
        <v>1042</v>
      </c>
      <c r="H456" s="8" t="s">
        <v>67</v>
      </c>
      <c r="I456" s="8" t="s">
        <v>1025</v>
      </c>
      <c r="J456" s="8" t="s">
        <v>121</v>
      </c>
      <c r="K456" s="8" t="s">
        <v>10</v>
      </c>
      <c r="L456" s="9">
        <v>45345</v>
      </c>
      <c r="M456" s="10"/>
      <c r="N456" s="10" t="str">
        <f t="shared" si="14"/>
        <v>NO CUMPLE</v>
      </c>
      <c r="O456" s="10" t="str">
        <f t="shared" si="15"/>
        <v>NO CUMPLE</v>
      </c>
      <c r="P456" s="11">
        <v>0</v>
      </c>
      <c r="Q456" s="11">
        <v>1</v>
      </c>
      <c r="R456" s="11">
        <f>Tabla1[[#This Row],[Trbjo real]]-Tabla1[[#This Row],[Trabajo]]</f>
        <v>-1</v>
      </c>
      <c r="S456" s="11">
        <v>1</v>
      </c>
      <c r="T456" s="8" t="s">
        <v>1026</v>
      </c>
      <c r="U456" s="19">
        <f>Tabla1[[#This Row],[Trbjo real]]/Tabla1[[#This Row],[Trabajo]]</f>
        <v>0</v>
      </c>
    </row>
    <row r="457" spans="1:21" x14ac:dyDescent="0.25">
      <c r="A457" s="8" t="s">
        <v>471</v>
      </c>
      <c r="B457" s="8" t="s">
        <v>118</v>
      </c>
      <c r="C457" s="8" t="s">
        <v>119</v>
      </c>
      <c r="D457" s="8" t="s">
        <v>120</v>
      </c>
      <c r="E457" s="8" t="s">
        <v>1033</v>
      </c>
      <c r="F457" s="8" t="s">
        <v>1036</v>
      </c>
      <c r="G457" s="8" t="s">
        <v>1060</v>
      </c>
      <c r="H457" s="8" t="s">
        <v>60</v>
      </c>
      <c r="I457" s="8" t="s">
        <v>1025</v>
      </c>
      <c r="J457" s="8" t="s">
        <v>121</v>
      </c>
      <c r="K457" s="8" t="s">
        <v>10</v>
      </c>
      <c r="L457" s="9">
        <v>45345</v>
      </c>
      <c r="M457" s="10">
        <v>45345</v>
      </c>
      <c r="N457" s="10" t="str">
        <f t="shared" si="14"/>
        <v>CUMPLE</v>
      </c>
      <c r="O457" s="10" t="str">
        <f t="shared" si="15"/>
        <v>CUMPLE</v>
      </c>
      <c r="P457" s="11">
        <v>6</v>
      </c>
      <c r="Q457" s="20">
        <v>3</v>
      </c>
      <c r="R457" s="11">
        <f>Tabla1[[#This Row],[Trbjo real]]-Tabla1[[#This Row],[Trabajo]]</f>
        <v>3</v>
      </c>
      <c r="S457" s="11">
        <v>3</v>
      </c>
      <c r="T457" s="8" t="s">
        <v>1026</v>
      </c>
      <c r="U457" s="19">
        <f>Tabla1[[#This Row],[Trbjo real]]/Tabla1[[#This Row],[Trabajo]]</f>
        <v>2</v>
      </c>
    </row>
    <row r="458" spans="1:21" x14ac:dyDescent="0.25">
      <c r="A458" s="8" t="s">
        <v>497</v>
      </c>
      <c r="B458" s="8" t="s">
        <v>170</v>
      </c>
      <c r="C458" s="8" t="s">
        <v>171</v>
      </c>
      <c r="D458" s="8" t="s">
        <v>120</v>
      </c>
      <c r="E458" s="8" t="s">
        <v>1033</v>
      </c>
      <c r="F458" s="8" t="s">
        <v>1036</v>
      </c>
      <c r="G458" s="8" t="s">
        <v>1060</v>
      </c>
      <c r="H458" s="8" t="s">
        <v>67</v>
      </c>
      <c r="I458" s="8" t="s">
        <v>1025</v>
      </c>
      <c r="J458" s="8" t="s">
        <v>121</v>
      </c>
      <c r="K458" s="8" t="s">
        <v>10</v>
      </c>
      <c r="L458" s="9">
        <v>45345</v>
      </c>
      <c r="M458" s="10">
        <v>45345</v>
      </c>
      <c r="N458" s="10" t="str">
        <f t="shared" si="14"/>
        <v>CUMPLE</v>
      </c>
      <c r="O458" s="10" t="str">
        <f t="shared" si="15"/>
        <v>CUMPLE</v>
      </c>
      <c r="P458" s="11">
        <v>3</v>
      </c>
      <c r="Q458" s="20">
        <v>3</v>
      </c>
      <c r="R458" s="11">
        <f>Tabla1[[#This Row],[Trbjo real]]-Tabla1[[#This Row],[Trabajo]]</f>
        <v>0</v>
      </c>
      <c r="S458" s="11">
        <v>3</v>
      </c>
      <c r="T458" s="8" t="s">
        <v>1026</v>
      </c>
      <c r="U458" s="19">
        <f>Tabla1[[#This Row],[Trbjo real]]/Tabla1[[#This Row],[Trabajo]]</f>
        <v>1</v>
      </c>
    </row>
    <row r="459" spans="1:21" x14ac:dyDescent="0.25">
      <c r="A459" s="8" t="s">
        <v>471</v>
      </c>
      <c r="B459" s="8" t="s">
        <v>118</v>
      </c>
      <c r="C459" s="8" t="s">
        <v>119</v>
      </c>
      <c r="D459" s="8" t="s">
        <v>120</v>
      </c>
      <c r="E459" s="8" t="s">
        <v>1040</v>
      </c>
      <c r="F459" s="8" t="s">
        <v>1036</v>
      </c>
      <c r="G459" s="8" t="s">
        <v>1150</v>
      </c>
      <c r="H459" s="8" t="s">
        <v>60</v>
      </c>
      <c r="I459" s="8" t="s">
        <v>1025</v>
      </c>
      <c r="J459" s="8" t="s">
        <v>121</v>
      </c>
      <c r="K459" s="8" t="s">
        <v>10</v>
      </c>
      <c r="L459" s="9">
        <v>45345</v>
      </c>
      <c r="M459" s="10">
        <v>45345</v>
      </c>
      <c r="N459" s="10" t="str">
        <f t="shared" si="14"/>
        <v>CUMPLE</v>
      </c>
      <c r="O459" s="10" t="str">
        <f t="shared" si="15"/>
        <v>CUMPLE</v>
      </c>
      <c r="P459" s="11">
        <v>1</v>
      </c>
      <c r="Q459" s="20">
        <v>1.5</v>
      </c>
      <c r="R459" s="11">
        <f>Tabla1[[#This Row],[Trbjo real]]-Tabla1[[#This Row],[Trabajo]]</f>
        <v>-0.5</v>
      </c>
      <c r="S459" s="11">
        <v>2</v>
      </c>
      <c r="T459" s="8" t="s">
        <v>1026</v>
      </c>
      <c r="U459" s="19">
        <f>Tabla1[[#This Row],[Trbjo real]]/Tabla1[[#This Row],[Trabajo]]</f>
        <v>0.66666666666666663</v>
      </c>
    </row>
    <row r="460" spans="1:21" x14ac:dyDescent="0.25">
      <c r="A460" s="8" t="s">
        <v>497</v>
      </c>
      <c r="B460" s="8" t="s">
        <v>170</v>
      </c>
      <c r="C460" s="8" t="s">
        <v>171</v>
      </c>
      <c r="D460" s="8" t="s">
        <v>120</v>
      </c>
      <c r="E460" s="8" t="s">
        <v>1040</v>
      </c>
      <c r="F460" s="8" t="s">
        <v>1036</v>
      </c>
      <c r="G460" s="8" t="s">
        <v>1150</v>
      </c>
      <c r="H460" s="8" t="s">
        <v>67</v>
      </c>
      <c r="I460" s="8" t="s">
        <v>1025</v>
      </c>
      <c r="J460" s="8" t="s">
        <v>121</v>
      </c>
      <c r="K460" s="8" t="s">
        <v>10</v>
      </c>
      <c r="L460" s="9">
        <v>45345</v>
      </c>
      <c r="M460" s="10">
        <v>45345</v>
      </c>
      <c r="N460" s="10" t="str">
        <f t="shared" si="14"/>
        <v>CUMPLE</v>
      </c>
      <c r="O460" s="10" t="str">
        <f t="shared" si="15"/>
        <v>CUMPLE</v>
      </c>
      <c r="P460" s="11">
        <v>1</v>
      </c>
      <c r="Q460" s="20">
        <v>2</v>
      </c>
      <c r="R460" s="11">
        <f>Tabla1[[#This Row],[Trbjo real]]-Tabla1[[#This Row],[Trabajo]]</f>
        <v>-1</v>
      </c>
      <c r="S460" s="11">
        <v>2</v>
      </c>
      <c r="T460" s="8" t="s">
        <v>1026</v>
      </c>
      <c r="U460" s="19">
        <f>Tabla1[[#This Row],[Trbjo real]]/Tabla1[[#This Row],[Trabajo]]</f>
        <v>0.5</v>
      </c>
    </row>
    <row r="461" spans="1:21" x14ac:dyDescent="0.25">
      <c r="A461" s="8" t="s">
        <v>427</v>
      </c>
      <c r="B461" s="8" t="s">
        <v>5</v>
      </c>
      <c r="C461" s="8" t="s">
        <v>6</v>
      </c>
      <c r="D461" s="8" t="s">
        <v>7</v>
      </c>
      <c r="E461" s="8" t="s">
        <v>1035</v>
      </c>
      <c r="F461" s="8" t="s">
        <v>1036</v>
      </c>
      <c r="G461" s="8" t="s">
        <v>1060</v>
      </c>
      <c r="H461" s="8" t="s">
        <v>8</v>
      </c>
      <c r="I461" s="8" t="s">
        <v>1025</v>
      </c>
      <c r="J461" s="8" t="s">
        <v>9</v>
      </c>
      <c r="K461" s="8" t="s">
        <v>10</v>
      </c>
      <c r="L461" s="9">
        <v>45339</v>
      </c>
      <c r="M461" s="10">
        <v>45339</v>
      </c>
      <c r="N461" s="10" t="str">
        <f t="shared" si="14"/>
        <v>CUMPLE</v>
      </c>
      <c r="O461" s="10" t="str">
        <f t="shared" si="15"/>
        <v>CUMPLE</v>
      </c>
      <c r="P461" s="11">
        <v>4</v>
      </c>
      <c r="Q461" s="21">
        <v>8</v>
      </c>
      <c r="R461" s="11">
        <f>Tabla1[[#This Row],[Trbjo real]]-Tabla1[[#This Row],[Trabajo]]</f>
        <v>-4</v>
      </c>
      <c r="S461" s="11">
        <v>8</v>
      </c>
      <c r="T461" s="8" t="s">
        <v>1026</v>
      </c>
      <c r="U461" s="19">
        <f>Tabla1[[#This Row],[Trbjo real]]/Tabla1[[#This Row],[Trabajo]]</f>
        <v>0.5</v>
      </c>
    </row>
    <row r="462" spans="1:21" x14ac:dyDescent="0.25">
      <c r="A462" s="8" t="s">
        <v>427</v>
      </c>
      <c r="B462" s="8" t="s">
        <v>5</v>
      </c>
      <c r="C462" s="8" t="s">
        <v>6</v>
      </c>
      <c r="D462" s="8" t="s">
        <v>7</v>
      </c>
      <c r="E462" s="8" t="s">
        <v>1033</v>
      </c>
      <c r="F462" s="8" t="s">
        <v>1036</v>
      </c>
      <c r="G462" s="8" t="s">
        <v>1138</v>
      </c>
      <c r="H462" s="8" t="s">
        <v>8</v>
      </c>
      <c r="I462" s="8" t="s">
        <v>1025</v>
      </c>
      <c r="J462" s="8" t="s">
        <v>9</v>
      </c>
      <c r="K462" s="8" t="s">
        <v>10</v>
      </c>
      <c r="L462" s="9">
        <v>45339</v>
      </c>
      <c r="M462" s="10">
        <v>45339</v>
      </c>
      <c r="N462" s="10" t="str">
        <f t="shared" si="14"/>
        <v>CUMPLE</v>
      </c>
      <c r="O462" s="10" t="str">
        <f t="shared" si="15"/>
        <v>CUMPLE</v>
      </c>
      <c r="P462" s="11">
        <v>5</v>
      </c>
      <c r="Q462" s="20">
        <v>2</v>
      </c>
      <c r="R462" s="11">
        <f>Tabla1[[#This Row],[Trbjo real]]-Tabla1[[#This Row],[Trabajo]]</f>
        <v>3</v>
      </c>
      <c r="S462" s="11">
        <v>2</v>
      </c>
      <c r="T462" s="8" t="s">
        <v>1026</v>
      </c>
      <c r="U462" s="19">
        <f>Tabla1[[#This Row],[Trbjo real]]/Tabla1[[#This Row],[Trabajo]]</f>
        <v>2.5</v>
      </c>
    </row>
    <row r="463" spans="1:21" x14ac:dyDescent="0.25">
      <c r="A463" s="8" t="s">
        <v>492</v>
      </c>
      <c r="B463" s="8" t="s">
        <v>170</v>
      </c>
      <c r="C463" s="8" t="s">
        <v>171</v>
      </c>
      <c r="D463" s="8" t="s">
        <v>120</v>
      </c>
      <c r="E463" s="8" t="s">
        <v>1029</v>
      </c>
      <c r="F463" s="8" t="s">
        <v>1169</v>
      </c>
      <c r="G463" s="8" t="s">
        <v>1168</v>
      </c>
      <c r="H463" s="8" t="s">
        <v>67</v>
      </c>
      <c r="I463" s="8" t="s">
        <v>1025</v>
      </c>
      <c r="J463" s="8" t="s">
        <v>121</v>
      </c>
      <c r="K463" s="8" t="s">
        <v>10</v>
      </c>
      <c r="L463" s="9">
        <v>45338</v>
      </c>
      <c r="M463" s="10">
        <v>45368</v>
      </c>
      <c r="N463" s="10" t="str">
        <f t="shared" si="14"/>
        <v>CUMPLE</v>
      </c>
      <c r="O463" s="10" t="str">
        <f t="shared" si="15"/>
        <v>NO CUMPLE</v>
      </c>
      <c r="P463" s="11">
        <v>3</v>
      </c>
      <c r="Q463" s="20">
        <v>0</v>
      </c>
      <c r="R463" s="11">
        <f>Tabla1[[#This Row],[Trbjo real]]-Tabla1[[#This Row],[Trabajo]]</f>
        <v>3</v>
      </c>
      <c r="S463" s="11">
        <v>0</v>
      </c>
      <c r="T463" s="8" t="s">
        <v>1026</v>
      </c>
      <c r="U463" s="19" t="e">
        <f>Tabla1[[#This Row],[Trbjo real]]/Tabla1[[#This Row],[Trabajo]]</f>
        <v>#DIV/0!</v>
      </c>
    </row>
    <row r="464" spans="1:21" x14ac:dyDescent="0.25">
      <c r="A464" s="8" t="s">
        <v>492</v>
      </c>
      <c r="B464" s="8" t="s">
        <v>170</v>
      </c>
      <c r="C464" s="8" t="s">
        <v>171</v>
      </c>
      <c r="D464" s="8" t="s">
        <v>120</v>
      </c>
      <c r="E464" s="8" t="s">
        <v>1027</v>
      </c>
      <c r="F464" s="8" t="s">
        <v>1055</v>
      </c>
      <c r="G464" s="8" t="s">
        <v>1060</v>
      </c>
      <c r="H464" s="8" t="s">
        <v>67</v>
      </c>
      <c r="I464" s="8" t="s">
        <v>1025</v>
      </c>
      <c r="J464" s="8" t="s">
        <v>121</v>
      </c>
      <c r="K464" s="8" t="s">
        <v>10</v>
      </c>
      <c r="L464" s="9">
        <v>45338</v>
      </c>
      <c r="M464" s="10">
        <v>45338</v>
      </c>
      <c r="N464" s="10" t="str">
        <f t="shared" si="14"/>
        <v>CUMPLE</v>
      </c>
      <c r="O464" s="10" t="str">
        <f t="shared" si="15"/>
        <v>CUMPLE</v>
      </c>
      <c r="P464" s="11">
        <v>2</v>
      </c>
      <c r="Q464" s="20">
        <v>3</v>
      </c>
      <c r="R464" s="11">
        <f>Tabla1[[#This Row],[Trbjo real]]-Tabla1[[#This Row],[Trabajo]]</f>
        <v>-1</v>
      </c>
      <c r="S464" s="11">
        <v>3</v>
      </c>
      <c r="T464" s="8" t="s">
        <v>1026</v>
      </c>
      <c r="U464" s="19">
        <f>Tabla1[[#This Row],[Trbjo real]]/Tabla1[[#This Row],[Trabajo]]</f>
        <v>0.66666666666666663</v>
      </c>
    </row>
    <row r="465" spans="1:21" x14ac:dyDescent="0.25">
      <c r="A465" s="8" t="s">
        <v>492</v>
      </c>
      <c r="B465" s="8" t="s">
        <v>170</v>
      </c>
      <c r="C465" s="8" t="s">
        <v>171</v>
      </c>
      <c r="D465" s="8" t="s">
        <v>120</v>
      </c>
      <c r="E465" s="8" t="s">
        <v>1038</v>
      </c>
      <c r="F465" s="8" t="s">
        <v>1169</v>
      </c>
      <c r="G465" s="8" t="s">
        <v>1060</v>
      </c>
      <c r="H465" s="8" t="s">
        <v>67</v>
      </c>
      <c r="I465" s="8" t="s">
        <v>1025</v>
      </c>
      <c r="J465" s="8" t="s">
        <v>121</v>
      </c>
      <c r="K465" s="8" t="s">
        <v>10</v>
      </c>
      <c r="L465" s="9">
        <v>45338</v>
      </c>
      <c r="M465" s="10">
        <v>45368</v>
      </c>
      <c r="N465" s="10" t="str">
        <f t="shared" si="14"/>
        <v>CUMPLE</v>
      </c>
      <c r="O465" s="10" t="str">
        <f t="shared" si="15"/>
        <v>NO CUMPLE</v>
      </c>
      <c r="P465" s="11">
        <v>3</v>
      </c>
      <c r="Q465" s="20">
        <v>0</v>
      </c>
      <c r="R465" s="11">
        <f>Tabla1[[#This Row],[Trbjo real]]-Tabla1[[#This Row],[Trabajo]]</f>
        <v>3</v>
      </c>
      <c r="S465" s="11">
        <v>0</v>
      </c>
      <c r="T465" s="8" t="s">
        <v>1026</v>
      </c>
      <c r="U465" s="19" t="e">
        <f>Tabla1[[#This Row],[Trbjo real]]/Tabla1[[#This Row],[Trabajo]]</f>
        <v>#DIV/0!</v>
      </c>
    </row>
    <row r="466" spans="1:21" x14ac:dyDescent="0.25">
      <c r="A466" s="8" t="s">
        <v>492</v>
      </c>
      <c r="B466" s="8" t="s">
        <v>170</v>
      </c>
      <c r="C466" s="8" t="s">
        <v>171</v>
      </c>
      <c r="D466" s="8" t="s">
        <v>120</v>
      </c>
      <c r="E466" s="8" t="s">
        <v>1022</v>
      </c>
      <c r="F466" s="8" t="s">
        <v>1055</v>
      </c>
      <c r="G466" s="8" t="s">
        <v>1122</v>
      </c>
      <c r="H466" s="8" t="s">
        <v>67</v>
      </c>
      <c r="I466" s="8" t="s">
        <v>1025</v>
      </c>
      <c r="J466" s="8" t="s">
        <v>121</v>
      </c>
      <c r="K466" s="8" t="s">
        <v>10</v>
      </c>
      <c r="L466" s="9">
        <v>45338</v>
      </c>
      <c r="M466" s="10">
        <v>45343</v>
      </c>
      <c r="N466" s="10" t="str">
        <f t="shared" si="14"/>
        <v>CUMPLE</v>
      </c>
      <c r="O466" s="10" t="str">
        <f t="shared" si="15"/>
        <v>NO CUMPLE</v>
      </c>
      <c r="P466" s="11">
        <v>1</v>
      </c>
      <c r="Q466" s="20">
        <v>3</v>
      </c>
      <c r="R466" s="11">
        <f>Tabla1[[#This Row],[Trbjo real]]-Tabla1[[#This Row],[Trabajo]]</f>
        <v>-2</v>
      </c>
      <c r="S466" s="11">
        <v>3</v>
      </c>
      <c r="T466" s="8" t="s">
        <v>1026</v>
      </c>
      <c r="U466" s="19">
        <f>Tabla1[[#This Row],[Trbjo real]]/Tabla1[[#This Row],[Trabajo]]</f>
        <v>0.33333333333333331</v>
      </c>
    </row>
    <row r="467" spans="1:21" x14ac:dyDescent="0.25">
      <c r="A467" s="8" t="s">
        <v>492</v>
      </c>
      <c r="B467" s="8" t="s">
        <v>170</v>
      </c>
      <c r="C467" s="8" t="s">
        <v>171</v>
      </c>
      <c r="D467" s="8" t="s">
        <v>120</v>
      </c>
      <c r="E467" s="8" t="s">
        <v>1051</v>
      </c>
      <c r="F467" s="8" t="s">
        <v>1055</v>
      </c>
      <c r="G467" s="8" t="s">
        <v>1150</v>
      </c>
      <c r="H467" s="8" t="s">
        <v>67</v>
      </c>
      <c r="I467" s="8" t="s">
        <v>1025</v>
      </c>
      <c r="J467" s="8" t="s">
        <v>121</v>
      </c>
      <c r="K467" s="8" t="s">
        <v>10</v>
      </c>
      <c r="L467" s="9">
        <v>45338</v>
      </c>
      <c r="M467" s="10">
        <v>45338</v>
      </c>
      <c r="N467" s="10" t="str">
        <f t="shared" si="14"/>
        <v>CUMPLE</v>
      </c>
      <c r="O467" s="10" t="str">
        <f t="shared" si="15"/>
        <v>CUMPLE</v>
      </c>
      <c r="P467" s="11">
        <v>1</v>
      </c>
      <c r="Q467" s="20">
        <v>1</v>
      </c>
      <c r="R467" s="11">
        <f>Tabla1[[#This Row],[Trbjo real]]-Tabla1[[#This Row],[Trabajo]]</f>
        <v>0</v>
      </c>
      <c r="S467" s="11">
        <v>2</v>
      </c>
      <c r="T467" s="8" t="s">
        <v>1026</v>
      </c>
      <c r="U467" s="19">
        <f>Tabla1[[#This Row],[Trbjo real]]/Tabla1[[#This Row],[Trabajo]]</f>
        <v>1</v>
      </c>
    </row>
    <row r="468" spans="1:21" x14ac:dyDescent="0.25">
      <c r="A468" s="8" t="s">
        <v>538</v>
      </c>
      <c r="B468" s="8" t="s">
        <v>238</v>
      </c>
      <c r="C468" s="8" t="s">
        <v>239</v>
      </c>
      <c r="D468" s="8" t="s">
        <v>185</v>
      </c>
      <c r="E468" s="8" t="s">
        <v>1075</v>
      </c>
      <c r="F468" s="8" t="s">
        <v>1076</v>
      </c>
      <c r="G468" s="8" t="s">
        <v>1079</v>
      </c>
      <c r="H468" s="8" t="s">
        <v>60</v>
      </c>
      <c r="I468" s="8" t="s">
        <v>1015</v>
      </c>
      <c r="J468" s="8" t="s">
        <v>240</v>
      </c>
      <c r="K468" s="8" t="s">
        <v>10</v>
      </c>
      <c r="L468" s="9">
        <v>45336</v>
      </c>
      <c r="M468" s="10">
        <v>45336</v>
      </c>
      <c r="N468" s="10" t="str">
        <f t="shared" si="14"/>
        <v>CUMPLE</v>
      </c>
      <c r="O468" s="10" t="str">
        <f t="shared" si="15"/>
        <v>CUMPLE</v>
      </c>
      <c r="P468" s="11">
        <v>1</v>
      </c>
      <c r="Q468" s="20">
        <v>1</v>
      </c>
      <c r="R468" s="20">
        <f>Tabla1[[#This Row],[Trbjo real]]-Tabla1[[#This Row],[Trabajo]]</f>
        <v>0</v>
      </c>
      <c r="S468" s="11">
        <v>1</v>
      </c>
      <c r="T468" s="8" t="s">
        <v>1026</v>
      </c>
      <c r="U468" s="19">
        <f>Tabla1[[#This Row],[Trbjo real]]/Tabla1[[#This Row],[Trabajo]]</f>
        <v>1</v>
      </c>
    </row>
    <row r="469" spans="1:21" x14ac:dyDescent="0.25">
      <c r="A469" s="8" t="s">
        <v>538</v>
      </c>
      <c r="B469" s="8" t="s">
        <v>238</v>
      </c>
      <c r="C469" s="8" t="s">
        <v>239</v>
      </c>
      <c r="D469" s="8" t="s">
        <v>185</v>
      </c>
      <c r="E469" s="8" t="s">
        <v>1027</v>
      </c>
      <c r="F469" s="8" t="s">
        <v>1133</v>
      </c>
      <c r="G469" s="8" t="s">
        <v>1138</v>
      </c>
      <c r="H469" s="8" t="s">
        <v>60</v>
      </c>
      <c r="I469" s="8" t="s">
        <v>1015</v>
      </c>
      <c r="J469" s="8" t="s">
        <v>240</v>
      </c>
      <c r="K469" s="8" t="s">
        <v>10</v>
      </c>
      <c r="L469" s="9">
        <v>45336</v>
      </c>
      <c r="M469" s="10">
        <v>45336</v>
      </c>
      <c r="N469" s="10" t="str">
        <f t="shared" si="14"/>
        <v>CUMPLE</v>
      </c>
      <c r="O469" s="10" t="str">
        <f t="shared" si="15"/>
        <v>CUMPLE</v>
      </c>
      <c r="P469" s="11">
        <v>1</v>
      </c>
      <c r="Q469" s="21">
        <v>2</v>
      </c>
      <c r="R469" s="21">
        <f>Tabla1[[#This Row],[Trbjo real]]-Tabla1[[#This Row],[Trabajo]]</f>
        <v>-1</v>
      </c>
      <c r="S469" s="11">
        <v>2</v>
      </c>
      <c r="T469" s="8" t="s">
        <v>1026</v>
      </c>
      <c r="U469" s="19">
        <f>Tabla1[[#This Row],[Trbjo real]]/Tabla1[[#This Row],[Trabajo]]</f>
        <v>0.5</v>
      </c>
    </row>
    <row r="470" spans="1:21" x14ac:dyDescent="0.25">
      <c r="A470" s="8" t="s">
        <v>559</v>
      </c>
      <c r="B470" s="8" t="s">
        <v>325</v>
      </c>
      <c r="C470" s="8" t="s">
        <v>326</v>
      </c>
      <c r="D470" s="8" t="s">
        <v>120</v>
      </c>
      <c r="E470" s="8" t="s">
        <v>1035</v>
      </c>
      <c r="F470" s="8" t="s">
        <v>1036</v>
      </c>
      <c r="G470" s="8" t="s">
        <v>1060</v>
      </c>
      <c r="H470" s="8" t="s">
        <v>8</v>
      </c>
      <c r="I470" s="8" t="s">
        <v>1025</v>
      </c>
      <c r="J470" s="8" t="s">
        <v>121</v>
      </c>
      <c r="K470" s="8" t="s">
        <v>10</v>
      </c>
      <c r="L470" s="9">
        <v>45335</v>
      </c>
      <c r="M470" s="10">
        <v>45335</v>
      </c>
      <c r="N470" s="10" t="str">
        <f t="shared" si="14"/>
        <v>CUMPLE</v>
      </c>
      <c r="O470" s="10" t="str">
        <f t="shared" si="15"/>
        <v>CUMPLE</v>
      </c>
      <c r="P470" s="11">
        <v>2</v>
      </c>
      <c r="Q470" s="21">
        <v>8</v>
      </c>
      <c r="R470" s="11">
        <f>Tabla1[[#This Row],[Trbjo real]]-Tabla1[[#This Row],[Trabajo]]</f>
        <v>-6</v>
      </c>
      <c r="S470" s="11">
        <v>8</v>
      </c>
      <c r="T470" s="8" t="s">
        <v>1026</v>
      </c>
      <c r="U470" s="19">
        <f>Tabla1[[#This Row],[Trbjo real]]/Tabla1[[#This Row],[Trabajo]]</f>
        <v>0.25</v>
      </c>
    </row>
    <row r="471" spans="1:21" x14ac:dyDescent="0.25">
      <c r="A471" s="8" t="s">
        <v>559</v>
      </c>
      <c r="B471" s="8" t="s">
        <v>325</v>
      </c>
      <c r="C471" s="8" t="s">
        <v>326</v>
      </c>
      <c r="D471" s="8" t="s">
        <v>120</v>
      </c>
      <c r="E471" s="8" t="s">
        <v>1033</v>
      </c>
      <c r="F471" s="8" t="s">
        <v>1036</v>
      </c>
      <c r="G471" s="8" t="s">
        <v>1138</v>
      </c>
      <c r="H471" s="8" t="s">
        <v>8</v>
      </c>
      <c r="I471" s="8" t="s">
        <v>1025</v>
      </c>
      <c r="J471" s="8" t="s">
        <v>121</v>
      </c>
      <c r="K471" s="8" t="s">
        <v>10</v>
      </c>
      <c r="L471" s="9">
        <v>45335</v>
      </c>
      <c r="M471" s="10">
        <v>45336</v>
      </c>
      <c r="N471" s="10" t="str">
        <f t="shared" si="14"/>
        <v>CUMPLE</v>
      </c>
      <c r="O471" s="10" t="str">
        <f t="shared" si="15"/>
        <v>NO CUMPLE</v>
      </c>
      <c r="P471" s="11">
        <v>3</v>
      </c>
      <c r="Q471" s="20">
        <v>2</v>
      </c>
      <c r="R471" s="11">
        <f>Tabla1[[#This Row],[Trbjo real]]-Tabla1[[#This Row],[Trabajo]]</f>
        <v>1</v>
      </c>
      <c r="S471" s="11">
        <v>2</v>
      </c>
      <c r="T471" s="8" t="s">
        <v>1026</v>
      </c>
      <c r="U471" s="19">
        <f>Tabla1[[#This Row],[Trbjo real]]/Tabla1[[#This Row],[Trabajo]]</f>
        <v>1.5</v>
      </c>
    </row>
    <row r="472" spans="1:21" x14ac:dyDescent="0.25">
      <c r="A472" s="8" t="s">
        <v>477</v>
      </c>
      <c r="B472" s="8" t="s">
        <v>118</v>
      </c>
      <c r="C472" s="8" t="s">
        <v>119</v>
      </c>
      <c r="D472" s="8" t="s">
        <v>120</v>
      </c>
      <c r="E472" s="8" t="s">
        <v>1035</v>
      </c>
      <c r="F472" s="8" t="s">
        <v>1061</v>
      </c>
      <c r="G472" s="8" t="s">
        <v>1042</v>
      </c>
      <c r="H472" s="8" t="s">
        <v>60</v>
      </c>
      <c r="I472" s="8" t="s">
        <v>1025</v>
      </c>
      <c r="J472" s="8" t="s">
        <v>121</v>
      </c>
      <c r="K472" s="8" t="s">
        <v>10</v>
      </c>
      <c r="L472" s="9">
        <v>45331</v>
      </c>
      <c r="M472" s="10"/>
      <c r="N472" s="10" t="str">
        <f t="shared" si="14"/>
        <v>NO CUMPLE</v>
      </c>
      <c r="O472" s="10" t="str">
        <f t="shared" si="15"/>
        <v>NO CUMPLE</v>
      </c>
      <c r="P472" s="11">
        <v>0</v>
      </c>
      <c r="Q472" s="11">
        <v>1</v>
      </c>
      <c r="R472" s="11">
        <f>Tabla1[[#This Row],[Trbjo real]]-Tabla1[[#This Row],[Trabajo]]</f>
        <v>-1</v>
      </c>
      <c r="S472" s="11">
        <v>1</v>
      </c>
      <c r="T472" s="8" t="s">
        <v>1026</v>
      </c>
      <c r="U472" s="19">
        <f>Tabla1[[#This Row],[Trbjo real]]/Tabla1[[#This Row],[Trabajo]]</f>
        <v>0</v>
      </c>
    </row>
    <row r="473" spans="1:21" x14ac:dyDescent="0.25">
      <c r="A473" s="8" t="s">
        <v>498</v>
      </c>
      <c r="B473" s="8" t="s">
        <v>170</v>
      </c>
      <c r="C473" s="8" t="s">
        <v>171</v>
      </c>
      <c r="D473" s="8" t="s">
        <v>120</v>
      </c>
      <c r="E473" s="8" t="s">
        <v>1035</v>
      </c>
      <c r="F473" s="8" t="s">
        <v>1061</v>
      </c>
      <c r="G473" s="8" t="s">
        <v>1042</v>
      </c>
      <c r="H473" s="8" t="s">
        <v>67</v>
      </c>
      <c r="I473" s="8" t="s">
        <v>1025</v>
      </c>
      <c r="J473" s="8" t="s">
        <v>121</v>
      </c>
      <c r="K473" s="8" t="s">
        <v>10</v>
      </c>
      <c r="L473" s="9">
        <v>45331</v>
      </c>
      <c r="M473" s="10"/>
      <c r="N473" s="10" t="str">
        <f t="shared" si="14"/>
        <v>NO CUMPLE</v>
      </c>
      <c r="O473" s="10" t="str">
        <f t="shared" si="15"/>
        <v>NO CUMPLE</v>
      </c>
      <c r="P473" s="11">
        <v>0</v>
      </c>
      <c r="Q473" s="11">
        <v>1</v>
      </c>
      <c r="R473" s="11">
        <f>Tabla1[[#This Row],[Trbjo real]]-Tabla1[[#This Row],[Trabajo]]</f>
        <v>-1</v>
      </c>
      <c r="S473" s="11">
        <v>1</v>
      </c>
      <c r="T473" s="8" t="s">
        <v>1026</v>
      </c>
      <c r="U473" s="19">
        <f>Tabla1[[#This Row],[Trbjo real]]/Tabla1[[#This Row],[Trabajo]]</f>
        <v>0</v>
      </c>
    </row>
    <row r="474" spans="1:21" x14ac:dyDescent="0.25">
      <c r="A474" s="8" t="s">
        <v>551</v>
      </c>
      <c r="B474" s="8" t="s">
        <v>238</v>
      </c>
      <c r="C474" s="8" t="s">
        <v>239</v>
      </c>
      <c r="D474" s="8" t="s">
        <v>185</v>
      </c>
      <c r="E474" s="8" t="s">
        <v>1033</v>
      </c>
      <c r="F474" s="8" t="s">
        <v>1058</v>
      </c>
      <c r="G474" s="8" t="s">
        <v>1079</v>
      </c>
      <c r="H474" s="8" t="s">
        <v>60</v>
      </c>
      <c r="I474" s="8" t="s">
        <v>1015</v>
      </c>
      <c r="J474" s="8" t="s">
        <v>240</v>
      </c>
      <c r="K474" s="8" t="s">
        <v>10</v>
      </c>
      <c r="L474" s="9">
        <v>45331</v>
      </c>
      <c r="M474" s="10">
        <v>45329</v>
      </c>
      <c r="N474" s="10" t="str">
        <f t="shared" si="14"/>
        <v>CUMPLE</v>
      </c>
      <c r="O474" s="10" t="str">
        <f t="shared" si="15"/>
        <v>CUMPLE</v>
      </c>
      <c r="P474" s="11">
        <v>2</v>
      </c>
      <c r="Q474" s="21">
        <v>3</v>
      </c>
      <c r="R474" s="21">
        <f>Tabla1[[#This Row],[Trbjo real]]-Tabla1[[#This Row],[Trabajo]]</f>
        <v>-1</v>
      </c>
      <c r="S474" s="11">
        <v>3</v>
      </c>
      <c r="T474" s="8" t="s">
        <v>1026</v>
      </c>
      <c r="U474" s="19">
        <f>Tabla1[[#This Row],[Trbjo real]]/Tabla1[[#This Row],[Trabajo]]</f>
        <v>0.66666666666666663</v>
      </c>
    </row>
    <row r="475" spans="1:21" x14ac:dyDescent="0.25">
      <c r="A475" s="8" t="s">
        <v>551</v>
      </c>
      <c r="B475" s="8" t="s">
        <v>238</v>
      </c>
      <c r="C475" s="8" t="s">
        <v>239</v>
      </c>
      <c r="D475" s="8" t="s">
        <v>185</v>
      </c>
      <c r="E475" s="8" t="s">
        <v>1040</v>
      </c>
      <c r="F475" s="8" t="s">
        <v>1030</v>
      </c>
      <c r="G475" s="8" t="s">
        <v>1122</v>
      </c>
      <c r="H475" s="8" t="s">
        <v>60</v>
      </c>
      <c r="I475" s="8" t="s">
        <v>1015</v>
      </c>
      <c r="J475" s="8" t="s">
        <v>240</v>
      </c>
      <c r="K475" s="8" t="s">
        <v>10</v>
      </c>
      <c r="L475" s="9">
        <v>45331</v>
      </c>
      <c r="M475" s="10">
        <v>45342</v>
      </c>
      <c r="N475" s="10" t="str">
        <f t="shared" si="14"/>
        <v>CUMPLE</v>
      </c>
      <c r="O475" s="10" t="str">
        <f t="shared" si="15"/>
        <v>NO CUMPLE</v>
      </c>
      <c r="P475" s="11">
        <v>2</v>
      </c>
      <c r="Q475" s="20">
        <v>2</v>
      </c>
      <c r="R475" s="20">
        <f>Tabla1[[#This Row],[Trbjo real]]-Tabla1[[#This Row],[Trabajo]]</f>
        <v>0</v>
      </c>
      <c r="S475" s="11">
        <v>2</v>
      </c>
      <c r="T475" s="8" t="s">
        <v>1026</v>
      </c>
      <c r="U475" s="19">
        <f>Tabla1[[#This Row],[Trbjo real]]/Tabla1[[#This Row],[Trabajo]]</f>
        <v>1</v>
      </c>
    </row>
    <row r="476" spans="1:21" x14ac:dyDescent="0.25">
      <c r="A476" s="8" t="s">
        <v>551</v>
      </c>
      <c r="B476" s="8" t="s">
        <v>238</v>
      </c>
      <c r="C476" s="8" t="s">
        <v>239</v>
      </c>
      <c r="D476" s="8" t="s">
        <v>185</v>
      </c>
      <c r="E476" s="8" t="s">
        <v>1029</v>
      </c>
      <c r="F476" s="8" t="s">
        <v>1130</v>
      </c>
      <c r="G476" s="8" t="s">
        <v>1138</v>
      </c>
      <c r="H476" s="8" t="s">
        <v>60</v>
      </c>
      <c r="I476" s="8" t="s">
        <v>1015</v>
      </c>
      <c r="J476" s="8" t="s">
        <v>240</v>
      </c>
      <c r="K476" s="8" t="s">
        <v>10</v>
      </c>
      <c r="L476" s="9">
        <v>45331</v>
      </c>
      <c r="M476" s="10">
        <v>45329</v>
      </c>
      <c r="N476" s="10" t="str">
        <f t="shared" si="14"/>
        <v>CUMPLE</v>
      </c>
      <c r="O476" s="10" t="str">
        <f t="shared" si="15"/>
        <v>CUMPLE</v>
      </c>
      <c r="P476" s="11">
        <v>4</v>
      </c>
      <c r="Q476" s="20">
        <v>2</v>
      </c>
      <c r="R476" s="11">
        <f>Tabla1[[#This Row],[Trbjo real]]-Tabla1[[#This Row],[Trabajo]]</f>
        <v>2</v>
      </c>
      <c r="S476" s="11">
        <v>4</v>
      </c>
      <c r="T476" s="8" t="s">
        <v>1026</v>
      </c>
      <c r="U476" s="19">
        <f>Tabla1[[#This Row],[Trbjo real]]/Tabla1[[#This Row],[Trabajo]]</f>
        <v>2</v>
      </c>
    </row>
    <row r="477" spans="1:21" x14ac:dyDescent="0.25">
      <c r="A477" s="8" t="s">
        <v>580</v>
      </c>
      <c r="B477" s="8" t="s">
        <v>365</v>
      </c>
      <c r="C477" s="8" t="s">
        <v>366</v>
      </c>
      <c r="D477" s="8" t="s">
        <v>120</v>
      </c>
      <c r="E477" s="8" t="s">
        <v>1035</v>
      </c>
      <c r="F477" s="8" t="s">
        <v>1036</v>
      </c>
      <c r="G477" s="8" t="s">
        <v>1060</v>
      </c>
      <c r="H477" s="8" t="s">
        <v>8</v>
      </c>
      <c r="I477" s="8" t="s">
        <v>1025</v>
      </c>
      <c r="J477" s="8" t="s">
        <v>121</v>
      </c>
      <c r="K477" s="8" t="s">
        <v>10</v>
      </c>
      <c r="L477" s="9">
        <v>45329</v>
      </c>
      <c r="M477" s="10">
        <v>45329</v>
      </c>
      <c r="N477" s="10" t="str">
        <f t="shared" si="14"/>
        <v>CUMPLE</v>
      </c>
      <c r="O477" s="10" t="str">
        <f t="shared" si="15"/>
        <v>CUMPLE</v>
      </c>
      <c r="P477" s="11">
        <v>8</v>
      </c>
      <c r="Q477" s="20">
        <v>8</v>
      </c>
      <c r="R477" s="11">
        <f>Tabla1[[#This Row],[Trbjo real]]-Tabla1[[#This Row],[Trabajo]]</f>
        <v>0</v>
      </c>
      <c r="S477" s="11">
        <v>8</v>
      </c>
      <c r="T477" s="8" t="s">
        <v>1026</v>
      </c>
      <c r="U477" s="19">
        <f>Tabla1[[#This Row],[Trbjo real]]/Tabla1[[#This Row],[Trabajo]]</f>
        <v>1</v>
      </c>
    </row>
    <row r="478" spans="1:21" x14ac:dyDescent="0.25">
      <c r="A478" s="8" t="s">
        <v>580</v>
      </c>
      <c r="B478" s="8" t="s">
        <v>365</v>
      </c>
      <c r="C478" s="8" t="s">
        <v>366</v>
      </c>
      <c r="D478" s="8" t="s">
        <v>120</v>
      </c>
      <c r="E478" s="8" t="s">
        <v>1033</v>
      </c>
      <c r="F478" s="8" t="s">
        <v>1036</v>
      </c>
      <c r="G478" s="8" t="s">
        <v>1144</v>
      </c>
      <c r="H478" s="8" t="s">
        <v>8</v>
      </c>
      <c r="I478" s="8" t="s">
        <v>1025</v>
      </c>
      <c r="J478" s="8" t="s">
        <v>121</v>
      </c>
      <c r="K478" s="8" t="s">
        <v>10</v>
      </c>
      <c r="L478" s="9">
        <v>45329</v>
      </c>
      <c r="M478" s="10">
        <v>45343</v>
      </c>
      <c r="N478" s="10" t="str">
        <f t="shared" si="14"/>
        <v>CUMPLE</v>
      </c>
      <c r="O478" s="10" t="str">
        <f t="shared" si="15"/>
        <v>NO CUMPLE</v>
      </c>
      <c r="P478" s="11">
        <v>1</v>
      </c>
      <c r="Q478" s="21">
        <v>2</v>
      </c>
      <c r="R478" s="11">
        <f>Tabla1[[#This Row],[Trbjo real]]-Tabla1[[#This Row],[Trabajo]]</f>
        <v>-1</v>
      </c>
      <c r="S478" s="11">
        <v>2</v>
      </c>
      <c r="T478" s="8" t="s">
        <v>1026</v>
      </c>
      <c r="U478" s="19">
        <f>Tabla1[[#This Row],[Trbjo real]]/Tabla1[[#This Row],[Trabajo]]</f>
        <v>0.5</v>
      </c>
    </row>
    <row r="479" spans="1:21" x14ac:dyDescent="0.25">
      <c r="A479" s="8" t="s">
        <v>517</v>
      </c>
      <c r="B479" s="8" t="s">
        <v>183</v>
      </c>
      <c r="C479" s="8" t="s">
        <v>184</v>
      </c>
      <c r="D479" s="8" t="s">
        <v>185</v>
      </c>
      <c r="E479" s="8" t="s">
        <v>1033</v>
      </c>
      <c r="F479" s="8" t="s">
        <v>1136</v>
      </c>
      <c r="G479" s="8" t="s">
        <v>1152</v>
      </c>
      <c r="H479" s="8" t="s">
        <v>60</v>
      </c>
      <c r="I479" s="8" t="s">
        <v>1025</v>
      </c>
      <c r="J479" s="8" t="s">
        <v>186</v>
      </c>
      <c r="K479" s="8" t="s">
        <v>10</v>
      </c>
      <c r="L479" s="9">
        <v>45328</v>
      </c>
      <c r="M479" s="10">
        <v>45328</v>
      </c>
      <c r="N479" s="10" t="str">
        <f t="shared" si="14"/>
        <v>CUMPLE</v>
      </c>
      <c r="O479" s="10" t="str">
        <f t="shared" si="15"/>
        <v>CUMPLE</v>
      </c>
      <c r="P479" s="11">
        <v>1</v>
      </c>
      <c r="Q479" s="11">
        <v>1</v>
      </c>
      <c r="R479" s="20">
        <f>Tabla1[[#This Row],[Trbjo real]]-Tabla1[[#This Row],[Trabajo]]</f>
        <v>0</v>
      </c>
      <c r="S479" s="11">
        <v>1</v>
      </c>
      <c r="T479" s="8" t="s">
        <v>1026</v>
      </c>
      <c r="U479" s="19">
        <f>Tabla1[[#This Row],[Trbjo real]]/Tabla1[[#This Row],[Trabajo]]</f>
        <v>1</v>
      </c>
    </row>
    <row r="480" spans="1:21" x14ac:dyDescent="0.25">
      <c r="A480" s="8" t="s">
        <v>523</v>
      </c>
      <c r="B480" s="8" t="s">
        <v>238</v>
      </c>
      <c r="C480" s="8" t="s">
        <v>239</v>
      </c>
      <c r="D480" s="8" t="s">
        <v>185</v>
      </c>
      <c r="E480" s="8" t="s">
        <v>1033</v>
      </c>
      <c r="F480" s="8" t="s">
        <v>1136</v>
      </c>
      <c r="G480" s="8" t="s">
        <v>1152</v>
      </c>
      <c r="H480" s="8" t="s">
        <v>60</v>
      </c>
      <c r="I480" s="8" t="s">
        <v>1015</v>
      </c>
      <c r="J480" s="8" t="s">
        <v>240</v>
      </c>
      <c r="K480" s="8" t="s">
        <v>10</v>
      </c>
      <c r="L480" s="9">
        <v>45328</v>
      </c>
      <c r="M480" s="10">
        <v>45328</v>
      </c>
      <c r="N480" s="10" t="str">
        <f t="shared" si="14"/>
        <v>CUMPLE</v>
      </c>
      <c r="O480" s="10" t="str">
        <f t="shared" si="15"/>
        <v>CUMPLE</v>
      </c>
      <c r="P480" s="11">
        <v>1</v>
      </c>
      <c r="Q480" s="11">
        <v>1</v>
      </c>
      <c r="R480" s="20">
        <f>Tabla1[[#This Row],[Trbjo real]]-Tabla1[[#This Row],[Trabajo]]</f>
        <v>0</v>
      </c>
      <c r="S480" s="11">
        <v>1</v>
      </c>
      <c r="T480" s="8" t="s">
        <v>1026</v>
      </c>
      <c r="U480" s="19">
        <f>Tabla1[[#This Row],[Trbjo real]]/Tabla1[[#This Row],[Trabajo]]</f>
        <v>1</v>
      </c>
    </row>
    <row r="481" spans="1:21" x14ac:dyDescent="0.25">
      <c r="A481" s="8" t="s">
        <v>595</v>
      </c>
      <c r="B481" s="8" t="s">
        <v>405</v>
      </c>
      <c r="C481" s="8" t="s">
        <v>406</v>
      </c>
      <c r="D481" s="8" t="s">
        <v>154</v>
      </c>
      <c r="E481" s="8" t="s">
        <v>1035</v>
      </c>
      <c r="F481" s="8" t="s">
        <v>1050</v>
      </c>
      <c r="G481" s="8" t="s">
        <v>1070</v>
      </c>
      <c r="H481" s="8" t="s">
        <v>8</v>
      </c>
      <c r="I481" s="8" t="s">
        <v>1025</v>
      </c>
      <c r="J481" s="8" t="s">
        <v>155</v>
      </c>
      <c r="K481" s="8" t="s">
        <v>10</v>
      </c>
      <c r="L481" s="9">
        <v>45325</v>
      </c>
      <c r="M481" s="10"/>
      <c r="N481" s="10" t="str">
        <f t="shared" si="14"/>
        <v>NO CUMPLE</v>
      </c>
      <c r="O481" s="10" t="str">
        <f t="shared" si="15"/>
        <v>NO CUMPLE</v>
      </c>
      <c r="P481" s="11">
        <v>0</v>
      </c>
      <c r="Q481" s="11">
        <v>2</v>
      </c>
      <c r="R481" s="11">
        <f>Tabla1[[#This Row],[Trbjo real]]-Tabla1[[#This Row],[Trabajo]]</f>
        <v>-2</v>
      </c>
      <c r="S481" s="11">
        <v>2</v>
      </c>
      <c r="T481" s="8" t="s">
        <v>1026</v>
      </c>
      <c r="U481" s="19">
        <f>Tabla1[[#This Row],[Trbjo real]]/Tabla1[[#This Row],[Trabajo]]</f>
        <v>0</v>
      </c>
    </row>
    <row r="482" spans="1:21" x14ac:dyDescent="0.25">
      <c r="A482" s="8" t="s">
        <v>595</v>
      </c>
      <c r="B482" s="8" t="s">
        <v>405</v>
      </c>
      <c r="C482" s="8" t="s">
        <v>406</v>
      </c>
      <c r="D482" s="8" t="s">
        <v>154</v>
      </c>
      <c r="E482" s="8" t="s">
        <v>1033</v>
      </c>
      <c r="F482" s="8" t="s">
        <v>1032</v>
      </c>
      <c r="G482" s="8" t="s">
        <v>1118</v>
      </c>
      <c r="H482" s="8" t="s">
        <v>8</v>
      </c>
      <c r="I482" s="8" t="s">
        <v>1025</v>
      </c>
      <c r="J482" s="8" t="s">
        <v>155</v>
      </c>
      <c r="K482" s="8" t="s">
        <v>10</v>
      </c>
      <c r="L482" s="9">
        <v>45325</v>
      </c>
      <c r="M482" s="10">
        <v>45346</v>
      </c>
      <c r="N482" s="10" t="str">
        <f t="shared" si="14"/>
        <v>CUMPLE</v>
      </c>
      <c r="O482" s="10" t="str">
        <f t="shared" si="15"/>
        <v>NO CUMPLE</v>
      </c>
      <c r="P482" s="11">
        <v>8</v>
      </c>
      <c r="Q482" s="20">
        <v>2</v>
      </c>
      <c r="R482" s="11">
        <f>Tabla1[[#This Row],[Trbjo real]]-Tabla1[[#This Row],[Trabajo]]</f>
        <v>6</v>
      </c>
      <c r="S482" s="11">
        <v>2</v>
      </c>
      <c r="T482" s="8" t="s">
        <v>1026</v>
      </c>
      <c r="U482" s="19">
        <f>Tabla1[[#This Row],[Trbjo real]]/Tabla1[[#This Row],[Trabajo]]</f>
        <v>4</v>
      </c>
    </row>
    <row r="483" spans="1:21" x14ac:dyDescent="0.25">
      <c r="A483" s="8" t="s">
        <v>595</v>
      </c>
      <c r="B483" s="8" t="s">
        <v>405</v>
      </c>
      <c r="C483" s="8" t="s">
        <v>406</v>
      </c>
      <c r="D483" s="8" t="s">
        <v>154</v>
      </c>
      <c r="E483" s="8" t="s">
        <v>1034</v>
      </c>
      <c r="F483" s="8" t="s">
        <v>1031</v>
      </c>
      <c r="G483" s="8" t="s">
        <v>1149</v>
      </c>
      <c r="H483" s="8" t="s">
        <v>8</v>
      </c>
      <c r="I483" s="8" t="s">
        <v>1025</v>
      </c>
      <c r="J483" s="8" t="s">
        <v>155</v>
      </c>
      <c r="K483" s="8" t="s">
        <v>10</v>
      </c>
      <c r="L483" s="9">
        <v>45325</v>
      </c>
      <c r="M483" s="10">
        <v>45328</v>
      </c>
      <c r="N483" s="10" t="str">
        <f t="shared" si="14"/>
        <v>CUMPLE</v>
      </c>
      <c r="O483" s="10" t="str">
        <f t="shared" si="15"/>
        <v>NO CUMPLE</v>
      </c>
      <c r="P483" s="11">
        <v>0.5</v>
      </c>
      <c r="Q483" s="20">
        <v>1</v>
      </c>
      <c r="R483" s="11">
        <f>Tabla1[[#This Row],[Trbjo real]]-Tabla1[[#This Row],[Trabajo]]</f>
        <v>-0.5</v>
      </c>
      <c r="S483" s="11">
        <v>0.3</v>
      </c>
      <c r="T483" s="8" t="s">
        <v>1026</v>
      </c>
      <c r="U483" s="19">
        <f>Tabla1[[#This Row],[Trbjo real]]/Tabla1[[#This Row],[Trabajo]]</f>
        <v>0.5</v>
      </c>
    </row>
    <row r="484" spans="1:21" x14ac:dyDescent="0.25">
      <c r="A484" s="12" t="s">
        <v>283</v>
      </c>
      <c r="B484" s="12" t="s">
        <v>238</v>
      </c>
      <c r="C484" s="12" t="s">
        <v>239</v>
      </c>
      <c r="D484" s="12" t="s">
        <v>185</v>
      </c>
      <c r="E484" s="12" t="s">
        <v>1033</v>
      </c>
      <c r="F484" s="12" t="s">
        <v>1058</v>
      </c>
      <c r="G484" s="12" t="s">
        <v>1042</v>
      </c>
      <c r="H484" s="12" t="s">
        <v>60</v>
      </c>
      <c r="I484" s="12" t="s">
        <v>1015</v>
      </c>
      <c r="J484" s="12" t="s">
        <v>240</v>
      </c>
      <c r="K484" s="12" t="s">
        <v>10</v>
      </c>
      <c r="L484" s="13">
        <v>45325</v>
      </c>
      <c r="M484" s="14">
        <v>45060</v>
      </c>
      <c r="N484" s="14" t="str">
        <f t="shared" si="14"/>
        <v>CUMPLE</v>
      </c>
      <c r="O484" s="14" t="str">
        <f t="shared" si="15"/>
        <v>CUMPLE</v>
      </c>
      <c r="P484" s="15">
        <v>2</v>
      </c>
      <c r="Q484" s="21">
        <v>3</v>
      </c>
      <c r="R484" s="21">
        <f>Tabla1[[#This Row],[Trbjo real]]-Tabla1[[#This Row],[Trabajo]]</f>
        <v>-1</v>
      </c>
      <c r="S484" s="15">
        <v>3</v>
      </c>
      <c r="T484" s="12" t="s">
        <v>1026</v>
      </c>
      <c r="U484" s="19">
        <f>Tabla1[[#This Row],[Trbjo real]]/Tabla1[[#This Row],[Trabajo]]</f>
        <v>0.66666666666666663</v>
      </c>
    </row>
    <row r="485" spans="1:21" x14ac:dyDescent="0.25">
      <c r="A485" s="12" t="s">
        <v>283</v>
      </c>
      <c r="B485" s="12" t="s">
        <v>238</v>
      </c>
      <c r="C485" s="12" t="s">
        <v>239</v>
      </c>
      <c r="D485" s="12" t="s">
        <v>185</v>
      </c>
      <c r="E485" s="12" t="s">
        <v>1034</v>
      </c>
      <c r="F485" s="12" t="s">
        <v>1074</v>
      </c>
      <c r="G485" s="12" t="s">
        <v>1079</v>
      </c>
      <c r="H485" s="12" t="s">
        <v>60</v>
      </c>
      <c r="I485" s="12" t="s">
        <v>1015</v>
      </c>
      <c r="J485" s="12" t="s">
        <v>240</v>
      </c>
      <c r="K485" s="12" t="s">
        <v>10</v>
      </c>
      <c r="L485" s="13">
        <v>45325</v>
      </c>
      <c r="M485" s="14">
        <v>45426</v>
      </c>
      <c r="N485" s="14" t="str">
        <f t="shared" si="14"/>
        <v>CUMPLE</v>
      </c>
      <c r="O485" s="14" t="str">
        <f t="shared" si="15"/>
        <v>NO CUMPLE</v>
      </c>
      <c r="P485" s="15">
        <v>3</v>
      </c>
      <c r="Q485" s="15">
        <v>16</v>
      </c>
      <c r="R485" s="15">
        <f>Tabla1[[#This Row],[Trbjo real]]-Tabla1[[#This Row],[Trabajo]]</f>
        <v>-13</v>
      </c>
      <c r="S485" s="15">
        <v>8</v>
      </c>
      <c r="T485" s="12" t="s">
        <v>1026</v>
      </c>
      <c r="U485" s="19">
        <f>Tabla1[[#This Row],[Trbjo real]]/Tabla1[[#This Row],[Trabajo]]</f>
        <v>0.1875</v>
      </c>
    </row>
    <row r="486" spans="1:21" x14ac:dyDescent="0.25">
      <c r="A486" s="12" t="s">
        <v>283</v>
      </c>
      <c r="B486" s="12" t="s">
        <v>238</v>
      </c>
      <c r="C486" s="12" t="s">
        <v>239</v>
      </c>
      <c r="D486" s="12" t="s">
        <v>185</v>
      </c>
      <c r="E486" s="12" t="s">
        <v>1051</v>
      </c>
      <c r="F486" s="12" t="s">
        <v>1094</v>
      </c>
      <c r="G486" s="12" t="s">
        <v>1091</v>
      </c>
      <c r="H486" s="12" t="s">
        <v>60</v>
      </c>
      <c r="I486" s="12" t="s">
        <v>1015</v>
      </c>
      <c r="J486" s="12" t="s">
        <v>240</v>
      </c>
      <c r="K486" s="12" t="s">
        <v>10</v>
      </c>
      <c r="L486" s="13">
        <v>45325</v>
      </c>
      <c r="M486" s="14">
        <v>45056</v>
      </c>
      <c r="N486" s="14" t="str">
        <f t="shared" si="14"/>
        <v>CUMPLE</v>
      </c>
      <c r="O486" s="14" t="str">
        <f t="shared" si="15"/>
        <v>CUMPLE</v>
      </c>
      <c r="P486" s="15">
        <v>6</v>
      </c>
      <c r="Q486" s="21">
        <v>6</v>
      </c>
      <c r="R486" s="15">
        <f>Tabla1[[#This Row],[Trbjo real]]-Tabla1[[#This Row],[Trabajo]]</f>
        <v>0</v>
      </c>
      <c r="S486" s="15">
        <v>6</v>
      </c>
      <c r="T486" s="12" t="s">
        <v>1026</v>
      </c>
      <c r="U486" s="19">
        <f>Tabla1[[#This Row],[Trbjo real]]/Tabla1[[#This Row],[Trabajo]]</f>
        <v>1</v>
      </c>
    </row>
    <row r="487" spans="1:21" x14ac:dyDescent="0.25">
      <c r="A487" s="12" t="s">
        <v>283</v>
      </c>
      <c r="B487" s="12" t="s">
        <v>238</v>
      </c>
      <c r="C487" s="12" t="s">
        <v>239</v>
      </c>
      <c r="D487" s="12" t="s">
        <v>185</v>
      </c>
      <c r="E487" s="12" t="s">
        <v>1040</v>
      </c>
      <c r="F487" s="12" t="s">
        <v>1030</v>
      </c>
      <c r="G487" s="12" t="s">
        <v>1125</v>
      </c>
      <c r="H487" s="12" t="s">
        <v>60</v>
      </c>
      <c r="I487" s="12" t="s">
        <v>1015</v>
      </c>
      <c r="J487" s="12" t="s">
        <v>240</v>
      </c>
      <c r="K487" s="12" t="s">
        <v>10</v>
      </c>
      <c r="L487" s="13">
        <v>45325</v>
      </c>
      <c r="M487" s="14">
        <v>45056</v>
      </c>
      <c r="N487" s="14" t="str">
        <f t="shared" si="14"/>
        <v>CUMPLE</v>
      </c>
      <c r="O487" s="14" t="str">
        <f t="shared" si="15"/>
        <v>CUMPLE</v>
      </c>
      <c r="P487" s="15">
        <v>1</v>
      </c>
      <c r="Q487" s="20">
        <v>2</v>
      </c>
      <c r="R487" s="20">
        <f>Tabla1[[#This Row],[Trbjo real]]-Tabla1[[#This Row],[Trabajo]]</f>
        <v>-1</v>
      </c>
      <c r="S487" s="15">
        <v>2</v>
      </c>
      <c r="T487" s="12" t="s">
        <v>1026</v>
      </c>
      <c r="U487" s="19">
        <f>Tabla1[[#This Row],[Trbjo real]]/Tabla1[[#This Row],[Trabajo]]</f>
        <v>0.5</v>
      </c>
    </row>
    <row r="488" spans="1:21" x14ac:dyDescent="0.25">
      <c r="A488" s="12" t="s">
        <v>283</v>
      </c>
      <c r="B488" s="12" t="s">
        <v>238</v>
      </c>
      <c r="C488" s="12" t="s">
        <v>239</v>
      </c>
      <c r="D488" s="12" t="s">
        <v>185</v>
      </c>
      <c r="E488" s="12" t="s">
        <v>1022</v>
      </c>
      <c r="F488" s="12" t="s">
        <v>1120</v>
      </c>
      <c r="G488" s="12" t="s">
        <v>1125</v>
      </c>
      <c r="H488" s="12" t="s">
        <v>60</v>
      </c>
      <c r="I488" s="12" t="s">
        <v>1015</v>
      </c>
      <c r="J488" s="12" t="s">
        <v>240</v>
      </c>
      <c r="K488" s="12" t="s">
        <v>10</v>
      </c>
      <c r="L488" s="13">
        <v>45325</v>
      </c>
      <c r="M488" s="14">
        <v>45056</v>
      </c>
      <c r="N488" s="14" t="str">
        <f t="shared" si="14"/>
        <v>CUMPLE</v>
      </c>
      <c r="O488" s="14" t="str">
        <f t="shared" si="15"/>
        <v>CUMPLE</v>
      </c>
      <c r="P488" s="15">
        <v>3</v>
      </c>
      <c r="Q488" s="21">
        <v>6</v>
      </c>
      <c r="R488" s="21">
        <f>Tabla1[[#This Row],[Trbjo real]]-Tabla1[[#This Row],[Trabajo]]</f>
        <v>-3</v>
      </c>
      <c r="S488" s="15">
        <v>6</v>
      </c>
      <c r="T488" s="12" t="s">
        <v>1026</v>
      </c>
      <c r="U488" s="19">
        <f>Tabla1[[#This Row],[Trbjo real]]/Tabla1[[#This Row],[Trabajo]]</f>
        <v>0.5</v>
      </c>
    </row>
    <row r="489" spans="1:21" x14ac:dyDescent="0.25">
      <c r="A489" s="12" t="s">
        <v>283</v>
      </c>
      <c r="B489" s="12" t="s">
        <v>238</v>
      </c>
      <c r="C489" s="12" t="s">
        <v>239</v>
      </c>
      <c r="D489" s="12" t="s">
        <v>185</v>
      </c>
      <c r="E489" s="12" t="s">
        <v>1038</v>
      </c>
      <c r="F489" s="12" t="s">
        <v>1126</v>
      </c>
      <c r="G489" s="12" t="s">
        <v>1125</v>
      </c>
      <c r="H489" s="12" t="s">
        <v>60</v>
      </c>
      <c r="I489" s="12" t="s">
        <v>1015</v>
      </c>
      <c r="J489" s="12" t="s">
        <v>240</v>
      </c>
      <c r="K489" s="12" t="s">
        <v>10</v>
      </c>
      <c r="L489" s="13">
        <v>45325</v>
      </c>
      <c r="M489" s="14">
        <v>45056</v>
      </c>
      <c r="N489" s="14" t="str">
        <f t="shared" si="14"/>
        <v>CUMPLE</v>
      </c>
      <c r="O489" s="14" t="str">
        <f t="shared" si="15"/>
        <v>CUMPLE</v>
      </c>
      <c r="P489" s="15">
        <v>0.5</v>
      </c>
      <c r="Q489" s="15">
        <v>1</v>
      </c>
      <c r="R489" s="20">
        <f>Tabla1[[#This Row],[Trbjo real]]-Tabla1[[#This Row],[Trabajo]]</f>
        <v>-0.5</v>
      </c>
      <c r="S489" s="15">
        <v>1</v>
      </c>
      <c r="T489" s="12" t="s">
        <v>1026</v>
      </c>
      <c r="U489" s="19">
        <f>Tabla1[[#This Row],[Trbjo real]]/Tabla1[[#This Row],[Trabajo]]</f>
        <v>0.5</v>
      </c>
    </row>
    <row r="490" spans="1:21" x14ac:dyDescent="0.25">
      <c r="A490" s="12" t="s">
        <v>283</v>
      </c>
      <c r="B490" s="12" t="s">
        <v>238</v>
      </c>
      <c r="C490" s="12" t="s">
        <v>239</v>
      </c>
      <c r="D490" s="12" t="s">
        <v>185</v>
      </c>
      <c r="E490" s="12" t="s">
        <v>1053</v>
      </c>
      <c r="F490" s="12" t="s">
        <v>1137</v>
      </c>
      <c r="G490" s="12" t="s">
        <v>1138</v>
      </c>
      <c r="H490" s="12" t="s">
        <v>60</v>
      </c>
      <c r="I490" s="12" t="s">
        <v>1015</v>
      </c>
      <c r="J490" s="12" t="s">
        <v>240</v>
      </c>
      <c r="K490" s="12" t="s">
        <v>10</v>
      </c>
      <c r="L490" s="13">
        <v>45325</v>
      </c>
      <c r="M490" s="14">
        <v>45330</v>
      </c>
      <c r="N490" s="14" t="str">
        <f t="shared" si="14"/>
        <v>CUMPLE</v>
      </c>
      <c r="O490" s="14" t="str">
        <f t="shared" si="15"/>
        <v>NO CUMPLE</v>
      </c>
      <c r="P490" s="15">
        <v>2</v>
      </c>
      <c r="Q490" s="21">
        <v>6</v>
      </c>
      <c r="R490" s="21">
        <f>Tabla1[[#This Row],[Trbjo real]]-Tabla1[[#This Row],[Trabajo]]</f>
        <v>-4</v>
      </c>
      <c r="S490" s="15">
        <v>6</v>
      </c>
      <c r="T490" s="12" t="s">
        <v>1026</v>
      </c>
      <c r="U490" s="19">
        <f>Tabla1[[#This Row],[Trbjo real]]/Tabla1[[#This Row],[Trabajo]]</f>
        <v>0.33333333333333331</v>
      </c>
    </row>
    <row r="491" spans="1:21" x14ac:dyDescent="0.25">
      <c r="A491" s="12" t="s">
        <v>283</v>
      </c>
      <c r="B491" s="12" t="s">
        <v>238</v>
      </c>
      <c r="C491" s="12" t="s">
        <v>239</v>
      </c>
      <c r="D491" s="12" t="s">
        <v>185</v>
      </c>
      <c r="E491" s="12" t="s">
        <v>1029</v>
      </c>
      <c r="F491" s="12" t="s">
        <v>1130</v>
      </c>
      <c r="G491" s="12" t="s">
        <v>1138</v>
      </c>
      <c r="H491" s="12" t="s">
        <v>60</v>
      </c>
      <c r="I491" s="12" t="s">
        <v>1015</v>
      </c>
      <c r="J491" s="12" t="s">
        <v>240</v>
      </c>
      <c r="K491" s="12" t="s">
        <v>10</v>
      </c>
      <c r="L491" s="13">
        <v>45325</v>
      </c>
      <c r="M491" s="14">
        <v>45330</v>
      </c>
      <c r="N491" s="14" t="str">
        <f t="shared" si="14"/>
        <v>CUMPLE</v>
      </c>
      <c r="O491" s="14" t="str">
        <f t="shared" si="15"/>
        <v>NO CUMPLE</v>
      </c>
      <c r="P491" s="15">
        <v>2</v>
      </c>
      <c r="Q491" s="20">
        <v>4</v>
      </c>
      <c r="R491" s="15">
        <f>Tabla1[[#This Row],[Trbjo real]]-Tabla1[[#This Row],[Trabajo]]</f>
        <v>-2</v>
      </c>
      <c r="S491" s="15">
        <v>4</v>
      </c>
      <c r="T491" s="12" t="s">
        <v>1026</v>
      </c>
      <c r="U491" s="19">
        <f>Tabla1[[#This Row],[Trbjo real]]/Tabla1[[#This Row],[Trabajo]]</f>
        <v>0.5</v>
      </c>
    </row>
    <row r="492" spans="1:21" x14ac:dyDescent="0.25">
      <c r="A492" s="12" t="s">
        <v>283</v>
      </c>
      <c r="B492" s="12" t="s">
        <v>238</v>
      </c>
      <c r="C492" s="12" t="s">
        <v>239</v>
      </c>
      <c r="D492" s="12" t="s">
        <v>185</v>
      </c>
      <c r="E492" s="12" t="s">
        <v>1092</v>
      </c>
      <c r="F492" s="12" t="s">
        <v>1131</v>
      </c>
      <c r="G492" s="12" t="s">
        <v>1148</v>
      </c>
      <c r="H492" s="12" t="s">
        <v>60</v>
      </c>
      <c r="I492" s="12" t="s">
        <v>1015</v>
      </c>
      <c r="J492" s="12" t="s">
        <v>240</v>
      </c>
      <c r="K492" s="12" t="s">
        <v>10</v>
      </c>
      <c r="L492" s="13">
        <v>45325</v>
      </c>
      <c r="M492" s="14"/>
      <c r="N492" s="22" t="str">
        <f t="shared" si="14"/>
        <v>NO CUMPLE</v>
      </c>
      <c r="O492" s="22" t="str">
        <f t="shared" si="15"/>
        <v>NO CUMPLE</v>
      </c>
      <c r="P492" s="15">
        <v>0</v>
      </c>
      <c r="Q492" s="15">
        <v>8</v>
      </c>
      <c r="R492" s="21">
        <f>Tabla1[[#This Row],[Trbjo real]]-Tabla1[[#This Row],[Trabajo]]</f>
        <v>-8</v>
      </c>
      <c r="S492" s="15">
        <v>8</v>
      </c>
      <c r="T492" s="12" t="s">
        <v>1026</v>
      </c>
      <c r="U492" s="19">
        <f>Tabla1[[#This Row],[Trbjo real]]/Tabla1[[#This Row],[Trabajo]]</f>
        <v>0</v>
      </c>
    </row>
    <row r="493" spans="1:21" x14ac:dyDescent="0.25">
      <c r="A493" s="8" t="s">
        <v>469</v>
      </c>
      <c r="B493" s="8" t="s">
        <v>51</v>
      </c>
      <c r="C493" s="8" t="s">
        <v>52</v>
      </c>
      <c r="D493" s="8" t="s">
        <v>53</v>
      </c>
      <c r="E493" s="8" t="s">
        <v>1035</v>
      </c>
      <c r="F493" s="8" t="s">
        <v>1057</v>
      </c>
      <c r="G493" s="8" t="s">
        <v>1078</v>
      </c>
      <c r="H493" s="8" t="s">
        <v>54</v>
      </c>
      <c r="I493" s="8" t="s">
        <v>1025</v>
      </c>
      <c r="J493" s="8" t="s">
        <v>55</v>
      </c>
      <c r="K493" s="8" t="s">
        <v>10</v>
      </c>
      <c r="L493" s="9">
        <v>45323</v>
      </c>
      <c r="M493" s="10">
        <v>45323</v>
      </c>
      <c r="N493" s="10" t="str">
        <f t="shared" si="14"/>
        <v>CUMPLE</v>
      </c>
      <c r="O493" s="10" t="str">
        <f t="shared" si="15"/>
        <v>CUMPLE</v>
      </c>
      <c r="P493" s="11">
        <v>4</v>
      </c>
      <c r="Q493" s="20">
        <v>3</v>
      </c>
      <c r="R493" s="11">
        <f>Tabla1[[#This Row],[Trbjo real]]-Tabla1[[#This Row],[Trabajo]]</f>
        <v>1</v>
      </c>
      <c r="S493" s="11">
        <v>3</v>
      </c>
      <c r="T493" s="8" t="s">
        <v>1026</v>
      </c>
      <c r="U493" s="19">
        <f>Tabla1[[#This Row],[Trbjo real]]/Tabla1[[#This Row],[Trabajo]]</f>
        <v>1.3333333333333333</v>
      </c>
    </row>
    <row r="494" spans="1:21" x14ac:dyDescent="0.25">
      <c r="A494" s="8" t="s">
        <v>469</v>
      </c>
      <c r="B494" s="8" t="s">
        <v>51</v>
      </c>
      <c r="C494" s="8" t="s">
        <v>52</v>
      </c>
      <c r="D494" s="8" t="s">
        <v>53</v>
      </c>
      <c r="E494" s="8" t="s">
        <v>1027</v>
      </c>
      <c r="F494" s="8" t="s">
        <v>1090</v>
      </c>
      <c r="G494" s="8" t="s">
        <v>1125</v>
      </c>
      <c r="H494" s="8" t="s">
        <v>54</v>
      </c>
      <c r="I494" s="8" t="s">
        <v>1025</v>
      </c>
      <c r="J494" s="8" t="s">
        <v>55</v>
      </c>
      <c r="K494" s="8" t="s">
        <v>10</v>
      </c>
      <c r="L494" s="9">
        <v>45323</v>
      </c>
      <c r="M494" s="10">
        <v>45326</v>
      </c>
      <c r="N494" s="10" t="str">
        <f t="shared" si="14"/>
        <v>CUMPLE</v>
      </c>
      <c r="O494" s="10" t="str">
        <f t="shared" si="15"/>
        <v>NO CUMPLE</v>
      </c>
      <c r="P494" s="11">
        <v>0.75</v>
      </c>
      <c r="Q494" s="20">
        <v>1</v>
      </c>
      <c r="R494" s="11">
        <f>Tabla1[[#This Row],[Trbjo real]]-Tabla1[[#This Row],[Trabajo]]</f>
        <v>-0.25</v>
      </c>
      <c r="S494" s="11">
        <v>1</v>
      </c>
      <c r="T494" s="8" t="s">
        <v>1026</v>
      </c>
      <c r="U494" s="19">
        <f>Tabla1[[#This Row],[Trbjo real]]/Tabla1[[#This Row],[Trabajo]]</f>
        <v>0.75</v>
      </c>
    </row>
    <row r="495" spans="1:21" x14ac:dyDescent="0.25">
      <c r="A495" s="12" t="s">
        <v>151</v>
      </c>
      <c r="B495" s="12" t="s">
        <v>152</v>
      </c>
      <c r="C495" s="12" t="s">
        <v>153</v>
      </c>
      <c r="D495" s="12" t="s">
        <v>154</v>
      </c>
      <c r="E495" s="12" t="s">
        <v>1035</v>
      </c>
      <c r="F495" s="12" t="s">
        <v>1072</v>
      </c>
      <c r="G495" s="12" t="s">
        <v>1070</v>
      </c>
      <c r="H495" s="12" t="s">
        <v>60</v>
      </c>
      <c r="I495" s="12" t="s">
        <v>1025</v>
      </c>
      <c r="J495" s="12" t="s">
        <v>155</v>
      </c>
      <c r="K495" s="12" t="s">
        <v>10</v>
      </c>
      <c r="L495" s="13">
        <v>45291</v>
      </c>
      <c r="M495" s="14"/>
      <c r="N495" s="14" t="str">
        <f t="shared" si="14"/>
        <v>NO CUMPLE</v>
      </c>
      <c r="O495" s="14" t="str">
        <f t="shared" si="15"/>
        <v>NO CUMPLE</v>
      </c>
      <c r="P495" s="15">
        <v>0</v>
      </c>
      <c r="Q495" s="15">
        <v>4</v>
      </c>
      <c r="R495" s="15">
        <f>Tabla1[[#This Row],[Trbjo real]]-Tabla1[[#This Row],[Trabajo]]</f>
        <v>-4</v>
      </c>
      <c r="S495" s="15">
        <v>4</v>
      </c>
      <c r="T495" s="12" t="s">
        <v>1026</v>
      </c>
      <c r="U495" s="19">
        <f>Tabla1[[#This Row],[Trbjo real]]/Tabla1[[#This Row],[Trabajo]]</f>
        <v>0</v>
      </c>
    </row>
    <row r="496" spans="1:21" x14ac:dyDescent="0.25">
      <c r="A496" s="12" t="s">
        <v>128</v>
      </c>
      <c r="B496" s="12" t="s">
        <v>118</v>
      </c>
      <c r="C496" s="12" t="s">
        <v>119</v>
      </c>
      <c r="D496" s="12" t="s">
        <v>120</v>
      </c>
      <c r="E496" s="12" t="s">
        <v>1035</v>
      </c>
      <c r="F496" s="12" t="s">
        <v>1061</v>
      </c>
      <c r="G496" s="12" t="s">
        <v>1060</v>
      </c>
      <c r="H496" s="12" t="s">
        <v>60</v>
      </c>
      <c r="I496" s="12" t="s">
        <v>1025</v>
      </c>
      <c r="J496" s="12" t="s">
        <v>121</v>
      </c>
      <c r="K496" s="12" t="s">
        <v>10</v>
      </c>
      <c r="L496" s="13">
        <v>45289</v>
      </c>
      <c r="M496" s="14"/>
      <c r="N496" s="14" t="str">
        <f t="shared" si="14"/>
        <v>NO CUMPLE</v>
      </c>
      <c r="O496" s="14" t="str">
        <f t="shared" si="15"/>
        <v>NO CUMPLE</v>
      </c>
      <c r="P496" s="15">
        <v>0</v>
      </c>
      <c r="Q496" s="15">
        <v>1</v>
      </c>
      <c r="R496" s="15">
        <f>Tabla1[[#This Row],[Trbjo real]]-Tabla1[[#This Row],[Trabajo]]</f>
        <v>-1</v>
      </c>
      <c r="S496" s="15">
        <v>1</v>
      </c>
      <c r="T496" s="12" t="s">
        <v>1026</v>
      </c>
      <c r="U496" s="19">
        <f>Tabla1[[#This Row],[Trbjo real]]/Tabla1[[#This Row],[Trabajo]]</f>
        <v>0</v>
      </c>
    </row>
    <row r="497" spans="1:21" x14ac:dyDescent="0.25">
      <c r="A497" s="12" t="s">
        <v>128</v>
      </c>
      <c r="B497" s="12" t="s">
        <v>118</v>
      </c>
      <c r="C497" s="12" t="s">
        <v>119</v>
      </c>
      <c r="D497" s="12" t="s">
        <v>120</v>
      </c>
      <c r="E497" s="12" t="s">
        <v>1033</v>
      </c>
      <c r="F497" s="12" t="s">
        <v>1036</v>
      </c>
      <c r="G497" s="12" t="s">
        <v>1060</v>
      </c>
      <c r="H497" s="12" t="s">
        <v>60</v>
      </c>
      <c r="I497" s="12" t="s">
        <v>1025</v>
      </c>
      <c r="J497" s="12" t="s">
        <v>121</v>
      </c>
      <c r="K497" s="12" t="s">
        <v>10</v>
      </c>
      <c r="L497" s="13">
        <v>45289</v>
      </c>
      <c r="M497" s="14"/>
      <c r="N497" s="14" t="str">
        <f t="shared" si="14"/>
        <v>NO CUMPLE</v>
      </c>
      <c r="O497" s="14" t="str">
        <f t="shared" si="15"/>
        <v>NO CUMPLE</v>
      </c>
      <c r="P497" s="15">
        <v>0</v>
      </c>
      <c r="Q497" s="15">
        <v>3</v>
      </c>
      <c r="R497" s="15">
        <f>Tabla1[[#This Row],[Trbjo real]]-Tabla1[[#This Row],[Trabajo]]</f>
        <v>-3</v>
      </c>
      <c r="S497" s="15">
        <v>3</v>
      </c>
      <c r="T497" s="12" t="s">
        <v>1026</v>
      </c>
      <c r="U497" s="19">
        <f>Tabla1[[#This Row],[Trbjo real]]/Tabla1[[#This Row],[Trabajo]]</f>
        <v>0</v>
      </c>
    </row>
    <row r="498" spans="1:21" x14ac:dyDescent="0.25">
      <c r="A498" s="12" t="s">
        <v>178</v>
      </c>
      <c r="B498" s="12" t="s">
        <v>170</v>
      </c>
      <c r="C498" s="12" t="s">
        <v>171</v>
      </c>
      <c r="D498" s="12" t="s">
        <v>120</v>
      </c>
      <c r="E498" s="12" t="s">
        <v>1035</v>
      </c>
      <c r="F498" s="12" t="s">
        <v>1061</v>
      </c>
      <c r="G498" s="12" t="s">
        <v>1060</v>
      </c>
      <c r="H498" s="12" t="s">
        <v>67</v>
      </c>
      <c r="I498" s="12" t="s">
        <v>1025</v>
      </c>
      <c r="J498" s="12" t="s">
        <v>121</v>
      </c>
      <c r="K498" s="12" t="s">
        <v>10</v>
      </c>
      <c r="L498" s="13">
        <v>45289</v>
      </c>
      <c r="M498" s="14"/>
      <c r="N498" s="14" t="str">
        <f t="shared" si="14"/>
        <v>NO CUMPLE</v>
      </c>
      <c r="O498" s="14" t="str">
        <f t="shared" si="15"/>
        <v>NO CUMPLE</v>
      </c>
      <c r="P498" s="15">
        <v>0</v>
      </c>
      <c r="Q498" s="15">
        <v>1</v>
      </c>
      <c r="R498" s="15">
        <f>Tabla1[[#This Row],[Trbjo real]]-Tabla1[[#This Row],[Trabajo]]</f>
        <v>-1</v>
      </c>
      <c r="S498" s="15">
        <v>1</v>
      </c>
      <c r="T498" s="12" t="s">
        <v>1026</v>
      </c>
      <c r="U498" s="19">
        <f>Tabla1[[#This Row],[Trbjo real]]/Tabla1[[#This Row],[Trabajo]]</f>
        <v>0</v>
      </c>
    </row>
    <row r="499" spans="1:21" x14ac:dyDescent="0.25">
      <c r="A499" s="12" t="s">
        <v>178</v>
      </c>
      <c r="B499" s="12" t="s">
        <v>170</v>
      </c>
      <c r="C499" s="12" t="s">
        <v>171</v>
      </c>
      <c r="D499" s="12" t="s">
        <v>120</v>
      </c>
      <c r="E499" s="12" t="s">
        <v>1033</v>
      </c>
      <c r="F499" s="12" t="s">
        <v>1036</v>
      </c>
      <c r="G499" s="12" t="s">
        <v>1060</v>
      </c>
      <c r="H499" s="12" t="s">
        <v>67</v>
      </c>
      <c r="I499" s="12" t="s">
        <v>1025</v>
      </c>
      <c r="J499" s="12" t="s">
        <v>121</v>
      </c>
      <c r="K499" s="12" t="s">
        <v>10</v>
      </c>
      <c r="L499" s="13">
        <v>45289</v>
      </c>
      <c r="M499" s="14"/>
      <c r="N499" s="14" t="str">
        <f t="shared" si="14"/>
        <v>NO CUMPLE</v>
      </c>
      <c r="O499" s="14" t="str">
        <f t="shared" si="15"/>
        <v>NO CUMPLE</v>
      </c>
      <c r="P499" s="15">
        <v>0</v>
      </c>
      <c r="Q499" s="15">
        <v>3</v>
      </c>
      <c r="R499" s="15">
        <f>Tabla1[[#This Row],[Trbjo real]]-Tabla1[[#This Row],[Trabajo]]</f>
        <v>-3</v>
      </c>
      <c r="S499" s="15">
        <v>3</v>
      </c>
      <c r="T499" s="12" t="s">
        <v>1026</v>
      </c>
      <c r="U499" s="19">
        <f>Tabla1[[#This Row],[Trbjo real]]/Tabla1[[#This Row],[Trabajo]]</f>
        <v>0</v>
      </c>
    </row>
    <row r="500" spans="1:21" x14ac:dyDescent="0.25">
      <c r="A500" s="12" t="s">
        <v>128</v>
      </c>
      <c r="B500" s="12" t="s">
        <v>118</v>
      </c>
      <c r="C500" s="12" t="s">
        <v>119</v>
      </c>
      <c r="D500" s="12" t="s">
        <v>120</v>
      </c>
      <c r="E500" s="12" t="s">
        <v>1040</v>
      </c>
      <c r="F500" s="12" t="s">
        <v>1036</v>
      </c>
      <c r="G500" s="12" t="s">
        <v>1149</v>
      </c>
      <c r="H500" s="12" t="s">
        <v>60</v>
      </c>
      <c r="I500" s="12" t="s">
        <v>1025</v>
      </c>
      <c r="J500" s="12" t="s">
        <v>121</v>
      </c>
      <c r="K500" s="12" t="s">
        <v>10</v>
      </c>
      <c r="L500" s="13">
        <v>45289</v>
      </c>
      <c r="M500" s="14">
        <v>45289</v>
      </c>
      <c r="N500" s="14" t="str">
        <f t="shared" si="14"/>
        <v>CUMPLE</v>
      </c>
      <c r="O500" s="14" t="str">
        <f t="shared" si="15"/>
        <v>CUMPLE</v>
      </c>
      <c r="P500" s="15">
        <v>1</v>
      </c>
      <c r="Q500" s="20">
        <v>2</v>
      </c>
      <c r="R500" s="15">
        <f>Tabla1[[#This Row],[Trbjo real]]-Tabla1[[#This Row],[Trabajo]]</f>
        <v>-1</v>
      </c>
      <c r="S500" s="15">
        <v>2</v>
      </c>
      <c r="T500" s="12" t="s">
        <v>1026</v>
      </c>
      <c r="U500" s="19">
        <f>Tabla1[[#This Row],[Trbjo real]]/Tabla1[[#This Row],[Trabajo]]</f>
        <v>0.5</v>
      </c>
    </row>
    <row r="501" spans="1:21" x14ac:dyDescent="0.25">
      <c r="A501" s="12" t="s">
        <v>178</v>
      </c>
      <c r="B501" s="12" t="s">
        <v>170</v>
      </c>
      <c r="C501" s="12" t="s">
        <v>171</v>
      </c>
      <c r="D501" s="12" t="s">
        <v>120</v>
      </c>
      <c r="E501" s="12" t="s">
        <v>1040</v>
      </c>
      <c r="F501" s="12" t="s">
        <v>1036</v>
      </c>
      <c r="G501" s="12" t="s">
        <v>1149</v>
      </c>
      <c r="H501" s="12" t="s">
        <v>67</v>
      </c>
      <c r="I501" s="12" t="s">
        <v>1025</v>
      </c>
      <c r="J501" s="12" t="s">
        <v>121</v>
      </c>
      <c r="K501" s="12" t="s">
        <v>10</v>
      </c>
      <c r="L501" s="13">
        <v>45289</v>
      </c>
      <c r="M501" s="14">
        <v>45289</v>
      </c>
      <c r="N501" s="14" t="str">
        <f t="shared" si="14"/>
        <v>CUMPLE</v>
      </c>
      <c r="O501" s="14" t="str">
        <f t="shared" si="15"/>
        <v>CUMPLE</v>
      </c>
      <c r="P501" s="15">
        <v>1</v>
      </c>
      <c r="Q501" s="20">
        <v>2</v>
      </c>
      <c r="R501" s="15">
        <f>Tabla1[[#This Row],[Trbjo real]]-Tabla1[[#This Row],[Trabajo]]</f>
        <v>-1</v>
      </c>
      <c r="S501" s="15">
        <v>2</v>
      </c>
      <c r="T501" s="12" t="s">
        <v>1026</v>
      </c>
      <c r="U501" s="19">
        <f>Tabla1[[#This Row],[Trbjo real]]/Tabla1[[#This Row],[Trabajo]]</f>
        <v>0.5</v>
      </c>
    </row>
    <row r="502" spans="1:21" x14ac:dyDescent="0.25">
      <c r="A502" s="12" t="s">
        <v>108</v>
      </c>
      <c r="B502" s="12" t="s">
        <v>51</v>
      </c>
      <c r="C502" s="12" t="s">
        <v>52</v>
      </c>
      <c r="D502" s="12" t="s">
        <v>53</v>
      </c>
      <c r="E502" s="12" t="s">
        <v>1035</v>
      </c>
      <c r="F502" s="12" t="s">
        <v>1057</v>
      </c>
      <c r="G502" s="12" t="s">
        <v>1078</v>
      </c>
      <c r="H502" s="12" t="s">
        <v>54</v>
      </c>
      <c r="I502" s="12" t="s">
        <v>1025</v>
      </c>
      <c r="J502" s="12" t="s">
        <v>55</v>
      </c>
      <c r="K502" s="12" t="s">
        <v>10</v>
      </c>
      <c r="L502" s="13">
        <v>45288</v>
      </c>
      <c r="M502" s="14"/>
      <c r="N502" s="14" t="str">
        <f t="shared" si="14"/>
        <v>NO CUMPLE</v>
      </c>
      <c r="O502" s="14" t="str">
        <f t="shared" si="15"/>
        <v>NO CUMPLE</v>
      </c>
      <c r="P502" s="15">
        <v>0</v>
      </c>
      <c r="Q502" s="15">
        <v>3</v>
      </c>
      <c r="R502" s="15">
        <f>Tabla1[[#This Row],[Trbjo real]]-Tabla1[[#This Row],[Trabajo]]</f>
        <v>-3</v>
      </c>
      <c r="S502" s="15">
        <v>3</v>
      </c>
      <c r="T502" s="12" t="s">
        <v>1026</v>
      </c>
      <c r="U502" s="19">
        <f>Tabla1[[#This Row],[Trbjo real]]/Tabla1[[#This Row],[Trabajo]]</f>
        <v>0</v>
      </c>
    </row>
    <row r="503" spans="1:21" x14ac:dyDescent="0.25">
      <c r="A503" s="12" t="s">
        <v>108</v>
      </c>
      <c r="B503" s="12" t="s">
        <v>51</v>
      </c>
      <c r="C503" s="12" t="s">
        <v>52</v>
      </c>
      <c r="D503" s="12" t="s">
        <v>53</v>
      </c>
      <c r="E503" s="12" t="s">
        <v>1027</v>
      </c>
      <c r="F503" s="12" t="s">
        <v>1090</v>
      </c>
      <c r="G503" s="12" t="s">
        <v>1115</v>
      </c>
      <c r="H503" s="12" t="s">
        <v>54</v>
      </c>
      <c r="I503" s="12" t="s">
        <v>1025</v>
      </c>
      <c r="J503" s="12" t="s">
        <v>55</v>
      </c>
      <c r="K503" s="12" t="s">
        <v>10</v>
      </c>
      <c r="L503" s="13">
        <v>45288</v>
      </c>
      <c r="M503" s="14"/>
      <c r="N503" s="14" t="str">
        <f t="shared" si="14"/>
        <v>NO CUMPLE</v>
      </c>
      <c r="O503" s="14" t="str">
        <f t="shared" si="15"/>
        <v>NO CUMPLE</v>
      </c>
      <c r="P503" s="15">
        <v>0</v>
      </c>
      <c r="Q503" s="15">
        <v>1</v>
      </c>
      <c r="R503" s="15">
        <f>Tabla1[[#This Row],[Trbjo real]]-Tabla1[[#This Row],[Trabajo]]</f>
        <v>-1</v>
      </c>
      <c r="S503" s="15">
        <v>1</v>
      </c>
      <c r="T503" s="12" t="s">
        <v>1026</v>
      </c>
      <c r="U503" s="19">
        <f>Tabla1[[#This Row],[Trbjo real]]/Tabla1[[#This Row],[Trabajo]]</f>
        <v>0</v>
      </c>
    </row>
    <row r="504" spans="1:21" x14ac:dyDescent="0.25">
      <c r="A504" s="12" t="s">
        <v>310</v>
      </c>
      <c r="B504" s="12" t="s">
        <v>238</v>
      </c>
      <c r="C504" s="12" t="s">
        <v>239</v>
      </c>
      <c r="D504" s="12" t="s">
        <v>185</v>
      </c>
      <c r="E504" s="12" t="s">
        <v>1035</v>
      </c>
      <c r="F504" s="12" t="s">
        <v>1057</v>
      </c>
      <c r="G504" s="12" t="s">
        <v>1082</v>
      </c>
      <c r="H504" s="12" t="s">
        <v>60</v>
      </c>
      <c r="I504" s="12" t="s">
        <v>1015</v>
      </c>
      <c r="J504" s="12" t="s">
        <v>240</v>
      </c>
      <c r="K504" s="12" t="s">
        <v>10</v>
      </c>
      <c r="L504" s="13">
        <v>45287</v>
      </c>
      <c r="M504" s="14">
        <v>45296</v>
      </c>
      <c r="N504" s="14" t="str">
        <f t="shared" si="14"/>
        <v>CUMPLE</v>
      </c>
      <c r="O504" s="14" t="str">
        <f t="shared" si="15"/>
        <v>NO CUMPLE</v>
      </c>
      <c r="P504" s="15">
        <v>2</v>
      </c>
      <c r="Q504" s="20">
        <v>2</v>
      </c>
      <c r="R504" s="15">
        <f>Tabla1[[#This Row],[Trbjo real]]-Tabla1[[#This Row],[Trabajo]]</f>
        <v>0</v>
      </c>
      <c r="S504" s="15">
        <v>2</v>
      </c>
      <c r="T504" s="12" t="s">
        <v>1026</v>
      </c>
      <c r="U504" s="19">
        <f>Tabla1[[#This Row],[Trbjo real]]/Tabla1[[#This Row],[Trabajo]]</f>
        <v>1</v>
      </c>
    </row>
    <row r="505" spans="1:21" x14ac:dyDescent="0.25">
      <c r="A505" s="12" t="s">
        <v>196</v>
      </c>
      <c r="B505" s="12" t="s">
        <v>183</v>
      </c>
      <c r="C505" s="12" t="s">
        <v>184</v>
      </c>
      <c r="D505" s="12" t="s">
        <v>185</v>
      </c>
      <c r="E505" s="12" t="s">
        <v>1102</v>
      </c>
      <c r="F505" s="12" t="s">
        <v>1103</v>
      </c>
      <c r="G505" s="12" t="s">
        <v>1099</v>
      </c>
      <c r="H505" s="12" t="s">
        <v>60</v>
      </c>
      <c r="I505" s="12" t="s">
        <v>1025</v>
      </c>
      <c r="J505" s="12" t="s">
        <v>186</v>
      </c>
      <c r="K505" s="12" t="s">
        <v>10</v>
      </c>
      <c r="L505" s="13">
        <v>45287</v>
      </c>
      <c r="M505" s="14"/>
      <c r="N505" s="14" t="str">
        <f t="shared" si="14"/>
        <v>NO CUMPLE</v>
      </c>
      <c r="O505" s="14" t="str">
        <f t="shared" si="15"/>
        <v>NO CUMPLE</v>
      </c>
      <c r="P505" s="15">
        <v>0</v>
      </c>
      <c r="Q505" s="15">
        <v>3</v>
      </c>
      <c r="R505" s="15">
        <f>Tabla1[[#This Row],[Trbjo real]]-Tabla1[[#This Row],[Trabajo]]</f>
        <v>-3</v>
      </c>
      <c r="S505" s="15">
        <v>3</v>
      </c>
      <c r="T505" s="12" t="s">
        <v>1026</v>
      </c>
      <c r="U505" s="19">
        <f>Tabla1[[#This Row],[Trbjo real]]/Tabla1[[#This Row],[Trabajo]]</f>
        <v>0</v>
      </c>
    </row>
    <row r="506" spans="1:21" x14ac:dyDescent="0.25">
      <c r="A506" s="12" t="s">
        <v>196</v>
      </c>
      <c r="B506" s="12" t="s">
        <v>183</v>
      </c>
      <c r="C506" s="12" t="s">
        <v>184</v>
      </c>
      <c r="D506" s="12" t="s">
        <v>185</v>
      </c>
      <c r="E506" s="12" t="s">
        <v>1111</v>
      </c>
      <c r="F506" s="12" t="s">
        <v>1112</v>
      </c>
      <c r="G506" s="12" t="s">
        <v>1099</v>
      </c>
      <c r="H506" s="12" t="s">
        <v>60</v>
      </c>
      <c r="I506" s="12" t="s">
        <v>1025</v>
      </c>
      <c r="J506" s="12" t="s">
        <v>186</v>
      </c>
      <c r="K506" s="12" t="s">
        <v>10</v>
      </c>
      <c r="L506" s="13">
        <v>45287</v>
      </c>
      <c r="M506" s="14"/>
      <c r="N506" s="14" t="str">
        <f t="shared" si="14"/>
        <v>NO CUMPLE</v>
      </c>
      <c r="O506" s="14" t="str">
        <f t="shared" si="15"/>
        <v>NO CUMPLE</v>
      </c>
      <c r="P506" s="15">
        <v>0</v>
      </c>
      <c r="Q506" s="15">
        <v>6</v>
      </c>
      <c r="R506" s="15">
        <f>Tabla1[[#This Row],[Trbjo real]]-Tabla1[[#This Row],[Trabajo]]</f>
        <v>-6</v>
      </c>
      <c r="S506" s="15">
        <v>6</v>
      </c>
      <c r="T506" s="12" t="s">
        <v>1026</v>
      </c>
      <c r="U506" s="19">
        <f>Tabla1[[#This Row],[Trbjo real]]/Tabla1[[#This Row],[Trabajo]]</f>
        <v>0</v>
      </c>
    </row>
    <row r="507" spans="1:21" x14ac:dyDescent="0.25">
      <c r="A507" s="12" t="s">
        <v>77</v>
      </c>
      <c r="B507" s="12" t="s">
        <v>51</v>
      </c>
      <c r="C507" s="12" t="s">
        <v>52</v>
      </c>
      <c r="D507" s="12" t="s">
        <v>53</v>
      </c>
      <c r="E507" s="12" t="s">
        <v>1035</v>
      </c>
      <c r="F507" s="12" t="s">
        <v>1063</v>
      </c>
      <c r="G507" s="12" t="s">
        <v>1078</v>
      </c>
      <c r="H507" s="12" t="s">
        <v>60</v>
      </c>
      <c r="I507" s="12" t="s">
        <v>1025</v>
      </c>
      <c r="J507" s="12" t="s">
        <v>55</v>
      </c>
      <c r="K507" s="12" t="s">
        <v>10</v>
      </c>
      <c r="L507" s="13">
        <v>45281</v>
      </c>
      <c r="M507" s="14"/>
      <c r="N507" s="14" t="str">
        <f t="shared" si="14"/>
        <v>NO CUMPLE</v>
      </c>
      <c r="O507" s="14" t="str">
        <f t="shared" si="15"/>
        <v>NO CUMPLE</v>
      </c>
      <c r="P507" s="15">
        <v>0</v>
      </c>
      <c r="Q507" s="15">
        <v>1</v>
      </c>
      <c r="R507" s="15">
        <f>Tabla1[[#This Row],[Trbjo real]]-Tabla1[[#This Row],[Trabajo]]</f>
        <v>-1</v>
      </c>
      <c r="S507" s="15">
        <v>1</v>
      </c>
      <c r="T507" s="12" t="s">
        <v>1026</v>
      </c>
      <c r="U507" s="19">
        <f>Tabla1[[#This Row],[Trbjo real]]/Tabla1[[#This Row],[Trabajo]]</f>
        <v>0</v>
      </c>
    </row>
    <row r="508" spans="1:21" x14ac:dyDescent="0.25">
      <c r="A508" s="12" t="s">
        <v>77</v>
      </c>
      <c r="B508" s="12" t="s">
        <v>51</v>
      </c>
      <c r="C508" s="12" t="s">
        <v>52</v>
      </c>
      <c r="D508" s="12" t="s">
        <v>53</v>
      </c>
      <c r="E508" s="12" t="s">
        <v>1027</v>
      </c>
      <c r="F508" s="12" t="s">
        <v>1068</v>
      </c>
      <c r="G508" s="12" t="s">
        <v>1115</v>
      </c>
      <c r="H508" s="12" t="s">
        <v>60</v>
      </c>
      <c r="I508" s="12" t="s">
        <v>1025</v>
      </c>
      <c r="J508" s="12" t="s">
        <v>55</v>
      </c>
      <c r="K508" s="12" t="s">
        <v>10</v>
      </c>
      <c r="L508" s="13">
        <v>45281</v>
      </c>
      <c r="M508" s="14"/>
      <c r="N508" s="14" t="str">
        <f t="shared" si="14"/>
        <v>NO CUMPLE</v>
      </c>
      <c r="O508" s="14" t="str">
        <f t="shared" si="15"/>
        <v>NO CUMPLE</v>
      </c>
      <c r="P508" s="15">
        <v>0</v>
      </c>
      <c r="Q508" s="15">
        <v>1</v>
      </c>
      <c r="R508" s="15">
        <f>Tabla1[[#This Row],[Trbjo real]]-Tabla1[[#This Row],[Trabajo]]</f>
        <v>-1</v>
      </c>
      <c r="S508" s="15">
        <v>1</v>
      </c>
      <c r="T508" s="12" t="s">
        <v>1026</v>
      </c>
      <c r="U508" s="19">
        <f>Tabla1[[#This Row],[Trbjo real]]/Tabla1[[#This Row],[Trabajo]]</f>
        <v>0</v>
      </c>
    </row>
    <row r="509" spans="1:21" x14ac:dyDescent="0.25">
      <c r="A509" s="12" t="s">
        <v>77</v>
      </c>
      <c r="B509" s="12" t="s">
        <v>51</v>
      </c>
      <c r="C509" s="12" t="s">
        <v>52</v>
      </c>
      <c r="D509" s="12" t="s">
        <v>53</v>
      </c>
      <c r="E509" s="12" t="s">
        <v>1033</v>
      </c>
      <c r="F509" s="12" t="s">
        <v>1132</v>
      </c>
      <c r="G509" s="12" t="s">
        <v>1144</v>
      </c>
      <c r="H509" s="12" t="s">
        <v>60</v>
      </c>
      <c r="I509" s="12" t="s">
        <v>1025</v>
      </c>
      <c r="J509" s="12" t="s">
        <v>55</v>
      </c>
      <c r="K509" s="12" t="s">
        <v>10</v>
      </c>
      <c r="L509" s="13">
        <v>45281</v>
      </c>
      <c r="M509" s="14">
        <v>45281</v>
      </c>
      <c r="N509" s="14" t="str">
        <f t="shared" si="14"/>
        <v>CUMPLE</v>
      </c>
      <c r="O509" s="14" t="str">
        <f t="shared" si="15"/>
        <v>CUMPLE</v>
      </c>
      <c r="P509" s="15">
        <v>2</v>
      </c>
      <c r="Q509" s="20">
        <v>1</v>
      </c>
      <c r="R509" s="20">
        <f>Tabla1[[#This Row],[Trbjo real]]-Tabla1[[#This Row],[Trabajo]]</f>
        <v>1</v>
      </c>
      <c r="S509" s="15">
        <v>1</v>
      </c>
      <c r="T509" s="12" t="s">
        <v>1026</v>
      </c>
      <c r="U509" s="19">
        <f>Tabla1[[#This Row],[Trbjo real]]/Tabla1[[#This Row],[Trabajo]]</f>
        <v>2</v>
      </c>
    </row>
    <row r="510" spans="1:21" x14ac:dyDescent="0.25">
      <c r="A510" s="12" t="s">
        <v>210</v>
      </c>
      <c r="B510" s="12" t="s">
        <v>183</v>
      </c>
      <c r="C510" s="12" t="s">
        <v>184</v>
      </c>
      <c r="D510" s="12" t="s">
        <v>185</v>
      </c>
      <c r="E510" s="12" t="s">
        <v>1033</v>
      </c>
      <c r="F510" s="12" t="s">
        <v>1136</v>
      </c>
      <c r="G510" s="12" t="s">
        <v>1152</v>
      </c>
      <c r="H510" s="12" t="s">
        <v>60</v>
      </c>
      <c r="I510" s="12" t="s">
        <v>1025</v>
      </c>
      <c r="J510" s="12" t="s">
        <v>186</v>
      </c>
      <c r="K510" s="12" t="s">
        <v>10</v>
      </c>
      <c r="L510" s="13">
        <v>45281</v>
      </c>
      <c r="M510" s="14">
        <v>45281</v>
      </c>
      <c r="N510" s="14" t="str">
        <f t="shared" si="14"/>
        <v>CUMPLE</v>
      </c>
      <c r="O510" s="14" t="str">
        <f t="shared" si="15"/>
        <v>CUMPLE</v>
      </c>
      <c r="P510" s="15">
        <v>1</v>
      </c>
      <c r="Q510" s="15">
        <v>1</v>
      </c>
      <c r="R510" s="20">
        <f>Tabla1[[#This Row],[Trbjo real]]-Tabla1[[#This Row],[Trabajo]]</f>
        <v>0</v>
      </c>
      <c r="S510" s="15">
        <v>1</v>
      </c>
      <c r="T510" s="12" t="s">
        <v>1026</v>
      </c>
      <c r="U510" s="19">
        <f>Tabla1[[#This Row],[Trbjo real]]/Tabla1[[#This Row],[Trabajo]]</f>
        <v>1</v>
      </c>
    </row>
    <row r="511" spans="1:21" x14ac:dyDescent="0.25">
      <c r="A511" s="12" t="s">
        <v>210</v>
      </c>
      <c r="B511" s="12" t="s">
        <v>183</v>
      </c>
      <c r="C511" s="12" t="s">
        <v>184</v>
      </c>
      <c r="D511" s="12" t="s">
        <v>185</v>
      </c>
      <c r="E511" s="12" t="s">
        <v>1027</v>
      </c>
      <c r="F511" s="12" t="s">
        <v>1134</v>
      </c>
      <c r="G511" s="12" t="s">
        <v>1152</v>
      </c>
      <c r="H511" s="12" t="s">
        <v>60</v>
      </c>
      <c r="I511" s="12" t="s">
        <v>1025</v>
      </c>
      <c r="J511" s="12" t="s">
        <v>186</v>
      </c>
      <c r="K511" s="12" t="s">
        <v>10</v>
      </c>
      <c r="L511" s="13">
        <v>45281</v>
      </c>
      <c r="M511" s="14">
        <v>45281</v>
      </c>
      <c r="N511" s="14" t="str">
        <f t="shared" si="14"/>
        <v>CUMPLE</v>
      </c>
      <c r="O511" s="14" t="str">
        <f t="shared" si="15"/>
        <v>CUMPLE</v>
      </c>
      <c r="P511" s="15">
        <v>0.5</v>
      </c>
      <c r="Q511" s="15">
        <v>1</v>
      </c>
      <c r="R511" s="20">
        <f>Tabla1[[#This Row],[Trbjo real]]-Tabla1[[#This Row],[Trabajo]]</f>
        <v>-0.5</v>
      </c>
      <c r="S511" s="15">
        <v>1</v>
      </c>
      <c r="T511" s="12" t="s">
        <v>1026</v>
      </c>
      <c r="U511" s="19">
        <f>Tabla1[[#This Row],[Trbjo real]]/Tabla1[[#This Row],[Trabajo]]</f>
        <v>0.5</v>
      </c>
    </row>
    <row r="512" spans="1:21" x14ac:dyDescent="0.25">
      <c r="A512" s="12" t="s">
        <v>314</v>
      </c>
      <c r="B512" s="12" t="s">
        <v>238</v>
      </c>
      <c r="C512" s="12" t="s">
        <v>239</v>
      </c>
      <c r="D512" s="12" t="s">
        <v>185</v>
      </c>
      <c r="E512" s="12" t="s">
        <v>1033</v>
      </c>
      <c r="F512" s="12" t="s">
        <v>1136</v>
      </c>
      <c r="G512" s="12" t="s">
        <v>1152</v>
      </c>
      <c r="H512" s="12" t="s">
        <v>60</v>
      </c>
      <c r="I512" s="12" t="s">
        <v>1015</v>
      </c>
      <c r="J512" s="12" t="s">
        <v>240</v>
      </c>
      <c r="K512" s="12" t="s">
        <v>10</v>
      </c>
      <c r="L512" s="13">
        <v>45281</v>
      </c>
      <c r="M512" s="14">
        <v>45281</v>
      </c>
      <c r="N512" s="14" t="str">
        <f t="shared" si="14"/>
        <v>CUMPLE</v>
      </c>
      <c r="O512" s="14" t="str">
        <f t="shared" si="15"/>
        <v>CUMPLE</v>
      </c>
      <c r="P512" s="15">
        <v>1</v>
      </c>
      <c r="Q512" s="15">
        <v>1</v>
      </c>
      <c r="R512" s="20">
        <f>Tabla1[[#This Row],[Trbjo real]]-Tabla1[[#This Row],[Trabajo]]</f>
        <v>0</v>
      </c>
      <c r="S512" s="15">
        <v>1</v>
      </c>
      <c r="T512" s="12" t="s">
        <v>1026</v>
      </c>
      <c r="U512" s="19">
        <f>Tabla1[[#This Row],[Trbjo real]]/Tabla1[[#This Row],[Trabajo]]</f>
        <v>1</v>
      </c>
    </row>
    <row r="513" spans="1:21" x14ac:dyDescent="0.25">
      <c r="A513" s="12" t="s">
        <v>314</v>
      </c>
      <c r="B513" s="12" t="s">
        <v>238</v>
      </c>
      <c r="C513" s="12" t="s">
        <v>239</v>
      </c>
      <c r="D513" s="12" t="s">
        <v>185</v>
      </c>
      <c r="E513" s="12" t="s">
        <v>1027</v>
      </c>
      <c r="F513" s="12" t="s">
        <v>1134</v>
      </c>
      <c r="G513" s="12" t="s">
        <v>1152</v>
      </c>
      <c r="H513" s="12" t="s">
        <v>60</v>
      </c>
      <c r="I513" s="12" t="s">
        <v>1015</v>
      </c>
      <c r="J513" s="12" t="s">
        <v>240</v>
      </c>
      <c r="K513" s="12" t="s">
        <v>10</v>
      </c>
      <c r="L513" s="13">
        <v>45281</v>
      </c>
      <c r="M513" s="14">
        <v>45281</v>
      </c>
      <c r="N513" s="14" t="str">
        <f t="shared" si="14"/>
        <v>CUMPLE</v>
      </c>
      <c r="O513" s="14" t="str">
        <f t="shared" si="15"/>
        <v>CUMPLE</v>
      </c>
      <c r="P513" s="15">
        <v>1</v>
      </c>
      <c r="Q513" s="15">
        <v>1</v>
      </c>
      <c r="R513" s="20">
        <f>Tabla1[[#This Row],[Trbjo real]]-Tabla1[[#This Row],[Trabajo]]</f>
        <v>0</v>
      </c>
      <c r="S513" s="15">
        <v>1</v>
      </c>
      <c r="T513" s="12" t="s">
        <v>1026</v>
      </c>
      <c r="U513" s="19">
        <f>Tabla1[[#This Row],[Trbjo real]]/Tabla1[[#This Row],[Trabajo]]</f>
        <v>1</v>
      </c>
    </row>
    <row r="514" spans="1:21" x14ac:dyDescent="0.25">
      <c r="A514" s="12" t="s">
        <v>21</v>
      </c>
      <c r="B514" s="12" t="s">
        <v>5</v>
      </c>
      <c r="C514" s="12" t="s">
        <v>6</v>
      </c>
      <c r="D514" s="12" t="s">
        <v>7</v>
      </c>
      <c r="E514" s="12" t="s">
        <v>1035</v>
      </c>
      <c r="F514" s="12" t="s">
        <v>1036</v>
      </c>
      <c r="G514" s="12" t="s">
        <v>1081</v>
      </c>
      <c r="H514" s="12" t="s">
        <v>8</v>
      </c>
      <c r="I514" s="12" t="s">
        <v>1025</v>
      </c>
      <c r="J514" s="12" t="s">
        <v>9</v>
      </c>
      <c r="K514" s="12" t="s">
        <v>10</v>
      </c>
      <c r="L514" s="13">
        <v>45279</v>
      </c>
      <c r="M514" s="14">
        <v>45279</v>
      </c>
      <c r="N514" s="14" t="str">
        <f t="shared" ref="N514:N577" si="16">+IF((M514)&lt;&gt;0,"CUMPLE","NO CUMPLE")</f>
        <v>CUMPLE</v>
      </c>
      <c r="O514" s="14" t="str">
        <f t="shared" ref="O514:O577" si="17">+IF(AND(M514=0),"NO CUMPLE",IF(OR(M514=L514,L514&gt;M514),"CUMPLE",IF(L514&lt;M514,"NO CUMPLE",FALSE)))</f>
        <v>CUMPLE</v>
      </c>
      <c r="P514" s="15">
        <v>8</v>
      </c>
      <c r="Q514" s="21">
        <v>8</v>
      </c>
      <c r="R514" s="15">
        <f>Tabla1[[#This Row],[Trbjo real]]-Tabla1[[#This Row],[Trabajo]]</f>
        <v>0</v>
      </c>
      <c r="S514" s="15">
        <v>8</v>
      </c>
      <c r="T514" s="12" t="s">
        <v>1026</v>
      </c>
      <c r="U514" s="19">
        <f>Tabla1[[#This Row],[Trbjo real]]/Tabla1[[#This Row],[Trabajo]]</f>
        <v>1</v>
      </c>
    </row>
    <row r="515" spans="1:21" x14ac:dyDescent="0.25">
      <c r="A515" s="12" t="s">
        <v>21</v>
      </c>
      <c r="B515" s="12" t="s">
        <v>5</v>
      </c>
      <c r="C515" s="12" t="s">
        <v>6</v>
      </c>
      <c r="D515" s="12" t="s">
        <v>7</v>
      </c>
      <c r="E515" s="12" t="s">
        <v>1027</v>
      </c>
      <c r="F515" s="12" t="s">
        <v>1055</v>
      </c>
      <c r="G515" s="12" t="s">
        <v>1081</v>
      </c>
      <c r="H515" s="12" t="s">
        <v>8</v>
      </c>
      <c r="I515" s="12" t="s">
        <v>1025</v>
      </c>
      <c r="J515" s="12" t="s">
        <v>9</v>
      </c>
      <c r="K515" s="12" t="s">
        <v>10</v>
      </c>
      <c r="L515" s="13">
        <v>45279</v>
      </c>
      <c r="M515" s="14">
        <v>45279</v>
      </c>
      <c r="N515" s="14" t="str">
        <f t="shared" si="16"/>
        <v>CUMPLE</v>
      </c>
      <c r="O515" s="14" t="str">
        <f t="shared" si="17"/>
        <v>CUMPLE</v>
      </c>
      <c r="P515" s="15">
        <v>1.5</v>
      </c>
      <c r="Q515" s="21">
        <v>0.5</v>
      </c>
      <c r="R515" s="15">
        <f>Tabla1[[#This Row],[Trbjo real]]-Tabla1[[#This Row],[Trabajo]]</f>
        <v>1</v>
      </c>
      <c r="S515" s="15">
        <v>0.5</v>
      </c>
      <c r="T515" s="12" t="s">
        <v>1026</v>
      </c>
      <c r="U515" s="19">
        <f>Tabla1[[#This Row],[Trbjo real]]/Tabla1[[#This Row],[Trabajo]]</f>
        <v>3</v>
      </c>
    </row>
    <row r="516" spans="1:21" x14ac:dyDescent="0.25">
      <c r="A516" s="12" t="s">
        <v>21</v>
      </c>
      <c r="B516" s="12" t="s">
        <v>5</v>
      </c>
      <c r="C516" s="12" t="s">
        <v>6</v>
      </c>
      <c r="D516" s="12" t="s">
        <v>7</v>
      </c>
      <c r="E516" s="12" t="s">
        <v>1051</v>
      </c>
      <c r="F516" s="12" t="s">
        <v>1101</v>
      </c>
      <c r="G516" s="12" t="s">
        <v>1099</v>
      </c>
      <c r="H516" s="12" t="s">
        <v>8</v>
      </c>
      <c r="I516" s="12" t="s">
        <v>1025</v>
      </c>
      <c r="J516" s="12" t="s">
        <v>9</v>
      </c>
      <c r="K516" s="12" t="s">
        <v>10</v>
      </c>
      <c r="L516" s="13">
        <v>45279</v>
      </c>
      <c r="M516" s="14"/>
      <c r="N516" s="14" t="str">
        <f t="shared" si="16"/>
        <v>NO CUMPLE</v>
      </c>
      <c r="O516" s="14" t="str">
        <f t="shared" si="17"/>
        <v>NO CUMPLE</v>
      </c>
      <c r="P516" s="15">
        <v>0</v>
      </c>
      <c r="Q516" s="15">
        <v>4</v>
      </c>
      <c r="R516" s="15">
        <f>Tabla1[[#This Row],[Trbjo real]]-Tabla1[[#This Row],[Trabajo]]</f>
        <v>-4</v>
      </c>
      <c r="S516" s="15">
        <v>4</v>
      </c>
      <c r="T516" s="12" t="s">
        <v>1026</v>
      </c>
      <c r="U516" s="19">
        <f>Tabla1[[#This Row],[Trbjo real]]/Tabla1[[#This Row],[Trabajo]]</f>
        <v>0</v>
      </c>
    </row>
    <row r="517" spans="1:21" x14ac:dyDescent="0.25">
      <c r="A517" s="12" t="s">
        <v>21</v>
      </c>
      <c r="B517" s="12" t="s">
        <v>5</v>
      </c>
      <c r="C517" s="12" t="s">
        <v>6</v>
      </c>
      <c r="D517" s="12" t="s">
        <v>7</v>
      </c>
      <c r="E517" s="12" t="s">
        <v>1022</v>
      </c>
      <c r="F517" s="12" t="s">
        <v>1055</v>
      </c>
      <c r="G517" s="12" t="s">
        <v>1118</v>
      </c>
      <c r="H517" s="12" t="s">
        <v>8</v>
      </c>
      <c r="I517" s="12" t="s">
        <v>1025</v>
      </c>
      <c r="J517" s="12" t="s">
        <v>9</v>
      </c>
      <c r="K517" s="12" t="s">
        <v>10</v>
      </c>
      <c r="L517" s="13">
        <v>45279</v>
      </c>
      <c r="M517" s="14"/>
      <c r="N517" s="14" t="str">
        <f t="shared" si="16"/>
        <v>NO CUMPLE</v>
      </c>
      <c r="O517" s="14" t="str">
        <f t="shared" si="17"/>
        <v>NO CUMPLE</v>
      </c>
      <c r="P517" s="15">
        <v>0</v>
      </c>
      <c r="Q517" s="15">
        <v>3.4</v>
      </c>
      <c r="R517" s="15">
        <f>Tabla1[[#This Row],[Trbjo real]]-Tabla1[[#This Row],[Trabajo]]</f>
        <v>-3.4</v>
      </c>
      <c r="S517" s="15">
        <v>3.4</v>
      </c>
      <c r="T517" s="12" t="s">
        <v>1026</v>
      </c>
      <c r="U517" s="19">
        <f>Tabla1[[#This Row],[Trbjo real]]/Tabla1[[#This Row],[Trabajo]]</f>
        <v>0</v>
      </c>
    </row>
    <row r="518" spans="1:21" x14ac:dyDescent="0.25">
      <c r="A518" s="12" t="s">
        <v>21</v>
      </c>
      <c r="B518" s="12" t="s">
        <v>5</v>
      </c>
      <c r="C518" s="12" t="s">
        <v>6</v>
      </c>
      <c r="D518" s="12" t="s">
        <v>7</v>
      </c>
      <c r="E518" s="12" t="s">
        <v>1033</v>
      </c>
      <c r="F518" s="12" t="s">
        <v>1036</v>
      </c>
      <c r="G518" s="12" t="s">
        <v>1138</v>
      </c>
      <c r="H518" s="12" t="s">
        <v>8</v>
      </c>
      <c r="I518" s="12" t="s">
        <v>1025</v>
      </c>
      <c r="J518" s="12" t="s">
        <v>9</v>
      </c>
      <c r="K518" s="12" t="s">
        <v>10</v>
      </c>
      <c r="L518" s="13">
        <v>45279</v>
      </c>
      <c r="M518" s="14"/>
      <c r="N518" s="14" t="str">
        <f t="shared" si="16"/>
        <v>NO CUMPLE</v>
      </c>
      <c r="O518" s="14" t="str">
        <f t="shared" si="17"/>
        <v>NO CUMPLE</v>
      </c>
      <c r="P518" s="15">
        <v>0</v>
      </c>
      <c r="Q518" s="15">
        <v>2</v>
      </c>
      <c r="R518" s="15">
        <f>Tabla1[[#This Row],[Trbjo real]]-Tabla1[[#This Row],[Trabajo]]</f>
        <v>-2</v>
      </c>
      <c r="S518" s="15">
        <v>2</v>
      </c>
      <c r="T518" s="12" t="s">
        <v>1026</v>
      </c>
      <c r="U518" s="19">
        <f>Tabla1[[#This Row],[Trbjo real]]/Tabla1[[#This Row],[Trabajo]]</f>
        <v>0</v>
      </c>
    </row>
    <row r="519" spans="1:21" x14ac:dyDescent="0.25">
      <c r="A519" s="12" t="s">
        <v>21</v>
      </c>
      <c r="B519" s="12" t="s">
        <v>5</v>
      </c>
      <c r="C519" s="12" t="s">
        <v>6</v>
      </c>
      <c r="D519" s="12" t="s">
        <v>7</v>
      </c>
      <c r="E519" s="12" t="s">
        <v>1040</v>
      </c>
      <c r="F519" s="12" t="s">
        <v>1101</v>
      </c>
      <c r="G519" s="12" t="s">
        <v>1138</v>
      </c>
      <c r="H519" s="12" t="s">
        <v>8</v>
      </c>
      <c r="I519" s="12" t="s">
        <v>1025</v>
      </c>
      <c r="J519" s="12" t="s">
        <v>9</v>
      </c>
      <c r="K519" s="12" t="s">
        <v>10</v>
      </c>
      <c r="L519" s="13">
        <v>45279</v>
      </c>
      <c r="M519" s="14">
        <v>45279</v>
      </c>
      <c r="N519" s="14" t="str">
        <f t="shared" si="16"/>
        <v>CUMPLE</v>
      </c>
      <c r="O519" s="14" t="str">
        <f t="shared" si="17"/>
        <v>CUMPLE</v>
      </c>
      <c r="P519" s="15">
        <v>3</v>
      </c>
      <c r="Q519" s="21">
        <v>4</v>
      </c>
      <c r="R519" s="15">
        <f>Tabla1[[#This Row],[Trbjo real]]-Tabla1[[#This Row],[Trabajo]]</f>
        <v>-1</v>
      </c>
      <c r="S519" s="15">
        <v>4</v>
      </c>
      <c r="T519" s="12" t="s">
        <v>1026</v>
      </c>
      <c r="U519" s="19">
        <f>Tabla1[[#This Row],[Trbjo real]]/Tabla1[[#This Row],[Trabajo]]</f>
        <v>0.75</v>
      </c>
    </row>
    <row r="520" spans="1:21" x14ac:dyDescent="0.25">
      <c r="A520" s="12" t="s">
        <v>356</v>
      </c>
      <c r="B520" s="12" t="s">
        <v>325</v>
      </c>
      <c r="C520" s="12" t="s">
        <v>326</v>
      </c>
      <c r="D520" s="12" t="s">
        <v>120</v>
      </c>
      <c r="E520" s="12" t="s">
        <v>1035</v>
      </c>
      <c r="F520" s="12" t="s">
        <v>1036</v>
      </c>
      <c r="G520" s="12" t="s">
        <v>1060</v>
      </c>
      <c r="H520" s="12" t="s">
        <v>8</v>
      </c>
      <c r="I520" s="12" t="s">
        <v>1025</v>
      </c>
      <c r="J520" s="12" t="s">
        <v>121</v>
      </c>
      <c r="K520" s="12" t="s">
        <v>10</v>
      </c>
      <c r="L520" s="13">
        <v>45275</v>
      </c>
      <c r="M520" s="14">
        <v>45275</v>
      </c>
      <c r="N520" s="14" t="str">
        <f t="shared" si="16"/>
        <v>CUMPLE</v>
      </c>
      <c r="O520" s="14" t="str">
        <f t="shared" si="17"/>
        <v>CUMPLE</v>
      </c>
      <c r="P520" s="15">
        <v>3</v>
      </c>
      <c r="Q520" s="21">
        <v>8</v>
      </c>
      <c r="R520" s="15">
        <f>Tabla1[[#This Row],[Trbjo real]]-Tabla1[[#This Row],[Trabajo]]</f>
        <v>-5</v>
      </c>
      <c r="S520" s="15">
        <v>8</v>
      </c>
      <c r="T520" s="12" t="s">
        <v>1026</v>
      </c>
      <c r="U520" s="19">
        <f>Tabla1[[#This Row],[Trbjo real]]/Tabla1[[#This Row],[Trabajo]]</f>
        <v>0.375</v>
      </c>
    </row>
    <row r="521" spans="1:21" x14ac:dyDescent="0.25">
      <c r="A521" s="12" t="s">
        <v>356</v>
      </c>
      <c r="B521" s="12" t="s">
        <v>325</v>
      </c>
      <c r="C521" s="12" t="s">
        <v>326</v>
      </c>
      <c r="D521" s="12" t="s">
        <v>120</v>
      </c>
      <c r="E521" s="12" t="s">
        <v>1027</v>
      </c>
      <c r="F521" s="12" t="s">
        <v>1055</v>
      </c>
      <c r="G521" s="12" t="s">
        <v>1060</v>
      </c>
      <c r="H521" s="12" t="s">
        <v>8</v>
      </c>
      <c r="I521" s="12" t="s">
        <v>1025</v>
      </c>
      <c r="J521" s="12" t="s">
        <v>121</v>
      </c>
      <c r="K521" s="12" t="s">
        <v>10</v>
      </c>
      <c r="L521" s="13">
        <v>45275</v>
      </c>
      <c r="M521" s="14">
        <v>45286</v>
      </c>
      <c r="N521" s="14" t="str">
        <f t="shared" si="16"/>
        <v>CUMPLE</v>
      </c>
      <c r="O521" s="14" t="str">
        <f t="shared" si="17"/>
        <v>NO CUMPLE</v>
      </c>
      <c r="P521" s="15">
        <v>0.5</v>
      </c>
      <c r="Q521" s="21">
        <v>0.5</v>
      </c>
      <c r="R521" s="15">
        <f>Tabla1[[#This Row],[Trbjo real]]-Tabla1[[#This Row],[Trabajo]]</f>
        <v>0</v>
      </c>
      <c r="S521" s="15">
        <v>0.5</v>
      </c>
      <c r="T521" s="12" t="s">
        <v>1026</v>
      </c>
      <c r="U521" s="19">
        <f>Tabla1[[#This Row],[Trbjo real]]/Tabla1[[#This Row],[Trabajo]]</f>
        <v>1</v>
      </c>
    </row>
    <row r="522" spans="1:21" x14ac:dyDescent="0.25">
      <c r="A522" s="12" t="s">
        <v>126</v>
      </c>
      <c r="B522" s="12" t="s">
        <v>118</v>
      </c>
      <c r="C522" s="12" t="s">
        <v>119</v>
      </c>
      <c r="D522" s="12" t="s">
        <v>120</v>
      </c>
      <c r="E522" s="12" t="s">
        <v>1035</v>
      </c>
      <c r="F522" s="12" t="s">
        <v>1061</v>
      </c>
      <c r="G522" s="12" t="s">
        <v>1060</v>
      </c>
      <c r="H522" s="12" t="s">
        <v>60</v>
      </c>
      <c r="I522" s="12" t="s">
        <v>1025</v>
      </c>
      <c r="J522" s="12" t="s">
        <v>121</v>
      </c>
      <c r="K522" s="12" t="s">
        <v>10</v>
      </c>
      <c r="L522" s="13">
        <v>45275</v>
      </c>
      <c r="M522" s="14"/>
      <c r="N522" s="14" t="str">
        <f t="shared" si="16"/>
        <v>NO CUMPLE</v>
      </c>
      <c r="O522" s="14" t="str">
        <f t="shared" si="17"/>
        <v>NO CUMPLE</v>
      </c>
      <c r="P522" s="15">
        <v>0</v>
      </c>
      <c r="Q522" s="15">
        <v>1</v>
      </c>
      <c r="R522" s="15">
        <f>Tabla1[[#This Row],[Trbjo real]]-Tabla1[[#This Row],[Trabajo]]</f>
        <v>-1</v>
      </c>
      <c r="S522" s="15">
        <v>1</v>
      </c>
      <c r="T522" s="12" t="s">
        <v>1026</v>
      </c>
      <c r="U522" s="19">
        <f>Tabla1[[#This Row],[Trbjo real]]/Tabla1[[#This Row],[Trabajo]]</f>
        <v>0</v>
      </c>
    </row>
    <row r="523" spans="1:21" x14ac:dyDescent="0.25">
      <c r="A523" s="12" t="s">
        <v>177</v>
      </c>
      <c r="B523" s="12" t="s">
        <v>170</v>
      </c>
      <c r="C523" s="12" t="s">
        <v>171</v>
      </c>
      <c r="D523" s="12" t="s">
        <v>120</v>
      </c>
      <c r="E523" s="12" t="s">
        <v>1035</v>
      </c>
      <c r="F523" s="12" t="s">
        <v>1061</v>
      </c>
      <c r="G523" s="12" t="s">
        <v>1060</v>
      </c>
      <c r="H523" s="12" t="s">
        <v>67</v>
      </c>
      <c r="I523" s="12" t="s">
        <v>1025</v>
      </c>
      <c r="J523" s="12" t="s">
        <v>121</v>
      </c>
      <c r="K523" s="12" t="s">
        <v>10</v>
      </c>
      <c r="L523" s="13">
        <v>45275</v>
      </c>
      <c r="M523" s="14">
        <v>45274</v>
      </c>
      <c r="N523" s="14" t="str">
        <f t="shared" si="16"/>
        <v>CUMPLE</v>
      </c>
      <c r="O523" s="14" t="str">
        <f t="shared" si="17"/>
        <v>CUMPLE</v>
      </c>
      <c r="P523" s="15">
        <v>0.8</v>
      </c>
      <c r="Q523" s="20">
        <v>1</v>
      </c>
      <c r="R523" s="15">
        <f>Tabla1[[#This Row],[Trbjo real]]-Tabla1[[#This Row],[Trabajo]]</f>
        <v>-0.19999999999999996</v>
      </c>
      <c r="S523" s="15">
        <v>1</v>
      </c>
      <c r="T523" s="12" t="s">
        <v>1026</v>
      </c>
      <c r="U523" s="19">
        <f>Tabla1[[#This Row],[Trbjo real]]/Tabla1[[#This Row],[Trabajo]]</f>
        <v>0.8</v>
      </c>
    </row>
    <row r="524" spans="1:21" x14ac:dyDescent="0.25">
      <c r="A524" s="12" t="s">
        <v>356</v>
      </c>
      <c r="B524" s="12" t="s">
        <v>325</v>
      </c>
      <c r="C524" s="12" t="s">
        <v>326</v>
      </c>
      <c r="D524" s="12" t="s">
        <v>120</v>
      </c>
      <c r="E524" s="12" t="s">
        <v>1051</v>
      </c>
      <c r="F524" s="12" t="s">
        <v>1101</v>
      </c>
      <c r="G524" s="12" t="s">
        <v>1115</v>
      </c>
      <c r="H524" s="12" t="s">
        <v>8</v>
      </c>
      <c r="I524" s="12" t="s">
        <v>1025</v>
      </c>
      <c r="J524" s="12" t="s">
        <v>121</v>
      </c>
      <c r="K524" s="12" t="s">
        <v>10</v>
      </c>
      <c r="L524" s="13">
        <v>45275</v>
      </c>
      <c r="M524" s="14"/>
      <c r="N524" s="14" t="str">
        <f t="shared" si="16"/>
        <v>NO CUMPLE</v>
      </c>
      <c r="O524" s="14" t="str">
        <f t="shared" si="17"/>
        <v>NO CUMPLE</v>
      </c>
      <c r="P524" s="15">
        <v>0</v>
      </c>
      <c r="Q524" s="15">
        <v>4</v>
      </c>
      <c r="R524" s="15">
        <f>Tabla1[[#This Row],[Trbjo real]]-Tabla1[[#This Row],[Trabajo]]</f>
        <v>-4</v>
      </c>
      <c r="S524" s="15">
        <v>4</v>
      </c>
      <c r="T524" s="12" t="s">
        <v>1026</v>
      </c>
      <c r="U524" s="19">
        <f>Tabla1[[#This Row],[Trbjo real]]/Tabla1[[#This Row],[Trabajo]]</f>
        <v>0</v>
      </c>
    </row>
    <row r="525" spans="1:21" x14ac:dyDescent="0.25">
      <c r="A525" s="12" t="s">
        <v>356</v>
      </c>
      <c r="B525" s="12" t="s">
        <v>325</v>
      </c>
      <c r="C525" s="12" t="s">
        <v>326</v>
      </c>
      <c r="D525" s="12" t="s">
        <v>120</v>
      </c>
      <c r="E525" s="12" t="s">
        <v>1022</v>
      </c>
      <c r="F525" s="12" t="s">
        <v>1055</v>
      </c>
      <c r="G525" s="12" t="s">
        <v>1118</v>
      </c>
      <c r="H525" s="12" t="s">
        <v>8</v>
      </c>
      <c r="I525" s="12" t="s">
        <v>1025</v>
      </c>
      <c r="J525" s="12" t="s">
        <v>121</v>
      </c>
      <c r="K525" s="12" t="s">
        <v>10</v>
      </c>
      <c r="L525" s="13">
        <v>45275</v>
      </c>
      <c r="M525" s="14"/>
      <c r="N525" s="14" t="str">
        <f t="shared" si="16"/>
        <v>NO CUMPLE</v>
      </c>
      <c r="O525" s="14" t="str">
        <f t="shared" si="17"/>
        <v>NO CUMPLE</v>
      </c>
      <c r="P525" s="15">
        <v>0</v>
      </c>
      <c r="Q525" s="15">
        <v>3.8</v>
      </c>
      <c r="R525" s="15">
        <f>Tabla1[[#This Row],[Trbjo real]]-Tabla1[[#This Row],[Trabajo]]</f>
        <v>-3.8</v>
      </c>
      <c r="S525" s="15">
        <v>3.8</v>
      </c>
      <c r="T525" s="12" t="s">
        <v>1026</v>
      </c>
      <c r="U525" s="19">
        <f>Tabla1[[#This Row],[Trbjo real]]/Tabla1[[#This Row],[Trabajo]]</f>
        <v>0</v>
      </c>
    </row>
    <row r="526" spans="1:21" x14ac:dyDescent="0.25">
      <c r="A526" s="12" t="s">
        <v>356</v>
      </c>
      <c r="B526" s="12" t="s">
        <v>325</v>
      </c>
      <c r="C526" s="12" t="s">
        <v>326</v>
      </c>
      <c r="D526" s="12" t="s">
        <v>120</v>
      </c>
      <c r="E526" s="12" t="s">
        <v>1033</v>
      </c>
      <c r="F526" s="12" t="s">
        <v>1036</v>
      </c>
      <c r="G526" s="12" t="s">
        <v>1140</v>
      </c>
      <c r="H526" s="12" t="s">
        <v>8</v>
      </c>
      <c r="I526" s="12" t="s">
        <v>1025</v>
      </c>
      <c r="J526" s="12" t="s">
        <v>121</v>
      </c>
      <c r="K526" s="12" t="s">
        <v>10</v>
      </c>
      <c r="L526" s="13">
        <v>45275</v>
      </c>
      <c r="M526" s="14"/>
      <c r="N526" s="14" t="str">
        <f t="shared" si="16"/>
        <v>NO CUMPLE</v>
      </c>
      <c r="O526" s="14" t="str">
        <f t="shared" si="17"/>
        <v>NO CUMPLE</v>
      </c>
      <c r="P526" s="15">
        <v>0</v>
      </c>
      <c r="Q526" s="15">
        <v>2</v>
      </c>
      <c r="R526" s="15">
        <f>Tabla1[[#This Row],[Trbjo real]]-Tabla1[[#This Row],[Trabajo]]</f>
        <v>-2</v>
      </c>
      <c r="S526" s="15">
        <v>2</v>
      </c>
      <c r="T526" s="12" t="s">
        <v>1026</v>
      </c>
      <c r="U526" s="19">
        <f>Tabla1[[#This Row],[Trbjo real]]/Tabla1[[#This Row],[Trabajo]]</f>
        <v>0</v>
      </c>
    </row>
    <row r="527" spans="1:21" x14ac:dyDescent="0.25">
      <c r="A527" s="12" t="s">
        <v>356</v>
      </c>
      <c r="B527" s="12" t="s">
        <v>325</v>
      </c>
      <c r="C527" s="12" t="s">
        <v>326</v>
      </c>
      <c r="D527" s="12" t="s">
        <v>120</v>
      </c>
      <c r="E527" s="12" t="s">
        <v>1040</v>
      </c>
      <c r="F527" s="12" t="s">
        <v>1101</v>
      </c>
      <c r="G527" s="12" t="s">
        <v>1140</v>
      </c>
      <c r="H527" s="12" t="s">
        <v>8</v>
      </c>
      <c r="I527" s="12" t="s">
        <v>1025</v>
      </c>
      <c r="J527" s="12" t="s">
        <v>121</v>
      </c>
      <c r="K527" s="12" t="s">
        <v>10</v>
      </c>
      <c r="L527" s="13">
        <v>45275</v>
      </c>
      <c r="M527" s="14"/>
      <c r="N527" s="14" t="str">
        <f t="shared" si="16"/>
        <v>NO CUMPLE</v>
      </c>
      <c r="O527" s="14" t="str">
        <f t="shared" si="17"/>
        <v>NO CUMPLE</v>
      </c>
      <c r="P527" s="15">
        <v>0</v>
      </c>
      <c r="Q527" s="15">
        <v>4</v>
      </c>
      <c r="R527" s="15">
        <f>Tabla1[[#This Row],[Trbjo real]]-Tabla1[[#This Row],[Trabajo]]</f>
        <v>-4</v>
      </c>
      <c r="S527" s="15">
        <v>4</v>
      </c>
      <c r="T527" s="12" t="s">
        <v>1026</v>
      </c>
      <c r="U527" s="19">
        <f>Tabla1[[#This Row],[Trbjo real]]/Tabla1[[#This Row],[Trabajo]]</f>
        <v>0</v>
      </c>
    </row>
    <row r="528" spans="1:21" x14ac:dyDescent="0.25">
      <c r="A528" s="12" t="s">
        <v>313</v>
      </c>
      <c r="B528" s="12" t="s">
        <v>238</v>
      </c>
      <c r="C528" s="12" t="s">
        <v>239</v>
      </c>
      <c r="D528" s="12" t="s">
        <v>185</v>
      </c>
      <c r="E528" s="12" t="s">
        <v>1027</v>
      </c>
      <c r="F528" s="12" t="s">
        <v>1133</v>
      </c>
      <c r="G528" s="12" t="s">
        <v>1152</v>
      </c>
      <c r="H528" s="12" t="s">
        <v>60</v>
      </c>
      <c r="I528" s="12" t="s">
        <v>1015</v>
      </c>
      <c r="J528" s="12" t="s">
        <v>240</v>
      </c>
      <c r="K528" s="12" t="s">
        <v>10</v>
      </c>
      <c r="L528" s="13">
        <v>45273</v>
      </c>
      <c r="M528" s="14"/>
      <c r="N528" s="14" t="str">
        <f t="shared" si="16"/>
        <v>NO CUMPLE</v>
      </c>
      <c r="O528" s="14" t="str">
        <f t="shared" si="17"/>
        <v>NO CUMPLE</v>
      </c>
      <c r="P528" s="15">
        <v>0</v>
      </c>
      <c r="Q528" s="15">
        <v>2</v>
      </c>
      <c r="R528" s="15">
        <f>Tabla1[[#This Row],[Trbjo real]]-Tabla1[[#This Row],[Trabajo]]</f>
        <v>-2</v>
      </c>
      <c r="S528" s="15">
        <v>2</v>
      </c>
      <c r="T528" s="12" t="s">
        <v>1026</v>
      </c>
      <c r="U528" s="19">
        <f>Tabla1[[#This Row],[Trbjo real]]/Tabla1[[#This Row],[Trabajo]]</f>
        <v>0</v>
      </c>
    </row>
    <row r="529" spans="1:21" x14ac:dyDescent="0.25">
      <c r="A529" s="12" t="s">
        <v>379</v>
      </c>
      <c r="B529" s="12" t="s">
        <v>365</v>
      </c>
      <c r="C529" s="12" t="s">
        <v>366</v>
      </c>
      <c r="D529" s="12" t="s">
        <v>120</v>
      </c>
      <c r="E529" s="12" t="s">
        <v>1035</v>
      </c>
      <c r="F529" s="12" t="s">
        <v>1036</v>
      </c>
      <c r="G529" s="12" t="s">
        <v>1060</v>
      </c>
      <c r="H529" s="12" t="s">
        <v>8</v>
      </c>
      <c r="I529" s="12" t="s">
        <v>1025</v>
      </c>
      <c r="J529" s="12" t="s">
        <v>121</v>
      </c>
      <c r="K529" s="12" t="s">
        <v>10</v>
      </c>
      <c r="L529" s="13">
        <v>45269</v>
      </c>
      <c r="M529" s="14">
        <v>45286</v>
      </c>
      <c r="N529" s="14" t="str">
        <f t="shared" si="16"/>
        <v>CUMPLE</v>
      </c>
      <c r="O529" s="14" t="str">
        <f t="shared" si="17"/>
        <v>NO CUMPLE</v>
      </c>
      <c r="P529" s="15">
        <v>7</v>
      </c>
      <c r="Q529" s="20">
        <v>8</v>
      </c>
      <c r="R529" s="15">
        <f>Tabla1[[#This Row],[Trbjo real]]-Tabla1[[#This Row],[Trabajo]]</f>
        <v>-1</v>
      </c>
      <c r="S529" s="15">
        <v>8</v>
      </c>
      <c r="T529" s="12" t="s">
        <v>1026</v>
      </c>
      <c r="U529" s="19">
        <f>Tabla1[[#This Row],[Trbjo real]]/Tabla1[[#This Row],[Trabajo]]</f>
        <v>0.875</v>
      </c>
    </row>
    <row r="530" spans="1:21" x14ac:dyDescent="0.25">
      <c r="A530" s="12" t="s">
        <v>379</v>
      </c>
      <c r="B530" s="12" t="s">
        <v>365</v>
      </c>
      <c r="C530" s="12" t="s">
        <v>366</v>
      </c>
      <c r="D530" s="12" t="s">
        <v>120</v>
      </c>
      <c r="E530" s="12" t="s">
        <v>1027</v>
      </c>
      <c r="F530" s="12" t="s">
        <v>1055</v>
      </c>
      <c r="G530" s="12" t="s">
        <v>1060</v>
      </c>
      <c r="H530" s="12" t="s">
        <v>8</v>
      </c>
      <c r="I530" s="12" t="s">
        <v>1025</v>
      </c>
      <c r="J530" s="12" t="s">
        <v>121</v>
      </c>
      <c r="K530" s="12" t="s">
        <v>10</v>
      </c>
      <c r="L530" s="13">
        <v>45269</v>
      </c>
      <c r="M530" s="14">
        <v>45286</v>
      </c>
      <c r="N530" s="14" t="str">
        <f t="shared" si="16"/>
        <v>CUMPLE</v>
      </c>
      <c r="O530" s="14" t="str">
        <f t="shared" si="17"/>
        <v>NO CUMPLE</v>
      </c>
      <c r="P530" s="15">
        <v>2</v>
      </c>
      <c r="Q530" s="20">
        <v>1.5</v>
      </c>
      <c r="R530" s="15">
        <f>Tabla1[[#This Row],[Trbjo real]]-Tabla1[[#This Row],[Trabajo]]</f>
        <v>0.5</v>
      </c>
      <c r="S530" s="15">
        <v>1.5</v>
      </c>
      <c r="T530" s="12" t="s">
        <v>1026</v>
      </c>
      <c r="U530" s="19">
        <f>Tabla1[[#This Row],[Trbjo real]]/Tabla1[[#This Row],[Trabajo]]</f>
        <v>1.3333333333333333</v>
      </c>
    </row>
    <row r="531" spans="1:21" x14ac:dyDescent="0.25">
      <c r="A531" s="12" t="s">
        <v>379</v>
      </c>
      <c r="B531" s="12" t="s">
        <v>365</v>
      </c>
      <c r="C531" s="12" t="s">
        <v>366</v>
      </c>
      <c r="D531" s="12" t="s">
        <v>120</v>
      </c>
      <c r="E531" s="12" t="s">
        <v>1038</v>
      </c>
      <c r="F531" s="12" t="s">
        <v>1056</v>
      </c>
      <c r="G531" s="12" t="s">
        <v>1060</v>
      </c>
      <c r="H531" s="12" t="s">
        <v>8</v>
      </c>
      <c r="I531" s="12" t="s">
        <v>1025</v>
      </c>
      <c r="J531" s="12" t="s">
        <v>121</v>
      </c>
      <c r="K531" s="12" t="s">
        <v>10</v>
      </c>
      <c r="L531" s="13">
        <v>45269</v>
      </c>
      <c r="M531" s="14">
        <v>45286</v>
      </c>
      <c r="N531" s="14" t="str">
        <f t="shared" si="16"/>
        <v>CUMPLE</v>
      </c>
      <c r="O531" s="14" t="str">
        <f t="shared" si="17"/>
        <v>NO CUMPLE</v>
      </c>
      <c r="P531" s="15">
        <v>2</v>
      </c>
      <c r="Q531" s="21">
        <v>2.5</v>
      </c>
      <c r="R531" s="15">
        <f>Tabla1[[#This Row],[Trbjo real]]-Tabla1[[#This Row],[Trabajo]]</f>
        <v>-0.5</v>
      </c>
      <c r="S531" s="15">
        <v>2.5</v>
      </c>
      <c r="T531" s="12" t="s">
        <v>1026</v>
      </c>
      <c r="U531" s="19">
        <f>Tabla1[[#This Row],[Trbjo real]]/Tabla1[[#This Row],[Trabajo]]</f>
        <v>0.8</v>
      </c>
    </row>
    <row r="532" spans="1:21" x14ac:dyDescent="0.25">
      <c r="A532" s="12" t="s">
        <v>379</v>
      </c>
      <c r="B532" s="12" t="s">
        <v>365</v>
      </c>
      <c r="C532" s="12" t="s">
        <v>366</v>
      </c>
      <c r="D532" s="12" t="s">
        <v>120</v>
      </c>
      <c r="E532" s="12" t="s">
        <v>1051</v>
      </c>
      <c r="F532" s="12" t="s">
        <v>1101</v>
      </c>
      <c r="G532" s="12" t="s">
        <v>1115</v>
      </c>
      <c r="H532" s="12" t="s">
        <v>8</v>
      </c>
      <c r="I532" s="12" t="s">
        <v>1025</v>
      </c>
      <c r="J532" s="12" t="s">
        <v>121</v>
      </c>
      <c r="K532" s="12" t="s">
        <v>10</v>
      </c>
      <c r="L532" s="13">
        <v>45269</v>
      </c>
      <c r="M532" s="14">
        <v>45269</v>
      </c>
      <c r="N532" s="14" t="str">
        <f t="shared" si="16"/>
        <v>CUMPLE</v>
      </c>
      <c r="O532" s="14" t="str">
        <f t="shared" si="17"/>
        <v>CUMPLE</v>
      </c>
      <c r="P532" s="15">
        <v>3</v>
      </c>
      <c r="Q532" s="21">
        <v>4</v>
      </c>
      <c r="R532" s="15">
        <f>Tabla1[[#This Row],[Trbjo real]]-Tabla1[[#This Row],[Trabajo]]</f>
        <v>-1</v>
      </c>
      <c r="S532" s="15">
        <v>4</v>
      </c>
      <c r="T532" s="12" t="s">
        <v>1026</v>
      </c>
      <c r="U532" s="19">
        <f>Tabla1[[#This Row],[Trbjo real]]/Tabla1[[#This Row],[Trabajo]]</f>
        <v>0.75</v>
      </c>
    </row>
    <row r="533" spans="1:21" x14ac:dyDescent="0.25">
      <c r="A533" s="12" t="s">
        <v>379</v>
      </c>
      <c r="B533" s="12" t="s">
        <v>365</v>
      </c>
      <c r="C533" s="12" t="s">
        <v>366</v>
      </c>
      <c r="D533" s="12" t="s">
        <v>120</v>
      </c>
      <c r="E533" s="12" t="s">
        <v>1022</v>
      </c>
      <c r="F533" s="12" t="s">
        <v>1055</v>
      </c>
      <c r="G533" s="12" t="s">
        <v>1118</v>
      </c>
      <c r="H533" s="12" t="s">
        <v>8</v>
      </c>
      <c r="I533" s="12" t="s">
        <v>1025</v>
      </c>
      <c r="J533" s="12" t="s">
        <v>121</v>
      </c>
      <c r="K533" s="12" t="s">
        <v>10</v>
      </c>
      <c r="L533" s="13">
        <v>45269</v>
      </c>
      <c r="M533" s="14"/>
      <c r="N533" s="14" t="str">
        <f t="shared" si="16"/>
        <v>NO CUMPLE</v>
      </c>
      <c r="O533" s="14" t="str">
        <f t="shared" si="17"/>
        <v>NO CUMPLE</v>
      </c>
      <c r="P533" s="15">
        <v>0</v>
      </c>
      <c r="Q533" s="15">
        <v>2</v>
      </c>
      <c r="R533" s="15">
        <f>Tabla1[[#This Row],[Trbjo real]]-Tabla1[[#This Row],[Trabajo]]</f>
        <v>-2</v>
      </c>
      <c r="S533" s="15">
        <v>2</v>
      </c>
      <c r="T533" s="12" t="s">
        <v>1026</v>
      </c>
      <c r="U533" s="19">
        <f>Tabla1[[#This Row],[Trbjo real]]/Tabla1[[#This Row],[Trabajo]]</f>
        <v>0</v>
      </c>
    </row>
    <row r="534" spans="1:21" x14ac:dyDescent="0.25">
      <c r="A534" s="12" t="s">
        <v>379</v>
      </c>
      <c r="B534" s="12" t="s">
        <v>365</v>
      </c>
      <c r="C534" s="12" t="s">
        <v>366</v>
      </c>
      <c r="D534" s="12" t="s">
        <v>120</v>
      </c>
      <c r="E534" s="12" t="s">
        <v>1033</v>
      </c>
      <c r="F534" s="12" t="s">
        <v>1036</v>
      </c>
      <c r="G534" s="12" t="s">
        <v>1149</v>
      </c>
      <c r="H534" s="12" t="s">
        <v>8</v>
      </c>
      <c r="I534" s="12" t="s">
        <v>1025</v>
      </c>
      <c r="J534" s="12" t="s">
        <v>121</v>
      </c>
      <c r="K534" s="12" t="s">
        <v>10</v>
      </c>
      <c r="L534" s="13">
        <v>45269</v>
      </c>
      <c r="M534" s="14">
        <v>45270</v>
      </c>
      <c r="N534" s="14" t="str">
        <f t="shared" si="16"/>
        <v>CUMPLE</v>
      </c>
      <c r="O534" s="14" t="str">
        <f t="shared" si="17"/>
        <v>NO CUMPLE</v>
      </c>
      <c r="P534" s="15">
        <v>1</v>
      </c>
      <c r="Q534" s="21">
        <v>2</v>
      </c>
      <c r="R534" s="15">
        <f>Tabla1[[#This Row],[Trbjo real]]-Tabla1[[#This Row],[Trabajo]]</f>
        <v>-1</v>
      </c>
      <c r="S534" s="15">
        <v>2</v>
      </c>
      <c r="T534" s="12" t="s">
        <v>1026</v>
      </c>
      <c r="U534" s="19">
        <f>Tabla1[[#This Row],[Trbjo real]]/Tabla1[[#This Row],[Trabajo]]</f>
        <v>0.5</v>
      </c>
    </row>
    <row r="535" spans="1:21" x14ac:dyDescent="0.25">
      <c r="A535" s="12" t="s">
        <v>379</v>
      </c>
      <c r="B535" s="12" t="s">
        <v>365</v>
      </c>
      <c r="C535" s="12" t="s">
        <v>366</v>
      </c>
      <c r="D535" s="12" t="s">
        <v>120</v>
      </c>
      <c r="E535" s="12" t="s">
        <v>1040</v>
      </c>
      <c r="F535" s="12" t="s">
        <v>1101</v>
      </c>
      <c r="G535" s="12" t="s">
        <v>1149</v>
      </c>
      <c r="H535" s="12" t="s">
        <v>8</v>
      </c>
      <c r="I535" s="12" t="s">
        <v>1025</v>
      </c>
      <c r="J535" s="12" t="s">
        <v>121</v>
      </c>
      <c r="K535" s="12" t="s">
        <v>10</v>
      </c>
      <c r="L535" s="13">
        <v>45269</v>
      </c>
      <c r="M535" s="14">
        <v>45270</v>
      </c>
      <c r="N535" s="14" t="str">
        <f t="shared" si="16"/>
        <v>CUMPLE</v>
      </c>
      <c r="O535" s="14" t="str">
        <f t="shared" si="17"/>
        <v>NO CUMPLE</v>
      </c>
      <c r="P535" s="15">
        <v>1.5</v>
      </c>
      <c r="Q535" s="21">
        <v>4</v>
      </c>
      <c r="R535" s="15">
        <f>Tabla1[[#This Row],[Trbjo real]]-Tabla1[[#This Row],[Trabajo]]</f>
        <v>-2.5</v>
      </c>
      <c r="S535" s="15">
        <v>4</v>
      </c>
      <c r="T535" s="12" t="s">
        <v>1026</v>
      </c>
      <c r="U535" s="19">
        <f>Tabla1[[#This Row],[Trbjo real]]/Tabla1[[#This Row],[Trabajo]]</f>
        <v>0.375</v>
      </c>
    </row>
    <row r="536" spans="1:21" x14ac:dyDescent="0.25">
      <c r="A536" s="12" t="s">
        <v>379</v>
      </c>
      <c r="B536" s="12" t="s">
        <v>365</v>
      </c>
      <c r="C536" s="12" t="s">
        <v>366</v>
      </c>
      <c r="D536" s="12" t="s">
        <v>120</v>
      </c>
      <c r="E536" s="12" t="s">
        <v>1053</v>
      </c>
      <c r="F536" s="12" t="s">
        <v>1056</v>
      </c>
      <c r="G536" s="12" t="s">
        <v>1149</v>
      </c>
      <c r="H536" s="12" t="s">
        <v>8</v>
      </c>
      <c r="I536" s="12" t="s">
        <v>1025</v>
      </c>
      <c r="J536" s="12" t="s">
        <v>121</v>
      </c>
      <c r="K536" s="12" t="s">
        <v>10</v>
      </c>
      <c r="L536" s="13">
        <v>45269</v>
      </c>
      <c r="M536" s="14">
        <v>45270</v>
      </c>
      <c r="N536" s="14" t="str">
        <f t="shared" si="16"/>
        <v>CUMPLE</v>
      </c>
      <c r="O536" s="14" t="str">
        <f t="shared" si="17"/>
        <v>NO CUMPLE</v>
      </c>
      <c r="P536" s="15">
        <v>2</v>
      </c>
      <c r="Q536" s="21">
        <v>4</v>
      </c>
      <c r="R536" s="15">
        <f>Tabla1[[#This Row],[Trbjo real]]-Tabla1[[#This Row],[Trabajo]]</f>
        <v>-2</v>
      </c>
      <c r="S536" s="15">
        <v>4</v>
      </c>
      <c r="T536" s="12" t="s">
        <v>1026</v>
      </c>
      <c r="U536" s="19">
        <f>Tabla1[[#This Row],[Trbjo real]]/Tabla1[[#This Row],[Trabajo]]</f>
        <v>0.5</v>
      </c>
    </row>
    <row r="537" spans="1:21" x14ac:dyDescent="0.25">
      <c r="A537" s="12" t="s">
        <v>404</v>
      </c>
      <c r="B537" s="12" t="s">
        <v>405</v>
      </c>
      <c r="C537" s="12" t="s">
        <v>406</v>
      </c>
      <c r="D537" s="12" t="s">
        <v>154</v>
      </c>
      <c r="E537" s="12" t="s">
        <v>1033</v>
      </c>
      <c r="F537" s="12" t="s">
        <v>1032</v>
      </c>
      <c r="G537" s="12" t="s">
        <v>1024</v>
      </c>
      <c r="H537" s="12" t="s">
        <v>8</v>
      </c>
      <c r="I537" s="12" t="s">
        <v>1025</v>
      </c>
      <c r="J537" s="12" t="s">
        <v>155</v>
      </c>
      <c r="K537" s="12" t="s">
        <v>10</v>
      </c>
      <c r="L537" s="13">
        <v>45266</v>
      </c>
      <c r="M537" s="14">
        <v>45266</v>
      </c>
      <c r="N537" s="14" t="str">
        <f t="shared" si="16"/>
        <v>CUMPLE</v>
      </c>
      <c r="O537" s="14" t="str">
        <f t="shared" si="17"/>
        <v>CUMPLE</v>
      </c>
      <c r="P537" s="15">
        <v>4</v>
      </c>
      <c r="Q537" s="20">
        <v>4</v>
      </c>
      <c r="R537" s="15">
        <f>Tabla1[[#This Row],[Trbjo real]]-Tabla1[[#This Row],[Trabajo]]</f>
        <v>0</v>
      </c>
      <c r="S537" s="15">
        <v>2</v>
      </c>
      <c r="T537" s="12" t="s">
        <v>1026</v>
      </c>
      <c r="U537" s="19">
        <f>Tabla1[[#This Row],[Trbjo real]]/Tabla1[[#This Row],[Trabajo]]</f>
        <v>1</v>
      </c>
    </row>
    <row r="538" spans="1:21" x14ac:dyDescent="0.25">
      <c r="A538" s="12" t="s">
        <v>404</v>
      </c>
      <c r="B538" s="12" t="s">
        <v>405</v>
      </c>
      <c r="C538" s="12" t="s">
        <v>406</v>
      </c>
      <c r="D538" s="12" t="s">
        <v>154</v>
      </c>
      <c r="E538" s="12" t="s">
        <v>1034</v>
      </c>
      <c r="F538" s="12" t="s">
        <v>1031</v>
      </c>
      <c r="G538" s="12" t="s">
        <v>1024</v>
      </c>
      <c r="H538" s="12" t="s">
        <v>8</v>
      </c>
      <c r="I538" s="12" t="s">
        <v>1025</v>
      </c>
      <c r="J538" s="12" t="s">
        <v>155</v>
      </c>
      <c r="K538" s="12" t="s">
        <v>10</v>
      </c>
      <c r="L538" s="13">
        <v>45266</v>
      </c>
      <c r="M538" s="14">
        <v>45266</v>
      </c>
      <c r="N538" s="14" t="str">
        <f t="shared" si="16"/>
        <v>CUMPLE</v>
      </c>
      <c r="O538" s="14" t="str">
        <f t="shared" si="17"/>
        <v>CUMPLE</v>
      </c>
      <c r="P538" s="15">
        <v>0.5</v>
      </c>
      <c r="Q538" s="20">
        <v>0.3</v>
      </c>
      <c r="R538" s="15">
        <f>Tabla1[[#This Row],[Trbjo real]]-Tabla1[[#This Row],[Trabajo]]</f>
        <v>0.2</v>
      </c>
      <c r="S538" s="15">
        <v>0.3</v>
      </c>
      <c r="T538" s="12" t="s">
        <v>1026</v>
      </c>
      <c r="U538" s="19">
        <f>Tabla1[[#This Row],[Trbjo real]]/Tabla1[[#This Row],[Trabajo]]</f>
        <v>1.6666666666666667</v>
      </c>
    </row>
    <row r="539" spans="1:21" x14ac:dyDescent="0.25">
      <c r="A539" s="12" t="s">
        <v>404</v>
      </c>
      <c r="B539" s="12" t="s">
        <v>405</v>
      </c>
      <c r="C539" s="12" t="s">
        <v>406</v>
      </c>
      <c r="D539" s="12" t="s">
        <v>154</v>
      </c>
      <c r="E539" s="12" t="s">
        <v>1035</v>
      </c>
      <c r="F539" s="12" t="s">
        <v>1050</v>
      </c>
      <c r="G539" s="12" t="s">
        <v>1073</v>
      </c>
      <c r="H539" s="12" t="s">
        <v>8</v>
      </c>
      <c r="I539" s="12" t="s">
        <v>1025</v>
      </c>
      <c r="J539" s="12" t="s">
        <v>155</v>
      </c>
      <c r="K539" s="12" t="s">
        <v>10</v>
      </c>
      <c r="L539" s="13">
        <v>45266</v>
      </c>
      <c r="M539" s="14">
        <v>45266</v>
      </c>
      <c r="N539" s="14" t="str">
        <f t="shared" si="16"/>
        <v>CUMPLE</v>
      </c>
      <c r="O539" s="14" t="str">
        <f t="shared" si="17"/>
        <v>CUMPLE</v>
      </c>
      <c r="P539" s="15">
        <v>2</v>
      </c>
      <c r="Q539" s="20">
        <v>2</v>
      </c>
      <c r="R539" s="15">
        <f>Tabla1[[#This Row],[Trbjo real]]-Tabla1[[#This Row],[Trabajo]]</f>
        <v>0</v>
      </c>
      <c r="S539" s="15">
        <v>2</v>
      </c>
      <c r="T539" s="12" t="s">
        <v>1026</v>
      </c>
      <c r="U539" s="19">
        <f>Tabla1[[#This Row],[Trbjo real]]/Tabla1[[#This Row],[Trabajo]]</f>
        <v>1</v>
      </c>
    </row>
    <row r="540" spans="1:21" x14ac:dyDescent="0.25">
      <c r="A540" s="12" t="s">
        <v>179</v>
      </c>
      <c r="B540" s="12" t="s">
        <v>170</v>
      </c>
      <c r="C540" s="12" t="s">
        <v>171</v>
      </c>
      <c r="D540" s="12" t="s">
        <v>120</v>
      </c>
      <c r="E540" s="12" t="s">
        <v>1035</v>
      </c>
      <c r="F540" s="12" t="s">
        <v>1061</v>
      </c>
      <c r="G540" s="12" t="s">
        <v>1060</v>
      </c>
      <c r="H540" s="12" t="s">
        <v>67</v>
      </c>
      <c r="I540" s="12" t="s">
        <v>1025</v>
      </c>
      <c r="J540" s="12" t="s">
        <v>121</v>
      </c>
      <c r="K540" s="12" t="s">
        <v>10</v>
      </c>
      <c r="L540" s="13">
        <v>45265</v>
      </c>
      <c r="M540" s="14"/>
      <c r="N540" s="14" t="str">
        <f t="shared" si="16"/>
        <v>NO CUMPLE</v>
      </c>
      <c r="O540" s="14" t="str">
        <f t="shared" si="17"/>
        <v>NO CUMPLE</v>
      </c>
      <c r="P540" s="15">
        <v>0</v>
      </c>
      <c r="Q540" s="15">
        <v>1</v>
      </c>
      <c r="R540" s="15">
        <f>Tabla1[[#This Row],[Trbjo real]]-Tabla1[[#This Row],[Trabajo]]</f>
        <v>-1</v>
      </c>
      <c r="S540" s="15">
        <v>1</v>
      </c>
      <c r="T540" s="12" t="s">
        <v>1026</v>
      </c>
      <c r="U540" s="19">
        <f>Tabla1[[#This Row],[Trbjo real]]/Tabla1[[#This Row],[Trabajo]]</f>
        <v>0</v>
      </c>
    </row>
    <row r="541" spans="1:21" x14ac:dyDescent="0.25">
      <c r="A541" s="12" t="s">
        <v>179</v>
      </c>
      <c r="B541" s="12" t="s">
        <v>170</v>
      </c>
      <c r="C541" s="12" t="s">
        <v>171</v>
      </c>
      <c r="D541" s="12" t="s">
        <v>120</v>
      </c>
      <c r="E541" s="12" t="s">
        <v>1033</v>
      </c>
      <c r="F541" s="12" t="s">
        <v>1036</v>
      </c>
      <c r="G541" s="12" t="s">
        <v>1060</v>
      </c>
      <c r="H541" s="12" t="s">
        <v>67</v>
      </c>
      <c r="I541" s="12" t="s">
        <v>1025</v>
      </c>
      <c r="J541" s="12" t="s">
        <v>121</v>
      </c>
      <c r="K541" s="12" t="s">
        <v>10</v>
      </c>
      <c r="L541" s="13">
        <v>45265</v>
      </c>
      <c r="M541" s="14"/>
      <c r="N541" s="14" t="str">
        <f t="shared" si="16"/>
        <v>NO CUMPLE</v>
      </c>
      <c r="O541" s="14" t="str">
        <f t="shared" si="17"/>
        <v>NO CUMPLE</v>
      </c>
      <c r="P541" s="15">
        <v>0</v>
      </c>
      <c r="Q541" s="15">
        <v>3</v>
      </c>
      <c r="R541" s="15">
        <f>Tabla1[[#This Row],[Trbjo real]]-Tabla1[[#This Row],[Trabajo]]</f>
        <v>-3</v>
      </c>
      <c r="S541" s="15">
        <v>3</v>
      </c>
      <c r="T541" s="12" t="s">
        <v>1026</v>
      </c>
      <c r="U541" s="19">
        <f>Tabla1[[#This Row],[Trbjo real]]/Tabla1[[#This Row],[Trabajo]]</f>
        <v>0</v>
      </c>
    </row>
    <row r="542" spans="1:21" x14ac:dyDescent="0.25">
      <c r="A542" s="12" t="s">
        <v>179</v>
      </c>
      <c r="B542" s="12" t="s">
        <v>170</v>
      </c>
      <c r="C542" s="12" t="s">
        <v>171</v>
      </c>
      <c r="D542" s="12" t="s">
        <v>120</v>
      </c>
      <c r="E542" s="12" t="s">
        <v>1040</v>
      </c>
      <c r="F542" s="12" t="s">
        <v>1036</v>
      </c>
      <c r="G542" s="12" t="s">
        <v>1142</v>
      </c>
      <c r="H542" s="12" t="s">
        <v>67</v>
      </c>
      <c r="I542" s="12" t="s">
        <v>1025</v>
      </c>
      <c r="J542" s="12" t="s">
        <v>121</v>
      </c>
      <c r="K542" s="12" t="s">
        <v>10</v>
      </c>
      <c r="L542" s="13">
        <v>45265</v>
      </c>
      <c r="M542" s="14"/>
      <c r="N542" s="14" t="str">
        <f t="shared" si="16"/>
        <v>NO CUMPLE</v>
      </c>
      <c r="O542" s="14" t="str">
        <f t="shared" si="17"/>
        <v>NO CUMPLE</v>
      </c>
      <c r="P542" s="15">
        <v>0</v>
      </c>
      <c r="Q542" s="15">
        <v>2</v>
      </c>
      <c r="R542" s="15">
        <f>Tabla1[[#This Row],[Trbjo real]]-Tabla1[[#This Row],[Trabajo]]</f>
        <v>-2</v>
      </c>
      <c r="S542" s="15">
        <v>2</v>
      </c>
      <c r="T542" s="12" t="s">
        <v>1026</v>
      </c>
      <c r="U542" s="19">
        <f>Tabla1[[#This Row],[Trbjo real]]/Tabla1[[#This Row],[Trabajo]]</f>
        <v>0</v>
      </c>
    </row>
    <row r="543" spans="1:21" x14ac:dyDescent="0.25">
      <c r="A543" s="12" t="s">
        <v>156</v>
      </c>
      <c r="B543" s="12" t="s">
        <v>152</v>
      </c>
      <c r="C543" s="12" t="s">
        <v>153</v>
      </c>
      <c r="D543" s="12" t="s">
        <v>154</v>
      </c>
      <c r="E543" s="12" t="s">
        <v>1035</v>
      </c>
      <c r="F543" s="12" t="s">
        <v>1072</v>
      </c>
      <c r="G543" s="12" t="s">
        <v>1070</v>
      </c>
      <c r="H543" s="12" t="s">
        <v>60</v>
      </c>
      <c r="I543" s="12" t="s">
        <v>1025</v>
      </c>
      <c r="J543" s="12" t="s">
        <v>155</v>
      </c>
      <c r="K543" s="12" t="s">
        <v>10</v>
      </c>
      <c r="L543" s="13">
        <v>45263</v>
      </c>
      <c r="M543" s="14"/>
      <c r="N543" s="14" t="str">
        <f t="shared" si="16"/>
        <v>NO CUMPLE</v>
      </c>
      <c r="O543" s="14" t="str">
        <f t="shared" si="17"/>
        <v>NO CUMPLE</v>
      </c>
      <c r="P543" s="15">
        <v>0</v>
      </c>
      <c r="Q543" s="15">
        <v>4</v>
      </c>
      <c r="R543" s="15">
        <f>Tabla1[[#This Row],[Trbjo real]]-Tabla1[[#This Row],[Trabajo]]</f>
        <v>-4</v>
      </c>
      <c r="S543" s="15">
        <v>4</v>
      </c>
      <c r="T543" s="12" t="s">
        <v>1026</v>
      </c>
      <c r="U543" s="19">
        <f>Tabla1[[#This Row],[Trbjo real]]/Tabla1[[#This Row],[Trabajo]]</f>
        <v>0</v>
      </c>
    </row>
    <row r="544" spans="1:21" x14ac:dyDescent="0.25">
      <c r="A544" s="12" t="s">
        <v>125</v>
      </c>
      <c r="B544" s="12" t="s">
        <v>118</v>
      </c>
      <c r="C544" s="12" t="s">
        <v>119</v>
      </c>
      <c r="D544" s="12" t="s">
        <v>120</v>
      </c>
      <c r="E544" s="12" t="s">
        <v>1035</v>
      </c>
      <c r="F544" s="12" t="s">
        <v>1061</v>
      </c>
      <c r="G544" s="12" t="s">
        <v>1060</v>
      </c>
      <c r="H544" s="12" t="s">
        <v>60</v>
      </c>
      <c r="I544" s="12" t="s">
        <v>1025</v>
      </c>
      <c r="J544" s="12" t="s">
        <v>121</v>
      </c>
      <c r="K544" s="12" t="s">
        <v>10</v>
      </c>
      <c r="L544" s="13">
        <v>45261</v>
      </c>
      <c r="M544" s="14"/>
      <c r="N544" s="14" t="str">
        <f t="shared" si="16"/>
        <v>NO CUMPLE</v>
      </c>
      <c r="O544" s="14" t="str">
        <f t="shared" si="17"/>
        <v>NO CUMPLE</v>
      </c>
      <c r="P544" s="15">
        <v>0</v>
      </c>
      <c r="Q544" s="15">
        <v>1</v>
      </c>
      <c r="R544" s="15">
        <f>Tabla1[[#This Row],[Trbjo real]]-Tabla1[[#This Row],[Trabajo]]</f>
        <v>-1</v>
      </c>
      <c r="S544" s="15">
        <v>1</v>
      </c>
      <c r="T544" s="12" t="s">
        <v>1026</v>
      </c>
      <c r="U544" s="19">
        <f>Tabla1[[#This Row],[Trbjo real]]/Tabla1[[#This Row],[Trabajo]]</f>
        <v>0</v>
      </c>
    </row>
    <row r="545" spans="1:21" x14ac:dyDescent="0.25">
      <c r="A545" s="12" t="s">
        <v>125</v>
      </c>
      <c r="B545" s="12" t="s">
        <v>118</v>
      </c>
      <c r="C545" s="12" t="s">
        <v>119</v>
      </c>
      <c r="D545" s="12" t="s">
        <v>120</v>
      </c>
      <c r="E545" s="12" t="s">
        <v>1033</v>
      </c>
      <c r="F545" s="12" t="s">
        <v>1036</v>
      </c>
      <c r="G545" s="12" t="s">
        <v>1060</v>
      </c>
      <c r="H545" s="12" t="s">
        <v>60</v>
      </c>
      <c r="I545" s="12" t="s">
        <v>1025</v>
      </c>
      <c r="J545" s="12" t="s">
        <v>121</v>
      </c>
      <c r="K545" s="12" t="s">
        <v>10</v>
      </c>
      <c r="L545" s="13">
        <v>45261</v>
      </c>
      <c r="M545" s="14"/>
      <c r="N545" s="14" t="str">
        <f t="shared" si="16"/>
        <v>NO CUMPLE</v>
      </c>
      <c r="O545" s="14" t="str">
        <f t="shared" si="17"/>
        <v>NO CUMPLE</v>
      </c>
      <c r="P545" s="15">
        <v>0</v>
      </c>
      <c r="Q545" s="15">
        <v>3</v>
      </c>
      <c r="R545" s="15">
        <f>Tabla1[[#This Row],[Trbjo real]]-Tabla1[[#This Row],[Trabajo]]</f>
        <v>-3</v>
      </c>
      <c r="S545" s="15">
        <v>3</v>
      </c>
      <c r="T545" s="12" t="s">
        <v>1026</v>
      </c>
      <c r="U545" s="19">
        <f>Tabla1[[#This Row],[Trbjo real]]/Tabla1[[#This Row],[Trabajo]]</f>
        <v>0</v>
      </c>
    </row>
    <row r="546" spans="1:21" x14ac:dyDescent="0.25">
      <c r="A546" s="12" t="s">
        <v>125</v>
      </c>
      <c r="B546" s="12" t="s">
        <v>118</v>
      </c>
      <c r="C546" s="12" t="s">
        <v>119</v>
      </c>
      <c r="D546" s="12" t="s">
        <v>120</v>
      </c>
      <c r="E546" s="12" t="s">
        <v>1040</v>
      </c>
      <c r="F546" s="12" t="s">
        <v>1036</v>
      </c>
      <c r="G546" s="12" t="s">
        <v>1142</v>
      </c>
      <c r="H546" s="12" t="s">
        <v>60</v>
      </c>
      <c r="I546" s="12" t="s">
        <v>1025</v>
      </c>
      <c r="J546" s="12" t="s">
        <v>121</v>
      </c>
      <c r="K546" s="12" t="s">
        <v>10</v>
      </c>
      <c r="L546" s="13">
        <v>45261</v>
      </c>
      <c r="M546" s="14"/>
      <c r="N546" s="14" t="str">
        <f t="shared" si="16"/>
        <v>NO CUMPLE</v>
      </c>
      <c r="O546" s="14" t="str">
        <f t="shared" si="17"/>
        <v>NO CUMPLE</v>
      </c>
      <c r="P546" s="15">
        <v>0</v>
      </c>
      <c r="Q546" s="15">
        <v>2</v>
      </c>
      <c r="R546" s="15">
        <f>Tabla1[[#This Row],[Trbjo real]]-Tabla1[[#This Row],[Trabajo]]</f>
        <v>-2</v>
      </c>
      <c r="S546" s="15">
        <v>2</v>
      </c>
      <c r="T546" s="12" t="s">
        <v>1026</v>
      </c>
      <c r="U546" s="19">
        <f>Tabla1[[#This Row],[Trbjo real]]/Tabla1[[#This Row],[Trabajo]]</f>
        <v>0</v>
      </c>
    </row>
    <row r="547" spans="1:21" x14ac:dyDescent="0.25">
      <c r="A547" s="12" t="s">
        <v>226</v>
      </c>
      <c r="B547" s="12" t="s">
        <v>183</v>
      </c>
      <c r="C547" s="12" t="s">
        <v>184</v>
      </c>
      <c r="D547" s="12" t="s">
        <v>185</v>
      </c>
      <c r="E547" s="12" t="s">
        <v>1035</v>
      </c>
      <c r="F547" s="12" t="s">
        <v>1143</v>
      </c>
      <c r="G547" s="12" t="s">
        <v>1148</v>
      </c>
      <c r="H547" s="12" t="s">
        <v>60</v>
      </c>
      <c r="I547" s="12" t="s">
        <v>1025</v>
      </c>
      <c r="J547" s="12" t="s">
        <v>186</v>
      </c>
      <c r="K547" s="12" t="s">
        <v>10</v>
      </c>
      <c r="L547" s="13">
        <v>45259</v>
      </c>
      <c r="M547" s="14"/>
      <c r="N547" s="14" t="str">
        <f t="shared" si="16"/>
        <v>NO CUMPLE</v>
      </c>
      <c r="O547" s="14" t="str">
        <f t="shared" si="17"/>
        <v>NO CUMPLE</v>
      </c>
      <c r="P547" s="15">
        <v>0</v>
      </c>
      <c r="Q547" s="15">
        <v>1.5</v>
      </c>
      <c r="R547" s="15">
        <f>Tabla1[[#This Row],[Trbjo real]]-Tabla1[[#This Row],[Trabajo]]</f>
        <v>-1.5</v>
      </c>
      <c r="S547" s="15">
        <v>1.5</v>
      </c>
      <c r="T547" s="12" t="s">
        <v>1026</v>
      </c>
      <c r="U547" s="19">
        <f>Tabla1[[#This Row],[Trbjo real]]/Tabla1[[#This Row],[Trabajo]]</f>
        <v>0</v>
      </c>
    </row>
    <row r="548" spans="1:21" x14ac:dyDescent="0.25">
      <c r="A548" s="12" t="s">
        <v>318</v>
      </c>
      <c r="B548" s="12" t="s">
        <v>238</v>
      </c>
      <c r="C548" s="12" t="s">
        <v>239</v>
      </c>
      <c r="D548" s="12" t="s">
        <v>185</v>
      </c>
      <c r="E548" s="12" t="s">
        <v>1035</v>
      </c>
      <c r="F548" s="12" t="s">
        <v>1057</v>
      </c>
      <c r="G548" s="12" t="s">
        <v>1079</v>
      </c>
      <c r="H548" s="12" t="s">
        <v>60</v>
      </c>
      <c r="I548" s="12" t="s">
        <v>1015</v>
      </c>
      <c r="J548" s="12" t="s">
        <v>240</v>
      </c>
      <c r="K548" s="12" t="s">
        <v>10</v>
      </c>
      <c r="L548" s="13">
        <v>45257</v>
      </c>
      <c r="M548" s="14">
        <v>45257</v>
      </c>
      <c r="N548" s="14" t="str">
        <f t="shared" si="16"/>
        <v>CUMPLE</v>
      </c>
      <c r="O548" s="14" t="str">
        <f t="shared" si="17"/>
        <v>CUMPLE</v>
      </c>
      <c r="P548" s="15">
        <v>2</v>
      </c>
      <c r="Q548" s="20">
        <v>2</v>
      </c>
      <c r="R548" s="15">
        <f>Tabla1[[#This Row],[Trbjo real]]-Tabla1[[#This Row],[Trabajo]]</f>
        <v>0</v>
      </c>
      <c r="S548" s="15">
        <v>2</v>
      </c>
      <c r="T548" s="12" t="s">
        <v>1026</v>
      </c>
      <c r="U548" s="19">
        <f>Tabla1[[#This Row],[Trbjo real]]/Tabla1[[#This Row],[Trabajo]]</f>
        <v>1</v>
      </c>
    </row>
    <row r="549" spans="1:21" x14ac:dyDescent="0.25">
      <c r="A549" s="12" t="s">
        <v>106</v>
      </c>
      <c r="B549" s="12" t="s">
        <v>51</v>
      </c>
      <c r="C549" s="12" t="s">
        <v>52</v>
      </c>
      <c r="D549" s="12" t="s">
        <v>53</v>
      </c>
      <c r="E549" s="12" t="s">
        <v>1035</v>
      </c>
      <c r="F549" s="12" t="s">
        <v>1057</v>
      </c>
      <c r="G549" s="12" t="s">
        <v>1078</v>
      </c>
      <c r="H549" s="12" t="s">
        <v>54</v>
      </c>
      <c r="I549" s="12" t="s">
        <v>1025</v>
      </c>
      <c r="J549" s="12" t="s">
        <v>55</v>
      </c>
      <c r="K549" s="12" t="s">
        <v>10</v>
      </c>
      <c r="L549" s="13">
        <v>45253</v>
      </c>
      <c r="M549" s="14"/>
      <c r="N549" s="14" t="str">
        <f t="shared" si="16"/>
        <v>NO CUMPLE</v>
      </c>
      <c r="O549" s="14" t="str">
        <f t="shared" si="17"/>
        <v>NO CUMPLE</v>
      </c>
      <c r="P549" s="15">
        <v>0</v>
      </c>
      <c r="Q549" s="15">
        <v>3</v>
      </c>
      <c r="R549" s="15">
        <f>Tabla1[[#This Row],[Trbjo real]]-Tabla1[[#This Row],[Trabajo]]</f>
        <v>-3</v>
      </c>
      <c r="S549" s="15">
        <v>3</v>
      </c>
      <c r="T549" s="12" t="s">
        <v>1026</v>
      </c>
      <c r="U549" s="19">
        <f>Tabla1[[#This Row],[Trbjo real]]/Tabla1[[#This Row],[Trabajo]]</f>
        <v>0</v>
      </c>
    </row>
    <row r="550" spans="1:21" x14ac:dyDescent="0.25">
      <c r="A550" s="12" t="s">
        <v>106</v>
      </c>
      <c r="B550" s="12" t="s">
        <v>51</v>
      </c>
      <c r="C550" s="12" t="s">
        <v>52</v>
      </c>
      <c r="D550" s="12" t="s">
        <v>53</v>
      </c>
      <c r="E550" s="12" t="s">
        <v>1027</v>
      </c>
      <c r="F550" s="12" t="s">
        <v>1090</v>
      </c>
      <c r="G550" s="12" t="s">
        <v>1099</v>
      </c>
      <c r="H550" s="12" t="s">
        <v>54</v>
      </c>
      <c r="I550" s="12" t="s">
        <v>1025</v>
      </c>
      <c r="J550" s="12" t="s">
        <v>55</v>
      </c>
      <c r="K550" s="12" t="s">
        <v>10</v>
      </c>
      <c r="L550" s="13">
        <v>45253</v>
      </c>
      <c r="M550" s="14"/>
      <c r="N550" s="14" t="str">
        <f t="shared" si="16"/>
        <v>NO CUMPLE</v>
      </c>
      <c r="O550" s="14" t="str">
        <f t="shared" si="17"/>
        <v>NO CUMPLE</v>
      </c>
      <c r="P550" s="15">
        <v>0</v>
      </c>
      <c r="Q550" s="15">
        <v>1</v>
      </c>
      <c r="R550" s="15">
        <f>Tabla1[[#This Row],[Trbjo real]]-Tabla1[[#This Row],[Trabajo]]</f>
        <v>-1</v>
      </c>
      <c r="S550" s="15">
        <v>1</v>
      </c>
      <c r="T550" s="12" t="s">
        <v>1026</v>
      </c>
      <c r="U550" s="19">
        <f>Tabla1[[#This Row],[Trbjo real]]/Tabla1[[#This Row],[Trabajo]]</f>
        <v>0</v>
      </c>
    </row>
    <row r="551" spans="1:21" x14ac:dyDescent="0.25">
      <c r="A551" s="12" t="s">
        <v>106</v>
      </c>
      <c r="B551" s="12" t="s">
        <v>51</v>
      </c>
      <c r="C551" s="12" t="s">
        <v>52</v>
      </c>
      <c r="D551" s="12" t="s">
        <v>53</v>
      </c>
      <c r="E551" s="12" t="s">
        <v>1033</v>
      </c>
      <c r="F551" s="12" t="s">
        <v>1133</v>
      </c>
      <c r="G551" s="12" t="s">
        <v>1144</v>
      </c>
      <c r="H551" s="12" t="s">
        <v>54</v>
      </c>
      <c r="I551" s="12" t="s">
        <v>1025</v>
      </c>
      <c r="J551" s="12" t="s">
        <v>55</v>
      </c>
      <c r="K551" s="12" t="s">
        <v>10</v>
      </c>
      <c r="L551" s="13">
        <v>45253</v>
      </c>
      <c r="M551" s="14">
        <v>45253</v>
      </c>
      <c r="N551" s="14" t="str">
        <f t="shared" si="16"/>
        <v>CUMPLE</v>
      </c>
      <c r="O551" s="14" t="str">
        <f t="shared" si="17"/>
        <v>CUMPLE</v>
      </c>
      <c r="P551" s="15">
        <v>1</v>
      </c>
      <c r="Q551" s="20">
        <v>1</v>
      </c>
      <c r="R551" s="15">
        <f>Tabla1[[#This Row],[Trbjo real]]-Tabla1[[#This Row],[Trabajo]]</f>
        <v>0</v>
      </c>
      <c r="S551" s="15">
        <v>1</v>
      </c>
      <c r="T551" s="12" t="s">
        <v>1026</v>
      </c>
      <c r="U551" s="19">
        <f>Tabla1[[#This Row],[Trbjo real]]/Tabla1[[#This Row],[Trabajo]]</f>
        <v>1</v>
      </c>
    </row>
    <row r="552" spans="1:21" x14ac:dyDescent="0.25">
      <c r="A552" s="12" t="s">
        <v>228</v>
      </c>
      <c r="B552" s="12" t="s">
        <v>183</v>
      </c>
      <c r="C552" s="12" t="s">
        <v>184</v>
      </c>
      <c r="D552" s="12" t="s">
        <v>185</v>
      </c>
      <c r="E552" s="12" t="s">
        <v>1075</v>
      </c>
      <c r="F552" s="12" t="s">
        <v>1095</v>
      </c>
      <c r="G552" s="12" t="s">
        <v>1099</v>
      </c>
      <c r="H552" s="12" t="s">
        <v>60</v>
      </c>
      <c r="I552" s="12" t="s">
        <v>1025</v>
      </c>
      <c r="J552" s="12" t="s">
        <v>186</v>
      </c>
      <c r="K552" s="12" t="s">
        <v>10</v>
      </c>
      <c r="L552" s="13">
        <v>45252</v>
      </c>
      <c r="M552" s="14"/>
      <c r="N552" s="14" t="str">
        <f t="shared" si="16"/>
        <v>NO CUMPLE</v>
      </c>
      <c r="O552" s="14" t="str">
        <f t="shared" si="17"/>
        <v>NO CUMPLE</v>
      </c>
      <c r="P552" s="15">
        <v>0</v>
      </c>
      <c r="Q552" s="15">
        <v>2</v>
      </c>
      <c r="R552" s="15">
        <f>Tabla1[[#This Row],[Trbjo real]]-Tabla1[[#This Row],[Trabajo]]</f>
        <v>-2</v>
      </c>
      <c r="S552" s="15">
        <v>2</v>
      </c>
      <c r="T552" s="12" t="s">
        <v>1026</v>
      </c>
      <c r="U552" s="19">
        <f>Tabla1[[#This Row],[Trbjo real]]/Tabla1[[#This Row],[Trabajo]]</f>
        <v>0</v>
      </c>
    </row>
    <row r="553" spans="1:21" x14ac:dyDescent="0.25">
      <c r="A553" s="12" t="s">
        <v>228</v>
      </c>
      <c r="B553" s="12" t="s">
        <v>183</v>
      </c>
      <c r="C553" s="12" t="s">
        <v>184</v>
      </c>
      <c r="D553" s="12" t="s">
        <v>185</v>
      </c>
      <c r="E553" s="12" t="s">
        <v>1107</v>
      </c>
      <c r="F553" s="12" t="s">
        <v>1108</v>
      </c>
      <c r="G553" s="12" t="s">
        <v>1099</v>
      </c>
      <c r="H553" s="12" t="s">
        <v>60</v>
      </c>
      <c r="I553" s="12" t="s">
        <v>1025</v>
      </c>
      <c r="J553" s="12" t="s">
        <v>186</v>
      </c>
      <c r="K553" s="12" t="s">
        <v>10</v>
      </c>
      <c r="L553" s="13">
        <v>45252</v>
      </c>
      <c r="M553" s="14"/>
      <c r="N553" s="14" t="str">
        <f t="shared" si="16"/>
        <v>NO CUMPLE</v>
      </c>
      <c r="O553" s="14" t="str">
        <f t="shared" si="17"/>
        <v>NO CUMPLE</v>
      </c>
      <c r="P553" s="15">
        <v>0</v>
      </c>
      <c r="Q553" s="15">
        <v>2</v>
      </c>
      <c r="R553" s="15">
        <f>Tabla1[[#This Row],[Trbjo real]]-Tabla1[[#This Row],[Trabajo]]</f>
        <v>-2</v>
      </c>
      <c r="S553" s="15">
        <v>2</v>
      </c>
      <c r="T553" s="12" t="s">
        <v>1026</v>
      </c>
      <c r="U553" s="19">
        <f>Tabla1[[#This Row],[Trbjo real]]/Tabla1[[#This Row],[Trabajo]]</f>
        <v>0</v>
      </c>
    </row>
    <row r="554" spans="1:21" x14ac:dyDescent="0.25">
      <c r="A554" s="12" t="s">
        <v>228</v>
      </c>
      <c r="B554" s="12" t="s">
        <v>183</v>
      </c>
      <c r="C554" s="12" t="s">
        <v>184</v>
      </c>
      <c r="D554" s="12" t="s">
        <v>185</v>
      </c>
      <c r="E554" s="12" t="s">
        <v>1109</v>
      </c>
      <c r="F554" s="12" t="s">
        <v>1110</v>
      </c>
      <c r="G554" s="12" t="s">
        <v>1099</v>
      </c>
      <c r="H554" s="12" t="s">
        <v>60</v>
      </c>
      <c r="I554" s="12" t="s">
        <v>1025</v>
      </c>
      <c r="J554" s="12" t="s">
        <v>186</v>
      </c>
      <c r="K554" s="12" t="s">
        <v>10</v>
      </c>
      <c r="L554" s="13">
        <v>45252</v>
      </c>
      <c r="M554" s="14"/>
      <c r="N554" s="14" t="str">
        <f t="shared" si="16"/>
        <v>NO CUMPLE</v>
      </c>
      <c r="O554" s="14" t="str">
        <f t="shared" si="17"/>
        <v>NO CUMPLE</v>
      </c>
      <c r="P554" s="15">
        <v>0</v>
      </c>
      <c r="Q554" s="15">
        <v>4</v>
      </c>
      <c r="R554" s="15">
        <f>Tabla1[[#This Row],[Trbjo real]]-Tabla1[[#This Row],[Trabajo]]</f>
        <v>-4</v>
      </c>
      <c r="S554" s="15">
        <v>4</v>
      </c>
      <c r="T554" s="12" t="s">
        <v>1026</v>
      </c>
      <c r="U554" s="19">
        <f>Tabla1[[#This Row],[Trbjo real]]/Tabla1[[#This Row],[Trabajo]]</f>
        <v>0</v>
      </c>
    </row>
    <row r="555" spans="1:21" x14ac:dyDescent="0.25">
      <c r="A555" s="12" t="s">
        <v>373</v>
      </c>
      <c r="B555" s="12" t="s">
        <v>365</v>
      </c>
      <c r="C555" s="12" t="s">
        <v>366</v>
      </c>
      <c r="D555" s="12" t="s">
        <v>120</v>
      </c>
      <c r="E555" s="12" t="s">
        <v>1035</v>
      </c>
      <c r="F555" s="12" t="s">
        <v>1036</v>
      </c>
      <c r="G555" s="12" t="s">
        <v>1042</v>
      </c>
      <c r="H555" s="12" t="s">
        <v>8</v>
      </c>
      <c r="I555" s="12" t="s">
        <v>1025</v>
      </c>
      <c r="J555" s="12" t="s">
        <v>121</v>
      </c>
      <c r="K555" s="12" t="s">
        <v>10</v>
      </c>
      <c r="L555" s="13">
        <v>45250</v>
      </c>
      <c r="M555" s="14"/>
      <c r="N555" s="14" t="str">
        <f t="shared" si="16"/>
        <v>NO CUMPLE</v>
      </c>
      <c r="O555" s="14" t="str">
        <f t="shared" si="17"/>
        <v>NO CUMPLE</v>
      </c>
      <c r="P555" s="15">
        <v>0</v>
      </c>
      <c r="Q555" s="15">
        <v>8</v>
      </c>
      <c r="R555" s="15">
        <f>Tabla1[[#This Row],[Trbjo real]]-Tabla1[[#This Row],[Trabajo]]</f>
        <v>-8</v>
      </c>
      <c r="S555" s="15">
        <v>8</v>
      </c>
      <c r="T555" s="12" t="s">
        <v>1026</v>
      </c>
      <c r="U555" s="19">
        <f>Tabla1[[#This Row],[Trbjo real]]/Tabla1[[#This Row],[Trabajo]]</f>
        <v>0</v>
      </c>
    </row>
    <row r="556" spans="1:21" x14ac:dyDescent="0.25">
      <c r="A556" s="12" t="s">
        <v>373</v>
      </c>
      <c r="B556" s="12" t="s">
        <v>365</v>
      </c>
      <c r="C556" s="12" t="s">
        <v>366</v>
      </c>
      <c r="D556" s="12" t="s">
        <v>120</v>
      </c>
      <c r="E556" s="12" t="s">
        <v>1027</v>
      </c>
      <c r="F556" s="12" t="s">
        <v>1055</v>
      </c>
      <c r="G556" s="12" t="s">
        <v>1042</v>
      </c>
      <c r="H556" s="12" t="s">
        <v>8</v>
      </c>
      <c r="I556" s="12" t="s">
        <v>1025</v>
      </c>
      <c r="J556" s="12" t="s">
        <v>121</v>
      </c>
      <c r="K556" s="12" t="s">
        <v>10</v>
      </c>
      <c r="L556" s="13">
        <v>45250</v>
      </c>
      <c r="M556" s="14">
        <v>45179</v>
      </c>
      <c r="N556" s="14" t="str">
        <f t="shared" si="16"/>
        <v>CUMPLE</v>
      </c>
      <c r="O556" s="14" t="str">
        <f t="shared" si="17"/>
        <v>CUMPLE</v>
      </c>
      <c r="P556" s="15">
        <v>1</v>
      </c>
      <c r="Q556" s="20">
        <v>1.5</v>
      </c>
      <c r="R556" s="15">
        <f>Tabla1[[#This Row],[Trbjo real]]-Tabla1[[#This Row],[Trabajo]]</f>
        <v>-0.5</v>
      </c>
      <c r="S556" s="15">
        <v>1.5</v>
      </c>
      <c r="T556" s="12" t="s">
        <v>1026</v>
      </c>
      <c r="U556" s="19">
        <f>Tabla1[[#This Row],[Trbjo real]]/Tabla1[[#This Row],[Trabajo]]</f>
        <v>0.66666666666666663</v>
      </c>
    </row>
    <row r="557" spans="1:21" x14ac:dyDescent="0.25">
      <c r="A557" s="12" t="s">
        <v>373</v>
      </c>
      <c r="B557" s="12" t="s">
        <v>365</v>
      </c>
      <c r="C557" s="12" t="s">
        <v>366</v>
      </c>
      <c r="D557" s="12" t="s">
        <v>120</v>
      </c>
      <c r="E557" s="12" t="s">
        <v>1051</v>
      </c>
      <c r="F557" s="12" t="s">
        <v>1101</v>
      </c>
      <c r="G557" s="12" t="s">
        <v>1099</v>
      </c>
      <c r="H557" s="12" t="s">
        <v>8</v>
      </c>
      <c r="I557" s="12" t="s">
        <v>1025</v>
      </c>
      <c r="J557" s="12" t="s">
        <v>121</v>
      </c>
      <c r="K557" s="12" t="s">
        <v>10</v>
      </c>
      <c r="L557" s="13">
        <v>45250</v>
      </c>
      <c r="M557" s="14">
        <v>45186</v>
      </c>
      <c r="N557" s="14" t="str">
        <f t="shared" si="16"/>
        <v>CUMPLE</v>
      </c>
      <c r="O557" s="14" t="str">
        <f t="shared" si="17"/>
        <v>CUMPLE</v>
      </c>
      <c r="P557" s="15">
        <v>4</v>
      </c>
      <c r="Q557" s="21">
        <v>4</v>
      </c>
      <c r="R557" s="15">
        <f>Tabla1[[#This Row],[Trbjo real]]-Tabla1[[#This Row],[Trabajo]]</f>
        <v>0</v>
      </c>
      <c r="S557" s="15">
        <v>4</v>
      </c>
      <c r="T557" s="12" t="s">
        <v>1026</v>
      </c>
      <c r="U557" s="19">
        <f>Tabla1[[#This Row],[Trbjo real]]/Tabla1[[#This Row],[Trabajo]]</f>
        <v>1</v>
      </c>
    </row>
    <row r="558" spans="1:21" x14ac:dyDescent="0.25">
      <c r="A558" s="12" t="s">
        <v>373</v>
      </c>
      <c r="B558" s="12" t="s">
        <v>365</v>
      </c>
      <c r="C558" s="12" t="s">
        <v>366</v>
      </c>
      <c r="D558" s="12" t="s">
        <v>120</v>
      </c>
      <c r="E558" s="12" t="s">
        <v>1022</v>
      </c>
      <c r="F558" s="12" t="s">
        <v>1055</v>
      </c>
      <c r="G558" s="12" t="s">
        <v>1118</v>
      </c>
      <c r="H558" s="12" t="s">
        <v>8</v>
      </c>
      <c r="I558" s="12" t="s">
        <v>1025</v>
      </c>
      <c r="J558" s="12" t="s">
        <v>121</v>
      </c>
      <c r="K558" s="12" t="s">
        <v>10</v>
      </c>
      <c r="L558" s="13">
        <v>45250</v>
      </c>
      <c r="M558" s="14"/>
      <c r="N558" s="14" t="str">
        <f t="shared" si="16"/>
        <v>NO CUMPLE</v>
      </c>
      <c r="O558" s="14" t="str">
        <f t="shared" si="17"/>
        <v>NO CUMPLE</v>
      </c>
      <c r="P558" s="15">
        <v>0</v>
      </c>
      <c r="Q558" s="15">
        <v>2</v>
      </c>
      <c r="R558" s="15">
        <f>Tabla1[[#This Row],[Trbjo real]]-Tabla1[[#This Row],[Trabajo]]</f>
        <v>-2</v>
      </c>
      <c r="S558" s="15">
        <v>2</v>
      </c>
      <c r="T558" s="12" t="s">
        <v>1026</v>
      </c>
      <c r="U558" s="19">
        <f>Tabla1[[#This Row],[Trbjo real]]/Tabla1[[#This Row],[Trabajo]]</f>
        <v>0</v>
      </c>
    </row>
    <row r="559" spans="1:21" x14ac:dyDescent="0.25">
      <c r="A559" s="12" t="s">
        <v>373</v>
      </c>
      <c r="B559" s="12" t="s">
        <v>365</v>
      </c>
      <c r="C559" s="12" t="s">
        <v>366</v>
      </c>
      <c r="D559" s="12" t="s">
        <v>120</v>
      </c>
      <c r="E559" s="12" t="s">
        <v>1033</v>
      </c>
      <c r="F559" s="12" t="s">
        <v>1036</v>
      </c>
      <c r="G559" s="12" t="s">
        <v>1144</v>
      </c>
      <c r="H559" s="12" t="s">
        <v>8</v>
      </c>
      <c r="I559" s="12" t="s">
        <v>1025</v>
      </c>
      <c r="J559" s="12" t="s">
        <v>121</v>
      </c>
      <c r="K559" s="12" t="s">
        <v>10</v>
      </c>
      <c r="L559" s="13">
        <v>45250</v>
      </c>
      <c r="M559" s="14">
        <v>45179</v>
      </c>
      <c r="N559" s="14" t="str">
        <f t="shared" si="16"/>
        <v>CUMPLE</v>
      </c>
      <c r="O559" s="14" t="str">
        <f t="shared" si="17"/>
        <v>CUMPLE</v>
      </c>
      <c r="P559" s="15">
        <v>1</v>
      </c>
      <c r="Q559" s="21">
        <v>2</v>
      </c>
      <c r="R559" s="15">
        <f>Tabla1[[#This Row],[Trbjo real]]-Tabla1[[#This Row],[Trabajo]]</f>
        <v>-1</v>
      </c>
      <c r="S559" s="15">
        <v>2</v>
      </c>
      <c r="T559" s="12" t="s">
        <v>1026</v>
      </c>
      <c r="U559" s="19">
        <f>Tabla1[[#This Row],[Trbjo real]]/Tabla1[[#This Row],[Trabajo]]</f>
        <v>0.5</v>
      </c>
    </row>
    <row r="560" spans="1:21" x14ac:dyDescent="0.25">
      <c r="A560" s="12" t="s">
        <v>373</v>
      </c>
      <c r="B560" s="12" t="s">
        <v>365</v>
      </c>
      <c r="C560" s="12" t="s">
        <v>366</v>
      </c>
      <c r="D560" s="12" t="s">
        <v>120</v>
      </c>
      <c r="E560" s="12" t="s">
        <v>1040</v>
      </c>
      <c r="F560" s="12" t="s">
        <v>1101</v>
      </c>
      <c r="G560" s="12" t="s">
        <v>1144</v>
      </c>
      <c r="H560" s="12" t="s">
        <v>8</v>
      </c>
      <c r="I560" s="12" t="s">
        <v>1025</v>
      </c>
      <c r="J560" s="12" t="s">
        <v>121</v>
      </c>
      <c r="K560" s="12" t="s">
        <v>10</v>
      </c>
      <c r="L560" s="13">
        <v>45250</v>
      </c>
      <c r="M560" s="14">
        <v>45179</v>
      </c>
      <c r="N560" s="14" t="str">
        <f t="shared" si="16"/>
        <v>CUMPLE</v>
      </c>
      <c r="O560" s="14" t="str">
        <f t="shared" si="17"/>
        <v>CUMPLE</v>
      </c>
      <c r="P560" s="15">
        <v>3</v>
      </c>
      <c r="Q560" s="21">
        <v>4</v>
      </c>
      <c r="R560" s="15">
        <f>Tabla1[[#This Row],[Trbjo real]]-Tabla1[[#This Row],[Trabajo]]</f>
        <v>-1</v>
      </c>
      <c r="S560" s="15">
        <v>4</v>
      </c>
      <c r="T560" s="12" t="s">
        <v>1026</v>
      </c>
      <c r="U560" s="19">
        <f>Tabla1[[#This Row],[Trbjo real]]/Tabla1[[#This Row],[Trabajo]]</f>
        <v>0.75</v>
      </c>
    </row>
    <row r="561" spans="1:21" x14ac:dyDescent="0.25">
      <c r="A561" s="12" t="s">
        <v>124</v>
      </c>
      <c r="B561" s="12" t="s">
        <v>118</v>
      </c>
      <c r="C561" s="12" t="s">
        <v>119</v>
      </c>
      <c r="D561" s="12" t="s">
        <v>120</v>
      </c>
      <c r="E561" s="12" t="s">
        <v>1035</v>
      </c>
      <c r="F561" s="12" t="s">
        <v>1061</v>
      </c>
      <c r="G561" s="12" t="s">
        <v>1060</v>
      </c>
      <c r="H561" s="12" t="s">
        <v>60</v>
      </c>
      <c r="I561" s="12" t="s">
        <v>1025</v>
      </c>
      <c r="J561" s="12" t="s">
        <v>121</v>
      </c>
      <c r="K561" s="12" t="s">
        <v>10</v>
      </c>
      <c r="L561" s="13">
        <v>45249</v>
      </c>
      <c r="M561" s="14">
        <v>45252</v>
      </c>
      <c r="N561" s="14" t="str">
        <f t="shared" si="16"/>
        <v>CUMPLE</v>
      </c>
      <c r="O561" s="14" t="str">
        <f t="shared" si="17"/>
        <v>NO CUMPLE</v>
      </c>
      <c r="P561" s="15">
        <v>1</v>
      </c>
      <c r="Q561" s="20">
        <v>1</v>
      </c>
      <c r="R561" s="15">
        <f>Tabla1[[#This Row],[Trbjo real]]-Tabla1[[#This Row],[Trabajo]]</f>
        <v>0</v>
      </c>
      <c r="S561" s="15">
        <v>1</v>
      </c>
      <c r="T561" s="12" t="s">
        <v>1026</v>
      </c>
      <c r="U561" s="19">
        <f>Tabla1[[#This Row],[Trbjo real]]/Tabla1[[#This Row],[Trabajo]]</f>
        <v>1</v>
      </c>
    </row>
    <row r="562" spans="1:21" x14ac:dyDescent="0.25">
      <c r="A562" s="12" t="s">
        <v>124</v>
      </c>
      <c r="B562" s="12" t="s">
        <v>118</v>
      </c>
      <c r="C562" s="12" t="s">
        <v>119</v>
      </c>
      <c r="D562" s="12" t="s">
        <v>120</v>
      </c>
      <c r="E562" s="12" t="s">
        <v>1027</v>
      </c>
      <c r="F562" s="12" t="s">
        <v>1055</v>
      </c>
      <c r="G562" s="12" t="s">
        <v>1060</v>
      </c>
      <c r="H562" s="12" t="s">
        <v>60</v>
      </c>
      <c r="I562" s="12" t="s">
        <v>1025</v>
      </c>
      <c r="J562" s="12" t="s">
        <v>121</v>
      </c>
      <c r="K562" s="12" t="s">
        <v>10</v>
      </c>
      <c r="L562" s="13">
        <v>45249</v>
      </c>
      <c r="M562" s="14">
        <v>45260</v>
      </c>
      <c r="N562" s="14" t="str">
        <f t="shared" si="16"/>
        <v>CUMPLE</v>
      </c>
      <c r="O562" s="14" t="str">
        <f t="shared" si="17"/>
        <v>NO CUMPLE</v>
      </c>
      <c r="P562" s="15">
        <v>3</v>
      </c>
      <c r="Q562" s="20">
        <v>3</v>
      </c>
      <c r="R562" s="15">
        <f>Tabla1[[#This Row],[Trbjo real]]-Tabla1[[#This Row],[Trabajo]]</f>
        <v>0</v>
      </c>
      <c r="S562" s="15">
        <v>3</v>
      </c>
      <c r="T562" s="12" t="s">
        <v>1026</v>
      </c>
      <c r="U562" s="19">
        <f>Tabla1[[#This Row],[Trbjo real]]/Tabla1[[#This Row],[Trabajo]]</f>
        <v>1</v>
      </c>
    </row>
    <row r="563" spans="1:21" x14ac:dyDescent="0.25">
      <c r="A563" s="12" t="s">
        <v>180</v>
      </c>
      <c r="B563" s="12" t="s">
        <v>170</v>
      </c>
      <c r="C563" s="12" t="s">
        <v>171</v>
      </c>
      <c r="D563" s="12" t="s">
        <v>120</v>
      </c>
      <c r="E563" s="12" t="s">
        <v>1035</v>
      </c>
      <c r="F563" s="12" t="s">
        <v>1061</v>
      </c>
      <c r="G563" s="12" t="s">
        <v>1060</v>
      </c>
      <c r="H563" s="12" t="s">
        <v>67</v>
      </c>
      <c r="I563" s="12" t="s">
        <v>1025</v>
      </c>
      <c r="J563" s="12" t="s">
        <v>121</v>
      </c>
      <c r="K563" s="12" t="s">
        <v>10</v>
      </c>
      <c r="L563" s="13">
        <v>45249</v>
      </c>
      <c r="M563" s="14">
        <v>45252</v>
      </c>
      <c r="N563" s="14" t="str">
        <f t="shared" si="16"/>
        <v>CUMPLE</v>
      </c>
      <c r="O563" s="14" t="str">
        <f t="shared" si="17"/>
        <v>NO CUMPLE</v>
      </c>
      <c r="P563" s="15">
        <v>1</v>
      </c>
      <c r="Q563" s="20">
        <v>1</v>
      </c>
      <c r="R563" s="15">
        <f>Tabla1[[#This Row],[Trbjo real]]-Tabla1[[#This Row],[Trabajo]]</f>
        <v>0</v>
      </c>
      <c r="S563" s="15">
        <v>1</v>
      </c>
      <c r="T563" s="12" t="s">
        <v>1026</v>
      </c>
      <c r="U563" s="19">
        <f>Tabla1[[#This Row],[Trbjo real]]/Tabla1[[#This Row],[Trabajo]]</f>
        <v>1</v>
      </c>
    </row>
    <row r="564" spans="1:21" x14ac:dyDescent="0.25">
      <c r="A564" s="12" t="s">
        <v>180</v>
      </c>
      <c r="B564" s="12" t="s">
        <v>170</v>
      </c>
      <c r="C564" s="12" t="s">
        <v>171</v>
      </c>
      <c r="D564" s="12" t="s">
        <v>120</v>
      </c>
      <c r="E564" s="12" t="s">
        <v>1027</v>
      </c>
      <c r="F564" s="12" t="s">
        <v>1055</v>
      </c>
      <c r="G564" s="12" t="s">
        <v>1060</v>
      </c>
      <c r="H564" s="12" t="s">
        <v>67</v>
      </c>
      <c r="I564" s="12" t="s">
        <v>1025</v>
      </c>
      <c r="J564" s="12" t="s">
        <v>121</v>
      </c>
      <c r="K564" s="12" t="s">
        <v>10</v>
      </c>
      <c r="L564" s="13">
        <v>45249</v>
      </c>
      <c r="M564" s="14">
        <v>45258</v>
      </c>
      <c r="N564" s="14" t="str">
        <f t="shared" si="16"/>
        <v>CUMPLE</v>
      </c>
      <c r="O564" s="14" t="str">
        <f t="shared" si="17"/>
        <v>NO CUMPLE</v>
      </c>
      <c r="P564" s="15">
        <v>4</v>
      </c>
      <c r="Q564" s="20">
        <v>3</v>
      </c>
      <c r="R564" s="15">
        <f>Tabla1[[#This Row],[Trbjo real]]-Tabla1[[#This Row],[Trabajo]]</f>
        <v>1</v>
      </c>
      <c r="S564" s="15">
        <v>3</v>
      </c>
      <c r="T564" s="12" t="s">
        <v>1026</v>
      </c>
      <c r="U564" s="19">
        <f>Tabla1[[#This Row],[Trbjo real]]/Tabla1[[#This Row],[Trabajo]]</f>
        <v>1.3333333333333333</v>
      </c>
    </row>
    <row r="565" spans="1:21" x14ac:dyDescent="0.25">
      <c r="A565" s="12" t="s">
        <v>4</v>
      </c>
      <c r="B565" s="12" t="s">
        <v>5</v>
      </c>
      <c r="C565" s="12" t="s">
        <v>6</v>
      </c>
      <c r="D565" s="12" t="s">
        <v>7</v>
      </c>
      <c r="E565" s="12" t="s">
        <v>1035</v>
      </c>
      <c r="F565" s="12" t="s">
        <v>1036</v>
      </c>
      <c r="G565" s="12" t="s">
        <v>1081</v>
      </c>
      <c r="H565" s="12" t="s">
        <v>8</v>
      </c>
      <c r="I565" s="12" t="s">
        <v>1025</v>
      </c>
      <c r="J565" s="12" t="s">
        <v>9</v>
      </c>
      <c r="K565" s="12" t="s">
        <v>10</v>
      </c>
      <c r="L565" s="13">
        <v>45249</v>
      </c>
      <c r="M565" s="14">
        <v>45247</v>
      </c>
      <c r="N565" s="14" t="str">
        <f t="shared" si="16"/>
        <v>CUMPLE</v>
      </c>
      <c r="O565" s="14" t="str">
        <f t="shared" si="17"/>
        <v>CUMPLE</v>
      </c>
      <c r="P565" s="15">
        <v>7</v>
      </c>
      <c r="Q565" s="21">
        <v>8</v>
      </c>
      <c r="R565" s="15">
        <f>Tabla1[[#This Row],[Trbjo real]]-Tabla1[[#This Row],[Trabajo]]</f>
        <v>-1</v>
      </c>
      <c r="S565" s="15">
        <v>8</v>
      </c>
      <c r="T565" s="12" t="s">
        <v>1026</v>
      </c>
      <c r="U565" s="19">
        <f>Tabla1[[#This Row],[Trbjo real]]/Tabla1[[#This Row],[Trabajo]]</f>
        <v>0.875</v>
      </c>
    </row>
    <row r="566" spans="1:21" x14ac:dyDescent="0.25">
      <c r="A566" s="12" t="s">
        <v>124</v>
      </c>
      <c r="B566" s="12" t="s">
        <v>118</v>
      </c>
      <c r="C566" s="12" t="s">
        <v>119</v>
      </c>
      <c r="D566" s="12" t="s">
        <v>120</v>
      </c>
      <c r="E566" s="12" t="s">
        <v>1022</v>
      </c>
      <c r="F566" s="12" t="s">
        <v>1055</v>
      </c>
      <c r="G566" s="12" t="s">
        <v>1118</v>
      </c>
      <c r="H566" s="12" t="s">
        <v>60</v>
      </c>
      <c r="I566" s="12" t="s">
        <v>1025</v>
      </c>
      <c r="J566" s="12" t="s">
        <v>121</v>
      </c>
      <c r="K566" s="12" t="s">
        <v>10</v>
      </c>
      <c r="L566" s="13">
        <v>45249</v>
      </c>
      <c r="M566" s="14">
        <v>45249</v>
      </c>
      <c r="N566" s="14" t="str">
        <f t="shared" si="16"/>
        <v>CUMPLE</v>
      </c>
      <c r="O566" s="14" t="str">
        <f t="shared" si="17"/>
        <v>CUMPLE</v>
      </c>
      <c r="P566" s="15">
        <v>3</v>
      </c>
      <c r="Q566" s="20">
        <v>3</v>
      </c>
      <c r="R566" s="15">
        <f>Tabla1[[#This Row],[Trbjo real]]-Tabla1[[#This Row],[Trabajo]]</f>
        <v>0</v>
      </c>
      <c r="S566" s="15">
        <v>3</v>
      </c>
      <c r="T566" s="12" t="s">
        <v>1026</v>
      </c>
      <c r="U566" s="19">
        <f>Tabla1[[#This Row],[Trbjo real]]/Tabla1[[#This Row],[Trabajo]]</f>
        <v>1</v>
      </c>
    </row>
    <row r="567" spans="1:21" x14ac:dyDescent="0.25">
      <c r="A567" s="12" t="s">
        <v>124</v>
      </c>
      <c r="B567" s="12" t="s">
        <v>118</v>
      </c>
      <c r="C567" s="12" t="s">
        <v>119</v>
      </c>
      <c r="D567" s="12" t="s">
        <v>120</v>
      </c>
      <c r="E567" s="12" t="s">
        <v>1038</v>
      </c>
      <c r="F567" s="12" t="s">
        <v>1056</v>
      </c>
      <c r="G567" s="12" t="s">
        <v>1118</v>
      </c>
      <c r="H567" s="12" t="s">
        <v>60</v>
      </c>
      <c r="I567" s="12" t="s">
        <v>1025</v>
      </c>
      <c r="J567" s="12" t="s">
        <v>121</v>
      </c>
      <c r="K567" s="12" t="s">
        <v>10</v>
      </c>
      <c r="L567" s="13">
        <v>45249</v>
      </c>
      <c r="M567" s="14">
        <v>45249</v>
      </c>
      <c r="N567" s="14" t="str">
        <f t="shared" si="16"/>
        <v>CUMPLE</v>
      </c>
      <c r="O567" s="14" t="str">
        <f t="shared" si="17"/>
        <v>CUMPLE</v>
      </c>
      <c r="P567" s="15">
        <v>4</v>
      </c>
      <c r="Q567" s="20">
        <v>4</v>
      </c>
      <c r="R567" s="15">
        <f>Tabla1[[#This Row],[Trbjo real]]-Tabla1[[#This Row],[Trabajo]]</f>
        <v>0</v>
      </c>
      <c r="S567" s="15">
        <v>4</v>
      </c>
      <c r="T567" s="12" t="s">
        <v>1026</v>
      </c>
      <c r="U567" s="19">
        <f>Tabla1[[#This Row],[Trbjo real]]/Tabla1[[#This Row],[Trabajo]]</f>
        <v>1</v>
      </c>
    </row>
    <row r="568" spans="1:21" x14ac:dyDescent="0.25">
      <c r="A568" s="12" t="s">
        <v>180</v>
      </c>
      <c r="B568" s="12" t="s">
        <v>170</v>
      </c>
      <c r="C568" s="12" t="s">
        <v>171</v>
      </c>
      <c r="D568" s="12" t="s">
        <v>120</v>
      </c>
      <c r="E568" s="12" t="s">
        <v>1022</v>
      </c>
      <c r="F568" s="12" t="s">
        <v>1055</v>
      </c>
      <c r="G568" s="12" t="s">
        <v>1118</v>
      </c>
      <c r="H568" s="12" t="s">
        <v>67</v>
      </c>
      <c r="I568" s="12" t="s">
        <v>1025</v>
      </c>
      <c r="J568" s="12" t="s">
        <v>121</v>
      </c>
      <c r="K568" s="12" t="s">
        <v>10</v>
      </c>
      <c r="L568" s="13">
        <v>45249</v>
      </c>
      <c r="M568" s="14">
        <v>45249</v>
      </c>
      <c r="N568" s="14" t="str">
        <f t="shared" si="16"/>
        <v>CUMPLE</v>
      </c>
      <c r="O568" s="14" t="str">
        <f t="shared" si="17"/>
        <v>CUMPLE</v>
      </c>
      <c r="P568" s="15">
        <v>3</v>
      </c>
      <c r="Q568" s="20">
        <v>3</v>
      </c>
      <c r="R568" s="15">
        <f>Tabla1[[#This Row],[Trbjo real]]-Tabla1[[#This Row],[Trabajo]]</f>
        <v>0</v>
      </c>
      <c r="S568" s="15">
        <v>3</v>
      </c>
      <c r="T568" s="12" t="s">
        <v>1026</v>
      </c>
      <c r="U568" s="19">
        <f>Tabla1[[#This Row],[Trbjo real]]/Tabla1[[#This Row],[Trabajo]]</f>
        <v>1</v>
      </c>
    </row>
    <row r="569" spans="1:21" x14ac:dyDescent="0.25">
      <c r="A569" s="12" t="s">
        <v>180</v>
      </c>
      <c r="B569" s="12" t="s">
        <v>170</v>
      </c>
      <c r="C569" s="12" t="s">
        <v>171</v>
      </c>
      <c r="D569" s="12" t="s">
        <v>120</v>
      </c>
      <c r="E569" s="12" t="s">
        <v>1038</v>
      </c>
      <c r="F569" s="12" t="s">
        <v>1056</v>
      </c>
      <c r="G569" s="12" t="s">
        <v>1118</v>
      </c>
      <c r="H569" s="12" t="s">
        <v>67</v>
      </c>
      <c r="I569" s="12" t="s">
        <v>1025</v>
      </c>
      <c r="J569" s="12" t="s">
        <v>121</v>
      </c>
      <c r="K569" s="12" t="s">
        <v>10</v>
      </c>
      <c r="L569" s="13">
        <v>45249</v>
      </c>
      <c r="M569" s="14">
        <v>45249</v>
      </c>
      <c r="N569" s="14" t="str">
        <f t="shared" si="16"/>
        <v>CUMPLE</v>
      </c>
      <c r="O569" s="14" t="str">
        <f t="shared" si="17"/>
        <v>CUMPLE</v>
      </c>
      <c r="P569" s="15">
        <v>4</v>
      </c>
      <c r="Q569" s="20">
        <v>4</v>
      </c>
      <c r="R569" s="15">
        <f>Tabla1[[#This Row],[Trbjo real]]-Tabla1[[#This Row],[Trabajo]]</f>
        <v>0</v>
      </c>
      <c r="S569" s="15">
        <v>4</v>
      </c>
      <c r="T569" s="12" t="s">
        <v>1026</v>
      </c>
      <c r="U569" s="19">
        <f>Tabla1[[#This Row],[Trbjo real]]/Tabla1[[#This Row],[Trabajo]]</f>
        <v>1</v>
      </c>
    </row>
    <row r="570" spans="1:21" x14ac:dyDescent="0.25">
      <c r="A570" s="12" t="s">
        <v>4</v>
      </c>
      <c r="B570" s="12" t="s">
        <v>5</v>
      </c>
      <c r="C570" s="12" t="s">
        <v>6</v>
      </c>
      <c r="D570" s="12" t="s">
        <v>7</v>
      </c>
      <c r="E570" s="12" t="s">
        <v>1033</v>
      </c>
      <c r="F570" s="12" t="s">
        <v>1036</v>
      </c>
      <c r="G570" s="12" t="s">
        <v>1138</v>
      </c>
      <c r="H570" s="12" t="s">
        <v>8</v>
      </c>
      <c r="I570" s="12" t="s">
        <v>1025</v>
      </c>
      <c r="J570" s="12" t="s">
        <v>9</v>
      </c>
      <c r="K570" s="12" t="s">
        <v>10</v>
      </c>
      <c r="L570" s="13">
        <v>45249</v>
      </c>
      <c r="M570" s="14"/>
      <c r="N570" s="14" t="str">
        <f t="shared" si="16"/>
        <v>NO CUMPLE</v>
      </c>
      <c r="O570" s="14" t="str">
        <f t="shared" si="17"/>
        <v>NO CUMPLE</v>
      </c>
      <c r="P570" s="15">
        <v>0</v>
      </c>
      <c r="Q570" s="15">
        <v>2</v>
      </c>
      <c r="R570" s="15">
        <f>Tabla1[[#This Row],[Trbjo real]]-Tabla1[[#This Row],[Trabajo]]</f>
        <v>-2</v>
      </c>
      <c r="S570" s="15">
        <v>2</v>
      </c>
      <c r="T570" s="12" t="s">
        <v>1026</v>
      </c>
      <c r="U570" s="19">
        <f>Tabla1[[#This Row],[Trbjo real]]/Tabla1[[#This Row],[Trabajo]]</f>
        <v>0</v>
      </c>
    </row>
    <row r="571" spans="1:21" x14ac:dyDescent="0.25">
      <c r="A571" s="12" t="s">
        <v>124</v>
      </c>
      <c r="B571" s="12" t="s">
        <v>118</v>
      </c>
      <c r="C571" s="12" t="s">
        <v>119</v>
      </c>
      <c r="D571" s="12" t="s">
        <v>120</v>
      </c>
      <c r="E571" s="12" t="s">
        <v>1051</v>
      </c>
      <c r="F571" s="12" t="s">
        <v>1055</v>
      </c>
      <c r="G571" s="12" t="s">
        <v>1144</v>
      </c>
      <c r="H571" s="12" t="s">
        <v>60</v>
      </c>
      <c r="I571" s="12" t="s">
        <v>1025</v>
      </c>
      <c r="J571" s="12" t="s">
        <v>121</v>
      </c>
      <c r="K571" s="12" t="s">
        <v>10</v>
      </c>
      <c r="L571" s="13">
        <v>45249</v>
      </c>
      <c r="M571" s="14">
        <v>45270</v>
      </c>
      <c r="N571" s="14" t="str">
        <f t="shared" si="16"/>
        <v>CUMPLE</v>
      </c>
      <c r="O571" s="14" t="str">
        <f t="shared" si="17"/>
        <v>NO CUMPLE</v>
      </c>
      <c r="P571" s="15">
        <v>2</v>
      </c>
      <c r="Q571" s="20">
        <v>2</v>
      </c>
      <c r="R571" s="15">
        <f>Tabla1[[#This Row],[Trbjo real]]-Tabla1[[#This Row],[Trabajo]]</f>
        <v>0</v>
      </c>
      <c r="S571" s="15">
        <v>2</v>
      </c>
      <c r="T571" s="12" t="s">
        <v>1026</v>
      </c>
      <c r="U571" s="19">
        <f>Tabla1[[#This Row],[Trbjo real]]/Tabla1[[#This Row],[Trabajo]]</f>
        <v>1</v>
      </c>
    </row>
    <row r="572" spans="1:21" x14ac:dyDescent="0.25">
      <c r="A572" s="12" t="s">
        <v>124</v>
      </c>
      <c r="B572" s="12" t="s">
        <v>118</v>
      </c>
      <c r="C572" s="12" t="s">
        <v>119</v>
      </c>
      <c r="D572" s="12" t="s">
        <v>120</v>
      </c>
      <c r="E572" s="12" t="s">
        <v>1053</v>
      </c>
      <c r="F572" s="12" t="s">
        <v>1056</v>
      </c>
      <c r="G572" s="12" t="s">
        <v>1144</v>
      </c>
      <c r="H572" s="12" t="s">
        <v>60</v>
      </c>
      <c r="I572" s="12" t="s">
        <v>1025</v>
      </c>
      <c r="J572" s="12" t="s">
        <v>121</v>
      </c>
      <c r="K572" s="12" t="s">
        <v>10</v>
      </c>
      <c r="L572" s="13">
        <v>45249</v>
      </c>
      <c r="M572" s="14">
        <v>45270</v>
      </c>
      <c r="N572" s="14" t="str">
        <f t="shared" si="16"/>
        <v>CUMPLE</v>
      </c>
      <c r="O572" s="14" t="str">
        <f t="shared" si="17"/>
        <v>NO CUMPLE</v>
      </c>
      <c r="P572" s="15">
        <v>2</v>
      </c>
      <c r="Q572" s="20">
        <v>4</v>
      </c>
      <c r="R572" s="15">
        <f>Tabla1[[#This Row],[Trbjo real]]-Tabla1[[#This Row],[Trabajo]]</f>
        <v>-2</v>
      </c>
      <c r="S572" s="15">
        <v>4</v>
      </c>
      <c r="T572" s="12" t="s">
        <v>1026</v>
      </c>
      <c r="U572" s="19">
        <f>Tabla1[[#This Row],[Trbjo real]]/Tabla1[[#This Row],[Trabajo]]</f>
        <v>0.5</v>
      </c>
    </row>
    <row r="573" spans="1:21" x14ac:dyDescent="0.25">
      <c r="A573" s="12" t="s">
        <v>180</v>
      </c>
      <c r="B573" s="12" t="s">
        <v>170</v>
      </c>
      <c r="C573" s="12" t="s">
        <v>171</v>
      </c>
      <c r="D573" s="12" t="s">
        <v>120</v>
      </c>
      <c r="E573" s="12" t="s">
        <v>1051</v>
      </c>
      <c r="F573" s="12" t="s">
        <v>1055</v>
      </c>
      <c r="G573" s="12" t="s">
        <v>1144</v>
      </c>
      <c r="H573" s="12" t="s">
        <v>67</v>
      </c>
      <c r="I573" s="12" t="s">
        <v>1025</v>
      </c>
      <c r="J573" s="12" t="s">
        <v>121</v>
      </c>
      <c r="K573" s="12" t="s">
        <v>10</v>
      </c>
      <c r="L573" s="13">
        <v>45249</v>
      </c>
      <c r="M573" s="14">
        <v>45270</v>
      </c>
      <c r="N573" s="14" t="str">
        <f t="shared" si="16"/>
        <v>CUMPLE</v>
      </c>
      <c r="O573" s="14" t="str">
        <f t="shared" si="17"/>
        <v>NO CUMPLE</v>
      </c>
      <c r="P573" s="15">
        <v>1</v>
      </c>
      <c r="Q573" s="20">
        <v>2</v>
      </c>
      <c r="R573" s="15">
        <f>Tabla1[[#This Row],[Trbjo real]]-Tabla1[[#This Row],[Trabajo]]</f>
        <v>-1</v>
      </c>
      <c r="S573" s="15">
        <v>2</v>
      </c>
      <c r="T573" s="12" t="s">
        <v>1026</v>
      </c>
      <c r="U573" s="19">
        <f>Tabla1[[#This Row],[Trbjo real]]/Tabla1[[#This Row],[Trabajo]]</f>
        <v>0.5</v>
      </c>
    </row>
    <row r="574" spans="1:21" x14ac:dyDescent="0.25">
      <c r="A574" s="12" t="s">
        <v>180</v>
      </c>
      <c r="B574" s="12" t="s">
        <v>170</v>
      </c>
      <c r="C574" s="12" t="s">
        <v>171</v>
      </c>
      <c r="D574" s="12" t="s">
        <v>120</v>
      </c>
      <c r="E574" s="12" t="s">
        <v>1053</v>
      </c>
      <c r="F574" s="12" t="s">
        <v>1056</v>
      </c>
      <c r="G574" s="12" t="s">
        <v>1144</v>
      </c>
      <c r="H574" s="12" t="s">
        <v>67</v>
      </c>
      <c r="I574" s="12" t="s">
        <v>1025</v>
      </c>
      <c r="J574" s="12" t="s">
        <v>121</v>
      </c>
      <c r="K574" s="12" t="s">
        <v>10</v>
      </c>
      <c r="L574" s="13">
        <v>45249</v>
      </c>
      <c r="M574" s="14">
        <v>45270</v>
      </c>
      <c r="N574" s="14" t="str">
        <f t="shared" si="16"/>
        <v>CUMPLE</v>
      </c>
      <c r="O574" s="14" t="str">
        <f t="shared" si="17"/>
        <v>NO CUMPLE</v>
      </c>
      <c r="P574" s="15">
        <v>2</v>
      </c>
      <c r="Q574" s="20">
        <v>4</v>
      </c>
      <c r="R574" s="15">
        <f>Tabla1[[#This Row],[Trbjo real]]-Tabla1[[#This Row],[Trabajo]]</f>
        <v>-2</v>
      </c>
      <c r="S574" s="15">
        <v>4</v>
      </c>
      <c r="T574" s="12" t="s">
        <v>1026</v>
      </c>
      <c r="U574" s="19">
        <f>Tabla1[[#This Row],[Trbjo real]]/Tabla1[[#This Row],[Trabajo]]</f>
        <v>0.5</v>
      </c>
    </row>
    <row r="575" spans="1:21" x14ac:dyDescent="0.25">
      <c r="A575" s="12" t="s">
        <v>354</v>
      </c>
      <c r="B575" s="12" t="s">
        <v>325</v>
      </c>
      <c r="C575" s="12" t="s">
        <v>326</v>
      </c>
      <c r="D575" s="12" t="s">
        <v>120</v>
      </c>
      <c r="E575" s="12" t="s">
        <v>1027</v>
      </c>
      <c r="F575" s="12" t="s">
        <v>1057</v>
      </c>
      <c r="G575" s="12" t="s">
        <v>1060</v>
      </c>
      <c r="H575" s="12" t="s">
        <v>8</v>
      </c>
      <c r="I575" s="12" t="s">
        <v>1025</v>
      </c>
      <c r="J575" s="12" t="s">
        <v>121</v>
      </c>
      <c r="K575" s="12" t="s">
        <v>10</v>
      </c>
      <c r="L575" s="13">
        <v>45248</v>
      </c>
      <c r="M575" s="14">
        <v>45233</v>
      </c>
      <c r="N575" s="14" t="str">
        <f t="shared" si="16"/>
        <v>CUMPLE</v>
      </c>
      <c r="O575" s="14" t="str">
        <f t="shared" si="17"/>
        <v>CUMPLE</v>
      </c>
      <c r="P575" s="15">
        <v>14</v>
      </c>
      <c r="Q575" s="21">
        <v>14</v>
      </c>
      <c r="R575" s="15">
        <f>Tabla1[[#This Row],[Trbjo real]]-Tabla1[[#This Row],[Trabajo]]</f>
        <v>0</v>
      </c>
      <c r="S575" s="15">
        <v>14</v>
      </c>
      <c r="T575" s="12" t="s">
        <v>1026</v>
      </c>
      <c r="U575" s="19">
        <f>Tabla1[[#This Row],[Trbjo real]]/Tabla1[[#This Row],[Trabajo]]</f>
        <v>1</v>
      </c>
    </row>
    <row r="576" spans="1:21" x14ac:dyDescent="0.25">
      <c r="A576" s="12" t="s">
        <v>354</v>
      </c>
      <c r="B576" s="12" t="s">
        <v>325</v>
      </c>
      <c r="C576" s="12" t="s">
        <v>326</v>
      </c>
      <c r="D576" s="12" t="s">
        <v>120</v>
      </c>
      <c r="E576" s="12" t="s">
        <v>1035</v>
      </c>
      <c r="F576" s="12" t="s">
        <v>1057</v>
      </c>
      <c r="G576" s="12" t="s">
        <v>1081</v>
      </c>
      <c r="H576" s="12" t="s">
        <v>8</v>
      </c>
      <c r="I576" s="12" t="s">
        <v>1025</v>
      </c>
      <c r="J576" s="12" t="s">
        <v>121</v>
      </c>
      <c r="K576" s="12" t="s">
        <v>10</v>
      </c>
      <c r="L576" s="13">
        <v>45248</v>
      </c>
      <c r="M576" s="14">
        <v>45233</v>
      </c>
      <c r="N576" s="14" t="str">
        <f t="shared" si="16"/>
        <v>CUMPLE</v>
      </c>
      <c r="O576" s="14" t="str">
        <f t="shared" si="17"/>
        <v>CUMPLE</v>
      </c>
      <c r="P576" s="15">
        <v>7</v>
      </c>
      <c r="Q576" s="21">
        <v>8</v>
      </c>
      <c r="R576" s="15">
        <f>Tabla1[[#This Row],[Trbjo real]]-Tabla1[[#This Row],[Trabajo]]</f>
        <v>-1</v>
      </c>
      <c r="S576" s="15">
        <v>8</v>
      </c>
      <c r="T576" s="12" t="s">
        <v>1026</v>
      </c>
      <c r="U576" s="19">
        <f>Tabla1[[#This Row],[Trbjo real]]/Tabla1[[#This Row],[Trabajo]]</f>
        <v>0.875</v>
      </c>
    </row>
    <row r="577" spans="1:21" x14ac:dyDescent="0.25">
      <c r="A577" s="12" t="s">
        <v>354</v>
      </c>
      <c r="B577" s="12" t="s">
        <v>325</v>
      </c>
      <c r="C577" s="12" t="s">
        <v>326</v>
      </c>
      <c r="D577" s="12" t="s">
        <v>120</v>
      </c>
      <c r="E577" s="12" t="s">
        <v>1040</v>
      </c>
      <c r="F577" s="12" t="s">
        <v>1057</v>
      </c>
      <c r="G577" s="12" t="s">
        <v>1084</v>
      </c>
      <c r="H577" s="12" t="s">
        <v>8</v>
      </c>
      <c r="I577" s="12" t="s">
        <v>1025</v>
      </c>
      <c r="J577" s="12" t="s">
        <v>121</v>
      </c>
      <c r="K577" s="12" t="s">
        <v>10</v>
      </c>
      <c r="L577" s="13">
        <v>45248</v>
      </c>
      <c r="M577" s="14">
        <v>45245</v>
      </c>
      <c r="N577" s="14" t="str">
        <f t="shared" si="16"/>
        <v>CUMPLE</v>
      </c>
      <c r="O577" s="14" t="str">
        <f t="shared" si="17"/>
        <v>CUMPLE</v>
      </c>
      <c r="P577" s="15">
        <v>4</v>
      </c>
      <c r="Q577" s="21">
        <v>4</v>
      </c>
      <c r="R577" s="15">
        <f>Tabla1[[#This Row],[Trbjo real]]-Tabla1[[#This Row],[Trabajo]]</f>
        <v>0</v>
      </c>
      <c r="S577" s="15">
        <v>4</v>
      </c>
      <c r="T577" s="12" t="s">
        <v>1026</v>
      </c>
      <c r="U577" s="19">
        <f>Tabla1[[#This Row],[Trbjo real]]/Tabla1[[#This Row],[Trabajo]]</f>
        <v>1</v>
      </c>
    </row>
    <row r="578" spans="1:21" x14ac:dyDescent="0.25">
      <c r="A578" s="12" t="s">
        <v>354</v>
      </c>
      <c r="B578" s="12" t="s">
        <v>325</v>
      </c>
      <c r="C578" s="12" t="s">
        <v>326</v>
      </c>
      <c r="D578" s="12" t="s">
        <v>120</v>
      </c>
      <c r="E578" s="12" t="s">
        <v>1033</v>
      </c>
      <c r="F578" s="12" t="s">
        <v>1031</v>
      </c>
      <c r="G578" s="12" t="s">
        <v>1138</v>
      </c>
      <c r="H578" s="12" t="s">
        <v>8</v>
      </c>
      <c r="I578" s="12" t="s">
        <v>1025</v>
      </c>
      <c r="J578" s="12" t="s">
        <v>121</v>
      </c>
      <c r="K578" s="12" t="s">
        <v>10</v>
      </c>
      <c r="L578" s="13">
        <v>45248</v>
      </c>
      <c r="M578" s="14">
        <v>45247</v>
      </c>
      <c r="N578" s="14" t="str">
        <f t="shared" ref="N578:N641" si="18">+IF((M578)&lt;&gt;0,"CUMPLE","NO CUMPLE")</f>
        <v>CUMPLE</v>
      </c>
      <c r="O578" s="14" t="str">
        <f t="shared" ref="O578:O641" si="19">+IF(AND(M578=0),"NO CUMPLE",IF(OR(M578=L578,L578&gt;M578),"CUMPLE",IF(L578&lt;M578,"NO CUMPLE",FALSE)))</f>
        <v>CUMPLE</v>
      </c>
      <c r="P578" s="15">
        <v>1.5</v>
      </c>
      <c r="Q578" s="20">
        <v>2</v>
      </c>
      <c r="R578" s="15">
        <f>Tabla1[[#This Row],[Trbjo real]]-Tabla1[[#This Row],[Trabajo]]</f>
        <v>-0.5</v>
      </c>
      <c r="S578" s="15">
        <v>2</v>
      </c>
      <c r="T578" s="12" t="s">
        <v>1026</v>
      </c>
      <c r="U578" s="19">
        <f>Tabla1[[#This Row],[Trbjo real]]/Tabla1[[#This Row],[Trabajo]]</f>
        <v>0.75</v>
      </c>
    </row>
    <row r="579" spans="1:21" x14ac:dyDescent="0.25">
      <c r="A579" s="12" t="s">
        <v>354</v>
      </c>
      <c r="B579" s="12" t="s">
        <v>325</v>
      </c>
      <c r="C579" s="12" t="s">
        <v>326</v>
      </c>
      <c r="D579" s="12" t="s">
        <v>120</v>
      </c>
      <c r="E579" s="12" t="s">
        <v>1051</v>
      </c>
      <c r="F579" s="12" t="s">
        <v>1139</v>
      </c>
      <c r="G579" s="12" t="s">
        <v>1138</v>
      </c>
      <c r="H579" s="12" t="s">
        <v>8</v>
      </c>
      <c r="I579" s="12" t="s">
        <v>1025</v>
      </c>
      <c r="J579" s="12" t="s">
        <v>121</v>
      </c>
      <c r="K579" s="12" t="s">
        <v>10</v>
      </c>
      <c r="L579" s="13">
        <v>45248</v>
      </c>
      <c r="M579" s="14">
        <v>45233</v>
      </c>
      <c r="N579" s="14" t="str">
        <f t="shared" si="18"/>
        <v>CUMPLE</v>
      </c>
      <c r="O579" s="14" t="str">
        <f t="shared" si="19"/>
        <v>CUMPLE</v>
      </c>
      <c r="P579" s="15">
        <v>4</v>
      </c>
      <c r="Q579" s="20">
        <v>4</v>
      </c>
      <c r="R579" s="15">
        <f>Tabla1[[#This Row],[Trbjo real]]-Tabla1[[#This Row],[Trabajo]]</f>
        <v>0</v>
      </c>
      <c r="S579" s="15">
        <v>4</v>
      </c>
      <c r="T579" s="12" t="s">
        <v>1026</v>
      </c>
      <c r="U579" s="19">
        <f>Tabla1[[#This Row],[Trbjo real]]/Tabla1[[#This Row],[Trabajo]]</f>
        <v>1</v>
      </c>
    </row>
    <row r="580" spans="1:21" x14ac:dyDescent="0.25">
      <c r="A580" s="12" t="s">
        <v>407</v>
      </c>
      <c r="B580" s="12" t="s">
        <v>405</v>
      </c>
      <c r="C580" s="12" t="s">
        <v>406</v>
      </c>
      <c r="D580" s="12" t="s">
        <v>154</v>
      </c>
      <c r="E580" s="12" t="s">
        <v>1022</v>
      </c>
      <c r="F580" s="12" t="s">
        <v>1032</v>
      </c>
      <c r="G580" s="12" t="s">
        <v>1024</v>
      </c>
      <c r="H580" s="12" t="s">
        <v>8</v>
      </c>
      <c r="I580" s="12" t="s">
        <v>1025</v>
      </c>
      <c r="J580" s="12" t="s">
        <v>155</v>
      </c>
      <c r="K580" s="12" t="s">
        <v>10</v>
      </c>
      <c r="L580" s="13">
        <v>45246</v>
      </c>
      <c r="M580" s="14">
        <v>45244</v>
      </c>
      <c r="N580" s="14" t="str">
        <f t="shared" si="18"/>
        <v>CUMPLE</v>
      </c>
      <c r="O580" s="14" t="str">
        <f t="shared" si="19"/>
        <v>CUMPLE</v>
      </c>
      <c r="P580" s="15">
        <v>4</v>
      </c>
      <c r="Q580" s="20">
        <v>4</v>
      </c>
      <c r="R580" s="15">
        <f>Tabla1[[#This Row],[Trbjo real]]-Tabla1[[#This Row],[Trabajo]]</f>
        <v>0</v>
      </c>
      <c r="S580" s="15">
        <v>2</v>
      </c>
      <c r="T580" s="12" t="s">
        <v>1026</v>
      </c>
      <c r="U580" s="19">
        <f>Tabla1[[#This Row],[Trbjo real]]/Tabla1[[#This Row],[Trabajo]]</f>
        <v>1</v>
      </c>
    </row>
    <row r="581" spans="1:21" x14ac:dyDescent="0.25">
      <c r="A581" s="12" t="s">
        <v>407</v>
      </c>
      <c r="B581" s="12" t="s">
        <v>405</v>
      </c>
      <c r="C581" s="12" t="s">
        <v>406</v>
      </c>
      <c r="D581" s="12" t="s">
        <v>154</v>
      </c>
      <c r="E581" s="12" t="s">
        <v>1035</v>
      </c>
      <c r="F581" s="12" t="s">
        <v>1050</v>
      </c>
      <c r="G581" s="12" t="s">
        <v>1070</v>
      </c>
      <c r="H581" s="12" t="s">
        <v>8</v>
      </c>
      <c r="I581" s="12" t="s">
        <v>1025</v>
      </c>
      <c r="J581" s="12" t="s">
        <v>155</v>
      </c>
      <c r="K581" s="12" t="s">
        <v>10</v>
      </c>
      <c r="L581" s="13">
        <v>45246</v>
      </c>
      <c r="M581" s="14"/>
      <c r="N581" s="14" t="str">
        <f t="shared" si="18"/>
        <v>NO CUMPLE</v>
      </c>
      <c r="O581" s="14" t="str">
        <f t="shared" si="19"/>
        <v>NO CUMPLE</v>
      </c>
      <c r="P581" s="15">
        <v>0</v>
      </c>
      <c r="Q581" s="15">
        <v>2</v>
      </c>
      <c r="R581" s="15">
        <f>Tabla1[[#This Row],[Trbjo real]]-Tabla1[[#This Row],[Trabajo]]</f>
        <v>-2</v>
      </c>
      <c r="S581" s="15">
        <v>2</v>
      </c>
      <c r="T581" s="12" t="s">
        <v>1026</v>
      </c>
      <c r="U581" s="19">
        <f>Tabla1[[#This Row],[Trbjo real]]/Tabla1[[#This Row],[Trabajo]]</f>
        <v>0</v>
      </c>
    </row>
    <row r="582" spans="1:21" x14ac:dyDescent="0.25">
      <c r="A582" s="12" t="s">
        <v>74</v>
      </c>
      <c r="B582" s="12" t="s">
        <v>51</v>
      </c>
      <c r="C582" s="12" t="s">
        <v>52</v>
      </c>
      <c r="D582" s="12" t="s">
        <v>53</v>
      </c>
      <c r="E582" s="12" t="s">
        <v>1035</v>
      </c>
      <c r="F582" s="12" t="s">
        <v>1063</v>
      </c>
      <c r="G582" s="12" t="s">
        <v>1078</v>
      </c>
      <c r="H582" s="12" t="s">
        <v>60</v>
      </c>
      <c r="I582" s="12" t="s">
        <v>1025</v>
      </c>
      <c r="J582" s="12" t="s">
        <v>55</v>
      </c>
      <c r="K582" s="12" t="s">
        <v>10</v>
      </c>
      <c r="L582" s="13">
        <v>45246</v>
      </c>
      <c r="M582" s="14"/>
      <c r="N582" s="14" t="str">
        <f t="shared" si="18"/>
        <v>NO CUMPLE</v>
      </c>
      <c r="O582" s="14" t="str">
        <f t="shared" si="19"/>
        <v>NO CUMPLE</v>
      </c>
      <c r="P582" s="15">
        <v>0</v>
      </c>
      <c r="Q582" s="15">
        <v>1</v>
      </c>
      <c r="R582" s="15">
        <f>Tabla1[[#This Row],[Trbjo real]]-Tabla1[[#This Row],[Trabajo]]</f>
        <v>-1</v>
      </c>
      <c r="S582" s="15">
        <v>1</v>
      </c>
      <c r="T582" s="12" t="s">
        <v>1026</v>
      </c>
      <c r="U582" s="19">
        <f>Tabla1[[#This Row],[Trbjo real]]/Tabla1[[#This Row],[Trabajo]]</f>
        <v>0</v>
      </c>
    </row>
    <row r="583" spans="1:21" x14ac:dyDescent="0.25">
      <c r="A583" s="12" t="s">
        <v>74</v>
      </c>
      <c r="B583" s="12" t="s">
        <v>51</v>
      </c>
      <c r="C583" s="12" t="s">
        <v>52</v>
      </c>
      <c r="D583" s="12" t="s">
        <v>53</v>
      </c>
      <c r="E583" s="12" t="s">
        <v>1027</v>
      </c>
      <c r="F583" s="12" t="s">
        <v>1068</v>
      </c>
      <c r="G583" s="12" t="s">
        <v>1099</v>
      </c>
      <c r="H583" s="12" t="s">
        <v>60</v>
      </c>
      <c r="I583" s="12" t="s">
        <v>1025</v>
      </c>
      <c r="J583" s="12" t="s">
        <v>55</v>
      </c>
      <c r="K583" s="12" t="s">
        <v>10</v>
      </c>
      <c r="L583" s="13">
        <v>45246</v>
      </c>
      <c r="M583" s="14"/>
      <c r="N583" s="14" t="str">
        <f t="shared" si="18"/>
        <v>NO CUMPLE</v>
      </c>
      <c r="O583" s="14" t="str">
        <f t="shared" si="19"/>
        <v>NO CUMPLE</v>
      </c>
      <c r="P583" s="15">
        <v>0</v>
      </c>
      <c r="Q583" s="15">
        <v>1</v>
      </c>
      <c r="R583" s="15">
        <f>Tabla1[[#This Row],[Trbjo real]]-Tabla1[[#This Row],[Trabajo]]</f>
        <v>-1</v>
      </c>
      <c r="S583" s="15">
        <v>1</v>
      </c>
      <c r="T583" s="12" t="s">
        <v>1026</v>
      </c>
      <c r="U583" s="19">
        <f>Tabla1[[#This Row],[Trbjo real]]/Tabla1[[#This Row],[Trabajo]]</f>
        <v>0</v>
      </c>
    </row>
    <row r="584" spans="1:21" x14ac:dyDescent="0.25">
      <c r="A584" s="12" t="s">
        <v>407</v>
      </c>
      <c r="B584" s="12" t="s">
        <v>405</v>
      </c>
      <c r="C584" s="12" t="s">
        <v>406</v>
      </c>
      <c r="D584" s="12" t="s">
        <v>154</v>
      </c>
      <c r="E584" s="12" t="s">
        <v>1033</v>
      </c>
      <c r="F584" s="12" t="s">
        <v>1032</v>
      </c>
      <c r="G584" s="12" t="s">
        <v>1121</v>
      </c>
      <c r="H584" s="12" t="s">
        <v>8</v>
      </c>
      <c r="I584" s="12" t="s">
        <v>1025</v>
      </c>
      <c r="J584" s="12" t="s">
        <v>155</v>
      </c>
      <c r="K584" s="12" t="s">
        <v>10</v>
      </c>
      <c r="L584" s="13">
        <v>45246</v>
      </c>
      <c r="M584" s="14">
        <v>45244</v>
      </c>
      <c r="N584" s="14" t="str">
        <f t="shared" si="18"/>
        <v>CUMPLE</v>
      </c>
      <c r="O584" s="14" t="str">
        <f t="shared" si="19"/>
        <v>CUMPLE</v>
      </c>
      <c r="P584" s="15">
        <v>2</v>
      </c>
      <c r="Q584" s="20">
        <v>2</v>
      </c>
      <c r="R584" s="15">
        <f>Tabla1[[#This Row],[Trbjo real]]-Tabla1[[#This Row],[Trabajo]]</f>
        <v>0</v>
      </c>
      <c r="S584" s="15">
        <v>2</v>
      </c>
      <c r="T584" s="12" t="s">
        <v>1026</v>
      </c>
      <c r="U584" s="19">
        <f>Tabla1[[#This Row],[Trbjo real]]/Tabla1[[#This Row],[Trabajo]]</f>
        <v>1</v>
      </c>
    </row>
    <row r="585" spans="1:21" x14ac:dyDescent="0.25">
      <c r="A585" s="12" t="s">
        <v>407</v>
      </c>
      <c r="B585" s="12" t="s">
        <v>405</v>
      </c>
      <c r="C585" s="12" t="s">
        <v>406</v>
      </c>
      <c r="D585" s="12" t="s">
        <v>154</v>
      </c>
      <c r="E585" s="12" t="s">
        <v>1034</v>
      </c>
      <c r="F585" s="12" t="s">
        <v>1031</v>
      </c>
      <c r="G585" s="12" t="s">
        <v>1152</v>
      </c>
      <c r="H585" s="12" t="s">
        <v>8</v>
      </c>
      <c r="I585" s="12" t="s">
        <v>1025</v>
      </c>
      <c r="J585" s="12" t="s">
        <v>155</v>
      </c>
      <c r="K585" s="12" t="s">
        <v>10</v>
      </c>
      <c r="L585" s="13">
        <v>45246</v>
      </c>
      <c r="M585" s="14">
        <v>45241</v>
      </c>
      <c r="N585" s="14" t="str">
        <f t="shared" si="18"/>
        <v>CUMPLE</v>
      </c>
      <c r="O585" s="14" t="str">
        <f t="shared" si="19"/>
        <v>CUMPLE</v>
      </c>
      <c r="P585" s="15">
        <v>0.75</v>
      </c>
      <c r="Q585" s="20">
        <v>0.3</v>
      </c>
      <c r="R585" s="15">
        <f>Tabla1[[#This Row],[Trbjo real]]-Tabla1[[#This Row],[Trabajo]]</f>
        <v>0.45</v>
      </c>
      <c r="S585" s="15">
        <v>0.3</v>
      </c>
      <c r="T585" s="12" t="s">
        <v>1026</v>
      </c>
      <c r="U585" s="19">
        <f>Tabla1[[#This Row],[Trbjo real]]/Tabla1[[#This Row],[Trabajo]]</f>
        <v>2.5</v>
      </c>
    </row>
    <row r="586" spans="1:21" x14ac:dyDescent="0.25">
      <c r="A586" s="12" t="s">
        <v>74</v>
      </c>
      <c r="B586" s="12" t="s">
        <v>51</v>
      </c>
      <c r="C586" s="12" t="s">
        <v>52</v>
      </c>
      <c r="D586" s="12" t="s">
        <v>53</v>
      </c>
      <c r="E586" s="12" t="s">
        <v>1033</v>
      </c>
      <c r="F586" s="12" t="s">
        <v>1132</v>
      </c>
      <c r="G586" s="12" t="s">
        <v>1152</v>
      </c>
      <c r="H586" s="12" t="s">
        <v>60</v>
      </c>
      <c r="I586" s="12" t="s">
        <v>1025</v>
      </c>
      <c r="J586" s="12" t="s">
        <v>55</v>
      </c>
      <c r="K586" s="12" t="s">
        <v>10</v>
      </c>
      <c r="L586" s="13">
        <v>45246</v>
      </c>
      <c r="M586" s="14">
        <v>45246</v>
      </c>
      <c r="N586" s="14" t="str">
        <f t="shared" si="18"/>
        <v>CUMPLE</v>
      </c>
      <c r="O586" s="14" t="str">
        <f t="shared" si="19"/>
        <v>CUMPLE</v>
      </c>
      <c r="P586" s="15">
        <v>1</v>
      </c>
      <c r="Q586" s="20">
        <v>1</v>
      </c>
      <c r="R586" s="20">
        <f>Tabla1[[#This Row],[Trbjo real]]-Tabla1[[#This Row],[Trabajo]]</f>
        <v>0</v>
      </c>
      <c r="S586" s="15">
        <v>1</v>
      </c>
      <c r="T586" s="12" t="s">
        <v>1026</v>
      </c>
      <c r="U586" s="19">
        <f>Tabla1[[#This Row],[Trbjo real]]/Tabla1[[#This Row],[Trabajo]]</f>
        <v>1</v>
      </c>
    </row>
    <row r="587" spans="1:21" x14ac:dyDescent="0.25">
      <c r="A587" s="12" t="s">
        <v>287</v>
      </c>
      <c r="B587" s="12" t="s">
        <v>238</v>
      </c>
      <c r="C587" s="12" t="s">
        <v>239</v>
      </c>
      <c r="D587" s="12" t="s">
        <v>185</v>
      </c>
      <c r="E587" s="12" t="s">
        <v>1033</v>
      </c>
      <c r="F587" s="12" t="s">
        <v>1136</v>
      </c>
      <c r="G587" s="12" t="s">
        <v>1149</v>
      </c>
      <c r="H587" s="12" t="s">
        <v>60</v>
      </c>
      <c r="I587" s="12" t="s">
        <v>1015</v>
      </c>
      <c r="J587" s="12" t="s">
        <v>240</v>
      </c>
      <c r="K587" s="12" t="s">
        <v>10</v>
      </c>
      <c r="L587" s="13">
        <v>45245</v>
      </c>
      <c r="M587" s="14">
        <v>45236</v>
      </c>
      <c r="N587" s="14" t="str">
        <f t="shared" si="18"/>
        <v>CUMPLE</v>
      </c>
      <c r="O587" s="14" t="str">
        <f t="shared" si="19"/>
        <v>CUMPLE</v>
      </c>
      <c r="P587" s="15">
        <v>1</v>
      </c>
      <c r="Q587" s="15">
        <v>1</v>
      </c>
      <c r="R587" s="20">
        <f>Tabla1[[#This Row],[Trbjo real]]-Tabla1[[#This Row],[Trabajo]]</f>
        <v>0</v>
      </c>
      <c r="S587" s="15">
        <v>1</v>
      </c>
      <c r="T587" s="12" t="s">
        <v>1026</v>
      </c>
      <c r="U587" s="19">
        <f>Tabla1[[#This Row],[Trbjo real]]/Tabla1[[#This Row],[Trabajo]]</f>
        <v>1</v>
      </c>
    </row>
    <row r="588" spans="1:21" x14ac:dyDescent="0.25">
      <c r="A588" s="12" t="s">
        <v>207</v>
      </c>
      <c r="B588" s="12" t="s">
        <v>183</v>
      </c>
      <c r="C588" s="12" t="s">
        <v>184</v>
      </c>
      <c r="D588" s="12" t="s">
        <v>185</v>
      </c>
      <c r="E588" s="12" t="s">
        <v>1029</v>
      </c>
      <c r="F588" s="12" t="s">
        <v>1059</v>
      </c>
      <c r="G588" s="12" t="s">
        <v>1042</v>
      </c>
      <c r="H588" s="12" t="s">
        <v>60</v>
      </c>
      <c r="I588" s="12" t="s">
        <v>1025</v>
      </c>
      <c r="J588" s="12" t="s">
        <v>186</v>
      </c>
      <c r="K588" s="12" t="s">
        <v>10</v>
      </c>
      <c r="L588" s="13">
        <v>45244</v>
      </c>
      <c r="M588" s="14">
        <v>45217</v>
      </c>
      <c r="N588" s="14" t="str">
        <f t="shared" si="18"/>
        <v>CUMPLE</v>
      </c>
      <c r="O588" s="14" t="str">
        <f t="shared" si="19"/>
        <v>CUMPLE</v>
      </c>
      <c r="P588" s="15">
        <v>1</v>
      </c>
      <c r="Q588" s="21">
        <v>16</v>
      </c>
      <c r="R588" s="21">
        <f>Tabla1[[#This Row],[Trbjo real]]-Tabla1[[#This Row],[Trabajo]]</f>
        <v>-15</v>
      </c>
      <c r="S588" s="15">
        <v>16</v>
      </c>
      <c r="T588" s="12" t="s">
        <v>1026</v>
      </c>
      <c r="U588" s="19">
        <f>Tabla1[[#This Row],[Trbjo real]]/Tabla1[[#This Row],[Trabajo]]</f>
        <v>6.25E-2</v>
      </c>
    </row>
    <row r="589" spans="1:21" x14ac:dyDescent="0.25">
      <c r="A589" s="12" t="s">
        <v>207</v>
      </c>
      <c r="B589" s="12" t="s">
        <v>183</v>
      </c>
      <c r="C589" s="12" t="s">
        <v>184</v>
      </c>
      <c r="D589" s="12" t="s">
        <v>185</v>
      </c>
      <c r="E589" s="12" t="s">
        <v>1034</v>
      </c>
      <c r="F589" s="12" t="s">
        <v>1055</v>
      </c>
      <c r="G589" s="12" t="s">
        <v>1079</v>
      </c>
      <c r="H589" s="12" t="s">
        <v>60</v>
      </c>
      <c r="I589" s="12" t="s">
        <v>1025</v>
      </c>
      <c r="J589" s="12" t="s">
        <v>186</v>
      </c>
      <c r="K589" s="12" t="s">
        <v>10</v>
      </c>
      <c r="L589" s="13">
        <v>45244</v>
      </c>
      <c r="M589" s="14">
        <v>45215</v>
      </c>
      <c r="N589" s="14" t="str">
        <f t="shared" si="18"/>
        <v>CUMPLE</v>
      </c>
      <c r="O589" s="14" t="str">
        <f t="shared" si="19"/>
        <v>CUMPLE</v>
      </c>
      <c r="P589" s="15">
        <v>2</v>
      </c>
      <c r="Q589" s="21">
        <v>5</v>
      </c>
      <c r="R589" s="15">
        <f>Tabla1[[#This Row],[Trbjo real]]-Tabla1[[#This Row],[Trabajo]]</f>
        <v>-3</v>
      </c>
      <c r="S589" s="15">
        <v>5</v>
      </c>
      <c r="T589" s="12" t="s">
        <v>1026</v>
      </c>
      <c r="U589" s="19">
        <f>Tabla1[[#This Row],[Trbjo real]]/Tabla1[[#This Row],[Trabajo]]</f>
        <v>0.4</v>
      </c>
    </row>
    <row r="590" spans="1:21" x14ac:dyDescent="0.25">
      <c r="A590" s="12" t="s">
        <v>207</v>
      </c>
      <c r="B590" s="12" t="s">
        <v>183</v>
      </c>
      <c r="C590" s="12" t="s">
        <v>184</v>
      </c>
      <c r="D590" s="12" t="s">
        <v>185</v>
      </c>
      <c r="E590" s="12" t="s">
        <v>1022</v>
      </c>
      <c r="F590" s="12" t="s">
        <v>1056</v>
      </c>
      <c r="G590" s="12" t="s">
        <v>1079</v>
      </c>
      <c r="H590" s="12" t="s">
        <v>60</v>
      </c>
      <c r="I590" s="12" t="s">
        <v>1025</v>
      </c>
      <c r="J590" s="12" t="s">
        <v>186</v>
      </c>
      <c r="K590" s="12" t="s">
        <v>10</v>
      </c>
      <c r="L590" s="13">
        <v>45244</v>
      </c>
      <c r="M590" s="14">
        <v>45215</v>
      </c>
      <c r="N590" s="14" t="str">
        <f t="shared" si="18"/>
        <v>CUMPLE</v>
      </c>
      <c r="O590" s="14" t="str">
        <f t="shared" si="19"/>
        <v>CUMPLE</v>
      </c>
      <c r="P590" s="15">
        <v>1</v>
      </c>
      <c r="Q590" s="21">
        <v>3</v>
      </c>
      <c r="R590" s="15">
        <f>Tabla1[[#This Row],[Trbjo real]]-Tabla1[[#This Row],[Trabajo]]</f>
        <v>-2</v>
      </c>
      <c r="S590" s="15">
        <v>3</v>
      </c>
      <c r="T590" s="12" t="s">
        <v>1026</v>
      </c>
      <c r="U590" s="19">
        <f>Tabla1[[#This Row],[Trbjo real]]/Tabla1[[#This Row],[Trabajo]]</f>
        <v>0.33333333333333331</v>
      </c>
    </row>
    <row r="591" spans="1:21" x14ac:dyDescent="0.25">
      <c r="A591" s="12" t="s">
        <v>207</v>
      </c>
      <c r="B591" s="12" t="s">
        <v>183</v>
      </c>
      <c r="C591" s="12" t="s">
        <v>184</v>
      </c>
      <c r="D591" s="12" t="s">
        <v>185</v>
      </c>
      <c r="E591" s="12" t="s">
        <v>1038</v>
      </c>
      <c r="F591" s="12" t="s">
        <v>1074</v>
      </c>
      <c r="G591" s="12" t="s">
        <v>1079</v>
      </c>
      <c r="H591" s="12" t="s">
        <v>60</v>
      </c>
      <c r="I591" s="12" t="s">
        <v>1025</v>
      </c>
      <c r="J591" s="12" t="s">
        <v>186</v>
      </c>
      <c r="K591" s="12" t="s">
        <v>10</v>
      </c>
      <c r="L591" s="13">
        <v>45244</v>
      </c>
      <c r="M591" s="14">
        <v>45215</v>
      </c>
      <c r="N591" s="14" t="str">
        <f t="shared" si="18"/>
        <v>CUMPLE</v>
      </c>
      <c r="O591" s="14" t="str">
        <f t="shared" si="19"/>
        <v>CUMPLE</v>
      </c>
      <c r="P591" s="15">
        <v>1</v>
      </c>
      <c r="Q591" s="21">
        <v>10</v>
      </c>
      <c r="R591" s="15">
        <f>Tabla1[[#This Row],[Trbjo real]]-Tabla1[[#This Row],[Trabajo]]</f>
        <v>-9</v>
      </c>
      <c r="S591" s="15">
        <v>10</v>
      </c>
      <c r="T591" s="12" t="s">
        <v>1026</v>
      </c>
      <c r="U591" s="19">
        <f>Tabla1[[#This Row],[Trbjo real]]/Tabla1[[#This Row],[Trabajo]]</f>
        <v>0.1</v>
      </c>
    </row>
    <row r="592" spans="1:21" x14ac:dyDescent="0.25">
      <c r="A592" s="12" t="s">
        <v>207</v>
      </c>
      <c r="B592" s="12" t="s">
        <v>183</v>
      </c>
      <c r="C592" s="12" t="s">
        <v>184</v>
      </c>
      <c r="D592" s="12" t="s">
        <v>185</v>
      </c>
      <c r="E592" s="12" t="s">
        <v>1092</v>
      </c>
      <c r="F592" s="12" t="s">
        <v>1093</v>
      </c>
      <c r="G592" s="12" t="s">
        <v>1091</v>
      </c>
      <c r="H592" s="12" t="s">
        <v>60</v>
      </c>
      <c r="I592" s="12" t="s">
        <v>1025</v>
      </c>
      <c r="J592" s="12" t="s">
        <v>186</v>
      </c>
      <c r="K592" s="12" t="s">
        <v>10</v>
      </c>
      <c r="L592" s="13">
        <v>45244</v>
      </c>
      <c r="M592" s="14"/>
      <c r="N592" s="14" t="str">
        <f t="shared" si="18"/>
        <v>NO CUMPLE</v>
      </c>
      <c r="O592" s="14" t="str">
        <f t="shared" si="19"/>
        <v>NO CUMPLE</v>
      </c>
      <c r="P592" s="15">
        <v>0</v>
      </c>
      <c r="Q592" s="15">
        <v>2</v>
      </c>
      <c r="R592" s="15">
        <f>Tabla1[[#This Row],[Trbjo real]]-Tabla1[[#This Row],[Trabajo]]</f>
        <v>-2</v>
      </c>
      <c r="S592" s="15">
        <v>2</v>
      </c>
      <c r="T592" s="12" t="s">
        <v>1026</v>
      </c>
      <c r="U592" s="19">
        <f>Tabla1[[#This Row],[Trbjo real]]/Tabla1[[#This Row],[Trabajo]]</f>
        <v>0</v>
      </c>
    </row>
    <row r="593" spans="1:21" x14ac:dyDescent="0.25">
      <c r="A593" s="12" t="s">
        <v>207</v>
      </c>
      <c r="B593" s="12" t="s">
        <v>183</v>
      </c>
      <c r="C593" s="12" t="s">
        <v>184</v>
      </c>
      <c r="D593" s="12" t="s">
        <v>185</v>
      </c>
      <c r="E593" s="12" t="s">
        <v>1047</v>
      </c>
      <c r="F593" s="12" t="s">
        <v>1096</v>
      </c>
      <c r="G593" s="12" t="s">
        <v>1091</v>
      </c>
      <c r="H593" s="12" t="s">
        <v>60</v>
      </c>
      <c r="I593" s="12" t="s">
        <v>1025</v>
      </c>
      <c r="J593" s="12" t="s">
        <v>186</v>
      </c>
      <c r="K593" s="12" t="s">
        <v>10</v>
      </c>
      <c r="L593" s="13">
        <v>45244</v>
      </c>
      <c r="M593" s="14"/>
      <c r="N593" s="14" t="str">
        <f t="shared" si="18"/>
        <v>NO CUMPLE</v>
      </c>
      <c r="O593" s="14" t="str">
        <f t="shared" si="19"/>
        <v>NO CUMPLE</v>
      </c>
      <c r="P593" s="15">
        <v>0</v>
      </c>
      <c r="Q593" s="15">
        <v>4</v>
      </c>
      <c r="R593" s="15">
        <f>Tabla1[[#This Row],[Trbjo real]]-Tabla1[[#This Row],[Trabajo]]</f>
        <v>-4</v>
      </c>
      <c r="S593" s="15">
        <v>4</v>
      </c>
      <c r="T593" s="12" t="s">
        <v>1026</v>
      </c>
      <c r="U593" s="19">
        <f>Tabla1[[#This Row],[Trbjo real]]/Tabla1[[#This Row],[Trabajo]]</f>
        <v>0</v>
      </c>
    </row>
    <row r="594" spans="1:21" x14ac:dyDescent="0.25">
      <c r="A594" s="12" t="s">
        <v>207</v>
      </c>
      <c r="B594" s="12" t="s">
        <v>183</v>
      </c>
      <c r="C594" s="12" t="s">
        <v>184</v>
      </c>
      <c r="D594" s="12" t="s">
        <v>185</v>
      </c>
      <c r="E594" s="12" t="s">
        <v>1097</v>
      </c>
      <c r="F594" s="12" t="s">
        <v>1098</v>
      </c>
      <c r="G594" s="12" t="s">
        <v>1091</v>
      </c>
      <c r="H594" s="12" t="s">
        <v>60</v>
      </c>
      <c r="I594" s="12" t="s">
        <v>1025</v>
      </c>
      <c r="J594" s="12" t="s">
        <v>186</v>
      </c>
      <c r="K594" s="12" t="s">
        <v>10</v>
      </c>
      <c r="L594" s="13">
        <v>45244</v>
      </c>
      <c r="M594" s="14"/>
      <c r="N594" s="14" t="str">
        <f t="shared" si="18"/>
        <v>NO CUMPLE</v>
      </c>
      <c r="O594" s="14" t="str">
        <f t="shared" si="19"/>
        <v>NO CUMPLE</v>
      </c>
      <c r="P594" s="15">
        <v>0</v>
      </c>
      <c r="Q594" s="15">
        <v>2</v>
      </c>
      <c r="R594" s="15">
        <f>Tabla1[[#This Row],[Trbjo real]]-Tabla1[[#This Row],[Trabajo]]</f>
        <v>-2</v>
      </c>
      <c r="S594" s="15">
        <v>2</v>
      </c>
      <c r="T594" s="12" t="s">
        <v>1026</v>
      </c>
      <c r="U594" s="19">
        <f>Tabla1[[#This Row],[Trbjo real]]/Tabla1[[#This Row],[Trabajo]]</f>
        <v>0</v>
      </c>
    </row>
    <row r="595" spans="1:21" x14ac:dyDescent="0.25">
      <c r="A595" s="12" t="s">
        <v>207</v>
      </c>
      <c r="B595" s="12" t="s">
        <v>183</v>
      </c>
      <c r="C595" s="12" t="s">
        <v>184</v>
      </c>
      <c r="D595" s="12" t="s">
        <v>185</v>
      </c>
      <c r="E595" s="12" t="s">
        <v>1051</v>
      </c>
      <c r="F595" s="12" t="s">
        <v>1055</v>
      </c>
      <c r="G595" s="12" t="s">
        <v>1118</v>
      </c>
      <c r="H595" s="12" t="s">
        <v>60</v>
      </c>
      <c r="I595" s="12" t="s">
        <v>1025</v>
      </c>
      <c r="J595" s="12" t="s">
        <v>186</v>
      </c>
      <c r="K595" s="12" t="s">
        <v>10</v>
      </c>
      <c r="L595" s="13">
        <v>45244</v>
      </c>
      <c r="M595" s="14">
        <v>45217</v>
      </c>
      <c r="N595" s="14" t="str">
        <f t="shared" si="18"/>
        <v>CUMPLE</v>
      </c>
      <c r="O595" s="14" t="str">
        <f t="shared" si="19"/>
        <v>CUMPLE</v>
      </c>
      <c r="P595" s="15">
        <v>1</v>
      </c>
      <c r="Q595" s="15">
        <v>2</v>
      </c>
      <c r="R595" s="21">
        <f>Tabla1[[#This Row],[Trbjo real]]-Tabla1[[#This Row],[Trabajo]]</f>
        <v>-1</v>
      </c>
      <c r="S595" s="15">
        <v>2</v>
      </c>
      <c r="T595" s="12" t="s">
        <v>1026</v>
      </c>
      <c r="U595" s="19">
        <f>Tabla1[[#This Row],[Trbjo real]]/Tabla1[[#This Row],[Trabajo]]</f>
        <v>0.5</v>
      </c>
    </row>
    <row r="596" spans="1:21" x14ac:dyDescent="0.25">
      <c r="A596" s="12" t="s">
        <v>207</v>
      </c>
      <c r="B596" s="12" t="s">
        <v>183</v>
      </c>
      <c r="C596" s="12" t="s">
        <v>184</v>
      </c>
      <c r="D596" s="12" t="s">
        <v>185</v>
      </c>
      <c r="E596" s="12" t="s">
        <v>1053</v>
      </c>
      <c r="F596" s="12" t="s">
        <v>1056</v>
      </c>
      <c r="G596" s="12" t="s">
        <v>1118</v>
      </c>
      <c r="H596" s="12" t="s">
        <v>60</v>
      </c>
      <c r="I596" s="12" t="s">
        <v>1025</v>
      </c>
      <c r="J596" s="12" t="s">
        <v>186</v>
      </c>
      <c r="K596" s="12" t="s">
        <v>10</v>
      </c>
      <c r="L596" s="13">
        <v>45244</v>
      </c>
      <c r="M596" s="14">
        <v>45217</v>
      </c>
      <c r="N596" s="14" t="str">
        <f t="shared" si="18"/>
        <v>CUMPLE</v>
      </c>
      <c r="O596" s="14" t="str">
        <f t="shared" si="19"/>
        <v>CUMPLE</v>
      </c>
      <c r="P596" s="15">
        <v>2</v>
      </c>
      <c r="Q596" s="21">
        <v>4</v>
      </c>
      <c r="R596" s="21">
        <f>Tabla1[[#This Row],[Trbjo real]]-Tabla1[[#This Row],[Trabajo]]</f>
        <v>-2</v>
      </c>
      <c r="S596" s="15">
        <v>4</v>
      </c>
      <c r="T596" s="12" t="s">
        <v>1026</v>
      </c>
      <c r="U596" s="19">
        <f>Tabla1[[#This Row],[Trbjo real]]/Tabla1[[#This Row],[Trabajo]]</f>
        <v>0.5</v>
      </c>
    </row>
    <row r="597" spans="1:21" x14ac:dyDescent="0.25">
      <c r="A597" s="12" t="s">
        <v>207</v>
      </c>
      <c r="B597" s="12" t="s">
        <v>183</v>
      </c>
      <c r="C597" s="12" t="s">
        <v>184</v>
      </c>
      <c r="D597" s="12" t="s">
        <v>185</v>
      </c>
      <c r="E597" s="12" t="s">
        <v>1033</v>
      </c>
      <c r="F597" s="12" t="s">
        <v>1055</v>
      </c>
      <c r="G597" s="12" t="s">
        <v>1129</v>
      </c>
      <c r="H597" s="12" t="s">
        <v>60</v>
      </c>
      <c r="I597" s="12" t="s">
        <v>1025</v>
      </c>
      <c r="J597" s="12" t="s">
        <v>186</v>
      </c>
      <c r="K597" s="12" t="s">
        <v>10</v>
      </c>
      <c r="L597" s="13">
        <v>45244</v>
      </c>
      <c r="M597" s="14">
        <v>45217</v>
      </c>
      <c r="N597" s="14" t="str">
        <f t="shared" si="18"/>
        <v>CUMPLE</v>
      </c>
      <c r="O597" s="14" t="str">
        <f t="shared" si="19"/>
        <v>CUMPLE</v>
      </c>
      <c r="P597" s="15">
        <v>1.25</v>
      </c>
      <c r="Q597" s="20">
        <v>2</v>
      </c>
      <c r="R597" s="21">
        <f>Tabla1[[#This Row],[Trbjo real]]-Tabla1[[#This Row],[Trabajo]]</f>
        <v>-0.75</v>
      </c>
      <c r="S597" s="15">
        <v>2</v>
      </c>
      <c r="T597" s="12" t="s">
        <v>1026</v>
      </c>
      <c r="U597" s="19">
        <f>Tabla1[[#This Row],[Trbjo real]]/Tabla1[[#This Row],[Trabajo]]</f>
        <v>0.625</v>
      </c>
    </row>
    <row r="598" spans="1:21" x14ac:dyDescent="0.25">
      <c r="A598" s="12" t="s">
        <v>207</v>
      </c>
      <c r="B598" s="12" t="s">
        <v>183</v>
      </c>
      <c r="C598" s="12" t="s">
        <v>184</v>
      </c>
      <c r="D598" s="12" t="s">
        <v>185</v>
      </c>
      <c r="E598" s="12" t="s">
        <v>1027</v>
      </c>
      <c r="F598" s="12" t="s">
        <v>1056</v>
      </c>
      <c r="G598" s="12" t="s">
        <v>1129</v>
      </c>
      <c r="H598" s="12" t="s">
        <v>60</v>
      </c>
      <c r="I598" s="12" t="s">
        <v>1025</v>
      </c>
      <c r="J598" s="12" t="s">
        <v>186</v>
      </c>
      <c r="K598" s="12" t="s">
        <v>10</v>
      </c>
      <c r="L598" s="13">
        <v>45244</v>
      </c>
      <c r="M598" s="14">
        <v>45217</v>
      </c>
      <c r="N598" s="14" t="str">
        <f t="shared" si="18"/>
        <v>CUMPLE</v>
      </c>
      <c r="O598" s="14" t="str">
        <f t="shared" si="19"/>
        <v>CUMPLE</v>
      </c>
      <c r="P598" s="15">
        <v>1.5</v>
      </c>
      <c r="Q598" s="21">
        <v>3</v>
      </c>
      <c r="R598" s="21">
        <f>Tabla1[[#This Row],[Trbjo real]]-Tabla1[[#This Row],[Trabajo]]</f>
        <v>-1.5</v>
      </c>
      <c r="S598" s="15">
        <v>3</v>
      </c>
      <c r="T598" s="12" t="s">
        <v>1026</v>
      </c>
      <c r="U598" s="19">
        <f>Tabla1[[#This Row],[Trbjo real]]/Tabla1[[#This Row],[Trabajo]]</f>
        <v>0.5</v>
      </c>
    </row>
    <row r="599" spans="1:21" x14ac:dyDescent="0.25">
      <c r="A599" s="12" t="s">
        <v>207</v>
      </c>
      <c r="B599" s="12" t="s">
        <v>183</v>
      </c>
      <c r="C599" s="12" t="s">
        <v>184</v>
      </c>
      <c r="D599" s="12" t="s">
        <v>185</v>
      </c>
      <c r="E599" s="12" t="s">
        <v>1040</v>
      </c>
      <c r="F599" s="12" t="s">
        <v>1135</v>
      </c>
      <c r="G599" s="12" t="s">
        <v>1129</v>
      </c>
      <c r="H599" s="12" t="s">
        <v>60</v>
      </c>
      <c r="I599" s="12" t="s">
        <v>1025</v>
      </c>
      <c r="J599" s="12" t="s">
        <v>186</v>
      </c>
      <c r="K599" s="12" t="s">
        <v>10</v>
      </c>
      <c r="L599" s="13">
        <v>45244</v>
      </c>
      <c r="M599" s="14">
        <v>45217</v>
      </c>
      <c r="N599" s="14" t="str">
        <f t="shared" si="18"/>
        <v>CUMPLE</v>
      </c>
      <c r="O599" s="14" t="str">
        <f t="shared" si="19"/>
        <v>CUMPLE</v>
      </c>
      <c r="P599" s="15">
        <v>2</v>
      </c>
      <c r="Q599" s="21">
        <v>4</v>
      </c>
      <c r="R599" s="21">
        <f>Tabla1[[#This Row],[Trbjo real]]-Tabla1[[#This Row],[Trabajo]]</f>
        <v>-2</v>
      </c>
      <c r="S599" s="15">
        <v>4</v>
      </c>
      <c r="T599" s="12" t="s">
        <v>1026</v>
      </c>
      <c r="U599" s="19">
        <f>Tabla1[[#This Row],[Trbjo real]]/Tabla1[[#This Row],[Trabajo]]</f>
        <v>0.5</v>
      </c>
    </row>
    <row r="600" spans="1:21" x14ac:dyDescent="0.25">
      <c r="A600" s="12" t="s">
        <v>229</v>
      </c>
      <c r="B600" s="12" t="s">
        <v>183</v>
      </c>
      <c r="C600" s="12" t="s">
        <v>184</v>
      </c>
      <c r="D600" s="12" t="s">
        <v>185</v>
      </c>
      <c r="E600" s="12" t="s">
        <v>1033</v>
      </c>
      <c r="F600" s="12" t="s">
        <v>1136</v>
      </c>
      <c r="G600" s="12" t="s">
        <v>1148</v>
      </c>
      <c r="H600" s="12" t="s">
        <v>60</v>
      </c>
      <c r="I600" s="12" t="s">
        <v>1025</v>
      </c>
      <c r="J600" s="12" t="s">
        <v>186</v>
      </c>
      <c r="K600" s="12" t="s">
        <v>10</v>
      </c>
      <c r="L600" s="13">
        <v>45244</v>
      </c>
      <c r="M600" s="14"/>
      <c r="N600" s="14" t="str">
        <f t="shared" si="18"/>
        <v>NO CUMPLE</v>
      </c>
      <c r="O600" s="14" t="str">
        <f t="shared" si="19"/>
        <v>NO CUMPLE</v>
      </c>
      <c r="P600" s="15">
        <v>0</v>
      </c>
      <c r="Q600" s="15">
        <v>1</v>
      </c>
      <c r="R600" s="15">
        <f>Tabla1[[#This Row],[Trbjo real]]-Tabla1[[#This Row],[Trabajo]]</f>
        <v>-1</v>
      </c>
      <c r="S600" s="15">
        <v>1</v>
      </c>
      <c r="T600" s="12" t="s">
        <v>1026</v>
      </c>
      <c r="U600" s="19">
        <f>Tabla1[[#This Row],[Trbjo real]]/Tabla1[[#This Row],[Trabajo]]</f>
        <v>0</v>
      </c>
    </row>
    <row r="601" spans="1:21" x14ac:dyDescent="0.25">
      <c r="A601" s="12" t="s">
        <v>105</v>
      </c>
      <c r="B601" s="12" t="s">
        <v>51</v>
      </c>
      <c r="C601" s="12" t="s">
        <v>52</v>
      </c>
      <c r="D601" s="12" t="s">
        <v>53</v>
      </c>
      <c r="E601" s="12" t="s">
        <v>1035</v>
      </c>
      <c r="F601" s="12" t="s">
        <v>1065</v>
      </c>
      <c r="G601" s="12" t="s">
        <v>1078</v>
      </c>
      <c r="H601" s="12" t="s">
        <v>8</v>
      </c>
      <c r="I601" s="12" t="s">
        <v>1025</v>
      </c>
      <c r="J601" s="12" t="s">
        <v>55</v>
      </c>
      <c r="K601" s="12" t="s">
        <v>10</v>
      </c>
      <c r="L601" s="13">
        <v>45241</v>
      </c>
      <c r="M601" s="14">
        <v>45240</v>
      </c>
      <c r="N601" s="14" t="str">
        <f t="shared" si="18"/>
        <v>CUMPLE</v>
      </c>
      <c r="O601" s="14" t="str">
        <f t="shared" si="19"/>
        <v>CUMPLE</v>
      </c>
      <c r="P601" s="15">
        <v>2</v>
      </c>
      <c r="Q601" s="21">
        <v>5</v>
      </c>
      <c r="R601" s="15">
        <f>Tabla1[[#This Row],[Trbjo real]]-Tabla1[[#This Row],[Trabajo]]</f>
        <v>-3</v>
      </c>
      <c r="S601" s="15">
        <v>5</v>
      </c>
      <c r="T601" s="12" t="s">
        <v>1026</v>
      </c>
      <c r="U601" s="19">
        <f>Tabla1[[#This Row],[Trbjo real]]/Tabla1[[#This Row],[Trabajo]]</f>
        <v>0.4</v>
      </c>
    </row>
    <row r="602" spans="1:21" x14ac:dyDescent="0.25">
      <c r="A602" s="12" t="s">
        <v>262</v>
      </c>
      <c r="B602" s="12" t="s">
        <v>238</v>
      </c>
      <c r="C602" s="12" t="s">
        <v>239</v>
      </c>
      <c r="D602" s="12" t="s">
        <v>185</v>
      </c>
      <c r="E602" s="12" t="s">
        <v>1033</v>
      </c>
      <c r="F602" s="12" t="s">
        <v>1058</v>
      </c>
      <c r="G602" s="12" t="s">
        <v>1079</v>
      </c>
      <c r="H602" s="12" t="s">
        <v>60</v>
      </c>
      <c r="I602" s="12" t="s">
        <v>1015</v>
      </c>
      <c r="J602" s="12" t="s">
        <v>240</v>
      </c>
      <c r="K602" s="12" t="s">
        <v>10</v>
      </c>
      <c r="L602" s="13">
        <v>45238</v>
      </c>
      <c r="M602" s="14">
        <v>45235</v>
      </c>
      <c r="N602" s="14" t="str">
        <f t="shared" si="18"/>
        <v>CUMPLE</v>
      </c>
      <c r="O602" s="14" t="str">
        <f t="shared" si="19"/>
        <v>CUMPLE</v>
      </c>
      <c r="P602" s="15">
        <v>2</v>
      </c>
      <c r="Q602" s="21">
        <v>3</v>
      </c>
      <c r="R602" s="15">
        <f>Tabla1[[#This Row],[Trbjo real]]-Tabla1[[#This Row],[Trabajo]]</f>
        <v>-1</v>
      </c>
      <c r="S602" s="15">
        <v>3</v>
      </c>
      <c r="T602" s="12" t="s">
        <v>1026</v>
      </c>
      <c r="U602" s="19">
        <f>Tabla1[[#This Row],[Trbjo real]]/Tabla1[[#This Row],[Trabajo]]</f>
        <v>0.66666666666666663</v>
      </c>
    </row>
    <row r="603" spans="1:21" x14ac:dyDescent="0.25">
      <c r="A603" s="12" t="s">
        <v>262</v>
      </c>
      <c r="B603" s="12" t="s">
        <v>238</v>
      </c>
      <c r="C603" s="12" t="s">
        <v>239</v>
      </c>
      <c r="D603" s="12" t="s">
        <v>185</v>
      </c>
      <c r="E603" s="12" t="s">
        <v>1051</v>
      </c>
      <c r="F603" s="12" t="s">
        <v>1094</v>
      </c>
      <c r="G603" s="12" t="s">
        <v>1099</v>
      </c>
      <c r="H603" s="12" t="s">
        <v>60</v>
      </c>
      <c r="I603" s="12" t="s">
        <v>1015</v>
      </c>
      <c r="J603" s="12" t="s">
        <v>240</v>
      </c>
      <c r="K603" s="12" t="s">
        <v>10</v>
      </c>
      <c r="L603" s="13">
        <v>45238</v>
      </c>
      <c r="M603" s="14">
        <v>45235</v>
      </c>
      <c r="N603" s="14" t="str">
        <f t="shared" si="18"/>
        <v>CUMPLE</v>
      </c>
      <c r="O603" s="14" t="str">
        <f t="shared" si="19"/>
        <v>CUMPLE</v>
      </c>
      <c r="P603" s="15">
        <v>7</v>
      </c>
      <c r="Q603" s="21">
        <v>6</v>
      </c>
      <c r="R603" s="15">
        <f>Tabla1[[#This Row],[Trbjo real]]-Tabla1[[#This Row],[Trabajo]]</f>
        <v>1</v>
      </c>
      <c r="S603" s="15">
        <v>6</v>
      </c>
      <c r="T603" s="12" t="s">
        <v>1026</v>
      </c>
      <c r="U603" s="19">
        <f>Tabla1[[#This Row],[Trbjo real]]/Tabla1[[#This Row],[Trabajo]]</f>
        <v>1.1666666666666667</v>
      </c>
    </row>
    <row r="604" spans="1:21" x14ac:dyDescent="0.25">
      <c r="A604" s="12" t="s">
        <v>262</v>
      </c>
      <c r="B604" s="12" t="s">
        <v>238</v>
      </c>
      <c r="C604" s="12" t="s">
        <v>239</v>
      </c>
      <c r="D604" s="12" t="s">
        <v>185</v>
      </c>
      <c r="E604" s="12" t="s">
        <v>1040</v>
      </c>
      <c r="F604" s="12" t="s">
        <v>1030</v>
      </c>
      <c r="G604" s="12" t="s">
        <v>1118</v>
      </c>
      <c r="H604" s="12" t="s">
        <v>60</v>
      </c>
      <c r="I604" s="12" t="s">
        <v>1015</v>
      </c>
      <c r="J604" s="12" t="s">
        <v>240</v>
      </c>
      <c r="K604" s="12" t="s">
        <v>10</v>
      </c>
      <c r="L604" s="13">
        <v>45238</v>
      </c>
      <c r="M604" s="14">
        <v>45260</v>
      </c>
      <c r="N604" s="14" t="str">
        <f t="shared" si="18"/>
        <v>CUMPLE</v>
      </c>
      <c r="O604" s="14" t="str">
        <f t="shared" si="19"/>
        <v>NO CUMPLE</v>
      </c>
      <c r="P604" s="15">
        <v>2</v>
      </c>
      <c r="Q604" s="20">
        <v>2</v>
      </c>
      <c r="R604" s="20">
        <f>Tabla1[[#This Row],[Trbjo real]]-Tabla1[[#This Row],[Trabajo]]</f>
        <v>0</v>
      </c>
      <c r="S604" s="15">
        <v>2</v>
      </c>
      <c r="T604" s="12" t="s">
        <v>1026</v>
      </c>
      <c r="U604" s="19">
        <f>Tabla1[[#This Row],[Trbjo real]]/Tabla1[[#This Row],[Trabajo]]</f>
        <v>1</v>
      </c>
    </row>
    <row r="605" spans="1:21" x14ac:dyDescent="0.25">
      <c r="A605" s="12" t="s">
        <v>262</v>
      </c>
      <c r="B605" s="12" t="s">
        <v>238</v>
      </c>
      <c r="C605" s="12" t="s">
        <v>239</v>
      </c>
      <c r="D605" s="12" t="s">
        <v>185</v>
      </c>
      <c r="E605" s="12" t="s">
        <v>1022</v>
      </c>
      <c r="F605" s="12" t="s">
        <v>1120</v>
      </c>
      <c r="G605" s="12" t="s">
        <v>1118</v>
      </c>
      <c r="H605" s="12" t="s">
        <v>60</v>
      </c>
      <c r="I605" s="12" t="s">
        <v>1015</v>
      </c>
      <c r="J605" s="12" t="s">
        <v>240</v>
      </c>
      <c r="K605" s="12" t="s">
        <v>10</v>
      </c>
      <c r="L605" s="13">
        <v>45238</v>
      </c>
      <c r="M605" s="14">
        <v>45262</v>
      </c>
      <c r="N605" s="14" t="str">
        <f t="shared" si="18"/>
        <v>CUMPLE</v>
      </c>
      <c r="O605" s="14" t="str">
        <f t="shared" si="19"/>
        <v>NO CUMPLE</v>
      </c>
      <c r="P605" s="15">
        <v>2</v>
      </c>
      <c r="Q605" s="21">
        <v>6</v>
      </c>
      <c r="R605" s="21">
        <f>Tabla1[[#This Row],[Trbjo real]]-Tabla1[[#This Row],[Trabajo]]</f>
        <v>-4</v>
      </c>
      <c r="S605" s="15">
        <v>6</v>
      </c>
      <c r="T605" s="12" t="s">
        <v>1026</v>
      </c>
      <c r="U605" s="19">
        <f>Tabla1[[#This Row],[Trbjo real]]/Tabla1[[#This Row],[Trabajo]]</f>
        <v>0.33333333333333331</v>
      </c>
    </row>
    <row r="606" spans="1:21" x14ac:dyDescent="0.25">
      <c r="A606" s="12" t="s">
        <v>262</v>
      </c>
      <c r="B606" s="12" t="s">
        <v>238</v>
      </c>
      <c r="C606" s="12" t="s">
        <v>239</v>
      </c>
      <c r="D606" s="12" t="s">
        <v>185</v>
      </c>
      <c r="E606" s="12" t="s">
        <v>1053</v>
      </c>
      <c r="F606" s="12" t="s">
        <v>1137</v>
      </c>
      <c r="G606" s="12" t="s">
        <v>1149</v>
      </c>
      <c r="H606" s="12" t="s">
        <v>60</v>
      </c>
      <c r="I606" s="12" t="s">
        <v>1015</v>
      </c>
      <c r="J606" s="12" t="s">
        <v>240</v>
      </c>
      <c r="K606" s="12" t="s">
        <v>10</v>
      </c>
      <c r="L606" s="13">
        <v>45238</v>
      </c>
      <c r="M606" s="14">
        <v>45238</v>
      </c>
      <c r="N606" s="14" t="str">
        <f t="shared" si="18"/>
        <v>CUMPLE</v>
      </c>
      <c r="O606" s="14" t="str">
        <f t="shared" si="19"/>
        <v>CUMPLE</v>
      </c>
      <c r="P606" s="15">
        <v>0.1</v>
      </c>
      <c r="Q606" s="21">
        <v>6</v>
      </c>
      <c r="R606" s="21">
        <f>Tabla1[[#This Row],[Trbjo real]]-Tabla1[[#This Row],[Trabajo]]</f>
        <v>-5.9</v>
      </c>
      <c r="S606" s="15">
        <v>6</v>
      </c>
      <c r="T606" s="12" t="s">
        <v>1026</v>
      </c>
      <c r="U606" s="19">
        <f>Tabla1[[#This Row],[Trbjo real]]/Tabla1[[#This Row],[Trabajo]]</f>
        <v>1.6666666666666666E-2</v>
      </c>
    </row>
    <row r="607" spans="1:21" x14ac:dyDescent="0.25">
      <c r="A607" s="12" t="s">
        <v>262</v>
      </c>
      <c r="B607" s="12" t="s">
        <v>238</v>
      </c>
      <c r="C607" s="12" t="s">
        <v>239</v>
      </c>
      <c r="D607" s="12" t="s">
        <v>185</v>
      </c>
      <c r="E607" s="12" t="s">
        <v>1029</v>
      </c>
      <c r="F607" s="12" t="s">
        <v>1130</v>
      </c>
      <c r="G607" s="12" t="s">
        <v>1149</v>
      </c>
      <c r="H607" s="12" t="s">
        <v>60</v>
      </c>
      <c r="I607" s="12" t="s">
        <v>1015</v>
      </c>
      <c r="J607" s="12" t="s">
        <v>240</v>
      </c>
      <c r="K607" s="12" t="s">
        <v>10</v>
      </c>
      <c r="L607" s="13">
        <v>45238</v>
      </c>
      <c r="M607" s="14">
        <v>45238</v>
      </c>
      <c r="N607" s="14" t="str">
        <f t="shared" si="18"/>
        <v>CUMPLE</v>
      </c>
      <c r="O607" s="14" t="str">
        <f t="shared" si="19"/>
        <v>CUMPLE</v>
      </c>
      <c r="P607" s="15">
        <v>0.1</v>
      </c>
      <c r="Q607" s="20">
        <v>4</v>
      </c>
      <c r="R607" s="15">
        <f>Tabla1[[#This Row],[Trbjo real]]-Tabla1[[#This Row],[Trabajo]]</f>
        <v>-3.9</v>
      </c>
      <c r="S607" s="15">
        <v>4</v>
      </c>
      <c r="T607" s="12" t="s">
        <v>1026</v>
      </c>
      <c r="U607" s="19">
        <f>Tabla1[[#This Row],[Trbjo real]]/Tabla1[[#This Row],[Trabajo]]</f>
        <v>2.5000000000000001E-2</v>
      </c>
    </row>
    <row r="608" spans="1:21" x14ac:dyDescent="0.25">
      <c r="A608" s="12" t="s">
        <v>383</v>
      </c>
      <c r="B608" s="12" t="s">
        <v>365</v>
      </c>
      <c r="C608" s="12" t="s">
        <v>366</v>
      </c>
      <c r="D608" s="12" t="s">
        <v>120</v>
      </c>
      <c r="E608" s="12" t="s">
        <v>1035</v>
      </c>
      <c r="F608" s="12" t="s">
        <v>1036</v>
      </c>
      <c r="G608" s="12" t="s">
        <v>1084</v>
      </c>
      <c r="H608" s="12" t="s">
        <v>8</v>
      </c>
      <c r="I608" s="12" t="s">
        <v>1025</v>
      </c>
      <c r="J608" s="12" t="s">
        <v>121</v>
      </c>
      <c r="K608" s="12" t="s">
        <v>10</v>
      </c>
      <c r="L608" s="13">
        <v>45237</v>
      </c>
      <c r="M608" s="14">
        <v>45237</v>
      </c>
      <c r="N608" s="14" t="str">
        <f t="shared" si="18"/>
        <v>CUMPLE</v>
      </c>
      <c r="O608" s="14" t="str">
        <f t="shared" si="19"/>
        <v>CUMPLE</v>
      </c>
      <c r="P608" s="15">
        <v>2</v>
      </c>
      <c r="Q608" s="20">
        <v>8</v>
      </c>
      <c r="R608" s="15">
        <f>Tabla1[[#This Row],[Trbjo real]]-Tabla1[[#This Row],[Trabajo]]</f>
        <v>-6</v>
      </c>
      <c r="S608" s="15">
        <v>8</v>
      </c>
      <c r="T608" s="12" t="s">
        <v>1026</v>
      </c>
      <c r="U608" s="19">
        <f>Tabla1[[#This Row],[Trbjo real]]/Tabla1[[#This Row],[Trabajo]]</f>
        <v>0.25</v>
      </c>
    </row>
    <row r="609" spans="1:21" x14ac:dyDescent="0.25">
      <c r="A609" s="12" t="s">
        <v>383</v>
      </c>
      <c r="B609" s="12" t="s">
        <v>365</v>
      </c>
      <c r="C609" s="12" t="s">
        <v>366</v>
      </c>
      <c r="D609" s="12" t="s">
        <v>120</v>
      </c>
      <c r="E609" s="12" t="s">
        <v>1033</v>
      </c>
      <c r="F609" s="12" t="s">
        <v>1036</v>
      </c>
      <c r="G609" s="12" t="s">
        <v>1138</v>
      </c>
      <c r="H609" s="12" t="s">
        <v>8</v>
      </c>
      <c r="I609" s="12" t="s">
        <v>1025</v>
      </c>
      <c r="J609" s="12" t="s">
        <v>121</v>
      </c>
      <c r="K609" s="12" t="s">
        <v>10</v>
      </c>
      <c r="L609" s="13">
        <v>45237</v>
      </c>
      <c r="M609" s="14">
        <v>45240</v>
      </c>
      <c r="N609" s="14" t="str">
        <f t="shared" si="18"/>
        <v>CUMPLE</v>
      </c>
      <c r="O609" s="14" t="str">
        <f t="shared" si="19"/>
        <v>NO CUMPLE</v>
      </c>
      <c r="P609" s="15">
        <v>1.5</v>
      </c>
      <c r="Q609" s="21">
        <v>2</v>
      </c>
      <c r="R609" s="15">
        <f>Tabla1[[#This Row],[Trbjo real]]-Tabla1[[#This Row],[Trabajo]]</f>
        <v>-0.5</v>
      </c>
      <c r="S609" s="15">
        <v>2</v>
      </c>
      <c r="T609" s="12" t="s">
        <v>1026</v>
      </c>
      <c r="U609" s="19">
        <f>Tabla1[[#This Row],[Trbjo real]]/Tabla1[[#This Row],[Trabajo]]</f>
        <v>0.75</v>
      </c>
    </row>
    <row r="610" spans="1:21" x14ac:dyDescent="0.25">
      <c r="A610" s="12" t="s">
        <v>157</v>
      </c>
      <c r="B610" s="12" t="s">
        <v>152</v>
      </c>
      <c r="C610" s="12" t="s">
        <v>153</v>
      </c>
      <c r="D610" s="12" t="s">
        <v>154</v>
      </c>
      <c r="E610" s="12" t="s">
        <v>1035</v>
      </c>
      <c r="F610" s="12" t="s">
        <v>1043</v>
      </c>
      <c r="G610" s="12" t="s">
        <v>1070</v>
      </c>
      <c r="H610" s="12" t="s">
        <v>60</v>
      </c>
      <c r="I610" s="12" t="s">
        <v>1025</v>
      </c>
      <c r="J610" s="12" t="s">
        <v>155</v>
      </c>
      <c r="K610" s="12" t="s">
        <v>10</v>
      </c>
      <c r="L610" s="13">
        <v>45235</v>
      </c>
      <c r="M610" s="14"/>
      <c r="N610" s="14" t="str">
        <f t="shared" si="18"/>
        <v>NO CUMPLE</v>
      </c>
      <c r="O610" s="14" t="str">
        <f t="shared" si="19"/>
        <v>NO CUMPLE</v>
      </c>
      <c r="P610" s="15">
        <v>0</v>
      </c>
      <c r="Q610" s="15">
        <v>1</v>
      </c>
      <c r="R610" s="15">
        <f>Tabla1[[#This Row],[Trbjo real]]-Tabla1[[#This Row],[Trabajo]]</f>
        <v>-1</v>
      </c>
      <c r="S610" s="15">
        <v>1</v>
      </c>
      <c r="T610" s="12" t="s">
        <v>1026</v>
      </c>
      <c r="U610" s="19">
        <f>Tabla1[[#This Row],[Trbjo real]]/Tabla1[[#This Row],[Trabajo]]</f>
        <v>0</v>
      </c>
    </row>
    <row r="611" spans="1:21" x14ac:dyDescent="0.25">
      <c r="A611" s="12" t="s">
        <v>157</v>
      </c>
      <c r="B611" s="12" t="s">
        <v>152</v>
      </c>
      <c r="C611" s="12" t="s">
        <v>153</v>
      </c>
      <c r="D611" s="12" t="s">
        <v>154</v>
      </c>
      <c r="E611" s="12" t="s">
        <v>1033</v>
      </c>
      <c r="F611" s="12" t="s">
        <v>1044</v>
      </c>
      <c r="G611" s="12" t="s">
        <v>1070</v>
      </c>
      <c r="H611" s="12" t="s">
        <v>60</v>
      </c>
      <c r="I611" s="12" t="s">
        <v>1025</v>
      </c>
      <c r="J611" s="12" t="s">
        <v>155</v>
      </c>
      <c r="K611" s="12" t="s">
        <v>10</v>
      </c>
      <c r="L611" s="13">
        <v>45235</v>
      </c>
      <c r="M611" s="14">
        <v>45239</v>
      </c>
      <c r="N611" s="14" t="str">
        <f t="shared" si="18"/>
        <v>CUMPLE</v>
      </c>
      <c r="O611" s="14" t="str">
        <f t="shared" si="19"/>
        <v>NO CUMPLE</v>
      </c>
      <c r="P611" s="15">
        <v>1</v>
      </c>
      <c r="Q611" s="20">
        <v>1</v>
      </c>
      <c r="R611" s="15">
        <f>Tabla1[[#This Row],[Trbjo real]]-Tabla1[[#This Row],[Trabajo]]</f>
        <v>0</v>
      </c>
      <c r="S611" s="15">
        <v>1</v>
      </c>
      <c r="T611" s="12" t="s">
        <v>1026</v>
      </c>
      <c r="U611" s="19">
        <f>Tabla1[[#This Row],[Trbjo real]]/Tabla1[[#This Row],[Trabajo]]</f>
        <v>1</v>
      </c>
    </row>
    <row r="612" spans="1:21" x14ac:dyDescent="0.25">
      <c r="A612" s="12" t="s">
        <v>157</v>
      </c>
      <c r="B612" s="12" t="s">
        <v>152</v>
      </c>
      <c r="C612" s="12" t="s">
        <v>153</v>
      </c>
      <c r="D612" s="12" t="s">
        <v>154</v>
      </c>
      <c r="E612" s="12" t="s">
        <v>1027</v>
      </c>
      <c r="F612" s="12" t="s">
        <v>1045</v>
      </c>
      <c r="G612" s="12" t="s">
        <v>1070</v>
      </c>
      <c r="H612" s="12" t="s">
        <v>60</v>
      </c>
      <c r="I612" s="12" t="s">
        <v>1025</v>
      </c>
      <c r="J612" s="12" t="s">
        <v>155</v>
      </c>
      <c r="K612" s="12" t="s">
        <v>10</v>
      </c>
      <c r="L612" s="13">
        <v>45235</v>
      </c>
      <c r="M612" s="14"/>
      <c r="N612" s="14" t="str">
        <f t="shared" si="18"/>
        <v>NO CUMPLE</v>
      </c>
      <c r="O612" s="14" t="str">
        <f t="shared" si="19"/>
        <v>NO CUMPLE</v>
      </c>
      <c r="P612" s="15">
        <v>0</v>
      </c>
      <c r="Q612" s="15">
        <v>1</v>
      </c>
      <c r="R612" s="15">
        <f>Tabla1[[#This Row],[Trbjo real]]-Tabla1[[#This Row],[Trabajo]]</f>
        <v>-1</v>
      </c>
      <c r="S612" s="15">
        <v>1</v>
      </c>
      <c r="T612" s="12" t="s">
        <v>1026</v>
      </c>
      <c r="U612" s="19">
        <f>Tabla1[[#This Row],[Trbjo real]]/Tabla1[[#This Row],[Trabajo]]</f>
        <v>0</v>
      </c>
    </row>
    <row r="613" spans="1:21" x14ac:dyDescent="0.25">
      <c r="A613" s="12" t="s">
        <v>157</v>
      </c>
      <c r="B613" s="12" t="s">
        <v>152</v>
      </c>
      <c r="C613" s="12" t="s">
        <v>153</v>
      </c>
      <c r="D613" s="12" t="s">
        <v>154</v>
      </c>
      <c r="E613" s="12" t="s">
        <v>1040</v>
      </c>
      <c r="F613" s="12" t="s">
        <v>1046</v>
      </c>
      <c r="G613" s="12" t="s">
        <v>1070</v>
      </c>
      <c r="H613" s="12" t="s">
        <v>60</v>
      </c>
      <c r="I613" s="12" t="s">
        <v>1025</v>
      </c>
      <c r="J613" s="12" t="s">
        <v>155</v>
      </c>
      <c r="K613" s="12" t="s">
        <v>10</v>
      </c>
      <c r="L613" s="13">
        <v>45235</v>
      </c>
      <c r="M613" s="14"/>
      <c r="N613" s="14" t="str">
        <f t="shared" si="18"/>
        <v>NO CUMPLE</v>
      </c>
      <c r="O613" s="14" t="str">
        <f t="shared" si="19"/>
        <v>NO CUMPLE</v>
      </c>
      <c r="P613" s="15">
        <v>0</v>
      </c>
      <c r="Q613" s="15">
        <v>1</v>
      </c>
      <c r="R613" s="15">
        <f>Tabla1[[#This Row],[Trbjo real]]-Tabla1[[#This Row],[Trabajo]]</f>
        <v>-1</v>
      </c>
      <c r="S613" s="15">
        <v>1</v>
      </c>
      <c r="T613" s="12" t="s">
        <v>1026</v>
      </c>
      <c r="U613" s="19">
        <f>Tabla1[[#This Row],[Trbjo real]]/Tabla1[[#This Row],[Trabajo]]</f>
        <v>0</v>
      </c>
    </row>
    <row r="614" spans="1:21" x14ac:dyDescent="0.25">
      <c r="A614" s="12" t="s">
        <v>123</v>
      </c>
      <c r="B614" s="12" t="s">
        <v>118</v>
      </c>
      <c r="C614" s="12" t="s">
        <v>119</v>
      </c>
      <c r="D614" s="12" t="s">
        <v>120</v>
      </c>
      <c r="E614" s="12" t="s">
        <v>1035</v>
      </c>
      <c r="F614" s="12" t="s">
        <v>1061</v>
      </c>
      <c r="G614" s="12" t="s">
        <v>1060</v>
      </c>
      <c r="H614" s="12" t="s">
        <v>60</v>
      </c>
      <c r="I614" s="12" t="s">
        <v>1025</v>
      </c>
      <c r="J614" s="12" t="s">
        <v>121</v>
      </c>
      <c r="K614" s="12" t="s">
        <v>10</v>
      </c>
      <c r="L614" s="13">
        <v>45233</v>
      </c>
      <c r="M614" s="14">
        <v>45243</v>
      </c>
      <c r="N614" s="14" t="str">
        <f t="shared" si="18"/>
        <v>CUMPLE</v>
      </c>
      <c r="O614" s="14" t="str">
        <f t="shared" si="19"/>
        <v>NO CUMPLE</v>
      </c>
      <c r="P614" s="15">
        <v>1</v>
      </c>
      <c r="Q614" s="20">
        <v>1</v>
      </c>
      <c r="R614" s="15">
        <f>Tabla1[[#This Row],[Trbjo real]]-Tabla1[[#This Row],[Trabajo]]</f>
        <v>0</v>
      </c>
      <c r="S614" s="15">
        <v>1</v>
      </c>
      <c r="T614" s="12" t="s">
        <v>1026</v>
      </c>
      <c r="U614" s="19">
        <f>Tabla1[[#This Row],[Trbjo real]]/Tabla1[[#This Row],[Trabajo]]</f>
        <v>1</v>
      </c>
    </row>
    <row r="615" spans="1:21" x14ac:dyDescent="0.25">
      <c r="A615" s="12" t="s">
        <v>123</v>
      </c>
      <c r="B615" s="12" t="s">
        <v>118</v>
      </c>
      <c r="C615" s="12" t="s">
        <v>119</v>
      </c>
      <c r="D615" s="12" t="s">
        <v>120</v>
      </c>
      <c r="E615" s="12" t="s">
        <v>1033</v>
      </c>
      <c r="F615" s="12" t="s">
        <v>1036</v>
      </c>
      <c r="G615" s="12" t="s">
        <v>1060</v>
      </c>
      <c r="H615" s="12" t="s">
        <v>60</v>
      </c>
      <c r="I615" s="12" t="s">
        <v>1025</v>
      </c>
      <c r="J615" s="12" t="s">
        <v>121</v>
      </c>
      <c r="K615" s="12" t="s">
        <v>10</v>
      </c>
      <c r="L615" s="13">
        <v>45233</v>
      </c>
      <c r="M615" s="14">
        <v>45243</v>
      </c>
      <c r="N615" s="14" t="str">
        <f t="shared" si="18"/>
        <v>CUMPLE</v>
      </c>
      <c r="O615" s="14" t="str">
        <f t="shared" si="19"/>
        <v>NO CUMPLE</v>
      </c>
      <c r="P615" s="15">
        <v>3</v>
      </c>
      <c r="Q615" s="20">
        <v>3</v>
      </c>
      <c r="R615" s="15">
        <f>Tabla1[[#This Row],[Trbjo real]]-Tabla1[[#This Row],[Trabajo]]</f>
        <v>0</v>
      </c>
      <c r="S615" s="15">
        <v>3</v>
      </c>
      <c r="T615" s="12" t="s">
        <v>1026</v>
      </c>
      <c r="U615" s="19">
        <f>Tabla1[[#This Row],[Trbjo real]]/Tabla1[[#This Row],[Trabajo]]</f>
        <v>1</v>
      </c>
    </row>
    <row r="616" spans="1:21" x14ac:dyDescent="0.25">
      <c r="A616" s="12" t="s">
        <v>176</v>
      </c>
      <c r="B616" s="12" t="s">
        <v>170</v>
      </c>
      <c r="C616" s="12" t="s">
        <v>171</v>
      </c>
      <c r="D616" s="12" t="s">
        <v>120</v>
      </c>
      <c r="E616" s="12" t="s">
        <v>1035</v>
      </c>
      <c r="F616" s="12" t="s">
        <v>1061</v>
      </c>
      <c r="G616" s="12" t="s">
        <v>1060</v>
      </c>
      <c r="H616" s="12" t="s">
        <v>67</v>
      </c>
      <c r="I616" s="12" t="s">
        <v>1025</v>
      </c>
      <c r="J616" s="12" t="s">
        <v>121</v>
      </c>
      <c r="K616" s="12" t="s">
        <v>10</v>
      </c>
      <c r="L616" s="13">
        <v>45233</v>
      </c>
      <c r="M616" s="14">
        <v>45243</v>
      </c>
      <c r="N616" s="14" t="str">
        <f t="shared" si="18"/>
        <v>CUMPLE</v>
      </c>
      <c r="O616" s="14" t="str">
        <f t="shared" si="19"/>
        <v>NO CUMPLE</v>
      </c>
      <c r="P616" s="15">
        <v>3</v>
      </c>
      <c r="Q616" s="20">
        <v>1</v>
      </c>
      <c r="R616" s="15">
        <f>Tabla1[[#This Row],[Trbjo real]]-Tabla1[[#This Row],[Trabajo]]</f>
        <v>2</v>
      </c>
      <c r="S616" s="15">
        <v>1</v>
      </c>
      <c r="T616" s="12" t="s">
        <v>1026</v>
      </c>
      <c r="U616" s="19">
        <f>Tabla1[[#This Row],[Trbjo real]]/Tabla1[[#This Row],[Trabajo]]</f>
        <v>3</v>
      </c>
    </row>
    <row r="617" spans="1:21" x14ac:dyDescent="0.25">
      <c r="A617" s="12" t="s">
        <v>176</v>
      </c>
      <c r="B617" s="12" t="s">
        <v>170</v>
      </c>
      <c r="C617" s="12" t="s">
        <v>171</v>
      </c>
      <c r="D617" s="12" t="s">
        <v>120</v>
      </c>
      <c r="E617" s="12" t="s">
        <v>1033</v>
      </c>
      <c r="F617" s="12" t="s">
        <v>1036</v>
      </c>
      <c r="G617" s="12" t="s">
        <v>1060</v>
      </c>
      <c r="H617" s="12" t="s">
        <v>67</v>
      </c>
      <c r="I617" s="12" t="s">
        <v>1025</v>
      </c>
      <c r="J617" s="12" t="s">
        <v>121</v>
      </c>
      <c r="K617" s="12" t="s">
        <v>10</v>
      </c>
      <c r="L617" s="13">
        <v>45233</v>
      </c>
      <c r="M617" s="14">
        <v>45243</v>
      </c>
      <c r="N617" s="14" t="str">
        <f t="shared" si="18"/>
        <v>CUMPLE</v>
      </c>
      <c r="O617" s="14" t="str">
        <f t="shared" si="19"/>
        <v>NO CUMPLE</v>
      </c>
      <c r="P617" s="15">
        <v>3</v>
      </c>
      <c r="Q617" s="20">
        <v>3</v>
      </c>
      <c r="R617" s="15">
        <f>Tabla1[[#This Row],[Trbjo real]]-Tabla1[[#This Row],[Trabajo]]</f>
        <v>0</v>
      </c>
      <c r="S617" s="15">
        <v>3</v>
      </c>
      <c r="T617" s="12" t="s">
        <v>1026</v>
      </c>
      <c r="U617" s="19">
        <f>Tabla1[[#This Row],[Trbjo real]]/Tabla1[[#This Row],[Trabajo]]</f>
        <v>1</v>
      </c>
    </row>
    <row r="618" spans="1:21" x14ac:dyDescent="0.25">
      <c r="A618" s="12" t="s">
        <v>123</v>
      </c>
      <c r="B618" s="12" t="s">
        <v>118</v>
      </c>
      <c r="C618" s="12" t="s">
        <v>119</v>
      </c>
      <c r="D618" s="12" t="s">
        <v>120</v>
      </c>
      <c r="E618" s="12" t="s">
        <v>1040</v>
      </c>
      <c r="F618" s="12" t="s">
        <v>1036</v>
      </c>
      <c r="G618" s="12" t="s">
        <v>1144</v>
      </c>
      <c r="H618" s="12" t="s">
        <v>60</v>
      </c>
      <c r="I618" s="12" t="s">
        <v>1025</v>
      </c>
      <c r="J618" s="12" t="s">
        <v>121</v>
      </c>
      <c r="K618" s="12" t="s">
        <v>10</v>
      </c>
      <c r="L618" s="13">
        <v>45233</v>
      </c>
      <c r="M618" s="14">
        <v>45266</v>
      </c>
      <c r="N618" s="14" t="str">
        <f t="shared" si="18"/>
        <v>CUMPLE</v>
      </c>
      <c r="O618" s="14" t="str">
        <f t="shared" si="19"/>
        <v>NO CUMPLE</v>
      </c>
      <c r="P618" s="15">
        <v>8.3000000000000004E-2</v>
      </c>
      <c r="Q618" s="20">
        <v>2</v>
      </c>
      <c r="R618" s="15">
        <f>Tabla1[[#This Row],[Trbjo real]]-Tabla1[[#This Row],[Trabajo]]</f>
        <v>-1.917</v>
      </c>
      <c r="S618" s="15">
        <v>2</v>
      </c>
      <c r="T618" s="12" t="s">
        <v>1026</v>
      </c>
      <c r="U618" s="19">
        <f>Tabla1[[#This Row],[Trbjo real]]/Tabla1[[#This Row],[Trabajo]]</f>
        <v>4.1500000000000002E-2</v>
      </c>
    </row>
    <row r="619" spans="1:21" x14ac:dyDescent="0.25">
      <c r="A619" s="12" t="s">
        <v>176</v>
      </c>
      <c r="B619" s="12" t="s">
        <v>170</v>
      </c>
      <c r="C619" s="12" t="s">
        <v>171</v>
      </c>
      <c r="D619" s="12" t="s">
        <v>120</v>
      </c>
      <c r="E619" s="12" t="s">
        <v>1040</v>
      </c>
      <c r="F619" s="12" t="s">
        <v>1036</v>
      </c>
      <c r="G619" s="12" t="s">
        <v>1144</v>
      </c>
      <c r="H619" s="12" t="s">
        <v>67</v>
      </c>
      <c r="I619" s="12" t="s">
        <v>1025</v>
      </c>
      <c r="J619" s="12" t="s">
        <v>121</v>
      </c>
      <c r="K619" s="12" t="s">
        <v>10</v>
      </c>
      <c r="L619" s="13">
        <v>45233</v>
      </c>
      <c r="M619" s="14">
        <v>45266</v>
      </c>
      <c r="N619" s="14" t="str">
        <f t="shared" si="18"/>
        <v>CUMPLE</v>
      </c>
      <c r="O619" s="14" t="str">
        <f t="shared" si="19"/>
        <v>NO CUMPLE</v>
      </c>
      <c r="P619" s="15">
        <v>8.3000000000000004E-2</v>
      </c>
      <c r="Q619" s="20">
        <v>2</v>
      </c>
      <c r="R619" s="15">
        <f>Tabla1[[#This Row],[Trbjo real]]-Tabla1[[#This Row],[Trabajo]]</f>
        <v>-1.917</v>
      </c>
      <c r="S619" s="15">
        <v>2</v>
      </c>
      <c r="T619" s="12" t="s">
        <v>1026</v>
      </c>
      <c r="U619" s="19">
        <f>Tabla1[[#This Row],[Trbjo real]]/Tabla1[[#This Row],[Trabajo]]</f>
        <v>4.1500000000000002E-2</v>
      </c>
    </row>
    <row r="620" spans="1:21" x14ac:dyDescent="0.25">
      <c r="A620" s="12" t="s">
        <v>86</v>
      </c>
      <c r="B620" s="12" t="s">
        <v>51</v>
      </c>
      <c r="C620" s="12" t="s">
        <v>52</v>
      </c>
      <c r="D620" s="12" t="s">
        <v>53</v>
      </c>
      <c r="E620" s="12" t="s">
        <v>1035</v>
      </c>
      <c r="F620" s="12" t="s">
        <v>1057</v>
      </c>
      <c r="G620" s="12" t="s">
        <v>1064</v>
      </c>
      <c r="H620" s="12" t="s">
        <v>54</v>
      </c>
      <c r="I620" s="12" t="s">
        <v>1025</v>
      </c>
      <c r="J620" s="12" t="s">
        <v>55</v>
      </c>
      <c r="K620" s="12" t="s">
        <v>10</v>
      </c>
      <c r="L620" s="13">
        <v>45223</v>
      </c>
      <c r="M620" s="14">
        <v>45209</v>
      </c>
      <c r="N620" s="14" t="str">
        <f t="shared" si="18"/>
        <v>CUMPLE</v>
      </c>
      <c r="O620" s="14" t="str">
        <f t="shared" si="19"/>
        <v>CUMPLE</v>
      </c>
      <c r="P620" s="15">
        <v>1.5</v>
      </c>
      <c r="Q620" s="20">
        <v>3</v>
      </c>
      <c r="R620" s="15">
        <f>Tabla1[[#This Row],[Trbjo real]]-Tabla1[[#This Row],[Trabajo]]</f>
        <v>-1.5</v>
      </c>
      <c r="S620" s="15">
        <v>3</v>
      </c>
      <c r="T620" s="12" t="s">
        <v>1026</v>
      </c>
      <c r="U620" s="19">
        <f>Tabla1[[#This Row],[Trbjo real]]/Tabla1[[#This Row],[Trabajo]]</f>
        <v>0.5</v>
      </c>
    </row>
    <row r="621" spans="1:21" x14ac:dyDescent="0.25">
      <c r="A621" s="12" t="s">
        <v>86</v>
      </c>
      <c r="B621" s="12" t="s">
        <v>51</v>
      </c>
      <c r="C621" s="12" t="s">
        <v>52</v>
      </c>
      <c r="D621" s="12" t="s">
        <v>53</v>
      </c>
      <c r="E621" s="12" t="s">
        <v>1051</v>
      </c>
      <c r="F621" s="12" t="s">
        <v>1058</v>
      </c>
      <c r="G621" s="12" t="s">
        <v>1064</v>
      </c>
      <c r="H621" s="12" t="s">
        <v>54</v>
      </c>
      <c r="I621" s="12" t="s">
        <v>1025</v>
      </c>
      <c r="J621" s="12" t="s">
        <v>55</v>
      </c>
      <c r="K621" s="12" t="s">
        <v>10</v>
      </c>
      <c r="L621" s="13">
        <v>45223</v>
      </c>
      <c r="M621" s="14"/>
      <c r="N621" s="14" t="str">
        <f t="shared" si="18"/>
        <v>NO CUMPLE</v>
      </c>
      <c r="O621" s="14" t="str">
        <f t="shared" si="19"/>
        <v>NO CUMPLE</v>
      </c>
      <c r="P621" s="15">
        <v>0</v>
      </c>
      <c r="Q621" s="15">
        <v>5</v>
      </c>
      <c r="R621" s="15">
        <f>Tabla1[[#This Row],[Trbjo real]]-Tabla1[[#This Row],[Trabajo]]</f>
        <v>-5</v>
      </c>
      <c r="S621" s="15">
        <v>5</v>
      </c>
      <c r="T621" s="12" t="s">
        <v>1026</v>
      </c>
      <c r="U621" s="19">
        <f>Tabla1[[#This Row],[Trbjo real]]/Tabla1[[#This Row],[Trabajo]]</f>
        <v>0</v>
      </c>
    </row>
    <row r="622" spans="1:21" x14ac:dyDescent="0.25">
      <c r="A622" s="12" t="s">
        <v>86</v>
      </c>
      <c r="B622" s="12" t="s">
        <v>51</v>
      </c>
      <c r="C622" s="12" t="s">
        <v>52</v>
      </c>
      <c r="D622" s="12" t="s">
        <v>53</v>
      </c>
      <c r="E622" s="12" t="s">
        <v>1027</v>
      </c>
      <c r="F622" s="12" t="s">
        <v>1090</v>
      </c>
      <c r="G622" s="12" t="s">
        <v>1099</v>
      </c>
      <c r="H622" s="12" t="s">
        <v>54</v>
      </c>
      <c r="I622" s="12" t="s">
        <v>1025</v>
      </c>
      <c r="J622" s="12" t="s">
        <v>55</v>
      </c>
      <c r="K622" s="12" t="s">
        <v>10</v>
      </c>
      <c r="L622" s="13">
        <v>45223</v>
      </c>
      <c r="M622" s="14"/>
      <c r="N622" s="14" t="str">
        <f t="shared" si="18"/>
        <v>NO CUMPLE</v>
      </c>
      <c r="O622" s="14" t="str">
        <f t="shared" si="19"/>
        <v>NO CUMPLE</v>
      </c>
      <c r="P622" s="15">
        <v>0</v>
      </c>
      <c r="Q622" s="15">
        <v>1</v>
      </c>
      <c r="R622" s="15">
        <f>Tabla1[[#This Row],[Trbjo real]]-Tabla1[[#This Row],[Trabajo]]</f>
        <v>-1</v>
      </c>
      <c r="S622" s="15">
        <v>1</v>
      </c>
      <c r="T622" s="12" t="s">
        <v>1026</v>
      </c>
      <c r="U622" s="19">
        <f>Tabla1[[#This Row],[Trbjo real]]/Tabla1[[#This Row],[Trabajo]]</f>
        <v>0</v>
      </c>
    </row>
    <row r="623" spans="1:21" x14ac:dyDescent="0.25">
      <c r="A623" s="12" t="s">
        <v>86</v>
      </c>
      <c r="B623" s="12" t="s">
        <v>51</v>
      </c>
      <c r="C623" s="12" t="s">
        <v>52</v>
      </c>
      <c r="D623" s="12" t="s">
        <v>53</v>
      </c>
      <c r="E623" s="12" t="s">
        <v>1075</v>
      </c>
      <c r="F623" s="12" t="s">
        <v>1106</v>
      </c>
      <c r="G623" s="12" t="s">
        <v>1099</v>
      </c>
      <c r="H623" s="12" t="s">
        <v>54</v>
      </c>
      <c r="I623" s="12" t="s">
        <v>1025</v>
      </c>
      <c r="J623" s="12" t="s">
        <v>55</v>
      </c>
      <c r="K623" s="12" t="s">
        <v>10</v>
      </c>
      <c r="L623" s="13">
        <v>45223</v>
      </c>
      <c r="M623" s="14"/>
      <c r="N623" s="14" t="str">
        <f t="shared" si="18"/>
        <v>NO CUMPLE</v>
      </c>
      <c r="O623" s="14" t="str">
        <f t="shared" si="19"/>
        <v>NO CUMPLE</v>
      </c>
      <c r="P623" s="15">
        <v>0</v>
      </c>
      <c r="Q623" s="15">
        <v>5</v>
      </c>
      <c r="R623" s="15">
        <f>Tabla1[[#This Row],[Trbjo real]]-Tabla1[[#This Row],[Trabajo]]</f>
        <v>-5</v>
      </c>
      <c r="S623" s="15">
        <v>5</v>
      </c>
      <c r="T623" s="12" t="s">
        <v>1026</v>
      </c>
      <c r="U623" s="19">
        <f>Tabla1[[#This Row],[Trbjo real]]/Tabla1[[#This Row],[Trabajo]]</f>
        <v>0</v>
      </c>
    </row>
    <row r="624" spans="1:21" x14ac:dyDescent="0.25">
      <c r="A624" s="12" t="s">
        <v>86</v>
      </c>
      <c r="B624" s="12" t="s">
        <v>51</v>
      </c>
      <c r="C624" s="12" t="s">
        <v>52</v>
      </c>
      <c r="D624" s="12" t="s">
        <v>53</v>
      </c>
      <c r="E624" s="12" t="s">
        <v>1102</v>
      </c>
      <c r="F624" s="12" t="s">
        <v>1105</v>
      </c>
      <c r="G624" s="12" t="s">
        <v>1099</v>
      </c>
      <c r="H624" s="12" t="s">
        <v>54</v>
      </c>
      <c r="I624" s="12" t="s">
        <v>1025</v>
      </c>
      <c r="J624" s="12" t="s">
        <v>55</v>
      </c>
      <c r="K624" s="12" t="s">
        <v>10</v>
      </c>
      <c r="L624" s="13">
        <v>45223</v>
      </c>
      <c r="M624" s="14"/>
      <c r="N624" s="14" t="str">
        <f t="shared" si="18"/>
        <v>NO CUMPLE</v>
      </c>
      <c r="O624" s="14" t="str">
        <f t="shared" si="19"/>
        <v>NO CUMPLE</v>
      </c>
      <c r="P624" s="15">
        <v>0</v>
      </c>
      <c r="Q624" s="15">
        <v>5</v>
      </c>
      <c r="R624" s="15">
        <f>Tabla1[[#This Row],[Trbjo real]]-Tabla1[[#This Row],[Trabajo]]</f>
        <v>-5</v>
      </c>
      <c r="S624" s="15">
        <v>5</v>
      </c>
      <c r="T624" s="12" t="s">
        <v>1026</v>
      </c>
      <c r="U624" s="19">
        <f>Tabla1[[#This Row],[Trbjo real]]/Tabla1[[#This Row],[Trabajo]]</f>
        <v>0</v>
      </c>
    </row>
    <row r="625" spans="1:21" x14ac:dyDescent="0.25">
      <c r="A625" s="12" t="s">
        <v>86</v>
      </c>
      <c r="B625" s="12" t="s">
        <v>51</v>
      </c>
      <c r="C625" s="12" t="s">
        <v>52</v>
      </c>
      <c r="D625" s="12" t="s">
        <v>53</v>
      </c>
      <c r="E625" s="12" t="s">
        <v>1053</v>
      </c>
      <c r="F625" s="12" t="s">
        <v>1030</v>
      </c>
      <c r="G625" s="12" t="s">
        <v>1121</v>
      </c>
      <c r="H625" s="12" t="s">
        <v>54</v>
      </c>
      <c r="I625" s="12" t="s">
        <v>1025</v>
      </c>
      <c r="J625" s="12" t="s">
        <v>55</v>
      </c>
      <c r="K625" s="12" t="s">
        <v>10</v>
      </c>
      <c r="L625" s="13">
        <v>45223</v>
      </c>
      <c r="M625" s="14">
        <v>45235</v>
      </c>
      <c r="N625" s="14" t="str">
        <f t="shared" si="18"/>
        <v>CUMPLE</v>
      </c>
      <c r="O625" s="14" t="str">
        <f t="shared" si="19"/>
        <v>NO CUMPLE</v>
      </c>
      <c r="P625" s="15">
        <v>3</v>
      </c>
      <c r="Q625" s="21">
        <v>8</v>
      </c>
      <c r="R625" s="15">
        <f>Tabla1[[#This Row],[Trbjo real]]-Tabla1[[#This Row],[Trabajo]]</f>
        <v>-5</v>
      </c>
      <c r="S625" s="15">
        <v>8</v>
      </c>
      <c r="T625" s="12" t="s">
        <v>1026</v>
      </c>
      <c r="U625" s="19">
        <f>Tabla1[[#This Row],[Trbjo real]]/Tabla1[[#This Row],[Trabajo]]</f>
        <v>0.375</v>
      </c>
    </row>
    <row r="626" spans="1:21" x14ac:dyDescent="0.25">
      <c r="A626" s="12" t="s">
        <v>86</v>
      </c>
      <c r="B626" s="12" t="s">
        <v>51</v>
      </c>
      <c r="C626" s="12" t="s">
        <v>52</v>
      </c>
      <c r="D626" s="12" t="s">
        <v>53</v>
      </c>
      <c r="E626" s="12" t="s">
        <v>1040</v>
      </c>
      <c r="F626" s="12" t="s">
        <v>1130</v>
      </c>
      <c r="G626" s="12" t="s">
        <v>1144</v>
      </c>
      <c r="H626" s="12" t="s">
        <v>54</v>
      </c>
      <c r="I626" s="12" t="s">
        <v>1025</v>
      </c>
      <c r="J626" s="12" t="s">
        <v>55</v>
      </c>
      <c r="K626" s="12" t="s">
        <v>10</v>
      </c>
      <c r="L626" s="13">
        <v>45223</v>
      </c>
      <c r="M626" s="14">
        <v>45218</v>
      </c>
      <c r="N626" s="14" t="str">
        <f t="shared" si="18"/>
        <v>CUMPLE</v>
      </c>
      <c r="O626" s="14" t="str">
        <f t="shared" si="19"/>
        <v>CUMPLE</v>
      </c>
      <c r="P626" s="15">
        <v>2</v>
      </c>
      <c r="Q626" s="21">
        <v>3</v>
      </c>
      <c r="R626" s="15">
        <f>Tabla1[[#This Row],[Trbjo real]]-Tabla1[[#This Row],[Trabajo]]</f>
        <v>-1</v>
      </c>
      <c r="S626" s="15">
        <v>3</v>
      </c>
      <c r="T626" s="12" t="s">
        <v>1026</v>
      </c>
      <c r="U626" s="19">
        <f>Tabla1[[#This Row],[Trbjo real]]/Tabla1[[#This Row],[Trabajo]]</f>
        <v>0.66666666666666663</v>
      </c>
    </row>
    <row r="627" spans="1:21" x14ac:dyDescent="0.25">
      <c r="A627" s="12" t="s">
        <v>25</v>
      </c>
      <c r="B627" s="12" t="s">
        <v>5</v>
      </c>
      <c r="C627" s="12" t="s">
        <v>6</v>
      </c>
      <c r="D627" s="12" t="s">
        <v>7</v>
      </c>
      <c r="E627" s="12" t="s">
        <v>1027</v>
      </c>
      <c r="F627" s="12" t="s">
        <v>1031</v>
      </c>
      <c r="G627" s="12" t="s">
        <v>1024</v>
      </c>
      <c r="H627" s="12" t="s">
        <v>8</v>
      </c>
      <c r="I627" s="12" t="s">
        <v>1025</v>
      </c>
      <c r="J627" s="12" t="s">
        <v>9</v>
      </c>
      <c r="K627" s="12" t="s">
        <v>10</v>
      </c>
      <c r="L627" s="13">
        <v>45221</v>
      </c>
      <c r="M627" s="14">
        <v>45219</v>
      </c>
      <c r="N627" s="14" t="str">
        <f t="shared" si="18"/>
        <v>CUMPLE</v>
      </c>
      <c r="O627" s="14" t="str">
        <f t="shared" si="19"/>
        <v>CUMPLE</v>
      </c>
      <c r="P627" s="15">
        <v>4</v>
      </c>
      <c r="Q627" s="21">
        <v>4</v>
      </c>
      <c r="R627" s="15">
        <f>Tabla1[[#This Row],[Trbjo real]]-Tabla1[[#This Row],[Trabajo]]</f>
        <v>0</v>
      </c>
      <c r="S627" s="15">
        <v>2</v>
      </c>
      <c r="T627" s="12" t="s">
        <v>1026</v>
      </c>
      <c r="U627" s="19">
        <f>Tabla1[[#This Row],[Trbjo real]]/Tabla1[[#This Row],[Trabajo]]</f>
        <v>1</v>
      </c>
    </row>
    <row r="628" spans="1:21" x14ac:dyDescent="0.25">
      <c r="A628" s="12" t="s">
        <v>25</v>
      </c>
      <c r="B628" s="12" t="s">
        <v>5</v>
      </c>
      <c r="C628" s="12" t="s">
        <v>6</v>
      </c>
      <c r="D628" s="12" t="s">
        <v>7</v>
      </c>
      <c r="E628" s="12" t="s">
        <v>1035</v>
      </c>
      <c r="F628" s="12" t="s">
        <v>1036</v>
      </c>
      <c r="G628" s="12" t="s">
        <v>1081</v>
      </c>
      <c r="H628" s="12" t="s">
        <v>8</v>
      </c>
      <c r="I628" s="12" t="s">
        <v>1025</v>
      </c>
      <c r="J628" s="12" t="s">
        <v>9</v>
      </c>
      <c r="K628" s="12" t="s">
        <v>10</v>
      </c>
      <c r="L628" s="13">
        <v>45221</v>
      </c>
      <c r="M628" s="14">
        <v>45215</v>
      </c>
      <c r="N628" s="14" t="str">
        <f t="shared" si="18"/>
        <v>CUMPLE</v>
      </c>
      <c r="O628" s="14" t="str">
        <f t="shared" si="19"/>
        <v>CUMPLE</v>
      </c>
      <c r="P628" s="15">
        <v>2.5</v>
      </c>
      <c r="Q628" s="21">
        <v>8</v>
      </c>
      <c r="R628" s="15">
        <f>Tabla1[[#This Row],[Trbjo real]]-Tabla1[[#This Row],[Trabajo]]</f>
        <v>-5.5</v>
      </c>
      <c r="S628" s="15">
        <v>8</v>
      </c>
      <c r="T628" s="12" t="s">
        <v>1026</v>
      </c>
      <c r="U628" s="19">
        <f>Tabla1[[#This Row],[Trbjo real]]/Tabla1[[#This Row],[Trabajo]]</f>
        <v>0.3125</v>
      </c>
    </row>
    <row r="629" spans="1:21" x14ac:dyDescent="0.25">
      <c r="A629" s="12" t="s">
        <v>25</v>
      </c>
      <c r="B629" s="12" t="s">
        <v>5</v>
      </c>
      <c r="C629" s="12" t="s">
        <v>6</v>
      </c>
      <c r="D629" s="12" t="s">
        <v>7</v>
      </c>
      <c r="E629" s="12" t="s">
        <v>1033</v>
      </c>
      <c r="F629" s="12" t="s">
        <v>1031</v>
      </c>
      <c r="G629" s="12" t="s">
        <v>1148</v>
      </c>
      <c r="H629" s="12" t="s">
        <v>8</v>
      </c>
      <c r="I629" s="12" t="s">
        <v>1025</v>
      </c>
      <c r="J629" s="12" t="s">
        <v>9</v>
      </c>
      <c r="K629" s="12" t="s">
        <v>10</v>
      </c>
      <c r="L629" s="13">
        <v>45221</v>
      </c>
      <c r="M629" s="14">
        <v>45219</v>
      </c>
      <c r="N629" s="14" t="str">
        <f t="shared" si="18"/>
        <v>CUMPLE</v>
      </c>
      <c r="O629" s="14" t="str">
        <f t="shared" si="19"/>
        <v>CUMPLE</v>
      </c>
      <c r="P629" s="15">
        <v>2</v>
      </c>
      <c r="Q629" s="21">
        <v>2</v>
      </c>
      <c r="R629" s="15">
        <f>Tabla1[[#This Row],[Trbjo real]]-Tabla1[[#This Row],[Trabajo]]</f>
        <v>0</v>
      </c>
      <c r="S629" s="15">
        <v>2</v>
      </c>
      <c r="T629" s="12" t="s">
        <v>1026</v>
      </c>
      <c r="U629" s="19">
        <f>Tabla1[[#This Row],[Trbjo real]]/Tabla1[[#This Row],[Trabajo]]</f>
        <v>1</v>
      </c>
    </row>
    <row r="630" spans="1:21" x14ac:dyDescent="0.25">
      <c r="A630" s="12" t="s">
        <v>122</v>
      </c>
      <c r="B630" s="12" t="s">
        <v>118</v>
      </c>
      <c r="C630" s="12" t="s">
        <v>119</v>
      </c>
      <c r="D630" s="12" t="s">
        <v>120</v>
      </c>
      <c r="E630" s="12" t="s">
        <v>1035</v>
      </c>
      <c r="F630" s="12" t="s">
        <v>1061</v>
      </c>
      <c r="G630" s="12" t="s">
        <v>1060</v>
      </c>
      <c r="H630" s="12" t="s">
        <v>60</v>
      </c>
      <c r="I630" s="12" t="s">
        <v>1025</v>
      </c>
      <c r="J630" s="12" t="s">
        <v>121</v>
      </c>
      <c r="K630" s="12" t="s">
        <v>10</v>
      </c>
      <c r="L630" s="13">
        <v>45219</v>
      </c>
      <c r="M630" s="14">
        <v>45227</v>
      </c>
      <c r="N630" s="14" t="str">
        <f t="shared" si="18"/>
        <v>CUMPLE</v>
      </c>
      <c r="O630" s="14" t="str">
        <f t="shared" si="19"/>
        <v>NO CUMPLE</v>
      </c>
      <c r="P630" s="15">
        <v>1</v>
      </c>
      <c r="Q630" s="20">
        <v>1</v>
      </c>
      <c r="R630" s="15">
        <f>Tabla1[[#This Row],[Trbjo real]]-Tabla1[[#This Row],[Trabajo]]</f>
        <v>0</v>
      </c>
      <c r="S630" s="15">
        <v>1</v>
      </c>
      <c r="T630" s="12" t="s">
        <v>1026</v>
      </c>
      <c r="U630" s="19">
        <f>Tabla1[[#This Row],[Trbjo real]]/Tabla1[[#This Row],[Trabajo]]</f>
        <v>1</v>
      </c>
    </row>
    <row r="631" spans="1:21" x14ac:dyDescent="0.25">
      <c r="A631" s="12" t="s">
        <v>174</v>
      </c>
      <c r="B631" s="12" t="s">
        <v>170</v>
      </c>
      <c r="C631" s="12" t="s">
        <v>171</v>
      </c>
      <c r="D631" s="12" t="s">
        <v>120</v>
      </c>
      <c r="E631" s="12" t="s">
        <v>1035</v>
      </c>
      <c r="F631" s="12" t="s">
        <v>1061</v>
      </c>
      <c r="G631" s="12" t="s">
        <v>1060</v>
      </c>
      <c r="H631" s="12" t="s">
        <v>67</v>
      </c>
      <c r="I631" s="12" t="s">
        <v>1025</v>
      </c>
      <c r="J631" s="12" t="s">
        <v>121</v>
      </c>
      <c r="K631" s="12" t="s">
        <v>10</v>
      </c>
      <c r="L631" s="13">
        <v>45219</v>
      </c>
      <c r="M631" s="14">
        <v>45227</v>
      </c>
      <c r="N631" s="14" t="str">
        <f t="shared" si="18"/>
        <v>CUMPLE</v>
      </c>
      <c r="O631" s="14" t="str">
        <f t="shared" si="19"/>
        <v>NO CUMPLE</v>
      </c>
      <c r="P631" s="15">
        <v>1</v>
      </c>
      <c r="Q631" s="20">
        <v>1</v>
      </c>
      <c r="R631" s="15">
        <f>Tabla1[[#This Row],[Trbjo real]]-Tabla1[[#This Row],[Trabajo]]</f>
        <v>0</v>
      </c>
      <c r="S631" s="15">
        <v>1</v>
      </c>
      <c r="T631" s="12" t="s">
        <v>1026</v>
      </c>
      <c r="U631" s="19">
        <f>Tabla1[[#This Row],[Trbjo real]]/Tabla1[[#This Row],[Trabajo]]</f>
        <v>1</v>
      </c>
    </row>
    <row r="632" spans="1:21" x14ac:dyDescent="0.25">
      <c r="A632" s="12" t="s">
        <v>249</v>
      </c>
      <c r="B632" s="12" t="s">
        <v>238</v>
      </c>
      <c r="C632" s="12" t="s">
        <v>239</v>
      </c>
      <c r="D632" s="12" t="s">
        <v>185</v>
      </c>
      <c r="E632" s="12" t="s">
        <v>1035</v>
      </c>
      <c r="F632" s="12" t="s">
        <v>1057</v>
      </c>
      <c r="G632" s="12" t="s">
        <v>1079</v>
      </c>
      <c r="H632" s="12" t="s">
        <v>60</v>
      </c>
      <c r="I632" s="12" t="s">
        <v>1015</v>
      </c>
      <c r="J632" s="12" t="s">
        <v>240</v>
      </c>
      <c r="K632" s="12" t="s">
        <v>10</v>
      </c>
      <c r="L632" s="13">
        <v>45217</v>
      </c>
      <c r="M632" s="14">
        <v>45214</v>
      </c>
      <c r="N632" s="14" t="str">
        <f t="shared" si="18"/>
        <v>CUMPLE</v>
      </c>
      <c r="O632" s="14" t="str">
        <f t="shared" si="19"/>
        <v>CUMPLE</v>
      </c>
      <c r="P632" s="15">
        <v>2</v>
      </c>
      <c r="Q632" s="20">
        <v>2</v>
      </c>
      <c r="R632" s="15">
        <f>Tabla1[[#This Row],[Trbjo real]]-Tabla1[[#This Row],[Trabajo]]</f>
        <v>0</v>
      </c>
      <c r="S632" s="15">
        <v>2</v>
      </c>
      <c r="T632" s="12" t="s">
        <v>1026</v>
      </c>
      <c r="U632" s="19">
        <f>Tabla1[[#This Row],[Trbjo real]]/Tabla1[[#This Row],[Trabajo]]</f>
        <v>1</v>
      </c>
    </row>
    <row r="633" spans="1:21" x14ac:dyDescent="0.25">
      <c r="A633" s="12" t="s">
        <v>248</v>
      </c>
      <c r="B633" s="12" t="s">
        <v>238</v>
      </c>
      <c r="C633" s="12" t="s">
        <v>239</v>
      </c>
      <c r="D633" s="12" t="s">
        <v>185</v>
      </c>
      <c r="E633" s="12" t="s">
        <v>1033</v>
      </c>
      <c r="F633" s="12" t="s">
        <v>1136</v>
      </c>
      <c r="G633" s="12" t="s">
        <v>1152</v>
      </c>
      <c r="H633" s="12" t="s">
        <v>60</v>
      </c>
      <c r="I633" s="12" t="s">
        <v>1015</v>
      </c>
      <c r="J633" s="12" t="s">
        <v>240</v>
      </c>
      <c r="K633" s="12" t="s">
        <v>10</v>
      </c>
      <c r="L633" s="13">
        <v>45217</v>
      </c>
      <c r="M633" s="14">
        <v>45217</v>
      </c>
      <c r="N633" s="14" t="str">
        <f t="shared" si="18"/>
        <v>CUMPLE</v>
      </c>
      <c r="O633" s="14" t="str">
        <f t="shared" si="19"/>
        <v>CUMPLE</v>
      </c>
      <c r="P633" s="15">
        <v>1</v>
      </c>
      <c r="Q633" s="15">
        <v>1</v>
      </c>
      <c r="R633" s="20">
        <f>Tabla1[[#This Row],[Trbjo real]]-Tabla1[[#This Row],[Trabajo]]</f>
        <v>0</v>
      </c>
      <c r="S633" s="15">
        <v>1</v>
      </c>
      <c r="T633" s="12" t="s">
        <v>1026</v>
      </c>
      <c r="U633" s="19">
        <f>Tabla1[[#This Row],[Trbjo real]]/Tabla1[[#This Row],[Trabajo]]</f>
        <v>1</v>
      </c>
    </row>
    <row r="634" spans="1:21" x14ac:dyDescent="0.25">
      <c r="A634" s="12" t="s">
        <v>231</v>
      </c>
      <c r="B634" s="12" t="s">
        <v>183</v>
      </c>
      <c r="C634" s="12" t="s">
        <v>184</v>
      </c>
      <c r="D634" s="12" t="s">
        <v>185</v>
      </c>
      <c r="E634" s="12" t="s">
        <v>1033</v>
      </c>
      <c r="F634" s="12" t="s">
        <v>1136</v>
      </c>
      <c r="G634" s="12" t="s">
        <v>1152</v>
      </c>
      <c r="H634" s="12" t="s">
        <v>60</v>
      </c>
      <c r="I634" s="12" t="s">
        <v>1025</v>
      </c>
      <c r="J634" s="12" t="s">
        <v>186</v>
      </c>
      <c r="K634" s="12" t="s">
        <v>10</v>
      </c>
      <c r="L634" s="13">
        <v>45216</v>
      </c>
      <c r="M634" s="14">
        <v>45216</v>
      </c>
      <c r="N634" s="14" t="str">
        <f t="shared" si="18"/>
        <v>CUMPLE</v>
      </c>
      <c r="O634" s="14" t="str">
        <f t="shared" si="19"/>
        <v>CUMPLE</v>
      </c>
      <c r="P634" s="15">
        <v>1</v>
      </c>
      <c r="Q634" s="15">
        <v>1</v>
      </c>
      <c r="R634" s="20">
        <f>Tabla1[[#This Row],[Trbjo real]]-Tabla1[[#This Row],[Trabajo]]</f>
        <v>0</v>
      </c>
      <c r="S634" s="15">
        <v>1</v>
      </c>
      <c r="T634" s="12" t="s">
        <v>1026</v>
      </c>
      <c r="U634" s="19">
        <f>Tabla1[[#This Row],[Trbjo real]]/Tabla1[[#This Row],[Trabajo]]</f>
        <v>1</v>
      </c>
    </row>
    <row r="635" spans="1:21" x14ac:dyDescent="0.25">
      <c r="A635" s="12" t="s">
        <v>339</v>
      </c>
      <c r="B635" s="12" t="s">
        <v>325</v>
      </c>
      <c r="C635" s="12" t="s">
        <v>326</v>
      </c>
      <c r="D635" s="12" t="s">
        <v>120</v>
      </c>
      <c r="E635" s="12" t="s">
        <v>1035</v>
      </c>
      <c r="F635" s="12" t="s">
        <v>1036</v>
      </c>
      <c r="G635" s="12" t="s">
        <v>1060</v>
      </c>
      <c r="H635" s="12" t="s">
        <v>8</v>
      </c>
      <c r="I635" s="12" t="s">
        <v>1025</v>
      </c>
      <c r="J635" s="12" t="s">
        <v>121</v>
      </c>
      <c r="K635" s="12" t="s">
        <v>10</v>
      </c>
      <c r="L635" s="13">
        <v>45214</v>
      </c>
      <c r="M635" s="14">
        <v>45215</v>
      </c>
      <c r="N635" s="14" t="str">
        <f t="shared" si="18"/>
        <v>CUMPLE</v>
      </c>
      <c r="O635" s="14" t="str">
        <f t="shared" si="19"/>
        <v>NO CUMPLE</v>
      </c>
      <c r="P635" s="15">
        <v>8</v>
      </c>
      <c r="Q635" s="21">
        <v>8</v>
      </c>
      <c r="R635" s="15">
        <f>Tabla1[[#This Row],[Trbjo real]]-Tabla1[[#This Row],[Trabajo]]</f>
        <v>0</v>
      </c>
      <c r="S635" s="15">
        <v>8</v>
      </c>
      <c r="T635" s="12" t="s">
        <v>1026</v>
      </c>
      <c r="U635" s="19">
        <f>Tabla1[[#This Row],[Trbjo real]]/Tabla1[[#This Row],[Trabajo]]</f>
        <v>1</v>
      </c>
    </row>
    <row r="636" spans="1:21" x14ac:dyDescent="0.25">
      <c r="A636" s="12" t="s">
        <v>339</v>
      </c>
      <c r="B636" s="12" t="s">
        <v>325</v>
      </c>
      <c r="C636" s="12" t="s">
        <v>326</v>
      </c>
      <c r="D636" s="12" t="s">
        <v>120</v>
      </c>
      <c r="E636" s="12" t="s">
        <v>1033</v>
      </c>
      <c r="F636" s="12" t="s">
        <v>1036</v>
      </c>
      <c r="G636" s="12" t="s">
        <v>1144</v>
      </c>
      <c r="H636" s="12" t="s">
        <v>8</v>
      </c>
      <c r="I636" s="12" t="s">
        <v>1025</v>
      </c>
      <c r="J636" s="12" t="s">
        <v>121</v>
      </c>
      <c r="K636" s="12" t="s">
        <v>10</v>
      </c>
      <c r="L636" s="13">
        <v>45214</v>
      </c>
      <c r="M636" s="14">
        <v>45214</v>
      </c>
      <c r="N636" s="14" t="str">
        <f t="shared" si="18"/>
        <v>CUMPLE</v>
      </c>
      <c r="O636" s="14" t="str">
        <f t="shared" si="19"/>
        <v>CUMPLE</v>
      </c>
      <c r="P636" s="15">
        <v>1</v>
      </c>
      <c r="Q636" s="20">
        <v>2</v>
      </c>
      <c r="R636" s="15">
        <f>Tabla1[[#This Row],[Trbjo real]]-Tabla1[[#This Row],[Trabajo]]</f>
        <v>-1</v>
      </c>
      <c r="S636" s="15">
        <v>2</v>
      </c>
      <c r="T636" s="12" t="s">
        <v>1026</v>
      </c>
      <c r="U636" s="19">
        <f>Tabla1[[#This Row],[Trbjo real]]/Tabla1[[#This Row],[Trabajo]]</f>
        <v>0.5</v>
      </c>
    </row>
    <row r="637" spans="1:21" x14ac:dyDescent="0.25">
      <c r="A637" s="12" t="s">
        <v>85</v>
      </c>
      <c r="B637" s="12" t="s">
        <v>51</v>
      </c>
      <c r="C637" s="12" t="s">
        <v>52</v>
      </c>
      <c r="D637" s="12" t="s">
        <v>53</v>
      </c>
      <c r="E637" s="12" t="s">
        <v>1035</v>
      </c>
      <c r="F637" s="12" t="s">
        <v>1063</v>
      </c>
      <c r="G637" s="12" t="s">
        <v>1064</v>
      </c>
      <c r="H637" s="12" t="s">
        <v>60</v>
      </c>
      <c r="I637" s="12" t="s">
        <v>1025</v>
      </c>
      <c r="J637" s="12" t="s">
        <v>55</v>
      </c>
      <c r="K637" s="12" t="s">
        <v>10</v>
      </c>
      <c r="L637" s="13">
        <v>45210</v>
      </c>
      <c r="M637" s="14">
        <v>45210</v>
      </c>
      <c r="N637" s="14" t="str">
        <f t="shared" si="18"/>
        <v>CUMPLE</v>
      </c>
      <c r="O637" s="14" t="str">
        <f t="shared" si="19"/>
        <v>CUMPLE</v>
      </c>
      <c r="P637" s="15">
        <v>0.5</v>
      </c>
      <c r="Q637" s="20">
        <v>1</v>
      </c>
      <c r="R637" s="20">
        <f>Tabla1[[#This Row],[Trbjo real]]-Tabla1[[#This Row],[Trabajo]]</f>
        <v>-0.5</v>
      </c>
      <c r="S637" s="15">
        <v>1</v>
      </c>
      <c r="T637" s="12" t="s">
        <v>1026</v>
      </c>
      <c r="U637" s="19">
        <f>Tabla1[[#This Row],[Trbjo real]]/Tabla1[[#This Row],[Trabajo]]</f>
        <v>0.5</v>
      </c>
    </row>
    <row r="638" spans="1:21" x14ac:dyDescent="0.25">
      <c r="A638" s="12" t="s">
        <v>85</v>
      </c>
      <c r="B638" s="12" t="s">
        <v>51</v>
      </c>
      <c r="C638" s="12" t="s">
        <v>52</v>
      </c>
      <c r="D638" s="12" t="s">
        <v>53</v>
      </c>
      <c r="E638" s="12" t="s">
        <v>1027</v>
      </c>
      <c r="F638" s="12" t="s">
        <v>1068</v>
      </c>
      <c r="G638" s="12" t="s">
        <v>1064</v>
      </c>
      <c r="H638" s="12" t="s">
        <v>60</v>
      </c>
      <c r="I638" s="12" t="s">
        <v>1025</v>
      </c>
      <c r="J638" s="12" t="s">
        <v>55</v>
      </c>
      <c r="K638" s="12" t="s">
        <v>10</v>
      </c>
      <c r="L638" s="13">
        <v>45210</v>
      </c>
      <c r="M638" s="14">
        <v>45224</v>
      </c>
      <c r="N638" s="14" t="str">
        <f t="shared" si="18"/>
        <v>CUMPLE</v>
      </c>
      <c r="O638" s="14" t="str">
        <f t="shared" si="19"/>
        <v>NO CUMPLE</v>
      </c>
      <c r="P638" s="15">
        <v>1.5</v>
      </c>
      <c r="Q638" s="20">
        <v>1</v>
      </c>
      <c r="R638" s="20">
        <f>Tabla1[[#This Row],[Trbjo real]]-Tabla1[[#This Row],[Trabajo]]</f>
        <v>0.5</v>
      </c>
      <c r="S638" s="15">
        <v>1</v>
      </c>
      <c r="T638" s="12" t="s">
        <v>1026</v>
      </c>
      <c r="U638" s="19">
        <f>Tabla1[[#This Row],[Trbjo real]]/Tabla1[[#This Row],[Trabajo]]</f>
        <v>1.5</v>
      </c>
    </row>
    <row r="639" spans="1:21" x14ac:dyDescent="0.25">
      <c r="A639" s="12" t="s">
        <v>85</v>
      </c>
      <c r="B639" s="12" t="s">
        <v>51</v>
      </c>
      <c r="C639" s="12" t="s">
        <v>52</v>
      </c>
      <c r="D639" s="12" t="s">
        <v>53</v>
      </c>
      <c r="E639" s="12" t="s">
        <v>1053</v>
      </c>
      <c r="F639" s="12" t="s">
        <v>1069</v>
      </c>
      <c r="G639" s="12" t="s">
        <v>1064</v>
      </c>
      <c r="H639" s="12" t="s">
        <v>60</v>
      </c>
      <c r="I639" s="12" t="s">
        <v>1025</v>
      </c>
      <c r="J639" s="12" t="s">
        <v>55</v>
      </c>
      <c r="K639" s="12" t="s">
        <v>10</v>
      </c>
      <c r="L639" s="13">
        <v>45210</v>
      </c>
      <c r="M639" s="14">
        <v>45224</v>
      </c>
      <c r="N639" s="14" t="str">
        <f t="shared" si="18"/>
        <v>CUMPLE</v>
      </c>
      <c r="O639" s="14" t="str">
        <f t="shared" si="19"/>
        <v>NO CUMPLE</v>
      </c>
      <c r="P639" s="15">
        <v>1.5</v>
      </c>
      <c r="Q639" s="21">
        <v>3</v>
      </c>
      <c r="R639" s="15">
        <f>Tabla1[[#This Row],[Trbjo real]]-Tabla1[[#This Row],[Trabajo]]</f>
        <v>-1.5</v>
      </c>
      <c r="S639" s="15">
        <v>3</v>
      </c>
      <c r="T639" s="12" t="s">
        <v>1026</v>
      </c>
      <c r="U639" s="19">
        <f>Tabla1[[#This Row],[Trbjo real]]/Tabla1[[#This Row],[Trabajo]]</f>
        <v>0.5</v>
      </c>
    </row>
    <row r="640" spans="1:21" x14ac:dyDescent="0.25">
      <c r="A640" s="12" t="s">
        <v>286</v>
      </c>
      <c r="B640" s="12" t="s">
        <v>238</v>
      </c>
      <c r="C640" s="12" t="s">
        <v>239</v>
      </c>
      <c r="D640" s="12" t="s">
        <v>185</v>
      </c>
      <c r="E640" s="12" t="s">
        <v>1075</v>
      </c>
      <c r="F640" s="12" t="s">
        <v>1076</v>
      </c>
      <c r="G640" s="12" t="s">
        <v>1079</v>
      </c>
      <c r="H640" s="12" t="s">
        <v>60</v>
      </c>
      <c r="I640" s="12" t="s">
        <v>1015</v>
      </c>
      <c r="J640" s="12" t="s">
        <v>240</v>
      </c>
      <c r="K640" s="12" t="s">
        <v>10</v>
      </c>
      <c r="L640" s="13">
        <v>45210</v>
      </c>
      <c r="M640" s="14">
        <v>45214</v>
      </c>
      <c r="N640" s="14" t="str">
        <f t="shared" si="18"/>
        <v>CUMPLE</v>
      </c>
      <c r="O640" s="14" t="str">
        <f t="shared" si="19"/>
        <v>NO CUMPLE</v>
      </c>
      <c r="P640" s="15">
        <v>1</v>
      </c>
      <c r="Q640" s="20">
        <v>1</v>
      </c>
      <c r="R640" s="15">
        <f>Tabla1[[#This Row],[Trbjo real]]-Tabla1[[#This Row],[Trabajo]]</f>
        <v>0</v>
      </c>
      <c r="S640" s="15">
        <v>1</v>
      </c>
      <c r="T640" s="12" t="s">
        <v>1026</v>
      </c>
      <c r="U640" s="19">
        <f>Tabla1[[#This Row],[Trbjo real]]/Tabla1[[#This Row],[Trabajo]]</f>
        <v>1</v>
      </c>
    </row>
    <row r="641" spans="1:21" x14ac:dyDescent="0.25">
      <c r="A641" s="12" t="s">
        <v>286</v>
      </c>
      <c r="B641" s="12" t="s">
        <v>238</v>
      </c>
      <c r="C641" s="12" t="s">
        <v>239</v>
      </c>
      <c r="D641" s="12" t="s">
        <v>185</v>
      </c>
      <c r="E641" s="12" t="s">
        <v>1027</v>
      </c>
      <c r="F641" s="12" t="s">
        <v>1133</v>
      </c>
      <c r="G641" s="12" t="s">
        <v>1150</v>
      </c>
      <c r="H641" s="12" t="s">
        <v>60</v>
      </c>
      <c r="I641" s="12" t="s">
        <v>1015</v>
      </c>
      <c r="J641" s="12" t="s">
        <v>240</v>
      </c>
      <c r="K641" s="12" t="s">
        <v>10</v>
      </c>
      <c r="L641" s="13">
        <v>45210</v>
      </c>
      <c r="M641" s="14">
        <v>45210</v>
      </c>
      <c r="N641" s="14" t="str">
        <f t="shared" si="18"/>
        <v>CUMPLE</v>
      </c>
      <c r="O641" s="14" t="str">
        <f t="shared" si="19"/>
        <v>CUMPLE</v>
      </c>
      <c r="P641" s="15">
        <v>1</v>
      </c>
      <c r="Q641" s="21">
        <v>2</v>
      </c>
      <c r="R641" s="21">
        <f>Tabla1[[#This Row],[Trbjo real]]-Tabla1[[#This Row],[Trabajo]]</f>
        <v>-1</v>
      </c>
      <c r="S641" s="15">
        <v>2</v>
      </c>
      <c r="T641" s="12" t="s">
        <v>1026</v>
      </c>
      <c r="U641" s="19">
        <f>Tabla1[[#This Row],[Trbjo real]]/Tabla1[[#This Row],[Trabajo]]</f>
        <v>0.5</v>
      </c>
    </row>
    <row r="642" spans="1:21" x14ac:dyDescent="0.25">
      <c r="A642" s="12" t="s">
        <v>85</v>
      </c>
      <c r="B642" s="12" t="s">
        <v>51</v>
      </c>
      <c r="C642" s="12" t="s">
        <v>52</v>
      </c>
      <c r="D642" s="12" t="s">
        <v>53</v>
      </c>
      <c r="E642" s="12" t="s">
        <v>1033</v>
      </c>
      <c r="F642" s="12" t="s">
        <v>1132</v>
      </c>
      <c r="G642" s="12" t="s">
        <v>1152</v>
      </c>
      <c r="H642" s="12" t="s">
        <v>60</v>
      </c>
      <c r="I642" s="12" t="s">
        <v>1025</v>
      </c>
      <c r="J642" s="12" t="s">
        <v>55</v>
      </c>
      <c r="K642" s="12" t="s">
        <v>10</v>
      </c>
      <c r="L642" s="13">
        <v>45210</v>
      </c>
      <c r="M642" s="14">
        <v>45211</v>
      </c>
      <c r="N642" s="14" t="str">
        <f t="shared" ref="N642:N705" si="20">+IF((M642)&lt;&gt;0,"CUMPLE","NO CUMPLE")</f>
        <v>CUMPLE</v>
      </c>
      <c r="O642" s="14" t="str">
        <f t="shared" ref="O642:O705" si="21">+IF(AND(M642=0),"NO CUMPLE",IF(OR(M642=L642,L642&gt;M642),"CUMPLE",IF(L642&lt;M642,"NO CUMPLE",FALSE)))</f>
        <v>NO CUMPLE</v>
      </c>
      <c r="P642" s="15">
        <v>1</v>
      </c>
      <c r="Q642" s="20">
        <v>1</v>
      </c>
      <c r="R642" s="20">
        <f>Tabla1[[#This Row],[Trbjo real]]-Tabla1[[#This Row],[Trabajo]]</f>
        <v>0</v>
      </c>
      <c r="S642" s="15">
        <v>1</v>
      </c>
      <c r="T642" s="12" t="s">
        <v>1026</v>
      </c>
      <c r="U642" s="19">
        <f>Tabla1[[#This Row],[Trbjo real]]/Tabla1[[#This Row],[Trabajo]]</f>
        <v>1</v>
      </c>
    </row>
    <row r="643" spans="1:21" x14ac:dyDescent="0.25">
      <c r="A643" s="12" t="s">
        <v>375</v>
      </c>
      <c r="B643" s="12" t="s">
        <v>365</v>
      </c>
      <c r="C643" s="12" t="s">
        <v>366</v>
      </c>
      <c r="D643" s="12" t="s">
        <v>120</v>
      </c>
      <c r="E643" s="12" t="s">
        <v>1035</v>
      </c>
      <c r="F643" s="12" t="s">
        <v>1036</v>
      </c>
      <c r="G643" s="12" t="s">
        <v>1060</v>
      </c>
      <c r="H643" s="12" t="s">
        <v>8</v>
      </c>
      <c r="I643" s="12" t="s">
        <v>1025</v>
      </c>
      <c r="J643" s="12" t="s">
        <v>121</v>
      </c>
      <c r="K643" s="12" t="s">
        <v>10</v>
      </c>
      <c r="L643" s="13">
        <v>45209</v>
      </c>
      <c r="M643" s="14">
        <v>45210</v>
      </c>
      <c r="N643" s="14" t="str">
        <f t="shared" si="20"/>
        <v>CUMPLE</v>
      </c>
      <c r="O643" s="14" t="str">
        <f t="shared" si="21"/>
        <v>NO CUMPLE</v>
      </c>
      <c r="P643" s="15">
        <v>7</v>
      </c>
      <c r="Q643" s="20">
        <v>8</v>
      </c>
      <c r="R643" s="15">
        <f>Tabla1[[#This Row],[Trbjo real]]-Tabla1[[#This Row],[Trabajo]]</f>
        <v>-1</v>
      </c>
      <c r="S643" s="15">
        <v>8</v>
      </c>
      <c r="T643" s="12" t="s">
        <v>1026</v>
      </c>
      <c r="U643" s="19">
        <f>Tabla1[[#This Row],[Trbjo real]]/Tabla1[[#This Row],[Trabajo]]</f>
        <v>0.875</v>
      </c>
    </row>
    <row r="644" spans="1:21" x14ac:dyDescent="0.25">
      <c r="A644" s="12" t="s">
        <v>375</v>
      </c>
      <c r="B644" s="12" t="s">
        <v>365</v>
      </c>
      <c r="C644" s="12" t="s">
        <v>366</v>
      </c>
      <c r="D644" s="12" t="s">
        <v>120</v>
      </c>
      <c r="E644" s="12" t="s">
        <v>1033</v>
      </c>
      <c r="F644" s="12" t="s">
        <v>1036</v>
      </c>
      <c r="G644" s="12" t="s">
        <v>1144</v>
      </c>
      <c r="H644" s="12" t="s">
        <v>8</v>
      </c>
      <c r="I644" s="12" t="s">
        <v>1025</v>
      </c>
      <c r="J644" s="12" t="s">
        <v>121</v>
      </c>
      <c r="K644" s="12" t="s">
        <v>10</v>
      </c>
      <c r="L644" s="13">
        <v>45209</v>
      </c>
      <c r="M644" s="14">
        <v>45209</v>
      </c>
      <c r="N644" s="14" t="str">
        <f t="shared" si="20"/>
        <v>CUMPLE</v>
      </c>
      <c r="O644" s="14" t="str">
        <f t="shared" si="21"/>
        <v>CUMPLE</v>
      </c>
      <c r="P644" s="15">
        <v>2</v>
      </c>
      <c r="Q644" s="21">
        <v>2</v>
      </c>
      <c r="R644" s="15">
        <f>Tabla1[[#This Row],[Trbjo real]]-Tabla1[[#This Row],[Trabajo]]</f>
        <v>0</v>
      </c>
      <c r="S644" s="15">
        <v>2</v>
      </c>
      <c r="T644" s="12" t="s">
        <v>1026</v>
      </c>
      <c r="U644" s="19">
        <f>Tabla1[[#This Row],[Trbjo real]]/Tabla1[[#This Row],[Trabajo]]</f>
        <v>1</v>
      </c>
    </row>
    <row r="645" spans="1:21" x14ac:dyDescent="0.25">
      <c r="A645" s="12" t="s">
        <v>158</v>
      </c>
      <c r="B645" s="12" t="s">
        <v>152</v>
      </c>
      <c r="C645" s="12" t="s">
        <v>153</v>
      </c>
      <c r="D645" s="12" t="s">
        <v>154</v>
      </c>
      <c r="E645" s="12" t="s">
        <v>1035</v>
      </c>
      <c r="F645" s="12" t="s">
        <v>1043</v>
      </c>
      <c r="G645" s="12" t="s">
        <v>1070</v>
      </c>
      <c r="H645" s="12" t="s">
        <v>60</v>
      </c>
      <c r="I645" s="12" t="s">
        <v>1025</v>
      </c>
      <c r="J645" s="12" t="s">
        <v>155</v>
      </c>
      <c r="K645" s="12" t="s">
        <v>10</v>
      </c>
      <c r="L645" s="13">
        <v>45207</v>
      </c>
      <c r="M645" s="14"/>
      <c r="N645" s="14" t="str">
        <f t="shared" si="20"/>
        <v>NO CUMPLE</v>
      </c>
      <c r="O645" s="14" t="str">
        <f t="shared" si="21"/>
        <v>NO CUMPLE</v>
      </c>
      <c r="P645" s="15">
        <v>0</v>
      </c>
      <c r="Q645" s="15">
        <v>1</v>
      </c>
      <c r="R645" s="15">
        <f>Tabla1[[#This Row],[Trbjo real]]-Tabla1[[#This Row],[Trabajo]]</f>
        <v>-1</v>
      </c>
      <c r="S645" s="15">
        <v>1</v>
      </c>
      <c r="T645" s="12" t="s">
        <v>1026</v>
      </c>
      <c r="U645" s="19">
        <f>Tabla1[[#This Row],[Trbjo real]]/Tabla1[[#This Row],[Trabajo]]</f>
        <v>0</v>
      </c>
    </row>
    <row r="646" spans="1:21" x14ac:dyDescent="0.25">
      <c r="A646" s="12" t="s">
        <v>158</v>
      </c>
      <c r="B646" s="12" t="s">
        <v>152</v>
      </c>
      <c r="C646" s="12" t="s">
        <v>153</v>
      </c>
      <c r="D646" s="12" t="s">
        <v>154</v>
      </c>
      <c r="E646" s="12" t="s">
        <v>1033</v>
      </c>
      <c r="F646" s="12" t="s">
        <v>1044</v>
      </c>
      <c r="G646" s="12" t="s">
        <v>1070</v>
      </c>
      <c r="H646" s="12" t="s">
        <v>60</v>
      </c>
      <c r="I646" s="12" t="s">
        <v>1025</v>
      </c>
      <c r="J646" s="12" t="s">
        <v>155</v>
      </c>
      <c r="K646" s="12" t="s">
        <v>10</v>
      </c>
      <c r="L646" s="13">
        <v>45207</v>
      </c>
      <c r="M646" s="14">
        <v>45207</v>
      </c>
      <c r="N646" s="14" t="str">
        <f t="shared" si="20"/>
        <v>CUMPLE</v>
      </c>
      <c r="O646" s="14" t="str">
        <f t="shared" si="21"/>
        <v>CUMPLE</v>
      </c>
      <c r="P646" s="15">
        <v>1</v>
      </c>
      <c r="Q646" s="20">
        <v>1</v>
      </c>
      <c r="R646" s="15">
        <f>Tabla1[[#This Row],[Trbjo real]]-Tabla1[[#This Row],[Trabajo]]</f>
        <v>0</v>
      </c>
      <c r="S646" s="15">
        <v>1</v>
      </c>
      <c r="T646" s="12" t="s">
        <v>1026</v>
      </c>
      <c r="U646" s="19">
        <f>Tabla1[[#This Row],[Trbjo real]]/Tabla1[[#This Row],[Trabajo]]</f>
        <v>1</v>
      </c>
    </row>
    <row r="647" spans="1:21" x14ac:dyDescent="0.25">
      <c r="A647" s="12" t="s">
        <v>158</v>
      </c>
      <c r="B647" s="12" t="s">
        <v>152</v>
      </c>
      <c r="C647" s="12" t="s">
        <v>153</v>
      </c>
      <c r="D647" s="12" t="s">
        <v>154</v>
      </c>
      <c r="E647" s="12" t="s">
        <v>1027</v>
      </c>
      <c r="F647" s="12" t="s">
        <v>1045</v>
      </c>
      <c r="G647" s="12" t="s">
        <v>1070</v>
      </c>
      <c r="H647" s="12" t="s">
        <v>60</v>
      </c>
      <c r="I647" s="12" t="s">
        <v>1025</v>
      </c>
      <c r="J647" s="12" t="s">
        <v>155</v>
      </c>
      <c r="K647" s="12" t="s">
        <v>10</v>
      </c>
      <c r="L647" s="13">
        <v>45207</v>
      </c>
      <c r="M647" s="14">
        <v>45208</v>
      </c>
      <c r="N647" s="14" t="str">
        <f t="shared" si="20"/>
        <v>CUMPLE</v>
      </c>
      <c r="O647" s="14" t="str">
        <f t="shared" si="21"/>
        <v>NO CUMPLE</v>
      </c>
      <c r="P647" s="15">
        <v>1</v>
      </c>
      <c r="Q647" s="20">
        <v>1</v>
      </c>
      <c r="R647" s="15">
        <f>Tabla1[[#This Row],[Trbjo real]]-Tabla1[[#This Row],[Trabajo]]</f>
        <v>0</v>
      </c>
      <c r="S647" s="15">
        <v>1</v>
      </c>
      <c r="T647" s="12" t="s">
        <v>1026</v>
      </c>
      <c r="U647" s="19">
        <f>Tabla1[[#This Row],[Trbjo real]]/Tabla1[[#This Row],[Trabajo]]</f>
        <v>1</v>
      </c>
    </row>
    <row r="648" spans="1:21" x14ac:dyDescent="0.25">
      <c r="A648" s="12" t="s">
        <v>158</v>
      </c>
      <c r="B648" s="12" t="s">
        <v>152</v>
      </c>
      <c r="C648" s="12" t="s">
        <v>153</v>
      </c>
      <c r="D648" s="12" t="s">
        <v>154</v>
      </c>
      <c r="E648" s="12" t="s">
        <v>1040</v>
      </c>
      <c r="F648" s="12" t="s">
        <v>1046</v>
      </c>
      <c r="G648" s="12" t="s">
        <v>1070</v>
      </c>
      <c r="H648" s="12" t="s">
        <v>60</v>
      </c>
      <c r="I648" s="12" t="s">
        <v>1025</v>
      </c>
      <c r="J648" s="12" t="s">
        <v>155</v>
      </c>
      <c r="K648" s="12" t="s">
        <v>10</v>
      </c>
      <c r="L648" s="13">
        <v>45207</v>
      </c>
      <c r="M648" s="14">
        <v>45207</v>
      </c>
      <c r="N648" s="14" t="str">
        <f t="shared" si="20"/>
        <v>CUMPLE</v>
      </c>
      <c r="O648" s="14" t="str">
        <f t="shared" si="21"/>
        <v>CUMPLE</v>
      </c>
      <c r="P648" s="15">
        <v>1</v>
      </c>
      <c r="Q648" s="20">
        <v>1</v>
      </c>
      <c r="R648" s="15">
        <f>Tabla1[[#This Row],[Trbjo real]]-Tabla1[[#This Row],[Trabajo]]</f>
        <v>0</v>
      </c>
      <c r="S648" s="15">
        <v>1</v>
      </c>
      <c r="T648" s="12" t="s">
        <v>1026</v>
      </c>
      <c r="U648" s="19">
        <f>Tabla1[[#This Row],[Trbjo real]]/Tabla1[[#This Row],[Trabajo]]</f>
        <v>1</v>
      </c>
    </row>
    <row r="649" spans="1:21" x14ac:dyDescent="0.25">
      <c r="A649" s="12" t="s">
        <v>158</v>
      </c>
      <c r="B649" s="12" t="s">
        <v>152</v>
      </c>
      <c r="C649" s="12" t="s">
        <v>153</v>
      </c>
      <c r="D649" s="12" t="s">
        <v>154</v>
      </c>
      <c r="E649" s="12" t="s">
        <v>1051</v>
      </c>
      <c r="F649" s="12" t="s">
        <v>1052</v>
      </c>
      <c r="G649" s="12" t="s">
        <v>1070</v>
      </c>
      <c r="H649" s="12" t="s">
        <v>60</v>
      </c>
      <c r="I649" s="12" t="s">
        <v>1025</v>
      </c>
      <c r="J649" s="12" t="s">
        <v>155</v>
      </c>
      <c r="K649" s="12" t="s">
        <v>10</v>
      </c>
      <c r="L649" s="13">
        <v>45207</v>
      </c>
      <c r="M649" s="14"/>
      <c r="N649" s="14" t="str">
        <f t="shared" si="20"/>
        <v>NO CUMPLE</v>
      </c>
      <c r="O649" s="14" t="str">
        <f t="shared" si="21"/>
        <v>NO CUMPLE</v>
      </c>
      <c r="P649" s="15">
        <v>0</v>
      </c>
      <c r="Q649" s="15">
        <v>3</v>
      </c>
      <c r="R649" s="15">
        <f>Tabla1[[#This Row],[Trbjo real]]-Tabla1[[#This Row],[Trabajo]]</f>
        <v>-3</v>
      </c>
      <c r="S649" s="15">
        <v>3</v>
      </c>
      <c r="T649" s="12" t="s">
        <v>1026</v>
      </c>
      <c r="U649" s="19">
        <f>Tabla1[[#This Row],[Trbjo real]]/Tabla1[[#This Row],[Trabajo]]</f>
        <v>0</v>
      </c>
    </row>
    <row r="650" spans="1:21" x14ac:dyDescent="0.25">
      <c r="A650" s="12" t="s">
        <v>158</v>
      </c>
      <c r="B650" s="12" t="s">
        <v>152</v>
      </c>
      <c r="C650" s="12" t="s">
        <v>153</v>
      </c>
      <c r="D650" s="12" t="s">
        <v>154</v>
      </c>
      <c r="E650" s="12" t="s">
        <v>1053</v>
      </c>
      <c r="F650" s="12" t="s">
        <v>1054</v>
      </c>
      <c r="G650" s="12" t="s">
        <v>1070</v>
      </c>
      <c r="H650" s="12" t="s">
        <v>60</v>
      </c>
      <c r="I650" s="12" t="s">
        <v>1025</v>
      </c>
      <c r="J650" s="12" t="s">
        <v>155</v>
      </c>
      <c r="K650" s="12" t="s">
        <v>10</v>
      </c>
      <c r="L650" s="13">
        <v>45207</v>
      </c>
      <c r="M650" s="14"/>
      <c r="N650" s="14" t="str">
        <f t="shared" si="20"/>
        <v>NO CUMPLE</v>
      </c>
      <c r="O650" s="14" t="str">
        <f t="shared" si="21"/>
        <v>NO CUMPLE</v>
      </c>
      <c r="P650" s="15">
        <v>0</v>
      </c>
      <c r="Q650" s="15">
        <v>3</v>
      </c>
      <c r="R650" s="15">
        <f>Tabla1[[#This Row],[Trbjo real]]-Tabla1[[#This Row],[Trabajo]]</f>
        <v>-3</v>
      </c>
      <c r="S650" s="15">
        <v>3</v>
      </c>
      <c r="T650" s="12" t="s">
        <v>1026</v>
      </c>
      <c r="U650" s="19">
        <f>Tabla1[[#This Row],[Trbjo real]]/Tabla1[[#This Row],[Trabajo]]</f>
        <v>0</v>
      </c>
    </row>
    <row r="651" spans="1:21" x14ac:dyDescent="0.25">
      <c r="A651" s="12" t="s">
        <v>158</v>
      </c>
      <c r="B651" s="12" t="s">
        <v>152</v>
      </c>
      <c r="C651" s="12" t="s">
        <v>153</v>
      </c>
      <c r="D651" s="12" t="s">
        <v>154</v>
      </c>
      <c r="E651" s="12" t="s">
        <v>1034</v>
      </c>
      <c r="F651" s="12" t="s">
        <v>1071</v>
      </c>
      <c r="G651" s="12" t="s">
        <v>1070</v>
      </c>
      <c r="H651" s="12" t="s">
        <v>60</v>
      </c>
      <c r="I651" s="12" t="s">
        <v>1025</v>
      </c>
      <c r="J651" s="12" t="s">
        <v>155</v>
      </c>
      <c r="K651" s="12" t="s">
        <v>10</v>
      </c>
      <c r="L651" s="13">
        <v>45207</v>
      </c>
      <c r="M651" s="14">
        <v>45209</v>
      </c>
      <c r="N651" s="14" t="str">
        <f t="shared" si="20"/>
        <v>CUMPLE</v>
      </c>
      <c r="O651" s="14" t="str">
        <f t="shared" si="21"/>
        <v>NO CUMPLE</v>
      </c>
      <c r="P651" s="15">
        <v>0.5</v>
      </c>
      <c r="Q651" s="23">
        <v>12</v>
      </c>
      <c r="R651" s="15">
        <f>Tabla1[[#This Row],[Trbjo real]]-Tabla1[[#This Row],[Trabajo]]</f>
        <v>-11.5</v>
      </c>
      <c r="S651" s="15">
        <v>12</v>
      </c>
      <c r="T651" s="12" t="s">
        <v>1026</v>
      </c>
      <c r="U651" s="19">
        <f>Tabla1[[#This Row],[Trbjo real]]/Tabla1[[#This Row],[Trabajo]]</f>
        <v>4.1666666666666664E-2</v>
      </c>
    </row>
    <row r="652" spans="1:21" x14ac:dyDescent="0.25">
      <c r="A652" s="12" t="s">
        <v>136</v>
      </c>
      <c r="B652" s="12" t="s">
        <v>118</v>
      </c>
      <c r="C652" s="12" t="s">
        <v>119</v>
      </c>
      <c r="D652" s="12" t="s">
        <v>120</v>
      </c>
      <c r="E652" s="12" t="s">
        <v>1035</v>
      </c>
      <c r="F652" s="12" t="s">
        <v>1061</v>
      </c>
      <c r="G652" s="12" t="s">
        <v>1060</v>
      </c>
      <c r="H652" s="12" t="s">
        <v>60</v>
      </c>
      <c r="I652" s="12" t="s">
        <v>1025</v>
      </c>
      <c r="J652" s="12" t="s">
        <v>121</v>
      </c>
      <c r="K652" s="12" t="s">
        <v>10</v>
      </c>
      <c r="L652" s="13">
        <v>45205</v>
      </c>
      <c r="M652" s="14">
        <v>45214</v>
      </c>
      <c r="N652" s="14" t="str">
        <f t="shared" si="20"/>
        <v>CUMPLE</v>
      </c>
      <c r="O652" s="14" t="str">
        <f t="shared" si="21"/>
        <v>NO CUMPLE</v>
      </c>
      <c r="P652" s="15">
        <v>1</v>
      </c>
      <c r="Q652" s="20">
        <v>1</v>
      </c>
      <c r="R652" s="15">
        <f>Tabla1[[#This Row],[Trbjo real]]-Tabla1[[#This Row],[Trabajo]]</f>
        <v>0</v>
      </c>
      <c r="S652" s="15">
        <v>1</v>
      </c>
      <c r="T652" s="12" t="s">
        <v>1026</v>
      </c>
      <c r="U652" s="19">
        <f>Tabla1[[#This Row],[Trbjo real]]/Tabla1[[#This Row],[Trabajo]]</f>
        <v>1</v>
      </c>
    </row>
    <row r="653" spans="1:21" x14ac:dyDescent="0.25">
      <c r="A653" s="12" t="s">
        <v>136</v>
      </c>
      <c r="B653" s="12" t="s">
        <v>118</v>
      </c>
      <c r="C653" s="12" t="s">
        <v>119</v>
      </c>
      <c r="D653" s="12" t="s">
        <v>120</v>
      </c>
      <c r="E653" s="12" t="s">
        <v>1033</v>
      </c>
      <c r="F653" s="12" t="s">
        <v>1036</v>
      </c>
      <c r="G653" s="12" t="s">
        <v>1060</v>
      </c>
      <c r="H653" s="12" t="s">
        <v>60</v>
      </c>
      <c r="I653" s="12" t="s">
        <v>1025</v>
      </c>
      <c r="J653" s="12" t="s">
        <v>121</v>
      </c>
      <c r="K653" s="12" t="s">
        <v>10</v>
      </c>
      <c r="L653" s="13">
        <v>45205</v>
      </c>
      <c r="M653" s="14">
        <v>45214</v>
      </c>
      <c r="N653" s="14" t="str">
        <f t="shared" si="20"/>
        <v>CUMPLE</v>
      </c>
      <c r="O653" s="14" t="str">
        <f t="shared" si="21"/>
        <v>NO CUMPLE</v>
      </c>
      <c r="P653" s="15">
        <v>3.5</v>
      </c>
      <c r="Q653" s="20">
        <v>3</v>
      </c>
      <c r="R653" s="15">
        <f>Tabla1[[#This Row],[Trbjo real]]-Tabla1[[#This Row],[Trabajo]]</f>
        <v>0.5</v>
      </c>
      <c r="S653" s="15">
        <v>3</v>
      </c>
      <c r="T653" s="12" t="s">
        <v>1026</v>
      </c>
      <c r="U653" s="19">
        <f>Tabla1[[#This Row],[Trbjo real]]/Tabla1[[#This Row],[Trabajo]]</f>
        <v>1.1666666666666667</v>
      </c>
    </row>
    <row r="654" spans="1:21" x14ac:dyDescent="0.25">
      <c r="A654" s="12" t="s">
        <v>172</v>
      </c>
      <c r="B654" s="12" t="s">
        <v>170</v>
      </c>
      <c r="C654" s="12" t="s">
        <v>171</v>
      </c>
      <c r="D654" s="12" t="s">
        <v>120</v>
      </c>
      <c r="E654" s="12" t="s">
        <v>1035</v>
      </c>
      <c r="F654" s="12" t="s">
        <v>1061</v>
      </c>
      <c r="G654" s="12" t="s">
        <v>1060</v>
      </c>
      <c r="H654" s="12" t="s">
        <v>67</v>
      </c>
      <c r="I654" s="12" t="s">
        <v>1025</v>
      </c>
      <c r="J654" s="12" t="s">
        <v>121</v>
      </c>
      <c r="K654" s="12" t="s">
        <v>10</v>
      </c>
      <c r="L654" s="13">
        <v>45205</v>
      </c>
      <c r="M654" s="14">
        <v>45214</v>
      </c>
      <c r="N654" s="14" t="str">
        <f t="shared" si="20"/>
        <v>CUMPLE</v>
      </c>
      <c r="O654" s="14" t="str">
        <f t="shared" si="21"/>
        <v>NO CUMPLE</v>
      </c>
      <c r="P654" s="15">
        <v>1</v>
      </c>
      <c r="Q654" s="20">
        <v>1</v>
      </c>
      <c r="R654" s="15">
        <f>Tabla1[[#This Row],[Trbjo real]]-Tabla1[[#This Row],[Trabajo]]</f>
        <v>0</v>
      </c>
      <c r="S654" s="15">
        <v>1</v>
      </c>
      <c r="T654" s="12" t="s">
        <v>1026</v>
      </c>
      <c r="U654" s="19">
        <f>Tabla1[[#This Row],[Trbjo real]]/Tabla1[[#This Row],[Trabajo]]</f>
        <v>1</v>
      </c>
    </row>
    <row r="655" spans="1:21" x14ac:dyDescent="0.25">
      <c r="A655" s="12" t="s">
        <v>172</v>
      </c>
      <c r="B655" s="12" t="s">
        <v>170</v>
      </c>
      <c r="C655" s="12" t="s">
        <v>171</v>
      </c>
      <c r="D655" s="12" t="s">
        <v>120</v>
      </c>
      <c r="E655" s="12" t="s">
        <v>1033</v>
      </c>
      <c r="F655" s="12" t="s">
        <v>1036</v>
      </c>
      <c r="G655" s="12" t="s">
        <v>1060</v>
      </c>
      <c r="H655" s="12" t="s">
        <v>67</v>
      </c>
      <c r="I655" s="12" t="s">
        <v>1025</v>
      </c>
      <c r="J655" s="12" t="s">
        <v>121</v>
      </c>
      <c r="K655" s="12" t="s">
        <v>10</v>
      </c>
      <c r="L655" s="13">
        <v>45205</v>
      </c>
      <c r="M655" s="14">
        <v>45214</v>
      </c>
      <c r="N655" s="14" t="str">
        <f t="shared" si="20"/>
        <v>CUMPLE</v>
      </c>
      <c r="O655" s="14" t="str">
        <f t="shared" si="21"/>
        <v>NO CUMPLE</v>
      </c>
      <c r="P655" s="15">
        <v>3</v>
      </c>
      <c r="Q655" s="20">
        <v>3</v>
      </c>
      <c r="R655" s="15">
        <f>Tabla1[[#This Row],[Trbjo real]]-Tabla1[[#This Row],[Trabajo]]</f>
        <v>0</v>
      </c>
      <c r="S655" s="15">
        <v>3</v>
      </c>
      <c r="T655" s="12" t="s">
        <v>1026</v>
      </c>
      <c r="U655" s="19">
        <f>Tabla1[[#This Row],[Trbjo real]]/Tabla1[[#This Row],[Trabajo]]</f>
        <v>1</v>
      </c>
    </row>
    <row r="656" spans="1:21" x14ac:dyDescent="0.25">
      <c r="A656" s="12" t="s">
        <v>136</v>
      </c>
      <c r="B656" s="12" t="s">
        <v>118</v>
      </c>
      <c r="C656" s="12" t="s">
        <v>119</v>
      </c>
      <c r="D656" s="12" t="s">
        <v>120</v>
      </c>
      <c r="E656" s="12" t="s">
        <v>1040</v>
      </c>
      <c r="F656" s="12" t="s">
        <v>1036</v>
      </c>
      <c r="G656" s="12" t="s">
        <v>1149</v>
      </c>
      <c r="H656" s="12" t="s">
        <v>60</v>
      </c>
      <c r="I656" s="12" t="s">
        <v>1025</v>
      </c>
      <c r="J656" s="12" t="s">
        <v>121</v>
      </c>
      <c r="K656" s="12" t="s">
        <v>10</v>
      </c>
      <c r="L656" s="13">
        <v>45205</v>
      </c>
      <c r="M656" s="14">
        <v>45205</v>
      </c>
      <c r="N656" s="14" t="str">
        <f t="shared" si="20"/>
        <v>CUMPLE</v>
      </c>
      <c r="O656" s="14" t="str">
        <f t="shared" si="21"/>
        <v>CUMPLE</v>
      </c>
      <c r="P656" s="15">
        <v>1.5</v>
      </c>
      <c r="Q656" s="20">
        <v>2</v>
      </c>
      <c r="R656" s="15">
        <f>Tabla1[[#This Row],[Trbjo real]]-Tabla1[[#This Row],[Trabajo]]</f>
        <v>-0.5</v>
      </c>
      <c r="S656" s="15">
        <v>2</v>
      </c>
      <c r="T656" s="12" t="s">
        <v>1026</v>
      </c>
      <c r="U656" s="19">
        <f>Tabla1[[#This Row],[Trbjo real]]/Tabla1[[#This Row],[Trabajo]]</f>
        <v>0.75</v>
      </c>
    </row>
    <row r="657" spans="1:21" x14ac:dyDescent="0.25">
      <c r="A657" s="12" t="s">
        <v>172</v>
      </c>
      <c r="B657" s="12" t="s">
        <v>170</v>
      </c>
      <c r="C657" s="12" t="s">
        <v>171</v>
      </c>
      <c r="D657" s="12" t="s">
        <v>120</v>
      </c>
      <c r="E657" s="12" t="s">
        <v>1040</v>
      </c>
      <c r="F657" s="12" t="s">
        <v>1036</v>
      </c>
      <c r="G657" s="12" t="s">
        <v>1149</v>
      </c>
      <c r="H657" s="12" t="s">
        <v>67</v>
      </c>
      <c r="I657" s="12" t="s">
        <v>1025</v>
      </c>
      <c r="J657" s="12" t="s">
        <v>121</v>
      </c>
      <c r="K657" s="12" t="s">
        <v>10</v>
      </c>
      <c r="L657" s="13">
        <v>45205</v>
      </c>
      <c r="M657" s="14">
        <v>45205</v>
      </c>
      <c r="N657" s="14" t="str">
        <f t="shared" si="20"/>
        <v>CUMPLE</v>
      </c>
      <c r="O657" s="14" t="str">
        <f t="shared" si="21"/>
        <v>CUMPLE</v>
      </c>
      <c r="P657" s="15">
        <v>1.5</v>
      </c>
      <c r="Q657" s="20">
        <v>2</v>
      </c>
      <c r="R657" s="15">
        <f>Tabla1[[#This Row],[Trbjo real]]-Tabla1[[#This Row],[Trabajo]]</f>
        <v>-0.5</v>
      </c>
      <c r="S657" s="15">
        <v>2</v>
      </c>
      <c r="T657" s="12" t="s">
        <v>1026</v>
      </c>
      <c r="U657" s="19">
        <f>Tabla1[[#This Row],[Trbjo real]]/Tabla1[[#This Row],[Trabajo]]</f>
        <v>0.75</v>
      </c>
    </row>
    <row r="658" spans="1:21" x14ac:dyDescent="0.25">
      <c r="A658" s="12" t="s">
        <v>423</v>
      </c>
      <c r="B658" s="12" t="s">
        <v>152</v>
      </c>
      <c r="C658" s="12" t="s">
        <v>153</v>
      </c>
      <c r="D658" s="12" t="s">
        <v>154</v>
      </c>
      <c r="E658" s="12" t="s">
        <v>1051</v>
      </c>
      <c r="F658" s="12" t="s">
        <v>1052</v>
      </c>
      <c r="G658" s="12" t="s">
        <v>1064</v>
      </c>
      <c r="H658" s="12" t="s">
        <v>60</v>
      </c>
      <c r="I658" s="12" t="s">
        <v>1025</v>
      </c>
      <c r="J658" s="12" t="s">
        <v>155</v>
      </c>
      <c r="K658" s="12" t="s">
        <v>10</v>
      </c>
      <c r="L658" s="13">
        <v>45199</v>
      </c>
      <c r="M658" s="14"/>
      <c r="N658" s="14" t="str">
        <f t="shared" si="20"/>
        <v>NO CUMPLE</v>
      </c>
      <c r="O658" s="14" t="str">
        <f t="shared" si="21"/>
        <v>NO CUMPLE</v>
      </c>
      <c r="P658" s="15">
        <v>0</v>
      </c>
      <c r="Q658" s="15">
        <v>3</v>
      </c>
      <c r="R658" s="15">
        <f>Tabla1[[#This Row],[Trbjo real]]-Tabla1[[#This Row],[Trabajo]]</f>
        <v>-3</v>
      </c>
      <c r="S658" s="15">
        <v>3</v>
      </c>
      <c r="T658" s="12" t="s">
        <v>1026</v>
      </c>
      <c r="U658" s="19">
        <f>Tabla1[[#This Row],[Trbjo real]]/Tabla1[[#This Row],[Trabajo]]</f>
        <v>0</v>
      </c>
    </row>
    <row r="659" spans="1:21" x14ac:dyDescent="0.25">
      <c r="A659" s="12" t="s">
        <v>423</v>
      </c>
      <c r="B659" s="12" t="s">
        <v>152</v>
      </c>
      <c r="C659" s="12" t="s">
        <v>153</v>
      </c>
      <c r="D659" s="12" t="s">
        <v>154</v>
      </c>
      <c r="E659" s="12" t="s">
        <v>1053</v>
      </c>
      <c r="F659" s="12" t="s">
        <v>1054</v>
      </c>
      <c r="G659" s="12" t="s">
        <v>1064</v>
      </c>
      <c r="H659" s="12" t="s">
        <v>60</v>
      </c>
      <c r="I659" s="12" t="s">
        <v>1025</v>
      </c>
      <c r="J659" s="12" t="s">
        <v>155</v>
      </c>
      <c r="K659" s="12" t="s">
        <v>10</v>
      </c>
      <c r="L659" s="13">
        <v>45199</v>
      </c>
      <c r="M659" s="14"/>
      <c r="N659" s="14" t="str">
        <f t="shared" si="20"/>
        <v>NO CUMPLE</v>
      </c>
      <c r="O659" s="14" t="str">
        <f t="shared" si="21"/>
        <v>NO CUMPLE</v>
      </c>
      <c r="P659" s="15">
        <v>0</v>
      </c>
      <c r="Q659" s="15">
        <v>3</v>
      </c>
      <c r="R659" s="15">
        <f>Tabla1[[#This Row],[Trbjo real]]-Tabla1[[#This Row],[Trabajo]]</f>
        <v>-3</v>
      </c>
      <c r="S659" s="15">
        <v>3</v>
      </c>
      <c r="T659" s="12" t="s">
        <v>1026</v>
      </c>
      <c r="U659" s="19">
        <f>Tabla1[[#This Row],[Trbjo real]]/Tabla1[[#This Row],[Trabajo]]</f>
        <v>0</v>
      </c>
    </row>
    <row r="660" spans="1:21" x14ac:dyDescent="0.25">
      <c r="A660" s="12" t="s">
        <v>422</v>
      </c>
      <c r="B660" s="12" t="s">
        <v>152</v>
      </c>
      <c r="C660" s="12" t="s">
        <v>153</v>
      </c>
      <c r="D660" s="12" t="s">
        <v>154</v>
      </c>
      <c r="E660" s="12" t="s">
        <v>1035</v>
      </c>
      <c r="F660" s="12" t="s">
        <v>1043</v>
      </c>
      <c r="G660" s="12" t="s">
        <v>1064</v>
      </c>
      <c r="H660" s="12" t="s">
        <v>60</v>
      </c>
      <c r="I660" s="12" t="s">
        <v>1025</v>
      </c>
      <c r="J660" s="12" t="s">
        <v>155</v>
      </c>
      <c r="K660" s="12" t="s">
        <v>10</v>
      </c>
      <c r="L660" s="13">
        <v>45199</v>
      </c>
      <c r="M660" s="14"/>
      <c r="N660" s="14" t="str">
        <f t="shared" si="20"/>
        <v>NO CUMPLE</v>
      </c>
      <c r="O660" s="14" t="str">
        <f t="shared" si="21"/>
        <v>NO CUMPLE</v>
      </c>
      <c r="P660" s="15">
        <v>0</v>
      </c>
      <c r="Q660" s="15">
        <v>1</v>
      </c>
      <c r="R660" s="15">
        <f>Tabla1[[#This Row],[Trbjo real]]-Tabla1[[#This Row],[Trabajo]]</f>
        <v>-1</v>
      </c>
      <c r="S660" s="15">
        <v>1</v>
      </c>
      <c r="T660" s="12" t="s">
        <v>1026</v>
      </c>
      <c r="U660" s="19">
        <f>Tabla1[[#This Row],[Trbjo real]]/Tabla1[[#This Row],[Trabajo]]</f>
        <v>0</v>
      </c>
    </row>
    <row r="661" spans="1:21" x14ac:dyDescent="0.25">
      <c r="A661" s="12" t="s">
        <v>422</v>
      </c>
      <c r="B661" s="12" t="s">
        <v>152</v>
      </c>
      <c r="C661" s="12" t="s">
        <v>153</v>
      </c>
      <c r="D661" s="12" t="s">
        <v>154</v>
      </c>
      <c r="E661" s="12" t="s">
        <v>1033</v>
      </c>
      <c r="F661" s="12" t="s">
        <v>1044</v>
      </c>
      <c r="G661" s="12" t="s">
        <v>1064</v>
      </c>
      <c r="H661" s="12" t="s">
        <v>60</v>
      </c>
      <c r="I661" s="12" t="s">
        <v>1025</v>
      </c>
      <c r="J661" s="12" t="s">
        <v>155</v>
      </c>
      <c r="K661" s="12" t="s">
        <v>10</v>
      </c>
      <c r="L661" s="13">
        <v>45199</v>
      </c>
      <c r="M661" s="14"/>
      <c r="N661" s="14" t="str">
        <f t="shared" si="20"/>
        <v>NO CUMPLE</v>
      </c>
      <c r="O661" s="14" t="str">
        <f t="shared" si="21"/>
        <v>NO CUMPLE</v>
      </c>
      <c r="P661" s="15">
        <v>0</v>
      </c>
      <c r="Q661" s="15">
        <v>1</v>
      </c>
      <c r="R661" s="15">
        <f>Tabla1[[#This Row],[Trbjo real]]-Tabla1[[#This Row],[Trabajo]]</f>
        <v>-1</v>
      </c>
      <c r="S661" s="15">
        <v>1</v>
      </c>
      <c r="T661" s="12" t="s">
        <v>1026</v>
      </c>
      <c r="U661" s="19">
        <f>Tabla1[[#This Row],[Trbjo real]]/Tabla1[[#This Row],[Trabajo]]</f>
        <v>0</v>
      </c>
    </row>
    <row r="662" spans="1:21" x14ac:dyDescent="0.25">
      <c r="A662" s="12" t="s">
        <v>422</v>
      </c>
      <c r="B662" s="12" t="s">
        <v>152</v>
      </c>
      <c r="C662" s="12" t="s">
        <v>153</v>
      </c>
      <c r="D662" s="12" t="s">
        <v>154</v>
      </c>
      <c r="E662" s="12" t="s">
        <v>1027</v>
      </c>
      <c r="F662" s="12" t="s">
        <v>1045</v>
      </c>
      <c r="G662" s="12" t="s">
        <v>1064</v>
      </c>
      <c r="H662" s="12" t="s">
        <v>60</v>
      </c>
      <c r="I662" s="12" t="s">
        <v>1025</v>
      </c>
      <c r="J662" s="12" t="s">
        <v>155</v>
      </c>
      <c r="K662" s="12" t="s">
        <v>10</v>
      </c>
      <c r="L662" s="13">
        <v>45199</v>
      </c>
      <c r="M662" s="14"/>
      <c r="N662" s="14" t="str">
        <f t="shared" si="20"/>
        <v>NO CUMPLE</v>
      </c>
      <c r="O662" s="14" t="str">
        <f t="shared" si="21"/>
        <v>NO CUMPLE</v>
      </c>
      <c r="P662" s="15">
        <v>0</v>
      </c>
      <c r="Q662" s="15">
        <v>1</v>
      </c>
      <c r="R662" s="15">
        <f>Tabla1[[#This Row],[Trbjo real]]-Tabla1[[#This Row],[Trabajo]]</f>
        <v>-1</v>
      </c>
      <c r="S662" s="15">
        <v>1</v>
      </c>
      <c r="T662" s="12" t="s">
        <v>1026</v>
      </c>
      <c r="U662" s="19">
        <f>Tabla1[[#This Row],[Trbjo real]]/Tabla1[[#This Row],[Trabajo]]</f>
        <v>0</v>
      </c>
    </row>
    <row r="663" spans="1:21" x14ac:dyDescent="0.25">
      <c r="A663" s="12" t="s">
        <v>422</v>
      </c>
      <c r="B663" s="12" t="s">
        <v>152</v>
      </c>
      <c r="C663" s="12" t="s">
        <v>153</v>
      </c>
      <c r="D663" s="12" t="s">
        <v>154</v>
      </c>
      <c r="E663" s="12" t="s">
        <v>1040</v>
      </c>
      <c r="F663" s="12" t="s">
        <v>1046</v>
      </c>
      <c r="G663" s="12" t="s">
        <v>1064</v>
      </c>
      <c r="H663" s="12" t="s">
        <v>60</v>
      </c>
      <c r="I663" s="12" t="s">
        <v>1025</v>
      </c>
      <c r="J663" s="12" t="s">
        <v>155</v>
      </c>
      <c r="K663" s="12" t="s">
        <v>10</v>
      </c>
      <c r="L663" s="13">
        <v>45199</v>
      </c>
      <c r="M663" s="14"/>
      <c r="N663" s="14" t="str">
        <f t="shared" si="20"/>
        <v>NO CUMPLE</v>
      </c>
      <c r="O663" s="14" t="str">
        <f t="shared" si="21"/>
        <v>NO CUMPLE</v>
      </c>
      <c r="P663" s="15">
        <v>0</v>
      </c>
      <c r="Q663" s="15">
        <v>1</v>
      </c>
      <c r="R663" s="15">
        <f>Tabla1[[#This Row],[Trbjo real]]-Tabla1[[#This Row],[Trabajo]]</f>
        <v>-1</v>
      </c>
      <c r="S663" s="15">
        <v>1</v>
      </c>
      <c r="T663" s="12" t="s">
        <v>1026</v>
      </c>
      <c r="U663" s="19">
        <f>Tabla1[[#This Row],[Trbjo real]]/Tabla1[[#This Row],[Trabajo]]</f>
        <v>0</v>
      </c>
    </row>
    <row r="664" spans="1:21" x14ac:dyDescent="0.25">
      <c r="A664" s="16" t="s">
        <v>423</v>
      </c>
      <c r="B664" s="16" t="s">
        <v>152</v>
      </c>
      <c r="C664" s="16" t="s">
        <v>153</v>
      </c>
      <c r="D664" s="16" t="s">
        <v>154</v>
      </c>
      <c r="E664" s="16" t="s">
        <v>1051</v>
      </c>
      <c r="F664" s="16" t="s">
        <v>1052</v>
      </c>
      <c r="G664" s="16" t="s">
        <v>1064</v>
      </c>
      <c r="H664" s="16" t="s">
        <v>60</v>
      </c>
      <c r="I664" s="16" t="s">
        <v>1025</v>
      </c>
      <c r="J664" s="16" t="s">
        <v>155</v>
      </c>
      <c r="K664" s="16" t="s">
        <v>10</v>
      </c>
      <c r="L664" s="17">
        <v>45199</v>
      </c>
      <c r="M664" s="18"/>
      <c r="N664" s="18" t="str">
        <f t="shared" si="20"/>
        <v>NO CUMPLE</v>
      </c>
      <c r="O664" s="18" t="str">
        <f t="shared" si="21"/>
        <v>NO CUMPLE</v>
      </c>
      <c r="P664" s="19">
        <v>0</v>
      </c>
      <c r="Q664" s="19">
        <v>3</v>
      </c>
      <c r="R664" s="19">
        <f>Tabla1[[#This Row],[Trbjo real]]-Tabla1[[#This Row],[Trabajo]]</f>
        <v>-3</v>
      </c>
      <c r="S664" s="19">
        <v>3</v>
      </c>
      <c r="T664" s="16" t="s">
        <v>1026</v>
      </c>
      <c r="U664" s="19">
        <f>Tabla1[[#This Row],[Trbjo real]]/Tabla1[[#This Row],[Trabajo]]</f>
        <v>0</v>
      </c>
    </row>
    <row r="665" spans="1:21" x14ac:dyDescent="0.25">
      <c r="A665" s="16" t="s">
        <v>423</v>
      </c>
      <c r="B665" s="16" t="s">
        <v>152</v>
      </c>
      <c r="C665" s="16" t="s">
        <v>153</v>
      </c>
      <c r="D665" s="16" t="s">
        <v>154</v>
      </c>
      <c r="E665" s="16" t="s">
        <v>1053</v>
      </c>
      <c r="F665" s="16" t="s">
        <v>1054</v>
      </c>
      <c r="G665" s="16" t="s">
        <v>1064</v>
      </c>
      <c r="H665" s="16" t="s">
        <v>60</v>
      </c>
      <c r="I665" s="16" t="s">
        <v>1025</v>
      </c>
      <c r="J665" s="16" t="s">
        <v>155</v>
      </c>
      <c r="K665" s="16" t="s">
        <v>10</v>
      </c>
      <c r="L665" s="17">
        <v>45199</v>
      </c>
      <c r="M665" s="18"/>
      <c r="N665" s="18" t="str">
        <f t="shared" si="20"/>
        <v>NO CUMPLE</v>
      </c>
      <c r="O665" s="18" t="str">
        <f t="shared" si="21"/>
        <v>NO CUMPLE</v>
      </c>
      <c r="P665" s="19">
        <v>0</v>
      </c>
      <c r="Q665" s="19">
        <v>3</v>
      </c>
      <c r="R665" s="19">
        <f>Tabla1[[#This Row],[Trbjo real]]-Tabla1[[#This Row],[Trabajo]]</f>
        <v>-3</v>
      </c>
      <c r="S665" s="19">
        <v>3</v>
      </c>
      <c r="T665" s="16" t="s">
        <v>1026</v>
      </c>
      <c r="U665" s="19">
        <f>Tabla1[[#This Row],[Trbjo real]]/Tabla1[[#This Row],[Trabajo]]</f>
        <v>0</v>
      </c>
    </row>
    <row r="666" spans="1:21" x14ac:dyDescent="0.25">
      <c r="A666" s="16" t="s">
        <v>422</v>
      </c>
      <c r="B666" s="16" t="s">
        <v>152</v>
      </c>
      <c r="C666" s="16" t="s">
        <v>153</v>
      </c>
      <c r="D666" s="16" t="s">
        <v>154</v>
      </c>
      <c r="E666" s="16" t="s">
        <v>1035</v>
      </c>
      <c r="F666" s="16" t="s">
        <v>1043</v>
      </c>
      <c r="G666" s="16" t="s">
        <v>1064</v>
      </c>
      <c r="H666" s="16" t="s">
        <v>60</v>
      </c>
      <c r="I666" s="16" t="s">
        <v>1025</v>
      </c>
      <c r="J666" s="16" t="s">
        <v>155</v>
      </c>
      <c r="K666" s="16" t="s">
        <v>10</v>
      </c>
      <c r="L666" s="17">
        <v>45199</v>
      </c>
      <c r="M666" s="18"/>
      <c r="N666" s="18" t="str">
        <f t="shared" si="20"/>
        <v>NO CUMPLE</v>
      </c>
      <c r="O666" s="18" t="str">
        <f t="shared" si="21"/>
        <v>NO CUMPLE</v>
      </c>
      <c r="P666" s="19">
        <v>0</v>
      </c>
      <c r="Q666" s="19">
        <v>1</v>
      </c>
      <c r="R666" s="19">
        <f>Tabla1[[#This Row],[Trbjo real]]-Tabla1[[#This Row],[Trabajo]]</f>
        <v>-1</v>
      </c>
      <c r="S666" s="19">
        <v>1</v>
      </c>
      <c r="T666" s="16" t="s">
        <v>1026</v>
      </c>
      <c r="U666" s="19">
        <f>Tabla1[[#This Row],[Trbjo real]]/Tabla1[[#This Row],[Trabajo]]</f>
        <v>0</v>
      </c>
    </row>
    <row r="667" spans="1:21" x14ac:dyDescent="0.25">
      <c r="A667" s="16" t="s">
        <v>422</v>
      </c>
      <c r="B667" s="16" t="s">
        <v>152</v>
      </c>
      <c r="C667" s="16" t="s">
        <v>153</v>
      </c>
      <c r="D667" s="16" t="s">
        <v>154</v>
      </c>
      <c r="E667" s="16" t="s">
        <v>1033</v>
      </c>
      <c r="F667" s="16" t="s">
        <v>1044</v>
      </c>
      <c r="G667" s="16" t="s">
        <v>1064</v>
      </c>
      <c r="H667" s="16" t="s">
        <v>60</v>
      </c>
      <c r="I667" s="16" t="s">
        <v>1025</v>
      </c>
      <c r="J667" s="16" t="s">
        <v>155</v>
      </c>
      <c r="K667" s="16" t="s">
        <v>10</v>
      </c>
      <c r="L667" s="17">
        <v>45199</v>
      </c>
      <c r="M667" s="18"/>
      <c r="N667" s="18" t="str">
        <f t="shared" si="20"/>
        <v>NO CUMPLE</v>
      </c>
      <c r="O667" s="18" t="str">
        <f t="shared" si="21"/>
        <v>NO CUMPLE</v>
      </c>
      <c r="P667" s="19">
        <v>0</v>
      </c>
      <c r="Q667" s="19">
        <v>1</v>
      </c>
      <c r="R667" s="19">
        <f>Tabla1[[#This Row],[Trbjo real]]-Tabla1[[#This Row],[Trabajo]]</f>
        <v>-1</v>
      </c>
      <c r="S667" s="19">
        <v>1</v>
      </c>
      <c r="T667" s="16" t="s">
        <v>1026</v>
      </c>
      <c r="U667" s="19">
        <f>Tabla1[[#This Row],[Trbjo real]]/Tabla1[[#This Row],[Trabajo]]</f>
        <v>0</v>
      </c>
    </row>
    <row r="668" spans="1:21" x14ac:dyDescent="0.25">
      <c r="A668" s="16" t="s">
        <v>422</v>
      </c>
      <c r="B668" s="16" t="s">
        <v>152</v>
      </c>
      <c r="C668" s="16" t="s">
        <v>153</v>
      </c>
      <c r="D668" s="16" t="s">
        <v>154</v>
      </c>
      <c r="E668" s="16" t="s">
        <v>1027</v>
      </c>
      <c r="F668" s="16" t="s">
        <v>1045</v>
      </c>
      <c r="G668" s="16" t="s">
        <v>1064</v>
      </c>
      <c r="H668" s="16" t="s">
        <v>60</v>
      </c>
      <c r="I668" s="16" t="s">
        <v>1025</v>
      </c>
      <c r="J668" s="16" t="s">
        <v>155</v>
      </c>
      <c r="K668" s="16" t="s">
        <v>10</v>
      </c>
      <c r="L668" s="17">
        <v>45199</v>
      </c>
      <c r="M668" s="18"/>
      <c r="N668" s="18" t="str">
        <f t="shared" si="20"/>
        <v>NO CUMPLE</v>
      </c>
      <c r="O668" s="18" t="str">
        <f t="shared" si="21"/>
        <v>NO CUMPLE</v>
      </c>
      <c r="P668" s="19">
        <v>0</v>
      </c>
      <c r="Q668" s="19">
        <v>1</v>
      </c>
      <c r="R668" s="19">
        <f>Tabla1[[#This Row],[Trbjo real]]-Tabla1[[#This Row],[Trabajo]]</f>
        <v>-1</v>
      </c>
      <c r="S668" s="19">
        <v>1</v>
      </c>
      <c r="T668" s="16" t="s">
        <v>1026</v>
      </c>
      <c r="U668" s="19">
        <f>Tabla1[[#This Row],[Trbjo real]]/Tabla1[[#This Row],[Trabajo]]</f>
        <v>0</v>
      </c>
    </row>
    <row r="669" spans="1:21" x14ac:dyDescent="0.25">
      <c r="A669" s="16" t="s">
        <v>422</v>
      </c>
      <c r="B669" s="16" t="s">
        <v>152</v>
      </c>
      <c r="C669" s="16" t="s">
        <v>153</v>
      </c>
      <c r="D669" s="16" t="s">
        <v>154</v>
      </c>
      <c r="E669" s="16" t="s">
        <v>1040</v>
      </c>
      <c r="F669" s="16" t="s">
        <v>1046</v>
      </c>
      <c r="G669" s="16" t="s">
        <v>1064</v>
      </c>
      <c r="H669" s="16" t="s">
        <v>60</v>
      </c>
      <c r="I669" s="16" t="s">
        <v>1025</v>
      </c>
      <c r="J669" s="16" t="s">
        <v>155</v>
      </c>
      <c r="K669" s="16" t="s">
        <v>10</v>
      </c>
      <c r="L669" s="17">
        <v>45199</v>
      </c>
      <c r="M669" s="18"/>
      <c r="N669" s="18" t="str">
        <f t="shared" si="20"/>
        <v>NO CUMPLE</v>
      </c>
      <c r="O669" s="18" t="str">
        <f t="shared" si="21"/>
        <v>NO CUMPLE</v>
      </c>
      <c r="P669" s="19">
        <v>0</v>
      </c>
      <c r="Q669" s="19">
        <v>1</v>
      </c>
      <c r="R669" s="19">
        <f>Tabla1[[#This Row],[Trbjo real]]-Tabla1[[#This Row],[Trabajo]]</f>
        <v>-1</v>
      </c>
      <c r="S669" s="19">
        <v>1</v>
      </c>
      <c r="T669" s="16" t="s">
        <v>1026</v>
      </c>
      <c r="U669" s="19">
        <f>Tabla1[[#This Row],[Trbjo real]]/Tabla1[[#This Row],[Trabajo]]</f>
        <v>0</v>
      </c>
    </row>
    <row r="670" spans="1:21" x14ac:dyDescent="0.25">
      <c r="A670" s="12" t="s">
        <v>205</v>
      </c>
      <c r="B670" s="12" t="s">
        <v>183</v>
      </c>
      <c r="C670" s="12" t="s">
        <v>184</v>
      </c>
      <c r="D670" s="12" t="s">
        <v>185</v>
      </c>
      <c r="E670" s="12" t="s">
        <v>1035</v>
      </c>
      <c r="F670" s="12" t="s">
        <v>1143</v>
      </c>
      <c r="G670" s="12" t="s">
        <v>1152</v>
      </c>
      <c r="H670" s="12" t="s">
        <v>60</v>
      </c>
      <c r="I670" s="12" t="s">
        <v>1025</v>
      </c>
      <c r="J670" s="12" t="s">
        <v>186</v>
      </c>
      <c r="K670" s="12" t="s">
        <v>10</v>
      </c>
      <c r="L670" s="13">
        <v>45196</v>
      </c>
      <c r="M670" s="14">
        <v>45199</v>
      </c>
      <c r="N670" s="14" t="str">
        <f t="shared" si="20"/>
        <v>CUMPLE</v>
      </c>
      <c r="O670" s="14" t="str">
        <f t="shared" si="21"/>
        <v>NO CUMPLE</v>
      </c>
      <c r="P670" s="15">
        <v>1.5</v>
      </c>
      <c r="Q670" s="20">
        <v>1.5</v>
      </c>
      <c r="R670" s="21">
        <f>Tabla1[[#This Row],[Trbjo real]]-Tabla1[[#This Row],[Trabajo]]</f>
        <v>0</v>
      </c>
      <c r="S670" s="15">
        <v>1.5</v>
      </c>
      <c r="T670" s="12" t="s">
        <v>1026</v>
      </c>
      <c r="U670" s="19">
        <f>Tabla1[[#This Row],[Trbjo real]]/Tabla1[[#This Row],[Trabajo]]</f>
        <v>1</v>
      </c>
    </row>
    <row r="671" spans="1:21" x14ac:dyDescent="0.25">
      <c r="A671" s="12" t="s">
        <v>137</v>
      </c>
      <c r="B671" s="12" t="s">
        <v>118</v>
      </c>
      <c r="C671" s="12" t="s">
        <v>119</v>
      </c>
      <c r="D671" s="12" t="s">
        <v>120</v>
      </c>
      <c r="E671" s="12" t="s">
        <v>1035</v>
      </c>
      <c r="F671" s="12" t="s">
        <v>1061</v>
      </c>
      <c r="G671" s="12" t="s">
        <v>1060</v>
      </c>
      <c r="H671" s="12" t="s">
        <v>60</v>
      </c>
      <c r="I671" s="12" t="s">
        <v>1025</v>
      </c>
      <c r="J671" s="12" t="s">
        <v>121</v>
      </c>
      <c r="K671" s="12" t="s">
        <v>10</v>
      </c>
      <c r="L671" s="13">
        <v>45191</v>
      </c>
      <c r="M671" s="14">
        <v>45194</v>
      </c>
      <c r="N671" s="14" t="str">
        <f t="shared" si="20"/>
        <v>CUMPLE</v>
      </c>
      <c r="O671" s="14" t="str">
        <f t="shared" si="21"/>
        <v>NO CUMPLE</v>
      </c>
      <c r="P671" s="15">
        <v>0.5</v>
      </c>
      <c r="Q671" s="20">
        <v>1</v>
      </c>
      <c r="R671" s="15">
        <f>Tabla1[[#This Row],[Trbjo real]]-Tabla1[[#This Row],[Trabajo]]</f>
        <v>-0.5</v>
      </c>
      <c r="S671" s="15">
        <v>1</v>
      </c>
      <c r="T671" s="12" t="s">
        <v>1026</v>
      </c>
      <c r="U671" s="19">
        <f>Tabla1[[#This Row],[Trbjo real]]/Tabla1[[#This Row],[Trabajo]]</f>
        <v>0.5</v>
      </c>
    </row>
    <row r="672" spans="1:21" x14ac:dyDescent="0.25">
      <c r="A672" s="12" t="s">
        <v>169</v>
      </c>
      <c r="B672" s="12" t="s">
        <v>170</v>
      </c>
      <c r="C672" s="12" t="s">
        <v>171</v>
      </c>
      <c r="D672" s="12" t="s">
        <v>120</v>
      </c>
      <c r="E672" s="12" t="s">
        <v>1035</v>
      </c>
      <c r="F672" s="12" t="s">
        <v>1061</v>
      </c>
      <c r="G672" s="12" t="s">
        <v>1060</v>
      </c>
      <c r="H672" s="12" t="s">
        <v>67</v>
      </c>
      <c r="I672" s="12" t="s">
        <v>1025</v>
      </c>
      <c r="J672" s="12" t="s">
        <v>121</v>
      </c>
      <c r="K672" s="12" t="s">
        <v>10</v>
      </c>
      <c r="L672" s="13">
        <v>45191</v>
      </c>
      <c r="M672" s="14">
        <v>45194</v>
      </c>
      <c r="N672" s="14" t="str">
        <f t="shared" si="20"/>
        <v>CUMPLE</v>
      </c>
      <c r="O672" s="14" t="str">
        <f t="shared" si="21"/>
        <v>NO CUMPLE</v>
      </c>
      <c r="P672" s="15">
        <v>1</v>
      </c>
      <c r="Q672" s="20">
        <v>1</v>
      </c>
      <c r="R672" s="15">
        <f>Tabla1[[#This Row],[Trbjo real]]-Tabla1[[#This Row],[Trabajo]]</f>
        <v>0</v>
      </c>
      <c r="S672" s="15">
        <v>1</v>
      </c>
      <c r="T672" s="12" t="s">
        <v>1026</v>
      </c>
      <c r="U672" s="19">
        <f>Tabla1[[#This Row],[Trbjo real]]/Tabla1[[#This Row],[Trabajo]]</f>
        <v>1</v>
      </c>
    </row>
    <row r="673" spans="1:21" x14ac:dyDescent="0.25">
      <c r="A673" s="12" t="s">
        <v>50</v>
      </c>
      <c r="B673" s="12" t="s">
        <v>51</v>
      </c>
      <c r="C673" s="12" t="s">
        <v>52</v>
      </c>
      <c r="D673" s="12" t="s">
        <v>53</v>
      </c>
      <c r="E673" s="12" t="s">
        <v>1033</v>
      </c>
      <c r="F673" s="12" t="s">
        <v>1133</v>
      </c>
      <c r="G673" s="12" t="s">
        <v>1148</v>
      </c>
      <c r="H673" s="12" t="s">
        <v>54</v>
      </c>
      <c r="I673" s="12" t="s">
        <v>1025</v>
      </c>
      <c r="J673" s="12" t="s">
        <v>55</v>
      </c>
      <c r="K673" s="12" t="s">
        <v>10</v>
      </c>
      <c r="L673" s="13">
        <v>45190</v>
      </c>
      <c r="M673" s="14">
        <v>45190</v>
      </c>
      <c r="N673" s="14" t="str">
        <f t="shared" si="20"/>
        <v>CUMPLE</v>
      </c>
      <c r="O673" s="14" t="str">
        <f t="shared" si="21"/>
        <v>CUMPLE</v>
      </c>
      <c r="P673" s="15">
        <v>1</v>
      </c>
      <c r="Q673" s="20">
        <v>1</v>
      </c>
      <c r="R673" s="15">
        <f>Tabla1[[#This Row],[Trbjo real]]-Tabla1[[#This Row],[Trabajo]]</f>
        <v>0</v>
      </c>
      <c r="S673" s="15">
        <v>1</v>
      </c>
      <c r="T673" s="12" t="s">
        <v>1026</v>
      </c>
      <c r="U673" s="19">
        <f>Tabla1[[#This Row],[Trbjo real]]/Tabla1[[#This Row],[Trabajo]]</f>
        <v>1</v>
      </c>
    </row>
    <row r="674" spans="1:21" x14ac:dyDescent="0.25">
      <c r="A674" s="12" t="s">
        <v>336</v>
      </c>
      <c r="B674" s="12" t="s">
        <v>325</v>
      </c>
      <c r="C674" s="12" t="s">
        <v>326</v>
      </c>
      <c r="D674" s="12" t="s">
        <v>120</v>
      </c>
      <c r="E674" s="12" t="s">
        <v>1035</v>
      </c>
      <c r="F674" s="12" t="s">
        <v>1036</v>
      </c>
      <c r="G674" s="12" t="s">
        <v>1060</v>
      </c>
      <c r="H674" s="12" t="s">
        <v>8</v>
      </c>
      <c r="I674" s="12" t="s">
        <v>1025</v>
      </c>
      <c r="J674" s="12" t="s">
        <v>121</v>
      </c>
      <c r="K674" s="12" t="s">
        <v>10</v>
      </c>
      <c r="L674" s="13">
        <v>45186</v>
      </c>
      <c r="M674" s="14">
        <v>45196</v>
      </c>
      <c r="N674" s="14" t="str">
        <f t="shared" si="20"/>
        <v>CUMPLE</v>
      </c>
      <c r="O674" s="14" t="str">
        <f t="shared" si="21"/>
        <v>NO CUMPLE</v>
      </c>
      <c r="P674" s="15">
        <v>7</v>
      </c>
      <c r="Q674" s="21">
        <v>8</v>
      </c>
      <c r="R674" s="15">
        <f>Tabla1[[#This Row],[Trbjo real]]-Tabla1[[#This Row],[Trabajo]]</f>
        <v>-1</v>
      </c>
      <c r="S674" s="15">
        <v>8</v>
      </c>
      <c r="T674" s="12" t="s">
        <v>1026</v>
      </c>
      <c r="U674" s="19">
        <f>Tabla1[[#This Row],[Trbjo real]]/Tabla1[[#This Row],[Trabajo]]</f>
        <v>0.875</v>
      </c>
    </row>
    <row r="675" spans="1:21" x14ac:dyDescent="0.25">
      <c r="A675" s="12" t="s">
        <v>336</v>
      </c>
      <c r="B675" s="12" t="s">
        <v>325</v>
      </c>
      <c r="C675" s="12" t="s">
        <v>326</v>
      </c>
      <c r="D675" s="12" t="s">
        <v>120</v>
      </c>
      <c r="E675" s="12" t="s">
        <v>1027</v>
      </c>
      <c r="F675" s="12" t="s">
        <v>1055</v>
      </c>
      <c r="G675" s="12" t="s">
        <v>1060</v>
      </c>
      <c r="H675" s="12" t="s">
        <v>8</v>
      </c>
      <c r="I675" s="12" t="s">
        <v>1025</v>
      </c>
      <c r="J675" s="12" t="s">
        <v>121</v>
      </c>
      <c r="K675" s="12" t="s">
        <v>10</v>
      </c>
      <c r="L675" s="13">
        <v>45186</v>
      </c>
      <c r="M675" s="14">
        <v>45196</v>
      </c>
      <c r="N675" s="14" t="str">
        <f t="shared" si="20"/>
        <v>CUMPLE</v>
      </c>
      <c r="O675" s="14" t="str">
        <f t="shared" si="21"/>
        <v>NO CUMPLE</v>
      </c>
      <c r="P675" s="15">
        <v>0.5</v>
      </c>
      <c r="Q675" s="21">
        <v>0.5</v>
      </c>
      <c r="R675" s="15">
        <f>Tabla1[[#This Row],[Trbjo real]]-Tabla1[[#This Row],[Trabajo]]</f>
        <v>0</v>
      </c>
      <c r="S675" s="15">
        <v>0.5</v>
      </c>
      <c r="T675" s="12" t="s">
        <v>1026</v>
      </c>
      <c r="U675" s="19">
        <f>Tabla1[[#This Row],[Trbjo real]]/Tabla1[[#This Row],[Trabajo]]</f>
        <v>1</v>
      </c>
    </row>
    <row r="676" spans="1:21" x14ac:dyDescent="0.25">
      <c r="A676" s="12" t="s">
        <v>336</v>
      </c>
      <c r="B676" s="12" t="s">
        <v>325</v>
      </c>
      <c r="C676" s="12" t="s">
        <v>326</v>
      </c>
      <c r="D676" s="12" t="s">
        <v>120</v>
      </c>
      <c r="E676" s="12" t="s">
        <v>1038</v>
      </c>
      <c r="F676" s="12" t="s">
        <v>1056</v>
      </c>
      <c r="G676" s="12" t="s">
        <v>1060</v>
      </c>
      <c r="H676" s="12" t="s">
        <v>8</v>
      </c>
      <c r="I676" s="12" t="s">
        <v>1025</v>
      </c>
      <c r="J676" s="12" t="s">
        <v>121</v>
      </c>
      <c r="K676" s="12" t="s">
        <v>10</v>
      </c>
      <c r="L676" s="13">
        <v>45186</v>
      </c>
      <c r="M676" s="14">
        <v>45196</v>
      </c>
      <c r="N676" s="14" t="str">
        <f t="shared" si="20"/>
        <v>CUMPLE</v>
      </c>
      <c r="O676" s="14" t="str">
        <f t="shared" si="21"/>
        <v>NO CUMPLE</v>
      </c>
      <c r="P676" s="15">
        <v>1</v>
      </c>
      <c r="Q676" s="20">
        <v>2</v>
      </c>
      <c r="R676" s="15">
        <f>Tabla1[[#This Row],[Trbjo real]]-Tabla1[[#This Row],[Trabajo]]</f>
        <v>-1</v>
      </c>
      <c r="S676" s="15">
        <v>2</v>
      </c>
      <c r="T676" s="12" t="s">
        <v>1026</v>
      </c>
      <c r="U676" s="19">
        <f>Tabla1[[#This Row],[Trbjo real]]/Tabla1[[#This Row],[Trabajo]]</f>
        <v>0.5</v>
      </c>
    </row>
    <row r="677" spans="1:21" x14ac:dyDescent="0.25">
      <c r="A677" s="12" t="s">
        <v>336</v>
      </c>
      <c r="B677" s="12" t="s">
        <v>325</v>
      </c>
      <c r="C677" s="12" t="s">
        <v>326</v>
      </c>
      <c r="D677" s="12" t="s">
        <v>120</v>
      </c>
      <c r="E677" s="12" t="s">
        <v>1051</v>
      </c>
      <c r="F677" s="12" t="s">
        <v>1101</v>
      </c>
      <c r="G677" s="12" t="s">
        <v>1099</v>
      </c>
      <c r="H677" s="12" t="s">
        <v>8</v>
      </c>
      <c r="I677" s="12" t="s">
        <v>1025</v>
      </c>
      <c r="J677" s="12" t="s">
        <v>121</v>
      </c>
      <c r="K677" s="12" t="s">
        <v>10</v>
      </c>
      <c r="L677" s="13">
        <v>45186</v>
      </c>
      <c r="M677" s="14">
        <v>45186</v>
      </c>
      <c r="N677" s="14" t="str">
        <f t="shared" si="20"/>
        <v>CUMPLE</v>
      </c>
      <c r="O677" s="14" t="str">
        <f t="shared" si="21"/>
        <v>CUMPLE</v>
      </c>
      <c r="P677" s="15">
        <v>4</v>
      </c>
      <c r="Q677" s="21">
        <v>4</v>
      </c>
      <c r="R677" s="15">
        <f>Tabla1[[#This Row],[Trbjo real]]-Tabla1[[#This Row],[Trabajo]]</f>
        <v>0</v>
      </c>
      <c r="S677" s="15">
        <v>4</v>
      </c>
      <c r="T677" s="12" t="s">
        <v>1026</v>
      </c>
      <c r="U677" s="19">
        <f>Tabla1[[#This Row],[Trbjo real]]/Tabla1[[#This Row],[Trabajo]]</f>
        <v>1</v>
      </c>
    </row>
    <row r="678" spans="1:21" x14ac:dyDescent="0.25">
      <c r="A678" s="12" t="s">
        <v>336</v>
      </c>
      <c r="B678" s="12" t="s">
        <v>325</v>
      </c>
      <c r="C678" s="12" t="s">
        <v>326</v>
      </c>
      <c r="D678" s="12" t="s">
        <v>120</v>
      </c>
      <c r="E678" s="12" t="s">
        <v>1022</v>
      </c>
      <c r="F678" s="12" t="s">
        <v>1055</v>
      </c>
      <c r="G678" s="12" t="s">
        <v>1121</v>
      </c>
      <c r="H678" s="12" t="s">
        <v>8</v>
      </c>
      <c r="I678" s="12" t="s">
        <v>1025</v>
      </c>
      <c r="J678" s="12" t="s">
        <v>121</v>
      </c>
      <c r="K678" s="12" t="s">
        <v>10</v>
      </c>
      <c r="L678" s="13">
        <v>45186</v>
      </c>
      <c r="M678" s="14">
        <v>45198</v>
      </c>
      <c r="N678" s="14" t="str">
        <f t="shared" si="20"/>
        <v>CUMPLE</v>
      </c>
      <c r="O678" s="14" t="str">
        <f t="shared" si="21"/>
        <v>NO CUMPLE</v>
      </c>
      <c r="P678" s="15">
        <v>3</v>
      </c>
      <c r="Q678" s="20">
        <v>3.8</v>
      </c>
      <c r="R678" s="15">
        <f>Tabla1[[#This Row],[Trbjo real]]-Tabla1[[#This Row],[Trabajo]]</f>
        <v>-0.79999999999999982</v>
      </c>
      <c r="S678" s="15">
        <v>3.8</v>
      </c>
      <c r="T678" s="12" t="s">
        <v>1026</v>
      </c>
      <c r="U678" s="19">
        <f>Tabla1[[#This Row],[Trbjo real]]/Tabla1[[#This Row],[Trabajo]]</f>
        <v>0.78947368421052633</v>
      </c>
    </row>
    <row r="679" spans="1:21" x14ac:dyDescent="0.25">
      <c r="A679" s="12" t="s">
        <v>336</v>
      </c>
      <c r="B679" s="12" t="s">
        <v>325</v>
      </c>
      <c r="C679" s="12" t="s">
        <v>326</v>
      </c>
      <c r="D679" s="12" t="s">
        <v>120</v>
      </c>
      <c r="E679" s="12" t="s">
        <v>1033</v>
      </c>
      <c r="F679" s="12" t="s">
        <v>1036</v>
      </c>
      <c r="G679" s="12" t="s">
        <v>1138</v>
      </c>
      <c r="H679" s="12" t="s">
        <v>8</v>
      </c>
      <c r="I679" s="12" t="s">
        <v>1025</v>
      </c>
      <c r="J679" s="12" t="s">
        <v>121</v>
      </c>
      <c r="K679" s="12" t="s">
        <v>10</v>
      </c>
      <c r="L679" s="13">
        <v>45186</v>
      </c>
      <c r="M679" s="14">
        <v>45194</v>
      </c>
      <c r="N679" s="14" t="str">
        <f t="shared" si="20"/>
        <v>CUMPLE</v>
      </c>
      <c r="O679" s="14" t="str">
        <f t="shared" si="21"/>
        <v>NO CUMPLE</v>
      </c>
      <c r="P679" s="15">
        <v>1.5</v>
      </c>
      <c r="Q679" s="20">
        <v>2</v>
      </c>
      <c r="R679" s="15">
        <f>Tabla1[[#This Row],[Trbjo real]]-Tabla1[[#This Row],[Trabajo]]</f>
        <v>-0.5</v>
      </c>
      <c r="S679" s="15">
        <v>2</v>
      </c>
      <c r="T679" s="12" t="s">
        <v>1026</v>
      </c>
      <c r="U679" s="19">
        <f>Tabla1[[#This Row],[Trbjo real]]/Tabla1[[#This Row],[Trabajo]]</f>
        <v>0.75</v>
      </c>
    </row>
    <row r="680" spans="1:21" x14ac:dyDescent="0.25">
      <c r="A680" s="12" t="s">
        <v>336</v>
      </c>
      <c r="B680" s="12" t="s">
        <v>325</v>
      </c>
      <c r="C680" s="12" t="s">
        <v>326</v>
      </c>
      <c r="D680" s="12" t="s">
        <v>120</v>
      </c>
      <c r="E680" s="12" t="s">
        <v>1040</v>
      </c>
      <c r="F680" s="12" t="s">
        <v>1101</v>
      </c>
      <c r="G680" s="12" t="s">
        <v>1138</v>
      </c>
      <c r="H680" s="12" t="s">
        <v>8</v>
      </c>
      <c r="I680" s="12" t="s">
        <v>1025</v>
      </c>
      <c r="J680" s="12" t="s">
        <v>121</v>
      </c>
      <c r="K680" s="12" t="s">
        <v>10</v>
      </c>
      <c r="L680" s="13">
        <v>45186</v>
      </c>
      <c r="M680" s="14">
        <v>45194</v>
      </c>
      <c r="N680" s="14" t="str">
        <f t="shared" si="20"/>
        <v>CUMPLE</v>
      </c>
      <c r="O680" s="14" t="str">
        <f t="shared" si="21"/>
        <v>NO CUMPLE</v>
      </c>
      <c r="P680" s="15">
        <v>3</v>
      </c>
      <c r="Q680" s="21">
        <v>4</v>
      </c>
      <c r="R680" s="15">
        <f>Tabla1[[#This Row],[Trbjo real]]-Tabla1[[#This Row],[Trabajo]]</f>
        <v>-1</v>
      </c>
      <c r="S680" s="15">
        <v>4</v>
      </c>
      <c r="T680" s="12" t="s">
        <v>1026</v>
      </c>
      <c r="U680" s="19">
        <f>Tabla1[[#This Row],[Trbjo real]]/Tabla1[[#This Row],[Trabajo]]</f>
        <v>0.75</v>
      </c>
    </row>
    <row r="681" spans="1:21" x14ac:dyDescent="0.25">
      <c r="A681" s="12" t="s">
        <v>336</v>
      </c>
      <c r="B681" s="12" t="s">
        <v>325</v>
      </c>
      <c r="C681" s="12" t="s">
        <v>326</v>
      </c>
      <c r="D681" s="12" t="s">
        <v>120</v>
      </c>
      <c r="E681" s="12" t="s">
        <v>1053</v>
      </c>
      <c r="F681" s="12" t="s">
        <v>1056</v>
      </c>
      <c r="G681" s="12" t="s">
        <v>1138</v>
      </c>
      <c r="H681" s="12" t="s">
        <v>8</v>
      </c>
      <c r="I681" s="12" t="s">
        <v>1025</v>
      </c>
      <c r="J681" s="12" t="s">
        <v>121</v>
      </c>
      <c r="K681" s="12" t="s">
        <v>10</v>
      </c>
      <c r="L681" s="13">
        <v>45186</v>
      </c>
      <c r="M681" s="14">
        <v>45194</v>
      </c>
      <c r="N681" s="14" t="str">
        <f t="shared" si="20"/>
        <v>CUMPLE</v>
      </c>
      <c r="O681" s="14" t="str">
        <f t="shared" si="21"/>
        <v>NO CUMPLE</v>
      </c>
      <c r="P681" s="15">
        <v>3</v>
      </c>
      <c r="Q681" s="20">
        <v>4</v>
      </c>
      <c r="R681" s="15">
        <f>Tabla1[[#This Row],[Trbjo real]]-Tabla1[[#This Row],[Trabajo]]</f>
        <v>-1</v>
      </c>
      <c r="S681" s="15">
        <v>4</v>
      </c>
      <c r="T681" s="12" t="s">
        <v>1026</v>
      </c>
      <c r="U681" s="19">
        <f>Tabla1[[#This Row],[Trbjo real]]/Tabla1[[#This Row],[Trabajo]]</f>
        <v>0.75</v>
      </c>
    </row>
    <row r="682" spans="1:21" x14ac:dyDescent="0.25">
      <c r="A682" s="12" t="s">
        <v>336</v>
      </c>
      <c r="B682" s="12" t="s">
        <v>325</v>
      </c>
      <c r="C682" s="12" t="s">
        <v>326</v>
      </c>
      <c r="D682" s="12" t="s">
        <v>120</v>
      </c>
      <c r="E682" s="12" t="s">
        <v>1034</v>
      </c>
      <c r="F682" s="12" t="s">
        <v>1135</v>
      </c>
      <c r="G682" s="12" t="s">
        <v>1138</v>
      </c>
      <c r="H682" s="12" t="s">
        <v>8</v>
      </c>
      <c r="I682" s="12" t="s">
        <v>1025</v>
      </c>
      <c r="J682" s="12" t="s">
        <v>121</v>
      </c>
      <c r="K682" s="12" t="s">
        <v>10</v>
      </c>
      <c r="L682" s="13">
        <v>45186</v>
      </c>
      <c r="M682" s="14">
        <v>45194</v>
      </c>
      <c r="N682" s="14" t="str">
        <f t="shared" si="20"/>
        <v>CUMPLE</v>
      </c>
      <c r="O682" s="14" t="str">
        <f t="shared" si="21"/>
        <v>NO CUMPLE</v>
      </c>
      <c r="P682" s="15">
        <v>4</v>
      </c>
      <c r="Q682" s="21">
        <v>6</v>
      </c>
      <c r="R682" s="15">
        <f>Tabla1[[#This Row],[Trbjo real]]-Tabla1[[#This Row],[Trabajo]]</f>
        <v>-2</v>
      </c>
      <c r="S682" s="15">
        <v>6</v>
      </c>
      <c r="T682" s="12" t="s">
        <v>1026</v>
      </c>
      <c r="U682" s="19">
        <f>Tabla1[[#This Row],[Trbjo real]]/Tabla1[[#This Row],[Trabajo]]</f>
        <v>0.66666666666666663</v>
      </c>
    </row>
    <row r="683" spans="1:21" x14ac:dyDescent="0.25">
      <c r="A683" s="12" t="s">
        <v>336</v>
      </c>
      <c r="B683" s="12" t="s">
        <v>325</v>
      </c>
      <c r="C683" s="12" t="s">
        <v>326</v>
      </c>
      <c r="D683" s="12" t="s">
        <v>120</v>
      </c>
      <c r="E683" s="12" t="s">
        <v>1029</v>
      </c>
      <c r="F683" s="12" t="s">
        <v>1031</v>
      </c>
      <c r="G683" s="12" t="s">
        <v>1144</v>
      </c>
      <c r="H683" s="12" t="s">
        <v>8</v>
      </c>
      <c r="I683" s="12" t="s">
        <v>1025</v>
      </c>
      <c r="J683" s="12" t="s">
        <v>121</v>
      </c>
      <c r="K683" s="12" t="s">
        <v>10</v>
      </c>
      <c r="L683" s="13">
        <v>45186</v>
      </c>
      <c r="M683" s="14">
        <v>45194</v>
      </c>
      <c r="N683" s="14" t="str">
        <f t="shared" si="20"/>
        <v>CUMPLE</v>
      </c>
      <c r="O683" s="14" t="str">
        <f t="shared" si="21"/>
        <v>NO CUMPLE</v>
      </c>
      <c r="P683" s="15">
        <v>1.5</v>
      </c>
      <c r="Q683" s="20">
        <v>1.5</v>
      </c>
      <c r="R683" s="15">
        <f>Tabla1[[#This Row],[Trbjo real]]-Tabla1[[#This Row],[Trabajo]]</f>
        <v>0</v>
      </c>
      <c r="S683" s="15">
        <v>1.5</v>
      </c>
      <c r="T683" s="12" t="s">
        <v>1026</v>
      </c>
      <c r="U683" s="19">
        <f>Tabla1[[#This Row],[Trbjo real]]/Tabla1[[#This Row],[Trabajo]]</f>
        <v>1</v>
      </c>
    </row>
    <row r="684" spans="1:21" x14ac:dyDescent="0.25">
      <c r="A684" s="12" t="s">
        <v>336</v>
      </c>
      <c r="B684" s="12" t="s">
        <v>325</v>
      </c>
      <c r="C684" s="12" t="s">
        <v>326</v>
      </c>
      <c r="D684" s="12" t="s">
        <v>120</v>
      </c>
      <c r="E684" s="12" t="s">
        <v>1092</v>
      </c>
      <c r="F684" s="12" t="s">
        <v>1147</v>
      </c>
      <c r="G684" s="12" t="s">
        <v>1144</v>
      </c>
      <c r="H684" s="12" t="s">
        <v>8</v>
      </c>
      <c r="I684" s="12" t="s">
        <v>1025</v>
      </c>
      <c r="J684" s="12" t="s">
        <v>121</v>
      </c>
      <c r="K684" s="12" t="s">
        <v>10</v>
      </c>
      <c r="L684" s="13">
        <v>45186</v>
      </c>
      <c r="M684" s="14">
        <v>45194</v>
      </c>
      <c r="N684" s="14" t="str">
        <f t="shared" si="20"/>
        <v>CUMPLE</v>
      </c>
      <c r="O684" s="14" t="str">
        <f t="shared" si="21"/>
        <v>NO CUMPLE</v>
      </c>
      <c r="P684" s="15">
        <v>3</v>
      </c>
      <c r="Q684" s="20">
        <v>3</v>
      </c>
      <c r="R684" s="15">
        <f>Tabla1[[#This Row],[Trbjo real]]-Tabla1[[#This Row],[Trabajo]]</f>
        <v>0</v>
      </c>
      <c r="S684" s="15">
        <v>3</v>
      </c>
      <c r="T684" s="12" t="s">
        <v>1026</v>
      </c>
      <c r="U684" s="19">
        <f>Tabla1[[#This Row],[Trbjo real]]/Tabla1[[#This Row],[Trabajo]]</f>
        <v>1</v>
      </c>
    </row>
    <row r="685" spans="1:21" x14ac:dyDescent="0.25">
      <c r="A685" s="12" t="s">
        <v>336</v>
      </c>
      <c r="B685" s="12" t="s">
        <v>325</v>
      </c>
      <c r="C685" s="12" t="s">
        <v>326</v>
      </c>
      <c r="D685" s="12" t="s">
        <v>120</v>
      </c>
      <c r="E685" s="12" t="s">
        <v>1075</v>
      </c>
      <c r="F685" s="12" t="s">
        <v>1137</v>
      </c>
      <c r="G685" s="12" t="s">
        <v>1144</v>
      </c>
      <c r="H685" s="12" t="s">
        <v>8</v>
      </c>
      <c r="I685" s="12" t="s">
        <v>1025</v>
      </c>
      <c r="J685" s="12" t="s">
        <v>121</v>
      </c>
      <c r="K685" s="12" t="s">
        <v>10</v>
      </c>
      <c r="L685" s="13">
        <v>45186</v>
      </c>
      <c r="M685" s="14">
        <v>45194</v>
      </c>
      <c r="N685" s="14" t="str">
        <f t="shared" si="20"/>
        <v>CUMPLE</v>
      </c>
      <c r="O685" s="14" t="str">
        <f t="shared" si="21"/>
        <v>NO CUMPLE</v>
      </c>
      <c r="P685" s="15">
        <v>3</v>
      </c>
      <c r="Q685" s="20">
        <v>3</v>
      </c>
      <c r="R685" s="15">
        <f>Tabla1[[#This Row],[Trbjo real]]-Tabla1[[#This Row],[Trabajo]]</f>
        <v>0</v>
      </c>
      <c r="S685" s="15">
        <v>3</v>
      </c>
      <c r="T685" s="12" t="s">
        <v>1026</v>
      </c>
      <c r="U685" s="19">
        <f>Tabla1[[#This Row],[Trbjo real]]/Tabla1[[#This Row],[Trabajo]]</f>
        <v>1</v>
      </c>
    </row>
    <row r="686" spans="1:21" x14ac:dyDescent="0.25">
      <c r="A686" s="12" t="s">
        <v>336</v>
      </c>
      <c r="B686" s="12" t="s">
        <v>325</v>
      </c>
      <c r="C686" s="12" t="s">
        <v>326</v>
      </c>
      <c r="D686" s="12" t="s">
        <v>120</v>
      </c>
      <c r="E686" s="12" t="s">
        <v>1102</v>
      </c>
      <c r="F686" s="12" t="s">
        <v>1131</v>
      </c>
      <c r="G686" s="12" t="s">
        <v>1144</v>
      </c>
      <c r="H686" s="12" t="s">
        <v>8</v>
      </c>
      <c r="I686" s="12" t="s">
        <v>1025</v>
      </c>
      <c r="J686" s="12" t="s">
        <v>121</v>
      </c>
      <c r="K686" s="12" t="s">
        <v>10</v>
      </c>
      <c r="L686" s="13">
        <v>45186</v>
      </c>
      <c r="M686" s="14">
        <v>45194</v>
      </c>
      <c r="N686" s="14" t="str">
        <f t="shared" si="20"/>
        <v>CUMPLE</v>
      </c>
      <c r="O686" s="14" t="str">
        <f t="shared" si="21"/>
        <v>NO CUMPLE</v>
      </c>
      <c r="P686" s="15">
        <v>4</v>
      </c>
      <c r="Q686" s="20">
        <v>4</v>
      </c>
      <c r="R686" s="15">
        <f>Tabla1[[#This Row],[Trbjo real]]-Tabla1[[#This Row],[Trabajo]]</f>
        <v>0</v>
      </c>
      <c r="S686" s="15">
        <v>4</v>
      </c>
      <c r="T686" s="12" t="s">
        <v>1026</v>
      </c>
      <c r="U686" s="19">
        <f>Tabla1[[#This Row],[Trbjo real]]/Tabla1[[#This Row],[Trabajo]]</f>
        <v>1</v>
      </c>
    </row>
    <row r="687" spans="1:21" x14ac:dyDescent="0.25">
      <c r="A687" s="12" t="s">
        <v>409</v>
      </c>
      <c r="B687" s="12" t="s">
        <v>405</v>
      </c>
      <c r="C687" s="12" t="s">
        <v>406</v>
      </c>
      <c r="D687" s="12" t="s">
        <v>154</v>
      </c>
      <c r="E687" s="12" t="s">
        <v>1035</v>
      </c>
      <c r="F687" s="12" t="s">
        <v>1050</v>
      </c>
      <c r="G687" s="12" t="s">
        <v>1070</v>
      </c>
      <c r="H687" s="12" t="s">
        <v>8</v>
      </c>
      <c r="I687" s="12" t="s">
        <v>1025</v>
      </c>
      <c r="J687" s="12" t="s">
        <v>155</v>
      </c>
      <c r="K687" s="12" t="s">
        <v>10</v>
      </c>
      <c r="L687" s="13">
        <v>45185</v>
      </c>
      <c r="M687" s="14">
        <v>45178</v>
      </c>
      <c r="N687" s="14" t="str">
        <f t="shared" si="20"/>
        <v>CUMPLE</v>
      </c>
      <c r="O687" s="14" t="str">
        <f t="shared" si="21"/>
        <v>CUMPLE</v>
      </c>
      <c r="P687" s="15">
        <v>1</v>
      </c>
      <c r="Q687" s="20">
        <v>2</v>
      </c>
      <c r="R687" s="15">
        <f>Tabla1[[#This Row],[Trbjo real]]-Tabla1[[#This Row],[Trabajo]]</f>
        <v>-1</v>
      </c>
      <c r="S687" s="15">
        <v>2</v>
      </c>
      <c r="T687" s="12" t="s">
        <v>1026</v>
      </c>
      <c r="U687" s="19">
        <f>Tabla1[[#This Row],[Trbjo real]]/Tabla1[[#This Row],[Trabajo]]</f>
        <v>0.5</v>
      </c>
    </row>
    <row r="688" spans="1:21" x14ac:dyDescent="0.25">
      <c r="A688" s="12" t="s">
        <v>409</v>
      </c>
      <c r="B688" s="12" t="s">
        <v>405</v>
      </c>
      <c r="C688" s="12" t="s">
        <v>406</v>
      </c>
      <c r="D688" s="12" t="s">
        <v>154</v>
      </c>
      <c r="E688" s="12" t="s">
        <v>1033</v>
      </c>
      <c r="F688" s="12" t="s">
        <v>1032</v>
      </c>
      <c r="G688" s="12" t="s">
        <v>1127</v>
      </c>
      <c r="H688" s="12" t="s">
        <v>8</v>
      </c>
      <c r="I688" s="12" t="s">
        <v>1025</v>
      </c>
      <c r="J688" s="12" t="s">
        <v>155</v>
      </c>
      <c r="K688" s="12" t="s">
        <v>10</v>
      </c>
      <c r="L688" s="13">
        <v>45185</v>
      </c>
      <c r="M688" s="14"/>
      <c r="N688" s="14" t="str">
        <f t="shared" si="20"/>
        <v>NO CUMPLE</v>
      </c>
      <c r="O688" s="14" t="str">
        <f t="shared" si="21"/>
        <v>NO CUMPLE</v>
      </c>
      <c r="P688" s="15">
        <v>0</v>
      </c>
      <c r="Q688" s="15">
        <v>2</v>
      </c>
      <c r="R688" s="15">
        <f>Tabla1[[#This Row],[Trbjo real]]-Tabla1[[#This Row],[Trabajo]]</f>
        <v>-2</v>
      </c>
      <c r="S688" s="15">
        <v>2</v>
      </c>
      <c r="T688" s="12" t="s">
        <v>1026</v>
      </c>
      <c r="U688" s="19">
        <f>Tabla1[[#This Row],[Trbjo real]]/Tabla1[[#This Row],[Trabajo]]</f>
        <v>0</v>
      </c>
    </row>
    <row r="689" spans="1:21" x14ac:dyDescent="0.25">
      <c r="A689" s="12" t="s">
        <v>409</v>
      </c>
      <c r="B689" s="12" t="s">
        <v>405</v>
      </c>
      <c r="C689" s="12" t="s">
        <v>406</v>
      </c>
      <c r="D689" s="12" t="s">
        <v>154</v>
      </c>
      <c r="E689" s="12" t="s">
        <v>1034</v>
      </c>
      <c r="F689" s="12" t="s">
        <v>1031</v>
      </c>
      <c r="G689" s="12" t="s">
        <v>1142</v>
      </c>
      <c r="H689" s="12" t="s">
        <v>8</v>
      </c>
      <c r="I689" s="12" t="s">
        <v>1025</v>
      </c>
      <c r="J689" s="12" t="s">
        <v>155</v>
      </c>
      <c r="K689" s="12" t="s">
        <v>10</v>
      </c>
      <c r="L689" s="13">
        <v>45185</v>
      </c>
      <c r="M689" s="14">
        <v>45185</v>
      </c>
      <c r="N689" s="14" t="str">
        <f t="shared" si="20"/>
        <v>CUMPLE</v>
      </c>
      <c r="O689" s="14" t="str">
        <f t="shared" si="21"/>
        <v>CUMPLE</v>
      </c>
      <c r="P689" s="15">
        <v>0.3</v>
      </c>
      <c r="Q689" s="20">
        <v>0.3</v>
      </c>
      <c r="R689" s="15">
        <f>Tabla1[[#This Row],[Trbjo real]]-Tabla1[[#This Row],[Trabajo]]</f>
        <v>0</v>
      </c>
      <c r="S689" s="15">
        <v>0.3</v>
      </c>
      <c r="T689" s="12" t="s">
        <v>1026</v>
      </c>
      <c r="U689" s="19">
        <f>Tabla1[[#This Row],[Trbjo real]]/Tabla1[[#This Row],[Trabajo]]</f>
        <v>1</v>
      </c>
    </row>
    <row r="690" spans="1:21" x14ac:dyDescent="0.25">
      <c r="A690" s="12" t="s">
        <v>280</v>
      </c>
      <c r="B690" s="12" t="s">
        <v>238</v>
      </c>
      <c r="C690" s="12" t="s">
        <v>239</v>
      </c>
      <c r="D690" s="12" t="s">
        <v>185</v>
      </c>
      <c r="E690" s="12" t="s">
        <v>1033</v>
      </c>
      <c r="F690" s="12" t="s">
        <v>1136</v>
      </c>
      <c r="G690" s="12" t="s">
        <v>1152</v>
      </c>
      <c r="H690" s="12" t="s">
        <v>60</v>
      </c>
      <c r="I690" s="12" t="s">
        <v>1015</v>
      </c>
      <c r="J690" s="12" t="s">
        <v>240</v>
      </c>
      <c r="K690" s="12" t="s">
        <v>10</v>
      </c>
      <c r="L690" s="13">
        <v>45184</v>
      </c>
      <c r="M690" s="14">
        <v>45184</v>
      </c>
      <c r="N690" s="14" t="str">
        <f t="shared" si="20"/>
        <v>CUMPLE</v>
      </c>
      <c r="O690" s="14" t="str">
        <f t="shared" si="21"/>
        <v>CUMPLE</v>
      </c>
      <c r="P690" s="15">
        <v>1</v>
      </c>
      <c r="Q690" s="15">
        <v>1</v>
      </c>
      <c r="R690" s="20">
        <f>Tabla1[[#This Row],[Trbjo real]]-Tabla1[[#This Row],[Trabajo]]</f>
        <v>0</v>
      </c>
      <c r="S690" s="15">
        <v>1</v>
      </c>
      <c r="T690" s="12" t="s">
        <v>1026</v>
      </c>
      <c r="U690" s="19">
        <f>Tabla1[[#This Row],[Trbjo real]]/Tabla1[[#This Row],[Trabajo]]</f>
        <v>1</v>
      </c>
    </row>
    <row r="691" spans="1:21" x14ac:dyDescent="0.25">
      <c r="A691" s="12" t="s">
        <v>280</v>
      </c>
      <c r="B691" s="12" t="s">
        <v>238</v>
      </c>
      <c r="C691" s="12" t="s">
        <v>239</v>
      </c>
      <c r="D691" s="12" t="s">
        <v>185</v>
      </c>
      <c r="E691" s="12" t="s">
        <v>1027</v>
      </c>
      <c r="F691" s="12" t="s">
        <v>1134</v>
      </c>
      <c r="G691" s="12" t="s">
        <v>1152</v>
      </c>
      <c r="H691" s="12" t="s">
        <v>60</v>
      </c>
      <c r="I691" s="12" t="s">
        <v>1015</v>
      </c>
      <c r="J691" s="12" t="s">
        <v>240</v>
      </c>
      <c r="K691" s="12" t="s">
        <v>10</v>
      </c>
      <c r="L691" s="13">
        <v>45184</v>
      </c>
      <c r="M691" s="14">
        <v>45184</v>
      </c>
      <c r="N691" s="14" t="str">
        <f t="shared" si="20"/>
        <v>CUMPLE</v>
      </c>
      <c r="O691" s="14" t="str">
        <f t="shared" si="21"/>
        <v>CUMPLE</v>
      </c>
      <c r="P691" s="15">
        <v>1</v>
      </c>
      <c r="Q691" s="15">
        <v>1</v>
      </c>
      <c r="R691" s="20">
        <f>Tabla1[[#This Row],[Trbjo real]]-Tabla1[[#This Row],[Trabajo]]</f>
        <v>0</v>
      </c>
      <c r="S691" s="15">
        <v>1</v>
      </c>
      <c r="T691" s="12" t="s">
        <v>1026</v>
      </c>
      <c r="U691" s="19">
        <f>Tabla1[[#This Row],[Trbjo real]]/Tabla1[[#This Row],[Trabajo]]</f>
        <v>1</v>
      </c>
    </row>
    <row r="692" spans="1:21" x14ac:dyDescent="0.25">
      <c r="A692" s="12" t="s">
        <v>56</v>
      </c>
      <c r="B692" s="12" t="s">
        <v>51</v>
      </c>
      <c r="C692" s="12" t="s">
        <v>52</v>
      </c>
      <c r="D692" s="12" t="s">
        <v>53</v>
      </c>
      <c r="E692" s="12" t="s">
        <v>1035</v>
      </c>
      <c r="F692" s="12" t="s">
        <v>1057</v>
      </c>
      <c r="G692" s="12" t="s">
        <v>1064</v>
      </c>
      <c r="H692" s="12" t="s">
        <v>54</v>
      </c>
      <c r="I692" s="12" t="s">
        <v>1025</v>
      </c>
      <c r="J692" s="12" t="s">
        <v>55</v>
      </c>
      <c r="K692" s="12" t="s">
        <v>10</v>
      </c>
      <c r="L692" s="13">
        <v>45183</v>
      </c>
      <c r="M692" s="14">
        <v>45183</v>
      </c>
      <c r="N692" s="14" t="str">
        <f t="shared" si="20"/>
        <v>CUMPLE</v>
      </c>
      <c r="O692" s="14" t="str">
        <f t="shared" si="21"/>
        <v>CUMPLE</v>
      </c>
      <c r="P692" s="15">
        <v>2</v>
      </c>
      <c r="Q692" s="20">
        <v>3</v>
      </c>
      <c r="R692" s="15">
        <f>Tabla1[[#This Row],[Trbjo real]]-Tabla1[[#This Row],[Trabajo]]</f>
        <v>-1</v>
      </c>
      <c r="S692" s="15">
        <v>3</v>
      </c>
      <c r="T692" s="12" t="s">
        <v>1026</v>
      </c>
      <c r="U692" s="19">
        <f>Tabla1[[#This Row],[Trbjo real]]/Tabla1[[#This Row],[Trabajo]]</f>
        <v>0.66666666666666663</v>
      </c>
    </row>
    <row r="693" spans="1:21" x14ac:dyDescent="0.25">
      <c r="A693" s="12" t="s">
        <v>56</v>
      </c>
      <c r="B693" s="12" t="s">
        <v>51</v>
      </c>
      <c r="C693" s="12" t="s">
        <v>52</v>
      </c>
      <c r="D693" s="12" t="s">
        <v>53</v>
      </c>
      <c r="E693" s="12" t="s">
        <v>1027</v>
      </c>
      <c r="F693" s="12" t="s">
        <v>1090</v>
      </c>
      <c r="G693" s="12" t="s">
        <v>1099</v>
      </c>
      <c r="H693" s="12" t="s">
        <v>54</v>
      </c>
      <c r="I693" s="12" t="s">
        <v>1025</v>
      </c>
      <c r="J693" s="12" t="s">
        <v>55</v>
      </c>
      <c r="K693" s="12" t="s">
        <v>10</v>
      </c>
      <c r="L693" s="13">
        <v>45183</v>
      </c>
      <c r="M693" s="14">
        <v>45182</v>
      </c>
      <c r="N693" s="14" t="str">
        <f t="shared" si="20"/>
        <v>CUMPLE</v>
      </c>
      <c r="O693" s="14" t="str">
        <f t="shared" si="21"/>
        <v>CUMPLE</v>
      </c>
      <c r="P693" s="15">
        <v>1</v>
      </c>
      <c r="Q693" s="20">
        <v>1</v>
      </c>
      <c r="R693" s="15">
        <f>Tabla1[[#This Row],[Trbjo real]]-Tabla1[[#This Row],[Trabajo]]</f>
        <v>0</v>
      </c>
      <c r="S693" s="15">
        <v>1</v>
      </c>
      <c r="T693" s="12" t="s">
        <v>1026</v>
      </c>
      <c r="U693" s="19">
        <f>Tabla1[[#This Row],[Trbjo real]]/Tabla1[[#This Row],[Trabajo]]</f>
        <v>1</v>
      </c>
    </row>
    <row r="694" spans="1:21" x14ac:dyDescent="0.25">
      <c r="A694" s="12" t="s">
        <v>28</v>
      </c>
      <c r="B694" s="12" t="s">
        <v>5</v>
      </c>
      <c r="C694" s="12" t="s">
        <v>6</v>
      </c>
      <c r="D694" s="12" t="s">
        <v>7</v>
      </c>
      <c r="E694" s="12" t="s">
        <v>1029</v>
      </c>
      <c r="F694" s="12" t="s">
        <v>1030</v>
      </c>
      <c r="G694" s="12" t="s">
        <v>1024</v>
      </c>
      <c r="H694" s="12" t="s">
        <v>8</v>
      </c>
      <c r="I694" s="12" t="s">
        <v>1025</v>
      </c>
      <c r="J694" s="12" t="s">
        <v>9</v>
      </c>
      <c r="K694" s="12" t="s">
        <v>10</v>
      </c>
      <c r="L694" s="13">
        <v>45182</v>
      </c>
      <c r="M694" s="14">
        <v>45182</v>
      </c>
      <c r="N694" s="14" t="str">
        <f t="shared" si="20"/>
        <v>CUMPLE</v>
      </c>
      <c r="O694" s="14" t="str">
        <f t="shared" si="21"/>
        <v>CUMPLE</v>
      </c>
      <c r="P694" s="15">
        <v>2</v>
      </c>
      <c r="Q694" s="21">
        <v>2</v>
      </c>
      <c r="R694" s="15">
        <f>Tabla1[[#This Row],[Trbjo real]]-Tabla1[[#This Row],[Trabajo]]</f>
        <v>0</v>
      </c>
      <c r="S694" s="15">
        <v>2</v>
      </c>
      <c r="T694" s="12" t="s">
        <v>1026</v>
      </c>
      <c r="U694" s="19">
        <f>Tabla1[[#This Row],[Trbjo real]]/Tabla1[[#This Row],[Trabajo]]</f>
        <v>1</v>
      </c>
    </row>
    <row r="695" spans="1:21" x14ac:dyDescent="0.25">
      <c r="A695" s="12" t="s">
        <v>28</v>
      </c>
      <c r="B695" s="12" t="s">
        <v>5</v>
      </c>
      <c r="C695" s="12" t="s">
        <v>6</v>
      </c>
      <c r="D695" s="12" t="s">
        <v>7</v>
      </c>
      <c r="E695" s="12" t="s">
        <v>1035</v>
      </c>
      <c r="F695" s="12" t="s">
        <v>1036</v>
      </c>
      <c r="G695" s="12" t="s">
        <v>1060</v>
      </c>
      <c r="H695" s="12" t="s">
        <v>8</v>
      </c>
      <c r="I695" s="12" t="s">
        <v>1025</v>
      </c>
      <c r="J695" s="12" t="s">
        <v>9</v>
      </c>
      <c r="K695" s="12" t="s">
        <v>10</v>
      </c>
      <c r="L695" s="13">
        <v>45182</v>
      </c>
      <c r="M695" s="14">
        <v>45196</v>
      </c>
      <c r="N695" s="14" t="str">
        <f t="shared" si="20"/>
        <v>CUMPLE</v>
      </c>
      <c r="O695" s="14" t="str">
        <f t="shared" si="21"/>
        <v>NO CUMPLE</v>
      </c>
      <c r="P695" s="15">
        <v>5.5</v>
      </c>
      <c r="Q695" s="21">
        <v>8</v>
      </c>
      <c r="R695" s="15">
        <f>Tabla1[[#This Row],[Trbjo real]]-Tabla1[[#This Row],[Trabajo]]</f>
        <v>-2.5</v>
      </c>
      <c r="S695" s="15">
        <v>8</v>
      </c>
      <c r="T695" s="12" t="s">
        <v>1026</v>
      </c>
      <c r="U695" s="19">
        <f>Tabla1[[#This Row],[Trbjo real]]/Tabla1[[#This Row],[Trabajo]]</f>
        <v>0.6875</v>
      </c>
    </row>
    <row r="696" spans="1:21" x14ac:dyDescent="0.25">
      <c r="A696" s="12" t="s">
        <v>28</v>
      </c>
      <c r="B696" s="12" t="s">
        <v>5</v>
      </c>
      <c r="C696" s="12" t="s">
        <v>6</v>
      </c>
      <c r="D696" s="12" t="s">
        <v>7</v>
      </c>
      <c r="E696" s="12" t="s">
        <v>1027</v>
      </c>
      <c r="F696" s="12" t="s">
        <v>1055</v>
      </c>
      <c r="G696" s="12" t="s">
        <v>1060</v>
      </c>
      <c r="H696" s="12" t="s">
        <v>8</v>
      </c>
      <c r="I696" s="12" t="s">
        <v>1025</v>
      </c>
      <c r="J696" s="12" t="s">
        <v>9</v>
      </c>
      <c r="K696" s="12" t="s">
        <v>10</v>
      </c>
      <c r="L696" s="13">
        <v>45182</v>
      </c>
      <c r="M696" s="14">
        <v>45197</v>
      </c>
      <c r="N696" s="14" t="str">
        <f t="shared" si="20"/>
        <v>CUMPLE</v>
      </c>
      <c r="O696" s="14" t="str">
        <f t="shared" si="21"/>
        <v>NO CUMPLE</v>
      </c>
      <c r="P696" s="15">
        <v>0.5</v>
      </c>
      <c r="Q696" s="21">
        <v>0.5</v>
      </c>
      <c r="R696" s="15">
        <f>Tabla1[[#This Row],[Trbjo real]]-Tabla1[[#This Row],[Trabajo]]</f>
        <v>0</v>
      </c>
      <c r="S696" s="15">
        <v>0.5</v>
      </c>
      <c r="T696" s="12" t="s">
        <v>1026</v>
      </c>
      <c r="U696" s="19">
        <f>Tabla1[[#This Row],[Trbjo real]]/Tabla1[[#This Row],[Trabajo]]</f>
        <v>1</v>
      </c>
    </row>
    <row r="697" spans="1:21" x14ac:dyDescent="0.25">
      <c r="A697" s="12" t="s">
        <v>28</v>
      </c>
      <c r="B697" s="12" t="s">
        <v>5</v>
      </c>
      <c r="C697" s="12" t="s">
        <v>6</v>
      </c>
      <c r="D697" s="12" t="s">
        <v>7</v>
      </c>
      <c r="E697" s="12" t="s">
        <v>1038</v>
      </c>
      <c r="F697" s="12" t="s">
        <v>1056</v>
      </c>
      <c r="G697" s="12" t="s">
        <v>1060</v>
      </c>
      <c r="H697" s="12" t="s">
        <v>8</v>
      </c>
      <c r="I697" s="12" t="s">
        <v>1025</v>
      </c>
      <c r="J697" s="12" t="s">
        <v>9</v>
      </c>
      <c r="K697" s="12" t="s">
        <v>10</v>
      </c>
      <c r="L697" s="13">
        <v>45182</v>
      </c>
      <c r="M697" s="14">
        <v>45197</v>
      </c>
      <c r="N697" s="14" t="str">
        <f t="shared" si="20"/>
        <v>CUMPLE</v>
      </c>
      <c r="O697" s="14" t="str">
        <f t="shared" si="21"/>
        <v>NO CUMPLE</v>
      </c>
      <c r="P697" s="15">
        <v>1</v>
      </c>
      <c r="Q697" s="21">
        <v>2.5</v>
      </c>
      <c r="R697" s="15">
        <f>Tabla1[[#This Row],[Trbjo real]]-Tabla1[[#This Row],[Trabajo]]</f>
        <v>-1.5</v>
      </c>
      <c r="S697" s="15">
        <v>2.5</v>
      </c>
      <c r="T697" s="12" t="s">
        <v>1026</v>
      </c>
      <c r="U697" s="19">
        <f>Tabla1[[#This Row],[Trbjo real]]/Tabla1[[#This Row],[Trabajo]]</f>
        <v>0.4</v>
      </c>
    </row>
    <row r="698" spans="1:21" x14ac:dyDescent="0.25">
      <c r="A698" s="12" t="s">
        <v>278</v>
      </c>
      <c r="B698" s="12" t="s">
        <v>238</v>
      </c>
      <c r="C698" s="12" t="s">
        <v>239</v>
      </c>
      <c r="D698" s="12" t="s">
        <v>185</v>
      </c>
      <c r="E698" s="12" t="s">
        <v>1035</v>
      </c>
      <c r="F698" s="12" t="s">
        <v>1057</v>
      </c>
      <c r="G698" s="12" t="s">
        <v>1079</v>
      </c>
      <c r="H698" s="12" t="s">
        <v>60</v>
      </c>
      <c r="I698" s="12" t="s">
        <v>1015</v>
      </c>
      <c r="J698" s="12" t="s">
        <v>240</v>
      </c>
      <c r="K698" s="12" t="s">
        <v>10</v>
      </c>
      <c r="L698" s="13">
        <v>45182</v>
      </c>
      <c r="M698" s="14">
        <v>45182</v>
      </c>
      <c r="N698" s="14" t="str">
        <f t="shared" si="20"/>
        <v>CUMPLE</v>
      </c>
      <c r="O698" s="14" t="str">
        <f t="shared" si="21"/>
        <v>CUMPLE</v>
      </c>
      <c r="P698" s="15">
        <v>2</v>
      </c>
      <c r="Q698" s="20">
        <v>2</v>
      </c>
      <c r="R698" s="15">
        <f>Tabla1[[#This Row],[Trbjo real]]-Tabla1[[#This Row],[Trabajo]]</f>
        <v>0</v>
      </c>
      <c r="S698" s="15">
        <v>2</v>
      </c>
      <c r="T698" s="12" t="s">
        <v>1026</v>
      </c>
      <c r="U698" s="19">
        <f>Tabla1[[#This Row],[Trbjo real]]/Tabla1[[#This Row],[Trabajo]]</f>
        <v>1</v>
      </c>
    </row>
    <row r="699" spans="1:21" x14ac:dyDescent="0.25">
      <c r="A699" s="12" t="s">
        <v>28</v>
      </c>
      <c r="B699" s="12" t="s">
        <v>5</v>
      </c>
      <c r="C699" s="12" t="s">
        <v>6</v>
      </c>
      <c r="D699" s="12" t="s">
        <v>7</v>
      </c>
      <c r="E699" s="12" t="s">
        <v>1051</v>
      </c>
      <c r="F699" s="12" t="s">
        <v>1101</v>
      </c>
      <c r="G699" s="12" t="s">
        <v>1115</v>
      </c>
      <c r="H699" s="12" t="s">
        <v>8</v>
      </c>
      <c r="I699" s="12" t="s">
        <v>1025</v>
      </c>
      <c r="J699" s="12" t="s">
        <v>9</v>
      </c>
      <c r="K699" s="12" t="s">
        <v>10</v>
      </c>
      <c r="L699" s="13">
        <v>45182</v>
      </c>
      <c r="M699" s="14">
        <v>45199</v>
      </c>
      <c r="N699" s="14" t="str">
        <f t="shared" si="20"/>
        <v>CUMPLE</v>
      </c>
      <c r="O699" s="14" t="str">
        <f t="shared" si="21"/>
        <v>NO CUMPLE</v>
      </c>
      <c r="P699" s="15">
        <v>2</v>
      </c>
      <c r="Q699" s="21">
        <v>4</v>
      </c>
      <c r="R699" s="15">
        <f>Tabla1[[#This Row],[Trbjo real]]-Tabla1[[#This Row],[Trabajo]]</f>
        <v>-2</v>
      </c>
      <c r="S699" s="15">
        <v>4</v>
      </c>
      <c r="T699" s="12" t="s">
        <v>1026</v>
      </c>
      <c r="U699" s="19">
        <f>Tabla1[[#This Row],[Trbjo real]]/Tabla1[[#This Row],[Trabajo]]</f>
        <v>0.5</v>
      </c>
    </row>
    <row r="700" spans="1:21" x14ac:dyDescent="0.25">
      <c r="A700" s="12" t="s">
        <v>28</v>
      </c>
      <c r="B700" s="12" t="s">
        <v>5</v>
      </c>
      <c r="C700" s="12" t="s">
        <v>6</v>
      </c>
      <c r="D700" s="12" t="s">
        <v>7</v>
      </c>
      <c r="E700" s="12" t="s">
        <v>1022</v>
      </c>
      <c r="F700" s="12" t="s">
        <v>1030</v>
      </c>
      <c r="G700" s="12" t="s">
        <v>1118</v>
      </c>
      <c r="H700" s="12" t="s">
        <v>8</v>
      </c>
      <c r="I700" s="12" t="s">
        <v>1025</v>
      </c>
      <c r="J700" s="12" t="s">
        <v>9</v>
      </c>
      <c r="K700" s="12" t="s">
        <v>10</v>
      </c>
      <c r="L700" s="13">
        <v>45182</v>
      </c>
      <c r="M700" s="14">
        <v>45182</v>
      </c>
      <c r="N700" s="14" t="str">
        <f t="shared" si="20"/>
        <v>CUMPLE</v>
      </c>
      <c r="O700" s="14" t="str">
        <f t="shared" si="21"/>
        <v>CUMPLE</v>
      </c>
      <c r="P700" s="15">
        <v>2</v>
      </c>
      <c r="Q700" s="21">
        <v>3.4</v>
      </c>
      <c r="R700" s="15">
        <f>Tabla1[[#This Row],[Trbjo real]]-Tabla1[[#This Row],[Trabajo]]</f>
        <v>-1.4</v>
      </c>
      <c r="S700" s="15">
        <v>3.4</v>
      </c>
      <c r="T700" s="12" t="s">
        <v>1026</v>
      </c>
      <c r="U700" s="19">
        <f>Tabla1[[#This Row],[Trbjo real]]/Tabla1[[#This Row],[Trabajo]]</f>
        <v>0.58823529411764708</v>
      </c>
    </row>
    <row r="701" spans="1:21" x14ac:dyDescent="0.25">
      <c r="A701" s="12" t="s">
        <v>28</v>
      </c>
      <c r="B701" s="12" t="s">
        <v>5</v>
      </c>
      <c r="C701" s="12" t="s">
        <v>6</v>
      </c>
      <c r="D701" s="12" t="s">
        <v>7</v>
      </c>
      <c r="E701" s="12" t="s">
        <v>1033</v>
      </c>
      <c r="F701" s="12" t="s">
        <v>1036</v>
      </c>
      <c r="G701" s="12" t="s">
        <v>1138</v>
      </c>
      <c r="H701" s="12" t="s">
        <v>8</v>
      </c>
      <c r="I701" s="12" t="s">
        <v>1025</v>
      </c>
      <c r="J701" s="12" t="s">
        <v>9</v>
      </c>
      <c r="K701" s="12" t="s">
        <v>10</v>
      </c>
      <c r="L701" s="13">
        <v>45182</v>
      </c>
      <c r="M701" s="14">
        <v>45182</v>
      </c>
      <c r="N701" s="14" t="str">
        <f t="shared" si="20"/>
        <v>CUMPLE</v>
      </c>
      <c r="O701" s="14" t="str">
        <f t="shared" si="21"/>
        <v>CUMPLE</v>
      </c>
      <c r="P701" s="15">
        <v>1</v>
      </c>
      <c r="Q701" s="20">
        <v>2</v>
      </c>
      <c r="R701" s="15">
        <f>Tabla1[[#This Row],[Trbjo real]]-Tabla1[[#This Row],[Trabajo]]</f>
        <v>-1</v>
      </c>
      <c r="S701" s="15">
        <v>2</v>
      </c>
      <c r="T701" s="12" t="s">
        <v>1026</v>
      </c>
      <c r="U701" s="19">
        <f>Tabla1[[#This Row],[Trbjo real]]/Tabla1[[#This Row],[Trabajo]]</f>
        <v>0.5</v>
      </c>
    </row>
    <row r="702" spans="1:21" x14ac:dyDescent="0.25">
      <c r="A702" s="12" t="s">
        <v>28</v>
      </c>
      <c r="B702" s="12" t="s">
        <v>5</v>
      </c>
      <c r="C702" s="12" t="s">
        <v>6</v>
      </c>
      <c r="D702" s="12" t="s">
        <v>7</v>
      </c>
      <c r="E702" s="12" t="s">
        <v>1040</v>
      </c>
      <c r="F702" s="12" t="s">
        <v>1101</v>
      </c>
      <c r="G702" s="12" t="s">
        <v>1138</v>
      </c>
      <c r="H702" s="12" t="s">
        <v>8</v>
      </c>
      <c r="I702" s="12" t="s">
        <v>1025</v>
      </c>
      <c r="J702" s="12" t="s">
        <v>9</v>
      </c>
      <c r="K702" s="12" t="s">
        <v>10</v>
      </c>
      <c r="L702" s="13">
        <v>45182</v>
      </c>
      <c r="M702" s="14">
        <v>45182</v>
      </c>
      <c r="N702" s="14" t="str">
        <f t="shared" si="20"/>
        <v>CUMPLE</v>
      </c>
      <c r="O702" s="14" t="str">
        <f t="shared" si="21"/>
        <v>CUMPLE</v>
      </c>
      <c r="P702" s="15">
        <v>2</v>
      </c>
      <c r="Q702" s="21">
        <v>4</v>
      </c>
      <c r="R702" s="15">
        <f>Tabla1[[#This Row],[Trbjo real]]-Tabla1[[#This Row],[Trabajo]]</f>
        <v>-2</v>
      </c>
      <c r="S702" s="15">
        <v>4</v>
      </c>
      <c r="T702" s="12" t="s">
        <v>1026</v>
      </c>
      <c r="U702" s="19">
        <f>Tabla1[[#This Row],[Trbjo real]]/Tabla1[[#This Row],[Trabajo]]</f>
        <v>0.5</v>
      </c>
    </row>
    <row r="703" spans="1:21" x14ac:dyDescent="0.25">
      <c r="A703" s="12" t="s">
        <v>28</v>
      </c>
      <c r="B703" s="12" t="s">
        <v>5</v>
      </c>
      <c r="C703" s="12" t="s">
        <v>6</v>
      </c>
      <c r="D703" s="12" t="s">
        <v>7</v>
      </c>
      <c r="E703" s="12" t="s">
        <v>1053</v>
      </c>
      <c r="F703" s="12" t="s">
        <v>1056</v>
      </c>
      <c r="G703" s="12" t="s">
        <v>1138</v>
      </c>
      <c r="H703" s="12" t="s">
        <v>8</v>
      </c>
      <c r="I703" s="12" t="s">
        <v>1025</v>
      </c>
      <c r="J703" s="12" t="s">
        <v>9</v>
      </c>
      <c r="K703" s="12" t="s">
        <v>10</v>
      </c>
      <c r="L703" s="13">
        <v>45182</v>
      </c>
      <c r="M703" s="14">
        <v>45182</v>
      </c>
      <c r="N703" s="14" t="str">
        <f t="shared" si="20"/>
        <v>CUMPLE</v>
      </c>
      <c r="O703" s="14" t="str">
        <f t="shared" si="21"/>
        <v>CUMPLE</v>
      </c>
      <c r="P703" s="15">
        <v>2</v>
      </c>
      <c r="Q703" s="21">
        <v>4</v>
      </c>
      <c r="R703" s="15">
        <f>Tabla1[[#This Row],[Trbjo real]]-Tabla1[[#This Row],[Trabajo]]</f>
        <v>-2</v>
      </c>
      <c r="S703" s="15">
        <v>4</v>
      </c>
      <c r="T703" s="12" t="s">
        <v>1026</v>
      </c>
      <c r="U703" s="19">
        <f>Tabla1[[#This Row],[Trbjo real]]/Tabla1[[#This Row],[Trabajo]]</f>
        <v>0.5</v>
      </c>
    </row>
    <row r="704" spans="1:21" x14ac:dyDescent="0.25">
      <c r="A704" s="12" t="s">
        <v>204</v>
      </c>
      <c r="B704" s="12" t="s">
        <v>183</v>
      </c>
      <c r="C704" s="12" t="s">
        <v>184</v>
      </c>
      <c r="D704" s="12" t="s">
        <v>185</v>
      </c>
      <c r="E704" s="12" t="s">
        <v>1033</v>
      </c>
      <c r="F704" s="12" t="s">
        <v>1136</v>
      </c>
      <c r="G704" s="12" t="s">
        <v>1152</v>
      </c>
      <c r="H704" s="12" t="s">
        <v>60</v>
      </c>
      <c r="I704" s="12" t="s">
        <v>1025</v>
      </c>
      <c r="J704" s="12" t="s">
        <v>186</v>
      </c>
      <c r="K704" s="12" t="s">
        <v>10</v>
      </c>
      <c r="L704" s="13">
        <v>45182</v>
      </c>
      <c r="M704" s="14">
        <v>45182</v>
      </c>
      <c r="N704" s="14" t="str">
        <f t="shared" si="20"/>
        <v>CUMPLE</v>
      </c>
      <c r="O704" s="14" t="str">
        <f t="shared" si="21"/>
        <v>CUMPLE</v>
      </c>
      <c r="P704" s="15">
        <v>1</v>
      </c>
      <c r="Q704" s="15">
        <v>1</v>
      </c>
      <c r="R704" s="20">
        <f>Tabla1[[#This Row],[Trbjo real]]-Tabla1[[#This Row],[Trabajo]]</f>
        <v>0</v>
      </c>
      <c r="S704" s="15">
        <v>1</v>
      </c>
      <c r="T704" s="12" t="s">
        <v>1026</v>
      </c>
      <c r="U704" s="19">
        <f>Tabla1[[#This Row],[Trbjo real]]/Tabla1[[#This Row],[Trabajo]]</f>
        <v>1</v>
      </c>
    </row>
    <row r="705" spans="1:21" x14ac:dyDescent="0.25">
      <c r="A705" s="12" t="s">
        <v>204</v>
      </c>
      <c r="B705" s="12" t="s">
        <v>183</v>
      </c>
      <c r="C705" s="12" t="s">
        <v>184</v>
      </c>
      <c r="D705" s="12" t="s">
        <v>185</v>
      </c>
      <c r="E705" s="12" t="s">
        <v>1027</v>
      </c>
      <c r="F705" s="12" t="s">
        <v>1134</v>
      </c>
      <c r="G705" s="12" t="s">
        <v>1152</v>
      </c>
      <c r="H705" s="12" t="s">
        <v>60</v>
      </c>
      <c r="I705" s="12" t="s">
        <v>1025</v>
      </c>
      <c r="J705" s="12" t="s">
        <v>186</v>
      </c>
      <c r="K705" s="12" t="s">
        <v>10</v>
      </c>
      <c r="L705" s="13">
        <v>45182</v>
      </c>
      <c r="M705" s="14">
        <v>45182</v>
      </c>
      <c r="N705" s="14" t="str">
        <f t="shared" si="20"/>
        <v>CUMPLE</v>
      </c>
      <c r="O705" s="14" t="str">
        <f t="shared" si="21"/>
        <v>CUMPLE</v>
      </c>
      <c r="P705" s="15">
        <v>1</v>
      </c>
      <c r="Q705" s="15">
        <v>1</v>
      </c>
      <c r="R705" s="20">
        <f>Tabla1[[#This Row],[Trbjo real]]-Tabla1[[#This Row],[Trabajo]]</f>
        <v>0</v>
      </c>
      <c r="S705" s="15">
        <v>1</v>
      </c>
      <c r="T705" s="12" t="s">
        <v>1026</v>
      </c>
      <c r="U705" s="19">
        <f>Tabla1[[#This Row],[Trbjo real]]/Tabla1[[#This Row],[Trabajo]]</f>
        <v>1</v>
      </c>
    </row>
    <row r="706" spans="1:21" x14ac:dyDescent="0.25">
      <c r="A706" s="12" t="s">
        <v>159</v>
      </c>
      <c r="B706" s="12" t="s">
        <v>152</v>
      </c>
      <c r="C706" s="12" t="s">
        <v>153</v>
      </c>
      <c r="D706" s="12" t="s">
        <v>154</v>
      </c>
      <c r="E706" s="12" t="s">
        <v>1035</v>
      </c>
      <c r="F706" s="12" t="s">
        <v>1043</v>
      </c>
      <c r="G706" s="12" t="s">
        <v>1070</v>
      </c>
      <c r="H706" s="12" t="s">
        <v>60</v>
      </c>
      <c r="I706" s="12" t="s">
        <v>1025</v>
      </c>
      <c r="J706" s="12" t="s">
        <v>155</v>
      </c>
      <c r="K706" s="12" t="s">
        <v>10</v>
      </c>
      <c r="L706" s="13">
        <v>45179</v>
      </c>
      <c r="M706" s="14">
        <v>45176</v>
      </c>
      <c r="N706" s="14" t="str">
        <f t="shared" ref="N706:N769" si="22">+IF((M706)&lt;&gt;0,"CUMPLE","NO CUMPLE")</f>
        <v>CUMPLE</v>
      </c>
      <c r="O706" s="14" t="str">
        <f t="shared" ref="O706:O769" si="23">+IF(AND(M706=0),"NO CUMPLE",IF(OR(M706=L706,L706&gt;M706),"CUMPLE",IF(L706&lt;M706,"NO CUMPLE",FALSE)))</f>
        <v>CUMPLE</v>
      </c>
      <c r="P706" s="15">
        <v>1</v>
      </c>
      <c r="Q706" s="20">
        <v>1</v>
      </c>
      <c r="R706" s="15">
        <f>Tabla1[[#This Row],[Trbjo real]]-Tabla1[[#This Row],[Trabajo]]</f>
        <v>0</v>
      </c>
      <c r="S706" s="15">
        <v>1</v>
      </c>
      <c r="T706" s="12" t="s">
        <v>1026</v>
      </c>
      <c r="U706" s="19">
        <f>Tabla1[[#This Row],[Trbjo real]]/Tabla1[[#This Row],[Trabajo]]</f>
        <v>1</v>
      </c>
    </row>
    <row r="707" spans="1:21" x14ac:dyDescent="0.25">
      <c r="A707" s="12" t="s">
        <v>159</v>
      </c>
      <c r="B707" s="12" t="s">
        <v>152</v>
      </c>
      <c r="C707" s="12" t="s">
        <v>153</v>
      </c>
      <c r="D707" s="12" t="s">
        <v>154</v>
      </c>
      <c r="E707" s="12" t="s">
        <v>1033</v>
      </c>
      <c r="F707" s="12" t="s">
        <v>1044</v>
      </c>
      <c r="G707" s="12" t="s">
        <v>1070</v>
      </c>
      <c r="H707" s="12" t="s">
        <v>60</v>
      </c>
      <c r="I707" s="12" t="s">
        <v>1025</v>
      </c>
      <c r="J707" s="12" t="s">
        <v>155</v>
      </c>
      <c r="K707" s="12" t="s">
        <v>10</v>
      </c>
      <c r="L707" s="13">
        <v>45179</v>
      </c>
      <c r="M707" s="14">
        <v>45176</v>
      </c>
      <c r="N707" s="14" t="str">
        <f t="shared" si="22"/>
        <v>CUMPLE</v>
      </c>
      <c r="O707" s="14" t="str">
        <f t="shared" si="23"/>
        <v>CUMPLE</v>
      </c>
      <c r="P707" s="15">
        <v>1</v>
      </c>
      <c r="Q707" s="20">
        <v>1</v>
      </c>
      <c r="R707" s="15">
        <f>Tabla1[[#This Row],[Trbjo real]]-Tabla1[[#This Row],[Trabajo]]</f>
        <v>0</v>
      </c>
      <c r="S707" s="15">
        <v>1</v>
      </c>
      <c r="T707" s="12" t="s">
        <v>1026</v>
      </c>
      <c r="U707" s="19">
        <f>Tabla1[[#This Row],[Trbjo real]]/Tabla1[[#This Row],[Trabajo]]</f>
        <v>1</v>
      </c>
    </row>
    <row r="708" spans="1:21" x14ac:dyDescent="0.25">
      <c r="A708" s="12" t="s">
        <v>159</v>
      </c>
      <c r="B708" s="12" t="s">
        <v>152</v>
      </c>
      <c r="C708" s="12" t="s">
        <v>153</v>
      </c>
      <c r="D708" s="12" t="s">
        <v>154</v>
      </c>
      <c r="E708" s="12" t="s">
        <v>1027</v>
      </c>
      <c r="F708" s="12" t="s">
        <v>1045</v>
      </c>
      <c r="G708" s="12" t="s">
        <v>1070</v>
      </c>
      <c r="H708" s="12" t="s">
        <v>60</v>
      </c>
      <c r="I708" s="12" t="s">
        <v>1025</v>
      </c>
      <c r="J708" s="12" t="s">
        <v>155</v>
      </c>
      <c r="K708" s="12" t="s">
        <v>10</v>
      </c>
      <c r="L708" s="13">
        <v>45179</v>
      </c>
      <c r="M708" s="14">
        <v>45176</v>
      </c>
      <c r="N708" s="14" t="str">
        <f t="shared" si="22"/>
        <v>CUMPLE</v>
      </c>
      <c r="O708" s="14" t="str">
        <f t="shared" si="23"/>
        <v>CUMPLE</v>
      </c>
      <c r="P708" s="15">
        <v>1</v>
      </c>
      <c r="Q708" s="20">
        <v>1</v>
      </c>
      <c r="R708" s="15">
        <f>Tabla1[[#This Row],[Trbjo real]]-Tabla1[[#This Row],[Trabajo]]</f>
        <v>0</v>
      </c>
      <c r="S708" s="15">
        <v>1</v>
      </c>
      <c r="T708" s="12" t="s">
        <v>1026</v>
      </c>
      <c r="U708" s="19">
        <f>Tabla1[[#This Row],[Trbjo real]]/Tabla1[[#This Row],[Trabajo]]</f>
        <v>1</v>
      </c>
    </row>
    <row r="709" spans="1:21" x14ac:dyDescent="0.25">
      <c r="A709" s="12" t="s">
        <v>159</v>
      </c>
      <c r="B709" s="12" t="s">
        <v>152</v>
      </c>
      <c r="C709" s="12" t="s">
        <v>153</v>
      </c>
      <c r="D709" s="12" t="s">
        <v>154</v>
      </c>
      <c r="E709" s="12" t="s">
        <v>1040</v>
      </c>
      <c r="F709" s="12" t="s">
        <v>1046</v>
      </c>
      <c r="G709" s="12" t="s">
        <v>1070</v>
      </c>
      <c r="H709" s="12" t="s">
        <v>60</v>
      </c>
      <c r="I709" s="12" t="s">
        <v>1025</v>
      </c>
      <c r="J709" s="12" t="s">
        <v>155</v>
      </c>
      <c r="K709" s="12" t="s">
        <v>10</v>
      </c>
      <c r="L709" s="13">
        <v>45179</v>
      </c>
      <c r="M709" s="14">
        <v>45176</v>
      </c>
      <c r="N709" s="14" t="str">
        <f t="shared" si="22"/>
        <v>CUMPLE</v>
      </c>
      <c r="O709" s="14" t="str">
        <f t="shared" si="23"/>
        <v>CUMPLE</v>
      </c>
      <c r="P709" s="15">
        <v>1</v>
      </c>
      <c r="Q709" s="20">
        <v>1</v>
      </c>
      <c r="R709" s="15">
        <f>Tabla1[[#This Row],[Trbjo real]]-Tabla1[[#This Row],[Trabajo]]</f>
        <v>0</v>
      </c>
      <c r="S709" s="15">
        <v>1</v>
      </c>
      <c r="T709" s="12" t="s">
        <v>1026</v>
      </c>
      <c r="U709" s="19">
        <f>Tabla1[[#This Row],[Trbjo real]]/Tabla1[[#This Row],[Trabajo]]</f>
        <v>1</v>
      </c>
    </row>
    <row r="710" spans="1:21" x14ac:dyDescent="0.25">
      <c r="A710" s="12" t="s">
        <v>138</v>
      </c>
      <c r="B710" s="12" t="s">
        <v>118</v>
      </c>
      <c r="C710" s="12" t="s">
        <v>119</v>
      </c>
      <c r="D710" s="12" t="s">
        <v>120</v>
      </c>
      <c r="E710" s="12" t="s">
        <v>1035</v>
      </c>
      <c r="F710" s="12" t="s">
        <v>1061</v>
      </c>
      <c r="G710" s="12" t="s">
        <v>1060</v>
      </c>
      <c r="H710" s="12" t="s">
        <v>60</v>
      </c>
      <c r="I710" s="12" t="s">
        <v>1025</v>
      </c>
      <c r="J710" s="12" t="s">
        <v>121</v>
      </c>
      <c r="K710" s="12" t="s">
        <v>10</v>
      </c>
      <c r="L710" s="13">
        <v>45177</v>
      </c>
      <c r="M710" s="14">
        <v>45177</v>
      </c>
      <c r="N710" s="14" t="str">
        <f t="shared" si="22"/>
        <v>CUMPLE</v>
      </c>
      <c r="O710" s="14" t="str">
        <f t="shared" si="23"/>
        <v>CUMPLE</v>
      </c>
      <c r="P710" s="15">
        <v>1</v>
      </c>
      <c r="Q710" s="20">
        <v>1</v>
      </c>
      <c r="R710" s="15">
        <f>Tabla1[[#This Row],[Trbjo real]]-Tabla1[[#This Row],[Trabajo]]</f>
        <v>0</v>
      </c>
      <c r="S710" s="15">
        <v>1</v>
      </c>
      <c r="T710" s="12" t="s">
        <v>1026</v>
      </c>
      <c r="U710" s="19">
        <f>Tabla1[[#This Row],[Trbjo real]]/Tabla1[[#This Row],[Trabajo]]</f>
        <v>1</v>
      </c>
    </row>
    <row r="711" spans="1:21" x14ac:dyDescent="0.25">
      <c r="A711" s="12" t="s">
        <v>138</v>
      </c>
      <c r="B711" s="12" t="s">
        <v>118</v>
      </c>
      <c r="C711" s="12" t="s">
        <v>119</v>
      </c>
      <c r="D711" s="12" t="s">
        <v>120</v>
      </c>
      <c r="E711" s="12" t="s">
        <v>1033</v>
      </c>
      <c r="F711" s="12" t="s">
        <v>1036</v>
      </c>
      <c r="G711" s="12" t="s">
        <v>1060</v>
      </c>
      <c r="H711" s="12" t="s">
        <v>60</v>
      </c>
      <c r="I711" s="12" t="s">
        <v>1025</v>
      </c>
      <c r="J711" s="12" t="s">
        <v>121</v>
      </c>
      <c r="K711" s="12" t="s">
        <v>10</v>
      </c>
      <c r="L711" s="13">
        <v>45177</v>
      </c>
      <c r="M711" s="14">
        <v>45177</v>
      </c>
      <c r="N711" s="14" t="str">
        <f t="shared" si="22"/>
        <v>CUMPLE</v>
      </c>
      <c r="O711" s="14" t="str">
        <f t="shared" si="23"/>
        <v>CUMPLE</v>
      </c>
      <c r="P711" s="15">
        <v>1.5</v>
      </c>
      <c r="Q711" s="20">
        <v>3</v>
      </c>
      <c r="R711" s="15">
        <f>Tabla1[[#This Row],[Trbjo real]]-Tabla1[[#This Row],[Trabajo]]</f>
        <v>-1.5</v>
      </c>
      <c r="S711" s="15">
        <v>3</v>
      </c>
      <c r="T711" s="12" t="s">
        <v>1026</v>
      </c>
      <c r="U711" s="19">
        <f>Tabla1[[#This Row],[Trbjo real]]/Tabla1[[#This Row],[Trabajo]]</f>
        <v>0.5</v>
      </c>
    </row>
    <row r="712" spans="1:21" x14ac:dyDescent="0.25">
      <c r="A712" s="12" t="s">
        <v>175</v>
      </c>
      <c r="B712" s="12" t="s">
        <v>170</v>
      </c>
      <c r="C712" s="12" t="s">
        <v>171</v>
      </c>
      <c r="D712" s="12" t="s">
        <v>120</v>
      </c>
      <c r="E712" s="12" t="s">
        <v>1035</v>
      </c>
      <c r="F712" s="12" t="s">
        <v>1061</v>
      </c>
      <c r="G712" s="12" t="s">
        <v>1060</v>
      </c>
      <c r="H712" s="12" t="s">
        <v>67</v>
      </c>
      <c r="I712" s="12" t="s">
        <v>1025</v>
      </c>
      <c r="J712" s="12" t="s">
        <v>121</v>
      </c>
      <c r="K712" s="12" t="s">
        <v>10</v>
      </c>
      <c r="L712" s="13">
        <v>45177</v>
      </c>
      <c r="M712" s="14">
        <v>45177</v>
      </c>
      <c r="N712" s="14" t="str">
        <f t="shared" si="22"/>
        <v>CUMPLE</v>
      </c>
      <c r="O712" s="14" t="str">
        <f t="shared" si="23"/>
        <v>CUMPLE</v>
      </c>
      <c r="P712" s="15">
        <v>0.8</v>
      </c>
      <c r="Q712" s="20">
        <v>1</v>
      </c>
      <c r="R712" s="15">
        <f>Tabla1[[#This Row],[Trbjo real]]-Tabla1[[#This Row],[Trabajo]]</f>
        <v>-0.19999999999999996</v>
      </c>
      <c r="S712" s="15">
        <v>1</v>
      </c>
      <c r="T712" s="12" t="s">
        <v>1026</v>
      </c>
      <c r="U712" s="19">
        <f>Tabla1[[#This Row],[Trbjo real]]/Tabla1[[#This Row],[Trabajo]]</f>
        <v>0.8</v>
      </c>
    </row>
    <row r="713" spans="1:21" x14ac:dyDescent="0.25">
      <c r="A713" s="12" t="s">
        <v>175</v>
      </c>
      <c r="B713" s="12" t="s">
        <v>170</v>
      </c>
      <c r="C713" s="12" t="s">
        <v>171</v>
      </c>
      <c r="D713" s="12" t="s">
        <v>120</v>
      </c>
      <c r="E713" s="12" t="s">
        <v>1033</v>
      </c>
      <c r="F713" s="12" t="s">
        <v>1036</v>
      </c>
      <c r="G713" s="12" t="s">
        <v>1060</v>
      </c>
      <c r="H713" s="12" t="s">
        <v>67</v>
      </c>
      <c r="I713" s="12" t="s">
        <v>1025</v>
      </c>
      <c r="J713" s="12" t="s">
        <v>121</v>
      </c>
      <c r="K713" s="12" t="s">
        <v>10</v>
      </c>
      <c r="L713" s="13">
        <v>45177</v>
      </c>
      <c r="M713" s="14">
        <v>45177</v>
      </c>
      <c r="N713" s="14" t="str">
        <f t="shared" si="22"/>
        <v>CUMPLE</v>
      </c>
      <c r="O713" s="14" t="str">
        <f t="shared" si="23"/>
        <v>CUMPLE</v>
      </c>
      <c r="P713" s="15">
        <v>1.5</v>
      </c>
      <c r="Q713" s="20">
        <v>3</v>
      </c>
      <c r="R713" s="15">
        <f>Tabla1[[#This Row],[Trbjo real]]-Tabla1[[#This Row],[Trabajo]]</f>
        <v>-1.5</v>
      </c>
      <c r="S713" s="15">
        <v>3</v>
      </c>
      <c r="T713" s="12" t="s">
        <v>1026</v>
      </c>
      <c r="U713" s="19">
        <f>Tabla1[[#This Row],[Trbjo real]]/Tabla1[[#This Row],[Trabajo]]</f>
        <v>0.5</v>
      </c>
    </row>
    <row r="714" spans="1:21" x14ac:dyDescent="0.25">
      <c r="A714" s="12" t="s">
        <v>138</v>
      </c>
      <c r="B714" s="12" t="s">
        <v>118</v>
      </c>
      <c r="C714" s="12" t="s">
        <v>119</v>
      </c>
      <c r="D714" s="12" t="s">
        <v>120</v>
      </c>
      <c r="E714" s="12" t="s">
        <v>1040</v>
      </c>
      <c r="F714" s="12" t="s">
        <v>1036</v>
      </c>
      <c r="G714" s="12" t="s">
        <v>1152</v>
      </c>
      <c r="H714" s="12" t="s">
        <v>60</v>
      </c>
      <c r="I714" s="12" t="s">
        <v>1025</v>
      </c>
      <c r="J714" s="12" t="s">
        <v>121</v>
      </c>
      <c r="K714" s="12" t="s">
        <v>10</v>
      </c>
      <c r="L714" s="13">
        <v>45177</v>
      </c>
      <c r="M714" s="14"/>
      <c r="N714" s="14" t="str">
        <f t="shared" si="22"/>
        <v>NO CUMPLE</v>
      </c>
      <c r="O714" s="14" t="str">
        <f t="shared" si="23"/>
        <v>NO CUMPLE</v>
      </c>
      <c r="P714" s="15">
        <v>0</v>
      </c>
      <c r="Q714" s="15">
        <v>2</v>
      </c>
      <c r="R714" s="15">
        <f>Tabla1[[#This Row],[Trbjo real]]-Tabla1[[#This Row],[Trabajo]]</f>
        <v>-2</v>
      </c>
      <c r="S714" s="15">
        <v>2</v>
      </c>
      <c r="T714" s="12" t="s">
        <v>1026</v>
      </c>
      <c r="U714" s="19">
        <f>Tabla1[[#This Row],[Trbjo real]]/Tabla1[[#This Row],[Trabajo]]</f>
        <v>0</v>
      </c>
    </row>
    <row r="715" spans="1:21" x14ac:dyDescent="0.25">
      <c r="A715" s="12" t="s">
        <v>175</v>
      </c>
      <c r="B715" s="12" t="s">
        <v>170</v>
      </c>
      <c r="C715" s="12" t="s">
        <v>171</v>
      </c>
      <c r="D715" s="12" t="s">
        <v>120</v>
      </c>
      <c r="E715" s="12" t="s">
        <v>1040</v>
      </c>
      <c r="F715" s="12" t="s">
        <v>1036</v>
      </c>
      <c r="G715" s="12" t="s">
        <v>1152</v>
      </c>
      <c r="H715" s="12" t="s">
        <v>67</v>
      </c>
      <c r="I715" s="12" t="s">
        <v>1025</v>
      </c>
      <c r="J715" s="12" t="s">
        <v>121</v>
      </c>
      <c r="K715" s="12" t="s">
        <v>10</v>
      </c>
      <c r="L715" s="13">
        <v>45177</v>
      </c>
      <c r="M715" s="14"/>
      <c r="N715" s="14" t="str">
        <f t="shared" si="22"/>
        <v>NO CUMPLE</v>
      </c>
      <c r="O715" s="14" t="str">
        <f t="shared" si="23"/>
        <v>NO CUMPLE</v>
      </c>
      <c r="P715" s="15">
        <v>0</v>
      </c>
      <c r="Q715" s="15">
        <v>2</v>
      </c>
      <c r="R715" s="15">
        <f>Tabla1[[#This Row],[Trbjo real]]-Tabla1[[#This Row],[Trabajo]]</f>
        <v>-2</v>
      </c>
      <c r="S715" s="15">
        <v>2</v>
      </c>
      <c r="T715" s="12" t="s">
        <v>1026</v>
      </c>
      <c r="U715" s="19">
        <f>Tabla1[[#This Row],[Trbjo real]]/Tabla1[[#This Row],[Trabajo]]</f>
        <v>0</v>
      </c>
    </row>
    <row r="716" spans="1:21" x14ac:dyDescent="0.25">
      <c r="A716" s="12" t="s">
        <v>103</v>
      </c>
      <c r="B716" s="12" t="s">
        <v>51</v>
      </c>
      <c r="C716" s="12" t="s">
        <v>52</v>
      </c>
      <c r="D716" s="12" t="s">
        <v>53</v>
      </c>
      <c r="E716" s="12" t="s">
        <v>1035</v>
      </c>
      <c r="F716" s="12" t="s">
        <v>1063</v>
      </c>
      <c r="G716" s="12" t="s">
        <v>1064</v>
      </c>
      <c r="H716" s="12" t="s">
        <v>60</v>
      </c>
      <c r="I716" s="12" t="s">
        <v>1025</v>
      </c>
      <c r="J716" s="12" t="s">
        <v>55</v>
      </c>
      <c r="K716" s="12" t="s">
        <v>10</v>
      </c>
      <c r="L716" s="13">
        <v>45176</v>
      </c>
      <c r="M716" s="14">
        <v>45176</v>
      </c>
      <c r="N716" s="14" t="str">
        <f t="shared" si="22"/>
        <v>CUMPLE</v>
      </c>
      <c r="O716" s="14" t="str">
        <f t="shared" si="23"/>
        <v>CUMPLE</v>
      </c>
      <c r="P716" s="15">
        <v>1</v>
      </c>
      <c r="Q716" s="20">
        <v>1</v>
      </c>
      <c r="R716" s="20">
        <f>Tabla1[[#This Row],[Trbjo real]]-Tabla1[[#This Row],[Trabajo]]</f>
        <v>0</v>
      </c>
      <c r="S716" s="15">
        <v>1</v>
      </c>
      <c r="T716" s="12" t="s">
        <v>1026</v>
      </c>
      <c r="U716" s="19">
        <f>Tabla1[[#This Row],[Trbjo real]]/Tabla1[[#This Row],[Trabajo]]</f>
        <v>1</v>
      </c>
    </row>
    <row r="717" spans="1:21" x14ac:dyDescent="0.25">
      <c r="A717" s="12" t="s">
        <v>103</v>
      </c>
      <c r="B717" s="12" t="s">
        <v>51</v>
      </c>
      <c r="C717" s="12" t="s">
        <v>52</v>
      </c>
      <c r="D717" s="12" t="s">
        <v>53</v>
      </c>
      <c r="E717" s="12" t="s">
        <v>1027</v>
      </c>
      <c r="F717" s="12" t="s">
        <v>1068</v>
      </c>
      <c r="G717" s="12" t="s">
        <v>1099</v>
      </c>
      <c r="H717" s="12" t="s">
        <v>60</v>
      </c>
      <c r="I717" s="12" t="s">
        <v>1025</v>
      </c>
      <c r="J717" s="12" t="s">
        <v>55</v>
      </c>
      <c r="K717" s="12" t="s">
        <v>10</v>
      </c>
      <c r="L717" s="13">
        <v>45176</v>
      </c>
      <c r="M717" s="14">
        <v>45176</v>
      </c>
      <c r="N717" s="14" t="str">
        <f t="shared" si="22"/>
        <v>CUMPLE</v>
      </c>
      <c r="O717" s="14" t="str">
        <f t="shared" si="23"/>
        <v>CUMPLE</v>
      </c>
      <c r="P717" s="15">
        <v>1</v>
      </c>
      <c r="Q717" s="20">
        <v>1</v>
      </c>
      <c r="R717" s="15">
        <f>Tabla1[[#This Row],[Trbjo real]]-Tabla1[[#This Row],[Trabajo]]</f>
        <v>0</v>
      </c>
      <c r="S717" s="15">
        <v>1</v>
      </c>
      <c r="T717" s="12" t="s">
        <v>1026</v>
      </c>
      <c r="U717" s="19">
        <f>Tabla1[[#This Row],[Trbjo real]]/Tabla1[[#This Row],[Trabajo]]</f>
        <v>1</v>
      </c>
    </row>
    <row r="718" spans="1:21" x14ac:dyDescent="0.25">
      <c r="A718" s="12" t="s">
        <v>103</v>
      </c>
      <c r="B718" s="12" t="s">
        <v>51</v>
      </c>
      <c r="C718" s="12" t="s">
        <v>52</v>
      </c>
      <c r="D718" s="12" t="s">
        <v>53</v>
      </c>
      <c r="E718" s="12" t="s">
        <v>1033</v>
      </c>
      <c r="F718" s="12" t="s">
        <v>1132</v>
      </c>
      <c r="G718" s="12" t="s">
        <v>1148</v>
      </c>
      <c r="H718" s="12" t="s">
        <v>60</v>
      </c>
      <c r="I718" s="12" t="s">
        <v>1025</v>
      </c>
      <c r="J718" s="12" t="s">
        <v>55</v>
      </c>
      <c r="K718" s="12" t="s">
        <v>10</v>
      </c>
      <c r="L718" s="13">
        <v>45176</v>
      </c>
      <c r="M718" s="14">
        <v>45176</v>
      </c>
      <c r="N718" s="14" t="str">
        <f t="shared" si="22"/>
        <v>CUMPLE</v>
      </c>
      <c r="O718" s="14" t="str">
        <f t="shared" si="23"/>
        <v>CUMPLE</v>
      </c>
      <c r="P718" s="15">
        <v>1</v>
      </c>
      <c r="Q718" s="20">
        <v>1</v>
      </c>
      <c r="R718" s="20">
        <f>Tabla1[[#This Row],[Trbjo real]]-Tabla1[[#This Row],[Trabajo]]</f>
        <v>0</v>
      </c>
      <c r="S718" s="15">
        <v>1</v>
      </c>
      <c r="T718" s="12" t="s">
        <v>1026</v>
      </c>
      <c r="U718" s="19">
        <f>Tabla1[[#This Row],[Trbjo real]]/Tabla1[[#This Row],[Trabajo]]</f>
        <v>1</v>
      </c>
    </row>
    <row r="719" spans="1:21" x14ac:dyDescent="0.25">
      <c r="A719" s="12" t="s">
        <v>410</v>
      </c>
      <c r="B719" s="12" t="s">
        <v>405</v>
      </c>
      <c r="C719" s="12" t="s">
        <v>406</v>
      </c>
      <c r="D719" s="12" t="s">
        <v>154</v>
      </c>
      <c r="E719" s="12" t="s">
        <v>1022</v>
      </c>
      <c r="F719" s="12" t="s">
        <v>1023</v>
      </c>
      <c r="G719" s="12" t="s">
        <v>1024</v>
      </c>
      <c r="H719" s="12" t="s">
        <v>8</v>
      </c>
      <c r="I719" s="12" t="s">
        <v>1025</v>
      </c>
      <c r="J719" s="12" t="s">
        <v>155</v>
      </c>
      <c r="K719" s="12" t="s">
        <v>10</v>
      </c>
      <c r="L719" s="13">
        <v>45170</v>
      </c>
      <c r="M719" s="14">
        <v>45164</v>
      </c>
      <c r="N719" s="14" t="str">
        <f t="shared" si="22"/>
        <v>CUMPLE</v>
      </c>
      <c r="O719" s="14" t="str">
        <f t="shared" si="23"/>
        <v>CUMPLE</v>
      </c>
      <c r="P719" s="15">
        <v>2</v>
      </c>
      <c r="Q719" s="20">
        <v>2</v>
      </c>
      <c r="R719" s="15">
        <f>Tabla1[[#This Row],[Trbjo real]]-Tabla1[[#This Row],[Trabajo]]</f>
        <v>0</v>
      </c>
      <c r="S719" s="15">
        <v>2</v>
      </c>
      <c r="T719" s="12" t="s">
        <v>1026</v>
      </c>
      <c r="U719" s="19">
        <f>Tabla1[[#This Row],[Trbjo real]]/Tabla1[[#This Row],[Trabajo]]</f>
        <v>1</v>
      </c>
    </row>
    <row r="720" spans="1:21" x14ac:dyDescent="0.25">
      <c r="A720" s="12" t="s">
        <v>410</v>
      </c>
      <c r="B720" s="12" t="s">
        <v>405</v>
      </c>
      <c r="C720" s="12" t="s">
        <v>406</v>
      </c>
      <c r="D720" s="12" t="s">
        <v>154</v>
      </c>
      <c r="E720" s="12" t="s">
        <v>1035</v>
      </c>
      <c r="F720" s="12" t="s">
        <v>1050</v>
      </c>
      <c r="G720" s="12" t="s">
        <v>1070</v>
      </c>
      <c r="H720" s="12" t="s">
        <v>8</v>
      </c>
      <c r="I720" s="12" t="s">
        <v>1025</v>
      </c>
      <c r="J720" s="12" t="s">
        <v>155</v>
      </c>
      <c r="K720" s="12" t="s">
        <v>10</v>
      </c>
      <c r="L720" s="13">
        <v>45170</v>
      </c>
      <c r="M720" s="14">
        <v>45178</v>
      </c>
      <c r="N720" s="14" t="str">
        <f t="shared" si="22"/>
        <v>CUMPLE</v>
      </c>
      <c r="O720" s="14" t="str">
        <f t="shared" si="23"/>
        <v>NO CUMPLE</v>
      </c>
      <c r="P720" s="15">
        <v>3</v>
      </c>
      <c r="Q720" s="20">
        <v>2</v>
      </c>
      <c r="R720" s="15">
        <f>Tabla1[[#This Row],[Trbjo real]]-Tabla1[[#This Row],[Trabajo]]</f>
        <v>1</v>
      </c>
      <c r="S720" s="15">
        <v>2</v>
      </c>
      <c r="T720" s="12" t="s">
        <v>1026</v>
      </c>
      <c r="U720" s="19">
        <f>Tabla1[[#This Row],[Trbjo real]]/Tabla1[[#This Row],[Trabajo]]</f>
        <v>1.5</v>
      </c>
    </row>
    <row r="721" spans="1:21" x14ac:dyDescent="0.25">
      <c r="A721" s="12" t="s">
        <v>410</v>
      </c>
      <c r="B721" s="12" t="s">
        <v>405</v>
      </c>
      <c r="C721" s="12" t="s">
        <v>406</v>
      </c>
      <c r="D721" s="12" t="s">
        <v>154</v>
      </c>
      <c r="E721" s="12" t="s">
        <v>1033</v>
      </c>
      <c r="F721" s="12" t="s">
        <v>1032</v>
      </c>
      <c r="G721" s="12" t="s">
        <v>1118</v>
      </c>
      <c r="H721" s="12" t="s">
        <v>8</v>
      </c>
      <c r="I721" s="12" t="s">
        <v>1025</v>
      </c>
      <c r="J721" s="12" t="s">
        <v>155</v>
      </c>
      <c r="K721" s="12" t="s">
        <v>10</v>
      </c>
      <c r="L721" s="13">
        <v>45170</v>
      </c>
      <c r="M721" s="14">
        <v>45164</v>
      </c>
      <c r="N721" s="14" t="str">
        <f t="shared" si="22"/>
        <v>CUMPLE</v>
      </c>
      <c r="O721" s="14" t="str">
        <f t="shared" si="23"/>
        <v>CUMPLE</v>
      </c>
      <c r="P721" s="15">
        <v>2</v>
      </c>
      <c r="Q721" s="20">
        <v>2</v>
      </c>
      <c r="R721" s="15">
        <f>Tabla1[[#This Row],[Trbjo real]]-Tabla1[[#This Row],[Trabajo]]</f>
        <v>0</v>
      </c>
      <c r="S721" s="15">
        <v>2</v>
      </c>
      <c r="T721" s="12" t="s">
        <v>1026</v>
      </c>
      <c r="U721" s="19">
        <f>Tabla1[[#This Row],[Trbjo real]]/Tabla1[[#This Row],[Trabajo]]</f>
        <v>1</v>
      </c>
    </row>
    <row r="722" spans="1:21" x14ac:dyDescent="0.25">
      <c r="A722" s="12" t="s">
        <v>410</v>
      </c>
      <c r="B722" s="12" t="s">
        <v>405</v>
      </c>
      <c r="C722" s="12" t="s">
        <v>406</v>
      </c>
      <c r="D722" s="12" t="s">
        <v>154</v>
      </c>
      <c r="E722" s="12" t="s">
        <v>1038</v>
      </c>
      <c r="F722" s="12" t="s">
        <v>1031</v>
      </c>
      <c r="G722" s="12" t="s">
        <v>1140</v>
      </c>
      <c r="H722" s="12" t="s">
        <v>8</v>
      </c>
      <c r="I722" s="12" t="s">
        <v>1025</v>
      </c>
      <c r="J722" s="12" t="s">
        <v>155</v>
      </c>
      <c r="K722" s="12" t="s">
        <v>10</v>
      </c>
      <c r="L722" s="13">
        <v>45170</v>
      </c>
      <c r="M722" s="14">
        <v>45169</v>
      </c>
      <c r="N722" s="14" t="str">
        <f t="shared" si="22"/>
        <v>CUMPLE</v>
      </c>
      <c r="O722" s="14" t="str">
        <f t="shared" si="23"/>
        <v>CUMPLE</v>
      </c>
      <c r="P722" s="15">
        <v>2</v>
      </c>
      <c r="Q722" s="20">
        <v>0.3</v>
      </c>
      <c r="R722" s="15">
        <f>Tabla1[[#This Row],[Trbjo real]]-Tabla1[[#This Row],[Trabajo]]</f>
        <v>1.7</v>
      </c>
      <c r="S722" s="15">
        <v>0.3</v>
      </c>
      <c r="T722" s="12" t="s">
        <v>1026</v>
      </c>
      <c r="U722" s="19">
        <f>Tabla1[[#This Row],[Trbjo real]]/Tabla1[[#This Row],[Trabajo]]</f>
        <v>6.666666666666667</v>
      </c>
    </row>
    <row r="723" spans="1:21" x14ac:dyDescent="0.25">
      <c r="A723" s="12" t="s">
        <v>410</v>
      </c>
      <c r="B723" s="12" t="s">
        <v>405</v>
      </c>
      <c r="C723" s="12" t="s">
        <v>406</v>
      </c>
      <c r="D723" s="12" t="s">
        <v>154</v>
      </c>
      <c r="E723" s="12" t="s">
        <v>1034</v>
      </c>
      <c r="F723" s="12" t="s">
        <v>1031</v>
      </c>
      <c r="G723" s="12" t="s">
        <v>1142</v>
      </c>
      <c r="H723" s="12" t="s">
        <v>8</v>
      </c>
      <c r="I723" s="12" t="s">
        <v>1025</v>
      </c>
      <c r="J723" s="12" t="s">
        <v>155</v>
      </c>
      <c r="K723" s="12" t="s">
        <v>10</v>
      </c>
      <c r="L723" s="13">
        <v>45170</v>
      </c>
      <c r="M723" s="14">
        <v>45169</v>
      </c>
      <c r="N723" s="14" t="str">
        <f t="shared" si="22"/>
        <v>CUMPLE</v>
      </c>
      <c r="O723" s="14" t="str">
        <f t="shared" si="23"/>
        <v>CUMPLE</v>
      </c>
      <c r="P723" s="15">
        <v>2</v>
      </c>
      <c r="Q723" s="20">
        <v>0.3</v>
      </c>
      <c r="R723" s="15">
        <f>Tabla1[[#This Row],[Trbjo real]]-Tabla1[[#This Row],[Trabajo]]</f>
        <v>1.7</v>
      </c>
      <c r="S723" s="15">
        <v>0.3</v>
      </c>
      <c r="T723" s="12" t="s">
        <v>1026</v>
      </c>
      <c r="U723" s="19">
        <f>Tabla1[[#This Row],[Trbjo real]]/Tabla1[[#This Row],[Trabajo]]</f>
        <v>6.666666666666667</v>
      </c>
    </row>
    <row r="724" spans="1:21" x14ac:dyDescent="0.25">
      <c r="A724" s="12" t="s">
        <v>274</v>
      </c>
      <c r="B724" s="12" t="s">
        <v>238</v>
      </c>
      <c r="C724" s="12" t="s">
        <v>239</v>
      </c>
      <c r="D724" s="12" t="s">
        <v>185</v>
      </c>
      <c r="E724" s="12" t="s">
        <v>1035</v>
      </c>
      <c r="F724" s="12" t="s">
        <v>1057</v>
      </c>
      <c r="G724" s="12" t="s">
        <v>1079</v>
      </c>
      <c r="H724" s="12" t="s">
        <v>60</v>
      </c>
      <c r="I724" s="12" t="s">
        <v>1015</v>
      </c>
      <c r="J724" s="12" t="s">
        <v>240</v>
      </c>
      <c r="K724" s="12" t="s">
        <v>10</v>
      </c>
      <c r="L724" s="13">
        <v>45167</v>
      </c>
      <c r="M724" s="14">
        <v>45147</v>
      </c>
      <c r="N724" s="14" t="str">
        <f t="shared" si="22"/>
        <v>CUMPLE</v>
      </c>
      <c r="O724" s="14" t="str">
        <f t="shared" si="23"/>
        <v>CUMPLE</v>
      </c>
      <c r="P724" s="15">
        <v>2</v>
      </c>
      <c r="Q724" s="20">
        <v>2</v>
      </c>
      <c r="R724" s="15">
        <f>Tabla1[[#This Row],[Trbjo real]]-Tabla1[[#This Row],[Trabajo]]</f>
        <v>0</v>
      </c>
      <c r="S724" s="15">
        <v>2</v>
      </c>
      <c r="T724" s="12" t="s">
        <v>1026</v>
      </c>
      <c r="U724" s="19">
        <f>Tabla1[[#This Row],[Trbjo real]]/Tabla1[[#This Row],[Trabajo]]</f>
        <v>1</v>
      </c>
    </row>
    <row r="725" spans="1:21" x14ac:dyDescent="0.25">
      <c r="A725" s="12" t="s">
        <v>274</v>
      </c>
      <c r="B725" s="12" t="s">
        <v>238</v>
      </c>
      <c r="C725" s="12" t="s">
        <v>239</v>
      </c>
      <c r="D725" s="12" t="s">
        <v>185</v>
      </c>
      <c r="E725" s="12" t="s">
        <v>1033</v>
      </c>
      <c r="F725" s="12" t="s">
        <v>1058</v>
      </c>
      <c r="G725" s="12" t="s">
        <v>1079</v>
      </c>
      <c r="H725" s="12" t="s">
        <v>60</v>
      </c>
      <c r="I725" s="12" t="s">
        <v>1015</v>
      </c>
      <c r="J725" s="12" t="s">
        <v>240</v>
      </c>
      <c r="K725" s="12" t="s">
        <v>10</v>
      </c>
      <c r="L725" s="13">
        <v>45167</v>
      </c>
      <c r="M725" s="14">
        <v>45147</v>
      </c>
      <c r="N725" s="14" t="str">
        <f t="shared" si="22"/>
        <v>CUMPLE</v>
      </c>
      <c r="O725" s="14" t="str">
        <f t="shared" si="23"/>
        <v>CUMPLE</v>
      </c>
      <c r="P725" s="15">
        <v>2</v>
      </c>
      <c r="Q725" s="21">
        <v>3</v>
      </c>
      <c r="R725" s="15">
        <f>Tabla1[[#This Row],[Trbjo real]]-Tabla1[[#This Row],[Trabajo]]</f>
        <v>-1</v>
      </c>
      <c r="S725" s="15">
        <v>3</v>
      </c>
      <c r="T725" s="12" t="s">
        <v>1026</v>
      </c>
      <c r="U725" s="19">
        <f>Tabla1[[#This Row],[Trbjo real]]/Tabla1[[#This Row],[Trabajo]]</f>
        <v>0.66666666666666663</v>
      </c>
    </row>
    <row r="726" spans="1:21" x14ac:dyDescent="0.25">
      <c r="A726" s="12" t="s">
        <v>274</v>
      </c>
      <c r="B726" s="12" t="s">
        <v>238</v>
      </c>
      <c r="C726" s="12" t="s">
        <v>239</v>
      </c>
      <c r="D726" s="12" t="s">
        <v>185</v>
      </c>
      <c r="E726" s="12" t="s">
        <v>1040</v>
      </c>
      <c r="F726" s="12" t="s">
        <v>1030</v>
      </c>
      <c r="G726" s="12" t="s">
        <v>1116</v>
      </c>
      <c r="H726" s="12" t="s">
        <v>60</v>
      </c>
      <c r="I726" s="12" t="s">
        <v>1015</v>
      </c>
      <c r="J726" s="12" t="s">
        <v>240</v>
      </c>
      <c r="K726" s="12" t="s">
        <v>10</v>
      </c>
      <c r="L726" s="13">
        <v>45167</v>
      </c>
      <c r="M726" s="14">
        <v>45158</v>
      </c>
      <c r="N726" s="14" t="str">
        <f t="shared" si="22"/>
        <v>CUMPLE</v>
      </c>
      <c r="O726" s="14" t="str">
        <f t="shared" si="23"/>
        <v>CUMPLE</v>
      </c>
      <c r="P726" s="15">
        <v>2</v>
      </c>
      <c r="Q726" s="20">
        <v>2</v>
      </c>
      <c r="R726" s="20">
        <f>Tabla1[[#This Row],[Trbjo real]]-Tabla1[[#This Row],[Trabajo]]</f>
        <v>0</v>
      </c>
      <c r="S726" s="15">
        <v>2</v>
      </c>
      <c r="T726" s="12" t="s">
        <v>1026</v>
      </c>
      <c r="U726" s="19">
        <f>Tabla1[[#This Row],[Trbjo real]]/Tabla1[[#This Row],[Trabajo]]</f>
        <v>1</v>
      </c>
    </row>
    <row r="727" spans="1:21" x14ac:dyDescent="0.25">
      <c r="A727" s="12" t="s">
        <v>274</v>
      </c>
      <c r="B727" s="12" t="s">
        <v>238</v>
      </c>
      <c r="C727" s="12" t="s">
        <v>239</v>
      </c>
      <c r="D727" s="12" t="s">
        <v>185</v>
      </c>
      <c r="E727" s="12" t="s">
        <v>1027</v>
      </c>
      <c r="F727" s="12" t="s">
        <v>1133</v>
      </c>
      <c r="G727" s="12" t="s">
        <v>1149</v>
      </c>
      <c r="H727" s="12" t="s">
        <v>60</v>
      </c>
      <c r="I727" s="12" t="s">
        <v>1015</v>
      </c>
      <c r="J727" s="12" t="s">
        <v>240</v>
      </c>
      <c r="K727" s="12" t="s">
        <v>10</v>
      </c>
      <c r="L727" s="13">
        <v>45167</v>
      </c>
      <c r="M727" s="14">
        <v>45169</v>
      </c>
      <c r="N727" s="14" t="str">
        <f t="shared" si="22"/>
        <v>CUMPLE</v>
      </c>
      <c r="O727" s="14" t="str">
        <f t="shared" si="23"/>
        <v>NO CUMPLE</v>
      </c>
      <c r="P727" s="15">
        <v>2</v>
      </c>
      <c r="Q727" s="21">
        <v>2</v>
      </c>
      <c r="R727" s="21">
        <f>Tabla1[[#This Row],[Trbjo real]]-Tabla1[[#This Row],[Trabajo]]</f>
        <v>0</v>
      </c>
      <c r="S727" s="15">
        <v>2</v>
      </c>
      <c r="T727" s="12" t="s">
        <v>1026</v>
      </c>
      <c r="U727" s="19">
        <f>Tabla1[[#This Row],[Trbjo real]]/Tabla1[[#This Row],[Trabajo]]</f>
        <v>1</v>
      </c>
    </row>
    <row r="728" spans="1:21" x14ac:dyDescent="0.25">
      <c r="A728" s="12" t="s">
        <v>274</v>
      </c>
      <c r="B728" s="12" t="s">
        <v>238</v>
      </c>
      <c r="C728" s="12" t="s">
        <v>239</v>
      </c>
      <c r="D728" s="12" t="s">
        <v>185</v>
      </c>
      <c r="E728" s="12" t="s">
        <v>1029</v>
      </c>
      <c r="F728" s="12" t="s">
        <v>1130</v>
      </c>
      <c r="G728" s="12" t="s">
        <v>1149</v>
      </c>
      <c r="H728" s="12" t="s">
        <v>60</v>
      </c>
      <c r="I728" s="12" t="s">
        <v>1015</v>
      </c>
      <c r="J728" s="12" t="s">
        <v>240</v>
      </c>
      <c r="K728" s="12" t="s">
        <v>10</v>
      </c>
      <c r="L728" s="13">
        <v>45167</v>
      </c>
      <c r="M728" s="14"/>
      <c r="N728" s="14" t="str">
        <f t="shared" si="22"/>
        <v>NO CUMPLE</v>
      </c>
      <c r="O728" s="14" t="str">
        <f t="shared" si="23"/>
        <v>NO CUMPLE</v>
      </c>
      <c r="P728" s="15">
        <v>0</v>
      </c>
      <c r="Q728" s="15">
        <v>4</v>
      </c>
      <c r="R728" s="15">
        <f>Tabla1[[#This Row],[Trbjo real]]-Tabla1[[#This Row],[Trabajo]]</f>
        <v>-4</v>
      </c>
      <c r="S728" s="15">
        <v>4</v>
      </c>
      <c r="T728" s="12" t="s">
        <v>1026</v>
      </c>
      <c r="U728" s="19">
        <f>Tabla1[[#This Row],[Trbjo real]]/Tabla1[[#This Row],[Trabajo]]</f>
        <v>0</v>
      </c>
    </row>
    <row r="729" spans="1:21" x14ac:dyDescent="0.25">
      <c r="A729" s="12" t="s">
        <v>139</v>
      </c>
      <c r="B729" s="12" t="s">
        <v>118</v>
      </c>
      <c r="C729" s="12" t="s">
        <v>119</v>
      </c>
      <c r="D729" s="12" t="s">
        <v>120</v>
      </c>
      <c r="E729" s="12" t="s">
        <v>1035</v>
      </c>
      <c r="F729" s="12" t="s">
        <v>1061</v>
      </c>
      <c r="G729" s="12" t="s">
        <v>1060</v>
      </c>
      <c r="H729" s="12" t="s">
        <v>60</v>
      </c>
      <c r="I729" s="12" t="s">
        <v>1025</v>
      </c>
      <c r="J729" s="12" t="s">
        <v>121</v>
      </c>
      <c r="K729" s="12" t="s">
        <v>10</v>
      </c>
      <c r="L729" s="13">
        <v>45163</v>
      </c>
      <c r="M729" s="14">
        <v>45161</v>
      </c>
      <c r="N729" s="14" t="str">
        <f t="shared" si="22"/>
        <v>CUMPLE</v>
      </c>
      <c r="O729" s="14" t="str">
        <f t="shared" si="23"/>
        <v>CUMPLE</v>
      </c>
      <c r="P729" s="15">
        <v>1</v>
      </c>
      <c r="Q729" s="20">
        <v>1</v>
      </c>
      <c r="R729" s="15">
        <f>Tabla1[[#This Row],[Trbjo real]]-Tabla1[[#This Row],[Trabajo]]</f>
        <v>0</v>
      </c>
      <c r="S729" s="15">
        <v>1</v>
      </c>
      <c r="T729" s="12" t="s">
        <v>1026</v>
      </c>
      <c r="U729" s="19">
        <f>Tabla1[[#This Row],[Trbjo real]]/Tabla1[[#This Row],[Trabajo]]</f>
        <v>1</v>
      </c>
    </row>
    <row r="730" spans="1:21" x14ac:dyDescent="0.25">
      <c r="A730" s="12" t="s">
        <v>276</v>
      </c>
      <c r="B730" s="12" t="s">
        <v>238</v>
      </c>
      <c r="C730" s="12" t="s">
        <v>239</v>
      </c>
      <c r="D730" s="12" t="s">
        <v>185</v>
      </c>
      <c r="E730" s="12" t="s">
        <v>1033</v>
      </c>
      <c r="F730" s="12" t="s">
        <v>1136</v>
      </c>
      <c r="G730" s="12" t="s">
        <v>1149</v>
      </c>
      <c r="H730" s="12" t="s">
        <v>60</v>
      </c>
      <c r="I730" s="12" t="s">
        <v>1015</v>
      </c>
      <c r="J730" s="12" t="s">
        <v>240</v>
      </c>
      <c r="K730" s="12" t="s">
        <v>10</v>
      </c>
      <c r="L730" s="13">
        <v>45161</v>
      </c>
      <c r="M730" s="14"/>
      <c r="N730" s="14" t="str">
        <f t="shared" si="22"/>
        <v>NO CUMPLE</v>
      </c>
      <c r="O730" s="14" t="str">
        <f t="shared" si="23"/>
        <v>NO CUMPLE</v>
      </c>
      <c r="P730" s="15">
        <v>0</v>
      </c>
      <c r="Q730" s="15">
        <v>1</v>
      </c>
      <c r="R730" s="15">
        <f>Tabla1[[#This Row],[Trbjo real]]-Tabla1[[#This Row],[Trabajo]]</f>
        <v>-1</v>
      </c>
      <c r="S730" s="15">
        <v>1</v>
      </c>
      <c r="T730" s="12" t="s">
        <v>1026</v>
      </c>
      <c r="U730" s="19">
        <f>Tabla1[[#This Row],[Trbjo real]]/Tabla1[[#This Row],[Trabajo]]</f>
        <v>0</v>
      </c>
    </row>
    <row r="731" spans="1:21" x14ac:dyDescent="0.25">
      <c r="A731" s="12" t="s">
        <v>202</v>
      </c>
      <c r="B731" s="12" t="s">
        <v>183</v>
      </c>
      <c r="C731" s="12" t="s">
        <v>184</v>
      </c>
      <c r="D731" s="12" t="s">
        <v>185</v>
      </c>
      <c r="E731" s="12" t="s">
        <v>1033</v>
      </c>
      <c r="F731" s="12" t="s">
        <v>1136</v>
      </c>
      <c r="G731" s="12" t="s">
        <v>1152</v>
      </c>
      <c r="H731" s="12" t="s">
        <v>60</v>
      </c>
      <c r="I731" s="12" t="s">
        <v>1025</v>
      </c>
      <c r="J731" s="12" t="s">
        <v>186</v>
      </c>
      <c r="K731" s="12" t="s">
        <v>10</v>
      </c>
      <c r="L731" s="13">
        <v>45160</v>
      </c>
      <c r="M731" s="14">
        <v>45160</v>
      </c>
      <c r="N731" s="14" t="str">
        <f t="shared" si="22"/>
        <v>CUMPLE</v>
      </c>
      <c r="O731" s="14" t="str">
        <f t="shared" si="23"/>
        <v>CUMPLE</v>
      </c>
      <c r="P731" s="15">
        <v>1</v>
      </c>
      <c r="Q731" s="15">
        <v>1</v>
      </c>
      <c r="R731" s="20">
        <f>Tabla1[[#This Row],[Trbjo real]]-Tabla1[[#This Row],[Trabajo]]</f>
        <v>0</v>
      </c>
      <c r="S731" s="15">
        <v>1</v>
      </c>
      <c r="T731" s="12" t="s">
        <v>1026</v>
      </c>
      <c r="U731" s="19">
        <f>Tabla1[[#This Row],[Trbjo real]]/Tabla1[[#This Row],[Trabajo]]</f>
        <v>1</v>
      </c>
    </row>
    <row r="732" spans="1:21" x14ac:dyDescent="0.25">
      <c r="A732" s="12" t="s">
        <v>46</v>
      </c>
      <c r="B732" s="12" t="s">
        <v>5</v>
      </c>
      <c r="C732" s="12" t="s">
        <v>6</v>
      </c>
      <c r="D732" s="12" t="s">
        <v>7</v>
      </c>
      <c r="E732" s="12" t="s">
        <v>1027</v>
      </c>
      <c r="F732" s="12" t="s">
        <v>1028</v>
      </c>
      <c r="G732" s="12" t="s">
        <v>1024</v>
      </c>
      <c r="H732" s="12" t="s">
        <v>8</v>
      </c>
      <c r="I732" s="12" t="s">
        <v>1025</v>
      </c>
      <c r="J732" s="12" t="s">
        <v>9</v>
      </c>
      <c r="K732" s="12" t="s">
        <v>10</v>
      </c>
      <c r="L732" s="13">
        <v>45159</v>
      </c>
      <c r="M732" s="14">
        <v>45169</v>
      </c>
      <c r="N732" s="14" t="str">
        <f t="shared" si="22"/>
        <v>CUMPLE</v>
      </c>
      <c r="O732" s="14" t="str">
        <f t="shared" si="23"/>
        <v>NO CUMPLE</v>
      </c>
      <c r="P732" s="15">
        <v>1</v>
      </c>
      <c r="Q732" s="20">
        <v>2</v>
      </c>
      <c r="R732" s="15">
        <f>Tabla1[[#This Row],[Trbjo real]]-Tabla1[[#This Row],[Trabajo]]</f>
        <v>-1</v>
      </c>
      <c r="S732" s="15">
        <v>2</v>
      </c>
      <c r="T732" s="12" t="s">
        <v>1026</v>
      </c>
      <c r="U732" s="19">
        <f>Tabla1[[#This Row],[Trbjo real]]/Tabla1[[#This Row],[Trabajo]]</f>
        <v>0.5</v>
      </c>
    </row>
    <row r="733" spans="1:21" x14ac:dyDescent="0.25">
      <c r="A733" s="12" t="s">
        <v>46</v>
      </c>
      <c r="B733" s="12" t="s">
        <v>5</v>
      </c>
      <c r="C733" s="12" t="s">
        <v>6</v>
      </c>
      <c r="D733" s="12" t="s">
        <v>7</v>
      </c>
      <c r="E733" s="12" t="s">
        <v>1035</v>
      </c>
      <c r="F733" s="12" t="s">
        <v>1036</v>
      </c>
      <c r="G733" s="12" t="s">
        <v>1060</v>
      </c>
      <c r="H733" s="12" t="s">
        <v>8</v>
      </c>
      <c r="I733" s="12" t="s">
        <v>1025</v>
      </c>
      <c r="J733" s="12" t="s">
        <v>9</v>
      </c>
      <c r="K733" s="12" t="s">
        <v>10</v>
      </c>
      <c r="L733" s="13">
        <v>45159</v>
      </c>
      <c r="M733" s="14">
        <v>45159</v>
      </c>
      <c r="N733" s="14" t="str">
        <f t="shared" si="22"/>
        <v>CUMPLE</v>
      </c>
      <c r="O733" s="14" t="str">
        <f t="shared" si="23"/>
        <v>CUMPLE</v>
      </c>
      <c r="P733" s="15">
        <v>1</v>
      </c>
      <c r="Q733" s="21">
        <v>8</v>
      </c>
      <c r="R733" s="15">
        <f>Tabla1[[#This Row],[Trbjo real]]-Tabla1[[#This Row],[Trabajo]]</f>
        <v>-7</v>
      </c>
      <c r="S733" s="15">
        <v>8</v>
      </c>
      <c r="T733" s="12" t="s">
        <v>1026</v>
      </c>
      <c r="U733" s="19">
        <f>Tabla1[[#This Row],[Trbjo real]]/Tabla1[[#This Row],[Trabajo]]</f>
        <v>0.125</v>
      </c>
    </row>
    <row r="734" spans="1:21" x14ac:dyDescent="0.25">
      <c r="A734" s="12" t="s">
        <v>264</v>
      </c>
      <c r="B734" s="12" t="s">
        <v>238</v>
      </c>
      <c r="C734" s="12" t="s">
        <v>239</v>
      </c>
      <c r="D734" s="12" t="s">
        <v>185</v>
      </c>
      <c r="E734" s="12" t="s">
        <v>1075</v>
      </c>
      <c r="F734" s="12" t="s">
        <v>1076</v>
      </c>
      <c r="G734" s="12" t="s">
        <v>1073</v>
      </c>
      <c r="H734" s="12" t="s">
        <v>60</v>
      </c>
      <c r="I734" s="12" t="s">
        <v>1025</v>
      </c>
      <c r="J734" s="12" t="s">
        <v>240</v>
      </c>
      <c r="K734" s="12" t="s">
        <v>10</v>
      </c>
      <c r="L734" s="13">
        <v>45159</v>
      </c>
      <c r="M734" s="14"/>
      <c r="N734" s="14" t="str">
        <f t="shared" si="22"/>
        <v>NO CUMPLE</v>
      </c>
      <c r="O734" s="14" t="str">
        <f t="shared" si="23"/>
        <v>NO CUMPLE</v>
      </c>
      <c r="P734" s="15">
        <v>0</v>
      </c>
      <c r="Q734" s="15">
        <v>1</v>
      </c>
      <c r="R734" s="15">
        <f>Tabla1[[#This Row],[Trbjo real]]-Tabla1[[#This Row],[Trabajo]]</f>
        <v>-1</v>
      </c>
      <c r="S734" s="15">
        <v>1</v>
      </c>
      <c r="T734" s="12" t="s">
        <v>1026</v>
      </c>
      <c r="U734" s="19">
        <f>Tabla1[[#This Row],[Trbjo real]]/Tabla1[[#This Row],[Trabajo]]</f>
        <v>0</v>
      </c>
    </row>
    <row r="735" spans="1:21" x14ac:dyDescent="0.25">
      <c r="A735" s="12" t="s">
        <v>264</v>
      </c>
      <c r="B735" s="12" t="s">
        <v>238</v>
      </c>
      <c r="C735" s="12" t="s">
        <v>239</v>
      </c>
      <c r="D735" s="12" t="s">
        <v>185</v>
      </c>
      <c r="E735" s="12" t="s">
        <v>1027</v>
      </c>
      <c r="F735" s="12" t="s">
        <v>1133</v>
      </c>
      <c r="G735" s="12" t="s">
        <v>1141</v>
      </c>
      <c r="H735" s="12" t="s">
        <v>60</v>
      </c>
      <c r="I735" s="12" t="s">
        <v>1025</v>
      </c>
      <c r="J735" s="12" t="s">
        <v>240</v>
      </c>
      <c r="K735" s="12" t="s">
        <v>10</v>
      </c>
      <c r="L735" s="13">
        <v>45159</v>
      </c>
      <c r="M735" s="14">
        <v>44958</v>
      </c>
      <c r="N735" s="14" t="str">
        <f t="shared" si="22"/>
        <v>CUMPLE</v>
      </c>
      <c r="O735" s="14" t="str">
        <f t="shared" si="23"/>
        <v>CUMPLE</v>
      </c>
      <c r="P735" s="15">
        <v>2</v>
      </c>
      <c r="Q735" s="21">
        <v>2</v>
      </c>
      <c r="R735" s="21">
        <f>Tabla1[[#This Row],[Trbjo real]]-Tabla1[[#This Row],[Trabajo]]</f>
        <v>0</v>
      </c>
      <c r="S735" s="15">
        <v>2</v>
      </c>
      <c r="T735" s="12" t="s">
        <v>1026</v>
      </c>
      <c r="U735" s="19">
        <f>Tabla1[[#This Row],[Trbjo real]]/Tabla1[[#This Row],[Trabajo]]</f>
        <v>1</v>
      </c>
    </row>
    <row r="736" spans="1:21" x14ac:dyDescent="0.25">
      <c r="A736" s="12" t="s">
        <v>46</v>
      </c>
      <c r="B736" s="12" t="s">
        <v>5</v>
      </c>
      <c r="C736" s="12" t="s">
        <v>6</v>
      </c>
      <c r="D736" s="12" t="s">
        <v>7</v>
      </c>
      <c r="E736" s="12" t="s">
        <v>1033</v>
      </c>
      <c r="F736" s="12" t="s">
        <v>1036</v>
      </c>
      <c r="G736" s="12" t="s">
        <v>1149</v>
      </c>
      <c r="H736" s="12" t="s">
        <v>8</v>
      </c>
      <c r="I736" s="12" t="s">
        <v>1025</v>
      </c>
      <c r="J736" s="12" t="s">
        <v>9</v>
      </c>
      <c r="K736" s="12" t="s">
        <v>10</v>
      </c>
      <c r="L736" s="13">
        <v>45159</v>
      </c>
      <c r="M736" s="14">
        <v>45169</v>
      </c>
      <c r="N736" s="14" t="str">
        <f t="shared" si="22"/>
        <v>CUMPLE</v>
      </c>
      <c r="O736" s="14" t="str">
        <f t="shared" si="23"/>
        <v>NO CUMPLE</v>
      </c>
      <c r="P736" s="15">
        <v>1</v>
      </c>
      <c r="Q736" s="20">
        <v>2</v>
      </c>
      <c r="R736" s="15">
        <f>Tabla1[[#This Row],[Trbjo real]]-Tabla1[[#This Row],[Trabajo]]</f>
        <v>-1</v>
      </c>
      <c r="S736" s="15">
        <v>2</v>
      </c>
      <c r="T736" s="12" t="s">
        <v>1026</v>
      </c>
      <c r="U736" s="19">
        <f>Tabla1[[#This Row],[Trbjo real]]/Tabla1[[#This Row],[Trabajo]]</f>
        <v>0.5</v>
      </c>
    </row>
    <row r="737" spans="1:21" x14ac:dyDescent="0.25">
      <c r="A737" s="12" t="s">
        <v>135</v>
      </c>
      <c r="B737" s="12" t="s">
        <v>118</v>
      </c>
      <c r="C737" s="12" t="s">
        <v>119</v>
      </c>
      <c r="D737" s="12" t="s">
        <v>120</v>
      </c>
      <c r="E737" s="12" t="s">
        <v>1033</v>
      </c>
      <c r="F737" s="12" t="s">
        <v>1036</v>
      </c>
      <c r="G737" s="12" t="s">
        <v>1060</v>
      </c>
      <c r="H737" s="12" t="s">
        <v>60</v>
      </c>
      <c r="I737" s="12" t="s">
        <v>1025</v>
      </c>
      <c r="J737" s="12" t="s">
        <v>121</v>
      </c>
      <c r="K737" s="12" t="s">
        <v>10</v>
      </c>
      <c r="L737" s="13">
        <v>45158</v>
      </c>
      <c r="M737" s="14">
        <v>45146</v>
      </c>
      <c r="N737" s="14" t="str">
        <f t="shared" si="22"/>
        <v>CUMPLE</v>
      </c>
      <c r="O737" s="14" t="str">
        <f t="shared" si="23"/>
        <v>CUMPLE</v>
      </c>
      <c r="P737" s="15">
        <v>3</v>
      </c>
      <c r="Q737" s="20">
        <v>3</v>
      </c>
      <c r="R737" s="15">
        <f>Tabla1[[#This Row],[Trbjo real]]-Tabla1[[#This Row],[Trabajo]]</f>
        <v>0</v>
      </c>
      <c r="S737" s="15">
        <v>3</v>
      </c>
      <c r="T737" s="12" t="s">
        <v>1026</v>
      </c>
      <c r="U737" s="19">
        <f>Tabla1[[#This Row],[Trbjo real]]/Tabla1[[#This Row],[Trabajo]]</f>
        <v>1</v>
      </c>
    </row>
    <row r="738" spans="1:21" x14ac:dyDescent="0.25">
      <c r="A738" s="12" t="s">
        <v>135</v>
      </c>
      <c r="B738" s="12" t="s">
        <v>118</v>
      </c>
      <c r="C738" s="12" t="s">
        <v>119</v>
      </c>
      <c r="D738" s="12" t="s">
        <v>120</v>
      </c>
      <c r="E738" s="12" t="s">
        <v>1040</v>
      </c>
      <c r="F738" s="12" t="s">
        <v>1036</v>
      </c>
      <c r="G738" s="12" t="s">
        <v>1128</v>
      </c>
      <c r="H738" s="12" t="s">
        <v>60</v>
      </c>
      <c r="I738" s="12" t="s">
        <v>1025</v>
      </c>
      <c r="J738" s="12" t="s">
        <v>121</v>
      </c>
      <c r="K738" s="12" t="s">
        <v>10</v>
      </c>
      <c r="L738" s="13">
        <v>45158</v>
      </c>
      <c r="M738" s="14">
        <v>45158</v>
      </c>
      <c r="N738" s="14" t="str">
        <f t="shared" si="22"/>
        <v>CUMPLE</v>
      </c>
      <c r="O738" s="14" t="str">
        <f t="shared" si="23"/>
        <v>CUMPLE</v>
      </c>
      <c r="P738" s="15">
        <v>2</v>
      </c>
      <c r="Q738" s="20">
        <v>2</v>
      </c>
      <c r="R738" s="15">
        <f>Tabla1[[#This Row],[Trbjo real]]-Tabla1[[#This Row],[Trabajo]]</f>
        <v>0</v>
      </c>
      <c r="S738" s="15">
        <v>2</v>
      </c>
      <c r="T738" s="12" t="s">
        <v>1026</v>
      </c>
      <c r="U738" s="19">
        <f>Tabla1[[#This Row],[Trbjo real]]/Tabla1[[#This Row],[Trabajo]]</f>
        <v>1</v>
      </c>
    </row>
    <row r="739" spans="1:21" x14ac:dyDescent="0.25">
      <c r="A739" s="12" t="s">
        <v>370</v>
      </c>
      <c r="B739" s="12" t="s">
        <v>365</v>
      </c>
      <c r="C739" s="12" t="s">
        <v>366</v>
      </c>
      <c r="D739" s="12" t="s">
        <v>120</v>
      </c>
      <c r="E739" s="12" t="s">
        <v>1035</v>
      </c>
      <c r="F739" s="12" t="s">
        <v>1036</v>
      </c>
      <c r="G739" s="12" t="s">
        <v>1060</v>
      </c>
      <c r="H739" s="12" t="s">
        <v>8</v>
      </c>
      <c r="I739" s="12" t="s">
        <v>1025</v>
      </c>
      <c r="J739" s="12" t="s">
        <v>121</v>
      </c>
      <c r="K739" s="12" t="s">
        <v>10</v>
      </c>
      <c r="L739" s="13">
        <v>45156</v>
      </c>
      <c r="M739" s="14">
        <v>45146</v>
      </c>
      <c r="N739" s="14" t="str">
        <f t="shared" si="22"/>
        <v>CUMPLE</v>
      </c>
      <c r="O739" s="14" t="str">
        <f t="shared" si="23"/>
        <v>CUMPLE</v>
      </c>
      <c r="P739" s="15">
        <v>2</v>
      </c>
      <c r="Q739" s="20">
        <v>8</v>
      </c>
      <c r="R739" s="15">
        <f>Tabla1[[#This Row],[Trbjo real]]-Tabla1[[#This Row],[Trabajo]]</f>
        <v>-6</v>
      </c>
      <c r="S739" s="15">
        <v>8</v>
      </c>
      <c r="T739" s="12" t="s">
        <v>1026</v>
      </c>
      <c r="U739" s="19">
        <f>Tabla1[[#This Row],[Trbjo real]]/Tabla1[[#This Row],[Trabajo]]</f>
        <v>0.25</v>
      </c>
    </row>
    <row r="740" spans="1:21" x14ac:dyDescent="0.25">
      <c r="A740" s="12" t="s">
        <v>133</v>
      </c>
      <c r="B740" s="12" t="s">
        <v>118</v>
      </c>
      <c r="C740" s="12" t="s">
        <v>119</v>
      </c>
      <c r="D740" s="12" t="s">
        <v>120</v>
      </c>
      <c r="E740" s="12" t="s">
        <v>1027</v>
      </c>
      <c r="F740" s="12" t="s">
        <v>1055</v>
      </c>
      <c r="G740" s="12" t="s">
        <v>1060</v>
      </c>
      <c r="H740" s="12" t="s">
        <v>60</v>
      </c>
      <c r="I740" s="12" t="s">
        <v>1025</v>
      </c>
      <c r="J740" s="12" t="s">
        <v>121</v>
      </c>
      <c r="K740" s="12" t="s">
        <v>10</v>
      </c>
      <c r="L740" s="13">
        <v>45156</v>
      </c>
      <c r="M740" s="14">
        <v>45156</v>
      </c>
      <c r="N740" s="14" t="str">
        <f t="shared" si="22"/>
        <v>CUMPLE</v>
      </c>
      <c r="O740" s="14" t="str">
        <f t="shared" si="23"/>
        <v>CUMPLE</v>
      </c>
      <c r="P740" s="15">
        <v>3</v>
      </c>
      <c r="Q740" s="20">
        <v>3</v>
      </c>
      <c r="R740" s="15">
        <f>Tabla1[[#This Row],[Trbjo real]]-Tabla1[[#This Row],[Trabajo]]</f>
        <v>0</v>
      </c>
      <c r="S740" s="15">
        <v>3</v>
      </c>
      <c r="T740" s="12" t="s">
        <v>1026</v>
      </c>
      <c r="U740" s="19">
        <f>Tabla1[[#This Row],[Trbjo real]]/Tabla1[[#This Row],[Trabajo]]</f>
        <v>1</v>
      </c>
    </row>
    <row r="741" spans="1:21" x14ac:dyDescent="0.25">
      <c r="A741" s="12" t="s">
        <v>133</v>
      </c>
      <c r="B741" s="12" t="s">
        <v>118</v>
      </c>
      <c r="C741" s="12" t="s">
        <v>119</v>
      </c>
      <c r="D741" s="12" t="s">
        <v>120</v>
      </c>
      <c r="E741" s="12" t="s">
        <v>1022</v>
      </c>
      <c r="F741" s="12" t="s">
        <v>1055</v>
      </c>
      <c r="G741" s="12" t="s">
        <v>1116</v>
      </c>
      <c r="H741" s="12" t="s">
        <v>60</v>
      </c>
      <c r="I741" s="12" t="s">
        <v>1025</v>
      </c>
      <c r="J741" s="12" t="s">
        <v>121</v>
      </c>
      <c r="K741" s="12" t="s">
        <v>10</v>
      </c>
      <c r="L741" s="13">
        <v>45156</v>
      </c>
      <c r="M741" s="14">
        <v>45159</v>
      </c>
      <c r="N741" s="14" t="str">
        <f t="shared" si="22"/>
        <v>CUMPLE</v>
      </c>
      <c r="O741" s="14" t="str">
        <f t="shared" si="23"/>
        <v>NO CUMPLE</v>
      </c>
      <c r="P741" s="15">
        <v>2</v>
      </c>
      <c r="Q741" s="20">
        <v>3</v>
      </c>
      <c r="R741" s="15">
        <f>Tabla1[[#This Row],[Trbjo real]]-Tabla1[[#This Row],[Trabajo]]</f>
        <v>-1</v>
      </c>
      <c r="S741" s="15">
        <v>3</v>
      </c>
      <c r="T741" s="12" t="s">
        <v>1026</v>
      </c>
      <c r="U741" s="19">
        <f>Tabla1[[#This Row],[Trbjo real]]/Tabla1[[#This Row],[Trabajo]]</f>
        <v>0.66666666666666663</v>
      </c>
    </row>
    <row r="742" spans="1:21" x14ac:dyDescent="0.25">
      <c r="A742" s="12" t="s">
        <v>370</v>
      </c>
      <c r="B742" s="12" t="s">
        <v>365</v>
      </c>
      <c r="C742" s="12" t="s">
        <v>366</v>
      </c>
      <c r="D742" s="12" t="s">
        <v>120</v>
      </c>
      <c r="E742" s="12" t="s">
        <v>1033</v>
      </c>
      <c r="F742" s="12" t="s">
        <v>1036</v>
      </c>
      <c r="G742" s="12" t="s">
        <v>1148</v>
      </c>
      <c r="H742" s="12" t="s">
        <v>8</v>
      </c>
      <c r="I742" s="12" t="s">
        <v>1025</v>
      </c>
      <c r="J742" s="12" t="s">
        <v>121</v>
      </c>
      <c r="K742" s="12" t="s">
        <v>10</v>
      </c>
      <c r="L742" s="13">
        <v>45156</v>
      </c>
      <c r="M742" s="14"/>
      <c r="N742" s="14" t="str">
        <f t="shared" si="22"/>
        <v>NO CUMPLE</v>
      </c>
      <c r="O742" s="14" t="str">
        <f t="shared" si="23"/>
        <v>NO CUMPLE</v>
      </c>
      <c r="P742" s="15">
        <v>0</v>
      </c>
      <c r="Q742" s="15">
        <v>2</v>
      </c>
      <c r="R742" s="15">
        <f>Tabla1[[#This Row],[Trbjo real]]-Tabla1[[#This Row],[Trabajo]]</f>
        <v>-2</v>
      </c>
      <c r="S742" s="15">
        <v>2</v>
      </c>
      <c r="T742" s="12" t="s">
        <v>1026</v>
      </c>
      <c r="U742" s="19">
        <f>Tabla1[[#This Row],[Trbjo real]]/Tabla1[[#This Row],[Trabajo]]</f>
        <v>0</v>
      </c>
    </row>
    <row r="743" spans="1:21" x14ac:dyDescent="0.25">
      <c r="A743" s="12" t="s">
        <v>133</v>
      </c>
      <c r="B743" s="12" t="s">
        <v>118</v>
      </c>
      <c r="C743" s="12" t="s">
        <v>119</v>
      </c>
      <c r="D743" s="12" t="s">
        <v>120</v>
      </c>
      <c r="E743" s="12" t="s">
        <v>1051</v>
      </c>
      <c r="F743" s="12" t="s">
        <v>1055</v>
      </c>
      <c r="G743" s="12" t="s">
        <v>1149</v>
      </c>
      <c r="H743" s="12" t="s">
        <v>60</v>
      </c>
      <c r="I743" s="12" t="s">
        <v>1025</v>
      </c>
      <c r="J743" s="12" t="s">
        <v>121</v>
      </c>
      <c r="K743" s="12" t="s">
        <v>10</v>
      </c>
      <c r="L743" s="13">
        <v>45156</v>
      </c>
      <c r="M743" s="14"/>
      <c r="N743" s="14" t="str">
        <f t="shared" si="22"/>
        <v>NO CUMPLE</v>
      </c>
      <c r="O743" s="14" t="str">
        <f t="shared" si="23"/>
        <v>NO CUMPLE</v>
      </c>
      <c r="P743" s="15">
        <v>0</v>
      </c>
      <c r="Q743" s="15">
        <v>2</v>
      </c>
      <c r="R743" s="15">
        <f>Tabla1[[#This Row],[Trbjo real]]-Tabla1[[#This Row],[Trabajo]]</f>
        <v>-2</v>
      </c>
      <c r="S743" s="15">
        <v>2</v>
      </c>
      <c r="T743" s="12" t="s">
        <v>1026</v>
      </c>
      <c r="U743" s="19">
        <f>Tabla1[[#This Row],[Trbjo real]]/Tabla1[[#This Row],[Trabajo]]</f>
        <v>0</v>
      </c>
    </row>
    <row r="744" spans="1:21" x14ac:dyDescent="0.25">
      <c r="A744" s="12" t="s">
        <v>335</v>
      </c>
      <c r="B744" s="12" t="s">
        <v>325</v>
      </c>
      <c r="C744" s="12" t="s">
        <v>326</v>
      </c>
      <c r="D744" s="12" t="s">
        <v>120</v>
      </c>
      <c r="E744" s="12" t="s">
        <v>1035</v>
      </c>
      <c r="F744" s="12" t="s">
        <v>1036</v>
      </c>
      <c r="G744" s="12" t="s">
        <v>1060</v>
      </c>
      <c r="H744" s="12" t="s">
        <v>8</v>
      </c>
      <c r="I744" s="12" t="s">
        <v>1025</v>
      </c>
      <c r="J744" s="12" t="s">
        <v>121</v>
      </c>
      <c r="K744" s="12" t="s">
        <v>10</v>
      </c>
      <c r="L744" s="13">
        <v>45155</v>
      </c>
      <c r="M744" s="14">
        <v>45161</v>
      </c>
      <c r="N744" s="14" t="str">
        <f t="shared" si="22"/>
        <v>CUMPLE</v>
      </c>
      <c r="O744" s="14" t="str">
        <f t="shared" si="23"/>
        <v>NO CUMPLE</v>
      </c>
      <c r="P744" s="15">
        <v>2</v>
      </c>
      <c r="Q744" s="21">
        <v>8</v>
      </c>
      <c r="R744" s="15">
        <f>Tabla1[[#This Row],[Trbjo real]]-Tabla1[[#This Row],[Trabajo]]</f>
        <v>-6</v>
      </c>
      <c r="S744" s="15">
        <v>8</v>
      </c>
      <c r="T744" s="12" t="s">
        <v>1026</v>
      </c>
      <c r="U744" s="19">
        <f>Tabla1[[#This Row],[Trbjo real]]/Tabla1[[#This Row],[Trabajo]]</f>
        <v>0.25</v>
      </c>
    </row>
    <row r="745" spans="1:21" x14ac:dyDescent="0.25">
      <c r="A745" s="12" t="s">
        <v>335</v>
      </c>
      <c r="B745" s="12" t="s">
        <v>325</v>
      </c>
      <c r="C745" s="12" t="s">
        <v>326</v>
      </c>
      <c r="D745" s="12" t="s">
        <v>120</v>
      </c>
      <c r="E745" s="12" t="s">
        <v>1033</v>
      </c>
      <c r="F745" s="12" t="s">
        <v>1036</v>
      </c>
      <c r="G745" s="12" t="s">
        <v>1140</v>
      </c>
      <c r="H745" s="12" t="s">
        <v>8</v>
      </c>
      <c r="I745" s="12" t="s">
        <v>1025</v>
      </c>
      <c r="J745" s="12" t="s">
        <v>121</v>
      </c>
      <c r="K745" s="12" t="s">
        <v>10</v>
      </c>
      <c r="L745" s="13">
        <v>45155</v>
      </c>
      <c r="M745" s="14">
        <v>45157</v>
      </c>
      <c r="N745" s="14" t="str">
        <f t="shared" si="22"/>
        <v>CUMPLE</v>
      </c>
      <c r="O745" s="14" t="str">
        <f t="shared" si="23"/>
        <v>NO CUMPLE</v>
      </c>
      <c r="P745" s="15">
        <v>2</v>
      </c>
      <c r="Q745" s="20">
        <v>2</v>
      </c>
      <c r="R745" s="15">
        <f>Tabla1[[#This Row],[Trbjo real]]-Tabla1[[#This Row],[Trabajo]]</f>
        <v>0</v>
      </c>
      <c r="S745" s="15">
        <v>2</v>
      </c>
      <c r="T745" s="12" t="s">
        <v>1026</v>
      </c>
      <c r="U745" s="19">
        <f>Tabla1[[#This Row],[Trbjo real]]/Tabla1[[#This Row],[Trabajo]]</f>
        <v>1</v>
      </c>
    </row>
    <row r="746" spans="1:21" x14ac:dyDescent="0.25">
      <c r="A746" s="12" t="s">
        <v>160</v>
      </c>
      <c r="B746" s="12" t="s">
        <v>152</v>
      </c>
      <c r="C746" s="12" t="s">
        <v>153</v>
      </c>
      <c r="D746" s="12" t="s">
        <v>154</v>
      </c>
      <c r="E746" s="12" t="s">
        <v>1035</v>
      </c>
      <c r="F746" s="12" t="s">
        <v>1043</v>
      </c>
      <c r="G746" s="12" t="s">
        <v>1070</v>
      </c>
      <c r="H746" s="12" t="s">
        <v>60</v>
      </c>
      <c r="I746" s="12" t="s">
        <v>1025</v>
      </c>
      <c r="J746" s="12" t="s">
        <v>155</v>
      </c>
      <c r="K746" s="12" t="s">
        <v>10</v>
      </c>
      <c r="L746" s="13">
        <v>45151</v>
      </c>
      <c r="M746" s="14">
        <v>45176</v>
      </c>
      <c r="N746" s="14" t="str">
        <f t="shared" si="22"/>
        <v>CUMPLE</v>
      </c>
      <c r="O746" s="14" t="str">
        <f t="shared" si="23"/>
        <v>NO CUMPLE</v>
      </c>
      <c r="P746" s="15">
        <v>1</v>
      </c>
      <c r="Q746" s="20">
        <v>1</v>
      </c>
      <c r="R746" s="15">
        <f>Tabla1[[#This Row],[Trbjo real]]-Tabla1[[#This Row],[Trabajo]]</f>
        <v>0</v>
      </c>
      <c r="S746" s="15">
        <v>1</v>
      </c>
      <c r="T746" s="12" t="s">
        <v>1026</v>
      </c>
      <c r="U746" s="19">
        <f>Tabla1[[#This Row],[Trbjo real]]/Tabla1[[#This Row],[Trabajo]]</f>
        <v>1</v>
      </c>
    </row>
    <row r="747" spans="1:21" x14ac:dyDescent="0.25">
      <c r="A747" s="12" t="s">
        <v>160</v>
      </c>
      <c r="B747" s="12" t="s">
        <v>152</v>
      </c>
      <c r="C747" s="12" t="s">
        <v>153</v>
      </c>
      <c r="D747" s="12" t="s">
        <v>154</v>
      </c>
      <c r="E747" s="12" t="s">
        <v>1033</v>
      </c>
      <c r="F747" s="12" t="s">
        <v>1044</v>
      </c>
      <c r="G747" s="12" t="s">
        <v>1070</v>
      </c>
      <c r="H747" s="12" t="s">
        <v>60</v>
      </c>
      <c r="I747" s="12" t="s">
        <v>1025</v>
      </c>
      <c r="J747" s="12" t="s">
        <v>155</v>
      </c>
      <c r="K747" s="12" t="s">
        <v>10</v>
      </c>
      <c r="L747" s="13">
        <v>45151</v>
      </c>
      <c r="M747" s="14">
        <v>45176</v>
      </c>
      <c r="N747" s="14" t="str">
        <f t="shared" si="22"/>
        <v>CUMPLE</v>
      </c>
      <c r="O747" s="14" t="str">
        <f t="shared" si="23"/>
        <v>NO CUMPLE</v>
      </c>
      <c r="P747" s="15">
        <v>1</v>
      </c>
      <c r="Q747" s="20">
        <v>1</v>
      </c>
      <c r="R747" s="15">
        <f>Tabla1[[#This Row],[Trbjo real]]-Tabla1[[#This Row],[Trabajo]]</f>
        <v>0</v>
      </c>
      <c r="S747" s="15">
        <v>1</v>
      </c>
      <c r="T747" s="12" t="s">
        <v>1026</v>
      </c>
      <c r="U747" s="19">
        <f>Tabla1[[#This Row],[Trbjo real]]/Tabla1[[#This Row],[Trabajo]]</f>
        <v>1</v>
      </c>
    </row>
    <row r="748" spans="1:21" x14ac:dyDescent="0.25">
      <c r="A748" s="12" t="s">
        <v>308</v>
      </c>
      <c r="B748" s="12" t="s">
        <v>238</v>
      </c>
      <c r="C748" s="12" t="s">
        <v>239</v>
      </c>
      <c r="D748" s="12" t="s">
        <v>185</v>
      </c>
      <c r="E748" s="12" t="s">
        <v>1035</v>
      </c>
      <c r="F748" s="12" t="s">
        <v>1085</v>
      </c>
      <c r="G748" s="12" t="s">
        <v>1086</v>
      </c>
      <c r="H748" s="12" t="s">
        <v>12</v>
      </c>
      <c r="I748" s="12" t="s">
        <v>1025</v>
      </c>
      <c r="J748" s="12" t="s">
        <v>240</v>
      </c>
      <c r="K748" s="12" t="s">
        <v>13</v>
      </c>
      <c r="L748" s="13">
        <v>44930</v>
      </c>
      <c r="M748" s="14">
        <v>44930</v>
      </c>
      <c r="N748" s="14" t="str">
        <f t="shared" si="22"/>
        <v>CUMPLE</v>
      </c>
      <c r="O748" s="14" t="str">
        <f t="shared" si="23"/>
        <v>CUMPLE</v>
      </c>
      <c r="P748" s="15">
        <v>0.3</v>
      </c>
      <c r="Q748" s="15">
        <v>0.3</v>
      </c>
      <c r="R748" s="15">
        <f>Tabla1[[#This Row],[Trbjo real]]-Tabla1[[#This Row],[Trabajo]]</f>
        <v>0</v>
      </c>
      <c r="S748" s="15">
        <v>0.3</v>
      </c>
      <c r="T748" s="12" t="s">
        <v>1026</v>
      </c>
      <c r="U748" s="19">
        <f>Tabla1[[#This Row],[Trbjo real]]/Tabla1[[#This Row],[Trabajo]]</f>
        <v>1</v>
      </c>
    </row>
    <row r="749" spans="1:21" x14ac:dyDescent="0.25">
      <c r="A749" s="12" t="s">
        <v>308</v>
      </c>
      <c r="B749" s="12" t="s">
        <v>238</v>
      </c>
      <c r="C749" s="12" t="s">
        <v>239</v>
      </c>
      <c r="D749" s="12" t="s">
        <v>185</v>
      </c>
      <c r="E749" s="12" t="s">
        <v>1033</v>
      </c>
      <c r="F749" s="12" t="s">
        <v>1087</v>
      </c>
      <c r="G749" s="12" t="s">
        <v>1086</v>
      </c>
      <c r="H749" s="12" t="s">
        <v>12</v>
      </c>
      <c r="I749" s="12" t="s">
        <v>1025</v>
      </c>
      <c r="J749" s="12" t="s">
        <v>240</v>
      </c>
      <c r="K749" s="12" t="s">
        <v>13</v>
      </c>
      <c r="L749" s="13">
        <v>44930</v>
      </c>
      <c r="M749" s="14">
        <v>44930</v>
      </c>
      <c r="N749" s="14" t="str">
        <f t="shared" si="22"/>
        <v>CUMPLE</v>
      </c>
      <c r="O749" s="14" t="str">
        <f t="shared" si="23"/>
        <v>CUMPLE</v>
      </c>
      <c r="P749" s="15">
        <v>0.4</v>
      </c>
      <c r="Q749" s="15">
        <v>0.4</v>
      </c>
      <c r="R749" s="15">
        <f>Tabla1[[#This Row],[Trbjo real]]-Tabla1[[#This Row],[Trabajo]]</f>
        <v>0</v>
      </c>
      <c r="S749" s="15">
        <v>0.4</v>
      </c>
      <c r="T749" s="12" t="s">
        <v>1026</v>
      </c>
      <c r="U749" s="19">
        <f>Tabla1[[#This Row],[Trbjo real]]/Tabla1[[#This Row],[Trabajo]]</f>
        <v>1</v>
      </c>
    </row>
    <row r="750" spans="1:21" x14ac:dyDescent="0.25">
      <c r="A750" s="12" t="s">
        <v>212</v>
      </c>
      <c r="B750" s="12" t="s">
        <v>183</v>
      </c>
      <c r="C750" s="12" t="s">
        <v>184</v>
      </c>
      <c r="D750" s="12" t="s">
        <v>185</v>
      </c>
      <c r="E750" s="12" t="s">
        <v>1035</v>
      </c>
      <c r="F750" s="12" t="s">
        <v>1088</v>
      </c>
      <c r="G750" s="12" t="s">
        <v>1086</v>
      </c>
      <c r="H750" s="12" t="s">
        <v>12</v>
      </c>
      <c r="I750" s="12" t="s">
        <v>1025</v>
      </c>
      <c r="J750" s="12" t="s">
        <v>186</v>
      </c>
      <c r="K750" s="12" t="s">
        <v>13</v>
      </c>
      <c r="L750" s="13">
        <v>44930</v>
      </c>
      <c r="M750" s="14">
        <v>44930</v>
      </c>
      <c r="N750" s="14" t="str">
        <f t="shared" si="22"/>
        <v>CUMPLE</v>
      </c>
      <c r="O750" s="14" t="str">
        <f t="shared" si="23"/>
        <v>CUMPLE</v>
      </c>
      <c r="P750" s="15">
        <v>0.3</v>
      </c>
      <c r="Q750" s="15">
        <v>0.3</v>
      </c>
      <c r="R750" s="15">
        <f>Tabla1[[#This Row],[Trbjo real]]-Tabla1[[#This Row],[Trabajo]]</f>
        <v>0</v>
      </c>
      <c r="S750" s="15">
        <v>0.3</v>
      </c>
      <c r="T750" s="12" t="s">
        <v>1026</v>
      </c>
      <c r="U750" s="19">
        <f>Tabla1[[#This Row],[Trbjo real]]/Tabla1[[#This Row],[Trabajo]]</f>
        <v>1</v>
      </c>
    </row>
    <row r="751" spans="1:21" x14ac:dyDescent="0.25">
      <c r="A751" s="12" t="s">
        <v>212</v>
      </c>
      <c r="B751" s="12" t="s">
        <v>183</v>
      </c>
      <c r="C751" s="12" t="s">
        <v>184</v>
      </c>
      <c r="D751" s="12" t="s">
        <v>185</v>
      </c>
      <c r="E751" s="12" t="s">
        <v>1033</v>
      </c>
      <c r="F751" s="12" t="s">
        <v>1087</v>
      </c>
      <c r="G751" s="12" t="s">
        <v>1086</v>
      </c>
      <c r="H751" s="12" t="s">
        <v>12</v>
      </c>
      <c r="I751" s="12" t="s">
        <v>1025</v>
      </c>
      <c r="J751" s="12" t="s">
        <v>186</v>
      </c>
      <c r="K751" s="12" t="s">
        <v>13</v>
      </c>
      <c r="L751" s="13">
        <v>44930</v>
      </c>
      <c r="M751" s="14">
        <v>44930</v>
      </c>
      <c r="N751" s="14" t="str">
        <f t="shared" si="22"/>
        <v>CUMPLE</v>
      </c>
      <c r="O751" s="14" t="str">
        <f t="shared" si="23"/>
        <v>CUMPLE</v>
      </c>
      <c r="P751" s="15">
        <v>0.5</v>
      </c>
      <c r="Q751" s="15">
        <v>0.5</v>
      </c>
      <c r="R751" s="15">
        <f>Tabla1[[#This Row],[Trbjo real]]-Tabla1[[#This Row],[Trabajo]]</f>
        <v>0</v>
      </c>
      <c r="S751" s="15">
        <v>0.5</v>
      </c>
      <c r="T751" s="12" t="s">
        <v>1026</v>
      </c>
      <c r="U751" s="19">
        <f>Tabla1[[#This Row],[Trbjo real]]/Tabla1[[#This Row],[Trabajo]]</f>
        <v>1</v>
      </c>
    </row>
    <row r="752" spans="1:21" x14ac:dyDescent="0.25">
      <c r="A752" s="12" t="s">
        <v>345</v>
      </c>
      <c r="B752" s="12" t="s">
        <v>325</v>
      </c>
      <c r="C752" s="12" t="s">
        <v>326</v>
      </c>
      <c r="D752" s="12" t="s">
        <v>120</v>
      </c>
      <c r="E752" s="12" t="s">
        <v>1035</v>
      </c>
      <c r="F752" s="12" t="s">
        <v>1088</v>
      </c>
      <c r="G752" s="12" t="s">
        <v>1086</v>
      </c>
      <c r="H752" s="12" t="s">
        <v>12</v>
      </c>
      <c r="I752" s="12" t="s">
        <v>1025</v>
      </c>
      <c r="J752" s="12" t="s">
        <v>121</v>
      </c>
      <c r="K752" s="12" t="s">
        <v>13</v>
      </c>
      <c r="L752" s="13">
        <v>44933</v>
      </c>
      <c r="M752" s="14">
        <v>44933</v>
      </c>
      <c r="N752" s="14" t="str">
        <f t="shared" si="22"/>
        <v>CUMPLE</v>
      </c>
      <c r="O752" s="14" t="str">
        <f t="shared" si="23"/>
        <v>CUMPLE</v>
      </c>
      <c r="P752" s="15">
        <v>0.3</v>
      </c>
      <c r="Q752" s="20">
        <v>0.3</v>
      </c>
      <c r="R752" s="15">
        <f>Tabla1[[#This Row],[Trbjo real]]-Tabla1[[#This Row],[Trabajo]]</f>
        <v>0</v>
      </c>
      <c r="S752" s="15">
        <v>0.3</v>
      </c>
      <c r="T752" s="12" t="s">
        <v>1026</v>
      </c>
      <c r="U752" s="19">
        <f>Tabla1[[#This Row],[Trbjo real]]/Tabla1[[#This Row],[Trabajo]]</f>
        <v>1</v>
      </c>
    </row>
    <row r="753" spans="1:21" x14ac:dyDescent="0.25">
      <c r="A753" s="12" t="s">
        <v>345</v>
      </c>
      <c r="B753" s="12" t="s">
        <v>325</v>
      </c>
      <c r="C753" s="12" t="s">
        <v>326</v>
      </c>
      <c r="D753" s="12" t="s">
        <v>120</v>
      </c>
      <c r="E753" s="12" t="s">
        <v>1033</v>
      </c>
      <c r="F753" s="12" t="s">
        <v>1087</v>
      </c>
      <c r="G753" s="12" t="s">
        <v>1086</v>
      </c>
      <c r="H753" s="12" t="s">
        <v>12</v>
      </c>
      <c r="I753" s="12" t="s">
        <v>1025</v>
      </c>
      <c r="J753" s="12" t="s">
        <v>121</v>
      </c>
      <c r="K753" s="12" t="s">
        <v>13</v>
      </c>
      <c r="L753" s="13">
        <v>44933</v>
      </c>
      <c r="M753" s="14">
        <v>44933</v>
      </c>
      <c r="N753" s="14" t="str">
        <f t="shared" si="22"/>
        <v>CUMPLE</v>
      </c>
      <c r="O753" s="14" t="str">
        <f t="shared" si="23"/>
        <v>CUMPLE</v>
      </c>
      <c r="P753" s="15">
        <v>0.4</v>
      </c>
      <c r="Q753" s="20">
        <v>0.4</v>
      </c>
      <c r="R753" s="15">
        <f>Tabla1[[#This Row],[Trbjo real]]-Tabla1[[#This Row],[Trabajo]]</f>
        <v>0</v>
      </c>
      <c r="S753" s="15">
        <v>0.4</v>
      </c>
      <c r="T753" s="12" t="s">
        <v>1026</v>
      </c>
      <c r="U753" s="19">
        <f>Tabla1[[#This Row],[Trbjo real]]/Tabla1[[#This Row],[Trabajo]]</f>
        <v>1</v>
      </c>
    </row>
    <row r="754" spans="1:21" x14ac:dyDescent="0.25">
      <c r="A754" s="12" t="s">
        <v>389</v>
      </c>
      <c r="B754" s="12" t="s">
        <v>365</v>
      </c>
      <c r="C754" s="12" t="s">
        <v>366</v>
      </c>
      <c r="D754" s="12" t="s">
        <v>120</v>
      </c>
      <c r="E754" s="12" t="s">
        <v>1035</v>
      </c>
      <c r="F754" s="12" t="s">
        <v>1088</v>
      </c>
      <c r="G754" s="12" t="s">
        <v>1086</v>
      </c>
      <c r="H754" s="12" t="s">
        <v>12</v>
      </c>
      <c r="I754" s="12" t="s">
        <v>1015</v>
      </c>
      <c r="J754" s="12" t="s">
        <v>121</v>
      </c>
      <c r="K754" s="12" t="s">
        <v>13</v>
      </c>
      <c r="L754" s="13">
        <v>44933</v>
      </c>
      <c r="M754" s="14">
        <v>44933</v>
      </c>
      <c r="N754" s="14" t="str">
        <f t="shared" si="22"/>
        <v>CUMPLE</v>
      </c>
      <c r="O754" s="14" t="str">
        <f t="shared" si="23"/>
        <v>CUMPLE</v>
      </c>
      <c r="P754" s="15">
        <v>0.3</v>
      </c>
      <c r="Q754" s="15">
        <v>0.3</v>
      </c>
      <c r="R754" s="15">
        <f>Tabla1[[#This Row],[Trbjo real]]-Tabla1[[#This Row],[Trabajo]]</f>
        <v>0</v>
      </c>
      <c r="S754" s="15">
        <v>0.3</v>
      </c>
      <c r="T754" s="12" t="s">
        <v>1026</v>
      </c>
      <c r="U754" s="19">
        <f>Tabla1[[#This Row],[Trbjo real]]/Tabla1[[#This Row],[Trabajo]]</f>
        <v>1</v>
      </c>
    </row>
    <row r="755" spans="1:21" x14ac:dyDescent="0.25">
      <c r="A755" s="12" t="s">
        <v>389</v>
      </c>
      <c r="B755" s="12" t="s">
        <v>365</v>
      </c>
      <c r="C755" s="12" t="s">
        <v>366</v>
      </c>
      <c r="D755" s="12" t="s">
        <v>120</v>
      </c>
      <c r="E755" s="12" t="s">
        <v>1033</v>
      </c>
      <c r="F755" s="12" t="s">
        <v>1087</v>
      </c>
      <c r="G755" s="12" t="s">
        <v>1086</v>
      </c>
      <c r="H755" s="12" t="s">
        <v>12</v>
      </c>
      <c r="I755" s="12" t="s">
        <v>1015</v>
      </c>
      <c r="J755" s="12" t="s">
        <v>121</v>
      </c>
      <c r="K755" s="12" t="s">
        <v>13</v>
      </c>
      <c r="L755" s="13">
        <v>44933</v>
      </c>
      <c r="M755" s="14">
        <v>44933</v>
      </c>
      <c r="N755" s="14" t="str">
        <f t="shared" si="22"/>
        <v>CUMPLE</v>
      </c>
      <c r="O755" s="14" t="str">
        <f t="shared" si="23"/>
        <v>CUMPLE</v>
      </c>
      <c r="P755" s="15">
        <v>0.5</v>
      </c>
      <c r="Q755" s="15">
        <v>0.4</v>
      </c>
      <c r="R755" s="15">
        <f>Tabla1[[#This Row],[Trbjo real]]-Tabla1[[#This Row],[Trabajo]]</f>
        <v>9.9999999999999978E-2</v>
      </c>
      <c r="S755" s="15">
        <v>0.4</v>
      </c>
      <c r="T755" s="12" t="s">
        <v>1026</v>
      </c>
      <c r="U755" s="19">
        <f>Tabla1[[#This Row],[Trbjo real]]/Tabla1[[#This Row],[Trabajo]]</f>
        <v>1.25</v>
      </c>
    </row>
    <row r="756" spans="1:21" x14ac:dyDescent="0.25">
      <c r="A756" s="12" t="s">
        <v>19</v>
      </c>
      <c r="B756" s="12" t="s">
        <v>5</v>
      </c>
      <c r="C756" s="12" t="s">
        <v>6</v>
      </c>
      <c r="D756" s="12" t="s">
        <v>7</v>
      </c>
      <c r="E756" s="12" t="s">
        <v>1035</v>
      </c>
      <c r="F756" s="12" t="s">
        <v>1088</v>
      </c>
      <c r="G756" s="12" t="s">
        <v>1086</v>
      </c>
      <c r="H756" s="12" t="s">
        <v>12</v>
      </c>
      <c r="I756" s="12" t="s">
        <v>1025</v>
      </c>
      <c r="J756" s="12" t="s">
        <v>9</v>
      </c>
      <c r="K756" s="12" t="s">
        <v>13</v>
      </c>
      <c r="L756" s="13">
        <v>44933</v>
      </c>
      <c r="M756" s="14">
        <v>44933</v>
      </c>
      <c r="N756" s="14" t="str">
        <f t="shared" si="22"/>
        <v>CUMPLE</v>
      </c>
      <c r="O756" s="14" t="str">
        <f t="shared" si="23"/>
        <v>CUMPLE</v>
      </c>
      <c r="P756" s="15">
        <v>0.3</v>
      </c>
      <c r="Q756" s="20">
        <v>0.3</v>
      </c>
      <c r="R756" s="15">
        <f>Tabla1[[#This Row],[Trbjo real]]-Tabla1[[#This Row],[Trabajo]]</f>
        <v>0</v>
      </c>
      <c r="S756" s="15">
        <v>0.3</v>
      </c>
      <c r="T756" s="12" t="s">
        <v>1026</v>
      </c>
      <c r="U756" s="19">
        <f>Tabla1[[#This Row],[Trbjo real]]/Tabla1[[#This Row],[Trabajo]]</f>
        <v>1</v>
      </c>
    </row>
    <row r="757" spans="1:21" x14ac:dyDescent="0.25">
      <c r="A757" s="12" t="s">
        <v>19</v>
      </c>
      <c r="B757" s="12" t="s">
        <v>5</v>
      </c>
      <c r="C757" s="12" t="s">
        <v>6</v>
      </c>
      <c r="D757" s="12" t="s">
        <v>7</v>
      </c>
      <c r="E757" s="12" t="s">
        <v>1033</v>
      </c>
      <c r="F757" s="12" t="s">
        <v>1087</v>
      </c>
      <c r="G757" s="12" t="s">
        <v>1086</v>
      </c>
      <c r="H757" s="12" t="s">
        <v>12</v>
      </c>
      <c r="I757" s="12" t="s">
        <v>1025</v>
      </c>
      <c r="J757" s="12" t="s">
        <v>9</v>
      </c>
      <c r="K757" s="12" t="s">
        <v>13</v>
      </c>
      <c r="L757" s="13">
        <v>44933</v>
      </c>
      <c r="M757" s="14">
        <v>44933</v>
      </c>
      <c r="N757" s="14" t="str">
        <f t="shared" si="22"/>
        <v>CUMPLE</v>
      </c>
      <c r="O757" s="14" t="str">
        <f t="shared" si="23"/>
        <v>CUMPLE</v>
      </c>
      <c r="P757" s="15">
        <v>0.4</v>
      </c>
      <c r="Q757" s="20">
        <v>0.4</v>
      </c>
      <c r="R757" s="15">
        <f>Tabla1[[#This Row],[Trbjo real]]-Tabla1[[#This Row],[Trabajo]]</f>
        <v>0</v>
      </c>
      <c r="S757" s="15">
        <v>0.4</v>
      </c>
      <c r="T757" s="12" t="s">
        <v>1026</v>
      </c>
      <c r="U757" s="19">
        <f>Tabla1[[#This Row],[Trbjo real]]/Tabla1[[#This Row],[Trabajo]]</f>
        <v>1</v>
      </c>
    </row>
    <row r="758" spans="1:21" x14ac:dyDescent="0.25">
      <c r="A758" s="12" t="s">
        <v>88</v>
      </c>
      <c r="B758" s="12" t="s">
        <v>51</v>
      </c>
      <c r="C758" s="12" t="s">
        <v>52</v>
      </c>
      <c r="D758" s="12" t="s">
        <v>53</v>
      </c>
      <c r="E758" s="12" t="s">
        <v>1035</v>
      </c>
      <c r="F758" s="12" t="s">
        <v>1088</v>
      </c>
      <c r="G758" s="12" t="s">
        <v>1086</v>
      </c>
      <c r="H758" s="12" t="s">
        <v>12</v>
      </c>
      <c r="I758" s="12" t="s">
        <v>1015</v>
      </c>
      <c r="J758" s="12" t="s">
        <v>55</v>
      </c>
      <c r="K758" s="12" t="s">
        <v>13</v>
      </c>
      <c r="L758" s="13">
        <v>44935</v>
      </c>
      <c r="M758" s="14">
        <v>44935</v>
      </c>
      <c r="N758" s="14" t="str">
        <f t="shared" si="22"/>
        <v>CUMPLE</v>
      </c>
      <c r="O758" s="14" t="str">
        <f t="shared" si="23"/>
        <v>CUMPLE</v>
      </c>
      <c r="P758" s="15">
        <v>0.3</v>
      </c>
      <c r="Q758" s="20">
        <v>0.3</v>
      </c>
      <c r="R758" s="15">
        <f>Tabla1[[#This Row],[Trbjo real]]-Tabla1[[#This Row],[Trabajo]]</f>
        <v>0</v>
      </c>
      <c r="S758" s="15">
        <v>0.3</v>
      </c>
      <c r="T758" s="12" t="s">
        <v>1026</v>
      </c>
      <c r="U758" s="19">
        <f>Tabla1[[#This Row],[Trbjo real]]/Tabla1[[#This Row],[Trabajo]]</f>
        <v>1</v>
      </c>
    </row>
    <row r="759" spans="1:21" x14ac:dyDescent="0.25">
      <c r="A759" s="12" t="s">
        <v>306</v>
      </c>
      <c r="B759" s="12" t="s">
        <v>238</v>
      </c>
      <c r="C759" s="12" t="s">
        <v>239</v>
      </c>
      <c r="D759" s="12" t="s">
        <v>185</v>
      </c>
      <c r="E759" s="12" t="s">
        <v>1035</v>
      </c>
      <c r="F759" s="12" t="s">
        <v>1085</v>
      </c>
      <c r="G759" s="12" t="s">
        <v>1086</v>
      </c>
      <c r="H759" s="12" t="s">
        <v>12</v>
      </c>
      <c r="I759" s="12" t="s">
        <v>1025</v>
      </c>
      <c r="J759" s="12" t="s">
        <v>240</v>
      </c>
      <c r="K759" s="12" t="s">
        <v>13</v>
      </c>
      <c r="L759" s="13">
        <v>44937</v>
      </c>
      <c r="M759" s="14">
        <v>44937</v>
      </c>
      <c r="N759" s="14" t="str">
        <f t="shared" si="22"/>
        <v>CUMPLE</v>
      </c>
      <c r="O759" s="14" t="str">
        <f t="shared" si="23"/>
        <v>CUMPLE</v>
      </c>
      <c r="P759" s="15">
        <v>0.3</v>
      </c>
      <c r="Q759" s="15">
        <v>0.3</v>
      </c>
      <c r="R759" s="15">
        <f>Tabla1[[#This Row],[Trbjo real]]-Tabla1[[#This Row],[Trabajo]]</f>
        <v>0</v>
      </c>
      <c r="S759" s="15">
        <v>0.3</v>
      </c>
      <c r="T759" s="12" t="s">
        <v>1026</v>
      </c>
      <c r="U759" s="19">
        <f>Tabla1[[#This Row],[Trbjo real]]/Tabla1[[#This Row],[Trabajo]]</f>
        <v>1</v>
      </c>
    </row>
    <row r="760" spans="1:21" x14ac:dyDescent="0.25">
      <c r="A760" s="12" t="s">
        <v>305</v>
      </c>
      <c r="B760" s="12" t="s">
        <v>238</v>
      </c>
      <c r="C760" s="12" t="s">
        <v>239</v>
      </c>
      <c r="D760" s="12" t="s">
        <v>185</v>
      </c>
      <c r="E760" s="12" t="s">
        <v>1035</v>
      </c>
      <c r="F760" s="12" t="s">
        <v>1085</v>
      </c>
      <c r="G760" s="12" t="s">
        <v>1086</v>
      </c>
      <c r="H760" s="12" t="s">
        <v>12</v>
      </c>
      <c r="I760" s="12" t="s">
        <v>1025</v>
      </c>
      <c r="J760" s="12" t="s">
        <v>240</v>
      </c>
      <c r="K760" s="12" t="s">
        <v>13</v>
      </c>
      <c r="L760" s="13">
        <v>44944</v>
      </c>
      <c r="M760" s="14">
        <v>44944</v>
      </c>
      <c r="N760" s="14" t="str">
        <f t="shared" si="22"/>
        <v>CUMPLE</v>
      </c>
      <c r="O760" s="14" t="str">
        <f t="shared" si="23"/>
        <v>CUMPLE</v>
      </c>
      <c r="P760" s="15">
        <v>0.3</v>
      </c>
      <c r="Q760" s="15">
        <v>0.3</v>
      </c>
      <c r="R760" s="15">
        <f>Tabla1[[#This Row],[Trbjo real]]-Tabla1[[#This Row],[Trabajo]]</f>
        <v>0</v>
      </c>
      <c r="S760" s="15">
        <v>0.3</v>
      </c>
      <c r="T760" s="12" t="s">
        <v>1026</v>
      </c>
      <c r="U760" s="19">
        <f>Tabla1[[#This Row],[Trbjo real]]/Tabla1[[#This Row],[Trabajo]]</f>
        <v>1</v>
      </c>
    </row>
    <row r="761" spans="1:21" x14ac:dyDescent="0.25">
      <c r="A761" s="12" t="s">
        <v>195</v>
      </c>
      <c r="B761" s="12" t="s">
        <v>183</v>
      </c>
      <c r="C761" s="12" t="s">
        <v>184</v>
      </c>
      <c r="D761" s="12" t="s">
        <v>185</v>
      </c>
      <c r="E761" s="12" t="s">
        <v>1035</v>
      </c>
      <c r="F761" s="12" t="s">
        <v>1088</v>
      </c>
      <c r="G761" s="12" t="s">
        <v>1086</v>
      </c>
      <c r="H761" s="12" t="s">
        <v>12</v>
      </c>
      <c r="I761" s="12" t="s">
        <v>1025</v>
      </c>
      <c r="J761" s="12" t="s">
        <v>186</v>
      </c>
      <c r="K761" s="12" t="s">
        <v>13</v>
      </c>
      <c r="L761" s="13">
        <v>44944</v>
      </c>
      <c r="M761" s="14">
        <v>44944</v>
      </c>
      <c r="N761" s="14" t="str">
        <f t="shared" si="22"/>
        <v>CUMPLE</v>
      </c>
      <c r="O761" s="14" t="str">
        <f t="shared" si="23"/>
        <v>CUMPLE</v>
      </c>
      <c r="P761" s="15">
        <v>0.3</v>
      </c>
      <c r="Q761" s="15">
        <v>0.3</v>
      </c>
      <c r="R761" s="15">
        <f>Tabla1[[#This Row],[Trbjo real]]-Tabla1[[#This Row],[Trabajo]]</f>
        <v>0</v>
      </c>
      <c r="S761" s="15">
        <v>0.3</v>
      </c>
      <c r="T761" s="12" t="s">
        <v>1026</v>
      </c>
      <c r="U761" s="19">
        <f>Tabla1[[#This Row],[Trbjo real]]/Tabla1[[#This Row],[Trabajo]]</f>
        <v>1</v>
      </c>
    </row>
    <row r="762" spans="1:21" x14ac:dyDescent="0.25">
      <c r="A762" s="12" t="s">
        <v>357</v>
      </c>
      <c r="B762" s="12" t="s">
        <v>325</v>
      </c>
      <c r="C762" s="12" t="s">
        <v>326</v>
      </c>
      <c r="D762" s="12" t="s">
        <v>120</v>
      </c>
      <c r="E762" s="12" t="s">
        <v>1035</v>
      </c>
      <c r="F762" s="12" t="s">
        <v>1088</v>
      </c>
      <c r="G762" s="12" t="s">
        <v>1086</v>
      </c>
      <c r="H762" s="12" t="s">
        <v>12</v>
      </c>
      <c r="I762" s="12" t="s">
        <v>1025</v>
      </c>
      <c r="J762" s="12" t="s">
        <v>121</v>
      </c>
      <c r="K762" s="12" t="s">
        <v>13</v>
      </c>
      <c r="L762" s="13">
        <v>44947</v>
      </c>
      <c r="M762" s="14">
        <v>44947</v>
      </c>
      <c r="N762" s="14" t="str">
        <f t="shared" si="22"/>
        <v>CUMPLE</v>
      </c>
      <c r="O762" s="14" t="str">
        <f t="shared" si="23"/>
        <v>CUMPLE</v>
      </c>
      <c r="P762" s="15">
        <v>0.3</v>
      </c>
      <c r="Q762" s="20">
        <v>0.3</v>
      </c>
      <c r="R762" s="15">
        <f>Tabla1[[#This Row],[Trbjo real]]-Tabla1[[#This Row],[Trabajo]]</f>
        <v>0</v>
      </c>
      <c r="S762" s="15">
        <v>0.3</v>
      </c>
      <c r="T762" s="12" t="s">
        <v>1026</v>
      </c>
      <c r="U762" s="19">
        <f>Tabla1[[#This Row],[Trbjo real]]/Tabla1[[#This Row],[Trabajo]]</f>
        <v>1</v>
      </c>
    </row>
    <row r="763" spans="1:21" x14ac:dyDescent="0.25">
      <c r="A763" s="12" t="s">
        <v>391</v>
      </c>
      <c r="B763" s="12" t="s">
        <v>365</v>
      </c>
      <c r="C763" s="12" t="s">
        <v>366</v>
      </c>
      <c r="D763" s="12" t="s">
        <v>120</v>
      </c>
      <c r="E763" s="12" t="s">
        <v>1035</v>
      </c>
      <c r="F763" s="12" t="s">
        <v>1088</v>
      </c>
      <c r="G763" s="12" t="s">
        <v>1086</v>
      </c>
      <c r="H763" s="12" t="s">
        <v>12</v>
      </c>
      <c r="I763" s="12" t="s">
        <v>1015</v>
      </c>
      <c r="J763" s="12" t="s">
        <v>121</v>
      </c>
      <c r="K763" s="12" t="s">
        <v>13</v>
      </c>
      <c r="L763" s="13">
        <v>44947</v>
      </c>
      <c r="M763" s="14">
        <v>44947</v>
      </c>
      <c r="N763" s="14" t="str">
        <f t="shared" si="22"/>
        <v>CUMPLE</v>
      </c>
      <c r="O763" s="14" t="str">
        <f t="shared" si="23"/>
        <v>CUMPLE</v>
      </c>
      <c r="P763" s="15">
        <v>0.3</v>
      </c>
      <c r="Q763" s="15">
        <v>0.3</v>
      </c>
      <c r="R763" s="15">
        <f>Tabla1[[#This Row],[Trbjo real]]-Tabla1[[#This Row],[Trabajo]]</f>
        <v>0</v>
      </c>
      <c r="S763" s="15">
        <v>0.3</v>
      </c>
      <c r="T763" s="12" t="s">
        <v>1026</v>
      </c>
      <c r="U763" s="19">
        <f>Tabla1[[#This Row],[Trbjo real]]/Tabla1[[#This Row],[Trabajo]]</f>
        <v>1</v>
      </c>
    </row>
    <row r="764" spans="1:21" x14ac:dyDescent="0.25">
      <c r="A764" s="12" t="s">
        <v>34</v>
      </c>
      <c r="B764" s="12" t="s">
        <v>5</v>
      </c>
      <c r="C764" s="12" t="s">
        <v>6</v>
      </c>
      <c r="D764" s="12" t="s">
        <v>7</v>
      </c>
      <c r="E764" s="12" t="s">
        <v>1035</v>
      </c>
      <c r="F764" s="12" t="s">
        <v>1088</v>
      </c>
      <c r="G764" s="12" t="s">
        <v>1086</v>
      </c>
      <c r="H764" s="12" t="s">
        <v>12</v>
      </c>
      <c r="I764" s="12" t="s">
        <v>1025</v>
      </c>
      <c r="J764" s="12" t="s">
        <v>9</v>
      </c>
      <c r="K764" s="12" t="s">
        <v>13</v>
      </c>
      <c r="L764" s="13">
        <v>44947</v>
      </c>
      <c r="M764" s="14">
        <v>44947</v>
      </c>
      <c r="N764" s="14" t="str">
        <f t="shared" si="22"/>
        <v>CUMPLE</v>
      </c>
      <c r="O764" s="14" t="str">
        <f t="shared" si="23"/>
        <v>CUMPLE</v>
      </c>
      <c r="P764" s="15">
        <v>0.3</v>
      </c>
      <c r="Q764" s="20">
        <v>0.3</v>
      </c>
      <c r="R764" s="15">
        <f>Tabla1[[#This Row],[Trbjo real]]-Tabla1[[#This Row],[Trabajo]]</f>
        <v>0</v>
      </c>
      <c r="S764" s="15">
        <v>0.3</v>
      </c>
      <c r="T764" s="12" t="s">
        <v>1026</v>
      </c>
      <c r="U764" s="19">
        <f>Tabla1[[#This Row],[Trbjo real]]/Tabla1[[#This Row],[Trabajo]]</f>
        <v>1</v>
      </c>
    </row>
    <row r="765" spans="1:21" x14ac:dyDescent="0.25">
      <c r="A765" s="12" t="s">
        <v>87</v>
      </c>
      <c r="B765" s="12" t="s">
        <v>51</v>
      </c>
      <c r="C765" s="12" t="s">
        <v>52</v>
      </c>
      <c r="D765" s="12" t="s">
        <v>53</v>
      </c>
      <c r="E765" s="12" t="s">
        <v>1035</v>
      </c>
      <c r="F765" s="12" t="s">
        <v>1088</v>
      </c>
      <c r="G765" s="12" t="s">
        <v>1086</v>
      </c>
      <c r="H765" s="12" t="s">
        <v>12</v>
      </c>
      <c r="I765" s="12" t="s">
        <v>1015</v>
      </c>
      <c r="J765" s="12" t="s">
        <v>55</v>
      </c>
      <c r="K765" s="12" t="s">
        <v>13</v>
      </c>
      <c r="L765" s="13">
        <v>44949</v>
      </c>
      <c r="M765" s="14">
        <v>44949</v>
      </c>
      <c r="N765" s="14" t="str">
        <f t="shared" si="22"/>
        <v>CUMPLE</v>
      </c>
      <c r="O765" s="14" t="str">
        <f t="shared" si="23"/>
        <v>CUMPLE</v>
      </c>
      <c r="P765" s="15">
        <v>0.3</v>
      </c>
      <c r="Q765" s="20">
        <v>0.3</v>
      </c>
      <c r="R765" s="15">
        <f>Tabla1[[#This Row],[Trbjo real]]-Tabla1[[#This Row],[Trabajo]]</f>
        <v>0</v>
      </c>
      <c r="S765" s="15">
        <v>0.3</v>
      </c>
      <c r="T765" s="12" t="s">
        <v>1026</v>
      </c>
      <c r="U765" s="19">
        <f>Tabla1[[#This Row],[Trbjo real]]/Tabla1[[#This Row],[Trabajo]]</f>
        <v>1</v>
      </c>
    </row>
    <row r="766" spans="1:21" x14ac:dyDescent="0.25">
      <c r="A766" s="12" t="s">
        <v>288</v>
      </c>
      <c r="B766" s="12" t="s">
        <v>238</v>
      </c>
      <c r="C766" s="12" t="s">
        <v>239</v>
      </c>
      <c r="D766" s="12" t="s">
        <v>185</v>
      </c>
      <c r="E766" s="12" t="s">
        <v>1035</v>
      </c>
      <c r="F766" s="12" t="s">
        <v>1085</v>
      </c>
      <c r="G766" s="12" t="s">
        <v>1086</v>
      </c>
      <c r="H766" s="12" t="s">
        <v>12</v>
      </c>
      <c r="I766" s="12" t="s">
        <v>1025</v>
      </c>
      <c r="J766" s="12" t="s">
        <v>240</v>
      </c>
      <c r="K766" s="12" t="s">
        <v>13</v>
      </c>
      <c r="L766" s="13">
        <v>44951</v>
      </c>
      <c r="M766" s="14">
        <v>44951</v>
      </c>
      <c r="N766" s="14" t="str">
        <f t="shared" si="22"/>
        <v>CUMPLE</v>
      </c>
      <c r="O766" s="14" t="str">
        <f t="shared" si="23"/>
        <v>CUMPLE</v>
      </c>
      <c r="P766" s="15">
        <v>0.3</v>
      </c>
      <c r="Q766" s="15">
        <v>0.3</v>
      </c>
      <c r="R766" s="15">
        <f>Tabla1[[#This Row],[Trbjo real]]-Tabla1[[#This Row],[Trabajo]]</f>
        <v>0</v>
      </c>
      <c r="S766" s="15">
        <v>0.3</v>
      </c>
      <c r="T766" s="12" t="s">
        <v>1026</v>
      </c>
      <c r="U766" s="19">
        <f>Tabla1[[#This Row],[Trbjo real]]/Tabla1[[#This Row],[Trabajo]]</f>
        <v>1</v>
      </c>
    </row>
    <row r="767" spans="1:21" x14ac:dyDescent="0.25">
      <c r="A767" s="12" t="s">
        <v>265</v>
      </c>
      <c r="B767" s="12" t="s">
        <v>238</v>
      </c>
      <c r="C767" s="12" t="s">
        <v>239</v>
      </c>
      <c r="D767" s="12" t="s">
        <v>185</v>
      </c>
      <c r="E767" s="12" t="s">
        <v>1035</v>
      </c>
      <c r="F767" s="12" t="s">
        <v>1085</v>
      </c>
      <c r="G767" s="12" t="s">
        <v>1086</v>
      </c>
      <c r="H767" s="12" t="s">
        <v>12</v>
      </c>
      <c r="I767" s="12" t="s">
        <v>1025</v>
      </c>
      <c r="J767" s="12" t="s">
        <v>240</v>
      </c>
      <c r="K767" s="12" t="s">
        <v>13</v>
      </c>
      <c r="L767" s="13">
        <v>44958</v>
      </c>
      <c r="M767" s="14">
        <v>44958</v>
      </c>
      <c r="N767" s="14" t="str">
        <f t="shared" si="22"/>
        <v>CUMPLE</v>
      </c>
      <c r="O767" s="14" t="str">
        <f t="shared" si="23"/>
        <v>CUMPLE</v>
      </c>
      <c r="P767" s="15">
        <v>0.3</v>
      </c>
      <c r="Q767" s="15">
        <v>0.3</v>
      </c>
      <c r="R767" s="15">
        <f>Tabla1[[#This Row],[Trbjo real]]-Tabla1[[#This Row],[Trabajo]]</f>
        <v>0</v>
      </c>
      <c r="S767" s="15">
        <v>0.3</v>
      </c>
      <c r="T767" s="12" t="s">
        <v>1026</v>
      </c>
      <c r="U767" s="19">
        <f>Tabla1[[#This Row],[Trbjo real]]/Tabla1[[#This Row],[Trabajo]]</f>
        <v>1</v>
      </c>
    </row>
    <row r="768" spans="1:21" x14ac:dyDescent="0.25">
      <c r="A768" s="12" t="s">
        <v>265</v>
      </c>
      <c r="B768" s="12" t="s">
        <v>238</v>
      </c>
      <c r="C768" s="12" t="s">
        <v>239</v>
      </c>
      <c r="D768" s="12" t="s">
        <v>185</v>
      </c>
      <c r="E768" s="12" t="s">
        <v>1033</v>
      </c>
      <c r="F768" s="12" t="s">
        <v>1087</v>
      </c>
      <c r="G768" s="12" t="s">
        <v>1086</v>
      </c>
      <c r="H768" s="12" t="s">
        <v>12</v>
      </c>
      <c r="I768" s="12" t="s">
        <v>1025</v>
      </c>
      <c r="J768" s="12" t="s">
        <v>240</v>
      </c>
      <c r="K768" s="12" t="s">
        <v>13</v>
      </c>
      <c r="L768" s="13">
        <v>44958</v>
      </c>
      <c r="M768" s="14">
        <v>44958</v>
      </c>
      <c r="N768" s="14" t="str">
        <f t="shared" si="22"/>
        <v>CUMPLE</v>
      </c>
      <c r="O768" s="14" t="str">
        <f t="shared" si="23"/>
        <v>CUMPLE</v>
      </c>
      <c r="P768" s="15">
        <v>0.4</v>
      </c>
      <c r="Q768" s="15">
        <v>0.4</v>
      </c>
      <c r="R768" s="15">
        <f>Tabla1[[#This Row],[Trbjo real]]-Tabla1[[#This Row],[Trabajo]]</f>
        <v>0</v>
      </c>
      <c r="S768" s="15">
        <v>0.4</v>
      </c>
      <c r="T768" s="12" t="s">
        <v>1026</v>
      </c>
      <c r="U768" s="19">
        <f>Tabla1[[#This Row],[Trbjo real]]/Tabla1[[#This Row],[Trabajo]]</f>
        <v>1</v>
      </c>
    </row>
    <row r="769" spans="1:21" x14ac:dyDescent="0.25">
      <c r="A769" s="12" t="s">
        <v>214</v>
      </c>
      <c r="B769" s="12" t="s">
        <v>183</v>
      </c>
      <c r="C769" s="12" t="s">
        <v>184</v>
      </c>
      <c r="D769" s="12" t="s">
        <v>185</v>
      </c>
      <c r="E769" s="12" t="s">
        <v>1035</v>
      </c>
      <c r="F769" s="12" t="s">
        <v>1088</v>
      </c>
      <c r="G769" s="12" t="s">
        <v>1086</v>
      </c>
      <c r="H769" s="12" t="s">
        <v>12</v>
      </c>
      <c r="I769" s="12" t="s">
        <v>1025</v>
      </c>
      <c r="J769" s="12" t="s">
        <v>186</v>
      </c>
      <c r="K769" s="12" t="s">
        <v>13</v>
      </c>
      <c r="L769" s="13">
        <v>44958</v>
      </c>
      <c r="M769" s="14">
        <v>44958</v>
      </c>
      <c r="N769" s="14" t="str">
        <f t="shared" si="22"/>
        <v>CUMPLE</v>
      </c>
      <c r="O769" s="14" t="str">
        <f t="shared" si="23"/>
        <v>CUMPLE</v>
      </c>
      <c r="P769" s="15">
        <v>0.3</v>
      </c>
      <c r="Q769" s="15">
        <v>0.3</v>
      </c>
      <c r="R769" s="15">
        <f>Tabla1[[#This Row],[Trbjo real]]-Tabla1[[#This Row],[Trabajo]]</f>
        <v>0</v>
      </c>
      <c r="S769" s="15">
        <v>0.3</v>
      </c>
      <c r="T769" s="12" t="s">
        <v>1026</v>
      </c>
      <c r="U769" s="19">
        <f>Tabla1[[#This Row],[Trbjo real]]/Tabla1[[#This Row],[Trabajo]]</f>
        <v>1</v>
      </c>
    </row>
    <row r="770" spans="1:21" x14ac:dyDescent="0.25">
      <c r="A770" s="12" t="s">
        <v>214</v>
      </c>
      <c r="B770" s="12" t="s">
        <v>183</v>
      </c>
      <c r="C770" s="12" t="s">
        <v>184</v>
      </c>
      <c r="D770" s="12" t="s">
        <v>185</v>
      </c>
      <c r="E770" s="12" t="s">
        <v>1033</v>
      </c>
      <c r="F770" s="12" t="s">
        <v>1087</v>
      </c>
      <c r="G770" s="12" t="s">
        <v>1086</v>
      </c>
      <c r="H770" s="12" t="s">
        <v>12</v>
      </c>
      <c r="I770" s="12" t="s">
        <v>1025</v>
      </c>
      <c r="J770" s="12" t="s">
        <v>186</v>
      </c>
      <c r="K770" s="12" t="s">
        <v>13</v>
      </c>
      <c r="L770" s="13">
        <v>44958</v>
      </c>
      <c r="M770" s="14">
        <v>44958</v>
      </c>
      <c r="N770" s="14" t="str">
        <f t="shared" ref="N770:N833" si="24">+IF((M770)&lt;&gt;0,"CUMPLE","NO CUMPLE")</f>
        <v>CUMPLE</v>
      </c>
      <c r="O770" s="14" t="str">
        <f t="shared" ref="O770:O833" si="25">+IF(AND(M770=0),"NO CUMPLE",IF(OR(M770=L770,L770&gt;M770),"CUMPLE",IF(L770&lt;M770,"NO CUMPLE",FALSE)))</f>
        <v>CUMPLE</v>
      </c>
      <c r="P770" s="15">
        <v>0.5</v>
      </c>
      <c r="Q770" s="15">
        <v>0.5</v>
      </c>
      <c r="R770" s="15">
        <f>Tabla1[[#This Row],[Trbjo real]]-Tabla1[[#This Row],[Trabajo]]</f>
        <v>0</v>
      </c>
      <c r="S770" s="15">
        <v>0.5</v>
      </c>
      <c r="T770" s="12" t="s">
        <v>1026</v>
      </c>
      <c r="U770" s="19">
        <f>Tabla1[[#This Row],[Trbjo real]]/Tabla1[[#This Row],[Trabajo]]</f>
        <v>1</v>
      </c>
    </row>
    <row r="771" spans="1:21" x14ac:dyDescent="0.25">
      <c r="A771" s="12" t="s">
        <v>358</v>
      </c>
      <c r="B771" s="12" t="s">
        <v>325</v>
      </c>
      <c r="C771" s="12" t="s">
        <v>326</v>
      </c>
      <c r="D771" s="12" t="s">
        <v>120</v>
      </c>
      <c r="E771" s="12" t="s">
        <v>1035</v>
      </c>
      <c r="F771" s="12" t="s">
        <v>1088</v>
      </c>
      <c r="G771" s="12" t="s">
        <v>1086</v>
      </c>
      <c r="H771" s="12" t="s">
        <v>12</v>
      </c>
      <c r="I771" s="12" t="s">
        <v>1025</v>
      </c>
      <c r="J771" s="12" t="s">
        <v>121</v>
      </c>
      <c r="K771" s="12" t="s">
        <v>13</v>
      </c>
      <c r="L771" s="13">
        <v>44961</v>
      </c>
      <c r="M771" s="14">
        <v>44961</v>
      </c>
      <c r="N771" s="14" t="str">
        <f t="shared" si="24"/>
        <v>CUMPLE</v>
      </c>
      <c r="O771" s="14" t="str">
        <f t="shared" si="25"/>
        <v>CUMPLE</v>
      </c>
      <c r="P771" s="15">
        <v>0.3</v>
      </c>
      <c r="Q771" s="20">
        <v>0.3</v>
      </c>
      <c r="R771" s="15">
        <f>Tabla1[[#This Row],[Trbjo real]]-Tabla1[[#This Row],[Trabajo]]</f>
        <v>0</v>
      </c>
      <c r="S771" s="15">
        <v>0.3</v>
      </c>
      <c r="T771" s="12" t="s">
        <v>1026</v>
      </c>
      <c r="U771" s="19">
        <f>Tabla1[[#This Row],[Trbjo real]]/Tabla1[[#This Row],[Trabajo]]</f>
        <v>1</v>
      </c>
    </row>
    <row r="772" spans="1:21" x14ac:dyDescent="0.25">
      <c r="A772" s="12" t="s">
        <v>358</v>
      </c>
      <c r="B772" s="12" t="s">
        <v>325</v>
      </c>
      <c r="C772" s="12" t="s">
        <v>326</v>
      </c>
      <c r="D772" s="12" t="s">
        <v>120</v>
      </c>
      <c r="E772" s="12" t="s">
        <v>1033</v>
      </c>
      <c r="F772" s="12" t="s">
        <v>1087</v>
      </c>
      <c r="G772" s="12" t="s">
        <v>1086</v>
      </c>
      <c r="H772" s="12" t="s">
        <v>12</v>
      </c>
      <c r="I772" s="12" t="s">
        <v>1025</v>
      </c>
      <c r="J772" s="12" t="s">
        <v>121</v>
      </c>
      <c r="K772" s="12" t="s">
        <v>13</v>
      </c>
      <c r="L772" s="13">
        <v>44961</v>
      </c>
      <c r="M772" s="14">
        <v>44961</v>
      </c>
      <c r="N772" s="14" t="str">
        <f t="shared" si="24"/>
        <v>CUMPLE</v>
      </c>
      <c r="O772" s="14" t="str">
        <f t="shared" si="25"/>
        <v>CUMPLE</v>
      </c>
      <c r="P772" s="15">
        <v>0.4</v>
      </c>
      <c r="Q772" s="20">
        <v>0.4</v>
      </c>
      <c r="R772" s="15">
        <f>Tabla1[[#This Row],[Trbjo real]]-Tabla1[[#This Row],[Trabajo]]</f>
        <v>0</v>
      </c>
      <c r="S772" s="15">
        <v>0.4</v>
      </c>
      <c r="T772" s="12" t="s">
        <v>1026</v>
      </c>
      <c r="U772" s="19">
        <f>Tabla1[[#This Row],[Trbjo real]]/Tabla1[[#This Row],[Trabajo]]</f>
        <v>1</v>
      </c>
    </row>
    <row r="773" spans="1:21" x14ac:dyDescent="0.25">
      <c r="A773" s="12" t="s">
        <v>392</v>
      </c>
      <c r="B773" s="12" t="s">
        <v>365</v>
      </c>
      <c r="C773" s="12" t="s">
        <v>366</v>
      </c>
      <c r="D773" s="12" t="s">
        <v>120</v>
      </c>
      <c r="E773" s="12" t="s">
        <v>1035</v>
      </c>
      <c r="F773" s="12" t="s">
        <v>1088</v>
      </c>
      <c r="G773" s="12" t="s">
        <v>1086</v>
      </c>
      <c r="H773" s="12" t="s">
        <v>12</v>
      </c>
      <c r="I773" s="12" t="s">
        <v>1015</v>
      </c>
      <c r="J773" s="12" t="s">
        <v>121</v>
      </c>
      <c r="K773" s="12" t="s">
        <v>13</v>
      </c>
      <c r="L773" s="13">
        <v>44961</v>
      </c>
      <c r="M773" s="14">
        <v>44961</v>
      </c>
      <c r="N773" s="14" t="str">
        <f t="shared" si="24"/>
        <v>CUMPLE</v>
      </c>
      <c r="O773" s="14" t="str">
        <f t="shared" si="25"/>
        <v>CUMPLE</v>
      </c>
      <c r="P773" s="15">
        <v>0.3</v>
      </c>
      <c r="Q773" s="15">
        <v>0.3</v>
      </c>
      <c r="R773" s="15">
        <f>Tabla1[[#This Row],[Trbjo real]]-Tabla1[[#This Row],[Trabajo]]</f>
        <v>0</v>
      </c>
      <c r="S773" s="15">
        <v>0.3</v>
      </c>
      <c r="T773" s="12" t="s">
        <v>1026</v>
      </c>
      <c r="U773" s="19">
        <f>Tabla1[[#This Row],[Trbjo real]]/Tabla1[[#This Row],[Trabajo]]</f>
        <v>1</v>
      </c>
    </row>
    <row r="774" spans="1:21" x14ac:dyDescent="0.25">
      <c r="A774" s="12" t="s">
        <v>392</v>
      </c>
      <c r="B774" s="12" t="s">
        <v>365</v>
      </c>
      <c r="C774" s="12" t="s">
        <v>366</v>
      </c>
      <c r="D774" s="12" t="s">
        <v>120</v>
      </c>
      <c r="E774" s="12" t="s">
        <v>1033</v>
      </c>
      <c r="F774" s="12" t="s">
        <v>1087</v>
      </c>
      <c r="G774" s="12" t="s">
        <v>1086</v>
      </c>
      <c r="H774" s="12" t="s">
        <v>12</v>
      </c>
      <c r="I774" s="12" t="s">
        <v>1015</v>
      </c>
      <c r="J774" s="12" t="s">
        <v>121</v>
      </c>
      <c r="K774" s="12" t="s">
        <v>13</v>
      </c>
      <c r="L774" s="13">
        <v>44961</v>
      </c>
      <c r="M774" s="14">
        <v>44961</v>
      </c>
      <c r="N774" s="14" t="str">
        <f t="shared" si="24"/>
        <v>CUMPLE</v>
      </c>
      <c r="O774" s="14" t="str">
        <f t="shared" si="25"/>
        <v>CUMPLE</v>
      </c>
      <c r="P774" s="15">
        <v>0.4</v>
      </c>
      <c r="Q774" s="15">
        <v>0.4</v>
      </c>
      <c r="R774" s="15">
        <f>Tabla1[[#This Row],[Trbjo real]]-Tabla1[[#This Row],[Trabajo]]</f>
        <v>0</v>
      </c>
      <c r="S774" s="15">
        <v>0.4</v>
      </c>
      <c r="T774" s="12" t="s">
        <v>1026</v>
      </c>
      <c r="U774" s="19">
        <f>Tabla1[[#This Row],[Trbjo real]]/Tabla1[[#This Row],[Trabajo]]</f>
        <v>1</v>
      </c>
    </row>
    <row r="775" spans="1:21" x14ac:dyDescent="0.25">
      <c r="A775" s="12" t="s">
        <v>32</v>
      </c>
      <c r="B775" s="12" t="s">
        <v>5</v>
      </c>
      <c r="C775" s="12" t="s">
        <v>6</v>
      </c>
      <c r="D775" s="12" t="s">
        <v>7</v>
      </c>
      <c r="E775" s="12" t="s">
        <v>1035</v>
      </c>
      <c r="F775" s="12" t="s">
        <v>1088</v>
      </c>
      <c r="G775" s="12" t="s">
        <v>1086</v>
      </c>
      <c r="H775" s="12" t="s">
        <v>12</v>
      </c>
      <c r="I775" s="12" t="s">
        <v>1025</v>
      </c>
      <c r="J775" s="12" t="s">
        <v>9</v>
      </c>
      <c r="K775" s="12" t="s">
        <v>13</v>
      </c>
      <c r="L775" s="13">
        <v>44961</v>
      </c>
      <c r="M775" s="14">
        <v>44961</v>
      </c>
      <c r="N775" s="14" t="str">
        <f t="shared" si="24"/>
        <v>CUMPLE</v>
      </c>
      <c r="O775" s="14" t="str">
        <f t="shared" si="25"/>
        <v>CUMPLE</v>
      </c>
      <c r="P775" s="15">
        <v>0.3</v>
      </c>
      <c r="Q775" s="20">
        <v>0.3</v>
      </c>
      <c r="R775" s="15">
        <f>Tabla1[[#This Row],[Trbjo real]]-Tabla1[[#This Row],[Trabajo]]</f>
        <v>0</v>
      </c>
      <c r="S775" s="15">
        <v>0.3</v>
      </c>
      <c r="T775" s="12" t="s">
        <v>1026</v>
      </c>
      <c r="U775" s="19">
        <f>Tabla1[[#This Row],[Trbjo real]]/Tabla1[[#This Row],[Trabajo]]</f>
        <v>1</v>
      </c>
    </row>
    <row r="776" spans="1:21" x14ac:dyDescent="0.25">
      <c r="A776" s="12" t="s">
        <v>32</v>
      </c>
      <c r="B776" s="12" t="s">
        <v>5</v>
      </c>
      <c r="C776" s="12" t="s">
        <v>6</v>
      </c>
      <c r="D776" s="12" t="s">
        <v>7</v>
      </c>
      <c r="E776" s="12" t="s">
        <v>1033</v>
      </c>
      <c r="F776" s="12" t="s">
        <v>1087</v>
      </c>
      <c r="G776" s="12" t="s">
        <v>1086</v>
      </c>
      <c r="H776" s="12" t="s">
        <v>12</v>
      </c>
      <c r="I776" s="12" t="s">
        <v>1025</v>
      </c>
      <c r="J776" s="12" t="s">
        <v>9</v>
      </c>
      <c r="K776" s="12" t="s">
        <v>13</v>
      </c>
      <c r="L776" s="13">
        <v>44961</v>
      </c>
      <c r="M776" s="14">
        <v>44961</v>
      </c>
      <c r="N776" s="14" t="str">
        <f t="shared" si="24"/>
        <v>CUMPLE</v>
      </c>
      <c r="O776" s="14" t="str">
        <f t="shared" si="25"/>
        <v>CUMPLE</v>
      </c>
      <c r="P776" s="15">
        <v>0.4</v>
      </c>
      <c r="Q776" s="20">
        <v>0.4</v>
      </c>
      <c r="R776" s="15">
        <f>Tabla1[[#This Row],[Trbjo real]]-Tabla1[[#This Row],[Trabajo]]</f>
        <v>0</v>
      </c>
      <c r="S776" s="15">
        <v>0.4</v>
      </c>
      <c r="T776" s="12" t="s">
        <v>1026</v>
      </c>
      <c r="U776" s="19">
        <f>Tabla1[[#This Row],[Trbjo real]]/Tabla1[[#This Row],[Trabajo]]</f>
        <v>1</v>
      </c>
    </row>
    <row r="777" spans="1:21" x14ac:dyDescent="0.25">
      <c r="A777" s="12" t="s">
        <v>116</v>
      </c>
      <c r="B777" s="12" t="s">
        <v>51</v>
      </c>
      <c r="C777" s="12" t="s">
        <v>52</v>
      </c>
      <c r="D777" s="12" t="s">
        <v>53</v>
      </c>
      <c r="E777" s="12" t="s">
        <v>1035</v>
      </c>
      <c r="F777" s="12" t="s">
        <v>1088</v>
      </c>
      <c r="G777" s="12" t="s">
        <v>1086</v>
      </c>
      <c r="H777" s="12" t="s">
        <v>12</v>
      </c>
      <c r="I777" s="12" t="s">
        <v>1025</v>
      </c>
      <c r="J777" s="12" t="s">
        <v>55</v>
      </c>
      <c r="K777" s="12" t="s">
        <v>13</v>
      </c>
      <c r="L777" s="13">
        <v>44963</v>
      </c>
      <c r="M777" s="14">
        <v>44963</v>
      </c>
      <c r="N777" s="14" t="str">
        <f t="shared" si="24"/>
        <v>CUMPLE</v>
      </c>
      <c r="O777" s="14" t="str">
        <f t="shared" si="25"/>
        <v>CUMPLE</v>
      </c>
      <c r="P777" s="15">
        <v>0.3</v>
      </c>
      <c r="Q777" s="20">
        <v>0.3</v>
      </c>
      <c r="R777" s="15">
        <f>Tabla1[[#This Row],[Trbjo real]]-Tabla1[[#This Row],[Trabajo]]</f>
        <v>0</v>
      </c>
      <c r="S777" s="15">
        <v>0.3</v>
      </c>
      <c r="T777" s="12" t="s">
        <v>1026</v>
      </c>
      <c r="U777" s="19">
        <f>Tabla1[[#This Row],[Trbjo real]]/Tabla1[[#This Row],[Trabajo]]</f>
        <v>1</v>
      </c>
    </row>
    <row r="778" spans="1:21" x14ac:dyDescent="0.25">
      <c r="A778" s="12" t="s">
        <v>260</v>
      </c>
      <c r="B778" s="12" t="s">
        <v>238</v>
      </c>
      <c r="C778" s="12" t="s">
        <v>239</v>
      </c>
      <c r="D778" s="12" t="s">
        <v>185</v>
      </c>
      <c r="E778" s="12" t="s">
        <v>1035</v>
      </c>
      <c r="F778" s="12" t="s">
        <v>1085</v>
      </c>
      <c r="G778" s="12" t="s">
        <v>1086</v>
      </c>
      <c r="H778" s="12" t="s">
        <v>12</v>
      </c>
      <c r="I778" s="12" t="s">
        <v>1015</v>
      </c>
      <c r="J778" s="12" t="s">
        <v>240</v>
      </c>
      <c r="K778" s="12" t="s">
        <v>13</v>
      </c>
      <c r="L778" s="13">
        <v>44965</v>
      </c>
      <c r="M778" s="14">
        <v>44965</v>
      </c>
      <c r="N778" s="14" t="str">
        <f t="shared" si="24"/>
        <v>CUMPLE</v>
      </c>
      <c r="O778" s="14" t="str">
        <f t="shared" si="25"/>
        <v>CUMPLE</v>
      </c>
      <c r="P778" s="15">
        <v>0.3</v>
      </c>
      <c r="Q778" s="15">
        <v>0.3</v>
      </c>
      <c r="R778" s="15">
        <f>Tabla1[[#This Row],[Trbjo real]]-Tabla1[[#This Row],[Trabajo]]</f>
        <v>0</v>
      </c>
      <c r="S778" s="15">
        <v>0.3</v>
      </c>
      <c r="T778" s="12" t="s">
        <v>1026</v>
      </c>
      <c r="U778" s="19">
        <f>Tabla1[[#This Row],[Trbjo real]]/Tabla1[[#This Row],[Trabajo]]</f>
        <v>1</v>
      </c>
    </row>
    <row r="779" spans="1:21" x14ac:dyDescent="0.25">
      <c r="A779" s="12" t="s">
        <v>267</v>
      </c>
      <c r="B779" s="12" t="s">
        <v>238</v>
      </c>
      <c r="C779" s="12" t="s">
        <v>239</v>
      </c>
      <c r="D779" s="12" t="s">
        <v>185</v>
      </c>
      <c r="E779" s="12" t="s">
        <v>1035</v>
      </c>
      <c r="F779" s="12" t="s">
        <v>1085</v>
      </c>
      <c r="G779" s="12" t="s">
        <v>1086</v>
      </c>
      <c r="H779" s="12" t="s">
        <v>12</v>
      </c>
      <c r="I779" s="12" t="s">
        <v>1015</v>
      </c>
      <c r="J779" s="12" t="s">
        <v>240</v>
      </c>
      <c r="K779" s="12" t="s">
        <v>13</v>
      </c>
      <c r="L779" s="13">
        <v>44972</v>
      </c>
      <c r="M779" s="14">
        <v>44972</v>
      </c>
      <c r="N779" s="14" t="str">
        <f t="shared" si="24"/>
        <v>CUMPLE</v>
      </c>
      <c r="O779" s="14" t="str">
        <f t="shared" si="25"/>
        <v>CUMPLE</v>
      </c>
      <c r="P779" s="15">
        <v>0.3</v>
      </c>
      <c r="Q779" s="15">
        <v>0.3</v>
      </c>
      <c r="R779" s="15">
        <f>Tabla1[[#This Row],[Trbjo real]]-Tabla1[[#This Row],[Trabajo]]</f>
        <v>0</v>
      </c>
      <c r="S779" s="15">
        <v>0.3</v>
      </c>
      <c r="T779" s="12" t="s">
        <v>1026</v>
      </c>
      <c r="U779" s="19">
        <f>Tabla1[[#This Row],[Trbjo real]]/Tabla1[[#This Row],[Trabajo]]</f>
        <v>1</v>
      </c>
    </row>
    <row r="780" spans="1:21" x14ac:dyDescent="0.25">
      <c r="A780" s="12" t="s">
        <v>194</v>
      </c>
      <c r="B780" s="12" t="s">
        <v>183</v>
      </c>
      <c r="C780" s="12" t="s">
        <v>184</v>
      </c>
      <c r="D780" s="12" t="s">
        <v>185</v>
      </c>
      <c r="E780" s="12" t="s">
        <v>1035</v>
      </c>
      <c r="F780" s="12" t="s">
        <v>1088</v>
      </c>
      <c r="G780" s="12" t="s">
        <v>1086</v>
      </c>
      <c r="H780" s="12" t="s">
        <v>12</v>
      </c>
      <c r="I780" s="12" t="s">
        <v>1025</v>
      </c>
      <c r="J780" s="12" t="s">
        <v>186</v>
      </c>
      <c r="K780" s="12" t="s">
        <v>13</v>
      </c>
      <c r="L780" s="13">
        <v>44972</v>
      </c>
      <c r="M780" s="14">
        <v>44972</v>
      </c>
      <c r="N780" s="14" t="str">
        <f t="shared" si="24"/>
        <v>CUMPLE</v>
      </c>
      <c r="O780" s="14" t="str">
        <f t="shared" si="25"/>
        <v>CUMPLE</v>
      </c>
      <c r="P780" s="15">
        <v>0.3</v>
      </c>
      <c r="Q780" s="15">
        <v>0.3</v>
      </c>
      <c r="R780" s="15">
        <f>Tabla1[[#This Row],[Trbjo real]]-Tabla1[[#This Row],[Trabajo]]</f>
        <v>0</v>
      </c>
      <c r="S780" s="15">
        <v>0.3</v>
      </c>
      <c r="T780" s="12" t="s">
        <v>1026</v>
      </c>
      <c r="U780" s="19">
        <f>Tabla1[[#This Row],[Trbjo real]]/Tabla1[[#This Row],[Trabajo]]</f>
        <v>1</v>
      </c>
    </row>
    <row r="781" spans="1:21" x14ac:dyDescent="0.25">
      <c r="A781" s="12" t="s">
        <v>360</v>
      </c>
      <c r="B781" s="12" t="s">
        <v>325</v>
      </c>
      <c r="C781" s="12" t="s">
        <v>326</v>
      </c>
      <c r="D781" s="12" t="s">
        <v>120</v>
      </c>
      <c r="E781" s="12" t="s">
        <v>1035</v>
      </c>
      <c r="F781" s="12" t="s">
        <v>1088</v>
      </c>
      <c r="G781" s="12" t="s">
        <v>1086</v>
      </c>
      <c r="H781" s="12" t="s">
        <v>12</v>
      </c>
      <c r="I781" s="12" t="s">
        <v>1025</v>
      </c>
      <c r="J781" s="12" t="s">
        <v>121</v>
      </c>
      <c r="K781" s="12" t="s">
        <v>13</v>
      </c>
      <c r="L781" s="13">
        <v>44975</v>
      </c>
      <c r="M781" s="14">
        <v>44975</v>
      </c>
      <c r="N781" s="14" t="str">
        <f t="shared" si="24"/>
        <v>CUMPLE</v>
      </c>
      <c r="O781" s="14" t="str">
        <f t="shared" si="25"/>
        <v>CUMPLE</v>
      </c>
      <c r="P781" s="15">
        <v>0.3</v>
      </c>
      <c r="Q781" s="20">
        <v>0.3</v>
      </c>
      <c r="R781" s="15">
        <f>Tabla1[[#This Row],[Trbjo real]]-Tabla1[[#This Row],[Trabajo]]</f>
        <v>0</v>
      </c>
      <c r="S781" s="15">
        <v>0.3</v>
      </c>
      <c r="T781" s="12" t="s">
        <v>1026</v>
      </c>
      <c r="U781" s="19">
        <f>Tabla1[[#This Row],[Trbjo real]]/Tabla1[[#This Row],[Trabajo]]</f>
        <v>1</v>
      </c>
    </row>
    <row r="782" spans="1:21" x14ac:dyDescent="0.25">
      <c r="A782" s="12" t="s">
        <v>394</v>
      </c>
      <c r="B782" s="12" t="s">
        <v>365</v>
      </c>
      <c r="C782" s="12" t="s">
        <v>366</v>
      </c>
      <c r="D782" s="12" t="s">
        <v>120</v>
      </c>
      <c r="E782" s="12" t="s">
        <v>1035</v>
      </c>
      <c r="F782" s="12" t="s">
        <v>1088</v>
      </c>
      <c r="G782" s="12" t="s">
        <v>1086</v>
      </c>
      <c r="H782" s="12" t="s">
        <v>12</v>
      </c>
      <c r="I782" s="12" t="s">
        <v>1015</v>
      </c>
      <c r="J782" s="12" t="s">
        <v>121</v>
      </c>
      <c r="K782" s="12" t="s">
        <v>13</v>
      </c>
      <c r="L782" s="13">
        <v>44975</v>
      </c>
      <c r="M782" s="14">
        <v>44975</v>
      </c>
      <c r="N782" s="14" t="str">
        <f t="shared" si="24"/>
        <v>CUMPLE</v>
      </c>
      <c r="O782" s="14" t="str">
        <f t="shared" si="25"/>
        <v>CUMPLE</v>
      </c>
      <c r="P782" s="15">
        <v>0.3</v>
      </c>
      <c r="Q782" s="15">
        <v>0.3</v>
      </c>
      <c r="R782" s="15">
        <f>Tabla1[[#This Row],[Trbjo real]]-Tabla1[[#This Row],[Trabajo]]</f>
        <v>0</v>
      </c>
      <c r="S782" s="15">
        <v>0.3</v>
      </c>
      <c r="T782" s="12" t="s">
        <v>1026</v>
      </c>
      <c r="U782" s="19">
        <f>Tabla1[[#This Row],[Trbjo real]]/Tabla1[[#This Row],[Trabajo]]</f>
        <v>1</v>
      </c>
    </row>
    <row r="783" spans="1:21" x14ac:dyDescent="0.25">
      <c r="A783" s="12" t="s">
        <v>31</v>
      </c>
      <c r="B783" s="12" t="s">
        <v>5</v>
      </c>
      <c r="C783" s="12" t="s">
        <v>6</v>
      </c>
      <c r="D783" s="12" t="s">
        <v>7</v>
      </c>
      <c r="E783" s="12" t="s">
        <v>1035</v>
      </c>
      <c r="F783" s="12" t="s">
        <v>1088</v>
      </c>
      <c r="G783" s="12" t="s">
        <v>1086</v>
      </c>
      <c r="H783" s="12" t="s">
        <v>12</v>
      </c>
      <c r="I783" s="12" t="s">
        <v>1025</v>
      </c>
      <c r="J783" s="12" t="s">
        <v>9</v>
      </c>
      <c r="K783" s="12" t="s">
        <v>13</v>
      </c>
      <c r="L783" s="13">
        <v>44975</v>
      </c>
      <c r="M783" s="14">
        <v>44975</v>
      </c>
      <c r="N783" s="14" t="str">
        <f t="shared" si="24"/>
        <v>CUMPLE</v>
      </c>
      <c r="O783" s="14" t="str">
        <f t="shared" si="25"/>
        <v>CUMPLE</v>
      </c>
      <c r="P783" s="15">
        <v>0.3</v>
      </c>
      <c r="Q783" s="20">
        <v>0.3</v>
      </c>
      <c r="R783" s="15">
        <f>Tabla1[[#This Row],[Trbjo real]]-Tabla1[[#This Row],[Trabajo]]</f>
        <v>0</v>
      </c>
      <c r="S783" s="15">
        <v>0.3</v>
      </c>
      <c r="T783" s="12" t="s">
        <v>1026</v>
      </c>
      <c r="U783" s="19">
        <f>Tabla1[[#This Row],[Trbjo real]]/Tabla1[[#This Row],[Trabajo]]</f>
        <v>1</v>
      </c>
    </row>
    <row r="784" spans="1:21" x14ac:dyDescent="0.25">
      <c r="A784" s="12" t="s">
        <v>115</v>
      </c>
      <c r="B784" s="12" t="s">
        <v>51</v>
      </c>
      <c r="C784" s="12" t="s">
        <v>52</v>
      </c>
      <c r="D784" s="12" t="s">
        <v>53</v>
      </c>
      <c r="E784" s="12" t="s">
        <v>1035</v>
      </c>
      <c r="F784" s="12" t="s">
        <v>1088</v>
      </c>
      <c r="G784" s="12" t="s">
        <v>1086</v>
      </c>
      <c r="H784" s="12" t="s">
        <v>12</v>
      </c>
      <c r="I784" s="12" t="s">
        <v>1025</v>
      </c>
      <c r="J784" s="12" t="s">
        <v>55</v>
      </c>
      <c r="K784" s="12" t="s">
        <v>13</v>
      </c>
      <c r="L784" s="13">
        <v>44977</v>
      </c>
      <c r="M784" s="14">
        <v>44977</v>
      </c>
      <c r="N784" s="14" t="str">
        <f t="shared" si="24"/>
        <v>CUMPLE</v>
      </c>
      <c r="O784" s="14" t="str">
        <f t="shared" si="25"/>
        <v>CUMPLE</v>
      </c>
      <c r="P784" s="15">
        <v>0.3</v>
      </c>
      <c r="Q784" s="20">
        <v>0.3</v>
      </c>
      <c r="R784" s="15">
        <f>Tabla1[[#This Row],[Trbjo real]]-Tabla1[[#This Row],[Trabajo]]</f>
        <v>0</v>
      </c>
      <c r="S784" s="15">
        <v>0.3</v>
      </c>
      <c r="T784" s="12" t="s">
        <v>1026</v>
      </c>
      <c r="U784" s="19">
        <f>Tabla1[[#This Row],[Trbjo real]]/Tabla1[[#This Row],[Trabajo]]</f>
        <v>1</v>
      </c>
    </row>
    <row r="785" spans="1:21" x14ac:dyDescent="0.25">
      <c r="A785" s="12" t="s">
        <v>268</v>
      </c>
      <c r="B785" s="12" t="s">
        <v>238</v>
      </c>
      <c r="C785" s="12" t="s">
        <v>239</v>
      </c>
      <c r="D785" s="12" t="s">
        <v>185</v>
      </c>
      <c r="E785" s="12" t="s">
        <v>1035</v>
      </c>
      <c r="F785" s="12" t="s">
        <v>1085</v>
      </c>
      <c r="G785" s="12" t="s">
        <v>1086</v>
      </c>
      <c r="H785" s="12" t="s">
        <v>12</v>
      </c>
      <c r="I785" s="12" t="s">
        <v>1015</v>
      </c>
      <c r="J785" s="12" t="s">
        <v>240</v>
      </c>
      <c r="K785" s="12" t="s">
        <v>13</v>
      </c>
      <c r="L785" s="13">
        <v>44979</v>
      </c>
      <c r="M785" s="14">
        <v>44979</v>
      </c>
      <c r="N785" s="14" t="str">
        <f t="shared" si="24"/>
        <v>CUMPLE</v>
      </c>
      <c r="O785" s="14" t="str">
        <f t="shared" si="25"/>
        <v>CUMPLE</v>
      </c>
      <c r="P785" s="15">
        <v>0.3</v>
      </c>
      <c r="Q785" s="15">
        <v>0.3</v>
      </c>
      <c r="R785" s="15">
        <f>Tabla1[[#This Row],[Trbjo real]]-Tabla1[[#This Row],[Trabajo]]</f>
        <v>0</v>
      </c>
      <c r="S785" s="15">
        <v>0.3</v>
      </c>
      <c r="T785" s="12" t="s">
        <v>1026</v>
      </c>
      <c r="U785" s="19">
        <f>Tabla1[[#This Row],[Trbjo real]]/Tabla1[[#This Row],[Trabajo]]</f>
        <v>1</v>
      </c>
    </row>
    <row r="786" spans="1:21" x14ac:dyDescent="0.25">
      <c r="A786" s="12" t="s">
        <v>259</v>
      </c>
      <c r="B786" s="12" t="s">
        <v>238</v>
      </c>
      <c r="C786" s="12" t="s">
        <v>239</v>
      </c>
      <c r="D786" s="12" t="s">
        <v>185</v>
      </c>
      <c r="E786" s="12" t="s">
        <v>1035</v>
      </c>
      <c r="F786" s="12" t="s">
        <v>1085</v>
      </c>
      <c r="G786" s="12" t="s">
        <v>1086</v>
      </c>
      <c r="H786" s="12" t="s">
        <v>12</v>
      </c>
      <c r="I786" s="12" t="s">
        <v>1015</v>
      </c>
      <c r="J786" s="12" t="s">
        <v>240</v>
      </c>
      <c r="K786" s="12" t="s">
        <v>13</v>
      </c>
      <c r="L786" s="13">
        <v>44986</v>
      </c>
      <c r="M786" s="14">
        <v>44986</v>
      </c>
      <c r="N786" s="14" t="str">
        <f t="shared" si="24"/>
        <v>CUMPLE</v>
      </c>
      <c r="O786" s="14" t="str">
        <f t="shared" si="25"/>
        <v>CUMPLE</v>
      </c>
      <c r="P786" s="15">
        <v>0.3</v>
      </c>
      <c r="Q786" s="15">
        <v>0.3</v>
      </c>
      <c r="R786" s="15">
        <f>Tabla1[[#This Row],[Trbjo real]]-Tabla1[[#This Row],[Trabajo]]</f>
        <v>0</v>
      </c>
      <c r="S786" s="15">
        <v>0.3</v>
      </c>
      <c r="T786" s="12" t="s">
        <v>1026</v>
      </c>
      <c r="U786" s="19">
        <f>Tabla1[[#This Row],[Trbjo real]]/Tabla1[[#This Row],[Trabajo]]</f>
        <v>1</v>
      </c>
    </row>
    <row r="787" spans="1:21" x14ac:dyDescent="0.25">
      <c r="A787" s="12" t="s">
        <v>259</v>
      </c>
      <c r="B787" s="12" t="s">
        <v>238</v>
      </c>
      <c r="C787" s="12" t="s">
        <v>239</v>
      </c>
      <c r="D787" s="12" t="s">
        <v>185</v>
      </c>
      <c r="E787" s="12" t="s">
        <v>1033</v>
      </c>
      <c r="F787" s="12" t="s">
        <v>1087</v>
      </c>
      <c r="G787" s="12" t="s">
        <v>1086</v>
      </c>
      <c r="H787" s="12" t="s">
        <v>12</v>
      </c>
      <c r="I787" s="12" t="s">
        <v>1015</v>
      </c>
      <c r="J787" s="12" t="s">
        <v>240</v>
      </c>
      <c r="K787" s="12" t="s">
        <v>13</v>
      </c>
      <c r="L787" s="13">
        <v>44986</v>
      </c>
      <c r="M787" s="14">
        <v>44986</v>
      </c>
      <c r="N787" s="14" t="str">
        <f t="shared" si="24"/>
        <v>CUMPLE</v>
      </c>
      <c r="O787" s="14" t="str">
        <f t="shared" si="25"/>
        <v>CUMPLE</v>
      </c>
      <c r="P787" s="15">
        <v>0.4</v>
      </c>
      <c r="Q787" s="15">
        <v>0.4</v>
      </c>
      <c r="R787" s="15">
        <f>Tabla1[[#This Row],[Trbjo real]]-Tabla1[[#This Row],[Trabajo]]</f>
        <v>0</v>
      </c>
      <c r="S787" s="15">
        <v>0.4</v>
      </c>
      <c r="T787" s="12" t="s">
        <v>1026</v>
      </c>
      <c r="U787" s="19">
        <f>Tabla1[[#This Row],[Trbjo real]]/Tabla1[[#This Row],[Trabajo]]</f>
        <v>1</v>
      </c>
    </row>
    <row r="788" spans="1:21" x14ac:dyDescent="0.25">
      <c r="A788" s="12" t="s">
        <v>193</v>
      </c>
      <c r="B788" s="12" t="s">
        <v>183</v>
      </c>
      <c r="C788" s="12" t="s">
        <v>184</v>
      </c>
      <c r="D788" s="12" t="s">
        <v>185</v>
      </c>
      <c r="E788" s="12" t="s">
        <v>1035</v>
      </c>
      <c r="F788" s="12" t="s">
        <v>1088</v>
      </c>
      <c r="G788" s="12" t="s">
        <v>1086</v>
      </c>
      <c r="H788" s="12" t="s">
        <v>12</v>
      </c>
      <c r="I788" s="12" t="s">
        <v>1025</v>
      </c>
      <c r="J788" s="12" t="s">
        <v>186</v>
      </c>
      <c r="K788" s="12" t="s">
        <v>13</v>
      </c>
      <c r="L788" s="13">
        <v>44986</v>
      </c>
      <c r="M788" s="14">
        <v>44986</v>
      </c>
      <c r="N788" s="14" t="str">
        <f t="shared" si="24"/>
        <v>CUMPLE</v>
      </c>
      <c r="O788" s="14" t="str">
        <f t="shared" si="25"/>
        <v>CUMPLE</v>
      </c>
      <c r="P788" s="15">
        <v>0.3</v>
      </c>
      <c r="Q788" s="15">
        <v>0.3</v>
      </c>
      <c r="R788" s="15">
        <f>Tabla1[[#This Row],[Trbjo real]]-Tabla1[[#This Row],[Trabajo]]</f>
        <v>0</v>
      </c>
      <c r="S788" s="15">
        <v>0.3</v>
      </c>
      <c r="T788" s="12" t="s">
        <v>1026</v>
      </c>
      <c r="U788" s="19">
        <f>Tabla1[[#This Row],[Trbjo real]]/Tabla1[[#This Row],[Trabajo]]</f>
        <v>1</v>
      </c>
    </row>
    <row r="789" spans="1:21" x14ac:dyDescent="0.25">
      <c r="A789" s="12" t="s">
        <v>193</v>
      </c>
      <c r="B789" s="12" t="s">
        <v>183</v>
      </c>
      <c r="C789" s="12" t="s">
        <v>184</v>
      </c>
      <c r="D789" s="12" t="s">
        <v>185</v>
      </c>
      <c r="E789" s="12" t="s">
        <v>1033</v>
      </c>
      <c r="F789" s="12" t="s">
        <v>1087</v>
      </c>
      <c r="G789" s="12" t="s">
        <v>1086</v>
      </c>
      <c r="H789" s="12" t="s">
        <v>12</v>
      </c>
      <c r="I789" s="12" t="s">
        <v>1025</v>
      </c>
      <c r="J789" s="12" t="s">
        <v>186</v>
      </c>
      <c r="K789" s="12" t="s">
        <v>13</v>
      </c>
      <c r="L789" s="13">
        <v>44986</v>
      </c>
      <c r="M789" s="14">
        <v>44986</v>
      </c>
      <c r="N789" s="14" t="str">
        <f t="shared" si="24"/>
        <v>CUMPLE</v>
      </c>
      <c r="O789" s="14" t="str">
        <f t="shared" si="25"/>
        <v>CUMPLE</v>
      </c>
      <c r="P789" s="15">
        <v>0.5</v>
      </c>
      <c r="Q789" s="15">
        <v>0.5</v>
      </c>
      <c r="R789" s="15">
        <f>Tabla1[[#This Row],[Trbjo real]]-Tabla1[[#This Row],[Trabajo]]</f>
        <v>0</v>
      </c>
      <c r="S789" s="15">
        <v>0.5</v>
      </c>
      <c r="T789" s="12" t="s">
        <v>1026</v>
      </c>
      <c r="U789" s="19">
        <f>Tabla1[[#This Row],[Trbjo real]]/Tabla1[[#This Row],[Trabajo]]</f>
        <v>1</v>
      </c>
    </row>
    <row r="790" spans="1:21" x14ac:dyDescent="0.25">
      <c r="A790" s="12" t="s">
        <v>346</v>
      </c>
      <c r="B790" s="12" t="s">
        <v>325</v>
      </c>
      <c r="C790" s="12" t="s">
        <v>326</v>
      </c>
      <c r="D790" s="12" t="s">
        <v>120</v>
      </c>
      <c r="E790" s="12" t="s">
        <v>1035</v>
      </c>
      <c r="F790" s="12" t="s">
        <v>1088</v>
      </c>
      <c r="G790" s="12" t="s">
        <v>1086</v>
      </c>
      <c r="H790" s="12" t="s">
        <v>12</v>
      </c>
      <c r="I790" s="12" t="s">
        <v>1025</v>
      </c>
      <c r="J790" s="12" t="s">
        <v>121</v>
      </c>
      <c r="K790" s="12" t="s">
        <v>13</v>
      </c>
      <c r="L790" s="13">
        <v>44989</v>
      </c>
      <c r="M790" s="14">
        <v>44989</v>
      </c>
      <c r="N790" s="14" t="str">
        <f t="shared" si="24"/>
        <v>CUMPLE</v>
      </c>
      <c r="O790" s="14" t="str">
        <f t="shared" si="25"/>
        <v>CUMPLE</v>
      </c>
      <c r="P790" s="15">
        <v>0.3</v>
      </c>
      <c r="Q790" s="20">
        <v>0.3</v>
      </c>
      <c r="R790" s="15">
        <f>Tabla1[[#This Row],[Trbjo real]]-Tabla1[[#This Row],[Trabajo]]</f>
        <v>0</v>
      </c>
      <c r="S790" s="15">
        <v>0.3</v>
      </c>
      <c r="T790" s="12" t="s">
        <v>1026</v>
      </c>
      <c r="U790" s="19">
        <f>Tabla1[[#This Row],[Trbjo real]]/Tabla1[[#This Row],[Trabajo]]</f>
        <v>1</v>
      </c>
    </row>
    <row r="791" spans="1:21" x14ac:dyDescent="0.25">
      <c r="A791" s="12" t="s">
        <v>346</v>
      </c>
      <c r="B791" s="12" t="s">
        <v>325</v>
      </c>
      <c r="C791" s="12" t="s">
        <v>326</v>
      </c>
      <c r="D791" s="12" t="s">
        <v>120</v>
      </c>
      <c r="E791" s="12" t="s">
        <v>1033</v>
      </c>
      <c r="F791" s="12" t="s">
        <v>1087</v>
      </c>
      <c r="G791" s="12" t="s">
        <v>1086</v>
      </c>
      <c r="H791" s="12" t="s">
        <v>12</v>
      </c>
      <c r="I791" s="12" t="s">
        <v>1025</v>
      </c>
      <c r="J791" s="12" t="s">
        <v>121</v>
      </c>
      <c r="K791" s="12" t="s">
        <v>13</v>
      </c>
      <c r="L791" s="13">
        <v>44989</v>
      </c>
      <c r="M791" s="14">
        <v>44989</v>
      </c>
      <c r="N791" s="14" t="str">
        <f t="shared" si="24"/>
        <v>CUMPLE</v>
      </c>
      <c r="O791" s="14" t="str">
        <f t="shared" si="25"/>
        <v>CUMPLE</v>
      </c>
      <c r="P791" s="15">
        <v>0.4</v>
      </c>
      <c r="Q791" s="20">
        <v>0.4</v>
      </c>
      <c r="R791" s="15">
        <f>Tabla1[[#This Row],[Trbjo real]]-Tabla1[[#This Row],[Trabajo]]</f>
        <v>0</v>
      </c>
      <c r="S791" s="15">
        <v>0.4</v>
      </c>
      <c r="T791" s="12" t="s">
        <v>1026</v>
      </c>
      <c r="U791" s="19">
        <f>Tabla1[[#This Row],[Trbjo real]]/Tabla1[[#This Row],[Trabajo]]</f>
        <v>1</v>
      </c>
    </row>
    <row r="792" spans="1:21" x14ac:dyDescent="0.25">
      <c r="A792" s="12" t="s">
        <v>395</v>
      </c>
      <c r="B792" s="12" t="s">
        <v>365</v>
      </c>
      <c r="C792" s="12" t="s">
        <v>366</v>
      </c>
      <c r="D792" s="12" t="s">
        <v>120</v>
      </c>
      <c r="E792" s="12" t="s">
        <v>1035</v>
      </c>
      <c r="F792" s="12" t="s">
        <v>1088</v>
      </c>
      <c r="G792" s="12" t="s">
        <v>1086</v>
      </c>
      <c r="H792" s="12" t="s">
        <v>12</v>
      </c>
      <c r="I792" s="12" t="s">
        <v>1015</v>
      </c>
      <c r="J792" s="12" t="s">
        <v>121</v>
      </c>
      <c r="K792" s="12" t="s">
        <v>13</v>
      </c>
      <c r="L792" s="13">
        <v>44989</v>
      </c>
      <c r="M792" s="14">
        <v>44989</v>
      </c>
      <c r="N792" s="14" t="str">
        <f t="shared" si="24"/>
        <v>CUMPLE</v>
      </c>
      <c r="O792" s="14" t="str">
        <f t="shared" si="25"/>
        <v>CUMPLE</v>
      </c>
      <c r="P792" s="15">
        <v>0.3</v>
      </c>
      <c r="Q792" s="15">
        <v>0.3</v>
      </c>
      <c r="R792" s="15">
        <f>Tabla1[[#This Row],[Trbjo real]]-Tabla1[[#This Row],[Trabajo]]</f>
        <v>0</v>
      </c>
      <c r="S792" s="15">
        <v>0.3</v>
      </c>
      <c r="T792" s="12" t="s">
        <v>1026</v>
      </c>
      <c r="U792" s="19">
        <f>Tabla1[[#This Row],[Trbjo real]]/Tabla1[[#This Row],[Trabajo]]</f>
        <v>1</v>
      </c>
    </row>
    <row r="793" spans="1:21" x14ac:dyDescent="0.25">
      <c r="A793" s="12" t="s">
        <v>395</v>
      </c>
      <c r="B793" s="12" t="s">
        <v>365</v>
      </c>
      <c r="C793" s="12" t="s">
        <v>366</v>
      </c>
      <c r="D793" s="12" t="s">
        <v>120</v>
      </c>
      <c r="E793" s="12" t="s">
        <v>1033</v>
      </c>
      <c r="F793" s="12" t="s">
        <v>1087</v>
      </c>
      <c r="G793" s="12" t="s">
        <v>1086</v>
      </c>
      <c r="H793" s="12" t="s">
        <v>12</v>
      </c>
      <c r="I793" s="12" t="s">
        <v>1015</v>
      </c>
      <c r="J793" s="12" t="s">
        <v>121</v>
      </c>
      <c r="K793" s="12" t="s">
        <v>13</v>
      </c>
      <c r="L793" s="13">
        <v>44989</v>
      </c>
      <c r="M793" s="14">
        <v>44989</v>
      </c>
      <c r="N793" s="14" t="str">
        <f t="shared" si="24"/>
        <v>CUMPLE</v>
      </c>
      <c r="O793" s="14" t="str">
        <f t="shared" si="25"/>
        <v>CUMPLE</v>
      </c>
      <c r="P793" s="15">
        <v>0.4</v>
      </c>
      <c r="Q793" s="15">
        <v>0.4</v>
      </c>
      <c r="R793" s="15">
        <f>Tabla1[[#This Row],[Trbjo real]]-Tabla1[[#This Row],[Trabajo]]</f>
        <v>0</v>
      </c>
      <c r="S793" s="15">
        <v>0.4</v>
      </c>
      <c r="T793" s="12" t="s">
        <v>1026</v>
      </c>
      <c r="U793" s="19">
        <f>Tabla1[[#This Row],[Trbjo real]]/Tabla1[[#This Row],[Trabajo]]</f>
        <v>1</v>
      </c>
    </row>
    <row r="794" spans="1:21" x14ac:dyDescent="0.25">
      <c r="A794" s="12" t="s">
        <v>33</v>
      </c>
      <c r="B794" s="12" t="s">
        <v>5</v>
      </c>
      <c r="C794" s="12" t="s">
        <v>6</v>
      </c>
      <c r="D794" s="12" t="s">
        <v>7</v>
      </c>
      <c r="E794" s="12" t="s">
        <v>1035</v>
      </c>
      <c r="F794" s="12" t="s">
        <v>1088</v>
      </c>
      <c r="G794" s="12" t="s">
        <v>1086</v>
      </c>
      <c r="H794" s="12" t="s">
        <v>12</v>
      </c>
      <c r="I794" s="12" t="s">
        <v>1025</v>
      </c>
      <c r="J794" s="12" t="s">
        <v>9</v>
      </c>
      <c r="K794" s="12" t="s">
        <v>13</v>
      </c>
      <c r="L794" s="13">
        <v>44989</v>
      </c>
      <c r="M794" s="14">
        <v>44989</v>
      </c>
      <c r="N794" s="14" t="str">
        <f t="shared" si="24"/>
        <v>CUMPLE</v>
      </c>
      <c r="O794" s="14" t="str">
        <f t="shared" si="25"/>
        <v>CUMPLE</v>
      </c>
      <c r="P794" s="15">
        <v>0.3</v>
      </c>
      <c r="Q794" s="20">
        <v>0.3</v>
      </c>
      <c r="R794" s="15">
        <f>Tabla1[[#This Row],[Trbjo real]]-Tabla1[[#This Row],[Trabajo]]</f>
        <v>0</v>
      </c>
      <c r="S794" s="15">
        <v>0.3</v>
      </c>
      <c r="T794" s="12" t="s">
        <v>1026</v>
      </c>
      <c r="U794" s="19">
        <f>Tabla1[[#This Row],[Trbjo real]]/Tabla1[[#This Row],[Trabajo]]</f>
        <v>1</v>
      </c>
    </row>
    <row r="795" spans="1:21" x14ac:dyDescent="0.25">
      <c r="A795" s="12" t="s">
        <v>33</v>
      </c>
      <c r="B795" s="12" t="s">
        <v>5</v>
      </c>
      <c r="C795" s="12" t="s">
        <v>6</v>
      </c>
      <c r="D795" s="12" t="s">
        <v>7</v>
      </c>
      <c r="E795" s="12" t="s">
        <v>1033</v>
      </c>
      <c r="F795" s="12" t="s">
        <v>1087</v>
      </c>
      <c r="G795" s="12" t="s">
        <v>1086</v>
      </c>
      <c r="H795" s="12" t="s">
        <v>12</v>
      </c>
      <c r="I795" s="12" t="s">
        <v>1025</v>
      </c>
      <c r="J795" s="12" t="s">
        <v>9</v>
      </c>
      <c r="K795" s="12" t="s">
        <v>13</v>
      </c>
      <c r="L795" s="13">
        <v>44989</v>
      </c>
      <c r="M795" s="14">
        <v>44989</v>
      </c>
      <c r="N795" s="14" t="str">
        <f t="shared" si="24"/>
        <v>CUMPLE</v>
      </c>
      <c r="O795" s="14" t="str">
        <f t="shared" si="25"/>
        <v>CUMPLE</v>
      </c>
      <c r="P795" s="15">
        <v>0.4</v>
      </c>
      <c r="Q795" s="20">
        <v>0.4</v>
      </c>
      <c r="R795" s="15">
        <f>Tabla1[[#This Row],[Trbjo real]]-Tabla1[[#This Row],[Trabajo]]</f>
        <v>0</v>
      </c>
      <c r="S795" s="15">
        <v>0.4</v>
      </c>
      <c r="T795" s="12" t="s">
        <v>1026</v>
      </c>
      <c r="U795" s="19">
        <f>Tabla1[[#This Row],[Trbjo real]]/Tabla1[[#This Row],[Trabajo]]</f>
        <v>1</v>
      </c>
    </row>
    <row r="796" spans="1:21" x14ac:dyDescent="0.25">
      <c r="A796" s="12" t="s">
        <v>81</v>
      </c>
      <c r="B796" s="12" t="s">
        <v>51</v>
      </c>
      <c r="C796" s="12" t="s">
        <v>52</v>
      </c>
      <c r="D796" s="12" t="s">
        <v>53</v>
      </c>
      <c r="E796" s="12" t="s">
        <v>1035</v>
      </c>
      <c r="F796" s="12" t="s">
        <v>1088</v>
      </c>
      <c r="G796" s="12" t="s">
        <v>1086</v>
      </c>
      <c r="H796" s="12" t="s">
        <v>12</v>
      </c>
      <c r="I796" s="12" t="s">
        <v>1025</v>
      </c>
      <c r="J796" s="12" t="s">
        <v>55</v>
      </c>
      <c r="K796" s="12" t="s">
        <v>13</v>
      </c>
      <c r="L796" s="13">
        <v>44991</v>
      </c>
      <c r="M796" s="14">
        <v>44991</v>
      </c>
      <c r="N796" s="14" t="str">
        <f t="shared" si="24"/>
        <v>CUMPLE</v>
      </c>
      <c r="O796" s="14" t="str">
        <f t="shared" si="25"/>
        <v>CUMPLE</v>
      </c>
      <c r="P796" s="15">
        <v>0.3</v>
      </c>
      <c r="Q796" s="20">
        <v>0.3</v>
      </c>
      <c r="R796" s="15">
        <f>Tabla1[[#This Row],[Trbjo real]]-Tabla1[[#This Row],[Trabajo]]</f>
        <v>0</v>
      </c>
      <c r="S796" s="15">
        <v>0.3</v>
      </c>
      <c r="T796" s="12" t="s">
        <v>1026</v>
      </c>
      <c r="U796" s="19">
        <f>Tabla1[[#This Row],[Trbjo real]]/Tabla1[[#This Row],[Trabajo]]</f>
        <v>1</v>
      </c>
    </row>
    <row r="797" spans="1:21" x14ac:dyDescent="0.25">
      <c r="A797" s="12" t="s">
        <v>289</v>
      </c>
      <c r="B797" s="12" t="s">
        <v>238</v>
      </c>
      <c r="C797" s="12" t="s">
        <v>239</v>
      </c>
      <c r="D797" s="12" t="s">
        <v>185</v>
      </c>
      <c r="E797" s="12" t="s">
        <v>1035</v>
      </c>
      <c r="F797" s="12" t="s">
        <v>1085</v>
      </c>
      <c r="G797" s="12" t="s">
        <v>1086</v>
      </c>
      <c r="H797" s="12" t="s">
        <v>12</v>
      </c>
      <c r="I797" s="12" t="s">
        <v>1015</v>
      </c>
      <c r="J797" s="12" t="s">
        <v>240</v>
      </c>
      <c r="K797" s="12" t="s">
        <v>13</v>
      </c>
      <c r="L797" s="13">
        <v>44993</v>
      </c>
      <c r="M797" s="14">
        <v>44993</v>
      </c>
      <c r="N797" s="14" t="str">
        <f t="shared" si="24"/>
        <v>CUMPLE</v>
      </c>
      <c r="O797" s="14" t="str">
        <f t="shared" si="25"/>
        <v>CUMPLE</v>
      </c>
      <c r="P797" s="15">
        <v>0.3</v>
      </c>
      <c r="Q797" s="15">
        <v>0.3</v>
      </c>
      <c r="R797" s="15">
        <f>Tabla1[[#This Row],[Trbjo real]]-Tabla1[[#This Row],[Trabajo]]</f>
        <v>0</v>
      </c>
      <c r="S797" s="15">
        <v>0.3</v>
      </c>
      <c r="T797" s="12" t="s">
        <v>1026</v>
      </c>
      <c r="U797" s="19">
        <f>Tabla1[[#This Row],[Trbjo real]]/Tabla1[[#This Row],[Trabajo]]</f>
        <v>1</v>
      </c>
    </row>
    <row r="798" spans="1:21" x14ac:dyDescent="0.25">
      <c r="A798" s="12" t="s">
        <v>290</v>
      </c>
      <c r="B798" s="12" t="s">
        <v>238</v>
      </c>
      <c r="C798" s="12" t="s">
        <v>239</v>
      </c>
      <c r="D798" s="12" t="s">
        <v>185</v>
      </c>
      <c r="E798" s="12" t="s">
        <v>1035</v>
      </c>
      <c r="F798" s="12" t="s">
        <v>1085</v>
      </c>
      <c r="G798" s="12" t="s">
        <v>1086</v>
      </c>
      <c r="H798" s="12" t="s">
        <v>12</v>
      </c>
      <c r="I798" s="12" t="s">
        <v>1015</v>
      </c>
      <c r="J798" s="12" t="s">
        <v>240</v>
      </c>
      <c r="K798" s="12" t="s">
        <v>13</v>
      </c>
      <c r="L798" s="13">
        <v>45000</v>
      </c>
      <c r="M798" s="14">
        <v>45000</v>
      </c>
      <c r="N798" s="14" t="str">
        <f t="shared" si="24"/>
        <v>CUMPLE</v>
      </c>
      <c r="O798" s="14" t="str">
        <f t="shared" si="25"/>
        <v>CUMPLE</v>
      </c>
      <c r="P798" s="15">
        <v>0.3</v>
      </c>
      <c r="Q798" s="15">
        <v>0.3</v>
      </c>
      <c r="R798" s="15">
        <f>Tabla1[[#This Row],[Trbjo real]]-Tabla1[[#This Row],[Trabajo]]</f>
        <v>0</v>
      </c>
      <c r="S798" s="15">
        <v>0.3</v>
      </c>
      <c r="T798" s="12" t="s">
        <v>1026</v>
      </c>
      <c r="U798" s="19">
        <f>Tabla1[[#This Row],[Trbjo real]]/Tabla1[[#This Row],[Trabajo]]</f>
        <v>1</v>
      </c>
    </row>
    <row r="799" spans="1:21" x14ac:dyDescent="0.25">
      <c r="A799" s="12" t="s">
        <v>192</v>
      </c>
      <c r="B799" s="12" t="s">
        <v>183</v>
      </c>
      <c r="C799" s="12" t="s">
        <v>184</v>
      </c>
      <c r="D799" s="12" t="s">
        <v>185</v>
      </c>
      <c r="E799" s="12" t="s">
        <v>1035</v>
      </c>
      <c r="F799" s="12" t="s">
        <v>1088</v>
      </c>
      <c r="G799" s="12" t="s">
        <v>1086</v>
      </c>
      <c r="H799" s="12" t="s">
        <v>12</v>
      </c>
      <c r="I799" s="12" t="s">
        <v>1025</v>
      </c>
      <c r="J799" s="12" t="s">
        <v>186</v>
      </c>
      <c r="K799" s="12" t="s">
        <v>13</v>
      </c>
      <c r="L799" s="13">
        <v>45000</v>
      </c>
      <c r="M799" s="14">
        <v>45000</v>
      </c>
      <c r="N799" s="14" t="str">
        <f t="shared" si="24"/>
        <v>CUMPLE</v>
      </c>
      <c r="O799" s="14" t="str">
        <f t="shared" si="25"/>
        <v>CUMPLE</v>
      </c>
      <c r="P799" s="15">
        <v>0.3</v>
      </c>
      <c r="Q799" s="15">
        <v>0.3</v>
      </c>
      <c r="R799" s="15">
        <f>Tabla1[[#This Row],[Trbjo real]]-Tabla1[[#This Row],[Trabajo]]</f>
        <v>0</v>
      </c>
      <c r="S799" s="15">
        <v>0.3</v>
      </c>
      <c r="T799" s="12" t="s">
        <v>1026</v>
      </c>
      <c r="U799" s="19">
        <f>Tabla1[[#This Row],[Trbjo real]]/Tabla1[[#This Row],[Trabajo]]</f>
        <v>1</v>
      </c>
    </row>
    <row r="800" spans="1:21" x14ac:dyDescent="0.25">
      <c r="A800" s="12" t="s">
        <v>361</v>
      </c>
      <c r="B800" s="12" t="s">
        <v>325</v>
      </c>
      <c r="C800" s="12" t="s">
        <v>326</v>
      </c>
      <c r="D800" s="12" t="s">
        <v>120</v>
      </c>
      <c r="E800" s="12" t="s">
        <v>1035</v>
      </c>
      <c r="F800" s="12" t="s">
        <v>1088</v>
      </c>
      <c r="G800" s="12" t="s">
        <v>1086</v>
      </c>
      <c r="H800" s="12" t="s">
        <v>12</v>
      </c>
      <c r="I800" s="12" t="s">
        <v>1025</v>
      </c>
      <c r="J800" s="12" t="s">
        <v>121</v>
      </c>
      <c r="K800" s="12" t="s">
        <v>13</v>
      </c>
      <c r="L800" s="13">
        <v>45003</v>
      </c>
      <c r="M800" s="14">
        <v>45003</v>
      </c>
      <c r="N800" s="14" t="str">
        <f t="shared" si="24"/>
        <v>CUMPLE</v>
      </c>
      <c r="O800" s="14" t="str">
        <f t="shared" si="25"/>
        <v>CUMPLE</v>
      </c>
      <c r="P800" s="15">
        <v>0.3</v>
      </c>
      <c r="Q800" s="20">
        <v>0.3</v>
      </c>
      <c r="R800" s="15">
        <f>Tabla1[[#This Row],[Trbjo real]]-Tabla1[[#This Row],[Trabajo]]</f>
        <v>0</v>
      </c>
      <c r="S800" s="15">
        <v>0.3</v>
      </c>
      <c r="T800" s="12" t="s">
        <v>1026</v>
      </c>
      <c r="U800" s="19">
        <f>Tabla1[[#This Row],[Trbjo real]]/Tabla1[[#This Row],[Trabajo]]</f>
        <v>1</v>
      </c>
    </row>
    <row r="801" spans="1:21" x14ac:dyDescent="0.25">
      <c r="A801" s="12" t="s">
        <v>397</v>
      </c>
      <c r="B801" s="12" t="s">
        <v>365</v>
      </c>
      <c r="C801" s="12" t="s">
        <v>366</v>
      </c>
      <c r="D801" s="12" t="s">
        <v>120</v>
      </c>
      <c r="E801" s="12" t="s">
        <v>1035</v>
      </c>
      <c r="F801" s="12" t="s">
        <v>1088</v>
      </c>
      <c r="G801" s="12" t="s">
        <v>1086</v>
      </c>
      <c r="H801" s="12" t="s">
        <v>12</v>
      </c>
      <c r="I801" s="12" t="s">
        <v>1015</v>
      </c>
      <c r="J801" s="12" t="s">
        <v>121</v>
      </c>
      <c r="K801" s="12" t="s">
        <v>13</v>
      </c>
      <c r="L801" s="13">
        <v>45003</v>
      </c>
      <c r="M801" s="14">
        <v>45003</v>
      </c>
      <c r="N801" s="14" t="str">
        <f t="shared" si="24"/>
        <v>CUMPLE</v>
      </c>
      <c r="O801" s="14" t="str">
        <f t="shared" si="25"/>
        <v>CUMPLE</v>
      </c>
      <c r="P801" s="15">
        <v>0.3</v>
      </c>
      <c r="Q801" s="15">
        <v>0.3</v>
      </c>
      <c r="R801" s="15">
        <f>Tabla1[[#This Row],[Trbjo real]]-Tabla1[[#This Row],[Trabajo]]</f>
        <v>0</v>
      </c>
      <c r="S801" s="15">
        <v>0.3</v>
      </c>
      <c r="T801" s="12" t="s">
        <v>1026</v>
      </c>
      <c r="U801" s="19">
        <f>Tabla1[[#This Row],[Trbjo real]]/Tabla1[[#This Row],[Trabajo]]</f>
        <v>1</v>
      </c>
    </row>
    <row r="802" spans="1:21" x14ac:dyDescent="0.25">
      <c r="A802" s="12" t="s">
        <v>35</v>
      </c>
      <c r="B802" s="12" t="s">
        <v>5</v>
      </c>
      <c r="C802" s="12" t="s">
        <v>6</v>
      </c>
      <c r="D802" s="12" t="s">
        <v>7</v>
      </c>
      <c r="E802" s="12" t="s">
        <v>1035</v>
      </c>
      <c r="F802" s="12" t="s">
        <v>1088</v>
      </c>
      <c r="G802" s="12" t="s">
        <v>1086</v>
      </c>
      <c r="H802" s="12" t="s">
        <v>12</v>
      </c>
      <c r="I802" s="12" t="s">
        <v>1025</v>
      </c>
      <c r="J802" s="12" t="s">
        <v>9</v>
      </c>
      <c r="K802" s="12" t="s">
        <v>13</v>
      </c>
      <c r="L802" s="13">
        <v>45003</v>
      </c>
      <c r="M802" s="14">
        <v>45003</v>
      </c>
      <c r="N802" s="14" t="str">
        <f t="shared" si="24"/>
        <v>CUMPLE</v>
      </c>
      <c r="O802" s="14" t="str">
        <f t="shared" si="25"/>
        <v>CUMPLE</v>
      </c>
      <c r="P802" s="15">
        <v>0.3</v>
      </c>
      <c r="Q802" s="20">
        <v>0.3</v>
      </c>
      <c r="R802" s="15">
        <f>Tabla1[[#This Row],[Trbjo real]]-Tabla1[[#This Row],[Trabajo]]</f>
        <v>0</v>
      </c>
      <c r="S802" s="15">
        <v>0.3</v>
      </c>
      <c r="T802" s="12" t="s">
        <v>1026</v>
      </c>
      <c r="U802" s="19">
        <f>Tabla1[[#This Row],[Trbjo real]]/Tabla1[[#This Row],[Trabajo]]</f>
        <v>1</v>
      </c>
    </row>
    <row r="803" spans="1:21" x14ac:dyDescent="0.25">
      <c r="A803" s="12" t="s">
        <v>70</v>
      </c>
      <c r="B803" s="12" t="s">
        <v>51</v>
      </c>
      <c r="C803" s="12" t="s">
        <v>52</v>
      </c>
      <c r="D803" s="12" t="s">
        <v>53</v>
      </c>
      <c r="E803" s="12" t="s">
        <v>1035</v>
      </c>
      <c r="F803" s="12" t="s">
        <v>1088</v>
      </c>
      <c r="G803" s="12" t="s">
        <v>1086</v>
      </c>
      <c r="H803" s="12" t="s">
        <v>12</v>
      </c>
      <c r="I803" s="12" t="s">
        <v>1025</v>
      </c>
      <c r="J803" s="12" t="s">
        <v>55</v>
      </c>
      <c r="K803" s="12" t="s">
        <v>13</v>
      </c>
      <c r="L803" s="13">
        <v>45005</v>
      </c>
      <c r="M803" s="14">
        <v>45005</v>
      </c>
      <c r="N803" s="14" t="str">
        <f t="shared" si="24"/>
        <v>CUMPLE</v>
      </c>
      <c r="O803" s="14" t="str">
        <f t="shared" si="25"/>
        <v>CUMPLE</v>
      </c>
      <c r="P803" s="15">
        <v>0.3</v>
      </c>
      <c r="Q803" s="20">
        <v>0.3</v>
      </c>
      <c r="R803" s="15">
        <f>Tabla1[[#This Row],[Trbjo real]]-Tabla1[[#This Row],[Trabajo]]</f>
        <v>0</v>
      </c>
      <c r="S803" s="15">
        <v>0.3</v>
      </c>
      <c r="T803" s="12" t="s">
        <v>1026</v>
      </c>
      <c r="U803" s="19">
        <f>Tabla1[[#This Row],[Trbjo real]]/Tabla1[[#This Row],[Trabajo]]</f>
        <v>1</v>
      </c>
    </row>
    <row r="804" spans="1:21" x14ac:dyDescent="0.25">
      <c r="A804" s="12" t="s">
        <v>70</v>
      </c>
      <c r="B804" s="12" t="s">
        <v>51</v>
      </c>
      <c r="C804" s="12" t="s">
        <v>52</v>
      </c>
      <c r="D804" s="12" t="s">
        <v>53</v>
      </c>
      <c r="E804" s="12" t="s">
        <v>1033</v>
      </c>
      <c r="F804" s="12" t="s">
        <v>1089</v>
      </c>
      <c r="G804" s="12" t="s">
        <v>1086</v>
      </c>
      <c r="H804" s="12" t="s">
        <v>12</v>
      </c>
      <c r="I804" s="12" t="s">
        <v>1025</v>
      </c>
      <c r="J804" s="12" t="s">
        <v>55</v>
      </c>
      <c r="K804" s="12" t="s">
        <v>13</v>
      </c>
      <c r="L804" s="13">
        <v>45005</v>
      </c>
      <c r="M804" s="14">
        <v>45005</v>
      </c>
      <c r="N804" s="14" t="str">
        <f t="shared" si="24"/>
        <v>CUMPLE</v>
      </c>
      <c r="O804" s="14" t="str">
        <f t="shared" si="25"/>
        <v>CUMPLE</v>
      </c>
      <c r="P804" s="15">
        <v>1</v>
      </c>
      <c r="Q804" s="19">
        <v>2</v>
      </c>
      <c r="R804" s="15">
        <f>Tabla1[[#This Row],[Trbjo real]]-Tabla1[[#This Row],[Trabajo]]</f>
        <v>-1</v>
      </c>
      <c r="S804" s="15">
        <v>1</v>
      </c>
      <c r="T804" s="12" t="s">
        <v>1026</v>
      </c>
      <c r="U804" s="19">
        <f>Tabla1[[#This Row],[Trbjo real]]/Tabla1[[#This Row],[Trabajo]]</f>
        <v>0.5</v>
      </c>
    </row>
    <row r="805" spans="1:21" x14ac:dyDescent="0.25">
      <c r="A805" s="12" t="s">
        <v>292</v>
      </c>
      <c r="B805" s="12" t="s">
        <v>238</v>
      </c>
      <c r="C805" s="12" t="s">
        <v>239</v>
      </c>
      <c r="D805" s="12" t="s">
        <v>185</v>
      </c>
      <c r="E805" s="12" t="s">
        <v>1035</v>
      </c>
      <c r="F805" s="12" t="s">
        <v>1085</v>
      </c>
      <c r="G805" s="12" t="s">
        <v>1086</v>
      </c>
      <c r="H805" s="12" t="s">
        <v>12</v>
      </c>
      <c r="I805" s="12" t="s">
        <v>1015</v>
      </c>
      <c r="J805" s="12" t="s">
        <v>240</v>
      </c>
      <c r="K805" s="12" t="s">
        <v>13</v>
      </c>
      <c r="L805" s="13">
        <v>45007</v>
      </c>
      <c r="M805" s="14">
        <v>45007</v>
      </c>
      <c r="N805" s="14" t="str">
        <f t="shared" si="24"/>
        <v>CUMPLE</v>
      </c>
      <c r="O805" s="14" t="str">
        <f t="shared" si="25"/>
        <v>CUMPLE</v>
      </c>
      <c r="P805" s="15">
        <v>0.3</v>
      </c>
      <c r="Q805" s="15">
        <v>0.3</v>
      </c>
      <c r="R805" s="15">
        <f>Tabla1[[#This Row],[Trbjo real]]-Tabla1[[#This Row],[Trabajo]]</f>
        <v>0</v>
      </c>
      <c r="S805" s="15">
        <v>0.3</v>
      </c>
      <c r="T805" s="12" t="s">
        <v>1026</v>
      </c>
      <c r="U805" s="19">
        <f>Tabla1[[#This Row],[Trbjo real]]/Tabla1[[#This Row],[Trabajo]]</f>
        <v>1</v>
      </c>
    </row>
    <row r="806" spans="1:21" x14ac:dyDescent="0.25">
      <c r="A806" s="12" t="s">
        <v>258</v>
      </c>
      <c r="B806" s="12" t="s">
        <v>238</v>
      </c>
      <c r="C806" s="12" t="s">
        <v>239</v>
      </c>
      <c r="D806" s="12" t="s">
        <v>185</v>
      </c>
      <c r="E806" s="12" t="s">
        <v>1035</v>
      </c>
      <c r="F806" s="12" t="s">
        <v>1085</v>
      </c>
      <c r="G806" s="12" t="s">
        <v>1086</v>
      </c>
      <c r="H806" s="12" t="s">
        <v>12</v>
      </c>
      <c r="I806" s="12" t="s">
        <v>1015</v>
      </c>
      <c r="J806" s="12" t="s">
        <v>240</v>
      </c>
      <c r="K806" s="12" t="s">
        <v>13</v>
      </c>
      <c r="L806" s="13">
        <v>45014</v>
      </c>
      <c r="M806" s="14">
        <v>45014</v>
      </c>
      <c r="N806" s="14" t="str">
        <f t="shared" si="24"/>
        <v>CUMPLE</v>
      </c>
      <c r="O806" s="14" t="str">
        <f t="shared" si="25"/>
        <v>CUMPLE</v>
      </c>
      <c r="P806" s="15">
        <v>0.3</v>
      </c>
      <c r="Q806" s="15">
        <v>0.3</v>
      </c>
      <c r="R806" s="15">
        <f>Tabla1[[#This Row],[Trbjo real]]-Tabla1[[#This Row],[Trabajo]]</f>
        <v>0</v>
      </c>
      <c r="S806" s="15">
        <v>0.3</v>
      </c>
      <c r="T806" s="12" t="s">
        <v>1026</v>
      </c>
      <c r="U806" s="19">
        <f>Tabla1[[#This Row],[Trbjo real]]/Tabla1[[#This Row],[Trabajo]]</f>
        <v>1</v>
      </c>
    </row>
    <row r="807" spans="1:21" x14ac:dyDescent="0.25">
      <c r="A807" s="12" t="s">
        <v>258</v>
      </c>
      <c r="B807" s="12" t="s">
        <v>238</v>
      </c>
      <c r="C807" s="12" t="s">
        <v>239</v>
      </c>
      <c r="D807" s="12" t="s">
        <v>185</v>
      </c>
      <c r="E807" s="12" t="s">
        <v>1033</v>
      </c>
      <c r="F807" s="12" t="s">
        <v>1087</v>
      </c>
      <c r="G807" s="12" t="s">
        <v>1086</v>
      </c>
      <c r="H807" s="12" t="s">
        <v>12</v>
      </c>
      <c r="I807" s="12" t="s">
        <v>1015</v>
      </c>
      <c r="J807" s="12" t="s">
        <v>240</v>
      </c>
      <c r="K807" s="12" t="s">
        <v>13</v>
      </c>
      <c r="L807" s="13">
        <v>45014</v>
      </c>
      <c r="M807" s="14">
        <v>45014</v>
      </c>
      <c r="N807" s="14" t="str">
        <f t="shared" si="24"/>
        <v>CUMPLE</v>
      </c>
      <c r="O807" s="14" t="str">
        <f t="shared" si="25"/>
        <v>CUMPLE</v>
      </c>
      <c r="P807" s="15">
        <v>0.4</v>
      </c>
      <c r="Q807" s="15">
        <v>0.4</v>
      </c>
      <c r="R807" s="15">
        <f>Tabla1[[#This Row],[Trbjo real]]-Tabla1[[#This Row],[Trabajo]]</f>
        <v>0</v>
      </c>
      <c r="S807" s="15">
        <v>0.4</v>
      </c>
      <c r="T807" s="12" t="s">
        <v>1026</v>
      </c>
      <c r="U807" s="19">
        <f>Tabla1[[#This Row],[Trbjo real]]/Tabla1[[#This Row],[Trabajo]]</f>
        <v>1</v>
      </c>
    </row>
    <row r="808" spans="1:21" x14ac:dyDescent="0.25">
      <c r="A808" s="12" t="s">
        <v>218</v>
      </c>
      <c r="B808" s="12" t="s">
        <v>183</v>
      </c>
      <c r="C808" s="12" t="s">
        <v>184</v>
      </c>
      <c r="D808" s="12" t="s">
        <v>185</v>
      </c>
      <c r="E808" s="12" t="s">
        <v>1035</v>
      </c>
      <c r="F808" s="12" t="s">
        <v>1088</v>
      </c>
      <c r="G808" s="12" t="s">
        <v>1086</v>
      </c>
      <c r="H808" s="12" t="s">
        <v>12</v>
      </c>
      <c r="I808" s="12" t="s">
        <v>1025</v>
      </c>
      <c r="J808" s="12" t="s">
        <v>186</v>
      </c>
      <c r="K808" s="12" t="s">
        <v>13</v>
      </c>
      <c r="L808" s="13">
        <v>45014</v>
      </c>
      <c r="M808" s="14">
        <v>45014</v>
      </c>
      <c r="N808" s="14" t="str">
        <f t="shared" si="24"/>
        <v>CUMPLE</v>
      </c>
      <c r="O808" s="14" t="str">
        <f t="shared" si="25"/>
        <v>CUMPLE</v>
      </c>
      <c r="P808" s="15">
        <v>0.3</v>
      </c>
      <c r="Q808" s="15">
        <v>0.3</v>
      </c>
      <c r="R808" s="15">
        <f>Tabla1[[#This Row],[Trbjo real]]-Tabla1[[#This Row],[Trabajo]]</f>
        <v>0</v>
      </c>
      <c r="S808" s="15">
        <v>0.3</v>
      </c>
      <c r="T808" s="12" t="s">
        <v>1026</v>
      </c>
      <c r="U808" s="19">
        <f>Tabla1[[#This Row],[Trbjo real]]/Tabla1[[#This Row],[Trabajo]]</f>
        <v>1</v>
      </c>
    </row>
    <row r="809" spans="1:21" x14ac:dyDescent="0.25">
      <c r="A809" s="12" t="s">
        <v>218</v>
      </c>
      <c r="B809" s="12" t="s">
        <v>183</v>
      </c>
      <c r="C809" s="12" t="s">
        <v>184</v>
      </c>
      <c r="D809" s="12" t="s">
        <v>185</v>
      </c>
      <c r="E809" s="12" t="s">
        <v>1033</v>
      </c>
      <c r="F809" s="12" t="s">
        <v>1087</v>
      </c>
      <c r="G809" s="12" t="s">
        <v>1086</v>
      </c>
      <c r="H809" s="12" t="s">
        <v>12</v>
      </c>
      <c r="I809" s="12" t="s">
        <v>1025</v>
      </c>
      <c r="J809" s="12" t="s">
        <v>186</v>
      </c>
      <c r="K809" s="12" t="s">
        <v>13</v>
      </c>
      <c r="L809" s="13">
        <v>45014</v>
      </c>
      <c r="M809" s="14">
        <v>45014</v>
      </c>
      <c r="N809" s="14" t="str">
        <f t="shared" si="24"/>
        <v>CUMPLE</v>
      </c>
      <c r="O809" s="14" t="str">
        <f t="shared" si="25"/>
        <v>CUMPLE</v>
      </c>
      <c r="P809" s="15">
        <v>0.5</v>
      </c>
      <c r="Q809" s="15">
        <v>0.5</v>
      </c>
      <c r="R809" s="15">
        <f>Tabla1[[#This Row],[Trbjo real]]-Tabla1[[#This Row],[Trabajo]]</f>
        <v>0</v>
      </c>
      <c r="S809" s="15">
        <v>0.5</v>
      </c>
      <c r="T809" s="12" t="s">
        <v>1026</v>
      </c>
      <c r="U809" s="19">
        <f>Tabla1[[#This Row],[Trbjo real]]/Tabla1[[#This Row],[Trabajo]]</f>
        <v>1</v>
      </c>
    </row>
    <row r="810" spans="1:21" x14ac:dyDescent="0.25">
      <c r="A810" s="12" t="s">
        <v>349</v>
      </c>
      <c r="B810" s="12" t="s">
        <v>325</v>
      </c>
      <c r="C810" s="12" t="s">
        <v>326</v>
      </c>
      <c r="D810" s="12" t="s">
        <v>120</v>
      </c>
      <c r="E810" s="12" t="s">
        <v>1035</v>
      </c>
      <c r="F810" s="12" t="s">
        <v>1088</v>
      </c>
      <c r="G810" s="12" t="s">
        <v>1086</v>
      </c>
      <c r="H810" s="12" t="s">
        <v>12</v>
      </c>
      <c r="I810" s="12" t="s">
        <v>1025</v>
      </c>
      <c r="J810" s="12" t="s">
        <v>121</v>
      </c>
      <c r="K810" s="12" t="s">
        <v>13</v>
      </c>
      <c r="L810" s="13">
        <v>45017</v>
      </c>
      <c r="M810" s="14">
        <v>45017</v>
      </c>
      <c r="N810" s="14" t="str">
        <f t="shared" si="24"/>
        <v>CUMPLE</v>
      </c>
      <c r="O810" s="14" t="str">
        <f t="shared" si="25"/>
        <v>CUMPLE</v>
      </c>
      <c r="P810" s="15">
        <v>0.3</v>
      </c>
      <c r="Q810" s="20">
        <v>0.3</v>
      </c>
      <c r="R810" s="15">
        <f>Tabla1[[#This Row],[Trbjo real]]-Tabla1[[#This Row],[Trabajo]]</f>
        <v>0</v>
      </c>
      <c r="S810" s="15">
        <v>0.3</v>
      </c>
      <c r="T810" s="12" t="s">
        <v>1026</v>
      </c>
      <c r="U810" s="19">
        <f>Tabla1[[#This Row],[Trbjo real]]/Tabla1[[#This Row],[Trabajo]]</f>
        <v>1</v>
      </c>
    </row>
    <row r="811" spans="1:21" x14ac:dyDescent="0.25">
      <c r="A811" s="12" t="s">
        <v>349</v>
      </c>
      <c r="B811" s="12" t="s">
        <v>325</v>
      </c>
      <c r="C811" s="12" t="s">
        <v>326</v>
      </c>
      <c r="D811" s="12" t="s">
        <v>120</v>
      </c>
      <c r="E811" s="12" t="s">
        <v>1033</v>
      </c>
      <c r="F811" s="12" t="s">
        <v>1087</v>
      </c>
      <c r="G811" s="12" t="s">
        <v>1086</v>
      </c>
      <c r="H811" s="12" t="s">
        <v>12</v>
      </c>
      <c r="I811" s="12" t="s">
        <v>1025</v>
      </c>
      <c r="J811" s="12" t="s">
        <v>121</v>
      </c>
      <c r="K811" s="12" t="s">
        <v>13</v>
      </c>
      <c r="L811" s="13">
        <v>45017</v>
      </c>
      <c r="M811" s="14">
        <v>45017</v>
      </c>
      <c r="N811" s="14" t="str">
        <f t="shared" si="24"/>
        <v>CUMPLE</v>
      </c>
      <c r="O811" s="14" t="str">
        <f t="shared" si="25"/>
        <v>CUMPLE</v>
      </c>
      <c r="P811" s="15">
        <v>0.4</v>
      </c>
      <c r="Q811" s="20">
        <v>0.4</v>
      </c>
      <c r="R811" s="15">
        <f>Tabla1[[#This Row],[Trbjo real]]-Tabla1[[#This Row],[Trabajo]]</f>
        <v>0</v>
      </c>
      <c r="S811" s="15">
        <v>0.4</v>
      </c>
      <c r="T811" s="12" t="s">
        <v>1026</v>
      </c>
      <c r="U811" s="19">
        <f>Tabla1[[#This Row],[Trbjo real]]/Tabla1[[#This Row],[Trabajo]]</f>
        <v>1</v>
      </c>
    </row>
    <row r="812" spans="1:21" x14ac:dyDescent="0.25">
      <c r="A812" s="12" t="s">
        <v>398</v>
      </c>
      <c r="B812" s="12" t="s">
        <v>365</v>
      </c>
      <c r="C812" s="12" t="s">
        <v>366</v>
      </c>
      <c r="D812" s="12" t="s">
        <v>120</v>
      </c>
      <c r="E812" s="12" t="s">
        <v>1035</v>
      </c>
      <c r="F812" s="12" t="s">
        <v>1088</v>
      </c>
      <c r="G812" s="12" t="s">
        <v>1086</v>
      </c>
      <c r="H812" s="12" t="s">
        <v>12</v>
      </c>
      <c r="I812" s="12" t="s">
        <v>1015</v>
      </c>
      <c r="J812" s="12" t="s">
        <v>121</v>
      </c>
      <c r="K812" s="12" t="s">
        <v>13</v>
      </c>
      <c r="L812" s="13">
        <v>45017</v>
      </c>
      <c r="M812" s="14">
        <v>45017</v>
      </c>
      <c r="N812" s="14" t="str">
        <f t="shared" si="24"/>
        <v>CUMPLE</v>
      </c>
      <c r="O812" s="14" t="str">
        <f t="shared" si="25"/>
        <v>CUMPLE</v>
      </c>
      <c r="P812" s="15">
        <v>0.3</v>
      </c>
      <c r="Q812" s="15">
        <v>0.3</v>
      </c>
      <c r="R812" s="15">
        <f>Tabla1[[#This Row],[Trbjo real]]-Tabla1[[#This Row],[Trabajo]]</f>
        <v>0</v>
      </c>
      <c r="S812" s="15">
        <v>0.3</v>
      </c>
      <c r="T812" s="12" t="s">
        <v>1026</v>
      </c>
      <c r="U812" s="19">
        <f>Tabla1[[#This Row],[Trbjo real]]/Tabla1[[#This Row],[Trabajo]]</f>
        <v>1</v>
      </c>
    </row>
    <row r="813" spans="1:21" x14ac:dyDescent="0.25">
      <c r="A813" s="12" t="s">
        <v>398</v>
      </c>
      <c r="B813" s="12" t="s">
        <v>365</v>
      </c>
      <c r="C813" s="12" t="s">
        <v>366</v>
      </c>
      <c r="D813" s="12" t="s">
        <v>120</v>
      </c>
      <c r="E813" s="12" t="s">
        <v>1033</v>
      </c>
      <c r="F813" s="12" t="s">
        <v>1087</v>
      </c>
      <c r="G813" s="12" t="s">
        <v>1086</v>
      </c>
      <c r="H813" s="12" t="s">
        <v>12</v>
      </c>
      <c r="I813" s="12" t="s">
        <v>1015</v>
      </c>
      <c r="J813" s="12" t="s">
        <v>121</v>
      </c>
      <c r="K813" s="12" t="s">
        <v>13</v>
      </c>
      <c r="L813" s="13">
        <v>45017</v>
      </c>
      <c r="M813" s="14">
        <v>45017</v>
      </c>
      <c r="N813" s="14" t="str">
        <f t="shared" si="24"/>
        <v>CUMPLE</v>
      </c>
      <c r="O813" s="14" t="str">
        <f t="shared" si="25"/>
        <v>CUMPLE</v>
      </c>
      <c r="P813" s="15">
        <v>0.4</v>
      </c>
      <c r="Q813" s="15">
        <v>0.4</v>
      </c>
      <c r="R813" s="15">
        <f>Tabla1[[#This Row],[Trbjo real]]-Tabla1[[#This Row],[Trabajo]]</f>
        <v>0</v>
      </c>
      <c r="S813" s="15">
        <v>0.4</v>
      </c>
      <c r="T813" s="12" t="s">
        <v>1026</v>
      </c>
      <c r="U813" s="19">
        <f>Tabla1[[#This Row],[Trbjo real]]/Tabla1[[#This Row],[Trabajo]]</f>
        <v>1</v>
      </c>
    </row>
    <row r="814" spans="1:21" x14ac:dyDescent="0.25">
      <c r="A814" s="12" t="s">
        <v>38</v>
      </c>
      <c r="B814" s="12" t="s">
        <v>5</v>
      </c>
      <c r="C814" s="12" t="s">
        <v>6</v>
      </c>
      <c r="D814" s="12" t="s">
        <v>7</v>
      </c>
      <c r="E814" s="12" t="s">
        <v>1035</v>
      </c>
      <c r="F814" s="12" t="s">
        <v>1088</v>
      </c>
      <c r="G814" s="12" t="s">
        <v>1086</v>
      </c>
      <c r="H814" s="12" t="s">
        <v>12</v>
      </c>
      <c r="I814" s="12" t="s">
        <v>1025</v>
      </c>
      <c r="J814" s="12" t="s">
        <v>9</v>
      </c>
      <c r="K814" s="12" t="s">
        <v>13</v>
      </c>
      <c r="L814" s="13">
        <v>45017</v>
      </c>
      <c r="M814" s="14">
        <v>45017</v>
      </c>
      <c r="N814" s="14" t="str">
        <f t="shared" si="24"/>
        <v>CUMPLE</v>
      </c>
      <c r="O814" s="14" t="str">
        <f t="shared" si="25"/>
        <v>CUMPLE</v>
      </c>
      <c r="P814" s="15">
        <v>0.3</v>
      </c>
      <c r="Q814" s="20">
        <v>0.3</v>
      </c>
      <c r="R814" s="15">
        <f>Tabla1[[#This Row],[Trbjo real]]-Tabla1[[#This Row],[Trabajo]]</f>
        <v>0</v>
      </c>
      <c r="S814" s="15">
        <v>0.3</v>
      </c>
      <c r="T814" s="12" t="s">
        <v>1026</v>
      </c>
      <c r="U814" s="19">
        <f>Tabla1[[#This Row],[Trbjo real]]/Tabla1[[#This Row],[Trabajo]]</f>
        <v>1</v>
      </c>
    </row>
    <row r="815" spans="1:21" x14ac:dyDescent="0.25">
      <c r="A815" s="12" t="s">
        <v>38</v>
      </c>
      <c r="B815" s="12" t="s">
        <v>5</v>
      </c>
      <c r="C815" s="12" t="s">
        <v>6</v>
      </c>
      <c r="D815" s="12" t="s">
        <v>7</v>
      </c>
      <c r="E815" s="12" t="s">
        <v>1033</v>
      </c>
      <c r="F815" s="12" t="s">
        <v>1087</v>
      </c>
      <c r="G815" s="12" t="s">
        <v>1086</v>
      </c>
      <c r="H815" s="12" t="s">
        <v>12</v>
      </c>
      <c r="I815" s="12" t="s">
        <v>1025</v>
      </c>
      <c r="J815" s="12" t="s">
        <v>9</v>
      </c>
      <c r="K815" s="12" t="s">
        <v>13</v>
      </c>
      <c r="L815" s="13">
        <v>45017</v>
      </c>
      <c r="M815" s="14">
        <v>45017</v>
      </c>
      <c r="N815" s="14" t="str">
        <f t="shared" si="24"/>
        <v>CUMPLE</v>
      </c>
      <c r="O815" s="14" t="str">
        <f t="shared" si="25"/>
        <v>CUMPLE</v>
      </c>
      <c r="P815" s="15">
        <v>0.4</v>
      </c>
      <c r="Q815" s="20">
        <v>0.4</v>
      </c>
      <c r="R815" s="15">
        <f>Tabla1[[#This Row],[Trbjo real]]-Tabla1[[#This Row],[Trabajo]]</f>
        <v>0</v>
      </c>
      <c r="S815" s="15">
        <v>0.4</v>
      </c>
      <c r="T815" s="12" t="s">
        <v>1026</v>
      </c>
      <c r="U815" s="19">
        <f>Tabla1[[#This Row],[Trbjo real]]/Tabla1[[#This Row],[Trabajo]]</f>
        <v>1</v>
      </c>
    </row>
    <row r="816" spans="1:21" x14ac:dyDescent="0.25">
      <c r="A816" s="12" t="s">
        <v>89</v>
      </c>
      <c r="B816" s="12" t="s">
        <v>51</v>
      </c>
      <c r="C816" s="12" t="s">
        <v>52</v>
      </c>
      <c r="D816" s="12" t="s">
        <v>53</v>
      </c>
      <c r="E816" s="12" t="s">
        <v>1035</v>
      </c>
      <c r="F816" s="12" t="s">
        <v>1088</v>
      </c>
      <c r="G816" s="12" t="s">
        <v>1086</v>
      </c>
      <c r="H816" s="12" t="s">
        <v>12</v>
      </c>
      <c r="I816" s="12" t="s">
        <v>1025</v>
      </c>
      <c r="J816" s="12" t="s">
        <v>55</v>
      </c>
      <c r="K816" s="12" t="s">
        <v>13</v>
      </c>
      <c r="L816" s="13">
        <v>45019</v>
      </c>
      <c r="M816" s="14">
        <v>45019</v>
      </c>
      <c r="N816" s="14" t="str">
        <f t="shared" si="24"/>
        <v>CUMPLE</v>
      </c>
      <c r="O816" s="14" t="str">
        <f t="shared" si="25"/>
        <v>CUMPLE</v>
      </c>
      <c r="P816" s="15">
        <v>0.3</v>
      </c>
      <c r="Q816" s="20">
        <v>0.3</v>
      </c>
      <c r="R816" s="15">
        <f>Tabla1[[#This Row],[Trbjo real]]-Tabla1[[#This Row],[Trabajo]]</f>
        <v>0</v>
      </c>
      <c r="S816" s="15">
        <v>0.3</v>
      </c>
      <c r="T816" s="12" t="s">
        <v>1026</v>
      </c>
      <c r="U816" s="19">
        <f>Tabla1[[#This Row],[Trbjo real]]/Tabla1[[#This Row],[Trabajo]]</f>
        <v>1</v>
      </c>
    </row>
    <row r="817" spans="1:21" x14ac:dyDescent="0.25">
      <c r="A817" s="12" t="s">
        <v>256</v>
      </c>
      <c r="B817" s="12" t="s">
        <v>238</v>
      </c>
      <c r="C817" s="12" t="s">
        <v>239</v>
      </c>
      <c r="D817" s="12" t="s">
        <v>185</v>
      </c>
      <c r="E817" s="12" t="s">
        <v>1035</v>
      </c>
      <c r="F817" s="12" t="s">
        <v>1085</v>
      </c>
      <c r="G817" s="12" t="s">
        <v>1086</v>
      </c>
      <c r="H817" s="12" t="s">
        <v>12</v>
      </c>
      <c r="I817" s="12" t="s">
        <v>1015</v>
      </c>
      <c r="J817" s="12" t="s">
        <v>240</v>
      </c>
      <c r="K817" s="12" t="s">
        <v>13</v>
      </c>
      <c r="L817" s="13">
        <v>45021</v>
      </c>
      <c r="M817" s="14">
        <v>45021</v>
      </c>
      <c r="N817" s="14" t="str">
        <f t="shared" si="24"/>
        <v>CUMPLE</v>
      </c>
      <c r="O817" s="14" t="str">
        <f t="shared" si="25"/>
        <v>CUMPLE</v>
      </c>
      <c r="P817" s="15">
        <v>0.3</v>
      </c>
      <c r="Q817" s="15">
        <v>0.3</v>
      </c>
      <c r="R817" s="15">
        <f>Tabla1[[#This Row],[Trbjo real]]-Tabla1[[#This Row],[Trabajo]]</f>
        <v>0</v>
      </c>
      <c r="S817" s="15">
        <v>0.3</v>
      </c>
      <c r="T817" s="12" t="s">
        <v>1026</v>
      </c>
      <c r="U817" s="19">
        <f>Tabla1[[#This Row],[Trbjo real]]/Tabla1[[#This Row],[Trabajo]]</f>
        <v>1</v>
      </c>
    </row>
    <row r="818" spans="1:21" x14ac:dyDescent="0.25">
      <c r="A818" s="12" t="s">
        <v>293</v>
      </c>
      <c r="B818" s="12" t="s">
        <v>238</v>
      </c>
      <c r="C818" s="12" t="s">
        <v>239</v>
      </c>
      <c r="D818" s="12" t="s">
        <v>185</v>
      </c>
      <c r="E818" s="12" t="s">
        <v>1035</v>
      </c>
      <c r="F818" s="12" t="s">
        <v>1085</v>
      </c>
      <c r="G818" s="12" t="s">
        <v>1086</v>
      </c>
      <c r="H818" s="12" t="s">
        <v>12</v>
      </c>
      <c r="I818" s="12" t="s">
        <v>1015</v>
      </c>
      <c r="J818" s="12" t="s">
        <v>240</v>
      </c>
      <c r="K818" s="12" t="s">
        <v>13</v>
      </c>
      <c r="L818" s="13">
        <v>45028</v>
      </c>
      <c r="M818" s="14">
        <v>45028</v>
      </c>
      <c r="N818" s="14" t="str">
        <f t="shared" si="24"/>
        <v>CUMPLE</v>
      </c>
      <c r="O818" s="14" t="str">
        <f t="shared" si="25"/>
        <v>CUMPLE</v>
      </c>
      <c r="P818" s="15">
        <v>0.3</v>
      </c>
      <c r="Q818" s="15">
        <v>0.3</v>
      </c>
      <c r="R818" s="15">
        <f>Tabla1[[#This Row],[Trbjo real]]-Tabla1[[#This Row],[Trabajo]]</f>
        <v>0</v>
      </c>
      <c r="S818" s="15">
        <v>0.3</v>
      </c>
      <c r="T818" s="12" t="s">
        <v>1026</v>
      </c>
      <c r="U818" s="19">
        <f>Tabla1[[#This Row],[Trbjo real]]/Tabla1[[#This Row],[Trabajo]]</f>
        <v>1</v>
      </c>
    </row>
    <row r="819" spans="1:21" x14ac:dyDescent="0.25">
      <c r="A819" s="12" t="s">
        <v>220</v>
      </c>
      <c r="B819" s="12" t="s">
        <v>183</v>
      </c>
      <c r="C819" s="12" t="s">
        <v>184</v>
      </c>
      <c r="D819" s="12" t="s">
        <v>185</v>
      </c>
      <c r="E819" s="12" t="s">
        <v>1035</v>
      </c>
      <c r="F819" s="12" t="s">
        <v>1088</v>
      </c>
      <c r="G819" s="12" t="s">
        <v>1086</v>
      </c>
      <c r="H819" s="12" t="s">
        <v>12</v>
      </c>
      <c r="I819" s="12" t="s">
        <v>1025</v>
      </c>
      <c r="J819" s="12" t="s">
        <v>186</v>
      </c>
      <c r="K819" s="12" t="s">
        <v>13</v>
      </c>
      <c r="L819" s="13">
        <v>45028</v>
      </c>
      <c r="M819" s="14">
        <v>45028</v>
      </c>
      <c r="N819" s="14" t="str">
        <f t="shared" si="24"/>
        <v>CUMPLE</v>
      </c>
      <c r="O819" s="14" t="str">
        <f t="shared" si="25"/>
        <v>CUMPLE</v>
      </c>
      <c r="P819" s="15">
        <v>0.3</v>
      </c>
      <c r="Q819" s="15">
        <v>0.3</v>
      </c>
      <c r="R819" s="15">
        <f>Tabla1[[#This Row],[Trbjo real]]-Tabla1[[#This Row],[Trabajo]]</f>
        <v>0</v>
      </c>
      <c r="S819" s="15">
        <v>0.3</v>
      </c>
      <c r="T819" s="12" t="s">
        <v>1026</v>
      </c>
      <c r="U819" s="19">
        <f>Tabla1[[#This Row],[Trbjo real]]/Tabla1[[#This Row],[Trabajo]]</f>
        <v>1</v>
      </c>
    </row>
    <row r="820" spans="1:21" x14ac:dyDescent="0.25">
      <c r="A820" s="12" t="s">
        <v>362</v>
      </c>
      <c r="B820" s="12" t="s">
        <v>325</v>
      </c>
      <c r="C820" s="12" t="s">
        <v>326</v>
      </c>
      <c r="D820" s="12" t="s">
        <v>120</v>
      </c>
      <c r="E820" s="12" t="s">
        <v>1035</v>
      </c>
      <c r="F820" s="12" t="s">
        <v>1088</v>
      </c>
      <c r="G820" s="12" t="s">
        <v>1086</v>
      </c>
      <c r="H820" s="12" t="s">
        <v>12</v>
      </c>
      <c r="I820" s="12" t="s">
        <v>1025</v>
      </c>
      <c r="J820" s="12" t="s">
        <v>121</v>
      </c>
      <c r="K820" s="12" t="s">
        <v>13</v>
      </c>
      <c r="L820" s="13">
        <v>45031</v>
      </c>
      <c r="M820" s="14">
        <v>45031</v>
      </c>
      <c r="N820" s="14" t="str">
        <f t="shared" si="24"/>
        <v>CUMPLE</v>
      </c>
      <c r="O820" s="14" t="str">
        <f t="shared" si="25"/>
        <v>CUMPLE</v>
      </c>
      <c r="P820" s="15">
        <v>0.3</v>
      </c>
      <c r="Q820" s="20">
        <v>0.3</v>
      </c>
      <c r="R820" s="15">
        <f>Tabla1[[#This Row],[Trbjo real]]-Tabla1[[#This Row],[Trabajo]]</f>
        <v>0</v>
      </c>
      <c r="S820" s="15">
        <v>0.3</v>
      </c>
      <c r="T820" s="12" t="s">
        <v>1026</v>
      </c>
      <c r="U820" s="19">
        <f>Tabla1[[#This Row],[Trbjo real]]/Tabla1[[#This Row],[Trabajo]]</f>
        <v>1</v>
      </c>
    </row>
    <row r="821" spans="1:21" x14ac:dyDescent="0.25">
      <c r="A821" s="12" t="s">
        <v>381</v>
      </c>
      <c r="B821" s="12" t="s">
        <v>365</v>
      </c>
      <c r="C821" s="12" t="s">
        <v>366</v>
      </c>
      <c r="D821" s="12" t="s">
        <v>120</v>
      </c>
      <c r="E821" s="12" t="s">
        <v>1035</v>
      </c>
      <c r="F821" s="12" t="s">
        <v>1088</v>
      </c>
      <c r="G821" s="12" t="s">
        <v>1086</v>
      </c>
      <c r="H821" s="12" t="s">
        <v>12</v>
      </c>
      <c r="I821" s="12" t="s">
        <v>1015</v>
      </c>
      <c r="J821" s="12" t="s">
        <v>121</v>
      </c>
      <c r="K821" s="12" t="s">
        <v>13</v>
      </c>
      <c r="L821" s="13">
        <v>45031</v>
      </c>
      <c r="M821" s="14">
        <v>45031</v>
      </c>
      <c r="N821" s="14" t="str">
        <f t="shared" si="24"/>
        <v>CUMPLE</v>
      </c>
      <c r="O821" s="14" t="str">
        <f t="shared" si="25"/>
        <v>CUMPLE</v>
      </c>
      <c r="P821" s="15">
        <v>0.3</v>
      </c>
      <c r="Q821" s="15">
        <v>0.3</v>
      </c>
      <c r="R821" s="15">
        <f>Tabla1[[#This Row],[Trbjo real]]-Tabla1[[#This Row],[Trabajo]]</f>
        <v>0</v>
      </c>
      <c r="S821" s="15">
        <v>0.3</v>
      </c>
      <c r="T821" s="12" t="s">
        <v>1026</v>
      </c>
      <c r="U821" s="19">
        <f>Tabla1[[#This Row],[Trbjo real]]/Tabla1[[#This Row],[Trabajo]]</f>
        <v>1</v>
      </c>
    </row>
    <row r="822" spans="1:21" x14ac:dyDescent="0.25">
      <c r="A822" s="12" t="s">
        <v>17</v>
      </c>
      <c r="B822" s="12" t="s">
        <v>5</v>
      </c>
      <c r="C822" s="12" t="s">
        <v>6</v>
      </c>
      <c r="D822" s="12" t="s">
        <v>7</v>
      </c>
      <c r="E822" s="12" t="s">
        <v>1035</v>
      </c>
      <c r="F822" s="12" t="s">
        <v>1088</v>
      </c>
      <c r="G822" s="12" t="s">
        <v>1086</v>
      </c>
      <c r="H822" s="12" t="s">
        <v>12</v>
      </c>
      <c r="I822" s="12" t="s">
        <v>1025</v>
      </c>
      <c r="J822" s="12" t="s">
        <v>9</v>
      </c>
      <c r="K822" s="12" t="s">
        <v>13</v>
      </c>
      <c r="L822" s="13">
        <v>45031</v>
      </c>
      <c r="M822" s="14">
        <v>45031</v>
      </c>
      <c r="N822" s="14" t="str">
        <f t="shared" si="24"/>
        <v>CUMPLE</v>
      </c>
      <c r="O822" s="14" t="str">
        <f t="shared" si="25"/>
        <v>CUMPLE</v>
      </c>
      <c r="P822" s="15">
        <v>0.3</v>
      </c>
      <c r="Q822" s="20">
        <v>0.3</v>
      </c>
      <c r="R822" s="15">
        <f>Tabla1[[#This Row],[Trbjo real]]-Tabla1[[#This Row],[Trabajo]]</f>
        <v>0</v>
      </c>
      <c r="S822" s="15">
        <v>0.3</v>
      </c>
      <c r="T822" s="12" t="s">
        <v>1026</v>
      </c>
      <c r="U822" s="19">
        <f>Tabla1[[#This Row],[Trbjo real]]/Tabla1[[#This Row],[Trabajo]]</f>
        <v>1</v>
      </c>
    </row>
    <row r="823" spans="1:21" x14ac:dyDescent="0.25">
      <c r="A823" s="12" t="s">
        <v>82</v>
      </c>
      <c r="B823" s="12" t="s">
        <v>51</v>
      </c>
      <c r="C823" s="12" t="s">
        <v>52</v>
      </c>
      <c r="D823" s="12" t="s">
        <v>53</v>
      </c>
      <c r="E823" s="12" t="s">
        <v>1035</v>
      </c>
      <c r="F823" s="12" t="s">
        <v>1088</v>
      </c>
      <c r="G823" s="12" t="s">
        <v>1086</v>
      </c>
      <c r="H823" s="12" t="s">
        <v>12</v>
      </c>
      <c r="I823" s="12" t="s">
        <v>1025</v>
      </c>
      <c r="J823" s="12" t="s">
        <v>55</v>
      </c>
      <c r="K823" s="12" t="s">
        <v>13</v>
      </c>
      <c r="L823" s="13">
        <v>45033</v>
      </c>
      <c r="M823" s="14">
        <v>45033</v>
      </c>
      <c r="N823" s="14" t="str">
        <f t="shared" si="24"/>
        <v>CUMPLE</v>
      </c>
      <c r="O823" s="14" t="str">
        <f t="shared" si="25"/>
        <v>CUMPLE</v>
      </c>
      <c r="P823" s="15">
        <v>0.3</v>
      </c>
      <c r="Q823" s="20">
        <v>0.3</v>
      </c>
      <c r="R823" s="15">
        <f>Tabla1[[#This Row],[Trbjo real]]-Tabla1[[#This Row],[Trabajo]]</f>
        <v>0</v>
      </c>
      <c r="S823" s="15">
        <v>0.3</v>
      </c>
      <c r="T823" s="12" t="s">
        <v>1026</v>
      </c>
      <c r="U823" s="19">
        <f>Tabla1[[#This Row],[Trbjo real]]/Tabla1[[#This Row],[Trabajo]]</f>
        <v>1</v>
      </c>
    </row>
    <row r="824" spans="1:21" x14ac:dyDescent="0.25">
      <c r="A824" s="12" t="s">
        <v>294</v>
      </c>
      <c r="B824" s="12" t="s">
        <v>238</v>
      </c>
      <c r="C824" s="12" t="s">
        <v>239</v>
      </c>
      <c r="D824" s="12" t="s">
        <v>185</v>
      </c>
      <c r="E824" s="12" t="s">
        <v>1035</v>
      </c>
      <c r="F824" s="12" t="s">
        <v>1085</v>
      </c>
      <c r="G824" s="12" t="s">
        <v>1086</v>
      </c>
      <c r="H824" s="12" t="s">
        <v>12</v>
      </c>
      <c r="I824" s="12" t="s">
        <v>1015</v>
      </c>
      <c r="J824" s="12" t="s">
        <v>240</v>
      </c>
      <c r="K824" s="12" t="s">
        <v>13</v>
      </c>
      <c r="L824" s="13">
        <v>45035</v>
      </c>
      <c r="M824" s="14">
        <v>45035</v>
      </c>
      <c r="N824" s="14" t="str">
        <f t="shared" si="24"/>
        <v>CUMPLE</v>
      </c>
      <c r="O824" s="14" t="str">
        <f t="shared" si="25"/>
        <v>CUMPLE</v>
      </c>
      <c r="P824" s="15">
        <v>0.3</v>
      </c>
      <c r="Q824" s="15">
        <v>0.3</v>
      </c>
      <c r="R824" s="15">
        <f>Tabla1[[#This Row],[Trbjo real]]-Tabla1[[#This Row],[Trabajo]]</f>
        <v>0</v>
      </c>
      <c r="S824" s="15">
        <v>0.3</v>
      </c>
      <c r="T824" s="12" t="s">
        <v>1026</v>
      </c>
      <c r="U824" s="19">
        <f>Tabla1[[#This Row],[Trbjo real]]/Tabla1[[#This Row],[Trabajo]]</f>
        <v>1</v>
      </c>
    </row>
    <row r="825" spans="1:21" x14ac:dyDescent="0.25">
      <c r="A825" s="12" t="s">
        <v>255</v>
      </c>
      <c r="B825" s="12" t="s">
        <v>238</v>
      </c>
      <c r="C825" s="12" t="s">
        <v>239</v>
      </c>
      <c r="D825" s="12" t="s">
        <v>185</v>
      </c>
      <c r="E825" s="12" t="s">
        <v>1035</v>
      </c>
      <c r="F825" s="12" t="s">
        <v>1085</v>
      </c>
      <c r="G825" s="12" t="s">
        <v>1086</v>
      </c>
      <c r="H825" s="12" t="s">
        <v>12</v>
      </c>
      <c r="I825" s="12" t="s">
        <v>1015</v>
      </c>
      <c r="J825" s="12" t="s">
        <v>240</v>
      </c>
      <c r="K825" s="12" t="s">
        <v>13</v>
      </c>
      <c r="L825" s="13">
        <v>45042</v>
      </c>
      <c r="M825" s="14">
        <v>45042</v>
      </c>
      <c r="N825" s="14" t="str">
        <f t="shared" si="24"/>
        <v>CUMPLE</v>
      </c>
      <c r="O825" s="14" t="str">
        <f t="shared" si="25"/>
        <v>CUMPLE</v>
      </c>
      <c r="P825" s="15">
        <v>0.3</v>
      </c>
      <c r="Q825" s="15">
        <v>0.3</v>
      </c>
      <c r="R825" s="15">
        <f>Tabla1[[#This Row],[Trbjo real]]-Tabla1[[#This Row],[Trabajo]]</f>
        <v>0</v>
      </c>
      <c r="S825" s="15">
        <v>0.3</v>
      </c>
      <c r="T825" s="12" t="s">
        <v>1026</v>
      </c>
      <c r="U825" s="19">
        <f>Tabla1[[#This Row],[Trbjo real]]/Tabla1[[#This Row],[Trabajo]]</f>
        <v>1</v>
      </c>
    </row>
    <row r="826" spans="1:21" x14ac:dyDescent="0.25">
      <c r="A826" s="12" t="s">
        <v>255</v>
      </c>
      <c r="B826" s="12" t="s">
        <v>238</v>
      </c>
      <c r="C826" s="12" t="s">
        <v>239</v>
      </c>
      <c r="D826" s="12" t="s">
        <v>185</v>
      </c>
      <c r="E826" s="12" t="s">
        <v>1033</v>
      </c>
      <c r="F826" s="12" t="s">
        <v>1087</v>
      </c>
      <c r="G826" s="12" t="s">
        <v>1086</v>
      </c>
      <c r="H826" s="12" t="s">
        <v>12</v>
      </c>
      <c r="I826" s="12" t="s">
        <v>1015</v>
      </c>
      <c r="J826" s="12" t="s">
        <v>240</v>
      </c>
      <c r="K826" s="12" t="s">
        <v>13</v>
      </c>
      <c r="L826" s="13">
        <v>45042</v>
      </c>
      <c r="M826" s="14">
        <v>45042</v>
      </c>
      <c r="N826" s="14" t="str">
        <f t="shared" si="24"/>
        <v>CUMPLE</v>
      </c>
      <c r="O826" s="14" t="str">
        <f t="shared" si="25"/>
        <v>CUMPLE</v>
      </c>
      <c r="P826" s="15">
        <v>0.4</v>
      </c>
      <c r="Q826" s="15">
        <v>0.4</v>
      </c>
      <c r="R826" s="15">
        <f>Tabla1[[#This Row],[Trbjo real]]-Tabla1[[#This Row],[Trabajo]]</f>
        <v>0</v>
      </c>
      <c r="S826" s="15">
        <v>0.4</v>
      </c>
      <c r="T826" s="12" t="s">
        <v>1026</v>
      </c>
      <c r="U826" s="19">
        <f>Tabla1[[#This Row],[Trbjo real]]/Tabla1[[#This Row],[Trabajo]]</f>
        <v>1</v>
      </c>
    </row>
    <row r="827" spans="1:21" x14ac:dyDescent="0.25">
      <c r="A827" s="12" t="s">
        <v>189</v>
      </c>
      <c r="B827" s="12" t="s">
        <v>183</v>
      </c>
      <c r="C827" s="12" t="s">
        <v>184</v>
      </c>
      <c r="D827" s="12" t="s">
        <v>185</v>
      </c>
      <c r="E827" s="12" t="s">
        <v>1035</v>
      </c>
      <c r="F827" s="12" t="s">
        <v>1088</v>
      </c>
      <c r="G827" s="12" t="s">
        <v>1086</v>
      </c>
      <c r="H827" s="12" t="s">
        <v>12</v>
      </c>
      <c r="I827" s="12" t="s">
        <v>1025</v>
      </c>
      <c r="J827" s="12" t="s">
        <v>186</v>
      </c>
      <c r="K827" s="12" t="s">
        <v>13</v>
      </c>
      <c r="L827" s="13">
        <v>45042</v>
      </c>
      <c r="M827" s="14">
        <v>45042</v>
      </c>
      <c r="N827" s="14" t="str">
        <f t="shared" si="24"/>
        <v>CUMPLE</v>
      </c>
      <c r="O827" s="14" t="str">
        <f t="shared" si="25"/>
        <v>CUMPLE</v>
      </c>
      <c r="P827" s="15">
        <v>0.3</v>
      </c>
      <c r="Q827" s="15">
        <v>0.3</v>
      </c>
      <c r="R827" s="15">
        <f>Tabla1[[#This Row],[Trbjo real]]-Tabla1[[#This Row],[Trabajo]]</f>
        <v>0</v>
      </c>
      <c r="S827" s="15">
        <v>0.3</v>
      </c>
      <c r="T827" s="12" t="s">
        <v>1026</v>
      </c>
      <c r="U827" s="19">
        <f>Tabla1[[#This Row],[Trbjo real]]/Tabla1[[#This Row],[Trabajo]]</f>
        <v>1</v>
      </c>
    </row>
    <row r="828" spans="1:21" x14ac:dyDescent="0.25">
      <c r="A828" s="12" t="s">
        <v>189</v>
      </c>
      <c r="B828" s="12" t="s">
        <v>183</v>
      </c>
      <c r="C828" s="12" t="s">
        <v>184</v>
      </c>
      <c r="D828" s="12" t="s">
        <v>185</v>
      </c>
      <c r="E828" s="12" t="s">
        <v>1033</v>
      </c>
      <c r="F828" s="12" t="s">
        <v>1087</v>
      </c>
      <c r="G828" s="12" t="s">
        <v>1086</v>
      </c>
      <c r="H828" s="12" t="s">
        <v>12</v>
      </c>
      <c r="I828" s="12" t="s">
        <v>1025</v>
      </c>
      <c r="J828" s="12" t="s">
        <v>186</v>
      </c>
      <c r="K828" s="12" t="s">
        <v>13</v>
      </c>
      <c r="L828" s="13">
        <v>45042</v>
      </c>
      <c r="M828" s="14">
        <v>45042</v>
      </c>
      <c r="N828" s="14" t="str">
        <f t="shared" si="24"/>
        <v>CUMPLE</v>
      </c>
      <c r="O828" s="14" t="str">
        <f t="shared" si="25"/>
        <v>CUMPLE</v>
      </c>
      <c r="P828" s="15">
        <v>0.5</v>
      </c>
      <c r="Q828" s="15">
        <v>0.5</v>
      </c>
      <c r="R828" s="15">
        <f>Tabla1[[#This Row],[Trbjo real]]-Tabla1[[#This Row],[Trabajo]]</f>
        <v>0</v>
      </c>
      <c r="S828" s="15">
        <v>0.5</v>
      </c>
      <c r="T828" s="12" t="s">
        <v>1026</v>
      </c>
      <c r="U828" s="19">
        <f>Tabla1[[#This Row],[Trbjo real]]/Tabla1[[#This Row],[Trabajo]]</f>
        <v>1</v>
      </c>
    </row>
    <row r="829" spans="1:21" x14ac:dyDescent="0.25">
      <c r="A829" s="12" t="s">
        <v>334</v>
      </c>
      <c r="B829" s="12" t="s">
        <v>325</v>
      </c>
      <c r="C829" s="12" t="s">
        <v>326</v>
      </c>
      <c r="D829" s="12" t="s">
        <v>120</v>
      </c>
      <c r="E829" s="12" t="s">
        <v>1035</v>
      </c>
      <c r="F829" s="12" t="s">
        <v>1088</v>
      </c>
      <c r="G829" s="12" t="s">
        <v>1086</v>
      </c>
      <c r="H829" s="12" t="s">
        <v>12</v>
      </c>
      <c r="I829" s="12" t="s">
        <v>1025</v>
      </c>
      <c r="J829" s="12" t="s">
        <v>121</v>
      </c>
      <c r="K829" s="12" t="s">
        <v>13</v>
      </c>
      <c r="L829" s="13">
        <v>45045</v>
      </c>
      <c r="M829" s="14">
        <v>45044</v>
      </c>
      <c r="N829" s="14" t="str">
        <f t="shared" si="24"/>
        <v>CUMPLE</v>
      </c>
      <c r="O829" s="14" t="str">
        <f t="shared" si="25"/>
        <v>CUMPLE</v>
      </c>
      <c r="P829" s="15">
        <v>0.3</v>
      </c>
      <c r="Q829" s="20">
        <v>0.3</v>
      </c>
      <c r="R829" s="15">
        <f>Tabla1[[#This Row],[Trbjo real]]-Tabla1[[#This Row],[Trabajo]]</f>
        <v>0</v>
      </c>
      <c r="S829" s="15">
        <v>0.3</v>
      </c>
      <c r="T829" s="12" t="s">
        <v>1026</v>
      </c>
      <c r="U829" s="19">
        <f>Tabla1[[#This Row],[Trbjo real]]/Tabla1[[#This Row],[Trabajo]]</f>
        <v>1</v>
      </c>
    </row>
    <row r="830" spans="1:21" x14ac:dyDescent="0.25">
      <c r="A830" s="12" t="s">
        <v>334</v>
      </c>
      <c r="B830" s="12" t="s">
        <v>325</v>
      </c>
      <c r="C830" s="12" t="s">
        <v>326</v>
      </c>
      <c r="D830" s="12" t="s">
        <v>120</v>
      </c>
      <c r="E830" s="12" t="s">
        <v>1033</v>
      </c>
      <c r="F830" s="12" t="s">
        <v>1087</v>
      </c>
      <c r="G830" s="12" t="s">
        <v>1086</v>
      </c>
      <c r="H830" s="12" t="s">
        <v>12</v>
      </c>
      <c r="I830" s="12" t="s">
        <v>1025</v>
      </c>
      <c r="J830" s="12" t="s">
        <v>121</v>
      </c>
      <c r="K830" s="12" t="s">
        <v>13</v>
      </c>
      <c r="L830" s="13">
        <v>45045</v>
      </c>
      <c r="M830" s="14">
        <v>45045</v>
      </c>
      <c r="N830" s="14" t="str">
        <f t="shared" si="24"/>
        <v>CUMPLE</v>
      </c>
      <c r="O830" s="14" t="str">
        <f t="shared" si="25"/>
        <v>CUMPLE</v>
      </c>
      <c r="P830" s="15">
        <v>0.4</v>
      </c>
      <c r="Q830" s="20">
        <v>0.4</v>
      </c>
      <c r="R830" s="15">
        <f>Tabla1[[#This Row],[Trbjo real]]-Tabla1[[#This Row],[Trabajo]]</f>
        <v>0</v>
      </c>
      <c r="S830" s="15">
        <v>0.4</v>
      </c>
      <c r="T830" s="12" t="s">
        <v>1026</v>
      </c>
      <c r="U830" s="19">
        <f>Tabla1[[#This Row],[Trbjo real]]/Tabla1[[#This Row],[Trabajo]]</f>
        <v>1</v>
      </c>
    </row>
    <row r="831" spans="1:21" x14ac:dyDescent="0.25">
      <c r="A831" s="12" t="s">
        <v>400</v>
      </c>
      <c r="B831" s="12" t="s">
        <v>365</v>
      </c>
      <c r="C831" s="12" t="s">
        <v>366</v>
      </c>
      <c r="D831" s="12" t="s">
        <v>120</v>
      </c>
      <c r="E831" s="12" t="s">
        <v>1035</v>
      </c>
      <c r="F831" s="12" t="s">
        <v>1088</v>
      </c>
      <c r="G831" s="12" t="s">
        <v>1086</v>
      </c>
      <c r="H831" s="12" t="s">
        <v>12</v>
      </c>
      <c r="I831" s="12" t="s">
        <v>1015</v>
      </c>
      <c r="J831" s="12" t="s">
        <v>121</v>
      </c>
      <c r="K831" s="12" t="s">
        <v>13</v>
      </c>
      <c r="L831" s="13">
        <v>45045</v>
      </c>
      <c r="M831" s="14">
        <v>45045</v>
      </c>
      <c r="N831" s="14" t="str">
        <f t="shared" si="24"/>
        <v>CUMPLE</v>
      </c>
      <c r="O831" s="14" t="str">
        <f t="shared" si="25"/>
        <v>CUMPLE</v>
      </c>
      <c r="P831" s="15">
        <v>0.3</v>
      </c>
      <c r="Q831" s="15">
        <v>0.3</v>
      </c>
      <c r="R831" s="15">
        <f>Tabla1[[#This Row],[Trbjo real]]-Tabla1[[#This Row],[Trabajo]]</f>
        <v>0</v>
      </c>
      <c r="S831" s="15">
        <v>0.3</v>
      </c>
      <c r="T831" s="12" t="s">
        <v>1026</v>
      </c>
      <c r="U831" s="19">
        <f>Tabla1[[#This Row],[Trbjo real]]/Tabla1[[#This Row],[Trabajo]]</f>
        <v>1</v>
      </c>
    </row>
    <row r="832" spans="1:21" x14ac:dyDescent="0.25">
      <c r="A832" s="12" t="s">
        <v>400</v>
      </c>
      <c r="B832" s="12" t="s">
        <v>365</v>
      </c>
      <c r="C832" s="12" t="s">
        <v>366</v>
      </c>
      <c r="D832" s="12" t="s">
        <v>120</v>
      </c>
      <c r="E832" s="12" t="s">
        <v>1033</v>
      </c>
      <c r="F832" s="12" t="s">
        <v>1087</v>
      </c>
      <c r="G832" s="12" t="s">
        <v>1086</v>
      </c>
      <c r="H832" s="12" t="s">
        <v>12</v>
      </c>
      <c r="I832" s="12" t="s">
        <v>1015</v>
      </c>
      <c r="J832" s="12" t="s">
        <v>121</v>
      </c>
      <c r="K832" s="12" t="s">
        <v>13</v>
      </c>
      <c r="L832" s="13">
        <v>45045</v>
      </c>
      <c r="M832" s="14">
        <v>45045</v>
      </c>
      <c r="N832" s="14" t="str">
        <f t="shared" si="24"/>
        <v>CUMPLE</v>
      </c>
      <c r="O832" s="14" t="str">
        <f t="shared" si="25"/>
        <v>CUMPLE</v>
      </c>
      <c r="P832" s="15">
        <v>0.4</v>
      </c>
      <c r="Q832" s="15">
        <v>0.4</v>
      </c>
      <c r="R832" s="15">
        <f>Tabla1[[#This Row],[Trbjo real]]-Tabla1[[#This Row],[Trabajo]]</f>
        <v>0</v>
      </c>
      <c r="S832" s="15">
        <v>0.4</v>
      </c>
      <c r="T832" s="12" t="s">
        <v>1026</v>
      </c>
      <c r="U832" s="19">
        <f>Tabla1[[#This Row],[Trbjo real]]/Tabla1[[#This Row],[Trabajo]]</f>
        <v>1</v>
      </c>
    </row>
    <row r="833" spans="1:21" x14ac:dyDescent="0.25">
      <c r="A833" s="12" t="s">
        <v>40</v>
      </c>
      <c r="B833" s="12" t="s">
        <v>5</v>
      </c>
      <c r="C833" s="12" t="s">
        <v>6</v>
      </c>
      <c r="D833" s="12" t="s">
        <v>7</v>
      </c>
      <c r="E833" s="12" t="s">
        <v>1035</v>
      </c>
      <c r="F833" s="12" t="s">
        <v>1088</v>
      </c>
      <c r="G833" s="12" t="s">
        <v>1086</v>
      </c>
      <c r="H833" s="12" t="s">
        <v>12</v>
      </c>
      <c r="I833" s="12" t="s">
        <v>1025</v>
      </c>
      <c r="J833" s="12" t="s">
        <v>9</v>
      </c>
      <c r="K833" s="12" t="s">
        <v>13</v>
      </c>
      <c r="L833" s="13">
        <v>45045</v>
      </c>
      <c r="M833" s="14">
        <v>45045</v>
      </c>
      <c r="N833" s="14" t="str">
        <f t="shared" si="24"/>
        <v>CUMPLE</v>
      </c>
      <c r="O833" s="14" t="str">
        <f t="shared" si="25"/>
        <v>CUMPLE</v>
      </c>
      <c r="P833" s="15">
        <v>0.3</v>
      </c>
      <c r="Q833" s="20">
        <v>0.3</v>
      </c>
      <c r="R833" s="15">
        <f>Tabla1[[#This Row],[Trbjo real]]-Tabla1[[#This Row],[Trabajo]]</f>
        <v>0</v>
      </c>
      <c r="S833" s="15">
        <v>0.3</v>
      </c>
      <c r="T833" s="12" t="s">
        <v>1026</v>
      </c>
      <c r="U833" s="19">
        <f>Tabla1[[#This Row],[Trbjo real]]/Tabla1[[#This Row],[Trabajo]]</f>
        <v>1</v>
      </c>
    </row>
    <row r="834" spans="1:21" x14ac:dyDescent="0.25">
      <c r="A834" s="12" t="s">
        <v>40</v>
      </c>
      <c r="B834" s="12" t="s">
        <v>5</v>
      </c>
      <c r="C834" s="12" t="s">
        <v>6</v>
      </c>
      <c r="D834" s="12" t="s">
        <v>7</v>
      </c>
      <c r="E834" s="12" t="s">
        <v>1033</v>
      </c>
      <c r="F834" s="12" t="s">
        <v>1087</v>
      </c>
      <c r="G834" s="12" t="s">
        <v>1086</v>
      </c>
      <c r="H834" s="12" t="s">
        <v>12</v>
      </c>
      <c r="I834" s="12" t="s">
        <v>1025</v>
      </c>
      <c r="J834" s="12" t="s">
        <v>9</v>
      </c>
      <c r="K834" s="12" t="s">
        <v>13</v>
      </c>
      <c r="L834" s="13">
        <v>45045</v>
      </c>
      <c r="M834" s="14">
        <v>45045</v>
      </c>
      <c r="N834" s="14" t="str">
        <f t="shared" ref="N834:N897" si="26">+IF((M834)&lt;&gt;0,"CUMPLE","NO CUMPLE")</f>
        <v>CUMPLE</v>
      </c>
      <c r="O834" s="14" t="str">
        <f t="shared" ref="O834:O897" si="27">+IF(AND(M834=0),"NO CUMPLE",IF(OR(M834=L834,L834&gt;M834),"CUMPLE",IF(L834&lt;M834,"NO CUMPLE",FALSE)))</f>
        <v>CUMPLE</v>
      </c>
      <c r="P834" s="15">
        <v>0.4</v>
      </c>
      <c r="Q834" s="20">
        <v>0.4</v>
      </c>
      <c r="R834" s="15">
        <f>Tabla1[[#This Row],[Trbjo real]]-Tabla1[[#This Row],[Trabajo]]</f>
        <v>0</v>
      </c>
      <c r="S834" s="15">
        <v>0.4</v>
      </c>
      <c r="T834" s="12" t="s">
        <v>1026</v>
      </c>
      <c r="U834" s="19">
        <f>Tabla1[[#This Row],[Trbjo real]]/Tabla1[[#This Row],[Trabajo]]</f>
        <v>1</v>
      </c>
    </row>
    <row r="835" spans="1:21" x14ac:dyDescent="0.25">
      <c r="A835" s="12" t="s">
        <v>93</v>
      </c>
      <c r="B835" s="12" t="s">
        <v>51</v>
      </c>
      <c r="C835" s="12" t="s">
        <v>52</v>
      </c>
      <c r="D835" s="12" t="s">
        <v>53</v>
      </c>
      <c r="E835" s="12" t="s">
        <v>1035</v>
      </c>
      <c r="F835" s="12" t="s">
        <v>1088</v>
      </c>
      <c r="G835" s="12" t="s">
        <v>1086</v>
      </c>
      <c r="H835" s="12" t="s">
        <v>12</v>
      </c>
      <c r="I835" s="12" t="s">
        <v>1025</v>
      </c>
      <c r="J835" s="12" t="s">
        <v>55</v>
      </c>
      <c r="K835" s="12" t="s">
        <v>13</v>
      </c>
      <c r="L835" s="13">
        <v>45047</v>
      </c>
      <c r="M835" s="14">
        <v>45047</v>
      </c>
      <c r="N835" s="14" t="str">
        <f t="shared" si="26"/>
        <v>CUMPLE</v>
      </c>
      <c r="O835" s="14" t="str">
        <f t="shared" si="27"/>
        <v>CUMPLE</v>
      </c>
      <c r="P835" s="15">
        <v>0.3</v>
      </c>
      <c r="Q835" s="20">
        <v>0.3</v>
      </c>
      <c r="R835" s="15">
        <f>Tabla1[[#This Row],[Trbjo real]]-Tabla1[[#This Row],[Trabajo]]</f>
        <v>0</v>
      </c>
      <c r="S835" s="15">
        <v>0.3</v>
      </c>
      <c r="T835" s="12" t="s">
        <v>1026</v>
      </c>
      <c r="U835" s="19">
        <f>Tabla1[[#This Row],[Trbjo real]]/Tabla1[[#This Row],[Trabajo]]</f>
        <v>1</v>
      </c>
    </row>
    <row r="836" spans="1:21" x14ac:dyDescent="0.25">
      <c r="A836" s="12" t="s">
        <v>297</v>
      </c>
      <c r="B836" s="12" t="s">
        <v>238</v>
      </c>
      <c r="C836" s="12" t="s">
        <v>239</v>
      </c>
      <c r="D836" s="12" t="s">
        <v>185</v>
      </c>
      <c r="E836" s="12" t="s">
        <v>1035</v>
      </c>
      <c r="F836" s="12" t="s">
        <v>1085</v>
      </c>
      <c r="G836" s="12" t="s">
        <v>1086</v>
      </c>
      <c r="H836" s="12" t="s">
        <v>12</v>
      </c>
      <c r="I836" s="12" t="s">
        <v>1015</v>
      </c>
      <c r="J836" s="12" t="s">
        <v>240</v>
      </c>
      <c r="K836" s="12" t="s">
        <v>13</v>
      </c>
      <c r="L836" s="13">
        <v>45049</v>
      </c>
      <c r="M836" s="14">
        <v>45049</v>
      </c>
      <c r="N836" s="14" t="str">
        <f t="shared" si="26"/>
        <v>CUMPLE</v>
      </c>
      <c r="O836" s="14" t="str">
        <f t="shared" si="27"/>
        <v>CUMPLE</v>
      </c>
      <c r="P836" s="15">
        <v>0.3</v>
      </c>
      <c r="Q836" s="15">
        <v>0.3</v>
      </c>
      <c r="R836" s="15">
        <f>Tabla1[[#This Row],[Trbjo real]]-Tabla1[[#This Row],[Trabajo]]</f>
        <v>0</v>
      </c>
      <c r="S836" s="15">
        <v>0.3</v>
      </c>
      <c r="T836" s="12" t="s">
        <v>1026</v>
      </c>
      <c r="U836" s="19">
        <f>Tabla1[[#This Row],[Trbjo real]]/Tabla1[[#This Row],[Trabajo]]</f>
        <v>1</v>
      </c>
    </row>
    <row r="837" spans="1:21" x14ac:dyDescent="0.25">
      <c r="A837" s="12" t="s">
        <v>284</v>
      </c>
      <c r="B837" s="12" t="s">
        <v>238</v>
      </c>
      <c r="C837" s="12" t="s">
        <v>239</v>
      </c>
      <c r="D837" s="12" t="s">
        <v>185</v>
      </c>
      <c r="E837" s="12" t="s">
        <v>1035</v>
      </c>
      <c r="F837" s="12" t="s">
        <v>1085</v>
      </c>
      <c r="G837" s="12" t="s">
        <v>1086</v>
      </c>
      <c r="H837" s="12" t="s">
        <v>12</v>
      </c>
      <c r="I837" s="12" t="s">
        <v>1015</v>
      </c>
      <c r="J837" s="12" t="s">
        <v>240</v>
      </c>
      <c r="K837" s="12" t="s">
        <v>13</v>
      </c>
      <c r="L837" s="13">
        <v>45056</v>
      </c>
      <c r="M837" s="14">
        <v>45056</v>
      </c>
      <c r="N837" s="14" t="str">
        <f t="shared" si="26"/>
        <v>CUMPLE</v>
      </c>
      <c r="O837" s="14" t="str">
        <f t="shared" si="27"/>
        <v>CUMPLE</v>
      </c>
      <c r="P837" s="15">
        <v>0.3</v>
      </c>
      <c r="Q837" s="15">
        <v>0.3</v>
      </c>
      <c r="R837" s="15">
        <f>Tabla1[[#This Row],[Trbjo real]]-Tabla1[[#This Row],[Trabajo]]</f>
        <v>0</v>
      </c>
      <c r="S837" s="15">
        <v>0.3</v>
      </c>
      <c r="T837" s="12" t="s">
        <v>1026</v>
      </c>
      <c r="U837" s="19">
        <f>Tabla1[[#This Row],[Trbjo real]]/Tabla1[[#This Row],[Trabajo]]</f>
        <v>1</v>
      </c>
    </row>
    <row r="838" spans="1:21" x14ac:dyDescent="0.25">
      <c r="A838" s="12" t="s">
        <v>221</v>
      </c>
      <c r="B838" s="12" t="s">
        <v>183</v>
      </c>
      <c r="C838" s="12" t="s">
        <v>184</v>
      </c>
      <c r="D838" s="12" t="s">
        <v>185</v>
      </c>
      <c r="E838" s="12" t="s">
        <v>1035</v>
      </c>
      <c r="F838" s="12" t="s">
        <v>1088</v>
      </c>
      <c r="G838" s="12" t="s">
        <v>1086</v>
      </c>
      <c r="H838" s="12" t="s">
        <v>12</v>
      </c>
      <c r="I838" s="12" t="s">
        <v>1025</v>
      </c>
      <c r="J838" s="12" t="s">
        <v>186</v>
      </c>
      <c r="K838" s="12" t="s">
        <v>13</v>
      </c>
      <c r="L838" s="13">
        <v>45056</v>
      </c>
      <c r="M838" s="14">
        <v>45056</v>
      </c>
      <c r="N838" s="14" t="str">
        <f t="shared" si="26"/>
        <v>CUMPLE</v>
      </c>
      <c r="O838" s="14" t="str">
        <f t="shared" si="27"/>
        <v>CUMPLE</v>
      </c>
      <c r="P838" s="15">
        <v>0.3</v>
      </c>
      <c r="Q838" s="15">
        <v>0.3</v>
      </c>
      <c r="R838" s="15">
        <f>Tabla1[[#This Row],[Trbjo real]]-Tabla1[[#This Row],[Trabajo]]</f>
        <v>0</v>
      </c>
      <c r="S838" s="15">
        <v>0.3</v>
      </c>
      <c r="T838" s="12" t="s">
        <v>1026</v>
      </c>
      <c r="U838" s="19">
        <f>Tabla1[[#This Row],[Trbjo real]]/Tabla1[[#This Row],[Trabajo]]</f>
        <v>1</v>
      </c>
    </row>
    <row r="839" spans="1:21" x14ac:dyDescent="0.25">
      <c r="A839" s="12" t="s">
        <v>331</v>
      </c>
      <c r="B839" s="12" t="s">
        <v>325</v>
      </c>
      <c r="C839" s="12" t="s">
        <v>326</v>
      </c>
      <c r="D839" s="12" t="s">
        <v>120</v>
      </c>
      <c r="E839" s="12" t="s">
        <v>1035</v>
      </c>
      <c r="F839" s="12" t="s">
        <v>1088</v>
      </c>
      <c r="G839" s="12" t="s">
        <v>1086</v>
      </c>
      <c r="H839" s="12" t="s">
        <v>12</v>
      </c>
      <c r="I839" s="12" t="s">
        <v>1025</v>
      </c>
      <c r="J839" s="12" t="s">
        <v>121</v>
      </c>
      <c r="K839" s="12" t="s">
        <v>13</v>
      </c>
      <c r="L839" s="13">
        <v>45059</v>
      </c>
      <c r="M839" s="14">
        <v>45059</v>
      </c>
      <c r="N839" s="14" t="str">
        <f t="shared" si="26"/>
        <v>CUMPLE</v>
      </c>
      <c r="O839" s="14" t="str">
        <f t="shared" si="27"/>
        <v>CUMPLE</v>
      </c>
      <c r="P839" s="15">
        <v>0.3</v>
      </c>
      <c r="Q839" s="20">
        <v>0.3</v>
      </c>
      <c r="R839" s="15">
        <f>Tabla1[[#This Row],[Trbjo real]]-Tabla1[[#This Row],[Trabajo]]</f>
        <v>0</v>
      </c>
      <c r="S839" s="15">
        <v>0.3</v>
      </c>
      <c r="T839" s="12" t="s">
        <v>1026</v>
      </c>
      <c r="U839" s="19">
        <f>Tabla1[[#This Row],[Trbjo real]]/Tabla1[[#This Row],[Trabajo]]</f>
        <v>1</v>
      </c>
    </row>
    <row r="840" spans="1:21" x14ac:dyDescent="0.25">
      <c r="A840" s="12" t="s">
        <v>388</v>
      </c>
      <c r="B840" s="12" t="s">
        <v>365</v>
      </c>
      <c r="C840" s="12" t="s">
        <v>366</v>
      </c>
      <c r="D840" s="12" t="s">
        <v>120</v>
      </c>
      <c r="E840" s="12" t="s">
        <v>1035</v>
      </c>
      <c r="F840" s="12" t="s">
        <v>1088</v>
      </c>
      <c r="G840" s="12" t="s">
        <v>1086</v>
      </c>
      <c r="H840" s="12" t="s">
        <v>12</v>
      </c>
      <c r="I840" s="12" t="s">
        <v>1025</v>
      </c>
      <c r="J840" s="12" t="s">
        <v>121</v>
      </c>
      <c r="K840" s="12" t="s">
        <v>13</v>
      </c>
      <c r="L840" s="13">
        <v>45059</v>
      </c>
      <c r="M840" s="14">
        <v>45059</v>
      </c>
      <c r="N840" s="14" t="str">
        <f t="shared" si="26"/>
        <v>CUMPLE</v>
      </c>
      <c r="O840" s="14" t="str">
        <f t="shared" si="27"/>
        <v>CUMPLE</v>
      </c>
      <c r="P840" s="15">
        <v>0.3</v>
      </c>
      <c r="Q840" s="15">
        <v>0.3</v>
      </c>
      <c r="R840" s="15">
        <f>Tabla1[[#This Row],[Trbjo real]]-Tabla1[[#This Row],[Trabajo]]</f>
        <v>0</v>
      </c>
      <c r="S840" s="15">
        <v>0.3</v>
      </c>
      <c r="T840" s="12" t="s">
        <v>1026</v>
      </c>
      <c r="U840" s="19">
        <f>Tabla1[[#This Row],[Trbjo real]]/Tabla1[[#This Row],[Trabajo]]</f>
        <v>1</v>
      </c>
    </row>
    <row r="841" spans="1:21" x14ac:dyDescent="0.25">
      <c r="A841" s="12" t="s">
        <v>41</v>
      </c>
      <c r="B841" s="12" t="s">
        <v>5</v>
      </c>
      <c r="C841" s="12" t="s">
        <v>6</v>
      </c>
      <c r="D841" s="12" t="s">
        <v>7</v>
      </c>
      <c r="E841" s="12" t="s">
        <v>1035</v>
      </c>
      <c r="F841" s="12" t="s">
        <v>1088</v>
      </c>
      <c r="G841" s="12" t="s">
        <v>1086</v>
      </c>
      <c r="H841" s="12" t="s">
        <v>12</v>
      </c>
      <c r="I841" s="12" t="s">
        <v>1025</v>
      </c>
      <c r="J841" s="12" t="s">
        <v>9</v>
      </c>
      <c r="K841" s="12" t="s">
        <v>13</v>
      </c>
      <c r="L841" s="13">
        <v>45059</v>
      </c>
      <c r="M841" s="14">
        <v>45059</v>
      </c>
      <c r="N841" s="14" t="str">
        <f t="shared" si="26"/>
        <v>CUMPLE</v>
      </c>
      <c r="O841" s="14" t="str">
        <f t="shared" si="27"/>
        <v>CUMPLE</v>
      </c>
      <c r="P841" s="15">
        <v>0.3</v>
      </c>
      <c r="Q841" s="20">
        <v>0.3</v>
      </c>
      <c r="R841" s="15">
        <f>Tabla1[[#This Row],[Trbjo real]]-Tabla1[[#This Row],[Trabajo]]</f>
        <v>0</v>
      </c>
      <c r="S841" s="15">
        <v>0.3</v>
      </c>
      <c r="T841" s="12" t="s">
        <v>1026</v>
      </c>
      <c r="U841" s="19">
        <f>Tabla1[[#This Row],[Trbjo real]]/Tabla1[[#This Row],[Trabajo]]</f>
        <v>1</v>
      </c>
    </row>
    <row r="842" spans="1:21" x14ac:dyDescent="0.25">
      <c r="A842" s="12" t="s">
        <v>65</v>
      </c>
      <c r="B842" s="12" t="s">
        <v>51</v>
      </c>
      <c r="C842" s="12" t="s">
        <v>52</v>
      </c>
      <c r="D842" s="12" t="s">
        <v>53</v>
      </c>
      <c r="E842" s="12" t="s">
        <v>1035</v>
      </c>
      <c r="F842" s="12" t="s">
        <v>1088</v>
      </c>
      <c r="G842" s="12" t="s">
        <v>1086</v>
      </c>
      <c r="H842" s="12" t="s">
        <v>12</v>
      </c>
      <c r="I842" s="12" t="s">
        <v>1025</v>
      </c>
      <c r="J842" s="12" t="s">
        <v>55</v>
      </c>
      <c r="K842" s="12" t="s">
        <v>13</v>
      </c>
      <c r="L842" s="13">
        <v>45061</v>
      </c>
      <c r="M842" s="14">
        <v>45061</v>
      </c>
      <c r="N842" s="14" t="str">
        <f t="shared" si="26"/>
        <v>CUMPLE</v>
      </c>
      <c r="O842" s="14" t="str">
        <f t="shared" si="27"/>
        <v>CUMPLE</v>
      </c>
      <c r="P842" s="15">
        <v>0.3</v>
      </c>
      <c r="Q842" s="20">
        <v>0.3</v>
      </c>
      <c r="R842" s="15">
        <f>Tabla1[[#This Row],[Trbjo real]]-Tabla1[[#This Row],[Trabajo]]</f>
        <v>0</v>
      </c>
      <c r="S842" s="15">
        <v>0.3</v>
      </c>
      <c r="T842" s="12" t="s">
        <v>1026</v>
      </c>
      <c r="U842" s="19">
        <f>Tabla1[[#This Row],[Trbjo real]]/Tabla1[[#This Row],[Trabajo]]</f>
        <v>1</v>
      </c>
    </row>
    <row r="843" spans="1:21" x14ac:dyDescent="0.25">
      <c r="A843" s="12" t="s">
        <v>298</v>
      </c>
      <c r="B843" s="12" t="s">
        <v>238</v>
      </c>
      <c r="C843" s="12" t="s">
        <v>239</v>
      </c>
      <c r="D843" s="12" t="s">
        <v>185</v>
      </c>
      <c r="E843" s="12" t="s">
        <v>1035</v>
      </c>
      <c r="F843" s="12" t="s">
        <v>1085</v>
      </c>
      <c r="G843" s="12" t="s">
        <v>1086</v>
      </c>
      <c r="H843" s="12" t="s">
        <v>12</v>
      </c>
      <c r="I843" s="12" t="s">
        <v>1015</v>
      </c>
      <c r="J843" s="12" t="s">
        <v>240</v>
      </c>
      <c r="K843" s="12" t="s">
        <v>13</v>
      </c>
      <c r="L843" s="13">
        <v>45063</v>
      </c>
      <c r="M843" s="14">
        <v>45063</v>
      </c>
      <c r="N843" s="14" t="str">
        <f t="shared" si="26"/>
        <v>CUMPLE</v>
      </c>
      <c r="O843" s="14" t="str">
        <f t="shared" si="27"/>
        <v>CUMPLE</v>
      </c>
      <c r="P843" s="15">
        <v>0.3</v>
      </c>
      <c r="Q843" s="15">
        <v>0.3</v>
      </c>
      <c r="R843" s="15">
        <f>Tabla1[[#This Row],[Trbjo real]]-Tabla1[[#This Row],[Trabajo]]</f>
        <v>0</v>
      </c>
      <c r="S843" s="15">
        <v>0.3</v>
      </c>
      <c r="T843" s="12" t="s">
        <v>1026</v>
      </c>
      <c r="U843" s="19">
        <f>Tabla1[[#This Row],[Trbjo real]]/Tabla1[[#This Row],[Trabajo]]</f>
        <v>1</v>
      </c>
    </row>
    <row r="844" spans="1:21" x14ac:dyDescent="0.25">
      <c r="A844" s="12" t="s">
        <v>254</v>
      </c>
      <c r="B844" s="12" t="s">
        <v>238</v>
      </c>
      <c r="C844" s="12" t="s">
        <v>239</v>
      </c>
      <c r="D844" s="12" t="s">
        <v>185</v>
      </c>
      <c r="E844" s="12" t="s">
        <v>1035</v>
      </c>
      <c r="F844" s="12" t="s">
        <v>1085</v>
      </c>
      <c r="G844" s="12" t="s">
        <v>1086</v>
      </c>
      <c r="H844" s="12" t="s">
        <v>12</v>
      </c>
      <c r="I844" s="12" t="s">
        <v>1015</v>
      </c>
      <c r="J844" s="12" t="s">
        <v>240</v>
      </c>
      <c r="K844" s="12" t="s">
        <v>13</v>
      </c>
      <c r="L844" s="13">
        <v>45070</v>
      </c>
      <c r="M844" s="14">
        <v>45070</v>
      </c>
      <c r="N844" s="14" t="str">
        <f t="shared" si="26"/>
        <v>CUMPLE</v>
      </c>
      <c r="O844" s="14" t="str">
        <f t="shared" si="27"/>
        <v>CUMPLE</v>
      </c>
      <c r="P844" s="15">
        <v>0.3</v>
      </c>
      <c r="Q844" s="15">
        <v>0.3</v>
      </c>
      <c r="R844" s="15">
        <f>Tabla1[[#This Row],[Trbjo real]]-Tabla1[[#This Row],[Trabajo]]</f>
        <v>0</v>
      </c>
      <c r="S844" s="15">
        <v>0.3</v>
      </c>
      <c r="T844" s="12" t="s">
        <v>1026</v>
      </c>
      <c r="U844" s="19">
        <f>Tabla1[[#This Row],[Trbjo real]]/Tabla1[[#This Row],[Trabajo]]</f>
        <v>1</v>
      </c>
    </row>
    <row r="845" spans="1:21" x14ac:dyDescent="0.25">
      <c r="A845" s="12" t="s">
        <v>254</v>
      </c>
      <c r="B845" s="12" t="s">
        <v>238</v>
      </c>
      <c r="C845" s="12" t="s">
        <v>239</v>
      </c>
      <c r="D845" s="12" t="s">
        <v>185</v>
      </c>
      <c r="E845" s="12" t="s">
        <v>1033</v>
      </c>
      <c r="F845" s="12" t="s">
        <v>1087</v>
      </c>
      <c r="G845" s="12" t="s">
        <v>1086</v>
      </c>
      <c r="H845" s="12" t="s">
        <v>12</v>
      </c>
      <c r="I845" s="12" t="s">
        <v>1015</v>
      </c>
      <c r="J845" s="12" t="s">
        <v>240</v>
      </c>
      <c r="K845" s="12" t="s">
        <v>13</v>
      </c>
      <c r="L845" s="13">
        <v>45070</v>
      </c>
      <c r="M845" s="14">
        <v>45070</v>
      </c>
      <c r="N845" s="14" t="str">
        <f t="shared" si="26"/>
        <v>CUMPLE</v>
      </c>
      <c r="O845" s="14" t="str">
        <f t="shared" si="27"/>
        <v>CUMPLE</v>
      </c>
      <c r="P845" s="15">
        <v>0.4</v>
      </c>
      <c r="Q845" s="15">
        <v>0.4</v>
      </c>
      <c r="R845" s="15">
        <f>Tabla1[[#This Row],[Trbjo real]]-Tabla1[[#This Row],[Trabajo]]</f>
        <v>0</v>
      </c>
      <c r="S845" s="15">
        <v>0.4</v>
      </c>
      <c r="T845" s="12" t="s">
        <v>1026</v>
      </c>
      <c r="U845" s="19">
        <f>Tabla1[[#This Row],[Trbjo real]]/Tabla1[[#This Row],[Trabajo]]</f>
        <v>1</v>
      </c>
    </row>
    <row r="846" spans="1:21" x14ac:dyDescent="0.25">
      <c r="A846" s="12" t="s">
        <v>223</v>
      </c>
      <c r="B846" s="12" t="s">
        <v>183</v>
      </c>
      <c r="C846" s="12" t="s">
        <v>184</v>
      </c>
      <c r="D846" s="12" t="s">
        <v>185</v>
      </c>
      <c r="E846" s="12" t="s">
        <v>1035</v>
      </c>
      <c r="F846" s="12" t="s">
        <v>1088</v>
      </c>
      <c r="G846" s="12" t="s">
        <v>1086</v>
      </c>
      <c r="H846" s="12" t="s">
        <v>12</v>
      </c>
      <c r="I846" s="12" t="s">
        <v>1025</v>
      </c>
      <c r="J846" s="12" t="s">
        <v>186</v>
      </c>
      <c r="K846" s="12" t="s">
        <v>13</v>
      </c>
      <c r="L846" s="13">
        <v>45070</v>
      </c>
      <c r="M846" s="14">
        <v>45070</v>
      </c>
      <c r="N846" s="14" t="str">
        <f t="shared" si="26"/>
        <v>CUMPLE</v>
      </c>
      <c r="O846" s="14" t="str">
        <f t="shared" si="27"/>
        <v>CUMPLE</v>
      </c>
      <c r="P846" s="15">
        <v>0.3</v>
      </c>
      <c r="Q846" s="15">
        <v>0.3</v>
      </c>
      <c r="R846" s="15">
        <f>Tabla1[[#This Row],[Trbjo real]]-Tabla1[[#This Row],[Trabajo]]</f>
        <v>0</v>
      </c>
      <c r="S846" s="15">
        <v>0.3</v>
      </c>
      <c r="T846" s="12" t="s">
        <v>1026</v>
      </c>
      <c r="U846" s="19">
        <f>Tabla1[[#This Row],[Trbjo real]]/Tabla1[[#This Row],[Trabajo]]</f>
        <v>1</v>
      </c>
    </row>
    <row r="847" spans="1:21" x14ac:dyDescent="0.25">
      <c r="A847" s="12" t="s">
        <v>223</v>
      </c>
      <c r="B847" s="12" t="s">
        <v>183</v>
      </c>
      <c r="C847" s="12" t="s">
        <v>184</v>
      </c>
      <c r="D847" s="12" t="s">
        <v>185</v>
      </c>
      <c r="E847" s="12" t="s">
        <v>1033</v>
      </c>
      <c r="F847" s="12" t="s">
        <v>1087</v>
      </c>
      <c r="G847" s="12" t="s">
        <v>1086</v>
      </c>
      <c r="H847" s="12" t="s">
        <v>12</v>
      </c>
      <c r="I847" s="12" t="s">
        <v>1025</v>
      </c>
      <c r="J847" s="12" t="s">
        <v>186</v>
      </c>
      <c r="K847" s="12" t="s">
        <v>13</v>
      </c>
      <c r="L847" s="13">
        <v>45070</v>
      </c>
      <c r="M847" s="14">
        <v>45070</v>
      </c>
      <c r="N847" s="14" t="str">
        <f t="shared" si="26"/>
        <v>CUMPLE</v>
      </c>
      <c r="O847" s="14" t="str">
        <f t="shared" si="27"/>
        <v>CUMPLE</v>
      </c>
      <c r="P847" s="15">
        <v>0.5</v>
      </c>
      <c r="Q847" s="15">
        <v>0.5</v>
      </c>
      <c r="R847" s="15">
        <f>Tabla1[[#This Row],[Trbjo real]]-Tabla1[[#This Row],[Trabajo]]</f>
        <v>0</v>
      </c>
      <c r="S847" s="15">
        <v>0.5</v>
      </c>
      <c r="T847" s="12" t="s">
        <v>1026</v>
      </c>
      <c r="U847" s="19">
        <f>Tabla1[[#This Row],[Trbjo real]]/Tabla1[[#This Row],[Trabajo]]</f>
        <v>1</v>
      </c>
    </row>
    <row r="848" spans="1:21" x14ac:dyDescent="0.25">
      <c r="A848" s="12" t="s">
        <v>324</v>
      </c>
      <c r="B848" s="12" t="s">
        <v>325</v>
      </c>
      <c r="C848" s="12" t="s">
        <v>326</v>
      </c>
      <c r="D848" s="12" t="s">
        <v>120</v>
      </c>
      <c r="E848" s="12" t="s">
        <v>1035</v>
      </c>
      <c r="F848" s="12" t="s">
        <v>1088</v>
      </c>
      <c r="G848" s="12" t="s">
        <v>1086</v>
      </c>
      <c r="H848" s="12" t="s">
        <v>12</v>
      </c>
      <c r="I848" s="12" t="s">
        <v>1025</v>
      </c>
      <c r="J848" s="12" t="s">
        <v>121</v>
      </c>
      <c r="K848" s="12" t="s">
        <v>13</v>
      </c>
      <c r="L848" s="13">
        <v>45073</v>
      </c>
      <c r="M848" s="14">
        <v>45073</v>
      </c>
      <c r="N848" s="14" t="str">
        <f t="shared" si="26"/>
        <v>CUMPLE</v>
      </c>
      <c r="O848" s="14" t="str">
        <f t="shared" si="27"/>
        <v>CUMPLE</v>
      </c>
      <c r="P848" s="15">
        <v>0.3</v>
      </c>
      <c r="Q848" s="20">
        <v>0.3</v>
      </c>
      <c r="R848" s="15">
        <f>Tabla1[[#This Row],[Trbjo real]]-Tabla1[[#This Row],[Trabajo]]</f>
        <v>0</v>
      </c>
      <c r="S848" s="15">
        <v>0.3</v>
      </c>
      <c r="T848" s="12" t="s">
        <v>1026</v>
      </c>
      <c r="U848" s="19">
        <f>Tabla1[[#This Row],[Trbjo real]]/Tabla1[[#This Row],[Trabajo]]</f>
        <v>1</v>
      </c>
    </row>
    <row r="849" spans="1:21" x14ac:dyDescent="0.25">
      <c r="A849" s="12" t="s">
        <v>324</v>
      </c>
      <c r="B849" s="12" t="s">
        <v>325</v>
      </c>
      <c r="C849" s="12" t="s">
        <v>326</v>
      </c>
      <c r="D849" s="12" t="s">
        <v>120</v>
      </c>
      <c r="E849" s="12" t="s">
        <v>1033</v>
      </c>
      <c r="F849" s="12" t="s">
        <v>1087</v>
      </c>
      <c r="G849" s="12" t="s">
        <v>1086</v>
      </c>
      <c r="H849" s="12" t="s">
        <v>12</v>
      </c>
      <c r="I849" s="12" t="s">
        <v>1025</v>
      </c>
      <c r="J849" s="12" t="s">
        <v>121</v>
      </c>
      <c r="K849" s="12" t="s">
        <v>13</v>
      </c>
      <c r="L849" s="13">
        <v>45073</v>
      </c>
      <c r="M849" s="14">
        <v>45060</v>
      </c>
      <c r="N849" s="14" t="str">
        <f t="shared" si="26"/>
        <v>CUMPLE</v>
      </c>
      <c r="O849" s="14" t="str">
        <f t="shared" si="27"/>
        <v>CUMPLE</v>
      </c>
      <c r="P849" s="15">
        <v>0.4</v>
      </c>
      <c r="Q849" s="20">
        <v>0.4</v>
      </c>
      <c r="R849" s="15">
        <f>Tabla1[[#This Row],[Trbjo real]]-Tabla1[[#This Row],[Trabajo]]</f>
        <v>0</v>
      </c>
      <c r="S849" s="15">
        <v>0.4</v>
      </c>
      <c r="T849" s="12" t="s">
        <v>1026</v>
      </c>
      <c r="U849" s="19">
        <f>Tabla1[[#This Row],[Trbjo real]]/Tabla1[[#This Row],[Trabajo]]</f>
        <v>1</v>
      </c>
    </row>
    <row r="850" spans="1:21" x14ac:dyDescent="0.25">
      <c r="A850" s="12" t="s">
        <v>402</v>
      </c>
      <c r="B850" s="12" t="s">
        <v>365</v>
      </c>
      <c r="C850" s="12" t="s">
        <v>366</v>
      </c>
      <c r="D850" s="12" t="s">
        <v>120</v>
      </c>
      <c r="E850" s="12" t="s">
        <v>1035</v>
      </c>
      <c r="F850" s="12" t="s">
        <v>1088</v>
      </c>
      <c r="G850" s="12" t="s">
        <v>1086</v>
      </c>
      <c r="H850" s="12" t="s">
        <v>12</v>
      </c>
      <c r="I850" s="12" t="s">
        <v>1025</v>
      </c>
      <c r="J850" s="12" t="s">
        <v>121</v>
      </c>
      <c r="K850" s="12" t="s">
        <v>13</v>
      </c>
      <c r="L850" s="13">
        <v>45073</v>
      </c>
      <c r="M850" s="14">
        <v>45073</v>
      </c>
      <c r="N850" s="14" t="str">
        <f t="shared" si="26"/>
        <v>CUMPLE</v>
      </c>
      <c r="O850" s="14" t="str">
        <f t="shared" si="27"/>
        <v>CUMPLE</v>
      </c>
      <c r="P850" s="15">
        <v>0.3</v>
      </c>
      <c r="Q850" s="15">
        <v>0.3</v>
      </c>
      <c r="R850" s="15">
        <f>Tabla1[[#This Row],[Trbjo real]]-Tabla1[[#This Row],[Trabajo]]</f>
        <v>0</v>
      </c>
      <c r="S850" s="15">
        <v>0.3</v>
      </c>
      <c r="T850" s="12" t="s">
        <v>1026</v>
      </c>
      <c r="U850" s="19">
        <f>Tabla1[[#This Row],[Trbjo real]]/Tabla1[[#This Row],[Trabajo]]</f>
        <v>1</v>
      </c>
    </row>
    <row r="851" spans="1:21" x14ac:dyDescent="0.25">
      <c r="A851" s="12" t="s">
        <v>402</v>
      </c>
      <c r="B851" s="12" t="s">
        <v>365</v>
      </c>
      <c r="C851" s="12" t="s">
        <v>366</v>
      </c>
      <c r="D851" s="12" t="s">
        <v>120</v>
      </c>
      <c r="E851" s="12" t="s">
        <v>1033</v>
      </c>
      <c r="F851" s="12" t="s">
        <v>1087</v>
      </c>
      <c r="G851" s="12" t="s">
        <v>1086</v>
      </c>
      <c r="H851" s="12" t="s">
        <v>12</v>
      </c>
      <c r="I851" s="12" t="s">
        <v>1025</v>
      </c>
      <c r="J851" s="12" t="s">
        <v>121</v>
      </c>
      <c r="K851" s="12" t="s">
        <v>13</v>
      </c>
      <c r="L851" s="13">
        <v>45073</v>
      </c>
      <c r="M851" s="14">
        <v>45073</v>
      </c>
      <c r="N851" s="14" t="str">
        <f t="shared" si="26"/>
        <v>CUMPLE</v>
      </c>
      <c r="O851" s="14" t="str">
        <f t="shared" si="27"/>
        <v>CUMPLE</v>
      </c>
      <c r="P851" s="15">
        <v>0.4</v>
      </c>
      <c r="Q851" s="15">
        <v>0.4</v>
      </c>
      <c r="R851" s="15">
        <f>Tabla1[[#This Row],[Trbjo real]]-Tabla1[[#This Row],[Trabajo]]</f>
        <v>0</v>
      </c>
      <c r="S851" s="15">
        <v>0.4</v>
      </c>
      <c r="T851" s="12" t="s">
        <v>1026</v>
      </c>
      <c r="U851" s="19">
        <f>Tabla1[[#This Row],[Trbjo real]]/Tabla1[[#This Row],[Trabajo]]</f>
        <v>1</v>
      </c>
    </row>
    <row r="852" spans="1:21" x14ac:dyDescent="0.25">
      <c r="A852" s="12" t="s">
        <v>16</v>
      </c>
      <c r="B852" s="12" t="s">
        <v>5</v>
      </c>
      <c r="C852" s="12" t="s">
        <v>6</v>
      </c>
      <c r="D852" s="12" t="s">
        <v>7</v>
      </c>
      <c r="E852" s="12" t="s">
        <v>1035</v>
      </c>
      <c r="F852" s="12" t="s">
        <v>1088</v>
      </c>
      <c r="G852" s="12" t="s">
        <v>1086</v>
      </c>
      <c r="H852" s="12" t="s">
        <v>12</v>
      </c>
      <c r="I852" s="12" t="s">
        <v>1025</v>
      </c>
      <c r="J852" s="12" t="s">
        <v>9</v>
      </c>
      <c r="K852" s="12" t="s">
        <v>13</v>
      </c>
      <c r="L852" s="13">
        <v>45073</v>
      </c>
      <c r="M852" s="14">
        <v>45073</v>
      </c>
      <c r="N852" s="14" t="str">
        <f t="shared" si="26"/>
        <v>CUMPLE</v>
      </c>
      <c r="O852" s="14" t="str">
        <f t="shared" si="27"/>
        <v>CUMPLE</v>
      </c>
      <c r="P852" s="15">
        <v>0.3</v>
      </c>
      <c r="Q852" s="20">
        <v>0.3</v>
      </c>
      <c r="R852" s="15">
        <f>Tabla1[[#This Row],[Trbjo real]]-Tabla1[[#This Row],[Trabajo]]</f>
        <v>0</v>
      </c>
      <c r="S852" s="15">
        <v>0.3</v>
      </c>
      <c r="T852" s="12" t="s">
        <v>1026</v>
      </c>
      <c r="U852" s="19">
        <f>Tabla1[[#This Row],[Trbjo real]]/Tabla1[[#This Row],[Trabajo]]</f>
        <v>1</v>
      </c>
    </row>
    <row r="853" spans="1:21" x14ac:dyDescent="0.25">
      <c r="A853" s="12" t="s">
        <v>16</v>
      </c>
      <c r="B853" s="12" t="s">
        <v>5</v>
      </c>
      <c r="C853" s="12" t="s">
        <v>6</v>
      </c>
      <c r="D853" s="12" t="s">
        <v>7</v>
      </c>
      <c r="E853" s="12" t="s">
        <v>1033</v>
      </c>
      <c r="F853" s="12" t="s">
        <v>1087</v>
      </c>
      <c r="G853" s="12" t="s">
        <v>1086</v>
      </c>
      <c r="H853" s="12" t="s">
        <v>12</v>
      </c>
      <c r="I853" s="12" t="s">
        <v>1025</v>
      </c>
      <c r="J853" s="12" t="s">
        <v>9</v>
      </c>
      <c r="K853" s="12" t="s">
        <v>13</v>
      </c>
      <c r="L853" s="13">
        <v>45073</v>
      </c>
      <c r="M853" s="14">
        <v>45073</v>
      </c>
      <c r="N853" s="14" t="str">
        <f t="shared" si="26"/>
        <v>CUMPLE</v>
      </c>
      <c r="O853" s="14" t="str">
        <f t="shared" si="27"/>
        <v>CUMPLE</v>
      </c>
      <c r="P853" s="15">
        <v>0.4</v>
      </c>
      <c r="Q853" s="20">
        <v>0.4</v>
      </c>
      <c r="R853" s="15">
        <f>Tabla1[[#This Row],[Trbjo real]]-Tabla1[[#This Row],[Trabajo]]</f>
        <v>0</v>
      </c>
      <c r="S853" s="15">
        <v>0.4</v>
      </c>
      <c r="T853" s="12" t="s">
        <v>1026</v>
      </c>
      <c r="U853" s="19">
        <f>Tabla1[[#This Row],[Trbjo real]]/Tabla1[[#This Row],[Trabajo]]</f>
        <v>1</v>
      </c>
    </row>
    <row r="854" spans="1:21" x14ac:dyDescent="0.25">
      <c r="A854" s="12" t="s">
        <v>95</v>
      </c>
      <c r="B854" s="12" t="s">
        <v>51</v>
      </c>
      <c r="C854" s="12" t="s">
        <v>52</v>
      </c>
      <c r="D854" s="12" t="s">
        <v>53</v>
      </c>
      <c r="E854" s="12" t="s">
        <v>1035</v>
      </c>
      <c r="F854" s="12" t="s">
        <v>1088</v>
      </c>
      <c r="G854" s="12" t="s">
        <v>1086</v>
      </c>
      <c r="H854" s="12" t="s">
        <v>12</v>
      </c>
      <c r="I854" s="12" t="s">
        <v>1025</v>
      </c>
      <c r="J854" s="12" t="s">
        <v>55</v>
      </c>
      <c r="K854" s="12" t="s">
        <v>13</v>
      </c>
      <c r="L854" s="13">
        <v>45075</v>
      </c>
      <c r="M854" s="14">
        <v>45063</v>
      </c>
      <c r="N854" s="14" t="str">
        <f t="shared" si="26"/>
        <v>CUMPLE</v>
      </c>
      <c r="O854" s="14" t="str">
        <f t="shared" si="27"/>
        <v>CUMPLE</v>
      </c>
      <c r="P854" s="15">
        <v>0.3</v>
      </c>
      <c r="Q854" s="20">
        <v>0.3</v>
      </c>
      <c r="R854" s="15">
        <f>Tabla1[[#This Row],[Trbjo real]]-Tabla1[[#This Row],[Trabajo]]</f>
        <v>0</v>
      </c>
      <c r="S854" s="15">
        <v>0.3</v>
      </c>
      <c r="T854" s="12" t="s">
        <v>1026</v>
      </c>
      <c r="U854" s="19">
        <f>Tabla1[[#This Row],[Trbjo real]]/Tabla1[[#This Row],[Trabajo]]</f>
        <v>1</v>
      </c>
    </row>
    <row r="855" spans="1:21" x14ac:dyDescent="0.25">
      <c r="A855" s="12" t="s">
        <v>251</v>
      </c>
      <c r="B855" s="12" t="s">
        <v>238</v>
      </c>
      <c r="C855" s="12" t="s">
        <v>239</v>
      </c>
      <c r="D855" s="12" t="s">
        <v>185</v>
      </c>
      <c r="E855" s="12" t="s">
        <v>1035</v>
      </c>
      <c r="F855" s="12" t="s">
        <v>1085</v>
      </c>
      <c r="G855" s="12" t="s">
        <v>1086</v>
      </c>
      <c r="H855" s="12" t="s">
        <v>12</v>
      </c>
      <c r="I855" s="12" t="s">
        <v>1015</v>
      </c>
      <c r="J855" s="12" t="s">
        <v>240</v>
      </c>
      <c r="K855" s="12" t="s">
        <v>13</v>
      </c>
      <c r="L855" s="13">
        <v>45077</v>
      </c>
      <c r="M855" s="14">
        <v>45077</v>
      </c>
      <c r="N855" s="14" t="str">
        <f t="shared" si="26"/>
        <v>CUMPLE</v>
      </c>
      <c r="O855" s="14" t="str">
        <f t="shared" si="27"/>
        <v>CUMPLE</v>
      </c>
      <c r="P855" s="15">
        <v>0.3</v>
      </c>
      <c r="Q855" s="15">
        <v>0.3</v>
      </c>
      <c r="R855" s="15">
        <f>Tabla1[[#This Row],[Trbjo real]]-Tabla1[[#This Row],[Trabajo]]</f>
        <v>0</v>
      </c>
      <c r="S855" s="15">
        <v>0.3</v>
      </c>
      <c r="T855" s="12" t="s">
        <v>1026</v>
      </c>
      <c r="U855" s="19">
        <f>Tabla1[[#This Row],[Trbjo real]]/Tabla1[[#This Row],[Trabajo]]</f>
        <v>1</v>
      </c>
    </row>
    <row r="856" spans="1:21" x14ac:dyDescent="0.25">
      <c r="A856" s="12" t="s">
        <v>300</v>
      </c>
      <c r="B856" s="12" t="s">
        <v>238</v>
      </c>
      <c r="C856" s="12" t="s">
        <v>239</v>
      </c>
      <c r="D856" s="12" t="s">
        <v>185</v>
      </c>
      <c r="E856" s="12" t="s">
        <v>1035</v>
      </c>
      <c r="F856" s="12" t="s">
        <v>1085</v>
      </c>
      <c r="G856" s="12" t="s">
        <v>1086</v>
      </c>
      <c r="H856" s="12" t="s">
        <v>12</v>
      </c>
      <c r="I856" s="12" t="s">
        <v>1015</v>
      </c>
      <c r="J856" s="12" t="s">
        <v>240</v>
      </c>
      <c r="K856" s="12" t="s">
        <v>13</v>
      </c>
      <c r="L856" s="13">
        <v>45084</v>
      </c>
      <c r="M856" s="14">
        <v>45084</v>
      </c>
      <c r="N856" s="14" t="str">
        <f t="shared" si="26"/>
        <v>CUMPLE</v>
      </c>
      <c r="O856" s="14" t="str">
        <f t="shared" si="27"/>
        <v>CUMPLE</v>
      </c>
      <c r="P856" s="15">
        <v>0.3</v>
      </c>
      <c r="Q856" s="15">
        <v>0.3</v>
      </c>
      <c r="R856" s="15">
        <f>Tabla1[[#This Row],[Trbjo real]]-Tabla1[[#This Row],[Trabajo]]</f>
        <v>0</v>
      </c>
      <c r="S856" s="15">
        <v>0.3</v>
      </c>
      <c r="T856" s="12" t="s">
        <v>1026</v>
      </c>
      <c r="U856" s="19">
        <f>Tabla1[[#This Row],[Trbjo real]]/Tabla1[[#This Row],[Trabajo]]</f>
        <v>1</v>
      </c>
    </row>
    <row r="857" spans="1:21" x14ac:dyDescent="0.25">
      <c r="A857" s="12" t="s">
        <v>225</v>
      </c>
      <c r="B857" s="12" t="s">
        <v>183</v>
      </c>
      <c r="C857" s="12" t="s">
        <v>184</v>
      </c>
      <c r="D857" s="12" t="s">
        <v>185</v>
      </c>
      <c r="E857" s="12" t="s">
        <v>1035</v>
      </c>
      <c r="F857" s="12" t="s">
        <v>1088</v>
      </c>
      <c r="G857" s="12" t="s">
        <v>1086</v>
      </c>
      <c r="H857" s="12" t="s">
        <v>12</v>
      </c>
      <c r="I857" s="12" t="s">
        <v>1025</v>
      </c>
      <c r="J857" s="12" t="s">
        <v>186</v>
      </c>
      <c r="K857" s="12" t="s">
        <v>13</v>
      </c>
      <c r="L857" s="13">
        <v>45084</v>
      </c>
      <c r="M857" s="14">
        <v>45084</v>
      </c>
      <c r="N857" s="14" t="str">
        <f t="shared" si="26"/>
        <v>CUMPLE</v>
      </c>
      <c r="O857" s="14" t="str">
        <f t="shared" si="27"/>
        <v>CUMPLE</v>
      </c>
      <c r="P857" s="15">
        <v>0.3</v>
      </c>
      <c r="Q857" s="15">
        <v>0.3</v>
      </c>
      <c r="R857" s="15">
        <f>Tabla1[[#This Row],[Trbjo real]]-Tabla1[[#This Row],[Trabajo]]</f>
        <v>0</v>
      </c>
      <c r="S857" s="15">
        <v>0.3</v>
      </c>
      <c r="T857" s="12" t="s">
        <v>1026</v>
      </c>
      <c r="U857" s="19">
        <f>Tabla1[[#This Row],[Trbjo real]]/Tabla1[[#This Row],[Trabajo]]</f>
        <v>1</v>
      </c>
    </row>
    <row r="858" spans="1:21" x14ac:dyDescent="0.25">
      <c r="A858" s="12" t="s">
        <v>327</v>
      </c>
      <c r="B858" s="12" t="s">
        <v>325</v>
      </c>
      <c r="C858" s="12" t="s">
        <v>326</v>
      </c>
      <c r="D858" s="12" t="s">
        <v>120</v>
      </c>
      <c r="E858" s="12" t="s">
        <v>1035</v>
      </c>
      <c r="F858" s="12" t="s">
        <v>1088</v>
      </c>
      <c r="G858" s="12" t="s">
        <v>1086</v>
      </c>
      <c r="H858" s="12" t="s">
        <v>12</v>
      </c>
      <c r="I858" s="12" t="s">
        <v>1025</v>
      </c>
      <c r="J858" s="12" t="s">
        <v>121</v>
      </c>
      <c r="K858" s="12" t="s">
        <v>13</v>
      </c>
      <c r="L858" s="13">
        <v>45087</v>
      </c>
      <c r="M858" s="14">
        <v>45087</v>
      </c>
      <c r="N858" s="14" t="str">
        <f t="shared" si="26"/>
        <v>CUMPLE</v>
      </c>
      <c r="O858" s="14" t="str">
        <f t="shared" si="27"/>
        <v>CUMPLE</v>
      </c>
      <c r="P858" s="15">
        <v>0.3</v>
      </c>
      <c r="Q858" s="20">
        <v>0.3</v>
      </c>
      <c r="R858" s="15">
        <f>Tabla1[[#This Row],[Trbjo real]]-Tabla1[[#This Row],[Trabajo]]</f>
        <v>0</v>
      </c>
      <c r="S858" s="15">
        <v>0.3</v>
      </c>
      <c r="T858" s="12" t="s">
        <v>1026</v>
      </c>
      <c r="U858" s="19">
        <f>Tabla1[[#This Row],[Trbjo real]]/Tabla1[[#This Row],[Trabajo]]</f>
        <v>1</v>
      </c>
    </row>
    <row r="859" spans="1:21" x14ac:dyDescent="0.25">
      <c r="A859" s="12" t="s">
        <v>403</v>
      </c>
      <c r="B859" s="12" t="s">
        <v>365</v>
      </c>
      <c r="C859" s="12" t="s">
        <v>366</v>
      </c>
      <c r="D859" s="12" t="s">
        <v>120</v>
      </c>
      <c r="E859" s="12" t="s">
        <v>1035</v>
      </c>
      <c r="F859" s="12" t="s">
        <v>1088</v>
      </c>
      <c r="G859" s="12" t="s">
        <v>1086</v>
      </c>
      <c r="H859" s="12" t="s">
        <v>12</v>
      </c>
      <c r="I859" s="12" t="s">
        <v>1025</v>
      </c>
      <c r="J859" s="12" t="s">
        <v>121</v>
      </c>
      <c r="K859" s="12" t="s">
        <v>13</v>
      </c>
      <c r="L859" s="13">
        <v>45087</v>
      </c>
      <c r="M859" s="14">
        <v>45087</v>
      </c>
      <c r="N859" s="14" t="str">
        <f t="shared" si="26"/>
        <v>CUMPLE</v>
      </c>
      <c r="O859" s="14" t="str">
        <f t="shared" si="27"/>
        <v>CUMPLE</v>
      </c>
      <c r="P859" s="15">
        <v>0.3</v>
      </c>
      <c r="Q859" s="15">
        <v>0.3</v>
      </c>
      <c r="R859" s="15">
        <f>Tabla1[[#This Row],[Trbjo real]]-Tabla1[[#This Row],[Trabajo]]</f>
        <v>0</v>
      </c>
      <c r="S859" s="15">
        <v>0.3</v>
      </c>
      <c r="T859" s="12" t="s">
        <v>1026</v>
      </c>
      <c r="U859" s="19">
        <f>Tabla1[[#This Row],[Trbjo real]]/Tabla1[[#This Row],[Trabajo]]</f>
        <v>1</v>
      </c>
    </row>
    <row r="860" spans="1:21" x14ac:dyDescent="0.25">
      <c r="A860" s="12" t="s">
        <v>43</v>
      </c>
      <c r="B860" s="12" t="s">
        <v>5</v>
      </c>
      <c r="C860" s="12" t="s">
        <v>6</v>
      </c>
      <c r="D860" s="12" t="s">
        <v>7</v>
      </c>
      <c r="E860" s="12" t="s">
        <v>1035</v>
      </c>
      <c r="F860" s="12" t="s">
        <v>1088</v>
      </c>
      <c r="G860" s="12" t="s">
        <v>1086</v>
      </c>
      <c r="H860" s="12" t="s">
        <v>12</v>
      </c>
      <c r="I860" s="12" t="s">
        <v>1025</v>
      </c>
      <c r="J860" s="12" t="s">
        <v>9</v>
      </c>
      <c r="K860" s="12" t="s">
        <v>13</v>
      </c>
      <c r="L860" s="13">
        <v>45087</v>
      </c>
      <c r="M860" s="14">
        <v>45087</v>
      </c>
      <c r="N860" s="14" t="str">
        <f t="shared" si="26"/>
        <v>CUMPLE</v>
      </c>
      <c r="O860" s="14" t="str">
        <f t="shared" si="27"/>
        <v>CUMPLE</v>
      </c>
      <c r="P860" s="15">
        <v>0.3</v>
      </c>
      <c r="Q860" s="20">
        <v>0.3</v>
      </c>
      <c r="R860" s="15">
        <f>Tabla1[[#This Row],[Trbjo real]]-Tabla1[[#This Row],[Trabajo]]</f>
        <v>0</v>
      </c>
      <c r="S860" s="15">
        <v>0.3</v>
      </c>
      <c r="T860" s="12" t="s">
        <v>1026</v>
      </c>
      <c r="U860" s="19">
        <f>Tabla1[[#This Row],[Trbjo real]]/Tabla1[[#This Row],[Trabajo]]</f>
        <v>1</v>
      </c>
    </row>
    <row r="861" spans="1:21" x14ac:dyDescent="0.25">
      <c r="A861" s="12" t="s">
        <v>62</v>
      </c>
      <c r="B861" s="12" t="s">
        <v>51</v>
      </c>
      <c r="C861" s="12" t="s">
        <v>52</v>
      </c>
      <c r="D861" s="12" t="s">
        <v>53</v>
      </c>
      <c r="E861" s="12" t="s">
        <v>1035</v>
      </c>
      <c r="F861" s="12" t="s">
        <v>1088</v>
      </c>
      <c r="G861" s="12" t="s">
        <v>1086</v>
      </c>
      <c r="H861" s="12" t="s">
        <v>12</v>
      </c>
      <c r="I861" s="12" t="s">
        <v>1025</v>
      </c>
      <c r="J861" s="12" t="s">
        <v>55</v>
      </c>
      <c r="K861" s="12" t="s">
        <v>13</v>
      </c>
      <c r="L861" s="13">
        <v>45089</v>
      </c>
      <c r="M861" s="14">
        <v>45089</v>
      </c>
      <c r="N861" s="14" t="str">
        <f t="shared" si="26"/>
        <v>CUMPLE</v>
      </c>
      <c r="O861" s="14" t="str">
        <f t="shared" si="27"/>
        <v>CUMPLE</v>
      </c>
      <c r="P861" s="15">
        <v>0.3</v>
      </c>
      <c r="Q861" s="20">
        <v>0.3</v>
      </c>
      <c r="R861" s="15">
        <f>Tabla1[[#This Row],[Trbjo real]]-Tabla1[[#This Row],[Trabajo]]</f>
        <v>0</v>
      </c>
      <c r="S861" s="15">
        <v>0.3</v>
      </c>
      <c r="T861" s="12" t="s">
        <v>1026</v>
      </c>
      <c r="U861" s="19">
        <f>Tabla1[[#This Row],[Trbjo real]]/Tabla1[[#This Row],[Trabajo]]</f>
        <v>1</v>
      </c>
    </row>
    <row r="862" spans="1:21" x14ac:dyDescent="0.25">
      <c r="A862" s="12" t="s">
        <v>250</v>
      </c>
      <c r="B862" s="12" t="s">
        <v>238</v>
      </c>
      <c r="C862" s="12" t="s">
        <v>239</v>
      </c>
      <c r="D862" s="12" t="s">
        <v>185</v>
      </c>
      <c r="E862" s="12" t="s">
        <v>1035</v>
      </c>
      <c r="F862" s="12" t="s">
        <v>1085</v>
      </c>
      <c r="G862" s="12" t="s">
        <v>1086</v>
      </c>
      <c r="H862" s="12" t="s">
        <v>12</v>
      </c>
      <c r="I862" s="12" t="s">
        <v>1015</v>
      </c>
      <c r="J862" s="12" t="s">
        <v>240</v>
      </c>
      <c r="K862" s="12" t="s">
        <v>13</v>
      </c>
      <c r="L862" s="13">
        <v>45091</v>
      </c>
      <c r="M862" s="14">
        <v>45091</v>
      </c>
      <c r="N862" s="14" t="str">
        <f t="shared" si="26"/>
        <v>CUMPLE</v>
      </c>
      <c r="O862" s="14" t="str">
        <f t="shared" si="27"/>
        <v>CUMPLE</v>
      </c>
      <c r="P862" s="15">
        <v>0.3</v>
      </c>
      <c r="Q862" s="15">
        <v>0.3</v>
      </c>
      <c r="R862" s="15">
        <f>Tabla1[[#This Row],[Trbjo real]]-Tabla1[[#This Row],[Trabajo]]</f>
        <v>0</v>
      </c>
      <c r="S862" s="15">
        <v>0.3</v>
      </c>
      <c r="T862" s="12" t="s">
        <v>1026</v>
      </c>
      <c r="U862" s="19">
        <f>Tabla1[[#This Row],[Trbjo real]]/Tabla1[[#This Row],[Trabajo]]</f>
        <v>1</v>
      </c>
    </row>
    <row r="863" spans="1:21" x14ac:dyDescent="0.25">
      <c r="A863" s="12" t="s">
        <v>301</v>
      </c>
      <c r="B863" s="12" t="s">
        <v>238</v>
      </c>
      <c r="C863" s="12" t="s">
        <v>239</v>
      </c>
      <c r="D863" s="12" t="s">
        <v>185</v>
      </c>
      <c r="E863" s="12" t="s">
        <v>1035</v>
      </c>
      <c r="F863" s="12" t="s">
        <v>1085</v>
      </c>
      <c r="G863" s="12" t="s">
        <v>1086</v>
      </c>
      <c r="H863" s="12" t="s">
        <v>12</v>
      </c>
      <c r="I863" s="12" t="s">
        <v>1015</v>
      </c>
      <c r="J863" s="12" t="s">
        <v>240</v>
      </c>
      <c r="K863" s="12" t="s">
        <v>13</v>
      </c>
      <c r="L863" s="13">
        <v>45098</v>
      </c>
      <c r="M863" s="14">
        <v>45098</v>
      </c>
      <c r="N863" s="14" t="str">
        <f t="shared" si="26"/>
        <v>CUMPLE</v>
      </c>
      <c r="O863" s="14" t="str">
        <f t="shared" si="27"/>
        <v>CUMPLE</v>
      </c>
      <c r="P863" s="15">
        <v>0.3</v>
      </c>
      <c r="Q863" s="15">
        <v>0.3</v>
      </c>
      <c r="R863" s="15">
        <f>Tabla1[[#This Row],[Trbjo real]]-Tabla1[[#This Row],[Trabajo]]</f>
        <v>0</v>
      </c>
      <c r="S863" s="15">
        <v>0.3</v>
      </c>
      <c r="T863" s="12" t="s">
        <v>1026</v>
      </c>
      <c r="U863" s="19">
        <f>Tabla1[[#This Row],[Trbjo real]]/Tabla1[[#This Row],[Trabajo]]</f>
        <v>1</v>
      </c>
    </row>
    <row r="864" spans="1:21" x14ac:dyDescent="0.25">
      <c r="A864" s="12" t="s">
        <v>301</v>
      </c>
      <c r="B864" s="12" t="s">
        <v>238</v>
      </c>
      <c r="C864" s="12" t="s">
        <v>239</v>
      </c>
      <c r="D864" s="12" t="s">
        <v>185</v>
      </c>
      <c r="E864" s="12" t="s">
        <v>1033</v>
      </c>
      <c r="F864" s="12" t="s">
        <v>1087</v>
      </c>
      <c r="G864" s="12" t="s">
        <v>1086</v>
      </c>
      <c r="H864" s="12" t="s">
        <v>12</v>
      </c>
      <c r="I864" s="12" t="s">
        <v>1015</v>
      </c>
      <c r="J864" s="12" t="s">
        <v>240</v>
      </c>
      <c r="K864" s="12" t="s">
        <v>13</v>
      </c>
      <c r="L864" s="13">
        <v>45098</v>
      </c>
      <c r="M864" s="14">
        <v>45098</v>
      </c>
      <c r="N864" s="14" t="str">
        <f t="shared" si="26"/>
        <v>CUMPLE</v>
      </c>
      <c r="O864" s="14" t="str">
        <f t="shared" si="27"/>
        <v>CUMPLE</v>
      </c>
      <c r="P864" s="15">
        <v>0.4</v>
      </c>
      <c r="Q864" s="15">
        <v>0.4</v>
      </c>
      <c r="R864" s="15">
        <f>Tabla1[[#This Row],[Trbjo real]]-Tabla1[[#This Row],[Trabajo]]</f>
        <v>0</v>
      </c>
      <c r="S864" s="15">
        <v>0.4</v>
      </c>
      <c r="T864" s="12" t="s">
        <v>1026</v>
      </c>
      <c r="U864" s="19">
        <f>Tabla1[[#This Row],[Trbjo real]]/Tabla1[[#This Row],[Trabajo]]</f>
        <v>1</v>
      </c>
    </row>
    <row r="865" spans="1:21" x14ac:dyDescent="0.25">
      <c r="A865" s="12" t="s">
        <v>187</v>
      </c>
      <c r="B865" s="12" t="s">
        <v>183</v>
      </c>
      <c r="C865" s="12" t="s">
        <v>184</v>
      </c>
      <c r="D865" s="12" t="s">
        <v>185</v>
      </c>
      <c r="E865" s="12" t="s">
        <v>1035</v>
      </c>
      <c r="F865" s="12" t="s">
        <v>1088</v>
      </c>
      <c r="G865" s="12" t="s">
        <v>1086</v>
      </c>
      <c r="H865" s="12" t="s">
        <v>12</v>
      </c>
      <c r="I865" s="12" t="s">
        <v>1025</v>
      </c>
      <c r="J865" s="12" t="s">
        <v>186</v>
      </c>
      <c r="K865" s="12" t="s">
        <v>13</v>
      </c>
      <c r="L865" s="13">
        <v>45098</v>
      </c>
      <c r="M865" s="14">
        <v>45098</v>
      </c>
      <c r="N865" s="14" t="str">
        <f t="shared" si="26"/>
        <v>CUMPLE</v>
      </c>
      <c r="O865" s="14" t="str">
        <f t="shared" si="27"/>
        <v>CUMPLE</v>
      </c>
      <c r="P865" s="15">
        <v>0.3</v>
      </c>
      <c r="Q865" s="15">
        <v>0.3</v>
      </c>
      <c r="R865" s="15">
        <f>Tabla1[[#This Row],[Trbjo real]]-Tabla1[[#This Row],[Trabajo]]</f>
        <v>0</v>
      </c>
      <c r="S865" s="15">
        <v>0.3</v>
      </c>
      <c r="T865" s="12" t="s">
        <v>1026</v>
      </c>
      <c r="U865" s="19">
        <f>Tabla1[[#This Row],[Trbjo real]]/Tabla1[[#This Row],[Trabajo]]</f>
        <v>1</v>
      </c>
    </row>
    <row r="866" spans="1:21" x14ac:dyDescent="0.25">
      <c r="A866" s="12" t="s">
        <v>187</v>
      </c>
      <c r="B866" s="12" t="s">
        <v>183</v>
      </c>
      <c r="C866" s="12" t="s">
        <v>184</v>
      </c>
      <c r="D866" s="12" t="s">
        <v>185</v>
      </c>
      <c r="E866" s="12" t="s">
        <v>1033</v>
      </c>
      <c r="F866" s="12" t="s">
        <v>1087</v>
      </c>
      <c r="G866" s="12" t="s">
        <v>1086</v>
      </c>
      <c r="H866" s="12" t="s">
        <v>12</v>
      </c>
      <c r="I866" s="12" t="s">
        <v>1025</v>
      </c>
      <c r="J866" s="12" t="s">
        <v>186</v>
      </c>
      <c r="K866" s="12" t="s">
        <v>13</v>
      </c>
      <c r="L866" s="13">
        <v>45098</v>
      </c>
      <c r="M866" s="14">
        <v>45098</v>
      </c>
      <c r="N866" s="14" t="str">
        <f t="shared" si="26"/>
        <v>CUMPLE</v>
      </c>
      <c r="O866" s="14" t="str">
        <f t="shared" si="27"/>
        <v>CUMPLE</v>
      </c>
      <c r="P866" s="15">
        <v>0.5</v>
      </c>
      <c r="Q866" s="15">
        <v>0.5</v>
      </c>
      <c r="R866" s="15">
        <f>Tabla1[[#This Row],[Trbjo real]]-Tabla1[[#This Row],[Trabajo]]</f>
        <v>0</v>
      </c>
      <c r="S866" s="15">
        <v>0.5</v>
      </c>
      <c r="T866" s="12" t="s">
        <v>1026</v>
      </c>
      <c r="U866" s="19">
        <f>Tabla1[[#This Row],[Trbjo real]]/Tabla1[[#This Row],[Trabajo]]</f>
        <v>1</v>
      </c>
    </row>
    <row r="867" spans="1:21" x14ac:dyDescent="0.25">
      <c r="A867" s="12" t="s">
        <v>350</v>
      </c>
      <c r="B867" s="12" t="s">
        <v>325</v>
      </c>
      <c r="C867" s="12" t="s">
        <v>326</v>
      </c>
      <c r="D867" s="12" t="s">
        <v>120</v>
      </c>
      <c r="E867" s="12" t="s">
        <v>1035</v>
      </c>
      <c r="F867" s="12" t="s">
        <v>1088</v>
      </c>
      <c r="G867" s="12" t="s">
        <v>1086</v>
      </c>
      <c r="H867" s="12" t="s">
        <v>12</v>
      </c>
      <c r="I867" s="12" t="s">
        <v>1025</v>
      </c>
      <c r="J867" s="12" t="s">
        <v>121</v>
      </c>
      <c r="K867" s="12" t="s">
        <v>13</v>
      </c>
      <c r="L867" s="13">
        <v>45101</v>
      </c>
      <c r="M867" s="14">
        <v>45101</v>
      </c>
      <c r="N867" s="14" t="str">
        <f t="shared" si="26"/>
        <v>CUMPLE</v>
      </c>
      <c r="O867" s="14" t="str">
        <f t="shared" si="27"/>
        <v>CUMPLE</v>
      </c>
      <c r="P867" s="15">
        <v>0.3</v>
      </c>
      <c r="Q867" s="20">
        <v>0.3</v>
      </c>
      <c r="R867" s="15">
        <f>Tabla1[[#This Row],[Trbjo real]]-Tabla1[[#This Row],[Trabajo]]</f>
        <v>0</v>
      </c>
      <c r="S867" s="15">
        <v>0.3</v>
      </c>
      <c r="T867" s="12" t="s">
        <v>1026</v>
      </c>
      <c r="U867" s="19">
        <f>Tabla1[[#This Row],[Trbjo real]]/Tabla1[[#This Row],[Trabajo]]</f>
        <v>1</v>
      </c>
    </row>
    <row r="868" spans="1:21" x14ac:dyDescent="0.25">
      <c r="A868" s="12" t="s">
        <v>350</v>
      </c>
      <c r="B868" s="12" t="s">
        <v>325</v>
      </c>
      <c r="C868" s="12" t="s">
        <v>326</v>
      </c>
      <c r="D868" s="12" t="s">
        <v>120</v>
      </c>
      <c r="E868" s="12" t="s">
        <v>1033</v>
      </c>
      <c r="F868" s="12" t="s">
        <v>1087</v>
      </c>
      <c r="G868" s="12" t="s">
        <v>1086</v>
      </c>
      <c r="H868" s="12" t="s">
        <v>12</v>
      </c>
      <c r="I868" s="12" t="s">
        <v>1025</v>
      </c>
      <c r="J868" s="12" t="s">
        <v>121</v>
      </c>
      <c r="K868" s="12" t="s">
        <v>13</v>
      </c>
      <c r="L868" s="13">
        <v>45101</v>
      </c>
      <c r="M868" s="14">
        <v>45101</v>
      </c>
      <c r="N868" s="14" t="str">
        <f t="shared" si="26"/>
        <v>CUMPLE</v>
      </c>
      <c r="O868" s="14" t="str">
        <f t="shared" si="27"/>
        <v>CUMPLE</v>
      </c>
      <c r="P868" s="15">
        <v>0.4</v>
      </c>
      <c r="Q868" s="20">
        <v>0.4</v>
      </c>
      <c r="R868" s="15">
        <f>Tabla1[[#This Row],[Trbjo real]]-Tabla1[[#This Row],[Trabajo]]</f>
        <v>0</v>
      </c>
      <c r="S868" s="15">
        <v>0.4</v>
      </c>
      <c r="T868" s="12" t="s">
        <v>1026</v>
      </c>
      <c r="U868" s="19">
        <f>Tabla1[[#This Row],[Trbjo real]]/Tabla1[[#This Row],[Trabajo]]</f>
        <v>1</v>
      </c>
    </row>
    <row r="869" spans="1:21" x14ac:dyDescent="0.25">
      <c r="A869" s="12" t="s">
        <v>364</v>
      </c>
      <c r="B869" s="12" t="s">
        <v>365</v>
      </c>
      <c r="C869" s="12" t="s">
        <v>366</v>
      </c>
      <c r="D869" s="12" t="s">
        <v>120</v>
      </c>
      <c r="E869" s="12" t="s">
        <v>1035</v>
      </c>
      <c r="F869" s="12" t="s">
        <v>1088</v>
      </c>
      <c r="G869" s="12" t="s">
        <v>1086</v>
      </c>
      <c r="H869" s="12" t="s">
        <v>12</v>
      </c>
      <c r="I869" s="12" t="s">
        <v>1025</v>
      </c>
      <c r="J869" s="12" t="s">
        <v>121</v>
      </c>
      <c r="K869" s="12" t="s">
        <v>13</v>
      </c>
      <c r="L869" s="13">
        <v>45101</v>
      </c>
      <c r="M869" s="14">
        <v>45101</v>
      </c>
      <c r="N869" s="14" t="str">
        <f t="shared" si="26"/>
        <v>CUMPLE</v>
      </c>
      <c r="O869" s="14" t="str">
        <f t="shared" si="27"/>
        <v>CUMPLE</v>
      </c>
      <c r="P869" s="15">
        <v>0.3</v>
      </c>
      <c r="Q869" s="15">
        <v>0.3</v>
      </c>
      <c r="R869" s="15">
        <f>Tabla1[[#This Row],[Trbjo real]]-Tabla1[[#This Row],[Trabajo]]</f>
        <v>0</v>
      </c>
      <c r="S869" s="15">
        <v>0.3</v>
      </c>
      <c r="T869" s="12" t="s">
        <v>1026</v>
      </c>
      <c r="U869" s="19">
        <f>Tabla1[[#This Row],[Trbjo real]]/Tabla1[[#This Row],[Trabajo]]</f>
        <v>1</v>
      </c>
    </row>
    <row r="870" spans="1:21" x14ac:dyDescent="0.25">
      <c r="A870" s="12" t="s">
        <v>364</v>
      </c>
      <c r="B870" s="12" t="s">
        <v>365</v>
      </c>
      <c r="C870" s="12" t="s">
        <v>366</v>
      </c>
      <c r="D870" s="12" t="s">
        <v>120</v>
      </c>
      <c r="E870" s="12" t="s">
        <v>1033</v>
      </c>
      <c r="F870" s="12" t="s">
        <v>1087</v>
      </c>
      <c r="G870" s="12" t="s">
        <v>1086</v>
      </c>
      <c r="H870" s="12" t="s">
        <v>12</v>
      </c>
      <c r="I870" s="12" t="s">
        <v>1025</v>
      </c>
      <c r="J870" s="12" t="s">
        <v>121</v>
      </c>
      <c r="K870" s="12" t="s">
        <v>13</v>
      </c>
      <c r="L870" s="13">
        <v>45101</v>
      </c>
      <c r="M870" s="14">
        <v>45101</v>
      </c>
      <c r="N870" s="14" t="str">
        <f t="shared" si="26"/>
        <v>CUMPLE</v>
      </c>
      <c r="O870" s="14" t="str">
        <f t="shared" si="27"/>
        <v>CUMPLE</v>
      </c>
      <c r="P870" s="15">
        <v>0.4</v>
      </c>
      <c r="Q870" s="15">
        <v>0.4</v>
      </c>
      <c r="R870" s="15">
        <f>Tabla1[[#This Row],[Trbjo real]]-Tabla1[[#This Row],[Trabajo]]</f>
        <v>0</v>
      </c>
      <c r="S870" s="15">
        <v>0.4</v>
      </c>
      <c r="T870" s="12" t="s">
        <v>1026</v>
      </c>
      <c r="U870" s="19">
        <f>Tabla1[[#This Row],[Trbjo real]]/Tabla1[[#This Row],[Trabajo]]</f>
        <v>1</v>
      </c>
    </row>
    <row r="871" spans="1:21" x14ac:dyDescent="0.25">
      <c r="A871" s="12" t="s">
        <v>49</v>
      </c>
      <c r="B871" s="12" t="s">
        <v>5</v>
      </c>
      <c r="C871" s="12" t="s">
        <v>6</v>
      </c>
      <c r="D871" s="12" t="s">
        <v>7</v>
      </c>
      <c r="E871" s="12" t="s">
        <v>1035</v>
      </c>
      <c r="F871" s="12" t="s">
        <v>1088</v>
      </c>
      <c r="G871" s="12" t="s">
        <v>1086</v>
      </c>
      <c r="H871" s="12" t="s">
        <v>12</v>
      </c>
      <c r="I871" s="12" t="s">
        <v>1025</v>
      </c>
      <c r="J871" s="12" t="s">
        <v>9</v>
      </c>
      <c r="K871" s="12" t="s">
        <v>13</v>
      </c>
      <c r="L871" s="13">
        <v>45101</v>
      </c>
      <c r="M871" s="14">
        <v>45101</v>
      </c>
      <c r="N871" s="14" t="str">
        <f t="shared" si="26"/>
        <v>CUMPLE</v>
      </c>
      <c r="O871" s="14" t="str">
        <f t="shared" si="27"/>
        <v>CUMPLE</v>
      </c>
      <c r="P871" s="15">
        <v>0.3</v>
      </c>
      <c r="Q871" s="20">
        <v>0.3</v>
      </c>
      <c r="R871" s="15">
        <f>Tabla1[[#This Row],[Trbjo real]]-Tabla1[[#This Row],[Trabajo]]</f>
        <v>0</v>
      </c>
      <c r="S871" s="15">
        <v>0.3</v>
      </c>
      <c r="T871" s="12" t="s">
        <v>1026</v>
      </c>
      <c r="U871" s="19">
        <f>Tabla1[[#This Row],[Trbjo real]]/Tabla1[[#This Row],[Trabajo]]</f>
        <v>1</v>
      </c>
    </row>
    <row r="872" spans="1:21" x14ac:dyDescent="0.25">
      <c r="A872" s="12" t="s">
        <v>49</v>
      </c>
      <c r="B872" s="12" t="s">
        <v>5</v>
      </c>
      <c r="C872" s="12" t="s">
        <v>6</v>
      </c>
      <c r="D872" s="12" t="s">
        <v>7</v>
      </c>
      <c r="E872" s="12" t="s">
        <v>1033</v>
      </c>
      <c r="F872" s="12" t="s">
        <v>1087</v>
      </c>
      <c r="G872" s="12" t="s">
        <v>1086</v>
      </c>
      <c r="H872" s="12" t="s">
        <v>12</v>
      </c>
      <c r="I872" s="12" t="s">
        <v>1025</v>
      </c>
      <c r="J872" s="12" t="s">
        <v>9</v>
      </c>
      <c r="K872" s="12" t="s">
        <v>13</v>
      </c>
      <c r="L872" s="13">
        <v>45101</v>
      </c>
      <c r="M872" s="14">
        <v>45101</v>
      </c>
      <c r="N872" s="14" t="str">
        <f t="shared" si="26"/>
        <v>CUMPLE</v>
      </c>
      <c r="O872" s="14" t="str">
        <f t="shared" si="27"/>
        <v>CUMPLE</v>
      </c>
      <c r="P872" s="15">
        <v>0.4</v>
      </c>
      <c r="Q872" s="20">
        <v>0.4</v>
      </c>
      <c r="R872" s="15">
        <f>Tabla1[[#This Row],[Trbjo real]]-Tabla1[[#This Row],[Trabajo]]</f>
        <v>0</v>
      </c>
      <c r="S872" s="15">
        <v>0.4</v>
      </c>
      <c r="T872" s="12" t="s">
        <v>1026</v>
      </c>
      <c r="U872" s="19">
        <f>Tabla1[[#This Row],[Trbjo real]]/Tabla1[[#This Row],[Trabajo]]</f>
        <v>1</v>
      </c>
    </row>
    <row r="873" spans="1:21" x14ac:dyDescent="0.25">
      <c r="A873" s="12" t="s">
        <v>84</v>
      </c>
      <c r="B873" s="12" t="s">
        <v>51</v>
      </c>
      <c r="C873" s="12" t="s">
        <v>52</v>
      </c>
      <c r="D873" s="12" t="s">
        <v>53</v>
      </c>
      <c r="E873" s="12" t="s">
        <v>1035</v>
      </c>
      <c r="F873" s="12" t="s">
        <v>1088</v>
      </c>
      <c r="G873" s="12" t="s">
        <v>1086</v>
      </c>
      <c r="H873" s="12" t="s">
        <v>12</v>
      </c>
      <c r="I873" s="12" t="s">
        <v>1025</v>
      </c>
      <c r="J873" s="12" t="s">
        <v>55</v>
      </c>
      <c r="K873" s="12" t="s">
        <v>13</v>
      </c>
      <c r="L873" s="13">
        <v>45103</v>
      </c>
      <c r="M873" s="14">
        <v>45103</v>
      </c>
      <c r="N873" s="14" t="str">
        <f t="shared" si="26"/>
        <v>CUMPLE</v>
      </c>
      <c r="O873" s="14" t="str">
        <f t="shared" si="27"/>
        <v>CUMPLE</v>
      </c>
      <c r="P873" s="15">
        <v>0.3</v>
      </c>
      <c r="Q873" s="20">
        <v>0.3</v>
      </c>
      <c r="R873" s="15">
        <f>Tabla1[[#This Row],[Trbjo real]]-Tabla1[[#This Row],[Trabajo]]</f>
        <v>0</v>
      </c>
      <c r="S873" s="15">
        <v>0.3</v>
      </c>
      <c r="T873" s="12" t="s">
        <v>1026</v>
      </c>
      <c r="U873" s="19">
        <f>Tabla1[[#This Row],[Trbjo real]]/Tabla1[[#This Row],[Trabajo]]</f>
        <v>1</v>
      </c>
    </row>
    <row r="874" spans="1:21" x14ac:dyDescent="0.25">
      <c r="A874" s="12" t="s">
        <v>242</v>
      </c>
      <c r="B874" s="12" t="s">
        <v>238</v>
      </c>
      <c r="C874" s="12" t="s">
        <v>239</v>
      </c>
      <c r="D874" s="12" t="s">
        <v>185</v>
      </c>
      <c r="E874" s="12" t="s">
        <v>1035</v>
      </c>
      <c r="F874" s="12" t="s">
        <v>1085</v>
      </c>
      <c r="G874" s="12" t="s">
        <v>1086</v>
      </c>
      <c r="H874" s="12" t="s">
        <v>12</v>
      </c>
      <c r="I874" s="12" t="s">
        <v>1015</v>
      </c>
      <c r="J874" s="12" t="s">
        <v>240</v>
      </c>
      <c r="K874" s="12" t="s">
        <v>13</v>
      </c>
      <c r="L874" s="13">
        <v>45105</v>
      </c>
      <c r="M874" s="14">
        <v>45105</v>
      </c>
      <c r="N874" s="14" t="str">
        <f t="shared" si="26"/>
        <v>CUMPLE</v>
      </c>
      <c r="O874" s="14" t="str">
        <f t="shared" si="27"/>
        <v>CUMPLE</v>
      </c>
      <c r="P874" s="15">
        <v>0.3</v>
      </c>
      <c r="Q874" s="15">
        <v>0.3</v>
      </c>
      <c r="R874" s="15">
        <f>Tabla1[[#This Row],[Trbjo real]]-Tabla1[[#This Row],[Trabajo]]</f>
        <v>0</v>
      </c>
      <c r="S874" s="15">
        <v>0.3</v>
      </c>
      <c r="T874" s="12" t="s">
        <v>1026</v>
      </c>
      <c r="U874" s="19">
        <f>Tabla1[[#This Row],[Trbjo real]]/Tabla1[[#This Row],[Trabajo]]</f>
        <v>1</v>
      </c>
    </row>
    <row r="875" spans="1:21" x14ac:dyDescent="0.25">
      <c r="A875" s="12" t="s">
        <v>323</v>
      </c>
      <c r="B875" s="12" t="s">
        <v>238</v>
      </c>
      <c r="C875" s="12" t="s">
        <v>239</v>
      </c>
      <c r="D875" s="12" t="s">
        <v>185</v>
      </c>
      <c r="E875" s="12" t="s">
        <v>1035</v>
      </c>
      <c r="F875" s="12" t="s">
        <v>1085</v>
      </c>
      <c r="G875" s="12" t="s">
        <v>1086</v>
      </c>
      <c r="H875" s="12" t="s">
        <v>12</v>
      </c>
      <c r="I875" s="12" t="s">
        <v>1015</v>
      </c>
      <c r="J875" s="12" t="s">
        <v>240</v>
      </c>
      <c r="K875" s="12" t="s">
        <v>13</v>
      </c>
      <c r="L875" s="13">
        <v>45112</v>
      </c>
      <c r="M875" s="14">
        <v>45112</v>
      </c>
      <c r="N875" s="14" t="str">
        <f t="shared" si="26"/>
        <v>CUMPLE</v>
      </c>
      <c r="O875" s="14" t="str">
        <f t="shared" si="27"/>
        <v>CUMPLE</v>
      </c>
      <c r="P875" s="15">
        <v>0.3</v>
      </c>
      <c r="Q875" s="15">
        <v>0.3</v>
      </c>
      <c r="R875" s="15">
        <f>Tabla1[[#This Row],[Trbjo real]]-Tabla1[[#This Row],[Trabajo]]</f>
        <v>0</v>
      </c>
      <c r="S875" s="15">
        <v>0.3</v>
      </c>
      <c r="T875" s="12" t="s">
        <v>1026</v>
      </c>
      <c r="U875" s="19">
        <f>Tabla1[[#This Row],[Trbjo real]]/Tabla1[[#This Row],[Trabajo]]</f>
        <v>1</v>
      </c>
    </row>
    <row r="876" spans="1:21" x14ac:dyDescent="0.25">
      <c r="A876" s="12" t="s">
        <v>198</v>
      </c>
      <c r="B876" s="12" t="s">
        <v>183</v>
      </c>
      <c r="C876" s="12" t="s">
        <v>184</v>
      </c>
      <c r="D876" s="12" t="s">
        <v>185</v>
      </c>
      <c r="E876" s="12" t="s">
        <v>1035</v>
      </c>
      <c r="F876" s="12" t="s">
        <v>1088</v>
      </c>
      <c r="G876" s="12" t="s">
        <v>1086</v>
      </c>
      <c r="H876" s="12" t="s">
        <v>12</v>
      </c>
      <c r="I876" s="12" t="s">
        <v>1025</v>
      </c>
      <c r="J876" s="12" t="s">
        <v>186</v>
      </c>
      <c r="K876" s="12" t="s">
        <v>13</v>
      </c>
      <c r="L876" s="13">
        <v>45112</v>
      </c>
      <c r="M876" s="14">
        <v>45112</v>
      </c>
      <c r="N876" s="14" t="str">
        <f t="shared" si="26"/>
        <v>CUMPLE</v>
      </c>
      <c r="O876" s="14" t="str">
        <f t="shared" si="27"/>
        <v>CUMPLE</v>
      </c>
      <c r="P876" s="15">
        <v>0.3</v>
      </c>
      <c r="Q876" s="15">
        <v>0.3</v>
      </c>
      <c r="R876" s="15">
        <f>Tabla1[[#This Row],[Trbjo real]]-Tabla1[[#This Row],[Trabajo]]</f>
        <v>0</v>
      </c>
      <c r="S876" s="15">
        <v>0.3</v>
      </c>
      <c r="T876" s="12" t="s">
        <v>1026</v>
      </c>
      <c r="U876" s="19">
        <f>Tabla1[[#This Row],[Trbjo real]]/Tabla1[[#This Row],[Trabajo]]</f>
        <v>1</v>
      </c>
    </row>
    <row r="877" spans="1:21" x14ac:dyDescent="0.25">
      <c r="A877" s="12" t="s">
        <v>351</v>
      </c>
      <c r="B877" s="12" t="s">
        <v>325</v>
      </c>
      <c r="C877" s="12" t="s">
        <v>326</v>
      </c>
      <c r="D877" s="12" t="s">
        <v>120</v>
      </c>
      <c r="E877" s="12" t="s">
        <v>1035</v>
      </c>
      <c r="F877" s="12" t="s">
        <v>1088</v>
      </c>
      <c r="G877" s="12" t="s">
        <v>1086</v>
      </c>
      <c r="H877" s="12" t="s">
        <v>12</v>
      </c>
      <c r="I877" s="12" t="s">
        <v>1025</v>
      </c>
      <c r="J877" s="12" t="s">
        <v>121</v>
      </c>
      <c r="K877" s="12" t="s">
        <v>13</v>
      </c>
      <c r="L877" s="13">
        <v>45115</v>
      </c>
      <c r="M877" s="14">
        <v>45115</v>
      </c>
      <c r="N877" s="14" t="str">
        <f t="shared" si="26"/>
        <v>CUMPLE</v>
      </c>
      <c r="O877" s="14" t="str">
        <f t="shared" si="27"/>
        <v>CUMPLE</v>
      </c>
      <c r="P877" s="15">
        <v>0.3</v>
      </c>
      <c r="Q877" s="20">
        <v>0.3</v>
      </c>
      <c r="R877" s="15">
        <f>Tabla1[[#This Row],[Trbjo real]]-Tabla1[[#This Row],[Trabajo]]</f>
        <v>0</v>
      </c>
      <c r="S877" s="15">
        <v>0.3</v>
      </c>
      <c r="T877" s="12" t="s">
        <v>1026</v>
      </c>
      <c r="U877" s="19">
        <f>Tabla1[[#This Row],[Trbjo real]]/Tabla1[[#This Row],[Trabajo]]</f>
        <v>1</v>
      </c>
    </row>
    <row r="878" spans="1:21" x14ac:dyDescent="0.25">
      <c r="A878" s="12" t="s">
        <v>367</v>
      </c>
      <c r="B878" s="12" t="s">
        <v>365</v>
      </c>
      <c r="C878" s="12" t="s">
        <v>366</v>
      </c>
      <c r="D878" s="12" t="s">
        <v>120</v>
      </c>
      <c r="E878" s="12" t="s">
        <v>1035</v>
      </c>
      <c r="F878" s="12" t="s">
        <v>1088</v>
      </c>
      <c r="G878" s="12" t="s">
        <v>1086</v>
      </c>
      <c r="H878" s="12" t="s">
        <v>12</v>
      </c>
      <c r="I878" s="12" t="s">
        <v>1025</v>
      </c>
      <c r="J878" s="12" t="s">
        <v>121</v>
      </c>
      <c r="K878" s="12" t="s">
        <v>13</v>
      </c>
      <c r="L878" s="13">
        <v>45115</v>
      </c>
      <c r="M878" s="14">
        <v>45115</v>
      </c>
      <c r="N878" s="14" t="str">
        <f t="shared" si="26"/>
        <v>CUMPLE</v>
      </c>
      <c r="O878" s="14" t="str">
        <f t="shared" si="27"/>
        <v>CUMPLE</v>
      </c>
      <c r="P878" s="15">
        <v>0.3</v>
      </c>
      <c r="Q878" s="15">
        <v>0.3</v>
      </c>
      <c r="R878" s="15">
        <f>Tabla1[[#This Row],[Trbjo real]]-Tabla1[[#This Row],[Trabajo]]</f>
        <v>0</v>
      </c>
      <c r="S878" s="15">
        <v>0.3</v>
      </c>
      <c r="T878" s="12" t="s">
        <v>1026</v>
      </c>
      <c r="U878" s="19">
        <f>Tabla1[[#This Row],[Trbjo real]]/Tabla1[[#This Row],[Trabajo]]</f>
        <v>1</v>
      </c>
    </row>
    <row r="879" spans="1:21" x14ac:dyDescent="0.25">
      <c r="A879" s="12" t="s">
        <v>48</v>
      </c>
      <c r="B879" s="12" t="s">
        <v>5</v>
      </c>
      <c r="C879" s="12" t="s">
        <v>6</v>
      </c>
      <c r="D879" s="12" t="s">
        <v>7</v>
      </c>
      <c r="E879" s="12" t="s">
        <v>1035</v>
      </c>
      <c r="F879" s="12" t="s">
        <v>1088</v>
      </c>
      <c r="G879" s="12" t="s">
        <v>1086</v>
      </c>
      <c r="H879" s="12" t="s">
        <v>12</v>
      </c>
      <c r="I879" s="12" t="s">
        <v>1025</v>
      </c>
      <c r="J879" s="12" t="s">
        <v>9</v>
      </c>
      <c r="K879" s="12" t="s">
        <v>13</v>
      </c>
      <c r="L879" s="13">
        <v>45115</v>
      </c>
      <c r="M879" s="14">
        <v>45115</v>
      </c>
      <c r="N879" s="14" t="str">
        <f t="shared" si="26"/>
        <v>CUMPLE</v>
      </c>
      <c r="O879" s="14" t="str">
        <f t="shared" si="27"/>
        <v>CUMPLE</v>
      </c>
      <c r="P879" s="15">
        <v>0.3</v>
      </c>
      <c r="Q879" s="20">
        <v>0.3</v>
      </c>
      <c r="R879" s="15">
        <f>Tabla1[[#This Row],[Trbjo real]]-Tabla1[[#This Row],[Trabajo]]</f>
        <v>0</v>
      </c>
      <c r="S879" s="15">
        <v>0.3</v>
      </c>
      <c r="T879" s="12" t="s">
        <v>1026</v>
      </c>
      <c r="U879" s="19">
        <f>Tabla1[[#This Row],[Trbjo real]]/Tabla1[[#This Row],[Trabajo]]</f>
        <v>1</v>
      </c>
    </row>
    <row r="880" spans="1:21" x14ac:dyDescent="0.25">
      <c r="A880" s="12" t="s">
        <v>61</v>
      </c>
      <c r="B880" s="12" t="s">
        <v>51</v>
      </c>
      <c r="C880" s="12" t="s">
        <v>52</v>
      </c>
      <c r="D880" s="12" t="s">
        <v>53</v>
      </c>
      <c r="E880" s="12" t="s">
        <v>1035</v>
      </c>
      <c r="F880" s="12" t="s">
        <v>1088</v>
      </c>
      <c r="G880" s="12" t="s">
        <v>1086</v>
      </c>
      <c r="H880" s="12" t="s">
        <v>12</v>
      </c>
      <c r="I880" s="12" t="s">
        <v>1025</v>
      </c>
      <c r="J880" s="12" t="s">
        <v>55</v>
      </c>
      <c r="K880" s="12" t="s">
        <v>13</v>
      </c>
      <c r="L880" s="13">
        <v>45117</v>
      </c>
      <c r="M880" s="14">
        <v>45117</v>
      </c>
      <c r="N880" s="14" t="str">
        <f t="shared" si="26"/>
        <v>CUMPLE</v>
      </c>
      <c r="O880" s="14" t="str">
        <f t="shared" si="27"/>
        <v>CUMPLE</v>
      </c>
      <c r="P880" s="15">
        <v>0.3</v>
      </c>
      <c r="Q880" s="20">
        <v>0.3</v>
      </c>
      <c r="R880" s="15">
        <f>Tabla1[[#This Row],[Trbjo real]]-Tabla1[[#This Row],[Trabajo]]</f>
        <v>0</v>
      </c>
      <c r="S880" s="15">
        <v>0.3</v>
      </c>
      <c r="T880" s="12" t="s">
        <v>1026</v>
      </c>
      <c r="U880" s="19">
        <f>Tabla1[[#This Row],[Trbjo real]]/Tabla1[[#This Row],[Trabajo]]</f>
        <v>1</v>
      </c>
    </row>
    <row r="881" spans="1:21" x14ac:dyDescent="0.25">
      <c r="A881" s="12" t="s">
        <v>285</v>
      </c>
      <c r="B881" s="12" t="s">
        <v>238</v>
      </c>
      <c r="C881" s="12" t="s">
        <v>239</v>
      </c>
      <c r="D881" s="12" t="s">
        <v>185</v>
      </c>
      <c r="E881" s="12" t="s">
        <v>1035</v>
      </c>
      <c r="F881" s="12" t="s">
        <v>1085</v>
      </c>
      <c r="G881" s="12" t="s">
        <v>1086</v>
      </c>
      <c r="H881" s="12" t="s">
        <v>12</v>
      </c>
      <c r="I881" s="12" t="s">
        <v>1015</v>
      </c>
      <c r="J881" s="12" t="s">
        <v>240</v>
      </c>
      <c r="K881" s="12" t="s">
        <v>13</v>
      </c>
      <c r="L881" s="13">
        <v>45119</v>
      </c>
      <c r="M881" s="14">
        <v>45118</v>
      </c>
      <c r="N881" s="14" t="str">
        <f t="shared" si="26"/>
        <v>CUMPLE</v>
      </c>
      <c r="O881" s="14" t="str">
        <f t="shared" si="27"/>
        <v>CUMPLE</v>
      </c>
      <c r="P881" s="15">
        <v>0.3</v>
      </c>
      <c r="Q881" s="15">
        <v>0.3</v>
      </c>
      <c r="R881" s="15">
        <f>Tabla1[[#This Row],[Trbjo real]]-Tabla1[[#This Row],[Trabajo]]</f>
        <v>0</v>
      </c>
      <c r="S881" s="15">
        <v>0.3</v>
      </c>
      <c r="T881" s="12" t="s">
        <v>1026</v>
      </c>
      <c r="U881" s="19">
        <f>Tabla1[[#This Row],[Trbjo real]]/Tabla1[[#This Row],[Trabajo]]</f>
        <v>1</v>
      </c>
    </row>
    <row r="882" spans="1:21" x14ac:dyDescent="0.25">
      <c r="A882" s="12" t="s">
        <v>241</v>
      </c>
      <c r="B882" s="12" t="s">
        <v>238</v>
      </c>
      <c r="C882" s="12" t="s">
        <v>239</v>
      </c>
      <c r="D882" s="12" t="s">
        <v>185</v>
      </c>
      <c r="E882" s="12" t="s">
        <v>1035</v>
      </c>
      <c r="F882" s="12" t="s">
        <v>1085</v>
      </c>
      <c r="G882" s="12" t="s">
        <v>1086</v>
      </c>
      <c r="H882" s="12" t="s">
        <v>12</v>
      </c>
      <c r="I882" s="12" t="s">
        <v>1015</v>
      </c>
      <c r="J882" s="12" t="s">
        <v>240</v>
      </c>
      <c r="K882" s="12" t="s">
        <v>13</v>
      </c>
      <c r="L882" s="13">
        <v>45126</v>
      </c>
      <c r="M882" s="14">
        <v>45126</v>
      </c>
      <c r="N882" s="14" t="str">
        <f t="shared" si="26"/>
        <v>CUMPLE</v>
      </c>
      <c r="O882" s="14" t="str">
        <f t="shared" si="27"/>
        <v>CUMPLE</v>
      </c>
      <c r="P882" s="15">
        <v>0.3</v>
      </c>
      <c r="Q882" s="15">
        <v>0.3</v>
      </c>
      <c r="R882" s="15">
        <f>Tabla1[[#This Row],[Trbjo real]]-Tabla1[[#This Row],[Trabajo]]</f>
        <v>0</v>
      </c>
      <c r="S882" s="15">
        <v>0.3</v>
      </c>
      <c r="T882" s="12" t="s">
        <v>1026</v>
      </c>
      <c r="U882" s="19">
        <f>Tabla1[[#This Row],[Trbjo real]]/Tabla1[[#This Row],[Trabajo]]</f>
        <v>1</v>
      </c>
    </row>
    <row r="883" spans="1:21" x14ac:dyDescent="0.25">
      <c r="A883" s="12" t="s">
        <v>241</v>
      </c>
      <c r="B883" s="12" t="s">
        <v>238</v>
      </c>
      <c r="C883" s="12" t="s">
        <v>239</v>
      </c>
      <c r="D883" s="12" t="s">
        <v>185</v>
      </c>
      <c r="E883" s="12" t="s">
        <v>1033</v>
      </c>
      <c r="F883" s="12" t="s">
        <v>1087</v>
      </c>
      <c r="G883" s="12" t="s">
        <v>1086</v>
      </c>
      <c r="H883" s="12" t="s">
        <v>12</v>
      </c>
      <c r="I883" s="12" t="s">
        <v>1015</v>
      </c>
      <c r="J883" s="12" t="s">
        <v>240</v>
      </c>
      <c r="K883" s="12" t="s">
        <v>13</v>
      </c>
      <c r="L883" s="13">
        <v>45126</v>
      </c>
      <c r="M883" s="14">
        <v>45126</v>
      </c>
      <c r="N883" s="14" t="str">
        <f t="shared" si="26"/>
        <v>CUMPLE</v>
      </c>
      <c r="O883" s="14" t="str">
        <f t="shared" si="27"/>
        <v>CUMPLE</v>
      </c>
      <c r="P883" s="15">
        <v>0.4</v>
      </c>
      <c r="Q883" s="15">
        <v>0.4</v>
      </c>
      <c r="R883" s="15">
        <f>Tabla1[[#This Row],[Trbjo real]]-Tabla1[[#This Row],[Trabajo]]</f>
        <v>0</v>
      </c>
      <c r="S883" s="15">
        <v>0.4</v>
      </c>
      <c r="T883" s="12" t="s">
        <v>1026</v>
      </c>
      <c r="U883" s="19">
        <f>Tabla1[[#This Row],[Trbjo real]]/Tabla1[[#This Row],[Trabajo]]</f>
        <v>1</v>
      </c>
    </row>
    <row r="884" spans="1:21" x14ac:dyDescent="0.25">
      <c r="A884" s="12" t="s">
        <v>200</v>
      </c>
      <c r="B884" s="12" t="s">
        <v>183</v>
      </c>
      <c r="C884" s="12" t="s">
        <v>184</v>
      </c>
      <c r="D884" s="12" t="s">
        <v>185</v>
      </c>
      <c r="E884" s="12" t="s">
        <v>1035</v>
      </c>
      <c r="F884" s="12" t="s">
        <v>1088</v>
      </c>
      <c r="G884" s="12" t="s">
        <v>1086</v>
      </c>
      <c r="H884" s="12" t="s">
        <v>12</v>
      </c>
      <c r="I884" s="12" t="s">
        <v>1025</v>
      </c>
      <c r="J884" s="12" t="s">
        <v>186</v>
      </c>
      <c r="K884" s="12" t="s">
        <v>13</v>
      </c>
      <c r="L884" s="13">
        <v>45126</v>
      </c>
      <c r="M884" s="14">
        <v>45126</v>
      </c>
      <c r="N884" s="14" t="str">
        <f t="shared" si="26"/>
        <v>CUMPLE</v>
      </c>
      <c r="O884" s="14" t="str">
        <f t="shared" si="27"/>
        <v>CUMPLE</v>
      </c>
      <c r="P884" s="15">
        <v>0.3</v>
      </c>
      <c r="Q884" s="15">
        <v>0.3</v>
      </c>
      <c r="R884" s="15">
        <f>Tabla1[[#This Row],[Trbjo real]]-Tabla1[[#This Row],[Trabajo]]</f>
        <v>0</v>
      </c>
      <c r="S884" s="15">
        <v>0.3</v>
      </c>
      <c r="T884" s="12" t="s">
        <v>1026</v>
      </c>
      <c r="U884" s="19">
        <f>Tabla1[[#This Row],[Trbjo real]]/Tabla1[[#This Row],[Trabajo]]</f>
        <v>1</v>
      </c>
    </row>
    <row r="885" spans="1:21" x14ac:dyDescent="0.25">
      <c r="A885" s="12" t="s">
        <v>200</v>
      </c>
      <c r="B885" s="12" t="s">
        <v>183</v>
      </c>
      <c r="C885" s="12" t="s">
        <v>184</v>
      </c>
      <c r="D885" s="12" t="s">
        <v>185</v>
      </c>
      <c r="E885" s="12" t="s">
        <v>1033</v>
      </c>
      <c r="F885" s="12" t="s">
        <v>1087</v>
      </c>
      <c r="G885" s="12" t="s">
        <v>1086</v>
      </c>
      <c r="H885" s="12" t="s">
        <v>12</v>
      </c>
      <c r="I885" s="12" t="s">
        <v>1025</v>
      </c>
      <c r="J885" s="12" t="s">
        <v>186</v>
      </c>
      <c r="K885" s="12" t="s">
        <v>13</v>
      </c>
      <c r="L885" s="13">
        <v>45126</v>
      </c>
      <c r="M885" s="14">
        <v>45126</v>
      </c>
      <c r="N885" s="14" t="str">
        <f t="shared" si="26"/>
        <v>CUMPLE</v>
      </c>
      <c r="O885" s="14" t="str">
        <f t="shared" si="27"/>
        <v>CUMPLE</v>
      </c>
      <c r="P885" s="15">
        <v>0.5</v>
      </c>
      <c r="Q885" s="15">
        <v>0.5</v>
      </c>
      <c r="R885" s="15">
        <f>Tabla1[[#This Row],[Trbjo real]]-Tabla1[[#This Row],[Trabajo]]</f>
        <v>0</v>
      </c>
      <c r="S885" s="15">
        <v>0.5</v>
      </c>
      <c r="T885" s="12" t="s">
        <v>1026</v>
      </c>
      <c r="U885" s="19">
        <f>Tabla1[[#This Row],[Trbjo real]]/Tabla1[[#This Row],[Trabajo]]</f>
        <v>1</v>
      </c>
    </row>
    <row r="886" spans="1:21" x14ac:dyDescent="0.25">
      <c r="A886" s="12" t="s">
        <v>332</v>
      </c>
      <c r="B886" s="12" t="s">
        <v>325</v>
      </c>
      <c r="C886" s="12" t="s">
        <v>326</v>
      </c>
      <c r="D886" s="12" t="s">
        <v>120</v>
      </c>
      <c r="E886" s="12" t="s">
        <v>1035</v>
      </c>
      <c r="F886" s="12" t="s">
        <v>1088</v>
      </c>
      <c r="G886" s="12" t="s">
        <v>1086</v>
      </c>
      <c r="H886" s="12" t="s">
        <v>12</v>
      </c>
      <c r="I886" s="12" t="s">
        <v>1025</v>
      </c>
      <c r="J886" s="12" t="s">
        <v>121</v>
      </c>
      <c r="K886" s="12" t="s">
        <v>13</v>
      </c>
      <c r="L886" s="13">
        <v>45129</v>
      </c>
      <c r="M886" s="14">
        <v>45129</v>
      </c>
      <c r="N886" s="14" t="str">
        <f t="shared" si="26"/>
        <v>CUMPLE</v>
      </c>
      <c r="O886" s="14" t="str">
        <f t="shared" si="27"/>
        <v>CUMPLE</v>
      </c>
      <c r="P886" s="15">
        <v>0.3</v>
      </c>
      <c r="Q886" s="20">
        <v>0.3</v>
      </c>
      <c r="R886" s="15">
        <f>Tabla1[[#This Row],[Trbjo real]]-Tabla1[[#This Row],[Trabajo]]</f>
        <v>0</v>
      </c>
      <c r="S886" s="15">
        <v>0.3</v>
      </c>
      <c r="T886" s="12" t="s">
        <v>1026</v>
      </c>
      <c r="U886" s="19">
        <f>Tabla1[[#This Row],[Trbjo real]]/Tabla1[[#This Row],[Trabajo]]</f>
        <v>1</v>
      </c>
    </row>
    <row r="887" spans="1:21" x14ac:dyDescent="0.25">
      <c r="A887" s="12" t="s">
        <v>332</v>
      </c>
      <c r="B887" s="12" t="s">
        <v>325</v>
      </c>
      <c r="C887" s="12" t="s">
        <v>326</v>
      </c>
      <c r="D887" s="12" t="s">
        <v>120</v>
      </c>
      <c r="E887" s="12" t="s">
        <v>1033</v>
      </c>
      <c r="F887" s="12" t="s">
        <v>1087</v>
      </c>
      <c r="G887" s="12" t="s">
        <v>1086</v>
      </c>
      <c r="H887" s="12" t="s">
        <v>12</v>
      </c>
      <c r="I887" s="12" t="s">
        <v>1025</v>
      </c>
      <c r="J887" s="12" t="s">
        <v>121</v>
      </c>
      <c r="K887" s="12" t="s">
        <v>13</v>
      </c>
      <c r="L887" s="13">
        <v>45129</v>
      </c>
      <c r="M887" s="14">
        <v>45129</v>
      </c>
      <c r="N887" s="14" t="str">
        <f t="shared" si="26"/>
        <v>CUMPLE</v>
      </c>
      <c r="O887" s="14" t="str">
        <f t="shared" si="27"/>
        <v>CUMPLE</v>
      </c>
      <c r="P887" s="15">
        <v>0.4</v>
      </c>
      <c r="Q887" s="20">
        <v>0.4</v>
      </c>
      <c r="R887" s="15">
        <f>Tabla1[[#This Row],[Trbjo real]]-Tabla1[[#This Row],[Trabajo]]</f>
        <v>0</v>
      </c>
      <c r="S887" s="15">
        <v>0.4</v>
      </c>
      <c r="T887" s="12" t="s">
        <v>1026</v>
      </c>
      <c r="U887" s="19">
        <f>Tabla1[[#This Row],[Trbjo real]]/Tabla1[[#This Row],[Trabajo]]</f>
        <v>1</v>
      </c>
    </row>
    <row r="888" spans="1:21" x14ac:dyDescent="0.25">
      <c r="A888" s="12" t="s">
        <v>332</v>
      </c>
      <c r="B888" s="12" t="s">
        <v>325</v>
      </c>
      <c r="C888" s="12" t="s">
        <v>326</v>
      </c>
      <c r="D888" s="12" t="s">
        <v>120</v>
      </c>
      <c r="E888" s="12" t="s">
        <v>1027</v>
      </c>
      <c r="F888" s="12" t="s">
        <v>1089</v>
      </c>
      <c r="G888" s="12" t="s">
        <v>1086</v>
      </c>
      <c r="H888" s="12" t="s">
        <v>12</v>
      </c>
      <c r="I888" s="12" t="s">
        <v>1025</v>
      </c>
      <c r="J888" s="12" t="s">
        <v>121</v>
      </c>
      <c r="K888" s="12" t="s">
        <v>13</v>
      </c>
      <c r="L888" s="13">
        <v>45129</v>
      </c>
      <c r="M888" s="14">
        <v>45129</v>
      </c>
      <c r="N888" s="14" t="str">
        <f t="shared" si="26"/>
        <v>CUMPLE</v>
      </c>
      <c r="O888" s="14" t="str">
        <f t="shared" si="27"/>
        <v>CUMPLE</v>
      </c>
      <c r="P888" s="15">
        <v>1</v>
      </c>
      <c r="Q888" s="20">
        <v>1</v>
      </c>
      <c r="R888" s="15">
        <f>Tabla1[[#This Row],[Trbjo real]]-Tabla1[[#This Row],[Trabajo]]</f>
        <v>0</v>
      </c>
      <c r="S888" s="15">
        <v>1</v>
      </c>
      <c r="T888" s="12" t="s">
        <v>1026</v>
      </c>
      <c r="U888" s="19">
        <f>Tabla1[[#This Row],[Trbjo real]]/Tabla1[[#This Row],[Trabajo]]</f>
        <v>1</v>
      </c>
    </row>
    <row r="889" spans="1:21" x14ac:dyDescent="0.25">
      <c r="A889" s="12" t="s">
        <v>369</v>
      </c>
      <c r="B889" s="12" t="s">
        <v>365</v>
      </c>
      <c r="C889" s="12" t="s">
        <v>366</v>
      </c>
      <c r="D889" s="12" t="s">
        <v>120</v>
      </c>
      <c r="E889" s="12" t="s">
        <v>1035</v>
      </c>
      <c r="F889" s="12" t="s">
        <v>1088</v>
      </c>
      <c r="G889" s="12" t="s">
        <v>1086</v>
      </c>
      <c r="H889" s="12" t="s">
        <v>12</v>
      </c>
      <c r="I889" s="12" t="s">
        <v>1025</v>
      </c>
      <c r="J889" s="12" t="s">
        <v>121</v>
      </c>
      <c r="K889" s="12" t="s">
        <v>13</v>
      </c>
      <c r="L889" s="13">
        <v>45129</v>
      </c>
      <c r="M889" s="14">
        <v>45129</v>
      </c>
      <c r="N889" s="14" t="str">
        <f t="shared" si="26"/>
        <v>CUMPLE</v>
      </c>
      <c r="O889" s="14" t="str">
        <f t="shared" si="27"/>
        <v>CUMPLE</v>
      </c>
      <c r="P889" s="15">
        <v>0.3</v>
      </c>
      <c r="Q889" s="15">
        <v>0.3</v>
      </c>
      <c r="R889" s="15">
        <f>Tabla1[[#This Row],[Trbjo real]]-Tabla1[[#This Row],[Trabajo]]</f>
        <v>0</v>
      </c>
      <c r="S889" s="15">
        <v>0.3</v>
      </c>
      <c r="T889" s="12" t="s">
        <v>1026</v>
      </c>
      <c r="U889" s="19">
        <f>Tabla1[[#This Row],[Trbjo real]]/Tabla1[[#This Row],[Trabajo]]</f>
        <v>1</v>
      </c>
    </row>
    <row r="890" spans="1:21" x14ac:dyDescent="0.25">
      <c r="A890" s="12" t="s">
        <v>369</v>
      </c>
      <c r="B890" s="12" t="s">
        <v>365</v>
      </c>
      <c r="C890" s="12" t="s">
        <v>366</v>
      </c>
      <c r="D890" s="12" t="s">
        <v>120</v>
      </c>
      <c r="E890" s="12" t="s">
        <v>1033</v>
      </c>
      <c r="F890" s="12" t="s">
        <v>1087</v>
      </c>
      <c r="G890" s="12" t="s">
        <v>1086</v>
      </c>
      <c r="H890" s="12" t="s">
        <v>12</v>
      </c>
      <c r="I890" s="12" t="s">
        <v>1025</v>
      </c>
      <c r="J890" s="12" t="s">
        <v>121</v>
      </c>
      <c r="K890" s="12" t="s">
        <v>13</v>
      </c>
      <c r="L890" s="13">
        <v>45129</v>
      </c>
      <c r="M890" s="14">
        <v>45129</v>
      </c>
      <c r="N890" s="14" t="str">
        <f t="shared" si="26"/>
        <v>CUMPLE</v>
      </c>
      <c r="O890" s="14" t="str">
        <f t="shared" si="27"/>
        <v>CUMPLE</v>
      </c>
      <c r="P890" s="15">
        <v>0.4</v>
      </c>
      <c r="Q890" s="15">
        <v>0.4</v>
      </c>
      <c r="R890" s="15">
        <f>Tabla1[[#This Row],[Trbjo real]]-Tabla1[[#This Row],[Trabajo]]</f>
        <v>0</v>
      </c>
      <c r="S890" s="15">
        <v>0.4</v>
      </c>
      <c r="T890" s="12" t="s">
        <v>1026</v>
      </c>
      <c r="U890" s="19">
        <f>Tabla1[[#This Row],[Trbjo real]]/Tabla1[[#This Row],[Trabajo]]</f>
        <v>1</v>
      </c>
    </row>
    <row r="891" spans="1:21" x14ac:dyDescent="0.25">
      <c r="A891" s="12" t="s">
        <v>369</v>
      </c>
      <c r="B891" s="12" t="s">
        <v>365</v>
      </c>
      <c r="C891" s="12" t="s">
        <v>366</v>
      </c>
      <c r="D891" s="12" t="s">
        <v>120</v>
      </c>
      <c r="E891" s="12" t="s">
        <v>1027</v>
      </c>
      <c r="F891" s="12" t="s">
        <v>1089</v>
      </c>
      <c r="G891" s="12" t="s">
        <v>1086</v>
      </c>
      <c r="H891" s="12" t="s">
        <v>12</v>
      </c>
      <c r="I891" s="12" t="s">
        <v>1025</v>
      </c>
      <c r="J891" s="12" t="s">
        <v>121</v>
      </c>
      <c r="K891" s="12" t="s">
        <v>13</v>
      </c>
      <c r="L891" s="13">
        <v>45129</v>
      </c>
      <c r="M891" s="14">
        <v>45129</v>
      </c>
      <c r="N891" s="14" t="str">
        <f t="shared" si="26"/>
        <v>CUMPLE</v>
      </c>
      <c r="O891" s="14" t="str">
        <f t="shared" si="27"/>
        <v>CUMPLE</v>
      </c>
      <c r="P891" s="15">
        <v>1</v>
      </c>
      <c r="Q891" s="15">
        <v>1</v>
      </c>
      <c r="R891" s="15">
        <f>Tabla1[[#This Row],[Trbjo real]]-Tabla1[[#This Row],[Trabajo]]</f>
        <v>0</v>
      </c>
      <c r="S891" s="15">
        <v>1</v>
      </c>
      <c r="T891" s="12" t="s">
        <v>1026</v>
      </c>
      <c r="U891" s="19">
        <f>Tabla1[[#This Row],[Trbjo real]]/Tabla1[[#This Row],[Trabajo]]</f>
        <v>1</v>
      </c>
    </row>
    <row r="892" spans="1:21" x14ac:dyDescent="0.25">
      <c r="A892" s="12" t="s">
        <v>14</v>
      </c>
      <c r="B892" s="12" t="s">
        <v>5</v>
      </c>
      <c r="C892" s="12" t="s">
        <v>6</v>
      </c>
      <c r="D892" s="12" t="s">
        <v>7</v>
      </c>
      <c r="E892" s="12" t="s">
        <v>1035</v>
      </c>
      <c r="F892" s="12" t="s">
        <v>1088</v>
      </c>
      <c r="G892" s="12" t="s">
        <v>1086</v>
      </c>
      <c r="H892" s="12" t="s">
        <v>12</v>
      </c>
      <c r="I892" s="12" t="s">
        <v>1025</v>
      </c>
      <c r="J892" s="12" t="s">
        <v>9</v>
      </c>
      <c r="K892" s="12" t="s">
        <v>13</v>
      </c>
      <c r="L892" s="13">
        <v>45129</v>
      </c>
      <c r="M892" s="14">
        <v>45129</v>
      </c>
      <c r="N892" s="14" t="str">
        <f t="shared" si="26"/>
        <v>CUMPLE</v>
      </c>
      <c r="O892" s="14" t="str">
        <f t="shared" si="27"/>
        <v>CUMPLE</v>
      </c>
      <c r="P892" s="15">
        <v>0.3</v>
      </c>
      <c r="Q892" s="20">
        <v>0.3</v>
      </c>
      <c r="R892" s="15">
        <f>Tabla1[[#This Row],[Trbjo real]]-Tabla1[[#This Row],[Trabajo]]</f>
        <v>0</v>
      </c>
      <c r="S892" s="15">
        <v>0.3</v>
      </c>
      <c r="T892" s="12" t="s">
        <v>1026</v>
      </c>
      <c r="U892" s="19">
        <f>Tabla1[[#This Row],[Trbjo real]]/Tabla1[[#This Row],[Trabajo]]</f>
        <v>1</v>
      </c>
    </row>
    <row r="893" spans="1:21" x14ac:dyDescent="0.25">
      <c r="A893" s="12" t="s">
        <v>14</v>
      </c>
      <c r="B893" s="12" t="s">
        <v>5</v>
      </c>
      <c r="C893" s="12" t="s">
        <v>6</v>
      </c>
      <c r="D893" s="12" t="s">
        <v>7</v>
      </c>
      <c r="E893" s="12" t="s">
        <v>1033</v>
      </c>
      <c r="F893" s="12" t="s">
        <v>1087</v>
      </c>
      <c r="G893" s="12" t="s">
        <v>1086</v>
      </c>
      <c r="H893" s="12" t="s">
        <v>12</v>
      </c>
      <c r="I893" s="12" t="s">
        <v>1025</v>
      </c>
      <c r="J893" s="12" t="s">
        <v>9</v>
      </c>
      <c r="K893" s="12" t="s">
        <v>13</v>
      </c>
      <c r="L893" s="13">
        <v>45129</v>
      </c>
      <c r="M893" s="14">
        <v>45111</v>
      </c>
      <c r="N893" s="14" t="str">
        <f t="shared" si="26"/>
        <v>CUMPLE</v>
      </c>
      <c r="O893" s="14" t="str">
        <f t="shared" si="27"/>
        <v>CUMPLE</v>
      </c>
      <c r="P893" s="15">
        <v>0.4</v>
      </c>
      <c r="Q893" s="20">
        <v>0.4</v>
      </c>
      <c r="R893" s="15">
        <f>Tabla1[[#This Row],[Trbjo real]]-Tabla1[[#This Row],[Trabajo]]</f>
        <v>0</v>
      </c>
      <c r="S893" s="15">
        <v>0.4</v>
      </c>
      <c r="T893" s="12" t="s">
        <v>1026</v>
      </c>
      <c r="U893" s="19">
        <f>Tabla1[[#This Row],[Trbjo real]]/Tabla1[[#This Row],[Trabajo]]</f>
        <v>1</v>
      </c>
    </row>
    <row r="894" spans="1:21" x14ac:dyDescent="0.25">
      <c r="A894" s="12" t="s">
        <v>14</v>
      </c>
      <c r="B894" s="12" t="s">
        <v>5</v>
      </c>
      <c r="C894" s="12" t="s">
        <v>6</v>
      </c>
      <c r="D894" s="12" t="s">
        <v>7</v>
      </c>
      <c r="E894" s="12" t="s">
        <v>1027</v>
      </c>
      <c r="F894" s="12" t="s">
        <v>1089</v>
      </c>
      <c r="G894" s="12" t="s">
        <v>1086</v>
      </c>
      <c r="H894" s="12" t="s">
        <v>12</v>
      </c>
      <c r="I894" s="12" t="s">
        <v>1025</v>
      </c>
      <c r="J894" s="12" t="s">
        <v>9</v>
      </c>
      <c r="K894" s="12" t="s">
        <v>13</v>
      </c>
      <c r="L894" s="13">
        <v>45129</v>
      </c>
      <c r="M894" s="14">
        <v>45129</v>
      </c>
      <c r="N894" s="14" t="str">
        <f t="shared" si="26"/>
        <v>CUMPLE</v>
      </c>
      <c r="O894" s="14" t="str">
        <f t="shared" si="27"/>
        <v>CUMPLE</v>
      </c>
      <c r="P894" s="15">
        <v>1</v>
      </c>
      <c r="Q894" s="20">
        <v>1</v>
      </c>
      <c r="R894" s="15">
        <f>Tabla1[[#This Row],[Trbjo real]]-Tabla1[[#This Row],[Trabajo]]</f>
        <v>0</v>
      </c>
      <c r="S894" s="15">
        <v>1</v>
      </c>
      <c r="T894" s="12" t="s">
        <v>1026</v>
      </c>
      <c r="U894" s="19">
        <f>Tabla1[[#This Row],[Trbjo real]]/Tabla1[[#This Row],[Trabajo]]</f>
        <v>1</v>
      </c>
    </row>
    <row r="895" spans="1:21" x14ac:dyDescent="0.25">
      <c r="A895" s="12" t="s">
        <v>100</v>
      </c>
      <c r="B895" s="12" t="s">
        <v>51</v>
      </c>
      <c r="C895" s="12" t="s">
        <v>52</v>
      </c>
      <c r="D895" s="12" t="s">
        <v>53</v>
      </c>
      <c r="E895" s="12" t="s">
        <v>1035</v>
      </c>
      <c r="F895" s="12" t="s">
        <v>1088</v>
      </c>
      <c r="G895" s="12" t="s">
        <v>1086</v>
      </c>
      <c r="H895" s="12" t="s">
        <v>12</v>
      </c>
      <c r="I895" s="12" t="s">
        <v>1025</v>
      </c>
      <c r="J895" s="12" t="s">
        <v>55</v>
      </c>
      <c r="K895" s="12" t="s">
        <v>13</v>
      </c>
      <c r="L895" s="13">
        <v>45131</v>
      </c>
      <c r="M895" s="14">
        <v>45131</v>
      </c>
      <c r="N895" s="14" t="str">
        <f t="shared" si="26"/>
        <v>CUMPLE</v>
      </c>
      <c r="O895" s="14" t="str">
        <f t="shared" si="27"/>
        <v>CUMPLE</v>
      </c>
      <c r="P895" s="15">
        <v>0.3</v>
      </c>
      <c r="Q895" s="20">
        <v>0.3</v>
      </c>
      <c r="R895" s="15">
        <f>Tabla1[[#This Row],[Trbjo real]]-Tabla1[[#This Row],[Trabajo]]</f>
        <v>0</v>
      </c>
      <c r="S895" s="15">
        <v>0.3</v>
      </c>
      <c r="T895" s="12" t="s">
        <v>1026</v>
      </c>
      <c r="U895" s="19">
        <f>Tabla1[[#This Row],[Trbjo real]]/Tabla1[[#This Row],[Trabajo]]</f>
        <v>1</v>
      </c>
    </row>
    <row r="896" spans="1:21" x14ac:dyDescent="0.25">
      <c r="A896" s="12" t="s">
        <v>272</v>
      </c>
      <c r="B896" s="12" t="s">
        <v>238</v>
      </c>
      <c r="C896" s="12" t="s">
        <v>239</v>
      </c>
      <c r="D896" s="12" t="s">
        <v>185</v>
      </c>
      <c r="E896" s="12" t="s">
        <v>1035</v>
      </c>
      <c r="F896" s="12" t="s">
        <v>1085</v>
      </c>
      <c r="G896" s="12" t="s">
        <v>1086</v>
      </c>
      <c r="H896" s="12" t="s">
        <v>12</v>
      </c>
      <c r="I896" s="12" t="s">
        <v>1015</v>
      </c>
      <c r="J896" s="12" t="s">
        <v>240</v>
      </c>
      <c r="K896" s="12" t="s">
        <v>13</v>
      </c>
      <c r="L896" s="13">
        <v>45133</v>
      </c>
      <c r="M896" s="14">
        <v>45133</v>
      </c>
      <c r="N896" s="14" t="str">
        <f t="shared" si="26"/>
        <v>CUMPLE</v>
      </c>
      <c r="O896" s="14" t="str">
        <f t="shared" si="27"/>
        <v>CUMPLE</v>
      </c>
      <c r="P896" s="15">
        <v>0.3</v>
      </c>
      <c r="Q896" s="15">
        <v>0.3</v>
      </c>
      <c r="R896" s="15">
        <f>Tabla1[[#This Row],[Trbjo real]]-Tabla1[[#This Row],[Trabajo]]</f>
        <v>0</v>
      </c>
      <c r="S896" s="15">
        <v>0.3</v>
      </c>
      <c r="T896" s="12" t="s">
        <v>1026</v>
      </c>
      <c r="U896" s="19">
        <f>Tabla1[[#This Row],[Trbjo real]]/Tabla1[[#This Row],[Trabajo]]</f>
        <v>1</v>
      </c>
    </row>
    <row r="897" spans="1:21" x14ac:dyDescent="0.25">
      <c r="A897" s="12" t="s">
        <v>273</v>
      </c>
      <c r="B897" s="12" t="s">
        <v>238</v>
      </c>
      <c r="C897" s="12" t="s">
        <v>239</v>
      </c>
      <c r="D897" s="12" t="s">
        <v>185</v>
      </c>
      <c r="E897" s="12" t="s">
        <v>1035</v>
      </c>
      <c r="F897" s="12" t="s">
        <v>1085</v>
      </c>
      <c r="G897" s="12" t="s">
        <v>1086</v>
      </c>
      <c r="H897" s="12" t="s">
        <v>12</v>
      </c>
      <c r="I897" s="12" t="s">
        <v>1015</v>
      </c>
      <c r="J897" s="12" t="s">
        <v>240</v>
      </c>
      <c r="K897" s="12" t="s">
        <v>13</v>
      </c>
      <c r="L897" s="13">
        <v>45140</v>
      </c>
      <c r="M897" s="14">
        <v>45140</v>
      </c>
      <c r="N897" s="14" t="str">
        <f t="shared" si="26"/>
        <v>CUMPLE</v>
      </c>
      <c r="O897" s="14" t="str">
        <f t="shared" si="27"/>
        <v>CUMPLE</v>
      </c>
      <c r="P897" s="15">
        <v>0.3</v>
      </c>
      <c r="Q897" s="15">
        <v>0.3</v>
      </c>
      <c r="R897" s="15">
        <f>Tabla1[[#This Row],[Trbjo real]]-Tabla1[[#This Row],[Trabajo]]</f>
        <v>0</v>
      </c>
      <c r="S897" s="15">
        <v>0.3</v>
      </c>
      <c r="T897" s="12" t="s">
        <v>1026</v>
      </c>
      <c r="U897" s="19">
        <f>Tabla1[[#This Row],[Trbjo real]]/Tabla1[[#This Row],[Trabajo]]</f>
        <v>1</v>
      </c>
    </row>
    <row r="898" spans="1:21" x14ac:dyDescent="0.25">
      <c r="A898" s="12" t="s">
        <v>201</v>
      </c>
      <c r="B898" s="12" t="s">
        <v>183</v>
      </c>
      <c r="C898" s="12" t="s">
        <v>184</v>
      </c>
      <c r="D898" s="12" t="s">
        <v>185</v>
      </c>
      <c r="E898" s="12" t="s">
        <v>1035</v>
      </c>
      <c r="F898" s="12" t="s">
        <v>1088</v>
      </c>
      <c r="G898" s="12" t="s">
        <v>1086</v>
      </c>
      <c r="H898" s="12" t="s">
        <v>12</v>
      </c>
      <c r="I898" s="12" t="s">
        <v>1025</v>
      </c>
      <c r="J898" s="12" t="s">
        <v>186</v>
      </c>
      <c r="K898" s="12" t="s">
        <v>13</v>
      </c>
      <c r="L898" s="13">
        <v>45140</v>
      </c>
      <c r="M898" s="14">
        <v>45140</v>
      </c>
      <c r="N898" s="14" t="str">
        <f t="shared" ref="N898:N961" si="28">+IF((M898)&lt;&gt;0,"CUMPLE","NO CUMPLE")</f>
        <v>CUMPLE</v>
      </c>
      <c r="O898" s="14" t="str">
        <f t="shared" ref="O898:O961" si="29">+IF(AND(M898=0),"NO CUMPLE",IF(OR(M898=L898,L898&gt;M898),"CUMPLE",IF(L898&lt;M898,"NO CUMPLE",FALSE)))</f>
        <v>CUMPLE</v>
      </c>
      <c r="P898" s="15">
        <v>0.3</v>
      </c>
      <c r="Q898" s="15">
        <v>0.3</v>
      </c>
      <c r="R898" s="15">
        <f>Tabla1[[#This Row],[Trbjo real]]-Tabla1[[#This Row],[Trabajo]]</f>
        <v>0</v>
      </c>
      <c r="S898" s="15">
        <v>0.3</v>
      </c>
      <c r="T898" s="12" t="s">
        <v>1026</v>
      </c>
      <c r="U898" s="19">
        <f>Tabla1[[#This Row],[Trbjo real]]/Tabla1[[#This Row],[Trabajo]]</f>
        <v>1</v>
      </c>
    </row>
    <row r="899" spans="1:21" x14ac:dyDescent="0.25">
      <c r="A899" s="12" t="s">
        <v>333</v>
      </c>
      <c r="B899" s="12" t="s">
        <v>325</v>
      </c>
      <c r="C899" s="12" t="s">
        <v>326</v>
      </c>
      <c r="D899" s="12" t="s">
        <v>120</v>
      </c>
      <c r="E899" s="12" t="s">
        <v>1035</v>
      </c>
      <c r="F899" s="12" t="s">
        <v>1088</v>
      </c>
      <c r="G899" s="12" t="s">
        <v>1086</v>
      </c>
      <c r="H899" s="12" t="s">
        <v>12</v>
      </c>
      <c r="I899" s="12" t="s">
        <v>1025</v>
      </c>
      <c r="J899" s="12" t="s">
        <v>121</v>
      </c>
      <c r="K899" s="12" t="s">
        <v>13</v>
      </c>
      <c r="L899" s="13">
        <v>45143</v>
      </c>
      <c r="M899" s="14">
        <v>45143</v>
      </c>
      <c r="N899" s="14" t="str">
        <f t="shared" si="28"/>
        <v>CUMPLE</v>
      </c>
      <c r="O899" s="14" t="str">
        <f t="shared" si="29"/>
        <v>CUMPLE</v>
      </c>
      <c r="P899" s="15">
        <v>0.3</v>
      </c>
      <c r="Q899" s="20">
        <v>0.3</v>
      </c>
      <c r="R899" s="15">
        <f>Tabla1[[#This Row],[Trbjo real]]-Tabla1[[#This Row],[Trabajo]]</f>
        <v>0</v>
      </c>
      <c r="S899" s="15">
        <v>0.3</v>
      </c>
      <c r="T899" s="12" t="s">
        <v>1026</v>
      </c>
      <c r="U899" s="19">
        <f>Tabla1[[#This Row],[Trbjo real]]/Tabla1[[#This Row],[Trabajo]]</f>
        <v>1</v>
      </c>
    </row>
    <row r="900" spans="1:21" x14ac:dyDescent="0.25">
      <c r="A900" s="12" t="s">
        <v>386</v>
      </c>
      <c r="B900" s="12" t="s">
        <v>365</v>
      </c>
      <c r="C900" s="12" t="s">
        <v>366</v>
      </c>
      <c r="D900" s="12" t="s">
        <v>120</v>
      </c>
      <c r="E900" s="12" t="s">
        <v>1035</v>
      </c>
      <c r="F900" s="12" t="s">
        <v>1088</v>
      </c>
      <c r="G900" s="12" t="s">
        <v>1086</v>
      </c>
      <c r="H900" s="12" t="s">
        <v>12</v>
      </c>
      <c r="I900" s="12" t="s">
        <v>1025</v>
      </c>
      <c r="J900" s="12" t="s">
        <v>121</v>
      </c>
      <c r="K900" s="12" t="s">
        <v>13</v>
      </c>
      <c r="L900" s="13">
        <v>45143</v>
      </c>
      <c r="M900" s="14">
        <v>45143</v>
      </c>
      <c r="N900" s="14" t="str">
        <f t="shared" si="28"/>
        <v>CUMPLE</v>
      </c>
      <c r="O900" s="14" t="str">
        <f t="shared" si="29"/>
        <v>CUMPLE</v>
      </c>
      <c r="P900" s="15">
        <v>0.3</v>
      </c>
      <c r="Q900" s="15">
        <v>0.3</v>
      </c>
      <c r="R900" s="15">
        <f>Tabla1[[#This Row],[Trbjo real]]-Tabla1[[#This Row],[Trabajo]]</f>
        <v>0</v>
      </c>
      <c r="S900" s="15">
        <v>0.3</v>
      </c>
      <c r="T900" s="12" t="s">
        <v>1026</v>
      </c>
      <c r="U900" s="19">
        <f>Tabla1[[#This Row],[Trbjo real]]/Tabla1[[#This Row],[Trabajo]]</f>
        <v>1</v>
      </c>
    </row>
    <row r="901" spans="1:21" x14ac:dyDescent="0.25">
      <c r="A901" s="12" t="s">
        <v>47</v>
      </c>
      <c r="B901" s="12" t="s">
        <v>5</v>
      </c>
      <c r="C901" s="12" t="s">
        <v>6</v>
      </c>
      <c r="D901" s="12" t="s">
        <v>7</v>
      </c>
      <c r="E901" s="12" t="s">
        <v>1035</v>
      </c>
      <c r="F901" s="12" t="s">
        <v>1088</v>
      </c>
      <c r="G901" s="12" t="s">
        <v>1086</v>
      </c>
      <c r="H901" s="12" t="s">
        <v>12</v>
      </c>
      <c r="I901" s="12" t="s">
        <v>1025</v>
      </c>
      <c r="J901" s="12" t="s">
        <v>9</v>
      </c>
      <c r="K901" s="12" t="s">
        <v>13</v>
      </c>
      <c r="L901" s="13">
        <v>45143</v>
      </c>
      <c r="M901" s="14">
        <v>45143</v>
      </c>
      <c r="N901" s="14" t="str">
        <f t="shared" si="28"/>
        <v>CUMPLE</v>
      </c>
      <c r="O901" s="14" t="str">
        <f t="shared" si="29"/>
        <v>CUMPLE</v>
      </c>
      <c r="P901" s="15">
        <v>0.3</v>
      </c>
      <c r="Q901" s="20">
        <v>0.3</v>
      </c>
      <c r="R901" s="15">
        <f>Tabla1[[#This Row],[Trbjo real]]-Tabla1[[#This Row],[Trabajo]]</f>
        <v>0</v>
      </c>
      <c r="S901" s="15">
        <v>0.3</v>
      </c>
      <c r="T901" s="12" t="s">
        <v>1026</v>
      </c>
      <c r="U901" s="19">
        <f>Tabla1[[#This Row],[Trbjo real]]/Tabla1[[#This Row],[Trabajo]]</f>
        <v>1</v>
      </c>
    </row>
    <row r="902" spans="1:21" x14ac:dyDescent="0.25">
      <c r="A902" s="12" t="s">
        <v>102</v>
      </c>
      <c r="B902" s="12" t="s">
        <v>51</v>
      </c>
      <c r="C902" s="12" t="s">
        <v>52</v>
      </c>
      <c r="D902" s="12" t="s">
        <v>53</v>
      </c>
      <c r="E902" s="12" t="s">
        <v>1035</v>
      </c>
      <c r="F902" s="12" t="s">
        <v>1088</v>
      </c>
      <c r="G902" s="12" t="s">
        <v>1086</v>
      </c>
      <c r="H902" s="12" t="s">
        <v>12</v>
      </c>
      <c r="I902" s="12" t="s">
        <v>1025</v>
      </c>
      <c r="J902" s="12" t="s">
        <v>55</v>
      </c>
      <c r="K902" s="12" t="s">
        <v>13</v>
      </c>
      <c r="L902" s="13">
        <v>45145</v>
      </c>
      <c r="M902" s="14">
        <v>45145</v>
      </c>
      <c r="N902" s="14" t="str">
        <f t="shared" si="28"/>
        <v>CUMPLE</v>
      </c>
      <c r="O902" s="14" t="str">
        <f t="shared" si="29"/>
        <v>CUMPLE</v>
      </c>
      <c r="P902" s="15">
        <v>0.5</v>
      </c>
      <c r="Q902" s="20">
        <v>0.3</v>
      </c>
      <c r="R902" s="15">
        <f>Tabla1[[#This Row],[Trbjo real]]-Tabla1[[#This Row],[Trabajo]]</f>
        <v>0.2</v>
      </c>
      <c r="S902" s="15">
        <v>0.3</v>
      </c>
      <c r="T902" s="12" t="s">
        <v>1026</v>
      </c>
      <c r="U902" s="19">
        <f>Tabla1[[#This Row],[Trbjo real]]/Tabla1[[#This Row],[Trabajo]]</f>
        <v>1.6666666666666667</v>
      </c>
    </row>
    <row r="903" spans="1:21" x14ac:dyDescent="0.25">
      <c r="A903" s="12" t="s">
        <v>237</v>
      </c>
      <c r="B903" s="12" t="s">
        <v>238</v>
      </c>
      <c r="C903" s="12" t="s">
        <v>239</v>
      </c>
      <c r="D903" s="12" t="s">
        <v>185</v>
      </c>
      <c r="E903" s="12" t="s">
        <v>1035</v>
      </c>
      <c r="F903" s="12" t="s">
        <v>1085</v>
      </c>
      <c r="G903" s="12" t="s">
        <v>1086</v>
      </c>
      <c r="H903" s="12" t="s">
        <v>12</v>
      </c>
      <c r="I903" s="12" t="s">
        <v>1015</v>
      </c>
      <c r="J903" s="12" t="s">
        <v>240</v>
      </c>
      <c r="K903" s="12" t="s">
        <v>13</v>
      </c>
      <c r="L903" s="13">
        <v>45147</v>
      </c>
      <c r="M903" s="14">
        <v>45147</v>
      </c>
      <c r="N903" s="14" t="str">
        <f t="shared" si="28"/>
        <v>CUMPLE</v>
      </c>
      <c r="O903" s="14" t="str">
        <f t="shared" si="29"/>
        <v>CUMPLE</v>
      </c>
      <c r="P903" s="15">
        <v>0.3</v>
      </c>
      <c r="Q903" s="15">
        <v>0.3</v>
      </c>
      <c r="R903" s="15">
        <f>Tabla1[[#This Row],[Trbjo real]]-Tabla1[[#This Row],[Trabajo]]</f>
        <v>0</v>
      </c>
      <c r="S903" s="15">
        <v>0.3</v>
      </c>
      <c r="T903" s="12" t="s">
        <v>1026</v>
      </c>
      <c r="U903" s="19">
        <f>Tabla1[[#This Row],[Trbjo real]]/Tabla1[[#This Row],[Trabajo]]</f>
        <v>1</v>
      </c>
    </row>
    <row r="904" spans="1:21" x14ac:dyDescent="0.25">
      <c r="A904" s="12" t="s">
        <v>275</v>
      </c>
      <c r="B904" s="12" t="s">
        <v>238</v>
      </c>
      <c r="C904" s="12" t="s">
        <v>239</v>
      </c>
      <c r="D904" s="12" t="s">
        <v>185</v>
      </c>
      <c r="E904" s="12" t="s">
        <v>1035</v>
      </c>
      <c r="F904" s="12" t="s">
        <v>1085</v>
      </c>
      <c r="G904" s="12" t="s">
        <v>1086</v>
      </c>
      <c r="H904" s="12" t="s">
        <v>12</v>
      </c>
      <c r="I904" s="12" t="s">
        <v>1015</v>
      </c>
      <c r="J904" s="12" t="s">
        <v>240</v>
      </c>
      <c r="K904" s="12" t="s">
        <v>13</v>
      </c>
      <c r="L904" s="13">
        <v>45154</v>
      </c>
      <c r="M904" s="14">
        <v>45154</v>
      </c>
      <c r="N904" s="14" t="str">
        <f t="shared" si="28"/>
        <v>CUMPLE</v>
      </c>
      <c r="O904" s="14" t="str">
        <f t="shared" si="29"/>
        <v>CUMPLE</v>
      </c>
      <c r="P904" s="15">
        <v>0.3</v>
      </c>
      <c r="Q904" s="15">
        <v>0.3</v>
      </c>
      <c r="R904" s="15">
        <f>Tabla1[[#This Row],[Trbjo real]]-Tabla1[[#This Row],[Trabajo]]</f>
        <v>0</v>
      </c>
      <c r="S904" s="15">
        <v>0.3</v>
      </c>
      <c r="T904" s="12" t="s">
        <v>1026</v>
      </c>
      <c r="U904" s="19">
        <f>Tabla1[[#This Row],[Trbjo real]]/Tabla1[[#This Row],[Trabajo]]</f>
        <v>1</v>
      </c>
    </row>
    <row r="905" spans="1:21" x14ac:dyDescent="0.25">
      <c r="A905" s="12" t="s">
        <v>275</v>
      </c>
      <c r="B905" s="12" t="s">
        <v>238</v>
      </c>
      <c r="C905" s="12" t="s">
        <v>239</v>
      </c>
      <c r="D905" s="12" t="s">
        <v>185</v>
      </c>
      <c r="E905" s="12" t="s">
        <v>1033</v>
      </c>
      <c r="F905" s="12" t="s">
        <v>1087</v>
      </c>
      <c r="G905" s="12" t="s">
        <v>1086</v>
      </c>
      <c r="H905" s="12" t="s">
        <v>12</v>
      </c>
      <c r="I905" s="12" t="s">
        <v>1015</v>
      </c>
      <c r="J905" s="12" t="s">
        <v>240</v>
      </c>
      <c r="K905" s="12" t="s">
        <v>13</v>
      </c>
      <c r="L905" s="13">
        <v>45154</v>
      </c>
      <c r="M905" s="14">
        <v>45154</v>
      </c>
      <c r="N905" s="14" t="str">
        <f t="shared" si="28"/>
        <v>CUMPLE</v>
      </c>
      <c r="O905" s="14" t="str">
        <f t="shared" si="29"/>
        <v>CUMPLE</v>
      </c>
      <c r="P905" s="15">
        <v>0.4</v>
      </c>
      <c r="Q905" s="15">
        <v>0.4</v>
      </c>
      <c r="R905" s="15">
        <f>Tabla1[[#This Row],[Trbjo real]]-Tabla1[[#This Row],[Trabajo]]</f>
        <v>0</v>
      </c>
      <c r="S905" s="15">
        <v>0.4</v>
      </c>
      <c r="T905" s="12" t="s">
        <v>1026</v>
      </c>
      <c r="U905" s="19">
        <f>Tabla1[[#This Row],[Trbjo real]]/Tabla1[[#This Row],[Trabajo]]</f>
        <v>1</v>
      </c>
    </row>
    <row r="906" spans="1:21" x14ac:dyDescent="0.25">
      <c r="A906" s="12" t="s">
        <v>235</v>
      </c>
      <c r="B906" s="12" t="s">
        <v>183</v>
      </c>
      <c r="C906" s="12" t="s">
        <v>184</v>
      </c>
      <c r="D906" s="12" t="s">
        <v>185</v>
      </c>
      <c r="E906" s="12" t="s">
        <v>1035</v>
      </c>
      <c r="F906" s="12" t="s">
        <v>1088</v>
      </c>
      <c r="G906" s="12" t="s">
        <v>1086</v>
      </c>
      <c r="H906" s="12" t="s">
        <v>12</v>
      </c>
      <c r="I906" s="12" t="s">
        <v>1025</v>
      </c>
      <c r="J906" s="12" t="s">
        <v>186</v>
      </c>
      <c r="K906" s="12" t="s">
        <v>13</v>
      </c>
      <c r="L906" s="13">
        <v>45154</v>
      </c>
      <c r="M906" s="14">
        <v>45154</v>
      </c>
      <c r="N906" s="14" t="str">
        <f t="shared" si="28"/>
        <v>CUMPLE</v>
      </c>
      <c r="O906" s="14" t="str">
        <f t="shared" si="29"/>
        <v>CUMPLE</v>
      </c>
      <c r="P906" s="15">
        <v>0.3</v>
      </c>
      <c r="Q906" s="15">
        <v>0.3</v>
      </c>
      <c r="R906" s="15">
        <f>Tabla1[[#This Row],[Trbjo real]]-Tabla1[[#This Row],[Trabajo]]</f>
        <v>0</v>
      </c>
      <c r="S906" s="15">
        <v>0.3</v>
      </c>
      <c r="T906" s="12" t="s">
        <v>1026</v>
      </c>
      <c r="U906" s="19">
        <f>Tabla1[[#This Row],[Trbjo real]]/Tabla1[[#This Row],[Trabajo]]</f>
        <v>1</v>
      </c>
    </row>
    <row r="907" spans="1:21" x14ac:dyDescent="0.25">
      <c r="A907" s="12" t="s">
        <v>235</v>
      </c>
      <c r="B907" s="12" t="s">
        <v>183</v>
      </c>
      <c r="C907" s="12" t="s">
        <v>184</v>
      </c>
      <c r="D907" s="12" t="s">
        <v>185</v>
      </c>
      <c r="E907" s="12" t="s">
        <v>1033</v>
      </c>
      <c r="F907" s="12" t="s">
        <v>1087</v>
      </c>
      <c r="G907" s="12" t="s">
        <v>1086</v>
      </c>
      <c r="H907" s="12" t="s">
        <v>12</v>
      </c>
      <c r="I907" s="12" t="s">
        <v>1025</v>
      </c>
      <c r="J907" s="12" t="s">
        <v>186</v>
      </c>
      <c r="K907" s="12" t="s">
        <v>13</v>
      </c>
      <c r="L907" s="13">
        <v>45154</v>
      </c>
      <c r="M907" s="14">
        <v>45154</v>
      </c>
      <c r="N907" s="14" t="str">
        <f t="shared" si="28"/>
        <v>CUMPLE</v>
      </c>
      <c r="O907" s="14" t="str">
        <f t="shared" si="29"/>
        <v>CUMPLE</v>
      </c>
      <c r="P907" s="15">
        <v>0.5</v>
      </c>
      <c r="Q907" s="15">
        <v>0.5</v>
      </c>
      <c r="R907" s="15">
        <f>Tabla1[[#This Row],[Trbjo real]]-Tabla1[[#This Row],[Trabajo]]</f>
        <v>0</v>
      </c>
      <c r="S907" s="15">
        <v>0.5</v>
      </c>
      <c r="T907" s="12" t="s">
        <v>1026</v>
      </c>
      <c r="U907" s="19">
        <f>Tabla1[[#This Row],[Trbjo real]]/Tabla1[[#This Row],[Trabajo]]</f>
        <v>1</v>
      </c>
    </row>
    <row r="908" spans="1:21" x14ac:dyDescent="0.25">
      <c r="A908" s="12" t="s">
        <v>352</v>
      </c>
      <c r="B908" s="12" t="s">
        <v>325</v>
      </c>
      <c r="C908" s="12" t="s">
        <v>326</v>
      </c>
      <c r="D908" s="12" t="s">
        <v>120</v>
      </c>
      <c r="E908" s="12" t="s">
        <v>1035</v>
      </c>
      <c r="F908" s="12" t="s">
        <v>1088</v>
      </c>
      <c r="G908" s="12" t="s">
        <v>1086</v>
      </c>
      <c r="H908" s="12" t="s">
        <v>12</v>
      </c>
      <c r="I908" s="12" t="s">
        <v>1025</v>
      </c>
      <c r="J908" s="12" t="s">
        <v>121</v>
      </c>
      <c r="K908" s="12" t="s">
        <v>13</v>
      </c>
      <c r="L908" s="13">
        <v>45157</v>
      </c>
      <c r="M908" s="14">
        <v>45157</v>
      </c>
      <c r="N908" s="14" t="str">
        <f t="shared" si="28"/>
        <v>CUMPLE</v>
      </c>
      <c r="O908" s="14" t="str">
        <f t="shared" si="29"/>
        <v>CUMPLE</v>
      </c>
      <c r="P908" s="15">
        <v>0.3</v>
      </c>
      <c r="Q908" s="20">
        <v>0.3</v>
      </c>
      <c r="R908" s="15">
        <f>Tabla1[[#This Row],[Trbjo real]]-Tabla1[[#This Row],[Trabajo]]</f>
        <v>0</v>
      </c>
      <c r="S908" s="15">
        <v>0.3</v>
      </c>
      <c r="T908" s="12" t="s">
        <v>1026</v>
      </c>
      <c r="U908" s="19">
        <f>Tabla1[[#This Row],[Trbjo real]]/Tabla1[[#This Row],[Trabajo]]</f>
        <v>1</v>
      </c>
    </row>
    <row r="909" spans="1:21" x14ac:dyDescent="0.25">
      <c r="A909" s="12" t="s">
        <v>352</v>
      </c>
      <c r="B909" s="12" t="s">
        <v>325</v>
      </c>
      <c r="C909" s="12" t="s">
        <v>326</v>
      </c>
      <c r="D909" s="12" t="s">
        <v>120</v>
      </c>
      <c r="E909" s="12" t="s">
        <v>1033</v>
      </c>
      <c r="F909" s="12" t="s">
        <v>1087</v>
      </c>
      <c r="G909" s="12" t="s">
        <v>1086</v>
      </c>
      <c r="H909" s="12" t="s">
        <v>12</v>
      </c>
      <c r="I909" s="12" t="s">
        <v>1025</v>
      </c>
      <c r="J909" s="12" t="s">
        <v>121</v>
      </c>
      <c r="K909" s="12" t="s">
        <v>13</v>
      </c>
      <c r="L909" s="13">
        <v>45157</v>
      </c>
      <c r="M909" s="14">
        <v>45157</v>
      </c>
      <c r="N909" s="14" t="str">
        <f t="shared" si="28"/>
        <v>CUMPLE</v>
      </c>
      <c r="O909" s="14" t="str">
        <f t="shared" si="29"/>
        <v>CUMPLE</v>
      </c>
      <c r="P909" s="15">
        <v>0.4</v>
      </c>
      <c r="Q909" s="20">
        <v>0.4</v>
      </c>
      <c r="R909" s="15">
        <f>Tabla1[[#This Row],[Trbjo real]]-Tabla1[[#This Row],[Trabajo]]</f>
        <v>0</v>
      </c>
      <c r="S909" s="15">
        <v>0.4</v>
      </c>
      <c r="T909" s="12" t="s">
        <v>1026</v>
      </c>
      <c r="U909" s="19">
        <f>Tabla1[[#This Row],[Trbjo real]]/Tabla1[[#This Row],[Trabajo]]</f>
        <v>1</v>
      </c>
    </row>
    <row r="910" spans="1:21" x14ac:dyDescent="0.25">
      <c r="A910" s="12" t="s">
        <v>371</v>
      </c>
      <c r="B910" s="12" t="s">
        <v>365</v>
      </c>
      <c r="C910" s="12" t="s">
        <v>366</v>
      </c>
      <c r="D910" s="12" t="s">
        <v>120</v>
      </c>
      <c r="E910" s="12" t="s">
        <v>1035</v>
      </c>
      <c r="F910" s="12" t="s">
        <v>1088</v>
      </c>
      <c r="G910" s="12" t="s">
        <v>1086</v>
      </c>
      <c r="H910" s="12" t="s">
        <v>12</v>
      </c>
      <c r="I910" s="12" t="s">
        <v>1025</v>
      </c>
      <c r="J910" s="12" t="s">
        <v>121</v>
      </c>
      <c r="K910" s="12" t="s">
        <v>13</v>
      </c>
      <c r="L910" s="13">
        <v>45157</v>
      </c>
      <c r="M910" s="14">
        <v>45157</v>
      </c>
      <c r="N910" s="14" t="str">
        <f t="shared" si="28"/>
        <v>CUMPLE</v>
      </c>
      <c r="O910" s="14" t="str">
        <f t="shared" si="29"/>
        <v>CUMPLE</v>
      </c>
      <c r="P910" s="15">
        <v>0.3</v>
      </c>
      <c r="Q910" s="15">
        <v>0.3</v>
      </c>
      <c r="R910" s="15">
        <f>Tabla1[[#This Row],[Trbjo real]]-Tabla1[[#This Row],[Trabajo]]</f>
        <v>0</v>
      </c>
      <c r="S910" s="15">
        <v>0.3</v>
      </c>
      <c r="T910" s="12" t="s">
        <v>1026</v>
      </c>
      <c r="U910" s="19">
        <f>Tabla1[[#This Row],[Trbjo real]]/Tabla1[[#This Row],[Trabajo]]</f>
        <v>1</v>
      </c>
    </row>
    <row r="911" spans="1:21" x14ac:dyDescent="0.25">
      <c r="A911" s="12" t="s">
        <v>371</v>
      </c>
      <c r="B911" s="12" t="s">
        <v>365</v>
      </c>
      <c r="C911" s="12" t="s">
        <v>366</v>
      </c>
      <c r="D911" s="12" t="s">
        <v>120</v>
      </c>
      <c r="E911" s="12" t="s">
        <v>1033</v>
      </c>
      <c r="F911" s="12" t="s">
        <v>1087</v>
      </c>
      <c r="G911" s="12" t="s">
        <v>1086</v>
      </c>
      <c r="H911" s="12" t="s">
        <v>12</v>
      </c>
      <c r="I911" s="12" t="s">
        <v>1025</v>
      </c>
      <c r="J911" s="12" t="s">
        <v>121</v>
      </c>
      <c r="K911" s="12" t="s">
        <v>13</v>
      </c>
      <c r="L911" s="13">
        <v>45157</v>
      </c>
      <c r="M911" s="14">
        <v>45157</v>
      </c>
      <c r="N911" s="14" t="str">
        <f t="shared" si="28"/>
        <v>CUMPLE</v>
      </c>
      <c r="O911" s="14" t="str">
        <f t="shared" si="29"/>
        <v>CUMPLE</v>
      </c>
      <c r="P911" s="15">
        <v>0.4</v>
      </c>
      <c r="Q911" s="15">
        <v>0.4</v>
      </c>
      <c r="R911" s="15">
        <f>Tabla1[[#This Row],[Trbjo real]]-Tabla1[[#This Row],[Trabajo]]</f>
        <v>0</v>
      </c>
      <c r="S911" s="15">
        <v>0.4</v>
      </c>
      <c r="T911" s="12" t="s">
        <v>1026</v>
      </c>
      <c r="U911" s="19">
        <f>Tabla1[[#This Row],[Trbjo real]]/Tabla1[[#This Row],[Trabajo]]</f>
        <v>1</v>
      </c>
    </row>
    <row r="912" spans="1:21" x14ac:dyDescent="0.25">
      <c r="A912" s="12" t="s">
        <v>45</v>
      </c>
      <c r="B912" s="12" t="s">
        <v>5</v>
      </c>
      <c r="C912" s="12" t="s">
        <v>6</v>
      </c>
      <c r="D912" s="12" t="s">
        <v>7</v>
      </c>
      <c r="E912" s="12" t="s">
        <v>1035</v>
      </c>
      <c r="F912" s="12" t="s">
        <v>1088</v>
      </c>
      <c r="G912" s="12" t="s">
        <v>1086</v>
      </c>
      <c r="H912" s="12" t="s">
        <v>12</v>
      </c>
      <c r="I912" s="12" t="s">
        <v>1025</v>
      </c>
      <c r="J912" s="12" t="s">
        <v>9</v>
      </c>
      <c r="K912" s="12" t="s">
        <v>13</v>
      </c>
      <c r="L912" s="13">
        <v>45157</v>
      </c>
      <c r="M912" s="14">
        <v>45157</v>
      </c>
      <c r="N912" s="14" t="str">
        <f t="shared" si="28"/>
        <v>CUMPLE</v>
      </c>
      <c r="O912" s="14" t="str">
        <f t="shared" si="29"/>
        <v>CUMPLE</v>
      </c>
      <c r="P912" s="15">
        <v>0.3</v>
      </c>
      <c r="Q912" s="20">
        <v>0.3</v>
      </c>
      <c r="R912" s="15">
        <f>Tabla1[[#This Row],[Trbjo real]]-Tabla1[[#This Row],[Trabajo]]</f>
        <v>0</v>
      </c>
      <c r="S912" s="15">
        <v>0.3</v>
      </c>
      <c r="T912" s="12" t="s">
        <v>1026</v>
      </c>
      <c r="U912" s="19">
        <f>Tabla1[[#This Row],[Trbjo real]]/Tabla1[[#This Row],[Trabajo]]</f>
        <v>1</v>
      </c>
    </row>
    <row r="913" spans="1:21" x14ac:dyDescent="0.25">
      <c r="A913" s="12" t="s">
        <v>45</v>
      </c>
      <c r="B913" s="12" t="s">
        <v>5</v>
      </c>
      <c r="C913" s="12" t="s">
        <v>6</v>
      </c>
      <c r="D913" s="12" t="s">
        <v>7</v>
      </c>
      <c r="E913" s="12" t="s">
        <v>1033</v>
      </c>
      <c r="F913" s="12" t="s">
        <v>1087</v>
      </c>
      <c r="G913" s="12" t="s">
        <v>1086</v>
      </c>
      <c r="H913" s="12" t="s">
        <v>12</v>
      </c>
      <c r="I913" s="12" t="s">
        <v>1025</v>
      </c>
      <c r="J913" s="12" t="s">
        <v>9</v>
      </c>
      <c r="K913" s="12" t="s">
        <v>13</v>
      </c>
      <c r="L913" s="13">
        <v>45157</v>
      </c>
      <c r="M913" s="14">
        <v>45157</v>
      </c>
      <c r="N913" s="14" t="str">
        <f t="shared" si="28"/>
        <v>CUMPLE</v>
      </c>
      <c r="O913" s="14" t="str">
        <f t="shared" si="29"/>
        <v>CUMPLE</v>
      </c>
      <c r="P913" s="15">
        <v>0.4</v>
      </c>
      <c r="Q913" s="20">
        <v>0.4</v>
      </c>
      <c r="R913" s="15">
        <f>Tabla1[[#This Row],[Trbjo real]]-Tabla1[[#This Row],[Trabajo]]</f>
        <v>0</v>
      </c>
      <c r="S913" s="15">
        <v>0.4</v>
      </c>
      <c r="T913" s="12" t="s">
        <v>1026</v>
      </c>
      <c r="U913" s="19">
        <f>Tabla1[[#This Row],[Trbjo real]]/Tabla1[[#This Row],[Trabajo]]</f>
        <v>1</v>
      </c>
    </row>
    <row r="914" spans="1:21" x14ac:dyDescent="0.25">
      <c r="A914" s="12" t="s">
        <v>58</v>
      </c>
      <c r="B914" s="12" t="s">
        <v>51</v>
      </c>
      <c r="C914" s="12" t="s">
        <v>52</v>
      </c>
      <c r="D914" s="12" t="s">
        <v>53</v>
      </c>
      <c r="E914" s="12" t="s">
        <v>1035</v>
      </c>
      <c r="F914" s="12" t="s">
        <v>1088</v>
      </c>
      <c r="G914" s="12" t="s">
        <v>1086</v>
      </c>
      <c r="H914" s="12" t="s">
        <v>12</v>
      </c>
      <c r="I914" s="12" t="s">
        <v>1025</v>
      </c>
      <c r="J914" s="12" t="s">
        <v>55</v>
      </c>
      <c r="K914" s="12" t="s">
        <v>13</v>
      </c>
      <c r="L914" s="13">
        <v>45159</v>
      </c>
      <c r="M914" s="14">
        <v>45159</v>
      </c>
      <c r="N914" s="14" t="str">
        <f t="shared" si="28"/>
        <v>CUMPLE</v>
      </c>
      <c r="O914" s="14" t="str">
        <f t="shared" si="29"/>
        <v>CUMPLE</v>
      </c>
      <c r="P914" s="15">
        <v>0.3</v>
      </c>
      <c r="Q914" s="20">
        <v>0.3</v>
      </c>
      <c r="R914" s="15">
        <f>Tabla1[[#This Row],[Trbjo real]]-Tabla1[[#This Row],[Trabajo]]</f>
        <v>0</v>
      </c>
      <c r="S914" s="15">
        <v>0.3</v>
      </c>
      <c r="T914" s="12" t="s">
        <v>1026</v>
      </c>
      <c r="U914" s="19">
        <f>Tabla1[[#This Row],[Trbjo real]]/Tabla1[[#This Row],[Trabajo]]</f>
        <v>1</v>
      </c>
    </row>
    <row r="915" spans="1:21" x14ac:dyDescent="0.25">
      <c r="A915" s="12" t="s">
        <v>277</v>
      </c>
      <c r="B915" s="12" t="s">
        <v>238</v>
      </c>
      <c r="C915" s="12" t="s">
        <v>239</v>
      </c>
      <c r="D915" s="12" t="s">
        <v>185</v>
      </c>
      <c r="E915" s="12" t="s">
        <v>1035</v>
      </c>
      <c r="F915" s="12" t="s">
        <v>1085</v>
      </c>
      <c r="G915" s="12" t="s">
        <v>1086</v>
      </c>
      <c r="H915" s="12" t="s">
        <v>12</v>
      </c>
      <c r="I915" s="12" t="s">
        <v>1015</v>
      </c>
      <c r="J915" s="12" t="s">
        <v>240</v>
      </c>
      <c r="K915" s="12" t="s">
        <v>13</v>
      </c>
      <c r="L915" s="13">
        <v>45161</v>
      </c>
      <c r="M915" s="14">
        <v>45161</v>
      </c>
      <c r="N915" s="14" t="str">
        <f t="shared" si="28"/>
        <v>CUMPLE</v>
      </c>
      <c r="O915" s="14" t="str">
        <f t="shared" si="29"/>
        <v>CUMPLE</v>
      </c>
      <c r="P915" s="15">
        <v>0.3</v>
      </c>
      <c r="Q915" s="15">
        <v>0.3</v>
      </c>
      <c r="R915" s="15">
        <f>Tabla1[[#This Row],[Trbjo real]]-Tabla1[[#This Row],[Trabajo]]</f>
        <v>0</v>
      </c>
      <c r="S915" s="15">
        <v>0.3</v>
      </c>
      <c r="T915" s="12" t="s">
        <v>1026</v>
      </c>
      <c r="U915" s="19">
        <f>Tabla1[[#This Row],[Trbjo real]]/Tabla1[[#This Row],[Trabajo]]</f>
        <v>1</v>
      </c>
    </row>
    <row r="916" spans="1:21" x14ac:dyDescent="0.25">
      <c r="A916" s="12" t="s">
        <v>244</v>
      </c>
      <c r="B916" s="12" t="s">
        <v>238</v>
      </c>
      <c r="C916" s="12" t="s">
        <v>239</v>
      </c>
      <c r="D916" s="12" t="s">
        <v>185</v>
      </c>
      <c r="E916" s="12" t="s">
        <v>1035</v>
      </c>
      <c r="F916" s="12" t="s">
        <v>1085</v>
      </c>
      <c r="G916" s="12" t="s">
        <v>1086</v>
      </c>
      <c r="H916" s="12" t="s">
        <v>12</v>
      </c>
      <c r="I916" s="12" t="s">
        <v>1015</v>
      </c>
      <c r="J916" s="12" t="s">
        <v>240</v>
      </c>
      <c r="K916" s="12" t="s">
        <v>13</v>
      </c>
      <c r="L916" s="13">
        <v>45168</v>
      </c>
      <c r="M916" s="14">
        <v>45168</v>
      </c>
      <c r="N916" s="14" t="str">
        <f t="shared" si="28"/>
        <v>CUMPLE</v>
      </c>
      <c r="O916" s="14" t="str">
        <f t="shared" si="29"/>
        <v>CUMPLE</v>
      </c>
      <c r="P916" s="15">
        <v>0.3</v>
      </c>
      <c r="Q916" s="15">
        <v>0.3</v>
      </c>
      <c r="R916" s="15">
        <f>Tabla1[[#This Row],[Trbjo real]]-Tabla1[[#This Row],[Trabajo]]</f>
        <v>0</v>
      </c>
      <c r="S916" s="15">
        <v>0.3</v>
      </c>
      <c r="T916" s="12" t="s">
        <v>1026</v>
      </c>
      <c r="U916" s="19">
        <f>Tabla1[[#This Row],[Trbjo real]]/Tabla1[[#This Row],[Trabajo]]</f>
        <v>1</v>
      </c>
    </row>
    <row r="917" spans="1:21" x14ac:dyDescent="0.25">
      <c r="A917" s="12" t="s">
        <v>203</v>
      </c>
      <c r="B917" s="12" t="s">
        <v>183</v>
      </c>
      <c r="C917" s="12" t="s">
        <v>184</v>
      </c>
      <c r="D917" s="12" t="s">
        <v>185</v>
      </c>
      <c r="E917" s="12" t="s">
        <v>1035</v>
      </c>
      <c r="F917" s="12" t="s">
        <v>1088</v>
      </c>
      <c r="G917" s="12" t="s">
        <v>1086</v>
      </c>
      <c r="H917" s="12" t="s">
        <v>12</v>
      </c>
      <c r="I917" s="12" t="s">
        <v>1025</v>
      </c>
      <c r="J917" s="12" t="s">
        <v>186</v>
      </c>
      <c r="K917" s="12" t="s">
        <v>13</v>
      </c>
      <c r="L917" s="13">
        <v>45168</v>
      </c>
      <c r="M917" s="14">
        <v>45168</v>
      </c>
      <c r="N917" s="14" t="str">
        <f t="shared" si="28"/>
        <v>CUMPLE</v>
      </c>
      <c r="O917" s="14" t="str">
        <f t="shared" si="29"/>
        <v>CUMPLE</v>
      </c>
      <c r="P917" s="15">
        <v>0.3</v>
      </c>
      <c r="Q917" s="15">
        <v>0.3</v>
      </c>
      <c r="R917" s="15">
        <f>Tabla1[[#This Row],[Trbjo real]]-Tabla1[[#This Row],[Trabajo]]</f>
        <v>0</v>
      </c>
      <c r="S917" s="15">
        <v>0.3</v>
      </c>
      <c r="T917" s="12" t="s">
        <v>1026</v>
      </c>
      <c r="U917" s="19">
        <f>Tabla1[[#This Row],[Trbjo real]]/Tabla1[[#This Row],[Trabajo]]</f>
        <v>1</v>
      </c>
    </row>
    <row r="918" spans="1:21" x14ac:dyDescent="0.25">
      <c r="A918" s="12" t="s">
        <v>353</v>
      </c>
      <c r="B918" s="12" t="s">
        <v>325</v>
      </c>
      <c r="C918" s="12" t="s">
        <v>326</v>
      </c>
      <c r="D918" s="12" t="s">
        <v>120</v>
      </c>
      <c r="E918" s="12" t="s">
        <v>1035</v>
      </c>
      <c r="F918" s="12" t="s">
        <v>1088</v>
      </c>
      <c r="G918" s="12" t="s">
        <v>1086</v>
      </c>
      <c r="H918" s="12" t="s">
        <v>12</v>
      </c>
      <c r="I918" s="12" t="s">
        <v>1025</v>
      </c>
      <c r="J918" s="12" t="s">
        <v>121</v>
      </c>
      <c r="K918" s="12" t="s">
        <v>13</v>
      </c>
      <c r="L918" s="13">
        <v>45171</v>
      </c>
      <c r="M918" s="14">
        <v>45171</v>
      </c>
      <c r="N918" s="14" t="str">
        <f t="shared" si="28"/>
        <v>CUMPLE</v>
      </c>
      <c r="O918" s="14" t="str">
        <f t="shared" si="29"/>
        <v>CUMPLE</v>
      </c>
      <c r="P918" s="15">
        <v>0.3</v>
      </c>
      <c r="Q918" s="20">
        <v>0.3</v>
      </c>
      <c r="R918" s="15">
        <f>Tabla1[[#This Row],[Trbjo real]]-Tabla1[[#This Row],[Trabajo]]</f>
        <v>0</v>
      </c>
      <c r="S918" s="15">
        <v>0.3</v>
      </c>
      <c r="T918" s="12" t="s">
        <v>1026</v>
      </c>
      <c r="U918" s="19">
        <f>Tabla1[[#This Row],[Trbjo real]]/Tabla1[[#This Row],[Trabajo]]</f>
        <v>1</v>
      </c>
    </row>
    <row r="919" spans="1:21" x14ac:dyDescent="0.25">
      <c r="A919" s="12" t="s">
        <v>372</v>
      </c>
      <c r="B919" s="12" t="s">
        <v>365</v>
      </c>
      <c r="C919" s="12" t="s">
        <v>366</v>
      </c>
      <c r="D919" s="12" t="s">
        <v>120</v>
      </c>
      <c r="E919" s="12" t="s">
        <v>1035</v>
      </c>
      <c r="F919" s="12" t="s">
        <v>1088</v>
      </c>
      <c r="G919" s="12" t="s">
        <v>1086</v>
      </c>
      <c r="H919" s="12" t="s">
        <v>12</v>
      </c>
      <c r="I919" s="12" t="s">
        <v>1025</v>
      </c>
      <c r="J919" s="12" t="s">
        <v>121</v>
      </c>
      <c r="K919" s="12" t="s">
        <v>13</v>
      </c>
      <c r="L919" s="13">
        <v>45171</v>
      </c>
      <c r="M919" s="14">
        <v>45171</v>
      </c>
      <c r="N919" s="14" t="str">
        <f t="shared" si="28"/>
        <v>CUMPLE</v>
      </c>
      <c r="O919" s="14" t="str">
        <f t="shared" si="29"/>
        <v>CUMPLE</v>
      </c>
      <c r="P919" s="15">
        <v>0.3</v>
      </c>
      <c r="Q919" s="15">
        <v>0.3</v>
      </c>
      <c r="R919" s="15">
        <f>Tabla1[[#This Row],[Trbjo real]]-Tabla1[[#This Row],[Trabajo]]</f>
        <v>0</v>
      </c>
      <c r="S919" s="15">
        <v>0.3</v>
      </c>
      <c r="T919" s="12" t="s">
        <v>1026</v>
      </c>
      <c r="U919" s="19">
        <f>Tabla1[[#This Row],[Trbjo real]]/Tabla1[[#This Row],[Trabajo]]</f>
        <v>1</v>
      </c>
    </row>
    <row r="920" spans="1:21" x14ac:dyDescent="0.25">
      <c r="A920" s="12" t="s">
        <v>30</v>
      </c>
      <c r="B920" s="12" t="s">
        <v>5</v>
      </c>
      <c r="C920" s="12" t="s">
        <v>6</v>
      </c>
      <c r="D920" s="12" t="s">
        <v>7</v>
      </c>
      <c r="E920" s="12" t="s">
        <v>1035</v>
      </c>
      <c r="F920" s="12" t="s">
        <v>1088</v>
      </c>
      <c r="G920" s="12" t="s">
        <v>1086</v>
      </c>
      <c r="H920" s="12" t="s">
        <v>12</v>
      </c>
      <c r="I920" s="12" t="s">
        <v>1025</v>
      </c>
      <c r="J920" s="12" t="s">
        <v>9</v>
      </c>
      <c r="K920" s="12" t="s">
        <v>13</v>
      </c>
      <c r="L920" s="13">
        <v>45171</v>
      </c>
      <c r="M920" s="14">
        <v>45171</v>
      </c>
      <c r="N920" s="14" t="str">
        <f t="shared" si="28"/>
        <v>CUMPLE</v>
      </c>
      <c r="O920" s="14" t="str">
        <f t="shared" si="29"/>
        <v>CUMPLE</v>
      </c>
      <c r="P920" s="15">
        <v>1</v>
      </c>
      <c r="Q920" s="20">
        <v>0.3</v>
      </c>
      <c r="R920" s="15">
        <f>Tabla1[[#This Row],[Trbjo real]]-Tabla1[[#This Row],[Trabajo]]</f>
        <v>0.7</v>
      </c>
      <c r="S920" s="15">
        <v>0.3</v>
      </c>
      <c r="T920" s="12" t="s">
        <v>1026</v>
      </c>
      <c r="U920" s="19">
        <f>Tabla1[[#This Row],[Trbjo real]]/Tabla1[[#This Row],[Trabajo]]</f>
        <v>3.3333333333333335</v>
      </c>
    </row>
    <row r="921" spans="1:21" x14ac:dyDescent="0.25">
      <c r="A921" s="12" t="s">
        <v>57</v>
      </c>
      <c r="B921" s="12" t="s">
        <v>51</v>
      </c>
      <c r="C921" s="12" t="s">
        <v>52</v>
      </c>
      <c r="D921" s="12" t="s">
        <v>53</v>
      </c>
      <c r="E921" s="12" t="s">
        <v>1035</v>
      </c>
      <c r="F921" s="12" t="s">
        <v>1088</v>
      </c>
      <c r="G921" s="12" t="s">
        <v>1086</v>
      </c>
      <c r="H921" s="12" t="s">
        <v>12</v>
      </c>
      <c r="I921" s="12" t="s">
        <v>1025</v>
      </c>
      <c r="J921" s="12" t="s">
        <v>55</v>
      </c>
      <c r="K921" s="12" t="s">
        <v>13</v>
      </c>
      <c r="L921" s="13">
        <v>45173</v>
      </c>
      <c r="M921" s="14">
        <v>45173</v>
      </c>
      <c r="N921" s="14" t="str">
        <f t="shared" si="28"/>
        <v>CUMPLE</v>
      </c>
      <c r="O921" s="14" t="str">
        <f t="shared" si="29"/>
        <v>CUMPLE</v>
      </c>
      <c r="P921" s="15">
        <v>0.3</v>
      </c>
      <c r="Q921" s="20">
        <v>0.3</v>
      </c>
      <c r="R921" s="15">
        <f>Tabla1[[#This Row],[Trbjo real]]-Tabla1[[#This Row],[Trabajo]]</f>
        <v>0</v>
      </c>
      <c r="S921" s="15">
        <v>0.3</v>
      </c>
      <c r="T921" s="12" t="s">
        <v>1026</v>
      </c>
      <c r="U921" s="19">
        <f>Tabla1[[#This Row],[Trbjo real]]/Tabla1[[#This Row],[Trabajo]]</f>
        <v>1</v>
      </c>
    </row>
    <row r="922" spans="1:21" x14ac:dyDescent="0.25">
      <c r="A922" s="12" t="s">
        <v>247</v>
      </c>
      <c r="B922" s="12" t="s">
        <v>238</v>
      </c>
      <c r="C922" s="12" t="s">
        <v>239</v>
      </c>
      <c r="D922" s="12" t="s">
        <v>185</v>
      </c>
      <c r="E922" s="12" t="s">
        <v>1035</v>
      </c>
      <c r="F922" s="12" t="s">
        <v>1085</v>
      </c>
      <c r="G922" s="12" t="s">
        <v>1086</v>
      </c>
      <c r="H922" s="12" t="s">
        <v>12</v>
      </c>
      <c r="I922" s="12" t="s">
        <v>1015</v>
      </c>
      <c r="J922" s="12" t="s">
        <v>240</v>
      </c>
      <c r="K922" s="12" t="s">
        <v>13</v>
      </c>
      <c r="L922" s="13">
        <v>45175</v>
      </c>
      <c r="M922" s="14">
        <v>45175</v>
      </c>
      <c r="N922" s="14" t="str">
        <f t="shared" si="28"/>
        <v>CUMPLE</v>
      </c>
      <c r="O922" s="14" t="str">
        <f t="shared" si="29"/>
        <v>CUMPLE</v>
      </c>
      <c r="P922" s="15">
        <v>0.5</v>
      </c>
      <c r="Q922" s="15">
        <v>0.3</v>
      </c>
      <c r="R922" s="15">
        <f>Tabla1[[#This Row],[Trbjo real]]-Tabla1[[#This Row],[Trabajo]]</f>
        <v>0.2</v>
      </c>
      <c r="S922" s="15">
        <v>0.3</v>
      </c>
      <c r="T922" s="12" t="s">
        <v>1026</v>
      </c>
      <c r="U922" s="19">
        <f>Tabla1[[#This Row],[Trbjo real]]/Tabla1[[#This Row],[Trabajo]]</f>
        <v>1.6666666666666667</v>
      </c>
    </row>
    <row r="923" spans="1:21" x14ac:dyDescent="0.25">
      <c r="A923" s="12" t="s">
        <v>279</v>
      </c>
      <c r="B923" s="12" t="s">
        <v>238</v>
      </c>
      <c r="C923" s="12" t="s">
        <v>239</v>
      </c>
      <c r="D923" s="12" t="s">
        <v>185</v>
      </c>
      <c r="E923" s="12" t="s">
        <v>1035</v>
      </c>
      <c r="F923" s="12" t="s">
        <v>1085</v>
      </c>
      <c r="G923" s="12" t="s">
        <v>1086</v>
      </c>
      <c r="H923" s="12" t="s">
        <v>12</v>
      </c>
      <c r="I923" s="12" t="s">
        <v>1015</v>
      </c>
      <c r="J923" s="12" t="s">
        <v>240</v>
      </c>
      <c r="K923" s="12" t="s">
        <v>13</v>
      </c>
      <c r="L923" s="13">
        <v>45182</v>
      </c>
      <c r="M923" s="14">
        <v>45182</v>
      </c>
      <c r="N923" s="14" t="str">
        <f t="shared" si="28"/>
        <v>CUMPLE</v>
      </c>
      <c r="O923" s="14" t="str">
        <f t="shared" si="29"/>
        <v>CUMPLE</v>
      </c>
      <c r="P923" s="15">
        <v>0.3</v>
      </c>
      <c r="Q923" s="15">
        <v>0.3</v>
      </c>
      <c r="R923" s="15">
        <f>Tabla1[[#This Row],[Trbjo real]]-Tabla1[[#This Row],[Trabajo]]</f>
        <v>0</v>
      </c>
      <c r="S923" s="15">
        <v>0.3</v>
      </c>
      <c r="T923" s="12" t="s">
        <v>1026</v>
      </c>
      <c r="U923" s="19">
        <f>Tabla1[[#This Row],[Trbjo real]]/Tabla1[[#This Row],[Trabajo]]</f>
        <v>1</v>
      </c>
    </row>
    <row r="924" spans="1:21" x14ac:dyDescent="0.25">
      <c r="A924" s="12" t="s">
        <v>279</v>
      </c>
      <c r="B924" s="12" t="s">
        <v>238</v>
      </c>
      <c r="C924" s="12" t="s">
        <v>239</v>
      </c>
      <c r="D924" s="12" t="s">
        <v>185</v>
      </c>
      <c r="E924" s="12" t="s">
        <v>1033</v>
      </c>
      <c r="F924" s="12" t="s">
        <v>1087</v>
      </c>
      <c r="G924" s="12" t="s">
        <v>1086</v>
      </c>
      <c r="H924" s="12" t="s">
        <v>12</v>
      </c>
      <c r="I924" s="12" t="s">
        <v>1015</v>
      </c>
      <c r="J924" s="12" t="s">
        <v>240</v>
      </c>
      <c r="K924" s="12" t="s">
        <v>13</v>
      </c>
      <c r="L924" s="13">
        <v>45182</v>
      </c>
      <c r="M924" s="14">
        <v>45182</v>
      </c>
      <c r="N924" s="14" t="str">
        <f t="shared" si="28"/>
        <v>CUMPLE</v>
      </c>
      <c r="O924" s="14" t="str">
        <f t="shared" si="29"/>
        <v>CUMPLE</v>
      </c>
      <c r="P924" s="15">
        <v>0.3</v>
      </c>
      <c r="Q924" s="15">
        <v>0.4</v>
      </c>
      <c r="R924" s="15">
        <f>Tabla1[[#This Row],[Trbjo real]]-Tabla1[[#This Row],[Trabajo]]</f>
        <v>-0.10000000000000003</v>
      </c>
      <c r="S924" s="15">
        <v>0.4</v>
      </c>
      <c r="T924" s="12" t="s">
        <v>1026</v>
      </c>
      <c r="U924" s="19">
        <f>Tabla1[[#This Row],[Trbjo real]]/Tabla1[[#This Row],[Trabajo]]</f>
        <v>0.74999999999999989</v>
      </c>
    </row>
    <row r="925" spans="1:21" x14ac:dyDescent="0.25">
      <c r="A925" s="12" t="s">
        <v>236</v>
      </c>
      <c r="B925" s="12" t="s">
        <v>183</v>
      </c>
      <c r="C925" s="12" t="s">
        <v>184</v>
      </c>
      <c r="D925" s="12" t="s">
        <v>185</v>
      </c>
      <c r="E925" s="12" t="s">
        <v>1035</v>
      </c>
      <c r="F925" s="12" t="s">
        <v>1088</v>
      </c>
      <c r="G925" s="12" t="s">
        <v>1086</v>
      </c>
      <c r="H925" s="12" t="s">
        <v>12</v>
      </c>
      <c r="I925" s="12" t="s">
        <v>1025</v>
      </c>
      <c r="J925" s="12" t="s">
        <v>186</v>
      </c>
      <c r="K925" s="12" t="s">
        <v>13</v>
      </c>
      <c r="L925" s="13">
        <v>45182</v>
      </c>
      <c r="M925" s="14">
        <v>45182</v>
      </c>
      <c r="N925" s="14" t="str">
        <f t="shared" si="28"/>
        <v>CUMPLE</v>
      </c>
      <c r="O925" s="14" t="str">
        <f t="shared" si="29"/>
        <v>CUMPLE</v>
      </c>
      <c r="P925" s="15">
        <v>0.3</v>
      </c>
      <c r="Q925" s="15">
        <v>0.3</v>
      </c>
      <c r="R925" s="15">
        <f>Tabla1[[#This Row],[Trbjo real]]-Tabla1[[#This Row],[Trabajo]]</f>
        <v>0</v>
      </c>
      <c r="S925" s="15">
        <v>0.3</v>
      </c>
      <c r="T925" s="12" t="s">
        <v>1026</v>
      </c>
      <c r="U925" s="19">
        <f>Tabla1[[#This Row],[Trbjo real]]/Tabla1[[#This Row],[Trabajo]]</f>
        <v>1</v>
      </c>
    </row>
    <row r="926" spans="1:21" x14ac:dyDescent="0.25">
      <c r="A926" s="12" t="s">
        <v>236</v>
      </c>
      <c r="B926" s="12" t="s">
        <v>183</v>
      </c>
      <c r="C926" s="12" t="s">
        <v>184</v>
      </c>
      <c r="D926" s="12" t="s">
        <v>185</v>
      </c>
      <c r="E926" s="12" t="s">
        <v>1033</v>
      </c>
      <c r="F926" s="12" t="s">
        <v>1087</v>
      </c>
      <c r="G926" s="12" t="s">
        <v>1086</v>
      </c>
      <c r="H926" s="12" t="s">
        <v>12</v>
      </c>
      <c r="I926" s="12" t="s">
        <v>1025</v>
      </c>
      <c r="J926" s="12" t="s">
        <v>186</v>
      </c>
      <c r="K926" s="12" t="s">
        <v>13</v>
      </c>
      <c r="L926" s="13">
        <v>45182</v>
      </c>
      <c r="M926" s="14">
        <v>45182</v>
      </c>
      <c r="N926" s="14" t="str">
        <f t="shared" si="28"/>
        <v>CUMPLE</v>
      </c>
      <c r="O926" s="14" t="str">
        <f t="shared" si="29"/>
        <v>CUMPLE</v>
      </c>
      <c r="P926" s="15">
        <v>0.3</v>
      </c>
      <c r="Q926" s="15">
        <v>0.5</v>
      </c>
      <c r="R926" s="15">
        <f>Tabla1[[#This Row],[Trbjo real]]-Tabla1[[#This Row],[Trabajo]]</f>
        <v>-0.2</v>
      </c>
      <c r="S926" s="15">
        <v>0.5</v>
      </c>
      <c r="T926" s="12" t="s">
        <v>1026</v>
      </c>
      <c r="U926" s="19">
        <f>Tabla1[[#This Row],[Trbjo real]]/Tabla1[[#This Row],[Trabajo]]</f>
        <v>0.6</v>
      </c>
    </row>
    <row r="927" spans="1:21" x14ac:dyDescent="0.25">
      <c r="A927" s="12" t="s">
        <v>337</v>
      </c>
      <c r="B927" s="12" t="s">
        <v>325</v>
      </c>
      <c r="C927" s="12" t="s">
        <v>326</v>
      </c>
      <c r="D927" s="12" t="s">
        <v>120</v>
      </c>
      <c r="E927" s="12" t="s">
        <v>1035</v>
      </c>
      <c r="F927" s="12" t="s">
        <v>1088</v>
      </c>
      <c r="G927" s="12" t="s">
        <v>1086</v>
      </c>
      <c r="H927" s="12" t="s">
        <v>12</v>
      </c>
      <c r="I927" s="12" t="s">
        <v>1025</v>
      </c>
      <c r="J927" s="12" t="s">
        <v>121</v>
      </c>
      <c r="K927" s="12" t="s">
        <v>13</v>
      </c>
      <c r="L927" s="13">
        <v>45185</v>
      </c>
      <c r="M927" s="14">
        <v>45185</v>
      </c>
      <c r="N927" s="14" t="str">
        <f t="shared" si="28"/>
        <v>CUMPLE</v>
      </c>
      <c r="O927" s="14" t="str">
        <f t="shared" si="29"/>
        <v>CUMPLE</v>
      </c>
      <c r="P927" s="15">
        <v>1</v>
      </c>
      <c r="Q927" s="20">
        <v>0.3</v>
      </c>
      <c r="R927" s="15">
        <f>Tabla1[[#This Row],[Trbjo real]]-Tabla1[[#This Row],[Trabajo]]</f>
        <v>0.7</v>
      </c>
      <c r="S927" s="15">
        <v>0.3</v>
      </c>
      <c r="T927" s="12" t="s">
        <v>1026</v>
      </c>
      <c r="U927" s="19">
        <f>Tabla1[[#This Row],[Trbjo real]]/Tabla1[[#This Row],[Trabajo]]</f>
        <v>3.3333333333333335</v>
      </c>
    </row>
    <row r="928" spans="1:21" x14ac:dyDescent="0.25">
      <c r="A928" s="12" t="s">
        <v>337</v>
      </c>
      <c r="B928" s="12" t="s">
        <v>325</v>
      </c>
      <c r="C928" s="12" t="s">
        <v>326</v>
      </c>
      <c r="D928" s="12" t="s">
        <v>120</v>
      </c>
      <c r="E928" s="12" t="s">
        <v>1033</v>
      </c>
      <c r="F928" s="12" t="s">
        <v>1087</v>
      </c>
      <c r="G928" s="12" t="s">
        <v>1086</v>
      </c>
      <c r="H928" s="12" t="s">
        <v>12</v>
      </c>
      <c r="I928" s="12" t="s">
        <v>1025</v>
      </c>
      <c r="J928" s="12" t="s">
        <v>121</v>
      </c>
      <c r="K928" s="12" t="s">
        <v>13</v>
      </c>
      <c r="L928" s="13">
        <v>45185</v>
      </c>
      <c r="M928" s="14">
        <v>45185</v>
      </c>
      <c r="N928" s="14" t="str">
        <f t="shared" si="28"/>
        <v>CUMPLE</v>
      </c>
      <c r="O928" s="14" t="str">
        <f t="shared" si="29"/>
        <v>CUMPLE</v>
      </c>
      <c r="P928" s="15">
        <v>1.3</v>
      </c>
      <c r="Q928" s="20">
        <v>0.4</v>
      </c>
      <c r="R928" s="15">
        <f>Tabla1[[#This Row],[Trbjo real]]-Tabla1[[#This Row],[Trabajo]]</f>
        <v>0.9</v>
      </c>
      <c r="S928" s="15">
        <v>0.4</v>
      </c>
      <c r="T928" s="12" t="s">
        <v>1026</v>
      </c>
      <c r="U928" s="19">
        <f>Tabla1[[#This Row],[Trbjo real]]/Tabla1[[#This Row],[Trabajo]]</f>
        <v>3.25</v>
      </c>
    </row>
    <row r="929" spans="1:21" x14ac:dyDescent="0.25">
      <c r="A929" s="12" t="s">
        <v>374</v>
      </c>
      <c r="B929" s="12" t="s">
        <v>365</v>
      </c>
      <c r="C929" s="12" t="s">
        <v>366</v>
      </c>
      <c r="D929" s="12" t="s">
        <v>120</v>
      </c>
      <c r="E929" s="12" t="s">
        <v>1035</v>
      </c>
      <c r="F929" s="12" t="s">
        <v>1088</v>
      </c>
      <c r="G929" s="12" t="s">
        <v>1086</v>
      </c>
      <c r="H929" s="12" t="s">
        <v>12</v>
      </c>
      <c r="I929" s="12" t="s">
        <v>1025</v>
      </c>
      <c r="J929" s="12" t="s">
        <v>121</v>
      </c>
      <c r="K929" s="12" t="s">
        <v>13</v>
      </c>
      <c r="L929" s="13">
        <v>45185</v>
      </c>
      <c r="M929" s="14">
        <v>45185</v>
      </c>
      <c r="N929" s="14" t="str">
        <f t="shared" si="28"/>
        <v>CUMPLE</v>
      </c>
      <c r="O929" s="14" t="str">
        <f t="shared" si="29"/>
        <v>CUMPLE</v>
      </c>
      <c r="P929" s="15">
        <v>0.3</v>
      </c>
      <c r="Q929" s="15">
        <v>0.3</v>
      </c>
      <c r="R929" s="15">
        <f>Tabla1[[#This Row],[Trbjo real]]-Tabla1[[#This Row],[Trabajo]]</f>
        <v>0</v>
      </c>
      <c r="S929" s="15">
        <v>0.3</v>
      </c>
      <c r="T929" s="12" t="s">
        <v>1026</v>
      </c>
      <c r="U929" s="19">
        <f>Tabla1[[#This Row],[Trbjo real]]/Tabla1[[#This Row],[Trabajo]]</f>
        <v>1</v>
      </c>
    </row>
    <row r="930" spans="1:21" x14ac:dyDescent="0.25">
      <c r="A930" s="12" t="s">
        <v>374</v>
      </c>
      <c r="B930" s="12" t="s">
        <v>365</v>
      </c>
      <c r="C930" s="12" t="s">
        <v>366</v>
      </c>
      <c r="D930" s="12" t="s">
        <v>120</v>
      </c>
      <c r="E930" s="12" t="s">
        <v>1033</v>
      </c>
      <c r="F930" s="12" t="s">
        <v>1087</v>
      </c>
      <c r="G930" s="12" t="s">
        <v>1086</v>
      </c>
      <c r="H930" s="12" t="s">
        <v>12</v>
      </c>
      <c r="I930" s="12" t="s">
        <v>1025</v>
      </c>
      <c r="J930" s="12" t="s">
        <v>121</v>
      </c>
      <c r="K930" s="12" t="s">
        <v>13</v>
      </c>
      <c r="L930" s="13">
        <v>45185</v>
      </c>
      <c r="M930" s="14">
        <v>45185</v>
      </c>
      <c r="N930" s="14" t="str">
        <f t="shared" si="28"/>
        <v>CUMPLE</v>
      </c>
      <c r="O930" s="14" t="str">
        <f t="shared" si="29"/>
        <v>CUMPLE</v>
      </c>
      <c r="P930" s="15">
        <v>0.5</v>
      </c>
      <c r="Q930" s="15">
        <v>0.4</v>
      </c>
      <c r="R930" s="15">
        <f>Tabla1[[#This Row],[Trbjo real]]-Tabla1[[#This Row],[Trabajo]]</f>
        <v>9.9999999999999978E-2</v>
      </c>
      <c r="S930" s="15">
        <v>0.4</v>
      </c>
      <c r="T930" s="12" t="s">
        <v>1026</v>
      </c>
      <c r="U930" s="19">
        <f>Tabla1[[#This Row],[Trbjo real]]/Tabla1[[#This Row],[Trabajo]]</f>
        <v>1.25</v>
      </c>
    </row>
    <row r="931" spans="1:21" x14ac:dyDescent="0.25">
      <c r="A931" s="12" t="s">
        <v>29</v>
      </c>
      <c r="B931" s="12" t="s">
        <v>5</v>
      </c>
      <c r="C931" s="12" t="s">
        <v>6</v>
      </c>
      <c r="D931" s="12" t="s">
        <v>7</v>
      </c>
      <c r="E931" s="12" t="s">
        <v>1035</v>
      </c>
      <c r="F931" s="12" t="s">
        <v>1088</v>
      </c>
      <c r="G931" s="12" t="s">
        <v>1086</v>
      </c>
      <c r="H931" s="12" t="s">
        <v>12</v>
      </c>
      <c r="I931" s="12" t="s">
        <v>1025</v>
      </c>
      <c r="J931" s="12" t="s">
        <v>9</v>
      </c>
      <c r="K931" s="12" t="s">
        <v>13</v>
      </c>
      <c r="L931" s="13">
        <v>45185</v>
      </c>
      <c r="M931" s="14">
        <v>45185</v>
      </c>
      <c r="N931" s="14" t="str">
        <f t="shared" si="28"/>
        <v>CUMPLE</v>
      </c>
      <c r="O931" s="14" t="str">
        <f t="shared" si="29"/>
        <v>CUMPLE</v>
      </c>
      <c r="P931" s="15">
        <v>1</v>
      </c>
      <c r="Q931" s="20">
        <v>0.3</v>
      </c>
      <c r="R931" s="15">
        <f>Tabla1[[#This Row],[Trbjo real]]-Tabla1[[#This Row],[Trabajo]]</f>
        <v>0.7</v>
      </c>
      <c r="S931" s="15">
        <v>0.3</v>
      </c>
      <c r="T931" s="12" t="s">
        <v>1026</v>
      </c>
      <c r="U931" s="19">
        <f>Tabla1[[#This Row],[Trbjo real]]/Tabla1[[#This Row],[Trabajo]]</f>
        <v>3.3333333333333335</v>
      </c>
    </row>
    <row r="932" spans="1:21" x14ac:dyDescent="0.25">
      <c r="A932" s="12" t="s">
        <v>29</v>
      </c>
      <c r="B932" s="12" t="s">
        <v>5</v>
      </c>
      <c r="C932" s="12" t="s">
        <v>6</v>
      </c>
      <c r="D932" s="12" t="s">
        <v>7</v>
      </c>
      <c r="E932" s="12" t="s">
        <v>1033</v>
      </c>
      <c r="F932" s="12" t="s">
        <v>1087</v>
      </c>
      <c r="G932" s="12" t="s">
        <v>1086</v>
      </c>
      <c r="H932" s="12" t="s">
        <v>12</v>
      </c>
      <c r="I932" s="12" t="s">
        <v>1025</v>
      </c>
      <c r="J932" s="12" t="s">
        <v>9</v>
      </c>
      <c r="K932" s="12" t="s">
        <v>13</v>
      </c>
      <c r="L932" s="13">
        <v>45185</v>
      </c>
      <c r="M932" s="14">
        <v>45185</v>
      </c>
      <c r="N932" s="14" t="str">
        <f t="shared" si="28"/>
        <v>CUMPLE</v>
      </c>
      <c r="O932" s="14" t="str">
        <f t="shared" si="29"/>
        <v>CUMPLE</v>
      </c>
      <c r="P932" s="15">
        <v>0.6</v>
      </c>
      <c r="Q932" s="20">
        <v>0.4</v>
      </c>
      <c r="R932" s="15">
        <f>Tabla1[[#This Row],[Trbjo real]]-Tabla1[[#This Row],[Trabajo]]</f>
        <v>0.19999999999999996</v>
      </c>
      <c r="S932" s="15">
        <v>0.4</v>
      </c>
      <c r="T932" s="12" t="s">
        <v>1026</v>
      </c>
      <c r="U932" s="19">
        <f>Tabla1[[#This Row],[Trbjo real]]/Tabla1[[#This Row],[Trabajo]]</f>
        <v>1.4999999999999998</v>
      </c>
    </row>
    <row r="933" spans="1:21" x14ac:dyDescent="0.25">
      <c r="A933" s="12" t="s">
        <v>104</v>
      </c>
      <c r="B933" s="12" t="s">
        <v>51</v>
      </c>
      <c r="C933" s="12" t="s">
        <v>52</v>
      </c>
      <c r="D933" s="12" t="s">
        <v>53</v>
      </c>
      <c r="E933" s="12" t="s">
        <v>1035</v>
      </c>
      <c r="F933" s="12" t="s">
        <v>1088</v>
      </c>
      <c r="G933" s="12" t="s">
        <v>1086</v>
      </c>
      <c r="H933" s="12" t="s">
        <v>12</v>
      </c>
      <c r="I933" s="12" t="s">
        <v>1025</v>
      </c>
      <c r="J933" s="12" t="s">
        <v>55</v>
      </c>
      <c r="K933" s="12" t="s">
        <v>13</v>
      </c>
      <c r="L933" s="13">
        <v>45187</v>
      </c>
      <c r="M933" s="14">
        <v>45187</v>
      </c>
      <c r="N933" s="14" t="str">
        <f t="shared" si="28"/>
        <v>CUMPLE</v>
      </c>
      <c r="O933" s="14" t="str">
        <f t="shared" si="29"/>
        <v>CUMPLE</v>
      </c>
      <c r="P933" s="15">
        <v>0.4</v>
      </c>
      <c r="Q933" s="20">
        <v>0.3</v>
      </c>
      <c r="R933" s="15">
        <f>Tabla1[[#This Row],[Trbjo real]]-Tabla1[[#This Row],[Trabajo]]</f>
        <v>0.10000000000000003</v>
      </c>
      <c r="S933" s="15">
        <v>0.3</v>
      </c>
      <c r="T933" s="12" t="s">
        <v>1026</v>
      </c>
      <c r="U933" s="19">
        <f>Tabla1[[#This Row],[Trbjo real]]/Tabla1[[#This Row],[Trabajo]]</f>
        <v>1.3333333333333335</v>
      </c>
    </row>
    <row r="934" spans="1:21" x14ac:dyDescent="0.25">
      <c r="A934" s="12" t="s">
        <v>281</v>
      </c>
      <c r="B934" s="12" t="s">
        <v>238</v>
      </c>
      <c r="C934" s="12" t="s">
        <v>239</v>
      </c>
      <c r="D934" s="12" t="s">
        <v>185</v>
      </c>
      <c r="E934" s="12" t="s">
        <v>1035</v>
      </c>
      <c r="F934" s="12" t="s">
        <v>1085</v>
      </c>
      <c r="G934" s="12" t="s">
        <v>1086</v>
      </c>
      <c r="H934" s="12" t="s">
        <v>12</v>
      </c>
      <c r="I934" s="12" t="s">
        <v>1015</v>
      </c>
      <c r="J934" s="12" t="s">
        <v>240</v>
      </c>
      <c r="K934" s="12" t="s">
        <v>13</v>
      </c>
      <c r="L934" s="13">
        <v>45189</v>
      </c>
      <c r="M934" s="14">
        <v>45189</v>
      </c>
      <c r="N934" s="14" t="str">
        <f t="shared" si="28"/>
        <v>CUMPLE</v>
      </c>
      <c r="O934" s="14" t="str">
        <f t="shared" si="29"/>
        <v>CUMPLE</v>
      </c>
      <c r="P934" s="15">
        <v>0.1</v>
      </c>
      <c r="Q934" s="15">
        <v>0.3</v>
      </c>
      <c r="R934" s="15">
        <f>Tabla1[[#This Row],[Trbjo real]]-Tabla1[[#This Row],[Trabajo]]</f>
        <v>-0.19999999999999998</v>
      </c>
      <c r="S934" s="15">
        <v>0.3</v>
      </c>
      <c r="T934" s="12" t="s">
        <v>1026</v>
      </c>
      <c r="U934" s="19">
        <f>Tabla1[[#This Row],[Trbjo real]]/Tabla1[[#This Row],[Trabajo]]</f>
        <v>0.33333333333333337</v>
      </c>
    </row>
    <row r="935" spans="1:21" x14ac:dyDescent="0.25">
      <c r="A935" s="12" t="s">
        <v>245</v>
      </c>
      <c r="B935" s="12" t="s">
        <v>238</v>
      </c>
      <c r="C935" s="12" t="s">
        <v>239</v>
      </c>
      <c r="D935" s="12" t="s">
        <v>185</v>
      </c>
      <c r="E935" s="12" t="s">
        <v>1035</v>
      </c>
      <c r="F935" s="12" t="s">
        <v>1085</v>
      </c>
      <c r="G935" s="12" t="s">
        <v>1086</v>
      </c>
      <c r="H935" s="12" t="s">
        <v>12</v>
      </c>
      <c r="I935" s="12" t="s">
        <v>1015</v>
      </c>
      <c r="J935" s="12" t="s">
        <v>240</v>
      </c>
      <c r="K935" s="12" t="s">
        <v>13</v>
      </c>
      <c r="L935" s="13">
        <v>45196</v>
      </c>
      <c r="M935" s="14">
        <v>45196</v>
      </c>
      <c r="N935" s="14" t="str">
        <f t="shared" si="28"/>
        <v>CUMPLE</v>
      </c>
      <c r="O935" s="14" t="str">
        <f t="shared" si="29"/>
        <v>CUMPLE</v>
      </c>
      <c r="P935" s="15">
        <v>0.5</v>
      </c>
      <c r="Q935" s="15">
        <v>0.3</v>
      </c>
      <c r="R935" s="15">
        <f>Tabla1[[#This Row],[Trbjo real]]-Tabla1[[#This Row],[Trabajo]]</f>
        <v>0.2</v>
      </c>
      <c r="S935" s="15">
        <v>0.3</v>
      </c>
      <c r="T935" s="12" t="s">
        <v>1026</v>
      </c>
      <c r="U935" s="19">
        <f>Tabla1[[#This Row],[Trbjo real]]/Tabla1[[#This Row],[Trabajo]]</f>
        <v>1.6666666666666667</v>
      </c>
    </row>
    <row r="936" spans="1:21" x14ac:dyDescent="0.25">
      <c r="A936" s="12" t="s">
        <v>206</v>
      </c>
      <c r="B936" s="12" t="s">
        <v>183</v>
      </c>
      <c r="C936" s="12" t="s">
        <v>184</v>
      </c>
      <c r="D936" s="12" t="s">
        <v>185</v>
      </c>
      <c r="E936" s="12" t="s">
        <v>1035</v>
      </c>
      <c r="F936" s="12" t="s">
        <v>1088</v>
      </c>
      <c r="G936" s="12" t="s">
        <v>1086</v>
      </c>
      <c r="H936" s="12" t="s">
        <v>12</v>
      </c>
      <c r="I936" s="12" t="s">
        <v>1025</v>
      </c>
      <c r="J936" s="12" t="s">
        <v>186</v>
      </c>
      <c r="K936" s="12" t="s">
        <v>13</v>
      </c>
      <c r="L936" s="13">
        <v>45196</v>
      </c>
      <c r="M936" s="14">
        <v>45196</v>
      </c>
      <c r="N936" s="14" t="str">
        <f t="shared" si="28"/>
        <v>CUMPLE</v>
      </c>
      <c r="O936" s="14" t="str">
        <f t="shared" si="29"/>
        <v>CUMPLE</v>
      </c>
      <c r="P936" s="15">
        <v>0.2</v>
      </c>
      <c r="Q936" s="15">
        <v>0.3</v>
      </c>
      <c r="R936" s="15">
        <f>Tabla1[[#This Row],[Trbjo real]]-Tabla1[[#This Row],[Trabajo]]</f>
        <v>-9.9999999999999978E-2</v>
      </c>
      <c r="S936" s="15">
        <v>0.3</v>
      </c>
      <c r="T936" s="12" t="s">
        <v>1026</v>
      </c>
      <c r="U936" s="19">
        <f>Tabla1[[#This Row],[Trbjo real]]/Tabla1[[#This Row],[Trabajo]]</f>
        <v>0.66666666666666674</v>
      </c>
    </row>
    <row r="937" spans="1:21" x14ac:dyDescent="0.25">
      <c r="A937" s="12" t="s">
        <v>338</v>
      </c>
      <c r="B937" s="12" t="s">
        <v>325</v>
      </c>
      <c r="C937" s="12" t="s">
        <v>326</v>
      </c>
      <c r="D937" s="12" t="s">
        <v>120</v>
      </c>
      <c r="E937" s="12" t="s">
        <v>1035</v>
      </c>
      <c r="F937" s="12" t="s">
        <v>1088</v>
      </c>
      <c r="G937" s="12" t="s">
        <v>1086</v>
      </c>
      <c r="H937" s="12" t="s">
        <v>12</v>
      </c>
      <c r="I937" s="12" t="s">
        <v>1025</v>
      </c>
      <c r="J937" s="12" t="s">
        <v>121</v>
      </c>
      <c r="K937" s="12" t="s">
        <v>13</v>
      </c>
      <c r="L937" s="13">
        <v>45199</v>
      </c>
      <c r="M937" s="14">
        <v>45199</v>
      </c>
      <c r="N937" s="14" t="str">
        <f t="shared" si="28"/>
        <v>CUMPLE</v>
      </c>
      <c r="O937" s="14" t="str">
        <f t="shared" si="29"/>
        <v>CUMPLE</v>
      </c>
      <c r="P937" s="15">
        <v>0.3</v>
      </c>
      <c r="Q937" s="20">
        <v>0.3</v>
      </c>
      <c r="R937" s="15">
        <f>Tabla1[[#This Row],[Trbjo real]]-Tabla1[[#This Row],[Trabajo]]</f>
        <v>0</v>
      </c>
      <c r="S937" s="15">
        <v>0.3</v>
      </c>
      <c r="T937" s="12" t="s">
        <v>1026</v>
      </c>
      <c r="U937" s="19">
        <f>Tabla1[[#This Row],[Trbjo real]]/Tabla1[[#This Row],[Trabajo]]</f>
        <v>1</v>
      </c>
    </row>
    <row r="938" spans="1:21" x14ac:dyDescent="0.25">
      <c r="A938" s="12" t="s">
        <v>384</v>
      </c>
      <c r="B938" s="12" t="s">
        <v>365</v>
      </c>
      <c r="C938" s="12" t="s">
        <v>366</v>
      </c>
      <c r="D938" s="12" t="s">
        <v>120</v>
      </c>
      <c r="E938" s="12" t="s">
        <v>1035</v>
      </c>
      <c r="F938" s="12" t="s">
        <v>1088</v>
      </c>
      <c r="G938" s="12" t="s">
        <v>1086</v>
      </c>
      <c r="H938" s="12" t="s">
        <v>12</v>
      </c>
      <c r="I938" s="12" t="s">
        <v>1025</v>
      </c>
      <c r="J938" s="12" t="s">
        <v>121</v>
      </c>
      <c r="K938" s="12" t="s">
        <v>13</v>
      </c>
      <c r="L938" s="13">
        <v>45199</v>
      </c>
      <c r="M938" s="14">
        <v>45199</v>
      </c>
      <c r="N938" s="14" t="str">
        <f t="shared" si="28"/>
        <v>CUMPLE</v>
      </c>
      <c r="O938" s="14" t="str">
        <f t="shared" si="29"/>
        <v>CUMPLE</v>
      </c>
      <c r="P938" s="15">
        <v>0.7</v>
      </c>
      <c r="Q938" s="15">
        <v>0.3</v>
      </c>
      <c r="R938" s="15">
        <f>Tabla1[[#This Row],[Trbjo real]]-Tabla1[[#This Row],[Trabajo]]</f>
        <v>0.39999999999999997</v>
      </c>
      <c r="S938" s="15">
        <v>0.3</v>
      </c>
      <c r="T938" s="12" t="s">
        <v>1026</v>
      </c>
      <c r="U938" s="19">
        <f>Tabla1[[#This Row],[Trbjo real]]/Tabla1[[#This Row],[Trabajo]]</f>
        <v>2.3333333333333335</v>
      </c>
    </row>
    <row r="939" spans="1:21" x14ac:dyDescent="0.25">
      <c r="A939" s="12" t="s">
        <v>27</v>
      </c>
      <c r="B939" s="12" t="s">
        <v>5</v>
      </c>
      <c r="C939" s="12" t="s">
        <v>6</v>
      </c>
      <c r="D939" s="12" t="s">
        <v>7</v>
      </c>
      <c r="E939" s="12" t="s">
        <v>1035</v>
      </c>
      <c r="F939" s="12" t="s">
        <v>1088</v>
      </c>
      <c r="G939" s="12" t="s">
        <v>1086</v>
      </c>
      <c r="H939" s="12" t="s">
        <v>12</v>
      </c>
      <c r="I939" s="12" t="s">
        <v>1025</v>
      </c>
      <c r="J939" s="12" t="s">
        <v>9</v>
      </c>
      <c r="K939" s="12" t="s">
        <v>13</v>
      </c>
      <c r="L939" s="13">
        <v>45199</v>
      </c>
      <c r="M939" s="14">
        <v>45199</v>
      </c>
      <c r="N939" s="14" t="str">
        <f t="shared" si="28"/>
        <v>CUMPLE</v>
      </c>
      <c r="O939" s="14" t="str">
        <f t="shared" si="29"/>
        <v>CUMPLE</v>
      </c>
      <c r="P939" s="15">
        <v>0.3</v>
      </c>
      <c r="Q939" s="20">
        <v>0.3</v>
      </c>
      <c r="R939" s="15">
        <f>Tabla1[[#This Row],[Trbjo real]]-Tabla1[[#This Row],[Trabajo]]</f>
        <v>0</v>
      </c>
      <c r="S939" s="15">
        <v>0.3</v>
      </c>
      <c r="T939" s="12" t="s">
        <v>1026</v>
      </c>
      <c r="U939" s="19">
        <f>Tabla1[[#This Row],[Trbjo real]]/Tabla1[[#This Row],[Trabajo]]</f>
        <v>1</v>
      </c>
    </row>
    <row r="940" spans="1:21" x14ac:dyDescent="0.25">
      <c r="A940" s="12" t="s">
        <v>71</v>
      </c>
      <c r="B940" s="12" t="s">
        <v>51</v>
      </c>
      <c r="C940" s="12" t="s">
        <v>52</v>
      </c>
      <c r="D940" s="12" t="s">
        <v>53</v>
      </c>
      <c r="E940" s="12" t="s">
        <v>1035</v>
      </c>
      <c r="F940" s="12" t="s">
        <v>1088</v>
      </c>
      <c r="G940" s="12" t="s">
        <v>1086</v>
      </c>
      <c r="H940" s="12" t="s">
        <v>12</v>
      </c>
      <c r="I940" s="12" t="s">
        <v>1025</v>
      </c>
      <c r="J940" s="12" t="s">
        <v>55</v>
      </c>
      <c r="K940" s="12" t="s">
        <v>13</v>
      </c>
      <c r="L940" s="13">
        <v>45201</v>
      </c>
      <c r="M940" s="14">
        <v>45201</v>
      </c>
      <c r="N940" s="14" t="str">
        <f t="shared" si="28"/>
        <v>CUMPLE</v>
      </c>
      <c r="O940" s="14" t="str">
        <f t="shared" si="29"/>
        <v>CUMPLE</v>
      </c>
      <c r="P940" s="15">
        <v>0.3</v>
      </c>
      <c r="Q940" s="20">
        <v>0.3</v>
      </c>
      <c r="R940" s="15">
        <f>Tabla1[[#This Row],[Trbjo real]]-Tabla1[[#This Row],[Trabajo]]</f>
        <v>0</v>
      </c>
      <c r="S940" s="15">
        <v>0.3</v>
      </c>
      <c r="T940" s="12" t="s">
        <v>1026</v>
      </c>
      <c r="U940" s="19">
        <f>Tabla1[[#This Row],[Trbjo real]]/Tabla1[[#This Row],[Trabajo]]</f>
        <v>1</v>
      </c>
    </row>
    <row r="941" spans="1:21" x14ac:dyDescent="0.25">
      <c r="A941" s="12" t="s">
        <v>246</v>
      </c>
      <c r="B941" s="12" t="s">
        <v>238</v>
      </c>
      <c r="C941" s="12" t="s">
        <v>239</v>
      </c>
      <c r="D941" s="12" t="s">
        <v>185</v>
      </c>
      <c r="E941" s="12" t="s">
        <v>1035</v>
      </c>
      <c r="F941" s="12" t="s">
        <v>1085</v>
      </c>
      <c r="G941" s="12" t="s">
        <v>1086</v>
      </c>
      <c r="H941" s="12" t="s">
        <v>12</v>
      </c>
      <c r="I941" s="12" t="s">
        <v>1015</v>
      </c>
      <c r="J941" s="12" t="s">
        <v>240</v>
      </c>
      <c r="K941" s="12" t="s">
        <v>13</v>
      </c>
      <c r="L941" s="13">
        <v>45203</v>
      </c>
      <c r="M941" s="14">
        <v>45203</v>
      </c>
      <c r="N941" s="14" t="str">
        <f t="shared" si="28"/>
        <v>CUMPLE</v>
      </c>
      <c r="O941" s="14" t="str">
        <f t="shared" si="29"/>
        <v>CUMPLE</v>
      </c>
      <c r="P941" s="15">
        <v>0.3</v>
      </c>
      <c r="Q941" s="15">
        <v>0.3</v>
      </c>
      <c r="R941" s="15">
        <f>Tabla1[[#This Row],[Trbjo real]]-Tabla1[[#This Row],[Trabajo]]</f>
        <v>0</v>
      </c>
      <c r="S941" s="15">
        <v>0.3</v>
      </c>
      <c r="T941" s="12" t="s">
        <v>1026</v>
      </c>
      <c r="U941" s="19">
        <f>Tabla1[[#This Row],[Trbjo real]]/Tabla1[[#This Row],[Trabajo]]</f>
        <v>1</v>
      </c>
    </row>
    <row r="942" spans="1:21" x14ac:dyDescent="0.25">
      <c r="A942" s="12" t="s">
        <v>322</v>
      </c>
      <c r="B942" s="12" t="s">
        <v>238</v>
      </c>
      <c r="C942" s="12" t="s">
        <v>239</v>
      </c>
      <c r="D942" s="12" t="s">
        <v>185</v>
      </c>
      <c r="E942" s="12" t="s">
        <v>1035</v>
      </c>
      <c r="F942" s="12" t="s">
        <v>1085</v>
      </c>
      <c r="G942" s="12" t="s">
        <v>1086</v>
      </c>
      <c r="H942" s="12" t="s">
        <v>12</v>
      </c>
      <c r="I942" s="12" t="s">
        <v>1015</v>
      </c>
      <c r="J942" s="12" t="s">
        <v>240</v>
      </c>
      <c r="K942" s="12" t="s">
        <v>13</v>
      </c>
      <c r="L942" s="13">
        <v>45210</v>
      </c>
      <c r="M942" s="14">
        <v>45210</v>
      </c>
      <c r="N942" s="14" t="str">
        <f t="shared" si="28"/>
        <v>CUMPLE</v>
      </c>
      <c r="O942" s="14" t="str">
        <f t="shared" si="29"/>
        <v>CUMPLE</v>
      </c>
      <c r="P942" s="15">
        <v>0.3</v>
      </c>
      <c r="Q942" s="15">
        <v>0.3</v>
      </c>
      <c r="R942" s="15">
        <f>Tabla1[[#This Row],[Trbjo real]]-Tabla1[[#This Row],[Trabajo]]</f>
        <v>0</v>
      </c>
      <c r="S942" s="15">
        <v>0.3</v>
      </c>
      <c r="T942" s="12" t="s">
        <v>1026</v>
      </c>
      <c r="U942" s="19">
        <f>Tabla1[[#This Row],[Trbjo real]]/Tabla1[[#This Row],[Trabajo]]</f>
        <v>1</v>
      </c>
    </row>
    <row r="943" spans="1:21" x14ac:dyDescent="0.25">
      <c r="A943" s="12" t="s">
        <v>322</v>
      </c>
      <c r="B943" s="12" t="s">
        <v>238</v>
      </c>
      <c r="C943" s="12" t="s">
        <v>239</v>
      </c>
      <c r="D943" s="12" t="s">
        <v>185</v>
      </c>
      <c r="E943" s="12" t="s">
        <v>1033</v>
      </c>
      <c r="F943" s="12" t="s">
        <v>1087</v>
      </c>
      <c r="G943" s="12" t="s">
        <v>1086</v>
      </c>
      <c r="H943" s="12" t="s">
        <v>12</v>
      </c>
      <c r="I943" s="12" t="s">
        <v>1015</v>
      </c>
      <c r="J943" s="12" t="s">
        <v>240</v>
      </c>
      <c r="K943" s="12" t="s">
        <v>13</v>
      </c>
      <c r="L943" s="13">
        <v>45210</v>
      </c>
      <c r="M943" s="14">
        <v>45210</v>
      </c>
      <c r="N943" s="14" t="str">
        <f t="shared" si="28"/>
        <v>CUMPLE</v>
      </c>
      <c r="O943" s="14" t="str">
        <f t="shared" si="29"/>
        <v>CUMPLE</v>
      </c>
      <c r="P943" s="15">
        <v>0.4</v>
      </c>
      <c r="Q943" s="15">
        <v>0.4</v>
      </c>
      <c r="R943" s="15">
        <f>Tabla1[[#This Row],[Trbjo real]]-Tabla1[[#This Row],[Trabajo]]</f>
        <v>0</v>
      </c>
      <c r="S943" s="15">
        <v>0.4</v>
      </c>
      <c r="T943" s="12" t="s">
        <v>1026</v>
      </c>
      <c r="U943" s="19">
        <f>Tabla1[[#This Row],[Trbjo real]]/Tabla1[[#This Row],[Trabajo]]</f>
        <v>1</v>
      </c>
    </row>
    <row r="944" spans="1:21" x14ac:dyDescent="0.25">
      <c r="A944" s="12" t="s">
        <v>232</v>
      </c>
      <c r="B944" s="12" t="s">
        <v>183</v>
      </c>
      <c r="C944" s="12" t="s">
        <v>184</v>
      </c>
      <c r="D944" s="12" t="s">
        <v>185</v>
      </c>
      <c r="E944" s="12" t="s">
        <v>1035</v>
      </c>
      <c r="F944" s="12" t="s">
        <v>1088</v>
      </c>
      <c r="G944" s="12" t="s">
        <v>1086</v>
      </c>
      <c r="H944" s="12" t="s">
        <v>12</v>
      </c>
      <c r="I944" s="12" t="s">
        <v>1025</v>
      </c>
      <c r="J944" s="12" t="s">
        <v>186</v>
      </c>
      <c r="K944" s="12" t="s">
        <v>13</v>
      </c>
      <c r="L944" s="13">
        <v>45210</v>
      </c>
      <c r="M944" s="14">
        <v>45210</v>
      </c>
      <c r="N944" s="14" t="str">
        <f t="shared" si="28"/>
        <v>CUMPLE</v>
      </c>
      <c r="O944" s="14" t="str">
        <f t="shared" si="29"/>
        <v>CUMPLE</v>
      </c>
      <c r="P944" s="15">
        <v>0.3</v>
      </c>
      <c r="Q944" s="15">
        <v>0.3</v>
      </c>
      <c r="R944" s="15">
        <f>Tabla1[[#This Row],[Trbjo real]]-Tabla1[[#This Row],[Trabajo]]</f>
        <v>0</v>
      </c>
      <c r="S944" s="15">
        <v>0.3</v>
      </c>
      <c r="T944" s="12" t="s">
        <v>1026</v>
      </c>
      <c r="U944" s="19">
        <f>Tabla1[[#This Row],[Trbjo real]]/Tabla1[[#This Row],[Trabajo]]</f>
        <v>1</v>
      </c>
    </row>
    <row r="945" spans="1:21" x14ac:dyDescent="0.25">
      <c r="A945" s="12" t="s">
        <v>232</v>
      </c>
      <c r="B945" s="12" t="s">
        <v>183</v>
      </c>
      <c r="C945" s="12" t="s">
        <v>184</v>
      </c>
      <c r="D945" s="12" t="s">
        <v>185</v>
      </c>
      <c r="E945" s="12" t="s">
        <v>1033</v>
      </c>
      <c r="F945" s="12" t="s">
        <v>1087</v>
      </c>
      <c r="G945" s="12" t="s">
        <v>1086</v>
      </c>
      <c r="H945" s="12" t="s">
        <v>12</v>
      </c>
      <c r="I945" s="12" t="s">
        <v>1025</v>
      </c>
      <c r="J945" s="12" t="s">
        <v>186</v>
      </c>
      <c r="K945" s="12" t="s">
        <v>13</v>
      </c>
      <c r="L945" s="13">
        <v>45210</v>
      </c>
      <c r="M945" s="14">
        <v>45210</v>
      </c>
      <c r="N945" s="14" t="str">
        <f t="shared" si="28"/>
        <v>CUMPLE</v>
      </c>
      <c r="O945" s="14" t="str">
        <f t="shared" si="29"/>
        <v>CUMPLE</v>
      </c>
      <c r="P945" s="15">
        <v>0.5</v>
      </c>
      <c r="Q945" s="15">
        <v>0.5</v>
      </c>
      <c r="R945" s="15">
        <f>Tabla1[[#This Row],[Trbjo real]]-Tabla1[[#This Row],[Trabajo]]</f>
        <v>0</v>
      </c>
      <c r="S945" s="15">
        <v>0.5</v>
      </c>
      <c r="T945" s="12" t="s">
        <v>1026</v>
      </c>
      <c r="U945" s="19">
        <f>Tabla1[[#This Row],[Trbjo real]]/Tabla1[[#This Row],[Trabajo]]</f>
        <v>1</v>
      </c>
    </row>
    <row r="946" spans="1:21" x14ac:dyDescent="0.25">
      <c r="A946" s="12" t="s">
        <v>340</v>
      </c>
      <c r="B946" s="12" t="s">
        <v>325</v>
      </c>
      <c r="C946" s="12" t="s">
        <v>326</v>
      </c>
      <c r="D946" s="12" t="s">
        <v>120</v>
      </c>
      <c r="E946" s="12" t="s">
        <v>1035</v>
      </c>
      <c r="F946" s="12" t="s">
        <v>1088</v>
      </c>
      <c r="G946" s="12" t="s">
        <v>1086</v>
      </c>
      <c r="H946" s="12" t="s">
        <v>12</v>
      </c>
      <c r="I946" s="12" t="s">
        <v>1025</v>
      </c>
      <c r="J946" s="12" t="s">
        <v>121</v>
      </c>
      <c r="K946" s="12" t="s">
        <v>13</v>
      </c>
      <c r="L946" s="13">
        <v>45213</v>
      </c>
      <c r="M946" s="14">
        <v>45213</v>
      </c>
      <c r="N946" s="14" t="str">
        <f t="shared" si="28"/>
        <v>CUMPLE</v>
      </c>
      <c r="O946" s="14" t="str">
        <f t="shared" si="29"/>
        <v>CUMPLE</v>
      </c>
      <c r="P946" s="15">
        <v>0.3</v>
      </c>
      <c r="Q946" s="20">
        <v>0.3</v>
      </c>
      <c r="R946" s="15">
        <f>Tabla1[[#This Row],[Trbjo real]]-Tabla1[[#This Row],[Trabajo]]</f>
        <v>0</v>
      </c>
      <c r="S946" s="15">
        <v>0.3</v>
      </c>
      <c r="T946" s="12" t="s">
        <v>1026</v>
      </c>
      <c r="U946" s="19">
        <f>Tabla1[[#This Row],[Trbjo real]]/Tabla1[[#This Row],[Trabajo]]</f>
        <v>1</v>
      </c>
    </row>
    <row r="947" spans="1:21" x14ac:dyDescent="0.25">
      <c r="A947" s="12" t="s">
        <v>340</v>
      </c>
      <c r="B947" s="12" t="s">
        <v>325</v>
      </c>
      <c r="C947" s="12" t="s">
        <v>326</v>
      </c>
      <c r="D947" s="12" t="s">
        <v>120</v>
      </c>
      <c r="E947" s="12" t="s">
        <v>1033</v>
      </c>
      <c r="F947" s="12" t="s">
        <v>1087</v>
      </c>
      <c r="G947" s="12" t="s">
        <v>1086</v>
      </c>
      <c r="H947" s="12" t="s">
        <v>12</v>
      </c>
      <c r="I947" s="12" t="s">
        <v>1025</v>
      </c>
      <c r="J947" s="12" t="s">
        <v>121</v>
      </c>
      <c r="K947" s="12" t="s">
        <v>13</v>
      </c>
      <c r="L947" s="13">
        <v>45213</v>
      </c>
      <c r="M947" s="14">
        <v>45213</v>
      </c>
      <c r="N947" s="14" t="str">
        <f t="shared" si="28"/>
        <v>CUMPLE</v>
      </c>
      <c r="O947" s="14" t="str">
        <f t="shared" si="29"/>
        <v>CUMPLE</v>
      </c>
      <c r="P947" s="15">
        <v>0.4</v>
      </c>
      <c r="Q947" s="20">
        <v>0.4</v>
      </c>
      <c r="R947" s="15">
        <f>Tabla1[[#This Row],[Trbjo real]]-Tabla1[[#This Row],[Trabajo]]</f>
        <v>0</v>
      </c>
      <c r="S947" s="15">
        <v>0.4</v>
      </c>
      <c r="T947" s="12" t="s">
        <v>1026</v>
      </c>
      <c r="U947" s="19">
        <f>Tabla1[[#This Row],[Trbjo real]]/Tabla1[[#This Row],[Trabajo]]</f>
        <v>1</v>
      </c>
    </row>
    <row r="948" spans="1:21" x14ac:dyDescent="0.25">
      <c r="A948" s="12" t="s">
        <v>376</v>
      </c>
      <c r="B948" s="12" t="s">
        <v>365</v>
      </c>
      <c r="C948" s="12" t="s">
        <v>366</v>
      </c>
      <c r="D948" s="12" t="s">
        <v>120</v>
      </c>
      <c r="E948" s="12" t="s">
        <v>1035</v>
      </c>
      <c r="F948" s="12" t="s">
        <v>1088</v>
      </c>
      <c r="G948" s="12" t="s">
        <v>1086</v>
      </c>
      <c r="H948" s="12" t="s">
        <v>12</v>
      </c>
      <c r="I948" s="12" t="s">
        <v>1025</v>
      </c>
      <c r="J948" s="12" t="s">
        <v>121</v>
      </c>
      <c r="K948" s="12" t="s">
        <v>13</v>
      </c>
      <c r="L948" s="13">
        <v>45213</v>
      </c>
      <c r="M948" s="14">
        <v>45213</v>
      </c>
      <c r="N948" s="14" t="str">
        <f t="shared" si="28"/>
        <v>CUMPLE</v>
      </c>
      <c r="O948" s="14" t="str">
        <f t="shared" si="29"/>
        <v>CUMPLE</v>
      </c>
      <c r="P948" s="15">
        <v>0.3</v>
      </c>
      <c r="Q948" s="15">
        <v>0.3</v>
      </c>
      <c r="R948" s="15">
        <f>Tabla1[[#This Row],[Trbjo real]]-Tabla1[[#This Row],[Trabajo]]</f>
        <v>0</v>
      </c>
      <c r="S948" s="15">
        <v>0.3</v>
      </c>
      <c r="T948" s="12" t="s">
        <v>1026</v>
      </c>
      <c r="U948" s="19">
        <f>Tabla1[[#This Row],[Trbjo real]]/Tabla1[[#This Row],[Trabajo]]</f>
        <v>1</v>
      </c>
    </row>
    <row r="949" spans="1:21" x14ac:dyDescent="0.25">
      <c r="A949" s="12" t="s">
        <v>376</v>
      </c>
      <c r="B949" s="12" t="s">
        <v>365</v>
      </c>
      <c r="C949" s="12" t="s">
        <v>366</v>
      </c>
      <c r="D949" s="12" t="s">
        <v>120</v>
      </c>
      <c r="E949" s="12" t="s">
        <v>1033</v>
      </c>
      <c r="F949" s="12" t="s">
        <v>1087</v>
      </c>
      <c r="G949" s="12" t="s">
        <v>1086</v>
      </c>
      <c r="H949" s="12" t="s">
        <v>12</v>
      </c>
      <c r="I949" s="12" t="s">
        <v>1025</v>
      </c>
      <c r="J949" s="12" t="s">
        <v>121</v>
      </c>
      <c r="K949" s="12" t="s">
        <v>13</v>
      </c>
      <c r="L949" s="13">
        <v>45213</v>
      </c>
      <c r="M949" s="14">
        <v>45213</v>
      </c>
      <c r="N949" s="14" t="str">
        <f t="shared" si="28"/>
        <v>CUMPLE</v>
      </c>
      <c r="O949" s="14" t="str">
        <f t="shared" si="29"/>
        <v>CUMPLE</v>
      </c>
      <c r="P949" s="15">
        <v>0.4</v>
      </c>
      <c r="Q949" s="15">
        <v>0.4</v>
      </c>
      <c r="R949" s="15">
        <f>Tabla1[[#This Row],[Trbjo real]]-Tabla1[[#This Row],[Trabajo]]</f>
        <v>0</v>
      </c>
      <c r="S949" s="15">
        <v>0.4</v>
      </c>
      <c r="T949" s="12" t="s">
        <v>1026</v>
      </c>
      <c r="U949" s="19">
        <f>Tabla1[[#This Row],[Trbjo real]]/Tabla1[[#This Row],[Trabajo]]</f>
        <v>1</v>
      </c>
    </row>
    <row r="950" spans="1:21" x14ac:dyDescent="0.25">
      <c r="A950" s="12" t="s">
        <v>26</v>
      </c>
      <c r="B950" s="12" t="s">
        <v>5</v>
      </c>
      <c r="C950" s="12" t="s">
        <v>6</v>
      </c>
      <c r="D950" s="12" t="s">
        <v>7</v>
      </c>
      <c r="E950" s="12" t="s">
        <v>1035</v>
      </c>
      <c r="F950" s="12" t="s">
        <v>1088</v>
      </c>
      <c r="G950" s="12" t="s">
        <v>1086</v>
      </c>
      <c r="H950" s="12" t="s">
        <v>12</v>
      </c>
      <c r="I950" s="12" t="s">
        <v>1025</v>
      </c>
      <c r="J950" s="12" t="s">
        <v>9</v>
      </c>
      <c r="K950" s="12" t="s">
        <v>13</v>
      </c>
      <c r="L950" s="13">
        <v>45213</v>
      </c>
      <c r="M950" s="14">
        <v>45213</v>
      </c>
      <c r="N950" s="14" t="str">
        <f t="shared" si="28"/>
        <v>CUMPLE</v>
      </c>
      <c r="O950" s="14" t="str">
        <f t="shared" si="29"/>
        <v>CUMPLE</v>
      </c>
      <c r="P950" s="15">
        <v>0.3</v>
      </c>
      <c r="Q950" s="20">
        <v>0.3</v>
      </c>
      <c r="R950" s="15">
        <f>Tabla1[[#This Row],[Trbjo real]]-Tabla1[[#This Row],[Trabajo]]</f>
        <v>0</v>
      </c>
      <c r="S950" s="15">
        <v>0.3</v>
      </c>
      <c r="T950" s="12" t="s">
        <v>1026</v>
      </c>
      <c r="U950" s="19">
        <f>Tabla1[[#This Row],[Trbjo real]]/Tabla1[[#This Row],[Trabajo]]</f>
        <v>1</v>
      </c>
    </row>
    <row r="951" spans="1:21" x14ac:dyDescent="0.25">
      <c r="A951" s="12" t="s">
        <v>26</v>
      </c>
      <c r="B951" s="12" t="s">
        <v>5</v>
      </c>
      <c r="C951" s="12" t="s">
        <v>6</v>
      </c>
      <c r="D951" s="12" t="s">
        <v>7</v>
      </c>
      <c r="E951" s="12" t="s">
        <v>1033</v>
      </c>
      <c r="F951" s="12" t="s">
        <v>1087</v>
      </c>
      <c r="G951" s="12" t="s">
        <v>1086</v>
      </c>
      <c r="H951" s="12" t="s">
        <v>12</v>
      </c>
      <c r="I951" s="12" t="s">
        <v>1025</v>
      </c>
      <c r="J951" s="12" t="s">
        <v>9</v>
      </c>
      <c r="K951" s="12" t="s">
        <v>13</v>
      </c>
      <c r="L951" s="13">
        <v>45213</v>
      </c>
      <c r="M951" s="14">
        <v>45213</v>
      </c>
      <c r="N951" s="14" t="str">
        <f t="shared" si="28"/>
        <v>CUMPLE</v>
      </c>
      <c r="O951" s="14" t="str">
        <f t="shared" si="29"/>
        <v>CUMPLE</v>
      </c>
      <c r="P951" s="15">
        <v>0.4</v>
      </c>
      <c r="Q951" s="20">
        <v>0.4</v>
      </c>
      <c r="R951" s="15">
        <f>Tabla1[[#This Row],[Trbjo real]]-Tabla1[[#This Row],[Trabajo]]</f>
        <v>0</v>
      </c>
      <c r="S951" s="15">
        <v>0.4</v>
      </c>
      <c r="T951" s="12" t="s">
        <v>1026</v>
      </c>
      <c r="U951" s="19">
        <f>Tabla1[[#This Row],[Trbjo real]]/Tabla1[[#This Row],[Trabajo]]</f>
        <v>1</v>
      </c>
    </row>
    <row r="952" spans="1:21" x14ac:dyDescent="0.25">
      <c r="A952" s="12" t="s">
        <v>72</v>
      </c>
      <c r="B952" s="12" t="s">
        <v>51</v>
      </c>
      <c r="C952" s="12" t="s">
        <v>52</v>
      </c>
      <c r="D952" s="12" t="s">
        <v>53</v>
      </c>
      <c r="E952" s="12" t="s">
        <v>1035</v>
      </c>
      <c r="F952" s="12" t="s">
        <v>1088</v>
      </c>
      <c r="G952" s="12" t="s">
        <v>1086</v>
      </c>
      <c r="H952" s="12" t="s">
        <v>12</v>
      </c>
      <c r="I952" s="12" t="s">
        <v>1025</v>
      </c>
      <c r="J952" s="12" t="s">
        <v>55</v>
      </c>
      <c r="K952" s="12" t="s">
        <v>13</v>
      </c>
      <c r="L952" s="13">
        <v>45215</v>
      </c>
      <c r="M952" s="14">
        <v>45215</v>
      </c>
      <c r="N952" s="14" t="str">
        <f t="shared" si="28"/>
        <v>CUMPLE</v>
      </c>
      <c r="O952" s="14" t="str">
        <f t="shared" si="29"/>
        <v>CUMPLE</v>
      </c>
      <c r="P952" s="15">
        <v>0.3</v>
      </c>
      <c r="Q952" s="20">
        <v>0.3</v>
      </c>
      <c r="R952" s="15">
        <f>Tabla1[[#This Row],[Trbjo real]]-Tabla1[[#This Row],[Trabajo]]</f>
        <v>0</v>
      </c>
      <c r="S952" s="15">
        <v>0.3</v>
      </c>
      <c r="T952" s="12" t="s">
        <v>1026</v>
      </c>
      <c r="U952" s="19">
        <f>Tabla1[[#This Row],[Trbjo real]]/Tabla1[[#This Row],[Trabajo]]</f>
        <v>1</v>
      </c>
    </row>
    <row r="953" spans="1:21" x14ac:dyDescent="0.25">
      <c r="A953" s="12" t="s">
        <v>261</v>
      </c>
      <c r="B953" s="12" t="s">
        <v>238</v>
      </c>
      <c r="C953" s="12" t="s">
        <v>239</v>
      </c>
      <c r="D953" s="12" t="s">
        <v>185</v>
      </c>
      <c r="E953" s="12" t="s">
        <v>1035</v>
      </c>
      <c r="F953" s="12" t="s">
        <v>1085</v>
      </c>
      <c r="G953" s="12" t="s">
        <v>1086</v>
      </c>
      <c r="H953" s="12" t="s">
        <v>12</v>
      </c>
      <c r="I953" s="12" t="s">
        <v>1015</v>
      </c>
      <c r="J953" s="12" t="s">
        <v>240</v>
      </c>
      <c r="K953" s="12" t="s">
        <v>13</v>
      </c>
      <c r="L953" s="13">
        <v>45217</v>
      </c>
      <c r="M953" s="14">
        <v>45217</v>
      </c>
      <c r="N953" s="14" t="str">
        <f t="shared" si="28"/>
        <v>CUMPLE</v>
      </c>
      <c r="O953" s="14" t="str">
        <f t="shared" si="29"/>
        <v>CUMPLE</v>
      </c>
      <c r="P953" s="15">
        <v>0.3</v>
      </c>
      <c r="Q953" s="15">
        <v>0.3</v>
      </c>
      <c r="R953" s="15">
        <f>Tabla1[[#This Row],[Trbjo real]]-Tabla1[[#This Row],[Trabajo]]</f>
        <v>0</v>
      </c>
      <c r="S953" s="15">
        <v>0.3</v>
      </c>
      <c r="T953" s="12" t="s">
        <v>1026</v>
      </c>
      <c r="U953" s="19">
        <f>Tabla1[[#This Row],[Trbjo real]]/Tabla1[[#This Row],[Trabajo]]</f>
        <v>1</v>
      </c>
    </row>
    <row r="954" spans="1:21" x14ac:dyDescent="0.25">
      <c r="A954" s="12" t="s">
        <v>321</v>
      </c>
      <c r="B954" s="12" t="s">
        <v>238</v>
      </c>
      <c r="C954" s="12" t="s">
        <v>239</v>
      </c>
      <c r="D954" s="12" t="s">
        <v>185</v>
      </c>
      <c r="E954" s="12" t="s">
        <v>1035</v>
      </c>
      <c r="F954" s="12" t="s">
        <v>1085</v>
      </c>
      <c r="G954" s="12" t="s">
        <v>1086</v>
      </c>
      <c r="H954" s="12" t="s">
        <v>12</v>
      </c>
      <c r="I954" s="12" t="s">
        <v>1015</v>
      </c>
      <c r="J954" s="12" t="s">
        <v>240</v>
      </c>
      <c r="K954" s="12" t="s">
        <v>13</v>
      </c>
      <c r="L954" s="13">
        <v>45224</v>
      </c>
      <c r="M954" s="14">
        <v>45224</v>
      </c>
      <c r="N954" s="14" t="str">
        <f t="shared" si="28"/>
        <v>CUMPLE</v>
      </c>
      <c r="O954" s="14" t="str">
        <f t="shared" si="29"/>
        <v>CUMPLE</v>
      </c>
      <c r="P954" s="15">
        <v>0.3</v>
      </c>
      <c r="Q954" s="15">
        <v>0.3</v>
      </c>
      <c r="R954" s="15">
        <f>Tabla1[[#This Row],[Trbjo real]]-Tabla1[[#This Row],[Trabajo]]</f>
        <v>0</v>
      </c>
      <c r="S954" s="15">
        <v>0.3</v>
      </c>
      <c r="T954" s="12" t="s">
        <v>1026</v>
      </c>
      <c r="U954" s="19">
        <f>Tabla1[[#This Row],[Trbjo real]]/Tabla1[[#This Row],[Trabajo]]</f>
        <v>1</v>
      </c>
    </row>
    <row r="955" spans="1:21" x14ac:dyDescent="0.25">
      <c r="A955" s="12" t="s">
        <v>208</v>
      </c>
      <c r="B955" s="12" t="s">
        <v>183</v>
      </c>
      <c r="C955" s="12" t="s">
        <v>184</v>
      </c>
      <c r="D955" s="12" t="s">
        <v>185</v>
      </c>
      <c r="E955" s="12" t="s">
        <v>1035</v>
      </c>
      <c r="F955" s="12" t="s">
        <v>1088</v>
      </c>
      <c r="G955" s="12" t="s">
        <v>1086</v>
      </c>
      <c r="H955" s="12" t="s">
        <v>12</v>
      </c>
      <c r="I955" s="12" t="s">
        <v>1025</v>
      </c>
      <c r="J955" s="12" t="s">
        <v>186</v>
      </c>
      <c r="K955" s="12" t="s">
        <v>13</v>
      </c>
      <c r="L955" s="13">
        <v>45224</v>
      </c>
      <c r="M955" s="14">
        <v>45224</v>
      </c>
      <c r="N955" s="14" t="str">
        <f t="shared" si="28"/>
        <v>CUMPLE</v>
      </c>
      <c r="O955" s="14" t="str">
        <f t="shared" si="29"/>
        <v>CUMPLE</v>
      </c>
      <c r="P955" s="15">
        <v>0.3</v>
      </c>
      <c r="Q955" s="15">
        <v>0.3</v>
      </c>
      <c r="R955" s="15">
        <f>Tabla1[[#This Row],[Trbjo real]]-Tabla1[[#This Row],[Trabajo]]</f>
        <v>0</v>
      </c>
      <c r="S955" s="15">
        <v>0.3</v>
      </c>
      <c r="T955" s="12" t="s">
        <v>1026</v>
      </c>
      <c r="U955" s="19">
        <f>Tabla1[[#This Row],[Trbjo real]]/Tabla1[[#This Row],[Trabajo]]</f>
        <v>1</v>
      </c>
    </row>
    <row r="956" spans="1:21" x14ac:dyDescent="0.25">
      <c r="A956" s="12" t="s">
        <v>341</v>
      </c>
      <c r="B956" s="12" t="s">
        <v>325</v>
      </c>
      <c r="C956" s="12" t="s">
        <v>326</v>
      </c>
      <c r="D956" s="12" t="s">
        <v>120</v>
      </c>
      <c r="E956" s="12" t="s">
        <v>1035</v>
      </c>
      <c r="F956" s="12" t="s">
        <v>1088</v>
      </c>
      <c r="G956" s="12" t="s">
        <v>1086</v>
      </c>
      <c r="H956" s="12" t="s">
        <v>12</v>
      </c>
      <c r="I956" s="12" t="s">
        <v>1025</v>
      </c>
      <c r="J956" s="12" t="s">
        <v>121</v>
      </c>
      <c r="K956" s="12" t="s">
        <v>13</v>
      </c>
      <c r="L956" s="13">
        <v>45227</v>
      </c>
      <c r="M956" s="14">
        <v>45227</v>
      </c>
      <c r="N956" s="14" t="str">
        <f t="shared" si="28"/>
        <v>CUMPLE</v>
      </c>
      <c r="O956" s="14" t="str">
        <f t="shared" si="29"/>
        <v>CUMPLE</v>
      </c>
      <c r="P956" s="15">
        <v>0.3</v>
      </c>
      <c r="Q956" s="20">
        <v>0.3</v>
      </c>
      <c r="R956" s="15">
        <f>Tabla1[[#This Row],[Trbjo real]]-Tabla1[[#This Row],[Trabajo]]</f>
        <v>0</v>
      </c>
      <c r="S956" s="15">
        <v>0.3</v>
      </c>
      <c r="T956" s="12" t="s">
        <v>1026</v>
      </c>
      <c r="U956" s="19">
        <f>Tabla1[[#This Row],[Trbjo real]]/Tabla1[[#This Row],[Trabajo]]</f>
        <v>1</v>
      </c>
    </row>
    <row r="957" spans="1:21" x14ac:dyDescent="0.25">
      <c r="A957" s="12" t="s">
        <v>377</v>
      </c>
      <c r="B957" s="12" t="s">
        <v>365</v>
      </c>
      <c r="C957" s="12" t="s">
        <v>366</v>
      </c>
      <c r="D957" s="12" t="s">
        <v>120</v>
      </c>
      <c r="E957" s="12" t="s">
        <v>1035</v>
      </c>
      <c r="F957" s="12" t="s">
        <v>1088</v>
      </c>
      <c r="G957" s="12" t="s">
        <v>1086</v>
      </c>
      <c r="H957" s="12" t="s">
        <v>12</v>
      </c>
      <c r="I957" s="12" t="s">
        <v>1025</v>
      </c>
      <c r="J957" s="12" t="s">
        <v>121</v>
      </c>
      <c r="K957" s="12" t="s">
        <v>13</v>
      </c>
      <c r="L957" s="13">
        <v>45227</v>
      </c>
      <c r="M957" s="14">
        <v>45227</v>
      </c>
      <c r="N957" s="14" t="str">
        <f t="shared" si="28"/>
        <v>CUMPLE</v>
      </c>
      <c r="O957" s="14" t="str">
        <f t="shared" si="29"/>
        <v>CUMPLE</v>
      </c>
      <c r="P957" s="15">
        <v>0.3</v>
      </c>
      <c r="Q957" s="15">
        <v>0.3</v>
      </c>
      <c r="R957" s="15">
        <f>Tabla1[[#This Row],[Trbjo real]]-Tabla1[[#This Row],[Trabajo]]</f>
        <v>0</v>
      </c>
      <c r="S957" s="15">
        <v>0.3</v>
      </c>
      <c r="T957" s="12" t="s">
        <v>1026</v>
      </c>
      <c r="U957" s="19">
        <f>Tabla1[[#This Row],[Trbjo real]]/Tabla1[[#This Row],[Trabajo]]</f>
        <v>1</v>
      </c>
    </row>
    <row r="958" spans="1:21" x14ac:dyDescent="0.25">
      <c r="A958" s="12" t="s">
        <v>24</v>
      </c>
      <c r="B958" s="12" t="s">
        <v>5</v>
      </c>
      <c r="C958" s="12" t="s">
        <v>6</v>
      </c>
      <c r="D958" s="12" t="s">
        <v>7</v>
      </c>
      <c r="E958" s="12" t="s">
        <v>1035</v>
      </c>
      <c r="F958" s="12" t="s">
        <v>1088</v>
      </c>
      <c r="G958" s="12" t="s">
        <v>1086</v>
      </c>
      <c r="H958" s="12" t="s">
        <v>12</v>
      </c>
      <c r="I958" s="12" t="s">
        <v>1025</v>
      </c>
      <c r="J958" s="12" t="s">
        <v>9</v>
      </c>
      <c r="K958" s="12" t="s">
        <v>13</v>
      </c>
      <c r="L958" s="13">
        <v>45227</v>
      </c>
      <c r="M958" s="14">
        <v>45227</v>
      </c>
      <c r="N958" s="14" t="str">
        <f t="shared" si="28"/>
        <v>CUMPLE</v>
      </c>
      <c r="O958" s="14" t="str">
        <f t="shared" si="29"/>
        <v>CUMPLE</v>
      </c>
      <c r="P958" s="15">
        <v>0.3</v>
      </c>
      <c r="Q958" s="20">
        <v>0.3</v>
      </c>
      <c r="R958" s="15">
        <f>Tabla1[[#This Row],[Trbjo real]]-Tabla1[[#This Row],[Trabajo]]</f>
        <v>0</v>
      </c>
      <c r="S958" s="15">
        <v>0.3</v>
      </c>
      <c r="T958" s="12" t="s">
        <v>1026</v>
      </c>
      <c r="U958" s="19">
        <f>Tabla1[[#This Row],[Trbjo real]]/Tabla1[[#This Row],[Trabajo]]</f>
        <v>1</v>
      </c>
    </row>
    <row r="959" spans="1:21" x14ac:dyDescent="0.25">
      <c r="A959" s="12" t="s">
        <v>73</v>
      </c>
      <c r="B959" s="12" t="s">
        <v>51</v>
      </c>
      <c r="C959" s="12" t="s">
        <v>52</v>
      </c>
      <c r="D959" s="12" t="s">
        <v>53</v>
      </c>
      <c r="E959" s="12" t="s">
        <v>1035</v>
      </c>
      <c r="F959" s="12" t="s">
        <v>1088</v>
      </c>
      <c r="G959" s="12" t="s">
        <v>1086</v>
      </c>
      <c r="H959" s="12" t="s">
        <v>12</v>
      </c>
      <c r="I959" s="12" t="s">
        <v>1025</v>
      </c>
      <c r="J959" s="12" t="s">
        <v>55</v>
      </c>
      <c r="K959" s="12" t="s">
        <v>13</v>
      </c>
      <c r="L959" s="13">
        <v>45229</v>
      </c>
      <c r="M959" s="14">
        <v>45229</v>
      </c>
      <c r="N959" s="14" t="str">
        <f t="shared" si="28"/>
        <v>CUMPLE</v>
      </c>
      <c r="O959" s="14" t="str">
        <f t="shared" si="29"/>
        <v>CUMPLE</v>
      </c>
      <c r="P959" s="15">
        <v>0.3</v>
      </c>
      <c r="Q959" s="20">
        <v>0.3</v>
      </c>
      <c r="R959" s="15">
        <f>Tabla1[[#This Row],[Trbjo real]]-Tabla1[[#This Row],[Trabajo]]</f>
        <v>0</v>
      </c>
      <c r="S959" s="15">
        <v>0.3</v>
      </c>
      <c r="T959" s="12" t="s">
        <v>1026</v>
      </c>
      <c r="U959" s="19">
        <f>Tabla1[[#This Row],[Trbjo real]]/Tabla1[[#This Row],[Trabajo]]</f>
        <v>1</v>
      </c>
    </row>
    <row r="960" spans="1:21" x14ac:dyDescent="0.25">
      <c r="A960" s="12" t="s">
        <v>320</v>
      </c>
      <c r="B960" s="12" t="s">
        <v>238</v>
      </c>
      <c r="C960" s="12" t="s">
        <v>239</v>
      </c>
      <c r="D960" s="12" t="s">
        <v>185</v>
      </c>
      <c r="E960" s="12" t="s">
        <v>1035</v>
      </c>
      <c r="F960" s="12" t="s">
        <v>1085</v>
      </c>
      <c r="G960" s="12" t="s">
        <v>1086</v>
      </c>
      <c r="H960" s="12" t="s">
        <v>12</v>
      </c>
      <c r="I960" s="12" t="s">
        <v>1015</v>
      </c>
      <c r="J960" s="12" t="s">
        <v>240</v>
      </c>
      <c r="K960" s="12" t="s">
        <v>13</v>
      </c>
      <c r="L960" s="13">
        <v>45231</v>
      </c>
      <c r="M960" s="14">
        <v>45231</v>
      </c>
      <c r="N960" s="14" t="str">
        <f t="shared" si="28"/>
        <v>CUMPLE</v>
      </c>
      <c r="O960" s="14" t="str">
        <f t="shared" si="29"/>
        <v>CUMPLE</v>
      </c>
      <c r="P960" s="15">
        <v>0.3</v>
      </c>
      <c r="Q960" s="15">
        <v>0.3</v>
      </c>
      <c r="R960" s="15">
        <f>Tabla1[[#This Row],[Trbjo real]]-Tabla1[[#This Row],[Trabajo]]</f>
        <v>0</v>
      </c>
      <c r="S960" s="15">
        <v>0.3</v>
      </c>
      <c r="T960" s="12" t="s">
        <v>1026</v>
      </c>
      <c r="U960" s="19">
        <f>Tabla1[[#This Row],[Trbjo real]]/Tabla1[[#This Row],[Trabajo]]</f>
        <v>1</v>
      </c>
    </row>
    <row r="961" spans="1:21" x14ac:dyDescent="0.25">
      <c r="A961" s="12" t="s">
        <v>263</v>
      </c>
      <c r="B961" s="12" t="s">
        <v>238</v>
      </c>
      <c r="C961" s="12" t="s">
        <v>239</v>
      </c>
      <c r="D961" s="12" t="s">
        <v>185</v>
      </c>
      <c r="E961" s="12" t="s">
        <v>1035</v>
      </c>
      <c r="F961" s="12" t="s">
        <v>1085</v>
      </c>
      <c r="G961" s="12" t="s">
        <v>1086</v>
      </c>
      <c r="H961" s="12" t="s">
        <v>12</v>
      </c>
      <c r="I961" s="12" t="s">
        <v>1015</v>
      </c>
      <c r="J961" s="12" t="s">
        <v>240</v>
      </c>
      <c r="K961" s="12" t="s">
        <v>13</v>
      </c>
      <c r="L961" s="13">
        <v>45238</v>
      </c>
      <c r="M961" s="14">
        <v>45238</v>
      </c>
      <c r="N961" s="14" t="str">
        <f t="shared" si="28"/>
        <v>CUMPLE</v>
      </c>
      <c r="O961" s="14" t="str">
        <f t="shared" si="29"/>
        <v>CUMPLE</v>
      </c>
      <c r="P961" s="15">
        <v>0.3</v>
      </c>
      <c r="Q961" s="15">
        <v>0.3</v>
      </c>
      <c r="R961" s="15">
        <f>Tabla1[[#This Row],[Trbjo real]]-Tabla1[[#This Row],[Trabajo]]</f>
        <v>0</v>
      </c>
      <c r="S961" s="15">
        <v>0.3</v>
      </c>
      <c r="T961" s="12" t="s">
        <v>1026</v>
      </c>
      <c r="U961" s="19">
        <f>Tabla1[[#This Row],[Trbjo real]]/Tabla1[[#This Row],[Trabajo]]</f>
        <v>1</v>
      </c>
    </row>
    <row r="962" spans="1:21" x14ac:dyDescent="0.25">
      <c r="A962" s="12" t="s">
        <v>263</v>
      </c>
      <c r="B962" s="12" t="s">
        <v>238</v>
      </c>
      <c r="C962" s="12" t="s">
        <v>239</v>
      </c>
      <c r="D962" s="12" t="s">
        <v>185</v>
      </c>
      <c r="E962" s="12" t="s">
        <v>1033</v>
      </c>
      <c r="F962" s="12" t="s">
        <v>1087</v>
      </c>
      <c r="G962" s="12" t="s">
        <v>1086</v>
      </c>
      <c r="H962" s="12" t="s">
        <v>12</v>
      </c>
      <c r="I962" s="12" t="s">
        <v>1015</v>
      </c>
      <c r="J962" s="12" t="s">
        <v>240</v>
      </c>
      <c r="K962" s="12" t="s">
        <v>13</v>
      </c>
      <c r="L962" s="13">
        <v>45238</v>
      </c>
      <c r="M962" s="14">
        <v>45238</v>
      </c>
      <c r="N962" s="14" t="str">
        <f t="shared" ref="N962:N1025" si="30">+IF((M962)&lt;&gt;0,"CUMPLE","NO CUMPLE")</f>
        <v>CUMPLE</v>
      </c>
      <c r="O962" s="14" t="str">
        <f t="shared" ref="O962:O1025" si="31">+IF(AND(M962=0),"NO CUMPLE",IF(OR(M962=L962,L962&gt;M962),"CUMPLE",IF(L962&lt;M962,"NO CUMPLE",FALSE)))</f>
        <v>CUMPLE</v>
      </c>
      <c r="P962" s="15">
        <v>0.4</v>
      </c>
      <c r="Q962" s="15">
        <v>0.4</v>
      </c>
      <c r="R962" s="15">
        <f>Tabla1[[#This Row],[Trbjo real]]-Tabla1[[#This Row],[Trabajo]]</f>
        <v>0</v>
      </c>
      <c r="S962" s="15">
        <v>0.4</v>
      </c>
      <c r="T962" s="12" t="s">
        <v>1026</v>
      </c>
      <c r="U962" s="19">
        <f>Tabla1[[#This Row],[Trbjo real]]/Tabla1[[#This Row],[Trabajo]]</f>
        <v>1</v>
      </c>
    </row>
    <row r="963" spans="1:21" x14ac:dyDescent="0.25">
      <c r="A963" s="12" t="s">
        <v>230</v>
      </c>
      <c r="B963" s="12" t="s">
        <v>183</v>
      </c>
      <c r="C963" s="12" t="s">
        <v>184</v>
      </c>
      <c r="D963" s="12" t="s">
        <v>185</v>
      </c>
      <c r="E963" s="12" t="s">
        <v>1035</v>
      </c>
      <c r="F963" s="12" t="s">
        <v>1088</v>
      </c>
      <c r="G963" s="12" t="s">
        <v>1086</v>
      </c>
      <c r="H963" s="12" t="s">
        <v>12</v>
      </c>
      <c r="I963" s="12" t="s">
        <v>1025</v>
      </c>
      <c r="J963" s="12" t="s">
        <v>186</v>
      </c>
      <c r="K963" s="12" t="s">
        <v>13</v>
      </c>
      <c r="L963" s="13">
        <v>45238</v>
      </c>
      <c r="M963" s="14">
        <v>45238</v>
      </c>
      <c r="N963" s="14" t="str">
        <f t="shared" si="30"/>
        <v>CUMPLE</v>
      </c>
      <c r="O963" s="14" t="str">
        <f t="shared" si="31"/>
        <v>CUMPLE</v>
      </c>
      <c r="P963" s="15">
        <v>0.3</v>
      </c>
      <c r="Q963" s="15">
        <v>0.3</v>
      </c>
      <c r="R963" s="15">
        <f>Tabla1[[#This Row],[Trbjo real]]-Tabla1[[#This Row],[Trabajo]]</f>
        <v>0</v>
      </c>
      <c r="S963" s="15">
        <v>0.3</v>
      </c>
      <c r="T963" s="12" t="s">
        <v>1026</v>
      </c>
      <c r="U963" s="19">
        <f>Tabla1[[#This Row],[Trbjo real]]/Tabla1[[#This Row],[Trabajo]]</f>
        <v>1</v>
      </c>
    </row>
    <row r="964" spans="1:21" x14ac:dyDescent="0.25">
      <c r="A964" s="12" t="s">
        <v>230</v>
      </c>
      <c r="B964" s="12" t="s">
        <v>183</v>
      </c>
      <c r="C964" s="12" t="s">
        <v>184</v>
      </c>
      <c r="D964" s="12" t="s">
        <v>185</v>
      </c>
      <c r="E964" s="12" t="s">
        <v>1033</v>
      </c>
      <c r="F964" s="12" t="s">
        <v>1087</v>
      </c>
      <c r="G964" s="12" t="s">
        <v>1086</v>
      </c>
      <c r="H964" s="12" t="s">
        <v>12</v>
      </c>
      <c r="I964" s="12" t="s">
        <v>1025</v>
      </c>
      <c r="J964" s="12" t="s">
        <v>186</v>
      </c>
      <c r="K964" s="12" t="s">
        <v>13</v>
      </c>
      <c r="L964" s="13">
        <v>45238</v>
      </c>
      <c r="M964" s="14">
        <v>45238</v>
      </c>
      <c r="N964" s="14" t="str">
        <f t="shared" si="30"/>
        <v>CUMPLE</v>
      </c>
      <c r="O964" s="14" t="str">
        <f t="shared" si="31"/>
        <v>CUMPLE</v>
      </c>
      <c r="P964" s="15">
        <v>0.5</v>
      </c>
      <c r="Q964" s="15">
        <v>0.5</v>
      </c>
      <c r="R964" s="15">
        <f>Tabla1[[#This Row],[Trbjo real]]-Tabla1[[#This Row],[Trabajo]]</f>
        <v>0</v>
      </c>
      <c r="S964" s="15">
        <v>0.5</v>
      </c>
      <c r="T964" s="12" t="s">
        <v>1026</v>
      </c>
      <c r="U964" s="19">
        <f>Tabla1[[#This Row],[Trbjo real]]/Tabla1[[#This Row],[Trabajo]]</f>
        <v>1</v>
      </c>
    </row>
    <row r="965" spans="1:21" x14ac:dyDescent="0.25">
      <c r="A965" s="12" t="s">
        <v>342</v>
      </c>
      <c r="B965" s="12" t="s">
        <v>325</v>
      </c>
      <c r="C965" s="12" t="s">
        <v>326</v>
      </c>
      <c r="D965" s="12" t="s">
        <v>120</v>
      </c>
      <c r="E965" s="12" t="s">
        <v>1035</v>
      </c>
      <c r="F965" s="12" t="s">
        <v>1088</v>
      </c>
      <c r="G965" s="12" t="s">
        <v>1086</v>
      </c>
      <c r="H965" s="12" t="s">
        <v>12</v>
      </c>
      <c r="I965" s="12" t="s">
        <v>1025</v>
      </c>
      <c r="J965" s="12" t="s">
        <v>121</v>
      </c>
      <c r="K965" s="12" t="s">
        <v>13</v>
      </c>
      <c r="L965" s="13">
        <v>45241</v>
      </c>
      <c r="M965" s="14">
        <v>45241</v>
      </c>
      <c r="N965" s="14" t="str">
        <f t="shared" si="30"/>
        <v>CUMPLE</v>
      </c>
      <c r="O965" s="14" t="str">
        <f t="shared" si="31"/>
        <v>CUMPLE</v>
      </c>
      <c r="P965" s="15">
        <v>0.3</v>
      </c>
      <c r="Q965" s="20">
        <v>0.3</v>
      </c>
      <c r="R965" s="15">
        <f>Tabla1[[#This Row],[Trbjo real]]-Tabla1[[#This Row],[Trabajo]]</f>
        <v>0</v>
      </c>
      <c r="S965" s="15">
        <v>0.3</v>
      </c>
      <c r="T965" s="12" t="s">
        <v>1026</v>
      </c>
      <c r="U965" s="19">
        <f>Tabla1[[#This Row],[Trbjo real]]/Tabla1[[#This Row],[Trabajo]]</f>
        <v>1</v>
      </c>
    </row>
    <row r="966" spans="1:21" x14ac:dyDescent="0.25">
      <c r="A966" s="12" t="s">
        <v>342</v>
      </c>
      <c r="B966" s="12" t="s">
        <v>325</v>
      </c>
      <c r="C966" s="12" t="s">
        <v>326</v>
      </c>
      <c r="D966" s="12" t="s">
        <v>120</v>
      </c>
      <c r="E966" s="12" t="s">
        <v>1033</v>
      </c>
      <c r="F966" s="12" t="s">
        <v>1087</v>
      </c>
      <c r="G966" s="12" t="s">
        <v>1086</v>
      </c>
      <c r="H966" s="12" t="s">
        <v>12</v>
      </c>
      <c r="I966" s="12" t="s">
        <v>1025</v>
      </c>
      <c r="J966" s="12" t="s">
        <v>121</v>
      </c>
      <c r="K966" s="12" t="s">
        <v>13</v>
      </c>
      <c r="L966" s="13">
        <v>45241</v>
      </c>
      <c r="M966" s="14">
        <v>45241</v>
      </c>
      <c r="N966" s="14" t="str">
        <f t="shared" si="30"/>
        <v>CUMPLE</v>
      </c>
      <c r="O966" s="14" t="str">
        <f t="shared" si="31"/>
        <v>CUMPLE</v>
      </c>
      <c r="P966" s="15">
        <v>0.4</v>
      </c>
      <c r="Q966" s="20">
        <v>0.4</v>
      </c>
      <c r="R966" s="15">
        <f>Tabla1[[#This Row],[Trbjo real]]-Tabla1[[#This Row],[Trabajo]]</f>
        <v>0</v>
      </c>
      <c r="S966" s="15">
        <v>0.4</v>
      </c>
      <c r="T966" s="12" t="s">
        <v>1026</v>
      </c>
      <c r="U966" s="19">
        <f>Tabla1[[#This Row],[Trbjo real]]/Tabla1[[#This Row],[Trabajo]]</f>
        <v>1</v>
      </c>
    </row>
    <row r="967" spans="1:21" x14ac:dyDescent="0.25">
      <c r="A967" s="12" t="s">
        <v>385</v>
      </c>
      <c r="B967" s="12" t="s">
        <v>365</v>
      </c>
      <c r="C967" s="12" t="s">
        <v>366</v>
      </c>
      <c r="D967" s="12" t="s">
        <v>120</v>
      </c>
      <c r="E967" s="12" t="s">
        <v>1035</v>
      </c>
      <c r="F967" s="12" t="s">
        <v>1088</v>
      </c>
      <c r="G967" s="12" t="s">
        <v>1086</v>
      </c>
      <c r="H967" s="12" t="s">
        <v>12</v>
      </c>
      <c r="I967" s="12" t="s">
        <v>1025</v>
      </c>
      <c r="J967" s="12" t="s">
        <v>121</v>
      </c>
      <c r="K967" s="12" t="s">
        <v>13</v>
      </c>
      <c r="L967" s="13">
        <v>45241</v>
      </c>
      <c r="M967" s="14">
        <v>45241</v>
      </c>
      <c r="N967" s="14" t="str">
        <f t="shared" si="30"/>
        <v>CUMPLE</v>
      </c>
      <c r="O967" s="14" t="str">
        <f t="shared" si="31"/>
        <v>CUMPLE</v>
      </c>
      <c r="P967" s="15">
        <v>0.3</v>
      </c>
      <c r="Q967" s="15">
        <v>0.3</v>
      </c>
      <c r="R967" s="15">
        <f>Tabla1[[#This Row],[Trbjo real]]-Tabla1[[#This Row],[Trabajo]]</f>
        <v>0</v>
      </c>
      <c r="S967" s="15">
        <v>0.3</v>
      </c>
      <c r="T967" s="12" t="s">
        <v>1026</v>
      </c>
      <c r="U967" s="19">
        <f>Tabla1[[#This Row],[Trbjo real]]/Tabla1[[#This Row],[Trabajo]]</f>
        <v>1</v>
      </c>
    </row>
    <row r="968" spans="1:21" x14ac:dyDescent="0.25">
      <c r="A968" s="12" t="s">
        <v>385</v>
      </c>
      <c r="B968" s="12" t="s">
        <v>365</v>
      </c>
      <c r="C968" s="12" t="s">
        <v>366</v>
      </c>
      <c r="D968" s="12" t="s">
        <v>120</v>
      </c>
      <c r="E968" s="12" t="s">
        <v>1033</v>
      </c>
      <c r="F968" s="12" t="s">
        <v>1087</v>
      </c>
      <c r="G968" s="12" t="s">
        <v>1086</v>
      </c>
      <c r="H968" s="12" t="s">
        <v>12</v>
      </c>
      <c r="I968" s="12" t="s">
        <v>1025</v>
      </c>
      <c r="J968" s="12" t="s">
        <v>121</v>
      </c>
      <c r="K968" s="12" t="s">
        <v>13</v>
      </c>
      <c r="L968" s="13">
        <v>45241</v>
      </c>
      <c r="M968" s="14">
        <v>45241</v>
      </c>
      <c r="N968" s="14" t="str">
        <f t="shared" si="30"/>
        <v>CUMPLE</v>
      </c>
      <c r="O968" s="14" t="str">
        <f t="shared" si="31"/>
        <v>CUMPLE</v>
      </c>
      <c r="P968" s="15">
        <v>0.4</v>
      </c>
      <c r="Q968" s="15">
        <v>0.4</v>
      </c>
      <c r="R968" s="15">
        <f>Tabla1[[#This Row],[Trbjo real]]-Tabla1[[#This Row],[Trabajo]]</f>
        <v>0</v>
      </c>
      <c r="S968" s="15">
        <v>0.4</v>
      </c>
      <c r="T968" s="12" t="s">
        <v>1026</v>
      </c>
      <c r="U968" s="19">
        <f>Tabla1[[#This Row],[Trbjo real]]/Tabla1[[#This Row],[Trabajo]]</f>
        <v>1</v>
      </c>
    </row>
    <row r="969" spans="1:21" x14ac:dyDescent="0.25">
      <c r="A969" s="12" t="s">
        <v>11</v>
      </c>
      <c r="B969" s="12" t="s">
        <v>5</v>
      </c>
      <c r="C969" s="12" t="s">
        <v>6</v>
      </c>
      <c r="D969" s="12" t="s">
        <v>7</v>
      </c>
      <c r="E969" s="12" t="s">
        <v>1035</v>
      </c>
      <c r="F969" s="12" t="s">
        <v>1088</v>
      </c>
      <c r="G969" s="12" t="s">
        <v>1086</v>
      </c>
      <c r="H969" s="12" t="s">
        <v>12</v>
      </c>
      <c r="I969" s="12" t="s">
        <v>1025</v>
      </c>
      <c r="J969" s="12" t="s">
        <v>9</v>
      </c>
      <c r="K969" s="12" t="s">
        <v>13</v>
      </c>
      <c r="L969" s="13">
        <v>45241</v>
      </c>
      <c r="M969" s="14">
        <v>45241</v>
      </c>
      <c r="N969" s="14" t="str">
        <f t="shared" si="30"/>
        <v>CUMPLE</v>
      </c>
      <c r="O969" s="14" t="str">
        <f t="shared" si="31"/>
        <v>CUMPLE</v>
      </c>
      <c r="P969" s="15">
        <v>0.3</v>
      </c>
      <c r="Q969" s="20">
        <v>0.3</v>
      </c>
      <c r="R969" s="15">
        <f>Tabla1[[#This Row],[Trbjo real]]-Tabla1[[#This Row],[Trabajo]]</f>
        <v>0</v>
      </c>
      <c r="S969" s="15">
        <v>0.3</v>
      </c>
      <c r="T969" s="12" t="s">
        <v>1026</v>
      </c>
      <c r="U969" s="19">
        <f>Tabla1[[#This Row],[Trbjo real]]/Tabla1[[#This Row],[Trabajo]]</f>
        <v>1</v>
      </c>
    </row>
    <row r="970" spans="1:21" x14ac:dyDescent="0.25">
      <c r="A970" s="12" t="s">
        <v>11</v>
      </c>
      <c r="B970" s="12" t="s">
        <v>5</v>
      </c>
      <c r="C970" s="12" t="s">
        <v>6</v>
      </c>
      <c r="D970" s="12" t="s">
        <v>7</v>
      </c>
      <c r="E970" s="12" t="s">
        <v>1033</v>
      </c>
      <c r="F970" s="12" t="s">
        <v>1087</v>
      </c>
      <c r="G970" s="12" t="s">
        <v>1086</v>
      </c>
      <c r="H970" s="12" t="s">
        <v>12</v>
      </c>
      <c r="I970" s="12" t="s">
        <v>1025</v>
      </c>
      <c r="J970" s="12" t="s">
        <v>9</v>
      </c>
      <c r="K970" s="12" t="s">
        <v>13</v>
      </c>
      <c r="L970" s="13">
        <v>45241</v>
      </c>
      <c r="M970" s="14">
        <v>45241</v>
      </c>
      <c r="N970" s="14" t="str">
        <f t="shared" si="30"/>
        <v>CUMPLE</v>
      </c>
      <c r="O970" s="14" t="str">
        <f t="shared" si="31"/>
        <v>CUMPLE</v>
      </c>
      <c r="P970" s="15">
        <v>0.4</v>
      </c>
      <c r="Q970" s="20">
        <v>0.4</v>
      </c>
      <c r="R970" s="15">
        <f>Tabla1[[#This Row],[Trbjo real]]-Tabla1[[#This Row],[Trabajo]]</f>
        <v>0</v>
      </c>
      <c r="S970" s="15">
        <v>0.4</v>
      </c>
      <c r="T970" s="12" t="s">
        <v>1026</v>
      </c>
      <c r="U970" s="19">
        <f>Tabla1[[#This Row],[Trbjo real]]/Tabla1[[#This Row],[Trabajo]]</f>
        <v>1</v>
      </c>
    </row>
    <row r="971" spans="1:21" x14ac:dyDescent="0.25">
      <c r="A971" s="12" t="s">
        <v>75</v>
      </c>
      <c r="B971" s="12" t="s">
        <v>51</v>
      </c>
      <c r="C971" s="12" t="s">
        <v>52</v>
      </c>
      <c r="D971" s="12" t="s">
        <v>53</v>
      </c>
      <c r="E971" s="12" t="s">
        <v>1035</v>
      </c>
      <c r="F971" s="12" t="s">
        <v>1088</v>
      </c>
      <c r="G971" s="12" t="s">
        <v>1086</v>
      </c>
      <c r="H971" s="12" t="s">
        <v>12</v>
      </c>
      <c r="I971" s="12" t="s">
        <v>1025</v>
      </c>
      <c r="J971" s="12" t="s">
        <v>55</v>
      </c>
      <c r="K971" s="12" t="s">
        <v>13</v>
      </c>
      <c r="L971" s="13">
        <v>45243</v>
      </c>
      <c r="M971" s="14">
        <v>45243</v>
      </c>
      <c r="N971" s="14" t="str">
        <f t="shared" si="30"/>
        <v>CUMPLE</v>
      </c>
      <c r="O971" s="14" t="str">
        <f t="shared" si="31"/>
        <v>CUMPLE</v>
      </c>
      <c r="P971" s="15">
        <v>0.3</v>
      </c>
      <c r="Q971" s="20">
        <v>0.3</v>
      </c>
      <c r="R971" s="15">
        <f>Tabla1[[#This Row],[Trbjo real]]-Tabla1[[#This Row],[Trabajo]]</f>
        <v>0</v>
      </c>
      <c r="S971" s="15">
        <v>0.3</v>
      </c>
      <c r="T971" s="12" t="s">
        <v>1026</v>
      </c>
      <c r="U971" s="19">
        <f>Tabla1[[#This Row],[Trbjo real]]/Tabla1[[#This Row],[Trabajo]]</f>
        <v>1</v>
      </c>
    </row>
    <row r="972" spans="1:21" x14ac:dyDescent="0.25">
      <c r="A972" s="12" t="s">
        <v>319</v>
      </c>
      <c r="B972" s="12" t="s">
        <v>238</v>
      </c>
      <c r="C972" s="12" t="s">
        <v>239</v>
      </c>
      <c r="D972" s="12" t="s">
        <v>185</v>
      </c>
      <c r="E972" s="12" t="s">
        <v>1035</v>
      </c>
      <c r="F972" s="12" t="s">
        <v>1085</v>
      </c>
      <c r="G972" s="12" t="s">
        <v>1086</v>
      </c>
      <c r="H972" s="12" t="s">
        <v>12</v>
      </c>
      <c r="I972" s="12" t="s">
        <v>1015</v>
      </c>
      <c r="J972" s="12" t="s">
        <v>240</v>
      </c>
      <c r="K972" s="12" t="s">
        <v>13</v>
      </c>
      <c r="L972" s="13">
        <v>45245</v>
      </c>
      <c r="M972" s="14">
        <v>45245</v>
      </c>
      <c r="N972" s="14" t="str">
        <f t="shared" si="30"/>
        <v>CUMPLE</v>
      </c>
      <c r="O972" s="14" t="str">
        <f t="shared" si="31"/>
        <v>CUMPLE</v>
      </c>
      <c r="P972" s="15">
        <v>0.3</v>
      </c>
      <c r="Q972" s="15">
        <v>0.3</v>
      </c>
      <c r="R972" s="15">
        <f>Tabla1[[#This Row],[Trbjo real]]-Tabla1[[#This Row],[Trabajo]]</f>
        <v>0</v>
      </c>
      <c r="S972" s="15">
        <v>0.3</v>
      </c>
      <c r="T972" s="12" t="s">
        <v>1026</v>
      </c>
      <c r="U972" s="19">
        <f>Tabla1[[#This Row],[Trbjo real]]/Tabla1[[#This Row],[Trabajo]]</f>
        <v>1</v>
      </c>
    </row>
    <row r="973" spans="1:21" x14ac:dyDescent="0.25">
      <c r="A973" s="12" t="s">
        <v>317</v>
      </c>
      <c r="B973" s="12" t="s">
        <v>238</v>
      </c>
      <c r="C973" s="12" t="s">
        <v>239</v>
      </c>
      <c r="D973" s="12" t="s">
        <v>185</v>
      </c>
      <c r="E973" s="12" t="s">
        <v>1035</v>
      </c>
      <c r="F973" s="12" t="s">
        <v>1085</v>
      </c>
      <c r="G973" s="12" t="s">
        <v>1086</v>
      </c>
      <c r="H973" s="12" t="s">
        <v>12</v>
      </c>
      <c r="I973" s="12" t="s">
        <v>1015</v>
      </c>
      <c r="J973" s="12" t="s">
        <v>240</v>
      </c>
      <c r="K973" s="12" t="s">
        <v>13</v>
      </c>
      <c r="L973" s="13">
        <v>45252</v>
      </c>
      <c r="M973" s="14">
        <v>45252</v>
      </c>
      <c r="N973" s="14" t="str">
        <f t="shared" si="30"/>
        <v>CUMPLE</v>
      </c>
      <c r="O973" s="14" t="str">
        <f t="shared" si="31"/>
        <v>CUMPLE</v>
      </c>
      <c r="P973" s="15">
        <v>0.3</v>
      </c>
      <c r="Q973" s="15">
        <v>0.3</v>
      </c>
      <c r="R973" s="15">
        <f>Tabla1[[#This Row],[Trbjo real]]-Tabla1[[#This Row],[Trabajo]]</f>
        <v>0</v>
      </c>
      <c r="S973" s="15">
        <v>0.3</v>
      </c>
      <c r="T973" s="12" t="s">
        <v>1026</v>
      </c>
      <c r="U973" s="19">
        <f>Tabla1[[#This Row],[Trbjo real]]/Tabla1[[#This Row],[Trabajo]]</f>
        <v>1</v>
      </c>
    </row>
    <row r="974" spans="1:21" x14ac:dyDescent="0.25">
      <c r="A974" s="12" t="s">
        <v>227</v>
      </c>
      <c r="B974" s="12" t="s">
        <v>183</v>
      </c>
      <c r="C974" s="12" t="s">
        <v>184</v>
      </c>
      <c r="D974" s="12" t="s">
        <v>185</v>
      </c>
      <c r="E974" s="12" t="s">
        <v>1035</v>
      </c>
      <c r="F974" s="12" t="s">
        <v>1088</v>
      </c>
      <c r="G974" s="12" t="s">
        <v>1086</v>
      </c>
      <c r="H974" s="12" t="s">
        <v>12</v>
      </c>
      <c r="I974" s="12" t="s">
        <v>1025</v>
      </c>
      <c r="J974" s="12" t="s">
        <v>186</v>
      </c>
      <c r="K974" s="12" t="s">
        <v>13</v>
      </c>
      <c r="L974" s="13">
        <v>45252</v>
      </c>
      <c r="M974" s="14">
        <v>45252</v>
      </c>
      <c r="N974" s="14" t="str">
        <f t="shared" si="30"/>
        <v>CUMPLE</v>
      </c>
      <c r="O974" s="14" t="str">
        <f t="shared" si="31"/>
        <v>CUMPLE</v>
      </c>
      <c r="P974" s="15">
        <v>0.3</v>
      </c>
      <c r="Q974" s="15">
        <v>0.3</v>
      </c>
      <c r="R974" s="15">
        <f>Tabla1[[#This Row],[Trbjo real]]-Tabla1[[#This Row],[Trabajo]]</f>
        <v>0</v>
      </c>
      <c r="S974" s="15">
        <v>0.3</v>
      </c>
      <c r="T974" s="12" t="s">
        <v>1026</v>
      </c>
      <c r="U974" s="19">
        <f>Tabla1[[#This Row],[Trbjo real]]/Tabla1[[#This Row],[Trabajo]]</f>
        <v>1</v>
      </c>
    </row>
    <row r="975" spans="1:21" x14ac:dyDescent="0.25">
      <c r="A975" s="12" t="s">
        <v>355</v>
      </c>
      <c r="B975" s="12" t="s">
        <v>325</v>
      </c>
      <c r="C975" s="12" t="s">
        <v>326</v>
      </c>
      <c r="D975" s="12" t="s">
        <v>120</v>
      </c>
      <c r="E975" s="12" t="s">
        <v>1035</v>
      </c>
      <c r="F975" s="12" t="s">
        <v>1088</v>
      </c>
      <c r="G975" s="12" t="s">
        <v>1086</v>
      </c>
      <c r="H975" s="12" t="s">
        <v>12</v>
      </c>
      <c r="I975" s="12" t="s">
        <v>1025</v>
      </c>
      <c r="J975" s="12" t="s">
        <v>121</v>
      </c>
      <c r="K975" s="12" t="s">
        <v>13</v>
      </c>
      <c r="L975" s="13">
        <v>45255</v>
      </c>
      <c r="M975" s="14">
        <v>45255</v>
      </c>
      <c r="N975" s="14" t="str">
        <f t="shared" si="30"/>
        <v>CUMPLE</v>
      </c>
      <c r="O975" s="14" t="str">
        <f t="shared" si="31"/>
        <v>CUMPLE</v>
      </c>
      <c r="P975" s="15">
        <v>0.3</v>
      </c>
      <c r="Q975" s="20">
        <v>0.3</v>
      </c>
      <c r="R975" s="15">
        <f>Tabla1[[#This Row],[Trbjo real]]-Tabla1[[#This Row],[Trabajo]]</f>
        <v>0</v>
      </c>
      <c r="S975" s="15">
        <v>0.3</v>
      </c>
      <c r="T975" s="12" t="s">
        <v>1026</v>
      </c>
      <c r="U975" s="19">
        <f>Tabla1[[#This Row],[Trbjo real]]/Tabla1[[#This Row],[Trabajo]]</f>
        <v>1</v>
      </c>
    </row>
    <row r="976" spans="1:21" x14ac:dyDescent="0.25">
      <c r="A976" s="12" t="s">
        <v>378</v>
      </c>
      <c r="B976" s="12" t="s">
        <v>365</v>
      </c>
      <c r="C976" s="12" t="s">
        <v>366</v>
      </c>
      <c r="D976" s="12" t="s">
        <v>120</v>
      </c>
      <c r="E976" s="12" t="s">
        <v>1035</v>
      </c>
      <c r="F976" s="12" t="s">
        <v>1088</v>
      </c>
      <c r="G976" s="12" t="s">
        <v>1086</v>
      </c>
      <c r="H976" s="12" t="s">
        <v>12</v>
      </c>
      <c r="I976" s="12" t="s">
        <v>1025</v>
      </c>
      <c r="J976" s="12" t="s">
        <v>121</v>
      </c>
      <c r="K976" s="12" t="s">
        <v>13</v>
      </c>
      <c r="L976" s="13">
        <v>45255</v>
      </c>
      <c r="M976" s="14">
        <v>45255</v>
      </c>
      <c r="N976" s="14" t="str">
        <f t="shared" si="30"/>
        <v>CUMPLE</v>
      </c>
      <c r="O976" s="14" t="str">
        <f t="shared" si="31"/>
        <v>CUMPLE</v>
      </c>
      <c r="P976" s="15">
        <v>0.3</v>
      </c>
      <c r="Q976" s="15">
        <v>0.3</v>
      </c>
      <c r="R976" s="15">
        <f>Tabla1[[#This Row],[Trbjo real]]-Tabla1[[#This Row],[Trabajo]]</f>
        <v>0</v>
      </c>
      <c r="S976" s="15">
        <v>0.3</v>
      </c>
      <c r="T976" s="12" t="s">
        <v>1026</v>
      </c>
      <c r="U976" s="19">
        <f>Tabla1[[#This Row],[Trbjo real]]/Tabla1[[#This Row],[Trabajo]]</f>
        <v>1</v>
      </c>
    </row>
    <row r="977" spans="1:21" x14ac:dyDescent="0.25">
      <c r="A977" s="12" t="s">
        <v>23</v>
      </c>
      <c r="B977" s="12" t="s">
        <v>5</v>
      </c>
      <c r="C977" s="12" t="s">
        <v>6</v>
      </c>
      <c r="D977" s="12" t="s">
        <v>7</v>
      </c>
      <c r="E977" s="12" t="s">
        <v>1035</v>
      </c>
      <c r="F977" s="12" t="s">
        <v>1088</v>
      </c>
      <c r="G977" s="12" t="s">
        <v>1086</v>
      </c>
      <c r="H977" s="12" t="s">
        <v>12</v>
      </c>
      <c r="I977" s="12" t="s">
        <v>1025</v>
      </c>
      <c r="J977" s="12" t="s">
        <v>9</v>
      </c>
      <c r="K977" s="12" t="s">
        <v>13</v>
      </c>
      <c r="L977" s="13">
        <v>45255</v>
      </c>
      <c r="M977" s="14">
        <v>45255</v>
      </c>
      <c r="N977" s="14" t="str">
        <f t="shared" si="30"/>
        <v>CUMPLE</v>
      </c>
      <c r="O977" s="14" t="str">
        <f t="shared" si="31"/>
        <v>CUMPLE</v>
      </c>
      <c r="P977" s="15">
        <v>0.3</v>
      </c>
      <c r="Q977" s="20">
        <v>0.3</v>
      </c>
      <c r="R977" s="15">
        <f>Tabla1[[#This Row],[Trbjo real]]-Tabla1[[#This Row],[Trabajo]]</f>
        <v>0</v>
      </c>
      <c r="S977" s="15">
        <v>0.3</v>
      </c>
      <c r="T977" s="12" t="s">
        <v>1026</v>
      </c>
      <c r="U977" s="19">
        <f>Tabla1[[#This Row],[Trbjo real]]/Tabla1[[#This Row],[Trabajo]]</f>
        <v>1</v>
      </c>
    </row>
    <row r="978" spans="1:21" x14ac:dyDescent="0.25">
      <c r="A978" s="12" t="s">
        <v>107</v>
      </c>
      <c r="B978" s="12" t="s">
        <v>51</v>
      </c>
      <c r="C978" s="12" t="s">
        <v>52</v>
      </c>
      <c r="D978" s="12" t="s">
        <v>53</v>
      </c>
      <c r="E978" s="12" t="s">
        <v>1035</v>
      </c>
      <c r="F978" s="12" t="s">
        <v>1088</v>
      </c>
      <c r="G978" s="12" t="s">
        <v>1086</v>
      </c>
      <c r="H978" s="12" t="s">
        <v>12</v>
      </c>
      <c r="I978" s="12" t="s">
        <v>1025</v>
      </c>
      <c r="J978" s="12" t="s">
        <v>55</v>
      </c>
      <c r="K978" s="12" t="s">
        <v>13</v>
      </c>
      <c r="L978" s="13">
        <v>45257</v>
      </c>
      <c r="M978" s="14">
        <v>45257</v>
      </c>
      <c r="N978" s="14" t="str">
        <f t="shared" si="30"/>
        <v>CUMPLE</v>
      </c>
      <c r="O978" s="14" t="str">
        <f t="shared" si="31"/>
        <v>CUMPLE</v>
      </c>
      <c r="P978" s="15">
        <v>0.3</v>
      </c>
      <c r="Q978" s="20">
        <v>0.3</v>
      </c>
      <c r="R978" s="15">
        <f>Tabla1[[#This Row],[Trbjo real]]-Tabla1[[#This Row],[Trabajo]]</f>
        <v>0</v>
      </c>
      <c r="S978" s="15">
        <v>0.3</v>
      </c>
      <c r="T978" s="12" t="s">
        <v>1026</v>
      </c>
      <c r="U978" s="19">
        <f>Tabla1[[#This Row],[Trbjo real]]/Tabla1[[#This Row],[Trabajo]]</f>
        <v>1</v>
      </c>
    </row>
    <row r="979" spans="1:21" x14ac:dyDescent="0.25">
      <c r="A979" s="12" t="s">
        <v>316</v>
      </c>
      <c r="B979" s="12" t="s">
        <v>238</v>
      </c>
      <c r="C979" s="12" t="s">
        <v>239</v>
      </c>
      <c r="D979" s="12" t="s">
        <v>185</v>
      </c>
      <c r="E979" s="12" t="s">
        <v>1035</v>
      </c>
      <c r="F979" s="12" t="s">
        <v>1085</v>
      </c>
      <c r="G979" s="12" t="s">
        <v>1086</v>
      </c>
      <c r="H979" s="12" t="s">
        <v>12</v>
      </c>
      <c r="I979" s="12" t="s">
        <v>1015</v>
      </c>
      <c r="J979" s="12" t="s">
        <v>240</v>
      </c>
      <c r="K979" s="12" t="s">
        <v>13</v>
      </c>
      <c r="L979" s="13">
        <v>45259</v>
      </c>
      <c r="M979" s="14">
        <v>45259</v>
      </c>
      <c r="N979" s="14" t="str">
        <f t="shared" si="30"/>
        <v>CUMPLE</v>
      </c>
      <c r="O979" s="14" t="str">
        <f t="shared" si="31"/>
        <v>CUMPLE</v>
      </c>
      <c r="P979" s="15">
        <v>0.3</v>
      </c>
      <c r="Q979" s="15">
        <v>0.3</v>
      </c>
      <c r="R979" s="15">
        <f>Tabla1[[#This Row],[Trbjo real]]-Tabla1[[#This Row],[Trabajo]]</f>
        <v>0</v>
      </c>
      <c r="S979" s="15">
        <v>0.3</v>
      </c>
      <c r="T979" s="12" t="s">
        <v>1026</v>
      </c>
      <c r="U979" s="19">
        <f>Tabla1[[#This Row],[Trbjo real]]/Tabla1[[#This Row],[Trabajo]]</f>
        <v>1</v>
      </c>
    </row>
    <row r="980" spans="1:21" x14ac:dyDescent="0.25">
      <c r="A980" s="12" t="s">
        <v>315</v>
      </c>
      <c r="B980" s="12" t="s">
        <v>238</v>
      </c>
      <c r="C980" s="12" t="s">
        <v>239</v>
      </c>
      <c r="D980" s="12" t="s">
        <v>185</v>
      </c>
      <c r="E980" s="12" t="s">
        <v>1035</v>
      </c>
      <c r="F980" s="12" t="s">
        <v>1085</v>
      </c>
      <c r="G980" s="12" t="s">
        <v>1086</v>
      </c>
      <c r="H980" s="12" t="s">
        <v>12</v>
      </c>
      <c r="I980" s="12" t="s">
        <v>1015</v>
      </c>
      <c r="J980" s="12" t="s">
        <v>240</v>
      </c>
      <c r="K980" s="12" t="s">
        <v>13</v>
      </c>
      <c r="L980" s="13">
        <v>45266</v>
      </c>
      <c r="M980" s="14">
        <v>45266</v>
      </c>
      <c r="N980" s="14" t="str">
        <f t="shared" si="30"/>
        <v>CUMPLE</v>
      </c>
      <c r="O980" s="14" t="str">
        <f t="shared" si="31"/>
        <v>CUMPLE</v>
      </c>
      <c r="P980" s="15">
        <v>0.3</v>
      </c>
      <c r="Q980" s="15">
        <v>0.3</v>
      </c>
      <c r="R980" s="15">
        <f>Tabla1[[#This Row],[Trbjo real]]-Tabla1[[#This Row],[Trabajo]]</f>
        <v>0</v>
      </c>
      <c r="S980" s="15">
        <v>0.3</v>
      </c>
      <c r="T980" s="12" t="s">
        <v>1026</v>
      </c>
      <c r="U980" s="19">
        <f>Tabla1[[#This Row],[Trbjo real]]/Tabla1[[#This Row],[Trabajo]]</f>
        <v>1</v>
      </c>
    </row>
    <row r="981" spans="1:21" x14ac:dyDescent="0.25">
      <c r="A981" s="12" t="s">
        <v>315</v>
      </c>
      <c r="B981" s="12" t="s">
        <v>238</v>
      </c>
      <c r="C981" s="12" t="s">
        <v>239</v>
      </c>
      <c r="D981" s="12" t="s">
        <v>185</v>
      </c>
      <c r="E981" s="12" t="s">
        <v>1033</v>
      </c>
      <c r="F981" s="12" t="s">
        <v>1087</v>
      </c>
      <c r="G981" s="12" t="s">
        <v>1086</v>
      </c>
      <c r="H981" s="12" t="s">
        <v>12</v>
      </c>
      <c r="I981" s="12" t="s">
        <v>1015</v>
      </c>
      <c r="J981" s="12" t="s">
        <v>240</v>
      </c>
      <c r="K981" s="12" t="s">
        <v>13</v>
      </c>
      <c r="L981" s="13">
        <v>45266</v>
      </c>
      <c r="M981" s="14">
        <v>45266</v>
      </c>
      <c r="N981" s="14" t="str">
        <f t="shared" si="30"/>
        <v>CUMPLE</v>
      </c>
      <c r="O981" s="14" t="str">
        <f t="shared" si="31"/>
        <v>CUMPLE</v>
      </c>
      <c r="P981" s="15">
        <v>0.4</v>
      </c>
      <c r="Q981" s="15">
        <v>0.4</v>
      </c>
      <c r="R981" s="15">
        <f>Tabla1[[#This Row],[Trbjo real]]-Tabla1[[#This Row],[Trabajo]]</f>
        <v>0</v>
      </c>
      <c r="S981" s="15">
        <v>0.4</v>
      </c>
      <c r="T981" s="12" t="s">
        <v>1026</v>
      </c>
      <c r="U981" s="19">
        <f>Tabla1[[#This Row],[Trbjo real]]/Tabla1[[#This Row],[Trabajo]]</f>
        <v>1</v>
      </c>
    </row>
    <row r="982" spans="1:21" x14ac:dyDescent="0.25">
      <c r="A982" s="12" t="s">
        <v>209</v>
      </c>
      <c r="B982" s="12" t="s">
        <v>183</v>
      </c>
      <c r="C982" s="12" t="s">
        <v>184</v>
      </c>
      <c r="D982" s="12" t="s">
        <v>185</v>
      </c>
      <c r="E982" s="12" t="s">
        <v>1035</v>
      </c>
      <c r="F982" s="12" t="s">
        <v>1088</v>
      </c>
      <c r="G982" s="12" t="s">
        <v>1086</v>
      </c>
      <c r="H982" s="12" t="s">
        <v>12</v>
      </c>
      <c r="I982" s="12" t="s">
        <v>1025</v>
      </c>
      <c r="J982" s="12" t="s">
        <v>186</v>
      </c>
      <c r="K982" s="12" t="s">
        <v>13</v>
      </c>
      <c r="L982" s="13">
        <v>45266</v>
      </c>
      <c r="M982" s="14">
        <v>45266</v>
      </c>
      <c r="N982" s="14" t="str">
        <f t="shared" si="30"/>
        <v>CUMPLE</v>
      </c>
      <c r="O982" s="14" t="str">
        <f t="shared" si="31"/>
        <v>CUMPLE</v>
      </c>
      <c r="P982" s="15">
        <v>0.3</v>
      </c>
      <c r="Q982" s="15">
        <v>0.3</v>
      </c>
      <c r="R982" s="15">
        <f>Tabla1[[#This Row],[Trbjo real]]-Tabla1[[#This Row],[Trabajo]]</f>
        <v>0</v>
      </c>
      <c r="S982" s="15">
        <v>0.3</v>
      </c>
      <c r="T982" s="12" t="s">
        <v>1026</v>
      </c>
      <c r="U982" s="19">
        <f>Tabla1[[#This Row],[Trbjo real]]/Tabla1[[#This Row],[Trabajo]]</f>
        <v>1</v>
      </c>
    </row>
    <row r="983" spans="1:21" x14ac:dyDescent="0.25">
      <c r="A983" s="12" t="s">
        <v>209</v>
      </c>
      <c r="B983" s="12" t="s">
        <v>183</v>
      </c>
      <c r="C983" s="12" t="s">
        <v>184</v>
      </c>
      <c r="D983" s="12" t="s">
        <v>185</v>
      </c>
      <c r="E983" s="12" t="s">
        <v>1033</v>
      </c>
      <c r="F983" s="12" t="s">
        <v>1087</v>
      </c>
      <c r="G983" s="12" t="s">
        <v>1086</v>
      </c>
      <c r="H983" s="12" t="s">
        <v>12</v>
      </c>
      <c r="I983" s="12" t="s">
        <v>1025</v>
      </c>
      <c r="J983" s="12" t="s">
        <v>186</v>
      </c>
      <c r="K983" s="12" t="s">
        <v>13</v>
      </c>
      <c r="L983" s="13">
        <v>45266</v>
      </c>
      <c r="M983" s="14">
        <v>45266</v>
      </c>
      <c r="N983" s="14" t="str">
        <f t="shared" si="30"/>
        <v>CUMPLE</v>
      </c>
      <c r="O983" s="14" t="str">
        <f t="shared" si="31"/>
        <v>CUMPLE</v>
      </c>
      <c r="P983" s="15">
        <v>0.5</v>
      </c>
      <c r="Q983" s="15">
        <v>0.5</v>
      </c>
      <c r="R983" s="15">
        <f>Tabla1[[#This Row],[Trbjo real]]-Tabla1[[#This Row],[Trabajo]]</f>
        <v>0</v>
      </c>
      <c r="S983" s="15">
        <v>0.5</v>
      </c>
      <c r="T983" s="12" t="s">
        <v>1026</v>
      </c>
      <c r="U983" s="19">
        <f>Tabla1[[#This Row],[Trbjo real]]/Tabla1[[#This Row],[Trabajo]]</f>
        <v>1</v>
      </c>
    </row>
    <row r="984" spans="1:21" x14ac:dyDescent="0.25">
      <c r="A984" s="12" t="s">
        <v>343</v>
      </c>
      <c r="B984" s="12" t="s">
        <v>325</v>
      </c>
      <c r="C984" s="12" t="s">
        <v>326</v>
      </c>
      <c r="D984" s="12" t="s">
        <v>120</v>
      </c>
      <c r="E984" s="12" t="s">
        <v>1035</v>
      </c>
      <c r="F984" s="12" t="s">
        <v>1088</v>
      </c>
      <c r="G984" s="12" t="s">
        <v>1086</v>
      </c>
      <c r="H984" s="12" t="s">
        <v>12</v>
      </c>
      <c r="I984" s="12" t="s">
        <v>1025</v>
      </c>
      <c r="J984" s="12" t="s">
        <v>121</v>
      </c>
      <c r="K984" s="12" t="s">
        <v>13</v>
      </c>
      <c r="L984" s="13">
        <v>45269</v>
      </c>
      <c r="M984" s="14">
        <v>45269</v>
      </c>
      <c r="N984" s="14" t="str">
        <f t="shared" si="30"/>
        <v>CUMPLE</v>
      </c>
      <c r="O984" s="14" t="str">
        <f t="shared" si="31"/>
        <v>CUMPLE</v>
      </c>
      <c r="P984" s="15">
        <v>0.3</v>
      </c>
      <c r="Q984" s="20">
        <v>0.3</v>
      </c>
      <c r="R984" s="15">
        <f>Tabla1[[#This Row],[Trbjo real]]-Tabla1[[#This Row],[Trabajo]]</f>
        <v>0</v>
      </c>
      <c r="S984" s="15">
        <v>0.3</v>
      </c>
      <c r="T984" s="12" t="s">
        <v>1026</v>
      </c>
      <c r="U984" s="19">
        <f>Tabla1[[#This Row],[Trbjo real]]/Tabla1[[#This Row],[Trabajo]]</f>
        <v>1</v>
      </c>
    </row>
    <row r="985" spans="1:21" x14ac:dyDescent="0.25">
      <c r="A985" s="12" t="s">
        <v>343</v>
      </c>
      <c r="B985" s="12" t="s">
        <v>325</v>
      </c>
      <c r="C985" s="12" t="s">
        <v>326</v>
      </c>
      <c r="D985" s="12" t="s">
        <v>120</v>
      </c>
      <c r="E985" s="12" t="s">
        <v>1033</v>
      </c>
      <c r="F985" s="12" t="s">
        <v>1087</v>
      </c>
      <c r="G985" s="12" t="s">
        <v>1086</v>
      </c>
      <c r="H985" s="12" t="s">
        <v>12</v>
      </c>
      <c r="I985" s="12" t="s">
        <v>1025</v>
      </c>
      <c r="J985" s="12" t="s">
        <v>121</v>
      </c>
      <c r="K985" s="12" t="s">
        <v>13</v>
      </c>
      <c r="L985" s="13">
        <v>45269</v>
      </c>
      <c r="M985" s="14">
        <v>45269</v>
      </c>
      <c r="N985" s="14" t="str">
        <f t="shared" si="30"/>
        <v>CUMPLE</v>
      </c>
      <c r="O985" s="14" t="str">
        <f t="shared" si="31"/>
        <v>CUMPLE</v>
      </c>
      <c r="P985" s="15">
        <v>0.4</v>
      </c>
      <c r="Q985" s="20">
        <v>0.4</v>
      </c>
      <c r="R985" s="15">
        <f>Tabla1[[#This Row],[Trbjo real]]-Tabla1[[#This Row],[Trabajo]]</f>
        <v>0</v>
      </c>
      <c r="S985" s="15">
        <v>0.4</v>
      </c>
      <c r="T985" s="12" t="s">
        <v>1026</v>
      </c>
      <c r="U985" s="19">
        <f>Tabla1[[#This Row],[Trbjo real]]/Tabla1[[#This Row],[Trabajo]]</f>
        <v>1</v>
      </c>
    </row>
    <row r="986" spans="1:21" x14ac:dyDescent="0.25">
      <c r="A986" s="12" t="s">
        <v>382</v>
      </c>
      <c r="B986" s="12" t="s">
        <v>365</v>
      </c>
      <c r="C986" s="12" t="s">
        <v>366</v>
      </c>
      <c r="D986" s="12" t="s">
        <v>120</v>
      </c>
      <c r="E986" s="12" t="s">
        <v>1035</v>
      </c>
      <c r="F986" s="12" t="s">
        <v>1088</v>
      </c>
      <c r="G986" s="12" t="s">
        <v>1086</v>
      </c>
      <c r="H986" s="12" t="s">
        <v>12</v>
      </c>
      <c r="I986" s="12" t="s">
        <v>1025</v>
      </c>
      <c r="J986" s="12" t="s">
        <v>121</v>
      </c>
      <c r="K986" s="12" t="s">
        <v>13</v>
      </c>
      <c r="L986" s="13">
        <v>45269</v>
      </c>
      <c r="M986" s="14">
        <v>45269</v>
      </c>
      <c r="N986" s="14" t="str">
        <f t="shared" si="30"/>
        <v>CUMPLE</v>
      </c>
      <c r="O986" s="14" t="str">
        <f t="shared" si="31"/>
        <v>CUMPLE</v>
      </c>
      <c r="P986" s="15">
        <v>0.3</v>
      </c>
      <c r="Q986" s="15">
        <v>0.3</v>
      </c>
      <c r="R986" s="15">
        <f>Tabla1[[#This Row],[Trbjo real]]-Tabla1[[#This Row],[Trabajo]]</f>
        <v>0</v>
      </c>
      <c r="S986" s="15">
        <v>0.3</v>
      </c>
      <c r="T986" s="12" t="s">
        <v>1026</v>
      </c>
      <c r="U986" s="19">
        <f>Tabla1[[#This Row],[Trbjo real]]/Tabla1[[#This Row],[Trabajo]]</f>
        <v>1</v>
      </c>
    </row>
    <row r="987" spans="1:21" x14ac:dyDescent="0.25">
      <c r="A987" s="12" t="s">
        <v>382</v>
      </c>
      <c r="B987" s="12" t="s">
        <v>365</v>
      </c>
      <c r="C987" s="12" t="s">
        <v>366</v>
      </c>
      <c r="D987" s="12" t="s">
        <v>120</v>
      </c>
      <c r="E987" s="12" t="s">
        <v>1033</v>
      </c>
      <c r="F987" s="12" t="s">
        <v>1087</v>
      </c>
      <c r="G987" s="12" t="s">
        <v>1086</v>
      </c>
      <c r="H987" s="12" t="s">
        <v>12</v>
      </c>
      <c r="I987" s="12" t="s">
        <v>1025</v>
      </c>
      <c r="J987" s="12" t="s">
        <v>121</v>
      </c>
      <c r="K987" s="12" t="s">
        <v>13</v>
      </c>
      <c r="L987" s="13">
        <v>45269</v>
      </c>
      <c r="M987" s="14">
        <v>45269</v>
      </c>
      <c r="N987" s="14" t="str">
        <f t="shared" si="30"/>
        <v>CUMPLE</v>
      </c>
      <c r="O987" s="14" t="str">
        <f t="shared" si="31"/>
        <v>CUMPLE</v>
      </c>
      <c r="P987" s="15">
        <v>0.4</v>
      </c>
      <c r="Q987" s="15">
        <v>0.4</v>
      </c>
      <c r="R987" s="15">
        <f>Tabla1[[#This Row],[Trbjo real]]-Tabla1[[#This Row],[Trabajo]]</f>
        <v>0</v>
      </c>
      <c r="S987" s="15">
        <v>0.4</v>
      </c>
      <c r="T987" s="12" t="s">
        <v>1026</v>
      </c>
      <c r="U987" s="19">
        <f>Tabla1[[#This Row],[Trbjo real]]/Tabla1[[#This Row],[Trabajo]]</f>
        <v>1</v>
      </c>
    </row>
    <row r="988" spans="1:21" x14ac:dyDescent="0.25">
      <c r="A988" s="12" t="s">
        <v>22</v>
      </c>
      <c r="B988" s="12" t="s">
        <v>5</v>
      </c>
      <c r="C988" s="12" t="s">
        <v>6</v>
      </c>
      <c r="D988" s="12" t="s">
        <v>7</v>
      </c>
      <c r="E988" s="12" t="s">
        <v>1035</v>
      </c>
      <c r="F988" s="12" t="s">
        <v>1088</v>
      </c>
      <c r="G988" s="12" t="s">
        <v>1086</v>
      </c>
      <c r="H988" s="12" t="s">
        <v>12</v>
      </c>
      <c r="I988" s="12" t="s">
        <v>1025</v>
      </c>
      <c r="J988" s="12" t="s">
        <v>9</v>
      </c>
      <c r="K988" s="12" t="s">
        <v>13</v>
      </c>
      <c r="L988" s="13">
        <v>45269</v>
      </c>
      <c r="M988" s="14">
        <v>45269</v>
      </c>
      <c r="N988" s="14" t="str">
        <f t="shared" si="30"/>
        <v>CUMPLE</v>
      </c>
      <c r="O988" s="14" t="str">
        <f t="shared" si="31"/>
        <v>CUMPLE</v>
      </c>
      <c r="P988" s="15">
        <v>0.3</v>
      </c>
      <c r="Q988" s="20">
        <v>0.3</v>
      </c>
      <c r="R988" s="15">
        <f>Tabla1[[#This Row],[Trbjo real]]-Tabla1[[#This Row],[Trabajo]]</f>
        <v>0</v>
      </c>
      <c r="S988" s="15">
        <v>0.3</v>
      </c>
      <c r="T988" s="12" t="s">
        <v>1026</v>
      </c>
      <c r="U988" s="19">
        <f>Tabla1[[#This Row],[Trbjo real]]/Tabla1[[#This Row],[Trabajo]]</f>
        <v>1</v>
      </c>
    </row>
    <row r="989" spans="1:21" x14ac:dyDescent="0.25">
      <c r="A989" s="12" t="s">
        <v>22</v>
      </c>
      <c r="B989" s="12" t="s">
        <v>5</v>
      </c>
      <c r="C989" s="12" t="s">
        <v>6</v>
      </c>
      <c r="D989" s="12" t="s">
        <v>7</v>
      </c>
      <c r="E989" s="12" t="s">
        <v>1033</v>
      </c>
      <c r="F989" s="12" t="s">
        <v>1087</v>
      </c>
      <c r="G989" s="12" t="s">
        <v>1086</v>
      </c>
      <c r="H989" s="12" t="s">
        <v>12</v>
      </c>
      <c r="I989" s="12" t="s">
        <v>1025</v>
      </c>
      <c r="J989" s="12" t="s">
        <v>9</v>
      </c>
      <c r="K989" s="12" t="s">
        <v>13</v>
      </c>
      <c r="L989" s="13">
        <v>45269</v>
      </c>
      <c r="M989" s="14">
        <v>45269</v>
      </c>
      <c r="N989" s="14" t="str">
        <f t="shared" si="30"/>
        <v>CUMPLE</v>
      </c>
      <c r="O989" s="14" t="str">
        <f t="shared" si="31"/>
        <v>CUMPLE</v>
      </c>
      <c r="P989" s="15">
        <v>0.4</v>
      </c>
      <c r="Q989" s="20">
        <v>0.4</v>
      </c>
      <c r="R989" s="15">
        <f>Tabla1[[#This Row],[Trbjo real]]-Tabla1[[#This Row],[Trabajo]]</f>
        <v>0</v>
      </c>
      <c r="S989" s="15">
        <v>0.4</v>
      </c>
      <c r="T989" s="12" t="s">
        <v>1026</v>
      </c>
      <c r="U989" s="19">
        <f>Tabla1[[#This Row],[Trbjo real]]/Tabla1[[#This Row],[Trabajo]]</f>
        <v>1</v>
      </c>
    </row>
    <row r="990" spans="1:21" x14ac:dyDescent="0.25">
      <c r="A990" s="12" t="s">
        <v>76</v>
      </c>
      <c r="B990" s="12" t="s">
        <v>51</v>
      </c>
      <c r="C990" s="12" t="s">
        <v>52</v>
      </c>
      <c r="D990" s="12" t="s">
        <v>53</v>
      </c>
      <c r="E990" s="12" t="s">
        <v>1035</v>
      </c>
      <c r="F990" s="12" t="s">
        <v>1088</v>
      </c>
      <c r="G990" s="12" t="s">
        <v>1086</v>
      </c>
      <c r="H990" s="12" t="s">
        <v>12</v>
      </c>
      <c r="I990" s="12" t="s">
        <v>1025</v>
      </c>
      <c r="J990" s="12" t="s">
        <v>55</v>
      </c>
      <c r="K990" s="12" t="s">
        <v>13</v>
      </c>
      <c r="L990" s="13">
        <v>45271</v>
      </c>
      <c r="M990" s="14">
        <v>45271</v>
      </c>
      <c r="N990" s="14" t="str">
        <f t="shared" si="30"/>
        <v>CUMPLE</v>
      </c>
      <c r="O990" s="14" t="str">
        <f t="shared" si="31"/>
        <v>CUMPLE</v>
      </c>
      <c r="P990" s="15">
        <v>0.3</v>
      </c>
      <c r="Q990" s="20">
        <v>0.3</v>
      </c>
      <c r="R990" s="15">
        <f>Tabla1[[#This Row],[Trbjo real]]-Tabla1[[#This Row],[Trabajo]]</f>
        <v>0</v>
      </c>
      <c r="S990" s="15">
        <v>0.3</v>
      </c>
      <c r="T990" s="12" t="s">
        <v>1026</v>
      </c>
      <c r="U990" s="19">
        <f>Tabla1[[#This Row],[Trbjo real]]/Tabla1[[#This Row],[Trabajo]]</f>
        <v>1</v>
      </c>
    </row>
    <row r="991" spans="1:21" x14ac:dyDescent="0.25">
      <c r="A991" s="12" t="s">
        <v>312</v>
      </c>
      <c r="B991" s="12" t="s">
        <v>238</v>
      </c>
      <c r="C991" s="12" t="s">
        <v>239</v>
      </c>
      <c r="D991" s="12" t="s">
        <v>185</v>
      </c>
      <c r="E991" s="12" t="s">
        <v>1035</v>
      </c>
      <c r="F991" s="12" t="s">
        <v>1085</v>
      </c>
      <c r="G991" s="12" t="s">
        <v>1086</v>
      </c>
      <c r="H991" s="12" t="s">
        <v>12</v>
      </c>
      <c r="I991" s="12" t="s">
        <v>1015</v>
      </c>
      <c r="J991" s="12" t="s">
        <v>240</v>
      </c>
      <c r="K991" s="12" t="s">
        <v>13</v>
      </c>
      <c r="L991" s="13">
        <v>45273</v>
      </c>
      <c r="M991" s="14">
        <v>45273</v>
      </c>
      <c r="N991" s="14" t="str">
        <f t="shared" si="30"/>
        <v>CUMPLE</v>
      </c>
      <c r="O991" s="14" t="str">
        <f t="shared" si="31"/>
        <v>CUMPLE</v>
      </c>
      <c r="P991" s="15">
        <v>0.3</v>
      </c>
      <c r="Q991" s="15">
        <v>0.3</v>
      </c>
      <c r="R991" s="15">
        <f>Tabla1[[#This Row],[Trbjo real]]-Tabla1[[#This Row],[Trabajo]]</f>
        <v>0</v>
      </c>
      <c r="S991" s="15">
        <v>0.3</v>
      </c>
      <c r="T991" s="12" t="s">
        <v>1026</v>
      </c>
      <c r="U991" s="19">
        <f>Tabla1[[#This Row],[Trbjo real]]/Tabla1[[#This Row],[Trabajo]]</f>
        <v>1</v>
      </c>
    </row>
    <row r="992" spans="1:21" x14ac:dyDescent="0.25">
      <c r="A992" s="12" t="s">
        <v>311</v>
      </c>
      <c r="B992" s="12" t="s">
        <v>238</v>
      </c>
      <c r="C992" s="12" t="s">
        <v>239</v>
      </c>
      <c r="D992" s="12" t="s">
        <v>185</v>
      </c>
      <c r="E992" s="12" t="s">
        <v>1035</v>
      </c>
      <c r="F992" s="12" t="s">
        <v>1085</v>
      </c>
      <c r="G992" s="12" t="s">
        <v>1086</v>
      </c>
      <c r="H992" s="12" t="s">
        <v>12</v>
      </c>
      <c r="I992" s="12" t="s">
        <v>1015</v>
      </c>
      <c r="J992" s="12" t="s">
        <v>240</v>
      </c>
      <c r="K992" s="12" t="s">
        <v>13</v>
      </c>
      <c r="L992" s="13">
        <v>45280</v>
      </c>
      <c r="M992" s="14">
        <v>45280</v>
      </c>
      <c r="N992" s="14" t="str">
        <f t="shared" si="30"/>
        <v>CUMPLE</v>
      </c>
      <c r="O992" s="14" t="str">
        <f t="shared" si="31"/>
        <v>CUMPLE</v>
      </c>
      <c r="P992" s="15">
        <v>0.3</v>
      </c>
      <c r="Q992" s="15">
        <v>0.3</v>
      </c>
      <c r="R992" s="15">
        <f>Tabla1[[#This Row],[Trbjo real]]-Tabla1[[#This Row],[Trabajo]]</f>
        <v>0</v>
      </c>
      <c r="S992" s="15">
        <v>0.3</v>
      </c>
      <c r="T992" s="12" t="s">
        <v>1026</v>
      </c>
      <c r="U992" s="19">
        <f>Tabla1[[#This Row],[Trbjo real]]/Tabla1[[#This Row],[Trabajo]]</f>
        <v>1</v>
      </c>
    </row>
    <row r="993" spans="1:21" x14ac:dyDescent="0.25">
      <c r="A993" s="12" t="s">
        <v>211</v>
      </c>
      <c r="B993" s="12" t="s">
        <v>183</v>
      </c>
      <c r="C993" s="12" t="s">
        <v>184</v>
      </c>
      <c r="D993" s="12" t="s">
        <v>185</v>
      </c>
      <c r="E993" s="12" t="s">
        <v>1035</v>
      </c>
      <c r="F993" s="12" t="s">
        <v>1088</v>
      </c>
      <c r="G993" s="12" t="s">
        <v>1086</v>
      </c>
      <c r="H993" s="12" t="s">
        <v>12</v>
      </c>
      <c r="I993" s="12" t="s">
        <v>1025</v>
      </c>
      <c r="J993" s="12" t="s">
        <v>186</v>
      </c>
      <c r="K993" s="12" t="s">
        <v>13</v>
      </c>
      <c r="L993" s="13">
        <v>45280</v>
      </c>
      <c r="M993" s="14">
        <v>45280</v>
      </c>
      <c r="N993" s="14" t="str">
        <f t="shared" si="30"/>
        <v>CUMPLE</v>
      </c>
      <c r="O993" s="14" t="str">
        <f t="shared" si="31"/>
        <v>CUMPLE</v>
      </c>
      <c r="P993" s="15">
        <v>0.3</v>
      </c>
      <c r="Q993" s="15">
        <v>0.3</v>
      </c>
      <c r="R993" s="15">
        <f>Tabla1[[#This Row],[Trbjo real]]-Tabla1[[#This Row],[Trabajo]]</f>
        <v>0</v>
      </c>
      <c r="S993" s="15">
        <v>0.3</v>
      </c>
      <c r="T993" s="12" t="s">
        <v>1026</v>
      </c>
      <c r="U993" s="19">
        <f>Tabla1[[#This Row],[Trbjo real]]/Tabla1[[#This Row],[Trabajo]]</f>
        <v>1</v>
      </c>
    </row>
    <row r="994" spans="1:21" x14ac:dyDescent="0.25">
      <c r="A994" s="12" t="s">
        <v>344</v>
      </c>
      <c r="B994" s="12" t="s">
        <v>325</v>
      </c>
      <c r="C994" s="12" t="s">
        <v>326</v>
      </c>
      <c r="D994" s="12" t="s">
        <v>120</v>
      </c>
      <c r="E994" s="12" t="s">
        <v>1035</v>
      </c>
      <c r="F994" s="12" t="s">
        <v>1088</v>
      </c>
      <c r="G994" s="12" t="s">
        <v>1086</v>
      </c>
      <c r="H994" s="12" t="s">
        <v>12</v>
      </c>
      <c r="I994" s="12" t="s">
        <v>1025</v>
      </c>
      <c r="J994" s="12" t="s">
        <v>121</v>
      </c>
      <c r="K994" s="12" t="s">
        <v>13</v>
      </c>
      <c r="L994" s="13">
        <v>45283</v>
      </c>
      <c r="M994" s="14">
        <v>45283</v>
      </c>
      <c r="N994" s="14" t="str">
        <f t="shared" si="30"/>
        <v>CUMPLE</v>
      </c>
      <c r="O994" s="14" t="str">
        <f t="shared" si="31"/>
        <v>CUMPLE</v>
      </c>
      <c r="P994" s="15">
        <v>0.3</v>
      </c>
      <c r="Q994" s="20">
        <v>0.3</v>
      </c>
      <c r="R994" s="15">
        <f>Tabla1[[#This Row],[Trbjo real]]-Tabla1[[#This Row],[Trabajo]]</f>
        <v>0</v>
      </c>
      <c r="S994" s="15">
        <v>0.3</v>
      </c>
      <c r="T994" s="12" t="s">
        <v>1026</v>
      </c>
      <c r="U994" s="19">
        <f>Tabla1[[#This Row],[Trbjo real]]/Tabla1[[#This Row],[Trabajo]]</f>
        <v>1</v>
      </c>
    </row>
    <row r="995" spans="1:21" x14ac:dyDescent="0.25">
      <c r="A995" s="12" t="s">
        <v>380</v>
      </c>
      <c r="B995" s="12" t="s">
        <v>365</v>
      </c>
      <c r="C995" s="12" t="s">
        <v>366</v>
      </c>
      <c r="D995" s="12" t="s">
        <v>120</v>
      </c>
      <c r="E995" s="12" t="s">
        <v>1035</v>
      </c>
      <c r="F995" s="12" t="s">
        <v>1088</v>
      </c>
      <c r="G995" s="12" t="s">
        <v>1086</v>
      </c>
      <c r="H995" s="12" t="s">
        <v>12</v>
      </c>
      <c r="I995" s="12" t="s">
        <v>1025</v>
      </c>
      <c r="J995" s="12" t="s">
        <v>121</v>
      </c>
      <c r="K995" s="12" t="s">
        <v>13</v>
      </c>
      <c r="L995" s="13">
        <v>45283</v>
      </c>
      <c r="M995" s="14">
        <v>45283</v>
      </c>
      <c r="N995" s="14" t="str">
        <f t="shared" si="30"/>
        <v>CUMPLE</v>
      </c>
      <c r="O995" s="14" t="str">
        <f t="shared" si="31"/>
        <v>CUMPLE</v>
      </c>
      <c r="P995" s="15">
        <v>0.3</v>
      </c>
      <c r="Q995" s="15">
        <v>0.3</v>
      </c>
      <c r="R995" s="15">
        <f>Tabla1[[#This Row],[Trbjo real]]-Tabla1[[#This Row],[Trabajo]]</f>
        <v>0</v>
      </c>
      <c r="S995" s="15">
        <v>0.3</v>
      </c>
      <c r="T995" s="12" t="s">
        <v>1026</v>
      </c>
      <c r="U995" s="19">
        <f>Tabla1[[#This Row],[Trbjo real]]/Tabla1[[#This Row],[Trabajo]]</f>
        <v>1</v>
      </c>
    </row>
    <row r="996" spans="1:21" x14ac:dyDescent="0.25">
      <c r="A996" s="12" t="s">
        <v>20</v>
      </c>
      <c r="B996" s="12" t="s">
        <v>5</v>
      </c>
      <c r="C996" s="12" t="s">
        <v>6</v>
      </c>
      <c r="D996" s="12" t="s">
        <v>7</v>
      </c>
      <c r="E996" s="12" t="s">
        <v>1035</v>
      </c>
      <c r="F996" s="12" t="s">
        <v>1088</v>
      </c>
      <c r="G996" s="12" t="s">
        <v>1086</v>
      </c>
      <c r="H996" s="12" t="s">
        <v>12</v>
      </c>
      <c r="I996" s="12" t="s">
        <v>1025</v>
      </c>
      <c r="J996" s="12" t="s">
        <v>9</v>
      </c>
      <c r="K996" s="12" t="s">
        <v>13</v>
      </c>
      <c r="L996" s="13">
        <v>45283</v>
      </c>
      <c r="M996" s="14">
        <v>45283</v>
      </c>
      <c r="N996" s="14" t="str">
        <f t="shared" si="30"/>
        <v>CUMPLE</v>
      </c>
      <c r="O996" s="14" t="str">
        <f t="shared" si="31"/>
        <v>CUMPLE</v>
      </c>
      <c r="P996" s="15">
        <v>0.6</v>
      </c>
      <c r="Q996" s="20">
        <v>0.3</v>
      </c>
      <c r="R996" s="15">
        <f>Tabla1[[#This Row],[Trbjo real]]-Tabla1[[#This Row],[Trabajo]]</f>
        <v>0.3</v>
      </c>
      <c r="S996" s="15">
        <v>0.3</v>
      </c>
      <c r="T996" s="12" t="s">
        <v>1026</v>
      </c>
      <c r="U996" s="19">
        <f>Tabla1[[#This Row],[Trbjo real]]/Tabla1[[#This Row],[Trabajo]]</f>
        <v>2</v>
      </c>
    </row>
    <row r="997" spans="1:21" x14ac:dyDescent="0.25">
      <c r="A997" s="12" t="s">
        <v>78</v>
      </c>
      <c r="B997" s="12" t="s">
        <v>51</v>
      </c>
      <c r="C997" s="12" t="s">
        <v>52</v>
      </c>
      <c r="D997" s="12" t="s">
        <v>53</v>
      </c>
      <c r="E997" s="12" t="s">
        <v>1035</v>
      </c>
      <c r="F997" s="12" t="s">
        <v>1088</v>
      </c>
      <c r="G997" s="12" t="s">
        <v>1086</v>
      </c>
      <c r="H997" s="12" t="s">
        <v>12</v>
      </c>
      <c r="I997" s="12" t="s">
        <v>1025</v>
      </c>
      <c r="J997" s="12" t="s">
        <v>55</v>
      </c>
      <c r="K997" s="12" t="s">
        <v>13</v>
      </c>
      <c r="L997" s="13">
        <v>45285</v>
      </c>
      <c r="M997" s="14">
        <v>45285</v>
      </c>
      <c r="N997" s="14" t="str">
        <f t="shared" si="30"/>
        <v>CUMPLE</v>
      </c>
      <c r="O997" s="14" t="str">
        <f t="shared" si="31"/>
        <v>CUMPLE</v>
      </c>
      <c r="P997" s="15">
        <v>0.3</v>
      </c>
      <c r="Q997" s="20">
        <v>0.3</v>
      </c>
      <c r="R997" s="15">
        <f>Tabla1[[#This Row],[Trbjo real]]-Tabla1[[#This Row],[Trabajo]]</f>
        <v>0</v>
      </c>
      <c r="S997" s="15">
        <v>0.3</v>
      </c>
      <c r="T997" s="12" t="s">
        <v>1026</v>
      </c>
      <c r="U997" s="19">
        <f>Tabla1[[#This Row],[Trbjo real]]/Tabla1[[#This Row],[Trabajo]]</f>
        <v>1</v>
      </c>
    </row>
    <row r="998" spans="1:21" x14ac:dyDescent="0.25">
      <c r="A998" s="12" t="s">
        <v>309</v>
      </c>
      <c r="B998" s="12" t="s">
        <v>238</v>
      </c>
      <c r="C998" s="12" t="s">
        <v>239</v>
      </c>
      <c r="D998" s="12" t="s">
        <v>185</v>
      </c>
      <c r="E998" s="12" t="s">
        <v>1035</v>
      </c>
      <c r="F998" s="12" t="s">
        <v>1085</v>
      </c>
      <c r="G998" s="12" t="s">
        <v>1086</v>
      </c>
      <c r="H998" s="12" t="s">
        <v>12</v>
      </c>
      <c r="I998" s="12" t="s">
        <v>1015</v>
      </c>
      <c r="J998" s="12" t="s">
        <v>240</v>
      </c>
      <c r="K998" s="12" t="s">
        <v>13</v>
      </c>
      <c r="L998" s="13">
        <v>45287</v>
      </c>
      <c r="M998" s="14">
        <v>45287</v>
      </c>
      <c r="N998" s="14" t="str">
        <f t="shared" si="30"/>
        <v>CUMPLE</v>
      </c>
      <c r="O998" s="14" t="str">
        <f t="shared" si="31"/>
        <v>CUMPLE</v>
      </c>
      <c r="P998" s="15">
        <v>0.3</v>
      </c>
      <c r="Q998" s="15">
        <v>0.3</v>
      </c>
      <c r="R998" s="15">
        <f>Tabla1[[#This Row],[Trbjo real]]-Tabla1[[#This Row],[Trabajo]]</f>
        <v>0</v>
      </c>
      <c r="S998" s="15">
        <v>0.3</v>
      </c>
      <c r="T998" s="12" t="s">
        <v>1026</v>
      </c>
      <c r="U998" s="19">
        <f>Tabla1[[#This Row],[Trbjo real]]/Tabla1[[#This Row],[Trabajo]]</f>
        <v>1</v>
      </c>
    </row>
    <row r="999" spans="1:21" x14ac:dyDescent="0.25">
      <c r="A999" s="12" t="s">
        <v>160</v>
      </c>
      <c r="B999" s="12" t="s">
        <v>152</v>
      </c>
      <c r="C999" s="12" t="s">
        <v>153</v>
      </c>
      <c r="D999" s="12" t="s">
        <v>154</v>
      </c>
      <c r="E999" s="12" t="s">
        <v>1027</v>
      </c>
      <c r="F999" s="12" t="s">
        <v>1045</v>
      </c>
      <c r="G999" s="12" t="s">
        <v>1070</v>
      </c>
      <c r="H999" s="12" t="s">
        <v>60</v>
      </c>
      <c r="I999" s="12" t="s">
        <v>1025</v>
      </c>
      <c r="J999" s="12" t="s">
        <v>155</v>
      </c>
      <c r="K999" s="12" t="s">
        <v>10</v>
      </c>
      <c r="L999" s="13">
        <v>45151</v>
      </c>
      <c r="M999" s="14">
        <v>45176</v>
      </c>
      <c r="N999" s="14" t="str">
        <f t="shared" si="30"/>
        <v>CUMPLE</v>
      </c>
      <c r="O999" s="14" t="str">
        <f t="shared" si="31"/>
        <v>NO CUMPLE</v>
      </c>
      <c r="P999" s="15">
        <v>1</v>
      </c>
      <c r="Q999" s="20">
        <v>1</v>
      </c>
      <c r="R999" s="15">
        <f>Tabla1[[#This Row],[Trbjo real]]-Tabla1[[#This Row],[Trabajo]]</f>
        <v>0</v>
      </c>
      <c r="S999" s="15">
        <v>1</v>
      </c>
      <c r="T999" s="12" t="s">
        <v>1026</v>
      </c>
      <c r="U999" s="19">
        <f>Tabla1[[#This Row],[Trbjo real]]/Tabla1[[#This Row],[Trabajo]]</f>
        <v>1</v>
      </c>
    </row>
    <row r="1000" spans="1:21" x14ac:dyDescent="0.25">
      <c r="A1000" s="12" t="s">
        <v>160</v>
      </c>
      <c r="B1000" s="12" t="s">
        <v>152</v>
      </c>
      <c r="C1000" s="12" t="s">
        <v>153</v>
      </c>
      <c r="D1000" s="12" t="s">
        <v>154</v>
      </c>
      <c r="E1000" s="12" t="s">
        <v>1040</v>
      </c>
      <c r="F1000" s="12" t="s">
        <v>1046</v>
      </c>
      <c r="G1000" s="12" t="s">
        <v>1070</v>
      </c>
      <c r="H1000" s="12" t="s">
        <v>60</v>
      </c>
      <c r="I1000" s="12" t="s">
        <v>1025</v>
      </c>
      <c r="J1000" s="12" t="s">
        <v>155</v>
      </c>
      <c r="K1000" s="12" t="s">
        <v>10</v>
      </c>
      <c r="L1000" s="13">
        <v>45151</v>
      </c>
      <c r="M1000" s="14">
        <v>45176</v>
      </c>
      <c r="N1000" s="14" t="str">
        <f t="shared" si="30"/>
        <v>CUMPLE</v>
      </c>
      <c r="O1000" s="14" t="str">
        <f t="shared" si="31"/>
        <v>NO CUMPLE</v>
      </c>
      <c r="P1000" s="15">
        <v>1</v>
      </c>
      <c r="Q1000" s="20">
        <v>1</v>
      </c>
      <c r="R1000" s="15">
        <f>Tabla1[[#This Row],[Trbjo real]]-Tabla1[[#This Row],[Trabajo]]</f>
        <v>0</v>
      </c>
      <c r="S1000" s="15">
        <v>1</v>
      </c>
      <c r="T1000" s="12" t="s">
        <v>1026</v>
      </c>
      <c r="U1000" s="19">
        <f>Tabla1[[#This Row],[Trbjo real]]/Tabla1[[#This Row],[Trabajo]]</f>
        <v>1</v>
      </c>
    </row>
    <row r="1001" spans="1:21" x14ac:dyDescent="0.25">
      <c r="A1001" s="12" t="s">
        <v>134</v>
      </c>
      <c r="B1001" s="12" t="s">
        <v>118</v>
      </c>
      <c r="C1001" s="12" t="s">
        <v>119</v>
      </c>
      <c r="D1001" s="12" t="s">
        <v>120</v>
      </c>
      <c r="E1001" s="12" t="s">
        <v>1035</v>
      </c>
      <c r="F1001" s="12" t="s">
        <v>1061</v>
      </c>
      <c r="G1001" s="12" t="s">
        <v>1060</v>
      </c>
      <c r="H1001" s="12" t="s">
        <v>60</v>
      </c>
      <c r="I1001" s="12" t="s">
        <v>1025</v>
      </c>
      <c r="J1001" s="12" t="s">
        <v>121</v>
      </c>
      <c r="K1001" s="12" t="s">
        <v>10</v>
      </c>
      <c r="L1001" s="13">
        <v>45149</v>
      </c>
      <c r="M1001" s="14">
        <v>45149</v>
      </c>
      <c r="N1001" s="14" t="str">
        <f t="shared" si="30"/>
        <v>CUMPLE</v>
      </c>
      <c r="O1001" s="14" t="str">
        <f t="shared" si="31"/>
        <v>CUMPLE</v>
      </c>
      <c r="P1001" s="15">
        <v>0.5</v>
      </c>
      <c r="Q1001" s="20">
        <v>1</v>
      </c>
      <c r="R1001" s="15">
        <f>Tabla1[[#This Row],[Trbjo real]]-Tabla1[[#This Row],[Trabajo]]</f>
        <v>-0.5</v>
      </c>
      <c r="S1001" s="15">
        <v>1</v>
      </c>
      <c r="T1001" s="12" t="s">
        <v>1026</v>
      </c>
      <c r="U1001" s="19">
        <f>Tabla1[[#This Row],[Trbjo real]]/Tabla1[[#This Row],[Trabajo]]</f>
        <v>0.5</v>
      </c>
    </row>
    <row r="1002" spans="1:21" x14ac:dyDescent="0.25">
      <c r="A1002" s="12" t="s">
        <v>134</v>
      </c>
      <c r="B1002" s="12" t="s">
        <v>118</v>
      </c>
      <c r="C1002" s="12" t="s">
        <v>119</v>
      </c>
      <c r="D1002" s="12" t="s">
        <v>120</v>
      </c>
      <c r="E1002" s="12" t="s">
        <v>1033</v>
      </c>
      <c r="F1002" s="12" t="s">
        <v>1036</v>
      </c>
      <c r="G1002" s="12" t="s">
        <v>1060</v>
      </c>
      <c r="H1002" s="12" t="s">
        <v>60</v>
      </c>
      <c r="I1002" s="12" t="s">
        <v>1025</v>
      </c>
      <c r="J1002" s="12" t="s">
        <v>121</v>
      </c>
      <c r="K1002" s="12" t="s">
        <v>10</v>
      </c>
      <c r="L1002" s="13">
        <v>45149</v>
      </c>
      <c r="M1002" s="14">
        <v>45149</v>
      </c>
      <c r="N1002" s="14" t="str">
        <f t="shared" si="30"/>
        <v>CUMPLE</v>
      </c>
      <c r="O1002" s="14" t="str">
        <f t="shared" si="31"/>
        <v>CUMPLE</v>
      </c>
      <c r="P1002" s="15">
        <v>8</v>
      </c>
      <c r="Q1002" s="20">
        <v>3</v>
      </c>
      <c r="R1002" s="15">
        <f>Tabla1[[#This Row],[Trbjo real]]-Tabla1[[#This Row],[Trabajo]]</f>
        <v>5</v>
      </c>
      <c r="S1002" s="15">
        <v>3</v>
      </c>
      <c r="T1002" s="12" t="s">
        <v>1026</v>
      </c>
      <c r="U1002" s="19">
        <f>Tabla1[[#This Row],[Trbjo real]]/Tabla1[[#This Row],[Trabajo]]</f>
        <v>2.6666666666666665</v>
      </c>
    </row>
    <row r="1003" spans="1:21" x14ac:dyDescent="0.25">
      <c r="A1003" s="12" t="s">
        <v>134</v>
      </c>
      <c r="B1003" s="12" t="s">
        <v>118</v>
      </c>
      <c r="C1003" s="12" t="s">
        <v>119</v>
      </c>
      <c r="D1003" s="12" t="s">
        <v>120</v>
      </c>
      <c r="E1003" s="12" t="s">
        <v>1040</v>
      </c>
      <c r="F1003" s="12" t="s">
        <v>1036</v>
      </c>
      <c r="G1003" s="12" t="s">
        <v>1142</v>
      </c>
      <c r="H1003" s="12" t="s">
        <v>60</v>
      </c>
      <c r="I1003" s="12" t="s">
        <v>1025</v>
      </c>
      <c r="J1003" s="12" t="s">
        <v>121</v>
      </c>
      <c r="K1003" s="12" t="s">
        <v>10</v>
      </c>
      <c r="L1003" s="13">
        <v>45149</v>
      </c>
      <c r="M1003" s="14"/>
      <c r="N1003" s="14" t="str">
        <f t="shared" si="30"/>
        <v>NO CUMPLE</v>
      </c>
      <c r="O1003" s="14" t="str">
        <f t="shared" si="31"/>
        <v>NO CUMPLE</v>
      </c>
      <c r="P1003" s="15">
        <v>0</v>
      </c>
      <c r="Q1003" s="15">
        <v>2</v>
      </c>
      <c r="R1003" s="15">
        <f>Tabla1[[#This Row],[Trbjo real]]-Tabla1[[#This Row],[Trabajo]]</f>
        <v>-2</v>
      </c>
      <c r="S1003" s="15">
        <v>2</v>
      </c>
      <c r="T1003" s="12" t="s">
        <v>1026</v>
      </c>
      <c r="U1003" s="19">
        <f>Tabla1[[#This Row],[Trbjo real]]/Tabla1[[#This Row],[Trabajo]]</f>
        <v>0</v>
      </c>
    </row>
    <row r="1004" spans="1:21" x14ac:dyDescent="0.25">
      <c r="A1004" s="12" t="s">
        <v>59</v>
      </c>
      <c r="B1004" s="12" t="s">
        <v>51</v>
      </c>
      <c r="C1004" s="12" t="s">
        <v>52</v>
      </c>
      <c r="D1004" s="12" t="s">
        <v>53</v>
      </c>
      <c r="E1004" s="12" t="s">
        <v>1035</v>
      </c>
      <c r="F1004" s="12" t="s">
        <v>1063</v>
      </c>
      <c r="G1004" s="12" t="s">
        <v>1064</v>
      </c>
      <c r="H1004" s="12" t="s">
        <v>60</v>
      </c>
      <c r="I1004" s="12" t="s">
        <v>1025</v>
      </c>
      <c r="J1004" s="12" t="s">
        <v>55</v>
      </c>
      <c r="K1004" s="12" t="s">
        <v>10</v>
      </c>
      <c r="L1004" s="13">
        <v>45148</v>
      </c>
      <c r="M1004" s="14">
        <v>45146</v>
      </c>
      <c r="N1004" s="14" t="str">
        <f t="shared" si="30"/>
        <v>CUMPLE</v>
      </c>
      <c r="O1004" s="14" t="str">
        <f t="shared" si="31"/>
        <v>CUMPLE</v>
      </c>
      <c r="P1004" s="15">
        <v>1</v>
      </c>
      <c r="Q1004" s="20">
        <v>1</v>
      </c>
      <c r="R1004" s="20">
        <f>Tabla1[[#This Row],[Trbjo real]]-Tabla1[[#This Row],[Trabajo]]</f>
        <v>0</v>
      </c>
      <c r="S1004" s="15">
        <v>1</v>
      </c>
      <c r="T1004" s="12" t="s">
        <v>1026</v>
      </c>
      <c r="U1004" s="19">
        <f>Tabla1[[#This Row],[Trbjo real]]/Tabla1[[#This Row],[Trabajo]]</f>
        <v>1</v>
      </c>
    </row>
    <row r="1005" spans="1:21" x14ac:dyDescent="0.25">
      <c r="A1005" s="12" t="s">
        <v>101</v>
      </c>
      <c r="B1005" s="12" t="s">
        <v>51</v>
      </c>
      <c r="C1005" s="12" t="s">
        <v>52</v>
      </c>
      <c r="D1005" s="12" t="s">
        <v>53</v>
      </c>
      <c r="E1005" s="12" t="s">
        <v>1035</v>
      </c>
      <c r="F1005" s="12" t="s">
        <v>1057</v>
      </c>
      <c r="G1005" s="12" t="s">
        <v>1078</v>
      </c>
      <c r="H1005" s="12" t="s">
        <v>54</v>
      </c>
      <c r="I1005" s="12" t="s">
        <v>1025</v>
      </c>
      <c r="J1005" s="12" t="s">
        <v>55</v>
      </c>
      <c r="K1005" s="12" t="s">
        <v>10</v>
      </c>
      <c r="L1005" s="13">
        <v>45148</v>
      </c>
      <c r="M1005" s="14">
        <v>45148</v>
      </c>
      <c r="N1005" s="14" t="str">
        <f t="shared" si="30"/>
        <v>CUMPLE</v>
      </c>
      <c r="O1005" s="14" t="str">
        <f t="shared" si="31"/>
        <v>CUMPLE</v>
      </c>
      <c r="P1005" s="15">
        <v>2</v>
      </c>
      <c r="Q1005" s="20">
        <v>3</v>
      </c>
      <c r="R1005" s="15">
        <f>Tabla1[[#This Row],[Trbjo real]]-Tabla1[[#This Row],[Trabajo]]</f>
        <v>-1</v>
      </c>
      <c r="S1005" s="15">
        <v>3</v>
      </c>
      <c r="T1005" s="12" t="s">
        <v>1026</v>
      </c>
      <c r="U1005" s="19">
        <f>Tabla1[[#This Row],[Trbjo real]]/Tabla1[[#This Row],[Trabajo]]</f>
        <v>0.66666666666666663</v>
      </c>
    </row>
    <row r="1006" spans="1:21" x14ac:dyDescent="0.25">
      <c r="A1006" s="12" t="s">
        <v>59</v>
      </c>
      <c r="B1006" s="12" t="s">
        <v>51</v>
      </c>
      <c r="C1006" s="12" t="s">
        <v>52</v>
      </c>
      <c r="D1006" s="12" t="s">
        <v>53</v>
      </c>
      <c r="E1006" s="12" t="s">
        <v>1027</v>
      </c>
      <c r="F1006" s="12" t="s">
        <v>1068</v>
      </c>
      <c r="G1006" s="12" t="s">
        <v>1091</v>
      </c>
      <c r="H1006" s="12" t="s">
        <v>60</v>
      </c>
      <c r="I1006" s="12" t="s">
        <v>1025</v>
      </c>
      <c r="J1006" s="12" t="s">
        <v>55</v>
      </c>
      <c r="K1006" s="12" t="s">
        <v>10</v>
      </c>
      <c r="L1006" s="13">
        <v>45148</v>
      </c>
      <c r="M1006" s="14">
        <v>45148</v>
      </c>
      <c r="N1006" s="14" t="str">
        <f t="shared" si="30"/>
        <v>CUMPLE</v>
      </c>
      <c r="O1006" s="14" t="str">
        <f t="shared" si="31"/>
        <v>CUMPLE</v>
      </c>
      <c r="P1006" s="15">
        <v>1</v>
      </c>
      <c r="Q1006" s="20">
        <v>1</v>
      </c>
      <c r="R1006" s="15">
        <f>Tabla1[[#This Row],[Trbjo real]]-Tabla1[[#This Row],[Trabajo]]</f>
        <v>0</v>
      </c>
      <c r="S1006" s="15">
        <v>1</v>
      </c>
      <c r="T1006" s="12" t="s">
        <v>1026</v>
      </c>
      <c r="U1006" s="19">
        <f>Tabla1[[#This Row],[Trbjo real]]/Tabla1[[#This Row],[Trabajo]]</f>
        <v>1</v>
      </c>
    </row>
    <row r="1007" spans="1:21" x14ac:dyDescent="0.25">
      <c r="A1007" s="12" t="s">
        <v>101</v>
      </c>
      <c r="B1007" s="12" t="s">
        <v>51</v>
      </c>
      <c r="C1007" s="12" t="s">
        <v>52</v>
      </c>
      <c r="D1007" s="12" t="s">
        <v>53</v>
      </c>
      <c r="E1007" s="12" t="s">
        <v>1027</v>
      </c>
      <c r="F1007" s="12" t="s">
        <v>1090</v>
      </c>
      <c r="G1007" s="12" t="s">
        <v>1091</v>
      </c>
      <c r="H1007" s="12" t="s">
        <v>54</v>
      </c>
      <c r="I1007" s="12" t="s">
        <v>1025</v>
      </c>
      <c r="J1007" s="12" t="s">
        <v>55</v>
      </c>
      <c r="K1007" s="12" t="s">
        <v>10</v>
      </c>
      <c r="L1007" s="13">
        <v>45148</v>
      </c>
      <c r="M1007" s="14">
        <v>45148</v>
      </c>
      <c r="N1007" s="14" t="str">
        <f t="shared" si="30"/>
        <v>CUMPLE</v>
      </c>
      <c r="O1007" s="14" t="str">
        <f t="shared" si="31"/>
        <v>CUMPLE</v>
      </c>
      <c r="P1007" s="15">
        <v>1</v>
      </c>
      <c r="Q1007" s="20">
        <v>1</v>
      </c>
      <c r="R1007" s="15">
        <f>Tabla1[[#This Row],[Trbjo real]]-Tabla1[[#This Row],[Trabajo]]</f>
        <v>0</v>
      </c>
      <c r="S1007" s="15">
        <v>1</v>
      </c>
      <c r="T1007" s="12" t="s">
        <v>1026</v>
      </c>
      <c r="U1007" s="19">
        <f>Tabla1[[#This Row],[Trbjo real]]/Tabla1[[#This Row],[Trabajo]]</f>
        <v>1</v>
      </c>
    </row>
    <row r="1008" spans="1:21" x14ac:dyDescent="0.25">
      <c r="A1008" s="12" t="s">
        <v>59</v>
      </c>
      <c r="B1008" s="12" t="s">
        <v>51</v>
      </c>
      <c r="C1008" s="12" t="s">
        <v>52</v>
      </c>
      <c r="D1008" s="12" t="s">
        <v>53</v>
      </c>
      <c r="E1008" s="12" t="s">
        <v>1033</v>
      </c>
      <c r="F1008" s="12" t="s">
        <v>1132</v>
      </c>
      <c r="G1008" s="12" t="s">
        <v>1142</v>
      </c>
      <c r="H1008" s="12" t="s">
        <v>60</v>
      </c>
      <c r="I1008" s="12" t="s">
        <v>1025</v>
      </c>
      <c r="J1008" s="12" t="s">
        <v>55</v>
      </c>
      <c r="K1008" s="12" t="s">
        <v>10</v>
      </c>
      <c r="L1008" s="13">
        <v>45148</v>
      </c>
      <c r="M1008" s="14">
        <v>45148</v>
      </c>
      <c r="N1008" s="14" t="str">
        <f t="shared" si="30"/>
        <v>CUMPLE</v>
      </c>
      <c r="O1008" s="14" t="str">
        <f t="shared" si="31"/>
        <v>CUMPLE</v>
      </c>
      <c r="P1008" s="15">
        <v>1</v>
      </c>
      <c r="Q1008" s="20">
        <v>1</v>
      </c>
      <c r="R1008" s="20">
        <f>Tabla1[[#This Row],[Trbjo real]]-Tabla1[[#This Row],[Trabajo]]</f>
        <v>0</v>
      </c>
      <c r="S1008" s="15">
        <v>1</v>
      </c>
      <c r="T1008" s="12" t="s">
        <v>1026</v>
      </c>
      <c r="U1008" s="19">
        <f>Tabla1[[#This Row],[Trbjo real]]/Tabla1[[#This Row],[Trabajo]]</f>
        <v>1</v>
      </c>
    </row>
    <row r="1009" spans="1:21" x14ac:dyDescent="0.25">
      <c r="A1009" s="12" t="s">
        <v>329</v>
      </c>
      <c r="B1009" s="12" t="s">
        <v>325</v>
      </c>
      <c r="C1009" s="12" t="s">
        <v>326</v>
      </c>
      <c r="D1009" s="12" t="s">
        <v>120</v>
      </c>
      <c r="E1009" s="12" t="s">
        <v>1035</v>
      </c>
      <c r="F1009" s="12" t="s">
        <v>1036</v>
      </c>
      <c r="G1009" s="12" t="s">
        <v>1060</v>
      </c>
      <c r="H1009" s="12" t="s">
        <v>8</v>
      </c>
      <c r="I1009" s="12" t="s">
        <v>1025</v>
      </c>
      <c r="J1009" s="12" t="s">
        <v>121</v>
      </c>
      <c r="K1009" s="12" t="s">
        <v>10</v>
      </c>
      <c r="L1009" s="13">
        <v>45146</v>
      </c>
      <c r="M1009" s="14">
        <v>45095</v>
      </c>
      <c r="N1009" s="14" t="str">
        <f t="shared" si="30"/>
        <v>CUMPLE</v>
      </c>
      <c r="O1009" s="14" t="str">
        <f t="shared" si="31"/>
        <v>CUMPLE</v>
      </c>
      <c r="P1009" s="15">
        <v>5</v>
      </c>
      <c r="Q1009" s="21">
        <v>8</v>
      </c>
      <c r="R1009" s="15">
        <f>Tabla1[[#This Row],[Trbjo real]]-Tabla1[[#This Row],[Trabajo]]</f>
        <v>-3</v>
      </c>
      <c r="S1009" s="15">
        <v>8</v>
      </c>
      <c r="T1009" s="12" t="s">
        <v>1026</v>
      </c>
      <c r="U1009" s="19">
        <f>Tabla1[[#This Row],[Trbjo real]]/Tabla1[[#This Row],[Trabajo]]</f>
        <v>0.625</v>
      </c>
    </row>
    <row r="1010" spans="1:21" x14ac:dyDescent="0.25">
      <c r="A1010" s="12" t="s">
        <v>329</v>
      </c>
      <c r="B1010" s="12" t="s">
        <v>325</v>
      </c>
      <c r="C1010" s="12" t="s">
        <v>326</v>
      </c>
      <c r="D1010" s="12" t="s">
        <v>120</v>
      </c>
      <c r="E1010" s="12" t="s">
        <v>1027</v>
      </c>
      <c r="F1010" s="12" t="s">
        <v>1055</v>
      </c>
      <c r="G1010" s="12" t="s">
        <v>1060</v>
      </c>
      <c r="H1010" s="12" t="s">
        <v>8</v>
      </c>
      <c r="I1010" s="12" t="s">
        <v>1025</v>
      </c>
      <c r="J1010" s="12" t="s">
        <v>121</v>
      </c>
      <c r="K1010" s="12" t="s">
        <v>10</v>
      </c>
      <c r="L1010" s="13">
        <v>45146</v>
      </c>
      <c r="M1010" s="14">
        <v>45098</v>
      </c>
      <c r="N1010" s="14" t="str">
        <f t="shared" si="30"/>
        <v>CUMPLE</v>
      </c>
      <c r="O1010" s="14" t="str">
        <f t="shared" si="31"/>
        <v>CUMPLE</v>
      </c>
      <c r="P1010" s="15">
        <v>0.5</v>
      </c>
      <c r="Q1010" s="21">
        <v>0.5</v>
      </c>
      <c r="R1010" s="15">
        <f>Tabla1[[#This Row],[Trbjo real]]-Tabla1[[#This Row],[Trabajo]]</f>
        <v>0</v>
      </c>
      <c r="S1010" s="15">
        <v>0.5</v>
      </c>
      <c r="T1010" s="12" t="s">
        <v>1026</v>
      </c>
      <c r="U1010" s="19">
        <f>Tabla1[[#This Row],[Trbjo real]]/Tabla1[[#This Row],[Trabajo]]</f>
        <v>1</v>
      </c>
    </row>
    <row r="1011" spans="1:21" x14ac:dyDescent="0.25">
      <c r="A1011" s="12" t="s">
        <v>173</v>
      </c>
      <c r="B1011" s="12" t="s">
        <v>170</v>
      </c>
      <c r="C1011" s="12" t="s">
        <v>171</v>
      </c>
      <c r="D1011" s="12" t="s">
        <v>120</v>
      </c>
      <c r="E1011" s="12" t="s">
        <v>1033</v>
      </c>
      <c r="F1011" s="12" t="s">
        <v>1036</v>
      </c>
      <c r="G1011" s="12" t="s">
        <v>1060</v>
      </c>
      <c r="H1011" s="12" t="s">
        <v>67</v>
      </c>
      <c r="I1011" s="12" t="s">
        <v>1025</v>
      </c>
      <c r="J1011" s="12" t="s">
        <v>121</v>
      </c>
      <c r="K1011" s="12" t="s">
        <v>10</v>
      </c>
      <c r="L1011" s="13">
        <v>45146</v>
      </c>
      <c r="M1011" s="14">
        <v>45146</v>
      </c>
      <c r="N1011" s="14" t="str">
        <f t="shared" si="30"/>
        <v>CUMPLE</v>
      </c>
      <c r="O1011" s="14" t="str">
        <f t="shared" si="31"/>
        <v>CUMPLE</v>
      </c>
      <c r="P1011" s="15">
        <v>3</v>
      </c>
      <c r="Q1011" s="20">
        <v>3</v>
      </c>
      <c r="R1011" s="15">
        <f>Tabla1[[#This Row],[Trbjo real]]-Tabla1[[#This Row],[Trabajo]]</f>
        <v>0</v>
      </c>
      <c r="S1011" s="15">
        <v>3</v>
      </c>
      <c r="T1011" s="12" t="s">
        <v>1026</v>
      </c>
      <c r="U1011" s="19">
        <f>Tabla1[[#This Row],[Trbjo real]]/Tabla1[[#This Row],[Trabajo]]</f>
        <v>1</v>
      </c>
    </row>
    <row r="1012" spans="1:21" x14ac:dyDescent="0.25">
      <c r="A1012" s="12" t="s">
        <v>117</v>
      </c>
      <c r="B1012" s="12" t="s">
        <v>118</v>
      </c>
      <c r="C1012" s="12" t="s">
        <v>119</v>
      </c>
      <c r="D1012" s="12" t="s">
        <v>120</v>
      </c>
      <c r="E1012" s="12" t="s">
        <v>1035</v>
      </c>
      <c r="F1012" s="12" t="s">
        <v>1061</v>
      </c>
      <c r="G1012" s="12" t="s">
        <v>1081</v>
      </c>
      <c r="H1012" s="12" t="s">
        <v>60</v>
      </c>
      <c r="I1012" s="12" t="s">
        <v>1025</v>
      </c>
      <c r="J1012" s="12" t="s">
        <v>121</v>
      </c>
      <c r="K1012" s="12" t="s">
        <v>10</v>
      </c>
      <c r="L1012" s="13">
        <v>45146</v>
      </c>
      <c r="M1012" s="14"/>
      <c r="N1012" s="14" t="str">
        <f t="shared" si="30"/>
        <v>NO CUMPLE</v>
      </c>
      <c r="O1012" s="14" t="str">
        <f t="shared" si="31"/>
        <v>NO CUMPLE</v>
      </c>
      <c r="P1012" s="15">
        <v>0</v>
      </c>
      <c r="Q1012" s="15">
        <v>1</v>
      </c>
      <c r="R1012" s="15">
        <f>Tabla1[[#This Row],[Trbjo real]]-Tabla1[[#This Row],[Trabajo]]</f>
        <v>-1</v>
      </c>
      <c r="S1012" s="15">
        <v>1</v>
      </c>
      <c r="T1012" s="12" t="s">
        <v>1026</v>
      </c>
      <c r="U1012" s="19">
        <f>Tabla1[[#This Row],[Trbjo real]]/Tabla1[[#This Row],[Trabajo]]</f>
        <v>0</v>
      </c>
    </row>
    <row r="1013" spans="1:21" x14ac:dyDescent="0.25">
      <c r="A1013" s="12" t="s">
        <v>181</v>
      </c>
      <c r="B1013" s="12" t="s">
        <v>170</v>
      </c>
      <c r="C1013" s="12" t="s">
        <v>171</v>
      </c>
      <c r="D1013" s="12" t="s">
        <v>120</v>
      </c>
      <c r="E1013" s="12" t="s">
        <v>1035</v>
      </c>
      <c r="F1013" s="12" t="s">
        <v>1061</v>
      </c>
      <c r="G1013" s="12" t="s">
        <v>1081</v>
      </c>
      <c r="H1013" s="12" t="s">
        <v>67</v>
      </c>
      <c r="I1013" s="12" t="s">
        <v>1025</v>
      </c>
      <c r="J1013" s="12" t="s">
        <v>121</v>
      </c>
      <c r="K1013" s="12" t="s">
        <v>10</v>
      </c>
      <c r="L1013" s="13">
        <v>45146</v>
      </c>
      <c r="M1013" s="14"/>
      <c r="N1013" s="14" t="str">
        <f t="shared" si="30"/>
        <v>NO CUMPLE</v>
      </c>
      <c r="O1013" s="14" t="str">
        <f t="shared" si="31"/>
        <v>NO CUMPLE</v>
      </c>
      <c r="P1013" s="15">
        <v>0</v>
      </c>
      <c r="Q1013" s="15">
        <v>1</v>
      </c>
      <c r="R1013" s="15">
        <f>Tabla1[[#This Row],[Trbjo real]]-Tabla1[[#This Row],[Trabajo]]</f>
        <v>-1</v>
      </c>
      <c r="S1013" s="15">
        <v>1</v>
      </c>
      <c r="T1013" s="12" t="s">
        <v>1026</v>
      </c>
      <c r="U1013" s="19">
        <f>Tabla1[[#This Row],[Trbjo real]]/Tabla1[[#This Row],[Trabajo]]</f>
        <v>0</v>
      </c>
    </row>
    <row r="1014" spans="1:21" x14ac:dyDescent="0.25">
      <c r="A1014" s="12" t="s">
        <v>329</v>
      </c>
      <c r="B1014" s="12" t="s">
        <v>325</v>
      </c>
      <c r="C1014" s="12" t="s">
        <v>326</v>
      </c>
      <c r="D1014" s="12" t="s">
        <v>120</v>
      </c>
      <c r="E1014" s="12" t="s">
        <v>1051</v>
      </c>
      <c r="F1014" s="12" t="s">
        <v>1101</v>
      </c>
      <c r="G1014" s="12" t="s">
        <v>1099</v>
      </c>
      <c r="H1014" s="12" t="s">
        <v>8</v>
      </c>
      <c r="I1014" s="12" t="s">
        <v>1025</v>
      </c>
      <c r="J1014" s="12" t="s">
        <v>121</v>
      </c>
      <c r="K1014" s="12" t="s">
        <v>10</v>
      </c>
      <c r="L1014" s="13">
        <v>45146</v>
      </c>
      <c r="M1014" s="14">
        <v>45096</v>
      </c>
      <c r="N1014" s="14" t="str">
        <f t="shared" si="30"/>
        <v>CUMPLE</v>
      </c>
      <c r="O1014" s="14" t="str">
        <f t="shared" si="31"/>
        <v>CUMPLE</v>
      </c>
      <c r="P1014" s="15">
        <v>0.5</v>
      </c>
      <c r="Q1014" s="21">
        <v>4</v>
      </c>
      <c r="R1014" s="15">
        <f>Tabla1[[#This Row],[Trbjo real]]-Tabla1[[#This Row],[Trabajo]]</f>
        <v>-3.5</v>
      </c>
      <c r="S1014" s="15">
        <v>4</v>
      </c>
      <c r="T1014" s="12" t="s">
        <v>1026</v>
      </c>
      <c r="U1014" s="19">
        <f>Tabla1[[#This Row],[Trbjo real]]/Tabla1[[#This Row],[Trabajo]]</f>
        <v>0.125</v>
      </c>
    </row>
    <row r="1015" spans="1:21" x14ac:dyDescent="0.25">
      <c r="A1015" s="12" t="s">
        <v>329</v>
      </c>
      <c r="B1015" s="12" t="s">
        <v>325</v>
      </c>
      <c r="C1015" s="12" t="s">
        <v>326</v>
      </c>
      <c r="D1015" s="12" t="s">
        <v>120</v>
      </c>
      <c r="E1015" s="12" t="s">
        <v>1022</v>
      </c>
      <c r="F1015" s="12" t="s">
        <v>1055</v>
      </c>
      <c r="G1015" s="12" t="s">
        <v>1118</v>
      </c>
      <c r="H1015" s="12" t="s">
        <v>8</v>
      </c>
      <c r="I1015" s="12" t="s">
        <v>1025</v>
      </c>
      <c r="J1015" s="12" t="s">
        <v>121</v>
      </c>
      <c r="K1015" s="12" t="s">
        <v>10</v>
      </c>
      <c r="L1015" s="13">
        <v>45146</v>
      </c>
      <c r="M1015" s="14"/>
      <c r="N1015" s="14" t="str">
        <f t="shared" si="30"/>
        <v>NO CUMPLE</v>
      </c>
      <c r="O1015" s="14" t="str">
        <f t="shared" si="31"/>
        <v>NO CUMPLE</v>
      </c>
      <c r="P1015" s="15">
        <v>0</v>
      </c>
      <c r="Q1015" s="15">
        <v>3.8</v>
      </c>
      <c r="R1015" s="15">
        <f>Tabla1[[#This Row],[Trbjo real]]-Tabla1[[#This Row],[Trabajo]]</f>
        <v>-3.8</v>
      </c>
      <c r="S1015" s="15">
        <v>3.8</v>
      </c>
      <c r="T1015" s="12" t="s">
        <v>1026</v>
      </c>
      <c r="U1015" s="19">
        <f>Tabla1[[#This Row],[Trbjo real]]/Tabla1[[#This Row],[Trabajo]]</f>
        <v>0</v>
      </c>
    </row>
    <row r="1016" spans="1:21" x14ac:dyDescent="0.25">
      <c r="A1016" s="12" t="s">
        <v>329</v>
      </c>
      <c r="B1016" s="12" t="s">
        <v>325</v>
      </c>
      <c r="C1016" s="12" t="s">
        <v>326</v>
      </c>
      <c r="D1016" s="12" t="s">
        <v>120</v>
      </c>
      <c r="E1016" s="12" t="s">
        <v>1033</v>
      </c>
      <c r="F1016" s="12" t="s">
        <v>1036</v>
      </c>
      <c r="G1016" s="12" t="s">
        <v>1144</v>
      </c>
      <c r="H1016" s="12" t="s">
        <v>8</v>
      </c>
      <c r="I1016" s="12" t="s">
        <v>1025</v>
      </c>
      <c r="J1016" s="12" t="s">
        <v>121</v>
      </c>
      <c r="K1016" s="12" t="s">
        <v>10</v>
      </c>
      <c r="L1016" s="13">
        <v>45146</v>
      </c>
      <c r="M1016" s="14">
        <v>45098</v>
      </c>
      <c r="N1016" s="14" t="str">
        <f t="shared" si="30"/>
        <v>CUMPLE</v>
      </c>
      <c r="O1016" s="14" t="str">
        <f t="shared" si="31"/>
        <v>CUMPLE</v>
      </c>
      <c r="P1016" s="15">
        <v>1</v>
      </c>
      <c r="Q1016" s="20">
        <v>2</v>
      </c>
      <c r="R1016" s="15">
        <f>Tabla1[[#This Row],[Trbjo real]]-Tabla1[[#This Row],[Trabajo]]</f>
        <v>-1</v>
      </c>
      <c r="S1016" s="15">
        <v>2</v>
      </c>
      <c r="T1016" s="12" t="s">
        <v>1026</v>
      </c>
      <c r="U1016" s="19">
        <f>Tabla1[[#This Row],[Trbjo real]]/Tabla1[[#This Row],[Trabajo]]</f>
        <v>0.5</v>
      </c>
    </row>
    <row r="1017" spans="1:21" x14ac:dyDescent="0.25">
      <c r="A1017" s="12" t="s">
        <v>329</v>
      </c>
      <c r="B1017" s="12" t="s">
        <v>325</v>
      </c>
      <c r="C1017" s="12" t="s">
        <v>326</v>
      </c>
      <c r="D1017" s="12" t="s">
        <v>120</v>
      </c>
      <c r="E1017" s="12" t="s">
        <v>1040</v>
      </c>
      <c r="F1017" s="12" t="s">
        <v>1101</v>
      </c>
      <c r="G1017" s="12" t="s">
        <v>1144</v>
      </c>
      <c r="H1017" s="12" t="s">
        <v>8</v>
      </c>
      <c r="I1017" s="12" t="s">
        <v>1025</v>
      </c>
      <c r="J1017" s="12" t="s">
        <v>121</v>
      </c>
      <c r="K1017" s="12" t="s">
        <v>10</v>
      </c>
      <c r="L1017" s="13">
        <v>45146</v>
      </c>
      <c r="M1017" s="14">
        <v>45098</v>
      </c>
      <c r="N1017" s="14" t="str">
        <f t="shared" si="30"/>
        <v>CUMPLE</v>
      </c>
      <c r="O1017" s="14" t="str">
        <f t="shared" si="31"/>
        <v>CUMPLE</v>
      </c>
      <c r="P1017" s="15">
        <v>2</v>
      </c>
      <c r="Q1017" s="21">
        <v>4</v>
      </c>
      <c r="R1017" s="15">
        <f>Tabla1[[#This Row],[Trbjo real]]-Tabla1[[#This Row],[Trabajo]]</f>
        <v>-2</v>
      </c>
      <c r="S1017" s="15">
        <v>4</v>
      </c>
      <c r="T1017" s="12" t="s">
        <v>1026</v>
      </c>
      <c r="U1017" s="19">
        <f>Tabla1[[#This Row],[Trbjo real]]/Tabla1[[#This Row],[Trabajo]]</f>
        <v>0.5</v>
      </c>
    </row>
    <row r="1018" spans="1:21" x14ac:dyDescent="0.25">
      <c r="A1018" s="12" t="s">
        <v>173</v>
      </c>
      <c r="B1018" s="12" t="s">
        <v>170</v>
      </c>
      <c r="C1018" s="12" t="s">
        <v>171</v>
      </c>
      <c r="D1018" s="12" t="s">
        <v>120</v>
      </c>
      <c r="E1018" s="12" t="s">
        <v>1040</v>
      </c>
      <c r="F1018" s="12" t="s">
        <v>1036</v>
      </c>
      <c r="G1018" s="12" t="s">
        <v>1149</v>
      </c>
      <c r="H1018" s="12" t="s">
        <v>67</v>
      </c>
      <c r="I1018" s="12" t="s">
        <v>1025</v>
      </c>
      <c r="J1018" s="12" t="s">
        <v>121</v>
      </c>
      <c r="K1018" s="12" t="s">
        <v>10</v>
      </c>
      <c r="L1018" s="13">
        <v>45146</v>
      </c>
      <c r="M1018" s="14"/>
      <c r="N1018" s="14" t="str">
        <f t="shared" si="30"/>
        <v>NO CUMPLE</v>
      </c>
      <c r="O1018" s="14" t="str">
        <f t="shared" si="31"/>
        <v>NO CUMPLE</v>
      </c>
      <c r="P1018" s="15">
        <v>0</v>
      </c>
      <c r="Q1018" s="15">
        <v>2</v>
      </c>
      <c r="R1018" s="15">
        <f>Tabla1[[#This Row],[Trbjo real]]-Tabla1[[#This Row],[Trabajo]]</f>
        <v>-2</v>
      </c>
      <c r="S1018" s="15">
        <v>2</v>
      </c>
      <c r="T1018" s="12" t="s">
        <v>1026</v>
      </c>
      <c r="U1018" s="19">
        <f>Tabla1[[#This Row],[Trbjo real]]/Tabla1[[#This Row],[Trabajo]]</f>
        <v>0</v>
      </c>
    </row>
    <row r="1019" spans="1:21" x14ac:dyDescent="0.25">
      <c r="A1019" s="12" t="s">
        <v>140</v>
      </c>
      <c r="B1019" s="12" t="s">
        <v>118</v>
      </c>
      <c r="C1019" s="12" t="s">
        <v>119</v>
      </c>
      <c r="D1019" s="12" t="s">
        <v>120</v>
      </c>
      <c r="E1019" s="12" t="s">
        <v>1035</v>
      </c>
      <c r="F1019" s="12" t="s">
        <v>1061</v>
      </c>
      <c r="G1019" s="12" t="s">
        <v>1060</v>
      </c>
      <c r="H1019" s="12" t="s">
        <v>60</v>
      </c>
      <c r="I1019" s="12" t="s">
        <v>1025</v>
      </c>
      <c r="J1019" s="12" t="s">
        <v>121</v>
      </c>
      <c r="K1019" s="12" t="s">
        <v>10</v>
      </c>
      <c r="L1019" s="13">
        <v>45135</v>
      </c>
      <c r="M1019" s="14"/>
      <c r="N1019" s="14" t="str">
        <f t="shared" si="30"/>
        <v>NO CUMPLE</v>
      </c>
      <c r="O1019" s="14" t="str">
        <f t="shared" si="31"/>
        <v>NO CUMPLE</v>
      </c>
      <c r="P1019" s="15">
        <v>0</v>
      </c>
      <c r="Q1019" s="15">
        <v>1</v>
      </c>
      <c r="R1019" s="15">
        <f>Tabla1[[#This Row],[Trbjo real]]-Tabla1[[#This Row],[Trabajo]]</f>
        <v>-1</v>
      </c>
      <c r="S1019" s="15">
        <v>1</v>
      </c>
      <c r="T1019" s="12" t="s">
        <v>1026</v>
      </c>
      <c r="U1019" s="19">
        <f>Tabla1[[#This Row],[Trbjo real]]/Tabla1[[#This Row],[Trabajo]]</f>
        <v>0</v>
      </c>
    </row>
    <row r="1020" spans="1:21" x14ac:dyDescent="0.25">
      <c r="A1020" s="12" t="s">
        <v>233</v>
      </c>
      <c r="B1020" s="12" t="s">
        <v>183</v>
      </c>
      <c r="C1020" s="12" t="s">
        <v>184</v>
      </c>
      <c r="D1020" s="12" t="s">
        <v>185</v>
      </c>
      <c r="E1020" s="12" t="s">
        <v>1035</v>
      </c>
      <c r="F1020" s="12" t="s">
        <v>1143</v>
      </c>
      <c r="G1020" s="12" t="s">
        <v>1142</v>
      </c>
      <c r="H1020" s="12" t="s">
        <v>60</v>
      </c>
      <c r="I1020" s="12" t="s">
        <v>1025</v>
      </c>
      <c r="J1020" s="12" t="s">
        <v>186</v>
      </c>
      <c r="K1020" s="12" t="s">
        <v>10</v>
      </c>
      <c r="L1020" s="13">
        <v>45133</v>
      </c>
      <c r="M1020" s="14">
        <v>45133</v>
      </c>
      <c r="N1020" s="14" t="str">
        <f t="shared" si="30"/>
        <v>CUMPLE</v>
      </c>
      <c r="O1020" s="14" t="str">
        <f t="shared" si="31"/>
        <v>CUMPLE</v>
      </c>
      <c r="P1020" s="15">
        <v>0.5</v>
      </c>
      <c r="Q1020" s="20">
        <v>1.5</v>
      </c>
      <c r="R1020" s="21">
        <f>Tabla1[[#This Row],[Trbjo real]]-Tabla1[[#This Row],[Trabajo]]</f>
        <v>-1</v>
      </c>
      <c r="S1020" s="15">
        <v>1.5</v>
      </c>
      <c r="T1020" s="12" t="s">
        <v>1026</v>
      </c>
      <c r="U1020" s="19">
        <f>Tabla1[[#This Row],[Trbjo real]]/Tabla1[[#This Row],[Trabajo]]</f>
        <v>0.33333333333333331</v>
      </c>
    </row>
    <row r="1021" spans="1:21" x14ac:dyDescent="0.25">
      <c r="A1021" s="12" t="s">
        <v>234</v>
      </c>
      <c r="B1021" s="12" t="s">
        <v>183</v>
      </c>
      <c r="C1021" s="12" t="s">
        <v>184</v>
      </c>
      <c r="D1021" s="12" t="s">
        <v>185</v>
      </c>
      <c r="E1021" s="12" t="s">
        <v>1033</v>
      </c>
      <c r="F1021" s="12" t="s">
        <v>1136</v>
      </c>
      <c r="G1021" s="12" t="s">
        <v>1152</v>
      </c>
      <c r="H1021" s="12" t="s">
        <v>60</v>
      </c>
      <c r="I1021" s="12" t="s">
        <v>1025</v>
      </c>
      <c r="J1021" s="12" t="s">
        <v>186</v>
      </c>
      <c r="K1021" s="12" t="s">
        <v>10</v>
      </c>
      <c r="L1021" s="13">
        <v>45132</v>
      </c>
      <c r="M1021" s="14">
        <v>45132</v>
      </c>
      <c r="N1021" s="14" t="str">
        <f t="shared" si="30"/>
        <v>CUMPLE</v>
      </c>
      <c r="O1021" s="14" t="str">
        <f t="shared" si="31"/>
        <v>CUMPLE</v>
      </c>
      <c r="P1021" s="15">
        <v>1</v>
      </c>
      <c r="Q1021" s="15">
        <v>1</v>
      </c>
      <c r="R1021" s="20">
        <f>Tabla1[[#This Row],[Trbjo real]]-Tabla1[[#This Row],[Trabajo]]</f>
        <v>0</v>
      </c>
      <c r="S1021" s="15">
        <v>1</v>
      </c>
      <c r="T1021" s="12" t="s">
        <v>1026</v>
      </c>
      <c r="U1021" s="19">
        <f>Tabla1[[#This Row],[Trbjo real]]/Tabla1[[#This Row],[Trabajo]]</f>
        <v>1</v>
      </c>
    </row>
    <row r="1022" spans="1:21" x14ac:dyDescent="0.25">
      <c r="A1022" s="12" t="s">
        <v>271</v>
      </c>
      <c r="B1022" s="12" t="s">
        <v>238</v>
      </c>
      <c r="C1022" s="12" t="s">
        <v>239</v>
      </c>
      <c r="D1022" s="12" t="s">
        <v>185</v>
      </c>
      <c r="E1022" s="12" t="s">
        <v>1033</v>
      </c>
      <c r="F1022" s="12" t="s">
        <v>1136</v>
      </c>
      <c r="G1022" s="12" t="s">
        <v>1152</v>
      </c>
      <c r="H1022" s="12" t="s">
        <v>60</v>
      </c>
      <c r="I1022" s="12" t="s">
        <v>1015</v>
      </c>
      <c r="J1022" s="12" t="s">
        <v>240</v>
      </c>
      <c r="K1022" s="12" t="s">
        <v>10</v>
      </c>
      <c r="L1022" s="13">
        <v>45132</v>
      </c>
      <c r="M1022" s="14">
        <v>45132</v>
      </c>
      <c r="N1022" s="14" t="str">
        <f t="shared" si="30"/>
        <v>CUMPLE</v>
      </c>
      <c r="O1022" s="14" t="str">
        <f t="shared" si="31"/>
        <v>CUMPLE</v>
      </c>
      <c r="P1022" s="15">
        <v>1</v>
      </c>
      <c r="Q1022" s="15">
        <v>1</v>
      </c>
      <c r="R1022" s="20">
        <f>Tabla1[[#This Row],[Trbjo real]]-Tabla1[[#This Row],[Trabajo]]</f>
        <v>0</v>
      </c>
      <c r="S1022" s="15">
        <v>1</v>
      </c>
      <c r="T1022" s="12" t="s">
        <v>1026</v>
      </c>
      <c r="U1022" s="19">
        <f>Tabla1[[#This Row],[Trbjo real]]/Tabla1[[#This Row],[Trabajo]]</f>
        <v>1</v>
      </c>
    </row>
    <row r="1023" spans="1:21" x14ac:dyDescent="0.25">
      <c r="A1023" s="12" t="s">
        <v>99</v>
      </c>
      <c r="B1023" s="12" t="s">
        <v>51</v>
      </c>
      <c r="C1023" s="12" t="s">
        <v>52</v>
      </c>
      <c r="D1023" s="12" t="s">
        <v>53</v>
      </c>
      <c r="E1023" s="12" t="s">
        <v>1051</v>
      </c>
      <c r="F1023" s="12" t="s">
        <v>1058</v>
      </c>
      <c r="G1023" s="12" t="s">
        <v>1064</v>
      </c>
      <c r="H1023" s="12" t="s">
        <v>54</v>
      </c>
      <c r="I1023" s="12" t="s">
        <v>1025</v>
      </c>
      <c r="J1023" s="12" t="s">
        <v>55</v>
      </c>
      <c r="K1023" s="12" t="s">
        <v>10</v>
      </c>
      <c r="L1023" s="13">
        <v>45130</v>
      </c>
      <c r="M1023" s="14">
        <v>45153</v>
      </c>
      <c r="N1023" s="14" t="str">
        <f t="shared" si="30"/>
        <v>CUMPLE</v>
      </c>
      <c r="O1023" s="14" t="str">
        <f t="shared" si="31"/>
        <v>NO CUMPLE</v>
      </c>
      <c r="P1023" s="15">
        <v>3.5</v>
      </c>
      <c r="Q1023" s="20">
        <v>5</v>
      </c>
      <c r="R1023" s="15">
        <f>Tabla1[[#This Row],[Trbjo real]]-Tabla1[[#This Row],[Trabajo]]</f>
        <v>-1.5</v>
      </c>
      <c r="S1023" s="15">
        <v>5</v>
      </c>
      <c r="T1023" s="12" t="s">
        <v>1026</v>
      </c>
      <c r="U1023" s="19">
        <f>Tabla1[[#This Row],[Trbjo real]]/Tabla1[[#This Row],[Trabajo]]</f>
        <v>0.7</v>
      </c>
    </row>
    <row r="1024" spans="1:21" x14ac:dyDescent="0.25">
      <c r="A1024" s="12" t="s">
        <v>99</v>
      </c>
      <c r="B1024" s="12" t="s">
        <v>51</v>
      </c>
      <c r="C1024" s="12" t="s">
        <v>52</v>
      </c>
      <c r="D1024" s="12" t="s">
        <v>53</v>
      </c>
      <c r="E1024" s="12" t="s">
        <v>1034</v>
      </c>
      <c r="F1024" s="12" t="s">
        <v>1067</v>
      </c>
      <c r="G1024" s="12" t="s">
        <v>1064</v>
      </c>
      <c r="H1024" s="12" t="s">
        <v>54</v>
      </c>
      <c r="I1024" s="12" t="s">
        <v>1025</v>
      </c>
      <c r="J1024" s="12" t="s">
        <v>55</v>
      </c>
      <c r="K1024" s="12" t="s">
        <v>10</v>
      </c>
      <c r="L1024" s="13">
        <v>45130</v>
      </c>
      <c r="M1024" s="14">
        <v>45156</v>
      </c>
      <c r="N1024" s="14" t="str">
        <f t="shared" si="30"/>
        <v>CUMPLE</v>
      </c>
      <c r="O1024" s="14" t="str">
        <f t="shared" si="31"/>
        <v>NO CUMPLE</v>
      </c>
      <c r="P1024" s="15">
        <v>0.5</v>
      </c>
      <c r="Q1024" s="21">
        <v>3</v>
      </c>
      <c r="R1024" s="15">
        <f>Tabla1[[#This Row],[Trbjo real]]-Tabla1[[#This Row],[Trabajo]]</f>
        <v>-2.5</v>
      </c>
      <c r="S1024" s="15">
        <v>3</v>
      </c>
      <c r="T1024" s="12" t="s">
        <v>1026</v>
      </c>
      <c r="U1024" s="19">
        <f>Tabla1[[#This Row],[Trbjo real]]/Tabla1[[#This Row],[Trabajo]]</f>
        <v>0.16666666666666666</v>
      </c>
    </row>
    <row r="1025" spans="1:21" x14ac:dyDescent="0.25">
      <c r="A1025" s="12" t="s">
        <v>99</v>
      </c>
      <c r="B1025" s="12" t="s">
        <v>51</v>
      </c>
      <c r="C1025" s="12" t="s">
        <v>52</v>
      </c>
      <c r="D1025" s="12" t="s">
        <v>53</v>
      </c>
      <c r="E1025" s="12" t="s">
        <v>1075</v>
      </c>
      <c r="F1025" s="12" t="s">
        <v>1104</v>
      </c>
      <c r="G1025" s="12" t="s">
        <v>1099</v>
      </c>
      <c r="H1025" s="12" t="s">
        <v>54</v>
      </c>
      <c r="I1025" s="12" t="s">
        <v>1025</v>
      </c>
      <c r="J1025" s="12" t="s">
        <v>55</v>
      </c>
      <c r="K1025" s="12" t="s">
        <v>10</v>
      </c>
      <c r="L1025" s="13">
        <v>45130</v>
      </c>
      <c r="M1025" s="14">
        <v>45127</v>
      </c>
      <c r="N1025" s="14" t="str">
        <f t="shared" si="30"/>
        <v>CUMPLE</v>
      </c>
      <c r="O1025" s="14" t="str">
        <f t="shared" si="31"/>
        <v>CUMPLE</v>
      </c>
      <c r="P1025" s="15">
        <v>4</v>
      </c>
      <c r="Q1025" s="21">
        <v>5</v>
      </c>
      <c r="R1025" s="15">
        <f>Tabla1[[#This Row],[Trbjo real]]-Tabla1[[#This Row],[Trabajo]]</f>
        <v>-1</v>
      </c>
      <c r="S1025" s="15">
        <v>5</v>
      </c>
      <c r="T1025" s="12" t="s">
        <v>1026</v>
      </c>
      <c r="U1025" s="19">
        <f>Tabla1[[#This Row],[Trbjo real]]/Tabla1[[#This Row],[Trabajo]]</f>
        <v>0.8</v>
      </c>
    </row>
    <row r="1026" spans="1:21" x14ac:dyDescent="0.25">
      <c r="A1026" s="12" t="s">
        <v>99</v>
      </c>
      <c r="B1026" s="12" t="s">
        <v>51</v>
      </c>
      <c r="C1026" s="12" t="s">
        <v>52</v>
      </c>
      <c r="D1026" s="12" t="s">
        <v>53</v>
      </c>
      <c r="E1026" s="12" t="s">
        <v>1102</v>
      </c>
      <c r="F1026" s="12" t="s">
        <v>1105</v>
      </c>
      <c r="G1026" s="12" t="s">
        <v>1099</v>
      </c>
      <c r="H1026" s="12" t="s">
        <v>54</v>
      </c>
      <c r="I1026" s="12" t="s">
        <v>1025</v>
      </c>
      <c r="J1026" s="12" t="s">
        <v>55</v>
      </c>
      <c r="K1026" s="12" t="s">
        <v>10</v>
      </c>
      <c r="L1026" s="13">
        <v>45130</v>
      </c>
      <c r="M1026" s="14">
        <v>45127</v>
      </c>
      <c r="N1026" s="14" t="str">
        <f t="shared" ref="N1026:N1089" si="32">+IF((M1026)&lt;&gt;0,"CUMPLE","NO CUMPLE")</f>
        <v>CUMPLE</v>
      </c>
      <c r="O1026" s="14" t="str">
        <f t="shared" ref="O1026:O1089" si="33">+IF(AND(M1026=0),"NO CUMPLE",IF(OR(M1026=L1026,L1026&gt;M1026),"CUMPLE",IF(L1026&lt;M1026,"NO CUMPLE",FALSE)))</f>
        <v>CUMPLE</v>
      </c>
      <c r="P1026" s="15">
        <v>4</v>
      </c>
      <c r="Q1026" s="21">
        <v>5</v>
      </c>
      <c r="R1026" s="15">
        <f>Tabla1[[#This Row],[Trbjo real]]-Tabla1[[#This Row],[Trabajo]]</f>
        <v>-1</v>
      </c>
      <c r="S1026" s="15">
        <v>5</v>
      </c>
      <c r="T1026" s="12" t="s">
        <v>1026</v>
      </c>
      <c r="U1026" s="19">
        <f>Tabla1[[#This Row],[Trbjo real]]/Tabla1[[#This Row],[Trabajo]]</f>
        <v>0.8</v>
      </c>
    </row>
    <row r="1027" spans="1:21" x14ac:dyDescent="0.25">
      <c r="A1027" s="12" t="s">
        <v>99</v>
      </c>
      <c r="B1027" s="12" t="s">
        <v>51</v>
      </c>
      <c r="C1027" s="12" t="s">
        <v>52</v>
      </c>
      <c r="D1027" s="12" t="s">
        <v>53</v>
      </c>
      <c r="E1027" s="12" t="s">
        <v>1053</v>
      </c>
      <c r="F1027" s="12" t="s">
        <v>1030</v>
      </c>
      <c r="G1027" s="12" t="s">
        <v>1116</v>
      </c>
      <c r="H1027" s="12" t="s">
        <v>54</v>
      </c>
      <c r="I1027" s="12" t="s">
        <v>1025</v>
      </c>
      <c r="J1027" s="12" t="s">
        <v>55</v>
      </c>
      <c r="K1027" s="12" t="s">
        <v>10</v>
      </c>
      <c r="L1027" s="13">
        <v>45130</v>
      </c>
      <c r="M1027" s="14">
        <v>45125</v>
      </c>
      <c r="N1027" s="14" t="str">
        <f t="shared" si="32"/>
        <v>CUMPLE</v>
      </c>
      <c r="O1027" s="14" t="str">
        <f t="shared" si="33"/>
        <v>CUMPLE</v>
      </c>
      <c r="P1027" s="15">
        <v>5</v>
      </c>
      <c r="Q1027" s="21">
        <v>8</v>
      </c>
      <c r="R1027" s="15">
        <f>Tabla1[[#This Row],[Trbjo real]]-Tabla1[[#This Row],[Trabajo]]</f>
        <v>-3</v>
      </c>
      <c r="S1027" s="15">
        <v>8</v>
      </c>
      <c r="T1027" s="12" t="s">
        <v>1026</v>
      </c>
      <c r="U1027" s="19">
        <f>Tabla1[[#This Row],[Trbjo real]]/Tabla1[[#This Row],[Trabajo]]</f>
        <v>0.625</v>
      </c>
    </row>
    <row r="1028" spans="1:21" x14ac:dyDescent="0.25">
      <c r="A1028" s="12" t="s">
        <v>99</v>
      </c>
      <c r="B1028" s="12" t="s">
        <v>51</v>
      </c>
      <c r="C1028" s="12" t="s">
        <v>52</v>
      </c>
      <c r="D1028" s="12" t="s">
        <v>53</v>
      </c>
      <c r="E1028" s="12" t="s">
        <v>1033</v>
      </c>
      <c r="F1028" s="12" t="s">
        <v>1133</v>
      </c>
      <c r="G1028" s="12" t="s">
        <v>1144</v>
      </c>
      <c r="H1028" s="12" t="s">
        <v>54</v>
      </c>
      <c r="I1028" s="12" t="s">
        <v>1025</v>
      </c>
      <c r="J1028" s="12" t="s">
        <v>55</v>
      </c>
      <c r="K1028" s="12" t="s">
        <v>10</v>
      </c>
      <c r="L1028" s="13">
        <v>45130</v>
      </c>
      <c r="M1028" s="14">
        <v>45127</v>
      </c>
      <c r="N1028" s="14" t="str">
        <f t="shared" si="32"/>
        <v>CUMPLE</v>
      </c>
      <c r="O1028" s="14" t="str">
        <f t="shared" si="33"/>
        <v>CUMPLE</v>
      </c>
      <c r="P1028" s="15">
        <v>1</v>
      </c>
      <c r="Q1028" s="20">
        <v>1</v>
      </c>
      <c r="R1028" s="15">
        <f>Tabla1[[#This Row],[Trbjo real]]-Tabla1[[#This Row],[Trabajo]]</f>
        <v>0</v>
      </c>
      <c r="S1028" s="15">
        <v>1</v>
      </c>
      <c r="T1028" s="12" t="s">
        <v>1026</v>
      </c>
      <c r="U1028" s="19">
        <f>Tabla1[[#This Row],[Trbjo real]]/Tabla1[[#This Row],[Trabajo]]</f>
        <v>1</v>
      </c>
    </row>
    <row r="1029" spans="1:21" x14ac:dyDescent="0.25">
      <c r="A1029" s="12" t="s">
        <v>99</v>
      </c>
      <c r="B1029" s="12" t="s">
        <v>51</v>
      </c>
      <c r="C1029" s="12" t="s">
        <v>52</v>
      </c>
      <c r="D1029" s="12" t="s">
        <v>53</v>
      </c>
      <c r="E1029" s="12" t="s">
        <v>1040</v>
      </c>
      <c r="F1029" s="12" t="s">
        <v>1130</v>
      </c>
      <c r="G1029" s="12" t="s">
        <v>1144</v>
      </c>
      <c r="H1029" s="12" t="s">
        <v>54</v>
      </c>
      <c r="I1029" s="12" t="s">
        <v>1025</v>
      </c>
      <c r="J1029" s="12" t="s">
        <v>55</v>
      </c>
      <c r="K1029" s="12" t="s">
        <v>10</v>
      </c>
      <c r="L1029" s="13">
        <v>45130</v>
      </c>
      <c r="M1029" s="14">
        <v>45127</v>
      </c>
      <c r="N1029" s="14" t="str">
        <f t="shared" si="32"/>
        <v>CUMPLE</v>
      </c>
      <c r="O1029" s="14" t="str">
        <f t="shared" si="33"/>
        <v>CUMPLE</v>
      </c>
      <c r="P1029" s="15">
        <v>1</v>
      </c>
      <c r="Q1029" s="21">
        <v>3</v>
      </c>
      <c r="R1029" s="15">
        <f>Tabla1[[#This Row],[Trbjo real]]-Tabla1[[#This Row],[Trabajo]]</f>
        <v>-2</v>
      </c>
      <c r="S1029" s="15">
        <v>3</v>
      </c>
      <c r="T1029" s="12" t="s">
        <v>1026</v>
      </c>
      <c r="U1029" s="19">
        <f>Tabla1[[#This Row],[Trbjo real]]/Tabla1[[#This Row],[Trabajo]]</f>
        <v>0.33333333333333331</v>
      </c>
    </row>
    <row r="1030" spans="1:21" x14ac:dyDescent="0.25">
      <c r="A1030" s="12" t="s">
        <v>99</v>
      </c>
      <c r="B1030" s="12" t="s">
        <v>51</v>
      </c>
      <c r="C1030" s="12" t="s">
        <v>52</v>
      </c>
      <c r="D1030" s="12" t="s">
        <v>53</v>
      </c>
      <c r="E1030" s="12" t="s">
        <v>1022</v>
      </c>
      <c r="F1030" s="12" t="s">
        <v>1146</v>
      </c>
      <c r="G1030" s="12" t="s">
        <v>1144</v>
      </c>
      <c r="H1030" s="12" t="s">
        <v>54</v>
      </c>
      <c r="I1030" s="12" t="s">
        <v>1025</v>
      </c>
      <c r="J1030" s="12" t="s">
        <v>55</v>
      </c>
      <c r="K1030" s="12" t="s">
        <v>10</v>
      </c>
      <c r="L1030" s="13">
        <v>45130</v>
      </c>
      <c r="M1030" s="14">
        <v>45127</v>
      </c>
      <c r="N1030" s="14" t="str">
        <f t="shared" si="32"/>
        <v>CUMPLE</v>
      </c>
      <c r="O1030" s="14" t="str">
        <f t="shared" si="33"/>
        <v>CUMPLE</v>
      </c>
      <c r="P1030" s="15">
        <v>3</v>
      </c>
      <c r="Q1030" s="20">
        <v>2</v>
      </c>
      <c r="R1030" s="15">
        <f>Tabla1[[#This Row],[Trbjo real]]-Tabla1[[#This Row],[Trabajo]]</f>
        <v>1</v>
      </c>
      <c r="S1030" s="15">
        <v>2</v>
      </c>
      <c r="T1030" s="12" t="s">
        <v>1026</v>
      </c>
      <c r="U1030" s="19">
        <f>Tabla1[[#This Row],[Trbjo real]]/Tabla1[[#This Row],[Trabajo]]</f>
        <v>1.5</v>
      </c>
    </row>
    <row r="1031" spans="1:21" x14ac:dyDescent="0.25">
      <c r="A1031" s="12" t="s">
        <v>15</v>
      </c>
      <c r="B1031" s="12" t="s">
        <v>5</v>
      </c>
      <c r="C1031" s="12" t="s">
        <v>6</v>
      </c>
      <c r="D1031" s="12" t="s">
        <v>7</v>
      </c>
      <c r="E1031" s="12" t="s">
        <v>1035</v>
      </c>
      <c r="F1031" s="12" t="s">
        <v>1036</v>
      </c>
      <c r="G1031" s="12" t="s">
        <v>1060</v>
      </c>
      <c r="H1031" s="12" t="s">
        <v>8</v>
      </c>
      <c r="I1031" s="12" t="s">
        <v>1025</v>
      </c>
      <c r="J1031" s="12" t="s">
        <v>9</v>
      </c>
      <c r="K1031" s="12" t="s">
        <v>10</v>
      </c>
      <c r="L1031" s="13">
        <v>45129</v>
      </c>
      <c r="M1031" s="14"/>
      <c r="N1031" s="14" t="str">
        <f t="shared" si="32"/>
        <v>NO CUMPLE</v>
      </c>
      <c r="O1031" s="14" t="str">
        <f t="shared" si="33"/>
        <v>NO CUMPLE</v>
      </c>
      <c r="P1031" s="15">
        <v>0</v>
      </c>
      <c r="Q1031" s="15">
        <v>8</v>
      </c>
      <c r="R1031" s="15">
        <f>Tabla1[[#This Row],[Trbjo real]]-Tabla1[[#This Row],[Trabajo]]</f>
        <v>-8</v>
      </c>
      <c r="S1031" s="15">
        <v>8</v>
      </c>
      <c r="T1031" s="12" t="s">
        <v>1026</v>
      </c>
      <c r="U1031" s="19">
        <f>Tabla1[[#This Row],[Trbjo real]]/Tabla1[[#This Row],[Trabajo]]</f>
        <v>0</v>
      </c>
    </row>
    <row r="1032" spans="1:21" x14ac:dyDescent="0.25">
      <c r="A1032" s="12" t="s">
        <v>168</v>
      </c>
      <c r="B1032" s="12" t="s">
        <v>152</v>
      </c>
      <c r="C1032" s="12" t="s">
        <v>153</v>
      </c>
      <c r="D1032" s="12" t="s">
        <v>154</v>
      </c>
      <c r="E1032" s="12" t="s">
        <v>1035</v>
      </c>
      <c r="F1032" s="12" t="s">
        <v>1043</v>
      </c>
      <c r="G1032" s="12" t="s">
        <v>1062</v>
      </c>
      <c r="H1032" s="12" t="s">
        <v>60</v>
      </c>
      <c r="I1032" s="12" t="s">
        <v>1025</v>
      </c>
      <c r="J1032" s="12" t="s">
        <v>155</v>
      </c>
      <c r="K1032" s="12" t="s">
        <v>10</v>
      </c>
      <c r="L1032" s="13">
        <v>45129</v>
      </c>
      <c r="M1032" s="14">
        <v>45125</v>
      </c>
      <c r="N1032" s="14" t="str">
        <f t="shared" si="32"/>
        <v>CUMPLE</v>
      </c>
      <c r="O1032" s="14" t="str">
        <f t="shared" si="33"/>
        <v>CUMPLE</v>
      </c>
      <c r="P1032" s="15">
        <v>1</v>
      </c>
      <c r="Q1032" s="20">
        <v>1</v>
      </c>
      <c r="R1032" s="15">
        <f>Tabla1[[#This Row],[Trbjo real]]-Tabla1[[#This Row],[Trabajo]]</f>
        <v>0</v>
      </c>
      <c r="S1032" s="15">
        <v>1</v>
      </c>
      <c r="T1032" s="12" t="s">
        <v>1026</v>
      </c>
      <c r="U1032" s="19">
        <f>Tabla1[[#This Row],[Trbjo real]]/Tabla1[[#This Row],[Trabajo]]</f>
        <v>1</v>
      </c>
    </row>
    <row r="1033" spans="1:21" x14ac:dyDescent="0.25">
      <c r="A1033" s="12" t="s">
        <v>168</v>
      </c>
      <c r="B1033" s="12" t="s">
        <v>152</v>
      </c>
      <c r="C1033" s="12" t="s">
        <v>153</v>
      </c>
      <c r="D1033" s="12" t="s">
        <v>154</v>
      </c>
      <c r="E1033" s="12" t="s">
        <v>1033</v>
      </c>
      <c r="F1033" s="12" t="s">
        <v>1044</v>
      </c>
      <c r="G1033" s="12" t="s">
        <v>1062</v>
      </c>
      <c r="H1033" s="12" t="s">
        <v>60</v>
      </c>
      <c r="I1033" s="12" t="s">
        <v>1025</v>
      </c>
      <c r="J1033" s="12" t="s">
        <v>155</v>
      </c>
      <c r="K1033" s="12" t="s">
        <v>10</v>
      </c>
      <c r="L1033" s="13">
        <v>45129</v>
      </c>
      <c r="M1033" s="14">
        <v>45125</v>
      </c>
      <c r="N1033" s="14" t="str">
        <f t="shared" si="32"/>
        <v>CUMPLE</v>
      </c>
      <c r="O1033" s="14" t="str">
        <f t="shared" si="33"/>
        <v>CUMPLE</v>
      </c>
      <c r="P1033" s="15">
        <v>1</v>
      </c>
      <c r="Q1033" s="20">
        <v>1</v>
      </c>
      <c r="R1033" s="15">
        <f>Tabla1[[#This Row],[Trbjo real]]-Tabla1[[#This Row],[Trabajo]]</f>
        <v>0</v>
      </c>
      <c r="S1033" s="15">
        <v>1</v>
      </c>
      <c r="T1033" s="12" t="s">
        <v>1026</v>
      </c>
      <c r="U1033" s="19">
        <f>Tabla1[[#This Row],[Trbjo real]]/Tabla1[[#This Row],[Trabajo]]</f>
        <v>1</v>
      </c>
    </row>
    <row r="1034" spans="1:21" x14ac:dyDescent="0.25">
      <c r="A1034" s="12" t="s">
        <v>168</v>
      </c>
      <c r="B1034" s="12" t="s">
        <v>152</v>
      </c>
      <c r="C1034" s="12" t="s">
        <v>153</v>
      </c>
      <c r="D1034" s="12" t="s">
        <v>154</v>
      </c>
      <c r="E1034" s="12" t="s">
        <v>1027</v>
      </c>
      <c r="F1034" s="12" t="s">
        <v>1045</v>
      </c>
      <c r="G1034" s="12" t="s">
        <v>1062</v>
      </c>
      <c r="H1034" s="12" t="s">
        <v>60</v>
      </c>
      <c r="I1034" s="12" t="s">
        <v>1025</v>
      </c>
      <c r="J1034" s="12" t="s">
        <v>155</v>
      </c>
      <c r="K1034" s="12" t="s">
        <v>10</v>
      </c>
      <c r="L1034" s="13">
        <v>45129</v>
      </c>
      <c r="M1034" s="14">
        <v>45125</v>
      </c>
      <c r="N1034" s="14" t="str">
        <f t="shared" si="32"/>
        <v>CUMPLE</v>
      </c>
      <c r="O1034" s="14" t="str">
        <f t="shared" si="33"/>
        <v>CUMPLE</v>
      </c>
      <c r="P1034" s="15">
        <v>1</v>
      </c>
      <c r="Q1034" s="20">
        <v>1</v>
      </c>
      <c r="R1034" s="15">
        <f>Tabla1[[#This Row],[Trbjo real]]-Tabla1[[#This Row],[Trabajo]]</f>
        <v>0</v>
      </c>
      <c r="S1034" s="15">
        <v>1</v>
      </c>
      <c r="T1034" s="12" t="s">
        <v>1026</v>
      </c>
      <c r="U1034" s="19">
        <f>Tabla1[[#This Row],[Trbjo real]]/Tabla1[[#This Row],[Trabajo]]</f>
        <v>1</v>
      </c>
    </row>
    <row r="1035" spans="1:21" x14ac:dyDescent="0.25">
      <c r="A1035" s="12" t="s">
        <v>168</v>
      </c>
      <c r="B1035" s="12" t="s">
        <v>152</v>
      </c>
      <c r="C1035" s="12" t="s">
        <v>153</v>
      </c>
      <c r="D1035" s="12" t="s">
        <v>154</v>
      </c>
      <c r="E1035" s="12" t="s">
        <v>1040</v>
      </c>
      <c r="F1035" s="12" t="s">
        <v>1046</v>
      </c>
      <c r="G1035" s="12" t="s">
        <v>1062</v>
      </c>
      <c r="H1035" s="12" t="s">
        <v>60</v>
      </c>
      <c r="I1035" s="12" t="s">
        <v>1025</v>
      </c>
      <c r="J1035" s="12" t="s">
        <v>155</v>
      </c>
      <c r="K1035" s="12" t="s">
        <v>10</v>
      </c>
      <c r="L1035" s="13">
        <v>45129</v>
      </c>
      <c r="M1035" s="14">
        <v>45125</v>
      </c>
      <c r="N1035" s="14" t="str">
        <f t="shared" si="32"/>
        <v>CUMPLE</v>
      </c>
      <c r="O1035" s="14" t="str">
        <f t="shared" si="33"/>
        <v>CUMPLE</v>
      </c>
      <c r="P1035" s="15">
        <v>1</v>
      </c>
      <c r="Q1035" s="20">
        <v>1</v>
      </c>
      <c r="R1035" s="15">
        <f>Tabla1[[#This Row],[Trbjo real]]-Tabla1[[#This Row],[Trabajo]]</f>
        <v>0</v>
      </c>
      <c r="S1035" s="15">
        <v>1</v>
      </c>
      <c r="T1035" s="12" t="s">
        <v>1026</v>
      </c>
      <c r="U1035" s="19">
        <f>Tabla1[[#This Row],[Trbjo real]]/Tabla1[[#This Row],[Trabajo]]</f>
        <v>1</v>
      </c>
    </row>
    <row r="1036" spans="1:21" x14ac:dyDescent="0.25">
      <c r="A1036" s="12" t="s">
        <v>411</v>
      </c>
      <c r="B1036" s="12" t="s">
        <v>405</v>
      </c>
      <c r="C1036" s="12" t="s">
        <v>406</v>
      </c>
      <c r="D1036" s="12" t="s">
        <v>154</v>
      </c>
      <c r="E1036" s="12" t="s">
        <v>1035</v>
      </c>
      <c r="F1036" s="12" t="s">
        <v>1050</v>
      </c>
      <c r="G1036" s="12" t="s">
        <v>1081</v>
      </c>
      <c r="H1036" s="12" t="s">
        <v>8</v>
      </c>
      <c r="I1036" s="12" t="s">
        <v>1025</v>
      </c>
      <c r="J1036" s="12" t="s">
        <v>155</v>
      </c>
      <c r="K1036" s="12" t="s">
        <v>10</v>
      </c>
      <c r="L1036" s="13">
        <v>45129</v>
      </c>
      <c r="M1036" s="14">
        <v>45135</v>
      </c>
      <c r="N1036" s="14" t="str">
        <f t="shared" si="32"/>
        <v>CUMPLE</v>
      </c>
      <c r="O1036" s="14" t="str">
        <f t="shared" si="33"/>
        <v>NO CUMPLE</v>
      </c>
      <c r="P1036" s="15">
        <v>2</v>
      </c>
      <c r="Q1036" s="20">
        <v>2</v>
      </c>
      <c r="R1036" s="15">
        <f>Tabla1[[#This Row],[Trbjo real]]-Tabla1[[#This Row],[Trabajo]]</f>
        <v>0</v>
      </c>
      <c r="S1036" s="15">
        <v>2</v>
      </c>
      <c r="T1036" s="12" t="s">
        <v>1026</v>
      </c>
      <c r="U1036" s="19">
        <f>Tabla1[[#This Row],[Trbjo real]]/Tabla1[[#This Row],[Trabajo]]</f>
        <v>1</v>
      </c>
    </row>
    <row r="1037" spans="1:21" x14ac:dyDescent="0.25">
      <c r="A1037" s="12" t="s">
        <v>411</v>
      </c>
      <c r="B1037" s="12" t="s">
        <v>405</v>
      </c>
      <c r="C1037" s="12" t="s">
        <v>406</v>
      </c>
      <c r="D1037" s="12" t="s">
        <v>154</v>
      </c>
      <c r="E1037" s="12" t="s">
        <v>1033</v>
      </c>
      <c r="F1037" s="12" t="s">
        <v>1032</v>
      </c>
      <c r="G1037" s="12" t="s">
        <v>1125</v>
      </c>
      <c r="H1037" s="12" t="s">
        <v>8</v>
      </c>
      <c r="I1037" s="12" t="s">
        <v>1025</v>
      </c>
      <c r="J1037" s="12" t="s">
        <v>155</v>
      </c>
      <c r="K1037" s="12" t="s">
        <v>10</v>
      </c>
      <c r="L1037" s="13">
        <v>45129</v>
      </c>
      <c r="M1037" s="14">
        <v>45129</v>
      </c>
      <c r="N1037" s="14" t="str">
        <f t="shared" si="32"/>
        <v>CUMPLE</v>
      </c>
      <c r="O1037" s="14" t="str">
        <f t="shared" si="33"/>
        <v>CUMPLE</v>
      </c>
      <c r="P1037" s="15">
        <v>1</v>
      </c>
      <c r="Q1037" s="20">
        <v>2</v>
      </c>
      <c r="R1037" s="15">
        <f>Tabla1[[#This Row],[Trbjo real]]-Tabla1[[#This Row],[Trabajo]]</f>
        <v>-1</v>
      </c>
      <c r="S1037" s="15">
        <v>2</v>
      </c>
      <c r="T1037" s="12" t="s">
        <v>1026</v>
      </c>
      <c r="U1037" s="19">
        <f>Tabla1[[#This Row],[Trbjo real]]/Tabla1[[#This Row],[Trabajo]]</f>
        <v>0.5</v>
      </c>
    </row>
    <row r="1038" spans="1:21" x14ac:dyDescent="0.25">
      <c r="A1038" s="12" t="s">
        <v>15</v>
      </c>
      <c r="B1038" s="12" t="s">
        <v>5</v>
      </c>
      <c r="C1038" s="12" t="s">
        <v>6</v>
      </c>
      <c r="D1038" s="12" t="s">
        <v>7</v>
      </c>
      <c r="E1038" s="12" t="s">
        <v>1033</v>
      </c>
      <c r="F1038" s="12" t="s">
        <v>1036</v>
      </c>
      <c r="G1038" s="12" t="s">
        <v>1152</v>
      </c>
      <c r="H1038" s="12" t="s">
        <v>8</v>
      </c>
      <c r="I1038" s="12" t="s">
        <v>1025</v>
      </c>
      <c r="J1038" s="12" t="s">
        <v>9</v>
      </c>
      <c r="K1038" s="12" t="s">
        <v>10</v>
      </c>
      <c r="L1038" s="13">
        <v>45129</v>
      </c>
      <c r="M1038" s="14">
        <v>45123</v>
      </c>
      <c r="N1038" s="14" t="str">
        <f t="shared" si="32"/>
        <v>CUMPLE</v>
      </c>
      <c r="O1038" s="14" t="str">
        <f t="shared" si="33"/>
        <v>CUMPLE</v>
      </c>
      <c r="P1038" s="15">
        <v>1.5</v>
      </c>
      <c r="Q1038" s="20">
        <v>2</v>
      </c>
      <c r="R1038" s="15">
        <f>Tabla1[[#This Row],[Trbjo real]]-Tabla1[[#This Row],[Trabajo]]</f>
        <v>-0.5</v>
      </c>
      <c r="S1038" s="15">
        <v>2</v>
      </c>
      <c r="T1038" s="12" t="s">
        <v>1026</v>
      </c>
      <c r="U1038" s="19">
        <f>Tabla1[[#This Row],[Trbjo real]]/Tabla1[[#This Row],[Trabajo]]</f>
        <v>0.75</v>
      </c>
    </row>
    <row r="1039" spans="1:21" x14ac:dyDescent="0.25">
      <c r="A1039" s="12" t="s">
        <v>411</v>
      </c>
      <c r="B1039" s="12" t="s">
        <v>405</v>
      </c>
      <c r="C1039" s="12" t="s">
        <v>406</v>
      </c>
      <c r="D1039" s="12" t="s">
        <v>154</v>
      </c>
      <c r="E1039" s="12" t="s">
        <v>1034</v>
      </c>
      <c r="F1039" s="12" t="s">
        <v>1031</v>
      </c>
      <c r="G1039" s="12" t="s">
        <v>1152</v>
      </c>
      <c r="H1039" s="12" t="s">
        <v>8</v>
      </c>
      <c r="I1039" s="12" t="s">
        <v>1025</v>
      </c>
      <c r="J1039" s="12" t="s">
        <v>155</v>
      </c>
      <c r="K1039" s="12" t="s">
        <v>10</v>
      </c>
      <c r="L1039" s="13">
        <v>45129</v>
      </c>
      <c r="M1039" s="14"/>
      <c r="N1039" s="14" t="str">
        <f t="shared" si="32"/>
        <v>NO CUMPLE</v>
      </c>
      <c r="O1039" s="14" t="str">
        <f t="shared" si="33"/>
        <v>NO CUMPLE</v>
      </c>
      <c r="P1039" s="15">
        <v>0</v>
      </c>
      <c r="Q1039" s="15">
        <v>0.3</v>
      </c>
      <c r="R1039" s="15">
        <f>Tabla1[[#This Row],[Trbjo real]]-Tabla1[[#This Row],[Trabajo]]</f>
        <v>-0.3</v>
      </c>
      <c r="S1039" s="15">
        <v>0.3</v>
      </c>
      <c r="T1039" s="12" t="s">
        <v>1026</v>
      </c>
      <c r="U1039" s="19">
        <f>Tabla1[[#This Row],[Trbjo real]]/Tabla1[[#This Row],[Trabajo]]</f>
        <v>0</v>
      </c>
    </row>
    <row r="1040" spans="1:21" x14ac:dyDescent="0.25">
      <c r="A1040" s="12" t="s">
        <v>199</v>
      </c>
      <c r="B1040" s="12" t="s">
        <v>183</v>
      </c>
      <c r="C1040" s="12" t="s">
        <v>184</v>
      </c>
      <c r="D1040" s="12" t="s">
        <v>185</v>
      </c>
      <c r="E1040" s="12" t="s">
        <v>1034</v>
      </c>
      <c r="F1040" s="12" t="s">
        <v>1055</v>
      </c>
      <c r="G1040" s="12" t="s">
        <v>1079</v>
      </c>
      <c r="H1040" s="12" t="s">
        <v>60</v>
      </c>
      <c r="I1040" s="12" t="s">
        <v>1025</v>
      </c>
      <c r="J1040" s="12" t="s">
        <v>186</v>
      </c>
      <c r="K1040" s="12" t="s">
        <v>10</v>
      </c>
      <c r="L1040" s="13">
        <v>45126</v>
      </c>
      <c r="M1040" s="14">
        <v>45130</v>
      </c>
      <c r="N1040" s="14" t="str">
        <f t="shared" si="32"/>
        <v>CUMPLE</v>
      </c>
      <c r="O1040" s="14" t="str">
        <f t="shared" si="33"/>
        <v>NO CUMPLE</v>
      </c>
      <c r="P1040" s="15">
        <v>2</v>
      </c>
      <c r="Q1040" s="21">
        <v>5</v>
      </c>
      <c r="R1040" s="15">
        <f>Tabla1[[#This Row],[Trbjo real]]-Tabla1[[#This Row],[Trabajo]]</f>
        <v>-3</v>
      </c>
      <c r="S1040" s="15">
        <v>5</v>
      </c>
      <c r="T1040" s="12" t="s">
        <v>1026</v>
      </c>
      <c r="U1040" s="19">
        <f>Tabla1[[#This Row],[Trbjo real]]/Tabla1[[#This Row],[Trabajo]]</f>
        <v>0.4</v>
      </c>
    </row>
    <row r="1041" spans="1:21" x14ac:dyDescent="0.25">
      <c r="A1041" s="12" t="s">
        <v>199</v>
      </c>
      <c r="B1041" s="12" t="s">
        <v>183</v>
      </c>
      <c r="C1041" s="12" t="s">
        <v>184</v>
      </c>
      <c r="D1041" s="12" t="s">
        <v>185</v>
      </c>
      <c r="E1041" s="12" t="s">
        <v>1051</v>
      </c>
      <c r="F1041" s="12" t="s">
        <v>1055</v>
      </c>
      <c r="G1041" s="12" t="s">
        <v>1118</v>
      </c>
      <c r="H1041" s="12" t="s">
        <v>60</v>
      </c>
      <c r="I1041" s="12" t="s">
        <v>1025</v>
      </c>
      <c r="J1041" s="12" t="s">
        <v>186</v>
      </c>
      <c r="K1041" s="12" t="s">
        <v>10</v>
      </c>
      <c r="L1041" s="13">
        <v>45126</v>
      </c>
      <c r="M1041" s="14">
        <v>45126</v>
      </c>
      <c r="N1041" s="14" t="str">
        <f t="shared" si="32"/>
        <v>CUMPLE</v>
      </c>
      <c r="O1041" s="14" t="str">
        <f t="shared" si="33"/>
        <v>CUMPLE</v>
      </c>
      <c r="P1041" s="15">
        <v>1</v>
      </c>
      <c r="Q1041" s="15">
        <v>2</v>
      </c>
      <c r="R1041" s="21">
        <f>Tabla1[[#This Row],[Trbjo real]]-Tabla1[[#This Row],[Trabajo]]</f>
        <v>-1</v>
      </c>
      <c r="S1041" s="15">
        <v>2</v>
      </c>
      <c r="T1041" s="12" t="s">
        <v>1026</v>
      </c>
      <c r="U1041" s="19">
        <f>Tabla1[[#This Row],[Trbjo real]]/Tabla1[[#This Row],[Trabajo]]</f>
        <v>0.5</v>
      </c>
    </row>
    <row r="1042" spans="1:21" x14ac:dyDescent="0.25">
      <c r="A1042" s="12" t="s">
        <v>199</v>
      </c>
      <c r="B1042" s="12" t="s">
        <v>183</v>
      </c>
      <c r="C1042" s="12" t="s">
        <v>184</v>
      </c>
      <c r="D1042" s="12" t="s">
        <v>185</v>
      </c>
      <c r="E1042" s="12" t="s">
        <v>1033</v>
      </c>
      <c r="F1042" s="12" t="s">
        <v>1055</v>
      </c>
      <c r="G1042" s="12" t="s">
        <v>1149</v>
      </c>
      <c r="H1042" s="12" t="s">
        <v>60</v>
      </c>
      <c r="I1042" s="12" t="s">
        <v>1025</v>
      </c>
      <c r="J1042" s="12" t="s">
        <v>186</v>
      </c>
      <c r="K1042" s="12" t="s">
        <v>10</v>
      </c>
      <c r="L1042" s="13">
        <v>45126</v>
      </c>
      <c r="M1042" s="14"/>
      <c r="N1042" s="14" t="str">
        <f t="shared" si="32"/>
        <v>NO CUMPLE</v>
      </c>
      <c r="O1042" s="14" t="str">
        <f t="shared" si="33"/>
        <v>NO CUMPLE</v>
      </c>
      <c r="P1042" s="15">
        <v>0</v>
      </c>
      <c r="Q1042" s="15">
        <v>2</v>
      </c>
      <c r="R1042" s="15">
        <f>Tabla1[[#This Row],[Trbjo real]]-Tabla1[[#This Row],[Trabajo]]</f>
        <v>-2</v>
      </c>
      <c r="S1042" s="15">
        <v>2</v>
      </c>
      <c r="T1042" s="12" t="s">
        <v>1026</v>
      </c>
      <c r="U1042" s="19">
        <f>Tabla1[[#This Row],[Trbjo real]]/Tabla1[[#This Row],[Trabajo]]</f>
        <v>0</v>
      </c>
    </row>
    <row r="1043" spans="1:21" x14ac:dyDescent="0.25">
      <c r="A1043" s="12" t="s">
        <v>330</v>
      </c>
      <c r="B1043" s="12" t="s">
        <v>325</v>
      </c>
      <c r="C1043" s="12" t="s">
        <v>326</v>
      </c>
      <c r="D1043" s="12" t="s">
        <v>120</v>
      </c>
      <c r="E1043" s="12" t="s">
        <v>1035</v>
      </c>
      <c r="F1043" s="12" t="s">
        <v>1036</v>
      </c>
      <c r="G1043" s="12" t="s">
        <v>1060</v>
      </c>
      <c r="H1043" s="12" t="s">
        <v>8</v>
      </c>
      <c r="I1043" s="12" t="s">
        <v>1025</v>
      </c>
      <c r="J1043" s="12" t="s">
        <v>121</v>
      </c>
      <c r="K1043" s="12" t="s">
        <v>10</v>
      </c>
      <c r="L1043" s="13">
        <v>45125</v>
      </c>
      <c r="M1043" s="14">
        <v>45127</v>
      </c>
      <c r="N1043" s="14" t="str">
        <f t="shared" si="32"/>
        <v>CUMPLE</v>
      </c>
      <c r="O1043" s="14" t="str">
        <f t="shared" si="33"/>
        <v>NO CUMPLE</v>
      </c>
      <c r="P1043" s="15">
        <v>2</v>
      </c>
      <c r="Q1043" s="21">
        <v>8</v>
      </c>
      <c r="R1043" s="15">
        <f>Tabla1[[#This Row],[Trbjo real]]-Tabla1[[#This Row],[Trabajo]]</f>
        <v>-6</v>
      </c>
      <c r="S1043" s="15">
        <v>8</v>
      </c>
      <c r="T1043" s="12" t="s">
        <v>1026</v>
      </c>
      <c r="U1043" s="19">
        <f>Tabla1[[#This Row],[Trbjo real]]/Tabla1[[#This Row],[Trabajo]]</f>
        <v>0.25</v>
      </c>
    </row>
    <row r="1044" spans="1:21" x14ac:dyDescent="0.25">
      <c r="A1044" s="12" t="s">
        <v>330</v>
      </c>
      <c r="B1044" s="12" t="s">
        <v>325</v>
      </c>
      <c r="C1044" s="12" t="s">
        <v>326</v>
      </c>
      <c r="D1044" s="12" t="s">
        <v>120</v>
      </c>
      <c r="E1044" s="12" t="s">
        <v>1033</v>
      </c>
      <c r="F1044" s="12" t="s">
        <v>1036</v>
      </c>
      <c r="G1044" s="12" t="s">
        <v>1152</v>
      </c>
      <c r="H1044" s="12" t="s">
        <v>8</v>
      </c>
      <c r="I1044" s="12" t="s">
        <v>1025</v>
      </c>
      <c r="J1044" s="12" t="s">
        <v>121</v>
      </c>
      <c r="K1044" s="12" t="s">
        <v>10</v>
      </c>
      <c r="L1044" s="13">
        <v>45125</v>
      </c>
      <c r="M1044" s="14">
        <v>45118</v>
      </c>
      <c r="N1044" s="14" t="str">
        <f t="shared" si="32"/>
        <v>CUMPLE</v>
      </c>
      <c r="O1044" s="14" t="str">
        <f t="shared" si="33"/>
        <v>CUMPLE</v>
      </c>
      <c r="P1044" s="15">
        <v>1.5</v>
      </c>
      <c r="Q1044" s="20">
        <v>2</v>
      </c>
      <c r="R1044" s="15">
        <f>Tabla1[[#This Row],[Trbjo real]]-Tabla1[[#This Row],[Trabajo]]</f>
        <v>-0.5</v>
      </c>
      <c r="S1044" s="15">
        <v>2</v>
      </c>
      <c r="T1044" s="12" t="s">
        <v>1026</v>
      </c>
      <c r="U1044" s="19">
        <f>Tabla1[[#This Row],[Trbjo real]]/Tabla1[[#This Row],[Trabajo]]</f>
        <v>0.75</v>
      </c>
    </row>
    <row r="1045" spans="1:21" x14ac:dyDescent="0.25">
      <c r="A1045" s="12" t="s">
        <v>328</v>
      </c>
      <c r="B1045" s="12" t="s">
        <v>325</v>
      </c>
      <c r="C1045" s="12" t="s">
        <v>326</v>
      </c>
      <c r="D1045" s="12" t="s">
        <v>120</v>
      </c>
      <c r="E1045" s="12" t="s">
        <v>1035</v>
      </c>
      <c r="F1045" s="12" t="s">
        <v>1036</v>
      </c>
      <c r="G1045" s="12" t="s">
        <v>1037</v>
      </c>
      <c r="H1045" s="12" t="s">
        <v>8</v>
      </c>
      <c r="I1045" s="12" t="s">
        <v>1025</v>
      </c>
      <c r="J1045" s="12" t="s">
        <v>121</v>
      </c>
      <c r="K1045" s="12" t="s">
        <v>10</v>
      </c>
      <c r="L1045" s="13">
        <v>45122</v>
      </c>
      <c r="M1045" s="14">
        <v>45065</v>
      </c>
      <c r="N1045" s="14" t="str">
        <f t="shared" si="32"/>
        <v>CUMPLE</v>
      </c>
      <c r="O1045" s="14" t="str">
        <f t="shared" si="33"/>
        <v>CUMPLE</v>
      </c>
      <c r="P1045" s="15">
        <v>4</v>
      </c>
      <c r="Q1045" s="21">
        <v>8</v>
      </c>
      <c r="R1045" s="15">
        <f>Tabla1[[#This Row],[Trbjo real]]-Tabla1[[#This Row],[Trabajo]]</f>
        <v>-4</v>
      </c>
      <c r="S1045" s="15">
        <v>8</v>
      </c>
      <c r="T1045" s="12" t="s">
        <v>1026</v>
      </c>
      <c r="U1045" s="19">
        <f>Tabla1[[#This Row],[Trbjo real]]/Tabla1[[#This Row],[Trabajo]]</f>
        <v>0.5</v>
      </c>
    </row>
    <row r="1046" spans="1:21" x14ac:dyDescent="0.25">
      <c r="A1046" s="12" t="s">
        <v>412</v>
      </c>
      <c r="B1046" s="12" t="s">
        <v>405</v>
      </c>
      <c r="C1046" s="12" t="s">
        <v>406</v>
      </c>
      <c r="D1046" s="12" t="s">
        <v>154</v>
      </c>
      <c r="E1046" s="12" t="s">
        <v>1027</v>
      </c>
      <c r="F1046" s="12" t="s">
        <v>1049</v>
      </c>
      <c r="G1046" s="12" t="s">
        <v>1081</v>
      </c>
      <c r="H1046" s="12" t="s">
        <v>8</v>
      </c>
      <c r="I1046" s="12" t="s">
        <v>1025</v>
      </c>
      <c r="J1046" s="12" t="s">
        <v>155</v>
      </c>
      <c r="K1046" s="12" t="s">
        <v>10</v>
      </c>
      <c r="L1046" s="13">
        <v>45122</v>
      </c>
      <c r="M1046" s="14">
        <v>45134</v>
      </c>
      <c r="N1046" s="14" t="str">
        <f t="shared" si="32"/>
        <v>CUMPLE</v>
      </c>
      <c r="O1046" s="14" t="str">
        <f t="shared" si="33"/>
        <v>NO CUMPLE</v>
      </c>
      <c r="P1046" s="15">
        <v>2</v>
      </c>
      <c r="Q1046" s="20">
        <v>72</v>
      </c>
      <c r="R1046" s="15">
        <f>Tabla1[[#This Row],[Trbjo real]]-Tabla1[[#This Row],[Trabajo]]</f>
        <v>-70</v>
      </c>
      <c r="S1046" s="15">
        <v>72</v>
      </c>
      <c r="T1046" s="12" t="s">
        <v>1026</v>
      </c>
      <c r="U1046" s="19">
        <f>Tabla1[[#This Row],[Trbjo real]]/Tabla1[[#This Row],[Trabajo]]</f>
        <v>2.7777777777777776E-2</v>
      </c>
    </row>
    <row r="1047" spans="1:21" x14ac:dyDescent="0.25">
      <c r="A1047" s="12" t="s">
        <v>412</v>
      </c>
      <c r="B1047" s="12" t="s">
        <v>405</v>
      </c>
      <c r="C1047" s="12" t="s">
        <v>406</v>
      </c>
      <c r="D1047" s="12" t="s">
        <v>154</v>
      </c>
      <c r="E1047" s="12" t="s">
        <v>1040</v>
      </c>
      <c r="F1047" s="12" t="s">
        <v>1119</v>
      </c>
      <c r="G1047" s="12" t="s">
        <v>1125</v>
      </c>
      <c r="H1047" s="12" t="s">
        <v>8</v>
      </c>
      <c r="I1047" s="12" t="s">
        <v>1025</v>
      </c>
      <c r="J1047" s="12" t="s">
        <v>155</v>
      </c>
      <c r="K1047" s="12" t="s">
        <v>10</v>
      </c>
      <c r="L1047" s="13">
        <v>45122</v>
      </c>
      <c r="M1047" s="14">
        <v>45122</v>
      </c>
      <c r="N1047" s="14" t="str">
        <f t="shared" si="32"/>
        <v>CUMPLE</v>
      </c>
      <c r="O1047" s="14" t="str">
        <f t="shared" si="33"/>
        <v>CUMPLE</v>
      </c>
      <c r="P1047" s="15">
        <v>2</v>
      </c>
      <c r="Q1047" s="15">
        <v>48</v>
      </c>
      <c r="R1047" s="15">
        <f>Tabla1[[#This Row],[Trbjo real]]-Tabla1[[#This Row],[Trabajo]]</f>
        <v>-46</v>
      </c>
      <c r="S1047" s="15">
        <v>48</v>
      </c>
      <c r="T1047" s="12" t="s">
        <v>1026</v>
      </c>
      <c r="U1047" s="19">
        <f>Tabla1[[#This Row],[Trbjo real]]/Tabla1[[#This Row],[Trabajo]]</f>
        <v>4.1666666666666664E-2</v>
      </c>
    </row>
    <row r="1048" spans="1:21" x14ac:dyDescent="0.25">
      <c r="A1048" s="12" t="s">
        <v>328</v>
      </c>
      <c r="B1048" s="12" t="s">
        <v>325</v>
      </c>
      <c r="C1048" s="12" t="s">
        <v>326</v>
      </c>
      <c r="D1048" s="12" t="s">
        <v>120</v>
      </c>
      <c r="E1048" s="12" t="s">
        <v>1033</v>
      </c>
      <c r="F1048" s="12" t="s">
        <v>1036</v>
      </c>
      <c r="G1048" s="12" t="s">
        <v>1129</v>
      </c>
      <c r="H1048" s="12" t="s">
        <v>8</v>
      </c>
      <c r="I1048" s="12" t="s">
        <v>1025</v>
      </c>
      <c r="J1048" s="12" t="s">
        <v>121</v>
      </c>
      <c r="K1048" s="12" t="s">
        <v>10</v>
      </c>
      <c r="L1048" s="13">
        <v>45122</v>
      </c>
      <c r="M1048" s="14"/>
      <c r="N1048" s="14" t="str">
        <f t="shared" si="32"/>
        <v>NO CUMPLE</v>
      </c>
      <c r="O1048" s="14" t="str">
        <f t="shared" si="33"/>
        <v>NO CUMPLE</v>
      </c>
      <c r="P1048" s="15">
        <v>0</v>
      </c>
      <c r="Q1048" s="15">
        <v>2</v>
      </c>
      <c r="R1048" s="15">
        <f>Tabla1[[#This Row],[Trbjo real]]-Tabla1[[#This Row],[Trabajo]]</f>
        <v>-2</v>
      </c>
      <c r="S1048" s="15">
        <v>2</v>
      </c>
      <c r="T1048" s="12" t="s">
        <v>1026</v>
      </c>
      <c r="U1048" s="19">
        <f>Tabla1[[#This Row],[Trbjo real]]/Tabla1[[#This Row],[Trabajo]]</f>
        <v>0</v>
      </c>
    </row>
    <row r="1049" spans="1:21" x14ac:dyDescent="0.25">
      <c r="A1049" s="12" t="s">
        <v>141</v>
      </c>
      <c r="B1049" s="12" t="s">
        <v>118</v>
      </c>
      <c r="C1049" s="12" t="s">
        <v>119</v>
      </c>
      <c r="D1049" s="12" t="s">
        <v>120</v>
      </c>
      <c r="E1049" s="12" t="s">
        <v>1035</v>
      </c>
      <c r="F1049" s="12" t="s">
        <v>1061</v>
      </c>
      <c r="G1049" s="12" t="s">
        <v>1060</v>
      </c>
      <c r="H1049" s="12" t="s">
        <v>60</v>
      </c>
      <c r="I1049" s="12" t="s">
        <v>1025</v>
      </c>
      <c r="J1049" s="12" t="s">
        <v>121</v>
      </c>
      <c r="K1049" s="12" t="s">
        <v>10</v>
      </c>
      <c r="L1049" s="13">
        <v>45121</v>
      </c>
      <c r="M1049" s="14">
        <v>45130</v>
      </c>
      <c r="N1049" s="14" t="str">
        <f t="shared" si="32"/>
        <v>CUMPLE</v>
      </c>
      <c r="O1049" s="14" t="str">
        <f t="shared" si="33"/>
        <v>NO CUMPLE</v>
      </c>
      <c r="P1049" s="15">
        <v>1</v>
      </c>
      <c r="Q1049" s="20">
        <v>1</v>
      </c>
      <c r="R1049" s="15">
        <f>Tabla1[[#This Row],[Trbjo real]]-Tabla1[[#This Row],[Trabajo]]</f>
        <v>0</v>
      </c>
      <c r="S1049" s="15">
        <v>1</v>
      </c>
      <c r="T1049" s="12" t="s">
        <v>1026</v>
      </c>
      <c r="U1049" s="19">
        <f>Tabla1[[#This Row],[Trbjo real]]/Tabla1[[#This Row],[Trabajo]]</f>
        <v>1</v>
      </c>
    </row>
    <row r="1050" spans="1:21" x14ac:dyDescent="0.25">
      <c r="A1050" s="12" t="s">
        <v>141</v>
      </c>
      <c r="B1050" s="12" t="s">
        <v>118</v>
      </c>
      <c r="C1050" s="12" t="s">
        <v>119</v>
      </c>
      <c r="D1050" s="12" t="s">
        <v>120</v>
      </c>
      <c r="E1050" s="12" t="s">
        <v>1033</v>
      </c>
      <c r="F1050" s="12" t="s">
        <v>1036</v>
      </c>
      <c r="G1050" s="12" t="s">
        <v>1060</v>
      </c>
      <c r="H1050" s="12" t="s">
        <v>60</v>
      </c>
      <c r="I1050" s="12" t="s">
        <v>1025</v>
      </c>
      <c r="J1050" s="12" t="s">
        <v>121</v>
      </c>
      <c r="K1050" s="12" t="s">
        <v>10</v>
      </c>
      <c r="L1050" s="13">
        <v>45121</v>
      </c>
      <c r="M1050" s="14">
        <v>45130</v>
      </c>
      <c r="N1050" s="14" t="str">
        <f t="shared" si="32"/>
        <v>CUMPLE</v>
      </c>
      <c r="O1050" s="14" t="str">
        <f t="shared" si="33"/>
        <v>NO CUMPLE</v>
      </c>
      <c r="P1050" s="15">
        <v>4</v>
      </c>
      <c r="Q1050" s="20">
        <v>3</v>
      </c>
      <c r="R1050" s="15">
        <f>Tabla1[[#This Row],[Trbjo real]]-Tabla1[[#This Row],[Trabajo]]</f>
        <v>1</v>
      </c>
      <c r="S1050" s="15">
        <v>3</v>
      </c>
      <c r="T1050" s="12" t="s">
        <v>1026</v>
      </c>
      <c r="U1050" s="19">
        <f>Tabla1[[#This Row],[Trbjo real]]/Tabla1[[#This Row],[Trabajo]]</f>
        <v>1.3333333333333333</v>
      </c>
    </row>
    <row r="1051" spans="1:21" x14ac:dyDescent="0.25">
      <c r="A1051" s="12" t="s">
        <v>141</v>
      </c>
      <c r="B1051" s="12" t="s">
        <v>118</v>
      </c>
      <c r="C1051" s="12" t="s">
        <v>119</v>
      </c>
      <c r="D1051" s="12" t="s">
        <v>120</v>
      </c>
      <c r="E1051" s="12" t="s">
        <v>1040</v>
      </c>
      <c r="F1051" s="12" t="s">
        <v>1036</v>
      </c>
      <c r="G1051" s="12" t="s">
        <v>1144</v>
      </c>
      <c r="H1051" s="12" t="s">
        <v>60</v>
      </c>
      <c r="I1051" s="12" t="s">
        <v>1025</v>
      </c>
      <c r="J1051" s="12" t="s">
        <v>121</v>
      </c>
      <c r="K1051" s="12" t="s">
        <v>10</v>
      </c>
      <c r="L1051" s="13">
        <v>45121</v>
      </c>
      <c r="M1051" s="14"/>
      <c r="N1051" s="14" t="str">
        <f t="shared" si="32"/>
        <v>NO CUMPLE</v>
      </c>
      <c r="O1051" s="14" t="str">
        <f t="shared" si="33"/>
        <v>NO CUMPLE</v>
      </c>
      <c r="P1051" s="15">
        <v>0</v>
      </c>
      <c r="Q1051" s="15">
        <v>2</v>
      </c>
      <c r="R1051" s="15">
        <f>Tabla1[[#This Row],[Trbjo real]]-Tabla1[[#This Row],[Trabajo]]</f>
        <v>-2</v>
      </c>
      <c r="S1051" s="15">
        <v>2</v>
      </c>
      <c r="T1051" s="12" t="s">
        <v>1026</v>
      </c>
      <c r="U1051" s="19">
        <f>Tabla1[[#This Row],[Trbjo real]]/Tabla1[[#This Row],[Trabajo]]</f>
        <v>0</v>
      </c>
    </row>
    <row r="1052" spans="1:21" x14ac:dyDescent="0.25">
      <c r="A1052" s="12" t="s">
        <v>98</v>
      </c>
      <c r="B1052" s="12" t="s">
        <v>51</v>
      </c>
      <c r="C1052" s="12" t="s">
        <v>52</v>
      </c>
      <c r="D1052" s="12" t="s">
        <v>53</v>
      </c>
      <c r="E1052" s="12" t="s">
        <v>1040</v>
      </c>
      <c r="F1052" s="12" t="s">
        <v>1100</v>
      </c>
      <c r="G1052" s="12" t="s">
        <v>1099</v>
      </c>
      <c r="H1052" s="12" t="s">
        <v>60</v>
      </c>
      <c r="I1052" s="12" t="s">
        <v>1025</v>
      </c>
      <c r="J1052" s="12" t="s">
        <v>55</v>
      </c>
      <c r="K1052" s="12" t="s">
        <v>10</v>
      </c>
      <c r="L1052" s="13">
        <v>45120</v>
      </c>
      <c r="M1052" s="14">
        <v>45120</v>
      </c>
      <c r="N1052" s="14" t="str">
        <f t="shared" si="32"/>
        <v>CUMPLE</v>
      </c>
      <c r="O1052" s="14" t="str">
        <f t="shared" si="33"/>
        <v>CUMPLE</v>
      </c>
      <c r="P1052" s="15">
        <v>1</v>
      </c>
      <c r="Q1052" s="20">
        <v>2</v>
      </c>
      <c r="R1052" s="15">
        <f>Tabla1[[#This Row],[Trbjo real]]-Tabla1[[#This Row],[Trabajo]]</f>
        <v>-1</v>
      </c>
      <c r="S1052" s="15">
        <v>2</v>
      </c>
      <c r="T1052" s="12" t="s">
        <v>1026</v>
      </c>
      <c r="U1052" s="19">
        <f>Tabla1[[#This Row],[Trbjo real]]/Tabla1[[#This Row],[Trabajo]]</f>
        <v>0.5</v>
      </c>
    </row>
    <row r="1053" spans="1:21" x14ac:dyDescent="0.25">
      <c r="A1053" s="12" t="s">
        <v>98</v>
      </c>
      <c r="B1053" s="12" t="s">
        <v>51</v>
      </c>
      <c r="C1053" s="12" t="s">
        <v>52</v>
      </c>
      <c r="D1053" s="12" t="s">
        <v>53</v>
      </c>
      <c r="E1053" s="12" t="s">
        <v>1053</v>
      </c>
      <c r="F1053" s="12" t="s">
        <v>1069</v>
      </c>
      <c r="G1053" s="12" t="s">
        <v>1099</v>
      </c>
      <c r="H1053" s="12" t="s">
        <v>60</v>
      </c>
      <c r="I1053" s="12" t="s">
        <v>1025</v>
      </c>
      <c r="J1053" s="12" t="s">
        <v>55</v>
      </c>
      <c r="K1053" s="12" t="s">
        <v>10</v>
      </c>
      <c r="L1053" s="13">
        <v>45120</v>
      </c>
      <c r="M1053" s="14">
        <v>45120</v>
      </c>
      <c r="N1053" s="14" t="str">
        <f t="shared" si="32"/>
        <v>CUMPLE</v>
      </c>
      <c r="O1053" s="14" t="str">
        <f t="shared" si="33"/>
        <v>CUMPLE</v>
      </c>
      <c r="P1053" s="15">
        <v>1</v>
      </c>
      <c r="Q1053" s="21">
        <v>3</v>
      </c>
      <c r="R1053" s="15">
        <f>Tabla1[[#This Row],[Trbjo real]]-Tabla1[[#This Row],[Trabajo]]</f>
        <v>-2</v>
      </c>
      <c r="S1053" s="15">
        <v>3</v>
      </c>
      <c r="T1053" s="12" t="s">
        <v>1026</v>
      </c>
      <c r="U1053" s="19">
        <f>Tabla1[[#This Row],[Trbjo real]]/Tabla1[[#This Row],[Trabajo]]</f>
        <v>0.33333333333333331</v>
      </c>
    </row>
    <row r="1054" spans="1:21" x14ac:dyDescent="0.25">
      <c r="A1054" s="12" t="s">
        <v>98</v>
      </c>
      <c r="B1054" s="12" t="s">
        <v>51</v>
      </c>
      <c r="C1054" s="12" t="s">
        <v>52</v>
      </c>
      <c r="D1054" s="12" t="s">
        <v>53</v>
      </c>
      <c r="E1054" s="12" t="s">
        <v>1051</v>
      </c>
      <c r="F1054" s="12" t="s">
        <v>1145</v>
      </c>
      <c r="G1054" s="12" t="s">
        <v>1152</v>
      </c>
      <c r="H1054" s="12" t="s">
        <v>60</v>
      </c>
      <c r="I1054" s="12" t="s">
        <v>1025</v>
      </c>
      <c r="J1054" s="12" t="s">
        <v>55</v>
      </c>
      <c r="K1054" s="12" t="s">
        <v>10</v>
      </c>
      <c r="L1054" s="13">
        <v>45120</v>
      </c>
      <c r="M1054" s="14">
        <v>45120</v>
      </c>
      <c r="N1054" s="14" t="str">
        <f t="shared" si="32"/>
        <v>CUMPLE</v>
      </c>
      <c r="O1054" s="14" t="str">
        <f t="shared" si="33"/>
        <v>CUMPLE</v>
      </c>
      <c r="P1054" s="15">
        <v>0.75</v>
      </c>
      <c r="Q1054" s="20">
        <v>1</v>
      </c>
      <c r="R1054" s="20">
        <f>Tabla1[[#This Row],[Trbjo real]]-Tabla1[[#This Row],[Trabajo]]</f>
        <v>-0.25</v>
      </c>
      <c r="S1054" s="15">
        <v>1</v>
      </c>
      <c r="T1054" s="12" t="s">
        <v>1026</v>
      </c>
      <c r="U1054" s="19">
        <f>Tabla1[[#This Row],[Trbjo real]]/Tabla1[[#This Row],[Trabajo]]</f>
        <v>0.75</v>
      </c>
    </row>
    <row r="1055" spans="1:21" x14ac:dyDescent="0.25">
      <c r="A1055" s="12" t="s">
        <v>368</v>
      </c>
      <c r="B1055" s="12" t="s">
        <v>365</v>
      </c>
      <c r="C1055" s="12" t="s">
        <v>366</v>
      </c>
      <c r="D1055" s="12" t="s">
        <v>120</v>
      </c>
      <c r="E1055" s="12" t="s">
        <v>1035</v>
      </c>
      <c r="F1055" s="12" t="s">
        <v>1036</v>
      </c>
      <c r="G1055" s="12" t="s">
        <v>1060</v>
      </c>
      <c r="H1055" s="12" t="s">
        <v>8</v>
      </c>
      <c r="I1055" s="12" t="s">
        <v>1025</v>
      </c>
      <c r="J1055" s="12" t="s">
        <v>121</v>
      </c>
      <c r="K1055" s="12" t="s">
        <v>10</v>
      </c>
      <c r="L1055" s="13">
        <v>45119</v>
      </c>
      <c r="M1055" s="14">
        <v>45125</v>
      </c>
      <c r="N1055" s="14" t="str">
        <f t="shared" si="32"/>
        <v>CUMPLE</v>
      </c>
      <c r="O1055" s="14" t="str">
        <f t="shared" si="33"/>
        <v>NO CUMPLE</v>
      </c>
      <c r="P1055" s="15">
        <v>8</v>
      </c>
      <c r="Q1055" s="20">
        <v>8</v>
      </c>
      <c r="R1055" s="15">
        <f>Tabla1[[#This Row],[Trbjo real]]-Tabla1[[#This Row],[Trabajo]]</f>
        <v>0</v>
      </c>
      <c r="S1055" s="15">
        <v>8</v>
      </c>
      <c r="T1055" s="12" t="s">
        <v>1026</v>
      </c>
      <c r="U1055" s="19">
        <f>Tabla1[[#This Row],[Trbjo real]]/Tabla1[[#This Row],[Trabajo]]</f>
        <v>1</v>
      </c>
    </row>
    <row r="1056" spans="1:21" x14ac:dyDescent="0.25">
      <c r="A1056" s="12" t="s">
        <v>83</v>
      </c>
      <c r="B1056" s="12" t="s">
        <v>51</v>
      </c>
      <c r="C1056" s="12" t="s">
        <v>52</v>
      </c>
      <c r="D1056" s="12" t="s">
        <v>53</v>
      </c>
      <c r="E1056" s="12" t="s">
        <v>1035</v>
      </c>
      <c r="F1056" s="12" t="s">
        <v>1065</v>
      </c>
      <c r="G1056" s="12" t="s">
        <v>1064</v>
      </c>
      <c r="H1056" s="12" t="s">
        <v>67</v>
      </c>
      <c r="I1056" s="12" t="s">
        <v>1025</v>
      </c>
      <c r="J1056" s="12" t="s">
        <v>55</v>
      </c>
      <c r="K1056" s="12" t="s">
        <v>10</v>
      </c>
      <c r="L1056" s="13">
        <v>45119</v>
      </c>
      <c r="M1056" s="14">
        <v>45141</v>
      </c>
      <c r="N1056" s="14" t="str">
        <f t="shared" si="32"/>
        <v>CUMPLE</v>
      </c>
      <c r="O1056" s="14" t="str">
        <f t="shared" si="33"/>
        <v>NO CUMPLE</v>
      </c>
      <c r="P1056" s="15">
        <v>2</v>
      </c>
      <c r="Q1056" s="21">
        <v>5</v>
      </c>
      <c r="R1056" s="15">
        <f>Tabla1[[#This Row],[Trbjo real]]-Tabla1[[#This Row],[Trabajo]]</f>
        <v>-3</v>
      </c>
      <c r="S1056" s="15">
        <v>5</v>
      </c>
      <c r="T1056" s="12" t="s">
        <v>1026</v>
      </c>
      <c r="U1056" s="19">
        <f>Tabla1[[#This Row],[Trbjo real]]/Tabla1[[#This Row],[Trabajo]]</f>
        <v>0.4</v>
      </c>
    </row>
    <row r="1057" spans="1:21" x14ac:dyDescent="0.25">
      <c r="A1057" s="12" t="s">
        <v>368</v>
      </c>
      <c r="B1057" s="12" t="s">
        <v>365</v>
      </c>
      <c r="C1057" s="12" t="s">
        <v>366</v>
      </c>
      <c r="D1057" s="12" t="s">
        <v>120</v>
      </c>
      <c r="E1057" s="12" t="s">
        <v>1033</v>
      </c>
      <c r="F1057" s="12" t="s">
        <v>1036</v>
      </c>
      <c r="G1057" s="12" t="s">
        <v>1152</v>
      </c>
      <c r="H1057" s="12" t="s">
        <v>8</v>
      </c>
      <c r="I1057" s="12" t="s">
        <v>1025</v>
      </c>
      <c r="J1057" s="12" t="s">
        <v>121</v>
      </c>
      <c r="K1057" s="12" t="s">
        <v>10</v>
      </c>
      <c r="L1057" s="13">
        <v>45119</v>
      </c>
      <c r="M1057" s="14"/>
      <c r="N1057" s="14" t="str">
        <f t="shared" si="32"/>
        <v>NO CUMPLE</v>
      </c>
      <c r="O1057" s="14" t="str">
        <f t="shared" si="33"/>
        <v>NO CUMPLE</v>
      </c>
      <c r="P1057" s="15">
        <v>0</v>
      </c>
      <c r="Q1057" s="15">
        <v>2</v>
      </c>
      <c r="R1057" s="15">
        <f>Tabla1[[#This Row],[Trbjo real]]-Tabla1[[#This Row],[Trabajo]]</f>
        <v>-2</v>
      </c>
      <c r="S1057" s="15">
        <v>2</v>
      </c>
      <c r="T1057" s="12" t="s">
        <v>1026</v>
      </c>
      <c r="U1057" s="19">
        <f>Tabla1[[#This Row],[Trbjo real]]/Tabla1[[#This Row],[Trabajo]]</f>
        <v>0</v>
      </c>
    </row>
    <row r="1058" spans="1:21" x14ac:dyDescent="0.25">
      <c r="A1058" s="12" t="s">
        <v>166</v>
      </c>
      <c r="B1058" s="12" t="s">
        <v>152</v>
      </c>
      <c r="C1058" s="12" t="s">
        <v>153</v>
      </c>
      <c r="D1058" s="12" t="s">
        <v>154</v>
      </c>
      <c r="E1058" s="12" t="s">
        <v>1035</v>
      </c>
      <c r="F1058" s="12" t="s">
        <v>1043</v>
      </c>
      <c r="G1058" s="12" t="s">
        <v>1073</v>
      </c>
      <c r="H1058" s="12" t="s">
        <v>60</v>
      </c>
      <c r="I1058" s="12" t="s">
        <v>1025</v>
      </c>
      <c r="J1058" s="12" t="s">
        <v>155</v>
      </c>
      <c r="K1058" s="12" t="s">
        <v>10</v>
      </c>
      <c r="L1058" s="13">
        <v>45116</v>
      </c>
      <c r="M1058" s="14">
        <v>45107</v>
      </c>
      <c r="N1058" s="14" t="str">
        <f t="shared" si="32"/>
        <v>CUMPLE</v>
      </c>
      <c r="O1058" s="14" t="str">
        <f t="shared" si="33"/>
        <v>CUMPLE</v>
      </c>
      <c r="P1058" s="15">
        <v>1</v>
      </c>
      <c r="Q1058" s="20">
        <v>1</v>
      </c>
      <c r="R1058" s="15">
        <f>Tabla1[[#This Row],[Trbjo real]]-Tabla1[[#This Row],[Trabajo]]</f>
        <v>0</v>
      </c>
      <c r="S1058" s="15">
        <v>1</v>
      </c>
      <c r="T1058" s="12" t="s">
        <v>1026</v>
      </c>
      <c r="U1058" s="19">
        <f>Tabla1[[#This Row],[Trbjo real]]/Tabla1[[#This Row],[Trabajo]]</f>
        <v>1</v>
      </c>
    </row>
    <row r="1059" spans="1:21" x14ac:dyDescent="0.25">
      <c r="A1059" s="12" t="s">
        <v>166</v>
      </c>
      <c r="B1059" s="12" t="s">
        <v>152</v>
      </c>
      <c r="C1059" s="12" t="s">
        <v>153</v>
      </c>
      <c r="D1059" s="12" t="s">
        <v>154</v>
      </c>
      <c r="E1059" s="12" t="s">
        <v>1033</v>
      </c>
      <c r="F1059" s="12" t="s">
        <v>1044</v>
      </c>
      <c r="G1059" s="12" t="s">
        <v>1073</v>
      </c>
      <c r="H1059" s="12" t="s">
        <v>60</v>
      </c>
      <c r="I1059" s="12" t="s">
        <v>1025</v>
      </c>
      <c r="J1059" s="12" t="s">
        <v>155</v>
      </c>
      <c r="K1059" s="12" t="s">
        <v>10</v>
      </c>
      <c r="L1059" s="13">
        <v>45116</v>
      </c>
      <c r="M1059" s="14">
        <v>45107</v>
      </c>
      <c r="N1059" s="14" t="str">
        <f t="shared" si="32"/>
        <v>CUMPLE</v>
      </c>
      <c r="O1059" s="14" t="str">
        <f t="shared" si="33"/>
        <v>CUMPLE</v>
      </c>
      <c r="P1059" s="15">
        <v>1</v>
      </c>
      <c r="Q1059" s="20">
        <v>1</v>
      </c>
      <c r="R1059" s="15">
        <f>Tabla1[[#This Row],[Trbjo real]]-Tabla1[[#This Row],[Trabajo]]</f>
        <v>0</v>
      </c>
      <c r="S1059" s="15">
        <v>1</v>
      </c>
      <c r="T1059" s="12" t="s">
        <v>1026</v>
      </c>
      <c r="U1059" s="19">
        <f>Tabla1[[#This Row],[Trbjo real]]/Tabla1[[#This Row],[Trabajo]]</f>
        <v>1</v>
      </c>
    </row>
    <row r="1060" spans="1:21" x14ac:dyDescent="0.25">
      <c r="A1060" s="12" t="s">
        <v>166</v>
      </c>
      <c r="B1060" s="12" t="s">
        <v>152</v>
      </c>
      <c r="C1060" s="12" t="s">
        <v>153</v>
      </c>
      <c r="D1060" s="12" t="s">
        <v>154</v>
      </c>
      <c r="E1060" s="12" t="s">
        <v>1027</v>
      </c>
      <c r="F1060" s="12" t="s">
        <v>1045</v>
      </c>
      <c r="G1060" s="12" t="s">
        <v>1073</v>
      </c>
      <c r="H1060" s="12" t="s">
        <v>60</v>
      </c>
      <c r="I1060" s="12" t="s">
        <v>1025</v>
      </c>
      <c r="J1060" s="12" t="s">
        <v>155</v>
      </c>
      <c r="K1060" s="12" t="s">
        <v>10</v>
      </c>
      <c r="L1060" s="13">
        <v>45116</v>
      </c>
      <c r="M1060" s="14">
        <v>45107</v>
      </c>
      <c r="N1060" s="14" t="str">
        <f t="shared" si="32"/>
        <v>CUMPLE</v>
      </c>
      <c r="O1060" s="14" t="str">
        <f t="shared" si="33"/>
        <v>CUMPLE</v>
      </c>
      <c r="P1060" s="15">
        <v>1</v>
      </c>
      <c r="Q1060" s="20">
        <v>1</v>
      </c>
      <c r="R1060" s="15">
        <f>Tabla1[[#This Row],[Trbjo real]]-Tabla1[[#This Row],[Trabajo]]</f>
        <v>0</v>
      </c>
      <c r="S1060" s="15">
        <v>1</v>
      </c>
      <c r="T1060" s="12" t="s">
        <v>1026</v>
      </c>
      <c r="U1060" s="19">
        <f>Tabla1[[#This Row],[Trbjo real]]/Tabla1[[#This Row],[Trabajo]]</f>
        <v>1</v>
      </c>
    </row>
    <row r="1061" spans="1:21" x14ac:dyDescent="0.25">
      <c r="A1061" s="12" t="s">
        <v>166</v>
      </c>
      <c r="B1061" s="12" t="s">
        <v>152</v>
      </c>
      <c r="C1061" s="12" t="s">
        <v>153</v>
      </c>
      <c r="D1061" s="12" t="s">
        <v>154</v>
      </c>
      <c r="E1061" s="12" t="s">
        <v>1040</v>
      </c>
      <c r="F1061" s="12" t="s">
        <v>1046</v>
      </c>
      <c r="G1061" s="12" t="s">
        <v>1073</v>
      </c>
      <c r="H1061" s="12" t="s">
        <v>60</v>
      </c>
      <c r="I1061" s="12" t="s">
        <v>1025</v>
      </c>
      <c r="J1061" s="12" t="s">
        <v>155</v>
      </c>
      <c r="K1061" s="12" t="s">
        <v>10</v>
      </c>
      <c r="L1061" s="13">
        <v>45116</v>
      </c>
      <c r="M1061" s="14">
        <v>45107</v>
      </c>
      <c r="N1061" s="14" t="str">
        <f t="shared" si="32"/>
        <v>CUMPLE</v>
      </c>
      <c r="O1061" s="14" t="str">
        <f t="shared" si="33"/>
        <v>CUMPLE</v>
      </c>
      <c r="P1061" s="15">
        <v>1</v>
      </c>
      <c r="Q1061" s="20">
        <v>1</v>
      </c>
      <c r="R1061" s="15">
        <f>Tabla1[[#This Row],[Trbjo real]]-Tabla1[[#This Row],[Trabajo]]</f>
        <v>0</v>
      </c>
      <c r="S1061" s="15">
        <v>1</v>
      </c>
      <c r="T1061" s="12" t="s">
        <v>1026</v>
      </c>
      <c r="U1061" s="19">
        <f>Tabla1[[#This Row],[Trbjo real]]/Tabla1[[#This Row],[Trabajo]]</f>
        <v>1</v>
      </c>
    </row>
    <row r="1062" spans="1:21" x14ac:dyDescent="0.25">
      <c r="A1062" s="12" t="s">
        <v>167</v>
      </c>
      <c r="B1062" s="12" t="s">
        <v>152</v>
      </c>
      <c r="C1062" s="12" t="s">
        <v>153</v>
      </c>
      <c r="D1062" s="12" t="s">
        <v>154</v>
      </c>
      <c r="E1062" s="12" t="s">
        <v>1051</v>
      </c>
      <c r="F1062" s="12" t="s">
        <v>1052</v>
      </c>
      <c r="G1062" s="12" t="s">
        <v>1073</v>
      </c>
      <c r="H1062" s="12" t="s">
        <v>60</v>
      </c>
      <c r="I1062" s="12" t="s">
        <v>1025</v>
      </c>
      <c r="J1062" s="12" t="s">
        <v>155</v>
      </c>
      <c r="K1062" s="12" t="s">
        <v>10</v>
      </c>
      <c r="L1062" s="13">
        <v>45116</v>
      </c>
      <c r="M1062" s="14">
        <v>45116</v>
      </c>
      <c r="N1062" s="14" t="str">
        <f t="shared" si="32"/>
        <v>CUMPLE</v>
      </c>
      <c r="O1062" s="14" t="str">
        <f t="shared" si="33"/>
        <v>CUMPLE</v>
      </c>
      <c r="P1062" s="15">
        <v>2</v>
      </c>
      <c r="Q1062" s="20">
        <v>3</v>
      </c>
      <c r="R1062" s="15">
        <f>Tabla1[[#This Row],[Trbjo real]]-Tabla1[[#This Row],[Trabajo]]</f>
        <v>-1</v>
      </c>
      <c r="S1062" s="15">
        <v>3</v>
      </c>
      <c r="T1062" s="12" t="s">
        <v>1026</v>
      </c>
      <c r="U1062" s="19">
        <f>Tabla1[[#This Row],[Trbjo real]]/Tabla1[[#This Row],[Trabajo]]</f>
        <v>0.66666666666666663</v>
      </c>
    </row>
    <row r="1063" spans="1:21" x14ac:dyDescent="0.25">
      <c r="A1063" s="12" t="s">
        <v>167</v>
      </c>
      <c r="B1063" s="12" t="s">
        <v>152</v>
      </c>
      <c r="C1063" s="12" t="s">
        <v>153</v>
      </c>
      <c r="D1063" s="12" t="s">
        <v>154</v>
      </c>
      <c r="E1063" s="12" t="s">
        <v>1053</v>
      </c>
      <c r="F1063" s="12" t="s">
        <v>1054</v>
      </c>
      <c r="G1063" s="12" t="s">
        <v>1073</v>
      </c>
      <c r="H1063" s="12" t="s">
        <v>60</v>
      </c>
      <c r="I1063" s="12" t="s">
        <v>1025</v>
      </c>
      <c r="J1063" s="12" t="s">
        <v>155</v>
      </c>
      <c r="K1063" s="12" t="s">
        <v>10</v>
      </c>
      <c r="L1063" s="13">
        <v>45116</v>
      </c>
      <c r="M1063" s="14">
        <v>45118</v>
      </c>
      <c r="N1063" s="14" t="str">
        <f t="shared" si="32"/>
        <v>CUMPLE</v>
      </c>
      <c r="O1063" s="14" t="str">
        <f t="shared" si="33"/>
        <v>NO CUMPLE</v>
      </c>
      <c r="P1063" s="15">
        <v>1</v>
      </c>
      <c r="Q1063" s="20">
        <v>3</v>
      </c>
      <c r="R1063" s="15">
        <f>Tabla1[[#This Row],[Trbjo real]]-Tabla1[[#This Row],[Trabajo]]</f>
        <v>-2</v>
      </c>
      <c r="S1063" s="15">
        <v>3</v>
      </c>
      <c r="T1063" s="12" t="s">
        <v>1026</v>
      </c>
      <c r="U1063" s="19">
        <f>Tabla1[[#This Row],[Trbjo real]]/Tabla1[[#This Row],[Trabajo]]</f>
        <v>0.33333333333333331</v>
      </c>
    </row>
    <row r="1064" spans="1:21" x14ac:dyDescent="0.25">
      <c r="A1064" s="12" t="s">
        <v>97</v>
      </c>
      <c r="B1064" s="12" t="s">
        <v>51</v>
      </c>
      <c r="C1064" s="12" t="s">
        <v>52</v>
      </c>
      <c r="D1064" s="12" t="s">
        <v>53</v>
      </c>
      <c r="E1064" s="12" t="s">
        <v>1035</v>
      </c>
      <c r="F1064" s="12" t="s">
        <v>1057</v>
      </c>
      <c r="G1064" s="12" t="s">
        <v>1064</v>
      </c>
      <c r="H1064" s="12" t="s">
        <v>54</v>
      </c>
      <c r="I1064" s="12" t="s">
        <v>1025</v>
      </c>
      <c r="J1064" s="12" t="s">
        <v>55</v>
      </c>
      <c r="K1064" s="12" t="s">
        <v>10</v>
      </c>
      <c r="L1064" s="13">
        <v>45113</v>
      </c>
      <c r="M1064" s="14">
        <v>45113</v>
      </c>
      <c r="N1064" s="14" t="str">
        <f t="shared" si="32"/>
        <v>CUMPLE</v>
      </c>
      <c r="O1064" s="14" t="str">
        <f t="shared" si="33"/>
        <v>CUMPLE</v>
      </c>
      <c r="P1064" s="15">
        <v>3</v>
      </c>
      <c r="Q1064" s="20">
        <v>3</v>
      </c>
      <c r="R1064" s="15">
        <f>Tabla1[[#This Row],[Trbjo real]]-Tabla1[[#This Row],[Trabajo]]</f>
        <v>0</v>
      </c>
      <c r="S1064" s="15">
        <v>3</v>
      </c>
      <c r="T1064" s="12" t="s">
        <v>1026</v>
      </c>
      <c r="U1064" s="19">
        <f>Tabla1[[#This Row],[Trbjo real]]/Tabla1[[#This Row],[Trabajo]]</f>
        <v>1</v>
      </c>
    </row>
    <row r="1065" spans="1:21" x14ac:dyDescent="0.25">
      <c r="A1065" s="12" t="s">
        <v>97</v>
      </c>
      <c r="B1065" s="12" t="s">
        <v>51</v>
      </c>
      <c r="C1065" s="12" t="s">
        <v>52</v>
      </c>
      <c r="D1065" s="12" t="s">
        <v>53</v>
      </c>
      <c r="E1065" s="12" t="s">
        <v>1027</v>
      </c>
      <c r="F1065" s="12" t="s">
        <v>1090</v>
      </c>
      <c r="G1065" s="12" t="s">
        <v>1115</v>
      </c>
      <c r="H1065" s="12" t="s">
        <v>54</v>
      </c>
      <c r="I1065" s="12" t="s">
        <v>1025</v>
      </c>
      <c r="J1065" s="12" t="s">
        <v>55</v>
      </c>
      <c r="K1065" s="12" t="s">
        <v>10</v>
      </c>
      <c r="L1065" s="13">
        <v>45113</v>
      </c>
      <c r="M1065" s="14">
        <v>45113</v>
      </c>
      <c r="N1065" s="14" t="str">
        <f t="shared" si="32"/>
        <v>CUMPLE</v>
      </c>
      <c r="O1065" s="14" t="str">
        <f t="shared" si="33"/>
        <v>CUMPLE</v>
      </c>
      <c r="P1065" s="15">
        <v>1</v>
      </c>
      <c r="Q1065" s="20">
        <v>1</v>
      </c>
      <c r="R1065" s="15">
        <f>Tabla1[[#This Row],[Trbjo real]]-Tabla1[[#This Row],[Trabajo]]</f>
        <v>0</v>
      </c>
      <c r="S1065" s="15">
        <v>1</v>
      </c>
      <c r="T1065" s="12" t="s">
        <v>1026</v>
      </c>
      <c r="U1065" s="19">
        <f>Tabla1[[#This Row],[Trbjo real]]/Tabla1[[#This Row],[Trabajo]]</f>
        <v>1</v>
      </c>
    </row>
    <row r="1066" spans="1:21" x14ac:dyDescent="0.25">
      <c r="A1066" s="12" t="s">
        <v>302</v>
      </c>
      <c r="B1066" s="12" t="s">
        <v>238</v>
      </c>
      <c r="C1066" s="12" t="s">
        <v>239</v>
      </c>
      <c r="D1066" s="12" t="s">
        <v>185</v>
      </c>
      <c r="E1066" s="12" t="s">
        <v>1035</v>
      </c>
      <c r="F1066" s="12" t="s">
        <v>1057</v>
      </c>
      <c r="G1066" s="12" t="s">
        <v>1079</v>
      </c>
      <c r="H1066" s="12" t="s">
        <v>60</v>
      </c>
      <c r="I1066" s="12" t="s">
        <v>1015</v>
      </c>
      <c r="J1066" s="12" t="s">
        <v>240</v>
      </c>
      <c r="K1066" s="12" t="s">
        <v>10</v>
      </c>
      <c r="L1066" s="13">
        <v>45112</v>
      </c>
      <c r="M1066" s="14">
        <v>45114</v>
      </c>
      <c r="N1066" s="14" t="str">
        <f t="shared" si="32"/>
        <v>CUMPLE</v>
      </c>
      <c r="O1066" s="14" t="str">
        <f t="shared" si="33"/>
        <v>NO CUMPLE</v>
      </c>
      <c r="P1066" s="15">
        <v>2</v>
      </c>
      <c r="Q1066" s="20">
        <v>2</v>
      </c>
      <c r="R1066" s="15">
        <f>Tabla1[[#This Row],[Trbjo real]]-Tabla1[[#This Row],[Trabajo]]</f>
        <v>0</v>
      </c>
      <c r="S1066" s="15">
        <v>2</v>
      </c>
      <c r="T1066" s="12" t="s">
        <v>1026</v>
      </c>
      <c r="U1066" s="19">
        <f>Tabla1[[#This Row],[Trbjo real]]/Tabla1[[#This Row],[Trabajo]]</f>
        <v>1</v>
      </c>
    </row>
    <row r="1067" spans="1:21" x14ac:dyDescent="0.25">
      <c r="A1067" s="12" t="s">
        <v>132</v>
      </c>
      <c r="B1067" s="12" t="s">
        <v>118</v>
      </c>
      <c r="C1067" s="12" t="s">
        <v>119</v>
      </c>
      <c r="D1067" s="12" t="s">
        <v>120</v>
      </c>
      <c r="E1067" s="12" t="s">
        <v>1035</v>
      </c>
      <c r="F1067" s="12" t="s">
        <v>1061</v>
      </c>
      <c r="G1067" s="12" t="s">
        <v>1060</v>
      </c>
      <c r="H1067" s="12" t="s">
        <v>60</v>
      </c>
      <c r="I1067" s="12" t="s">
        <v>1025</v>
      </c>
      <c r="J1067" s="12" t="s">
        <v>121</v>
      </c>
      <c r="K1067" s="12" t="s">
        <v>10</v>
      </c>
      <c r="L1067" s="13">
        <v>45107</v>
      </c>
      <c r="M1067" s="14">
        <v>45107</v>
      </c>
      <c r="N1067" s="14" t="str">
        <f t="shared" si="32"/>
        <v>CUMPLE</v>
      </c>
      <c r="O1067" s="14" t="str">
        <f t="shared" si="33"/>
        <v>CUMPLE</v>
      </c>
      <c r="P1067" s="15">
        <v>1</v>
      </c>
      <c r="Q1067" s="20">
        <v>1</v>
      </c>
      <c r="R1067" s="15">
        <f>Tabla1[[#This Row],[Trbjo real]]-Tabla1[[#This Row],[Trabajo]]</f>
        <v>0</v>
      </c>
      <c r="S1067" s="15">
        <v>1</v>
      </c>
      <c r="T1067" s="12" t="s">
        <v>1026</v>
      </c>
      <c r="U1067" s="19">
        <f>Tabla1[[#This Row],[Trbjo real]]/Tabla1[[#This Row],[Trabajo]]</f>
        <v>1</v>
      </c>
    </row>
    <row r="1068" spans="1:21" x14ac:dyDescent="0.25">
      <c r="A1068" s="12" t="s">
        <v>96</v>
      </c>
      <c r="B1068" s="12" t="s">
        <v>51</v>
      </c>
      <c r="C1068" s="12" t="s">
        <v>52</v>
      </c>
      <c r="D1068" s="12" t="s">
        <v>53</v>
      </c>
      <c r="E1068" s="12" t="s">
        <v>1035</v>
      </c>
      <c r="F1068" s="12" t="s">
        <v>1063</v>
      </c>
      <c r="G1068" s="12" t="s">
        <v>1073</v>
      </c>
      <c r="H1068" s="12" t="s">
        <v>60</v>
      </c>
      <c r="I1068" s="12" t="s">
        <v>1025</v>
      </c>
      <c r="J1068" s="12" t="s">
        <v>55</v>
      </c>
      <c r="K1068" s="12" t="s">
        <v>10</v>
      </c>
      <c r="L1068" s="13">
        <v>45106</v>
      </c>
      <c r="M1068" s="14">
        <v>45097</v>
      </c>
      <c r="N1068" s="14" t="str">
        <f t="shared" si="32"/>
        <v>CUMPLE</v>
      </c>
      <c r="O1068" s="14" t="str">
        <f t="shared" si="33"/>
        <v>CUMPLE</v>
      </c>
      <c r="P1068" s="15">
        <v>0.5</v>
      </c>
      <c r="Q1068" s="20">
        <v>1</v>
      </c>
      <c r="R1068" s="15">
        <f>Tabla1[[#This Row],[Trbjo real]]-Tabla1[[#This Row],[Trabajo]]</f>
        <v>-0.5</v>
      </c>
      <c r="S1068" s="15">
        <v>1</v>
      </c>
      <c r="T1068" s="12" t="s">
        <v>1026</v>
      </c>
      <c r="U1068" s="19">
        <f>Tabla1[[#This Row],[Trbjo real]]/Tabla1[[#This Row],[Trabajo]]</f>
        <v>0.5</v>
      </c>
    </row>
    <row r="1069" spans="1:21" x14ac:dyDescent="0.25">
      <c r="A1069" s="12" t="s">
        <v>96</v>
      </c>
      <c r="B1069" s="12" t="s">
        <v>51</v>
      </c>
      <c r="C1069" s="12" t="s">
        <v>52</v>
      </c>
      <c r="D1069" s="12" t="s">
        <v>53</v>
      </c>
      <c r="E1069" s="12" t="s">
        <v>1027</v>
      </c>
      <c r="F1069" s="12" t="s">
        <v>1068</v>
      </c>
      <c r="G1069" s="12" t="s">
        <v>1099</v>
      </c>
      <c r="H1069" s="12" t="s">
        <v>60</v>
      </c>
      <c r="I1069" s="12" t="s">
        <v>1025</v>
      </c>
      <c r="J1069" s="12" t="s">
        <v>55</v>
      </c>
      <c r="K1069" s="12" t="s">
        <v>10</v>
      </c>
      <c r="L1069" s="13">
        <v>45106</v>
      </c>
      <c r="M1069" s="14">
        <v>45102</v>
      </c>
      <c r="N1069" s="14" t="str">
        <f t="shared" si="32"/>
        <v>CUMPLE</v>
      </c>
      <c r="O1069" s="14" t="str">
        <f t="shared" si="33"/>
        <v>CUMPLE</v>
      </c>
      <c r="P1069" s="15">
        <v>0.5</v>
      </c>
      <c r="Q1069" s="20">
        <v>1</v>
      </c>
      <c r="R1069" s="15">
        <f>Tabla1[[#This Row],[Trbjo real]]-Tabla1[[#This Row],[Trabajo]]</f>
        <v>-0.5</v>
      </c>
      <c r="S1069" s="15">
        <v>1</v>
      </c>
      <c r="T1069" s="12" t="s">
        <v>1026</v>
      </c>
      <c r="U1069" s="19">
        <f>Tabla1[[#This Row],[Trbjo real]]/Tabla1[[#This Row],[Trabajo]]</f>
        <v>0.5</v>
      </c>
    </row>
    <row r="1070" spans="1:21" x14ac:dyDescent="0.25">
      <c r="A1070" s="12" t="s">
        <v>96</v>
      </c>
      <c r="B1070" s="12" t="s">
        <v>51</v>
      </c>
      <c r="C1070" s="12" t="s">
        <v>52</v>
      </c>
      <c r="D1070" s="12" t="s">
        <v>53</v>
      </c>
      <c r="E1070" s="12" t="s">
        <v>1033</v>
      </c>
      <c r="F1070" s="12" t="s">
        <v>1132</v>
      </c>
      <c r="G1070" s="12" t="s">
        <v>1152</v>
      </c>
      <c r="H1070" s="12" t="s">
        <v>60</v>
      </c>
      <c r="I1070" s="12" t="s">
        <v>1025</v>
      </c>
      <c r="J1070" s="12" t="s">
        <v>55</v>
      </c>
      <c r="K1070" s="12" t="s">
        <v>10</v>
      </c>
      <c r="L1070" s="13">
        <v>45106</v>
      </c>
      <c r="M1070" s="14">
        <v>45106</v>
      </c>
      <c r="N1070" s="14" t="str">
        <f t="shared" si="32"/>
        <v>CUMPLE</v>
      </c>
      <c r="O1070" s="14" t="str">
        <f t="shared" si="33"/>
        <v>CUMPLE</v>
      </c>
      <c r="P1070" s="15">
        <v>1</v>
      </c>
      <c r="Q1070" s="20">
        <v>1</v>
      </c>
      <c r="R1070" s="20">
        <f>Tabla1[[#This Row],[Trbjo real]]-Tabla1[[#This Row],[Trabajo]]</f>
        <v>0</v>
      </c>
      <c r="S1070" s="15">
        <v>1</v>
      </c>
      <c r="T1070" s="12" t="s">
        <v>1026</v>
      </c>
      <c r="U1070" s="19">
        <f>Tabla1[[#This Row],[Trbjo real]]/Tabla1[[#This Row],[Trabajo]]</f>
        <v>1</v>
      </c>
    </row>
    <row r="1071" spans="1:21" x14ac:dyDescent="0.25">
      <c r="A1071" s="12" t="s">
        <v>299</v>
      </c>
      <c r="B1071" s="12" t="s">
        <v>238</v>
      </c>
      <c r="C1071" s="12" t="s">
        <v>239</v>
      </c>
      <c r="D1071" s="12" t="s">
        <v>185</v>
      </c>
      <c r="E1071" s="12" t="s">
        <v>1075</v>
      </c>
      <c r="F1071" s="12" t="s">
        <v>1076</v>
      </c>
      <c r="G1071" s="12" t="s">
        <v>1079</v>
      </c>
      <c r="H1071" s="12" t="s">
        <v>60</v>
      </c>
      <c r="I1071" s="12" t="s">
        <v>1015</v>
      </c>
      <c r="J1071" s="12" t="s">
        <v>240</v>
      </c>
      <c r="K1071" s="12" t="s">
        <v>10</v>
      </c>
      <c r="L1071" s="13">
        <v>45105</v>
      </c>
      <c r="M1071" s="14">
        <v>45105</v>
      </c>
      <c r="N1071" s="14" t="str">
        <f t="shared" si="32"/>
        <v>CUMPLE</v>
      </c>
      <c r="O1071" s="14" t="str">
        <f t="shared" si="33"/>
        <v>CUMPLE</v>
      </c>
      <c r="P1071" s="15">
        <v>1</v>
      </c>
      <c r="Q1071" s="20">
        <v>1</v>
      </c>
      <c r="R1071" s="15">
        <f>Tabla1[[#This Row],[Trbjo real]]-Tabla1[[#This Row],[Trabajo]]</f>
        <v>0</v>
      </c>
      <c r="S1071" s="15">
        <v>1</v>
      </c>
      <c r="T1071" s="12" t="s">
        <v>1026</v>
      </c>
      <c r="U1071" s="19">
        <f>Tabla1[[#This Row],[Trbjo real]]/Tabla1[[#This Row],[Trabajo]]</f>
        <v>1</v>
      </c>
    </row>
    <row r="1072" spans="1:21" x14ac:dyDescent="0.25">
      <c r="A1072" s="12" t="s">
        <v>197</v>
      </c>
      <c r="B1072" s="12" t="s">
        <v>183</v>
      </c>
      <c r="C1072" s="12" t="s">
        <v>184</v>
      </c>
      <c r="D1072" s="12" t="s">
        <v>185</v>
      </c>
      <c r="E1072" s="12" t="s">
        <v>1102</v>
      </c>
      <c r="F1072" s="12" t="s">
        <v>1103</v>
      </c>
      <c r="G1072" s="12" t="s">
        <v>1099</v>
      </c>
      <c r="H1072" s="12" t="s">
        <v>60</v>
      </c>
      <c r="I1072" s="12" t="s">
        <v>1025</v>
      </c>
      <c r="J1072" s="12" t="s">
        <v>186</v>
      </c>
      <c r="K1072" s="12" t="s">
        <v>10</v>
      </c>
      <c r="L1072" s="13">
        <v>45105</v>
      </c>
      <c r="M1072" s="14">
        <v>45105</v>
      </c>
      <c r="N1072" s="14" t="str">
        <f t="shared" si="32"/>
        <v>CUMPLE</v>
      </c>
      <c r="O1072" s="14" t="str">
        <f t="shared" si="33"/>
        <v>CUMPLE</v>
      </c>
      <c r="P1072" s="15">
        <v>6</v>
      </c>
      <c r="Q1072" s="21">
        <v>3</v>
      </c>
      <c r="R1072" s="15">
        <f>Tabla1[[#This Row],[Trbjo real]]-Tabla1[[#This Row],[Trabajo]]</f>
        <v>3</v>
      </c>
      <c r="S1072" s="15">
        <v>3</v>
      </c>
      <c r="T1072" s="12" t="s">
        <v>1026</v>
      </c>
      <c r="U1072" s="19">
        <f>Tabla1[[#This Row],[Trbjo real]]/Tabla1[[#This Row],[Trabajo]]</f>
        <v>2</v>
      </c>
    </row>
    <row r="1073" spans="1:21" x14ac:dyDescent="0.25">
      <c r="A1073" s="12" t="s">
        <v>299</v>
      </c>
      <c r="B1073" s="12" t="s">
        <v>238</v>
      </c>
      <c r="C1073" s="12" t="s">
        <v>239</v>
      </c>
      <c r="D1073" s="12" t="s">
        <v>185</v>
      </c>
      <c r="E1073" s="12" t="s">
        <v>1027</v>
      </c>
      <c r="F1073" s="12" t="s">
        <v>1133</v>
      </c>
      <c r="G1073" s="12" t="s">
        <v>1141</v>
      </c>
      <c r="H1073" s="12" t="s">
        <v>60</v>
      </c>
      <c r="I1073" s="12" t="s">
        <v>1015</v>
      </c>
      <c r="J1073" s="12" t="s">
        <v>240</v>
      </c>
      <c r="K1073" s="12" t="s">
        <v>10</v>
      </c>
      <c r="L1073" s="13">
        <v>45105</v>
      </c>
      <c r="M1073" s="14">
        <v>45107</v>
      </c>
      <c r="N1073" s="14" t="str">
        <f t="shared" si="32"/>
        <v>CUMPLE</v>
      </c>
      <c r="O1073" s="14" t="str">
        <f t="shared" si="33"/>
        <v>NO CUMPLE</v>
      </c>
      <c r="P1073" s="15">
        <v>2</v>
      </c>
      <c r="Q1073" s="21">
        <v>2</v>
      </c>
      <c r="R1073" s="21">
        <f>Tabla1[[#This Row],[Trbjo real]]-Tabla1[[#This Row],[Trabajo]]</f>
        <v>0</v>
      </c>
      <c r="S1073" s="15">
        <v>2</v>
      </c>
      <c r="T1073" s="12" t="s">
        <v>1026</v>
      </c>
      <c r="U1073" s="19">
        <f>Tabla1[[#This Row],[Trbjo real]]/Tabla1[[#This Row],[Trabajo]]</f>
        <v>1</v>
      </c>
    </row>
    <row r="1074" spans="1:21" x14ac:dyDescent="0.25">
      <c r="A1074" s="12" t="s">
        <v>299</v>
      </c>
      <c r="B1074" s="12" t="s">
        <v>238</v>
      </c>
      <c r="C1074" s="12" t="s">
        <v>239</v>
      </c>
      <c r="D1074" s="12" t="s">
        <v>185</v>
      </c>
      <c r="E1074" s="12" t="s">
        <v>1102</v>
      </c>
      <c r="F1074" s="12" t="s">
        <v>1133</v>
      </c>
      <c r="G1074" s="12" t="s">
        <v>1151</v>
      </c>
      <c r="H1074" s="12" t="s">
        <v>60</v>
      </c>
      <c r="I1074" s="12" t="s">
        <v>1015</v>
      </c>
      <c r="J1074" s="12" t="s">
        <v>240</v>
      </c>
      <c r="K1074" s="12" t="s">
        <v>10</v>
      </c>
      <c r="L1074" s="13">
        <v>45105</v>
      </c>
      <c r="M1074" s="14">
        <v>45107</v>
      </c>
      <c r="N1074" s="14" t="str">
        <f t="shared" si="32"/>
        <v>CUMPLE</v>
      </c>
      <c r="O1074" s="14" t="str">
        <f t="shared" si="33"/>
        <v>NO CUMPLE</v>
      </c>
      <c r="P1074" s="15">
        <v>1.5</v>
      </c>
      <c r="Q1074" s="21">
        <v>0</v>
      </c>
      <c r="R1074" s="21">
        <f>Tabla1[[#This Row],[Trbjo real]]-Tabla1[[#This Row],[Trabajo]]</f>
        <v>1.5</v>
      </c>
      <c r="S1074" s="15">
        <v>0</v>
      </c>
      <c r="T1074" s="12" t="s">
        <v>1026</v>
      </c>
      <c r="U1074" s="19" t="e">
        <f>Tabla1[[#This Row],[Trbjo real]]/Tabla1[[#This Row],[Trabajo]]</f>
        <v>#DIV/0!</v>
      </c>
    </row>
    <row r="1075" spans="1:21" x14ac:dyDescent="0.25">
      <c r="A1075" s="12" t="s">
        <v>243</v>
      </c>
      <c r="B1075" s="12" t="s">
        <v>238</v>
      </c>
      <c r="C1075" s="12" t="s">
        <v>239</v>
      </c>
      <c r="D1075" s="12" t="s">
        <v>185</v>
      </c>
      <c r="E1075" s="12" t="s">
        <v>1033</v>
      </c>
      <c r="F1075" s="12" t="s">
        <v>1136</v>
      </c>
      <c r="G1075" s="12" t="s">
        <v>1152</v>
      </c>
      <c r="H1075" s="12" t="s">
        <v>60</v>
      </c>
      <c r="I1075" s="12" t="s">
        <v>1015</v>
      </c>
      <c r="J1075" s="12" t="s">
        <v>240</v>
      </c>
      <c r="K1075" s="12" t="s">
        <v>10</v>
      </c>
      <c r="L1075" s="13">
        <v>45105</v>
      </c>
      <c r="M1075" s="14">
        <v>45105</v>
      </c>
      <c r="N1075" s="14" t="str">
        <f t="shared" si="32"/>
        <v>CUMPLE</v>
      </c>
      <c r="O1075" s="14" t="str">
        <f t="shared" si="33"/>
        <v>CUMPLE</v>
      </c>
      <c r="P1075" s="15">
        <v>0.75</v>
      </c>
      <c r="Q1075" s="15">
        <v>1</v>
      </c>
      <c r="R1075" s="20">
        <f>Tabla1[[#This Row],[Trbjo real]]-Tabla1[[#This Row],[Trabajo]]</f>
        <v>-0.25</v>
      </c>
      <c r="S1075" s="15">
        <v>1</v>
      </c>
      <c r="T1075" s="12" t="s">
        <v>1026</v>
      </c>
      <c r="U1075" s="19">
        <f>Tabla1[[#This Row],[Trbjo real]]/Tabla1[[#This Row],[Trabajo]]</f>
        <v>0.75</v>
      </c>
    </row>
    <row r="1076" spans="1:21" x14ac:dyDescent="0.25">
      <c r="A1076" s="12" t="s">
        <v>243</v>
      </c>
      <c r="B1076" s="12" t="s">
        <v>238</v>
      </c>
      <c r="C1076" s="12" t="s">
        <v>239</v>
      </c>
      <c r="D1076" s="12" t="s">
        <v>185</v>
      </c>
      <c r="E1076" s="12" t="s">
        <v>1027</v>
      </c>
      <c r="F1076" s="12" t="s">
        <v>1134</v>
      </c>
      <c r="G1076" s="12" t="s">
        <v>1152</v>
      </c>
      <c r="H1076" s="12" t="s">
        <v>60</v>
      </c>
      <c r="I1076" s="12" t="s">
        <v>1015</v>
      </c>
      <c r="J1076" s="12" t="s">
        <v>240</v>
      </c>
      <c r="K1076" s="12" t="s">
        <v>10</v>
      </c>
      <c r="L1076" s="13">
        <v>45105</v>
      </c>
      <c r="M1076" s="14">
        <v>45105</v>
      </c>
      <c r="N1076" s="14" t="str">
        <f t="shared" si="32"/>
        <v>CUMPLE</v>
      </c>
      <c r="O1076" s="14" t="str">
        <f t="shared" si="33"/>
        <v>CUMPLE</v>
      </c>
      <c r="P1076" s="15">
        <v>0.75</v>
      </c>
      <c r="Q1076" s="15">
        <v>1</v>
      </c>
      <c r="R1076" s="20">
        <f>Tabla1[[#This Row],[Trbjo real]]-Tabla1[[#This Row],[Trabajo]]</f>
        <v>-0.25</v>
      </c>
      <c r="S1076" s="15">
        <v>1</v>
      </c>
      <c r="T1076" s="12" t="s">
        <v>1026</v>
      </c>
      <c r="U1076" s="19">
        <f>Tabla1[[#This Row],[Trbjo real]]/Tabla1[[#This Row],[Trabajo]]</f>
        <v>0.75</v>
      </c>
    </row>
    <row r="1077" spans="1:21" x14ac:dyDescent="0.25">
      <c r="A1077" s="12" t="s">
        <v>182</v>
      </c>
      <c r="B1077" s="12" t="s">
        <v>183</v>
      </c>
      <c r="C1077" s="12" t="s">
        <v>184</v>
      </c>
      <c r="D1077" s="12" t="s">
        <v>185</v>
      </c>
      <c r="E1077" s="12" t="s">
        <v>1033</v>
      </c>
      <c r="F1077" s="12" t="s">
        <v>1136</v>
      </c>
      <c r="G1077" s="12" t="s">
        <v>1152</v>
      </c>
      <c r="H1077" s="12" t="s">
        <v>60</v>
      </c>
      <c r="I1077" s="12" t="s">
        <v>1025</v>
      </c>
      <c r="J1077" s="12" t="s">
        <v>186</v>
      </c>
      <c r="K1077" s="12" t="s">
        <v>10</v>
      </c>
      <c r="L1077" s="13">
        <v>45104</v>
      </c>
      <c r="M1077" s="14">
        <v>45089</v>
      </c>
      <c r="N1077" s="14" t="str">
        <f t="shared" si="32"/>
        <v>CUMPLE</v>
      </c>
      <c r="O1077" s="14" t="str">
        <f t="shared" si="33"/>
        <v>CUMPLE</v>
      </c>
      <c r="P1077" s="15">
        <v>1</v>
      </c>
      <c r="Q1077" s="15">
        <v>1</v>
      </c>
      <c r="R1077" s="20">
        <f>Tabla1[[#This Row],[Trbjo real]]-Tabla1[[#This Row],[Trabajo]]</f>
        <v>0</v>
      </c>
      <c r="S1077" s="15">
        <v>1</v>
      </c>
      <c r="T1077" s="12" t="s">
        <v>1026</v>
      </c>
      <c r="U1077" s="19">
        <f>Tabla1[[#This Row],[Trbjo real]]/Tabla1[[#This Row],[Trabajo]]</f>
        <v>1</v>
      </c>
    </row>
    <row r="1078" spans="1:21" x14ac:dyDescent="0.25">
      <c r="A1078" s="12" t="s">
        <v>182</v>
      </c>
      <c r="B1078" s="12" t="s">
        <v>183</v>
      </c>
      <c r="C1078" s="12" t="s">
        <v>184</v>
      </c>
      <c r="D1078" s="12" t="s">
        <v>185</v>
      </c>
      <c r="E1078" s="12" t="s">
        <v>1027</v>
      </c>
      <c r="F1078" s="12" t="s">
        <v>1134</v>
      </c>
      <c r="G1078" s="12" t="s">
        <v>1152</v>
      </c>
      <c r="H1078" s="12" t="s">
        <v>60</v>
      </c>
      <c r="I1078" s="12" t="s">
        <v>1025</v>
      </c>
      <c r="J1078" s="12" t="s">
        <v>186</v>
      </c>
      <c r="K1078" s="12" t="s">
        <v>10</v>
      </c>
      <c r="L1078" s="13">
        <v>45104</v>
      </c>
      <c r="M1078" s="14">
        <v>45090</v>
      </c>
      <c r="N1078" s="14" t="str">
        <f t="shared" si="32"/>
        <v>CUMPLE</v>
      </c>
      <c r="O1078" s="14" t="str">
        <f t="shared" si="33"/>
        <v>CUMPLE</v>
      </c>
      <c r="P1078" s="15">
        <v>0.75</v>
      </c>
      <c r="Q1078" s="15">
        <v>1</v>
      </c>
      <c r="R1078" s="20">
        <f>Tabla1[[#This Row],[Trbjo real]]-Tabla1[[#This Row],[Trabajo]]</f>
        <v>-0.25</v>
      </c>
      <c r="S1078" s="15">
        <v>1</v>
      </c>
      <c r="T1078" s="12" t="s">
        <v>1026</v>
      </c>
      <c r="U1078" s="19">
        <f>Tabla1[[#This Row],[Trbjo real]]/Tabla1[[#This Row],[Trabajo]]</f>
        <v>0.75</v>
      </c>
    </row>
    <row r="1079" spans="1:21" x14ac:dyDescent="0.25">
      <c r="A1079" s="12" t="s">
        <v>222</v>
      </c>
      <c r="B1079" s="12" t="s">
        <v>183</v>
      </c>
      <c r="C1079" s="12" t="s">
        <v>184</v>
      </c>
      <c r="D1079" s="12" t="s">
        <v>185</v>
      </c>
      <c r="E1079" s="12" t="s">
        <v>1075</v>
      </c>
      <c r="F1079" s="12" t="s">
        <v>1095</v>
      </c>
      <c r="G1079" s="12" t="s">
        <v>1091</v>
      </c>
      <c r="H1079" s="12" t="s">
        <v>60</v>
      </c>
      <c r="I1079" s="12" t="s">
        <v>1025</v>
      </c>
      <c r="J1079" s="12" t="s">
        <v>186</v>
      </c>
      <c r="K1079" s="12" t="s">
        <v>10</v>
      </c>
      <c r="L1079" s="13">
        <v>45102</v>
      </c>
      <c r="M1079" s="14"/>
      <c r="N1079" s="14" t="str">
        <f t="shared" si="32"/>
        <v>NO CUMPLE</v>
      </c>
      <c r="O1079" s="14" t="str">
        <f t="shared" si="33"/>
        <v>NO CUMPLE</v>
      </c>
      <c r="P1079" s="15">
        <v>0</v>
      </c>
      <c r="Q1079" s="15">
        <v>2</v>
      </c>
      <c r="R1079" s="15">
        <f>Tabla1[[#This Row],[Trbjo real]]-Tabla1[[#This Row],[Trabajo]]</f>
        <v>-2</v>
      </c>
      <c r="S1079" s="15">
        <v>2</v>
      </c>
      <c r="T1079" s="12" t="s">
        <v>1026</v>
      </c>
      <c r="U1079" s="19">
        <f>Tabla1[[#This Row],[Trbjo real]]/Tabla1[[#This Row],[Trabajo]]</f>
        <v>0</v>
      </c>
    </row>
    <row r="1080" spans="1:21" x14ac:dyDescent="0.25">
      <c r="A1080" s="12" t="s">
        <v>222</v>
      </c>
      <c r="B1080" s="12" t="s">
        <v>183</v>
      </c>
      <c r="C1080" s="12" t="s">
        <v>184</v>
      </c>
      <c r="D1080" s="12" t="s">
        <v>185</v>
      </c>
      <c r="E1080" s="12" t="s">
        <v>1035</v>
      </c>
      <c r="F1080" s="12" t="s">
        <v>1143</v>
      </c>
      <c r="G1080" s="12" t="s">
        <v>1144</v>
      </c>
      <c r="H1080" s="12" t="s">
        <v>60</v>
      </c>
      <c r="I1080" s="12" t="s">
        <v>1025</v>
      </c>
      <c r="J1080" s="12" t="s">
        <v>186</v>
      </c>
      <c r="K1080" s="12" t="s">
        <v>10</v>
      </c>
      <c r="L1080" s="13">
        <v>45102</v>
      </c>
      <c r="M1080" s="14">
        <v>45070</v>
      </c>
      <c r="N1080" s="14" t="str">
        <f t="shared" si="32"/>
        <v>CUMPLE</v>
      </c>
      <c r="O1080" s="14" t="str">
        <f t="shared" si="33"/>
        <v>CUMPLE</v>
      </c>
      <c r="P1080" s="15">
        <v>1.5</v>
      </c>
      <c r="Q1080" s="20">
        <v>1.5</v>
      </c>
      <c r="R1080" s="21">
        <f>Tabla1[[#This Row],[Trbjo real]]-Tabla1[[#This Row],[Trabajo]]</f>
        <v>0</v>
      </c>
      <c r="S1080" s="15">
        <v>1.5</v>
      </c>
      <c r="T1080" s="12" t="s">
        <v>1026</v>
      </c>
      <c r="U1080" s="19">
        <f>Tabla1[[#This Row],[Trbjo real]]/Tabla1[[#This Row],[Trabajo]]</f>
        <v>1</v>
      </c>
    </row>
    <row r="1081" spans="1:21" x14ac:dyDescent="0.25">
      <c r="A1081" s="12" t="s">
        <v>413</v>
      </c>
      <c r="B1081" s="12" t="s">
        <v>405</v>
      </c>
      <c r="C1081" s="12" t="s">
        <v>406</v>
      </c>
      <c r="D1081" s="12" t="s">
        <v>154</v>
      </c>
      <c r="E1081" s="12" t="s">
        <v>1035</v>
      </c>
      <c r="F1081" s="12" t="s">
        <v>1050</v>
      </c>
      <c r="G1081" s="12" t="s">
        <v>1070</v>
      </c>
      <c r="H1081" s="12" t="s">
        <v>8</v>
      </c>
      <c r="I1081" s="12" t="s">
        <v>1025</v>
      </c>
      <c r="J1081" s="12" t="s">
        <v>155</v>
      </c>
      <c r="K1081" s="12" t="s">
        <v>10</v>
      </c>
      <c r="L1081" s="13">
        <v>45101</v>
      </c>
      <c r="M1081" s="14">
        <v>45101</v>
      </c>
      <c r="N1081" s="14" t="str">
        <f t="shared" si="32"/>
        <v>CUMPLE</v>
      </c>
      <c r="O1081" s="14" t="str">
        <f t="shared" si="33"/>
        <v>CUMPLE</v>
      </c>
      <c r="P1081" s="15">
        <v>1</v>
      </c>
      <c r="Q1081" s="20">
        <v>2</v>
      </c>
      <c r="R1081" s="15">
        <f>Tabla1[[#This Row],[Trbjo real]]-Tabla1[[#This Row],[Trabajo]]</f>
        <v>-1</v>
      </c>
      <c r="S1081" s="15">
        <v>2</v>
      </c>
      <c r="T1081" s="12" t="s">
        <v>1026</v>
      </c>
      <c r="U1081" s="19">
        <f>Tabla1[[#This Row],[Trbjo real]]/Tabla1[[#This Row],[Trabajo]]</f>
        <v>0.5</v>
      </c>
    </row>
    <row r="1082" spans="1:21" x14ac:dyDescent="0.25">
      <c r="A1082" s="12" t="s">
        <v>413</v>
      </c>
      <c r="B1082" s="12" t="s">
        <v>405</v>
      </c>
      <c r="C1082" s="12" t="s">
        <v>406</v>
      </c>
      <c r="D1082" s="12" t="s">
        <v>154</v>
      </c>
      <c r="E1082" s="12" t="s">
        <v>1034</v>
      </c>
      <c r="F1082" s="12" t="s">
        <v>1031</v>
      </c>
      <c r="G1082" s="12" t="s">
        <v>1113</v>
      </c>
      <c r="H1082" s="12" t="s">
        <v>8</v>
      </c>
      <c r="I1082" s="12" t="s">
        <v>1025</v>
      </c>
      <c r="J1082" s="12" t="s">
        <v>155</v>
      </c>
      <c r="K1082" s="12" t="s">
        <v>10</v>
      </c>
      <c r="L1082" s="13">
        <v>45101</v>
      </c>
      <c r="M1082" s="14"/>
      <c r="N1082" s="14" t="str">
        <f t="shared" si="32"/>
        <v>NO CUMPLE</v>
      </c>
      <c r="O1082" s="14" t="str">
        <f t="shared" si="33"/>
        <v>NO CUMPLE</v>
      </c>
      <c r="P1082" s="15">
        <v>0</v>
      </c>
      <c r="Q1082" s="15">
        <v>0.3</v>
      </c>
      <c r="R1082" s="15">
        <f>Tabla1[[#This Row],[Trbjo real]]-Tabla1[[#This Row],[Trabajo]]</f>
        <v>-0.3</v>
      </c>
      <c r="S1082" s="15">
        <v>0.3</v>
      </c>
      <c r="T1082" s="12" t="s">
        <v>1026</v>
      </c>
      <c r="U1082" s="19">
        <f>Tabla1[[#This Row],[Trbjo real]]/Tabla1[[#This Row],[Trabajo]]</f>
        <v>0</v>
      </c>
    </row>
    <row r="1083" spans="1:21" x14ac:dyDescent="0.25">
      <c r="A1083" s="12" t="s">
        <v>413</v>
      </c>
      <c r="B1083" s="12" t="s">
        <v>405</v>
      </c>
      <c r="C1083" s="12" t="s">
        <v>406</v>
      </c>
      <c r="D1083" s="12" t="s">
        <v>154</v>
      </c>
      <c r="E1083" s="12" t="s">
        <v>1033</v>
      </c>
      <c r="F1083" s="12" t="s">
        <v>1032</v>
      </c>
      <c r="G1083" s="12" t="s">
        <v>1118</v>
      </c>
      <c r="H1083" s="12" t="s">
        <v>8</v>
      </c>
      <c r="I1083" s="12" t="s">
        <v>1025</v>
      </c>
      <c r="J1083" s="12" t="s">
        <v>155</v>
      </c>
      <c r="K1083" s="12" t="s">
        <v>10</v>
      </c>
      <c r="L1083" s="13">
        <v>45101</v>
      </c>
      <c r="M1083" s="14"/>
      <c r="N1083" s="14" t="str">
        <f t="shared" si="32"/>
        <v>NO CUMPLE</v>
      </c>
      <c r="O1083" s="14" t="str">
        <f t="shared" si="33"/>
        <v>NO CUMPLE</v>
      </c>
      <c r="P1083" s="15">
        <v>0</v>
      </c>
      <c r="Q1083" s="15">
        <v>2</v>
      </c>
      <c r="R1083" s="15">
        <f>Tabla1[[#This Row],[Trbjo real]]-Tabla1[[#This Row],[Trabajo]]</f>
        <v>-2</v>
      </c>
      <c r="S1083" s="15">
        <v>2</v>
      </c>
      <c r="T1083" s="12" t="s">
        <v>1026</v>
      </c>
      <c r="U1083" s="19">
        <f>Tabla1[[#This Row],[Trbjo real]]/Tabla1[[#This Row],[Trabajo]]</f>
        <v>0</v>
      </c>
    </row>
    <row r="1084" spans="1:21" x14ac:dyDescent="0.25">
      <c r="A1084" s="12" t="s">
        <v>44</v>
      </c>
      <c r="B1084" s="12" t="s">
        <v>5</v>
      </c>
      <c r="C1084" s="12" t="s">
        <v>6</v>
      </c>
      <c r="D1084" s="12" t="s">
        <v>7</v>
      </c>
      <c r="E1084" s="12" t="s">
        <v>1035</v>
      </c>
      <c r="F1084" s="12" t="s">
        <v>1036</v>
      </c>
      <c r="G1084" s="12" t="s">
        <v>1060</v>
      </c>
      <c r="H1084" s="12" t="s">
        <v>8</v>
      </c>
      <c r="I1084" s="12" t="s">
        <v>1025</v>
      </c>
      <c r="J1084" s="12" t="s">
        <v>9</v>
      </c>
      <c r="K1084" s="12" t="s">
        <v>10</v>
      </c>
      <c r="L1084" s="13">
        <v>45099</v>
      </c>
      <c r="M1084" s="14">
        <v>45099</v>
      </c>
      <c r="N1084" s="14" t="str">
        <f t="shared" si="32"/>
        <v>CUMPLE</v>
      </c>
      <c r="O1084" s="14" t="str">
        <f t="shared" si="33"/>
        <v>CUMPLE</v>
      </c>
      <c r="P1084" s="15">
        <v>5</v>
      </c>
      <c r="Q1084" s="21">
        <v>8</v>
      </c>
      <c r="R1084" s="15">
        <f>Tabla1[[#This Row],[Trbjo real]]-Tabla1[[#This Row],[Trabajo]]</f>
        <v>-3</v>
      </c>
      <c r="S1084" s="15">
        <v>8</v>
      </c>
      <c r="T1084" s="12" t="s">
        <v>1026</v>
      </c>
      <c r="U1084" s="19">
        <f>Tabla1[[#This Row],[Trbjo real]]/Tabla1[[#This Row],[Trabajo]]</f>
        <v>0.625</v>
      </c>
    </row>
    <row r="1085" spans="1:21" x14ac:dyDescent="0.25">
      <c r="A1085" s="12" t="s">
        <v>44</v>
      </c>
      <c r="B1085" s="12" t="s">
        <v>5</v>
      </c>
      <c r="C1085" s="12" t="s">
        <v>6</v>
      </c>
      <c r="D1085" s="12" t="s">
        <v>7</v>
      </c>
      <c r="E1085" s="12" t="s">
        <v>1027</v>
      </c>
      <c r="F1085" s="12" t="s">
        <v>1055</v>
      </c>
      <c r="G1085" s="12" t="s">
        <v>1060</v>
      </c>
      <c r="H1085" s="12" t="s">
        <v>8</v>
      </c>
      <c r="I1085" s="12" t="s">
        <v>1025</v>
      </c>
      <c r="J1085" s="12" t="s">
        <v>9</v>
      </c>
      <c r="K1085" s="12" t="s">
        <v>10</v>
      </c>
      <c r="L1085" s="13">
        <v>45099</v>
      </c>
      <c r="M1085" s="14">
        <v>45099</v>
      </c>
      <c r="N1085" s="14" t="str">
        <f t="shared" si="32"/>
        <v>CUMPLE</v>
      </c>
      <c r="O1085" s="14" t="str">
        <f t="shared" si="33"/>
        <v>CUMPLE</v>
      </c>
      <c r="P1085" s="15">
        <v>0.5</v>
      </c>
      <c r="Q1085" s="21">
        <v>0.5</v>
      </c>
      <c r="R1085" s="15">
        <f>Tabla1[[#This Row],[Trbjo real]]-Tabla1[[#This Row],[Trabajo]]</f>
        <v>0</v>
      </c>
      <c r="S1085" s="15">
        <v>0.5</v>
      </c>
      <c r="T1085" s="12" t="s">
        <v>1026</v>
      </c>
      <c r="U1085" s="19">
        <f>Tabla1[[#This Row],[Trbjo real]]/Tabla1[[#This Row],[Trabajo]]</f>
        <v>1</v>
      </c>
    </row>
    <row r="1086" spans="1:21" x14ac:dyDescent="0.25">
      <c r="A1086" s="12" t="s">
        <v>44</v>
      </c>
      <c r="B1086" s="12" t="s">
        <v>5</v>
      </c>
      <c r="C1086" s="12" t="s">
        <v>6</v>
      </c>
      <c r="D1086" s="12" t="s">
        <v>7</v>
      </c>
      <c r="E1086" s="12" t="s">
        <v>1051</v>
      </c>
      <c r="F1086" s="12" t="s">
        <v>1101</v>
      </c>
      <c r="G1086" s="12" t="s">
        <v>1099</v>
      </c>
      <c r="H1086" s="12" t="s">
        <v>8</v>
      </c>
      <c r="I1086" s="12" t="s">
        <v>1025</v>
      </c>
      <c r="J1086" s="12" t="s">
        <v>9</v>
      </c>
      <c r="K1086" s="12" t="s">
        <v>10</v>
      </c>
      <c r="L1086" s="13">
        <v>45099</v>
      </c>
      <c r="M1086" s="14">
        <v>45096</v>
      </c>
      <c r="N1086" s="14" t="str">
        <f t="shared" si="32"/>
        <v>CUMPLE</v>
      </c>
      <c r="O1086" s="14" t="str">
        <f t="shared" si="33"/>
        <v>CUMPLE</v>
      </c>
      <c r="P1086" s="15">
        <v>2.5</v>
      </c>
      <c r="Q1086" s="21">
        <v>4</v>
      </c>
      <c r="R1086" s="15">
        <f>Tabla1[[#This Row],[Trbjo real]]-Tabla1[[#This Row],[Trabajo]]</f>
        <v>-1.5</v>
      </c>
      <c r="S1086" s="15">
        <v>4</v>
      </c>
      <c r="T1086" s="12" t="s">
        <v>1026</v>
      </c>
      <c r="U1086" s="19">
        <f>Tabla1[[#This Row],[Trbjo real]]/Tabla1[[#This Row],[Trabajo]]</f>
        <v>0.625</v>
      </c>
    </row>
    <row r="1087" spans="1:21" x14ac:dyDescent="0.25">
      <c r="A1087" s="12" t="s">
        <v>44</v>
      </c>
      <c r="B1087" s="12" t="s">
        <v>5</v>
      </c>
      <c r="C1087" s="12" t="s">
        <v>6</v>
      </c>
      <c r="D1087" s="12" t="s">
        <v>7</v>
      </c>
      <c r="E1087" s="12" t="s">
        <v>1033</v>
      </c>
      <c r="F1087" s="12" t="s">
        <v>1036</v>
      </c>
      <c r="G1087" s="12" t="s">
        <v>1113</v>
      </c>
      <c r="H1087" s="12" t="s">
        <v>8</v>
      </c>
      <c r="I1087" s="12" t="s">
        <v>1025</v>
      </c>
      <c r="J1087" s="12" t="s">
        <v>9</v>
      </c>
      <c r="K1087" s="12" t="s">
        <v>10</v>
      </c>
      <c r="L1087" s="13">
        <v>45099</v>
      </c>
      <c r="M1087" s="14"/>
      <c r="N1087" s="14" t="str">
        <f t="shared" si="32"/>
        <v>NO CUMPLE</v>
      </c>
      <c r="O1087" s="14" t="str">
        <f t="shared" si="33"/>
        <v>NO CUMPLE</v>
      </c>
      <c r="P1087" s="15">
        <v>0</v>
      </c>
      <c r="Q1087" s="15">
        <v>2</v>
      </c>
      <c r="R1087" s="15">
        <f>Tabla1[[#This Row],[Trbjo real]]-Tabla1[[#This Row],[Trabajo]]</f>
        <v>-2</v>
      </c>
      <c r="S1087" s="15">
        <v>2</v>
      </c>
      <c r="T1087" s="12" t="s">
        <v>1026</v>
      </c>
      <c r="U1087" s="19">
        <f>Tabla1[[#This Row],[Trbjo real]]/Tabla1[[#This Row],[Trabajo]]</f>
        <v>0</v>
      </c>
    </row>
    <row r="1088" spans="1:21" x14ac:dyDescent="0.25">
      <c r="A1088" s="12" t="s">
        <v>44</v>
      </c>
      <c r="B1088" s="12" t="s">
        <v>5</v>
      </c>
      <c r="C1088" s="12" t="s">
        <v>6</v>
      </c>
      <c r="D1088" s="12" t="s">
        <v>7</v>
      </c>
      <c r="E1088" s="12" t="s">
        <v>1040</v>
      </c>
      <c r="F1088" s="12" t="s">
        <v>1101</v>
      </c>
      <c r="G1088" s="12" t="s">
        <v>1113</v>
      </c>
      <c r="H1088" s="12" t="s">
        <v>8</v>
      </c>
      <c r="I1088" s="12" t="s">
        <v>1025</v>
      </c>
      <c r="J1088" s="12" t="s">
        <v>9</v>
      </c>
      <c r="K1088" s="12" t="s">
        <v>10</v>
      </c>
      <c r="L1088" s="13">
        <v>45099</v>
      </c>
      <c r="M1088" s="14"/>
      <c r="N1088" s="14" t="str">
        <f t="shared" si="32"/>
        <v>NO CUMPLE</v>
      </c>
      <c r="O1088" s="14" t="str">
        <f t="shared" si="33"/>
        <v>NO CUMPLE</v>
      </c>
      <c r="P1088" s="15">
        <v>0</v>
      </c>
      <c r="Q1088" s="15">
        <v>4</v>
      </c>
      <c r="R1088" s="15">
        <f>Tabla1[[#This Row],[Trbjo real]]-Tabla1[[#This Row],[Trabajo]]</f>
        <v>-4</v>
      </c>
      <c r="S1088" s="15">
        <v>4</v>
      </c>
      <c r="T1088" s="12" t="s">
        <v>1026</v>
      </c>
      <c r="U1088" s="19">
        <f>Tabla1[[#This Row],[Trbjo real]]/Tabla1[[#This Row],[Trabajo]]</f>
        <v>0</v>
      </c>
    </row>
    <row r="1089" spans="1:21" x14ac:dyDescent="0.25">
      <c r="A1089" s="12" t="s">
        <v>44</v>
      </c>
      <c r="B1089" s="12" t="s">
        <v>5</v>
      </c>
      <c r="C1089" s="12" t="s">
        <v>6</v>
      </c>
      <c r="D1089" s="12" t="s">
        <v>7</v>
      </c>
      <c r="E1089" s="12" t="s">
        <v>1022</v>
      </c>
      <c r="F1089" s="12" t="s">
        <v>1055</v>
      </c>
      <c r="G1089" s="12" t="s">
        <v>1118</v>
      </c>
      <c r="H1089" s="12" t="s">
        <v>8</v>
      </c>
      <c r="I1089" s="12" t="s">
        <v>1025</v>
      </c>
      <c r="J1089" s="12" t="s">
        <v>9</v>
      </c>
      <c r="K1089" s="12" t="s">
        <v>10</v>
      </c>
      <c r="L1089" s="13">
        <v>45099</v>
      </c>
      <c r="M1089" s="14">
        <v>45099</v>
      </c>
      <c r="N1089" s="14" t="str">
        <f t="shared" si="32"/>
        <v>CUMPLE</v>
      </c>
      <c r="O1089" s="14" t="str">
        <f t="shared" si="33"/>
        <v>CUMPLE</v>
      </c>
      <c r="P1089" s="15">
        <v>3</v>
      </c>
      <c r="Q1089" s="21">
        <v>3.4</v>
      </c>
      <c r="R1089" s="15">
        <f>Tabla1[[#This Row],[Trbjo real]]-Tabla1[[#This Row],[Trabajo]]</f>
        <v>-0.39999999999999991</v>
      </c>
      <c r="S1089" s="15">
        <v>3.4</v>
      </c>
      <c r="T1089" s="12" t="s">
        <v>1026</v>
      </c>
      <c r="U1089" s="19">
        <f>Tabla1[[#This Row],[Trbjo real]]/Tabla1[[#This Row],[Trabajo]]</f>
        <v>0.88235294117647056</v>
      </c>
    </row>
    <row r="1090" spans="1:21" x14ac:dyDescent="0.25">
      <c r="A1090" s="12" t="s">
        <v>387</v>
      </c>
      <c r="B1090" s="12" t="s">
        <v>365</v>
      </c>
      <c r="C1090" s="12" t="s">
        <v>366</v>
      </c>
      <c r="D1090" s="12" t="s">
        <v>120</v>
      </c>
      <c r="E1090" s="12" t="s">
        <v>1035</v>
      </c>
      <c r="F1090" s="12" t="s">
        <v>1036</v>
      </c>
      <c r="G1090" s="12" t="s">
        <v>1060</v>
      </c>
      <c r="H1090" s="12" t="s">
        <v>8</v>
      </c>
      <c r="I1090" s="12" t="s">
        <v>1025</v>
      </c>
      <c r="J1090" s="12" t="s">
        <v>121</v>
      </c>
      <c r="K1090" s="12" t="s">
        <v>10</v>
      </c>
      <c r="L1090" s="13">
        <v>45093</v>
      </c>
      <c r="M1090" s="14">
        <v>45090</v>
      </c>
      <c r="N1090" s="14" t="str">
        <f t="shared" ref="N1090:N1153" si="34">+IF((M1090)&lt;&gt;0,"CUMPLE","NO CUMPLE")</f>
        <v>CUMPLE</v>
      </c>
      <c r="O1090" s="14" t="str">
        <f t="shared" ref="O1090:O1153" si="35">+IF(AND(M1090=0),"NO CUMPLE",IF(OR(M1090=L1090,L1090&gt;M1090),"CUMPLE",IF(L1090&lt;M1090,"NO CUMPLE",FALSE)))</f>
        <v>CUMPLE</v>
      </c>
      <c r="P1090" s="15">
        <v>8</v>
      </c>
      <c r="Q1090" s="20">
        <v>8</v>
      </c>
      <c r="R1090" s="15">
        <f>Tabla1[[#This Row],[Trbjo real]]-Tabla1[[#This Row],[Trabajo]]</f>
        <v>0</v>
      </c>
      <c r="S1090" s="15">
        <v>8</v>
      </c>
      <c r="T1090" s="12" t="s">
        <v>1026</v>
      </c>
      <c r="U1090" s="19">
        <f>Tabla1[[#This Row],[Trbjo real]]/Tabla1[[#This Row],[Trabajo]]</f>
        <v>1</v>
      </c>
    </row>
    <row r="1091" spans="1:21" x14ac:dyDescent="0.25">
      <c r="A1091" s="12" t="s">
        <v>387</v>
      </c>
      <c r="B1091" s="12" t="s">
        <v>365</v>
      </c>
      <c r="C1091" s="12" t="s">
        <v>366</v>
      </c>
      <c r="D1091" s="12" t="s">
        <v>120</v>
      </c>
      <c r="E1091" s="12" t="s">
        <v>1027</v>
      </c>
      <c r="F1091" s="12" t="s">
        <v>1055</v>
      </c>
      <c r="G1091" s="12" t="s">
        <v>1060</v>
      </c>
      <c r="H1091" s="12" t="s">
        <v>8</v>
      </c>
      <c r="I1091" s="12" t="s">
        <v>1025</v>
      </c>
      <c r="J1091" s="12" t="s">
        <v>121</v>
      </c>
      <c r="K1091" s="12" t="s">
        <v>10</v>
      </c>
      <c r="L1091" s="13">
        <v>45093</v>
      </c>
      <c r="M1091" s="14">
        <v>45095</v>
      </c>
      <c r="N1091" s="14" t="str">
        <f t="shared" si="34"/>
        <v>CUMPLE</v>
      </c>
      <c r="O1091" s="14" t="str">
        <f t="shared" si="35"/>
        <v>NO CUMPLE</v>
      </c>
      <c r="P1091" s="15">
        <v>1.5</v>
      </c>
      <c r="Q1091" s="20">
        <v>1.5</v>
      </c>
      <c r="R1091" s="15">
        <f>Tabla1[[#This Row],[Trbjo real]]-Tabla1[[#This Row],[Trabajo]]</f>
        <v>0</v>
      </c>
      <c r="S1091" s="15">
        <v>1.5</v>
      </c>
      <c r="T1091" s="12" t="s">
        <v>1026</v>
      </c>
      <c r="U1091" s="19">
        <f>Tabla1[[#This Row],[Trbjo real]]/Tabla1[[#This Row],[Trabajo]]</f>
        <v>1</v>
      </c>
    </row>
    <row r="1092" spans="1:21" x14ac:dyDescent="0.25">
      <c r="A1092" s="12" t="s">
        <v>387</v>
      </c>
      <c r="B1092" s="12" t="s">
        <v>365</v>
      </c>
      <c r="C1092" s="12" t="s">
        <v>366</v>
      </c>
      <c r="D1092" s="12" t="s">
        <v>120</v>
      </c>
      <c r="E1092" s="12" t="s">
        <v>1038</v>
      </c>
      <c r="F1092" s="12" t="s">
        <v>1056</v>
      </c>
      <c r="G1092" s="12" t="s">
        <v>1060</v>
      </c>
      <c r="H1092" s="12" t="s">
        <v>8</v>
      </c>
      <c r="I1092" s="12" t="s">
        <v>1025</v>
      </c>
      <c r="J1092" s="12" t="s">
        <v>121</v>
      </c>
      <c r="K1092" s="12" t="s">
        <v>10</v>
      </c>
      <c r="L1092" s="13">
        <v>45093</v>
      </c>
      <c r="M1092" s="14">
        <v>45095</v>
      </c>
      <c r="N1092" s="14" t="str">
        <f t="shared" si="34"/>
        <v>CUMPLE</v>
      </c>
      <c r="O1092" s="14" t="str">
        <f t="shared" si="35"/>
        <v>NO CUMPLE</v>
      </c>
      <c r="P1092" s="15">
        <v>4</v>
      </c>
      <c r="Q1092" s="21">
        <v>2.5</v>
      </c>
      <c r="R1092" s="15">
        <f>Tabla1[[#This Row],[Trbjo real]]-Tabla1[[#This Row],[Trabajo]]</f>
        <v>1.5</v>
      </c>
      <c r="S1092" s="15">
        <v>2.5</v>
      </c>
      <c r="T1092" s="12" t="s">
        <v>1026</v>
      </c>
      <c r="U1092" s="19">
        <f>Tabla1[[#This Row],[Trbjo real]]/Tabla1[[#This Row],[Trabajo]]</f>
        <v>1.6</v>
      </c>
    </row>
    <row r="1093" spans="1:21" x14ac:dyDescent="0.25">
      <c r="A1093" s="12" t="s">
        <v>142</v>
      </c>
      <c r="B1093" s="12" t="s">
        <v>118</v>
      </c>
      <c r="C1093" s="12" t="s">
        <v>119</v>
      </c>
      <c r="D1093" s="12" t="s">
        <v>120</v>
      </c>
      <c r="E1093" s="12" t="s">
        <v>1035</v>
      </c>
      <c r="F1093" s="12" t="s">
        <v>1061</v>
      </c>
      <c r="G1093" s="12" t="s">
        <v>1060</v>
      </c>
      <c r="H1093" s="12" t="s">
        <v>60</v>
      </c>
      <c r="I1093" s="12" t="s">
        <v>1025</v>
      </c>
      <c r="J1093" s="12" t="s">
        <v>121</v>
      </c>
      <c r="K1093" s="12" t="s">
        <v>10</v>
      </c>
      <c r="L1093" s="13">
        <v>45093</v>
      </c>
      <c r="M1093" s="14">
        <v>45096</v>
      </c>
      <c r="N1093" s="14" t="str">
        <f t="shared" si="34"/>
        <v>CUMPLE</v>
      </c>
      <c r="O1093" s="14" t="str">
        <f t="shared" si="35"/>
        <v>NO CUMPLE</v>
      </c>
      <c r="P1093" s="15">
        <v>4</v>
      </c>
      <c r="Q1093" s="20">
        <v>1</v>
      </c>
      <c r="R1093" s="15">
        <f>Tabla1[[#This Row],[Trbjo real]]-Tabla1[[#This Row],[Trabajo]]</f>
        <v>3</v>
      </c>
      <c r="S1093" s="15">
        <v>1</v>
      </c>
      <c r="T1093" s="12" t="s">
        <v>1026</v>
      </c>
      <c r="U1093" s="19">
        <f>Tabla1[[#This Row],[Trbjo real]]/Tabla1[[#This Row],[Trabajo]]</f>
        <v>4</v>
      </c>
    </row>
    <row r="1094" spans="1:21" x14ac:dyDescent="0.25">
      <c r="A1094" s="12" t="s">
        <v>142</v>
      </c>
      <c r="B1094" s="12" t="s">
        <v>118</v>
      </c>
      <c r="C1094" s="12" t="s">
        <v>119</v>
      </c>
      <c r="D1094" s="12" t="s">
        <v>120</v>
      </c>
      <c r="E1094" s="12" t="s">
        <v>1033</v>
      </c>
      <c r="F1094" s="12" t="s">
        <v>1036</v>
      </c>
      <c r="G1094" s="12" t="s">
        <v>1060</v>
      </c>
      <c r="H1094" s="12" t="s">
        <v>60</v>
      </c>
      <c r="I1094" s="12" t="s">
        <v>1025</v>
      </c>
      <c r="J1094" s="12" t="s">
        <v>121</v>
      </c>
      <c r="K1094" s="12" t="s">
        <v>10</v>
      </c>
      <c r="L1094" s="13">
        <v>45093</v>
      </c>
      <c r="M1094" s="14">
        <v>45096</v>
      </c>
      <c r="N1094" s="14" t="str">
        <f t="shared" si="34"/>
        <v>CUMPLE</v>
      </c>
      <c r="O1094" s="14" t="str">
        <f t="shared" si="35"/>
        <v>NO CUMPLE</v>
      </c>
      <c r="P1094" s="15">
        <v>4</v>
      </c>
      <c r="Q1094" s="20">
        <v>3</v>
      </c>
      <c r="R1094" s="15">
        <f>Tabla1[[#This Row],[Trbjo real]]-Tabla1[[#This Row],[Trabajo]]</f>
        <v>1</v>
      </c>
      <c r="S1094" s="15">
        <v>3</v>
      </c>
      <c r="T1094" s="12" t="s">
        <v>1026</v>
      </c>
      <c r="U1094" s="19">
        <f>Tabla1[[#This Row],[Trbjo real]]/Tabla1[[#This Row],[Trabajo]]</f>
        <v>1.3333333333333333</v>
      </c>
    </row>
    <row r="1095" spans="1:21" x14ac:dyDescent="0.25">
      <c r="A1095" s="12" t="s">
        <v>387</v>
      </c>
      <c r="B1095" s="12" t="s">
        <v>365</v>
      </c>
      <c r="C1095" s="12" t="s">
        <v>366</v>
      </c>
      <c r="D1095" s="12" t="s">
        <v>120</v>
      </c>
      <c r="E1095" s="12" t="s">
        <v>1051</v>
      </c>
      <c r="F1095" s="12" t="s">
        <v>1101</v>
      </c>
      <c r="G1095" s="12" t="s">
        <v>1099</v>
      </c>
      <c r="H1095" s="12" t="s">
        <v>8</v>
      </c>
      <c r="I1095" s="12" t="s">
        <v>1025</v>
      </c>
      <c r="J1095" s="12" t="s">
        <v>121</v>
      </c>
      <c r="K1095" s="12" t="s">
        <v>10</v>
      </c>
      <c r="L1095" s="13">
        <v>45093</v>
      </c>
      <c r="M1095" s="14">
        <v>45096</v>
      </c>
      <c r="N1095" s="14" t="str">
        <f t="shared" si="34"/>
        <v>CUMPLE</v>
      </c>
      <c r="O1095" s="14" t="str">
        <f t="shared" si="35"/>
        <v>NO CUMPLE</v>
      </c>
      <c r="P1095" s="15">
        <v>3</v>
      </c>
      <c r="Q1095" s="21">
        <v>4</v>
      </c>
      <c r="R1095" s="15">
        <f>Tabla1[[#This Row],[Trbjo real]]-Tabla1[[#This Row],[Trabajo]]</f>
        <v>-1</v>
      </c>
      <c r="S1095" s="15">
        <v>4</v>
      </c>
      <c r="T1095" s="12" t="s">
        <v>1026</v>
      </c>
      <c r="U1095" s="19">
        <f>Tabla1[[#This Row],[Trbjo real]]/Tabla1[[#This Row],[Trabajo]]</f>
        <v>0.75</v>
      </c>
    </row>
    <row r="1096" spans="1:21" x14ac:dyDescent="0.25">
      <c r="A1096" s="12" t="s">
        <v>387</v>
      </c>
      <c r="B1096" s="12" t="s">
        <v>365</v>
      </c>
      <c r="C1096" s="12" t="s">
        <v>366</v>
      </c>
      <c r="D1096" s="12" t="s">
        <v>120</v>
      </c>
      <c r="E1096" s="12" t="s">
        <v>1022</v>
      </c>
      <c r="F1096" s="12" t="s">
        <v>1055</v>
      </c>
      <c r="G1096" s="12" t="s">
        <v>1118</v>
      </c>
      <c r="H1096" s="12" t="s">
        <v>8</v>
      </c>
      <c r="I1096" s="12" t="s">
        <v>1025</v>
      </c>
      <c r="J1096" s="12" t="s">
        <v>121</v>
      </c>
      <c r="K1096" s="12" t="s">
        <v>10</v>
      </c>
      <c r="L1096" s="13">
        <v>45093</v>
      </c>
      <c r="M1096" s="14"/>
      <c r="N1096" s="14" t="str">
        <f t="shared" si="34"/>
        <v>NO CUMPLE</v>
      </c>
      <c r="O1096" s="14" t="str">
        <f t="shared" si="35"/>
        <v>NO CUMPLE</v>
      </c>
      <c r="P1096" s="15">
        <v>0</v>
      </c>
      <c r="Q1096" s="15">
        <v>2</v>
      </c>
      <c r="R1096" s="15">
        <f>Tabla1[[#This Row],[Trbjo real]]-Tabla1[[#This Row],[Trabajo]]</f>
        <v>-2</v>
      </c>
      <c r="S1096" s="15">
        <v>2</v>
      </c>
      <c r="T1096" s="12" t="s">
        <v>1026</v>
      </c>
      <c r="U1096" s="19">
        <f>Tabla1[[#This Row],[Trbjo real]]/Tabla1[[#This Row],[Trabajo]]</f>
        <v>0</v>
      </c>
    </row>
    <row r="1097" spans="1:21" x14ac:dyDescent="0.25">
      <c r="A1097" s="12" t="s">
        <v>387</v>
      </c>
      <c r="B1097" s="12" t="s">
        <v>365</v>
      </c>
      <c r="C1097" s="12" t="s">
        <v>366</v>
      </c>
      <c r="D1097" s="12" t="s">
        <v>120</v>
      </c>
      <c r="E1097" s="12" t="s">
        <v>1033</v>
      </c>
      <c r="F1097" s="12" t="s">
        <v>1036</v>
      </c>
      <c r="G1097" s="12" t="s">
        <v>1142</v>
      </c>
      <c r="H1097" s="12" t="s">
        <v>8</v>
      </c>
      <c r="I1097" s="12" t="s">
        <v>1025</v>
      </c>
      <c r="J1097" s="12" t="s">
        <v>121</v>
      </c>
      <c r="K1097" s="12" t="s">
        <v>10</v>
      </c>
      <c r="L1097" s="13">
        <v>45093</v>
      </c>
      <c r="M1097" s="14"/>
      <c r="N1097" s="14" t="str">
        <f t="shared" si="34"/>
        <v>NO CUMPLE</v>
      </c>
      <c r="O1097" s="14" t="str">
        <f t="shared" si="35"/>
        <v>NO CUMPLE</v>
      </c>
      <c r="P1097" s="15">
        <v>0</v>
      </c>
      <c r="Q1097" s="15">
        <v>2</v>
      </c>
      <c r="R1097" s="15">
        <f>Tabla1[[#This Row],[Trbjo real]]-Tabla1[[#This Row],[Trabajo]]</f>
        <v>-2</v>
      </c>
      <c r="S1097" s="15">
        <v>2</v>
      </c>
      <c r="T1097" s="12" t="s">
        <v>1026</v>
      </c>
      <c r="U1097" s="19">
        <f>Tabla1[[#This Row],[Trbjo real]]/Tabla1[[#This Row],[Trabajo]]</f>
        <v>0</v>
      </c>
    </row>
    <row r="1098" spans="1:21" x14ac:dyDescent="0.25">
      <c r="A1098" s="12" t="s">
        <v>387</v>
      </c>
      <c r="B1098" s="12" t="s">
        <v>365</v>
      </c>
      <c r="C1098" s="12" t="s">
        <v>366</v>
      </c>
      <c r="D1098" s="12" t="s">
        <v>120</v>
      </c>
      <c r="E1098" s="12" t="s">
        <v>1040</v>
      </c>
      <c r="F1098" s="12" t="s">
        <v>1101</v>
      </c>
      <c r="G1098" s="12" t="s">
        <v>1142</v>
      </c>
      <c r="H1098" s="12" t="s">
        <v>8</v>
      </c>
      <c r="I1098" s="12" t="s">
        <v>1025</v>
      </c>
      <c r="J1098" s="12" t="s">
        <v>121</v>
      </c>
      <c r="K1098" s="12" t="s">
        <v>10</v>
      </c>
      <c r="L1098" s="13">
        <v>45093</v>
      </c>
      <c r="M1098" s="14"/>
      <c r="N1098" s="14" t="str">
        <f t="shared" si="34"/>
        <v>NO CUMPLE</v>
      </c>
      <c r="O1098" s="14" t="str">
        <f t="shared" si="35"/>
        <v>NO CUMPLE</v>
      </c>
      <c r="P1098" s="15">
        <v>0</v>
      </c>
      <c r="Q1098" s="15">
        <v>4</v>
      </c>
      <c r="R1098" s="15">
        <f>Tabla1[[#This Row],[Trbjo real]]-Tabla1[[#This Row],[Trabajo]]</f>
        <v>-4</v>
      </c>
      <c r="S1098" s="15">
        <v>4</v>
      </c>
      <c r="T1098" s="12" t="s">
        <v>1026</v>
      </c>
      <c r="U1098" s="19">
        <f>Tabla1[[#This Row],[Trbjo real]]/Tabla1[[#This Row],[Trabajo]]</f>
        <v>0</v>
      </c>
    </row>
    <row r="1099" spans="1:21" x14ac:dyDescent="0.25">
      <c r="A1099" s="12" t="s">
        <v>387</v>
      </c>
      <c r="B1099" s="12" t="s">
        <v>365</v>
      </c>
      <c r="C1099" s="12" t="s">
        <v>366</v>
      </c>
      <c r="D1099" s="12" t="s">
        <v>120</v>
      </c>
      <c r="E1099" s="12" t="s">
        <v>1053</v>
      </c>
      <c r="F1099" s="12" t="s">
        <v>1056</v>
      </c>
      <c r="G1099" s="12" t="s">
        <v>1142</v>
      </c>
      <c r="H1099" s="12" t="s">
        <v>8</v>
      </c>
      <c r="I1099" s="12" t="s">
        <v>1025</v>
      </c>
      <c r="J1099" s="12" t="s">
        <v>121</v>
      </c>
      <c r="K1099" s="12" t="s">
        <v>10</v>
      </c>
      <c r="L1099" s="13">
        <v>45093</v>
      </c>
      <c r="M1099" s="14"/>
      <c r="N1099" s="14" t="str">
        <f t="shared" si="34"/>
        <v>NO CUMPLE</v>
      </c>
      <c r="O1099" s="14" t="str">
        <f t="shared" si="35"/>
        <v>NO CUMPLE</v>
      </c>
      <c r="P1099" s="15">
        <v>0</v>
      </c>
      <c r="Q1099" s="15">
        <v>4</v>
      </c>
      <c r="R1099" s="15">
        <f>Tabla1[[#This Row],[Trbjo real]]-Tabla1[[#This Row],[Trabajo]]</f>
        <v>-4</v>
      </c>
      <c r="S1099" s="15">
        <v>4</v>
      </c>
      <c r="T1099" s="12" t="s">
        <v>1026</v>
      </c>
      <c r="U1099" s="19">
        <f>Tabla1[[#This Row],[Trbjo real]]/Tabla1[[#This Row],[Trabajo]]</f>
        <v>0</v>
      </c>
    </row>
    <row r="1100" spans="1:21" x14ac:dyDescent="0.25">
      <c r="A1100" s="12" t="s">
        <v>387</v>
      </c>
      <c r="B1100" s="12" t="s">
        <v>365</v>
      </c>
      <c r="C1100" s="12" t="s">
        <v>366</v>
      </c>
      <c r="D1100" s="12" t="s">
        <v>120</v>
      </c>
      <c r="E1100" s="12" t="s">
        <v>1034</v>
      </c>
      <c r="F1100" s="12" t="s">
        <v>1135</v>
      </c>
      <c r="G1100" s="12" t="s">
        <v>1142</v>
      </c>
      <c r="H1100" s="12" t="s">
        <v>8</v>
      </c>
      <c r="I1100" s="12" t="s">
        <v>1025</v>
      </c>
      <c r="J1100" s="12" t="s">
        <v>121</v>
      </c>
      <c r="K1100" s="12" t="s">
        <v>10</v>
      </c>
      <c r="L1100" s="13">
        <v>45093</v>
      </c>
      <c r="M1100" s="14"/>
      <c r="N1100" s="14" t="str">
        <f t="shared" si="34"/>
        <v>NO CUMPLE</v>
      </c>
      <c r="O1100" s="14" t="str">
        <f t="shared" si="35"/>
        <v>NO CUMPLE</v>
      </c>
      <c r="P1100" s="15">
        <v>0</v>
      </c>
      <c r="Q1100" s="15">
        <v>6</v>
      </c>
      <c r="R1100" s="15">
        <f>Tabla1[[#This Row],[Trbjo real]]-Tabla1[[#This Row],[Trabajo]]</f>
        <v>-6</v>
      </c>
      <c r="S1100" s="15">
        <v>6</v>
      </c>
      <c r="T1100" s="12" t="s">
        <v>1026</v>
      </c>
      <c r="U1100" s="19">
        <f>Tabla1[[#This Row],[Trbjo real]]/Tabla1[[#This Row],[Trabajo]]</f>
        <v>0</v>
      </c>
    </row>
    <row r="1101" spans="1:21" x14ac:dyDescent="0.25">
      <c r="A1101" s="12" t="s">
        <v>142</v>
      </c>
      <c r="B1101" s="12" t="s">
        <v>118</v>
      </c>
      <c r="C1101" s="12" t="s">
        <v>119</v>
      </c>
      <c r="D1101" s="12" t="s">
        <v>120</v>
      </c>
      <c r="E1101" s="12" t="s">
        <v>1040</v>
      </c>
      <c r="F1101" s="12" t="s">
        <v>1036</v>
      </c>
      <c r="G1101" s="12" t="s">
        <v>1142</v>
      </c>
      <c r="H1101" s="12" t="s">
        <v>60</v>
      </c>
      <c r="I1101" s="12" t="s">
        <v>1025</v>
      </c>
      <c r="J1101" s="12" t="s">
        <v>121</v>
      </c>
      <c r="K1101" s="12" t="s">
        <v>10</v>
      </c>
      <c r="L1101" s="13">
        <v>45093</v>
      </c>
      <c r="M1101" s="14"/>
      <c r="N1101" s="14" t="str">
        <f t="shared" si="34"/>
        <v>NO CUMPLE</v>
      </c>
      <c r="O1101" s="14" t="str">
        <f t="shared" si="35"/>
        <v>NO CUMPLE</v>
      </c>
      <c r="P1101" s="15">
        <v>0</v>
      </c>
      <c r="Q1101" s="15">
        <v>2</v>
      </c>
      <c r="R1101" s="15">
        <f>Tabla1[[#This Row],[Trbjo real]]-Tabla1[[#This Row],[Trabajo]]</f>
        <v>-2</v>
      </c>
      <c r="S1101" s="15">
        <v>2</v>
      </c>
      <c r="T1101" s="12" t="s">
        <v>1026</v>
      </c>
      <c r="U1101" s="19">
        <f>Tabla1[[#This Row],[Trbjo real]]/Tabla1[[#This Row],[Trabajo]]</f>
        <v>0</v>
      </c>
    </row>
    <row r="1102" spans="1:21" x14ac:dyDescent="0.25">
      <c r="A1102" s="12" t="s">
        <v>112</v>
      </c>
      <c r="B1102" s="12" t="s">
        <v>51</v>
      </c>
      <c r="C1102" s="12" t="s">
        <v>52</v>
      </c>
      <c r="D1102" s="12" t="s">
        <v>53</v>
      </c>
      <c r="E1102" s="12" t="s">
        <v>1051</v>
      </c>
      <c r="F1102" s="12" t="s">
        <v>1058</v>
      </c>
      <c r="G1102" s="12" t="s">
        <v>1064</v>
      </c>
      <c r="H1102" s="12" t="s">
        <v>54</v>
      </c>
      <c r="I1102" s="12" t="s">
        <v>1015</v>
      </c>
      <c r="J1102" s="12" t="s">
        <v>55</v>
      </c>
      <c r="K1102" s="12" t="s">
        <v>10</v>
      </c>
      <c r="L1102" s="13">
        <v>45082</v>
      </c>
      <c r="M1102" s="14">
        <v>44955</v>
      </c>
      <c r="N1102" s="14" t="str">
        <f t="shared" si="34"/>
        <v>CUMPLE</v>
      </c>
      <c r="O1102" s="14" t="str">
        <f t="shared" si="35"/>
        <v>CUMPLE</v>
      </c>
      <c r="P1102" s="15">
        <v>5</v>
      </c>
      <c r="Q1102" s="20">
        <v>5</v>
      </c>
      <c r="R1102" s="15">
        <f>Tabla1[[#This Row],[Trbjo real]]-Tabla1[[#This Row],[Trabajo]]</f>
        <v>0</v>
      </c>
      <c r="S1102" s="15">
        <v>5</v>
      </c>
      <c r="T1102" s="12" t="s">
        <v>1026</v>
      </c>
      <c r="U1102" s="19">
        <f>Tabla1[[#This Row],[Trbjo real]]/Tabla1[[#This Row],[Trabajo]]</f>
        <v>1</v>
      </c>
    </row>
    <row r="1103" spans="1:21" x14ac:dyDescent="0.25">
      <c r="A1103" s="12" t="s">
        <v>112</v>
      </c>
      <c r="B1103" s="12" t="s">
        <v>51</v>
      </c>
      <c r="C1103" s="12" t="s">
        <v>52</v>
      </c>
      <c r="D1103" s="12" t="s">
        <v>53</v>
      </c>
      <c r="E1103" s="12" t="s">
        <v>1034</v>
      </c>
      <c r="F1103" s="12" t="s">
        <v>1067</v>
      </c>
      <c r="G1103" s="12" t="s">
        <v>1073</v>
      </c>
      <c r="H1103" s="12" t="s">
        <v>54</v>
      </c>
      <c r="I1103" s="12" t="s">
        <v>1015</v>
      </c>
      <c r="J1103" s="12" t="s">
        <v>55</v>
      </c>
      <c r="K1103" s="12" t="s">
        <v>10</v>
      </c>
      <c r="L1103" s="13">
        <v>45082</v>
      </c>
      <c r="M1103" s="14">
        <v>44979</v>
      </c>
      <c r="N1103" s="14" t="str">
        <f t="shared" si="34"/>
        <v>CUMPLE</v>
      </c>
      <c r="O1103" s="14" t="str">
        <f t="shared" si="35"/>
        <v>CUMPLE</v>
      </c>
      <c r="P1103" s="15">
        <v>0.25</v>
      </c>
      <c r="Q1103" s="21">
        <v>3</v>
      </c>
      <c r="R1103" s="15">
        <f>Tabla1[[#This Row],[Trbjo real]]-Tabla1[[#This Row],[Trabajo]]</f>
        <v>-2.75</v>
      </c>
      <c r="S1103" s="15">
        <v>3</v>
      </c>
      <c r="T1103" s="12" t="s">
        <v>1026</v>
      </c>
      <c r="U1103" s="19">
        <f>Tabla1[[#This Row],[Trbjo real]]/Tabla1[[#This Row],[Trabajo]]</f>
        <v>8.3333333333333329E-2</v>
      </c>
    </row>
    <row r="1104" spans="1:21" x14ac:dyDescent="0.25">
      <c r="A1104" s="12" t="s">
        <v>112</v>
      </c>
      <c r="B1104" s="12" t="s">
        <v>51</v>
      </c>
      <c r="C1104" s="12" t="s">
        <v>52</v>
      </c>
      <c r="D1104" s="12" t="s">
        <v>53</v>
      </c>
      <c r="E1104" s="12" t="s">
        <v>1029</v>
      </c>
      <c r="F1104" s="12" t="s">
        <v>1074</v>
      </c>
      <c r="G1104" s="12" t="s">
        <v>1073</v>
      </c>
      <c r="H1104" s="12" t="s">
        <v>54</v>
      </c>
      <c r="I1104" s="12" t="s">
        <v>1015</v>
      </c>
      <c r="J1104" s="12" t="s">
        <v>55</v>
      </c>
      <c r="K1104" s="12" t="s">
        <v>10</v>
      </c>
      <c r="L1104" s="13">
        <v>45082</v>
      </c>
      <c r="M1104" s="14">
        <v>44979</v>
      </c>
      <c r="N1104" s="14" t="str">
        <f t="shared" si="34"/>
        <v>CUMPLE</v>
      </c>
      <c r="O1104" s="14" t="str">
        <f t="shared" si="35"/>
        <v>CUMPLE</v>
      </c>
      <c r="P1104" s="15">
        <v>0.25</v>
      </c>
      <c r="Q1104" s="21">
        <v>16</v>
      </c>
      <c r="R1104" s="15">
        <f>Tabla1[[#This Row],[Trbjo real]]-Tabla1[[#This Row],[Trabajo]]</f>
        <v>-15.75</v>
      </c>
      <c r="S1104" s="15">
        <v>16</v>
      </c>
      <c r="T1104" s="12" t="s">
        <v>1026</v>
      </c>
      <c r="U1104" s="19">
        <f>Tabla1[[#This Row],[Trbjo real]]/Tabla1[[#This Row],[Trabajo]]</f>
        <v>1.5625E-2</v>
      </c>
    </row>
    <row r="1105" spans="1:21" x14ac:dyDescent="0.25">
      <c r="A1105" s="12" t="s">
        <v>112</v>
      </c>
      <c r="B1105" s="12" t="s">
        <v>51</v>
      </c>
      <c r="C1105" s="12" t="s">
        <v>52</v>
      </c>
      <c r="D1105" s="12" t="s">
        <v>53</v>
      </c>
      <c r="E1105" s="12" t="s">
        <v>1092</v>
      </c>
      <c r="F1105" s="12" t="s">
        <v>1114</v>
      </c>
      <c r="G1105" s="12" t="s">
        <v>1115</v>
      </c>
      <c r="H1105" s="12" t="s">
        <v>54</v>
      </c>
      <c r="I1105" s="12" t="s">
        <v>1015</v>
      </c>
      <c r="J1105" s="12" t="s">
        <v>55</v>
      </c>
      <c r="K1105" s="12" t="s">
        <v>10</v>
      </c>
      <c r="L1105" s="13">
        <v>45082</v>
      </c>
      <c r="M1105" s="14">
        <v>45021</v>
      </c>
      <c r="N1105" s="14" t="str">
        <f t="shared" si="34"/>
        <v>CUMPLE</v>
      </c>
      <c r="O1105" s="14" t="str">
        <f t="shared" si="35"/>
        <v>CUMPLE</v>
      </c>
      <c r="P1105" s="15">
        <v>1</v>
      </c>
      <c r="Q1105" s="21">
        <v>2</v>
      </c>
      <c r="R1105" s="15">
        <f>Tabla1[[#This Row],[Trbjo real]]-Tabla1[[#This Row],[Trabajo]]</f>
        <v>-1</v>
      </c>
      <c r="S1105" s="15">
        <v>2</v>
      </c>
      <c r="T1105" s="12" t="s">
        <v>1026</v>
      </c>
      <c r="U1105" s="19">
        <f>Tabla1[[#This Row],[Trbjo real]]/Tabla1[[#This Row],[Trabajo]]</f>
        <v>0.5</v>
      </c>
    </row>
    <row r="1106" spans="1:21" x14ac:dyDescent="0.25">
      <c r="A1106" s="12" t="s">
        <v>112</v>
      </c>
      <c r="B1106" s="12" t="s">
        <v>51</v>
      </c>
      <c r="C1106" s="12" t="s">
        <v>52</v>
      </c>
      <c r="D1106" s="12" t="s">
        <v>53</v>
      </c>
      <c r="E1106" s="12" t="s">
        <v>1075</v>
      </c>
      <c r="F1106" s="12" t="s">
        <v>1106</v>
      </c>
      <c r="G1106" s="12" t="s">
        <v>1115</v>
      </c>
      <c r="H1106" s="12" t="s">
        <v>54</v>
      </c>
      <c r="I1106" s="12" t="s">
        <v>1015</v>
      </c>
      <c r="J1106" s="12" t="s">
        <v>55</v>
      </c>
      <c r="K1106" s="12" t="s">
        <v>10</v>
      </c>
      <c r="L1106" s="13">
        <v>45082</v>
      </c>
      <c r="M1106" s="14">
        <v>45029</v>
      </c>
      <c r="N1106" s="14" t="str">
        <f t="shared" si="34"/>
        <v>CUMPLE</v>
      </c>
      <c r="O1106" s="14" t="str">
        <f t="shared" si="35"/>
        <v>CUMPLE</v>
      </c>
      <c r="P1106" s="15">
        <v>2</v>
      </c>
      <c r="Q1106" s="21">
        <v>5</v>
      </c>
      <c r="R1106" s="15">
        <f>Tabla1[[#This Row],[Trbjo real]]-Tabla1[[#This Row],[Trabajo]]</f>
        <v>-3</v>
      </c>
      <c r="S1106" s="15">
        <v>5</v>
      </c>
      <c r="T1106" s="12" t="s">
        <v>1026</v>
      </c>
      <c r="U1106" s="19">
        <f>Tabla1[[#This Row],[Trbjo real]]/Tabla1[[#This Row],[Trabajo]]</f>
        <v>0.4</v>
      </c>
    </row>
    <row r="1107" spans="1:21" x14ac:dyDescent="0.25">
      <c r="A1107" s="12" t="s">
        <v>112</v>
      </c>
      <c r="B1107" s="12" t="s">
        <v>51</v>
      </c>
      <c r="C1107" s="12" t="s">
        <v>52</v>
      </c>
      <c r="D1107" s="12" t="s">
        <v>53</v>
      </c>
      <c r="E1107" s="12" t="s">
        <v>1102</v>
      </c>
      <c r="F1107" s="12" t="s">
        <v>1105</v>
      </c>
      <c r="G1107" s="12" t="s">
        <v>1115</v>
      </c>
      <c r="H1107" s="12" t="s">
        <v>54</v>
      </c>
      <c r="I1107" s="12" t="s">
        <v>1015</v>
      </c>
      <c r="J1107" s="12" t="s">
        <v>55</v>
      </c>
      <c r="K1107" s="12" t="s">
        <v>10</v>
      </c>
      <c r="L1107" s="13">
        <v>45082</v>
      </c>
      <c r="M1107" s="14">
        <v>45029</v>
      </c>
      <c r="N1107" s="14" t="str">
        <f t="shared" si="34"/>
        <v>CUMPLE</v>
      </c>
      <c r="O1107" s="14" t="str">
        <f t="shared" si="35"/>
        <v>CUMPLE</v>
      </c>
      <c r="P1107" s="15">
        <v>2</v>
      </c>
      <c r="Q1107" s="21">
        <v>5</v>
      </c>
      <c r="R1107" s="15">
        <f>Tabla1[[#This Row],[Trbjo real]]-Tabla1[[#This Row],[Trabajo]]</f>
        <v>-3</v>
      </c>
      <c r="S1107" s="15">
        <v>5</v>
      </c>
      <c r="T1107" s="12" t="s">
        <v>1026</v>
      </c>
      <c r="U1107" s="19">
        <f>Tabla1[[#This Row],[Trbjo real]]/Tabla1[[#This Row],[Trabajo]]</f>
        <v>0.4</v>
      </c>
    </row>
    <row r="1108" spans="1:21" x14ac:dyDescent="0.25">
      <c r="A1108" s="12" t="s">
        <v>112</v>
      </c>
      <c r="B1108" s="12" t="s">
        <v>51</v>
      </c>
      <c r="C1108" s="12" t="s">
        <v>52</v>
      </c>
      <c r="D1108" s="12" t="s">
        <v>53</v>
      </c>
      <c r="E1108" s="12" t="s">
        <v>1053</v>
      </c>
      <c r="F1108" s="12" t="s">
        <v>1030</v>
      </c>
      <c r="G1108" s="12" t="s">
        <v>1116</v>
      </c>
      <c r="H1108" s="12" t="s">
        <v>54</v>
      </c>
      <c r="I1108" s="12" t="s">
        <v>1015</v>
      </c>
      <c r="J1108" s="12" t="s">
        <v>55</v>
      </c>
      <c r="K1108" s="12" t="s">
        <v>10</v>
      </c>
      <c r="L1108" s="13">
        <v>45082</v>
      </c>
      <c r="M1108" s="14">
        <v>45082</v>
      </c>
      <c r="N1108" s="14" t="str">
        <f t="shared" si="34"/>
        <v>CUMPLE</v>
      </c>
      <c r="O1108" s="14" t="str">
        <f t="shared" si="35"/>
        <v>CUMPLE</v>
      </c>
      <c r="P1108" s="15">
        <v>3</v>
      </c>
      <c r="Q1108" s="21">
        <v>8</v>
      </c>
      <c r="R1108" s="15">
        <f>Tabla1[[#This Row],[Trbjo real]]-Tabla1[[#This Row],[Trabajo]]</f>
        <v>-5</v>
      </c>
      <c r="S1108" s="15">
        <v>8</v>
      </c>
      <c r="T1108" s="12" t="s">
        <v>1026</v>
      </c>
      <c r="U1108" s="19">
        <f>Tabla1[[#This Row],[Trbjo real]]/Tabla1[[#This Row],[Trabajo]]</f>
        <v>0.375</v>
      </c>
    </row>
    <row r="1109" spans="1:21" x14ac:dyDescent="0.25">
      <c r="A1109" s="12" t="s">
        <v>112</v>
      </c>
      <c r="B1109" s="12" t="s">
        <v>51</v>
      </c>
      <c r="C1109" s="12" t="s">
        <v>52</v>
      </c>
      <c r="D1109" s="12" t="s">
        <v>53</v>
      </c>
      <c r="E1109" s="12" t="s">
        <v>1040</v>
      </c>
      <c r="F1109" s="12" t="s">
        <v>1130</v>
      </c>
      <c r="G1109" s="12" t="s">
        <v>1129</v>
      </c>
      <c r="H1109" s="12" t="s">
        <v>54</v>
      </c>
      <c r="I1109" s="12" t="s">
        <v>1015</v>
      </c>
      <c r="J1109" s="12" t="s">
        <v>55</v>
      </c>
      <c r="K1109" s="12" t="s">
        <v>10</v>
      </c>
      <c r="L1109" s="13">
        <v>45082</v>
      </c>
      <c r="M1109" s="14">
        <v>45097</v>
      </c>
      <c r="N1109" s="14" t="str">
        <f t="shared" si="34"/>
        <v>CUMPLE</v>
      </c>
      <c r="O1109" s="14" t="str">
        <f t="shared" si="35"/>
        <v>NO CUMPLE</v>
      </c>
      <c r="P1109" s="15">
        <v>2.5</v>
      </c>
      <c r="Q1109" s="21">
        <v>3</v>
      </c>
      <c r="R1109" s="15">
        <f>Tabla1[[#This Row],[Trbjo real]]-Tabla1[[#This Row],[Trabajo]]</f>
        <v>-0.5</v>
      </c>
      <c r="S1109" s="15">
        <v>3</v>
      </c>
      <c r="T1109" s="12" t="s">
        <v>1026</v>
      </c>
      <c r="U1109" s="19">
        <f>Tabla1[[#This Row],[Trbjo real]]/Tabla1[[#This Row],[Trabajo]]</f>
        <v>0.83333333333333337</v>
      </c>
    </row>
    <row r="1110" spans="1:21" x14ac:dyDescent="0.25">
      <c r="A1110" s="12" t="s">
        <v>112</v>
      </c>
      <c r="B1110" s="12" t="s">
        <v>51</v>
      </c>
      <c r="C1110" s="12" t="s">
        <v>52</v>
      </c>
      <c r="D1110" s="12" t="s">
        <v>53</v>
      </c>
      <c r="E1110" s="12" t="s">
        <v>1038</v>
      </c>
      <c r="F1110" s="12" t="s">
        <v>1131</v>
      </c>
      <c r="G1110" s="12" t="s">
        <v>1129</v>
      </c>
      <c r="H1110" s="12" t="s">
        <v>54</v>
      </c>
      <c r="I1110" s="12" t="s">
        <v>1015</v>
      </c>
      <c r="J1110" s="12" t="s">
        <v>55</v>
      </c>
      <c r="K1110" s="12" t="s">
        <v>10</v>
      </c>
      <c r="L1110" s="13">
        <v>45082</v>
      </c>
      <c r="M1110" s="14">
        <v>45097</v>
      </c>
      <c r="N1110" s="14" t="str">
        <f t="shared" si="34"/>
        <v>CUMPLE</v>
      </c>
      <c r="O1110" s="14" t="str">
        <f t="shared" si="35"/>
        <v>NO CUMPLE</v>
      </c>
      <c r="P1110" s="15">
        <v>1.5</v>
      </c>
      <c r="Q1110" s="20">
        <v>1.5</v>
      </c>
      <c r="R1110" s="20">
        <f>Tabla1[[#This Row],[Trbjo real]]-Tabla1[[#This Row],[Trabajo]]</f>
        <v>0</v>
      </c>
      <c r="S1110" s="15">
        <v>1.5</v>
      </c>
      <c r="T1110" s="12" t="s">
        <v>1026</v>
      </c>
      <c r="U1110" s="19">
        <f>Tabla1[[#This Row],[Trbjo real]]/Tabla1[[#This Row],[Trabajo]]</f>
        <v>1</v>
      </c>
    </row>
    <row r="1111" spans="1:21" x14ac:dyDescent="0.25">
      <c r="A1111" s="12" t="s">
        <v>112</v>
      </c>
      <c r="B1111" s="12" t="s">
        <v>51</v>
      </c>
      <c r="C1111" s="12" t="s">
        <v>52</v>
      </c>
      <c r="D1111" s="12" t="s">
        <v>53</v>
      </c>
      <c r="E1111" s="12" t="s">
        <v>1022</v>
      </c>
      <c r="F1111" s="12" t="s">
        <v>1146</v>
      </c>
      <c r="G1111" s="12" t="s">
        <v>1148</v>
      </c>
      <c r="H1111" s="12" t="s">
        <v>54</v>
      </c>
      <c r="I1111" s="12" t="s">
        <v>1015</v>
      </c>
      <c r="J1111" s="12" t="s">
        <v>55</v>
      </c>
      <c r="K1111" s="12" t="s">
        <v>10</v>
      </c>
      <c r="L1111" s="13">
        <v>45082</v>
      </c>
      <c r="M1111" s="14">
        <v>44945</v>
      </c>
      <c r="N1111" s="14" t="str">
        <f t="shared" si="34"/>
        <v>CUMPLE</v>
      </c>
      <c r="O1111" s="14" t="str">
        <f t="shared" si="35"/>
        <v>CUMPLE</v>
      </c>
      <c r="P1111" s="15">
        <v>2</v>
      </c>
      <c r="Q1111" s="20">
        <v>2</v>
      </c>
      <c r="R1111" s="15">
        <f>Tabla1[[#This Row],[Trbjo real]]-Tabla1[[#This Row],[Trabajo]]</f>
        <v>0</v>
      </c>
      <c r="S1111" s="15">
        <v>2</v>
      </c>
      <c r="T1111" s="12" t="s">
        <v>1026</v>
      </c>
      <c r="U1111" s="19">
        <f>Tabla1[[#This Row],[Trbjo real]]/Tabla1[[#This Row],[Trabajo]]</f>
        <v>1</v>
      </c>
    </row>
    <row r="1112" spans="1:21" x14ac:dyDescent="0.25">
      <c r="A1112" s="16" t="s">
        <v>112</v>
      </c>
      <c r="B1112" s="16" t="s">
        <v>51</v>
      </c>
      <c r="C1112" s="16" t="s">
        <v>52</v>
      </c>
      <c r="D1112" s="16" t="s">
        <v>53</v>
      </c>
      <c r="E1112" s="16" t="s">
        <v>1051</v>
      </c>
      <c r="F1112" s="16" t="s">
        <v>1058</v>
      </c>
      <c r="G1112" s="16" t="s">
        <v>1064</v>
      </c>
      <c r="H1112" s="16" t="s">
        <v>54</v>
      </c>
      <c r="I1112" s="16" t="s">
        <v>1015</v>
      </c>
      <c r="J1112" s="16" t="s">
        <v>55</v>
      </c>
      <c r="K1112" s="16" t="s">
        <v>10</v>
      </c>
      <c r="L1112" s="17">
        <v>45082</v>
      </c>
      <c r="M1112" s="18">
        <v>44955</v>
      </c>
      <c r="N1112" s="18" t="str">
        <f t="shared" si="34"/>
        <v>CUMPLE</v>
      </c>
      <c r="O1112" s="18" t="str">
        <f t="shared" si="35"/>
        <v>CUMPLE</v>
      </c>
      <c r="P1112" s="19">
        <v>5</v>
      </c>
      <c r="Q1112" s="20">
        <v>5</v>
      </c>
      <c r="R1112" s="19">
        <f>Tabla1[[#This Row],[Trbjo real]]-Tabla1[[#This Row],[Trabajo]]</f>
        <v>0</v>
      </c>
      <c r="S1112" s="19">
        <v>5</v>
      </c>
      <c r="T1112" s="16" t="s">
        <v>1026</v>
      </c>
      <c r="U1112" s="19">
        <f>Tabla1[[#This Row],[Trbjo real]]/Tabla1[[#This Row],[Trabajo]]</f>
        <v>1</v>
      </c>
    </row>
    <row r="1113" spans="1:21" x14ac:dyDescent="0.25">
      <c r="A1113" s="16" t="s">
        <v>112</v>
      </c>
      <c r="B1113" s="16" t="s">
        <v>51</v>
      </c>
      <c r="C1113" s="16" t="s">
        <v>52</v>
      </c>
      <c r="D1113" s="16" t="s">
        <v>53</v>
      </c>
      <c r="E1113" s="16" t="s">
        <v>1034</v>
      </c>
      <c r="F1113" s="16" t="s">
        <v>1067</v>
      </c>
      <c r="G1113" s="16" t="s">
        <v>1073</v>
      </c>
      <c r="H1113" s="16" t="s">
        <v>54</v>
      </c>
      <c r="I1113" s="16" t="s">
        <v>1015</v>
      </c>
      <c r="J1113" s="16" t="s">
        <v>55</v>
      </c>
      <c r="K1113" s="16" t="s">
        <v>10</v>
      </c>
      <c r="L1113" s="17">
        <v>45082</v>
      </c>
      <c r="M1113" s="18">
        <v>44979</v>
      </c>
      <c r="N1113" s="18" t="str">
        <f t="shared" si="34"/>
        <v>CUMPLE</v>
      </c>
      <c r="O1113" s="18" t="str">
        <f t="shared" si="35"/>
        <v>CUMPLE</v>
      </c>
      <c r="P1113" s="19">
        <v>0.25</v>
      </c>
      <c r="Q1113" s="21">
        <v>3</v>
      </c>
      <c r="R1113" s="19">
        <f>Tabla1[[#This Row],[Trbjo real]]-Tabla1[[#This Row],[Trabajo]]</f>
        <v>-2.75</v>
      </c>
      <c r="S1113" s="19">
        <v>3</v>
      </c>
      <c r="T1113" s="16" t="s">
        <v>1026</v>
      </c>
      <c r="U1113" s="19">
        <f>Tabla1[[#This Row],[Trbjo real]]/Tabla1[[#This Row],[Trabajo]]</f>
        <v>8.3333333333333329E-2</v>
      </c>
    </row>
    <row r="1114" spans="1:21" x14ac:dyDescent="0.25">
      <c r="A1114" s="16" t="s">
        <v>112</v>
      </c>
      <c r="B1114" s="16" t="s">
        <v>51</v>
      </c>
      <c r="C1114" s="16" t="s">
        <v>52</v>
      </c>
      <c r="D1114" s="16" t="s">
        <v>53</v>
      </c>
      <c r="E1114" s="16" t="s">
        <v>1029</v>
      </c>
      <c r="F1114" s="16" t="s">
        <v>1074</v>
      </c>
      <c r="G1114" s="16" t="s">
        <v>1073</v>
      </c>
      <c r="H1114" s="16" t="s">
        <v>54</v>
      </c>
      <c r="I1114" s="16" t="s">
        <v>1015</v>
      </c>
      <c r="J1114" s="16" t="s">
        <v>55</v>
      </c>
      <c r="K1114" s="16" t="s">
        <v>10</v>
      </c>
      <c r="L1114" s="17">
        <v>45082</v>
      </c>
      <c r="M1114" s="18">
        <v>44979</v>
      </c>
      <c r="N1114" s="18" t="str">
        <f t="shared" si="34"/>
        <v>CUMPLE</v>
      </c>
      <c r="O1114" s="18" t="str">
        <f t="shared" si="35"/>
        <v>CUMPLE</v>
      </c>
      <c r="P1114" s="19">
        <v>0.25</v>
      </c>
      <c r="Q1114" s="21">
        <v>16</v>
      </c>
      <c r="R1114" s="21">
        <f>Tabla1[[#This Row],[Trbjo real]]-Tabla1[[#This Row],[Trabajo]]</f>
        <v>-15.75</v>
      </c>
      <c r="S1114" s="19">
        <v>16</v>
      </c>
      <c r="T1114" s="16" t="s">
        <v>1026</v>
      </c>
      <c r="U1114" s="19">
        <f>Tabla1[[#This Row],[Trbjo real]]/Tabla1[[#This Row],[Trabajo]]</f>
        <v>1.5625E-2</v>
      </c>
    </row>
    <row r="1115" spans="1:21" x14ac:dyDescent="0.25">
      <c r="A1115" s="16" t="s">
        <v>112</v>
      </c>
      <c r="B1115" s="16" t="s">
        <v>51</v>
      </c>
      <c r="C1115" s="16" t="s">
        <v>52</v>
      </c>
      <c r="D1115" s="16" t="s">
        <v>53</v>
      </c>
      <c r="E1115" s="16" t="s">
        <v>1092</v>
      </c>
      <c r="F1115" s="16" t="s">
        <v>1114</v>
      </c>
      <c r="G1115" s="16" t="s">
        <v>1115</v>
      </c>
      <c r="H1115" s="16" t="s">
        <v>54</v>
      </c>
      <c r="I1115" s="16" t="s">
        <v>1015</v>
      </c>
      <c r="J1115" s="16" t="s">
        <v>55</v>
      </c>
      <c r="K1115" s="16" t="s">
        <v>10</v>
      </c>
      <c r="L1115" s="17">
        <v>45082</v>
      </c>
      <c r="M1115" s="18">
        <v>45021</v>
      </c>
      <c r="N1115" s="18" t="str">
        <f t="shared" si="34"/>
        <v>CUMPLE</v>
      </c>
      <c r="O1115" s="18" t="str">
        <f t="shared" si="35"/>
        <v>CUMPLE</v>
      </c>
      <c r="P1115" s="19">
        <v>1</v>
      </c>
      <c r="Q1115" s="21">
        <v>2</v>
      </c>
      <c r="R1115" s="21">
        <f>Tabla1[[#This Row],[Trbjo real]]-Tabla1[[#This Row],[Trabajo]]</f>
        <v>-1</v>
      </c>
      <c r="S1115" s="19">
        <v>2</v>
      </c>
      <c r="T1115" s="16" t="s">
        <v>1026</v>
      </c>
      <c r="U1115" s="19">
        <f>Tabla1[[#This Row],[Trbjo real]]/Tabla1[[#This Row],[Trabajo]]</f>
        <v>0.5</v>
      </c>
    </row>
    <row r="1116" spans="1:21" x14ac:dyDescent="0.25">
      <c r="A1116" s="16" t="s">
        <v>112</v>
      </c>
      <c r="B1116" s="16" t="s">
        <v>51</v>
      </c>
      <c r="C1116" s="16" t="s">
        <v>52</v>
      </c>
      <c r="D1116" s="16" t="s">
        <v>53</v>
      </c>
      <c r="E1116" s="16" t="s">
        <v>1075</v>
      </c>
      <c r="F1116" s="16" t="s">
        <v>1106</v>
      </c>
      <c r="G1116" s="16" t="s">
        <v>1115</v>
      </c>
      <c r="H1116" s="16" t="s">
        <v>54</v>
      </c>
      <c r="I1116" s="16" t="s">
        <v>1015</v>
      </c>
      <c r="J1116" s="16" t="s">
        <v>55</v>
      </c>
      <c r="K1116" s="16" t="s">
        <v>10</v>
      </c>
      <c r="L1116" s="17">
        <v>45082</v>
      </c>
      <c r="M1116" s="18">
        <v>45029</v>
      </c>
      <c r="N1116" s="18" t="str">
        <f t="shared" si="34"/>
        <v>CUMPLE</v>
      </c>
      <c r="O1116" s="18" t="str">
        <f t="shared" si="35"/>
        <v>CUMPLE</v>
      </c>
      <c r="P1116" s="19">
        <v>2</v>
      </c>
      <c r="Q1116" s="21">
        <v>5</v>
      </c>
      <c r="R1116" s="19">
        <f>Tabla1[[#This Row],[Trbjo real]]-Tabla1[[#This Row],[Trabajo]]</f>
        <v>-3</v>
      </c>
      <c r="S1116" s="19">
        <v>5</v>
      </c>
      <c r="T1116" s="16" t="s">
        <v>1026</v>
      </c>
      <c r="U1116" s="19">
        <f>Tabla1[[#This Row],[Trbjo real]]/Tabla1[[#This Row],[Trabajo]]</f>
        <v>0.4</v>
      </c>
    </row>
    <row r="1117" spans="1:21" x14ac:dyDescent="0.25">
      <c r="A1117" s="16" t="s">
        <v>112</v>
      </c>
      <c r="B1117" s="16" t="s">
        <v>51</v>
      </c>
      <c r="C1117" s="16" t="s">
        <v>52</v>
      </c>
      <c r="D1117" s="16" t="s">
        <v>53</v>
      </c>
      <c r="E1117" s="16" t="s">
        <v>1102</v>
      </c>
      <c r="F1117" s="16" t="s">
        <v>1105</v>
      </c>
      <c r="G1117" s="16" t="s">
        <v>1115</v>
      </c>
      <c r="H1117" s="16" t="s">
        <v>54</v>
      </c>
      <c r="I1117" s="16" t="s">
        <v>1015</v>
      </c>
      <c r="J1117" s="16" t="s">
        <v>55</v>
      </c>
      <c r="K1117" s="16" t="s">
        <v>10</v>
      </c>
      <c r="L1117" s="17">
        <v>45082</v>
      </c>
      <c r="M1117" s="18">
        <v>45029</v>
      </c>
      <c r="N1117" s="18" t="str">
        <f t="shared" si="34"/>
        <v>CUMPLE</v>
      </c>
      <c r="O1117" s="18" t="str">
        <f t="shared" si="35"/>
        <v>CUMPLE</v>
      </c>
      <c r="P1117" s="19">
        <v>2</v>
      </c>
      <c r="Q1117" s="21">
        <v>5</v>
      </c>
      <c r="R1117" s="19">
        <f>Tabla1[[#This Row],[Trbjo real]]-Tabla1[[#This Row],[Trabajo]]</f>
        <v>-3</v>
      </c>
      <c r="S1117" s="19">
        <v>5</v>
      </c>
      <c r="T1117" s="16" t="s">
        <v>1026</v>
      </c>
      <c r="U1117" s="19">
        <f>Tabla1[[#This Row],[Trbjo real]]/Tabla1[[#This Row],[Trabajo]]</f>
        <v>0.4</v>
      </c>
    </row>
    <row r="1118" spans="1:21" x14ac:dyDescent="0.25">
      <c r="A1118" s="16" t="s">
        <v>112</v>
      </c>
      <c r="B1118" s="16" t="s">
        <v>51</v>
      </c>
      <c r="C1118" s="16" t="s">
        <v>52</v>
      </c>
      <c r="D1118" s="16" t="s">
        <v>53</v>
      </c>
      <c r="E1118" s="16" t="s">
        <v>1053</v>
      </c>
      <c r="F1118" s="16" t="s">
        <v>1030</v>
      </c>
      <c r="G1118" s="16" t="s">
        <v>1116</v>
      </c>
      <c r="H1118" s="16" t="s">
        <v>54</v>
      </c>
      <c r="I1118" s="16" t="s">
        <v>1015</v>
      </c>
      <c r="J1118" s="16" t="s">
        <v>55</v>
      </c>
      <c r="K1118" s="16" t="s">
        <v>10</v>
      </c>
      <c r="L1118" s="17">
        <v>45082</v>
      </c>
      <c r="M1118" s="18">
        <v>45082</v>
      </c>
      <c r="N1118" s="18" t="str">
        <f t="shared" si="34"/>
        <v>CUMPLE</v>
      </c>
      <c r="O1118" s="18" t="str">
        <f t="shared" si="35"/>
        <v>CUMPLE</v>
      </c>
      <c r="P1118" s="19">
        <v>3</v>
      </c>
      <c r="Q1118" s="21">
        <v>8</v>
      </c>
      <c r="R1118" s="19">
        <f>Tabla1[[#This Row],[Trbjo real]]-Tabla1[[#This Row],[Trabajo]]</f>
        <v>-5</v>
      </c>
      <c r="S1118" s="19">
        <v>8</v>
      </c>
      <c r="T1118" s="16" t="s">
        <v>1026</v>
      </c>
      <c r="U1118" s="19">
        <f>Tabla1[[#This Row],[Trbjo real]]/Tabla1[[#This Row],[Trabajo]]</f>
        <v>0.375</v>
      </c>
    </row>
    <row r="1119" spans="1:21" x14ac:dyDescent="0.25">
      <c r="A1119" s="16" t="s">
        <v>112</v>
      </c>
      <c r="B1119" s="16" t="s">
        <v>51</v>
      </c>
      <c r="C1119" s="16" t="s">
        <v>52</v>
      </c>
      <c r="D1119" s="16" t="s">
        <v>53</v>
      </c>
      <c r="E1119" s="16" t="s">
        <v>1040</v>
      </c>
      <c r="F1119" s="16" t="s">
        <v>1130</v>
      </c>
      <c r="G1119" s="16" t="s">
        <v>1129</v>
      </c>
      <c r="H1119" s="16" t="s">
        <v>54</v>
      </c>
      <c r="I1119" s="16" t="s">
        <v>1015</v>
      </c>
      <c r="J1119" s="16" t="s">
        <v>55</v>
      </c>
      <c r="K1119" s="16" t="s">
        <v>10</v>
      </c>
      <c r="L1119" s="17">
        <v>45082</v>
      </c>
      <c r="M1119" s="18">
        <v>45097</v>
      </c>
      <c r="N1119" s="18" t="str">
        <f t="shared" si="34"/>
        <v>CUMPLE</v>
      </c>
      <c r="O1119" s="18" t="str">
        <f t="shared" si="35"/>
        <v>NO CUMPLE</v>
      </c>
      <c r="P1119" s="19">
        <v>2.5</v>
      </c>
      <c r="Q1119" s="21">
        <v>3</v>
      </c>
      <c r="R1119" s="19">
        <f>Tabla1[[#This Row],[Trbjo real]]-Tabla1[[#This Row],[Trabajo]]</f>
        <v>-0.5</v>
      </c>
      <c r="S1119" s="19">
        <v>3</v>
      </c>
      <c r="T1119" s="16" t="s">
        <v>1026</v>
      </c>
      <c r="U1119" s="19">
        <f>Tabla1[[#This Row],[Trbjo real]]/Tabla1[[#This Row],[Trabajo]]</f>
        <v>0.83333333333333337</v>
      </c>
    </row>
    <row r="1120" spans="1:21" x14ac:dyDescent="0.25">
      <c r="A1120" s="16" t="s">
        <v>112</v>
      </c>
      <c r="B1120" s="16" t="s">
        <v>51</v>
      </c>
      <c r="C1120" s="16" t="s">
        <v>52</v>
      </c>
      <c r="D1120" s="16" t="s">
        <v>53</v>
      </c>
      <c r="E1120" s="16" t="s">
        <v>1038</v>
      </c>
      <c r="F1120" s="16" t="s">
        <v>1131</v>
      </c>
      <c r="G1120" s="16" t="s">
        <v>1129</v>
      </c>
      <c r="H1120" s="16" t="s">
        <v>54</v>
      </c>
      <c r="I1120" s="16" t="s">
        <v>1015</v>
      </c>
      <c r="J1120" s="16" t="s">
        <v>55</v>
      </c>
      <c r="K1120" s="16" t="s">
        <v>10</v>
      </c>
      <c r="L1120" s="17">
        <v>45082</v>
      </c>
      <c r="M1120" s="18">
        <v>45097</v>
      </c>
      <c r="N1120" s="18" t="str">
        <f t="shared" si="34"/>
        <v>CUMPLE</v>
      </c>
      <c r="O1120" s="18" t="str">
        <f t="shared" si="35"/>
        <v>NO CUMPLE</v>
      </c>
      <c r="P1120" s="19">
        <v>1.5</v>
      </c>
      <c r="Q1120" s="20">
        <v>1.5</v>
      </c>
      <c r="R1120" s="20">
        <f>Tabla1[[#This Row],[Trbjo real]]-Tabla1[[#This Row],[Trabajo]]</f>
        <v>0</v>
      </c>
      <c r="S1120" s="19">
        <v>1.5</v>
      </c>
      <c r="T1120" s="16" t="s">
        <v>1026</v>
      </c>
      <c r="U1120" s="19">
        <f>Tabla1[[#This Row],[Trbjo real]]/Tabla1[[#This Row],[Trabajo]]</f>
        <v>1</v>
      </c>
    </row>
    <row r="1121" spans="1:21" x14ac:dyDescent="0.25">
      <c r="A1121" s="16" t="s">
        <v>112</v>
      </c>
      <c r="B1121" s="16" t="s">
        <v>51</v>
      </c>
      <c r="C1121" s="16" t="s">
        <v>52</v>
      </c>
      <c r="D1121" s="16" t="s">
        <v>53</v>
      </c>
      <c r="E1121" s="16" t="s">
        <v>1022</v>
      </c>
      <c r="F1121" s="16" t="s">
        <v>1146</v>
      </c>
      <c r="G1121" s="16" t="s">
        <v>1148</v>
      </c>
      <c r="H1121" s="16" t="s">
        <v>54</v>
      </c>
      <c r="I1121" s="16" t="s">
        <v>1015</v>
      </c>
      <c r="J1121" s="16" t="s">
        <v>55</v>
      </c>
      <c r="K1121" s="16" t="s">
        <v>10</v>
      </c>
      <c r="L1121" s="17">
        <v>45082</v>
      </c>
      <c r="M1121" s="18">
        <v>44945</v>
      </c>
      <c r="N1121" s="18" t="str">
        <f t="shared" si="34"/>
        <v>CUMPLE</v>
      </c>
      <c r="O1121" s="18" t="str">
        <f t="shared" si="35"/>
        <v>CUMPLE</v>
      </c>
      <c r="P1121" s="19">
        <v>2</v>
      </c>
      <c r="Q1121" s="20">
        <v>2</v>
      </c>
      <c r="R1121" s="19">
        <f>Tabla1[[#This Row],[Trbjo real]]-Tabla1[[#This Row],[Trabajo]]</f>
        <v>0</v>
      </c>
      <c r="S1121" s="19">
        <v>2</v>
      </c>
      <c r="T1121" s="16" t="s">
        <v>1026</v>
      </c>
      <c r="U1121" s="19">
        <f>Tabla1[[#This Row],[Trbjo real]]/Tabla1[[#This Row],[Trabajo]]</f>
        <v>1</v>
      </c>
    </row>
    <row r="1122" spans="1:21" x14ac:dyDescent="0.25">
      <c r="A1122" s="12" t="s">
        <v>63</v>
      </c>
      <c r="B1122" s="12" t="s">
        <v>51</v>
      </c>
      <c r="C1122" s="12" t="s">
        <v>52</v>
      </c>
      <c r="D1122" s="12" t="s">
        <v>53</v>
      </c>
      <c r="E1122" s="12" t="s">
        <v>1035</v>
      </c>
      <c r="F1122" s="12" t="s">
        <v>1057</v>
      </c>
      <c r="G1122" s="12" t="s">
        <v>1042</v>
      </c>
      <c r="H1122" s="12" t="s">
        <v>54</v>
      </c>
      <c r="I1122" s="12" t="s">
        <v>1025</v>
      </c>
      <c r="J1122" s="12" t="s">
        <v>55</v>
      </c>
      <c r="K1122" s="12" t="s">
        <v>10</v>
      </c>
      <c r="L1122" s="13">
        <v>45081</v>
      </c>
      <c r="M1122" s="14">
        <v>45097</v>
      </c>
      <c r="N1122" s="14" t="str">
        <f t="shared" si="34"/>
        <v>CUMPLE</v>
      </c>
      <c r="O1122" s="14" t="str">
        <f t="shared" si="35"/>
        <v>NO CUMPLE</v>
      </c>
      <c r="P1122" s="15">
        <v>2</v>
      </c>
      <c r="Q1122" s="20">
        <v>3</v>
      </c>
      <c r="R1122" s="15">
        <f>Tabla1[[#This Row],[Trbjo real]]-Tabla1[[#This Row],[Trabajo]]</f>
        <v>-1</v>
      </c>
      <c r="S1122" s="15">
        <v>3</v>
      </c>
      <c r="T1122" s="12" t="s">
        <v>1026</v>
      </c>
      <c r="U1122" s="19">
        <f>Tabla1[[#This Row],[Trbjo real]]/Tabla1[[#This Row],[Trabajo]]</f>
        <v>0.66666666666666663</v>
      </c>
    </row>
    <row r="1123" spans="1:21" x14ac:dyDescent="0.25">
      <c r="A1123" s="12" t="s">
        <v>63</v>
      </c>
      <c r="B1123" s="12" t="s">
        <v>51</v>
      </c>
      <c r="C1123" s="12" t="s">
        <v>52</v>
      </c>
      <c r="D1123" s="12" t="s">
        <v>53</v>
      </c>
      <c r="E1123" s="12" t="s">
        <v>1027</v>
      </c>
      <c r="F1123" s="12" t="s">
        <v>1090</v>
      </c>
      <c r="G1123" s="12" t="s">
        <v>1113</v>
      </c>
      <c r="H1123" s="12" t="s">
        <v>54</v>
      </c>
      <c r="I1123" s="12" t="s">
        <v>1025</v>
      </c>
      <c r="J1123" s="12" t="s">
        <v>55</v>
      </c>
      <c r="K1123" s="12" t="s">
        <v>10</v>
      </c>
      <c r="L1123" s="13">
        <v>45081</v>
      </c>
      <c r="M1123" s="14">
        <v>45081</v>
      </c>
      <c r="N1123" s="14" t="str">
        <f t="shared" si="34"/>
        <v>CUMPLE</v>
      </c>
      <c r="O1123" s="14" t="str">
        <f t="shared" si="35"/>
        <v>CUMPLE</v>
      </c>
      <c r="P1123" s="15">
        <v>1</v>
      </c>
      <c r="Q1123" s="20">
        <v>1</v>
      </c>
      <c r="R1123" s="15">
        <f>Tabla1[[#This Row],[Trbjo real]]-Tabla1[[#This Row],[Trabajo]]</f>
        <v>0</v>
      </c>
      <c r="S1123" s="15">
        <v>1</v>
      </c>
      <c r="T1123" s="12" t="s">
        <v>1026</v>
      </c>
      <c r="U1123" s="19">
        <f>Tabla1[[#This Row],[Trbjo real]]/Tabla1[[#This Row],[Trabajo]]</f>
        <v>1</v>
      </c>
    </row>
    <row r="1124" spans="1:21" x14ac:dyDescent="0.25">
      <c r="A1124" s="12" t="s">
        <v>252</v>
      </c>
      <c r="B1124" s="12" t="s">
        <v>238</v>
      </c>
      <c r="C1124" s="12" t="s">
        <v>239</v>
      </c>
      <c r="D1124" s="12" t="s">
        <v>185</v>
      </c>
      <c r="E1124" s="12" t="s">
        <v>1035</v>
      </c>
      <c r="F1124" s="12" t="s">
        <v>1057</v>
      </c>
      <c r="G1124" s="12" t="s">
        <v>1079</v>
      </c>
      <c r="H1124" s="12" t="s">
        <v>60</v>
      </c>
      <c r="I1124" s="12" t="s">
        <v>1015</v>
      </c>
      <c r="J1124" s="12" t="s">
        <v>240</v>
      </c>
      <c r="K1124" s="12" t="s">
        <v>10</v>
      </c>
      <c r="L1124" s="13">
        <v>45080</v>
      </c>
      <c r="M1124" s="14">
        <v>45074</v>
      </c>
      <c r="N1124" s="14" t="str">
        <f t="shared" si="34"/>
        <v>CUMPLE</v>
      </c>
      <c r="O1124" s="14" t="str">
        <f t="shared" si="35"/>
        <v>CUMPLE</v>
      </c>
      <c r="P1124" s="15">
        <v>3</v>
      </c>
      <c r="Q1124" s="20">
        <v>2</v>
      </c>
      <c r="R1124" s="15">
        <f>Tabla1[[#This Row],[Trbjo real]]-Tabla1[[#This Row],[Trabajo]]</f>
        <v>1</v>
      </c>
      <c r="S1124" s="15">
        <v>2</v>
      </c>
      <c r="T1124" s="12" t="s">
        <v>1026</v>
      </c>
      <c r="U1124" s="19">
        <f>Tabla1[[#This Row],[Trbjo real]]/Tabla1[[#This Row],[Trabajo]]</f>
        <v>1.5</v>
      </c>
    </row>
    <row r="1125" spans="1:21" x14ac:dyDescent="0.25">
      <c r="A1125" s="12" t="s">
        <v>131</v>
      </c>
      <c r="B1125" s="12" t="s">
        <v>118</v>
      </c>
      <c r="C1125" s="12" t="s">
        <v>119</v>
      </c>
      <c r="D1125" s="12" t="s">
        <v>120</v>
      </c>
      <c r="E1125" s="12" t="s">
        <v>1035</v>
      </c>
      <c r="F1125" s="12" t="s">
        <v>1061</v>
      </c>
      <c r="G1125" s="12" t="s">
        <v>1060</v>
      </c>
      <c r="H1125" s="12" t="s">
        <v>60</v>
      </c>
      <c r="I1125" s="12" t="s">
        <v>1025</v>
      </c>
      <c r="J1125" s="12" t="s">
        <v>121</v>
      </c>
      <c r="K1125" s="12" t="s">
        <v>10</v>
      </c>
      <c r="L1125" s="13">
        <v>45079</v>
      </c>
      <c r="M1125" s="14">
        <v>45081</v>
      </c>
      <c r="N1125" s="14" t="str">
        <f t="shared" si="34"/>
        <v>CUMPLE</v>
      </c>
      <c r="O1125" s="14" t="str">
        <f t="shared" si="35"/>
        <v>NO CUMPLE</v>
      </c>
      <c r="P1125" s="15">
        <v>0.5</v>
      </c>
      <c r="Q1125" s="20">
        <v>1</v>
      </c>
      <c r="R1125" s="15">
        <f>Tabla1[[#This Row],[Trbjo real]]-Tabla1[[#This Row],[Trabajo]]</f>
        <v>-0.5</v>
      </c>
      <c r="S1125" s="15">
        <v>1</v>
      </c>
      <c r="T1125" s="12" t="s">
        <v>1026</v>
      </c>
      <c r="U1125" s="19">
        <f>Tabla1[[#This Row],[Trbjo real]]/Tabla1[[#This Row],[Trabajo]]</f>
        <v>0.5</v>
      </c>
    </row>
    <row r="1126" spans="1:21" x14ac:dyDescent="0.25">
      <c r="A1126" s="12" t="s">
        <v>94</v>
      </c>
      <c r="B1126" s="12" t="s">
        <v>51</v>
      </c>
      <c r="C1126" s="12" t="s">
        <v>52</v>
      </c>
      <c r="D1126" s="12" t="s">
        <v>53</v>
      </c>
      <c r="E1126" s="12" t="s">
        <v>1027</v>
      </c>
      <c r="F1126" s="12" t="s">
        <v>1066</v>
      </c>
      <c r="G1126" s="12" t="s">
        <v>1064</v>
      </c>
      <c r="H1126" s="12" t="s">
        <v>54</v>
      </c>
      <c r="I1126" s="12" t="s">
        <v>1025</v>
      </c>
      <c r="J1126" s="12" t="s">
        <v>55</v>
      </c>
      <c r="K1126" s="12" t="s">
        <v>10</v>
      </c>
      <c r="L1126" s="13">
        <v>45077</v>
      </c>
      <c r="M1126" s="14">
        <v>45076</v>
      </c>
      <c r="N1126" s="14" t="str">
        <f t="shared" si="34"/>
        <v>CUMPLE</v>
      </c>
      <c r="O1126" s="14" t="str">
        <f t="shared" si="35"/>
        <v>CUMPLE</v>
      </c>
      <c r="P1126" s="15">
        <v>4</v>
      </c>
      <c r="Q1126" s="15">
        <v>0</v>
      </c>
      <c r="R1126" s="15">
        <f>Tabla1[[#This Row],[Trbjo real]]-Tabla1[[#This Row],[Trabajo]]</f>
        <v>4</v>
      </c>
      <c r="S1126" s="15">
        <v>0</v>
      </c>
      <c r="T1126" s="12" t="s">
        <v>1026</v>
      </c>
      <c r="U1126" s="19" t="e">
        <f>Tabla1[[#This Row],[Trbjo real]]/Tabla1[[#This Row],[Trabajo]]</f>
        <v>#DIV/0!</v>
      </c>
    </row>
    <row r="1127" spans="1:21" x14ac:dyDescent="0.25">
      <c r="A1127" s="12" t="s">
        <v>94</v>
      </c>
      <c r="B1127" s="12" t="s">
        <v>51</v>
      </c>
      <c r="C1127" s="12" t="s">
        <v>52</v>
      </c>
      <c r="D1127" s="12" t="s">
        <v>53</v>
      </c>
      <c r="E1127" s="12" t="s">
        <v>1033</v>
      </c>
      <c r="F1127" s="12" t="s">
        <v>1133</v>
      </c>
      <c r="G1127" s="12" t="s">
        <v>1129</v>
      </c>
      <c r="H1127" s="12" t="s">
        <v>54</v>
      </c>
      <c r="I1127" s="12" t="s">
        <v>1025</v>
      </c>
      <c r="J1127" s="12" t="s">
        <v>55</v>
      </c>
      <c r="K1127" s="12" t="s">
        <v>10</v>
      </c>
      <c r="L1127" s="13">
        <v>45077</v>
      </c>
      <c r="M1127" s="14">
        <v>45097</v>
      </c>
      <c r="N1127" s="14" t="str">
        <f t="shared" si="34"/>
        <v>CUMPLE</v>
      </c>
      <c r="O1127" s="14" t="str">
        <f t="shared" si="35"/>
        <v>NO CUMPLE</v>
      </c>
      <c r="P1127" s="15">
        <v>1</v>
      </c>
      <c r="Q1127" s="20">
        <v>1</v>
      </c>
      <c r="R1127" s="15">
        <f>Tabla1[[#This Row],[Trbjo real]]-Tabla1[[#This Row],[Trabajo]]</f>
        <v>0</v>
      </c>
      <c r="S1127" s="15">
        <v>1</v>
      </c>
      <c r="T1127" s="12" t="s">
        <v>1026</v>
      </c>
      <c r="U1127" s="19">
        <f>Tabla1[[#This Row],[Trbjo real]]/Tabla1[[#This Row],[Trabajo]]</f>
        <v>1</v>
      </c>
    </row>
    <row r="1128" spans="1:21" x14ac:dyDescent="0.25">
      <c r="A1128" s="12" t="s">
        <v>253</v>
      </c>
      <c r="B1128" s="12" t="s">
        <v>238</v>
      </c>
      <c r="C1128" s="12" t="s">
        <v>239</v>
      </c>
      <c r="D1128" s="12" t="s">
        <v>185</v>
      </c>
      <c r="E1128" s="12" t="s">
        <v>1033</v>
      </c>
      <c r="F1128" s="12" t="s">
        <v>1136</v>
      </c>
      <c r="G1128" s="12" t="s">
        <v>1129</v>
      </c>
      <c r="H1128" s="12" t="s">
        <v>60</v>
      </c>
      <c r="I1128" s="12" t="s">
        <v>1015</v>
      </c>
      <c r="J1128" s="12" t="s">
        <v>240</v>
      </c>
      <c r="K1128" s="12" t="s">
        <v>10</v>
      </c>
      <c r="L1128" s="13">
        <v>45077</v>
      </c>
      <c r="M1128" s="14">
        <v>45080</v>
      </c>
      <c r="N1128" s="14" t="str">
        <f t="shared" si="34"/>
        <v>CUMPLE</v>
      </c>
      <c r="O1128" s="14" t="str">
        <f t="shared" si="35"/>
        <v>NO CUMPLE</v>
      </c>
      <c r="P1128" s="15">
        <v>1</v>
      </c>
      <c r="Q1128" s="15">
        <v>1</v>
      </c>
      <c r="R1128" s="20">
        <f>Tabla1[[#This Row],[Trbjo real]]-Tabla1[[#This Row],[Trabajo]]</f>
        <v>0</v>
      </c>
      <c r="S1128" s="15">
        <v>1</v>
      </c>
      <c r="T1128" s="12" t="s">
        <v>1026</v>
      </c>
      <c r="U1128" s="19">
        <f>Tabla1[[#This Row],[Trbjo real]]/Tabla1[[#This Row],[Trabajo]]</f>
        <v>1</v>
      </c>
    </row>
    <row r="1129" spans="1:21" x14ac:dyDescent="0.25">
      <c r="A1129" s="12" t="s">
        <v>224</v>
      </c>
      <c r="B1129" s="12" t="s">
        <v>183</v>
      </c>
      <c r="C1129" s="12" t="s">
        <v>184</v>
      </c>
      <c r="D1129" s="12" t="s">
        <v>185</v>
      </c>
      <c r="E1129" s="12" t="s">
        <v>1033</v>
      </c>
      <c r="F1129" s="12" t="s">
        <v>1136</v>
      </c>
      <c r="G1129" s="12" t="s">
        <v>1142</v>
      </c>
      <c r="H1129" s="12" t="s">
        <v>60</v>
      </c>
      <c r="I1129" s="12" t="s">
        <v>1025</v>
      </c>
      <c r="J1129" s="12" t="s">
        <v>186</v>
      </c>
      <c r="K1129" s="12" t="s">
        <v>10</v>
      </c>
      <c r="L1129" s="13">
        <v>45076</v>
      </c>
      <c r="M1129" s="14">
        <v>45076</v>
      </c>
      <c r="N1129" s="14" t="str">
        <f t="shared" si="34"/>
        <v>CUMPLE</v>
      </c>
      <c r="O1129" s="14" t="str">
        <f t="shared" si="35"/>
        <v>CUMPLE</v>
      </c>
      <c r="P1129" s="15">
        <v>1</v>
      </c>
      <c r="Q1129" s="15">
        <v>1</v>
      </c>
      <c r="R1129" s="20">
        <f>Tabla1[[#This Row],[Trbjo real]]-Tabla1[[#This Row],[Trabajo]]</f>
        <v>0</v>
      </c>
      <c r="S1129" s="15">
        <v>1</v>
      </c>
      <c r="T1129" s="12" t="s">
        <v>1026</v>
      </c>
      <c r="U1129" s="19">
        <f>Tabla1[[#This Row],[Trbjo real]]/Tabla1[[#This Row],[Trabajo]]</f>
        <v>1</v>
      </c>
    </row>
    <row r="1130" spans="1:21" x14ac:dyDescent="0.25">
      <c r="A1130" s="12" t="s">
        <v>414</v>
      </c>
      <c r="B1130" s="12" t="s">
        <v>405</v>
      </c>
      <c r="C1130" s="12" t="s">
        <v>406</v>
      </c>
      <c r="D1130" s="12" t="s">
        <v>154</v>
      </c>
      <c r="E1130" s="12" t="s">
        <v>1035</v>
      </c>
      <c r="F1130" s="12" t="s">
        <v>1050</v>
      </c>
      <c r="G1130" s="12" t="s">
        <v>1081</v>
      </c>
      <c r="H1130" s="12" t="s">
        <v>8</v>
      </c>
      <c r="I1130" s="12" t="s">
        <v>1025</v>
      </c>
      <c r="J1130" s="12" t="s">
        <v>155</v>
      </c>
      <c r="K1130" s="12" t="s">
        <v>10</v>
      </c>
      <c r="L1130" s="13">
        <v>45073</v>
      </c>
      <c r="M1130" s="14">
        <v>45073</v>
      </c>
      <c r="N1130" s="14" t="str">
        <f t="shared" si="34"/>
        <v>CUMPLE</v>
      </c>
      <c r="O1130" s="14" t="str">
        <f t="shared" si="35"/>
        <v>CUMPLE</v>
      </c>
      <c r="P1130" s="15">
        <v>2</v>
      </c>
      <c r="Q1130" s="20">
        <v>2</v>
      </c>
      <c r="R1130" s="15">
        <f>Tabla1[[#This Row],[Trbjo real]]-Tabla1[[#This Row],[Trabajo]]</f>
        <v>0</v>
      </c>
      <c r="S1130" s="15">
        <v>2</v>
      </c>
      <c r="T1130" s="12" t="s">
        <v>1026</v>
      </c>
      <c r="U1130" s="19">
        <f>Tabla1[[#This Row],[Trbjo real]]/Tabla1[[#This Row],[Trabajo]]</f>
        <v>1</v>
      </c>
    </row>
    <row r="1131" spans="1:21" x14ac:dyDescent="0.25">
      <c r="A1131" s="12" t="s">
        <v>414</v>
      </c>
      <c r="B1131" s="12" t="s">
        <v>405</v>
      </c>
      <c r="C1131" s="12" t="s">
        <v>406</v>
      </c>
      <c r="D1131" s="12" t="s">
        <v>154</v>
      </c>
      <c r="E1131" s="12" t="s">
        <v>1033</v>
      </c>
      <c r="F1131" s="12" t="s">
        <v>1032</v>
      </c>
      <c r="G1131" s="12" t="s">
        <v>1118</v>
      </c>
      <c r="H1131" s="12" t="s">
        <v>8</v>
      </c>
      <c r="I1131" s="12" t="s">
        <v>1025</v>
      </c>
      <c r="J1131" s="12" t="s">
        <v>155</v>
      </c>
      <c r="K1131" s="12" t="s">
        <v>10</v>
      </c>
      <c r="L1131" s="13">
        <v>45073</v>
      </c>
      <c r="M1131" s="14"/>
      <c r="N1131" s="14" t="str">
        <f t="shared" si="34"/>
        <v>NO CUMPLE</v>
      </c>
      <c r="O1131" s="14" t="str">
        <f t="shared" si="35"/>
        <v>NO CUMPLE</v>
      </c>
      <c r="P1131" s="15">
        <v>0</v>
      </c>
      <c r="Q1131" s="15">
        <v>2</v>
      </c>
      <c r="R1131" s="15">
        <f>Tabla1[[#This Row],[Trbjo real]]-Tabla1[[#This Row],[Trabajo]]</f>
        <v>-2</v>
      </c>
      <c r="S1131" s="15">
        <v>2</v>
      </c>
      <c r="T1131" s="12" t="s">
        <v>1026</v>
      </c>
      <c r="U1131" s="19">
        <f>Tabla1[[#This Row],[Trbjo real]]/Tabla1[[#This Row],[Trabajo]]</f>
        <v>0</v>
      </c>
    </row>
    <row r="1132" spans="1:21" x14ac:dyDescent="0.25">
      <c r="A1132" s="12" t="s">
        <v>414</v>
      </c>
      <c r="B1132" s="12" t="s">
        <v>405</v>
      </c>
      <c r="C1132" s="12" t="s">
        <v>406</v>
      </c>
      <c r="D1132" s="12" t="s">
        <v>154</v>
      </c>
      <c r="E1132" s="12" t="s">
        <v>1034</v>
      </c>
      <c r="F1132" s="12" t="s">
        <v>1031</v>
      </c>
      <c r="G1132" s="12" t="s">
        <v>1129</v>
      </c>
      <c r="H1132" s="12" t="s">
        <v>8</v>
      </c>
      <c r="I1132" s="12" t="s">
        <v>1025</v>
      </c>
      <c r="J1132" s="12" t="s">
        <v>155</v>
      </c>
      <c r="K1132" s="12" t="s">
        <v>10</v>
      </c>
      <c r="L1132" s="13">
        <v>45073</v>
      </c>
      <c r="M1132" s="14"/>
      <c r="N1132" s="14" t="str">
        <f t="shared" si="34"/>
        <v>NO CUMPLE</v>
      </c>
      <c r="O1132" s="14" t="str">
        <f t="shared" si="35"/>
        <v>NO CUMPLE</v>
      </c>
      <c r="P1132" s="15">
        <v>0</v>
      </c>
      <c r="Q1132" s="15">
        <v>0.3</v>
      </c>
      <c r="R1132" s="15">
        <f>Tabla1[[#This Row],[Trbjo real]]-Tabla1[[#This Row],[Trabajo]]</f>
        <v>-0.3</v>
      </c>
      <c r="S1132" s="15">
        <v>0.3</v>
      </c>
      <c r="T1132" s="12" t="s">
        <v>1026</v>
      </c>
      <c r="U1132" s="19">
        <f>Tabla1[[#This Row],[Trbjo real]]/Tabla1[[#This Row],[Trabajo]]</f>
        <v>0</v>
      </c>
    </row>
    <row r="1133" spans="1:21" x14ac:dyDescent="0.25">
      <c r="A1133" s="12" t="s">
        <v>64</v>
      </c>
      <c r="B1133" s="12" t="s">
        <v>51</v>
      </c>
      <c r="C1133" s="12" t="s">
        <v>52</v>
      </c>
      <c r="D1133" s="12" t="s">
        <v>53</v>
      </c>
      <c r="E1133" s="12" t="s">
        <v>1035</v>
      </c>
      <c r="F1133" s="12" t="s">
        <v>1063</v>
      </c>
      <c r="G1133" s="12" t="s">
        <v>1064</v>
      </c>
      <c r="H1133" s="12" t="s">
        <v>60</v>
      </c>
      <c r="I1133" s="12" t="s">
        <v>1025</v>
      </c>
      <c r="J1133" s="12" t="s">
        <v>55</v>
      </c>
      <c r="K1133" s="12" t="s">
        <v>10</v>
      </c>
      <c r="L1133" s="13">
        <v>45071</v>
      </c>
      <c r="M1133" s="14">
        <v>45071</v>
      </c>
      <c r="N1133" s="14" t="str">
        <f t="shared" si="34"/>
        <v>CUMPLE</v>
      </c>
      <c r="O1133" s="14" t="str">
        <f t="shared" si="35"/>
        <v>CUMPLE</v>
      </c>
      <c r="P1133" s="15">
        <v>1</v>
      </c>
      <c r="Q1133" s="20">
        <v>1</v>
      </c>
      <c r="R1133" s="20">
        <f>Tabla1[[#This Row],[Trbjo real]]-Tabla1[[#This Row],[Trabajo]]</f>
        <v>0</v>
      </c>
      <c r="S1133" s="15">
        <v>1</v>
      </c>
      <c r="T1133" s="12" t="s">
        <v>1026</v>
      </c>
      <c r="U1133" s="19">
        <f>Tabla1[[#This Row],[Trbjo real]]/Tabla1[[#This Row],[Trabajo]]</f>
        <v>1</v>
      </c>
    </row>
    <row r="1134" spans="1:21" x14ac:dyDescent="0.25">
      <c r="A1134" s="12" t="s">
        <v>64</v>
      </c>
      <c r="B1134" s="12" t="s">
        <v>51</v>
      </c>
      <c r="C1134" s="12" t="s">
        <v>52</v>
      </c>
      <c r="D1134" s="12" t="s">
        <v>53</v>
      </c>
      <c r="E1134" s="12" t="s">
        <v>1027</v>
      </c>
      <c r="F1134" s="12" t="s">
        <v>1068</v>
      </c>
      <c r="G1134" s="12" t="s">
        <v>1099</v>
      </c>
      <c r="H1134" s="12" t="s">
        <v>60</v>
      </c>
      <c r="I1134" s="12" t="s">
        <v>1025</v>
      </c>
      <c r="J1134" s="12" t="s">
        <v>55</v>
      </c>
      <c r="K1134" s="12" t="s">
        <v>10</v>
      </c>
      <c r="L1134" s="13">
        <v>45071</v>
      </c>
      <c r="M1134" s="14">
        <v>45071</v>
      </c>
      <c r="N1134" s="14" t="str">
        <f t="shared" si="34"/>
        <v>CUMPLE</v>
      </c>
      <c r="O1134" s="14" t="str">
        <f t="shared" si="35"/>
        <v>CUMPLE</v>
      </c>
      <c r="P1134" s="15">
        <v>1</v>
      </c>
      <c r="Q1134" s="20">
        <v>1</v>
      </c>
      <c r="R1134" s="15">
        <f>Tabla1[[#This Row],[Trbjo real]]-Tabla1[[#This Row],[Trabajo]]</f>
        <v>0</v>
      </c>
      <c r="S1134" s="15">
        <v>1</v>
      </c>
      <c r="T1134" s="12" t="s">
        <v>1026</v>
      </c>
      <c r="U1134" s="19">
        <f>Tabla1[[#This Row],[Trbjo real]]/Tabla1[[#This Row],[Trabajo]]</f>
        <v>1</v>
      </c>
    </row>
    <row r="1135" spans="1:21" x14ac:dyDescent="0.25">
      <c r="A1135" s="12" t="s">
        <v>64</v>
      </c>
      <c r="B1135" s="12" t="s">
        <v>51</v>
      </c>
      <c r="C1135" s="12" t="s">
        <v>52</v>
      </c>
      <c r="D1135" s="12" t="s">
        <v>53</v>
      </c>
      <c r="E1135" s="12" t="s">
        <v>1033</v>
      </c>
      <c r="F1135" s="12" t="s">
        <v>1132</v>
      </c>
      <c r="G1135" s="12" t="s">
        <v>1144</v>
      </c>
      <c r="H1135" s="12" t="s">
        <v>60</v>
      </c>
      <c r="I1135" s="12" t="s">
        <v>1025</v>
      </c>
      <c r="J1135" s="12" t="s">
        <v>55</v>
      </c>
      <c r="K1135" s="12" t="s">
        <v>10</v>
      </c>
      <c r="L1135" s="13">
        <v>45071</v>
      </c>
      <c r="M1135" s="14">
        <v>45071</v>
      </c>
      <c r="N1135" s="14" t="str">
        <f t="shared" si="34"/>
        <v>CUMPLE</v>
      </c>
      <c r="O1135" s="14" t="str">
        <f t="shared" si="35"/>
        <v>CUMPLE</v>
      </c>
      <c r="P1135" s="15">
        <v>1</v>
      </c>
      <c r="Q1135" s="20">
        <v>1</v>
      </c>
      <c r="R1135" s="20">
        <f>Tabla1[[#This Row],[Trbjo real]]-Tabla1[[#This Row],[Trabajo]]</f>
        <v>0</v>
      </c>
      <c r="S1135" s="15">
        <v>1</v>
      </c>
      <c r="T1135" s="12" t="s">
        <v>1026</v>
      </c>
      <c r="U1135" s="19">
        <f>Tabla1[[#This Row],[Trbjo real]]/Tabla1[[#This Row],[Trabajo]]</f>
        <v>1</v>
      </c>
    </row>
    <row r="1136" spans="1:21" x14ac:dyDescent="0.25">
      <c r="A1136" s="12" t="s">
        <v>401</v>
      </c>
      <c r="B1136" s="12" t="s">
        <v>365</v>
      </c>
      <c r="C1136" s="12" t="s">
        <v>366</v>
      </c>
      <c r="D1136" s="12" t="s">
        <v>120</v>
      </c>
      <c r="E1136" s="12" t="s">
        <v>1035</v>
      </c>
      <c r="F1136" s="12" t="s">
        <v>1036</v>
      </c>
      <c r="G1136" s="12" t="s">
        <v>1037</v>
      </c>
      <c r="H1136" s="12" t="s">
        <v>8</v>
      </c>
      <c r="I1136" s="12" t="s">
        <v>1025</v>
      </c>
      <c r="J1136" s="12" t="s">
        <v>121</v>
      </c>
      <c r="K1136" s="12" t="s">
        <v>10</v>
      </c>
      <c r="L1136" s="13">
        <v>45069</v>
      </c>
      <c r="M1136" s="14">
        <v>45059</v>
      </c>
      <c r="N1136" s="14" t="str">
        <f t="shared" si="34"/>
        <v>CUMPLE</v>
      </c>
      <c r="O1136" s="14" t="str">
        <f t="shared" si="35"/>
        <v>CUMPLE</v>
      </c>
      <c r="P1136" s="15">
        <v>8</v>
      </c>
      <c r="Q1136" s="20">
        <v>8</v>
      </c>
      <c r="R1136" s="15">
        <f>Tabla1[[#This Row],[Trbjo real]]-Tabla1[[#This Row],[Trabajo]]</f>
        <v>0</v>
      </c>
      <c r="S1136" s="15">
        <v>8</v>
      </c>
      <c r="T1136" s="12" t="s">
        <v>1026</v>
      </c>
      <c r="U1136" s="19">
        <f>Tabla1[[#This Row],[Trbjo real]]/Tabla1[[#This Row],[Trabajo]]</f>
        <v>1</v>
      </c>
    </row>
    <row r="1137" spans="1:21" x14ac:dyDescent="0.25">
      <c r="A1137" s="12" t="s">
        <v>401</v>
      </c>
      <c r="B1137" s="12" t="s">
        <v>365</v>
      </c>
      <c r="C1137" s="12" t="s">
        <v>366</v>
      </c>
      <c r="D1137" s="12" t="s">
        <v>120</v>
      </c>
      <c r="E1137" s="12" t="s">
        <v>1040</v>
      </c>
      <c r="F1137" s="12" t="s">
        <v>1041</v>
      </c>
      <c r="G1137" s="12" t="s">
        <v>1037</v>
      </c>
      <c r="H1137" s="12" t="s">
        <v>8</v>
      </c>
      <c r="I1137" s="12" t="s">
        <v>1025</v>
      </c>
      <c r="J1137" s="12" t="s">
        <v>121</v>
      </c>
      <c r="K1137" s="12" t="s">
        <v>10</v>
      </c>
      <c r="L1137" s="13">
        <v>45069</v>
      </c>
      <c r="M1137" s="14">
        <v>45059</v>
      </c>
      <c r="N1137" s="14" t="str">
        <f t="shared" si="34"/>
        <v>CUMPLE</v>
      </c>
      <c r="O1137" s="14" t="str">
        <f t="shared" si="35"/>
        <v>CUMPLE</v>
      </c>
      <c r="P1137" s="15">
        <v>8</v>
      </c>
      <c r="Q1137" s="15">
        <v>0</v>
      </c>
      <c r="R1137" s="15">
        <f>Tabla1[[#This Row],[Trbjo real]]-Tabla1[[#This Row],[Trabajo]]</f>
        <v>8</v>
      </c>
      <c r="S1137" s="15">
        <v>0</v>
      </c>
      <c r="T1137" s="12" t="s">
        <v>1026</v>
      </c>
      <c r="U1137" s="19" t="e">
        <f>Tabla1[[#This Row],[Trbjo real]]/Tabla1[[#This Row],[Trabajo]]</f>
        <v>#DIV/0!</v>
      </c>
    </row>
    <row r="1138" spans="1:21" x14ac:dyDescent="0.25">
      <c r="A1138" s="12" t="s">
        <v>42</v>
      </c>
      <c r="B1138" s="12" t="s">
        <v>5</v>
      </c>
      <c r="C1138" s="12" t="s">
        <v>6</v>
      </c>
      <c r="D1138" s="12" t="s">
        <v>7</v>
      </c>
      <c r="E1138" s="12" t="s">
        <v>1035</v>
      </c>
      <c r="F1138" s="12" t="s">
        <v>1036</v>
      </c>
      <c r="G1138" s="12" t="s">
        <v>1042</v>
      </c>
      <c r="H1138" s="12" t="s">
        <v>8</v>
      </c>
      <c r="I1138" s="12" t="s">
        <v>1025</v>
      </c>
      <c r="J1138" s="12" t="s">
        <v>9</v>
      </c>
      <c r="K1138" s="12" t="s">
        <v>10</v>
      </c>
      <c r="L1138" s="13">
        <v>45069</v>
      </c>
      <c r="M1138" s="14"/>
      <c r="N1138" s="14" t="str">
        <f t="shared" si="34"/>
        <v>NO CUMPLE</v>
      </c>
      <c r="O1138" s="14" t="str">
        <f t="shared" si="35"/>
        <v>NO CUMPLE</v>
      </c>
      <c r="P1138" s="15">
        <v>0</v>
      </c>
      <c r="Q1138" s="15">
        <v>8</v>
      </c>
      <c r="R1138" s="15">
        <f>Tabla1[[#This Row],[Trbjo real]]-Tabla1[[#This Row],[Trabajo]]</f>
        <v>-8</v>
      </c>
      <c r="S1138" s="15">
        <v>8</v>
      </c>
      <c r="T1138" s="12" t="s">
        <v>1026</v>
      </c>
      <c r="U1138" s="19">
        <f>Tabla1[[#This Row],[Trbjo real]]/Tabla1[[#This Row],[Trabajo]]</f>
        <v>0</v>
      </c>
    </row>
    <row r="1139" spans="1:21" x14ac:dyDescent="0.25">
      <c r="A1139" s="12" t="s">
        <v>401</v>
      </c>
      <c r="B1139" s="12" t="s">
        <v>365</v>
      </c>
      <c r="C1139" s="12" t="s">
        <v>366</v>
      </c>
      <c r="D1139" s="12" t="s">
        <v>120</v>
      </c>
      <c r="E1139" s="12" t="s">
        <v>1027</v>
      </c>
      <c r="F1139" s="12" t="s">
        <v>1041</v>
      </c>
      <c r="G1139" s="12" t="s">
        <v>1060</v>
      </c>
      <c r="H1139" s="12" t="s">
        <v>8</v>
      </c>
      <c r="I1139" s="12" t="s">
        <v>1025</v>
      </c>
      <c r="J1139" s="12" t="s">
        <v>121</v>
      </c>
      <c r="K1139" s="12" t="s">
        <v>10</v>
      </c>
      <c r="L1139" s="13">
        <v>45069</v>
      </c>
      <c r="M1139" s="14">
        <v>45059</v>
      </c>
      <c r="N1139" s="14" t="str">
        <f t="shared" si="34"/>
        <v>CUMPLE</v>
      </c>
      <c r="O1139" s="14" t="str">
        <f t="shared" si="35"/>
        <v>CUMPLE</v>
      </c>
      <c r="P1139" s="15">
        <v>8</v>
      </c>
      <c r="Q1139" s="15">
        <v>0</v>
      </c>
      <c r="R1139" s="15">
        <f>Tabla1[[#This Row],[Trbjo real]]-Tabla1[[#This Row],[Trabajo]]</f>
        <v>8</v>
      </c>
      <c r="S1139" s="15">
        <v>0</v>
      </c>
      <c r="T1139" s="12" t="s">
        <v>1026</v>
      </c>
      <c r="U1139" s="19" t="e">
        <f>Tabla1[[#This Row],[Trbjo real]]/Tabla1[[#This Row],[Trabajo]]</f>
        <v>#DIV/0!</v>
      </c>
    </row>
    <row r="1140" spans="1:21" x14ac:dyDescent="0.25">
      <c r="A1140" s="12" t="s">
        <v>401</v>
      </c>
      <c r="B1140" s="12" t="s">
        <v>365</v>
      </c>
      <c r="C1140" s="12" t="s">
        <v>366</v>
      </c>
      <c r="D1140" s="12" t="s">
        <v>120</v>
      </c>
      <c r="E1140" s="12" t="s">
        <v>1033</v>
      </c>
      <c r="F1140" s="12" t="s">
        <v>1036</v>
      </c>
      <c r="G1140" s="12" t="s">
        <v>1129</v>
      </c>
      <c r="H1140" s="12" t="s">
        <v>8</v>
      </c>
      <c r="I1140" s="12" t="s">
        <v>1025</v>
      </c>
      <c r="J1140" s="12" t="s">
        <v>121</v>
      </c>
      <c r="K1140" s="12" t="s">
        <v>10</v>
      </c>
      <c r="L1140" s="13">
        <v>45069</v>
      </c>
      <c r="M1140" s="14"/>
      <c r="N1140" s="14" t="str">
        <f t="shared" si="34"/>
        <v>NO CUMPLE</v>
      </c>
      <c r="O1140" s="14" t="str">
        <f t="shared" si="35"/>
        <v>NO CUMPLE</v>
      </c>
      <c r="P1140" s="15">
        <v>0</v>
      </c>
      <c r="Q1140" s="15">
        <v>2</v>
      </c>
      <c r="R1140" s="15">
        <f>Tabla1[[#This Row],[Trbjo real]]-Tabla1[[#This Row],[Trabajo]]</f>
        <v>-2</v>
      </c>
      <c r="S1140" s="15">
        <v>2</v>
      </c>
      <c r="T1140" s="12" t="s">
        <v>1026</v>
      </c>
      <c r="U1140" s="19">
        <f>Tabla1[[#This Row],[Trbjo real]]/Tabla1[[#This Row],[Trabajo]]</f>
        <v>0</v>
      </c>
    </row>
    <row r="1141" spans="1:21" x14ac:dyDescent="0.25">
      <c r="A1141" s="12" t="s">
        <v>42</v>
      </c>
      <c r="B1141" s="12" t="s">
        <v>5</v>
      </c>
      <c r="C1141" s="12" t="s">
        <v>6</v>
      </c>
      <c r="D1141" s="12" t="s">
        <v>7</v>
      </c>
      <c r="E1141" s="12" t="s">
        <v>1033</v>
      </c>
      <c r="F1141" s="12" t="s">
        <v>1036</v>
      </c>
      <c r="G1141" s="12" t="s">
        <v>1129</v>
      </c>
      <c r="H1141" s="12" t="s">
        <v>8</v>
      </c>
      <c r="I1141" s="12" t="s">
        <v>1025</v>
      </c>
      <c r="J1141" s="12" t="s">
        <v>9</v>
      </c>
      <c r="K1141" s="12" t="s">
        <v>10</v>
      </c>
      <c r="L1141" s="13">
        <v>45069</v>
      </c>
      <c r="M1141" s="14">
        <v>45066</v>
      </c>
      <c r="N1141" s="14" t="str">
        <f t="shared" si="34"/>
        <v>CUMPLE</v>
      </c>
      <c r="O1141" s="14" t="str">
        <f t="shared" si="35"/>
        <v>CUMPLE</v>
      </c>
      <c r="P1141" s="15">
        <v>3</v>
      </c>
      <c r="Q1141" s="20">
        <v>2</v>
      </c>
      <c r="R1141" s="15">
        <f>Tabla1[[#This Row],[Trbjo real]]-Tabla1[[#This Row],[Trabajo]]</f>
        <v>1</v>
      </c>
      <c r="S1141" s="15">
        <v>2</v>
      </c>
      <c r="T1141" s="12" t="s">
        <v>1026</v>
      </c>
      <c r="U1141" s="19">
        <f>Tabla1[[#This Row],[Trbjo real]]/Tabla1[[#This Row],[Trabajo]]</f>
        <v>1.5</v>
      </c>
    </row>
    <row r="1142" spans="1:21" x14ac:dyDescent="0.25">
      <c r="A1142" s="12" t="s">
        <v>143</v>
      </c>
      <c r="B1142" s="12" t="s">
        <v>118</v>
      </c>
      <c r="C1142" s="12" t="s">
        <v>119</v>
      </c>
      <c r="D1142" s="12" t="s">
        <v>120</v>
      </c>
      <c r="E1142" s="12" t="s">
        <v>1035</v>
      </c>
      <c r="F1142" s="12" t="s">
        <v>1061</v>
      </c>
      <c r="G1142" s="12" t="s">
        <v>1060</v>
      </c>
      <c r="H1142" s="12" t="s">
        <v>60</v>
      </c>
      <c r="I1142" s="12" t="s">
        <v>1025</v>
      </c>
      <c r="J1142" s="12" t="s">
        <v>121</v>
      </c>
      <c r="K1142" s="12" t="s">
        <v>10</v>
      </c>
      <c r="L1142" s="13">
        <v>45068</v>
      </c>
      <c r="M1142" s="14">
        <v>45065</v>
      </c>
      <c r="N1142" s="14" t="str">
        <f t="shared" si="34"/>
        <v>CUMPLE</v>
      </c>
      <c r="O1142" s="14" t="str">
        <f t="shared" si="35"/>
        <v>CUMPLE</v>
      </c>
      <c r="P1142" s="15">
        <v>1</v>
      </c>
      <c r="Q1142" s="20">
        <v>1</v>
      </c>
      <c r="R1142" s="15">
        <f>Tabla1[[#This Row],[Trbjo real]]-Tabla1[[#This Row],[Trabajo]]</f>
        <v>0</v>
      </c>
      <c r="S1142" s="15">
        <v>1</v>
      </c>
      <c r="T1142" s="12" t="s">
        <v>1026</v>
      </c>
      <c r="U1142" s="19">
        <f>Tabla1[[#This Row],[Trbjo real]]/Tabla1[[#This Row],[Trabajo]]</f>
        <v>1</v>
      </c>
    </row>
    <row r="1143" spans="1:21" x14ac:dyDescent="0.25">
      <c r="A1143" s="12" t="s">
        <v>143</v>
      </c>
      <c r="B1143" s="12" t="s">
        <v>118</v>
      </c>
      <c r="C1143" s="12" t="s">
        <v>119</v>
      </c>
      <c r="D1143" s="12" t="s">
        <v>120</v>
      </c>
      <c r="E1143" s="12" t="s">
        <v>1033</v>
      </c>
      <c r="F1143" s="12" t="s">
        <v>1036</v>
      </c>
      <c r="G1143" s="12" t="s">
        <v>1060</v>
      </c>
      <c r="H1143" s="12" t="s">
        <v>60</v>
      </c>
      <c r="I1143" s="12" t="s">
        <v>1025</v>
      </c>
      <c r="J1143" s="12" t="s">
        <v>121</v>
      </c>
      <c r="K1143" s="12" t="s">
        <v>10</v>
      </c>
      <c r="L1143" s="13">
        <v>45068</v>
      </c>
      <c r="M1143" s="14">
        <v>45065</v>
      </c>
      <c r="N1143" s="14" t="str">
        <f t="shared" si="34"/>
        <v>CUMPLE</v>
      </c>
      <c r="O1143" s="14" t="str">
        <f t="shared" si="35"/>
        <v>CUMPLE</v>
      </c>
      <c r="P1143" s="15">
        <v>3</v>
      </c>
      <c r="Q1143" s="20">
        <v>3</v>
      </c>
      <c r="R1143" s="15">
        <f>Tabla1[[#This Row],[Trbjo real]]-Tabla1[[#This Row],[Trabajo]]</f>
        <v>0</v>
      </c>
      <c r="S1143" s="15">
        <v>3</v>
      </c>
      <c r="T1143" s="12" t="s">
        <v>1026</v>
      </c>
      <c r="U1143" s="19">
        <f>Tabla1[[#This Row],[Trbjo real]]/Tabla1[[#This Row],[Trabajo]]</f>
        <v>1</v>
      </c>
    </row>
    <row r="1144" spans="1:21" x14ac:dyDescent="0.25">
      <c r="A1144" s="12" t="s">
        <v>143</v>
      </c>
      <c r="B1144" s="12" t="s">
        <v>118</v>
      </c>
      <c r="C1144" s="12" t="s">
        <v>119</v>
      </c>
      <c r="D1144" s="12" t="s">
        <v>120</v>
      </c>
      <c r="E1144" s="12" t="s">
        <v>1027</v>
      </c>
      <c r="F1144" s="12" t="s">
        <v>1055</v>
      </c>
      <c r="G1144" s="12" t="s">
        <v>1060</v>
      </c>
      <c r="H1144" s="12" t="s">
        <v>60</v>
      </c>
      <c r="I1144" s="12" t="s">
        <v>1025</v>
      </c>
      <c r="J1144" s="12" t="s">
        <v>121</v>
      </c>
      <c r="K1144" s="12" t="s">
        <v>10</v>
      </c>
      <c r="L1144" s="13">
        <v>45068</v>
      </c>
      <c r="M1144" s="14">
        <v>45065</v>
      </c>
      <c r="N1144" s="14" t="str">
        <f t="shared" si="34"/>
        <v>CUMPLE</v>
      </c>
      <c r="O1144" s="14" t="str">
        <f t="shared" si="35"/>
        <v>CUMPLE</v>
      </c>
      <c r="P1144" s="15">
        <v>3</v>
      </c>
      <c r="Q1144" s="20">
        <v>3</v>
      </c>
      <c r="R1144" s="15">
        <f>Tabla1[[#This Row],[Trbjo real]]-Tabla1[[#This Row],[Trabajo]]</f>
        <v>0</v>
      </c>
      <c r="S1144" s="15">
        <v>3</v>
      </c>
      <c r="T1144" s="12" t="s">
        <v>1026</v>
      </c>
      <c r="U1144" s="19">
        <f>Tabla1[[#This Row],[Trbjo real]]/Tabla1[[#This Row],[Trabajo]]</f>
        <v>1</v>
      </c>
    </row>
    <row r="1145" spans="1:21" x14ac:dyDescent="0.25">
      <c r="A1145" s="12" t="s">
        <v>143</v>
      </c>
      <c r="B1145" s="12" t="s">
        <v>118</v>
      </c>
      <c r="C1145" s="12" t="s">
        <v>119</v>
      </c>
      <c r="D1145" s="12" t="s">
        <v>120</v>
      </c>
      <c r="E1145" s="12" t="s">
        <v>1022</v>
      </c>
      <c r="F1145" s="12" t="s">
        <v>1055</v>
      </c>
      <c r="G1145" s="12" t="s">
        <v>1118</v>
      </c>
      <c r="H1145" s="12" t="s">
        <v>60</v>
      </c>
      <c r="I1145" s="12" t="s">
        <v>1025</v>
      </c>
      <c r="J1145" s="12" t="s">
        <v>121</v>
      </c>
      <c r="K1145" s="12" t="s">
        <v>10</v>
      </c>
      <c r="L1145" s="13">
        <v>45068</v>
      </c>
      <c r="M1145" s="14"/>
      <c r="N1145" s="14" t="str">
        <f t="shared" si="34"/>
        <v>NO CUMPLE</v>
      </c>
      <c r="O1145" s="14" t="str">
        <f t="shared" si="35"/>
        <v>NO CUMPLE</v>
      </c>
      <c r="P1145" s="15">
        <v>0</v>
      </c>
      <c r="Q1145" s="15">
        <v>3</v>
      </c>
      <c r="R1145" s="15">
        <f>Tabla1[[#This Row],[Trbjo real]]-Tabla1[[#This Row],[Trabajo]]</f>
        <v>-3</v>
      </c>
      <c r="S1145" s="15">
        <v>3</v>
      </c>
      <c r="T1145" s="12" t="s">
        <v>1026</v>
      </c>
      <c r="U1145" s="19">
        <f>Tabla1[[#This Row],[Trbjo real]]/Tabla1[[#This Row],[Trabajo]]</f>
        <v>0</v>
      </c>
    </row>
    <row r="1146" spans="1:21" x14ac:dyDescent="0.25">
      <c r="A1146" s="12" t="s">
        <v>143</v>
      </c>
      <c r="B1146" s="12" t="s">
        <v>118</v>
      </c>
      <c r="C1146" s="12" t="s">
        <v>119</v>
      </c>
      <c r="D1146" s="12" t="s">
        <v>120</v>
      </c>
      <c r="E1146" s="12" t="s">
        <v>1038</v>
      </c>
      <c r="F1146" s="12" t="s">
        <v>1056</v>
      </c>
      <c r="G1146" s="12" t="s">
        <v>1118</v>
      </c>
      <c r="H1146" s="12" t="s">
        <v>60</v>
      </c>
      <c r="I1146" s="12" t="s">
        <v>1025</v>
      </c>
      <c r="J1146" s="12" t="s">
        <v>121</v>
      </c>
      <c r="K1146" s="12" t="s">
        <v>10</v>
      </c>
      <c r="L1146" s="13">
        <v>45068</v>
      </c>
      <c r="M1146" s="14"/>
      <c r="N1146" s="14" t="str">
        <f t="shared" si="34"/>
        <v>NO CUMPLE</v>
      </c>
      <c r="O1146" s="14" t="str">
        <f t="shared" si="35"/>
        <v>NO CUMPLE</v>
      </c>
      <c r="P1146" s="15">
        <v>0</v>
      </c>
      <c r="Q1146" s="15">
        <v>4</v>
      </c>
      <c r="R1146" s="15">
        <f>Tabla1[[#This Row],[Trbjo real]]-Tabla1[[#This Row],[Trabajo]]</f>
        <v>-4</v>
      </c>
      <c r="S1146" s="15">
        <v>4</v>
      </c>
      <c r="T1146" s="12" t="s">
        <v>1026</v>
      </c>
      <c r="U1146" s="19">
        <f>Tabla1[[#This Row],[Trbjo real]]/Tabla1[[#This Row],[Trabajo]]</f>
        <v>0</v>
      </c>
    </row>
    <row r="1147" spans="1:21" x14ac:dyDescent="0.25">
      <c r="A1147" s="12" t="s">
        <v>143</v>
      </c>
      <c r="B1147" s="12" t="s">
        <v>118</v>
      </c>
      <c r="C1147" s="12" t="s">
        <v>119</v>
      </c>
      <c r="D1147" s="12" t="s">
        <v>120</v>
      </c>
      <c r="E1147" s="12" t="s">
        <v>1040</v>
      </c>
      <c r="F1147" s="12" t="s">
        <v>1036</v>
      </c>
      <c r="G1147" s="12" t="s">
        <v>1129</v>
      </c>
      <c r="H1147" s="12" t="s">
        <v>60</v>
      </c>
      <c r="I1147" s="12" t="s">
        <v>1025</v>
      </c>
      <c r="J1147" s="12" t="s">
        <v>121</v>
      </c>
      <c r="K1147" s="12" t="s">
        <v>10</v>
      </c>
      <c r="L1147" s="13">
        <v>45068</v>
      </c>
      <c r="M1147" s="14"/>
      <c r="N1147" s="14" t="str">
        <f t="shared" si="34"/>
        <v>NO CUMPLE</v>
      </c>
      <c r="O1147" s="14" t="str">
        <f t="shared" si="35"/>
        <v>NO CUMPLE</v>
      </c>
      <c r="P1147" s="15">
        <v>0</v>
      </c>
      <c r="Q1147" s="15">
        <v>2</v>
      </c>
      <c r="R1147" s="15">
        <f>Tabla1[[#This Row],[Trbjo real]]-Tabla1[[#This Row],[Trabajo]]</f>
        <v>-2</v>
      </c>
      <c r="S1147" s="15">
        <v>2</v>
      </c>
      <c r="T1147" s="12" t="s">
        <v>1026</v>
      </c>
      <c r="U1147" s="19">
        <f>Tabla1[[#This Row],[Trbjo real]]/Tabla1[[#This Row],[Trabajo]]</f>
        <v>0</v>
      </c>
    </row>
    <row r="1148" spans="1:21" x14ac:dyDescent="0.25">
      <c r="A1148" s="12" t="s">
        <v>143</v>
      </c>
      <c r="B1148" s="12" t="s">
        <v>118</v>
      </c>
      <c r="C1148" s="12" t="s">
        <v>119</v>
      </c>
      <c r="D1148" s="12" t="s">
        <v>120</v>
      </c>
      <c r="E1148" s="12" t="s">
        <v>1051</v>
      </c>
      <c r="F1148" s="12" t="s">
        <v>1055</v>
      </c>
      <c r="G1148" s="12" t="s">
        <v>1129</v>
      </c>
      <c r="H1148" s="12" t="s">
        <v>60</v>
      </c>
      <c r="I1148" s="12" t="s">
        <v>1025</v>
      </c>
      <c r="J1148" s="12" t="s">
        <v>121</v>
      </c>
      <c r="K1148" s="12" t="s">
        <v>10</v>
      </c>
      <c r="L1148" s="13">
        <v>45068</v>
      </c>
      <c r="M1148" s="14"/>
      <c r="N1148" s="14" t="str">
        <f t="shared" si="34"/>
        <v>NO CUMPLE</v>
      </c>
      <c r="O1148" s="14" t="str">
        <f t="shared" si="35"/>
        <v>NO CUMPLE</v>
      </c>
      <c r="P1148" s="15">
        <v>0</v>
      </c>
      <c r="Q1148" s="15">
        <v>2</v>
      </c>
      <c r="R1148" s="15">
        <f>Tabla1[[#This Row],[Trbjo real]]-Tabla1[[#This Row],[Trabajo]]</f>
        <v>-2</v>
      </c>
      <c r="S1148" s="15">
        <v>2</v>
      </c>
      <c r="T1148" s="12" t="s">
        <v>1026</v>
      </c>
      <c r="U1148" s="19">
        <f>Tabla1[[#This Row],[Trbjo real]]/Tabla1[[#This Row],[Trabajo]]</f>
        <v>0</v>
      </c>
    </row>
    <row r="1149" spans="1:21" x14ac:dyDescent="0.25">
      <c r="A1149" s="12" t="s">
        <v>143</v>
      </c>
      <c r="B1149" s="12" t="s">
        <v>118</v>
      </c>
      <c r="C1149" s="12" t="s">
        <v>119</v>
      </c>
      <c r="D1149" s="12" t="s">
        <v>120</v>
      </c>
      <c r="E1149" s="12" t="s">
        <v>1053</v>
      </c>
      <c r="F1149" s="12" t="s">
        <v>1056</v>
      </c>
      <c r="G1149" s="12" t="s">
        <v>1129</v>
      </c>
      <c r="H1149" s="12" t="s">
        <v>60</v>
      </c>
      <c r="I1149" s="12" t="s">
        <v>1025</v>
      </c>
      <c r="J1149" s="12" t="s">
        <v>121</v>
      </c>
      <c r="K1149" s="12" t="s">
        <v>10</v>
      </c>
      <c r="L1149" s="13">
        <v>45068</v>
      </c>
      <c r="M1149" s="14"/>
      <c r="N1149" s="14" t="str">
        <f t="shared" si="34"/>
        <v>NO CUMPLE</v>
      </c>
      <c r="O1149" s="14" t="str">
        <f t="shared" si="35"/>
        <v>NO CUMPLE</v>
      </c>
      <c r="P1149" s="15">
        <v>0</v>
      </c>
      <c r="Q1149" s="15">
        <v>4</v>
      </c>
      <c r="R1149" s="15">
        <f>Tabla1[[#This Row],[Trbjo real]]-Tabla1[[#This Row],[Trabajo]]</f>
        <v>-4</v>
      </c>
      <c r="S1149" s="15">
        <v>4</v>
      </c>
      <c r="T1149" s="12" t="s">
        <v>1026</v>
      </c>
      <c r="U1149" s="19">
        <f>Tabla1[[#This Row],[Trbjo real]]/Tabla1[[#This Row],[Trabajo]]</f>
        <v>0</v>
      </c>
    </row>
    <row r="1150" spans="1:21" x14ac:dyDescent="0.25">
      <c r="A1150" s="12" t="s">
        <v>143</v>
      </c>
      <c r="B1150" s="12" t="s">
        <v>118</v>
      </c>
      <c r="C1150" s="12" t="s">
        <v>119</v>
      </c>
      <c r="D1150" s="12" t="s">
        <v>120</v>
      </c>
      <c r="E1150" s="12" t="s">
        <v>1034</v>
      </c>
      <c r="F1150" s="12" t="s">
        <v>1135</v>
      </c>
      <c r="G1150" s="12" t="s">
        <v>1129</v>
      </c>
      <c r="H1150" s="12" t="s">
        <v>60</v>
      </c>
      <c r="I1150" s="12" t="s">
        <v>1025</v>
      </c>
      <c r="J1150" s="12" t="s">
        <v>121</v>
      </c>
      <c r="K1150" s="12" t="s">
        <v>10</v>
      </c>
      <c r="L1150" s="13">
        <v>45068</v>
      </c>
      <c r="M1150" s="14"/>
      <c r="N1150" s="14" t="str">
        <f t="shared" si="34"/>
        <v>NO CUMPLE</v>
      </c>
      <c r="O1150" s="14" t="str">
        <f t="shared" si="35"/>
        <v>NO CUMPLE</v>
      </c>
      <c r="P1150" s="15">
        <v>0</v>
      </c>
      <c r="Q1150" s="15">
        <v>4</v>
      </c>
      <c r="R1150" s="15">
        <f>Tabla1[[#This Row],[Trbjo real]]-Tabla1[[#This Row],[Trabajo]]</f>
        <v>-4</v>
      </c>
      <c r="S1150" s="15">
        <v>4</v>
      </c>
      <c r="T1150" s="12" t="s">
        <v>1026</v>
      </c>
      <c r="U1150" s="19">
        <f>Tabla1[[#This Row],[Trbjo real]]/Tabla1[[#This Row],[Trabajo]]</f>
        <v>0</v>
      </c>
    </row>
    <row r="1151" spans="1:21" x14ac:dyDescent="0.25">
      <c r="A1151" s="12" t="s">
        <v>165</v>
      </c>
      <c r="B1151" s="12" t="s">
        <v>152</v>
      </c>
      <c r="C1151" s="12" t="s">
        <v>153</v>
      </c>
      <c r="D1151" s="12" t="s">
        <v>154</v>
      </c>
      <c r="E1151" s="12" t="s">
        <v>1035</v>
      </c>
      <c r="F1151" s="12" t="s">
        <v>1043</v>
      </c>
      <c r="G1151" s="12" t="s">
        <v>1081</v>
      </c>
      <c r="H1151" s="12" t="s">
        <v>60</v>
      </c>
      <c r="I1151" s="12" t="s">
        <v>1025</v>
      </c>
      <c r="J1151" s="12" t="s">
        <v>155</v>
      </c>
      <c r="K1151" s="12" t="s">
        <v>10</v>
      </c>
      <c r="L1151" s="13">
        <v>45067</v>
      </c>
      <c r="M1151" s="14">
        <v>45067</v>
      </c>
      <c r="N1151" s="14" t="str">
        <f t="shared" si="34"/>
        <v>CUMPLE</v>
      </c>
      <c r="O1151" s="14" t="str">
        <f t="shared" si="35"/>
        <v>CUMPLE</v>
      </c>
      <c r="P1151" s="15">
        <v>1</v>
      </c>
      <c r="Q1151" s="20">
        <v>1</v>
      </c>
      <c r="R1151" s="15">
        <f>Tabla1[[#This Row],[Trbjo real]]-Tabla1[[#This Row],[Trabajo]]</f>
        <v>0</v>
      </c>
      <c r="S1151" s="15">
        <v>1</v>
      </c>
      <c r="T1151" s="12" t="s">
        <v>1026</v>
      </c>
      <c r="U1151" s="19">
        <f>Tabla1[[#This Row],[Trbjo real]]/Tabla1[[#This Row],[Trabajo]]</f>
        <v>1</v>
      </c>
    </row>
    <row r="1152" spans="1:21" x14ac:dyDescent="0.25">
      <c r="A1152" s="12" t="s">
        <v>165</v>
      </c>
      <c r="B1152" s="12" t="s">
        <v>152</v>
      </c>
      <c r="C1152" s="12" t="s">
        <v>153</v>
      </c>
      <c r="D1152" s="12" t="s">
        <v>154</v>
      </c>
      <c r="E1152" s="12" t="s">
        <v>1033</v>
      </c>
      <c r="F1152" s="12" t="s">
        <v>1044</v>
      </c>
      <c r="G1152" s="12" t="s">
        <v>1081</v>
      </c>
      <c r="H1152" s="12" t="s">
        <v>60</v>
      </c>
      <c r="I1152" s="12" t="s">
        <v>1025</v>
      </c>
      <c r="J1152" s="12" t="s">
        <v>155</v>
      </c>
      <c r="K1152" s="12" t="s">
        <v>10</v>
      </c>
      <c r="L1152" s="13">
        <v>45067</v>
      </c>
      <c r="M1152" s="14">
        <v>45067</v>
      </c>
      <c r="N1152" s="14" t="str">
        <f t="shared" si="34"/>
        <v>CUMPLE</v>
      </c>
      <c r="O1152" s="14" t="str">
        <f t="shared" si="35"/>
        <v>CUMPLE</v>
      </c>
      <c r="P1152" s="15">
        <v>1</v>
      </c>
      <c r="Q1152" s="20">
        <v>1</v>
      </c>
      <c r="R1152" s="15">
        <f>Tabla1[[#This Row],[Trbjo real]]-Tabla1[[#This Row],[Trabajo]]</f>
        <v>0</v>
      </c>
      <c r="S1152" s="15">
        <v>1</v>
      </c>
      <c r="T1152" s="12" t="s">
        <v>1026</v>
      </c>
      <c r="U1152" s="19">
        <f>Tabla1[[#This Row],[Trbjo real]]/Tabla1[[#This Row],[Trabajo]]</f>
        <v>1</v>
      </c>
    </row>
    <row r="1153" spans="1:21" x14ac:dyDescent="0.25">
      <c r="A1153" s="12" t="s">
        <v>165</v>
      </c>
      <c r="B1153" s="12" t="s">
        <v>152</v>
      </c>
      <c r="C1153" s="12" t="s">
        <v>153</v>
      </c>
      <c r="D1153" s="12" t="s">
        <v>154</v>
      </c>
      <c r="E1153" s="12" t="s">
        <v>1027</v>
      </c>
      <c r="F1153" s="12" t="s">
        <v>1045</v>
      </c>
      <c r="G1153" s="12" t="s">
        <v>1081</v>
      </c>
      <c r="H1153" s="12" t="s">
        <v>60</v>
      </c>
      <c r="I1153" s="12" t="s">
        <v>1025</v>
      </c>
      <c r="J1153" s="12" t="s">
        <v>155</v>
      </c>
      <c r="K1153" s="12" t="s">
        <v>10</v>
      </c>
      <c r="L1153" s="13">
        <v>45067</v>
      </c>
      <c r="M1153" s="14">
        <v>45067</v>
      </c>
      <c r="N1153" s="14" t="str">
        <f t="shared" si="34"/>
        <v>CUMPLE</v>
      </c>
      <c r="O1153" s="14" t="str">
        <f t="shared" si="35"/>
        <v>CUMPLE</v>
      </c>
      <c r="P1153" s="15">
        <v>1</v>
      </c>
      <c r="Q1153" s="20">
        <v>1</v>
      </c>
      <c r="R1153" s="15">
        <f>Tabla1[[#This Row],[Trbjo real]]-Tabla1[[#This Row],[Trabajo]]</f>
        <v>0</v>
      </c>
      <c r="S1153" s="15">
        <v>1</v>
      </c>
      <c r="T1153" s="12" t="s">
        <v>1026</v>
      </c>
      <c r="U1153" s="19">
        <f>Tabla1[[#This Row],[Trbjo real]]/Tabla1[[#This Row],[Trabajo]]</f>
        <v>1</v>
      </c>
    </row>
    <row r="1154" spans="1:21" x14ac:dyDescent="0.25">
      <c r="A1154" s="12" t="s">
        <v>165</v>
      </c>
      <c r="B1154" s="12" t="s">
        <v>152</v>
      </c>
      <c r="C1154" s="12" t="s">
        <v>153</v>
      </c>
      <c r="D1154" s="12" t="s">
        <v>154</v>
      </c>
      <c r="E1154" s="12" t="s">
        <v>1040</v>
      </c>
      <c r="F1154" s="12" t="s">
        <v>1046</v>
      </c>
      <c r="G1154" s="12" t="s">
        <v>1081</v>
      </c>
      <c r="H1154" s="12" t="s">
        <v>60</v>
      </c>
      <c r="I1154" s="12" t="s">
        <v>1025</v>
      </c>
      <c r="J1154" s="12" t="s">
        <v>155</v>
      </c>
      <c r="K1154" s="12" t="s">
        <v>10</v>
      </c>
      <c r="L1154" s="13">
        <v>45067</v>
      </c>
      <c r="M1154" s="14">
        <v>45067</v>
      </c>
      <c r="N1154" s="14" t="str">
        <f t="shared" ref="N1154:N1217" si="36">+IF((M1154)&lt;&gt;0,"CUMPLE","NO CUMPLE")</f>
        <v>CUMPLE</v>
      </c>
      <c r="O1154" s="14" t="str">
        <f t="shared" ref="O1154:O1217" si="37">+IF(AND(M1154=0),"NO CUMPLE",IF(OR(M1154=L1154,L1154&gt;M1154),"CUMPLE",IF(L1154&lt;M1154,"NO CUMPLE",FALSE)))</f>
        <v>CUMPLE</v>
      </c>
      <c r="P1154" s="15">
        <v>0.5</v>
      </c>
      <c r="Q1154" s="20">
        <v>1</v>
      </c>
      <c r="R1154" s="15">
        <f>Tabla1[[#This Row],[Trbjo real]]-Tabla1[[#This Row],[Trabajo]]</f>
        <v>-0.5</v>
      </c>
      <c r="S1154" s="15">
        <v>1</v>
      </c>
      <c r="T1154" s="12" t="s">
        <v>1026</v>
      </c>
      <c r="U1154" s="19">
        <f>Tabla1[[#This Row],[Trbjo real]]/Tabla1[[#This Row],[Trabajo]]</f>
        <v>0.5</v>
      </c>
    </row>
    <row r="1155" spans="1:21" x14ac:dyDescent="0.25">
      <c r="A1155" s="12" t="s">
        <v>144</v>
      </c>
      <c r="B1155" s="12" t="s">
        <v>118</v>
      </c>
      <c r="C1155" s="12" t="s">
        <v>119</v>
      </c>
      <c r="D1155" s="12" t="s">
        <v>120</v>
      </c>
      <c r="E1155" s="12" t="s">
        <v>1035</v>
      </c>
      <c r="F1155" s="12" t="s">
        <v>1061</v>
      </c>
      <c r="G1155" s="12" t="s">
        <v>1060</v>
      </c>
      <c r="H1155" s="12" t="s">
        <v>60</v>
      </c>
      <c r="I1155" s="12" t="s">
        <v>1025</v>
      </c>
      <c r="J1155" s="12" t="s">
        <v>121</v>
      </c>
      <c r="K1155" s="12" t="s">
        <v>10</v>
      </c>
      <c r="L1155" s="13">
        <v>45051</v>
      </c>
      <c r="M1155" s="14">
        <v>45051</v>
      </c>
      <c r="N1155" s="14" t="str">
        <f t="shared" si="36"/>
        <v>CUMPLE</v>
      </c>
      <c r="O1155" s="14" t="str">
        <f t="shared" si="37"/>
        <v>CUMPLE</v>
      </c>
      <c r="P1155" s="15">
        <v>1</v>
      </c>
      <c r="Q1155" s="20">
        <v>1</v>
      </c>
      <c r="R1155" s="15">
        <f>Tabla1[[#This Row],[Trbjo real]]-Tabla1[[#This Row],[Trabajo]]</f>
        <v>0</v>
      </c>
      <c r="S1155" s="15">
        <v>1</v>
      </c>
      <c r="T1155" s="12" t="s">
        <v>1026</v>
      </c>
      <c r="U1155" s="19">
        <f>Tabla1[[#This Row],[Trbjo real]]/Tabla1[[#This Row],[Trabajo]]</f>
        <v>1</v>
      </c>
    </row>
    <row r="1156" spans="1:21" x14ac:dyDescent="0.25">
      <c r="A1156" s="12" t="s">
        <v>296</v>
      </c>
      <c r="B1156" s="12" t="s">
        <v>238</v>
      </c>
      <c r="C1156" s="12" t="s">
        <v>239</v>
      </c>
      <c r="D1156" s="12" t="s">
        <v>185</v>
      </c>
      <c r="E1156" s="12" t="s">
        <v>1033</v>
      </c>
      <c r="F1156" s="12" t="s">
        <v>1136</v>
      </c>
      <c r="G1156" s="12" t="s">
        <v>1142</v>
      </c>
      <c r="H1156" s="12" t="s">
        <v>60</v>
      </c>
      <c r="I1156" s="12" t="s">
        <v>1015</v>
      </c>
      <c r="J1156" s="12" t="s">
        <v>240</v>
      </c>
      <c r="K1156" s="12" t="s">
        <v>10</v>
      </c>
      <c r="L1156" s="13">
        <v>45049</v>
      </c>
      <c r="M1156" s="14">
        <v>45049</v>
      </c>
      <c r="N1156" s="14" t="str">
        <f t="shared" si="36"/>
        <v>CUMPLE</v>
      </c>
      <c r="O1156" s="14" t="str">
        <f t="shared" si="37"/>
        <v>CUMPLE</v>
      </c>
      <c r="P1156" s="15">
        <v>1</v>
      </c>
      <c r="Q1156" s="15">
        <v>1</v>
      </c>
      <c r="R1156" s="20">
        <f>Tabla1[[#This Row],[Trbjo real]]-Tabla1[[#This Row],[Trabajo]]</f>
        <v>0</v>
      </c>
      <c r="S1156" s="15">
        <v>1</v>
      </c>
      <c r="T1156" s="12" t="s">
        <v>1026</v>
      </c>
      <c r="U1156" s="19">
        <f>Tabla1[[#This Row],[Trbjo real]]/Tabla1[[#This Row],[Trabajo]]</f>
        <v>1</v>
      </c>
    </row>
    <row r="1157" spans="1:21" x14ac:dyDescent="0.25">
      <c r="A1157" s="12" t="s">
        <v>188</v>
      </c>
      <c r="B1157" s="12" t="s">
        <v>183</v>
      </c>
      <c r="C1157" s="12" t="s">
        <v>184</v>
      </c>
      <c r="D1157" s="12" t="s">
        <v>185</v>
      </c>
      <c r="E1157" s="12" t="s">
        <v>1033</v>
      </c>
      <c r="F1157" s="12" t="s">
        <v>1136</v>
      </c>
      <c r="G1157" s="12" t="s">
        <v>1142</v>
      </c>
      <c r="H1157" s="12" t="s">
        <v>60</v>
      </c>
      <c r="I1157" s="12" t="s">
        <v>1025</v>
      </c>
      <c r="J1157" s="12" t="s">
        <v>186</v>
      </c>
      <c r="K1157" s="12" t="s">
        <v>10</v>
      </c>
      <c r="L1157" s="13">
        <v>45048</v>
      </c>
      <c r="M1157" s="14">
        <v>45048</v>
      </c>
      <c r="N1157" s="14" t="str">
        <f t="shared" si="36"/>
        <v>CUMPLE</v>
      </c>
      <c r="O1157" s="14" t="str">
        <f t="shared" si="37"/>
        <v>CUMPLE</v>
      </c>
      <c r="P1157" s="15">
        <v>1</v>
      </c>
      <c r="Q1157" s="15">
        <v>1</v>
      </c>
      <c r="R1157" s="20">
        <f>Tabla1[[#This Row],[Trbjo real]]-Tabla1[[#This Row],[Trabajo]]</f>
        <v>0</v>
      </c>
      <c r="S1157" s="15">
        <v>1</v>
      </c>
      <c r="T1157" s="12" t="s">
        <v>1026</v>
      </c>
      <c r="U1157" s="19">
        <f>Tabla1[[#This Row],[Trbjo real]]/Tabla1[[#This Row],[Trabajo]]</f>
        <v>1</v>
      </c>
    </row>
    <row r="1158" spans="1:21" x14ac:dyDescent="0.25">
      <c r="A1158" s="12" t="s">
        <v>190</v>
      </c>
      <c r="B1158" s="12" t="s">
        <v>183</v>
      </c>
      <c r="C1158" s="12" t="s">
        <v>184</v>
      </c>
      <c r="D1158" s="12" t="s">
        <v>185</v>
      </c>
      <c r="E1158" s="12" t="s">
        <v>1034</v>
      </c>
      <c r="F1158" s="12" t="s">
        <v>1055</v>
      </c>
      <c r="G1158" s="12" t="s">
        <v>1042</v>
      </c>
      <c r="H1158" s="12" t="s">
        <v>8</v>
      </c>
      <c r="I1158" s="12" t="s">
        <v>1025</v>
      </c>
      <c r="J1158" s="12" t="s">
        <v>186</v>
      </c>
      <c r="K1158" s="12" t="s">
        <v>10</v>
      </c>
      <c r="L1158" s="13">
        <v>45047</v>
      </c>
      <c r="M1158" s="14"/>
      <c r="N1158" s="14" t="str">
        <f t="shared" si="36"/>
        <v>NO CUMPLE</v>
      </c>
      <c r="O1158" s="14" t="str">
        <f t="shared" si="37"/>
        <v>NO CUMPLE</v>
      </c>
      <c r="P1158" s="15">
        <v>0</v>
      </c>
      <c r="Q1158" s="15">
        <v>5</v>
      </c>
      <c r="R1158" s="15">
        <f>Tabla1[[#This Row],[Trbjo real]]-Tabla1[[#This Row],[Trabajo]]</f>
        <v>-5</v>
      </c>
      <c r="S1158" s="15">
        <v>5</v>
      </c>
      <c r="T1158" s="12" t="s">
        <v>1026</v>
      </c>
      <c r="U1158" s="19">
        <f>Tabla1[[#This Row],[Trbjo real]]/Tabla1[[#This Row],[Trabajo]]</f>
        <v>0</v>
      </c>
    </row>
    <row r="1159" spans="1:21" x14ac:dyDescent="0.25">
      <c r="A1159" s="12" t="s">
        <v>190</v>
      </c>
      <c r="B1159" s="12" t="s">
        <v>183</v>
      </c>
      <c r="C1159" s="12" t="s">
        <v>184</v>
      </c>
      <c r="D1159" s="12" t="s">
        <v>185</v>
      </c>
      <c r="E1159" s="12" t="s">
        <v>1022</v>
      </c>
      <c r="F1159" s="12" t="s">
        <v>1056</v>
      </c>
      <c r="G1159" s="12" t="s">
        <v>1042</v>
      </c>
      <c r="H1159" s="12" t="s">
        <v>8</v>
      </c>
      <c r="I1159" s="12" t="s">
        <v>1025</v>
      </c>
      <c r="J1159" s="12" t="s">
        <v>186</v>
      </c>
      <c r="K1159" s="12" t="s">
        <v>10</v>
      </c>
      <c r="L1159" s="13">
        <v>45047</v>
      </c>
      <c r="M1159" s="14"/>
      <c r="N1159" s="14" t="str">
        <f t="shared" si="36"/>
        <v>NO CUMPLE</v>
      </c>
      <c r="O1159" s="14" t="str">
        <f t="shared" si="37"/>
        <v>NO CUMPLE</v>
      </c>
      <c r="P1159" s="15">
        <v>0</v>
      </c>
      <c r="Q1159" s="15">
        <v>3</v>
      </c>
      <c r="R1159" s="15">
        <f>Tabla1[[#This Row],[Trbjo real]]-Tabla1[[#This Row],[Trabajo]]</f>
        <v>-3</v>
      </c>
      <c r="S1159" s="15">
        <v>3</v>
      </c>
      <c r="T1159" s="12" t="s">
        <v>1026</v>
      </c>
      <c r="U1159" s="19">
        <f>Tabla1[[#This Row],[Trbjo real]]/Tabla1[[#This Row],[Trabajo]]</f>
        <v>0</v>
      </c>
    </row>
    <row r="1160" spans="1:21" x14ac:dyDescent="0.25">
      <c r="A1160" s="12" t="s">
        <v>190</v>
      </c>
      <c r="B1160" s="12" t="s">
        <v>183</v>
      </c>
      <c r="C1160" s="12" t="s">
        <v>184</v>
      </c>
      <c r="D1160" s="12" t="s">
        <v>185</v>
      </c>
      <c r="E1160" s="12" t="s">
        <v>1092</v>
      </c>
      <c r="F1160" s="12" t="s">
        <v>1093</v>
      </c>
      <c r="G1160" s="12" t="s">
        <v>1091</v>
      </c>
      <c r="H1160" s="12" t="s">
        <v>8</v>
      </c>
      <c r="I1160" s="12" t="s">
        <v>1025</v>
      </c>
      <c r="J1160" s="12" t="s">
        <v>186</v>
      </c>
      <c r="K1160" s="12" t="s">
        <v>10</v>
      </c>
      <c r="L1160" s="13">
        <v>45047</v>
      </c>
      <c r="M1160" s="14"/>
      <c r="N1160" s="14" t="str">
        <f t="shared" si="36"/>
        <v>NO CUMPLE</v>
      </c>
      <c r="O1160" s="14" t="str">
        <f t="shared" si="37"/>
        <v>NO CUMPLE</v>
      </c>
      <c r="P1160" s="15">
        <v>0</v>
      </c>
      <c r="Q1160" s="15">
        <v>2</v>
      </c>
      <c r="R1160" s="15">
        <f>Tabla1[[#This Row],[Trbjo real]]-Tabla1[[#This Row],[Trabajo]]</f>
        <v>-2</v>
      </c>
      <c r="S1160" s="15">
        <v>2</v>
      </c>
      <c r="T1160" s="12" t="s">
        <v>1026</v>
      </c>
      <c r="U1160" s="19">
        <f>Tabla1[[#This Row],[Trbjo real]]/Tabla1[[#This Row],[Trabajo]]</f>
        <v>0</v>
      </c>
    </row>
    <row r="1161" spans="1:21" x14ac:dyDescent="0.25">
      <c r="A1161" s="12" t="s">
        <v>190</v>
      </c>
      <c r="B1161" s="12" t="s">
        <v>183</v>
      </c>
      <c r="C1161" s="12" t="s">
        <v>184</v>
      </c>
      <c r="D1161" s="12" t="s">
        <v>185</v>
      </c>
      <c r="E1161" s="12" t="s">
        <v>1051</v>
      </c>
      <c r="F1161" s="12" t="s">
        <v>1055</v>
      </c>
      <c r="G1161" s="12" t="s">
        <v>1125</v>
      </c>
      <c r="H1161" s="12" t="s">
        <v>8</v>
      </c>
      <c r="I1161" s="12" t="s">
        <v>1025</v>
      </c>
      <c r="J1161" s="12" t="s">
        <v>186</v>
      </c>
      <c r="K1161" s="12" t="s">
        <v>10</v>
      </c>
      <c r="L1161" s="13">
        <v>45047</v>
      </c>
      <c r="M1161" s="14">
        <v>45035</v>
      </c>
      <c r="N1161" s="14" t="str">
        <f t="shared" si="36"/>
        <v>CUMPLE</v>
      </c>
      <c r="O1161" s="14" t="str">
        <f t="shared" si="37"/>
        <v>CUMPLE</v>
      </c>
      <c r="P1161" s="15">
        <v>2</v>
      </c>
      <c r="Q1161" s="15">
        <v>2</v>
      </c>
      <c r="R1161" s="21">
        <f>Tabla1[[#This Row],[Trbjo real]]-Tabla1[[#This Row],[Trabajo]]</f>
        <v>0</v>
      </c>
      <c r="S1161" s="15">
        <v>2</v>
      </c>
      <c r="T1161" s="12" t="s">
        <v>1026</v>
      </c>
      <c r="U1161" s="19">
        <f>Tabla1[[#This Row],[Trbjo real]]/Tabla1[[#This Row],[Trabajo]]</f>
        <v>1</v>
      </c>
    </row>
    <row r="1162" spans="1:21" x14ac:dyDescent="0.25">
      <c r="A1162" s="12" t="s">
        <v>190</v>
      </c>
      <c r="B1162" s="12" t="s">
        <v>183</v>
      </c>
      <c r="C1162" s="12" t="s">
        <v>184</v>
      </c>
      <c r="D1162" s="12" t="s">
        <v>185</v>
      </c>
      <c r="E1162" s="12" t="s">
        <v>1053</v>
      </c>
      <c r="F1162" s="12" t="s">
        <v>1056</v>
      </c>
      <c r="G1162" s="12" t="s">
        <v>1125</v>
      </c>
      <c r="H1162" s="12" t="s">
        <v>8</v>
      </c>
      <c r="I1162" s="12" t="s">
        <v>1025</v>
      </c>
      <c r="J1162" s="12" t="s">
        <v>186</v>
      </c>
      <c r="K1162" s="12" t="s">
        <v>10</v>
      </c>
      <c r="L1162" s="13">
        <v>45047</v>
      </c>
      <c r="M1162" s="14">
        <v>45035</v>
      </c>
      <c r="N1162" s="14" t="str">
        <f t="shared" si="36"/>
        <v>CUMPLE</v>
      </c>
      <c r="O1162" s="14" t="str">
        <f t="shared" si="37"/>
        <v>CUMPLE</v>
      </c>
      <c r="P1162" s="15">
        <v>2</v>
      </c>
      <c r="Q1162" s="21">
        <v>4</v>
      </c>
      <c r="R1162" s="21">
        <f>Tabla1[[#This Row],[Trbjo real]]-Tabla1[[#This Row],[Trabajo]]</f>
        <v>-2</v>
      </c>
      <c r="S1162" s="15">
        <v>4</v>
      </c>
      <c r="T1162" s="12" t="s">
        <v>1026</v>
      </c>
      <c r="U1162" s="19">
        <f>Tabla1[[#This Row],[Trbjo real]]/Tabla1[[#This Row],[Trabajo]]</f>
        <v>0.5</v>
      </c>
    </row>
    <row r="1163" spans="1:21" x14ac:dyDescent="0.25">
      <c r="A1163" s="12" t="s">
        <v>190</v>
      </c>
      <c r="B1163" s="12" t="s">
        <v>183</v>
      </c>
      <c r="C1163" s="12" t="s">
        <v>184</v>
      </c>
      <c r="D1163" s="12" t="s">
        <v>185</v>
      </c>
      <c r="E1163" s="12" t="s">
        <v>1033</v>
      </c>
      <c r="F1163" s="12" t="s">
        <v>1055</v>
      </c>
      <c r="G1163" s="12" t="s">
        <v>1129</v>
      </c>
      <c r="H1163" s="12" t="s">
        <v>8</v>
      </c>
      <c r="I1163" s="12" t="s">
        <v>1025</v>
      </c>
      <c r="J1163" s="12" t="s">
        <v>186</v>
      </c>
      <c r="K1163" s="12" t="s">
        <v>10</v>
      </c>
      <c r="L1163" s="13">
        <v>45047</v>
      </c>
      <c r="M1163" s="14">
        <v>45022</v>
      </c>
      <c r="N1163" s="14" t="str">
        <f t="shared" si="36"/>
        <v>CUMPLE</v>
      </c>
      <c r="O1163" s="14" t="str">
        <f t="shared" si="37"/>
        <v>CUMPLE</v>
      </c>
      <c r="P1163" s="15">
        <v>2</v>
      </c>
      <c r="Q1163" s="20">
        <v>2</v>
      </c>
      <c r="R1163" s="21">
        <f>Tabla1[[#This Row],[Trbjo real]]-Tabla1[[#This Row],[Trabajo]]</f>
        <v>0</v>
      </c>
      <c r="S1163" s="15">
        <v>2</v>
      </c>
      <c r="T1163" s="12" t="s">
        <v>1026</v>
      </c>
      <c r="U1163" s="19">
        <f>Tabla1[[#This Row],[Trbjo real]]/Tabla1[[#This Row],[Trabajo]]</f>
        <v>1</v>
      </c>
    </row>
    <row r="1164" spans="1:21" x14ac:dyDescent="0.25">
      <c r="A1164" s="12" t="s">
        <v>190</v>
      </c>
      <c r="B1164" s="12" t="s">
        <v>183</v>
      </c>
      <c r="C1164" s="12" t="s">
        <v>184</v>
      </c>
      <c r="D1164" s="12" t="s">
        <v>185</v>
      </c>
      <c r="E1164" s="12" t="s">
        <v>1027</v>
      </c>
      <c r="F1164" s="12" t="s">
        <v>1056</v>
      </c>
      <c r="G1164" s="12" t="s">
        <v>1129</v>
      </c>
      <c r="H1164" s="12" t="s">
        <v>8</v>
      </c>
      <c r="I1164" s="12" t="s">
        <v>1025</v>
      </c>
      <c r="J1164" s="12" t="s">
        <v>186</v>
      </c>
      <c r="K1164" s="12" t="s">
        <v>10</v>
      </c>
      <c r="L1164" s="13">
        <v>45047</v>
      </c>
      <c r="M1164" s="14">
        <v>45035</v>
      </c>
      <c r="N1164" s="14" t="str">
        <f t="shared" si="36"/>
        <v>CUMPLE</v>
      </c>
      <c r="O1164" s="14" t="str">
        <f t="shared" si="37"/>
        <v>CUMPLE</v>
      </c>
      <c r="P1164" s="15">
        <v>3</v>
      </c>
      <c r="Q1164" s="21">
        <v>3</v>
      </c>
      <c r="R1164" s="21">
        <f>Tabla1[[#This Row],[Trbjo real]]-Tabla1[[#This Row],[Trabajo]]</f>
        <v>0</v>
      </c>
      <c r="S1164" s="15">
        <v>3</v>
      </c>
      <c r="T1164" s="12" t="s">
        <v>1026</v>
      </c>
      <c r="U1164" s="19">
        <f>Tabla1[[#This Row],[Trbjo real]]/Tabla1[[#This Row],[Trabajo]]</f>
        <v>1</v>
      </c>
    </row>
    <row r="1165" spans="1:21" x14ac:dyDescent="0.25">
      <c r="A1165" s="12" t="s">
        <v>415</v>
      </c>
      <c r="B1165" s="12" t="s">
        <v>405</v>
      </c>
      <c r="C1165" s="12" t="s">
        <v>406</v>
      </c>
      <c r="D1165" s="12" t="s">
        <v>154</v>
      </c>
      <c r="E1165" s="12" t="s">
        <v>1035</v>
      </c>
      <c r="F1165" s="12" t="s">
        <v>1050</v>
      </c>
      <c r="G1165" s="12" t="s">
        <v>1042</v>
      </c>
      <c r="H1165" s="12" t="s">
        <v>8</v>
      </c>
      <c r="I1165" s="12" t="s">
        <v>1025</v>
      </c>
      <c r="J1165" s="12" t="s">
        <v>155</v>
      </c>
      <c r="K1165" s="12" t="s">
        <v>10</v>
      </c>
      <c r="L1165" s="13">
        <v>45045</v>
      </c>
      <c r="M1165" s="14"/>
      <c r="N1165" s="14" t="str">
        <f t="shared" si="36"/>
        <v>NO CUMPLE</v>
      </c>
      <c r="O1165" s="14" t="str">
        <f t="shared" si="37"/>
        <v>NO CUMPLE</v>
      </c>
      <c r="P1165" s="15">
        <v>0</v>
      </c>
      <c r="Q1165" s="15">
        <v>2</v>
      </c>
      <c r="R1165" s="15">
        <f>Tabla1[[#This Row],[Trbjo real]]-Tabla1[[#This Row],[Trabajo]]</f>
        <v>-2</v>
      </c>
      <c r="S1165" s="15">
        <v>2</v>
      </c>
      <c r="T1165" s="12" t="s">
        <v>1026</v>
      </c>
      <c r="U1165" s="19">
        <f>Tabla1[[#This Row],[Trbjo real]]/Tabla1[[#This Row],[Trabajo]]</f>
        <v>0</v>
      </c>
    </row>
    <row r="1166" spans="1:21" x14ac:dyDescent="0.25">
      <c r="A1166" s="12" t="s">
        <v>415</v>
      </c>
      <c r="B1166" s="12" t="s">
        <v>405</v>
      </c>
      <c r="C1166" s="12" t="s">
        <v>406</v>
      </c>
      <c r="D1166" s="12" t="s">
        <v>154</v>
      </c>
      <c r="E1166" s="12" t="s">
        <v>1033</v>
      </c>
      <c r="F1166" s="12" t="s">
        <v>1032</v>
      </c>
      <c r="G1166" s="12" t="s">
        <v>1118</v>
      </c>
      <c r="H1166" s="12" t="s">
        <v>8</v>
      </c>
      <c r="I1166" s="12" t="s">
        <v>1025</v>
      </c>
      <c r="J1166" s="12" t="s">
        <v>155</v>
      </c>
      <c r="K1166" s="12" t="s">
        <v>10</v>
      </c>
      <c r="L1166" s="13">
        <v>45045</v>
      </c>
      <c r="M1166" s="14"/>
      <c r="N1166" s="14" t="str">
        <f t="shared" si="36"/>
        <v>NO CUMPLE</v>
      </c>
      <c r="O1166" s="14" t="str">
        <f t="shared" si="37"/>
        <v>NO CUMPLE</v>
      </c>
      <c r="P1166" s="15">
        <v>0</v>
      </c>
      <c r="Q1166" s="15">
        <v>2</v>
      </c>
      <c r="R1166" s="15">
        <f>Tabla1[[#This Row],[Trbjo real]]-Tabla1[[#This Row],[Trabajo]]</f>
        <v>-2</v>
      </c>
      <c r="S1166" s="15">
        <v>2</v>
      </c>
      <c r="T1166" s="12" t="s">
        <v>1026</v>
      </c>
      <c r="U1166" s="19">
        <f>Tabla1[[#This Row],[Trbjo real]]/Tabla1[[#This Row],[Trabajo]]</f>
        <v>0</v>
      </c>
    </row>
    <row r="1167" spans="1:21" x14ac:dyDescent="0.25">
      <c r="A1167" s="12" t="s">
        <v>415</v>
      </c>
      <c r="B1167" s="12" t="s">
        <v>405</v>
      </c>
      <c r="C1167" s="12" t="s">
        <v>406</v>
      </c>
      <c r="D1167" s="12" t="s">
        <v>154</v>
      </c>
      <c r="E1167" s="12" t="s">
        <v>1034</v>
      </c>
      <c r="F1167" s="12" t="s">
        <v>1031</v>
      </c>
      <c r="G1167" s="12" t="s">
        <v>1149</v>
      </c>
      <c r="H1167" s="12" t="s">
        <v>8</v>
      </c>
      <c r="I1167" s="12" t="s">
        <v>1025</v>
      </c>
      <c r="J1167" s="12" t="s">
        <v>155</v>
      </c>
      <c r="K1167" s="12" t="s">
        <v>10</v>
      </c>
      <c r="L1167" s="13">
        <v>45045</v>
      </c>
      <c r="M1167" s="14"/>
      <c r="N1167" s="14" t="str">
        <f t="shared" si="36"/>
        <v>NO CUMPLE</v>
      </c>
      <c r="O1167" s="14" t="str">
        <f t="shared" si="37"/>
        <v>NO CUMPLE</v>
      </c>
      <c r="P1167" s="15">
        <v>0</v>
      </c>
      <c r="Q1167" s="15">
        <v>0.3</v>
      </c>
      <c r="R1167" s="15">
        <f>Tabla1[[#This Row],[Trbjo real]]-Tabla1[[#This Row],[Trabajo]]</f>
        <v>-0.3</v>
      </c>
      <c r="S1167" s="15">
        <v>0.3</v>
      </c>
      <c r="T1167" s="12" t="s">
        <v>1026</v>
      </c>
      <c r="U1167" s="19">
        <f>Tabla1[[#This Row],[Trbjo real]]/Tabla1[[#This Row],[Trabajo]]</f>
        <v>0</v>
      </c>
    </row>
    <row r="1168" spans="1:21" x14ac:dyDescent="0.25">
      <c r="A1168" s="12" t="s">
        <v>92</v>
      </c>
      <c r="B1168" s="12" t="s">
        <v>51</v>
      </c>
      <c r="C1168" s="12" t="s">
        <v>52</v>
      </c>
      <c r="D1168" s="12" t="s">
        <v>53</v>
      </c>
      <c r="E1168" s="12" t="s">
        <v>1035</v>
      </c>
      <c r="F1168" s="12" t="s">
        <v>1057</v>
      </c>
      <c r="G1168" s="12" t="s">
        <v>1064</v>
      </c>
      <c r="H1168" s="12" t="s">
        <v>54</v>
      </c>
      <c r="I1168" s="12" t="s">
        <v>1025</v>
      </c>
      <c r="J1168" s="12" t="s">
        <v>55</v>
      </c>
      <c r="K1168" s="12" t="s">
        <v>10</v>
      </c>
      <c r="L1168" s="13">
        <v>45043</v>
      </c>
      <c r="M1168" s="14">
        <v>45026</v>
      </c>
      <c r="N1168" s="14" t="str">
        <f t="shared" si="36"/>
        <v>CUMPLE</v>
      </c>
      <c r="O1168" s="14" t="str">
        <f t="shared" si="37"/>
        <v>CUMPLE</v>
      </c>
      <c r="P1168" s="15">
        <v>3</v>
      </c>
      <c r="Q1168" s="20">
        <v>3</v>
      </c>
      <c r="R1168" s="15">
        <f>Tabla1[[#This Row],[Trbjo real]]-Tabla1[[#This Row],[Trabajo]]</f>
        <v>0</v>
      </c>
      <c r="S1168" s="15">
        <v>3</v>
      </c>
      <c r="T1168" s="12" t="s">
        <v>1026</v>
      </c>
      <c r="U1168" s="19">
        <f>Tabla1[[#This Row],[Trbjo real]]/Tabla1[[#This Row],[Trabajo]]</f>
        <v>1</v>
      </c>
    </row>
    <row r="1169" spans="1:21" x14ac:dyDescent="0.25">
      <c r="A1169" s="12" t="s">
        <v>92</v>
      </c>
      <c r="B1169" s="12" t="s">
        <v>51</v>
      </c>
      <c r="C1169" s="12" t="s">
        <v>52</v>
      </c>
      <c r="D1169" s="12" t="s">
        <v>53</v>
      </c>
      <c r="E1169" s="12" t="s">
        <v>1027</v>
      </c>
      <c r="F1169" s="12" t="s">
        <v>1090</v>
      </c>
      <c r="G1169" s="12" t="s">
        <v>1115</v>
      </c>
      <c r="H1169" s="12" t="s">
        <v>54</v>
      </c>
      <c r="I1169" s="12" t="s">
        <v>1025</v>
      </c>
      <c r="J1169" s="12" t="s">
        <v>55</v>
      </c>
      <c r="K1169" s="12" t="s">
        <v>10</v>
      </c>
      <c r="L1169" s="13">
        <v>45043</v>
      </c>
      <c r="M1169" s="14">
        <v>45043</v>
      </c>
      <c r="N1169" s="14" t="str">
        <f t="shared" si="36"/>
        <v>CUMPLE</v>
      </c>
      <c r="O1169" s="14" t="str">
        <f t="shared" si="37"/>
        <v>CUMPLE</v>
      </c>
      <c r="P1169" s="15">
        <v>1</v>
      </c>
      <c r="Q1169" s="20">
        <v>1</v>
      </c>
      <c r="R1169" s="15">
        <f>Tabla1[[#This Row],[Trbjo real]]-Tabla1[[#This Row],[Trabajo]]</f>
        <v>0</v>
      </c>
      <c r="S1169" s="15">
        <v>1</v>
      </c>
      <c r="T1169" s="12" t="s">
        <v>1026</v>
      </c>
      <c r="U1169" s="19">
        <f>Tabla1[[#This Row],[Trbjo real]]/Tabla1[[#This Row],[Trabajo]]</f>
        <v>1</v>
      </c>
    </row>
    <row r="1170" spans="1:21" x14ac:dyDescent="0.25">
      <c r="A1170" s="12" t="s">
        <v>295</v>
      </c>
      <c r="B1170" s="12" t="s">
        <v>238</v>
      </c>
      <c r="C1170" s="12" t="s">
        <v>239</v>
      </c>
      <c r="D1170" s="12" t="s">
        <v>185</v>
      </c>
      <c r="E1170" s="12" t="s">
        <v>1035</v>
      </c>
      <c r="F1170" s="12" t="s">
        <v>1057</v>
      </c>
      <c r="G1170" s="12" t="s">
        <v>1042</v>
      </c>
      <c r="H1170" s="12" t="s">
        <v>8</v>
      </c>
      <c r="I1170" s="12" t="s">
        <v>1015</v>
      </c>
      <c r="J1170" s="12" t="s">
        <v>240</v>
      </c>
      <c r="K1170" s="12" t="s">
        <v>10</v>
      </c>
      <c r="L1170" s="13">
        <v>45042</v>
      </c>
      <c r="M1170" s="14"/>
      <c r="N1170" s="14" t="str">
        <f t="shared" si="36"/>
        <v>NO CUMPLE</v>
      </c>
      <c r="O1170" s="14" t="str">
        <f t="shared" si="37"/>
        <v>NO CUMPLE</v>
      </c>
      <c r="P1170" s="15">
        <v>0</v>
      </c>
      <c r="Q1170" s="15">
        <v>2</v>
      </c>
      <c r="R1170" s="15">
        <f>Tabla1[[#This Row],[Trbjo real]]-Tabla1[[#This Row],[Trabajo]]</f>
        <v>-2</v>
      </c>
      <c r="S1170" s="15">
        <v>2</v>
      </c>
      <c r="T1170" s="12" t="s">
        <v>1026</v>
      </c>
      <c r="U1170" s="19">
        <f>Tabla1[[#This Row],[Trbjo real]]/Tabla1[[#This Row],[Trabajo]]</f>
        <v>0</v>
      </c>
    </row>
    <row r="1171" spans="1:21" x14ac:dyDescent="0.25">
      <c r="A1171" s="12" t="s">
        <v>164</v>
      </c>
      <c r="B1171" s="12" t="s">
        <v>152</v>
      </c>
      <c r="C1171" s="12" t="s">
        <v>153</v>
      </c>
      <c r="D1171" s="12" t="s">
        <v>154</v>
      </c>
      <c r="E1171" s="12" t="s">
        <v>1035</v>
      </c>
      <c r="F1171" s="12" t="s">
        <v>1043</v>
      </c>
      <c r="G1171" s="12" t="s">
        <v>1042</v>
      </c>
      <c r="H1171" s="12" t="s">
        <v>8</v>
      </c>
      <c r="I1171" s="12" t="s">
        <v>1025</v>
      </c>
      <c r="J1171" s="12" t="s">
        <v>155</v>
      </c>
      <c r="K1171" s="12" t="s">
        <v>10</v>
      </c>
      <c r="L1171" s="13">
        <v>45039</v>
      </c>
      <c r="M1171" s="14"/>
      <c r="N1171" s="14" t="str">
        <f t="shared" si="36"/>
        <v>NO CUMPLE</v>
      </c>
      <c r="O1171" s="14" t="str">
        <f t="shared" si="37"/>
        <v>NO CUMPLE</v>
      </c>
      <c r="P1171" s="15">
        <v>0</v>
      </c>
      <c r="Q1171" s="15">
        <v>1</v>
      </c>
      <c r="R1171" s="15">
        <f>Tabla1[[#This Row],[Trbjo real]]-Tabla1[[#This Row],[Trabajo]]</f>
        <v>-1</v>
      </c>
      <c r="S1171" s="15">
        <v>1</v>
      </c>
      <c r="T1171" s="12" t="s">
        <v>1026</v>
      </c>
      <c r="U1171" s="19">
        <f>Tabla1[[#This Row],[Trbjo real]]/Tabla1[[#This Row],[Trabajo]]</f>
        <v>0</v>
      </c>
    </row>
    <row r="1172" spans="1:21" x14ac:dyDescent="0.25">
      <c r="A1172" s="12" t="s">
        <v>164</v>
      </c>
      <c r="B1172" s="12" t="s">
        <v>152</v>
      </c>
      <c r="C1172" s="12" t="s">
        <v>153</v>
      </c>
      <c r="D1172" s="12" t="s">
        <v>154</v>
      </c>
      <c r="E1172" s="12" t="s">
        <v>1033</v>
      </c>
      <c r="F1172" s="12" t="s">
        <v>1044</v>
      </c>
      <c r="G1172" s="12" t="s">
        <v>1042</v>
      </c>
      <c r="H1172" s="12" t="s">
        <v>8</v>
      </c>
      <c r="I1172" s="12" t="s">
        <v>1025</v>
      </c>
      <c r="J1172" s="12" t="s">
        <v>155</v>
      </c>
      <c r="K1172" s="12" t="s">
        <v>10</v>
      </c>
      <c r="L1172" s="13">
        <v>45039</v>
      </c>
      <c r="M1172" s="14"/>
      <c r="N1172" s="14" t="str">
        <f t="shared" si="36"/>
        <v>NO CUMPLE</v>
      </c>
      <c r="O1172" s="14" t="str">
        <f t="shared" si="37"/>
        <v>NO CUMPLE</v>
      </c>
      <c r="P1172" s="15">
        <v>0</v>
      </c>
      <c r="Q1172" s="15">
        <v>1</v>
      </c>
      <c r="R1172" s="15">
        <f>Tabla1[[#This Row],[Trbjo real]]-Tabla1[[#This Row],[Trabajo]]</f>
        <v>-1</v>
      </c>
      <c r="S1172" s="15">
        <v>1</v>
      </c>
      <c r="T1172" s="12" t="s">
        <v>1026</v>
      </c>
      <c r="U1172" s="19">
        <f>Tabla1[[#This Row],[Trbjo real]]/Tabla1[[#This Row],[Trabajo]]</f>
        <v>0</v>
      </c>
    </row>
    <row r="1173" spans="1:21" x14ac:dyDescent="0.25">
      <c r="A1173" s="12" t="s">
        <v>164</v>
      </c>
      <c r="B1173" s="12" t="s">
        <v>152</v>
      </c>
      <c r="C1173" s="12" t="s">
        <v>153</v>
      </c>
      <c r="D1173" s="12" t="s">
        <v>154</v>
      </c>
      <c r="E1173" s="12" t="s">
        <v>1027</v>
      </c>
      <c r="F1173" s="12" t="s">
        <v>1045</v>
      </c>
      <c r="G1173" s="12" t="s">
        <v>1042</v>
      </c>
      <c r="H1173" s="12" t="s">
        <v>8</v>
      </c>
      <c r="I1173" s="12" t="s">
        <v>1025</v>
      </c>
      <c r="J1173" s="12" t="s">
        <v>155</v>
      </c>
      <c r="K1173" s="12" t="s">
        <v>10</v>
      </c>
      <c r="L1173" s="13">
        <v>45039</v>
      </c>
      <c r="M1173" s="14"/>
      <c r="N1173" s="14" t="str">
        <f t="shared" si="36"/>
        <v>NO CUMPLE</v>
      </c>
      <c r="O1173" s="14" t="str">
        <f t="shared" si="37"/>
        <v>NO CUMPLE</v>
      </c>
      <c r="P1173" s="15">
        <v>0</v>
      </c>
      <c r="Q1173" s="15">
        <v>1</v>
      </c>
      <c r="R1173" s="15">
        <f>Tabla1[[#This Row],[Trbjo real]]-Tabla1[[#This Row],[Trabajo]]</f>
        <v>-1</v>
      </c>
      <c r="S1173" s="15">
        <v>1</v>
      </c>
      <c r="T1173" s="12" t="s">
        <v>1026</v>
      </c>
      <c r="U1173" s="19">
        <f>Tabla1[[#This Row],[Trbjo real]]/Tabla1[[#This Row],[Trabajo]]</f>
        <v>0</v>
      </c>
    </row>
    <row r="1174" spans="1:21" x14ac:dyDescent="0.25">
      <c r="A1174" s="12" t="s">
        <v>164</v>
      </c>
      <c r="B1174" s="12" t="s">
        <v>152</v>
      </c>
      <c r="C1174" s="12" t="s">
        <v>153</v>
      </c>
      <c r="D1174" s="12" t="s">
        <v>154</v>
      </c>
      <c r="E1174" s="12" t="s">
        <v>1040</v>
      </c>
      <c r="F1174" s="12" t="s">
        <v>1046</v>
      </c>
      <c r="G1174" s="12" t="s">
        <v>1042</v>
      </c>
      <c r="H1174" s="12" t="s">
        <v>8</v>
      </c>
      <c r="I1174" s="12" t="s">
        <v>1025</v>
      </c>
      <c r="J1174" s="12" t="s">
        <v>155</v>
      </c>
      <c r="K1174" s="12" t="s">
        <v>10</v>
      </c>
      <c r="L1174" s="13">
        <v>45039</v>
      </c>
      <c r="M1174" s="14"/>
      <c r="N1174" s="14" t="str">
        <f t="shared" si="36"/>
        <v>NO CUMPLE</v>
      </c>
      <c r="O1174" s="14" t="str">
        <f t="shared" si="37"/>
        <v>NO CUMPLE</v>
      </c>
      <c r="P1174" s="15">
        <v>0</v>
      </c>
      <c r="Q1174" s="15">
        <v>1</v>
      </c>
      <c r="R1174" s="15">
        <f>Tabla1[[#This Row],[Trbjo real]]-Tabla1[[#This Row],[Trabajo]]</f>
        <v>-1</v>
      </c>
      <c r="S1174" s="15">
        <v>1</v>
      </c>
      <c r="T1174" s="12" t="s">
        <v>1026</v>
      </c>
      <c r="U1174" s="19">
        <f>Tabla1[[#This Row],[Trbjo real]]/Tabla1[[#This Row],[Trabajo]]</f>
        <v>0</v>
      </c>
    </row>
    <row r="1175" spans="1:21" x14ac:dyDescent="0.25">
      <c r="A1175" s="12" t="s">
        <v>39</v>
      </c>
      <c r="B1175" s="12" t="s">
        <v>5</v>
      </c>
      <c r="C1175" s="12" t="s">
        <v>6</v>
      </c>
      <c r="D1175" s="12" t="s">
        <v>7</v>
      </c>
      <c r="E1175" s="12" t="s">
        <v>1035</v>
      </c>
      <c r="F1175" s="12" t="s">
        <v>1036</v>
      </c>
      <c r="G1175" s="12" t="s">
        <v>1060</v>
      </c>
      <c r="H1175" s="12" t="s">
        <v>8</v>
      </c>
      <c r="I1175" s="12" t="s">
        <v>1025</v>
      </c>
      <c r="J1175" s="12" t="s">
        <v>9</v>
      </c>
      <c r="K1175" s="12" t="s">
        <v>10</v>
      </c>
      <c r="L1175" s="13">
        <v>45039</v>
      </c>
      <c r="M1175" s="14">
        <v>45042</v>
      </c>
      <c r="N1175" s="14" t="str">
        <f t="shared" si="36"/>
        <v>CUMPLE</v>
      </c>
      <c r="O1175" s="14" t="str">
        <f t="shared" si="37"/>
        <v>NO CUMPLE</v>
      </c>
      <c r="P1175" s="15">
        <v>4</v>
      </c>
      <c r="Q1175" s="21">
        <v>8</v>
      </c>
      <c r="R1175" s="15">
        <f>Tabla1[[#This Row],[Trbjo real]]-Tabla1[[#This Row],[Trabajo]]</f>
        <v>-4</v>
      </c>
      <c r="S1175" s="15">
        <v>8</v>
      </c>
      <c r="T1175" s="12" t="s">
        <v>1026</v>
      </c>
      <c r="U1175" s="19">
        <f>Tabla1[[#This Row],[Trbjo real]]/Tabla1[[#This Row],[Trabajo]]</f>
        <v>0.5</v>
      </c>
    </row>
    <row r="1176" spans="1:21" x14ac:dyDescent="0.25">
      <c r="A1176" s="12" t="s">
        <v>39</v>
      </c>
      <c r="B1176" s="12" t="s">
        <v>5</v>
      </c>
      <c r="C1176" s="12" t="s">
        <v>6</v>
      </c>
      <c r="D1176" s="12" t="s">
        <v>7</v>
      </c>
      <c r="E1176" s="12" t="s">
        <v>1033</v>
      </c>
      <c r="F1176" s="12" t="s">
        <v>1036</v>
      </c>
      <c r="G1176" s="12" t="s">
        <v>1144</v>
      </c>
      <c r="H1176" s="12" t="s">
        <v>8</v>
      </c>
      <c r="I1176" s="12" t="s">
        <v>1025</v>
      </c>
      <c r="J1176" s="12" t="s">
        <v>9</v>
      </c>
      <c r="K1176" s="12" t="s">
        <v>10</v>
      </c>
      <c r="L1176" s="13">
        <v>45039</v>
      </c>
      <c r="M1176" s="14">
        <v>45042</v>
      </c>
      <c r="N1176" s="14" t="str">
        <f t="shared" si="36"/>
        <v>CUMPLE</v>
      </c>
      <c r="O1176" s="14" t="str">
        <f t="shared" si="37"/>
        <v>NO CUMPLE</v>
      </c>
      <c r="P1176" s="15">
        <v>4</v>
      </c>
      <c r="Q1176" s="20">
        <v>2</v>
      </c>
      <c r="R1176" s="15">
        <f>Tabla1[[#This Row],[Trbjo real]]-Tabla1[[#This Row],[Trabajo]]</f>
        <v>2</v>
      </c>
      <c r="S1176" s="15">
        <v>2</v>
      </c>
      <c r="T1176" s="12" t="s">
        <v>1026</v>
      </c>
      <c r="U1176" s="19">
        <f>Tabla1[[#This Row],[Trbjo real]]/Tabla1[[#This Row],[Trabajo]]</f>
        <v>2</v>
      </c>
    </row>
    <row r="1177" spans="1:21" x14ac:dyDescent="0.25">
      <c r="A1177" s="12" t="s">
        <v>130</v>
      </c>
      <c r="B1177" s="12" t="s">
        <v>118</v>
      </c>
      <c r="C1177" s="12" t="s">
        <v>119</v>
      </c>
      <c r="D1177" s="12" t="s">
        <v>120</v>
      </c>
      <c r="E1177" s="12" t="s">
        <v>1035</v>
      </c>
      <c r="F1177" s="12" t="s">
        <v>1061</v>
      </c>
      <c r="G1177" s="12" t="s">
        <v>1060</v>
      </c>
      <c r="H1177" s="12" t="s">
        <v>60</v>
      </c>
      <c r="I1177" s="12" t="s">
        <v>1025</v>
      </c>
      <c r="J1177" s="12" t="s">
        <v>121</v>
      </c>
      <c r="K1177" s="12" t="s">
        <v>10</v>
      </c>
      <c r="L1177" s="13">
        <v>45037</v>
      </c>
      <c r="M1177" s="14">
        <v>45040</v>
      </c>
      <c r="N1177" s="14" t="str">
        <f t="shared" si="36"/>
        <v>CUMPLE</v>
      </c>
      <c r="O1177" s="14" t="str">
        <f t="shared" si="37"/>
        <v>NO CUMPLE</v>
      </c>
      <c r="P1177" s="15">
        <v>1</v>
      </c>
      <c r="Q1177" s="20">
        <v>1</v>
      </c>
      <c r="R1177" s="15">
        <f>Tabla1[[#This Row],[Trbjo real]]-Tabla1[[#This Row],[Trabajo]]</f>
        <v>0</v>
      </c>
      <c r="S1177" s="15">
        <v>1</v>
      </c>
      <c r="T1177" s="12" t="s">
        <v>1026</v>
      </c>
      <c r="U1177" s="19">
        <f>Tabla1[[#This Row],[Trbjo real]]/Tabla1[[#This Row],[Trabajo]]</f>
        <v>1</v>
      </c>
    </row>
    <row r="1178" spans="1:21" x14ac:dyDescent="0.25">
      <c r="A1178" s="12" t="s">
        <v>130</v>
      </c>
      <c r="B1178" s="12" t="s">
        <v>118</v>
      </c>
      <c r="C1178" s="12" t="s">
        <v>119</v>
      </c>
      <c r="D1178" s="12" t="s">
        <v>120</v>
      </c>
      <c r="E1178" s="12" t="s">
        <v>1033</v>
      </c>
      <c r="F1178" s="12" t="s">
        <v>1036</v>
      </c>
      <c r="G1178" s="12" t="s">
        <v>1060</v>
      </c>
      <c r="H1178" s="12" t="s">
        <v>60</v>
      </c>
      <c r="I1178" s="12" t="s">
        <v>1025</v>
      </c>
      <c r="J1178" s="12" t="s">
        <v>121</v>
      </c>
      <c r="K1178" s="12" t="s">
        <v>10</v>
      </c>
      <c r="L1178" s="13">
        <v>45037</v>
      </c>
      <c r="M1178" s="14">
        <v>45040</v>
      </c>
      <c r="N1178" s="14" t="str">
        <f t="shared" si="36"/>
        <v>CUMPLE</v>
      </c>
      <c r="O1178" s="14" t="str">
        <f t="shared" si="37"/>
        <v>NO CUMPLE</v>
      </c>
      <c r="P1178" s="15">
        <v>1</v>
      </c>
      <c r="Q1178" s="20">
        <v>3</v>
      </c>
      <c r="R1178" s="15">
        <f>Tabla1[[#This Row],[Trbjo real]]-Tabla1[[#This Row],[Trabajo]]</f>
        <v>-2</v>
      </c>
      <c r="S1178" s="15">
        <v>3</v>
      </c>
      <c r="T1178" s="12" t="s">
        <v>1026</v>
      </c>
      <c r="U1178" s="19">
        <f>Tabla1[[#This Row],[Trbjo real]]/Tabla1[[#This Row],[Trabajo]]</f>
        <v>0.33333333333333331</v>
      </c>
    </row>
    <row r="1179" spans="1:21" x14ac:dyDescent="0.25">
      <c r="A1179" s="12" t="s">
        <v>130</v>
      </c>
      <c r="B1179" s="12" t="s">
        <v>118</v>
      </c>
      <c r="C1179" s="12" t="s">
        <v>119</v>
      </c>
      <c r="D1179" s="12" t="s">
        <v>120</v>
      </c>
      <c r="E1179" s="12" t="s">
        <v>1040</v>
      </c>
      <c r="F1179" s="12" t="s">
        <v>1036</v>
      </c>
      <c r="G1179" s="12" t="s">
        <v>1142</v>
      </c>
      <c r="H1179" s="12" t="s">
        <v>60</v>
      </c>
      <c r="I1179" s="12" t="s">
        <v>1025</v>
      </c>
      <c r="J1179" s="12" t="s">
        <v>121</v>
      </c>
      <c r="K1179" s="12" t="s">
        <v>10</v>
      </c>
      <c r="L1179" s="13">
        <v>45037</v>
      </c>
      <c r="M1179" s="14">
        <v>45040</v>
      </c>
      <c r="N1179" s="14" t="str">
        <f t="shared" si="36"/>
        <v>CUMPLE</v>
      </c>
      <c r="O1179" s="14" t="str">
        <f t="shared" si="37"/>
        <v>NO CUMPLE</v>
      </c>
      <c r="P1179" s="15">
        <v>1</v>
      </c>
      <c r="Q1179" s="20">
        <v>2</v>
      </c>
      <c r="R1179" s="15">
        <f>Tabla1[[#This Row],[Trbjo real]]-Tabla1[[#This Row],[Trabajo]]</f>
        <v>-1</v>
      </c>
      <c r="S1179" s="15">
        <v>2</v>
      </c>
      <c r="T1179" s="12" t="s">
        <v>1026</v>
      </c>
      <c r="U1179" s="19">
        <f>Tabla1[[#This Row],[Trbjo real]]/Tabla1[[#This Row],[Trabajo]]</f>
        <v>0.5</v>
      </c>
    </row>
    <row r="1180" spans="1:21" x14ac:dyDescent="0.25">
      <c r="A1180" s="12" t="s">
        <v>90</v>
      </c>
      <c r="B1180" s="12" t="s">
        <v>51</v>
      </c>
      <c r="C1180" s="12" t="s">
        <v>52</v>
      </c>
      <c r="D1180" s="12" t="s">
        <v>53</v>
      </c>
      <c r="E1180" s="12" t="s">
        <v>1047</v>
      </c>
      <c r="F1180" s="12" t="s">
        <v>1048</v>
      </c>
      <c r="G1180" s="12" t="s">
        <v>1042</v>
      </c>
      <c r="H1180" s="12" t="s">
        <v>54</v>
      </c>
      <c r="I1180" s="12" t="s">
        <v>1025</v>
      </c>
      <c r="J1180" s="12" t="s">
        <v>55</v>
      </c>
      <c r="K1180" s="12" t="s">
        <v>10</v>
      </c>
      <c r="L1180" s="13">
        <v>45036</v>
      </c>
      <c r="M1180" s="14"/>
      <c r="N1180" s="14" t="str">
        <f t="shared" si="36"/>
        <v>NO CUMPLE</v>
      </c>
      <c r="O1180" s="14" t="str">
        <f t="shared" si="37"/>
        <v>NO CUMPLE</v>
      </c>
      <c r="P1180" s="15">
        <v>0</v>
      </c>
      <c r="Q1180" s="15">
        <v>5</v>
      </c>
      <c r="R1180" s="15">
        <f>Tabla1[[#This Row],[Trbjo real]]-Tabla1[[#This Row],[Trabajo]]</f>
        <v>-5</v>
      </c>
      <c r="S1180" s="15">
        <v>5</v>
      </c>
      <c r="T1180" s="12" t="s">
        <v>1026</v>
      </c>
      <c r="U1180" s="19">
        <f>Tabla1[[#This Row],[Trbjo real]]/Tabla1[[#This Row],[Trabajo]]</f>
        <v>0</v>
      </c>
    </row>
    <row r="1181" spans="1:21" x14ac:dyDescent="0.25">
      <c r="A1181" s="12" t="s">
        <v>91</v>
      </c>
      <c r="B1181" s="12" t="s">
        <v>51</v>
      </c>
      <c r="C1181" s="12" t="s">
        <v>52</v>
      </c>
      <c r="D1181" s="12" t="s">
        <v>53</v>
      </c>
      <c r="E1181" s="12" t="s">
        <v>1035</v>
      </c>
      <c r="F1181" s="12" t="s">
        <v>1063</v>
      </c>
      <c r="G1181" s="12" t="s">
        <v>1064</v>
      </c>
      <c r="H1181" s="12" t="s">
        <v>8</v>
      </c>
      <c r="I1181" s="12" t="s">
        <v>1025</v>
      </c>
      <c r="J1181" s="12" t="s">
        <v>55</v>
      </c>
      <c r="K1181" s="12" t="s">
        <v>10</v>
      </c>
      <c r="L1181" s="13">
        <v>45036</v>
      </c>
      <c r="M1181" s="14">
        <v>45027</v>
      </c>
      <c r="N1181" s="14" t="str">
        <f t="shared" si="36"/>
        <v>CUMPLE</v>
      </c>
      <c r="O1181" s="14" t="str">
        <f t="shared" si="37"/>
        <v>CUMPLE</v>
      </c>
      <c r="P1181" s="15">
        <v>2</v>
      </c>
      <c r="Q1181" s="20">
        <v>1</v>
      </c>
      <c r="R1181" s="20">
        <f>Tabla1[[#This Row],[Trbjo real]]-Tabla1[[#This Row],[Trabajo]]</f>
        <v>1</v>
      </c>
      <c r="S1181" s="15">
        <v>1</v>
      </c>
      <c r="T1181" s="12" t="s">
        <v>1026</v>
      </c>
      <c r="U1181" s="19">
        <f>Tabla1[[#This Row],[Trbjo real]]/Tabla1[[#This Row],[Trabajo]]</f>
        <v>2</v>
      </c>
    </row>
    <row r="1182" spans="1:21" x14ac:dyDescent="0.25">
      <c r="A1182" s="12" t="s">
        <v>90</v>
      </c>
      <c r="B1182" s="12" t="s">
        <v>51</v>
      </c>
      <c r="C1182" s="12" t="s">
        <v>52</v>
      </c>
      <c r="D1182" s="12" t="s">
        <v>53</v>
      </c>
      <c r="E1182" s="12" t="s">
        <v>1051</v>
      </c>
      <c r="F1182" s="12" t="s">
        <v>1058</v>
      </c>
      <c r="G1182" s="12" t="s">
        <v>1073</v>
      </c>
      <c r="H1182" s="12" t="s">
        <v>54</v>
      </c>
      <c r="I1182" s="12" t="s">
        <v>1025</v>
      </c>
      <c r="J1182" s="12" t="s">
        <v>55</v>
      </c>
      <c r="K1182" s="12" t="s">
        <v>10</v>
      </c>
      <c r="L1182" s="13">
        <v>45036</v>
      </c>
      <c r="M1182" s="14">
        <v>45025</v>
      </c>
      <c r="N1182" s="14" t="str">
        <f t="shared" si="36"/>
        <v>CUMPLE</v>
      </c>
      <c r="O1182" s="14" t="str">
        <f t="shared" si="37"/>
        <v>CUMPLE</v>
      </c>
      <c r="P1182" s="15">
        <v>9</v>
      </c>
      <c r="Q1182" s="20">
        <v>5</v>
      </c>
      <c r="R1182" s="15">
        <f>Tabla1[[#This Row],[Trbjo real]]-Tabla1[[#This Row],[Trabajo]]</f>
        <v>4</v>
      </c>
      <c r="S1182" s="15">
        <v>5</v>
      </c>
      <c r="T1182" s="12" t="s">
        <v>1026</v>
      </c>
      <c r="U1182" s="19">
        <f>Tabla1[[#This Row],[Trbjo real]]/Tabla1[[#This Row],[Trabajo]]</f>
        <v>1.8</v>
      </c>
    </row>
    <row r="1183" spans="1:21" x14ac:dyDescent="0.25">
      <c r="A1183" s="12" t="s">
        <v>90</v>
      </c>
      <c r="B1183" s="12" t="s">
        <v>51</v>
      </c>
      <c r="C1183" s="12" t="s">
        <v>52</v>
      </c>
      <c r="D1183" s="12" t="s">
        <v>53</v>
      </c>
      <c r="E1183" s="12" t="s">
        <v>1075</v>
      </c>
      <c r="F1183" s="12" t="s">
        <v>1104</v>
      </c>
      <c r="G1183" s="12" t="s">
        <v>1115</v>
      </c>
      <c r="H1183" s="12" t="s">
        <v>54</v>
      </c>
      <c r="I1183" s="12" t="s">
        <v>1025</v>
      </c>
      <c r="J1183" s="12" t="s">
        <v>55</v>
      </c>
      <c r="K1183" s="12" t="s">
        <v>10</v>
      </c>
      <c r="L1183" s="13">
        <v>45036</v>
      </c>
      <c r="M1183" s="14">
        <v>45081</v>
      </c>
      <c r="N1183" s="14" t="str">
        <f t="shared" si="36"/>
        <v>CUMPLE</v>
      </c>
      <c r="O1183" s="14" t="str">
        <f t="shared" si="37"/>
        <v>NO CUMPLE</v>
      </c>
      <c r="P1183" s="15">
        <v>4</v>
      </c>
      <c r="Q1183" s="21">
        <v>5</v>
      </c>
      <c r="R1183" s="15">
        <f>Tabla1[[#This Row],[Trbjo real]]-Tabla1[[#This Row],[Trabajo]]</f>
        <v>-1</v>
      </c>
      <c r="S1183" s="15">
        <v>5</v>
      </c>
      <c r="T1183" s="12" t="s">
        <v>1026</v>
      </c>
      <c r="U1183" s="19">
        <f>Tabla1[[#This Row],[Trbjo real]]/Tabla1[[#This Row],[Trabajo]]</f>
        <v>0.8</v>
      </c>
    </row>
    <row r="1184" spans="1:21" x14ac:dyDescent="0.25">
      <c r="A1184" s="12" t="s">
        <v>90</v>
      </c>
      <c r="B1184" s="12" t="s">
        <v>51</v>
      </c>
      <c r="C1184" s="12" t="s">
        <v>52</v>
      </c>
      <c r="D1184" s="12" t="s">
        <v>53</v>
      </c>
      <c r="E1184" s="12" t="s">
        <v>1102</v>
      </c>
      <c r="F1184" s="12" t="s">
        <v>1105</v>
      </c>
      <c r="G1184" s="12" t="s">
        <v>1115</v>
      </c>
      <c r="H1184" s="12" t="s">
        <v>54</v>
      </c>
      <c r="I1184" s="12" t="s">
        <v>1025</v>
      </c>
      <c r="J1184" s="12" t="s">
        <v>55</v>
      </c>
      <c r="K1184" s="12" t="s">
        <v>10</v>
      </c>
      <c r="L1184" s="13">
        <v>45036</v>
      </c>
      <c r="M1184" s="14">
        <v>45081</v>
      </c>
      <c r="N1184" s="14" t="str">
        <f t="shared" si="36"/>
        <v>CUMPLE</v>
      </c>
      <c r="O1184" s="14" t="str">
        <f t="shared" si="37"/>
        <v>NO CUMPLE</v>
      </c>
      <c r="P1184" s="15">
        <v>4</v>
      </c>
      <c r="Q1184" s="21">
        <v>5</v>
      </c>
      <c r="R1184" s="15">
        <f>Tabla1[[#This Row],[Trbjo real]]-Tabla1[[#This Row],[Trabajo]]</f>
        <v>-1</v>
      </c>
      <c r="S1184" s="15">
        <v>5</v>
      </c>
      <c r="T1184" s="12" t="s">
        <v>1026</v>
      </c>
      <c r="U1184" s="19">
        <f>Tabla1[[#This Row],[Trbjo real]]/Tabla1[[#This Row],[Trabajo]]</f>
        <v>0.8</v>
      </c>
    </row>
    <row r="1185" spans="1:21" x14ac:dyDescent="0.25">
      <c r="A1185" s="12" t="s">
        <v>91</v>
      </c>
      <c r="B1185" s="12" t="s">
        <v>51</v>
      </c>
      <c r="C1185" s="12" t="s">
        <v>52</v>
      </c>
      <c r="D1185" s="12" t="s">
        <v>53</v>
      </c>
      <c r="E1185" s="12" t="s">
        <v>1027</v>
      </c>
      <c r="F1185" s="12" t="s">
        <v>1068</v>
      </c>
      <c r="G1185" s="12" t="s">
        <v>1115</v>
      </c>
      <c r="H1185" s="12" t="s">
        <v>8</v>
      </c>
      <c r="I1185" s="12" t="s">
        <v>1025</v>
      </c>
      <c r="J1185" s="12" t="s">
        <v>55</v>
      </c>
      <c r="K1185" s="12" t="s">
        <v>10</v>
      </c>
      <c r="L1185" s="13">
        <v>45036</v>
      </c>
      <c r="M1185" s="14">
        <v>45035</v>
      </c>
      <c r="N1185" s="14" t="str">
        <f t="shared" si="36"/>
        <v>CUMPLE</v>
      </c>
      <c r="O1185" s="14" t="str">
        <f t="shared" si="37"/>
        <v>CUMPLE</v>
      </c>
      <c r="P1185" s="15">
        <v>1</v>
      </c>
      <c r="Q1185" s="20">
        <v>1</v>
      </c>
      <c r="R1185" s="20">
        <f>Tabla1[[#This Row],[Trbjo real]]-Tabla1[[#This Row],[Trabajo]]</f>
        <v>0</v>
      </c>
      <c r="S1185" s="15">
        <v>1</v>
      </c>
      <c r="T1185" s="12" t="s">
        <v>1026</v>
      </c>
      <c r="U1185" s="19">
        <f>Tabla1[[#This Row],[Trbjo real]]/Tabla1[[#This Row],[Trabajo]]</f>
        <v>1</v>
      </c>
    </row>
    <row r="1186" spans="1:21" x14ac:dyDescent="0.25">
      <c r="A1186" s="12" t="s">
        <v>90</v>
      </c>
      <c r="B1186" s="12" t="s">
        <v>51</v>
      </c>
      <c r="C1186" s="12" t="s">
        <v>52</v>
      </c>
      <c r="D1186" s="12" t="s">
        <v>53</v>
      </c>
      <c r="E1186" s="12" t="s">
        <v>1053</v>
      </c>
      <c r="F1186" s="12" t="s">
        <v>1030</v>
      </c>
      <c r="G1186" s="12" t="s">
        <v>1118</v>
      </c>
      <c r="H1186" s="12" t="s">
        <v>54</v>
      </c>
      <c r="I1186" s="12" t="s">
        <v>1025</v>
      </c>
      <c r="J1186" s="12" t="s">
        <v>55</v>
      </c>
      <c r="K1186" s="12" t="s">
        <v>10</v>
      </c>
      <c r="L1186" s="13">
        <v>45036</v>
      </c>
      <c r="M1186" s="14">
        <v>45081</v>
      </c>
      <c r="N1186" s="14" t="str">
        <f t="shared" si="36"/>
        <v>CUMPLE</v>
      </c>
      <c r="O1186" s="14" t="str">
        <f t="shared" si="37"/>
        <v>NO CUMPLE</v>
      </c>
      <c r="P1186" s="15">
        <v>4</v>
      </c>
      <c r="Q1186" s="21">
        <v>8</v>
      </c>
      <c r="R1186" s="15">
        <f>Tabla1[[#This Row],[Trbjo real]]-Tabla1[[#This Row],[Trabajo]]</f>
        <v>-4</v>
      </c>
      <c r="S1186" s="15">
        <v>8</v>
      </c>
      <c r="T1186" s="12" t="s">
        <v>1026</v>
      </c>
      <c r="U1186" s="19">
        <f>Tabla1[[#This Row],[Trbjo real]]/Tabla1[[#This Row],[Trabajo]]</f>
        <v>0.5</v>
      </c>
    </row>
    <row r="1187" spans="1:21" x14ac:dyDescent="0.25">
      <c r="A1187" s="12" t="s">
        <v>90</v>
      </c>
      <c r="B1187" s="12" t="s">
        <v>51</v>
      </c>
      <c r="C1187" s="12" t="s">
        <v>52</v>
      </c>
      <c r="D1187" s="12" t="s">
        <v>53</v>
      </c>
      <c r="E1187" s="12" t="s">
        <v>1040</v>
      </c>
      <c r="F1187" s="12" t="s">
        <v>1130</v>
      </c>
      <c r="G1187" s="12" t="s">
        <v>1149</v>
      </c>
      <c r="H1187" s="12" t="s">
        <v>54</v>
      </c>
      <c r="I1187" s="12" t="s">
        <v>1025</v>
      </c>
      <c r="J1187" s="12" t="s">
        <v>55</v>
      </c>
      <c r="K1187" s="12" t="s">
        <v>10</v>
      </c>
      <c r="L1187" s="13">
        <v>45036</v>
      </c>
      <c r="M1187" s="14">
        <v>45081</v>
      </c>
      <c r="N1187" s="14" t="str">
        <f t="shared" si="36"/>
        <v>CUMPLE</v>
      </c>
      <c r="O1187" s="14" t="str">
        <f t="shared" si="37"/>
        <v>NO CUMPLE</v>
      </c>
      <c r="P1187" s="15">
        <v>4</v>
      </c>
      <c r="Q1187" s="21">
        <v>3</v>
      </c>
      <c r="R1187" s="15">
        <f>Tabla1[[#This Row],[Trbjo real]]-Tabla1[[#This Row],[Trabajo]]</f>
        <v>1</v>
      </c>
      <c r="S1187" s="15">
        <v>3</v>
      </c>
      <c r="T1187" s="12" t="s">
        <v>1026</v>
      </c>
      <c r="U1187" s="19">
        <f>Tabla1[[#This Row],[Trbjo real]]/Tabla1[[#This Row],[Trabajo]]</f>
        <v>1.3333333333333333</v>
      </c>
    </row>
    <row r="1188" spans="1:21" x14ac:dyDescent="0.25">
      <c r="A1188" s="12" t="s">
        <v>91</v>
      </c>
      <c r="B1188" s="12" t="s">
        <v>51</v>
      </c>
      <c r="C1188" s="12" t="s">
        <v>52</v>
      </c>
      <c r="D1188" s="12" t="s">
        <v>53</v>
      </c>
      <c r="E1188" s="12" t="s">
        <v>1033</v>
      </c>
      <c r="F1188" s="12" t="s">
        <v>1132</v>
      </c>
      <c r="G1188" s="12" t="s">
        <v>1152</v>
      </c>
      <c r="H1188" s="12" t="s">
        <v>8</v>
      </c>
      <c r="I1188" s="12" t="s">
        <v>1025</v>
      </c>
      <c r="J1188" s="12" t="s">
        <v>55</v>
      </c>
      <c r="K1188" s="12" t="s">
        <v>10</v>
      </c>
      <c r="L1188" s="13">
        <v>45036</v>
      </c>
      <c r="M1188" s="14">
        <v>45035</v>
      </c>
      <c r="N1188" s="14" t="str">
        <f t="shared" si="36"/>
        <v>CUMPLE</v>
      </c>
      <c r="O1188" s="14" t="str">
        <f t="shared" si="37"/>
        <v>CUMPLE</v>
      </c>
      <c r="P1188" s="15">
        <v>1</v>
      </c>
      <c r="Q1188" s="20">
        <v>1</v>
      </c>
      <c r="R1188" s="20">
        <f>Tabla1[[#This Row],[Trbjo real]]-Tabla1[[#This Row],[Trabajo]]</f>
        <v>0</v>
      </c>
      <c r="S1188" s="15">
        <v>1</v>
      </c>
      <c r="T1188" s="12" t="s">
        <v>1026</v>
      </c>
      <c r="U1188" s="19">
        <f>Tabla1[[#This Row],[Trbjo real]]/Tabla1[[#This Row],[Trabajo]]</f>
        <v>1</v>
      </c>
    </row>
    <row r="1189" spans="1:21" x14ac:dyDescent="0.25">
      <c r="A1189" s="12" t="s">
        <v>37</v>
      </c>
      <c r="B1189" s="12" t="s">
        <v>5</v>
      </c>
      <c r="C1189" s="12" t="s">
        <v>6</v>
      </c>
      <c r="D1189" s="12" t="s">
        <v>7</v>
      </c>
      <c r="E1189" s="12" t="s">
        <v>1035</v>
      </c>
      <c r="F1189" s="12" t="s">
        <v>1036</v>
      </c>
      <c r="G1189" s="12" t="s">
        <v>1060</v>
      </c>
      <c r="H1189" s="12" t="s">
        <v>8</v>
      </c>
      <c r="I1189" s="12" t="s">
        <v>1025</v>
      </c>
      <c r="J1189" s="12" t="s">
        <v>9</v>
      </c>
      <c r="K1189" s="12" t="s">
        <v>10</v>
      </c>
      <c r="L1189" s="13">
        <v>45035</v>
      </c>
      <c r="M1189" s="14">
        <v>45009</v>
      </c>
      <c r="N1189" s="14" t="str">
        <f t="shared" si="36"/>
        <v>CUMPLE</v>
      </c>
      <c r="O1189" s="14" t="str">
        <f t="shared" si="37"/>
        <v>CUMPLE</v>
      </c>
      <c r="P1189" s="15">
        <v>8</v>
      </c>
      <c r="Q1189" s="21">
        <v>8</v>
      </c>
      <c r="R1189" s="15">
        <f>Tabla1[[#This Row],[Trbjo real]]-Tabla1[[#This Row],[Trabajo]]</f>
        <v>0</v>
      </c>
      <c r="S1189" s="15">
        <v>8</v>
      </c>
      <c r="T1189" s="12" t="s">
        <v>1026</v>
      </c>
      <c r="U1189" s="19">
        <f>Tabla1[[#This Row],[Trbjo real]]/Tabla1[[#This Row],[Trabajo]]</f>
        <v>1</v>
      </c>
    </row>
    <row r="1190" spans="1:21" x14ac:dyDescent="0.25">
      <c r="A1190" s="12" t="s">
        <v>37</v>
      </c>
      <c r="B1190" s="12" t="s">
        <v>5</v>
      </c>
      <c r="C1190" s="12" t="s">
        <v>6</v>
      </c>
      <c r="D1190" s="12" t="s">
        <v>7</v>
      </c>
      <c r="E1190" s="12" t="s">
        <v>1027</v>
      </c>
      <c r="F1190" s="12" t="s">
        <v>1055</v>
      </c>
      <c r="G1190" s="12" t="s">
        <v>1060</v>
      </c>
      <c r="H1190" s="12" t="s">
        <v>8</v>
      </c>
      <c r="I1190" s="12" t="s">
        <v>1025</v>
      </c>
      <c r="J1190" s="12" t="s">
        <v>9</v>
      </c>
      <c r="K1190" s="12" t="s">
        <v>10</v>
      </c>
      <c r="L1190" s="13">
        <v>45035</v>
      </c>
      <c r="M1190" s="14">
        <v>45009</v>
      </c>
      <c r="N1190" s="14" t="str">
        <f t="shared" si="36"/>
        <v>CUMPLE</v>
      </c>
      <c r="O1190" s="14" t="str">
        <f t="shared" si="37"/>
        <v>CUMPLE</v>
      </c>
      <c r="P1190" s="15">
        <v>0.5</v>
      </c>
      <c r="Q1190" s="21">
        <v>0.5</v>
      </c>
      <c r="R1190" s="15">
        <f>Tabla1[[#This Row],[Trbjo real]]-Tabla1[[#This Row],[Trabajo]]</f>
        <v>0</v>
      </c>
      <c r="S1190" s="15">
        <v>0.5</v>
      </c>
      <c r="T1190" s="12" t="s">
        <v>1026</v>
      </c>
      <c r="U1190" s="19">
        <f>Tabla1[[#This Row],[Trbjo real]]/Tabla1[[#This Row],[Trabajo]]</f>
        <v>1</v>
      </c>
    </row>
    <row r="1191" spans="1:21" x14ac:dyDescent="0.25">
      <c r="A1191" s="12" t="s">
        <v>37</v>
      </c>
      <c r="B1191" s="12" t="s">
        <v>5</v>
      </c>
      <c r="C1191" s="12" t="s">
        <v>6</v>
      </c>
      <c r="D1191" s="12" t="s">
        <v>7</v>
      </c>
      <c r="E1191" s="12" t="s">
        <v>1038</v>
      </c>
      <c r="F1191" s="12" t="s">
        <v>1056</v>
      </c>
      <c r="G1191" s="12" t="s">
        <v>1060</v>
      </c>
      <c r="H1191" s="12" t="s">
        <v>8</v>
      </c>
      <c r="I1191" s="12" t="s">
        <v>1025</v>
      </c>
      <c r="J1191" s="12" t="s">
        <v>9</v>
      </c>
      <c r="K1191" s="12" t="s">
        <v>10</v>
      </c>
      <c r="L1191" s="13">
        <v>45035</v>
      </c>
      <c r="M1191" s="14">
        <v>45009</v>
      </c>
      <c r="N1191" s="14" t="str">
        <f t="shared" si="36"/>
        <v>CUMPLE</v>
      </c>
      <c r="O1191" s="14" t="str">
        <f t="shared" si="37"/>
        <v>CUMPLE</v>
      </c>
      <c r="P1191" s="15">
        <v>5</v>
      </c>
      <c r="Q1191" s="21">
        <v>5</v>
      </c>
      <c r="R1191" s="15">
        <f>Tabla1[[#This Row],[Trbjo real]]-Tabla1[[#This Row],[Trabajo]]</f>
        <v>0</v>
      </c>
      <c r="S1191" s="15">
        <v>5</v>
      </c>
      <c r="T1191" s="12" t="s">
        <v>1026</v>
      </c>
      <c r="U1191" s="19">
        <f>Tabla1[[#This Row],[Trbjo real]]/Tabla1[[#This Row],[Trabajo]]</f>
        <v>1</v>
      </c>
    </row>
    <row r="1192" spans="1:21" x14ac:dyDescent="0.25">
      <c r="A1192" s="12" t="s">
        <v>363</v>
      </c>
      <c r="B1192" s="12" t="s">
        <v>325</v>
      </c>
      <c r="C1192" s="12" t="s">
        <v>326</v>
      </c>
      <c r="D1192" s="12" t="s">
        <v>120</v>
      </c>
      <c r="E1192" s="12" t="s">
        <v>1035</v>
      </c>
      <c r="F1192" s="12" t="s">
        <v>1036</v>
      </c>
      <c r="G1192" s="12" t="s">
        <v>1060</v>
      </c>
      <c r="H1192" s="12" t="s">
        <v>8</v>
      </c>
      <c r="I1192" s="12" t="s">
        <v>1025</v>
      </c>
      <c r="J1192" s="12" t="s">
        <v>121</v>
      </c>
      <c r="K1192" s="12" t="s">
        <v>10</v>
      </c>
      <c r="L1192" s="13">
        <v>45035</v>
      </c>
      <c r="M1192" s="14">
        <v>45035</v>
      </c>
      <c r="N1192" s="14" t="str">
        <f t="shared" si="36"/>
        <v>CUMPLE</v>
      </c>
      <c r="O1192" s="14" t="str">
        <f t="shared" si="37"/>
        <v>CUMPLE</v>
      </c>
      <c r="P1192" s="15">
        <v>4</v>
      </c>
      <c r="Q1192" s="21">
        <v>8</v>
      </c>
      <c r="R1192" s="15">
        <f>Tabla1[[#This Row],[Trbjo real]]-Tabla1[[#This Row],[Trabajo]]</f>
        <v>-4</v>
      </c>
      <c r="S1192" s="15">
        <v>8</v>
      </c>
      <c r="T1192" s="12" t="s">
        <v>1026</v>
      </c>
      <c r="U1192" s="19">
        <f>Tabla1[[#This Row],[Trbjo real]]/Tabla1[[#This Row],[Trabajo]]</f>
        <v>0.5</v>
      </c>
    </row>
    <row r="1193" spans="1:21" x14ac:dyDescent="0.25">
      <c r="A1193" s="12" t="s">
        <v>37</v>
      </c>
      <c r="B1193" s="12" t="s">
        <v>5</v>
      </c>
      <c r="C1193" s="12" t="s">
        <v>6</v>
      </c>
      <c r="D1193" s="12" t="s">
        <v>7</v>
      </c>
      <c r="E1193" s="12" t="s">
        <v>1051</v>
      </c>
      <c r="F1193" s="12" t="s">
        <v>1101</v>
      </c>
      <c r="G1193" s="12" t="s">
        <v>1113</v>
      </c>
      <c r="H1193" s="12" t="s">
        <v>8</v>
      </c>
      <c r="I1193" s="12" t="s">
        <v>1025</v>
      </c>
      <c r="J1193" s="12" t="s">
        <v>9</v>
      </c>
      <c r="K1193" s="12" t="s">
        <v>10</v>
      </c>
      <c r="L1193" s="13">
        <v>45035</v>
      </c>
      <c r="M1193" s="14"/>
      <c r="N1193" s="14" t="str">
        <f t="shared" si="36"/>
        <v>NO CUMPLE</v>
      </c>
      <c r="O1193" s="14" t="str">
        <f t="shared" si="37"/>
        <v>NO CUMPLE</v>
      </c>
      <c r="P1193" s="15">
        <v>0</v>
      </c>
      <c r="Q1193" s="15">
        <v>4</v>
      </c>
      <c r="R1193" s="15">
        <f>Tabla1[[#This Row],[Trbjo real]]-Tabla1[[#This Row],[Trabajo]]</f>
        <v>-4</v>
      </c>
      <c r="S1193" s="15">
        <v>4</v>
      </c>
      <c r="T1193" s="12" t="s">
        <v>1026</v>
      </c>
      <c r="U1193" s="19">
        <f>Tabla1[[#This Row],[Trbjo real]]/Tabla1[[#This Row],[Trabajo]]</f>
        <v>0</v>
      </c>
    </row>
    <row r="1194" spans="1:21" x14ac:dyDescent="0.25">
      <c r="A1194" s="12" t="s">
        <v>37</v>
      </c>
      <c r="B1194" s="12" t="s">
        <v>5</v>
      </c>
      <c r="C1194" s="12" t="s">
        <v>6</v>
      </c>
      <c r="D1194" s="12" t="s">
        <v>7</v>
      </c>
      <c r="E1194" s="12" t="s">
        <v>1022</v>
      </c>
      <c r="F1194" s="12" t="s">
        <v>1055</v>
      </c>
      <c r="G1194" s="12" t="s">
        <v>1122</v>
      </c>
      <c r="H1194" s="12" t="s">
        <v>8</v>
      </c>
      <c r="I1194" s="12" t="s">
        <v>1025</v>
      </c>
      <c r="J1194" s="12" t="s">
        <v>9</v>
      </c>
      <c r="K1194" s="12" t="s">
        <v>10</v>
      </c>
      <c r="L1194" s="13">
        <v>45035</v>
      </c>
      <c r="M1194" s="14">
        <v>45009</v>
      </c>
      <c r="N1194" s="14" t="str">
        <f t="shared" si="36"/>
        <v>CUMPLE</v>
      </c>
      <c r="O1194" s="14" t="str">
        <f t="shared" si="37"/>
        <v>CUMPLE</v>
      </c>
      <c r="P1194" s="15">
        <v>3</v>
      </c>
      <c r="Q1194" s="21">
        <v>3.4</v>
      </c>
      <c r="R1194" s="15">
        <f>Tabla1[[#This Row],[Trbjo real]]-Tabla1[[#This Row],[Trabajo]]</f>
        <v>-0.39999999999999991</v>
      </c>
      <c r="S1194" s="15">
        <v>205</v>
      </c>
      <c r="T1194" s="12" t="s">
        <v>1123</v>
      </c>
      <c r="U1194" s="19">
        <f>Tabla1[[#This Row],[Trbjo real]]/Tabla1[[#This Row],[Trabajo]]</f>
        <v>0.88235294117647056</v>
      </c>
    </row>
    <row r="1195" spans="1:21" x14ac:dyDescent="0.25">
      <c r="A1195" s="12" t="s">
        <v>363</v>
      </c>
      <c r="B1195" s="12" t="s">
        <v>325</v>
      </c>
      <c r="C1195" s="12" t="s">
        <v>326</v>
      </c>
      <c r="D1195" s="12" t="s">
        <v>120</v>
      </c>
      <c r="E1195" s="12" t="s">
        <v>1033</v>
      </c>
      <c r="F1195" s="12" t="s">
        <v>1036</v>
      </c>
      <c r="G1195" s="12" t="s">
        <v>1142</v>
      </c>
      <c r="H1195" s="12" t="s">
        <v>8</v>
      </c>
      <c r="I1195" s="12" t="s">
        <v>1025</v>
      </c>
      <c r="J1195" s="12" t="s">
        <v>121</v>
      </c>
      <c r="K1195" s="12" t="s">
        <v>10</v>
      </c>
      <c r="L1195" s="13">
        <v>45035</v>
      </c>
      <c r="M1195" s="14">
        <v>45035</v>
      </c>
      <c r="N1195" s="14" t="str">
        <f t="shared" si="36"/>
        <v>CUMPLE</v>
      </c>
      <c r="O1195" s="14" t="str">
        <f t="shared" si="37"/>
        <v>CUMPLE</v>
      </c>
      <c r="P1195" s="15">
        <v>4</v>
      </c>
      <c r="Q1195" s="20">
        <v>2</v>
      </c>
      <c r="R1195" s="15">
        <f>Tabla1[[#This Row],[Trbjo real]]-Tabla1[[#This Row],[Trabajo]]</f>
        <v>2</v>
      </c>
      <c r="S1195" s="15">
        <v>2</v>
      </c>
      <c r="T1195" s="12" t="s">
        <v>1026</v>
      </c>
      <c r="U1195" s="19">
        <f>Tabla1[[#This Row],[Trbjo real]]/Tabla1[[#This Row],[Trabajo]]</f>
        <v>2</v>
      </c>
    </row>
    <row r="1196" spans="1:21" x14ac:dyDescent="0.25">
      <c r="A1196" s="12" t="s">
        <v>37</v>
      </c>
      <c r="B1196" s="12" t="s">
        <v>5</v>
      </c>
      <c r="C1196" s="12" t="s">
        <v>6</v>
      </c>
      <c r="D1196" s="12" t="s">
        <v>7</v>
      </c>
      <c r="E1196" s="12" t="s">
        <v>1033</v>
      </c>
      <c r="F1196" s="12" t="s">
        <v>1036</v>
      </c>
      <c r="G1196" s="12" t="s">
        <v>1144</v>
      </c>
      <c r="H1196" s="12" t="s">
        <v>8</v>
      </c>
      <c r="I1196" s="12" t="s">
        <v>1025</v>
      </c>
      <c r="J1196" s="12" t="s">
        <v>9</v>
      </c>
      <c r="K1196" s="12" t="s">
        <v>10</v>
      </c>
      <c r="L1196" s="13">
        <v>45035</v>
      </c>
      <c r="M1196" s="14">
        <v>45009</v>
      </c>
      <c r="N1196" s="14" t="str">
        <f t="shared" si="36"/>
        <v>CUMPLE</v>
      </c>
      <c r="O1196" s="14" t="str">
        <f t="shared" si="37"/>
        <v>CUMPLE</v>
      </c>
      <c r="P1196" s="15">
        <v>0.5</v>
      </c>
      <c r="Q1196" s="20">
        <v>2</v>
      </c>
      <c r="R1196" s="15">
        <f>Tabla1[[#This Row],[Trbjo real]]-Tabla1[[#This Row],[Trabajo]]</f>
        <v>-1.5</v>
      </c>
      <c r="S1196" s="15">
        <v>2</v>
      </c>
      <c r="T1196" s="12" t="s">
        <v>1026</v>
      </c>
      <c r="U1196" s="19">
        <f>Tabla1[[#This Row],[Trbjo real]]/Tabla1[[#This Row],[Trabajo]]</f>
        <v>0.25</v>
      </c>
    </row>
    <row r="1197" spans="1:21" x14ac:dyDescent="0.25">
      <c r="A1197" s="12" t="s">
        <v>37</v>
      </c>
      <c r="B1197" s="12" t="s">
        <v>5</v>
      </c>
      <c r="C1197" s="12" t="s">
        <v>6</v>
      </c>
      <c r="D1197" s="12" t="s">
        <v>7</v>
      </c>
      <c r="E1197" s="12" t="s">
        <v>1040</v>
      </c>
      <c r="F1197" s="12" t="s">
        <v>1101</v>
      </c>
      <c r="G1197" s="12" t="s">
        <v>1144</v>
      </c>
      <c r="H1197" s="12" t="s">
        <v>8</v>
      </c>
      <c r="I1197" s="12" t="s">
        <v>1025</v>
      </c>
      <c r="J1197" s="12" t="s">
        <v>9</v>
      </c>
      <c r="K1197" s="12" t="s">
        <v>10</v>
      </c>
      <c r="L1197" s="13">
        <v>45035</v>
      </c>
      <c r="M1197" s="14">
        <v>45009</v>
      </c>
      <c r="N1197" s="14" t="str">
        <f t="shared" si="36"/>
        <v>CUMPLE</v>
      </c>
      <c r="O1197" s="14" t="str">
        <f t="shared" si="37"/>
        <v>CUMPLE</v>
      </c>
      <c r="P1197" s="15">
        <v>2</v>
      </c>
      <c r="Q1197" s="21">
        <v>4</v>
      </c>
      <c r="R1197" s="15">
        <f>Tabla1[[#This Row],[Trbjo real]]-Tabla1[[#This Row],[Trabajo]]</f>
        <v>-2</v>
      </c>
      <c r="S1197" s="15">
        <v>4</v>
      </c>
      <c r="T1197" s="12" t="s">
        <v>1026</v>
      </c>
      <c r="U1197" s="19">
        <f>Tabla1[[#This Row],[Trbjo real]]/Tabla1[[#This Row],[Trabajo]]</f>
        <v>0.5</v>
      </c>
    </row>
    <row r="1198" spans="1:21" x14ac:dyDescent="0.25">
      <c r="A1198" s="12" t="s">
        <v>37</v>
      </c>
      <c r="B1198" s="12" t="s">
        <v>5</v>
      </c>
      <c r="C1198" s="12" t="s">
        <v>6</v>
      </c>
      <c r="D1198" s="12" t="s">
        <v>7</v>
      </c>
      <c r="E1198" s="12" t="s">
        <v>1053</v>
      </c>
      <c r="F1198" s="12" t="s">
        <v>1056</v>
      </c>
      <c r="G1198" s="12" t="s">
        <v>1144</v>
      </c>
      <c r="H1198" s="12" t="s">
        <v>8</v>
      </c>
      <c r="I1198" s="12" t="s">
        <v>1025</v>
      </c>
      <c r="J1198" s="12" t="s">
        <v>9</v>
      </c>
      <c r="K1198" s="12" t="s">
        <v>10</v>
      </c>
      <c r="L1198" s="13">
        <v>45035</v>
      </c>
      <c r="M1198" s="14">
        <v>45009</v>
      </c>
      <c r="N1198" s="14" t="str">
        <f t="shared" si="36"/>
        <v>CUMPLE</v>
      </c>
      <c r="O1198" s="14" t="str">
        <f t="shared" si="37"/>
        <v>CUMPLE</v>
      </c>
      <c r="P1198" s="15">
        <v>2</v>
      </c>
      <c r="Q1198" s="21">
        <v>4</v>
      </c>
      <c r="R1198" s="15">
        <f>Tabla1[[#This Row],[Trbjo real]]-Tabla1[[#This Row],[Trabajo]]</f>
        <v>-2</v>
      </c>
      <c r="S1198" s="15">
        <v>4</v>
      </c>
      <c r="T1198" s="12" t="s">
        <v>1026</v>
      </c>
      <c r="U1198" s="19">
        <f>Tabla1[[#This Row],[Trbjo real]]/Tabla1[[#This Row],[Trabajo]]</f>
        <v>0.5</v>
      </c>
    </row>
    <row r="1199" spans="1:21" x14ac:dyDescent="0.25">
      <c r="A1199" s="12" t="s">
        <v>37</v>
      </c>
      <c r="B1199" s="12" t="s">
        <v>5</v>
      </c>
      <c r="C1199" s="12" t="s">
        <v>6</v>
      </c>
      <c r="D1199" s="12" t="s">
        <v>7</v>
      </c>
      <c r="E1199" s="12" t="s">
        <v>1034</v>
      </c>
      <c r="F1199" s="12" t="s">
        <v>1135</v>
      </c>
      <c r="G1199" s="12" t="s">
        <v>1144</v>
      </c>
      <c r="H1199" s="12" t="s">
        <v>8</v>
      </c>
      <c r="I1199" s="12" t="s">
        <v>1025</v>
      </c>
      <c r="J1199" s="12" t="s">
        <v>9</v>
      </c>
      <c r="K1199" s="12" t="s">
        <v>10</v>
      </c>
      <c r="L1199" s="13">
        <v>45035</v>
      </c>
      <c r="M1199" s="14">
        <v>45009</v>
      </c>
      <c r="N1199" s="14" t="str">
        <f t="shared" si="36"/>
        <v>CUMPLE</v>
      </c>
      <c r="O1199" s="14" t="str">
        <f t="shared" si="37"/>
        <v>CUMPLE</v>
      </c>
      <c r="P1199" s="15">
        <v>3</v>
      </c>
      <c r="Q1199" s="21">
        <v>6</v>
      </c>
      <c r="R1199" s="15">
        <f>Tabla1[[#This Row],[Trbjo real]]-Tabla1[[#This Row],[Trabajo]]</f>
        <v>-3</v>
      </c>
      <c r="S1199" s="15">
        <v>6</v>
      </c>
      <c r="T1199" s="12" t="s">
        <v>1026</v>
      </c>
      <c r="U1199" s="19">
        <f>Tabla1[[#This Row],[Trbjo real]]/Tabla1[[#This Row],[Trabajo]]</f>
        <v>0.5</v>
      </c>
    </row>
    <row r="1200" spans="1:21" x14ac:dyDescent="0.25">
      <c r="A1200" s="12" t="s">
        <v>417</v>
      </c>
      <c r="B1200" s="12" t="s">
        <v>405</v>
      </c>
      <c r="C1200" s="12" t="s">
        <v>406</v>
      </c>
      <c r="D1200" s="12" t="s">
        <v>154</v>
      </c>
      <c r="E1200" s="12" t="s">
        <v>1035</v>
      </c>
      <c r="F1200" s="12" t="s">
        <v>1050</v>
      </c>
      <c r="G1200" s="12" t="s">
        <v>1042</v>
      </c>
      <c r="H1200" s="12" t="s">
        <v>8</v>
      </c>
      <c r="I1200" s="12" t="s">
        <v>1025</v>
      </c>
      <c r="J1200" s="12" t="s">
        <v>155</v>
      </c>
      <c r="K1200" s="12" t="s">
        <v>10</v>
      </c>
      <c r="L1200" s="13">
        <v>45034</v>
      </c>
      <c r="M1200" s="14">
        <v>45007</v>
      </c>
      <c r="N1200" s="14" t="str">
        <f t="shared" si="36"/>
        <v>CUMPLE</v>
      </c>
      <c r="O1200" s="14" t="str">
        <f t="shared" si="37"/>
        <v>CUMPLE</v>
      </c>
      <c r="P1200" s="15">
        <v>2</v>
      </c>
      <c r="Q1200" s="20">
        <v>2</v>
      </c>
      <c r="R1200" s="15">
        <f>Tabla1[[#This Row],[Trbjo real]]-Tabla1[[#This Row],[Trabajo]]</f>
        <v>0</v>
      </c>
      <c r="S1200" s="15">
        <v>2</v>
      </c>
      <c r="T1200" s="12" t="s">
        <v>1026</v>
      </c>
      <c r="U1200" s="19">
        <f>Tabla1[[#This Row],[Trbjo real]]/Tabla1[[#This Row],[Trabajo]]</f>
        <v>1</v>
      </c>
    </row>
    <row r="1201" spans="1:21" x14ac:dyDescent="0.25">
      <c r="A1201" s="12" t="s">
        <v>417</v>
      </c>
      <c r="B1201" s="12" t="s">
        <v>405</v>
      </c>
      <c r="C1201" s="12" t="s">
        <v>406</v>
      </c>
      <c r="D1201" s="12" t="s">
        <v>154</v>
      </c>
      <c r="E1201" s="12" t="s">
        <v>1033</v>
      </c>
      <c r="F1201" s="12" t="s">
        <v>1117</v>
      </c>
      <c r="G1201" s="12" t="s">
        <v>1116</v>
      </c>
      <c r="H1201" s="12" t="s">
        <v>8</v>
      </c>
      <c r="I1201" s="12" t="s">
        <v>1025</v>
      </c>
      <c r="J1201" s="12" t="s">
        <v>155</v>
      </c>
      <c r="K1201" s="12" t="s">
        <v>10</v>
      </c>
      <c r="L1201" s="13">
        <v>45034</v>
      </c>
      <c r="M1201" s="14">
        <v>45007</v>
      </c>
      <c r="N1201" s="14" t="str">
        <f t="shared" si="36"/>
        <v>CUMPLE</v>
      </c>
      <c r="O1201" s="14" t="str">
        <f t="shared" si="37"/>
        <v>CUMPLE</v>
      </c>
      <c r="P1201" s="15">
        <v>3</v>
      </c>
      <c r="Q1201" s="20">
        <v>2</v>
      </c>
      <c r="R1201" s="15">
        <f>Tabla1[[#This Row],[Trbjo real]]-Tabla1[[#This Row],[Trabajo]]</f>
        <v>1</v>
      </c>
      <c r="S1201" s="15">
        <v>2</v>
      </c>
      <c r="T1201" s="12" t="s">
        <v>1026</v>
      </c>
      <c r="U1201" s="19">
        <f>Tabla1[[#This Row],[Trbjo real]]/Tabla1[[#This Row],[Trabajo]]</f>
        <v>1.5</v>
      </c>
    </row>
    <row r="1202" spans="1:21" x14ac:dyDescent="0.25">
      <c r="A1202" s="12" t="s">
        <v>417</v>
      </c>
      <c r="B1202" s="12" t="s">
        <v>405</v>
      </c>
      <c r="C1202" s="12" t="s">
        <v>406</v>
      </c>
      <c r="D1202" s="12" t="s">
        <v>154</v>
      </c>
      <c r="E1202" s="12" t="s">
        <v>1034</v>
      </c>
      <c r="F1202" s="12" t="s">
        <v>1031</v>
      </c>
      <c r="G1202" s="12" t="s">
        <v>1149</v>
      </c>
      <c r="H1202" s="12" t="s">
        <v>8</v>
      </c>
      <c r="I1202" s="12" t="s">
        <v>1025</v>
      </c>
      <c r="J1202" s="12" t="s">
        <v>155</v>
      </c>
      <c r="K1202" s="12" t="s">
        <v>10</v>
      </c>
      <c r="L1202" s="13">
        <v>45034</v>
      </c>
      <c r="M1202" s="14">
        <v>45007</v>
      </c>
      <c r="N1202" s="14" t="str">
        <f t="shared" si="36"/>
        <v>CUMPLE</v>
      </c>
      <c r="O1202" s="14" t="str">
        <f t="shared" si="37"/>
        <v>CUMPLE</v>
      </c>
      <c r="P1202" s="15">
        <v>2</v>
      </c>
      <c r="Q1202" s="20">
        <v>0.3</v>
      </c>
      <c r="R1202" s="15">
        <f>Tabla1[[#This Row],[Trbjo real]]-Tabla1[[#This Row],[Trabajo]]</f>
        <v>1.7</v>
      </c>
      <c r="S1202" s="15">
        <v>0.3</v>
      </c>
      <c r="T1202" s="12" t="s">
        <v>1026</v>
      </c>
      <c r="U1202" s="19">
        <f>Tabla1[[#This Row],[Trbjo real]]/Tabla1[[#This Row],[Trabajo]]</f>
        <v>6.666666666666667</v>
      </c>
    </row>
    <row r="1203" spans="1:21" x14ac:dyDescent="0.25">
      <c r="A1203" s="12" t="s">
        <v>416</v>
      </c>
      <c r="B1203" s="12" t="s">
        <v>405</v>
      </c>
      <c r="C1203" s="12" t="s">
        <v>406</v>
      </c>
      <c r="D1203" s="12" t="s">
        <v>154</v>
      </c>
      <c r="E1203" s="12" t="s">
        <v>1027</v>
      </c>
      <c r="F1203" s="12" t="s">
        <v>1049</v>
      </c>
      <c r="G1203" s="12" t="s">
        <v>1042</v>
      </c>
      <c r="H1203" s="12" t="s">
        <v>8</v>
      </c>
      <c r="I1203" s="12" t="s">
        <v>1025</v>
      </c>
      <c r="J1203" s="12" t="s">
        <v>155</v>
      </c>
      <c r="K1203" s="12" t="s">
        <v>10</v>
      </c>
      <c r="L1203" s="13">
        <v>45033</v>
      </c>
      <c r="M1203" s="14"/>
      <c r="N1203" s="14" t="str">
        <f t="shared" si="36"/>
        <v>NO CUMPLE</v>
      </c>
      <c r="O1203" s="14" t="str">
        <f t="shared" si="37"/>
        <v>NO CUMPLE</v>
      </c>
      <c r="P1203" s="15">
        <v>0</v>
      </c>
      <c r="Q1203" s="15">
        <v>72</v>
      </c>
      <c r="R1203" s="15">
        <f>Tabla1[[#This Row],[Trbjo real]]-Tabla1[[#This Row],[Trabajo]]</f>
        <v>-72</v>
      </c>
      <c r="S1203" s="15">
        <v>72</v>
      </c>
      <c r="T1203" s="12" t="s">
        <v>1026</v>
      </c>
      <c r="U1203" s="19">
        <f>Tabla1[[#This Row],[Trbjo real]]/Tabla1[[#This Row],[Trabajo]]</f>
        <v>0</v>
      </c>
    </row>
    <row r="1204" spans="1:21" x14ac:dyDescent="0.25">
      <c r="A1204" s="12" t="s">
        <v>416</v>
      </c>
      <c r="B1204" s="12" t="s">
        <v>405</v>
      </c>
      <c r="C1204" s="12" t="s">
        <v>406</v>
      </c>
      <c r="D1204" s="12" t="s">
        <v>154</v>
      </c>
      <c r="E1204" s="12" t="s">
        <v>1040</v>
      </c>
      <c r="F1204" s="12" t="s">
        <v>1119</v>
      </c>
      <c r="G1204" s="12" t="s">
        <v>1125</v>
      </c>
      <c r="H1204" s="12" t="s">
        <v>8</v>
      </c>
      <c r="I1204" s="12" t="s">
        <v>1025</v>
      </c>
      <c r="J1204" s="12" t="s">
        <v>155</v>
      </c>
      <c r="K1204" s="12" t="s">
        <v>10</v>
      </c>
      <c r="L1204" s="13">
        <v>45033</v>
      </c>
      <c r="M1204" s="14">
        <v>45032</v>
      </c>
      <c r="N1204" s="14" t="str">
        <f t="shared" si="36"/>
        <v>CUMPLE</v>
      </c>
      <c r="O1204" s="14" t="str">
        <f t="shared" si="37"/>
        <v>CUMPLE</v>
      </c>
      <c r="P1204" s="15">
        <v>7</v>
      </c>
      <c r="Q1204" s="15">
        <v>48</v>
      </c>
      <c r="R1204" s="15">
        <f>Tabla1[[#This Row],[Trbjo real]]-Tabla1[[#This Row],[Trabajo]]</f>
        <v>-41</v>
      </c>
      <c r="S1204" s="15">
        <v>48</v>
      </c>
      <c r="T1204" s="12" t="s">
        <v>1026</v>
      </c>
      <c r="U1204" s="19">
        <f>Tabla1[[#This Row],[Trbjo real]]/Tabla1[[#This Row],[Trabajo]]</f>
        <v>0.14583333333333334</v>
      </c>
    </row>
    <row r="1205" spans="1:21" x14ac:dyDescent="0.25">
      <c r="A1205" s="12" t="s">
        <v>191</v>
      </c>
      <c r="B1205" s="12" t="s">
        <v>183</v>
      </c>
      <c r="C1205" s="12" t="s">
        <v>184</v>
      </c>
      <c r="D1205" s="12" t="s">
        <v>185</v>
      </c>
      <c r="E1205" s="12" t="s">
        <v>1027</v>
      </c>
      <c r="F1205" s="12" t="s">
        <v>1134</v>
      </c>
      <c r="G1205" s="12" t="s">
        <v>1129</v>
      </c>
      <c r="H1205" s="12" t="s">
        <v>8</v>
      </c>
      <c r="I1205" s="12" t="s">
        <v>1025</v>
      </c>
      <c r="J1205" s="12" t="s">
        <v>186</v>
      </c>
      <c r="K1205" s="12" t="s">
        <v>10</v>
      </c>
      <c r="L1205" s="13">
        <v>45032</v>
      </c>
      <c r="M1205" s="14">
        <v>45020</v>
      </c>
      <c r="N1205" s="14" t="str">
        <f t="shared" si="36"/>
        <v>CUMPLE</v>
      </c>
      <c r="O1205" s="14" t="str">
        <f t="shared" si="37"/>
        <v>CUMPLE</v>
      </c>
      <c r="P1205" s="15">
        <v>1</v>
      </c>
      <c r="Q1205" s="15">
        <v>1</v>
      </c>
      <c r="R1205" s="20">
        <f>Tabla1[[#This Row],[Trbjo real]]-Tabla1[[#This Row],[Trabajo]]</f>
        <v>0</v>
      </c>
      <c r="S1205" s="15">
        <v>1</v>
      </c>
      <c r="T1205" s="12" t="s">
        <v>1026</v>
      </c>
      <c r="U1205" s="19">
        <f>Tabla1[[#This Row],[Trbjo real]]/Tabla1[[#This Row],[Trabajo]]</f>
        <v>1</v>
      </c>
    </row>
    <row r="1206" spans="1:21" x14ac:dyDescent="0.25">
      <c r="A1206" s="12" t="s">
        <v>191</v>
      </c>
      <c r="B1206" s="12" t="s">
        <v>183</v>
      </c>
      <c r="C1206" s="12" t="s">
        <v>184</v>
      </c>
      <c r="D1206" s="12" t="s">
        <v>185</v>
      </c>
      <c r="E1206" s="12" t="s">
        <v>1033</v>
      </c>
      <c r="F1206" s="12" t="s">
        <v>1136</v>
      </c>
      <c r="G1206" s="12" t="s">
        <v>1151</v>
      </c>
      <c r="H1206" s="12" t="s">
        <v>8</v>
      </c>
      <c r="I1206" s="12" t="s">
        <v>1025</v>
      </c>
      <c r="J1206" s="12" t="s">
        <v>186</v>
      </c>
      <c r="K1206" s="12" t="s">
        <v>10</v>
      </c>
      <c r="L1206" s="13">
        <v>45032</v>
      </c>
      <c r="M1206" s="14">
        <v>45020</v>
      </c>
      <c r="N1206" s="14" t="str">
        <f t="shared" si="36"/>
        <v>CUMPLE</v>
      </c>
      <c r="O1206" s="14" t="str">
        <f t="shared" si="37"/>
        <v>CUMPLE</v>
      </c>
      <c r="P1206" s="15">
        <v>1</v>
      </c>
      <c r="Q1206" s="15">
        <v>1</v>
      </c>
      <c r="R1206" s="20">
        <f>Tabla1[[#This Row],[Trbjo real]]-Tabla1[[#This Row],[Trabajo]]</f>
        <v>0</v>
      </c>
      <c r="S1206" s="15">
        <v>1</v>
      </c>
      <c r="T1206" s="12" t="s">
        <v>1026</v>
      </c>
      <c r="U1206" s="19">
        <f>Tabla1[[#This Row],[Trbjo real]]/Tabla1[[#This Row],[Trabajo]]</f>
        <v>1</v>
      </c>
    </row>
    <row r="1207" spans="1:21" x14ac:dyDescent="0.25">
      <c r="A1207" s="12" t="s">
        <v>191</v>
      </c>
      <c r="B1207" s="12" t="s">
        <v>183</v>
      </c>
      <c r="C1207" s="12" t="s">
        <v>184</v>
      </c>
      <c r="D1207" s="12" t="s">
        <v>185</v>
      </c>
      <c r="E1207" s="12" t="s">
        <v>1040</v>
      </c>
      <c r="F1207" s="12" t="s">
        <v>1136</v>
      </c>
      <c r="G1207" s="12" t="s">
        <v>1152</v>
      </c>
      <c r="H1207" s="12" t="s">
        <v>8</v>
      </c>
      <c r="I1207" s="12" t="s">
        <v>1025</v>
      </c>
      <c r="J1207" s="12" t="s">
        <v>186</v>
      </c>
      <c r="K1207" s="12" t="s">
        <v>10</v>
      </c>
      <c r="L1207" s="13">
        <v>45032</v>
      </c>
      <c r="M1207" s="14">
        <v>45020</v>
      </c>
      <c r="N1207" s="14" t="str">
        <f t="shared" si="36"/>
        <v>CUMPLE</v>
      </c>
      <c r="O1207" s="14" t="str">
        <f t="shared" si="37"/>
        <v>CUMPLE</v>
      </c>
      <c r="P1207" s="15">
        <v>1</v>
      </c>
      <c r="Q1207" s="15">
        <v>0</v>
      </c>
      <c r="R1207" s="20">
        <f>Tabla1[[#This Row],[Trbjo real]]-Tabla1[[#This Row],[Trabajo]]</f>
        <v>1</v>
      </c>
      <c r="S1207" s="15">
        <v>0</v>
      </c>
      <c r="T1207" s="12" t="s">
        <v>1026</v>
      </c>
      <c r="U1207" s="19" t="e">
        <f>Tabla1[[#This Row],[Trbjo real]]/Tabla1[[#This Row],[Trabajo]]</f>
        <v>#DIV/0!</v>
      </c>
    </row>
    <row r="1208" spans="1:21" x14ac:dyDescent="0.25">
      <c r="A1208" s="12" t="s">
        <v>399</v>
      </c>
      <c r="B1208" s="12" t="s">
        <v>365</v>
      </c>
      <c r="C1208" s="12" t="s">
        <v>366</v>
      </c>
      <c r="D1208" s="12" t="s">
        <v>120</v>
      </c>
      <c r="E1208" s="12" t="s">
        <v>1035</v>
      </c>
      <c r="F1208" s="12" t="s">
        <v>1036</v>
      </c>
      <c r="G1208" s="12" t="s">
        <v>1060</v>
      </c>
      <c r="H1208" s="12" t="s">
        <v>8</v>
      </c>
      <c r="I1208" s="12" t="s">
        <v>1015</v>
      </c>
      <c r="J1208" s="12" t="s">
        <v>121</v>
      </c>
      <c r="K1208" s="12" t="s">
        <v>10</v>
      </c>
      <c r="L1208" s="13">
        <v>45029</v>
      </c>
      <c r="M1208" s="14"/>
      <c r="N1208" s="14" t="str">
        <f t="shared" si="36"/>
        <v>NO CUMPLE</v>
      </c>
      <c r="O1208" s="14" t="str">
        <f t="shared" si="37"/>
        <v>NO CUMPLE</v>
      </c>
      <c r="P1208" s="15">
        <v>0</v>
      </c>
      <c r="Q1208" s="15">
        <v>8</v>
      </c>
      <c r="R1208" s="15">
        <f>Tabla1[[#This Row],[Trbjo real]]-Tabla1[[#This Row],[Trabajo]]</f>
        <v>-8</v>
      </c>
      <c r="S1208" s="15">
        <v>8</v>
      </c>
      <c r="T1208" s="12" t="s">
        <v>1026</v>
      </c>
      <c r="U1208" s="19">
        <f>Tabla1[[#This Row],[Trbjo real]]/Tabla1[[#This Row],[Trabajo]]</f>
        <v>0</v>
      </c>
    </row>
    <row r="1209" spans="1:21" x14ac:dyDescent="0.25">
      <c r="A1209" s="12" t="s">
        <v>68</v>
      </c>
      <c r="B1209" s="12" t="s">
        <v>51</v>
      </c>
      <c r="C1209" s="12" t="s">
        <v>52</v>
      </c>
      <c r="D1209" s="12" t="s">
        <v>53</v>
      </c>
      <c r="E1209" s="12" t="s">
        <v>1053</v>
      </c>
      <c r="F1209" s="12" t="s">
        <v>1069</v>
      </c>
      <c r="G1209" s="12" t="s">
        <v>1115</v>
      </c>
      <c r="H1209" s="12" t="s">
        <v>54</v>
      </c>
      <c r="I1209" s="12" t="s">
        <v>1025</v>
      </c>
      <c r="J1209" s="12" t="s">
        <v>55</v>
      </c>
      <c r="K1209" s="12" t="s">
        <v>10</v>
      </c>
      <c r="L1209" s="13">
        <v>45029</v>
      </c>
      <c r="M1209" s="14">
        <v>45033</v>
      </c>
      <c r="N1209" s="14" t="str">
        <f t="shared" si="36"/>
        <v>CUMPLE</v>
      </c>
      <c r="O1209" s="14" t="str">
        <f t="shared" si="37"/>
        <v>NO CUMPLE</v>
      </c>
      <c r="P1209" s="15">
        <v>2</v>
      </c>
      <c r="Q1209" s="21">
        <v>3</v>
      </c>
      <c r="R1209" s="15">
        <f>Tabla1[[#This Row],[Trbjo real]]-Tabla1[[#This Row],[Trabajo]]</f>
        <v>-1</v>
      </c>
      <c r="S1209" s="15">
        <v>3</v>
      </c>
      <c r="T1209" s="12" t="s">
        <v>1026</v>
      </c>
      <c r="U1209" s="19">
        <f>Tabla1[[#This Row],[Trbjo real]]/Tabla1[[#This Row],[Trabajo]]</f>
        <v>0.66666666666666663</v>
      </c>
    </row>
    <row r="1210" spans="1:21" x14ac:dyDescent="0.25">
      <c r="A1210" s="12" t="s">
        <v>399</v>
      </c>
      <c r="B1210" s="12" t="s">
        <v>365</v>
      </c>
      <c r="C1210" s="12" t="s">
        <v>366</v>
      </c>
      <c r="D1210" s="12" t="s">
        <v>120</v>
      </c>
      <c r="E1210" s="12" t="s">
        <v>1033</v>
      </c>
      <c r="F1210" s="12" t="s">
        <v>1036</v>
      </c>
      <c r="G1210" s="12" t="s">
        <v>1144</v>
      </c>
      <c r="H1210" s="12" t="s">
        <v>8</v>
      </c>
      <c r="I1210" s="12" t="s">
        <v>1015</v>
      </c>
      <c r="J1210" s="12" t="s">
        <v>121</v>
      </c>
      <c r="K1210" s="12" t="s">
        <v>10</v>
      </c>
      <c r="L1210" s="13">
        <v>45029</v>
      </c>
      <c r="M1210" s="14"/>
      <c r="N1210" s="14" t="str">
        <f t="shared" si="36"/>
        <v>NO CUMPLE</v>
      </c>
      <c r="O1210" s="14" t="str">
        <f t="shared" si="37"/>
        <v>NO CUMPLE</v>
      </c>
      <c r="P1210" s="15">
        <v>0</v>
      </c>
      <c r="Q1210" s="15">
        <v>2</v>
      </c>
      <c r="R1210" s="15">
        <f>Tabla1[[#This Row],[Trbjo real]]-Tabla1[[#This Row],[Trabajo]]</f>
        <v>-2</v>
      </c>
      <c r="S1210" s="15">
        <v>2</v>
      </c>
      <c r="T1210" s="12" t="s">
        <v>1026</v>
      </c>
      <c r="U1210" s="19">
        <f>Tabla1[[#This Row],[Trbjo real]]/Tabla1[[#This Row],[Trabajo]]</f>
        <v>0</v>
      </c>
    </row>
    <row r="1211" spans="1:21" x14ac:dyDescent="0.25">
      <c r="A1211" s="12" t="s">
        <v>348</v>
      </c>
      <c r="B1211" s="12" t="s">
        <v>325</v>
      </c>
      <c r="C1211" s="12" t="s">
        <v>326</v>
      </c>
      <c r="D1211" s="12" t="s">
        <v>120</v>
      </c>
      <c r="E1211" s="12" t="s">
        <v>1035</v>
      </c>
      <c r="F1211" s="12" t="s">
        <v>1036</v>
      </c>
      <c r="G1211" s="12" t="s">
        <v>1060</v>
      </c>
      <c r="H1211" s="12" t="s">
        <v>8</v>
      </c>
      <c r="I1211" s="12" t="s">
        <v>1025</v>
      </c>
      <c r="J1211" s="12" t="s">
        <v>121</v>
      </c>
      <c r="K1211" s="12" t="s">
        <v>10</v>
      </c>
      <c r="L1211" s="13">
        <v>45028</v>
      </c>
      <c r="M1211" s="14">
        <v>45005</v>
      </c>
      <c r="N1211" s="14" t="str">
        <f t="shared" si="36"/>
        <v>CUMPLE</v>
      </c>
      <c r="O1211" s="14" t="str">
        <f t="shared" si="37"/>
        <v>CUMPLE</v>
      </c>
      <c r="P1211" s="15">
        <v>8</v>
      </c>
      <c r="Q1211" s="21">
        <v>8</v>
      </c>
      <c r="R1211" s="15">
        <f>Tabla1[[#This Row],[Trbjo real]]-Tabla1[[#This Row],[Trabajo]]</f>
        <v>0</v>
      </c>
      <c r="S1211" s="15">
        <v>8</v>
      </c>
      <c r="T1211" s="12" t="s">
        <v>1026</v>
      </c>
      <c r="U1211" s="19">
        <f>Tabla1[[#This Row],[Trbjo real]]/Tabla1[[#This Row],[Trabajo]]</f>
        <v>1</v>
      </c>
    </row>
    <row r="1212" spans="1:21" x14ac:dyDescent="0.25">
      <c r="A1212" s="12" t="s">
        <v>348</v>
      </c>
      <c r="B1212" s="12" t="s">
        <v>325</v>
      </c>
      <c r="C1212" s="12" t="s">
        <v>326</v>
      </c>
      <c r="D1212" s="12" t="s">
        <v>120</v>
      </c>
      <c r="E1212" s="12" t="s">
        <v>1027</v>
      </c>
      <c r="F1212" s="12" t="s">
        <v>1055</v>
      </c>
      <c r="G1212" s="12" t="s">
        <v>1060</v>
      </c>
      <c r="H1212" s="12" t="s">
        <v>8</v>
      </c>
      <c r="I1212" s="12" t="s">
        <v>1025</v>
      </c>
      <c r="J1212" s="12" t="s">
        <v>121</v>
      </c>
      <c r="K1212" s="12" t="s">
        <v>10</v>
      </c>
      <c r="L1212" s="13">
        <v>45028</v>
      </c>
      <c r="M1212" s="14">
        <v>45005</v>
      </c>
      <c r="N1212" s="14" t="str">
        <f t="shared" si="36"/>
        <v>CUMPLE</v>
      </c>
      <c r="O1212" s="14" t="str">
        <f t="shared" si="37"/>
        <v>CUMPLE</v>
      </c>
      <c r="P1212" s="15">
        <v>2</v>
      </c>
      <c r="Q1212" s="21">
        <v>0.5</v>
      </c>
      <c r="R1212" s="15">
        <f>Tabla1[[#This Row],[Trbjo real]]-Tabla1[[#This Row],[Trabajo]]</f>
        <v>1.5</v>
      </c>
      <c r="S1212" s="15">
        <v>0.5</v>
      </c>
      <c r="T1212" s="12" t="s">
        <v>1026</v>
      </c>
      <c r="U1212" s="19">
        <f>Tabla1[[#This Row],[Trbjo real]]/Tabla1[[#This Row],[Trabajo]]</f>
        <v>4</v>
      </c>
    </row>
    <row r="1213" spans="1:21" x14ac:dyDescent="0.25">
      <c r="A1213" s="12" t="s">
        <v>348</v>
      </c>
      <c r="B1213" s="12" t="s">
        <v>325</v>
      </c>
      <c r="C1213" s="12" t="s">
        <v>326</v>
      </c>
      <c r="D1213" s="12" t="s">
        <v>120</v>
      </c>
      <c r="E1213" s="12" t="s">
        <v>1038</v>
      </c>
      <c r="F1213" s="12" t="s">
        <v>1056</v>
      </c>
      <c r="G1213" s="12" t="s">
        <v>1060</v>
      </c>
      <c r="H1213" s="12" t="s">
        <v>8</v>
      </c>
      <c r="I1213" s="12" t="s">
        <v>1025</v>
      </c>
      <c r="J1213" s="12" t="s">
        <v>121</v>
      </c>
      <c r="K1213" s="12" t="s">
        <v>10</v>
      </c>
      <c r="L1213" s="13">
        <v>45028</v>
      </c>
      <c r="M1213" s="14">
        <v>45005</v>
      </c>
      <c r="N1213" s="14" t="str">
        <f t="shared" si="36"/>
        <v>CUMPLE</v>
      </c>
      <c r="O1213" s="14" t="str">
        <f t="shared" si="37"/>
        <v>CUMPLE</v>
      </c>
      <c r="P1213" s="15">
        <v>2</v>
      </c>
      <c r="Q1213" s="20">
        <v>2</v>
      </c>
      <c r="R1213" s="15">
        <f>Tabla1[[#This Row],[Trbjo real]]-Tabla1[[#This Row],[Trabajo]]</f>
        <v>0</v>
      </c>
      <c r="S1213" s="15">
        <v>2</v>
      </c>
      <c r="T1213" s="12" t="s">
        <v>1026</v>
      </c>
      <c r="U1213" s="19">
        <f>Tabla1[[#This Row],[Trbjo real]]/Tabla1[[#This Row],[Trabajo]]</f>
        <v>1</v>
      </c>
    </row>
    <row r="1214" spans="1:21" x14ac:dyDescent="0.25">
      <c r="A1214" s="12" t="s">
        <v>66</v>
      </c>
      <c r="B1214" s="12" t="s">
        <v>51</v>
      </c>
      <c r="C1214" s="12" t="s">
        <v>52</v>
      </c>
      <c r="D1214" s="12" t="s">
        <v>53</v>
      </c>
      <c r="E1214" s="12" t="s">
        <v>1035</v>
      </c>
      <c r="F1214" s="12" t="s">
        <v>1065</v>
      </c>
      <c r="G1214" s="12" t="s">
        <v>1064</v>
      </c>
      <c r="H1214" s="12" t="s">
        <v>67</v>
      </c>
      <c r="I1214" s="12" t="s">
        <v>1025</v>
      </c>
      <c r="J1214" s="12" t="s">
        <v>55</v>
      </c>
      <c r="K1214" s="12" t="s">
        <v>10</v>
      </c>
      <c r="L1214" s="13">
        <v>45028</v>
      </c>
      <c r="M1214" s="14">
        <v>45027</v>
      </c>
      <c r="N1214" s="14" t="str">
        <f t="shared" si="36"/>
        <v>CUMPLE</v>
      </c>
      <c r="O1214" s="14" t="str">
        <f t="shared" si="37"/>
        <v>CUMPLE</v>
      </c>
      <c r="P1214" s="15">
        <v>4</v>
      </c>
      <c r="Q1214" s="21">
        <v>5</v>
      </c>
      <c r="R1214" s="15">
        <f>Tabla1[[#This Row],[Trbjo real]]-Tabla1[[#This Row],[Trabajo]]</f>
        <v>-1</v>
      </c>
      <c r="S1214" s="15">
        <v>5</v>
      </c>
      <c r="T1214" s="12" t="s">
        <v>1026</v>
      </c>
      <c r="U1214" s="19">
        <f>Tabla1[[#This Row],[Trbjo real]]/Tabla1[[#This Row],[Trabajo]]</f>
        <v>0.8</v>
      </c>
    </row>
    <row r="1215" spans="1:21" x14ac:dyDescent="0.25">
      <c r="A1215" s="12" t="s">
        <v>348</v>
      </c>
      <c r="B1215" s="12" t="s">
        <v>325</v>
      </c>
      <c r="C1215" s="12" t="s">
        <v>326</v>
      </c>
      <c r="D1215" s="12" t="s">
        <v>120</v>
      </c>
      <c r="E1215" s="12" t="s">
        <v>1051</v>
      </c>
      <c r="F1215" s="12" t="s">
        <v>1101</v>
      </c>
      <c r="G1215" s="12" t="s">
        <v>1113</v>
      </c>
      <c r="H1215" s="12" t="s">
        <v>8</v>
      </c>
      <c r="I1215" s="12" t="s">
        <v>1025</v>
      </c>
      <c r="J1215" s="12" t="s">
        <v>121</v>
      </c>
      <c r="K1215" s="12" t="s">
        <v>10</v>
      </c>
      <c r="L1215" s="13">
        <v>45028</v>
      </c>
      <c r="M1215" s="14"/>
      <c r="N1215" s="14" t="str">
        <f t="shared" si="36"/>
        <v>NO CUMPLE</v>
      </c>
      <c r="O1215" s="14" t="str">
        <f t="shared" si="37"/>
        <v>NO CUMPLE</v>
      </c>
      <c r="P1215" s="15">
        <v>0</v>
      </c>
      <c r="Q1215" s="15">
        <v>4</v>
      </c>
      <c r="R1215" s="15">
        <f>Tabla1[[#This Row],[Trbjo real]]-Tabla1[[#This Row],[Trabajo]]</f>
        <v>-4</v>
      </c>
      <c r="S1215" s="15">
        <v>4</v>
      </c>
      <c r="T1215" s="12" t="s">
        <v>1026</v>
      </c>
      <c r="U1215" s="19">
        <f>Tabla1[[#This Row],[Trbjo real]]/Tabla1[[#This Row],[Trabajo]]</f>
        <v>0</v>
      </c>
    </row>
    <row r="1216" spans="1:21" x14ac:dyDescent="0.25">
      <c r="A1216" s="12" t="s">
        <v>348</v>
      </c>
      <c r="B1216" s="12" t="s">
        <v>325</v>
      </c>
      <c r="C1216" s="12" t="s">
        <v>326</v>
      </c>
      <c r="D1216" s="12" t="s">
        <v>120</v>
      </c>
      <c r="E1216" s="12" t="s">
        <v>1022</v>
      </c>
      <c r="F1216" s="12" t="s">
        <v>1055</v>
      </c>
      <c r="G1216" s="12" t="s">
        <v>1122</v>
      </c>
      <c r="H1216" s="12" t="s">
        <v>8</v>
      </c>
      <c r="I1216" s="12" t="s">
        <v>1025</v>
      </c>
      <c r="J1216" s="12" t="s">
        <v>121</v>
      </c>
      <c r="K1216" s="12" t="s">
        <v>10</v>
      </c>
      <c r="L1216" s="13">
        <v>45028</v>
      </c>
      <c r="M1216" s="14">
        <v>45005</v>
      </c>
      <c r="N1216" s="14" t="str">
        <f t="shared" si="36"/>
        <v>CUMPLE</v>
      </c>
      <c r="O1216" s="14" t="str">
        <f t="shared" si="37"/>
        <v>CUMPLE</v>
      </c>
      <c r="P1216" s="15">
        <v>8</v>
      </c>
      <c r="Q1216" s="20">
        <v>3.8</v>
      </c>
      <c r="R1216" s="15">
        <f>Tabla1[[#This Row],[Trbjo real]]-Tabla1[[#This Row],[Trabajo]]</f>
        <v>4.2</v>
      </c>
      <c r="S1216" s="15">
        <v>3.8</v>
      </c>
      <c r="T1216" s="12" t="s">
        <v>1026</v>
      </c>
      <c r="U1216" s="19">
        <f>Tabla1[[#This Row],[Trbjo real]]/Tabla1[[#This Row],[Trabajo]]</f>
        <v>2.1052631578947367</v>
      </c>
    </row>
    <row r="1217" spans="1:21" x14ac:dyDescent="0.25">
      <c r="A1217" s="12" t="s">
        <v>348</v>
      </c>
      <c r="B1217" s="12" t="s">
        <v>325</v>
      </c>
      <c r="C1217" s="12" t="s">
        <v>326</v>
      </c>
      <c r="D1217" s="12" t="s">
        <v>120</v>
      </c>
      <c r="E1217" s="12" t="s">
        <v>1033</v>
      </c>
      <c r="F1217" s="12" t="s">
        <v>1036</v>
      </c>
      <c r="G1217" s="12" t="s">
        <v>1142</v>
      </c>
      <c r="H1217" s="12" t="s">
        <v>8</v>
      </c>
      <c r="I1217" s="12" t="s">
        <v>1025</v>
      </c>
      <c r="J1217" s="12" t="s">
        <v>121</v>
      </c>
      <c r="K1217" s="12" t="s">
        <v>10</v>
      </c>
      <c r="L1217" s="13">
        <v>45028</v>
      </c>
      <c r="M1217" s="14">
        <v>45005</v>
      </c>
      <c r="N1217" s="14" t="str">
        <f t="shared" si="36"/>
        <v>CUMPLE</v>
      </c>
      <c r="O1217" s="14" t="str">
        <f t="shared" si="37"/>
        <v>CUMPLE</v>
      </c>
      <c r="P1217" s="15">
        <v>1</v>
      </c>
      <c r="Q1217" s="20">
        <v>2</v>
      </c>
      <c r="R1217" s="15">
        <f>Tabla1[[#This Row],[Trbjo real]]-Tabla1[[#This Row],[Trabajo]]</f>
        <v>-1</v>
      </c>
      <c r="S1217" s="15">
        <v>2</v>
      </c>
      <c r="T1217" s="12" t="s">
        <v>1026</v>
      </c>
      <c r="U1217" s="19">
        <f>Tabla1[[#This Row],[Trbjo real]]/Tabla1[[#This Row],[Trabajo]]</f>
        <v>0.5</v>
      </c>
    </row>
    <row r="1218" spans="1:21" x14ac:dyDescent="0.25">
      <c r="A1218" s="12" t="s">
        <v>348</v>
      </c>
      <c r="B1218" s="12" t="s">
        <v>325</v>
      </c>
      <c r="C1218" s="12" t="s">
        <v>326</v>
      </c>
      <c r="D1218" s="12" t="s">
        <v>120</v>
      </c>
      <c r="E1218" s="12" t="s">
        <v>1040</v>
      </c>
      <c r="F1218" s="12" t="s">
        <v>1101</v>
      </c>
      <c r="G1218" s="12" t="s">
        <v>1142</v>
      </c>
      <c r="H1218" s="12" t="s">
        <v>8</v>
      </c>
      <c r="I1218" s="12" t="s">
        <v>1025</v>
      </c>
      <c r="J1218" s="12" t="s">
        <v>121</v>
      </c>
      <c r="K1218" s="12" t="s">
        <v>10</v>
      </c>
      <c r="L1218" s="13">
        <v>45028</v>
      </c>
      <c r="M1218" s="14">
        <v>45005</v>
      </c>
      <c r="N1218" s="14" t="str">
        <f t="shared" ref="N1218:N1281" si="38">+IF((M1218)&lt;&gt;0,"CUMPLE","NO CUMPLE")</f>
        <v>CUMPLE</v>
      </c>
      <c r="O1218" s="14" t="str">
        <f t="shared" ref="O1218:O1281" si="39">+IF(AND(M1218=0),"NO CUMPLE",IF(OR(M1218=L1218,L1218&gt;M1218),"CUMPLE",IF(L1218&lt;M1218,"NO CUMPLE",FALSE)))</f>
        <v>CUMPLE</v>
      </c>
      <c r="P1218" s="15">
        <v>2</v>
      </c>
      <c r="Q1218" s="21">
        <v>4</v>
      </c>
      <c r="R1218" s="15">
        <f>Tabla1[[#This Row],[Trbjo real]]-Tabla1[[#This Row],[Trabajo]]</f>
        <v>-2</v>
      </c>
      <c r="S1218" s="15">
        <v>4</v>
      </c>
      <c r="T1218" s="12" t="s">
        <v>1026</v>
      </c>
      <c r="U1218" s="19">
        <f>Tabla1[[#This Row],[Trbjo real]]/Tabla1[[#This Row],[Trabajo]]</f>
        <v>0.5</v>
      </c>
    </row>
    <row r="1219" spans="1:21" x14ac:dyDescent="0.25">
      <c r="A1219" s="12" t="s">
        <v>348</v>
      </c>
      <c r="B1219" s="12" t="s">
        <v>325</v>
      </c>
      <c r="C1219" s="12" t="s">
        <v>326</v>
      </c>
      <c r="D1219" s="12" t="s">
        <v>120</v>
      </c>
      <c r="E1219" s="12" t="s">
        <v>1053</v>
      </c>
      <c r="F1219" s="12" t="s">
        <v>1056</v>
      </c>
      <c r="G1219" s="12" t="s">
        <v>1142</v>
      </c>
      <c r="H1219" s="12" t="s">
        <v>8</v>
      </c>
      <c r="I1219" s="12" t="s">
        <v>1025</v>
      </c>
      <c r="J1219" s="12" t="s">
        <v>121</v>
      </c>
      <c r="K1219" s="12" t="s">
        <v>10</v>
      </c>
      <c r="L1219" s="13">
        <v>45028</v>
      </c>
      <c r="M1219" s="14">
        <v>45019</v>
      </c>
      <c r="N1219" s="14" t="str">
        <f t="shared" si="38"/>
        <v>CUMPLE</v>
      </c>
      <c r="O1219" s="14" t="str">
        <f t="shared" si="39"/>
        <v>CUMPLE</v>
      </c>
      <c r="P1219" s="15">
        <v>4</v>
      </c>
      <c r="Q1219" s="20">
        <v>4</v>
      </c>
      <c r="R1219" s="15">
        <f>Tabla1[[#This Row],[Trbjo real]]-Tabla1[[#This Row],[Trabajo]]</f>
        <v>0</v>
      </c>
      <c r="S1219" s="15">
        <v>4</v>
      </c>
      <c r="T1219" s="12" t="s">
        <v>1026</v>
      </c>
      <c r="U1219" s="19">
        <f>Tabla1[[#This Row],[Trbjo real]]/Tabla1[[#This Row],[Trabajo]]</f>
        <v>1</v>
      </c>
    </row>
    <row r="1220" spans="1:21" x14ac:dyDescent="0.25">
      <c r="A1220" s="12" t="s">
        <v>163</v>
      </c>
      <c r="B1220" s="12" t="s">
        <v>152</v>
      </c>
      <c r="C1220" s="12" t="s">
        <v>153</v>
      </c>
      <c r="D1220" s="12" t="s">
        <v>154</v>
      </c>
      <c r="E1220" s="12" t="s">
        <v>1051</v>
      </c>
      <c r="F1220" s="12" t="s">
        <v>1052</v>
      </c>
      <c r="G1220" s="12" t="s">
        <v>1042</v>
      </c>
      <c r="H1220" s="12" t="s">
        <v>8</v>
      </c>
      <c r="I1220" s="12" t="s">
        <v>1025</v>
      </c>
      <c r="J1220" s="12" t="s">
        <v>155</v>
      </c>
      <c r="K1220" s="12" t="s">
        <v>10</v>
      </c>
      <c r="L1220" s="13">
        <v>45025</v>
      </c>
      <c r="M1220" s="14"/>
      <c r="N1220" s="14" t="str">
        <f t="shared" si="38"/>
        <v>NO CUMPLE</v>
      </c>
      <c r="O1220" s="14" t="str">
        <f t="shared" si="39"/>
        <v>NO CUMPLE</v>
      </c>
      <c r="P1220" s="15">
        <v>0</v>
      </c>
      <c r="Q1220" s="15">
        <v>3</v>
      </c>
      <c r="R1220" s="15">
        <f>Tabla1[[#This Row],[Trbjo real]]-Tabla1[[#This Row],[Trabajo]]</f>
        <v>-3</v>
      </c>
      <c r="S1220" s="15">
        <v>3</v>
      </c>
      <c r="T1220" s="12" t="s">
        <v>1026</v>
      </c>
      <c r="U1220" s="19">
        <f>Tabla1[[#This Row],[Trbjo real]]/Tabla1[[#This Row],[Trabajo]]</f>
        <v>0</v>
      </c>
    </row>
    <row r="1221" spans="1:21" x14ac:dyDescent="0.25">
      <c r="A1221" s="12" t="s">
        <v>163</v>
      </c>
      <c r="B1221" s="12" t="s">
        <v>152</v>
      </c>
      <c r="C1221" s="12" t="s">
        <v>153</v>
      </c>
      <c r="D1221" s="12" t="s">
        <v>154</v>
      </c>
      <c r="E1221" s="12" t="s">
        <v>1053</v>
      </c>
      <c r="F1221" s="12" t="s">
        <v>1054</v>
      </c>
      <c r="G1221" s="12" t="s">
        <v>1042</v>
      </c>
      <c r="H1221" s="12" t="s">
        <v>8</v>
      </c>
      <c r="I1221" s="12" t="s">
        <v>1025</v>
      </c>
      <c r="J1221" s="12" t="s">
        <v>155</v>
      </c>
      <c r="K1221" s="12" t="s">
        <v>10</v>
      </c>
      <c r="L1221" s="13">
        <v>45025</v>
      </c>
      <c r="M1221" s="14"/>
      <c r="N1221" s="14" t="str">
        <f t="shared" si="38"/>
        <v>NO CUMPLE</v>
      </c>
      <c r="O1221" s="14" t="str">
        <f t="shared" si="39"/>
        <v>NO CUMPLE</v>
      </c>
      <c r="P1221" s="15">
        <v>0</v>
      </c>
      <c r="Q1221" s="15">
        <v>3</v>
      </c>
      <c r="R1221" s="15">
        <f>Tabla1[[#This Row],[Trbjo real]]-Tabla1[[#This Row],[Trabajo]]</f>
        <v>-3</v>
      </c>
      <c r="S1221" s="15">
        <v>3</v>
      </c>
      <c r="T1221" s="12" t="s">
        <v>1026</v>
      </c>
      <c r="U1221" s="19">
        <f>Tabla1[[#This Row],[Trbjo real]]/Tabla1[[#This Row],[Trabajo]]</f>
        <v>0</v>
      </c>
    </row>
    <row r="1222" spans="1:21" x14ac:dyDescent="0.25">
      <c r="A1222" s="12" t="s">
        <v>145</v>
      </c>
      <c r="B1222" s="12" t="s">
        <v>118</v>
      </c>
      <c r="C1222" s="12" t="s">
        <v>119</v>
      </c>
      <c r="D1222" s="12" t="s">
        <v>120</v>
      </c>
      <c r="E1222" s="12" t="s">
        <v>1035</v>
      </c>
      <c r="F1222" s="12" t="s">
        <v>1061</v>
      </c>
      <c r="G1222" s="12" t="s">
        <v>1060</v>
      </c>
      <c r="H1222" s="12" t="s">
        <v>60</v>
      </c>
      <c r="I1222" s="12" t="s">
        <v>1025</v>
      </c>
      <c r="J1222" s="12" t="s">
        <v>121</v>
      </c>
      <c r="K1222" s="12" t="s">
        <v>10</v>
      </c>
      <c r="L1222" s="13">
        <v>45023</v>
      </c>
      <c r="M1222" s="14">
        <v>45081</v>
      </c>
      <c r="N1222" s="14" t="str">
        <f t="shared" si="38"/>
        <v>CUMPLE</v>
      </c>
      <c r="O1222" s="14" t="str">
        <f t="shared" si="39"/>
        <v>NO CUMPLE</v>
      </c>
      <c r="P1222" s="15">
        <v>1</v>
      </c>
      <c r="Q1222" s="20">
        <v>1</v>
      </c>
      <c r="R1222" s="15">
        <f>Tabla1[[#This Row],[Trbjo real]]-Tabla1[[#This Row],[Trabajo]]</f>
        <v>0</v>
      </c>
      <c r="S1222" s="15">
        <v>1</v>
      </c>
      <c r="T1222" s="12" t="s">
        <v>1026</v>
      </c>
      <c r="U1222" s="19">
        <f>Tabla1[[#This Row],[Trbjo real]]/Tabla1[[#This Row],[Trabajo]]</f>
        <v>1</v>
      </c>
    </row>
    <row r="1223" spans="1:21" x14ac:dyDescent="0.25">
      <c r="A1223" s="16" t="s">
        <v>1010</v>
      </c>
      <c r="B1223" s="16" t="s">
        <v>152</v>
      </c>
      <c r="C1223" s="16" t="s">
        <v>153</v>
      </c>
      <c r="D1223" s="16" t="s">
        <v>154</v>
      </c>
      <c r="E1223" s="16" t="s">
        <v>1035</v>
      </c>
      <c r="F1223" s="16" t="s">
        <v>1043</v>
      </c>
      <c r="G1223" s="16" t="s">
        <v>1073</v>
      </c>
      <c r="H1223" s="16" t="s">
        <v>60</v>
      </c>
      <c r="I1223" s="16" t="s">
        <v>1025</v>
      </c>
      <c r="J1223" s="16" t="s">
        <v>155</v>
      </c>
      <c r="K1223" s="16" t="s">
        <v>10</v>
      </c>
      <c r="L1223" s="17">
        <v>45022</v>
      </c>
      <c r="M1223" s="18"/>
      <c r="N1223" s="18" t="str">
        <f t="shared" si="38"/>
        <v>NO CUMPLE</v>
      </c>
      <c r="O1223" s="18" t="str">
        <f t="shared" si="39"/>
        <v>NO CUMPLE</v>
      </c>
      <c r="P1223" s="19">
        <v>0</v>
      </c>
      <c r="Q1223" s="19">
        <v>1</v>
      </c>
      <c r="R1223" s="19">
        <f>Tabla1[[#This Row],[Trbjo real]]-Tabla1[[#This Row],[Trabajo]]</f>
        <v>-1</v>
      </c>
      <c r="S1223" s="19">
        <v>1</v>
      </c>
      <c r="T1223" s="16" t="s">
        <v>1026</v>
      </c>
      <c r="U1223" s="19">
        <f>Tabla1[[#This Row],[Trbjo real]]/Tabla1[[#This Row],[Trabajo]]</f>
        <v>0</v>
      </c>
    </row>
    <row r="1224" spans="1:21" x14ac:dyDescent="0.25">
      <c r="A1224" s="16" t="s">
        <v>1010</v>
      </c>
      <c r="B1224" s="16" t="s">
        <v>152</v>
      </c>
      <c r="C1224" s="16" t="s">
        <v>153</v>
      </c>
      <c r="D1224" s="16" t="s">
        <v>154</v>
      </c>
      <c r="E1224" s="16" t="s">
        <v>1033</v>
      </c>
      <c r="F1224" s="16" t="s">
        <v>1044</v>
      </c>
      <c r="G1224" s="16" t="s">
        <v>1073</v>
      </c>
      <c r="H1224" s="16" t="s">
        <v>60</v>
      </c>
      <c r="I1224" s="16" t="s">
        <v>1025</v>
      </c>
      <c r="J1224" s="16" t="s">
        <v>155</v>
      </c>
      <c r="K1224" s="16" t="s">
        <v>10</v>
      </c>
      <c r="L1224" s="17">
        <v>45022</v>
      </c>
      <c r="M1224" s="18"/>
      <c r="N1224" s="18" t="str">
        <f t="shared" si="38"/>
        <v>NO CUMPLE</v>
      </c>
      <c r="O1224" s="18" t="str">
        <f t="shared" si="39"/>
        <v>NO CUMPLE</v>
      </c>
      <c r="P1224" s="19">
        <v>0</v>
      </c>
      <c r="Q1224" s="19">
        <v>1</v>
      </c>
      <c r="R1224" s="19">
        <f>Tabla1[[#This Row],[Trbjo real]]-Tabla1[[#This Row],[Trabajo]]</f>
        <v>-1</v>
      </c>
      <c r="S1224" s="19">
        <v>1</v>
      </c>
      <c r="T1224" s="16" t="s">
        <v>1026</v>
      </c>
      <c r="U1224" s="19">
        <f>Tabla1[[#This Row],[Trbjo real]]/Tabla1[[#This Row],[Trabajo]]</f>
        <v>0</v>
      </c>
    </row>
    <row r="1225" spans="1:21" x14ac:dyDescent="0.25">
      <c r="A1225" s="16" t="s">
        <v>1010</v>
      </c>
      <c r="B1225" s="16" t="s">
        <v>152</v>
      </c>
      <c r="C1225" s="16" t="s">
        <v>153</v>
      </c>
      <c r="D1225" s="16" t="s">
        <v>154</v>
      </c>
      <c r="E1225" s="16" t="s">
        <v>1027</v>
      </c>
      <c r="F1225" s="16" t="s">
        <v>1045</v>
      </c>
      <c r="G1225" s="16" t="s">
        <v>1073</v>
      </c>
      <c r="H1225" s="16" t="s">
        <v>60</v>
      </c>
      <c r="I1225" s="16" t="s">
        <v>1025</v>
      </c>
      <c r="J1225" s="16" t="s">
        <v>155</v>
      </c>
      <c r="K1225" s="16" t="s">
        <v>10</v>
      </c>
      <c r="L1225" s="17">
        <v>45022</v>
      </c>
      <c r="M1225" s="18"/>
      <c r="N1225" s="18" t="str">
        <f t="shared" si="38"/>
        <v>NO CUMPLE</v>
      </c>
      <c r="O1225" s="18" t="str">
        <f t="shared" si="39"/>
        <v>NO CUMPLE</v>
      </c>
      <c r="P1225" s="19">
        <v>0</v>
      </c>
      <c r="Q1225" s="19">
        <v>1</v>
      </c>
      <c r="R1225" s="19">
        <f>Tabla1[[#This Row],[Trbjo real]]-Tabla1[[#This Row],[Trabajo]]</f>
        <v>-1</v>
      </c>
      <c r="S1225" s="19">
        <v>1</v>
      </c>
      <c r="T1225" s="16" t="s">
        <v>1026</v>
      </c>
      <c r="U1225" s="19">
        <f>Tabla1[[#This Row],[Trbjo real]]/Tabla1[[#This Row],[Trabajo]]</f>
        <v>0</v>
      </c>
    </row>
    <row r="1226" spans="1:21" x14ac:dyDescent="0.25">
      <c r="A1226" s="16" t="s">
        <v>1010</v>
      </c>
      <c r="B1226" s="16" t="s">
        <v>152</v>
      </c>
      <c r="C1226" s="16" t="s">
        <v>153</v>
      </c>
      <c r="D1226" s="16" t="s">
        <v>154</v>
      </c>
      <c r="E1226" s="16" t="s">
        <v>1040</v>
      </c>
      <c r="F1226" s="16" t="s">
        <v>1046</v>
      </c>
      <c r="G1226" s="16" t="s">
        <v>1073</v>
      </c>
      <c r="H1226" s="16" t="s">
        <v>60</v>
      </c>
      <c r="I1226" s="16" t="s">
        <v>1025</v>
      </c>
      <c r="J1226" s="16" t="s">
        <v>155</v>
      </c>
      <c r="K1226" s="16" t="s">
        <v>10</v>
      </c>
      <c r="L1226" s="17">
        <v>45022</v>
      </c>
      <c r="M1226" s="18"/>
      <c r="N1226" s="18" t="str">
        <f t="shared" si="38"/>
        <v>NO CUMPLE</v>
      </c>
      <c r="O1226" s="18" t="str">
        <f t="shared" si="39"/>
        <v>NO CUMPLE</v>
      </c>
      <c r="P1226" s="19">
        <v>0</v>
      </c>
      <c r="Q1226" s="19">
        <v>1</v>
      </c>
      <c r="R1226" s="19">
        <f>Tabla1[[#This Row],[Trbjo real]]-Tabla1[[#This Row],[Trabajo]]</f>
        <v>-1</v>
      </c>
      <c r="S1226" s="19">
        <v>1</v>
      </c>
      <c r="T1226" s="16" t="s">
        <v>1026</v>
      </c>
      <c r="U1226" s="19">
        <f>Tabla1[[#This Row],[Trbjo real]]/Tabla1[[#This Row],[Trabajo]]</f>
        <v>0</v>
      </c>
    </row>
    <row r="1227" spans="1:21" x14ac:dyDescent="0.25">
      <c r="A1227" s="12" t="s">
        <v>270</v>
      </c>
      <c r="B1227" s="12" t="s">
        <v>238</v>
      </c>
      <c r="C1227" s="12" t="s">
        <v>239</v>
      </c>
      <c r="D1227" s="12" t="s">
        <v>185</v>
      </c>
      <c r="E1227" s="12" t="s">
        <v>1027</v>
      </c>
      <c r="F1227" s="12" t="s">
        <v>1133</v>
      </c>
      <c r="G1227" s="12" t="s">
        <v>1129</v>
      </c>
      <c r="H1227" s="12" t="s">
        <v>8</v>
      </c>
      <c r="I1227" s="12" t="s">
        <v>1015</v>
      </c>
      <c r="J1227" s="12" t="s">
        <v>240</v>
      </c>
      <c r="K1227" s="12" t="s">
        <v>10</v>
      </c>
      <c r="L1227" s="13">
        <v>45021</v>
      </c>
      <c r="M1227" s="14">
        <v>45022</v>
      </c>
      <c r="N1227" s="14" t="str">
        <f t="shared" si="38"/>
        <v>CUMPLE</v>
      </c>
      <c r="O1227" s="14" t="str">
        <f t="shared" si="39"/>
        <v>NO CUMPLE</v>
      </c>
      <c r="P1227" s="15">
        <v>2</v>
      </c>
      <c r="Q1227" s="21">
        <v>2</v>
      </c>
      <c r="R1227" s="21">
        <f>Tabla1[[#This Row],[Trbjo real]]-Tabla1[[#This Row],[Trabajo]]</f>
        <v>0</v>
      </c>
      <c r="S1227" s="15">
        <v>2</v>
      </c>
      <c r="T1227" s="12" t="s">
        <v>1026</v>
      </c>
      <c r="U1227" s="19">
        <f>Tabla1[[#This Row],[Trbjo real]]/Tabla1[[#This Row],[Trabajo]]</f>
        <v>1</v>
      </c>
    </row>
    <row r="1228" spans="1:21" x14ac:dyDescent="0.25">
      <c r="A1228" s="12" t="s">
        <v>257</v>
      </c>
      <c r="B1228" s="12" t="s">
        <v>238</v>
      </c>
      <c r="C1228" s="12" t="s">
        <v>239</v>
      </c>
      <c r="D1228" s="12" t="s">
        <v>185</v>
      </c>
      <c r="E1228" s="12" t="s">
        <v>1033</v>
      </c>
      <c r="F1228" s="12" t="s">
        <v>1136</v>
      </c>
      <c r="G1228" s="12" t="s">
        <v>1142</v>
      </c>
      <c r="H1228" s="12" t="s">
        <v>60</v>
      </c>
      <c r="I1228" s="12" t="s">
        <v>1015</v>
      </c>
      <c r="J1228" s="12" t="s">
        <v>240</v>
      </c>
      <c r="K1228" s="12" t="s">
        <v>10</v>
      </c>
      <c r="L1228" s="13">
        <v>45021</v>
      </c>
      <c r="M1228" s="14">
        <v>45031</v>
      </c>
      <c r="N1228" s="14" t="str">
        <f t="shared" si="38"/>
        <v>CUMPLE</v>
      </c>
      <c r="O1228" s="14" t="str">
        <f t="shared" si="39"/>
        <v>NO CUMPLE</v>
      </c>
      <c r="P1228" s="15">
        <v>1</v>
      </c>
      <c r="Q1228" s="15">
        <v>1</v>
      </c>
      <c r="R1228" s="20">
        <f>Tabla1[[#This Row],[Trbjo real]]-Tabla1[[#This Row],[Trabajo]]</f>
        <v>0</v>
      </c>
      <c r="S1228" s="15">
        <v>1</v>
      </c>
      <c r="T1228" s="12" t="s">
        <v>1026</v>
      </c>
      <c r="U1228" s="19">
        <f>Tabla1[[#This Row],[Trbjo real]]/Tabla1[[#This Row],[Trabajo]]</f>
        <v>1</v>
      </c>
    </row>
    <row r="1229" spans="1:21" x14ac:dyDescent="0.25">
      <c r="A1229" s="12" t="s">
        <v>257</v>
      </c>
      <c r="B1229" s="12" t="s">
        <v>238</v>
      </c>
      <c r="C1229" s="12" t="s">
        <v>239</v>
      </c>
      <c r="D1229" s="12" t="s">
        <v>185</v>
      </c>
      <c r="E1229" s="12" t="s">
        <v>1027</v>
      </c>
      <c r="F1229" s="12" t="s">
        <v>1134</v>
      </c>
      <c r="G1229" s="12" t="s">
        <v>1142</v>
      </c>
      <c r="H1229" s="12" t="s">
        <v>60</v>
      </c>
      <c r="I1229" s="12" t="s">
        <v>1015</v>
      </c>
      <c r="J1229" s="12" t="s">
        <v>240</v>
      </c>
      <c r="K1229" s="12" t="s">
        <v>10</v>
      </c>
      <c r="L1229" s="13">
        <v>45021</v>
      </c>
      <c r="M1229" s="14">
        <v>45031</v>
      </c>
      <c r="N1229" s="14" t="str">
        <f t="shared" si="38"/>
        <v>CUMPLE</v>
      </c>
      <c r="O1229" s="14" t="str">
        <f t="shared" si="39"/>
        <v>NO CUMPLE</v>
      </c>
      <c r="P1229" s="15">
        <v>1</v>
      </c>
      <c r="Q1229" s="15">
        <v>1</v>
      </c>
      <c r="R1229" s="20">
        <f>Tabla1[[#This Row],[Trbjo real]]-Tabla1[[#This Row],[Trabajo]]</f>
        <v>0</v>
      </c>
      <c r="S1229" s="15">
        <v>1</v>
      </c>
      <c r="T1229" s="12" t="s">
        <v>1026</v>
      </c>
      <c r="U1229" s="19">
        <f>Tabla1[[#This Row],[Trbjo real]]/Tabla1[[#This Row],[Trabajo]]</f>
        <v>1</v>
      </c>
    </row>
    <row r="1230" spans="1:21" x14ac:dyDescent="0.25">
      <c r="A1230" s="12" t="s">
        <v>396</v>
      </c>
      <c r="B1230" s="12" t="s">
        <v>365</v>
      </c>
      <c r="C1230" s="12" t="s">
        <v>366</v>
      </c>
      <c r="D1230" s="12" t="s">
        <v>120</v>
      </c>
      <c r="E1230" s="12" t="s">
        <v>1038</v>
      </c>
      <c r="F1230" s="12" t="s">
        <v>1039</v>
      </c>
      <c r="G1230" s="12" t="s">
        <v>1037</v>
      </c>
      <c r="H1230" s="12" t="s">
        <v>8</v>
      </c>
      <c r="I1230" s="12" t="s">
        <v>1015</v>
      </c>
      <c r="J1230" s="12" t="s">
        <v>121</v>
      </c>
      <c r="K1230" s="12" t="s">
        <v>10</v>
      </c>
      <c r="L1230" s="13">
        <v>45014</v>
      </c>
      <c r="M1230" s="14">
        <v>44999</v>
      </c>
      <c r="N1230" s="14" t="str">
        <f t="shared" si="38"/>
        <v>CUMPLE</v>
      </c>
      <c r="O1230" s="14" t="str">
        <f t="shared" si="39"/>
        <v>CUMPLE</v>
      </c>
      <c r="P1230" s="15">
        <v>9</v>
      </c>
      <c r="Q1230" s="15">
        <v>0</v>
      </c>
      <c r="R1230" s="15">
        <f>Tabla1[[#This Row],[Trbjo real]]-Tabla1[[#This Row],[Trabajo]]</f>
        <v>9</v>
      </c>
      <c r="S1230" s="15">
        <v>0</v>
      </c>
      <c r="T1230" s="12" t="s">
        <v>1026</v>
      </c>
      <c r="U1230" s="19" t="e">
        <f>Tabla1[[#This Row],[Trbjo real]]/Tabla1[[#This Row],[Trabajo]]</f>
        <v>#DIV/0!</v>
      </c>
    </row>
    <row r="1231" spans="1:21" x14ac:dyDescent="0.25">
      <c r="A1231" s="12" t="s">
        <v>396</v>
      </c>
      <c r="B1231" s="12" t="s">
        <v>365</v>
      </c>
      <c r="C1231" s="12" t="s">
        <v>366</v>
      </c>
      <c r="D1231" s="12" t="s">
        <v>120</v>
      </c>
      <c r="E1231" s="12" t="s">
        <v>1035</v>
      </c>
      <c r="F1231" s="12" t="s">
        <v>1036</v>
      </c>
      <c r="G1231" s="12" t="s">
        <v>1060</v>
      </c>
      <c r="H1231" s="12" t="s">
        <v>8</v>
      </c>
      <c r="I1231" s="12" t="s">
        <v>1015</v>
      </c>
      <c r="J1231" s="12" t="s">
        <v>121</v>
      </c>
      <c r="K1231" s="12" t="s">
        <v>10</v>
      </c>
      <c r="L1231" s="13">
        <v>45014</v>
      </c>
      <c r="M1231" s="14">
        <v>44999</v>
      </c>
      <c r="N1231" s="14" t="str">
        <f t="shared" si="38"/>
        <v>CUMPLE</v>
      </c>
      <c r="O1231" s="14" t="str">
        <f t="shared" si="39"/>
        <v>CUMPLE</v>
      </c>
      <c r="P1231" s="15">
        <v>8</v>
      </c>
      <c r="Q1231" s="20">
        <v>8</v>
      </c>
      <c r="R1231" s="15">
        <f>Tabla1[[#This Row],[Trbjo real]]-Tabla1[[#This Row],[Trabajo]]</f>
        <v>0</v>
      </c>
      <c r="S1231" s="15">
        <v>8</v>
      </c>
      <c r="T1231" s="12" t="s">
        <v>1026</v>
      </c>
      <c r="U1231" s="19">
        <f>Tabla1[[#This Row],[Trbjo real]]/Tabla1[[#This Row],[Trabajo]]</f>
        <v>1</v>
      </c>
    </row>
    <row r="1232" spans="1:21" x14ac:dyDescent="0.25">
      <c r="A1232" s="12" t="s">
        <v>396</v>
      </c>
      <c r="B1232" s="12" t="s">
        <v>365</v>
      </c>
      <c r="C1232" s="12" t="s">
        <v>366</v>
      </c>
      <c r="D1232" s="12" t="s">
        <v>120</v>
      </c>
      <c r="E1232" s="12" t="s">
        <v>1027</v>
      </c>
      <c r="F1232" s="12" t="s">
        <v>1055</v>
      </c>
      <c r="G1232" s="12" t="s">
        <v>1060</v>
      </c>
      <c r="H1232" s="12" t="s">
        <v>8</v>
      </c>
      <c r="I1232" s="12" t="s">
        <v>1015</v>
      </c>
      <c r="J1232" s="12" t="s">
        <v>121</v>
      </c>
      <c r="K1232" s="12" t="s">
        <v>10</v>
      </c>
      <c r="L1232" s="13">
        <v>45014</v>
      </c>
      <c r="M1232" s="14">
        <v>44999</v>
      </c>
      <c r="N1232" s="14" t="str">
        <f t="shared" si="38"/>
        <v>CUMPLE</v>
      </c>
      <c r="O1232" s="14" t="str">
        <f t="shared" si="39"/>
        <v>CUMPLE</v>
      </c>
      <c r="P1232" s="15">
        <v>1</v>
      </c>
      <c r="Q1232" s="20">
        <v>0.5</v>
      </c>
      <c r="R1232" s="15">
        <f>Tabla1[[#This Row],[Trbjo real]]-Tabla1[[#This Row],[Trabajo]]</f>
        <v>0.5</v>
      </c>
      <c r="S1232" s="15">
        <v>0.5</v>
      </c>
      <c r="T1232" s="12" t="s">
        <v>1026</v>
      </c>
      <c r="U1232" s="19">
        <f>Tabla1[[#This Row],[Trbjo real]]/Tabla1[[#This Row],[Trabajo]]</f>
        <v>2</v>
      </c>
    </row>
    <row r="1233" spans="1:21" x14ac:dyDescent="0.25">
      <c r="A1233" s="12" t="s">
        <v>396</v>
      </c>
      <c r="B1233" s="12" t="s">
        <v>365</v>
      </c>
      <c r="C1233" s="12" t="s">
        <v>366</v>
      </c>
      <c r="D1233" s="12" t="s">
        <v>120</v>
      </c>
      <c r="E1233" s="12" t="s">
        <v>1051</v>
      </c>
      <c r="F1233" s="12" t="s">
        <v>1101</v>
      </c>
      <c r="G1233" s="12" t="s">
        <v>1113</v>
      </c>
      <c r="H1233" s="12" t="s">
        <v>8</v>
      </c>
      <c r="I1233" s="12" t="s">
        <v>1015</v>
      </c>
      <c r="J1233" s="12" t="s">
        <v>121</v>
      </c>
      <c r="K1233" s="12" t="s">
        <v>10</v>
      </c>
      <c r="L1233" s="13">
        <v>45014</v>
      </c>
      <c r="M1233" s="14"/>
      <c r="N1233" s="14" t="str">
        <f t="shared" si="38"/>
        <v>NO CUMPLE</v>
      </c>
      <c r="O1233" s="14" t="str">
        <f t="shared" si="39"/>
        <v>NO CUMPLE</v>
      </c>
      <c r="P1233" s="15">
        <v>0</v>
      </c>
      <c r="Q1233" s="15">
        <v>4</v>
      </c>
      <c r="R1233" s="15">
        <f>Tabla1[[#This Row],[Trbjo real]]-Tabla1[[#This Row],[Trabajo]]</f>
        <v>-4</v>
      </c>
      <c r="S1233" s="15">
        <v>4</v>
      </c>
      <c r="T1233" s="12" t="s">
        <v>1026</v>
      </c>
      <c r="U1233" s="19">
        <f>Tabla1[[#This Row],[Trbjo real]]/Tabla1[[#This Row],[Trabajo]]</f>
        <v>0</v>
      </c>
    </row>
    <row r="1234" spans="1:21" x14ac:dyDescent="0.25">
      <c r="A1234" s="12" t="s">
        <v>396</v>
      </c>
      <c r="B1234" s="12" t="s">
        <v>365</v>
      </c>
      <c r="C1234" s="12" t="s">
        <v>366</v>
      </c>
      <c r="D1234" s="12" t="s">
        <v>120</v>
      </c>
      <c r="E1234" s="12" t="s">
        <v>1022</v>
      </c>
      <c r="F1234" s="12" t="s">
        <v>1055</v>
      </c>
      <c r="G1234" s="12" t="s">
        <v>1127</v>
      </c>
      <c r="H1234" s="12" t="s">
        <v>8</v>
      </c>
      <c r="I1234" s="12" t="s">
        <v>1015</v>
      </c>
      <c r="J1234" s="12" t="s">
        <v>121</v>
      </c>
      <c r="K1234" s="12" t="s">
        <v>10</v>
      </c>
      <c r="L1234" s="13">
        <v>45014</v>
      </c>
      <c r="M1234" s="14">
        <v>44999</v>
      </c>
      <c r="N1234" s="14" t="str">
        <f t="shared" si="38"/>
        <v>CUMPLE</v>
      </c>
      <c r="O1234" s="14" t="str">
        <f t="shared" si="39"/>
        <v>CUMPLE</v>
      </c>
      <c r="P1234" s="15">
        <v>8</v>
      </c>
      <c r="Q1234" s="21">
        <v>3.4</v>
      </c>
      <c r="R1234" s="15">
        <f>Tabla1[[#This Row],[Trbjo real]]-Tabla1[[#This Row],[Trabajo]]</f>
        <v>4.5999999999999996</v>
      </c>
      <c r="S1234" s="15">
        <v>205</v>
      </c>
      <c r="T1234" s="12" t="s">
        <v>1123</v>
      </c>
      <c r="U1234" s="19">
        <f>Tabla1[[#This Row],[Trbjo real]]/Tabla1[[#This Row],[Trabajo]]</f>
        <v>2.3529411764705883</v>
      </c>
    </row>
    <row r="1235" spans="1:21" x14ac:dyDescent="0.25">
      <c r="A1235" s="12" t="s">
        <v>396</v>
      </c>
      <c r="B1235" s="12" t="s">
        <v>365</v>
      </c>
      <c r="C1235" s="12" t="s">
        <v>366</v>
      </c>
      <c r="D1235" s="12" t="s">
        <v>120</v>
      </c>
      <c r="E1235" s="12" t="s">
        <v>1033</v>
      </c>
      <c r="F1235" s="12" t="s">
        <v>1036</v>
      </c>
      <c r="G1235" s="12" t="s">
        <v>1142</v>
      </c>
      <c r="H1235" s="12" t="s">
        <v>8</v>
      </c>
      <c r="I1235" s="12" t="s">
        <v>1015</v>
      </c>
      <c r="J1235" s="12" t="s">
        <v>121</v>
      </c>
      <c r="K1235" s="12" t="s">
        <v>10</v>
      </c>
      <c r="L1235" s="13">
        <v>45014</v>
      </c>
      <c r="M1235" s="14">
        <v>44999</v>
      </c>
      <c r="N1235" s="14" t="str">
        <f t="shared" si="38"/>
        <v>CUMPLE</v>
      </c>
      <c r="O1235" s="14" t="str">
        <f t="shared" si="39"/>
        <v>CUMPLE</v>
      </c>
      <c r="P1235" s="15">
        <v>2</v>
      </c>
      <c r="Q1235" s="21">
        <v>2</v>
      </c>
      <c r="R1235" s="15">
        <f>Tabla1[[#This Row],[Trbjo real]]-Tabla1[[#This Row],[Trabajo]]</f>
        <v>0</v>
      </c>
      <c r="S1235" s="15">
        <v>2</v>
      </c>
      <c r="T1235" s="12" t="s">
        <v>1026</v>
      </c>
      <c r="U1235" s="19">
        <f>Tabla1[[#This Row],[Trbjo real]]/Tabla1[[#This Row],[Trabajo]]</f>
        <v>1</v>
      </c>
    </row>
    <row r="1236" spans="1:21" x14ac:dyDescent="0.25">
      <c r="A1236" s="12" t="s">
        <v>396</v>
      </c>
      <c r="B1236" s="12" t="s">
        <v>365</v>
      </c>
      <c r="C1236" s="12" t="s">
        <v>366</v>
      </c>
      <c r="D1236" s="12" t="s">
        <v>120</v>
      </c>
      <c r="E1236" s="12" t="s">
        <v>1040</v>
      </c>
      <c r="F1236" s="12" t="s">
        <v>1101</v>
      </c>
      <c r="G1236" s="12" t="s">
        <v>1142</v>
      </c>
      <c r="H1236" s="12" t="s">
        <v>8</v>
      </c>
      <c r="I1236" s="12" t="s">
        <v>1015</v>
      </c>
      <c r="J1236" s="12" t="s">
        <v>121</v>
      </c>
      <c r="K1236" s="12" t="s">
        <v>10</v>
      </c>
      <c r="L1236" s="13">
        <v>45014</v>
      </c>
      <c r="M1236" s="14">
        <v>44999</v>
      </c>
      <c r="N1236" s="14" t="str">
        <f t="shared" si="38"/>
        <v>CUMPLE</v>
      </c>
      <c r="O1236" s="14" t="str">
        <f t="shared" si="39"/>
        <v>CUMPLE</v>
      </c>
      <c r="P1236" s="15">
        <v>2</v>
      </c>
      <c r="Q1236" s="21">
        <v>4</v>
      </c>
      <c r="R1236" s="15">
        <f>Tabla1[[#This Row],[Trbjo real]]-Tabla1[[#This Row],[Trabajo]]</f>
        <v>-2</v>
      </c>
      <c r="S1236" s="15">
        <v>4</v>
      </c>
      <c r="T1236" s="12" t="s">
        <v>1026</v>
      </c>
      <c r="U1236" s="19">
        <f>Tabla1[[#This Row],[Trbjo real]]/Tabla1[[#This Row],[Trabajo]]</f>
        <v>0.5</v>
      </c>
    </row>
    <row r="1237" spans="1:21" x14ac:dyDescent="0.25">
      <c r="A1237" s="12" t="s">
        <v>162</v>
      </c>
      <c r="B1237" s="12" t="s">
        <v>152</v>
      </c>
      <c r="C1237" s="12" t="s">
        <v>153</v>
      </c>
      <c r="D1237" s="12" t="s">
        <v>154</v>
      </c>
      <c r="E1237" s="12" t="s">
        <v>1035</v>
      </c>
      <c r="F1237" s="12" t="s">
        <v>1043</v>
      </c>
      <c r="G1237" s="12" t="s">
        <v>1073</v>
      </c>
      <c r="H1237" s="12" t="s">
        <v>60</v>
      </c>
      <c r="I1237" s="12" t="s">
        <v>1025</v>
      </c>
      <c r="J1237" s="12" t="s">
        <v>155</v>
      </c>
      <c r="K1237" s="12" t="s">
        <v>10</v>
      </c>
      <c r="L1237" s="13">
        <v>45011</v>
      </c>
      <c r="M1237" s="14"/>
      <c r="N1237" s="14" t="str">
        <f t="shared" si="38"/>
        <v>NO CUMPLE</v>
      </c>
      <c r="O1237" s="14" t="str">
        <f t="shared" si="39"/>
        <v>NO CUMPLE</v>
      </c>
      <c r="P1237" s="15">
        <v>0</v>
      </c>
      <c r="Q1237" s="15">
        <v>1</v>
      </c>
      <c r="R1237" s="15">
        <f>Tabla1[[#This Row],[Trbjo real]]-Tabla1[[#This Row],[Trabajo]]</f>
        <v>-1</v>
      </c>
      <c r="S1237" s="15">
        <v>1</v>
      </c>
      <c r="T1237" s="12" t="s">
        <v>1026</v>
      </c>
      <c r="U1237" s="19">
        <f>Tabla1[[#This Row],[Trbjo real]]/Tabla1[[#This Row],[Trabajo]]</f>
        <v>0</v>
      </c>
    </row>
    <row r="1238" spans="1:21" x14ac:dyDescent="0.25">
      <c r="A1238" s="12" t="s">
        <v>162</v>
      </c>
      <c r="B1238" s="12" t="s">
        <v>152</v>
      </c>
      <c r="C1238" s="12" t="s">
        <v>153</v>
      </c>
      <c r="D1238" s="12" t="s">
        <v>154</v>
      </c>
      <c r="E1238" s="12" t="s">
        <v>1033</v>
      </c>
      <c r="F1238" s="12" t="s">
        <v>1044</v>
      </c>
      <c r="G1238" s="12" t="s">
        <v>1073</v>
      </c>
      <c r="H1238" s="12" t="s">
        <v>60</v>
      </c>
      <c r="I1238" s="12" t="s">
        <v>1025</v>
      </c>
      <c r="J1238" s="12" t="s">
        <v>155</v>
      </c>
      <c r="K1238" s="12" t="s">
        <v>10</v>
      </c>
      <c r="L1238" s="13">
        <v>45011</v>
      </c>
      <c r="M1238" s="14"/>
      <c r="N1238" s="14" t="str">
        <f t="shared" si="38"/>
        <v>NO CUMPLE</v>
      </c>
      <c r="O1238" s="14" t="str">
        <f t="shared" si="39"/>
        <v>NO CUMPLE</v>
      </c>
      <c r="P1238" s="15">
        <v>0</v>
      </c>
      <c r="Q1238" s="15">
        <v>1</v>
      </c>
      <c r="R1238" s="15">
        <f>Tabla1[[#This Row],[Trbjo real]]-Tabla1[[#This Row],[Trabajo]]</f>
        <v>-1</v>
      </c>
      <c r="S1238" s="15">
        <v>1</v>
      </c>
      <c r="T1238" s="12" t="s">
        <v>1026</v>
      </c>
      <c r="U1238" s="19">
        <f>Tabla1[[#This Row],[Trbjo real]]/Tabla1[[#This Row],[Trabajo]]</f>
        <v>0</v>
      </c>
    </row>
    <row r="1239" spans="1:21" x14ac:dyDescent="0.25">
      <c r="A1239" s="12" t="s">
        <v>162</v>
      </c>
      <c r="B1239" s="12" t="s">
        <v>152</v>
      </c>
      <c r="C1239" s="12" t="s">
        <v>153</v>
      </c>
      <c r="D1239" s="12" t="s">
        <v>154</v>
      </c>
      <c r="E1239" s="12" t="s">
        <v>1027</v>
      </c>
      <c r="F1239" s="12" t="s">
        <v>1045</v>
      </c>
      <c r="G1239" s="12" t="s">
        <v>1073</v>
      </c>
      <c r="H1239" s="12" t="s">
        <v>60</v>
      </c>
      <c r="I1239" s="12" t="s">
        <v>1025</v>
      </c>
      <c r="J1239" s="12" t="s">
        <v>155</v>
      </c>
      <c r="K1239" s="12" t="s">
        <v>10</v>
      </c>
      <c r="L1239" s="13">
        <v>45011</v>
      </c>
      <c r="M1239" s="14"/>
      <c r="N1239" s="14" t="str">
        <f t="shared" si="38"/>
        <v>NO CUMPLE</v>
      </c>
      <c r="O1239" s="14" t="str">
        <f t="shared" si="39"/>
        <v>NO CUMPLE</v>
      </c>
      <c r="P1239" s="15">
        <v>0</v>
      </c>
      <c r="Q1239" s="15">
        <v>1</v>
      </c>
      <c r="R1239" s="15">
        <f>Tabla1[[#This Row],[Trbjo real]]-Tabla1[[#This Row],[Trabajo]]</f>
        <v>-1</v>
      </c>
      <c r="S1239" s="15">
        <v>1</v>
      </c>
      <c r="T1239" s="12" t="s">
        <v>1026</v>
      </c>
      <c r="U1239" s="19">
        <f>Tabla1[[#This Row],[Trbjo real]]/Tabla1[[#This Row],[Trabajo]]</f>
        <v>0</v>
      </c>
    </row>
    <row r="1240" spans="1:21" x14ac:dyDescent="0.25">
      <c r="A1240" s="12" t="s">
        <v>162</v>
      </c>
      <c r="B1240" s="12" t="s">
        <v>152</v>
      </c>
      <c r="C1240" s="12" t="s">
        <v>153</v>
      </c>
      <c r="D1240" s="12" t="s">
        <v>154</v>
      </c>
      <c r="E1240" s="12" t="s">
        <v>1040</v>
      </c>
      <c r="F1240" s="12" t="s">
        <v>1046</v>
      </c>
      <c r="G1240" s="12" t="s">
        <v>1073</v>
      </c>
      <c r="H1240" s="12" t="s">
        <v>60</v>
      </c>
      <c r="I1240" s="12" t="s">
        <v>1025</v>
      </c>
      <c r="J1240" s="12" t="s">
        <v>155</v>
      </c>
      <c r="K1240" s="12" t="s">
        <v>10</v>
      </c>
      <c r="L1240" s="13">
        <v>45011</v>
      </c>
      <c r="M1240" s="14"/>
      <c r="N1240" s="14" t="str">
        <f t="shared" si="38"/>
        <v>NO CUMPLE</v>
      </c>
      <c r="O1240" s="14" t="str">
        <f t="shared" si="39"/>
        <v>NO CUMPLE</v>
      </c>
      <c r="P1240" s="15">
        <v>0</v>
      </c>
      <c r="Q1240" s="15">
        <v>1</v>
      </c>
      <c r="R1240" s="15">
        <f>Tabla1[[#This Row],[Trbjo real]]-Tabla1[[#This Row],[Trabajo]]</f>
        <v>-1</v>
      </c>
      <c r="S1240" s="15">
        <v>1</v>
      </c>
      <c r="T1240" s="12" t="s">
        <v>1026</v>
      </c>
      <c r="U1240" s="19">
        <f>Tabla1[[#This Row],[Trbjo real]]/Tabla1[[#This Row],[Trabajo]]</f>
        <v>0</v>
      </c>
    </row>
    <row r="1241" spans="1:21" x14ac:dyDescent="0.25">
      <c r="A1241" s="12" t="s">
        <v>129</v>
      </c>
      <c r="B1241" s="12" t="s">
        <v>118</v>
      </c>
      <c r="C1241" s="12" t="s">
        <v>119</v>
      </c>
      <c r="D1241" s="12" t="s">
        <v>120</v>
      </c>
      <c r="E1241" s="12" t="s">
        <v>1035</v>
      </c>
      <c r="F1241" s="12" t="s">
        <v>1061</v>
      </c>
      <c r="G1241" s="12" t="s">
        <v>1060</v>
      </c>
      <c r="H1241" s="12" t="s">
        <v>60</v>
      </c>
      <c r="I1241" s="12" t="s">
        <v>1025</v>
      </c>
      <c r="J1241" s="12" t="s">
        <v>121</v>
      </c>
      <c r="K1241" s="12" t="s">
        <v>10</v>
      </c>
      <c r="L1241" s="13">
        <v>45009</v>
      </c>
      <c r="M1241" s="14">
        <v>45009</v>
      </c>
      <c r="N1241" s="14" t="str">
        <f t="shared" si="38"/>
        <v>CUMPLE</v>
      </c>
      <c r="O1241" s="14" t="str">
        <f t="shared" si="39"/>
        <v>CUMPLE</v>
      </c>
      <c r="P1241" s="15">
        <v>0.08</v>
      </c>
      <c r="Q1241" s="20">
        <v>1</v>
      </c>
      <c r="R1241" s="15">
        <f>Tabla1[[#This Row],[Trbjo real]]-Tabla1[[#This Row],[Trabajo]]</f>
        <v>-0.92</v>
      </c>
      <c r="S1241" s="15">
        <v>1</v>
      </c>
      <c r="T1241" s="12" t="s">
        <v>1026</v>
      </c>
      <c r="U1241" s="19">
        <f>Tabla1[[#This Row],[Trbjo real]]/Tabla1[[#This Row],[Trabajo]]</f>
        <v>0.08</v>
      </c>
    </row>
    <row r="1242" spans="1:21" x14ac:dyDescent="0.25">
      <c r="A1242" s="12" t="s">
        <v>129</v>
      </c>
      <c r="B1242" s="12" t="s">
        <v>118</v>
      </c>
      <c r="C1242" s="12" t="s">
        <v>119</v>
      </c>
      <c r="D1242" s="12" t="s">
        <v>120</v>
      </c>
      <c r="E1242" s="12" t="s">
        <v>1033</v>
      </c>
      <c r="F1242" s="12" t="s">
        <v>1036</v>
      </c>
      <c r="G1242" s="12" t="s">
        <v>1060</v>
      </c>
      <c r="H1242" s="12" t="s">
        <v>60</v>
      </c>
      <c r="I1242" s="12" t="s">
        <v>1025</v>
      </c>
      <c r="J1242" s="12" t="s">
        <v>121</v>
      </c>
      <c r="K1242" s="12" t="s">
        <v>10</v>
      </c>
      <c r="L1242" s="13">
        <v>45009</v>
      </c>
      <c r="M1242" s="14">
        <v>45009</v>
      </c>
      <c r="N1242" s="14" t="str">
        <f t="shared" si="38"/>
        <v>CUMPLE</v>
      </c>
      <c r="O1242" s="14" t="str">
        <f t="shared" si="39"/>
        <v>CUMPLE</v>
      </c>
      <c r="P1242" s="15">
        <v>0.08</v>
      </c>
      <c r="Q1242" s="20">
        <v>3</v>
      </c>
      <c r="R1242" s="15">
        <f>Tabla1[[#This Row],[Trbjo real]]-Tabla1[[#This Row],[Trabajo]]</f>
        <v>-2.92</v>
      </c>
      <c r="S1242" s="15">
        <v>3</v>
      </c>
      <c r="T1242" s="12" t="s">
        <v>1026</v>
      </c>
      <c r="U1242" s="19">
        <f>Tabla1[[#This Row],[Trbjo real]]/Tabla1[[#This Row],[Trabajo]]</f>
        <v>2.6666666666666668E-2</v>
      </c>
    </row>
    <row r="1243" spans="1:21" x14ac:dyDescent="0.25">
      <c r="A1243" s="12" t="s">
        <v>129</v>
      </c>
      <c r="B1243" s="12" t="s">
        <v>118</v>
      </c>
      <c r="C1243" s="12" t="s">
        <v>119</v>
      </c>
      <c r="D1243" s="12" t="s">
        <v>120</v>
      </c>
      <c r="E1243" s="12" t="s">
        <v>1040</v>
      </c>
      <c r="F1243" s="12" t="s">
        <v>1036</v>
      </c>
      <c r="G1243" s="12" t="s">
        <v>1144</v>
      </c>
      <c r="H1243" s="12" t="s">
        <v>60</v>
      </c>
      <c r="I1243" s="12" t="s">
        <v>1025</v>
      </c>
      <c r="J1243" s="12" t="s">
        <v>121</v>
      </c>
      <c r="K1243" s="12" t="s">
        <v>10</v>
      </c>
      <c r="L1243" s="13">
        <v>45009</v>
      </c>
      <c r="M1243" s="14"/>
      <c r="N1243" s="14" t="str">
        <f t="shared" si="38"/>
        <v>NO CUMPLE</v>
      </c>
      <c r="O1243" s="14" t="str">
        <f t="shared" si="39"/>
        <v>NO CUMPLE</v>
      </c>
      <c r="P1243" s="15">
        <v>0</v>
      </c>
      <c r="Q1243" s="15">
        <v>2</v>
      </c>
      <c r="R1243" s="15">
        <f>Tabla1[[#This Row],[Trbjo real]]-Tabla1[[#This Row],[Trabajo]]</f>
        <v>-2</v>
      </c>
      <c r="S1243" s="15">
        <v>2</v>
      </c>
      <c r="T1243" s="12" t="s">
        <v>1026</v>
      </c>
      <c r="U1243" s="19">
        <f>Tabla1[[#This Row],[Trbjo real]]/Tabla1[[#This Row],[Trabajo]]</f>
        <v>0</v>
      </c>
    </row>
    <row r="1244" spans="1:21" x14ac:dyDescent="0.25">
      <c r="A1244" s="12" t="s">
        <v>69</v>
      </c>
      <c r="B1244" s="12" t="s">
        <v>51</v>
      </c>
      <c r="C1244" s="12" t="s">
        <v>52</v>
      </c>
      <c r="D1244" s="12" t="s">
        <v>53</v>
      </c>
      <c r="E1244" s="12" t="s">
        <v>1035</v>
      </c>
      <c r="F1244" s="12" t="s">
        <v>1057</v>
      </c>
      <c r="G1244" s="12" t="s">
        <v>1080</v>
      </c>
      <c r="H1244" s="12" t="s">
        <v>54</v>
      </c>
      <c r="I1244" s="12" t="s">
        <v>1025</v>
      </c>
      <c r="J1244" s="12" t="s">
        <v>55</v>
      </c>
      <c r="K1244" s="12" t="s">
        <v>10</v>
      </c>
      <c r="L1244" s="13">
        <v>45008</v>
      </c>
      <c r="M1244" s="14">
        <v>45008</v>
      </c>
      <c r="N1244" s="14" t="str">
        <f t="shared" si="38"/>
        <v>CUMPLE</v>
      </c>
      <c r="O1244" s="14" t="str">
        <f t="shared" si="39"/>
        <v>CUMPLE</v>
      </c>
      <c r="P1244" s="15">
        <v>3</v>
      </c>
      <c r="Q1244" s="20">
        <v>3</v>
      </c>
      <c r="R1244" s="15">
        <f>Tabla1[[#This Row],[Trbjo real]]-Tabla1[[#This Row],[Trabajo]]</f>
        <v>0</v>
      </c>
      <c r="S1244" s="15">
        <v>3</v>
      </c>
      <c r="T1244" s="12" t="s">
        <v>1026</v>
      </c>
      <c r="U1244" s="19">
        <f>Tabla1[[#This Row],[Trbjo real]]/Tabla1[[#This Row],[Trabajo]]</f>
        <v>1</v>
      </c>
    </row>
    <row r="1245" spans="1:21" x14ac:dyDescent="0.25">
      <c r="A1245" s="12" t="s">
        <v>69</v>
      </c>
      <c r="B1245" s="12" t="s">
        <v>51</v>
      </c>
      <c r="C1245" s="12" t="s">
        <v>52</v>
      </c>
      <c r="D1245" s="12" t="s">
        <v>53</v>
      </c>
      <c r="E1245" s="12" t="s">
        <v>1027</v>
      </c>
      <c r="F1245" s="12" t="s">
        <v>1090</v>
      </c>
      <c r="G1245" s="12" t="s">
        <v>1091</v>
      </c>
      <c r="H1245" s="12" t="s">
        <v>54</v>
      </c>
      <c r="I1245" s="12" t="s">
        <v>1025</v>
      </c>
      <c r="J1245" s="12" t="s">
        <v>55</v>
      </c>
      <c r="K1245" s="12" t="s">
        <v>10</v>
      </c>
      <c r="L1245" s="13">
        <v>45008</v>
      </c>
      <c r="M1245" s="14">
        <v>45008</v>
      </c>
      <c r="N1245" s="14" t="str">
        <f t="shared" si="38"/>
        <v>CUMPLE</v>
      </c>
      <c r="O1245" s="14" t="str">
        <f t="shared" si="39"/>
        <v>CUMPLE</v>
      </c>
      <c r="P1245" s="15">
        <v>1</v>
      </c>
      <c r="Q1245" s="20">
        <v>1</v>
      </c>
      <c r="R1245" s="15">
        <f>Tabla1[[#This Row],[Trbjo real]]-Tabla1[[#This Row],[Trabajo]]</f>
        <v>0</v>
      </c>
      <c r="S1245" s="15">
        <v>1</v>
      </c>
      <c r="T1245" s="12" t="s">
        <v>1026</v>
      </c>
      <c r="U1245" s="19">
        <f>Tabla1[[#This Row],[Trbjo real]]/Tabla1[[#This Row],[Trabajo]]</f>
        <v>1</v>
      </c>
    </row>
    <row r="1246" spans="1:21" x14ac:dyDescent="0.25">
      <c r="A1246" s="12" t="s">
        <v>291</v>
      </c>
      <c r="B1246" s="12" t="s">
        <v>238</v>
      </c>
      <c r="C1246" s="12" t="s">
        <v>239</v>
      </c>
      <c r="D1246" s="12" t="s">
        <v>185</v>
      </c>
      <c r="E1246" s="12" t="s">
        <v>1035</v>
      </c>
      <c r="F1246" s="12" t="s">
        <v>1057</v>
      </c>
      <c r="G1246" s="12" t="s">
        <v>1082</v>
      </c>
      <c r="H1246" s="12" t="s">
        <v>60</v>
      </c>
      <c r="I1246" s="12" t="s">
        <v>1015</v>
      </c>
      <c r="J1246" s="12" t="s">
        <v>240</v>
      </c>
      <c r="K1246" s="12" t="s">
        <v>10</v>
      </c>
      <c r="L1246" s="13">
        <v>45007</v>
      </c>
      <c r="M1246" s="14"/>
      <c r="N1246" s="14" t="str">
        <f t="shared" si="38"/>
        <v>NO CUMPLE</v>
      </c>
      <c r="O1246" s="14" t="str">
        <f t="shared" si="39"/>
        <v>NO CUMPLE</v>
      </c>
      <c r="P1246" s="15">
        <v>0</v>
      </c>
      <c r="Q1246" s="15">
        <v>2</v>
      </c>
      <c r="R1246" s="15">
        <f>Tabla1[[#This Row],[Trbjo real]]-Tabla1[[#This Row],[Trabajo]]</f>
        <v>-2</v>
      </c>
      <c r="S1246" s="15">
        <v>2</v>
      </c>
      <c r="T1246" s="12" t="s">
        <v>1026</v>
      </c>
      <c r="U1246" s="19">
        <f>Tabla1[[#This Row],[Trbjo real]]/Tabla1[[#This Row],[Trabajo]]</f>
        <v>0</v>
      </c>
    </row>
    <row r="1247" spans="1:21" x14ac:dyDescent="0.25">
      <c r="A1247" s="12" t="s">
        <v>217</v>
      </c>
      <c r="B1247" s="12" t="s">
        <v>183</v>
      </c>
      <c r="C1247" s="12" t="s">
        <v>184</v>
      </c>
      <c r="D1247" s="12" t="s">
        <v>185</v>
      </c>
      <c r="E1247" s="12" t="s">
        <v>1035</v>
      </c>
      <c r="F1247" s="12" t="s">
        <v>1143</v>
      </c>
      <c r="G1247" s="12" t="s">
        <v>1142</v>
      </c>
      <c r="H1247" s="12" t="s">
        <v>60</v>
      </c>
      <c r="I1247" s="12" t="s">
        <v>1025</v>
      </c>
      <c r="J1247" s="12" t="s">
        <v>186</v>
      </c>
      <c r="K1247" s="12" t="s">
        <v>10</v>
      </c>
      <c r="L1247" s="13">
        <v>45007</v>
      </c>
      <c r="M1247" s="14">
        <v>45007</v>
      </c>
      <c r="N1247" s="14" t="str">
        <f t="shared" si="38"/>
        <v>CUMPLE</v>
      </c>
      <c r="O1247" s="14" t="str">
        <f t="shared" si="39"/>
        <v>CUMPLE</v>
      </c>
      <c r="P1247" s="15">
        <v>1</v>
      </c>
      <c r="Q1247" s="20">
        <v>1.5</v>
      </c>
      <c r="R1247" s="21">
        <f>Tabla1[[#This Row],[Trbjo real]]-Tabla1[[#This Row],[Trabajo]]</f>
        <v>-0.5</v>
      </c>
      <c r="S1247" s="15">
        <v>1.5</v>
      </c>
      <c r="T1247" s="12" t="s">
        <v>1026</v>
      </c>
      <c r="U1247" s="19">
        <f>Tabla1[[#This Row],[Trbjo real]]/Tabla1[[#This Row],[Trabajo]]</f>
        <v>0.66666666666666663</v>
      </c>
    </row>
    <row r="1248" spans="1:21" x14ac:dyDescent="0.25">
      <c r="A1248" s="12" t="s">
        <v>110</v>
      </c>
      <c r="B1248" s="12" t="s">
        <v>51</v>
      </c>
      <c r="C1248" s="12" t="s">
        <v>52</v>
      </c>
      <c r="D1248" s="12" t="s">
        <v>53</v>
      </c>
      <c r="E1248" s="12" t="s">
        <v>1047</v>
      </c>
      <c r="F1248" s="12" t="s">
        <v>1048</v>
      </c>
      <c r="G1248" s="12" t="s">
        <v>1042</v>
      </c>
      <c r="H1248" s="12" t="s">
        <v>54</v>
      </c>
      <c r="I1248" s="12" t="s">
        <v>1025</v>
      </c>
      <c r="J1248" s="12" t="s">
        <v>55</v>
      </c>
      <c r="K1248" s="12" t="s">
        <v>10</v>
      </c>
      <c r="L1248" s="13">
        <v>44999</v>
      </c>
      <c r="M1248" s="14"/>
      <c r="N1248" s="14" t="str">
        <f t="shared" si="38"/>
        <v>NO CUMPLE</v>
      </c>
      <c r="O1248" s="14" t="str">
        <f t="shared" si="39"/>
        <v>NO CUMPLE</v>
      </c>
      <c r="P1248" s="15">
        <v>0</v>
      </c>
      <c r="Q1248" s="15">
        <v>5</v>
      </c>
      <c r="R1248" s="15">
        <f>Tabla1[[#This Row],[Trbjo real]]-Tabla1[[#This Row],[Trabajo]]</f>
        <v>-5</v>
      </c>
      <c r="S1248" s="15">
        <v>5</v>
      </c>
      <c r="T1248" s="12" t="s">
        <v>1026</v>
      </c>
      <c r="U1248" s="19">
        <f>Tabla1[[#This Row],[Trbjo real]]/Tabla1[[#This Row],[Trabajo]]</f>
        <v>0</v>
      </c>
    </row>
    <row r="1249" spans="1:21" x14ac:dyDescent="0.25">
      <c r="A1249" s="12" t="s">
        <v>110</v>
      </c>
      <c r="B1249" s="12" t="s">
        <v>51</v>
      </c>
      <c r="C1249" s="12" t="s">
        <v>52</v>
      </c>
      <c r="D1249" s="12" t="s">
        <v>53</v>
      </c>
      <c r="E1249" s="12" t="s">
        <v>1033</v>
      </c>
      <c r="F1249" s="12" t="s">
        <v>1133</v>
      </c>
      <c r="G1249" s="12" t="s">
        <v>1129</v>
      </c>
      <c r="H1249" s="12" t="s">
        <v>54</v>
      </c>
      <c r="I1249" s="12" t="s">
        <v>1025</v>
      </c>
      <c r="J1249" s="12" t="s">
        <v>55</v>
      </c>
      <c r="K1249" s="12" t="s">
        <v>10</v>
      </c>
      <c r="L1249" s="13">
        <v>44999</v>
      </c>
      <c r="M1249" s="14">
        <v>44999</v>
      </c>
      <c r="N1249" s="14" t="str">
        <f t="shared" si="38"/>
        <v>CUMPLE</v>
      </c>
      <c r="O1249" s="14" t="str">
        <f t="shared" si="39"/>
        <v>CUMPLE</v>
      </c>
      <c r="P1249" s="15">
        <v>2</v>
      </c>
      <c r="Q1249" s="20">
        <v>1</v>
      </c>
      <c r="R1249" s="15">
        <f>Tabla1[[#This Row],[Trbjo real]]-Tabla1[[#This Row],[Trabajo]]</f>
        <v>1</v>
      </c>
      <c r="S1249" s="15">
        <v>1</v>
      </c>
      <c r="T1249" s="12" t="s">
        <v>1026</v>
      </c>
      <c r="U1249" s="19">
        <f>Tabla1[[#This Row],[Trbjo real]]/Tabla1[[#This Row],[Trabajo]]</f>
        <v>2</v>
      </c>
    </row>
    <row r="1250" spans="1:21" x14ac:dyDescent="0.25">
      <c r="A1250" s="12" t="s">
        <v>147</v>
      </c>
      <c r="B1250" s="12" t="s">
        <v>118</v>
      </c>
      <c r="C1250" s="12" t="s">
        <v>119</v>
      </c>
      <c r="D1250" s="12" t="s">
        <v>120</v>
      </c>
      <c r="E1250" s="12" t="s">
        <v>1035</v>
      </c>
      <c r="F1250" s="12" t="s">
        <v>1061</v>
      </c>
      <c r="G1250" s="12" t="s">
        <v>1060</v>
      </c>
      <c r="H1250" s="12" t="s">
        <v>60</v>
      </c>
      <c r="I1250" s="12" t="s">
        <v>1025</v>
      </c>
      <c r="J1250" s="12" t="s">
        <v>121</v>
      </c>
      <c r="K1250" s="12" t="s">
        <v>10</v>
      </c>
      <c r="L1250" s="13">
        <v>44996</v>
      </c>
      <c r="M1250" s="14">
        <v>44981</v>
      </c>
      <c r="N1250" s="14" t="str">
        <f t="shared" si="38"/>
        <v>CUMPLE</v>
      </c>
      <c r="O1250" s="14" t="str">
        <f t="shared" si="39"/>
        <v>CUMPLE</v>
      </c>
      <c r="P1250" s="15">
        <v>1</v>
      </c>
      <c r="Q1250" s="20">
        <v>1</v>
      </c>
      <c r="R1250" s="15">
        <f>Tabla1[[#This Row],[Trbjo real]]-Tabla1[[#This Row],[Trabajo]]</f>
        <v>0</v>
      </c>
      <c r="S1250" s="15">
        <v>1</v>
      </c>
      <c r="T1250" s="12" t="s">
        <v>1026</v>
      </c>
      <c r="U1250" s="19">
        <f>Tabla1[[#This Row],[Trbjo real]]/Tabla1[[#This Row],[Trabajo]]</f>
        <v>1</v>
      </c>
    </row>
    <row r="1251" spans="1:21" x14ac:dyDescent="0.25">
      <c r="A1251" s="12" t="s">
        <v>147</v>
      </c>
      <c r="B1251" s="12" t="s">
        <v>118</v>
      </c>
      <c r="C1251" s="12" t="s">
        <v>119</v>
      </c>
      <c r="D1251" s="12" t="s">
        <v>120</v>
      </c>
      <c r="E1251" s="12" t="s">
        <v>1033</v>
      </c>
      <c r="F1251" s="12" t="s">
        <v>1036</v>
      </c>
      <c r="G1251" s="12" t="s">
        <v>1060</v>
      </c>
      <c r="H1251" s="12" t="s">
        <v>60</v>
      </c>
      <c r="I1251" s="12" t="s">
        <v>1025</v>
      </c>
      <c r="J1251" s="12" t="s">
        <v>121</v>
      </c>
      <c r="K1251" s="12" t="s">
        <v>10</v>
      </c>
      <c r="L1251" s="13">
        <v>44996</v>
      </c>
      <c r="M1251" s="14">
        <v>44981</v>
      </c>
      <c r="N1251" s="14" t="str">
        <f t="shared" si="38"/>
        <v>CUMPLE</v>
      </c>
      <c r="O1251" s="14" t="str">
        <f t="shared" si="39"/>
        <v>CUMPLE</v>
      </c>
      <c r="P1251" s="15">
        <v>1</v>
      </c>
      <c r="Q1251" s="20">
        <v>3</v>
      </c>
      <c r="R1251" s="15">
        <f>Tabla1[[#This Row],[Trbjo real]]-Tabla1[[#This Row],[Trabajo]]</f>
        <v>-2</v>
      </c>
      <c r="S1251" s="15">
        <v>3</v>
      </c>
      <c r="T1251" s="12" t="s">
        <v>1026</v>
      </c>
      <c r="U1251" s="19">
        <f>Tabla1[[#This Row],[Trbjo real]]/Tabla1[[#This Row],[Trabajo]]</f>
        <v>0.33333333333333331</v>
      </c>
    </row>
    <row r="1252" spans="1:21" x14ac:dyDescent="0.25">
      <c r="A1252" s="12" t="s">
        <v>147</v>
      </c>
      <c r="B1252" s="12" t="s">
        <v>118</v>
      </c>
      <c r="C1252" s="12" t="s">
        <v>119</v>
      </c>
      <c r="D1252" s="12" t="s">
        <v>120</v>
      </c>
      <c r="E1252" s="12" t="s">
        <v>1040</v>
      </c>
      <c r="F1252" s="12" t="s">
        <v>1036</v>
      </c>
      <c r="G1252" s="12" t="s">
        <v>1129</v>
      </c>
      <c r="H1252" s="12" t="s">
        <v>60</v>
      </c>
      <c r="I1252" s="12" t="s">
        <v>1025</v>
      </c>
      <c r="J1252" s="12" t="s">
        <v>121</v>
      </c>
      <c r="K1252" s="12" t="s">
        <v>10</v>
      </c>
      <c r="L1252" s="13">
        <v>44996</v>
      </c>
      <c r="M1252" s="14"/>
      <c r="N1252" s="14" t="str">
        <f t="shared" si="38"/>
        <v>NO CUMPLE</v>
      </c>
      <c r="O1252" s="14" t="str">
        <f t="shared" si="39"/>
        <v>NO CUMPLE</v>
      </c>
      <c r="P1252" s="15">
        <v>0</v>
      </c>
      <c r="Q1252" s="15">
        <v>2</v>
      </c>
      <c r="R1252" s="15">
        <f>Tabla1[[#This Row],[Trbjo real]]-Tabla1[[#This Row],[Trabajo]]</f>
        <v>-2</v>
      </c>
      <c r="S1252" s="15">
        <v>2</v>
      </c>
      <c r="T1252" s="12" t="s">
        <v>1026</v>
      </c>
      <c r="U1252" s="19">
        <f>Tabla1[[#This Row],[Trbjo real]]/Tabla1[[#This Row],[Trabajo]]</f>
        <v>0</v>
      </c>
    </row>
    <row r="1253" spans="1:21" x14ac:dyDescent="0.25">
      <c r="A1253" s="12" t="s">
        <v>146</v>
      </c>
      <c r="B1253" s="12" t="s">
        <v>118</v>
      </c>
      <c r="C1253" s="12" t="s">
        <v>119</v>
      </c>
      <c r="D1253" s="12" t="s">
        <v>120</v>
      </c>
      <c r="E1253" s="12" t="s">
        <v>1035</v>
      </c>
      <c r="F1253" s="12" t="s">
        <v>1061</v>
      </c>
      <c r="G1253" s="12" t="s">
        <v>1060</v>
      </c>
      <c r="H1253" s="12" t="s">
        <v>60</v>
      </c>
      <c r="I1253" s="12" t="s">
        <v>1025</v>
      </c>
      <c r="J1253" s="12" t="s">
        <v>121</v>
      </c>
      <c r="K1253" s="12" t="s">
        <v>10</v>
      </c>
      <c r="L1253" s="13">
        <v>44995</v>
      </c>
      <c r="M1253" s="14">
        <v>44995</v>
      </c>
      <c r="N1253" s="14" t="str">
        <f t="shared" si="38"/>
        <v>CUMPLE</v>
      </c>
      <c r="O1253" s="14" t="str">
        <f t="shared" si="39"/>
        <v>CUMPLE</v>
      </c>
      <c r="P1253" s="15">
        <v>1</v>
      </c>
      <c r="Q1253" s="20">
        <v>1</v>
      </c>
      <c r="R1253" s="15">
        <f>Tabla1[[#This Row],[Trbjo real]]-Tabla1[[#This Row],[Trabajo]]</f>
        <v>0</v>
      </c>
      <c r="S1253" s="15">
        <v>1</v>
      </c>
      <c r="T1253" s="12" t="s">
        <v>1026</v>
      </c>
      <c r="U1253" s="19">
        <f>Tabla1[[#This Row],[Trbjo real]]/Tabla1[[#This Row],[Trabajo]]</f>
        <v>1</v>
      </c>
    </row>
    <row r="1254" spans="1:21" x14ac:dyDescent="0.25">
      <c r="A1254" s="12" t="s">
        <v>282</v>
      </c>
      <c r="B1254" s="12" t="s">
        <v>238</v>
      </c>
      <c r="C1254" s="12" t="s">
        <v>239</v>
      </c>
      <c r="D1254" s="12" t="s">
        <v>185</v>
      </c>
      <c r="E1254" s="12" t="s">
        <v>1033</v>
      </c>
      <c r="F1254" s="12" t="s">
        <v>1136</v>
      </c>
      <c r="G1254" s="12" t="s">
        <v>1152</v>
      </c>
      <c r="H1254" s="12" t="s">
        <v>60</v>
      </c>
      <c r="I1254" s="12" t="s">
        <v>1015</v>
      </c>
      <c r="J1254" s="12" t="s">
        <v>240</v>
      </c>
      <c r="K1254" s="12" t="s">
        <v>10</v>
      </c>
      <c r="L1254" s="13">
        <v>44993</v>
      </c>
      <c r="M1254" s="14">
        <v>44998</v>
      </c>
      <c r="N1254" s="14" t="str">
        <f t="shared" si="38"/>
        <v>CUMPLE</v>
      </c>
      <c r="O1254" s="14" t="str">
        <f t="shared" si="39"/>
        <v>NO CUMPLE</v>
      </c>
      <c r="P1254" s="15">
        <v>1</v>
      </c>
      <c r="Q1254" s="15">
        <v>1</v>
      </c>
      <c r="R1254" s="20">
        <f>Tabla1[[#This Row],[Trbjo real]]-Tabla1[[#This Row],[Trabajo]]</f>
        <v>0</v>
      </c>
      <c r="S1254" s="15">
        <v>1</v>
      </c>
      <c r="T1254" s="12" t="s">
        <v>1026</v>
      </c>
      <c r="U1254" s="19">
        <f>Tabla1[[#This Row],[Trbjo real]]/Tabla1[[#This Row],[Trabajo]]</f>
        <v>1</v>
      </c>
    </row>
    <row r="1255" spans="1:21" x14ac:dyDescent="0.25">
      <c r="A1255" s="12" t="s">
        <v>219</v>
      </c>
      <c r="B1255" s="12" t="s">
        <v>183</v>
      </c>
      <c r="C1255" s="12" t="s">
        <v>184</v>
      </c>
      <c r="D1255" s="12" t="s">
        <v>185</v>
      </c>
      <c r="E1255" s="12" t="s">
        <v>1033</v>
      </c>
      <c r="F1255" s="12" t="s">
        <v>1136</v>
      </c>
      <c r="G1255" s="12" t="s">
        <v>1152</v>
      </c>
      <c r="H1255" s="12" t="s">
        <v>60</v>
      </c>
      <c r="I1255" s="12" t="s">
        <v>1025</v>
      </c>
      <c r="J1255" s="12" t="s">
        <v>186</v>
      </c>
      <c r="K1255" s="12" t="s">
        <v>10</v>
      </c>
      <c r="L1255" s="13">
        <v>44992</v>
      </c>
      <c r="M1255" s="14">
        <v>44998</v>
      </c>
      <c r="N1255" s="14" t="str">
        <f t="shared" si="38"/>
        <v>CUMPLE</v>
      </c>
      <c r="O1255" s="14" t="str">
        <f t="shared" si="39"/>
        <v>NO CUMPLE</v>
      </c>
      <c r="P1255" s="15">
        <v>1</v>
      </c>
      <c r="Q1255" s="15">
        <v>1</v>
      </c>
      <c r="R1255" s="20">
        <f>Tabla1[[#This Row],[Trbjo real]]-Tabla1[[#This Row],[Trabajo]]</f>
        <v>0</v>
      </c>
      <c r="S1255" s="15">
        <v>1</v>
      </c>
      <c r="T1255" s="12" t="s">
        <v>1026</v>
      </c>
      <c r="U1255" s="19">
        <f>Tabla1[[#This Row],[Trbjo real]]/Tabla1[[#This Row],[Trabajo]]</f>
        <v>1</v>
      </c>
    </row>
    <row r="1256" spans="1:21" x14ac:dyDescent="0.25">
      <c r="A1256" s="12" t="s">
        <v>113</v>
      </c>
      <c r="B1256" s="12" t="s">
        <v>51</v>
      </c>
      <c r="C1256" s="12" t="s">
        <v>52</v>
      </c>
      <c r="D1256" s="12" t="s">
        <v>53</v>
      </c>
      <c r="E1256" s="12" t="s">
        <v>1035</v>
      </c>
      <c r="F1256" s="12" t="s">
        <v>1063</v>
      </c>
      <c r="G1256" s="12" t="s">
        <v>1080</v>
      </c>
      <c r="H1256" s="12" t="s">
        <v>60</v>
      </c>
      <c r="I1256" s="12" t="s">
        <v>1025</v>
      </c>
      <c r="J1256" s="12" t="s">
        <v>55</v>
      </c>
      <c r="K1256" s="12" t="s">
        <v>10</v>
      </c>
      <c r="L1256" s="13">
        <v>44990</v>
      </c>
      <c r="M1256" s="14">
        <v>45001</v>
      </c>
      <c r="N1256" s="14" t="str">
        <f t="shared" si="38"/>
        <v>CUMPLE</v>
      </c>
      <c r="O1256" s="14" t="str">
        <f t="shared" si="39"/>
        <v>NO CUMPLE</v>
      </c>
      <c r="P1256" s="15">
        <v>1</v>
      </c>
      <c r="Q1256" s="20">
        <v>1</v>
      </c>
      <c r="R1256" s="15">
        <f>Tabla1[[#This Row],[Trbjo real]]-Tabla1[[#This Row],[Trabajo]]</f>
        <v>0</v>
      </c>
      <c r="S1256" s="15">
        <v>1</v>
      </c>
      <c r="T1256" s="12" t="s">
        <v>1026</v>
      </c>
      <c r="U1256" s="19">
        <f>Tabla1[[#This Row],[Trbjo real]]/Tabla1[[#This Row],[Trabajo]]</f>
        <v>1</v>
      </c>
    </row>
    <row r="1257" spans="1:21" x14ac:dyDescent="0.25">
      <c r="A1257" s="12" t="s">
        <v>113</v>
      </c>
      <c r="B1257" s="12" t="s">
        <v>51</v>
      </c>
      <c r="C1257" s="12" t="s">
        <v>52</v>
      </c>
      <c r="D1257" s="12" t="s">
        <v>53</v>
      </c>
      <c r="E1257" s="12" t="s">
        <v>1027</v>
      </c>
      <c r="F1257" s="12" t="s">
        <v>1068</v>
      </c>
      <c r="G1257" s="12" t="s">
        <v>1115</v>
      </c>
      <c r="H1257" s="12" t="s">
        <v>60</v>
      </c>
      <c r="I1257" s="12" t="s">
        <v>1025</v>
      </c>
      <c r="J1257" s="12" t="s">
        <v>55</v>
      </c>
      <c r="K1257" s="12" t="s">
        <v>10</v>
      </c>
      <c r="L1257" s="13">
        <v>44990</v>
      </c>
      <c r="M1257" s="14">
        <v>44990</v>
      </c>
      <c r="N1257" s="14" t="str">
        <f t="shared" si="38"/>
        <v>CUMPLE</v>
      </c>
      <c r="O1257" s="14" t="str">
        <f t="shared" si="39"/>
        <v>CUMPLE</v>
      </c>
      <c r="P1257" s="15">
        <v>1.5</v>
      </c>
      <c r="Q1257" s="20">
        <v>1</v>
      </c>
      <c r="R1257" s="15">
        <f>Tabla1[[#This Row],[Trbjo real]]-Tabla1[[#This Row],[Trabajo]]</f>
        <v>0.5</v>
      </c>
      <c r="S1257" s="15">
        <v>1</v>
      </c>
      <c r="T1257" s="12" t="s">
        <v>1026</v>
      </c>
      <c r="U1257" s="19">
        <f>Tabla1[[#This Row],[Trbjo real]]/Tabla1[[#This Row],[Trabajo]]</f>
        <v>1.5</v>
      </c>
    </row>
    <row r="1258" spans="1:21" x14ac:dyDescent="0.25">
      <c r="A1258" s="12" t="s">
        <v>113</v>
      </c>
      <c r="B1258" s="12" t="s">
        <v>51</v>
      </c>
      <c r="C1258" s="12" t="s">
        <v>52</v>
      </c>
      <c r="D1258" s="12" t="s">
        <v>53</v>
      </c>
      <c r="E1258" s="12" t="s">
        <v>1033</v>
      </c>
      <c r="F1258" s="12" t="s">
        <v>1132</v>
      </c>
      <c r="G1258" s="12" t="s">
        <v>1152</v>
      </c>
      <c r="H1258" s="12" t="s">
        <v>60</v>
      </c>
      <c r="I1258" s="12" t="s">
        <v>1025</v>
      </c>
      <c r="J1258" s="12" t="s">
        <v>55</v>
      </c>
      <c r="K1258" s="12" t="s">
        <v>10</v>
      </c>
      <c r="L1258" s="13">
        <v>44990</v>
      </c>
      <c r="M1258" s="14">
        <v>45001</v>
      </c>
      <c r="N1258" s="14" t="str">
        <f t="shared" si="38"/>
        <v>CUMPLE</v>
      </c>
      <c r="O1258" s="14" t="str">
        <f t="shared" si="39"/>
        <v>NO CUMPLE</v>
      </c>
      <c r="P1258" s="15">
        <v>1.25</v>
      </c>
      <c r="Q1258" s="20">
        <v>1</v>
      </c>
      <c r="R1258" s="20">
        <f>Tabla1[[#This Row],[Trbjo real]]-Tabla1[[#This Row],[Trabajo]]</f>
        <v>0.25</v>
      </c>
      <c r="S1258" s="15">
        <v>1</v>
      </c>
      <c r="T1258" s="12" t="s">
        <v>1026</v>
      </c>
      <c r="U1258" s="19">
        <f>Tabla1[[#This Row],[Trbjo real]]/Tabla1[[#This Row],[Trabajo]]</f>
        <v>1.25</v>
      </c>
    </row>
    <row r="1259" spans="1:21" x14ac:dyDescent="0.25">
      <c r="A1259" s="12" t="s">
        <v>418</v>
      </c>
      <c r="B1259" s="12" t="s">
        <v>405</v>
      </c>
      <c r="C1259" s="12" t="s">
        <v>406</v>
      </c>
      <c r="D1259" s="12" t="s">
        <v>154</v>
      </c>
      <c r="E1259" s="12" t="s">
        <v>1035</v>
      </c>
      <c r="F1259" s="12" t="s">
        <v>1050</v>
      </c>
      <c r="G1259" s="12" t="s">
        <v>1078</v>
      </c>
      <c r="H1259" s="12" t="s">
        <v>8</v>
      </c>
      <c r="I1259" s="12" t="s">
        <v>1025</v>
      </c>
      <c r="J1259" s="12" t="s">
        <v>155</v>
      </c>
      <c r="K1259" s="12" t="s">
        <v>10</v>
      </c>
      <c r="L1259" s="13">
        <v>44989</v>
      </c>
      <c r="M1259" s="14"/>
      <c r="N1259" s="14" t="str">
        <f t="shared" si="38"/>
        <v>NO CUMPLE</v>
      </c>
      <c r="O1259" s="14" t="str">
        <f t="shared" si="39"/>
        <v>NO CUMPLE</v>
      </c>
      <c r="P1259" s="15">
        <v>0</v>
      </c>
      <c r="Q1259" s="15">
        <v>2</v>
      </c>
      <c r="R1259" s="15">
        <f>Tabla1[[#This Row],[Trbjo real]]-Tabla1[[#This Row],[Trabajo]]</f>
        <v>-2</v>
      </c>
      <c r="S1259" s="15">
        <v>2</v>
      </c>
      <c r="T1259" s="12" t="s">
        <v>1026</v>
      </c>
      <c r="U1259" s="19">
        <f>Tabla1[[#This Row],[Trbjo real]]/Tabla1[[#This Row],[Trabajo]]</f>
        <v>0</v>
      </c>
    </row>
    <row r="1260" spans="1:21" x14ac:dyDescent="0.25">
      <c r="A1260" s="12" t="s">
        <v>418</v>
      </c>
      <c r="B1260" s="12" t="s">
        <v>405</v>
      </c>
      <c r="C1260" s="12" t="s">
        <v>406</v>
      </c>
      <c r="D1260" s="12" t="s">
        <v>154</v>
      </c>
      <c r="E1260" s="12" t="s">
        <v>1033</v>
      </c>
      <c r="F1260" s="12" t="s">
        <v>1032</v>
      </c>
      <c r="G1260" s="12" t="s">
        <v>1127</v>
      </c>
      <c r="H1260" s="12" t="s">
        <v>8</v>
      </c>
      <c r="I1260" s="12" t="s">
        <v>1025</v>
      </c>
      <c r="J1260" s="12" t="s">
        <v>155</v>
      </c>
      <c r="K1260" s="12" t="s">
        <v>10</v>
      </c>
      <c r="L1260" s="13">
        <v>44989</v>
      </c>
      <c r="M1260" s="14">
        <v>44990</v>
      </c>
      <c r="N1260" s="14" t="str">
        <f t="shared" si="38"/>
        <v>CUMPLE</v>
      </c>
      <c r="O1260" s="14" t="str">
        <f t="shared" si="39"/>
        <v>NO CUMPLE</v>
      </c>
      <c r="P1260" s="15">
        <v>2</v>
      </c>
      <c r="Q1260" s="20">
        <v>2</v>
      </c>
      <c r="R1260" s="15">
        <f>Tabla1[[#This Row],[Trbjo real]]-Tabla1[[#This Row],[Trabajo]]</f>
        <v>0</v>
      </c>
      <c r="S1260" s="15">
        <v>2</v>
      </c>
      <c r="T1260" s="12" t="s">
        <v>1026</v>
      </c>
      <c r="U1260" s="19">
        <f>Tabla1[[#This Row],[Trbjo real]]/Tabla1[[#This Row],[Trabajo]]</f>
        <v>1</v>
      </c>
    </row>
    <row r="1261" spans="1:21" x14ac:dyDescent="0.25">
      <c r="A1261" s="12" t="s">
        <v>418</v>
      </c>
      <c r="B1261" s="12" t="s">
        <v>405</v>
      </c>
      <c r="C1261" s="12" t="s">
        <v>406</v>
      </c>
      <c r="D1261" s="12" t="s">
        <v>154</v>
      </c>
      <c r="E1261" s="12" t="s">
        <v>1034</v>
      </c>
      <c r="F1261" s="12" t="s">
        <v>1031</v>
      </c>
      <c r="G1261" s="12" t="s">
        <v>1144</v>
      </c>
      <c r="H1261" s="12" t="s">
        <v>8</v>
      </c>
      <c r="I1261" s="12" t="s">
        <v>1025</v>
      </c>
      <c r="J1261" s="12" t="s">
        <v>155</v>
      </c>
      <c r="K1261" s="12" t="s">
        <v>10</v>
      </c>
      <c r="L1261" s="13">
        <v>44989</v>
      </c>
      <c r="M1261" s="14">
        <v>44989</v>
      </c>
      <c r="N1261" s="14" t="str">
        <f t="shared" si="38"/>
        <v>CUMPLE</v>
      </c>
      <c r="O1261" s="14" t="str">
        <f t="shared" si="39"/>
        <v>CUMPLE</v>
      </c>
      <c r="P1261" s="15">
        <v>1.5</v>
      </c>
      <c r="Q1261" s="20">
        <v>0.3</v>
      </c>
      <c r="R1261" s="15">
        <f>Tabla1[[#This Row],[Trbjo real]]-Tabla1[[#This Row],[Trabajo]]</f>
        <v>1.2</v>
      </c>
      <c r="S1261" s="15">
        <v>0.3</v>
      </c>
      <c r="T1261" s="12" t="s">
        <v>1026</v>
      </c>
      <c r="U1261" s="19">
        <f>Tabla1[[#This Row],[Trbjo real]]/Tabla1[[#This Row],[Trabajo]]</f>
        <v>5</v>
      </c>
    </row>
    <row r="1262" spans="1:21" x14ac:dyDescent="0.25">
      <c r="A1262" s="12" t="s">
        <v>114</v>
      </c>
      <c r="B1262" s="12" t="s">
        <v>51</v>
      </c>
      <c r="C1262" s="12" t="s">
        <v>52</v>
      </c>
      <c r="D1262" s="12" t="s">
        <v>53</v>
      </c>
      <c r="E1262" s="12" t="s">
        <v>1035</v>
      </c>
      <c r="F1262" s="12" t="s">
        <v>1063</v>
      </c>
      <c r="G1262" s="12" t="s">
        <v>1073</v>
      </c>
      <c r="H1262" s="12" t="s">
        <v>60</v>
      </c>
      <c r="I1262" s="12" t="s">
        <v>1025</v>
      </c>
      <c r="J1262" s="12" t="s">
        <v>55</v>
      </c>
      <c r="K1262" s="12" t="s">
        <v>10</v>
      </c>
      <c r="L1262" s="13">
        <v>44986</v>
      </c>
      <c r="M1262" s="14">
        <v>44986</v>
      </c>
      <c r="N1262" s="14" t="str">
        <f t="shared" si="38"/>
        <v>CUMPLE</v>
      </c>
      <c r="O1262" s="14" t="str">
        <f t="shared" si="39"/>
        <v>CUMPLE</v>
      </c>
      <c r="P1262" s="15">
        <v>0.25</v>
      </c>
      <c r="Q1262" s="20">
        <v>1</v>
      </c>
      <c r="R1262" s="15">
        <f>Tabla1[[#This Row],[Trbjo real]]-Tabla1[[#This Row],[Trabajo]]</f>
        <v>-0.75</v>
      </c>
      <c r="S1262" s="15">
        <v>1</v>
      </c>
      <c r="T1262" s="12" t="s">
        <v>1026</v>
      </c>
      <c r="U1262" s="19">
        <f>Tabla1[[#This Row],[Trbjo real]]/Tabla1[[#This Row],[Trabajo]]</f>
        <v>0.25</v>
      </c>
    </row>
    <row r="1263" spans="1:21" x14ac:dyDescent="0.25">
      <c r="A1263" s="12" t="s">
        <v>114</v>
      </c>
      <c r="B1263" s="12" t="s">
        <v>51</v>
      </c>
      <c r="C1263" s="12" t="s">
        <v>52</v>
      </c>
      <c r="D1263" s="12" t="s">
        <v>53</v>
      </c>
      <c r="E1263" s="12" t="s">
        <v>1027</v>
      </c>
      <c r="F1263" s="12" t="s">
        <v>1068</v>
      </c>
      <c r="G1263" s="12" t="s">
        <v>1091</v>
      </c>
      <c r="H1263" s="12" t="s">
        <v>60</v>
      </c>
      <c r="I1263" s="12" t="s">
        <v>1025</v>
      </c>
      <c r="J1263" s="12" t="s">
        <v>55</v>
      </c>
      <c r="K1263" s="12" t="s">
        <v>10</v>
      </c>
      <c r="L1263" s="13">
        <v>44986</v>
      </c>
      <c r="M1263" s="14">
        <v>44986</v>
      </c>
      <c r="N1263" s="14" t="str">
        <f t="shared" si="38"/>
        <v>CUMPLE</v>
      </c>
      <c r="O1263" s="14" t="str">
        <f t="shared" si="39"/>
        <v>CUMPLE</v>
      </c>
      <c r="P1263" s="15">
        <v>1</v>
      </c>
      <c r="Q1263" s="20">
        <v>1</v>
      </c>
      <c r="R1263" s="15">
        <f>Tabla1[[#This Row],[Trbjo real]]-Tabla1[[#This Row],[Trabajo]]</f>
        <v>0</v>
      </c>
      <c r="S1263" s="15">
        <v>1</v>
      </c>
      <c r="T1263" s="12" t="s">
        <v>1026</v>
      </c>
      <c r="U1263" s="19">
        <f>Tabla1[[#This Row],[Trbjo real]]/Tabla1[[#This Row],[Trabajo]]</f>
        <v>1</v>
      </c>
    </row>
    <row r="1264" spans="1:21" x14ac:dyDescent="0.25">
      <c r="A1264" s="12" t="s">
        <v>114</v>
      </c>
      <c r="B1264" s="12" t="s">
        <v>51</v>
      </c>
      <c r="C1264" s="12" t="s">
        <v>52</v>
      </c>
      <c r="D1264" s="12" t="s">
        <v>53</v>
      </c>
      <c r="E1264" s="12" t="s">
        <v>1033</v>
      </c>
      <c r="F1264" s="12" t="s">
        <v>1132</v>
      </c>
      <c r="G1264" s="12" t="s">
        <v>1129</v>
      </c>
      <c r="H1264" s="12" t="s">
        <v>60</v>
      </c>
      <c r="I1264" s="12" t="s">
        <v>1025</v>
      </c>
      <c r="J1264" s="12" t="s">
        <v>55</v>
      </c>
      <c r="K1264" s="12" t="s">
        <v>10</v>
      </c>
      <c r="L1264" s="13">
        <v>44986</v>
      </c>
      <c r="M1264" s="14">
        <v>44986</v>
      </c>
      <c r="N1264" s="14" t="str">
        <f t="shared" si="38"/>
        <v>CUMPLE</v>
      </c>
      <c r="O1264" s="14" t="str">
        <f t="shared" si="39"/>
        <v>CUMPLE</v>
      </c>
      <c r="P1264" s="15">
        <v>1</v>
      </c>
      <c r="Q1264" s="20">
        <v>1</v>
      </c>
      <c r="R1264" s="20">
        <f>Tabla1[[#This Row],[Trbjo real]]-Tabla1[[#This Row],[Trabajo]]</f>
        <v>0</v>
      </c>
      <c r="S1264" s="15">
        <v>1</v>
      </c>
      <c r="T1264" s="12" t="s">
        <v>1026</v>
      </c>
      <c r="U1264" s="19">
        <f>Tabla1[[#This Row],[Trbjo real]]/Tabla1[[#This Row],[Trabajo]]</f>
        <v>1</v>
      </c>
    </row>
    <row r="1265" spans="1:21" x14ac:dyDescent="0.25">
      <c r="A1265" s="12" t="s">
        <v>80</v>
      </c>
      <c r="B1265" s="12" t="s">
        <v>51</v>
      </c>
      <c r="C1265" s="12" t="s">
        <v>52</v>
      </c>
      <c r="D1265" s="12" t="s">
        <v>53</v>
      </c>
      <c r="E1265" s="12" t="s">
        <v>1035</v>
      </c>
      <c r="F1265" s="12" t="s">
        <v>1057</v>
      </c>
      <c r="G1265" s="12" t="s">
        <v>1082</v>
      </c>
      <c r="H1265" s="12" t="s">
        <v>54</v>
      </c>
      <c r="I1265" s="12" t="s">
        <v>1025</v>
      </c>
      <c r="J1265" s="12" t="s">
        <v>55</v>
      </c>
      <c r="K1265" s="12" t="s">
        <v>10</v>
      </c>
      <c r="L1265" s="13">
        <v>44985</v>
      </c>
      <c r="M1265" s="14">
        <v>44977</v>
      </c>
      <c r="N1265" s="14" t="str">
        <f t="shared" si="38"/>
        <v>CUMPLE</v>
      </c>
      <c r="O1265" s="14" t="str">
        <f t="shared" si="39"/>
        <v>CUMPLE</v>
      </c>
      <c r="P1265" s="15">
        <v>0.5</v>
      </c>
      <c r="Q1265" s="20">
        <v>3</v>
      </c>
      <c r="R1265" s="15">
        <f>Tabla1[[#This Row],[Trbjo real]]-Tabla1[[#This Row],[Trabajo]]</f>
        <v>-2.5</v>
      </c>
      <c r="S1265" s="15">
        <v>3</v>
      </c>
      <c r="T1265" s="12" t="s">
        <v>1026</v>
      </c>
      <c r="U1265" s="19">
        <f>Tabla1[[#This Row],[Trbjo real]]/Tabla1[[#This Row],[Trabajo]]</f>
        <v>0.16666666666666666</v>
      </c>
    </row>
    <row r="1266" spans="1:21" x14ac:dyDescent="0.25">
      <c r="A1266" s="12" t="s">
        <v>80</v>
      </c>
      <c r="B1266" s="12" t="s">
        <v>51</v>
      </c>
      <c r="C1266" s="12" t="s">
        <v>52</v>
      </c>
      <c r="D1266" s="12" t="s">
        <v>53</v>
      </c>
      <c r="E1266" s="12" t="s">
        <v>1027</v>
      </c>
      <c r="F1266" s="12" t="s">
        <v>1090</v>
      </c>
      <c r="G1266" s="12" t="s">
        <v>1099</v>
      </c>
      <c r="H1266" s="12" t="s">
        <v>54</v>
      </c>
      <c r="I1266" s="12" t="s">
        <v>1025</v>
      </c>
      <c r="J1266" s="12" t="s">
        <v>55</v>
      </c>
      <c r="K1266" s="12" t="s">
        <v>10</v>
      </c>
      <c r="L1266" s="13">
        <v>44985</v>
      </c>
      <c r="M1266" s="14"/>
      <c r="N1266" s="14" t="str">
        <f t="shared" si="38"/>
        <v>NO CUMPLE</v>
      </c>
      <c r="O1266" s="14" t="str">
        <f t="shared" si="39"/>
        <v>NO CUMPLE</v>
      </c>
      <c r="P1266" s="15">
        <v>0</v>
      </c>
      <c r="Q1266" s="15">
        <v>1</v>
      </c>
      <c r="R1266" s="15">
        <f>Tabla1[[#This Row],[Trbjo real]]-Tabla1[[#This Row],[Trabajo]]</f>
        <v>-1</v>
      </c>
      <c r="S1266" s="15">
        <v>1</v>
      </c>
      <c r="T1266" s="12" t="s">
        <v>1026</v>
      </c>
      <c r="U1266" s="19">
        <f>Tabla1[[#This Row],[Trbjo real]]/Tabla1[[#This Row],[Trabajo]]</f>
        <v>0</v>
      </c>
    </row>
    <row r="1267" spans="1:21" x14ac:dyDescent="0.25">
      <c r="A1267" s="12" t="s">
        <v>303</v>
      </c>
      <c r="B1267" s="12" t="s">
        <v>238</v>
      </c>
      <c r="C1267" s="12" t="s">
        <v>239</v>
      </c>
      <c r="D1267" s="12" t="s">
        <v>185</v>
      </c>
      <c r="E1267" s="12" t="s">
        <v>1033</v>
      </c>
      <c r="F1267" s="12" t="s">
        <v>1058</v>
      </c>
      <c r="G1267" s="12" t="s">
        <v>1073</v>
      </c>
      <c r="H1267" s="12" t="s">
        <v>60</v>
      </c>
      <c r="I1267" s="12" t="s">
        <v>1015</v>
      </c>
      <c r="J1267" s="12" t="s">
        <v>240</v>
      </c>
      <c r="K1267" s="12" t="s">
        <v>10</v>
      </c>
      <c r="L1267" s="13">
        <v>44984</v>
      </c>
      <c r="M1267" s="14"/>
      <c r="N1267" s="14" t="str">
        <f t="shared" si="38"/>
        <v>NO CUMPLE</v>
      </c>
      <c r="O1267" s="14" t="str">
        <f t="shared" si="39"/>
        <v>NO CUMPLE</v>
      </c>
      <c r="P1267" s="15">
        <v>0</v>
      </c>
      <c r="Q1267" s="15">
        <v>3</v>
      </c>
      <c r="R1267" s="15">
        <f>Tabla1[[#This Row],[Trbjo real]]-Tabla1[[#This Row],[Trabajo]]</f>
        <v>-3</v>
      </c>
      <c r="S1267" s="15">
        <v>3</v>
      </c>
      <c r="T1267" s="12" t="s">
        <v>1026</v>
      </c>
      <c r="U1267" s="19">
        <f>Tabla1[[#This Row],[Trbjo real]]/Tabla1[[#This Row],[Trabajo]]</f>
        <v>0</v>
      </c>
    </row>
    <row r="1268" spans="1:21" x14ac:dyDescent="0.25">
      <c r="A1268" s="12" t="s">
        <v>303</v>
      </c>
      <c r="B1268" s="12" t="s">
        <v>238</v>
      </c>
      <c r="C1268" s="12" t="s">
        <v>239</v>
      </c>
      <c r="D1268" s="12" t="s">
        <v>185</v>
      </c>
      <c r="E1268" s="12" t="s">
        <v>1040</v>
      </c>
      <c r="F1268" s="12" t="s">
        <v>1030</v>
      </c>
      <c r="G1268" s="12" t="s">
        <v>1118</v>
      </c>
      <c r="H1268" s="12" t="s">
        <v>60</v>
      </c>
      <c r="I1268" s="12" t="s">
        <v>1015</v>
      </c>
      <c r="J1268" s="12" t="s">
        <v>240</v>
      </c>
      <c r="K1268" s="12" t="s">
        <v>10</v>
      </c>
      <c r="L1268" s="13">
        <v>44984</v>
      </c>
      <c r="M1268" s="14">
        <v>44983</v>
      </c>
      <c r="N1268" s="14" t="str">
        <f t="shared" si="38"/>
        <v>CUMPLE</v>
      </c>
      <c r="O1268" s="14" t="str">
        <f t="shared" si="39"/>
        <v>CUMPLE</v>
      </c>
      <c r="P1268" s="15">
        <v>2</v>
      </c>
      <c r="Q1268" s="20">
        <v>2</v>
      </c>
      <c r="R1268" s="20">
        <f>Tabla1[[#This Row],[Trbjo real]]-Tabla1[[#This Row],[Trabajo]]</f>
        <v>0</v>
      </c>
      <c r="S1268" s="15">
        <v>2</v>
      </c>
      <c r="T1268" s="12" t="s">
        <v>1026</v>
      </c>
      <c r="U1268" s="19">
        <f>Tabla1[[#This Row],[Trbjo real]]/Tabla1[[#This Row],[Trabajo]]</f>
        <v>1</v>
      </c>
    </row>
    <row r="1269" spans="1:21" x14ac:dyDescent="0.25">
      <c r="A1269" s="12" t="s">
        <v>303</v>
      </c>
      <c r="B1269" s="12" t="s">
        <v>238</v>
      </c>
      <c r="C1269" s="12" t="s">
        <v>239</v>
      </c>
      <c r="D1269" s="12" t="s">
        <v>185</v>
      </c>
      <c r="E1269" s="12" t="s">
        <v>1029</v>
      </c>
      <c r="F1269" s="12" t="s">
        <v>1130</v>
      </c>
      <c r="G1269" s="12" t="s">
        <v>1141</v>
      </c>
      <c r="H1269" s="12" t="s">
        <v>60</v>
      </c>
      <c r="I1269" s="12" t="s">
        <v>1015</v>
      </c>
      <c r="J1269" s="12" t="s">
        <v>240</v>
      </c>
      <c r="K1269" s="12" t="s">
        <v>10</v>
      </c>
      <c r="L1269" s="13">
        <v>44984</v>
      </c>
      <c r="M1269" s="14">
        <v>44965</v>
      </c>
      <c r="N1269" s="14" t="str">
        <f t="shared" si="38"/>
        <v>CUMPLE</v>
      </c>
      <c r="O1269" s="14" t="str">
        <f t="shared" si="39"/>
        <v>CUMPLE</v>
      </c>
      <c r="P1269" s="15">
        <v>4</v>
      </c>
      <c r="Q1269" s="20">
        <v>4</v>
      </c>
      <c r="R1269" s="15">
        <f>Tabla1[[#This Row],[Trbjo real]]-Tabla1[[#This Row],[Trabajo]]</f>
        <v>0</v>
      </c>
      <c r="S1269" s="15">
        <v>4</v>
      </c>
      <c r="T1269" s="12" t="s">
        <v>1026</v>
      </c>
      <c r="U1269" s="19">
        <f>Tabla1[[#This Row],[Trbjo real]]/Tabla1[[#This Row],[Trabajo]]</f>
        <v>1</v>
      </c>
    </row>
    <row r="1270" spans="1:21" x14ac:dyDescent="0.25">
      <c r="A1270" s="12" t="s">
        <v>161</v>
      </c>
      <c r="B1270" s="12" t="s">
        <v>152</v>
      </c>
      <c r="C1270" s="12" t="s">
        <v>153</v>
      </c>
      <c r="D1270" s="12" t="s">
        <v>154</v>
      </c>
      <c r="E1270" s="12" t="s">
        <v>1035</v>
      </c>
      <c r="F1270" s="12" t="s">
        <v>1043</v>
      </c>
      <c r="G1270" s="12" t="s">
        <v>1073</v>
      </c>
      <c r="H1270" s="12" t="s">
        <v>60</v>
      </c>
      <c r="I1270" s="12" t="s">
        <v>1025</v>
      </c>
      <c r="J1270" s="12" t="s">
        <v>155</v>
      </c>
      <c r="K1270" s="12" t="s">
        <v>10</v>
      </c>
      <c r="L1270" s="13">
        <v>44983</v>
      </c>
      <c r="M1270" s="14"/>
      <c r="N1270" s="14" t="str">
        <f t="shared" si="38"/>
        <v>NO CUMPLE</v>
      </c>
      <c r="O1270" s="14" t="str">
        <f t="shared" si="39"/>
        <v>NO CUMPLE</v>
      </c>
      <c r="P1270" s="15">
        <v>0</v>
      </c>
      <c r="Q1270" s="15">
        <v>1</v>
      </c>
      <c r="R1270" s="15">
        <f>Tabla1[[#This Row],[Trbjo real]]-Tabla1[[#This Row],[Trabajo]]</f>
        <v>-1</v>
      </c>
      <c r="S1270" s="15">
        <v>1</v>
      </c>
      <c r="T1270" s="12" t="s">
        <v>1026</v>
      </c>
      <c r="U1270" s="19">
        <f>Tabla1[[#This Row],[Trbjo real]]/Tabla1[[#This Row],[Trabajo]]</f>
        <v>0</v>
      </c>
    </row>
    <row r="1271" spans="1:21" x14ac:dyDescent="0.25">
      <c r="A1271" s="12" t="s">
        <v>161</v>
      </c>
      <c r="B1271" s="12" t="s">
        <v>152</v>
      </c>
      <c r="C1271" s="12" t="s">
        <v>153</v>
      </c>
      <c r="D1271" s="12" t="s">
        <v>154</v>
      </c>
      <c r="E1271" s="12" t="s">
        <v>1033</v>
      </c>
      <c r="F1271" s="12" t="s">
        <v>1044</v>
      </c>
      <c r="G1271" s="12" t="s">
        <v>1073</v>
      </c>
      <c r="H1271" s="12" t="s">
        <v>60</v>
      </c>
      <c r="I1271" s="12" t="s">
        <v>1025</v>
      </c>
      <c r="J1271" s="12" t="s">
        <v>155</v>
      </c>
      <c r="K1271" s="12" t="s">
        <v>10</v>
      </c>
      <c r="L1271" s="13">
        <v>44983</v>
      </c>
      <c r="M1271" s="14"/>
      <c r="N1271" s="14" t="str">
        <f t="shared" si="38"/>
        <v>NO CUMPLE</v>
      </c>
      <c r="O1271" s="14" t="str">
        <f t="shared" si="39"/>
        <v>NO CUMPLE</v>
      </c>
      <c r="P1271" s="15">
        <v>0</v>
      </c>
      <c r="Q1271" s="15">
        <v>1</v>
      </c>
      <c r="R1271" s="15">
        <f>Tabla1[[#This Row],[Trbjo real]]-Tabla1[[#This Row],[Trabajo]]</f>
        <v>-1</v>
      </c>
      <c r="S1271" s="15">
        <v>1</v>
      </c>
      <c r="T1271" s="12" t="s">
        <v>1026</v>
      </c>
      <c r="U1271" s="19">
        <f>Tabla1[[#This Row],[Trbjo real]]/Tabla1[[#This Row],[Trabajo]]</f>
        <v>0</v>
      </c>
    </row>
    <row r="1272" spans="1:21" x14ac:dyDescent="0.25">
      <c r="A1272" s="12" t="s">
        <v>161</v>
      </c>
      <c r="B1272" s="12" t="s">
        <v>152</v>
      </c>
      <c r="C1272" s="12" t="s">
        <v>153</v>
      </c>
      <c r="D1272" s="12" t="s">
        <v>154</v>
      </c>
      <c r="E1272" s="12" t="s">
        <v>1027</v>
      </c>
      <c r="F1272" s="12" t="s">
        <v>1045</v>
      </c>
      <c r="G1272" s="12" t="s">
        <v>1073</v>
      </c>
      <c r="H1272" s="12" t="s">
        <v>60</v>
      </c>
      <c r="I1272" s="12" t="s">
        <v>1025</v>
      </c>
      <c r="J1272" s="12" t="s">
        <v>155</v>
      </c>
      <c r="K1272" s="12" t="s">
        <v>10</v>
      </c>
      <c r="L1272" s="13">
        <v>44983</v>
      </c>
      <c r="M1272" s="14"/>
      <c r="N1272" s="14" t="str">
        <f t="shared" si="38"/>
        <v>NO CUMPLE</v>
      </c>
      <c r="O1272" s="14" t="str">
        <f t="shared" si="39"/>
        <v>NO CUMPLE</v>
      </c>
      <c r="P1272" s="15">
        <v>0</v>
      </c>
      <c r="Q1272" s="15">
        <v>1</v>
      </c>
      <c r="R1272" s="15">
        <f>Tabla1[[#This Row],[Trbjo real]]-Tabla1[[#This Row],[Trabajo]]</f>
        <v>-1</v>
      </c>
      <c r="S1272" s="15">
        <v>1</v>
      </c>
      <c r="T1272" s="12" t="s">
        <v>1026</v>
      </c>
      <c r="U1272" s="19">
        <f>Tabla1[[#This Row],[Trbjo real]]/Tabla1[[#This Row],[Trabajo]]</f>
        <v>0</v>
      </c>
    </row>
    <row r="1273" spans="1:21" x14ac:dyDescent="0.25">
      <c r="A1273" s="12" t="s">
        <v>161</v>
      </c>
      <c r="B1273" s="12" t="s">
        <v>152</v>
      </c>
      <c r="C1273" s="12" t="s">
        <v>153</v>
      </c>
      <c r="D1273" s="12" t="s">
        <v>154</v>
      </c>
      <c r="E1273" s="12" t="s">
        <v>1040</v>
      </c>
      <c r="F1273" s="12" t="s">
        <v>1046</v>
      </c>
      <c r="G1273" s="12" t="s">
        <v>1073</v>
      </c>
      <c r="H1273" s="12" t="s">
        <v>60</v>
      </c>
      <c r="I1273" s="12" t="s">
        <v>1025</v>
      </c>
      <c r="J1273" s="12" t="s">
        <v>155</v>
      </c>
      <c r="K1273" s="12" t="s">
        <v>10</v>
      </c>
      <c r="L1273" s="13">
        <v>44983</v>
      </c>
      <c r="M1273" s="14"/>
      <c r="N1273" s="14" t="str">
        <f t="shared" si="38"/>
        <v>NO CUMPLE</v>
      </c>
      <c r="O1273" s="14" t="str">
        <f t="shared" si="39"/>
        <v>NO CUMPLE</v>
      </c>
      <c r="P1273" s="15">
        <v>0</v>
      </c>
      <c r="Q1273" s="15">
        <v>1</v>
      </c>
      <c r="R1273" s="15">
        <f>Tabla1[[#This Row],[Trbjo real]]-Tabla1[[#This Row],[Trabajo]]</f>
        <v>-1</v>
      </c>
      <c r="S1273" s="15">
        <v>1</v>
      </c>
      <c r="T1273" s="12" t="s">
        <v>1026</v>
      </c>
      <c r="U1273" s="19">
        <f>Tabla1[[#This Row],[Trbjo real]]/Tabla1[[#This Row],[Trabajo]]</f>
        <v>0</v>
      </c>
    </row>
    <row r="1274" spans="1:21" x14ac:dyDescent="0.25">
      <c r="A1274" s="12" t="s">
        <v>36</v>
      </c>
      <c r="B1274" s="12" t="s">
        <v>5</v>
      </c>
      <c r="C1274" s="12" t="s">
        <v>6</v>
      </c>
      <c r="D1274" s="12" t="s">
        <v>7</v>
      </c>
      <c r="E1274" s="12" t="s">
        <v>1035</v>
      </c>
      <c r="F1274" s="12" t="s">
        <v>1036</v>
      </c>
      <c r="G1274" s="12" t="s">
        <v>1060</v>
      </c>
      <c r="H1274" s="12" t="s">
        <v>8</v>
      </c>
      <c r="I1274" s="12" t="s">
        <v>1025</v>
      </c>
      <c r="J1274" s="12" t="s">
        <v>9</v>
      </c>
      <c r="K1274" s="12" t="s">
        <v>10</v>
      </c>
      <c r="L1274" s="13">
        <v>44979</v>
      </c>
      <c r="M1274" s="14">
        <v>44979</v>
      </c>
      <c r="N1274" s="14" t="str">
        <f t="shared" si="38"/>
        <v>CUMPLE</v>
      </c>
      <c r="O1274" s="14" t="str">
        <f t="shared" si="39"/>
        <v>CUMPLE</v>
      </c>
      <c r="P1274" s="15">
        <v>8</v>
      </c>
      <c r="Q1274" s="21">
        <v>8</v>
      </c>
      <c r="R1274" s="15">
        <f>Tabla1[[#This Row],[Trbjo real]]-Tabla1[[#This Row],[Trabajo]]</f>
        <v>0</v>
      </c>
      <c r="S1274" s="15">
        <v>8</v>
      </c>
      <c r="T1274" s="12" t="s">
        <v>1026</v>
      </c>
      <c r="U1274" s="19">
        <f>Tabla1[[#This Row],[Trbjo real]]/Tabla1[[#This Row],[Trabajo]]</f>
        <v>1</v>
      </c>
    </row>
    <row r="1275" spans="1:21" x14ac:dyDescent="0.25">
      <c r="A1275" s="12" t="s">
        <v>36</v>
      </c>
      <c r="B1275" s="12" t="s">
        <v>5</v>
      </c>
      <c r="C1275" s="12" t="s">
        <v>6</v>
      </c>
      <c r="D1275" s="12" t="s">
        <v>7</v>
      </c>
      <c r="E1275" s="12" t="s">
        <v>1033</v>
      </c>
      <c r="F1275" s="12" t="s">
        <v>1036</v>
      </c>
      <c r="G1275" s="12" t="s">
        <v>1129</v>
      </c>
      <c r="H1275" s="12" t="s">
        <v>8</v>
      </c>
      <c r="I1275" s="12" t="s">
        <v>1025</v>
      </c>
      <c r="J1275" s="12" t="s">
        <v>9</v>
      </c>
      <c r="K1275" s="12" t="s">
        <v>10</v>
      </c>
      <c r="L1275" s="13">
        <v>44979</v>
      </c>
      <c r="M1275" s="14"/>
      <c r="N1275" s="14" t="str">
        <f t="shared" si="38"/>
        <v>NO CUMPLE</v>
      </c>
      <c r="O1275" s="14" t="str">
        <f t="shared" si="39"/>
        <v>NO CUMPLE</v>
      </c>
      <c r="P1275" s="15">
        <v>0</v>
      </c>
      <c r="Q1275" s="15">
        <v>2</v>
      </c>
      <c r="R1275" s="15">
        <f>Tabla1[[#This Row],[Trbjo real]]-Tabla1[[#This Row],[Trabajo]]</f>
        <v>-2</v>
      </c>
      <c r="S1275" s="15">
        <v>2</v>
      </c>
      <c r="T1275" s="12" t="s">
        <v>1026</v>
      </c>
      <c r="U1275" s="19">
        <f>Tabla1[[#This Row],[Trbjo real]]/Tabla1[[#This Row],[Trabajo]]</f>
        <v>0</v>
      </c>
    </row>
    <row r="1276" spans="1:21" x14ac:dyDescent="0.25">
      <c r="A1276" s="12" t="s">
        <v>347</v>
      </c>
      <c r="B1276" s="12" t="s">
        <v>325</v>
      </c>
      <c r="C1276" s="12" t="s">
        <v>326</v>
      </c>
      <c r="D1276" s="12" t="s">
        <v>120</v>
      </c>
      <c r="E1276" s="12" t="s">
        <v>1035</v>
      </c>
      <c r="F1276" s="12" t="s">
        <v>1036</v>
      </c>
      <c r="G1276" s="12" t="s">
        <v>1060</v>
      </c>
      <c r="H1276" s="12" t="s">
        <v>8</v>
      </c>
      <c r="I1276" s="12" t="s">
        <v>1025</v>
      </c>
      <c r="J1276" s="12" t="s">
        <v>121</v>
      </c>
      <c r="K1276" s="12" t="s">
        <v>10</v>
      </c>
      <c r="L1276" s="13">
        <v>44975</v>
      </c>
      <c r="M1276" s="14">
        <v>44975</v>
      </c>
      <c r="N1276" s="14" t="str">
        <f t="shared" si="38"/>
        <v>CUMPLE</v>
      </c>
      <c r="O1276" s="14" t="str">
        <f t="shared" si="39"/>
        <v>CUMPLE</v>
      </c>
      <c r="P1276" s="15">
        <v>8</v>
      </c>
      <c r="Q1276" s="21">
        <v>8</v>
      </c>
      <c r="R1276" s="15">
        <f>Tabla1[[#This Row],[Trbjo real]]-Tabla1[[#This Row],[Trabajo]]</f>
        <v>0</v>
      </c>
      <c r="S1276" s="15">
        <v>8</v>
      </c>
      <c r="T1276" s="12" t="s">
        <v>1026</v>
      </c>
      <c r="U1276" s="19">
        <f>Tabla1[[#This Row],[Trbjo real]]/Tabla1[[#This Row],[Trabajo]]</f>
        <v>1</v>
      </c>
    </row>
    <row r="1277" spans="1:21" x14ac:dyDescent="0.25">
      <c r="A1277" s="12" t="s">
        <v>347</v>
      </c>
      <c r="B1277" s="12" t="s">
        <v>325</v>
      </c>
      <c r="C1277" s="12" t="s">
        <v>326</v>
      </c>
      <c r="D1277" s="12" t="s">
        <v>120</v>
      </c>
      <c r="E1277" s="12" t="s">
        <v>1033</v>
      </c>
      <c r="F1277" s="12" t="s">
        <v>1036</v>
      </c>
      <c r="G1277" s="12" t="s">
        <v>1129</v>
      </c>
      <c r="H1277" s="12" t="s">
        <v>8</v>
      </c>
      <c r="I1277" s="12" t="s">
        <v>1025</v>
      </c>
      <c r="J1277" s="12" t="s">
        <v>121</v>
      </c>
      <c r="K1277" s="12" t="s">
        <v>10</v>
      </c>
      <c r="L1277" s="13">
        <v>44975</v>
      </c>
      <c r="M1277" s="14"/>
      <c r="N1277" s="14" t="str">
        <f t="shared" si="38"/>
        <v>NO CUMPLE</v>
      </c>
      <c r="O1277" s="14" t="str">
        <f t="shared" si="39"/>
        <v>NO CUMPLE</v>
      </c>
      <c r="P1277" s="15">
        <v>0</v>
      </c>
      <c r="Q1277" s="15">
        <v>2</v>
      </c>
      <c r="R1277" s="15">
        <f>Tabla1[[#This Row],[Trbjo real]]-Tabla1[[#This Row],[Trabajo]]</f>
        <v>-2</v>
      </c>
      <c r="S1277" s="15">
        <v>2</v>
      </c>
      <c r="T1277" s="12" t="s">
        <v>1026</v>
      </c>
      <c r="U1277" s="19">
        <f>Tabla1[[#This Row],[Trbjo real]]/Tabla1[[#This Row],[Trabajo]]</f>
        <v>0</v>
      </c>
    </row>
    <row r="1278" spans="1:21" x14ac:dyDescent="0.25">
      <c r="A1278" s="12" t="s">
        <v>148</v>
      </c>
      <c r="B1278" s="12" t="s">
        <v>118</v>
      </c>
      <c r="C1278" s="12" t="s">
        <v>119</v>
      </c>
      <c r="D1278" s="12" t="s">
        <v>120</v>
      </c>
      <c r="E1278" s="12" t="s">
        <v>1027</v>
      </c>
      <c r="F1278" s="12" t="s">
        <v>1055</v>
      </c>
      <c r="G1278" s="12" t="s">
        <v>1060</v>
      </c>
      <c r="H1278" s="12" t="s">
        <v>60</v>
      </c>
      <c r="I1278" s="12" t="s">
        <v>1025</v>
      </c>
      <c r="J1278" s="12" t="s">
        <v>121</v>
      </c>
      <c r="K1278" s="12" t="s">
        <v>10</v>
      </c>
      <c r="L1278" s="13">
        <v>44974</v>
      </c>
      <c r="M1278" s="14">
        <v>44974</v>
      </c>
      <c r="N1278" s="14" t="str">
        <f t="shared" si="38"/>
        <v>CUMPLE</v>
      </c>
      <c r="O1278" s="14" t="str">
        <f t="shared" si="39"/>
        <v>CUMPLE</v>
      </c>
      <c r="P1278" s="15">
        <v>5</v>
      </c>
      <c r="Q1278" s="20">
        <v>3</v>
      </c>
      <c r="R1278" s="15">
        <f>Tabla1[[#This Row],[Trbjo real]]-Tabla1[[#This Row],[Trabajo]]</f>
        <v>2</v>
      </c>
      <c r="S1278" s="15">
        <v>3</v>
      </c>
      <c r="T1278" s="12" t="s">
        <v>1026</v>
      </c>
      <c r="U1278" s="19">
        <f>Tabla1[[#This Row],[Trbjo real]]/Tabla1[[#This Row],[Trabajo]]</f>
        <v>1.6666666666666667</v>
      </c>
    </row>
    <row r="1279" spans="1:21" x14ac:dyDescent="0.25">
      <c r="A1279" s="12" t="s">
        <v>148</v>
      </c>
      <c r="B1279" s="12" t="s">
        <v>118</v>
      </c>
      <c r="C1279" s="12" t="s">
        <v>119</v>
      </c>
      <c r="D1279" s="12" t="s">
        <v>120</v>
      </c>
      <c r="E1279" s="12" t="s">
        <v>1022</v>
      </c>
      <c r="F1279" s="12" t="s">
        <v>1055</v>
      </c>
      <c r="G1279" s="12" t="s">
        <v>1118</v>
      </c>
      <c r="H1279" s="12" t="s">
        <v>60</v>
      </c>
      <c r="I1279" s="12" t="s">
        <v>1025</v>
      </c>
      <c r="J1279" s="12" t="s">
        <v>121</v>
      </c>
      <c r="K1279" s="12" t="s">
        <v>10</v>
      </c>
      <c r="L1279" s="13">
        <v>44974</v>
      </c>
      <c r="M1279" s="14"/>
      <c r="N1279" s="14" t="str">
        <f t="shared" si="38"/>
        <v>NO CUMPLE</v>
      </c>
      <c r="O1279" s="14" t="str">
        <f t="shared" si="39"/>
        <v>NO CUMPLE</v>
      </c>
      <c r="P1279" s="15">
        <v>0</v>
      </c>
      <c r="Q1279" s="15">
        <v>3</v>
      </c>
      <c r="R1279" s="15">
        <f>Tabla1[[#This Row],[Trbjo real]]-Tabla1[[#This Row],[Trabajo]]</f>
        <v>-3</v>
      </c>
      <c r="S1279" s="15">
        <v>3</v>
      </c>
      <c r="T1279" s="12" t="s">
        <v>1026</v>
      </c>
      <c r="U1279" s="19">
        <f>Tabla1[[#This Row],[Trbjo real]]/Tabla1[[#This Row],[Trabajo]]</f>
        <v>0</v>
      </c>
    </row>
    <row r="1280" spans="1:21" x14ac:dyDescent="0.25">
      <c r="A1280" s="12" t="s">
        <v>148</v>
      </c>
      <c r="B1280" s="12" t="s">
        <v>118</v>
      </c>
      <c r="C1280" s="12" t="s">
        <v>119</v>
      </c>
      <c r="D1280" s="12" t="s">
        <v>120</v>
      </c>
      <c r="E1280" s="12" t="s">
        <v>1051</v>
      </c>
      <c r="F1280" s="12" t="s">
        <v>1055</v>
      </c>
      <c r="G1280" s="12" t="s">
        <v>1129</v>
      </c>
      <c r="H1280" s="12" t="s">
        <v>60</v>
      </c>
      <c r="I1280" s="12" t="s">
        <v>1025</v>
      </c>
      <c r="J1280" s="12" t="s">
        <v>121</v>
      </c>
      <c r="K1280" s="12" t="s">
        <v>10</v>
      </c>
      <c r="L1280" s="13">
        <v>44974</v>
      </c>
      <c r="M1280" s="14"/>
      <c r="N1280" s="14" t="str">
        <f t="shared" si="38"/>
        <v>NO CUMPLE</v>
      </c>
      <c r="O1280" s="14" t="str">
        <f t="shared" si="39"/>
        <v>NO CUMPLE</v>
      </c>
      <c r="P1280" s="15">
        <v>0</v>
      </c>
      <c r="Q1280" s="15">
        <v>2</v>
      </c>
      <c r="R1280" s="15">
        <f>Tabla1[[#This Row],[Trbjo real]]-Tabla1[[#This Row],[Trabajo]]</f>
        <v>-2</v>
      </c>
      <c r="S1280" s="15">
        <v>2</v>
      </c>
      <c r="T1280" s="12" t="s">
        <v>1026</v>
      </c>
      <c r="U1280" s="19">
        <f>Tabla1[[#This Row],[Trbjo real]]/Tabla1[[#This Row],[Trabajo]]</f>
        <v>0</v>
      </c>
    </row>
    <row r="1281" spans="1:21" x14ac:dyDescent="0.25">
      <c r="A1281" s="12" t="s">
        <v>266</v>
      </c>
      <c r="B1281" s="12" t="s">
        <v>238</v>
      </c>
      <c r="C1281" s="12" t="s">
        <v>239</v>
      </c>
      <c r="D1281" s="12" t="s">
        <v>185</v>
      </c>
      <c r="E1281" s="12" t="s">
        <v>1035</v>
      </c>
      <c r="F1281" s="12" t="s">
        <v>1057</v>
      </c>
      <c r="G1281" s="12" t="s">
        <v>1073</v>
      </c>
      <c r="H1281" s="12" t="s">
        <v>60</v>
      </c>
      <c r="I1281" s="12" t="s">
        <v>1015</v>
      </c>
      <c r="J1281" s="12" t="s">
        <v>240</v>
      </c>
      <c r="K1281" s="12" t="s">
        <v>10</v>
      </c>
      <c r="L1281" s="13">
        <v>44972</v>
      </c>
      <c r="M1281" s="14"/>
      <c r="N1281" s="14" t="str">
        <f t="shared" si="38"/>
        <v>NO CUMPLE</v>
      </c>
      <c r="O1281" s="14" t="str">
        <f t="shared" si="39"/>
        <v>NO CUMPLE</v>
      </c>
      <c r="P1281" s="15">
        <v>0</v>
      </c>
      <c r="Q1281" s="15">
        <v>2</v>
      </c>
      <c r="R1281" s="15">
        <f>Tabla1[[#This Row],[Trbjo real]]-Tabla1[[#This Row],[Trabajo]]</f>
        <v>-2</v>
      </c>
      <c r="S1281" s="15">
        <v>2</v>
      </c>
      <c r="T1281" s="12" t="s">
        <v>1026</v>
      </c>
      <c r="U1281" s="19">
        <f>Tabla1[[#This Row],[Trbjo real]]/Tabla1[[#This Row],[Trabajo]]</f>
        <v>0</v>
      </c>
    </row>
    <row r="1282" spans="1:21" x14ac:dyDescent="0.25">
      <c r="A1282" s="12" t="s">
        <v>419</v>
      </c>
      <c r="B1282" s="12" t="s">
        <v>405</v>
      </c>
      <c r="C1282" s="12" t="s">
        <v>406</v>
      </c>
      <c r="D1282" s="12" t="s">
        <v>154</v>
      </c>
      <c r="E1282" s="12" t="s">
        <v>1035</v>
      </c>
      <c r="F1282" s="12" t="s">
        <v>1050</v>
      </c>
      <c r="G1282" s="12" t="s">
        <v>1073</v>
      </c>
      <c r="H1282" s="12" t="s">
        <v>8</v>
      </c>
      <c r="I1282" s="12" t="s">
        <v>1025</v>
      </c>
      <c r="J1282" s="12" t="s">
        <v>155</v>
      </c>
      <c r="K1282" s="12" t="s">
        <v>10</v>
      </c>
      <c r="L1282" s="13">
        <v>44970</v>
      </c>
      <c r="M1282" s="14">
        <v>44970</v>
      </c>
      <c r="N1282" s="14" t="str">
        <f t="shared" ref="N1282:N1345" si="40">+IF((M1282)&lt;&gt;0,"CUMPLE","NO CUMPLE")</f>
        <v>CUMPLE</v>
      </c>
      <c r="O1282" s="14" t="str">
        <f t="shared" ref="O1282:O1345" si="41">+IF(AND(M1282=0),"NO CUMPLE",IF(OR(M1282=L1282,L1282&gt;M1282),"CUMPLE",IF(L1282&lt;M1282,"NO CUMPLE",FALSE)))</f>
        <v>CUMPLE</v>
      </c>
      <c r="P1282" s="15">
        <v>1</v>
      </c>
      <c r="Q1282" s="20">
        <v>2</v>
      </c>
      <c r="R1282" s="15">
        <f>Tabla1[[#This Row],[Trbjo real]]-Tabla1[[#This Row],[Trabajo]]</f>
        <v>-1</v>
      </c>
      <c r="S1282" s="15">
        <v>2</v>
      </c>
      <c r="T1282" s="12" t="s">
        <v>1026</v>
      </c>
      <c r="U1282" s="19">
        <f>Tabla1[[#This Row],[Trbjo real]]/Tabla1[[#This Row],[Trabajo]]</f>
        <v>0.5</v>
      </c>
    </row>
    <row r="1283" spans="1:21" x14ac:dyDescent="0.25">
      <c r="A1283" s="12" t="s">
        <v>419</v>
      </c>
      <c r="B1283" s="12" t="s">
        <v>405</v>
      </c>
      <c r="C1283" s="12" t="s">
        <v>406</v>
      </c>
      <c r="D1283" s="12" t="s">
        <v>154</v>
      </c>
      <c r="E1283" s="12" t="s">
        <v>1033</v>
      </c>
      <c r="F1283" s="12" t="s">
        <v>1032</v>
      </c>
      <c r="G1283" s="12" t="s">
        <v>1118</v>
      </c>
      <c r="H1283" s="12" t="s">
        <v>8</v>
      </c>
      <c r="I1283" s="12" t="s">
        <v>1025</v>
      </c>
      <c r="J1283" s="12" t="s">
        <v>155</v>
      </c>
      <c r="K1283" s="12" t="s">
        <v>10</v>
      </c>
      <c r="L1283" s="13">
        <v>44970</v>
      </c>
      <c r="M1283" s="14">
        <v>44976</v>
      </c>
      <c r="N1283" s="14" t="str">
        <f t="shared" si="40"/>
        <v>CUMPLE</v>
      </c>
      <c r="O1283" s="14" t="str">
        <f t="shared" si="41"/>
        <v>NO CUMPLE</v>
      </c>
      <c r="P1283" s="15">
        <v>2</v>
      </c>
      <c r="Q1283" s="20">
        <v>2</v>
      </c>
      <c r="R1283" s="15">
        <f>Tabla1[[#This Row],[Trbjo real]]-Tabla1[[#This Row],[Trabajo]]</f>
        <v>0</v>
      </c>
      <c r="S1283" s="15">
        <v>2</v>
      </c>
      <c r="T1283" s="12" t="s">
        <v>1026</v>
      </c>
      <c r="U1283" s="19">
        <f>Tabla1[[#This Row],[Trbjo real]]/Tabla1[[#This Row],[Trabajo]]</f>
        <v>1</v>
      </c>
    </row>
    <row r="1284" spans="1:21" x14ac:dyDescent="0.25">
      <c r="A1284" s="12" t="s">
        <v>419</v>
      </c>
      <c r="B1284" s="12" t="s">
        <v>405</v>
      </c>
      <c r="C1284" s="12" t="s">
        <v>406</v>
      </c>
      <c r="D1284" s="12" t="s">
        <v>154</v>
      </c>
      <c r="E1284" s="12" t="s">
        <v>1034</v>
      </c>
      <c r="F1284" s="12" t="s">
        <v>1031</v>
      </c>
      <c r="G1284" s="12" t="s">
        <v>1129</v>
      </c>
      <c r="H1284" s="12" t="s">
        <v>8</v>
      </c>
      <c r="I1284" s="12" t="s">
        <v>1025</v>
      </c>
      <c r="J1284" s="12" t="s">
        <v>155</v>
      </c>
      <c r="K1284" s="12" t="s">
        <v>10</v>
      </c>
      <c r="L1284" s="13">
        <v>44970</v>
      </c>
      <c r="M1284" s="14">
        <v>44970</v>
      </c>
      <c r="N1284" s="14" t="str">
        <f t="shared" si="40"/>
        <v>CUMPLE</v>
      </c>
      <c r="O1284" s="14" t="str">
        <f t="shared" si="41"/>
        <v>CUMPLE</v>
      </c>
      <c r="P1284" s="15">
        <v>1</v>
      </c>
      <c r="Q1284" s="20">
        <v>0.3</v>
      </c>
      <c r="R1284" s="15">
        <f>Tabla1[[#This Row],[Trbjo real]]-Tabla1[[#This Row],[Trabajo]]</f>
        <v>0.7</v>
      </c>
      <c r="S1284" s="15">
        <v>0.3</v>
      </c>
      <c r="T1284" s="12" t="s">
        <v>1026</v>
      </c>
      <c r="U1284" s="19">
        <f>Tabla1[[#This Row],[Trbjo real]]/Tabla1[[#This Row],[Trabajo]]</f>
        <v>3.3333333333333335</v>
      </c>
    </row>
    <row r="1285" spans="1:21" x14ac:dyDescent="0.25">
      <c r="A1285" s="12" t="s">
        <v>393</v>
      </c>
      <c r="B1285" s="12" t="s">
        <v>365</v>
      </c>
      <c r="C1285" s="12" t="s">
        <v>366</v>
      </c>
      <c r="D1285" s="12" t="s">
        <v>120</v>
      </c>
      <c r="E1285" s="12" t="s">
        <v>1035</v>
      </c>
      <c r="F1285" s="12" t="s">
        <v>1036</v>
      </c>
      <c r="G1285" s="12" t="s">
        <v>1060</v>
      </c>
      <c r="H1285" s="12" t="s">
        <v>8</v>
      </c>
      <c r="I1285" s="12" t="s">
        <v>1015</v>
      </c>
      <c r="J1285" s="12" t="s">
        <v>121</v>
      </c>
      <c r="K1285" s="12" t="s">
        <v>10</v>
      </c>
      <c r="L1285" s="13">
        <v>44969</v>
      </c>
      <c r="M1285" s="14">
        <v>44969</v>
      </c>
      <c r="N1285" s="14" t="str">
        <f t="shared" si="40"/>
        <v>CUMPLE</v>
      </c>
      <c r="O1285" s="14" t="str">
        <f t="shared" si="41"/>
        <v>CUMPLE</v>
      </c>
      <c r="P1285" s="15">
        <v>8</v>
      </c>
      <c r="Q1285" s="20">
        <v>8</v>
      </c>
      <c r="R1285" s="15">
        <f>Tabla1[[#This Row],[Trbjo real]]-Tabla1[[#This Row],[Trabajo]]</f>
        <v>0</v>
      </c>
      <c r="S1285" s="15">
        <v>8</v>
      </c>
      <c r="T1285" s="12" t="s">
        <v>1026</v>
      </c>
      <c r="U1285" s="19">
        <f>Tabla1[[#This Row],[Trbjo real]]/Tabla1[[#This Row],[Trabajo]]</f>
        <v>1</v>
      </c>
    </row>
    <row r="1286" spans="1:21" x14ac:dyDescent="0.25">
      <c r="A1286" s="12" t="s">
        <v>393</v>
      </c>
      <c r="B1286" s="12" t="s">
        <v>365</v>
      </c>
      <c r="C1286" s="12" t="s">
        <v>366</v>
      </c>
      <c r="D1286" s="12" t="s">
        <v>120</v>
      </c>
      <c r="E1286" s="12" t="s">
        <v>1033</v>
      </c>
      <c r="F1286" s="12" t="s">
        <v>1036</v>
      </c>
      <c r="G1286" s="12" t="s">
        <v>1129</v>
      </c>
      <c r="H1286" s="12" t="s">
        <v>8</v>
      </c>
      <c r="I1286" s="12" t="s">
        <v>1015</v>
      </c>
      <c r="J1286" s="12" t="s">
        <v>121</v>
      </c>
      <c r="K1286" s="12" t="s">
        <v>10</v>
      </c>
      <c r="L1286" s="13">
        <v>44969</v>
      </c>
      <c r="M1286" s="14"/>
      <c r="N1286" s="14" t="str">
        <f t="shared" si="40"/>
        <v>NO CUMPLE</v>
      </c>
      <c r="O1286" s="14" t="str">
        <f t="shared" si="41"/>
        <v>NO CUMPLE</v>
      </c>
      <c r="P1286" s="15">
        <v>0</v>
      </c>
      <c r="Q1286" s="15">
        <v>2</v>
      </c>
      <c r="R1286" s="15">
        <f>Tabla1[[#This Row],[Trbjo real]]-Tabla1[[#This Row],[Trabajo]]</f>
        <v>-2</v>
      </c>
      <c r="S1286" s="15">
        <v>2</v>
      </c>
      <c r="T1286" s="12" t="s">
        <v>1026</v>
      </c>
      <c r="U1286" s="19">
        <f>Tabla1[[#This Row],[Trbjo real]]/Tabla1[[#This Row],[Trabajo]]</f>
        <v>0</v>
      </c>
    </row>
    <row r="1287" spans="1:21" x14ac:dyDescent="0.25">
      <c r="A1287" s="12" t="s">
        <v>127</v>
      </c>
      <c r="B1287" s="12" t="s">
        <v>118</v>
      </c>
      <c r="C1287" s="12" t="s">
        <v>119</v>
      </c>
      <c r="D1287" s="12" t="s">
        <v>120</v>
      </c>
      <c r="E1287" s="12" t="s">
        <v>1035</v>
      </c>
      <c r="F1287" s="12" t="s">
        <v>1061</v>
      </c>
      <c r="G1287" s="12" t="s">
        <v>1060</v>
      </c>
      <c r="H1287" s="12" t="s">
        <v>60</v>
      </c>
      <c r="I1287" s="12" t="s">
        <v>1025</v>
      </c>
      <c r="J1287" s="12" t="s">
        <v>121</v>
      </c>
      <c r="K1287" s="12" t="s">
        <v>10</v>
      </c>
      <c r="L1287" s="13">
        <v>44967</v>
      </c>
      <c r="M1287" s="14">
        <v>44967</v>
      </c>
      <c r="N1287" s="14" t="str">
        <f t="shared" si="40"/>
        <v>CUMPLE</v>
      </c>
      <c r="O1287" s="14" t="str">
        <f t="shared" si="41"/>
        <v>CUMPLE</v>
      </c>
      <c r="P1287" s="15">
        <v>1</v>
      </c>
      <c r="Q1287" s="20">
        <v>1</v>
      </c>
      <c r="R1287" s="15">
        <f>Tabla1[[#This Row],[Trbjo real]]-Tabla1[[#This Row],[Trabajo]]</f>
        <v>0</v>
      </c>
      <c r="S1287" s="15">
        <v>1</v>
      </c>
      <c r="T1287" s="12" t="s">
        <v>1026</v>
      </c>
      <c r="U1287" s="19">
        <f>Tabla1[[#This Row],[Trbjo real]]/Tabla1[[#This Row],[Trabajo]]</f>
        <v>1</v>
      </c>
    </row>
    <row r="1288" spans="1:21" x14ac:dyDescent="0.25">
      <c r="A1288" s="12" t="s">
        <v>149</v>
      </c>
      <c r="B1288" s="12" t="s">
        <v>118</v>
      </c>
      <c r="C1288" s="12" t="s">
        <v>119</v>
      </c>
      <c r="D1288" s="12" t="s">
        <v>120</v>
      </c>
      <c r="E1288" s="12" t="s">
        <v>1035</v>
      </c>
      <c r="F1288" s="12" t="s">
        <v>1061</v>
      </c>
      <c r="G1288" s="12" t="s">
        <v>1060</v>
      </c>
      <c r="H1288" s="12" t="s">
        <v>60</v>
      </c>
      <c r="I1288" s="12" t="s">
        <v>1025</v>
      </c>
      <c r="J1288" s="12" t="s">
        <v>121</v>
      </c>
      <c r="K1288" s="12" t="s">
        <v>10</v>
      </c>
      <c r="L1288" s="13">
        <v>44965</v>
      </c>
      <c r="M1288" s="14">
        <v>44953</v>
      </c>
      <c r="N1288" s="14" t="str">
        <f t="shared" si="40"/>
        <v>CUMPLE</v>
      </c>
      <c r="O1288" s="14" t="str">
        <f t="shared" si="41"/>
        <v>CUMPLE</v>
      </c>
      <c r="P1288" s="15">
        <v>2</v>
      </c>
      <c r="Q1288" s="20">
        <v>1</v>
      </c>
      <c r="R1288" s="15">
        <f>Tabla1[[#This Row],[Trbjo real]]-Tabla1[[#This Row],[Trabajo]]</f>
        <v>1</v>
      </c>
      <c r="S1288" s="15">
        <v>1</v>
      </c>
      <c r="T1288" s="12" t="s">
        <v>1026</v>
      </c>
      <c r="U1288" s="19">
        <f>Tabla1[[#This Row],[Trbjo real]]/Tabla1[[#This Row],[Trabajo]]</f>
        <v>2</v>
      </c>
    </row>
    <row r="1289" spans="1:21" x14ac:dyDescent="0.25">
      <c r="A1289" s="12" t="s">
        <v>149</v>
      </c>
      <c r="B1289" s="12" t="s">
        <v>118</v>
      </c>
      <c r="C1289" s="12" t="s">
        <v>119</v>
      </c>
      <c r="D1289" s="12" t="s">
        <v>120</v>
      </c>
      <c r="E1289" s="12" t="s">
        <v>1033</v>
      </c>
      <c r="F1289" s="12" t="s">
        <v>1036</v>
      </c>
      <c r="G1289" s="12" t="s">
        <v>1060</v>
      </c>
      <c r="H1289" s="12" t="s">
        <v>60</v>
      </c>
      <c r="I1289" s="12" t="s">
        <v>1025</v>
      </c>
      <c r="J1289" s="12" t="s">
        <v>121</v>
      </c>
      <c r="K1289" s="12" t="s">
        <v>10</v>
      </c>
      <c r="L1289" s="13">
        <v>44965</v>
      </c>
      <c r="M1289" s="14">
        <v>44953</v>
      </c>
      <c r="N1289" s="14" t="str">
        <f t="shared" si="40"/>
        <v>CUMPLE</v>
      </c>
      <c r="O1289" s="14" t="str">
        <f t="shared" si="41"/>
        <v>CUMPLE</v>
      </c>
      <c r="P1289" s="15">
        <v>2</v>
      </c>
      <c r="Q1289" s="20">
        <v>3</v>
      </c>
      <c r="R1289" s="15">
        <f>Tabla1[[#This Row],[Trbjo real]]-Tabla1[[#This Row],[Trabajo]]</f>
        <v>-1</v>
      </c>
      <c r="S1289" s="15">
        <v>3</v>
      </c>
      <c r="T1289" s="12" t="s">
        <v>1026</v>
      </c>
      <c r="U1289" s="19">
        <f>Tabla1[[#This Row],[Trbjo real]]/Tabla1[[#This Row],[Trabajo]]</f>
        <v>0.66666666666666663</v>
      </c>
    </row>
    <row r="1290" spans="1:21" x14ac:dyDescent="0.25">
      <c r="A1290" s="12" t="s">
        <v>213</v>
      </c>
      <c r="B1290" s="12" t="s">
        <v>183</v>
      </c>
      <c r="C1290" s="12" t="s">
        <v>184</v>
      </c>
      <c r="D1290" s="12" t="s">
        <v>185</v>
      </c>
      <c r="E1290" s="12" t="s">
        <v>1022</v>
      </c>
      <c r="F1290" s="12" t="s">
        <v>1055</v>
      </c>
      <c r="G1290" s="12" t="s">
        <v>1083</v>
      </c>
      <c r="H1290" s="12" t="s">
        <v>60</v>
      </c>
      <c r="I1290" s="12" t="s">
        <v>1025</v>
      </c>
      <c r="J1290" s="12" t="s">
        <v>186</v>
      </c>
      <c r="K1290" s="12" t="s">
        <v>10</v>
      </c>
      <c r="L1290" s="13">
        <v>44965</v>
      </c>
      <c r="M1290" s="14"/>
      <c r="N1290" s="14" t="str">
        <f t="shared" si="40"/>
        <v>NO CUMPLE</v>
      </c>
      <c r="O1290" s="14" t="str">
        <f t="shared" si="41"/>
        <v>NO CUMPLE</v>
      </c>
      <c r="P1290" s="15">
        <v>0</v>
      </c>
      <c r="Q1290" s="15">
        <v>5</v>
      </c>
      <c r="R1290" s="15">
        <f>Tabla1[[#This Row],[Trbjo real]]-Tabla1[[#This Row],[Trabajo]]</f>
        <v>-5</v>
      </c>
      <c r="S1290" s="15">
        <v>5</v>
      </c>
      <c r="T1290" s="12" t="s">
        <v>1026</v>
      </c>
      <c r="U1290" s="19">
        <f>Tabla1[[#This Row],[Trbjo real]]/Tabla1[[#This Row],[Trabajo]]</f>
        <v>0</v>
      </c>
    </row>
    <row r="1291" spans="1:21" x14ac:dyDescent="0.25">
      <c r="A1291" s="12" t="s">
        <v>213</v>
      </c>
      <c r="B1291" s="12" t="s">
        <v>183</v>
      </c>
      <c r="C1291" s="12" t="s">
        <v>184</v>
      </c>
      <c r="D1291" s="12" t="s">
        <v>185</v>
      </c>
      <c r="E1291" s="12" t="s">
        <v>1051</v>
      </c>
      <c r="F1291" s="12" t="s">
        <v>1055</v>
      </c>
      <c r="G1291" s="12" t="s">
        <v>1099</v>
      </c>
      <c r="H1291" s="12" t="s">
        <v>60</v>
      </c>
      <c r="I1291" s="12" t="s">
        <v>1025</v>
      </c>
      <c r="J1291" s="12" t="s">
        <v>186</v>
      </c>
      <c r="K1291" s="12" t="s">
        <v>10</v>
      </c>
      <c r="L1291" s="13">
        <v>44965</v>
      </c>
      <c r="M1291" s="14">
        <v>44944</v>
      </c>
      <c r="N1291" s="14" t="str">
        <f t="shared" si="40"/>
        <v>CUMPLE</v>
      </c>
      <c r="O1291" s="14" t="str">
        <f t="shared" si="41"/>
        <v>CUMPLE</v>
      </c>
      <c r="P1291" s="15">
        <v>7</v>
      </c>
      <c r="Q1291" s="15">
        <v>13.5</v>
      </c>
      <c r="R1291" s="15">
        <f>Tabla1[[#This Row],[Trbjo real]]-Tabla1[[#This Row],[Trabajo]]</f>
        <v>-6.5</v>
      </c>
      <c r="S1291" s="15">
        <v>13.5</v>
      </c>
      <c r="T1291" s="12" t="s">
        <v>1026</v>
      </c>
      <c r="U1291" s="19">
        <f>Tabla1[[#This Row],[Trbjo real]]/Tabla1[[#This Row],[Trabajo]]</f>
        <v>0.51851851851851849</v>
      </c>
    </row>
    <row r="1292" spans="1:21" x14ac:dyDescent="0.25">
      <c r="A1292" s="12" t="s">
        <v>213</v>
      </c>
      <c r="B1292" s="12" t="s">
        <v>183</v>
      </c>
      <c r="C1292" s="12" t="s">
        <v>184</v>
      </c>
      <c r="D1292" s="12" t="s">
        <v>185</v>
      </c>
      <c r="E1292" s="12" t="s">
        <v>1053</v>
      </c>
      <c r="F1292" s="12" t="s">
        <v>1055</v>
      </c>
      <c r="G1292" s="12" t="s">
        <v>1116</v>
      </c>
      <c r="H1292" s="12" t="s">
        <v>60</v>
      </c>
      <c r="I1292" s="12" t="s">
        <v>1025</v>
      </c>
      <c r="J1292" s="12" t="s">
        <v>186</v>
      </c>
      <c r="K1292" s="12" t="s">
        <v>10</v>
      </c>
      <c r="L1292" s="13">
        <v>44965</v>
      </c>
      <c r="M1292" s="14">
        <v>44947</v>
      </c>
      <c r="N1292" s="14" t="str">
        <f t="shared" si="40"/>
        <v>CUMPLE</v>
      </c>
      <c r="O1292" s="14" t="str">
        <f t="shared" si="41"/>
        <v>CUMPLE</v>
      </c>
      <c r="P1292" s="15">
        <v>2</v>
      </c>
      <c r="Q1292" s="20">
        <v>2</v>
      </c>
      <c r="R1292" s="21">
        <f>Tabla1[[#This Row],[Trbjo real]]-Tabla1[[#This Row],[Trabajo]]</f>
        <v>0</v>
      </c>
      <c r="S1292" s="15">
        <v>2</v>
      </c>
      <c r="T1292" s="12" t="s">
        <v>1026</v>
      </c>
      <c r="U1292" s="19">
        <f>Tabla1[[#This Row],[Trbjo real]]/Tabla1[[#This Row],[Trabajo]]</f>
        <v>1</v>
      </c>
    </row>
    <row r="1293" spans="1:21" x14ac:dyDescent="0.25">
      <c r="A1293" s="12" t="s">
        <v>269</v>
      </c>
      <c r="B1293" s="12" t="s">
        <v>238</v>
      </c>
      <c r="C1293" s="12" t="s">
        <v>239</v>
      </c>
      <c r="D1293" s="12" t="s">
        <v>185</v>
      </c>
      <c r="E1293" s="12" t="s">
        <v>1033</v>
      </c>
      <c r="F1293" s="12" t="s">
        <v>1136</v>
      </c>
      <c r="G1293" s="12" t="s">
        <v>1141</v>
      </c>
      <c r="H1293" s="12" t="s">
        <v>60</v>
      </c>
      <c r="I1293" s="12" t="s">
        <v>1015</v>
      </c>
      <c r="J1293" s="12" t="s">
        <v>240</v>
      </c>
      <c r="K1293" s="12" t="s">
        <v>10</v>
      </c>
      <c r="L1293" s="13">
        <v>44965</v>
      </c>
      <c r="M1293" s="14">
        <v>44965</v>
      </c>
      <c r="N1293" s="14" t="str">
        <f t="shared" si="40"/>
        <v>CUMPLE</v>
      </c>
      <c r="O1293" s="14" t="str">
        <f t="shared" si="41"/>
        <v>CUMPLE</v>
      </c>
      <c r="P1293" s="15">
        <v>1</v>
      </c>
      <c r="Q1293" s="15">
        <v>1</v>
      </c>
      <c r="R1293" s="20">
        <f>Tabla1[[#This Row],[Trbjo real]]-Tabla1[[#This Row],[Trabajo]]</f>
        <v>0</v>
      </c>
      <c r="S1293" s="15">
        <v>1</v>
      </c>
      <c r="T1293" s="12" t="s">
        <v>1026</v>
      </c>
      <c r="U1293" s="19">
        <f>Tabla1[[#This Row],[Trbjo real]]/Tabla1[[#This Row],[Trabajo]]</f>
        <v>1</v>
      </c>
    </row>
    <row r="1294" spans="1:21" x14ac:dyDescent="0.25">
      <c r="A1294" s="12" t="s">
        <v>149</v>
      </c>
      <c r="B1294" s="12" t="s">
        <v>118</v>
      </c>
      <c r="C1294" s="12" t="s">
        <v>119</v>
      </c>
      <c r="D1294" s="12" t="s">
        <v>120</v>
      </c>
      <c r="E1294" s="12" t="s">
        <v>1040</v>
      </c>
      <c r="F1294" s="12" t="s">
        <v>1036</v>
      </c>
      <c r="G1294" s="12" t="s">
        <v>1142</v>
      </c>
      <c r="H1294" s="12" t="s">
        <v>60</v>
      </c>
      <c r="I1294" s="12" t="s">
        <v>1025</v>
      </c>
      <c r="J1294" s="12" t="s">
        <v>121</v>
      </c>
      <c r="K1294" s="12" t="s">
        <v>10</v>
      </c>
      <c r="L1294" s="13">
        <v>44965</v>
      </c>
      <c r="M1294" s="14"/>
      <c r="N1294" s="14" t="str">
        <f t="shared" si="40"/>
        <v>NO CUMPLE</v>
      </c>
      <c r="O1294" s="14" t="str">
        <f t="shared" si="41"/>
        <v>NO CUMPLE</v>
      </c>
      <c r="P1294" s="15">
        <v>0</v>
      </c>
      <c r="Q1294" s="15">
        <v>2</v>
      </c>
      <c r="R1294" s="15">
        <f>Tabla1[[#This Row],[Trbjo real]]-Tabla1[[#This Row],[Trabajo]]</f>
        <v>-2</v>
      </c>
      <c r="S1294" s="15">
        <v>2</v>
      </c>
      <c r="T1294" s="12" t="s">
        <v>1026</v>
      </c>
      <c r="U1294" s="19">
        <f>Tabla1[[#This Row],[Trbjo real]]/Tabla1[[#This Row],[Trabajo]]</f>
        <v>0</v>
      </c>
    </row>
    <row r="1295" spans="1:21" x14ac:dyDescent="0.25">
      <c r="A1295" s="12" t="s">
        <v>213</v>
      </c>
      <c r="B1295" s="12" t="s">
        <v>183</v>
      </c>
      <c r="C1295" s="12" t="s">
        <v>184</v>
      </c>
      <c r="D1295" s="12" t="s">
        <v>185</v>
      </c>
      <c r="E1295" s="12" t="s">
        <v>1035</v>
      </c>
      <c r="F1295" s="12" t="s">
        <v>1143</v>
      </c>
      <c r="G1295" s="12" t="s">
        <v>1144</v>
      </c>
      <c r="H1295" s="12" t="s">
        <v>60</v>
      </c>
      <c r="I1295" s="12" t="s">
        <v>1025</v>
      </c>
      <c r="J1295" s="12" t="s">
        <v>186</v>
      </c>
      <c r="K1295" s="12" t="s">
        <v>10</v>
      </c>
      <c r="L1295" s="13">
        <v>44965</v>
      </c>
      <c r="M1295" s="14">
        <v>44944</v>
      </c>
      <c r="N1295" s="14" t="str">
        <f t="shared" si="40"/>
        <v>CUMPLE</v>
      </c>
      <c r="O1295" s="14" t="str">
        <f t="shared" si="41"/>
        <v>CUMPLE</v>
      </c>
      <c r="P1295" s="15">
        <v>1.5</v>
      </c>
      <c r="Q1295" s="20">
        <v>1.5</v>
      </c>
      <c r="R1295" s="21">
        <f>Tabla1[[#This Row],[Trbjo real]]-Tabla1[[#This Row],[Trabajo]]</f>
        <v>0</v>
      </c>
      <c r="S1295" s="15">
        <v>1.5</v>
      </c>
      <c r="T1295" s="12" t="s">
        <v>1026</v>
      </c>
      <c r="U1295" s="19">
        <f>Tabla1[[#This Row],[Trbjo real]]/Tabla1[[#This Row],[Trabajo]]</f>
        <v>1</v>
      </c>
    </row>
    <row r="1296" spans="1:21" x14ac:dyDescent="0.25">
      <c r="A1296" s="12" t="s">
        <v>213</v>
      </c>
      <c r="B1296" s="12" t="s">
        <v>183</v>
      </c>
      <c r="C1296" s="12" t="s">
        <v>184</v>
      </c>
      <c r="D1296" s="12" t="s">
        <v>185</v>
      </c>
      <c r="E1296" s="12" t="s">
        <v>1033</v>
      </c>
      <c r="F1296" s="12" t="s">
        <v>1055</v>
      </c>
      <c r="G1296" s="12" t="s">
        <v>1144</v>
      </c>
      <c r="H1296" s="12" t="s">
        <v>60</v>
      </c>
      <c r="I1296" s="12" t="s">
        <v>1025</v>
      </c>
      <c r="J1296" s="12" t="s">
        <v>186</v>
      </c>
      <c r="K1296" s="12" t="s">
        <v>10</v>
      </c>
      <c r="L1296" s="13">
        <v>44965</v>
      </c>
      <c r="M1296" s="14">
        <v>44944</v>
      </c>
      <c r="N1296" s="14" t="str">
        <f t="shared" si="40"/>
        <v>CUMPLE</v>
      </c>
      <c r="O1296" s="14" t="str">
        <f t="shared" si="41"/>
        <v>CUMPLE</v>
      </c>
      <c r="P1296" s="15">
        <v>2</v>
      </c>
      <c r="Q1296" s="20">
        <v>2</v>
      </c>
      <c r="R1296" s="21">
        <f>Tabla1[[#This Row],[Trbjo real]]-Tabla1[[#This Row],[Trabajo]]</f>
        <v>0</v>
      </c>
      <c r="S1296" s="15">
        <v>2</v>
      </c>
      <c r="T1296" s="12" t="s">
        <v>1026</v>
      </c>
      <c r="U1296" s="19">
        <f>Tabla1[[#This Row],[Trbjo real]]/Tabla1[[#This Row],[Trabajo]]</f>
        <v>1</v>
      </c>
    </row>
    <row r="1297" spans="1:21" x14ac:dyDescent="0.25">
      <c r="A1297" s="16" t="s">
        <v>149</v>
      </c>
      <c r="B1297" s="16" t="s">
        <v>118</v>
      </c>
      <c r="C1297" s="16" t="s">
        <v>119</v>
      </c>
      <c r="D1297" s="16" t="s">
        <v>120</v>
      </c>
      <c r="E1297" s="16" t="s">
        <v>1035</v>
      </c>
      <c r="F1297" s="16" t="s">
        <v>1061</v>
      </c>
      <c r="G1297" s="16" t="s">
        <v>1060</v>
      </c>
      <c r="H1297" s="16" t="s">
        <v>60</v>
      </c>
      <c r="I1297" s="16" t="s">
        <v>1025</v>
      </c>
      <c r="J1297" s="16" t="s">
        <v>121</v>
      </c>
      <c r="K1297" s="16" t="s">
        <v>10</v>
      </c>
      <c r="L1297" s="17">
        <v>44965</v>
      </c>
      <c r="M1297" s="18">
        <v>44953</v>
      </c>
      <c r="N1297" s="18" t="str">
        <f t="shared" si="40"/>
        <v>CUMPLE</v>
      </c>
      <c r="O1297" s="18" t="str">
        <f t="shared" si="41"/>
        <v>CUMPLE</v>
      </c>
      <c r="P1297" s="19">
        <v>2</v>
      </c>
      <c r="Q1297" s="20">
        <v>1</v>
      </c>
      <c r="R1297" s="19">
        <f>Tabla1[[#This Row],[Trbjo real]]-Tabla1[[#This Row],[Trabajo]]</f>
        <v>1</v>
      </c>
      <c r="S1297" s="19">
        <v>1</v>
      </c>
      <c r="T1297" s="16" t="s">
        <v>1026</v>
      </c>
      <c r="U1297" s="19">
        <f>Tabla1[[#This Row],[Trbjo real]]/Tabla1[[#This Row],[Trabajo]]</f>
        <v>2</v>
      </c>
    </row>
    <row r="1298" spans="1:21" x14ac:dyDescent="0.25">
      <c r="A1298" s="16" t="s">
        <v>149</v>
      </c>
      <c r="B1298" s="16" t="s">
        <v>118</v>
      </c>
      <c r="C1298" s="16" t="s">
        <v>119</v>
      </c>
      <c r="D1298" s="16" t="s">
        <v>120</v>
      </c>
      <c r="E1298" s="16" t="s">
        <v>1033</v>
      </c>
      <c r="F1298" s="16" t="s">
        <v>1036</v>
      </c>
      <c r="G1298" s="16" t="s">
        <v>1060</v>
      </c>
      <c r="H1298" s="16" t="s">
        <v>60</v>
      </c>
      <c r="I1298" s="16" t="s">
        <v>1025</v>
      </c>
      <c r="J1298" s="16" t="s">
        <v>121</v>
      </c>
      <c r="K1298" s="16" t="s">
        <v>10</v>
      </c>
      <c r="L1298" s="17">
        <v>44965</v>
      </c>
      <c r="M1298" s="18">
        <v>44953</v>
      </c>
      <c r="N1298" s="18" t="str">
        <f t="shared" si="40"/>
        <v>CUMPLE</v>
      </c>
      <c r="O1298" s="18" t="str">
        <f t="shared" si="41"/>
        <v>CUMPLE</v>
      </c>
      <c r="P1298" s="19">
        <v>2</v>
      </c>
      <c r="Q1298" s="20">
        <v>3</v>
      </c>
      <c r="R1298" s="19">
        <f>Tabla1[[#This Row],[Trbjo real]]-Tabla1[[#This Row],[Trabajo]]</f>
        <v>-1</v>
      </c>
      <c r="S1298" s="19">
        <v>3</v>
      </c>
      <c r="T1298" s="16" t="s">
        <v>1026</v>
      </c>
      <c r="U1298" s="19">
        <f>Tabla1[[#This Row],[Trbjo real]]/Tabla1[[#This Row],[Trabajo]]</f>
        <v>0.66666666666666663</v>
      </c>
    </row>
    <row r="1299" spans="1:21" x14ac:dyDescent="0.25">
      <c r="A1299" s="16" t="s">
        <v>213</v>
      </c>
      <c r="B1299" s="16" t="s">
        <v>183</v>
      </c>
      <c r="C1299" s="16" t="s">
        <v>184</v>
      </c>
      <c r="D1299" s="16" t="s">
        <v>185</v>
      </c>
      <c r="E1299" s="16" t="s">
        <v>1022</v>
      </c>
      <c r="F1299" s="16" t="s">
        <v>1055</v>
      </c>
      <c r="G1299" s="16" t="s">
        <v>1083</v>
      </c>
      <c r="H1299" s="16" t="s">
        <v>60</v>
      </c>
      <c r="I1299" s="16" t="s">
        <v>1025</v>
      </c>
      <c r="J1299" s="16" t="s">
        <v>186</v>
      </c>
      <c r="K1299" s="16" t="s">
        <v>10</v>
      </c>
      <c r="L1299" s="17">
        <v>44965</v>
      </c>
      <c r="M1299" s="18"/>
      <c r="N1299" s="18" t="str">
        <f t="shared" si="40"/>
        <v>NO CUMPLE</v>
      </c>
      <c r="O1299" s="18" t="str">
        <f t="shared" si="41"/>
        <v>NO CUMPLE</v>
      </c>
      <c r="P1299" s="19">
        <v>0</v>
      </c>
      <c r="Q1299" s="19">
        <v>5</v>
      </c>
      <c r="R1299" s="19">
        <f>Tabla1[[#This Row],[Trbjo real]]-Tabla1[[#This Row],[Trabajo]]</f>
        <v>-5</v>
      </c>
      <c r="S1299" s="19">
        <v>5</v>
      </c>
      <c r="T1299" s="16" t="s">
        <v>1026</v>
      </c>
      <c r="U1299" s="19">
        <f>Tabla1[[#This Row],[Trbjo real]]/Tabla1[[#This Row],[Trabajo]]</f>
        <v>0</v>
      </c>
    </row>
    <row r="1300" spans="1:21" x14ac:dyDescent="0.25">
      <c r="A1300" s="16" t="s">
        <v>213</v>
      </c>
      <c r="B1300" s="16" t="s">
        <v>183</v>
      </c>
      <c r="C1300" s="16" t="s">
        <v>184</v>
      </c>
      <c r="D1300" s="16" t="s">
        <v>185</v>
      </c>
      <c r="E1300" s="16" t="s">
        <v>1051</v>
      </c>
      <c r="F1300" s="16" t="s">
        <v>1055</v>
      </c>
      <c r="G1300" s="16" t="s">
        <v>1099</v>
      </c>
      <c r="H1300" s="16" t="s">
        <v>60</v>
      </c>
      <c r="I1300" s="16" t="s">
        <v>1025</v>
      </c>
      <c r="J1300" s="16" t="s">
        <v>186</v>
      </c>
      <c r="K1300" s="16" t="s">
        <v>10</v>
      </c>
      <c r="L1300" s="17">
        <v>44965</v>
      </c>
      <c r="M1300" s="18">
        <v>44944</v>
      </c>
      <c r="N1300" s="18" t="str">
        <f t="shared" si="40"/>
        <v>CUMPLE</v>
      </c>
      <c r="O1300" s="18" t="str">
        <f t="shared" si="41"/>
        <v>CUMPLE</v>
      </c>
      <c r="P1300" s="19">
        <v>7</v>
      </c>
      <c r="Q1300" s="19">
        <v>13.5</v>
      </c>
      <c r="R1300" s="19">
        <f>Tabla1[[#This Row],[Trbjo real]]-Tabla1[[#This Row],[Trabajo]]</f>
        <v>-6.5</v>
      </c>
      <c r="S1300" s="19">
        <v>13.5</v>
      </c>
      <c r="T1300" s="16" t="s">
        <v>1026</v>
      </c>
      <c r="U1300" s="19">
        <f>Tabla1[[#This Row],[Trbjo real]]/Tabla1[[#This Row],[Trabajo]]</f>
        <v>0.51851851851851849</v>
      </c>
    </row>
    <row r="1301" spans="1:21" x14ac:dyDescent="0.25">
      <c r="A1301" s="16" t="s">
        <v>213</v>
      </c>
      <c r="B1301" s="16" t="s">
        <v>183</v>
      </c>
      <c r="C1301" s="16" t="s">
        <v>184</v>
      </c>
      <c r="D1301" s="16" t="s">
        <v>185</v>
      </c>
      <c r="E1301" s="16" t="s">
        <v>1053</v>
      </c>
      <c r="F1301" s="16" t="s">
        <v>1055</v>
      </c>
      <c r="G1301" s="16" t="s">
        <v>1116</v>
      </c>
      <c r="H1301" s="16" t="s">
        <v>60</v>
      </c>
      <c r="I1301" s="16" t="s">
        <v>1025</v>
      </c>
      <c r="J1301" s="16" t="s">
        <v>186</v>
      </c>
      <c r="K1301" s="16" t="s">
        <v>10</v>
      </c>
      <c r="L1301" s="17">
        <v>44965</v>
      </c>
      <c r="M1301" s="18">
        <v>44947</v>
      </c>
      <c r="N1301" s="18" t="str">
        <f t="shared" si="40"/>
        <v>CUMPLE</v>
      </c>
      <c r="O1301" s="18" t="str">
        <f t="shared" si="41"/>
        <v>CUMPLE</v>
      </c>
      <c r="P1301" s="19">
        <v>2</v>
      </c>
      <c r="Q1301" s="20">
        <v>2</v>
      </c>
      <c r="R1301" s="21">
        <f>Tabla1[[#This Row],[Trbjo real]]-Tabla1[[#This Row],[Trabajo]]</f>
        <v>0</v>
      </c>
      <c r="S1301" s="19">
        <v>2</v>
      </c>
      <c r="T1301" s="16" t="s">
        <v>1026</v>
      </c>
      <c r="U1301" s="19">
        <f>Tabla1[[#This Row],[Trbjo real]]/Tabla1[[#This Row],[Trabajo]]</f>
        <v>1</v>
      </c>
    </row>
    <row r="1302" spans="1:21" x14ac:dyDescent="0.25">
      <c r="A1302" s="16" t="s">
        <v>149</v>
      </c>
      <c r="B1302" s="16" t="s">
        <v>118</v>
      </c>
      <c r="C1302" s="16" t="s">
        <v>119</v>
      </c>
      <c r="D1302" s="16" t="s">
        <v>120</v>
      </c>
      <c r="E1302" s="16" t="s">
        <v>1040</v>
      </c>
      <c r="F1302" s="16" t="s">
        <v>1036</v>
      </c>
      <c r="G1302" s="16" t="s">
        <v>1142</v>
      </c>
      <c r="H1302" s="16" t="s">
        <v>60</v>
      </c>
      <c r="I1302" s="16" t="s">
        <v>1025</v>
      </c>
      <c r="J1302" s="16" t="s">
        <v>121</v>
      </c>
      <c r="K1302" s="16" t="s">
        <v>10</v>
      </c>
      <c r="L1302" s="17">
        <v>44965</v>
      </c>
      <c r="M1302" s="18"/>
      <c r="N1302" s="18" t="str">
        <f t="shared" si="40"/>
        <v>NO CUMPLE</v>
      </c>
      <c r="O1302" s="18" t="str">
        <f t="shared" si="41"/>
        <v>NO CUMPLE</v>
      </c>
      <c r="P1302" s="19">
        <v>0</v>
      </c>
      <c r="Q1302" s="19">
        <v>2</v>
      </c>
      <c r="R1302" s="19">
        <f>Tabla1[[#This Row],[Trbjo real]]-Tabla1[[#This Row],[Trabajo]]</f>
        <v>-2</v>
      </c>
      <c r="S1302" s="19">
        <v>2</v>
      </c>
      <c r="T1302" s="16" t="s">
        <v>1026</v>
      </c>
      <c r="U1302" s="19">
        <f>Tabla1[[#This Row],[Trbjo real]]/Tabla1[[#This Row],[Trabajo]]</f>
        <v>0</v>
      </c>
    </row>
    <row r="1303" spans="1:21" x14ac:dyDescent="0.25">
      <c r="A1303" s="16" t="s">
        <v>213</v>
      </c>
      <c r="B1303" s="16" t="s">
        <v>183</v>
      </c>
      <c r="C1303" s="16" t="s">
        <v>184</v>
      </c>
      <c r="D1303" s="16" t="s">
        <v>185</v>
      </c>
      <c r="E1303" s="16" t="s">
        <v>1035</v>
      </c>
      <c r="F1303" s="16" t="s">
        <v>1143</v>
      </c>
      <c r="G1303" s="16" t="s">
        <v>1144</v>
      </c>
      <c r="H1303" s="16" t="s">
        <v>60</v>
      </c>
      <c r="I1303" s="16" t="s">
        <v>1025</v>
      </c>
      <c r="J1303" s="16" t="s">
        <v>186</v>
      </c>
      <c r="K1303" s="16" t="s">
        <v>10</v>
      </c>
      <c r="L1303" s="17">
        <v>44965</v>
      </c>
      <c r="M1303" s="18">
        <v>44944</v>
      </c>
      <c r="N1303" s="18" t="str">
        <f t="shared" si="40"/>
        <v>CUMPLE</v>
      </c>
      <c r="O1303" s="18" t="str">
        <f t="shared" si="41"/>
        <v>CUMPLE</v>
      </c>
      <c r="P1303" s="19">
        <v>1.5</v>
      </c>
      <c r="Q1303" s="20">
        <v>1.5</v>
      </c>
      <c r="R1303" s="21">
        <f>Tabla1[[#This Row],[Trbjo real]]-Tabla1[[#This Row],[Trabajo]]</f>
        <v>0</v>
      </c>
      <c r="S1303" s="19">
        <v>1.5</v>
      </c>
      <c r="T1303" s="16" t="s">
        <v>1026</v>
      </c>
      <c r="U1303" s="19">
        <f>Tabla1[[#This Row],[Trbjo real]]/Tabla1[[#This Row],[Trabajo]]</f>
        <v>1</v>
      </c>
    </row>
    <row r="1304" spans="1:21" x14ac:dyDescent="0.25">
      <c r="A1304" s="16" t="s">
        <v>213</v>
      </c>
      <c r="B1304" s="16" t="s">
        <v>183</v>
      </c>
      <c r="C1304" s="16" t="s">
        <v>184</v>
      </c>
      <c r="D1304" s="16" t="s">
        <v>185</v>
      </c>
      <c r="E1304" s="16" t="s">
        <v>1033</v>
      </c>
      <c r="F1304" s="16" t="s">
        <v>1055</v>
      </c>
      <c r="G1304" s="16" t="s">
        <v>1144</v>
      </c>
      <c r="H1304" s="16" t="s">
        <v>60</v>
      </c>
      <c r="I1304" s="16" t="s">
        <v>1025</v>
      </c>
      <c r="J1304" s="16" t="s">
        <v>186</v>
      </c>
      <c r="K1304" s="16" t="s">
        <v>10</v>
      </c>
      <c r="L1304" s="17">
        <v>44965</v>
      </c>
      <c r="M1304" s="18">
        <v>44944</v>
      </c>
      <c r="N1304" s="18" t="str">
        <f t="shared" si="40"/>
        <v>CUMPLE</v>
      </c>
      <c r="O1304" s="18" t="str">
        <f t="shared" si="41"/>
        <v>CUMPLE</v>
      </c>
      <c r="P1304" s="19">
        <v>2</v>
      </c>
      <c r="Q1304" s="20">
        <v>2</v>
      </c>
      <c r="R1304" s="21">
        <f>Tabla1[[#This Row],[Trbjo real]]-Tabla1[[#This Row],[Trabajo]]</f>
        <v>0</v>
      </c>
      <c r="S1304" s="19">
        <v>2</v>
      </c>
      <c r="T1304" s="16" t="s">
        <v>1026</v>
      </c>
      <c r="U1304" s="19">
        <f>Tabla1[[#This Row],[Trbjo real]]/Tabla1[[#This Row],[Trabajo]]</f>
        <v>1</v>
      </c>
    </row>
    <row r="1305" spans="1:21" x14ac:dyDescent="0.25">
      <c r="A1305" s="12" t="s">
        <v>216</v>
      </c>
      <c r="B1305" s="12" t="s">
        <v>183</v>
      </c>
      <c r="C1305" s="12" t="s">
        <v>184</v>
      </c>
      <c r="D1305" s="12" t="s">
        <v>185</v>
      </c>
      <c r="E1305" s="12" t="s">
        <v>1033</v>
      </c>
      <c r="F1305" s="12" t="s">
        <v>1136</v>
      </c>
      <c r="G1305" s="12" t="s">
        <v>1152</v>
      </c>
      <c r="H1305" s="12" t="s">
        <v>60</v>
      </c>
      <c r="I1305" s="12" t="s">
        <v>1025</v>
      </c>
      <c r="J1305" s="12" t="s">
        <v>186</v>
      </c>
      <c r="K1305" s="12" t="s">
        <v>10</v>
      </c>
      <c r="L1305" s="13">
        <v>44964</v>
      </c>
      <c r="M1305" s="14">
        <v>44964</v>
      </c>
      <c r="N1305" s="14" t="str">
        <f t="shared" si="40"/>
        <v>CUMPLE</v>
      </c>
      <c r="O1305" s="14" t="str">
        <f t="shared" si="41"/>
        <v>CUMPLE</v>
      </c>
      <c r="P1305" s="15">
        <v>1</v>
      </c>
      <c r="Q1305" s="15">
        <v>1</v>
      </c>
      <c r="R1305" s="20">
        <f>Tabla1[[#This Row],[Trbjo real]]-Tabla1[[#This Row],[Trabajo]]</f>
        <v>0</v>
      </c>
      <c r="S1305" s="15">
        <v>1</v>
      </c>
      <c r="T1305" s="12" t="s">
        <v>1026</v>
      </c>
      <c r="U1305" s="19">
        <f>Tabla1[[#This Row],[Trbjo real]]/Tabla1[[#This Row],[Trabajo]]</f>
        <v>1</v>
      </c>
    </row>
    <row r="1306" spans="1:21" x14ac:dyDescent="0.25">
      <c r="A1306" s="16" t="s">
        <v>898</v>
      </c>
      <c r="B1306" s="16" t="s">
        <v>325</v>
      </c>
      <c r="C1306" s="16" t="s">
        <v>326</v>
      </c>
      <c r="D1306" s="16" t="s">
        <v>120</v>
      </c>
      <c r="E1306" s="16" t="s">
        <v>1035</v>
      </c>
      <c r="F1306" s="16" t="s">
        <v>1153</v>
      </c>
      <c r="G1306" s="16" t="s">
        <v>1042</v>
      </c>
      <c r="H1306" s="16" t="s">
        <v>8</v>
      </c>
      <c r="I1306" s="16" t="s">
        <v>1025</v>
      </c>
      <c r="J1306" s="16" t="s">
        <v>121</v>
      </c>
      <c r="K1306" s="16" t="s">
        <v>10</v>
      </c>
      <c r="L1306" s="17">
        <v>44957</v>
      </c>
      <c r="M1306" s="18"/>
      <c r="N1306" s="18" t="str">
        <f t="shared" si="40"/>
        <v>NO CUMPLE</v>
      </c>
      <c r="O1306" s="18" t="str">
        <f t="shared" si="41"/>
        <v>NO CUMPLE</v>
      </c>
      <c r="P1306" s="19">
        <v>0</v>
      </c>
      <c r="Q1306" s="19">
        <v>1</v>
      </c>
      <c r="R1306" s="19">
        <f>Tabla1[[#This Row],[Trbjo real]]-Tabla1[[#This Row],[Trabajo]]</f>
        <v>-1</v>
      </c>
      <c r="S1306" s="19">
        <v>1</v>
      </c>
      <c r="T1306" s="16" t="s">
        <v>1026</v>
      </c>
      <c r="U1306" s="19">
        <f>Tabla1[[#This Row],[Trbjo real]]/Tabla1[[#This Row],[Trabajo]]</f>
        <v>0</v>
      </c>
    </row>
    <row r="1307" spans="1:21" x14ac:dyDescent="0.25">
      <c r="A1307" s="16" t="s">
        <v>1002</v>
      </c>
      <c r="B1307" s="16" t="s">
        <v>365</v>
      </c>
      <c r="C1307" s="16" t="s">
        <v>366</v>
      </c>
      <c r="D1307" s="16" t="s">
        <v>120</v>
      </c>
      <c r="E1307" s="16" t="s">
        <v>1035</v>
      </c>
      <c r="F1307" s="16" t="s">
        <v>1153</v>
      </c>
      <c r="G1307" s="16" t="s">
        <v>1042</v>
      </c>
      <c r="H1307" s="16" t="s">
        <v>8</v>
      </c>
      <c r="I1307" s="16" t="s">
        <v>1015</v>
      </c>
      <c r="J1307" s="16" t="s">
        <v>121</v>
      </c>
      <c r="K1307" s="16" t="s">
        <v>10</v>
      </c>
      <c r="L1307" s="17">
        <v>44957</v>
      </c>
      <c r="M1307" s="18"/>
      <c r="N1307" s="18" t="str">
        <f t="shared" si="40"/>
        <v>NO CUMPLE</v>
      </c>
      <c r="O1307" s="18" t="str">
        <f t="shared" si="41"/>
        <v>NO CUMPLE</v>
      </c>
      <c r="P1307" s="19">
        <v>0</v>
      </c>
      <c r="Q1307" s="19">
        <v>1</v>
      </c>
      <c r="R1307" s="19">
        <f>Tabla1[[#This Row],[Trbjo real]]-Tabla1[[#This Row],[Trabajo]]</f>
        <v>-1</v>
      </c>
      <c r="S1307" s="19">
        <v>1</v>
      </c>
      <c r="T1307" s="16" t="s">
        <v>1026</v>
      </c>
      <c r="U1307" s="19">
        <f>Tabla1[[#This Row],[Trbjo real]]/Tabla1[[#This Row],[Trabajo]]</f>
        <v>0</v>
      </c>
    </row>
    <row r="1308" spans="1:21" x14ac:dyDescent="0.25">
      <c r="A1308" s="16" t="s">
        <v>611</v>
      </c>
      <c r="B1308" s="16" t="s">
        <v>5</v>
      </c>
      <c r="C1308" s="16" t="s">
        <v>6</v>
      </c>
      <c r="D1308" s="16" t="s">
        <v>7</v>
      </c>
      <c r="E1308" s="16" t="s">
        <v>1035</v>
      </c>
      <c r="F1308" s="16" t="s">
        <v>1153</v>
      </c>
      <c r="G1308" s="16" t="s">
        <v>1042</v>
      </c>
      <c r="H1308" s="16" t="s">
        <v>8</v>
      </c>
      <c r="I1308" s="16" t="s">
        <v>1025</v>
      </c>
      <c r="J1308" s="16" t="s">
        <v>9</v>
      </c>
      <c r="K1308" s="16" t="s">
        <v>10</v>
      </c>
      <c r="L1308" s="17">
        <v>44956</v>
      </c>
      <c r="M1308" s="18"/>
      <c r="N1308" s="18" t="str">
        <f t="shared" si="40"/>
        <v>NO CUMPLE</v>
      </c>
      <c r="O1308" s="18" t="str">
        <f t="shared" si="41"/>
        <v>NO CUMPLE</v>
      </c>
      <c r="P1308" s="19">
        <v>0</v>
      </c>
      <c r="Q1308" s="19">
        <v>1</v>
      </c>
      <c r="R1308" s="19">
        <f>Tabla1[[#This Row],[Trbjo real]]-Tabla1[[#This Row],[Trabajo]]</f>
        <v>-1</v>
      </c>
      <c r="S1308" s="19">
        <v>1</v>
      </c>
      <c r="T1308" s="16" t="s">
        <v>1026</v>
      </c>
      <c r="U1308" s="19">
        <f>Tabla1[[#This Row],[Trbjo real]]/Tabla1[[#This Row],[Trabajo]]</f>
        <v>0</v>
      </c>
    </row>
    <row r="1309" spans="1:21" x14ac:dyDescent="0.25">
      <c r="A1309" s="12" t="s">
        <v>18</v>
      </c>
      <c r="B1309" s="12" t="s">
        <v>5</v>
      </c>
      <c r="C1309" s="12" t="s">
        <v>6</v>
      </c>
      <c r="D1309" s="12" t="s">
        <v>7</v>
      </c>
      <c r="E1309" s="12" t="s">
        <v>1035</v>
      </c>
      <c r="F1309" s="12" t="s">
        <v>1036</v>
      </c>
      <c r="G1309" s="12" t="s">
        <v>1042</v>
      </c>
      <c r="H1309" s="12" t="s">
        <v>8</v>
      </c>
      <c r="I1309" s="12" t="s">
        <v>1025</v>
      </c>
      <c r="J1309" s="12" t="s">
        <v>9</v>
      </c>
      <c r="K1309" s="12" t="s">
        <v>10</v>
      </c>
      <c r="L1309" s="13">
        <v>44949</v>
      </c>
      <c r="M1309" s="14"/>
      <c r="N1309" s="14" t="str">
        <f t="shared" si="40"/>
        <v>NO CUMPLE</v>
      </c>
      <c r="O1309" s="14" t="str">
        <f t="shared" si="41"/>
        <v>NO CUMPLE</v>
      </c>
      <c r="P1309" s="15">
        <v>0</v>
      </c>
      <c r="Q1309" s="15">
        <v>8</v>
      </c>
      <c r="R1309" s="15">
        <f>Tabla1[[#This Row],[Trbjo real]]-Tabla1[[#This Row],[Trabajo]]</f>
        <v>-8</v>
      </c>
      <c r="S1309" s="15">
        <v>8</v>
      </c>
      <c r="T1309" s="12" t="s">
        <v>1026</v>
      </c>
      <c r="U1309" s="19">
        <f>Tabla1[[#This Row],[Trbjo real]]/Tabla1[[#This Row],[Trabajo]]</f>
        <v>0</v>
      </c>
    </row>
    <row r="1310" spans="1:21" x14ac:dyDescent="0.25">
      <c r="A1310" s="12" t="s">
        <v>18</v>
      </c>
      <c r="B1310" s="12" t="s">
        <v>5</v>
      </c>
      <c r="C1310" s="12" t="s">
        <v>6</v>
      </c>
      <c r="D1310" s="12" t="s">
        <v>7</v>
      </c>
      <c r="E1310" s="12" t="s">
        <v>1033</v>
      </c>
      <c r="F1310" s="12" t="s">
        <v>1036</v>
      </c>
      <c r="G1310" s="12" t="s">
        <v>1129</v>
      </c>
      <c r="H1310" s="12" t="s">
        <v>8</v>
      </c>
      <c r="I1310" s="12" t="s">
        <v>1025</v>
      </c>
      <c r="J1310" s="12" t="s">
        <v>9</v>
      </c>
      <c r="K1310" s="12" t="s">
        <v>10</v>
      </c>
      <c r="L1310" s="13">
        <v>44949</v>
      </c>
      <c r="M1310" s="14"/>
      <c r="N1310" s="14" t="str">
        <f t="shared" si="40"/>
        <v>NO CUMPLE</v>
      </c>
      <c r="O1310" s="14" t="str">
        <f t="shared" si="41"/>
        <v>NO CUMPLE</v>
      </c>
      <c r="P1310" s="15">
        <v>0</v>
      </c>
      <c r="Q1310" s="15">
        <v>2</v>
      </c>
      <c r="R1310" s="15">
        <f>Tabla1[[#This Row],[Trbjo real]]-Tabla1[[#This Row],[Trabajo]]</f>
        <v>-2</v>
      </c>
      <c r="S1310" s="15">
        <v>2</v>
      </c>
      <c r="T1310" s="12" t="s">
        <v>1026</v>
      </c>
      <c r="U1310" s="19">
        <f>Tabla1[[#This Row],[Trbjo real]]/Tabla1[[#This Row],[Trabajo]]</f>
        <v>0</v>
      </c>
    </row>
    <row r="1311" spans="1:21" x14ac:dyDescent="0.25">
      <c r="A1311" s="16" t="s">
        <v>18</v>
      </c>
      <c r="B1311" s="16" t="s">
        <v>5</v>
      </c>
      <c r="C1311" s="16" t="s">
        <v>6</v>
      </c>
      <c r="D1311" s="16" t="s">
        <v>7</v>
      </c>
      <c r="E1311" s="16" t="s">
        <v>1035</v>
      </c>
      <c r="F1311" s="16" t="s">
        <v>1036</v>
      </c>
      <c r="G1311" s="16" t="s">
        <v>1042</v>
      </c>
      <c r="H1311" s="16" t="s">
        <v>8</v>
      </c>
      <c r="I1311" s="16" t="s">
        <v>1025</v>
      </c>
      <c r="J1311" s="16" t="s">
        <v>9</v>
      </c>
      <c r="K1311" s="16" t="s">
        <v>10</v>
      </c>
      <c r="L1311" s="17">
        <v>44949</v>
      </c>
      <c r="M1311" s="18"/>
      <c r="N1311" s="18" t="str">
        <f t="shared" si="40"/>
        <v>NO CUMPLE</v>
      </c>
      <c r="O1311" s="18" t="str">
        <f t="shared" si="41"/>
        <v>NO CUMPLE</v>
      </c>
      <c r="P1311" s="19">
        <v>0</v>
      </c>
      <c r="Q1311" s="19">
        <v>8</v>
      </c>
      <c r="R1311" s="19">
        <f>Tabla1[[#This Row],[Trbjo real]]-Tabla1[[#This Row],[Trabajo]]</f>
        <v>-8</v>
      </c>
      <c r="S1311" s="19">
        <v>8</v>
      </c>
      <c r="T1311" s="16" t="s">
        <v>1026</v>
      </c>
      <c r="U1311" s="19">
        <f>Tabla1[[#This Row],[Trbjo real]]/Tabla1[[#This Row],[Trabajo]]</f>
        <v>0</v>
      </c>
    </row>
    <row r="1312" spans="1:21" x14ac:dyDescent="0.25">
      <c r="A1312" s="16" t="s">
        <v>18</v>
      </c>
      <c r="B1312" s="16" t="s">
        <v>5</v>
      </c>
      <c r="C1312" s="16" t="s">
        <v>6</v>
      </c>
      <c r="D1312" s="16" t="s">
        <v>7</v>
      </c>
      <c r="E1312" s="16" t="s">
        <v>1033</v>
      </c>
      <c r="F1312" s="16" t="s">
        <v>1036</v>
      </c>
      <c r="G1312" s="16" t="s">
        <v>1129</v>
      </c>
      <c r="H1312" s="16" t="s">
        <v>8</v>
      </c>
      <c r="I1312" s="16" t="s">
        <v>1025</v>
      </c>
      <c r="J1312" s="16" t="s">
        <v>9</v>
      </c>
      <c r="K1312" s="16" t="s">
        <v>10</v>
      </c>
      <c r="L1312" s="17">
        <v>44949</v>
      </c>
      <c r="M1312" s="18"/>
      <c r="N1312" s="18" t="str">
        <f t="shared" si="40"/>
        <v>NO CUMPLE</v>
      </c>
      <c r="O1312" s="18" t="str">
        <f t="shared" si="41"/>
        <v>NO CUMPLE</v>
      </c>
      <c r="P1312" s="19">
        <v>0</v>
      </c>
      <c r="Q1312" s="19">
        <v>2</v>
      </c>
      <c r="R1312" s="19">
        <f>Tabla1[[#This Row],[Trbjo real]]-Tabla1[[#This Row],[Trabajo]]</f>
        <v>-2</v>
      </c>
      <c r="S1312" s="19">
        <v>2</v>
      </c>
      <c r="T1312" s="16" t="s">
        <v>1026</v>
      </c>
      <c r="U1312" s="19">
        <f>Tabla1[[#This Row],[Trbjo real]]/Tabla1[[#This Row],[Trabajo]]</f>
        <v>0</v>
      </c>
    </row>
    <row r="1313" spans="1:21" x14ac:dyDescent="0.25">
      <c r="A1313" s="12" t="s">
        <v>79</v>
      </c>
      <c r="B1313" s="12" t="s">
        <v>51</v>
      </c>
      <c r="C1313" s="12" t="s">
        <v>52</v>
      </c>
      <c r="D1313" s="12" t="s">
        <v>53</v>
      </c>
      <c r="E1313" s="12" t="s">
        <v>1035</v>
      </c>
      <c r="F1313" s="12" t="s">
        <v>1057</v>
      </c>
      <c r="G1313" s="12" t="s">
        <v>1070</v>
      </c>
      <c r="H1313" s="12" t="s">
        <v>54</v>
      </c>
      <c r="I1313" s="12" t="s">
        <v>1015</v>
      </c>
      <c r="J1313" s="12" t="s">
        <v>55</v>
      </c>
      <c r="K1313" s="12" t="s">
        <v>10</v>
      </c>
      <c r="L1313" s="13">
        <v>44947</v>
      </c>
      <c r="M1313" s="14">
        <v>44946</v>
      </c>
      <c r="N1313" s="14" t="str">
        <f t="shared" si="40"/>
        <v>CUMPLE</v>
      </c>
      <c r="O1313" s="14" t="str">
        <f t="shared" si="41"/>
        <v>CUMPLE</v>
      </c>
      <c r="P1313" s="15">
        <v>3</v>
      </c>
      <c r="Q1313" s="20">
        <v>3</v>
      </c>
      <c r="R1313" s="15">
        <f>Tabla1[[#This Row],[Trbjo real]]-Tabla1[[#This Row],[Trabajo]]</f>
        <v>0</v>
      </c>
      <c r="S1313" s="15">
        <v>3</v>
      </c>
      <c r="T1313" s="12" t="s">
        <v>1026</v>
      </c>
      <c r="U1313" s="19">
        <f>Tabla1[[#This Row],[Trbjo real]]/Tabla1[[#This Row],[Trabajo]]</f>
        <v>1</v>
      </c>
    </row>
    <row r="1314" spans="1:21" x14ac:dyDescent="0.25">
      <c r="A1314" s="12" t="s">
        <v>79</v>
      </c>
      <c r="B1314" s="12" t="s">
        <v>51</v>
      </c>
      <c r="C1314" s="12" t="s">
        <v>52</v>
      </c>
      <c r="D1314" s="12" t="s">
        <v>53</v>
      </c>
      <c r="E1314" s="12" t="s">
        <v>1027</v>
      </c>
      <c r="F1314" s="12" t="s">
        <v>1090</v>
      </c>
      <c r="G1314" s="12" t="s">
        <v>1091</v>
      </c>
      <c r="H1314" s="12" t="s">
        <v>54</v>
      </c>
      <c r="I1314" s="12" t="s">
        <v>1015</v>
      </c>
      <c r="J1314" s="12" t="s">
        <v>55</v>
      </c>
      <c r="K1314" s="12" t="s">
        <v>10</v>
      </c>
      <c r="L1314" s="13">
        <v>44947</v>
      </c>
      <c r="M1314" s="14">
        <v>44947</v>
      </c>
      <c r="N1314" s="14" t="str">
        <f t="shared" si="40"/>
        <v>CUMPLE</v>
      </c>
      <c r="O1314" s="14" t="str">
        <f t="shared" si="41"/>
        <v>CUMPLE</v>
      </c>
      <c r="P1314" s="15">
        <v>1</v>
      </c>
      <c r="Q1314" s="20">
        <v>1</v>
      </c>
      <c r="R1314" s="15">
        <f>Tabla1[[#This Row],[Trbjo real]]-Tabla1[[#This Row],[Trabajo]]</f>
        <v>0</v>
      </c>
      <c r="S1314" s="15">
        <v>1</v>
      </c>
      <c r="T1314" s="12" t="s">
        <v>1026</v>
      </c>
      <c r="U1314" s="19">
        <f>Tabla1[[#This Row],[Trbjo real]]/Tabla1[[#This Row],[Trabajo]]</f>
        <v>1</v>
      </c>
    </row>
    <row r="1315" spans="1:21" x14ac:dyDescent="0.25">
      <c r="A1315" s="12" t="s">
        <v>79</v>
      </c>
      <c r="B1315" s="12" t="s">
        <v>51</v>
      </c>
      <c r="C1315" s="12" t="s">
        <v>52</v>
      </c>
      <c r="D1315" s="12" t="s">
        <v>53</v>
      </c>
      <c r="E1315" s="12" t="s">
        <v>1033</v>
      </c>
      <c r="F1315" s="12" t="s">
        <v>1133</v>
      </c>
      <c r="G1315" s="12" t="s">
        <v>1150</v>
      </c>
      <c r="H1315" s="12" t="s">
        <v>54</v>
      </c>
      <c r="I1315" s="12" t="s">
        <v>1015</v>
      </c>
      <c r="J1315" s="12" t="s">
        <v>55</v>
      </c>
      <c r="K1315" s="12" t="s">
        <v>10</v>
      </c>
      <c r="L1315" s="13">
        <v>44947</v>
      </c>
      <c r="M1315" s="14">
        <v>44941</v>
      </c>
      <c r="N1315" s="14" t="str">
        <f t="shared" si="40"/>
        <v>CUMPLE</v>
      </c>
      <c r="O1315" s="14" t="str">
        <f t="shared" si="41"/>
        <v>CUMPLE</v>
      </c>
      <c r="P1315" s="15">
        <v>2</v>
      </c>
      <c r="Q1315" s="20">
        <v>1</v>
      </c>
      <c r="R1315" s="15">
        <f>Tabla1[[#This Row],[Trbjo real]]-Tabla1[[#This Row],[Trabajo]]</f>
        <v>1</v>
      </c>
      <c r="S1315" s="15">
        <v>1</v>
      </c>
      <c r="T1315" s="12" t="s">
        <v>1026</v>
      </c>
      <c r="U1315" s="19">
        <f>Tabla1[[#This Row],[Trbjo real]]/Tabla1[[#This Row],[Trabajo]]</f>
        <v>2</v>
      </c>
    </row>
    <row r="1316" spans="1:21" x14ac:dyDescent="0.25">
      <c r="A1316" s="16" t="s">
        <v>79</v>
      </c>
      <c r="B1316" s="16" t="s">
        <v>51</v>
      </c>
      <c r="C1316" s="16" t="s">
        <v>52</v>
      </c>
      <c r="D1316" s="16" t="s">
        <v>53</v>
      </c>
      <c r="E1316" s="16" t="s">
        <v>1035</v>
      </c>
      <c r="F1316" s="16" t="s">
        <v>1057</v>
      </c>
      <c r="G1316" s="16" t="s">
        <v>1070</v>
      </c>
      <c r="H1316" s="16" t="s">
        <v>54</v>
      </c>
      <c r="I1316" s="16" t="s">
        <v>1015</v>
      </c>
      <c r="J1316" s="16" t="s">
        <v>55</v>
      </c>
      <c r="K1316" s="16" t="s">
        <v>10</v>
      </c>
      <c r="L1316" s="17">
        <v>44947</v>
      </c>
      <c r="M1316" s="18">
        <v>44946</v>
      </c>
      <c r="N1316" s="18" t="str">
        <f t="shared" si="40"/>
        <v>CUMPLE</v>
      </c>
      <c r="O1316" s="18" t="str">
        <f t="shared" si="41"/>
        <v>CUMPLE</v>
      </c>
      <c r="P1316" s="19">
        <v>3</v>
      </c>
      <c r="Q1316" s="20">
        <v>3</v>
      </c>
      <c r="R1316" s="19">
        <f>Tabla1[[#This Row],[Trbjo real]]-Tabla1[[#This Row],[Trabajo]]</f>
        <v>0</v>
      </c>
      <c r="S1316" s="19">
        <v>3</v>
      </c>
      <c r="T1316" s="16" t="s">
        <v>1026</v>
      </c>
      <c r="U1316" s="19">
        <f>Tabla1[[#This Row],[Trbjo real]]/Tabla1[[#This Row],[Trabajo]]</f>
        <v>1</v>
      </c>
    </row>
    <row r="1317" spans="1:21" x14ac:dyDescent="0.25">
      <c r="A1317" s="16" t="s">
        <v>79</v>
      </c>
      <c r="B1317" s="16" t="s">
        <v>51</v>
      </c>
      <c r="C1317" s="16" t="s">
        <v>52</v>
      </c>
      <c r="D1317" s="16" t="s">
        <v>53</v>
      </c>
      <c r="E1317" s="16" t="s">
        <v>1027</v>
      </c>
      <c r="F1317" s="16" t="s">
        <v>1090</v>
      </c>
      <c r="G1317" s="16" t="s">
        <v>1091</v>
      </c>
      <c r="H1317" s="16" t="s">
        <v>54</v>
      </c>
      <c r="I1317" s="16" t="s">
        <v>1015</v>
      </c>
      <c r="J1317" s="16" t="s">
        <v>55</v>
      </c>
      <c r="K1317" s="16" t="s">
        <v>10</v>
      </c>
      <c r="L1317" s="17">
        <v>44947</v>
      </c>
      <c r="M1317" s="18">
        <v>44947</v>
      </c>
      <c r="N1317" s="18" t="str">
        <f t="shared" si="40"/>
        <v>CUMPLE</v>
      </c>
      <c r="O1317" s="18" t="str">
        <f t="shared" si="41"/>
        <v>CUMPLE</v>
      </c>
      <c r="P1317" s="19">
        <v>1</v>
      </c>
      <c r="Q1317" s="20">
        <v>1</v>
      </c>
      <c r="R1317" s="19">
        <f>Tabla1[[#This Row],[Trbjo real]]-Tabla1[[#This Row],[Trabajo]]</f>
        <v>0</v>
      </c>
      <c r="S1317" s="19">
        <v>1</v>
      </c>
      <c r="T1317" s="16" t="s">
        <v>1026</v>
      </c>
      <c r="U1317" s="19">
        <f>Tabla1[[#This Row],[Trbjo real]]/Tabla1[[#This Row],[Trabajo]]</f>
        <v>1</v>
      </c>
    </row>
    <row r="1318" spans="1:21" x14ac:dyDescent="0.25">
      <c r="A1318" s="16" t="s">
        <v>79</v>
      </c>
      <c r="B1318" s="16" t="s">
        <v>51</v>
      </c>
      <c r="C1318" s="16" t="s">
        <v>52</v>
      </c>
      <c r="D1318" s="16" t="s">
        <v>53</v>
      </c>
      <c r="E1318" s="16" t="s">
        <v>1033</v>
      </c>
      <c r="F1318" s="16" t="s">
        <v>1133</v>
      </c>
      <c r="G1318" s="16" t="s">
        <v>1150</v>
      </c>
      <c r="H1318" s="16" t="s">
        <v>54</v>
      </c>
      <c r="I1318" s="16" t="s">
        <v>1015</v>
      </c>
      <c r="J1318" s="16" t="s">
        <v>55</v>
      </c>
      <c r="K1318" s="16" t="s">
        <v>10</v>
      </c>
      <c r="L1318" s="17">
        <v>44947</v>
      </c>
      <c r="M1318" s="18">
        <v>44941</v>
      </c>
      <c r="N1318" s="18" t="str">
        <f t="shared" si="40"/>
        <v>CUMPLE</v>
      </c>
      <c r="O1318" s="18" t="str">
        <f t="shared" si="41"/>
        <v>CUMPLE</v>
      </c>
      <c r="P1318" s="19">
        <v>2</v>
      </c>
      <c r="Q1318" s="20">
        <v>1</v>
      </c>
      <c r="R1318" s="19">
        <f>Tabla1[[#This Row],[Trbjo real]]-Tabla1[[#This Row],[Trabajo]]</f>
        <v>1</v>
      </c>
      <c r="S1318" s="19">
        <v>1</v>
      </c>
      <c r="T1318" s="16" t="s">
        <v>1026</v>
      </c>
      <c r="U1318" s="19">
        <f>Tabla1[[#This Row],[Trbjo real]]/Tabla1[[#This Row],[Trabajo]]</f>
        <v>2</v>
      </c>
    </row>
    <row r="1319" spans="1:21" x14ac:dyDescent="0.25">
      <c r="A1319" s="12" t="s">
        <v>359</v>
      </c>
      <c r="B1319" s="12" t="s">
        <v>325</v>
      </c>
      <c r="C1319" s="12" t="s">
        <v>326</v>
      </c>
      <c r="D1319" s="12" t="s">
        <v>120</v>
      </c>
      <c r="E1319" s="12" t="s">
        <v>1035</v>
      </c>
      <c r="F1319" s="12" t="s">
        <v>1036</v>
      </c>
      <c r="G1319" s="12" t="s">
        <v>1042</v>
      </c>
      <c r="H1319" s="12" t="s">
        <v>8</v>
      </c>
      <c r="I1319" s="12" t="s">
        <v>1025</v>
      </c>
      <c r="J1319" s="12" t="s">
        <v>121</v>
      </c>
      <c r="K1319" s="12" t="s">
        <v>10</v>
      </c>
      <c r="L1319" s="13">
        <v>44945</v>
      </c>
      <c r="M1319" s="14"/>
      <c r="N1319" s="14" t="str">
        <f t="shared" si="40"/>
        <v>NO CUMPLE</v>
      </c>
      <c r="O1319" s="14" t="str">
        <f t="shared" si="41"/>
        <v>NO CUMPLE</v>
      </c>
      <c r="P1319" s="15">
        <v>0</v>
      </c>
      <c r="Q1319" s="15">
        <v>8</v>
      </c>
      <c r="R1319" s="15">
        <f>Tabla1[[#This Row],[Trbjo real]]-Tabla1[[#This Row],[Trabajo]]</f>
        <v>-8</v>
      </c>
      <c r="S1319" s="15">
        <v>8</v>
      </c>
      <c r="T1319" s="12" t="s">
        <v>1026</v>
      </c>
      <c r="U1319" s="19">
        <f>Tabla1[[#This Row],[Trbjo real]]/Tabla1[[#This Row],[Trabajo]]</f>
        <v>0</v>
      </c>
    </row>
    <row r="1320" spans="1:21" x14ac:dyDescent="0.25">
      <c r="A1320" s="12" t="s">
        <v>359</v>
      </c>
      <c r="B1320" s="12" t="s">
        <v>325</v>
      </c>
      <c r="C1320" s="12" t="s">
        <v>326</v>
      </c>
      <c r="D1320" s="12" t="s">
        <v>120</v>
      </c>
      <c r="E1320" s="12" t="s">
        <v>1033</v>
      </c>
      <c r="F1320" s="12" t="s">
        <v>1036</v>
      </c>
      <c r="G1320" s="12" t="s">
        <v>1152</v>
      </c>
      <c r="H1320" s="12" t="s">
        <v>8</v>
      </c>
      <c r="I1320" s="12" t="s">
        <v>1025</v>
      </c>
      <c r="J1320" s="12" t="s">
        <v>121</v>
      </c>
      <c r="K1320" s="12" t="s">
        <v>10</v>
      </c>
      <c r="L1320" s="13">
        <v>44945</v>
      </c>
      <c r="M1320" s="14">
        <v>44945</v>
      </c>
      <c r="N1320" s="14" t="str">
        <f t="shared" si="40"/>
        <v>CUMPLE</v>
      </c>
      <c r="O1320" s="14" t="str">
        <f t="shared" si="41"/>
        <v>CUMPLE</v>
      </c>
      <c r="P1320" s="15">
        <v>1</v>
      </c>
      <c r="Q1320" s="20">
        <v>2</v>
      </c>
      <c r="R1320" s="15">
        <f>Tabla1[[#This Row],[Trbjo real]]-Tabla1[[#This Row],[Trabajo]]</f>
        <v>-1</v>
      </c>
      <c r="S1320" s="15">
        <v>2</v>
      </c>
      <c r="T1320" s="12" t="s">
        <v>1026</v>
      </c>
      <c r="U1320" s="19">
        <f>Tabla1[[#This Row],[Trbjo real]]/Tabla1[[#This Row],[Trabajo]]</f>
        <v>0.5</v>
      </c>
    </row>
    <row r="1321" spans="1:21" x14ac:dyDescent="0.25">
      <c r="A1321" s="16" t="s">
        <v>359</v>
      </c>
      <c r="B1321" s="16" t="s">
        <v>325</v>
      </c>
      <c r="C1321" s="16" t="s">
        <v>326</v>
      </c>
      <c r="D1321" s="16" t="s">
        <v>120</v>
      </c>
      <c r="E1321" s="16" t="s">
        <v>1035</v>
      </c>
      <c r="F1321" s="16" t="s">
        <v>1036</v>
      </c>
      <c r="G1321" s="16" t="s">
        <v>1042</v>
      </c>
      <c r="H1321" s="16" t="s">
        <v>8</v>
      </c>
      <c r="I1321" s="16" t="s">
        <v>1025</v>
      </c>
      <c r="J1321" s="16" t="s">
        <v>121</v>
      </c>
      <c r="K1321" s="16" t="s">
        <v>10</v>
      </c>
      <c r="L1321" s="17">
        <v>44945</v>
      </c>
      <c r="M1321" s="18"/>
      <c r="N1321" s="18" t="str">
        <f t="shared" si="40"/>
        <v>NO CUMPLE</v>
      </c>
      <c r="O1321" s="18" t="str">
        <f t="shared" si="41"/>
        <v>NO CUMPLE</v>
      </c>
      <c r="P1321" s="19">
        <v>0</v>
      </c>
      <c r="Q1321" s="19">
        <v>8</v>
      </c>
      <c r="R1321" s="19">
        <f>Tabla1[[#This Row],[Trbjo real]]-Tabla1[[#This Row],[Trabajo]]</f>
        <v>-8</v>
      </c>
      <c r="S1321" s="19">
        <v>8</v>
      </c>
      <c r="T1321" s="16" t="s">
        <v>1026</v>
      </c>
      <c r="U1321" s="19">
        <f>Tabla1[[#This Row],[Trbjo real]]/Tabla1[[#This Row],[Trabajo]]</f>
        <v>0</v>
      </c>
    </row>
    <row r="1322" spans="1:21" x14ac:dyDescent="0.25">
      <c r="A1322" s="16" t="s">
        <v>359</v>
      </c>
      <c r="B1322" s="16" t="s">
        <v>325</v>
      </c>
      <c r="C1322" s="16" t="s">
        <v>326</v>
      </c>
      <c r="D1322" s="16" t="s">
        <v>120</v>
      </c>
      <c r="E1322" s="16" t="s">
        <v>1033</v>
      </c>
      <c r="F1322" s="16" t="s">
        <v>1036</v>
      </c>
      <c r="G1322" s="16" t="s">
        <v>1152</v>
      </c>
      <c r="H1322" s="16" t="s">
        <v>8</v>
      </c>
      <c r="I1322" s="16" t="s">
        <v>1025</v>
      </c>
      <c r="J1322" s="16" t="s">
        <v>121</v>
      </c>
      <c r="K1322" s="16" t="s">
        <v>10</v>
      </c>
      <c r="L1322" s="17">
        <v>44945</v>
      </c>
      <c r="M1322" s="18">
        <v>44945</v>
      </c>
      <c r="N1322" s="18" t="str">
        <f t="shared" si="40"/>
        <v>CUMPLE</v>
      </c>
      <c r="O1322" s="18" t="str">
        <f t="shared" si="41"/>
        <v>CUMPLE</v>
      </c>
      <c r="P1322" s="19">
        <v>1</v>
      </c>
      <c r="Q1322" s="20">
        <v>2</v>
      </c>
      <c r="R1322" s="19">
        <f>Tabla1[[#This Row],[Trbjo real]]-Tabla1[[#This Row],[Trabajo]]</f>
        <v>-1</v>
      </c>
      <c r="S1322" s="19">
        <v>2</v>
      </c>
      <c r="T1322" s="16" t="s">
        <v>1026</v>
      </c>
      <c r="U1322" s="19">
        <f>Tabla1[[#This Row],[Trbjo real]]/Tabla1[[#This Row],[Trabajo]]</f>
        <v>0.5</v>
      </c>
    </row>
    <row r="1323" spans="1:21" x14ac:dyDescent="0.25">
      <c r="A1323" s="16" t="s">
        <v>894</v>
      </c>
      <c r="B1323" s="16" t="s">
        <v>325</v>
      </c>
      <c r="C1323" s="16" t="s">
        <v>326</v>
      </c>
      <c r="D1323" s="16" t="s">
        <v>120</v>
      </c>
      <c r="E1323" s="16" t="s">
        <v>1035</v>
      </c>
      <c r="F1323" s="16" t="s">
        <v>1153</v>
      </c>
      <c r="G1323" s="16" t="s">
        <v>1042</v>
      </c>
      <c r="H1323" s="16" t="s">
        <v>8</v>
      </c>
      <c r="I1323" s="16" t="s">
        <v>1025</v>
      </c>
      <c r="J1323" s="16" t="s">
        <v>121</v>
      </c>
      <c r="K1323" s="16" t="s">
        <v>10</v>
      </c>
      <c r="L1323" s="17">
        <v>44943</v>
      </c>
      <c r="M1323" s="18"/>
      <c r="N1323" s="18" t="str">
        <f t="shared" si="40"/>
        <v>NO CUMPLE</v>
      </c>
      <c r="O1323" s="18" t="str">
        <f t="shared" si="41"/>
        <v>NO CUMPLE</v>
      </c>
      <c r="P1323" s="19">
        <v>0</v>
      </c>
      <c r="Q1323" s="19">
        <v>1</v>
      </c>
      <c r="R1323" s="19">
        <f>Tabla1[[#This Row],[Trbjo real]]-Tabla1[[#This Row],[Trabajo]]</f>
        <v>-1</v>
      </c>
      <c r="S1323" s="19">
        <v>1</v>
      </c>
      <c r="T1323" s="16" t="s">
        <v>1026</v>
      </c>
      <c r="U1323" s="19">
        <f>Tabla1[[#This Row],[Trbjo real]]/Tabla1[[#This Row],[Trabajo]]</f>
        <v>0</v>
      </c>
    </row>
    <row r="1324" spans="1:21" x14ac:dyDescent="0.25">
      <c r="A1324" s="16" t="s">
        <v>1000</v>
      </c>
      <c r="B1324" s="16" t="s">
        <v>365</v>
      </c>
      <c r="C1324" s="16" t="s">
        <v>366</v>
      </c>
      <c r="D1324" s="16" t="s">
        <v>120</v>
      </c>
      <c r="E1324" s="16" t="s">
        <v>1035</v>
      </c>
      <c r="F1324" s="16" t="s">
        <v>1153</v>
      </c>
      <c r="G1324" s="16" t="s">
        <v>1042</v>
      </c>
      <c r="H1324" s="16" t="s">
        <v>8</v>
      </c>
      <c r="I1324" s="16" t="s">
        <v>1015</v>
      </c>
      <c r="J1324" s="16" t="s">
        <v>121</v>
      </c>
      <c r="K1324" s="16" t="s">
        <v>10</v>
      </c>
      <c r="L1324" s="17">
        <v>44943</v>
      </c>
      <c r="M1324" s="18"/>
      <c r="N1324" s="18" t="str">
        <f t="shared" si="40"/>
        <v>NO CUMPLE</v>
      </c>
      <c r="O1324" s="18" t="str">
        <f t="shared" si="41"/>
        <v>NO CUMPLE</v>
      </c>
      <c r="P1324" s="19">
        <v>0</v>
      </c>
      <c r="Q1324" s="19">
        <v>1</v>
      </c>
      <c r="R1324" s="19">
        <f>Tabla1[[#This Row],[Trbjo real]]-Tabla1[[#This Row],[Trabajo]]</f>
        <v>-1</v>
      </c>
      <c r="S1324" s="19">
        <v>1</v>
      </c>
      <c r="T1324" s="16" t="s">
        <v>1026</v>
      </c>
      <c r="U1324" s="19">
        <f>Tabla1[[#This Row],[Trbjo real]]/Tabla1[[#This Row],[Trabajo]]</f>
        <v>0</v>
      </c>
    </row>
    <row r="1325" spans="1:21" x14ac:dyDescent="0.25">
      <c r="A1325" s="16" t="s">
        <v>603</v>
      </c>
      <c r="B1325" s="16" t="s">
        <v>5</v>
      </c>
      <c r="C1325" s="16" t="s">
        <v>6</v>
      </c>
      <c r="D1325" s="16" t="s">
        <v>7</v>
      </c>
      <c r="E1325" s="16" t="s">
        <v>1035</v>
      </c>
      <c r="F1325" s="16" t="s">
        <v>1153</v>
      </c>
      <c r="G1325" s="16" t="s">
        <v>1042</v>
      </c>
      <c r="H1325" s="16" t="s">
        <v>8</v>
      </c>
      <c r="I1325" s="16" t="s">
        <v>1025</v>
      </c>
      <c r="J1325" s="16" t="s">
        <v>9</v>
      </c>
      <c r="K1325" s="16" t="s">
        <v>10</v>
      </c>
      <c r="L1325" s="17">
        <v>44942</v>
      </c>
      <c r="M1325" s="18"/>
      <c r="N1325" s="18" t="str">
        <f t="shared" si="40"/>
        <v>NO CUMPLE</v>
      </c>
      <c r="O1325" s="18" t="str">
        <f t="shared" si="41"/>
        <v>NO CUMPLE</v>
      </c>
      <c r="P1325" s="19">
        <v>0</v>
      </c>
      <c r="Q1325" s="19">
        <v>1</v>
      </c>
      <c r="R1325" s="19">
        <f>Tabla1[[#This Row],[Trbjo real]]-Tabla1[[#This Row],[Trabajo]]</f>
        <v>-1</v>
      </c>
      <c r="S1325" s="19">
        <v>1</v>
      </c>
      <c r="T1325" s="16" t="s">
        <v>1026</v>
      </c>
      <c r="U1325" s="19">
        <f>Tabla1[[#This Row],[Trbjo real]]/Tabla1[[#This Row],[Trabajo]]</f>
        <v>0</v>
      </c>
    </row>
    <row r="1326" spans="1:21" x14ac:dyDescent="0.25">
      <c r="A1326" s="12" t="s">
        <v>420</v>
      </c>
      <c r="B1326" s="12" t="s">
        <v>405</v>
      </c>
      <c r="C1326" s="12" t="s">
        <v>406</v>
      </c>
      <c r="D1326" s="12" t="s">
        <v>154</v>
      </c>
      <c r="E1326" s="12" t="s">
        <v>1027</v>
      </c>
      <c r="F1326" s="12" t="s">
        <v>1049</v>
      </c>
      <c r="G1326" s="12" t="s">
        <v>1042</v>
      </c>
      <c r="H1326" s="12" t="s">
        <v>8</v>
      </c>
      <c r="I1326" s="12" t="s">
        <v>1025</v>
      </c>
      <c r="J1326" s="12" t="s">
        <v>155</v>
      </c>
      <c r="K1326" s="12" t="s">
        <v>10</v>
      </c>
      <c r="L1326" s="13">
        <v>44940</v>
      </c>
      <c r="M1326" s="14"/>
      <c r="N1326" s="14" t="str">
        <f t="shared" si="40"/>
        <v>NO CUMPLE</v>
      </c>
      <c r="O1326" s="14" t="str">
        <f t="shared" si="41"/>
        <v>NO CUMPLE</v>
      </c>
      <c r="P1326" s="15">
        <v>0</v>
      </c>
      <c r="Q1326" s="15">
        <v>72</v>
      </c>
      <c r="R1326" s="15">
        <f>Tabla1[[#This Row],[Trbjo real]]-Tabla1[[#This Row],[Trabajo]]</f>
        <v>-72</v>
      </c>
      <c r="S1326" s="15">
        <v>72</v>
      </c>
      <c r="T1326" s="12" t="s">
        <v>1026</v>
      </c>
      <c r="U1326" s="19">
        <f>Tabla1[[#This Row],[Trbjo real]]/Tabla1[[#This Row],[Trabajo]]</f>
        <v>0</v>
      </c>
    </row>
    <row r="1327" spans="1:21" x14ac:dyDescent="0.25">
      <c r="A1327" s="12" t="s">
        <v>420</v>
      </c>
      <c r="B1327" s="12" t="s">
        <v>405</v>
      </c>
      <c r="C1327" s="12" t="s">
        <v>406</v>
      </c>
      <c r="D1327" s="12" t="s">
        <v>154</v>
      </c>
      <c r="E1327" s="12" t="s">
        <v>1040</v>
      </c>
      <c r="F1327" s="12" t="s">
        <v>1119</v>
      </c>
      <c r="G1327" s="12" t="s">
        <v>1118</v>
      </c>
      <c r="H1327" s="12" t="s">
        <v>8</v>
      </c>
      <c r="I1327" s="12" t="s">
        <v>1025</v>
      </c>
      <c r="J1327" s="12" t="s">
        <v>155</v>
      </c>
      <c r="K1327" s="12" t="s">
        <v>10</v>
      </c>
      <c r="L1327" s="13">
        <v>44940</v>
      </c>
      <c r="M1327" s="14"/>
      <c r="N1327" s="14" t="str">
        <f t="shared" si="40"/>
        <v>NO CUMPLE</v>
      </c>
      <c r="O1327" s="14" t="str">
        <f t="shared" si="41"/>
        <v>NO CUMPLE</v>
      </c>
      <c r="P1327" s="15">
        <v>0</v>
      </c>
      <c r="Q1327" s="15">
        <v>48</v>
      </c>
      <c r="R1327" s="15">
        <f>Tabla1[[#This Row],[Trbjo real]]-Tabla1[[#This Row],[Trabajo]]</f>
        <v>-48</v>
      </c>
      <c r="S1327" s="15">
        <v>48</v>
      </c>
      <c r="T1327" s="12" t="s">
        <v>1026</v>
      </c>
      <c r="U1327" s="19">
        <f>Tabla1[[#This Row],[Trbjo real]]/Tabla1[[#This Row],[Trabajo]]</f>
        <v>0</v>
      </c>
    </row>
    <row r="1328" spans="1:21" x14ac:dyDescent="0.25">
      <c r="A1328" s="16" t="s">
        <v>420</v>
      </c>
      <c r="B1328" s="16" t="s">
        <v>405</v>
      </c>
      <c r="C1328" s="16" t="s">
        <v>406</v>
      </c>
      <c r="D1328" s="16" t="s">
        <v>154</v>
      </c>
      <c r="E1328" s="16" t="s">
        <v>1027</v>
      </c>
      <c r="F1328" s="16" t="s">
        <v>1049</v>
      </c>
      <c r="G1328" s="16" t="s">
        <v>1042</v>
      </c>
      <c r="H1328" s="16" t="s">
        <v>8</v>
      </c>
      <c r="I1328" s="16" t="s">
        <v>1025</v>
      </c>
      <c r="J1328" s="16" t="s">
        <v>155</v>
      </c>
      <c r="K1328" s="16" t="s">
        <v>10</v>
      </c>
      <c r="L1328" s="17">
        <v>44940</v>
      </c>
      <c r="M1328" s="18"/>
      <c r="N1328" s="18" t="str">
        <f t="shared" si="40"/>
        <v>NO CUMPLE</v>
      </c>
      <c r="O1328" s="18" t="str">
        <f t="shared" si="41"/>
        <v>NO CUMPLE</v>
      </c>
      <c r="P1328" s="19">
        <v>0</v>
      </c>
      <c r="Q1328" s="19">
        <v>72</v>
      </c>
      <c r="R1328" s="19">
        <f>Tabla1[[#This Row],[Trbjo real]]-Tabla1[[#This Row],[Trabajo]]</f>
        <v>-72</v>
      </c>
      <c r="S1328" s="19">
        <v>72</v>
      </c>
      <c r="T1328" s="16" t="s">
        <v>1026</v>
      </c>
      <c r="U1328" s="19">
        <f>Tabla1[[#This Row],[Trbjo real]]/Tabla1[[#This Row],[Trabajo]]</f>
        <v>0</v>
      </c>
    </row>
    <row r="1329" spans="1:21" x14ac:dyDescent="0.25">
      <c r="A1329" s="16" t="s">
        <v>420</v>
      </c>
      <c r="B1329" s="16" t="s">
        <v>405</v>
      </c>
      <c r="C1329" s="16" t="s">
        <v>406</v>
      </c>
      <c r="D1329" s="16" t="s">
        <v>154</v>
      </c>
      <c r="E1329" s="16" t="s">
        <v>1040</v>
      </c>
      <c r="F1329" s="16" t="s">
        <v>1119</v>
      </c>
      <c r="G1329" s="16" t="s">
        <v>1118</v>
      </c>
      <c r="H1329" s="16" t="s">
        <v>8</v>
      </c>
      <c r="I1329" s="16" t="s">
        <v>1025</v>
      </c>
      <c r="J1329" s="16" t="s">
        <v>155</v>
      </c>
      <c r="K1329" s="16" t="s">
        <v>10</v>
      </c>
      <c r="L1329" s="17">
        <v>44940</v>
      </c>
      <c r="M1329" s="18"/>
      <c r="N1329" s="18" t="str">
        <f t="shared" si="40"/>
        <v>NO CUMPLE</v>
      </c>
      <c r="O1329" s="18" t="str">
        <f t="shared" si="41"/>
        <v>NO CUMPLE</v>
      </c>
      <c r="P1329" s="19">
        <v>0</v>
      </c>
      <c r="Q1329" s="19">
        <v>48</v>
      </c>
      <c r="R1329" s="19">
        <f>Tabla1[[#This Row],[Trbjo real]]-Tabla1[[#This Row],[Trabajo]]</f>
        <v>-48</v>
      </c>
      <c r="S1329" s="19">
        <v>48</v>
      </c>
      <c r="T1329" s="16" t="s">
        <v>1026</v>
      </c>
      <c r="U1329" s="19">
        <f>Tabla1[[#This Row],[Trbjo real]]/Tabla1[[#This Row],[Trabajo]]</f>
        <v>0</v>
      </c>
    </row>
    <row r="1330" spans="1:21" x14ac:dyDescent="0.25">
      <c r="A1330" s="12" t="s">
        <v>390</v>
      </c>
      <c r="B1330" s="12" t="s">
        <v>365</v>
      </c>
      <c r="C1330" s="12" t="s">
        <v>366</v>
      </c>
      <c r="D1330" s="12" t="s">
        <v>120</v>
      </c>
      <c r="E1330" s="12" t="s">
        <v>1035</v>
      </c>
      <c r="F1330" s="12" t="s">
        <v>1036</v>
      </c>
      <c r="G1330" s="12" t="s">
        <v>1037</v>
      </c>
      <c r="H1330" s="12" t="s">
        <v>8</v>
      </c>
      <c r="I1330" s="12" t="s">
        <v>1015</v>
      </c>
      <c r="J1330" s="12" t="s">
        <v>121</v>
      </c>
      <c r="K1330" s="12" t="s">
        <v>10</v>
      </c>
      <c r="L1330" s="13">
        <v>44939</v>
      </c>
      <c r="M1330" s="14">
        <v>44969</v>
      </c>
      <c r="N1330" s="14" t="str">
        <f t="shared" si="40"/>
        <v>CUMPLE</v>
      </c>
      <c r="O1330" s="14" t="str">
        <f t="shared" si="41"/>
        <v>NO CUMPLE</v>
      </c>
      <c r="P1330" s="15">
        <v>2</v>
      </c>
      <c r="Q1330" s="20">
        <v>8</v>
      </c>
      <c r="R1330" s="15">
        <f>Tabla1[[#This Row],[Trbjo real]]-Tabla1[[#This Row],[Trabajo]]</f>
        <v>-6</v>
      </c>
      <c r="S1330" s="15">
        <v>8</v>
      </c>
      <c r="T1330" s="12" t="s">
        <v>1026</v>
      </c>
      <c r="U1330" s="19">
        <f>Tabla1[[#This Row],[Trbjo real]]/Tabla1[[#This Row],[Trabajo]]</f>
        <v>0.25</v>
      </c>
    </row>
    <row r="1331" spans="1:21" x14ac:dyDescent="0.25">
      <c r="A1331" s="12" t="s">
        <v>150</v>
      </c>
      <c r="B1331" s="12" t="s">
        <v>118</v>
      </c>
      <c r="C1331" s="12" t="s">
        <v>119</v>
      </c>
      <c r="D1331" s="12" t="s">
        <v>120</v>
      </c>
      <c r="E1331" s="12" t="s">
        <v>1035</v>
      </c>
      <c r="F1331" s="12" t="s">
        <v>1061</v>
      </c>
      <c r="G1331" s="12" t="s">
        <v>1060</v>
      </c>
      <c r="H1331" s="12" t="s">
        <v>60</v>
      </c>
      <c r="I1331" s="12" t="s">
        <v>1025</v>
      </c>
      <c r="J1331" s="12" t="s">
        <v>121</v>
      </c>
      <c r="K1331" s="12" t="s">
        <v>10</v>
      </c>
      <c r="L1331" s="13">
        <v>44939</v>
      </c>
      <c r="M1331" s="14">
        <v>44939</v>
      </c>
      <c r="N1331" s="14" t="str">
        <f t="shared" si="40"/>
        <v>CUMPLE</v>
      </c>
      <c r="O1331" s="14" t="str">
        <f t="shared" si="41"/>
        <v>CUMPLE</v>
      </c>
      <c r="P1331" s="15">
        <v>1</v>
      </c>
      <c r="Q1331" s="20">
        <v>1</v>
      </c>
      <c r="R1331" s="15">
        <f>Tabla1[[#This Row],[Trbjo real]]-Tabla1[[#This Row],[Trabajo]]</f>
        <v>0</v>
      </c>
      <c r="S1331" s="15">
        <v>1</v>
      </c>
      <c r="T1331" s="12" t="s">
        <v>1026</v>
      </c>
      <c r="U1331" s="19">
        <f>Tabla1[[#This Row],[Trbjo real]]/Tabla1[[#This Row],[Trabajo]]</f>
        <v>1</v>
      </c>
    </row>
    <row r="1332" spans="1:21" x14ac:dyDescent="0.25">
      <c r="A1332" s="12" t="s">
        <v>390</v>
      </c>
      <c r="B1332" s="12" t="s">
        <v>365</v>
      </c>
      <c r="C1332" s="12" t="s">
        <v>366</v>
      </c>
      <c r="D1332" s="12" t="s">
        <v>120</v>
      </c>
      <c r="E1332" s="12" t="s">
        <v>1033</v>
      </c>
      <c r="F1332" s="12" t="s">
        <v>1036</v>
      </c>
      <c r="G1332" s="12" t="s">
        <v>1129</v>
      </c>
      <c r="H1332" s="12" t="s">
        <v>8</v>
      </c>
      <c r="I1332" s="12" t="s">
        <v>1015</v>
      </c>
      <c r="J1332" s="12" t="s">
        <v>121</v>
      </c>
      <c r="K1332" s="12" t="s">
        <v>10</v>
      </c>
      <c r="L1332" s="13">
        <v>44939</v>
      </c>
      <c r="M1332" s="14"/>
      <c r="N1332" s="14" t="str">
        <f t="shared" si="40"/>
        <v>NO CUMPLE</v>
      </c>
      <c r="O1332" s="14" t="str">
        <f t="shared" si="41"/>
        <v>NO CUMPLE</v>
      </c>
      <c r="P1332" s="15">
        <v>0</v>
      </c>
      <c r="Q1332" s="15">
        <v>2</v>
      </c>
      <c r="R1332" s="15">
        <f>Tabla1[[#This Row],[Trbjo real]]-Tabla1[[#This Row],[Trabajo]]</f>
        <v>-2</v>
      </c>
      <c r="S1332" s="15">
        <v>2</v>
      </c>
      <c r="T1332" s="12" t="s">
        <v>1026</v>
      </c>
      <c r="U1332" s="19">
        <f>Tabla1[[#This Row],[Trbjo real]]/Tabla1[[#This Row],[Trabajo]]</f>
        <v>0</v>
      </c>
    </row>
    <row r="1333" spans="1:21" x14ac:dyDescent="0.25">
      <c r="A1333" s="16" t="s">
        <v>390</v>
      </c>
      <c r="B1333" s="16" t="s">
        <v>365</v>
      </c>
      <c r="C1333" s="16" t="s">
        <v>366</v>
      </c>
      <c r="D1333" s="16" t="s">
        <v>120</v>
      </c>
      <c r="E1333" s="16" t="s">
        <v>1035</v>
      </c>
      <c r="F1333" s="16" t="s">
        <v>1036</v>
      </c>
      <c r="G1333" s="16" t="s">
        <v>1037</v>
      </c>
      <c r="H1333" s="16" t="s">
        <v>8</v>
      </c>
      <c r="I1333" s="16" t="s">
        <v>1015</v>
      </c>
      <c r="J1333" s="16" t="s">
        <v>121</v>
      </c>
      <c r="K1333" s="16" t="s">
        <v>10</v>
      </c>
      <c r="L1333" s="17">
        <v>44939</v>
      </c>
      <c r="M1333" s="18">
        <v>44969</v>
      </c>
      <c r="N1333" s="18" t="str">
        <f t="shared" si="40"/>
        <v>CUMPLE</v>
      </c>
      <c r="O1333" s="18" t="str">
        <f t="shared" si="41"/>
        <v>NO CUMPLE</v>
      </c>
      <c r="P1333" s="19">
        <v>2</v>
      </c>
      <c r="Q1333" s="20">
        <v>8</v>
      </c>
      <c r="R1333" s="19">
        <f>Tabla1[[#This Row],[Trbjo real]]-Tabla1[[#This Row],[Trabajo]]</f>
        <v>-6</v>
      </c>
      <c r="S1333" s="19">
        <v>8</v>
      </c>
      <c r="T1333" s="16" t="s">
        <v>1026</v>
      </c>
      <c r="U1333" s="19">
        <f>Tabla1[[#This Row],[Trbjo real]]/Tabla1[[#This Row],[Trabajo]]</f>
        <v>0.25</v>
      </c>
    </row>
    <row r="1334" spans="1:21" x14ac:dyDescent="0.25">
      <c r="A1334" s="16" t="s">
        <v>150</v>
      </c>
      <c r="B1334" s="16" t="s">
        <v>118</v>
      </c>
      <c r="C1334" s="16" t="s">
        <v>119</v>
      </c>
      <c r="D1334" s="16" t="s">
        <v>120</v>
      </c>
      <c r="E1334" s="16" t="s">
        <v>1035</v>
      </c>
      <c r="F1334" s="16" t="s">
        <v>1061</v>
      </c>
      <c r="G1334" s="16" t="s">
        <v>1060</v>
      </c>
      <c r="H1334" s="16" t="s">
        <v>60</v>
      </c>
      <c r="I1334" s="16" t="s">
        <v>1025</v>
      </c>
      <c r="J1334" s="16" t="s">
        <v>121</v>
      </c>
      <c r="K1334" s="16" t="s">
        <v>10</v>
      </c>
      <c r="L1334" s="17">
        <v>44939</v>
      </c>
      <c r="M1334" s="18">
        <v>44939</v>
      </c>
      <c r="N1334" s="18" t="str">
        <f t="shared" si="40"/>
        <v>CUMPLE</v>
      </c>
      <c r="O1334" s="18" t="str">
        <f t="shared" si="41"/>
        <v>CUMPLE</v>
      </c>
      <c r="P1334" s="19">
        <v>1</v>
      </c>
      <c r="Q1334" s="20">
        <v>1</v>
      </c>
      <c r="R1334" s="19">
        <f>Tabla1[[#This Row],[Trbjo real]]-Tabla1[[#This Row],[Trabajo]]</f>
        <v>0</v>
      </c>
      <c r="S1334" s="19">
        <v>1</v>
      </c>
      <c r="T1334" s="16" t="s">
        <v>1026</v>
      </c>
      <c r="U1334" s="19">
        <f>Tabla1[[#This Row],[Trbjo real]]/Tabla1[[#This Row],[Trabajo]]</f>
        <v>1</v>
      </c>
    </row>
    <row r="1335" spans="1:21" x14ac:dyDescent="0.25">
      <c r="A1335" s="16" t="s">
        <v>390</v>
      </c>
      <c r="B1335" s="16" t="s">
        <v>365</v>
      </c>
      <c r="C1335" s="16" t="s">
        <v>366</v>
      </c>
      <c r="D1335" s="16" t="s">
        <v>120</v>
      </c>
      <c r="E1335" s="16" t="s">
        <v>1033</v>
      </c>
      <c r="F1335" s="16" t="s">
        <v>1036</v>
      </c>
      <c r="G1335" s="16" t="s">
        <v>1129</v>
      </c>
      <c r="H1335" s="16" t="s">
        <v>8</v>
      </c>
      <c r="I1335" s="16" t="s">
        <v>1015</v>
      </c>
      <c r="J1335" s="16" t="s">
        <v>121</v>
      </c>
      <c r="K1335" s="16" t="s">
        <v>10</v>
      </c>
      <c r="L1335" s="17">
        <v>44939</v>
      </c>
      <c r="M1335" s="18"/>
      <c r="N1335" s="18" t="str">
        <f t="shared" si="40"/>
        <v>NO CUMPLE</v>
      </c>
      <c r="O1335" s="18" t="str">
        <f t="shared" si="41"/>
        <v>NO CUMPLE</v>
      </c>
      <c r="P1335" s="19">
        <v>0</v>
      </c>
      <c r="Q1335" s="19">
        <v>2</v>
      </c>
      <c r="R1335" s="19">
        <f>Tabla1[[#This Row],[Trbjo real]]-Tabla1[[#This Row],[Trabajo]]</f>
        <v>-2</v>
      </c>
      <c r="S1335" s="19">
        <v>2</v>
      </c>
      <c r="T1335" s="16" t="s">
        <v>1026</v>
      </c>
      <c r="U1335" s="19">
        <f>Tabla1[[#This Row],[Trbjo real]]/Tabla1[[#This Row],[Trabajo]]</f>
        <v>0</v>
      </c>
    </row>
    <row r="1336" spans="1:21" x14ac:dyDescent="0.25">
      <c r="A1336" s="12" t="s">
        <v>111</v>
      </c>
      <c r="B1336" s="12" t="s">
        <v>51</v>
      </c>
      <c r="C1336" s="12" t="s">
        <v>52</v>
      </c>
      <c r="D1336" s="12" t="s">
        <v>53</v>
      </c>
      <c r="E1336" s="12" t="s">
        <v>1040</v>
      </c>
      <c r="F1336" s="12" t="s">
        <v>1100</v>
      </c>
      <c r="G1336" s="12" t="s">
        <v>1099</v>
      </c>
      <c r="H1336" s="12" t="s">
        <v>60</v>
      </c>
      <c r="I1336" s="12" t="s">
        <v>1015</v>
      </c>
      <c r="J1336" s="12" t="s">
        <v>55</v>
      </c>
      <c r="K1336" s="12" t="s">
        <v>10</v>
      </c>
      <c r="L1336" s="13">
        <v>44938</v>
      </c>
      <c r="M1336" s="14"/>
      <c r="N1336" s="14" t="str">
        <f t="shared" si="40"/>
        <v>NO CUMPLE</v>
      </c>
      <c r="O1336" s="14" t="str">
        <f t="shared" si="41"/>
        <v>NO CUMPLE</v>
      </c>
      <c r="P1336" s="15">
        <v>0</v>
      </c>
      <c r="Q1336" s="15">
        <v>2</v>
      </c>
      <c r="R1336" s="15">
        <f>Tabla1[[#This Row],[Trbjo real]]-Tabla1[[#This Row],[Trabajo]]</f>
        <v>-2</v>
      </c>
      <c r="S1336" s="15">
        <v>2</v>
      </c>
      <c r="T1336" s="12" t="s">
        <v>1026</v>
      </c>
      <c r="U1336" s="19">
        <f>Tabla1[[#This Row],[Trbjo real]]/Tabla1[[#This Row],[Trabajo]]</f>
        <v>0</v>
      </c>
    </row>
    <row r="1337" spans="1:21" x14ac:dyDescent="0.25">
      <c r="A1337" s="12" t="s">
        <v>111</v>
      </c>
      <c r="B1337" s="12" t="s">
        <v>51</v>
      </c>
      <c r="C1337" s="12" t="s">
        <v>52</v>
      </c>
      <c r="D1337" s="12" t="s">
        <v>53</v>
      </c>
      <c r="E1337" s="12" t="s">
        <v>1053</v>
      </c>
      <c r="F1337" s="12" t="s">
        <v>1069</v>
      </c>
      <c r="G1337" s="12" t="s">
        <v>1099</v>
      </c>
      <c r="H1337" s="12" t="s">
        <v>60</v>
      </c>
      <c r="I1337" s="12" t="s">
        <v>1015</v>
      </c>
      <c r="J1337" s="12" t="s">
        <v>55</v>
      </c>
      <c r="K1337" s="12" t="s">
        <v>10</v>
      </c>
      <c r="L1337" s="13">
        <v>44938</v>
      </c>
      <c r="M1337" s="14"/>
      <c r="N1337" s="14" t="str">
        <f t="shared" si="40"/>
        <v>NO CUMPLE</v>
      </c>
      <c r="O1337" s="14" t="str">
        <f t="shared" si="41"/>
        <v>NO CUMPLE</v>
      </c>
      <c r="P1337" s="15">
        <v>0</v>
      </c>
      <c r="Q1337" s="15">
        <v>3</v>
      </c>
      <c r="R1337" s="15">
        <f>Tabla1[[#This Row],[Trbjo real]]-Tabla1[[#This Row],[Trabajo]]</f>
        <v>-3</v>
      </c>
      <c r="S1337" s="15">
        <v>3</v>
      </c>
      <c r="T1337" s="12" t="s">
        <v>1026</v>
      </c>
      <c r="U1337" s="19">
        <f>Tabla1[[#This Row],[Trbjo real]]/Tabla1[[#This Row],[Trabajo]]</f>
        <v>0</v>
      </c>
    </row>
    <row r="1338" spans="1:21" x14ac:dyDescent="0.25">
      <c r="A1338" s="12" t="s">
        <v>111</v>
      </c>
      <c r="B1338" s="12" t="s">
        <v>51</v>
      </c>
      <c r="C1338" s="12" t="s">
        <v>52</v>
      </c>
      <c r="D1338" s="12" t="s">
        <v>53</v>
      </c>
      <c r="E1338" s="12" t="s">
        <v>1051</v>
      </c>
      <c r="F1338" s="12" t="s">
        <v>1145</v>
      </c>
      <c r="G1338" s="12" t="s">
        <v>1144</v>
      </c>
      <c r="H1338" s="12" t="s">
        <v>60</v>
      </c>
      <c r="I1338" s="12" t="s">
        <v>1015</v>
      </c>
      <c r="J1338" s="12" t="s">
        <v>55</v>
      </c>
      <c r="K1338" s="12" t="s">
        <v>10</v>
      </c>
      <c r="L1338" s="13">
        <v>44938</v>
      </c>
      <c r="M1338" s="14"/>
      <c r="N1338" s="14" t="str">
        <f t="shared" si="40"/>
        <v>NO CUMPLE</v>
      </c>
      <c r="O1338" s="14" t="str">
        <f t="shared" si="41"/>
        <v>NO CUMPLE</v>
      </c>
      <c r="P1338" s="15">
        <v>0</v>
      </c>
      <c r="Q1338" s="15">
        <v>1</v>
      </c>
      <c r="R1338" s="15">
        <f>Tabla1[[#This Row],[Trbjo real]]-Tabla1[[#This Row],[Trabajo]]</f>
        <v>-1</v>
      </c>
      <c r="S1338" s="15">
        <v>1</v>
      </c>
      <c r="T1338" s="12" t="s">
        <v>1026</v>
      </c>
      <c r="U1338" s="19">
        <f>Tabla1[[#This Row],[Trbjo real]]/Tabla1[[#This Row],[Trabajo]]</f>
        <v>0</v>
      </c>
    </row>
    <row r="1339" spans="1:21" x14ac:dyDescent="0.25">
      <c r="A1339" s="16" t="s">
        <v>111</v>
      </c>
      <c r="B1339" s="16" t="s">
        <v>51</v>
      </c>
      <c r="C1339" s="16" t="s">
        <v>52</v>
      </c>
      <c r="D1339" s="16" t="s">
        <v>53</v>
      </c>
      <c r="E1339" s="16" t="s">
        <v>1040</v>
      </c>
      <c r="F1339" s="16" t="s">
        <v>1100</v>
      </c>
      <c r="G1339" s="16" t="s">
        <v>1099</v>
      </c>
      <c r="H1339" s="16" t="s">
        <v>60</v>
      </c>
      <c r="I1339" s="16" t="s">
        <v>1015</v>
      </c>
      <c r="J1339" s="16" t="s">
        <v>55</v>
      </c>
      <c r="K1339" s="16" t="s">
        <v>10</v>
      </c>
      <c r="L1339" s="17">
        <v>44938</v>
      </c>
      <c r="M1339" s="18"/>
      <c r="N1339" s="18" t="str">
        <f t="shared" si="40"/>
        <v>NO CUMPLE</v>
      </c>
      <c r="O1339" s="18" t="str">
        <f t="shared" si="41"/>
        <v>NO CUMPLE</v>
      </c>
      <c r="P1339" s="19">
        <v>0</v>
      </c>
      <c r="Q1339" s="19">
        <v>2</v>
      </c>
      <c r="R1339" s="19">
        <f>Tabla1[[#This Row],[Trbjo real]]-Tabla1[[#This Row],[Trabajo]]</f>
        <v>-2</v>
      </c>
      <c r="S1339" s="19">
        <v>2</v>
      </c>
      <c r="T1339" s="16" t="s">
        <v>1026</v>
      </c>
      <c r="U1339" s="19">
        <f>Tabla1[[#This Row],[Trbjo real]]/Tabla1[[#This Row],[Trabajo]]</f>
        <v>0</v>
      </c>
    </row>
    <row r="1340" spans="1:21" x14ac:dyDescent="0.25">
      <c r="A1340" s="16" t="s">
        <v>111</v>
      </c>
      <c r="B1340" s="16" t="s">
        <v>51</v>
      </c>
      <c r="C1340" s="16" t="s">
        <v>52</v>
      </c>
      <c r="D1340" s="16" t="s">
        <v>53</v>
      </c>
      <c r="E1340" s="16" t="s">
        <v>1053</v>
      </c>
      <c r="F1340" s="16" t="s">
        <v>1069</v>
      </c>
      <c r="G1340" s="16" t="s">
        <v>1099</v>
      </c>
      <c r="H1340" s="16" t="s">
        <v>60</v>
      </c>
      <c r="I1340" s="16" t="s">
        <v>1015</v>
      </c>
      <c r="J1340" s="16" t="s">
        <v>55</v>
      </c>
      <c r="K1340" s="16" t="s">
        <v>10</v>
      </c>
      <c r="L1340" s="17">
        <v>44938</v>
      </c>
      <c r="M1340" s="18"/>
      <c r="N1340" s="18" t="str">
        <f t="shared" si="40"/>
        <v>NO CUMPLE</v>
      </c>
      <c r="O1340" s="18" t="str">
        <f t="shared" si="41"/>
        <v>NO CUMPLE</v>
      </c>
      <c r="P1340" s="19">
        <v>0</v>
      </c>
      <c r="Q1340" s="19">
        <v>3</v>
      </c>
      <c r="R1340" s="19">
        <f>Tabla1[[#This Row],[Trbjo real]]-Tabla1[[#This Row],[Trabajo]]</f>
        <v>-3</v>
      </c>
      <c r="S1340" s="19">
        <v>3</v>
      </c>
      <c r="T1340" s="16" t="s">
        <v>1026</v>
      </c>
      <c r="U1340" s="19">
        <f>Tabla1[[#This Row],[Trbjo real]]/Tabla1[[#This Row],[Trabajo]]</f>
        <v>0</v>
      </c>
    </row>
    <row r="1341" spans="1:21" x14ac:dyDescent="0.25">
      <c r="A1341" s="16" t="s">
        <v>111</v>
      </c>
      <c r="B1341" s="16" t="s">
        <v>51</v>
      </c>
      <c r="C1341" s="16" t="s">
        <v>52</v>
      </c>
      <c r="D1341" s="16" t="s">
        <v>53</v>
      </c>
      <c r="E1341" s="16" t="s">
        <v>1051</v>
      </c>
      <c r="F1341" s="16" t="s">
        <v>1145</v>
      </c>
      <c r="G1341" s="16" t="s">
        <v>1144</v>
      </c>
      <c r="H1341" s="16" t="s">
        <v>60</v>
      </c>
      <c r="I1341" s="16" t="s">
        <v>1015</v>
      </c>
      <c r="J1341" s="16" t="s">
        <v>55</v>
      </c>
      <c r="K1341" s="16" t="s">
        <v>10</v>
      </c>
      <c r="L1341" s="17">
        <v>44938</v>
      </c>
      <c r="M1341" s="18"/>
      <c r="N1341" s="18" t="str">
        <f t="shared" si="40"/>
        <v>NO CUMPLE</v>
      </c>
      <c r="O1341" s="18" t="str">
        <f t="shared" si="41"/>
        <v>NO CUMPLE</v>
      </c>
      <c r="P1341" s="19">
        <v>0</v>
      </c>
      <c r="Q1341" s="19">
        <v>1</v>
      </c>
      <c r="R1341" s="19">
        <f>Tabla1[[#This Row],[Trbjo real]]-Tabla1[[#This Row],[Trabajo]]</f>
        <v>-1</v>
      </c>
      <c r="S1341" s="19">
        <v>1</v>
      </c>
      <c r="T1341" s="16" t="s">
        <v>1026</v>
      </c>
      <c r="U1341" s="19">
        <f>Tabla1[[#This Row],[Trbjo real]]/Tabla1[[#This Row],[Trabajo]]</f>
        <v>0</v>
      </c>
    </row>
    <row r="1342" spans="1:21" x14ac:dyDescent="0.25">
      <c r="A1342" s="12" t="s">
        <v>307</v>
      </c>
      <c r="B1342" s="12" t="s">
        <v>238</v>
      </c>
      <c r="C1342" s="12" t="s">
        <v>239</v>
      </c>
      <c r="D1342" s="12" t="s">
        <v>185</v>
      </c>
      <c r="E1342" s="12" t="s">
        <v>1035</v>
      </c>
      <c r="F1342" s="12" t="s">
        <v>1057</v>
      </c>
      <c r="G1342" s="12" t="s">
        <v>1064</v>
      </c>
      <c r="H1342" s="12" t="s">
        <v>60</v>
      </c>
      <c r="I1342" s="12" t="s">
        <v>1025</v>
      </c>
      <c r="J1342" s="12" t="s">
        <v>240</v>
      </c>
      <c r="K1342" s="12" t="s">
        <v>10</v>
      </c>
      <c r="L1342" s="13">
        <v>44937</v>
      </c>
      <c r="M1342" s="14"/>
      <c r="N1342" s="14" t="str">
        <f t="shared" si="40"/>
        <v>NO CUMPLE</v>
      </c>
      <c r="O1342" s="14" t="str">
        <f t="shared" si="41"/>
        <v>NO CUMPLE</v>
      </c>
      <c r="P1342" s="15">
        <v>0</v>
      </c>
      <c r="Q1342" s="15">
        <v>2</v>
      </c>
      <c r="R1342" s="15">
        <f>Tabla1[[#This Row],[Trbjo real]]-Tabla1[[#This Row],[Trabajo]]</f>
        <v>-2</v>
      </c>
      <c r="S1342" s="15">
        <v>2</v>
      </c>
      <c r="T1342" s="12" t="s">
        <v>1026</v>
      </c>
      <c r="U1342" s="19">
        <f>Tabla1[[#This Row],[Trbjo real]]/Tabla1[[#This Row],[Trabajo]]</f>
        <v>0</v>
      </c>
    </row>
    <row r="1343" spans="1:21" x14ac:dyDescent="0.25">
      <c r="A1343" s="12" t="s">
        <v>304</v>
      </c>
      <c r="B1343" s="12" t="s">
        <v>238</v>
      </c>
      <c r="C1343" s="12" t="s">
        <v>239</v>
      </c>
      <c r="D1343" s="12" t="s">
        <v>185</v>
      </c>
      <c r="E1343" s="12" t="s">
        <v>1033</v>
      </c>
      <c r="F1343" s="12" t="s">
        <v>1136</v>
      </c>
      <c r="G1343" s="12" t="s">
        <v>1148</v>
      </c>
      <c r="H1343" s="12" t="s">
        <v>60</v>
      </c>
      <c r="I1343" s="12" t="s">
        <v>1015</v>
      </c>
      <c r="J1343" s="12" t="s">
        <v>240</v>
      </c>
      <c r="K1343" s="12" t="s">
        <v>10</v>
      </c>
      <c r="L1343" s="13">
        <v>44937</v>
      </c>
      <c r="M1343" s="14">
        <v>44946</v>
      </c>
      <c r="N1343" s="14" t="str">
        <f t="shared" si="40"/>
        <v>CUMPLE</v>
      </c>
      <c r="O1343" s="14" t="str">
        <f t="shared" si="41"/>
        <v>NO CUMPLE</v>
      </c>
      <c r="P1343" s="15">
        <v>1</v>
      </c>
      <c r="Q1343" s="15">
        <v>1</v>
      </c>
      <c r="R1343" s="20">
        <f>Tabla1[[#This Row],[Trbjo real]]-Tabla1[[#This Row],[Trabajo]]</f>
        <v>0</v>
      </c>
      <c r="S1343" s="15">
        <v>1</v>
      </c>
      <c r="T1343" s="12" t="s">
        <v>1026</v>
      </c>
      <c r="U1343" s="19">
        <f>Tabla1[[#This Row],[Trbjo real]]/Tabla1[[#This Row],[Trabajo]]</f>
        <v>1</v>
      </c>
    </row>
    <row r="1344" spans="1:21" x14ac:dyDescent="0.25">
      <c r="A1344" s="12" t="s">
        <v>304</v>
      </c>
      <c r="B1344" s="12" t="s">
        <v>238</v>
      </c>
      <c r="C1344" s="12" t="s">
        <v>239</v>
      </c>
      <c r="D1344" s="12" t="s">
        <v>185</v>
      </c>
      <c r="E1344" s="12" t="s">
        <v>1027</v>
      </c>
      <c r="F1344" s="12" t="s">
        <v>1134</v>
      </c>
      <c r="G1344" s="12" t="s">
        <v>1148</v>
      </c>
      <c r="H1344" s="12" t="s">
        <v>60</v>
      </c>
      <c r="I1344" s="12" t="s">
        <v>1015</v>
      </c>
      <c r="J1344" s="12" t="s">
        <v>240</v>
      </c>
      <c r="K1344" s="12" t="s">
        <v>10</v>
      </c>
      <c r="L1344" s="13">
        <v>44937</v>
      </c>
      <c r="M1344" s="14">
        <v>44946</v>
      </c>
      <c r="N1344" s="14" t="str">
        <f t="shared" si="40"/>
        <v>CUMPLE</v>
      </c>
      <c r="O1344" s="14" t="str">
        <f t="shared" si="41"/>
        <v>NO CUMPLE</v>
      </c>
      <c r="P1344" s="15">
        <v>1</v>
      </c>
      <c r="Q1344" s="15">
        <v>1</v>
      </c>
      <c r="R1344" s="20">
        <f>Tabla1[[#This Row],[Trbjo real]]-Tabla1[[#This Row],[Trabajo]]</f>
        <v>0</v>
      </c>
      <c r="S1344" s="15">
        <v>1</v>
      </c>
      <c r="T1344" s="12" t="s">
        <v>1026</v>
      </c>
      <c r="U1344" s="19">
        <f>Tabla1[[#This Row],[Trbjo real]]/Tabla1[[#This Row],[Trabajo]]</f>
        <v>1</v>
      </c>
    </row>
    <row r="1345" spans="1:21" x14ac:dyDescent="0.25">
      <c r="A1345" s="16" t="s">
        <v>307</v>
      </c>
      <c r="B1345" s="16" t="s">
        <v>238</v>
      </c>
      <c r="C1345" s="16" t="s">
        <v>239</v>
      </c>
      <c r="D1345" s="16" t="s">
        <v>185</v>
      </c>
      <c r="E1345" s="16" t="s">
        <v>1035</v>
      </c>
      <c r="F1345" s="16" t="s">
        <v>1057</v>
      </c>
      <c r="G1345" s="16" t="s">
        <v>1064</v>
      </c>
      <c r="H1345" s="16" t="s">
        <v>60</v>
      </c>
      <c r="I1345" s="16" t="s">
        <v>1025</v>
      </c>
      <c r="J1345" s="16" t="s">
        <v>240</v>
      </c>
      <c r="K1345" s="16" t="s">
        <v>10</v>
      </c>
      <c r="L1345" s="17">
        <v>44937</v>
      </c>
      <c r="M1345" s="18"/>
      <c r="N1345" s="18" t="str">
        <f t="shared" si="40"/>
        <v>NO CUMPLE</v>
      </c>
      <c r="O1345" s="18" t="str">
        <f t="shared" si="41"/>
        <v>NO CUMPLE</v>
      </c>
      <c r="P1345" s="19">
        <v>0</v>
      </c>
      <c r="Q1345" s="19">
        <v>2</v>
      </c>
      <c r="R1345" s="19">
        <f>Tabla1[[#This Row],[Trbjo real]]-Tabla1[[#This Row],[Trabajo]]</f>
        <v>-2</v>
      </c>
      <c r="S1345" s="19">
        <v>2</v>
      </c>
      <c r="T1345" s="16" t="s">
        <v>1026</v>
      </c>
      <c r="U1345" s="19">
        <f>Tabla1[[#This Row],[Trbjo real]]/Tabla1[[#This Row],[Trabajo]]</f>
        <v>0</v>
      </c>
    </row>
    <row r="1346" spans="1:21" x14ac:dyDescent="0.25">
      <c r="A1346" s="16" t="s">
        <v>304</v>
      </c>
      <c r="B1346" s="16" t="s">
        <v>238</v>
      </c>
      <c r="C1346" s="16" t="s">
        <v>239</v>
      </c>
      <c r="D1346" s="16" t="s">
        <v>185</v>
      </c>
      <c r="E1346" s="16" t="s">
        <v>1033</v>
      </c>
      <c r="F1346" s="16" t="s">
        <v>1136</v>
      </c>
      <c r="G1346" s="16" t="s">
        <v>1148</v>
      </c>
      <c r="H1346" s="16" t="s">
        <v>60</v>
      </c>
      <c r="I1346" s="16" t="s">
        <v>1015</v>
      </c>
      <c r="J1346" s="16" t="s">
        <v>240</v>
      </c>
      <c r="K1346" s="16" t="s">
        <v>10</v>
      </c>
      <c r="L1346" s="17">
        <v>44937</v>
      </c>
      <c r="M1346" s="18">
        <v>44946</v>
      </c>
      <c r="N1346" s="18" t="str">
        <f t="shared" ref="N1346:N1409" si="42">+IF((M1346)&lt;&gt;0,"CUMPLE","NO CUMPLE")</f>
        <v>CUMPLE</v>
      </c>
      <c r="O1346" s="18" t="str">
        <f t="shared" ref="O1346:O1409" si="43">+IF(AND(M1346=0),"NO CUMPLE",IF(OR(M1346=L1346,L1346&gt;M1346),"CUMPLE",IF(L1346&lt;M1346,"NO CUMPLE",FALSE)))</f>
        <v>NO CUMPLE</v>
      </c>
      <c r="P1346" s="19">
        <v>1</v>
      </c>
      <c r="Q1346" s="19">
        <v>1</v>
      </c>
      <c r="R1346" s="20">
        <f>Tabla1[[#This Row],[Trbjo real]]-Tabla1[[#This Row],[Trabajo]]</f>
        <v>0</v>
      </c>
      <c r="S1346" s="19">
        <v>1</v>
      </c>
      <c r="T1346" s="16" t="s">
        <v>1026</v>
      </c>
      <c r="U1346" s="19">
        <f>Tabla1[[#This Row],[Trbjo real]]/Tabla1[[#This Row],[Trabajo]]</f>
        <v>1</v>
      </c>
    </row>
    <row r="1347" spans="1:21" x14ac:dyDescent="0.25">
      <c r="A1347" s="16" t="s">
        <v>304</v>
      </c>
      <c r="B1347" s="16" t="s">
        <v>238</v>
      </c>
      <c r="C1347" s="16" t="s">
        <v>239</v>
      </c>
      <c r="D1347" s="16" t="s">
        <v>185</v>
      </c>
      <c r="E1347" s="16" t="s">
        <v>1027</v>
      </c>
      <c r="F1347" s="16" t="s">
        <v>1134</v>
      </c>
      <c r="G1347" s="16" t="s">
        <v>1148</v>
      </c>
      <c r="H1347" s="16" t="s">
        <v>60</v>
      </c>
      <c r="I1347" s="16" t="s">
        <v>1015</v>
      </c>
      <c r="J1347" s="16" t="s">
        <v>240</v>
      </c>
      <c r="K1347" s="16" t="s">
        <v>10</v>
      </c>
      <c r="L1347" s="17">
        <v>44937</v>
      </c>
      <c r="M1347" s="18">
        <v>44946</v>
      </c>
      <c r="N1347" s="18" t="str">
        <f t="shared" si="42"/>
        <v>CUMPLE</v>
      </c>
      <c r="O1347" s="18" t="str">
        <f t="shared" si="43"/>
        <v>NO CUMPLE</v>
      </c>
      <c r="P1347" s="19">
        <v>1</v>
      </c>
      <c r="Q1347" s="19">
        <v>1</v>
      </c>
      <c r="R1347" s="20">
        <f>Tabla1[[#This Row],[Trbjo real]]-Tabla1[[#This Row],[Trabajo]]</f>
        <v>0</v>
      </c>
      <c r="S1347" s="19">
        <v>1</v>
      </c>
      <c r="T1347" s="16" t="s">
        <v>1026</v>
      </c>
      <c r="U1347" s="19">
        <f>Tabla1[[#This Row],[Trbjo real]]/Tabla1[[#This Row],[Trabajo]]</f>
        <v>1</v>
      </c>
    </row>
    <row r="1348" spans="1:21" x14ac:dyDescent="0.25">
      <c r="A1348" s="12" t="s">
        <v>215</v>
      </c>
      <c r="B1348" s="12" t="s">
        <v>183</v>
      </c>
      <c r="C1348" s="12" t="s">
        <v>184</v>
      </c>
      <c r="D1348" s="12" t="s">
        <v>185</v>
      </c>
      <c r="E1348" s="12" t="s">
        <v>1033</v>
      </c>
      <c r="F1348" s="12" t="s">
        <v>1136</v>
      </c>
      <c r="G1348" s="12" t="s">
        <v>1144</v>
      </c>
      <c r="H1348" s="12" t="s">
        <v>60</v>
      </c>
      <c r="I1348" s="12" t="s">
        <v>1025</v>
      </c>
      <c r="J1348" s="12" t="s">
        <v>186</v>
      </c>
      <c r="K1348" s="12" t="s">
        <v>10</v>
      </c>
      <c r="L1348" s="13">
        <v>44936</v>
      </c>
      <c r="M1348" s="14">
        <v>44936</v>
      </c>
      <c r="N1348" s="14" t="str">
        <f t="shared" si="42"/>
        <v>CUMPLE</v>
      </c>
      <c r="O1348" s="14" t="str">
        <f t="shared" si="43"/>
        <v>CUMPLE</v>
      </c>
      <c r="P1348" s="15">
        <v>1</v>
      </c>
      <c r="Q1348" s="15">
        <v>1</v>
      </c>
      <c r="R1348" s="20">
        <f>Tabla1[[#This Row],[Trbjo real]]-Tabla1[[#This Row],[Trabajo]]</f>
        <v>0</v>
      </c>
      <c r="S1348" s="15">
        <v>1</v>
      </c>
      <c r="T1348" s="12" t="s">
        <v>1026</v>
      </c>
      <c r="U1348" s="19">
        <f>Tabla1[[#This Row],[Trbjo real]]/Tabla1[[#This Row],[Trabajo]]</f>
        <v>1</v>
      </c>
    </row>
    <row r="1349" spans="1:21" x14ac:dyDescent="0.25">
      <c r="A1349" s="12" t="s">
        <v>215</v>
      </c>
      <c r="B1349" s="12" t="s">
        <v>183</v>
      </c>
      <c r="C1349" s="12" t="s">
        <v>184</v>
      </c>
      <c r="D1349" s="12" t="s">
        <v>185</v>
      </c>
      <c r="E1349" s="12" t="s">
        <v>1027</v>
      </c>
      <c r="F1349" s="12" t="s">
        <v>1134</v>
      </c>
      <c r="G1349" s="12" t="s">
        <v>1144</v>
      </c>
      <c r="H1349" s="12" t="s">
        <v>60</v>
      </c>
      <c r="I1349" s="12" t="s">
        <v>1025</v>
      </c>
      <c r="J1349" s="12" t="s">
        <v>186</v>
      </c>
      <c r="K1349" s="12" t="s">
        <v>10</v>
      </c>
      <c r="L1349" s="13">
        <v>44936</v>
      </c>
      <c r="M1349" s="14">
        <v>44936</v>
      </c>
      <c r="N1349" s="14" t="str">
        <f t="shared" si="42"/>
        <v>CUMPLE</v>
      </c>
      <c r="O1349" s="14" t="str">
        <f t="shared" si="43"/>
        <v>CUMPLE</v>
      </c>
      <c r="P1349" s="15">
        <v>1</v>
      </c>
      <c r="Q1349" s="15">
        <v>1</v>
      </c>
      <c r="R1349" s="20">
        <f>Tabla1[[#This Row],[Trbjo real]]-Tabla1[[#This Row],[Trabajo]]</f>
        <v>0</v>
      </c>
      <c r="S1349" s="15">
        <v>1</v>
      </c>
      <c r="T1349" s="12" t="s">
        <v>1026</v>
      </c>
      <c r="U1349" s="19">
        <f>Tabla1[[#This Row],[Trbjo real]]/Tabla1[[#This Row],[Trabajo]]</f>
        <v>1</v>
      </c>
    </row>
    <row r="1350" spans="1:21" x14ac:dyDescent="0.25">
      <c r="A1350" s="16" t="s">
        <v>215</v>
      </c>
      <c r="B1350" s="16" t="s">
        <v>183</v>
      </c>
      <c r="C1350" s="16" t="s">
        <v>184</v>
      </c>
      <c r="D1350" s="16" t="s">
        <v>185</v>
      </c>
      <c r="E1350" s="16" t="s">
        <v>1033</v>
      </c>
      <c r="F1350" s="16" t="s">
        <v>1136</v>
      </c>
      <c r="G1350" s="16" t="s">
        <v>1144</v>
      </c>
      <c r="H1350" s="16" t="s">
        <v>60</v>
      </c>
      <c r="I1350" s="16" t="s">
        <v>1025</v>
      </c>
      <c r="J1350" s="16" t="s">
        <v>186</v>
      </c>
      <c r="K1350" s="16" t="s">
        <v>10</v>
      </c>
      <c r="L1350" s="17">
        <v>44936</v>
      </c>
      <c r="M1350" s="18">
        <v>44936</v>
      </c>
      <c r="N1350" s="18" t="str">
        <f t="shared" si="42"/>
        <v>CUMPLE</v>
      </c>
      <c r="O1350" s="18" t="str">
        <f t="shared" si="43"/>
        <v>CUMPLE</v>
      </c>
      <c r="P1350" s="19">
        <v>1</v>
      </c>
      <c r="Q1350" s="19">
        <v>1</v>
      </c>
      <c r="R1350" s="20">
        <f>Tabla1[[#This Row],[Trbjo real]]-Tabla1[[#This Row],[Trabajo]]</f>
        <v>0</v>
      </c>
      <c r="S1350" s="19">
        <v>1</v>
      </c>
      <c r="T1350" s="16" t="s">
        <v>1026</v>
      </c>
      <c r="U1350" s="19">
        <f>Tabla1[[#This Row],[Trbjo real]]/Tabla1[[#This Row],[Trabajo]]</f>
        <v>1</v>
      </c>
    </row>
    <row r="1351" spans="1:21" x14ac:dyDescent="0.25">
      <c r="A1351" s="16" t="s">
        <v>215</v>
      </c>
      <c r="B1351" s="16" t="s">
        <v>183</v>
      </c>
      <c r="C1351" s="16" t="s">
        <v>184</v>
      </c>
      <c r="D1351" s="16" t="s">
        <v>185</v>
      </c>
      <c r="E1351" s="16" t="s">
        <v>1027</v>
      </c>
      <c r="F1351" s="16" t="s">
        <v>1134</v>
      </c>
      <c r="G1351" s="16" t="s">
        <v>1144</v>
      </c>
      <c r="H1351" s="16" t="s">
        <v>60</v>
      </c>
      <c r="I1351" s="16" t="s">
        <v>1025</v>
      </c>
      <c r="J1351" s="16" t="s">
        <v>186</v>
      </c>
      <c r="K1351" s="16" t="s">
        <v>10</v>
      </c>
      <c r="L1351" s="17">
        <v>44936</v>
      </c>
      <c r="M1351" s="18">
        <v>44936</v>
      </c>
      <c r="N1351" s="18" t="str">
        <f t="shared" si="42"/>
        <v>CUMPLE</v>
      </c>
      <c r="O1351" s="18" t="str">
        <f t="shared" si="43"/>
        <v>CUMPLE</v>
      </c>
      <c r="P1351" s="19">
        <v>1</v>
      </c>
      <c r="Q1351" s="19">
        <v>1</v>
      </c>
      <c r="R1351" s="20">
        <f>Tabla1[[#This Row],[Trbjo real]]-Tabla1[[#This Row],[Trabajo]]</f>
        <v>0</v>
      </c>
      <c r="S1351" s="19">
        <v>1</v>
      </c>
      <c r="T1351" s="16" t="s">
        <v>1026</v>
      </c>
      <c r="U1351" s="19">
        <f>Tabla1[[#This Row],[Trbjo real]]/Tabla1[[#This Row],[Trabajo]]</f>
        <v>1</v>
      </c>
    </row>
    <row r="1352" spans="1:21" x14ac:dyDescent="0.25">
      <c r="A1352" s="12" t="s">
        <v>421</v>
      </c>
      <c r="B1352" s="12" t="s">
        <v>405</v>
      </c>
      <c r="C1352" s="12" t="s">
        <v>406</v>
      </c>
      <c r="D1352" s="12" t="s">
        <v>154</v>
      </c>
      <c r="E1352" s="12" t="s">
        <v>1035</v>
      </c>
      <c r="F1352" s="12" t="s">
        <v>1050</v>
      </c>
      <c r="G1352" s="12" t="s">
        <v>1073</v>
      </c>
      <c r="H1352" s="12" t="s">
        <v>8</v>
      </c>
      <c r="I1352" s="12" t="s">
        <v>1025</v>
      </c>
      <c r="J1352" s="12" t="s">
        <v>155</v>
      </c>
      <c r="K1352" s="12" t="s">
        <v>10</v>
      </c>
      <c r="L1352" s="13">
        <v>44933</v>
      </c>
      <c r="M1352" s="14"/>
      <c r="N1352" s="14" t="str">
        <f t="shared" si="42"/>
        <v>NO CUMPLE</v>
      </c>
      <c r="O1352" s="14" t="str">
        <f t="shared" si="43"/>
        <v>NO CUMPLE</v>
      </c>
      <c r="P1352" s="15">
        <v>0</v>
      </c>
      <c r="Q1352" s="15">
        <v>2</v>
      </c>
      <c r="R1352" s="15">
        <f>Tabla1[[#This Row],[Trbjo real]]-Tabla1[[#This Row],[Trabajo]]</f>
        <v>-2</v>
      </c>
      <c r="S1352" s="15">
        <v>2</v>
      </c>
      <c r="T1352" s="12" t="s">
        <v>1026</v>
      </c>
      <c r="U1352" s="19">
        <f>Tabla1[[#This Row],[Trbjo real]]/Tabla1[[#This Row],[Trabajo]]</f>
        <v>0</v>
      </c>
    </row>
    <row r="1353" spans="1:21" x14ac:dyDescent="0.25">
      <c r="A1353" s="12" t="s">
        <v>421</v>
      </c>
      <c r="B1353" s="12" t="s">
        <v>405</v>
      </c>
      <c r="C1353" s="12" t="s">
        <v>406</v>
      </c>
      <c r="D1353" s="12" t="s">
        <v>154</v>
      </c>
      <c r="E1353" s="12" t="s">
        <v>1033</v>
      </c>
      <c r="F1353" s="12" t="s">
        <v>1032</v>
      </c>
      <c r="G1353" s="12" t="s">
        <v>1118</v>
      </c>
      <c r="H1353" s="12" t="s">
        <v>8</v>
      </c>
      <c r="I1353" s="12" t="s">
        <v>1025</v>
      </c>
      <c r="J1353" s="12" t="s">
        <v>155</v>
      </c>
      <c r="K1353" s="12" t="s">
        <v>10</v>
      </c>
      <c r="L1353" s="13">
        <v>44933</v>
      </c>
      <c r="M1353" s="14"/>
      <c r="N1353" s="14" t="str">
        <f t="shared" si="42"/>
        <v>NO CUMPLE</v>
      </c>
      <c r="O1353" s="14" t="str">
        <f t="shared" si="43"/>
        <v>NO CUMPLE</v>
      </c>
      <c r="P1353" s="15">
        <v>0</v>
      </c>
      <c r="Q1353" s="15">
        <v>2</v>
      </c>
      <c r="R1353" s="15">
        <f>Tabla1[[#This Row],[Trbjo real]]-Tabla1[[#This Row],[Trabajo]]</f>
        <v>-2</v>
      </c>
      <c r="S1353" s="15">
        <v>2</v>
      </c>
      <c r="T1353" s="12" t="s">
        <v>1026</v>
      </c>
      <c r="U1353" s="19">
        <f>Tabla1[[#This Row],[Trbjo real]]/Tabla1[[#This Row],[Trabajo]]</f>
        <v>0</v>
      </c>
    </row>
    <row r="1354" spans="1:21" x14ac:dyDescent="0.25">
      <c r="A1354" s="12" t="s">
        <v>421</v>
      </c>
      <c r="B1354" s="12" t="s">
        <v>405</v>
      </c>
      <c r="C1354" s="12" t="s">
        <v>406</v>
      </c>
      <c r="D1354" s="12" t="s">
        <v>154</v>
      </c>
      <c r="E1354" s="12" t="s">
        <v>1034</v>
      </c>
      <c r="F1354" s="12" t="s">
        <v>1031</v>
      </c>
      <c r="G1354" s="12" t="s">
        <v>1129</v>
      </c>
      <c r="H1354" s="12" t="s">
        <v>8</v>
      </c>
      <c r="I1354" s="12" t="s">
        <v>1025</v>
      </c>
      <c r="J1354" s="12" t="s">
        <v>155</v>
      </c>
      <c r="K1354" s="12" t="s">
        <v>10</v>
      </c>
      <c r="L1354" s="13">
        <v>44933</v>
      </c>
      <c r="M1354" s="14"/>
      <c r="N1354" s="14" t="str">
        <f t="shared" si="42"/>
        <v>NO CUMPLE</v>
      </c>
      <c r="O1354" s="14" t="str">
        <f t="shared" si="43"/>
        <v>NO CUMPLE</v>
      </c>
      <c r="P1354" s="15">
        <v>0</v>
      </c>
      <c r="Q1354" s="15">
        <v>0.3</v>
      </c>
      <c r="R1354" s="15">
        <f>Tabla1[[#This Row],[Trbjo real]]-Tabla1[[#This Row],[Trabajo]]</f>
        <v>-0.3</v>
      </c>
      <c r="S1354" s="15">
        <v>0.3</v>
      </c>
      <c r="T1354" s="12" t="s">
        <v>1026</v>
      </c>
      <c r="U1354" s="19">
        <f>Tabla1[[#This Row],[Trbjo real]]/Tabla1[[#This Row],[Trabajo]]</f>
        <v>0</v>
      </c>
    </row>
    <row r="1355" spans="1:21" x14ac:dyDescent="0.25">
      <c r="A1355" s="16" t="s">
        <v>421</v>
      </c>
      <c r="B1355" s="16" t="s">
        <v>405</v>
      </c>
      <c r="C1355" s="16" t="s">
        <v>406</v>
      </c>
      <c r="D1355" s="16" t="s">
        <v>154</v>
      </c>
      <c r="E1355" s="16" t="s">
        <v>1035</v>
      </c>
      <c r="F1355" s="16" t="s">
        <v>1050</v>
      </c>
      <c r="G1355" s="16" t="s">
        <v>1073</v>
      </c>
      <c r="H1355" s="16" t="s">
        <v>8</v>
      </c>
      <c r="I1355" s="16" t="s">
        <v>1025</v>
      </c>
      <c r="J1355" s="16" t="s">
        <v>155</v>
      </c>
      <c r="K1355" s="16" t="s">
        <v>10</v>
      </c>
      <c r="L1355" s="17">
        <v>44933</v>
      </c>
      <c r="M1355" s="18"/>
      <c r="N1355" s="18" t="str">
        <f t="shared" si="42"/>
        <v>NO CUMPLE</v>
      </c>
      <c r="O1355" s="18" t="str">
        <f t="shared" si="43"/>
        <v>NO CUMPLE</v>
      </c>
      <c r="P1355" s="19">
        <v>0</v>
      </c>
      <c r="Q1355" s="19">
        <v>2</v>
      </c>
      <c r="R1355" s="19">
        <f>Tabla1[[#This Row],[Trbjo real]]-Tabla1[[#This Row],[Trabajo]]</f>
        <v>-2</v>
      </c>
      <c r="S1355" s="19">
        <v>2</v>
      </c>
      <c r="T1355" s="16" t="s">
        <v>1026</v>
      </c>
      <c r="U1355" s="19">
        <f>Tabla1[[#This Row],[Trbjo real]]/Tabla1[[#This Row],[Trabajo]]</f>
        <v>0</v>
      </c>
    </row>
    <row r="1356" spans="1:21" x14ac:dyDescent="0.25">
      <c r="A1356" s="16" t="s">
        <v>421</v>
      </c>
      <c r="B1356" s="16" t="s">
        <v>405</v>
      </c>
      <c r="C1356" s="16" t="s">
        <v>406</v>
      </c>
      <c r="D1356" s="16" t="s">
        <v>154</v>
      </c>
      <c r="E1356" s="16" t="s">
        <v>1033</v>
      </c>
      <c r="F1356" s="16" t="s">
        <v>1032</v>
      </c>
      <c r="G1356" s="16" t="s">
        <v>1118</v>
      </c>
      <c r="H1356" s="16" t="s">
        <v>8</v>
      </c>
      <c r="I1356" s="16" t="s">
        <v>1025</v>
      </c>
      <c r="J1356" s="16" t="s">
        <v>155</v>
      </c>
      <c r="K1356" s="16" t="s">
        <v>10</v>
      </c>
      <c r="L1356" s="17">
        <v>44933</v>
      </c>
      <c r="M1356" s="18"/>
      <c r="N1356" s="18" t="str">
        <f t="shared" si="42"/>
        <v>NO CUMPLE</v>
      </c>
      <c r="O1356" s="18" t="str">
        <f t="shared" si="43"/>
        <v>NO CUMPLE</v>
      </c>
      <c r="P1356" s="19">
        <v>0</v>
      </c>
      <c r="Q1356" s="19">
        <v>2</v>
      </c>
      <c r="R1356" s="19">
        <f>Tabla1[[#This Row],[Trbjo real]]-Tabla1[[#This Row],[Trabajo]]</f>
        <v>-2</v>
      </c>
      <c r="S1356" s="19">
        <v>2</v>
      </c>
      <c r="T1356" s="16" t="s">
        <v>1026</v>
      </c>
      <c r="U1356" s="19">
        <f>Tabla1[[#This Row],[Trbjo real]]/Tabla1[[#This Row],[Trabajo]]</f>
        <v>0</v>
      </c>
    </row>
    <row r="1357" spans="1:21" x14ac:dyDescent="0.25">
      <c r="A1357" s="16" t="s">
        <v>421</v>
      </c>
      <c r="B1357" s="16" t="s">
        <v>405</v>
      </c>
      <c r="C1357" s="16" t="s">
        <v>406</v>
      </c>
      <c r="D1357" s="16" t="s">
        <v>154</v>
      </c>
      <c r="E1357" s="16" t="s">
        <v>1034</v>
      </c>
      <c r="F1357" s="16" t="s">
        <v>1031</v>
      </c>
      <c r="G1357" s="16" t="s">
        <v>1129</v>
      </c>
      <c r="H1357" s="16" t="s">
        <v>8</v>
      </c>
      <c r="I1357" s="16" t="s">
        <v>1025</v>
      </c>
      <c r="J1357" s="16" t="s">
        <v>155</v>
      </c>
      <c r="K1357" s="16" t="s">
        <v>10</v>
      </c>
      <c r="L1357" s="17">
        <v>44933</v>
      </c>
      <c r="M1357" s="18"/>
      <c r="N1357" s="18" t="str">
        <f t="shared" si="42"/>
        <v>NO CUMPLE</v>
      </c>
      <c r="O1357" s="18" t="str">
        <f t="shared" si="43"/>
        <v>NO CUMPLE</v>
      </c>
      <c r="P1357" s="19">
        <v>0</v>
      </c>
      <c r="Q1357" s="19">
        <v>0.3</v>
      </c>
      <c r="R1357" s="19">
        <f>Tabla1[[#This Row],[Trbjo real]]-Tabla1[[#This Row],[Trabajo]]</f>
        <v>-0.3</v>
      </c>
      <c r="S1357" s="19">
        <v>0.3</v>
      </c>
      <c r="T1357" s="16" t="s">
        <v>1026</v>
      </c>
      <c r="U1357" s="19">
        <f>Tabla1[[#This Row],[Trbjo real]]/Tabla1[[#This Row],[Trabajo]]</f>
        <v>0</v>
      </c>
    </row>
    <row r="1358" spans="1:21" x14ac:dyDescent="0.25">
      <c r="A1358" s="12" t="s">
        <v>109</v>
      </c>
      <c r="B1358" s="12" t="s">
        <v>51</v>
      </c>
      <c r="C1358" s="12" t="s">
        <v>52</v>
      </c>
      <c r="D1358" s="12" t="s">
        <v>53</v>
      </c>
      <c r="E1358" s="12" t="s">
        <v>1035</v>
      </c>
      <c r="F1358" s="12" t="s">
        <v>1063</v>
      </c>
      <c r="G1358" s="12" t="s">
        <v>1064</v>
      </c>
      <c r="H1358" s="12" t="s">
        <v>60</v>
      </c>
      <c r="I1358" s="12" t="s">
        <v>1015</v>
      </c>
      <c r="J1358" s="12" t="s">
        <v>55</v>
      </c>
      <c r="K1358" s="12" t="s">
        <v>10</v>
      </c>
      <c r="L1358" s="13">
        <v>44931</v>
      </c>
      <c r="M1358" s="14"/>
      <c r="N1358" s="14" t="str">
        <f t="shared" si="42"/>
        <v>NO CUMPLE</v>
      </c>
      <c r="O1358" s="14" t="str">
        <f t="shared" si="43"/>
        <v>NO CUMPLE</v>
      </c>
      <c r="P1358" s="15">
        <v>0</v>
      </c>
      <c r="Q1358" s="15">
        <v>1</v>
      </c>
      <c r="R1358" s="15">
        <f>Tabla1[[#This Row],[Trbjo real]]-Tabla1[[#This Row],[Trabajo]]</f>
        <v>-1</v>
      </c>
      <c r="S1358" s="15">
        <v>1</v>
      </c>
      <c r="T1358" s="12" t="s">
        <v>1026</v>
      </c>
      <c r="U1358" s="19">
        <f>Tabla1[[#This Row],[Trbjo real]]/Tabla1[[#This Row],[Trabajo]]</f>
        <v>0</v>
      </c>
    </row>
    <row r="1359" spans="1:21" x14ac:dyDescent="0.25">
      <c r="A1359" s="12" t="s">
        <v>109</v>
      </c>
      <c r="B1359" s="12" t="s">
        <v>51</v>
      </c>
      <c r="C1359" s="12" t="s">
        <v>52</v>
      </c>
      <c r="D1359" s="12" t="s">
        <v>53</v>
      </c>
      <c r="E1359" s="12" t="s">
        <v>1027</v>
      </c>
      <c r="F1359" s="12" t="s">
        <v>1068</v>
      </c>
      <c r="G1359" s="12" t="s">
        <v>1099</v>
      </c>
      <c r="H1359" s="12" t="s">
        <v>60</v>
      </c>
      <c r="I1359" s="12" t="s">
        <v>1015</v>
      </c>
      <c r="J1359" s="12" t="s">
        <v>55</v>
      </c>
      <c r="K1359" s="12" t="s">
        <v>10</v>
      </c>
      <c r="L1359" s="13">
        <v>44931</v>
      </c>
      <c r="M1359" s="14"/>
      <c r="N1359" s="14" t="str">
        <f t="shared" si="42"/>
        <v>NO CUMPLE</v>
      </c>
      <c r="O1359" s="14" t="str">
        <f t="shared" si="43"/>
        <v>NO CUMPLE</v>
      </c>
      <c r="P1359" s="15">
        <v>0</v>
      </c>
      <c r="Q1359" s="15">
        <v>1</v>
      </c>
      <c r="R1359" s="15">
        <f>Tabla1[[#This Row],[Trbjo real]]-Tabla1[[#This Row],[Trabajo]]</f>
        <v>-1</v>
      </c>
      <c r="S1359" s="15">
        <v>1</v>
      </c>
      <c r="T1359" s="12" t="s">
        <v>1026</v>
      </c>
      <c r="U1359" s="19">
        <f>Tabla1[[#This Row],[Trbjo real]]/Tabla1[[#This Row],[Trabajo]]</f>
        <v>0</v>
      </c>
    </row>
    <row r="1360" spans="1:21" x14ac:dyDescent="0.25">
      <c r="A1360" s="12" t="s">
        <v>109</v>
      </c>
      <c r="B1360" s="12" t="s">
        <v>51</v>
      </c>
      <c r="C1360" s="12" t="s">
        <v>52</v>
      </c>
      <c r="D1360" s="12" t="s">
        <v>53</v>
      </c>
      <c r="E1360" s="12" t="s">
        <v>1033</v>
      </c>
      <c r="F1360" s="12" t="s">
        <v>1132</v>
      </c>
      <c r="G1360" s="12" t="s">
        <v>1144</v>
      </c>
      <c r="H1360" s="12" t="s">
        <v>60</v>
      </c>
      <c r="I1360" s="12" t="s">
        <v>1015</v>
      </c>
      <c r="J1360" s="12" t="s">
        <v>55</v>
      </c>
      <c r="K1360" s="12" t="s">
        <v>10</v>
      </c>
      <c r="L1360" s="13">
        <v>44931</v>
      </c>
      <c r="M1360" s="14"/>
      <c r="N1360" s="14" t="str">
        <f t="shared" si="42"/>
        <v>NO CUMPLE</v>
      </c>
      <c r="O1360" s="14" t="str">
        <f t="shared" si="43"/>
        <v>NO CUMPLE</v>
      </c>
      <c r="P1360" s="15">
        <v>0</v>
      </c>
      <c r="Q1360" s="15">
        <v>1</v>
      </c>
      <c r="R1360" s="15">
        <f>Tabla1[[#This Row],[Trbjo real]]-Tabla1[[#This Row],[Trabajo]]</f>
        <v>-1</v>
      </c>
      <c r="S1360" s="15">
        <v>1</v>
      </c>
      <c r="T1360" s="12" t="s">
        <v>1026</v>
      </c>
      <c r="U1360" s="19">
        <f>Tabla1[[#This Row],[Trbjo real]]/Tabla1[[#This Row],[Trabajo]]</f>
        <v>0</v>
      </c>
    </row>
    <row r="1361" spans="1:21" x14ac:dyDescent="0.25">
      <c r="A1361" s="16" t="s">
        <v>109</v>
      </c>
      <c r="B1361" s="16" t="s">
        <v>51</v>
      </c>
      <c r="C1361" s="16" t="s">
        <v>52</v>
      </c>
      <c r="D1361" s="16" t="s">
        <v>53</v>
      </c>
      <c r="E1361" s="16" t="s">
        <v>1035</v>
      </c>
      <c r="F1361" s="16" t="s">
        <v>1063</v>
      </c>
      <c r="G1361" s="16" t="s">
        <v>1064</v>
      </c>
      <c r="H1361" s="16" t="s">
        <v>60</v>
      </c>
      <c r="I1361" s="16" t="s">
        <v>1015</v>
      </c>
      <c r="J1361" s="16" t="s">
        <v>55</v>
      </c>
      <c r="K1361" s="16" t="s">
        <v>10</v>
      </c>
      <c r="L1361" s="17">
        <v>44931</v>
      </c>
      <c r="M1361" s="18"/>
      <c r="N1361" s="18" t="str">
        <f t="shared" si="42"/>
        <v>NO CUMPLE</v>
      </c>
      <c r="O1361" s="18" t="str">
        <f t="shared" si="43"/>
        <v>NO CUMPLE</v>
      </c>
      <c r="P1361" s="19">
        <v>0</v>
      </c>
      <c r="Q1361" s="19">
        <v>1</v>
      </c>
      <c r="R1361" s="19">
        <f>Tabla1[[#This Row],[Trbjo real]]-Tabla1[[#This Row],[Trabajo]]</f>
        <v>-1</v>
      </c>
      <c r="S1361" s="19">
        <v>1</v>
      </c>
      <c r="T1361" s="16" t="s">
        <v>1026</v>
      </c>
      <c r="U1361" s="19">
        <f>Tabla1[[#This Row],[Trbjo real]]/Tabla1[[#This Row],[Trabajo]]</f>
        <v>0</v>
      </c>
    </row>
    <row r="1362" spans="1:21" x14ac:dyDescent="0.25">
      <c r="A1362" s="16" t="s">
        <v>109</v>
      </c>
      <c r="B1362" s="16" t="s">
        <v>51</v>
      </c>
      <c r="C1362" s="16" t="s">
        <v>52</v>
      </c>
      <c r="D1362" s="16" t="s">
        <v>53</v>
      </c>
      <c r="E1362" s="16" t="s">
        <v>1027</v>
      </c>
      <c r="F1362" s="16" t="s">
        <v>1068</v>
      </c>
      <c r="G1362" s="16" t="s">
        <v>1099</v>
      </c>
      <c r="H1362" s="16" t="s">
        <v>60</v>
      </c>
      <c r="I1362" s="16" t="s">
        <v>1015</v>
      </c>
      <c r="J1362" s="16" t="s">
        <v>55</v>
      </c>
      <c r="K1362" s="16" t="s">
        <v>10</v>
      </c>
      <c r="L1362" s="17">
        <v>44931</v>
      </c>
      <c r="M1362" s="18"/>
      <c r="N1362" s="18" t="str">
        <f t="shared" si="42"/>
        <v>NO CUMPLE</v>
      </c>
      <c r="O1362" s="18" t="str">
        <f t="shared" si="43"/>
        <v>NO CUMPLE</v>
      </c>
      <c r="P1362" s="19">
        <v>0</v>
      </c>
      <c r="Q1362" s="19">
        <v>1</v>
      </c>
      <c r="R1362" s="19">
        <f>Tabla1[[#This Row],[Trbjo real]]-Tabla1[[#This Row],[Trabajo]]</f>
        <v>-1</v>
      </c>
      <c r="S1362" s="19">
        <v>1</v>
      </c>
      <c r="T1362" s="16" t="s">
        <v>1026</v>
      </c>
      <c r="U1362" s="19">
        <f>Tabla1[[#This Row],[Trbjo real]]/Tabla1[[#This Row],[Trabajo]]</f>
        <v>0</v>
      </c>
    </row>
    <row r="1363" spans="1:21" x14ac:dyDescent="0.25">
      <c r="A1363" s="16" t="s">
        <v>109</v>
      </c>
      <c r="B1363" s="16" t="s">
        <v>51</v>
      </c>
      <c r="C1363" s="16" t="s">
        <v>52</v>
      </c>
      <c r="D1363" s="16" t="s">
        <v>53</v>
      </c>
      <c r="E1363" s="16" t="s">
        <v>1033</v>
      </c>
      <c r="F1363" s="16" t="s">
        <v>1132</v>
      </c>
      <c r="G1363" s="16" t="s">
        <v>1144</v>
      </c>
      <c r="H1363" s="16" t="s">
        <v>60</v>
      </c>
      <c r="I1363" s="16" t="s">
        <v>1015</v>
      </c>
      <c r="J1363" s="16" t="s">
        <v>55</v>
      </c>
      <c r="K1363" s="16" t="s">
        <v>10</v>
      </c>
      <c r="L1363" s="17">
        <v>44931</v>
      </c>
      <c r="M1363" s="18"/>
      <c r="N1363" s="18" t="str">
        <f t="shared" si="42"/>
        <v>NO CUMPLE</v>
      </c>
      <c r="O1363" s="18" t="str">
        <f t="shared" si="43"/>
        <v>NO CUMPLE</v>
      </c>
      <c r="P1363" s="19">
        <v>0</v>
      </c>
      <c r="Q1363" s="19">
        <v>1</v>
      </c>
      <c r="R1363" s="19">
        <f>Tabla1[[#This Row],[Trbjo real]]-Tabla1[[#This Row],[Trabajo]]</f>
        <v>-1</v>
      </c>
      <c r="S1363" s="19">
        <v>1</v>
      </c>
      <c r="T1363" s="16" t="s">
        <v>1026</v>
      </c>
      <c r="U1363" s="19">
        <f>Tabla1[[#This Row],[Trbjo real]]/Tabla1[[#This Row],[Trabajo]]</f>
        <v>0</v>
      </c>
    </row>
    <row r="1364" spans="1:21" x14ac:dyDescent="0.25">
      <c r="A1364" s="16" t="s">
        <v>892</v>
      </c>
      <c r="B1364" s="16" t="s">
        <v>325</v>
      </c>
      <c r="C1364" s="16" t="s">
        <v>326</v>
      </c>
      <c r="D1364" s="16" t="s">
        <v>120</v>
      </c>
      <c r="E1364" s="16" t="s">
        <v>1035</v>
      </c>
      <c r="F1364" s="16" t="s">
        <v>1153</v>
      </c>
      <c r="G1364" s="16" t="s">
        <v>1042</v>
      </c>
      <c r="H1364" s="16" t="s">
        <v>8</v>
      </c>
      <c r="I1364" s="16" t="s">
        <v>1025</v>
      </c>
      <c r="J1364" s="16" t="s">
        <v>121</v>
      </c>
      <c r="K1364" s="16" t="s">
        <v>10</v>
      </c>
      <c r="L1364" s="17">
        <v>44929</v>
      </c>
      <c r="M1364" s="18"/>
      <c r="N1364" s="18" t="str">
        <f t="shared" si="42"/>
        <v>NO CUMPLE</v>
      </c>
      <c r="O1364" s="18" t="str">
        <f t="shared" si="43"/>
        <v>NO CUMPLE</v>
      </c>
      <c r="P1364" s="19">
        <v>0</v>
      </c>
      <c r="Q1364" s="19">
        <v>1</v>
      </c>
      <c r="R1364" s="19">
        <f>Tabla1[[#This Row],[Trbjo real]]-Tabla1[[#This Row],[Trabajo]]</f>
        <v>-1</v>
      </c>
      <c r="S1364" s="19">
        <v>1</v>
      </c>
      <c r="T1364" s="16" t="s">
        <v>1026</v>
      </c>
      <c r="U1364" s="19">
        <f>Tabla1[[#This Row],[Trbjo real]]/Tabla1[[#This Row],[Trabajo]]</f>
        <v>0</v>
      </c>
    </row>
    <row r="1365" spans="1:21" x14ac:dyDescent="0.25">
      <c r="A1365" s="16" t="s">
        <v>949</v>
      </c>
      <c r="B1365" s="16" t="s">
        <v>365</v>
      </c>
      <c r="C1365" s="16" t="s">
        <v>366</v>
      </c>
      <c r="D1365" s="16" t="s">
        <v>120</v>
      </c>
      <c r="E1365" s="16" t="s">
        <v>1035</v>
      </c>
      <c r="F1365" s="16" t="s">
        <v>1153</v>
      </c>
      <c r="G1365" s="16" t="s">
        <v>1042</v>
      </c>
      <c r="H1365" s="16" t="s">
        <v>8</v>
      </c>
      <c r="I1365" s="16" t="s">
        <v>1015</v>
      </c>
      <c r="J1365" s="16" t="s">
        <v>121</v>
      </c>
      <c r="K1365" s="16" t="s">
        <v>10</v>
      </c>
      <c r="L1365" s="17">
        <v>44929</v>
      </c>
      <c r="M1365" s="18"/>
      <c r="N1365" s="18" t="str">
        <f t="shared" si="42"/>
        <v>NO CUMPLE</v>
      </c>
      <c r="O1365" s="18" t="str">
        <f t="shared" si="43"/>
        <v>NO CUMPLE</v>
      </c>
      <c r="P1365" s="19">
        <v>0</v>
      </c>
      <c r="Q1365" s="19">
        <v>1</v>
      </c>
      <c r="R1365" s="19">
        <f>Tabla1[[#This Row],[Trbjo real]]-Tabla1[[#This Row],[Trabajo]]</f>
        <v>-1</v>
      </c>
      <c r="S1365" s="19">
        <v>1</v>
      </c>
      <c r="T1365" s="16" t="s">
        <v>1026</v>
      </c>
      <c r="U1365" s="19">
        <f>Tabla1[[#This Row],[Trbjo real]]/Tabla1[[#This Row],[Trabajo]]</f>
        <v>0</v>
      </c>
    </row>
    <row r="1366" spans="1:21" x14ac:dyDescent="0.25">
      <c r="A1366" s="16" t="s">
        <v>662</v>
      </c>
      <c r="B1366" s="16" t="s">
        <v>5</v>
      </c>
      <c r="C1366" s="16" t="s">
        <v>6</v>
      </c>
      <c r="D1366" s="16" t="s">
        <v>7</v>
      </c>
      <c r="E1366" s="16" t="s">
        <v>1035</v>
      </c>
      <c r="F1366" s="16" t="s">
        <v>1153</v>
      </c>
      <c r="G1366" s="16" t="s">
        <v>1042</v>
      </c>
      <c r="H1366" s="16" t="s">
        <v>8</v>
      </c>
      <c r="I1366" s="16" t="s">
        <v>1025</v>
      </c>
      <c r="J1366" s="16" t="s">
        <v>9</v>
      </c>
      <c r="K1366" s="16" t="s">
        <v>10</v>
      </c>
      <c r="L1366" s="17">
        <v>44928</v>
      </c>
      <c r="M1366" s="18"/>
      <c r="N1366" s="18" t="str">
        <f t="shared" si="42"/>
        <v>NO CUMPLE</v>
      </c>
      <c r="O1366" s="18" t="str">
        <f t="shared" si="43"/>
        <v>NO CUMPLE</v>
      </c>
      <c r="P1366" s="19">
        <v>0</v>
      </c>
      <c r="Q1366" s="19">
        <v>1</v>
      </c>
      <c r="R1366" s="19">
        <f>Tabla1[[#This Row],[Trbjo real]]-Tabla1[[#This Row],[Trabajo]]</f>
        <v>-1</v>
      </c>
      <c r="S1366" s="19">
        <v>1</v>
      </c>
      <c r="T1366" s="16" t="s">
        <v>1026</v>
      </c>
      <c r="U1366" s="19">
        <f>Tabla1[[#This Row],[Trbjo real]]/Tabla1[[#This Row],[Trabajo]]</f>
        <v>0</v>
      </c>
    </row>
    <row r="1367" spans="1:21" x14ac:dyDescent="0.25">
      <c r="A1367" s="12" t="s">
        <v>424</v>
      </c>
      <c r="B1367" s="12" t="s">
        <v>152</v>
      </c>
      <c r="C1367" s="12" t="s">
        <v>153</v>
      </c>
      <c r="D1367" s="12" t="s">
        <v>154</v>
      </c>
      <c r="E1367" s="12" t="s">
        <v>1035</v>
      </c>
      <c r="F1367" s="12" t="s">
        <v>1043</v>
      </c>
      <c r="G1367" s="12" t="s">
        <v>1042</v>
      </c>
      <c r="H1367" s="12" t="s">
        <v>60</v>
      </c>
      <c r="I1367" s="12" t="s">
        <v>1025</v>
      </c>
      <c r="J1367" s="12" t="s">
        <v>155</v>
      </c>
      <c r="K1367" s="12" t="s">
        <v>10</v>
      </c>
      <c r="L1367" s="13">
        <v>44927</v>
      </c>
      <c r="M1367" s="14"/>
      <c r="N1367" s="14" t="str">
        <f t="shared" si="42"/>
        <v>NO CUMPLE</v>
      </c>
      <c r="O1367" s="14" t="str">
        <f t="shared" si="43"/>
        <v>NO CUMPLE</v>
      </c>
      <c r="P1367" s="15">
        <v>0</v>
      </c>
      <c r="Q1367" s="15">
        <v>1</v>
      </c>
      <c r="R1367" s="15">
        <f>Tabla1[[#This Row],[Trbjo real]]-Tabla1[[#This Row],[Trabajo]]</f>
        <v>-1</v>
      </c>
      <c r="S1367" s="15">
        <v>1</v>
      </c>
      <c r="T1367" s="12" t="s">
        <v>1026</v>
      </c>
      <c r="U1367" s="19">
        <f>Tabla1[[#This Row],[Trbjo real]]/Tabla1[[#This Row],[Trabajo]]</f>
        <v>0</v>
      </c>
    </row>
    <row r="1368" spans="1:21" x14ac:dyDescent="0.25">
      <c r="A1368" s="12" t="s">
        <v>424</v>
      </c>
      <c r="B1368" s="12" t="s">
        <v>152</v>
      </c>
      <c r="C1368" s="12" t="s">
        <v>153</v>
      </c>
      <c r="D1368" s="12" t="s">
        <v>154</v>
      </c>
      <c r="E1368" s="12" t="s">
        <v>1033</v>
      </c>
      <c r="F1368" s="12" t="s">
        <v>1044</v>
      </c>
      <c r="G1368" s="12" t="s">
        <v>1042</v>
      </c>
      <c r="H1368" s="12" t="s">
        <v>60</v>
      </c>
      <c r="I1368" s="12" t="s">
        <v>1025</v>
      </c>
      <c r="J1368" s="12" t="s">
        <v>155</v>
      </c>
      <c r="K1368" s="12" t="s">
        <v>10</v>
      </c>
      <c r="L1368" s="13">
        <v>44927</v>
      </c>
      <c r="M1368" s="14"/>
      <c r="N1368" s="14" t="str">
        <f t="shared" si="42"/>
        <v>NO CUMPLE</v>
      </c>
      <c r="O1368" s="14" t="str">
        <f t="shared" si="43"/>
        <v>NO CUMPLE</v>
      </c>
      <c r="P1368" s="15">
        <v>0</v>
      </c>
      <c r="Q1368" s="15">
        <v>1</v>
      </c>
      <c r="R1368" s="15">
        <f>Tabla1[[#This Row],[Trbjo real]]-Tabla1[[#This Row],[Trabajo]]</f>
        <v>-1</v>
      </c>
      <c r="S1368" s="15">
        <v>1</v>
      </c>
      <c r="T1368" s="12" t="s">
        <v>1026</v>
      </c>
      <c r="U1368" s="19">
        <f>Tabla1[[#This Row],[Trbjo real]]/Tabla1[[#This Row],[Trabajo]]</f>
        <v>0</v>
      </c>
    </row>
    <row r="1369" spans="1:21" x14ac:dyDescent="0.25">
      <c r="A1369" s="12" t="s">
        <v>424</v>
      </c>
      <c r="B1369" s="12" t="s">
        <v>152</v>
      </c>
      <c r="C1369" s="12" t="s">
        <v>153</v>
      </c>
      <c r="D1369" s="12" t="s">
        <v>154</v>
      </c>
      <c r="E1369" s="12" t="s">
        <v>1027</v>
      </c>
      <c r="F1369" s="12" t="s">
        <v>1045</v>
      </c>
      <c r="G1369" s="12" t="s">
        <v>1042</v>
      </c>
      <c r="H1369" s="12" t="s">
        <v>60</v>
      </c>
      <c r="I1369" s="12" t="s">
        <v>1025</v>
      </c>
      <c r="J1369" s="12" t="s">
        <v>155</v>
      </c>
      <c r="K1369" s="12" t="s">
        <v>10</v>
      </c>
      <c r="L1369" s="13">
        <v>44927</v>
      </c>
      <c r="M1369" s="14"/>
      <c r="N1369" s="14" t="str">
        <f t="shared" si="42"/>
        <v>NO CUMPLE</v>
      </c>
      <c r="O1369" s="14" t="str">
        <f t="shared" si="43"/>
        <v>NO CUMPLE</v>
      </c>
      <c r="P1369" s="15">
        <v>0</v>
      </c>
      <c r="Q1369" s="15">
        <v>1</v>
      </c>
      <c r="R1369" s="15">
        <f>Tabla1[[#This Row],[Trbjo real]]-Tabla1[[#This Row],[Trabajo]]</f>
        <v>-1</v>
      </c>
      <c r="S1369" s="15">
        <v>1</v>
      </c>
      <c r="T1369" s="12" t="s">
        <v>1026</v>
      </c>
      <c r="U1369" s="19">
        <f>Tabla1[[#This Row],[Trbjo real]]/Tabla1[[#This Row],[Trabajo]]</f>
        <v>0</v>
      </c>
    </row>
    <row r="1370" spans="1:21" x14ac:dyDescent="0.25">
      <c r="A1370" s="12" t="s">
        <v>424</v>
      </c>
      <c r="B1370" s="12" t="s">
        <v>152</v>
      </c>
      <c r="C1370" s="12" t="s">
        <v>153</v>
      </c>
      <c r="D1370" s="12" t="s">
        <v>154</v>
      </c>
      <c r="E1370" s="12" t="s">
        <v>1040</v>
      </c>
      <c r="F1370" s="12" t="s">
        <v>1046</v>
      </c>
      <c r="G1370" s="12" t="s">
        <v>1042</v>
      </c>
      <c r="H1370" s="12" t="s">
        <v>60</v>
      </c>
      <c r="I1370" s="12" t="s">
        <v>1025</v>
      </c>
      <c r="J1370" s="12" t="s">
        <v>155</v>
      </c>
      <c r="K1370" s="12" t="s">
        <v>10</v>
      </c>
      <c r="L1370" s="13">
        <v>44927</v>
      </c>
      <c r="M1370" s="14"/>
      <c r="N1370" s="14" t="str">
        <f t="shared" si="42"/>
        <v>NO CUMPLE</v>
      </c>
      <c r="O1370" s="14" t="str">
        <f t="shared" si="43"/>
        <v>NO CUMPLE</v>
      </c>
      <c r="P1370" s="15">
        <v>0</v>
      </c>
      <c r="Q1370" s="15">
        <v>1</v>
      </c>
      <c r="R1370" s="15">
        <f>Tabla1[[#This Row],[Trbjo real]]-Tabla1[[#This Row],[Trabajo]]</f>
        <v>-1</v>
      </c>
      <c r="S1370" s="15">
        <v>1</v>
      </c>
      <c r="T1370" s="12" t="s">
        <v>1026</v>
      </c>
      <c r="U1370" s="19">
        <f>Tabla1[[#This Row],[Trbjo real]]/Tabla1[[#This Row],[Trabajo]]</f>
        <v>0</v>
      </c>
    </row>
    <row r="1371" spans="1:21" x14ac:dyDescent="0.25">
      <c r="A1371" s="16" t="s">
        <v>424</v>
      </c>
      <c r="B1371" s="16" t="s">
        <v>152</v>
      </c>
      <c r="C1371" s="16" t="s">
        <v>153</v>
      </c>
      <c r="D1371" s="16" t="s">
        <v>154</v>
      </c>
      <c r="E1371" s="16" t="s">
        <v>1035</v>
      </c>
      <c r="F1371" s="16" t="s">
        <v>1043</v>
      </c>
      <c r="G1371" s="16" t="s">
        <v>1042</v>
      </c>
      <c r="H1371" s="16" t="s">
        <v>60</v>
      </c>
      <c r="I1371" s="16" t="s">
        <v>1025</v>
      </c>
      <c r="J1371" s="16" t="s">
        <v>155</v>
      </c>
      <c r="K1371" s="16" t="s">
        <v>10</v>
      </c>
      <c r="L1371" s="17">
        <v>44927</v>
      </c>
      <c r="M1371" s="18"/>
      <c r="N1371" s="18" t="str">
        <f t="shared" si="42"/>
        <v>NO CUMPLE</v>
      </c>
      <c r="O1371" s="18" t="str">
        <f t="shared" si="43"/>
        <v>NO CUMPLE</v>
      </c>
      <c r="P1371" s="19">
        <v>0</v>
      </c>
      <c r="Q1371" s="19">
        <v>1</v>
      </c>
      <c r="R1371" s="19">
        <f>Tabla1[[#This Row],[Trbjo real]]-Tabla1[[#This Row],[Trabajo]]</f>
        <v>-1</v>
      </c>
      <c r="S1371" s="19">
        <v>1</v>
      </c>
      <c r="T1371" s="16" t="s">
        <v>1026</v>
      </c>
      <c r="U1371" s="19">
        <f>Tabla1[[#This Row],[Trbjo real]]/Tabla1[[#This Row],[Trabajo]]</f>
        <v>0</v>
      </c>
    </row>
    <row r="1372" spans="1:21" x14ac:dyDescent="0.25">
      <c r="A1372" s="16" t="s">
        <v>424</v>
      </c>
      <c r="B1372" s="16" t="s">
        <v>152</v>
      </c>
      <c r="C1372" s="16" t="s">
        <v>153</v>
      </c>
      <c r="D1372" s="16" t="s">
        <v>154</v>
      </c>
      <c r="E1372" s="16" t="s">
        <v>1033</v>
      </c>
      <c r="F1372" s="16" t="s">
        <v>1044</v>
      </c>
      <c r="G1372" s="16" t="s">
        <v>1042</v>
      </c>
      <c r="H1372" s="16" t="s">
        <v>60</v>
      </c>
      <c r="I1372" s="16" t="s">
        <v>1025</v>
      </c>
      <c r="J1372" s="16" t="s">
        <v>155</v>
      </c>
      <c r="K1372" s="16" t="s">
        <v>10</v>
      </c>
      <c r="L1372" s="17">
        <v>44927</v>
      </c>
      <c r="M1372" s="18"/>
      <c r="N1372" s="18" t="str">
        <f t="shared" si="42"/>
        <v>NO CUMPLE</v>
      </c>
      <c r="O1372" s="18" t="str">
        <f t="shared" si="43"/>
        <v>NO CUMPLE</v>
      </c>
      <c r="P1372" s="19">
        <v>0</v>
      </c>
      <c r="Q1372" s="19">
        <v>1</v>
      </c>
      <c r="R1372" s="19">
        <f>Tabla1[[#This Row],[Trbjo real]]-Tabla1[[#This Row],[Trabajo]]</f>
        <v>-1</v>
      </c>
      <c r="S1372" s="19">
        <v>1</v>
      </c>
      <c r="T1372" s="16" t="s">
        <v>1026</v>
      </c>
      <c r="U1372" s="19">
        <f>Tabla1[[#This Row],[Trbjo real]]/Tabla1[[#This Row],[Trabajo]]</f>
        <v>0</v>
      </c>
    </row>
    <row r="1373" spans="1:21" x14ac:dyDescent="0.25">
      <c r="A1373" s="16" t="s">
        <v>424</v>
      </c>
      <c r="B1373" s="16" t="s">
        <v>152</v>
      </c>
      <c r="C1373" s="16" t="s">
        <v>153</v>
      </c>
      <c r="D1373" s="16" t="s">
        <v>154</v>
      </c>
      <c r="E1373" s="16" t="s">
        <v>1027</v>
      </c>
      <c r="F1373" s="16" t="s">
        <v>1045</v>
      </c>
      <c r="G1373" s="16" t="s">
        <v>1042</v>
      </c>
      <c r="H1373" s="16" t="s">
        <v>60</v>
      </c>
      <c r="I1373" s="16" t="s">
        <v>1025</v>
      </c>
      <c r="J1373" s="16" t="s">
        <v>155</v>
      </c>
      <c r="K1373" s="16" t="s">
        <v>10</v>
      </c>
      <c r="L1373" s="17">
        <v>44927</v>
      </c>
      <c r="M1373" s="18"/>
      <c r="N1373" s="18" t="str">
        <f t="shared" si="42"/>
        <v>NO CUMPLE</v>
      </c>
      <c r="O1373" s="18" t="str">
        <f t="shared" si="43"/>
        <v>NO CUMPLE</v>
      </c>
      <c r="P1373" s="19">
        <v>0</v>
      </c>
      <c r="Q1373" s="19">
        <v>1</v>
      </c>
      <c r="R1373" s="19">
        <f>Tabla1[[#This Row],[Trbjo real]]-Tabla1[[#This Row],[Trabajo]]</f>
        <v>-1</v>
      </c>
      <c r="S1373" s="19">
        <v>1</v>
      </c>
      <c r="T1373" s="16" t="s">
        <v>1026</v>
      </c>
      <c r="U1373" s="19">
        <f>Tabla1[[#This Row],[Trbjo real]]/Tabla1[[#This Row],[Trabajo]]</f>
        <v>0</v>
      </c>
    </row>
    <row r="1374" spans="1:21" x14ac:dyDescent="0.25">
      <c r="A1374" s="16" t="s">
        <v>424</v>
      </c>
      <c r="B1374" s="16" t="s">
        <v>152</v>
      </c>
      <c r="C1374" s="16" t="s">
        <v>153</v>
      </c>
      <c r="D1374" s="16" t="s">
        <v>154</v>
      </c>
      <c r="E1374" s="16" t="s">
        <v>1040</v>
      </c>
      <c r="F1374" s="16" t="s">
        <v>1046</v>
      </c>
      <c r="G1374" s="16" t="s">
        <v>1042</v>
      </c>
      <c r="H1374" s="16" t="s">
        <v>60</v>
      </c>
      <c r="I1374" s="16" t="s">
        <v>1025</v>
      </c>
      <c r="J1374" s="16" t="s">
        <v>155</v>
      </c>
      <c r="K1374" s="16" t="s">
        <v>10</v>
      </c>
      <c r="L1374" s="17">
        <v>44927</v>
      </c>
      <c r="M1374" s="18"/>
      <c r="N1374" s="18" t="str">
        <f t="shared" si="42"/>
        <v>NO CUMPLE</v>
      </c>
      <c r="O1374" s="18" t="str">
        <f t="shared" si="43"/>
        <v>NO CUMPLE</v>
      </c>
      <c r="P1374" s="19">
        <v>0</v>
      </c>
      <c r="Q1374" s="19">
        <v>1</v>
      </c>
      <c r="R1374" s="19">
        <f>Tabla1[[#This Row],[Trbjo real]]-Tabla1[[#This Row],[Trabajo]]</f>
        <v>-1</v>
      </c>
      <c r="S1374" s="19">
        <v>1</v>
      </c>
      <c r="T1374" s="16" t="s">
        <v>1026</v>
      </c>
      <c r="U1374" s="19">
        <f>Tabla1[[#This Row],[Trbjo real]]/Tabla1[[#This Row],[Trabajo]]</f>
        <v>0</v>
      </c>
    </row>
    <row r="1375" spans="1:21" x14ac:dyDescent="0.25">
      <c r="A1375" s="16" t="s">
        <v>723</v>
      </c>
      <c r="B1375" s="16" t="s">
        <v>118</v>
      </c>
      <c r="C1375" s="16" t="s">
        <v>119</v>
      </c>
      <c r="D1375" s="16" t="s">
        <v>120</v>
      </c>
      <c r="E1375" s="16" t="s">
        <v>1035</v>
      </c>
      <c r="F1375" s="16" t="s">
        <v>1061</v>
      </c>
      <c r="G1375" s="16" t="s">
        <v>1060</v>
      </c>
      <c r="H1375" s="16" t="s">
        <v>8</v>
      </c>
      <c r="I1375" s="16" t="s">
        <v>1025</v>
      </c>
      <c r="J1375" s="16" t="s">
        <v>121</v>
      </c>
      <c r="K1375" s="16" t="s">
        <v>10</v>
      </c>
      <c r="L1375" s="17">
        <v>44925</v>
      </c>
      <c r="M1375" s="18"/>
      <c r="N1375" s="18" t="str">
        <f t="shared" si="42"/>
        <v>NO CUMPLE</v>
      </c>
      <c r="O1375" s="18" t="str">
        <f t="shared" si="43"/>
        <v>NO CUMPLE</v>
      </c>
      <c r="P1375" s="19">
        <v>0</v>
      </c>
      <c r="Q1375" s="19">
        <v>1</v>
      </c>
      <c r="R1375" s="19">
        <f>Tabla1[[#This Row],[Trbjo real]]-Tabla1[[#This Row],[Trabajo]]</f>
        <v>-1</v>
      </c>
      <c r="S1375" s="19">
        <v>1</v>
      </c>
      <c r="T1375" s="16" t="s">
        <v>1026</v>
      </c>
      <c r="U1375" s="19">
        <f>Tabla1[[#This Row],[Trbjo real]]/Tabla1[[#This Row],[Trabajo]]</f>
        <v>0</v>
      </c>
    </row>
    <row r="1376" spans="1:21" x14ac:dyDescent="0.25">
      <c r="A1376" s="16" t="s">
        <v>723</v>
      </c>
      <c r="B1376" s="16" t="s">
        <v>118</v>
      </c>
      <c r="C1376" s="16" t="s">
        <v>119</v>
      </c>
      <c r="D1376" s="16" t="s">
        <v>120</v>
      </c>
      <c r="E1376" s="16" t="s">
        <v>1033</v>
      </c>
      <c r="F1376" s="16" t="s">
        <v>1036</v>
      </c>
      <c r="G1376" s="16" t="s">
        <v>1060</v>
      </c>
      <c r="H1376" s="16" t="s">
        <v>8</v>
      </c>
      <c r="I1376" s="16" t="s">
        <v>1025</v>
      </c>
      <c r="J1376" s="16" t="s">
        <v>121</v>
      </c>
      <c r="K1376" s="16" t="s">
        <v>10</v>
      </c>
      <c r="L1376" s="17">
        <v>44925</v>
      </c>
      <c r="M1376" s="18"/>
      <c r="N1376" s="18" t="str">
        <f t="shared" si="42"/>
        <v>NO CUMPLE</v>
      </c>
      <c r="O1376" s="18" t="str">
        <f t="shared" si="43"/>
        <v>NO CUMPLE</v>
      </c>
      <c r="P1376" s="19">
        <v>0</v>
      </c>
      <c r="Q1376" s="19">
        <v>3</v>
      </c>
      <c r="R1376" s="19">
        <f>Tabla1[[#This Row],[Trbjo real]]-Tabla1[[#This Row],[Trabajo]]</f>
        <v>-3</v>
      </c>
      <c r="S1376" s="19">
        <v>3</v>
      </c>
      <c r="T1376" s="16" t="s">
        <v>1026</v>
      </c>
      <c r="U1376" s="19">
        <f>Tabla1[[#This Row],[Trbjo real]]/Tabla1[[#This Row],[Trabajo]]</f>
        <v>0</v>
      </c>
    </row>
    <row r="1377" spans="1:21" x14ac:dyDescent="0.25">
      <c r="A1377" s="16" t="s">
        <v>723</v>
      </c>
      <c r="B1377" s="16" t="s">
        <v>118</v>
      </c>
      <c r="C1377" s="16" t="s">
        <v>119</v>
      </c>
      <c r="D1377" s="16" t="s">
        <v>120</v>
      </c>
      <c r="E1377" s="16" t="s">
        <v>1040</v>
      </c>
      <c r="F1377" s="16" t="s">
        <v>1036</v>
      </c>
      <c r="G1377" s="16" t="s">
        <v>1141</v>
      </c>
      <c r="H1377" s="16" t="s">
        <v>8</v>
      </c>
      <c r="I1377" s="16" t="s">
        <v>1025</v>
      </c>
      <c r="J1377" s="16" t="s">
        <v>121</v>
      </c>
      <c r="K1377" s="16" t="s">
        <v>10</v>
      </c>
      <c r="L1377" s="17">
        <v>44925</v>
      </c>
      <c r="M1377" s="18"/>
      <c r="N1377" s="18" t="str">
        <f t="shared" si="42"/>
        <v>NO CUMPLE</v>
      </c>
      <c r="O1377" s="18" t="str">
        <f t="shared" si="43"/>
        <v>NO CUMPLE</v>
      </c>
      <c r="P1377" s="19">
        <v>0</v>
      </c>
      <c r="Q1377" s="19">
        <v>2</v>
      </c>
      <c r="R1377" s="19">
        <f>Tabla1[[#This Row],[Trbjo real]]-Tabla1[[#This Row],[Trabajo]]</f>
        <v>-2</v>
      </c>
      <c r="S1377" s="19">
        <v>2</v>
      </c>
      <c r="T1377" s="16" t="s">
        <v>1026</v>
      </c>
      <c r="U1377" s="19">
        <f>Tabla1[[#This Row],[Trbjo real]]/Tabla1[[#This Row],[Trabajo]]</f>
        <v>0</v>
      </c>
    </row>
    <row r="1378" spans="1:21" x14ac:dyDescent="0.25">
      <c r="A1378" s="16" t="s">
        <v>658</v>
      </c>
      <c r="B1378" s="16" t="s">
        <v>5</v>
      </c>
      <c r="C1378" s="16" t="s">
        <v>6</v>
      </c>
      <c r="D1378" s="16" t="s">
        <v>7</v>
      </c>
      <c r="E1378" s="16" t="s">
        <v>1035</v>
      </c>
      <c r="F1378" s="16" t="s">
        <v>1036</v>
      </c>
      <c r="G1378" s="16" t="s">
        <v>1060</v>
      </c>
      <c r="H1378" s="16" t="s">
        <v>8</v>
      </c>
      <c r="I1378" s="16" t="s">
        <v>1025</v>
      </c>
      <c r="J1378" s="16" t="s">
        <v>9</v>
      </c>
      <c r="K1378" s="16" t="s">
        <v>10</v>
      </c>
      <c r="L1378" s="17">
        <v>44923</v>
      </c>
      <c r="M1378" s="18"/>
      <c r="N1378" s="18" t="str">
        <f t="shared" si="42"/>
        <v>NO CUMPLE</v>
      </c>
      <c r="O1378" s="18" t="str">
        <f t="shared" si="43"/>
        <v>NO CUMPLE</v>
      </c>
      <c r="P1378" s="19">
        <v>0</v>
      </c>
      <c r="Q1378" s="19">
        <v>8</v>
      </c>
      <c r="R1378" s="19">
        <f>Tabla1[[#This Row],[Trbjo real]]-Tabla1[[#This Row],[Trabajo]]</f>
        <v>-8</v>
      </c>
      <c r="S1378" s="19">
        <v>8</v>
      </c>
      <c r="T1378" s="16" t="s">
        <v>1026</v>
      </c>
      <c r="U1378" s="19">
        <f>Tabla1[[#This Row],[Trbjo real]]/Tabla1[[#This Row],[Trabajo]]</f>
        <v>0</v>
      </c>
    </row>
    <row r="1379" spans="1:21" x14ac:dyDescent="0.25">
      <c r="A1379" s="16" t="s">
        <v>658</v>
      </c>
      <c r="B1379" s="16" t="s">
        <v>5</v>
      </c>
      <c r="C1379" s="16" t="s">
        <v>6</v>
      </c>
      <c r="D1379" s="16" t="s">
        <v>7</v>
      </c>
      <c r="E1379" s="16" t="s">
        <v>1027</v>
      </c>
      <c r="F1379" s="16" t="s">
        <v>1101</v>
      </c>
      <c r="G1379" s="16" t="s">
        <v>1060</v>
      </c>
      <c r="H1379" s="16" t="s">
        <v>8</v>
      </c>
      <c r="I1379" s="16" t="s">
        <v>1025</v>
      </c>
      <c r="J1379" s="16" t="s">
        <v>9</v>
      </c>
      <c r="K1379" s="16" t="s">
        <v>10</v>
      </c>
      <c r="L1379" s="17">
        <v>44923</v>
      </c>
      <c r="M1379" s="18"/>
      <c r="N1379" s="18" t="str">
        <f t="shared" si="42"/>
        <v>NO CUMPLE</v>
      </c>
      <c r="O1379" s="18" t="str">
        <f t="shared" si="43"/>
        <v>NO CUMPLE</v>
      </c>
      <c r="P1379" s="19">
        <v>0</v>
      </c>
      <c r="Q1379" s="19">
        <v>0.5</v>
      </c>
      <c r="R1379" s="19">
        <f>Tabla1[[#This Row],[Trbjo real]]-Tabla1[[#This Row],[Trabajo]]</f>
        <v>-0.5</v>
      </c>
      <c r="S1379" s="19">
        <v>0.5</v>
      </c>
      <c r="T1379" s="16" t="s">
        <v>1026</v>
      </c>
      <c r="U1379" s="19">
        <f>Tabla1[[#This Row],[Trbjo real]]/Tabla1[[#This Row],[Trabajo]]</f>
        <v>0</v>
      </c>
    </row>
    <row r="1380" spans="1:21" x14ac:dyDescent="0.25">
      <c r="A1380" s="16" t="s">
        <v>658</v>
      </c>
      <c r="B1380" s="16" t="s">
        <v>5</v>
      </c>
      <c r="C1380" s="16" t="s">
        <v>6</v>
      </c>
      <c r="D1380" s="16" t="s">
        <v>7</v>
      </c>
      <c r="E1380" s="16" t="s">
        <v>1051</v>
      </c>
      <c r="F1380" s="16" t="s">
        <v>1101</v>
      </c>
      <c r="G1380" s="16" t="s">
        <v>1161</v>
      </c>
      <c r="H1380" s="16" t="s">
        <v>8</v>
      </c>
      <c r="I1380" s="16" t="s">
        <v>1025</v>
      </c>
      <c r="J1380" s="16" t="s">
        <v>9</v>
      </c>
      <c r="K1380" s="16" t="s">
        <v>10</v>
      </c>
      <c r="L1380" s="17">
        <v>44923</v>
      </c>
      <c r="M1380" s="18"/>
      <c r="N1380" s="18" t="str">
        <f t="shared" si="42"/>
        <v>NO CUMPLE</v>
      </c>
      <c r="O1380" s="18" t="str">
        <f t="shared" si="43"/>
        <v>NO CUMPLE</v>
      </c>
      <c r="P1380" s="19">
        <v>0</v>
      </c>
      <c r="Q1380" s="19">
        <v>4</v>
      </c>
      <c r="R1380" s="19">
        <f>Tabla1[[#This Row],[Trbjo real]]-Tabla1[[#This Row],[Trabajo]]</f>
        <v>-4</v>
      </c>
      <c r="S1380" s="19">
        <v>4</v>
      </c>
      <c r="T1380" s="16" t="s">
        <v>1026</v>
      </c>
      <c r="U1380" s="19">
        <f>Tabla1[[#This Row],[Trbjo real]]/Tabla1[[#This Row],[Trabajo]]</f>
        <v>0</v>
      </c>
    </row>
    <row r="1381" spans="1:21" x14ac:dyDescent="0.25">
      <c r="A1381" s="16" t="s">
        <v>658</v>
      </c>
      <c r="B1381" s="16" t="s">
        <v>5</v>
      </c>
      <c r="C1381" s="16" t="s">
        <v>6</v>
      </c>
      <c r="D1381" s="16" t="s">
        <v>7</v>
      </c>
      <c r="E1381" s="16" t="s">
        <v>1022</v>
      </c>
      <c r="F1381" s="16" t="s">
        <v>1055</v>
      </c>
      <c r="G1381" s="16" t="s">
        <v>1122</v>
      </c>
      <c r="H1381" s="16" t="s">
        <v>8</v>
      </c>
      <c r="I1381" s="16" t="s">
        <v>1025</v>
      </c>
      <c r="J1381" s="16" t="s">
        <v>9</v>
      </c>
      <c r="K1381" s="16" t="s">
        <v>10</v>
      </c>
      <c r="L1381" s="17">
        <v>44923</v>
      </c>
      <c r="M1381" s="18"/>
      <c r="N1381" s="18" t="str">
        <f t="shared" si="42"/>
        <v>NO CUMPLE</v>
      </c>
      <c r="O1381" s="18" t="str">
        <f t="shared" si="43"/>
        <v>NO CUMPLE</v>
      </c>
      <c r="P1381" s="19">
        <v>0</v>
      </c>
      <c r="Q1381" s="19">
        <v>3.4</v>
      </c>
      <c r="R1381" s="19">
        <f>Tabla1[[#This Row],[Trbjo real]]-Tabla1[[#This Row],[Trabajo]]</f>
        <v>-3.4</v>
      </c>
      <c r="S1381" s="19">
        <v>205</v>
      </c>
      <c r="T1381" s="16" t="s">
        <v>1123</v>
      </c>
      <c r="U1381" s="19">
        <f>Tabla1[[#This Row],[Trbjo real]]/Tabla1[[#This Row],[Trabajo]]</f>
        <v>0</v>
      </c>
    </row>
    <row r="1382" spans="1:21" x14ac:dyDescent="0.25">
      <c r="A1382" s="16" t="s">
        <v>658</v>
      </c>
      <c r="B1382" s="16" t="s">
        <v>5</v>
      </c>
      <c r="C1382" s="16" t="s">
        <v>6</v>
      </c>
      <c r="D1382" s="16" t="s">
        <v>7</v>
      </c>
      <c r="E1382" s="16" t="s">
        <v>1033</v>
      </c>
      <c r="F1382" s="16" t="s">
        <v>1036</v>
      </c>
      <c r="G1382" s="16" t="s">
        <v>1150</v>
      </c>
      <c r="H1382" s="16" t="s">
        <v>8</v>
      </c>
      <c r="I1382" s="16" t="s">
        <v>1025</v>
      </c>
      <c r="J1382" s="16" t="s">
        <v>9</v>
      </c>
      <c r="K1382" s="16" t="s">
        <v>10</v>
      </c>
      <c r="L1382" s="17">
        <v>44923</v>
      </c>
      <c r="M1382" s="18"/>
      <c r="N1382" s="18" t="str">
        <f t="shared" si="42"/>
        <v>NO CUMPLE</v>
      </c>
      <c r="O1382" s="18" t="str">
        <f t="shared" si="43"/>
        <v>NO CUMPLE</v>
      </c>
      <c r="P1382" s="19">
        <v>0</v>
      </c>
      <c r="Q1382" s="19">
        <v>2</v>
      </c>
      <c r="R1382" s="19">
        <f>Tabla1[[#This Row],[Trbjo real]]-Tabla1[[#This Row],[Trabajo]]</f>
        <v>-2</v>
      </c>
      <c r="S1382" s="19">
        <v>2</v>
      </c>
      <c r="T1382" s="16" t="s">
        <v>1026</v>
      </c>
      <c r="U1382" s="19">
        <f>Tabla1[[#This Row],[Trbjo real]]/Tabla1[[#This Row],[Trabajo]]</f>
        <v>0</v>
      </c>
    </row>
    <row r="1383" spans="1:21" x14ac:dyDescent="0.25">
      <c r="A1383" s="16" t="s">
        <v>658</v>
      </c>
      <c r="B1383" s="16" t="s">
        <v>5</v>
      </c>
      <c r="C1383" s="16" t="s">
        <v>6</v>
      </c>
      <c r="D1383" s="16" t="s">
        <v>7</v>
      </c>
      <c r="E1383" s="16" t="s">
        <v>1040</v>
      </c>
      <c r="F1383" s="16" t="s">
        <v>1101</v>
      </c>
      <c r="G1383" s="16" t="s">
        <v>1150</v>
      </c>
      <c r="H1383" s="16" t="s">
        <v>8</v>
      </c>
      <c r="I1383" s="16" t="s">
        <v>1025</v>
      </c>
      <c r="J1383" s="16" t="s">
        <v>9</v>
      </c>
      <c r="K1383" s="16" t="s">
        <v>10</v>
      </c>
      <c r="L1383" s="17">
        <v>44923</v>
      </c>
      <c r="M1383" s="18"/>
      <c r="N1383" s="18" t="str">
        <f t="shared" si="42"/>
        <v>NO CUMPLE</v>
      </c>
      <c r="O1383" s="18" t="str">
        <f t="shared" si="43"/>
        <v>NO CUMPLE</v>
      </c>
      <c r="P1383" s="19">
        <v>0</v>
      </c>
      <c r="Q1383" s="19">
        <v>4</v>
      </c>
      <c r="R1383" s="19">
        <f>Tabla1[[#This Row],[Trbjo real]]-Tabla1[[#This Row],[Trabajo]]</f>
        <v>-4</v>
      </c>
      <c r="S1383" s="19">
        <v>4</v>
      </c>
      <c r="T1383" s="16" t="s">
        <v>1026</v>
      </c>
      <c r="U1383" s="19">
        <f>Tabla1[[#This Row],[Trbjo real]]/Tabla1[[#This Row],[Trabajo]]</f>
        <v>0</v>
      </c>
    </row>
    <row r="1384" spans="1:21" x14ac:dyDescent="0.25">
      <c r="A1384" s="16" t="s">
        <v>877</v>
      </c>
      <c r="B1384" s="16" t="s">
        <v>325</v>
      </c>
      <c r="C1384" s="16" t="s">
        <v>326</v>
      </c>
      <c r="D1384" s="16" t="s">
        <v>120</v>
      </c>
      <c r="E1384" s="16" t="s">
        <v>1035</v>
      </c>
      <c r="F1384" s="16" t="s">
        <v>1153</v>
      </c>
      <c r="G1384" s="16" t="s">
        <v>1060</v>
      </c>
      <c r="H1384" s="16" t="s">
        <v>8</v>
      </c>
      <c r="I1384" s="16" t="s">
        <v>1025</v>
      </c>
      <c r="J1384" s="16" t="s">
        <v>121</v>
      </c>
      <c r="K1384" s="16" t="s">
        <v>10</v>
      </c>
      <c r="L1384" s="17">
        <v>44915</v>
      </c>
      <c r="M1384" s="18">
        <v>44915</v>
      </c>
      <c r="N1384" s="18" t="str">
        <f t="shared" si="42"/>
        <v>CUMPLE</v>
      </c>
      <c r="O1384" s="18" t="str">
        <f t="shared" si="43"/>
        <v>CUMPLE</v>
      </c>
      <c r="P1384" s="19">
        <v>1</v>
      </c>
      <c r="Q1384" s="20">
        <v>1</v>
      </c>
      <c r="R1384" s="19">
        <f>Tabla1[[#This Row],[Trbjo real]]-Tabla1[[#This Row],[Trabajo]]</f>
        <v>0</v>
      </c>
      <c r="S1384" s="19">
        <v>1</v>
      </c>
      <c r="T1384" s="16" t="s">
        <v>1026</v>
      </c>
      <c r="U1384" s="19">
        <f>Tabla1[[#This Row],[Trbjo real]]/Tabla1[[#This Row],[Trabajo]]</f>
        <v>1</v>
      </c>
    </row>
    <row r="1385" spans="1:21" x14ac:dyDescent="0.25">
      <c r="A1385" s="16" t="s">
        <v>960</v>
      </c>
      <c r="B1385" s="16" t="s">
        <v>365</v>
      </c>
      <c r="C1385" s="16" t="s">
        <v>366</v>
      </c>
      <c r="D1385" s="16" t="s">
        <v>120</v>
      </c>
      <c r="E1385" s="16" t="s">
        <v>1035</v>
      </c>
      <c r="F1385" s="16" t="s">
        <v>1153</v>
      </c>
      <c r="G1385" s="16" t="s">
        <v>1060</v>
      </c>
      <c r="H1385" s="16" t="s">
        <v>8</v>
      </c>
      <c r="I1385" s="16" t="s">
        <v>1015</v>
      </c>
      <c r="J1385" s="16" t="s">
        <v>121</v>
      </c>
      <c r="K1385" s="16" t="s">
        <v>10</v>
      </c>
      <c r="L1385" s="17">
        <v>44915</v>
      </c>
      <c r="M1385" s="18">
        <v>44915</v>
      </c>
      <c r="N1385" s="18" t="str">
        <f t="shared" si="42"/>
        <v>CUMPLE</v>
      </c>
      <c r="O1385" s="18" t="str">
        <f t="shared" si="43"/>
        <v>CUMPLE</v>
      </c>
      <c r="P1385" s="19">
        <v>1</v>
      </c>
      <c r="Q1385" s="19">
        <v>1</v>
      </c>
      <c r="R1385" s="19">
        <f>Tabla1[[#This Row],[Trbjo real]]-Tabla1[[#This Row],[Trabajo]]</f>
        <v>0</v>
      </c>
      <c r="S1385" s="19">
        <v>1</v>
      </c>
      <c r="T1385" s="16" t="s">
        <v>1026</v>
      </c>
      <c r="U1385" s="19">
        <f>Tabla1[[#This Row],[Trbjo real]]/Tabla1[[#This Row],[Trabajo]]</f>
        <v>1</v>
      </c>
    </row>
    <row r="1386" spans="1:21" x14ac:dyDescent="0.25">
      <c r="A1386" s="16" t="s">
        <v>904</v>
      </c>
      <c r="B1386" s="16" t="s">
        <v>325</v>
      </c>
      <c r="C1386" s="16" t="s">
        <v>326</v>
      </c>
      <c r="D1386" s="16" t="s">
        <v>120</v>
      </c>
      <c r="E1386" s="16" t="s">
        <v>1035</v>
      </c>
      <c r="F1386" s="16" t="s">
        <v>1036</v>
      </c>
      <c r="G1386" s="16" t="s">
        <v>1060</v>
      </c>
      <c r="H1386" s="16" t="s">
        <v>8</v>
      </c>
      <c r="I1386" s="16" t="s">
        <v>1025</v>
      </c>
      <c r="J1386" s="16" t="s">
        <v>121</v>
      </c>
      <c r="K1386" s="16" t="s">
        <v>10</v>
      </c>
      <c r="L1386" s="17">
        <v>44915</v>
      </c>
      <c r="M1386" s="18">
        <v>44915</v>
      </c>
      <c r="N1386" s="18" t="str">
        <f t="shared" si="42"/>
        <v>CUMPLE</v>
      </c>
      <c r="O1386" s="18" t="str">
        <f t="shared" si="43"/>
        <v>CUMPLE</v>
      </c>
      <c r="P1386" s="19">
        <v>3</v>
      </c>
      <c r="Q1386" s="21">
        <v>8</v>
      </c>
      <c r="R1386" s="19">
        <f>Tabla1[[#This Row],[Trbjo real]]-Tabla1[[#This Row],[Trabajo]]</f>
        <v>-5</v>
      </c>
      <c r="S1386" s="19">
        <v>8</v>
      </c>
      <c r="T1386" s="16" t="s">
        <v>1026</v>
      </c>
      <c r="U1386" s="19">
        <f>Tabla1[[#This Row],[Trbjo real]]/Tabla1[[#This Row],[Trabajo]]</f>
        <v>0.375</v>
      </c>
    </row>
    <row r="1387" spans="1:21" x14ac:dyDescent="0.25">
      <c r="A1387" s="16" t="s">
        <v>904</v>
      </c>
      <c r="B1387" s="16" t="s">
        <v>325</v>
      </c>
      <c r="C1387" s="16" t="s">
        <v>326</v>
      </c>
      <c r="D1387" s="16" t="s">
        <v>120</v>
      </c>
      <c r="E1387" s="16" t="s">
        <v>1027</v>
      </c>
      <c r="F1387" s="16" t="s">
        <v>1101</v>
      </c>
      <c r="G1387" s="16" t="s">
        <v>1060</v>
      </c>
      <c r="H1387" s="16" t="s">
        <v>8</v>
      </c>
      <c r="I1387" s="16" t="s">
        <v>1025</v>
      </c>
      <c r="J1387" s="16" t="s">
        <v>121</v>
      </c>
      <c r="K1387" s="16" t="s">
        <v>10</v>
      </c>
      <c r="L1387" s="17">
        <v>44915</v>
      </c>
      <c r="M1387" s="18">
        <v>44915</v>
      </c>
      <c r="N1387" s="18" t="str">
        <f t="shared" si="42"/>
        <v>CUMPLE</v>
      </c>
      <c r="O1387" s="18" t="str">
        <f t="shared" si="43"/>
        <v>CUMPLE</v>
      </c>
      <c r="P1387" s="19">
        <v>0.5</v>
      </c>
      <c r="Q1387" s="21">
        <v>0.5</v>
      </c>
      <c r="R1387" s="19">
        <f>Tabla1[[#This Row],[Trbjo real]]-Tabla1[[#This Row],[Trabajo]]</f>
        <v>0</v>
      </c>
      <c r="S1387" s="19">
        <v>0.5</v>
      </c>
      <c r="T1387" s="16" t="s">
        <v>1026</v>
      </c>
      <c r="U1387" s="19">
        <f>Tabla1[[#This Row],[Trbjo real]]/Tabla1[[#This Row],[Trabajo]]</f>
        <v>1</v>
      </c>
    </row>
    <row r="1388" spans="1:21" x14ac:dyDescent="0.25">
      <c r="A1388" s="16" t="s">
        <v>904</v>
      </c>
      <c r="B1388" s="16" t="s">
        <v>325</v>
      </c>
      <c r="C1388" s="16" t="s">
        <v>326</v>
      </c>
      <c r="D1388" s="16" t="s">
        <v>120</v>
      </c>
      <c r="E1388" s="16" t="s">
        <v>1051</v>
      </c>
      <c r="F1388" s="16" t="s">
        <v>1101</v>
      </c>
      <c r="G1388" s="16" t="s">
        <v>1161</v>
      </c>
      <c r="H1388" s="16" t="s">
        <v>8</v>
      </c>
      <c r="I1388" s="16" t="s">
        <v>1025</v>
      </c>
      <c r="J1388" s="16" t="s">
        <v>121</v>
      </c>
      <c r="K1388" s="16" t="s">
        <v>10</v>
      </c>
      <c r="L1388" s="17">
        <v>44915</v>
      </c>
      <c r="M1388" s="18"/>
      <c r="N1388" s="18" t="str">
        <f t="shared" si="42"/>
        <v>NO CUMPLE</v>
      </c>
      <c r="O1388" s="18" t="str">
        <f t="shared" si="43"/>
        <v>NO CUMPLE</v>
      </c>
      <c r="P1388" s="19">
        <v>0</v>
      </c>
      <c r="Q1388" s="19">
        <v>4</v>
      </c>
      <c r="R1388" s="19">
        <f>Tabla1[[#This Row],[Trbjo real]]-Tabla1[[#This Row],[Trabajo]]</f>
        <v>-4</v>
      </c>
      <c r="S1388" s="19">
        <v>4</v>
      </c>
      <c r="T1388" s="16" t="s">
        <v>1026</v>
      </c>
      <c r="U1388" s="19">
        <f>Tabla1[[#This Row],[Trbjo real]]/Tabla1[[#This Row],[Trabajo]]</f>
        <v>0</v>
      </c>
    </row>
    <row r="1389" spans="1:21" x14ac:dyDescent="0.25">
      <c r="A1389" s="16" t="s">
        <v>904</v>
      </c>
      <c r="B1389" s="16" t="s">
        <v>325</v>
      </c>
      <c r="C1389" s="16" t="s">
        <v>326</v>
      </c>
      <c r="D1389" s="16" t="s">
        <v>120</v>
      </c>
      <c r="E1389" s="16" t="s">
        <v>1022</v>
      </c>
      <c r="F1389" s="16" t="s">
        <v>1055</v>
      </c>
      <c r="G1389" s="16" t="s">
        <v>1122</v>
      </c>
      <c r="H1389" s="16" t="s">
        <v>8</v>
      </c>
      <c r="I1389" s="16" t="s">
        <v>1025</v>
      </c>
      <c r="J1389" s="16" t="s">
        <v>121</v>
      </c>
      <c r="K1389" s="16" t="s">
        <v>10</v>
      </c>
      <c r="L1389" s="17">
        <v>44915</v>
      </c>
      <c r="M1389" s="18"/>
      <c r="N1389" s="18" t="str">
        <f t="shared" si="42"/>
        <v>NO CUMPLE</v>
      </c>
      <c r="O1389" s="18" t="str">
        <f t="shared" si="43"/>
        <v>NO CUMPLE</v>
      </c>
      <c r="P1389" s="19">
        <v>0</v>
      </c>
      <c r="Q1389" s="19">
        <v>3.8</v>
      </c>
      <c r="R1389" s="19">
        <f>Tabla1[[#This Row],[Trbjo real]]-Tabla1[[#This Row],[Trabajo]]</f>
        <v>-3.8</v>
      </c>
      <c r="S1389" s="19">
        <v>3.8</v>
      </c>
      <c r="T1389" s="16" t="s">
        <v>1026</v>
      </c>
      <c r="U1389" s="19">
        <f>Tabla1[[#This Row],[Trbjo real]]/Tabla1[[#This Row],[Trabajo]]</f>
        <v>0</v>
      </c>
    </row>
    <row r="1390" spans="1:21" x14ac:dyDescent="0.25">
      <c r="A1390" s="16" t="s">
        <v>904</v>
      </c>
      <c r="B1390" s="16" t="s">
        <v>325</v>
      </c>
      <c r="C1390" s="16" t="s">
        <v>326</v>
      </c>
      <c r="D1390" s="16" t="s">
        <v>120</v>
      </c>
      <c r="E1390" s="16" t="s">
        <v>1033</v>
      </c>
      <c r="F1390" s="16" t="s">
        <v>1036</v>
      </c>
      <c r="G1390" s="16" t="s">
        <v>1141</v>
      </c>
      <c r="H1390" s="16" t="s">
        <v>8</v>
      </c>
      <c r="I1390" s="16" t="s">
        <v>1025</v>
      </c>
      <c r="J1390" s="16" t="s">
        <v>121</v>
      </c>
      <c r="K1390" s="16" t="s">
        <v>10</v>
      </c>
      <c r="L1390" s="17">
        <v>44915</v>
      </c>
      <c r="M1390" s="18">
        <v>44915</v>
      </c>
      <c r="N1390" s="18" t="str">
        <f t="shared" si="42"/>
        <v>CUMPLE</v>
      </c>
      <c r="O1390" s="18" t="str">
        <f t="shared" si="43"/>
        <v>CUMPLE</v>
      </c>
      <c r="P1390" s="19">
        <v>2</v>
      </c>
      <c r="Q1390" s="20">
        <v>2</v>
      </c>
      <c r="R1390" s="19">
        <f>Tabla1[[#This Row],[Trbjo real]]-Tabla1[[#This Row],[Trabajo]]</f>
        <v>0</v>
      </c>
      <c r="S1390" s="19">
        <v>2</v>
      </c>
      <c r="T1390" s="16" t="s">
        <v>1026</v>
      </c>
      <c r="U1390" s="19">
        <f>Tabla1[[#This Row],[Trbjo real]]/Tabla1[[#This Row],[Trabajo]]</f>
        <v>1</v>
      </c>
    </row>
    <row r="1391" spans="1:21" x14ac:dyDescent="0.25">
      <c r="A1391" s="16" t="s">
        <v>904</v>
      </c>
      <c r="B1391" s="16" t="s">
        <v>325</v>
      </c>
      <c r="C1391" s="16" t="s">
        <v>326</v>
      </c>
      <c r="D1391" s="16" t="s">
        <v>120</v>
      </c>
      <c r="E1391" s="16" t="s">
        <v>1040</v>
      </c>
      <c r="F1391" s="16" t="s">
        <v>1101</v>
      </c>
      <c r="G1391" s="16" t="s">
        <v>1141</v>
      </c>
      <c r="H1391" s="16" t="s">
        <v>8</v>
      </c>
      <c r="I1391" s="16" t="s">
        <v>1025</v>
      </c>
      <c r="J1391" s="16" t="s">
        <v>121</v>
      </c>
      <c r="K1391" s="16" t="s">
        <v>10</v>
      </c>
      <c r="L1391" s="17">
        <v>44915</v>
      </c>
      <c r="M1391" s="18">
        <v>44915</v>
      </c>
      <c r="N1391" s="18" t="str">
        <f t="shared" si="42"/>
        <v>CUMPLE</v>
      </c>
      <c r="O1391" s="18" t="str">
        <f t="shared" si="43"/>
        <v>CUMPLE</v>
      </c>
      <c r="P1391" s="19">
        <v>4</v>
      </c>
      <c r="Q1391" s="21">
        <v>4</v>
      </c>
      <c r="R1391" s="19">
        <f>Tabla1[[#This Row],[Trbjo real]]-Tabla1[[#This Row],[Trabajo]]</f>
        <v>0</v>
      </c>
      <c r="S1391" s="19">
        <v>4</v>
      </c>
      <c r="T1391" s="16" t="s">
        <v>1026</v>
      </c>
      <c r="U1391" s="19">
        <f>Tabla1[[#This Row],[Trbjo real]]/Tabla1[[#This Row],[Trabajo]]</f>
        <v>1</v>
      </c>
    </row>
    <row r="1392" spans="1:21" x14ac:dyDescent="0.25">
      <c r="A1392" s="16" t="s">
        <v>642</v>
      </c>
      <c r="B1392" s="16" t="s">
        <v>5</v>
      </c>
      <c r="C1392" s="16" t="s">
        <v>6</v>
      </c>
      <c r="D1392" s="16" t="s">
        <v>7</v>
      </c>
      <c r="E1392" s="16" t="s">
        <v>1035</v>
      </c>
      <c r="F1392" s="16" t="s">
        <v>1153</v>
      </c>
      <c r="G1392" s="16" t="s">
        <v>1060</v>
      </c>
      <c r="H1392" s="16" t="s">
        <v>8</v>
      </c>
      <c r="I1392" s="16" t="s">
        <v>1025</v>
      </c>
      <c r="J1392" s="16" t="s">
        <v>9</v>
      </c>
      <c r="K1392" s="16" t="s">
        <v>10</v>
      </c>
      <c r="L1392" s="17">
        <v>44914</v>
      </c>
      <c r="M1392" s="18">
        <v>44914</v>
      </c>
      <c r="N1392" s="18" t="str">
        <f t="shared" si="42"/>
        <v>CUMPLE</v>
      </c>
      <c r="O1392" s="18" t="str">
        <f t="shared" si="43"/>
        <v>CUMPLE</v>
      </c>
      <c r="P1392" s="19">
        <v>1</v>
      </c>
      <c r="Q1392" s="20">
        <v>1</v>
      </c>
      <c r="R1392" s="19">
        <f>Tabla1[[#This Row],[Trbjo real]]-Tabla1[[#This Row],[Trabajo]]</f>
        <v>0</v>
      </c>
      <c r="S1392" s="19">
        <v>1</v>
      </c>
      <c r="T1392" s="16" t="s">
        <v>1026</v>
      </c>
      <c r="U1392" s="19">
        <f>Tabla1[[#This Row],[Trbjo real]]/Tabla1[[#This Row],[Trabajo]]</f>
        <v>1</v>
      </c>
    </row>
    <row r="1393" spans="1:21" x14ac:dyDescent="0.25">
      <c r="A1393" s="16" t="s">
        <v>732</v>
      </c>
      <c r="B1393" s="16" t="s">
        <v>118</v>
      </c>
      <c r="C1393" s="16" t="s">
        <v>119</v>
      </c>
      <c r="D1393" s="16" t="s">
        <v>120</v>
      </c>
      <c r="E1393" s="16" t="s">
        <v>1035</v>
      </c>
      <c r="F1393" s="16" t="s">
        <v>1061</v>
      </c>
      <c r="G1393" s="16" t="s">
        <v>1060</v>
      </c>
      <c r="H1393" s="16" t="s">
        <v>8</v>
      </c>
      <c r="I1393" s="16" t="s">
        <v>1025</v>
      </c>
      <c r="J1393" s="16" t="s">
        <v>121</v>
      </c>
      <c r="K1393" s="16" t="s">
        <v>10</v>
      </c>
      <c r="L1393" s="17">
        <v>44911</v>
      </c>
      <c r="M1393" s="18"/>
      <c r="N1393" s="18" t="str">
        <f t="shared" si="42"/>
        <v>NO CUMPLE</v>
      </c>
      <c r="O1393" s="18" t="str">
        <f t="shared" si="43"/>
        <v>NO CUMPLE</v>
      </c>
      <c r="P1393" s="19">
        <v>0</v>
      </c>
      <c r="Q1393" s="19">
        <v>1</v>
      </c>
      <c r="R1393" s="19">
        <f>Tabla1[[#This Row],[Trbjo real]]-Tabla1[[#This Row],[Trabajo]]</f>
        <v>-1</v>
      </c>
      <c r="S1393" s="19">
        <v>1</v>
      </c>
      <c r="T1393" s="16" t="s">
        <v>1026</v>
      </c>
      <c r="U1393" s="19">
        <f>Tabla1[[#This Row],[Trbjo real]]/Tabla1[[#This Row],[Trabajo]]</f>
        <v>0</v>
      </c>
    </row>
    <row r="1394" spans="1:21" x14ac:dyDescent="0.25">
      <c r="A1394" s="16" t="s">
        <v>965</v>
      </c>
      <c r="B1394" s="16" t="s">
        <v>365</v>
      </c>
      <c r="C1394" s="16" t="s">
        <v>366</v>
      </c>
      <c r="D1394" s="16" t="s">
        <v>120</v>
      </c>
      <c r="E1394" s="16" t="s">
        <v>1035</v>
      </c>
      <c r="F1394" s="16" t="s">
        <v>1036</v>
      </c>
      <c r="G1394" s="16" t="s">
        <v>1060</v>
      </c>
      <c r="H1394" s="16" t="s">
        <v>8</v>
      </c>
      <c r="I1394" s="16" t="s">
        <v>1015</v>
      </c>
      <c r="J1394" s="16" t="s">
        <v>121</v>
      </c>
      <c r="K1394" s="16" t="s">
        <v>10</v>
      </c>
      <c r="L1394" s="17">
        <v>44910</v>
      </c>
      <c r="M1394" s="18">
        <v>44909</v>
      </c>
      <c r="N1394" s="18" t="str">
        <f t="shared" si="42"/>
        <v>CUMPLE</v>
      </c>
      <c r="O1394" s="18" t="str">
        <f t="shared" si="43"/>
        <v>CUMPLE</v>
      </c>
      <c r="P1394" s="19">
        <v>4</v>
      </c>
      <c r="Q1394" s="20">
        <v>8</v>
      </c>
      <c r="R1394" s="19">
        <f>Tabla1[[#This Row],[Trbjo real]]-Tabla1[[#This Row],[Trabajo]]</f>
        <v>-4</v>
      </c>
      <c r="S1394" s="19">
        <v>8</v>
      </c>
      <c r="T1394" s="16" t="s">
        <v>1026</v>
      </c>
      <c r="U1394" s="19">
        <f>Tabla1[[#This Row],[Trbjo real]]/Tabla1[[#This Row],[Trabajo]]</f>
        <v>0.5</v>
      </c>
    </row>
    <row r="1395" spans="1:21" x14ac:dyDescent="0.25">
      <c r="A1395" s="16" t="s">
        <v>965</v>
      </c>
      <c r="B1395" s="16" t="s">
        <v>365</v>
      </c>
      <c r="C1395" s="16" t="s">
        <v>366</v>
      </c>
      <c r="D1395" s="16" t="s">
        <v>120</v>
      </c>
      <c r="E1395" s="16" t="s">
        <v>1027</v>
      </c>
      <c r="F1395" s="16" t="s">
        <v>1101</v>
      </c>
      <c r="G1395" s="16" t="s">
        <v>1060</v>
      </c>
      <c r="H1395" s="16" t="s">
        <v>8</v>
      </c>
      <c r="I1395" s="16" t="s">
        <v>1015</v>
      </c>
      <c r="J1395" s="16" t="s">
        <v>121</v>
      </c>
      <c r="K1395" s="16" t="s">
        <v>10</v>
      </c>
      <c r="L1395" s="17">
        <v>44910</v>
      </c>
      <c r="M1395" s="18">
        <v>44909</v>
      </c>
      <c r="N1395" s="18" t="str">
        <f t="shared" si="42"/>
        <v>CUMPLE</v>
      </c>
      <c r="O1395" s="18" t="str">
        <f t="shared" si="43"/>
        <v>CUMPLE</v>
      </c>
      <c r="P1395" s="19">
        <v>0.5</v>
      </c>
      <c r="Q1395" s="20">
        <v>0.5</v>
      </c>
      <c r="R1395" s="19">
        <f>Tabla1[[#This Row],[Trbjo real]]-Tabla1[[#This Row],[Trabajo]]</f>
        <v>0</v>
      </c>
      <c r="S1395" s="19">
        <v>0.5</v>
      </c>
      <c r="T1395" s="16" t="s">
        <v>1026</v>
      </c>
      <c r="U1395" s="19">
        <f>Tabla1[[#This Row],[Trbjo real]]/Tabla1[[#This Row],[Trabajo]]</f>
        <v>1</v>
      </c>
    </row>
    <row r="1396" spans="1:21" x14ac:dyDescent="0.25">
      <c r="A1396" s="16" t="s">
        <v>965</v>
      </c>
      <c r="B1396" s="16" t="s">
        <v>365</v>
      </c>
      <c r="C1396" s="16" t="s">
        <v>366</v>
      </c>
      <c r="D1396" s="16" t="s">
        <v>120</v>
      </c>
      <c r="E1396" s="16" t="s">
        <v>1038</v>
      </c>
      <c r="F1396" s="16" t="s">
        <v>1056</v>
      </c>
      <c r="G1396" s="16" t="s">
        <v>1060</v>
      </c>
      <c r="H1396" s="16" t="s">
        <v>8</v>
      </c>
      <c r="I1396" s="16" t="s">
        <v>1015</v>
      </c>
      <c r="J1396" s="16" t="s">
        <v>121</v>
      </c>
      <c r="K1396" s="16" t="s">
        <v>10</v>
      </c>
      <c r="L1396" s="17">
        <v>44910</v>
      </c>
      <c r="M1396" s="18">
        <v>44909</v>
      </c>
      <c r="N1396" s="18" t="str">
        <f t="shared" si="42"/>
        <v>CUMPLE</v>
      </c>
      <c r="O1396" s="18" t="str">
        <f t="shared" si="43"/>
        <v>CUMPLE</v>
      </c>
      <c r="P1396" s="19">
        <v>1</v>
      </c>
      <c r="Q1396" s="21">
        <v>2</v>
      </c>
      <c r="R1396" s="19">
        <f>Tabla1[[#This Row],[Trbjo real]]-Tabla1[[#This Row],[Trabajo]]</f>
        <v>-1</v>
      </c>
      <c r="S1396" s="19">
        <v>2</v>
      </c>
      <c r="T1396" s="16" t="s">
        <v>1026</v>
      </c>
      <c r="U1396" s="19">
        <f>Tabla1[[#This Row],[Trbjo real]]/Tabla1[[#This Row],[Trabajo]]</f>
        <v>0.5</v>
      </c>
    </row>
    <row r="1397" spans="1:21" x14ac:dyDescent="0.25">
      <c r="A1397" s="16" t="s">
        <v>965</v>
      </c>
      <c r="B1397" s="16" t="s">
        <v>365</v>
      </c>
      <c r="C1397" s="16" t="s">
        <v>366</v>
      </c>
      <c r="D1397" s="16" t="s">
        <v>120</v>
      </c>
      <c r="E1397" s="16" t="s">
        <v>1051</v>
      </c>
      <c r="F1397" s="16" t="s">
        <v>1101</v>
      </c>
      <c r="G1397" s="16" t="s">
        <v>1161</v>
      </c>
      <c r="H1397" s="16" t="s">
        <v>8</v>
      </c>
      <c r="I1397" s="16" t="s">
        <v>1015</v>
      </c>
      <c r="J1397" s="16" t="s">
        <v>121</v>
      </c>
      <c r="K1397" s="16" t="s">
        <v>10</v>
      </c>
      <c r="L1397" s="17">
        <v>44910</v>
      </c>
      <c r="M1397" s="18"/>
      <c r="N1397" s="18" t="str">
        <f t="shared" si="42"/>
        <v>NO CUMPLE</v>
      </c>
      <c r="O1397" s="18" t="str">
        <f t="shared" si="43"/>
        <v>NO CUMPLE</v>
      </c>
      <c r="P1397" s="19">
        <v>0</v>
      </c>
      <c r="Q1397" s="19">
        <v>4</v>
      </c>
      <c r="R1397" s="19">
        <f>Tabla1[[#This Row],[Trbjo real]]-Tabla1[[#This Row],[Trabajo]]</f>
        <v>-4</v>
      </c>
      <c r="S1397" s="19">
        <v>4</v>
      </c>
      <c r="T1397" s="16" t="s">
        <v>1026</v>
      </c>
      <c r="U1397" s="19">
        <f>Tabla1[[#This Row],[Trbjo real]]/Tabla1[[#This Row],[Trabajo]]</f>
        <v>0</v>
      </c>
    </row>
    <row r="1398" spans="1:21" x14ac:dyDescent="0.25">
      <c r="A1398" s="16" t="s">
        <v>965</v>
      </c>
      <c r="B1398" s="16" t="s">
        <v>365</v>
      </c>
      <c r="C1398" s="16" t="s">
        <v>366</v>
      </c>
      <c r="D1398" s="16" t="s">
        <v>120</v>
      </c>
      <c r="E1398" s="16" t="s">
        <v>1022</v>
      </c>
      <c r="F1398" s="16" t="s">
        <v>1055</v>
      </c>
      <c r="G1398" s="16" t="s">
        <v>1122</v>
      </c>
      <c r="H1398" s="16" t="s">
        <v>8</v>
      </c>
      <c r="I1398" s="16" t="s">
        <v>1015</v>
      </c>
      <c r="J1398" s="16" t="s">
        <v>121</v>
      </c>
      <c r="K1398" s="16" t="s">
        <v>10</v>
      </c>
      <c r="L1398" s="17">
        <v>44910</v>
      </c>
      <c r="M1398" s="18"/>
      <c r="N1398" s="18" t="str">
        <f t="shared" si="42"/>
        <v>NO CUMPLE</v>
      </c>
      <c r="O1398" s="18" t="str">
        <f t="shared" si="43"/>
        <v>NO CUMPLE</v>
      </c>
      <c r="P1398" s="19">
        <v>0</v>
      </c>
      <c r="Q1398" s="19">
        <v>3.4</v>
      </c>
      <c r="R1398" s="19">
        <f>Tabla1[[#This Row],[Trbjo real]]-Tabla1[[#This Row],[Trabajo]]</f>
        <v>-3.4</v>
      </c>
      <c r="S1398" s="19">
        <v>205</v>
      </c>
      <c r="T1398" s="16" t="s">
        <v>1123</v>
      </c>
      <c r="U1398" s="19">
        <f>Tabla1[[#This Row],[Trbjo real]]/Tabla1[[#This Row],[Trabajo]]</f>
        <v>0</v>
      </c>
    </row>
    <row r="1399" spans="1:21" x14ac:dyDescent="0.25">
      <c r="A1399" s="16" t="s">
        <v>965</v>
      </c>
      <c r="B1399" s="16" t="s">
        <v>365</v>
      </c>
      <c r="C1399" s="16" t="s">
        <v>366</v>
      </c>
      <c r="D1399" s="16" t="s">
        <v>120</v>
      </c>
      <c r="E1399" s="16" t="s">
        <v>1033</v>
      </c>
      <c r="F1399" s="16" t="s">
        <v>1036</v>
      </c>
      <c r="G1399" s="16" t="s">
        <v>1141</v>
      </c>
      <c r="H1399" s="16" t="s">
        <v>8</v>
      </c>
      <c r="I1399" s="16" t="s">
        <v>1015</v>
      </c>
      <c r="J1399" s="16" t="s">
        <v>121</v>
      </c>
      <c r="K1399" s="16" t="s">
        <v>10</v>
      </c>
      <c r="L1399" s="17">
        <v>44910</v>
      </c>
      <c r="M1399" s="18"/>
      <c r="N1399" s="18" t="str">
        <f t="shared" si="42"/>
        <v>NO CUMPLE</v>
      </c>
      <c r="O1399" s="18" t="str">
        <f t="shared" si="43"/>
        <v>NO CUMPLE</v>
      </c>
      <c r="P1399" s="19">
        <v>0</v>
      </c>
      <c r="Q1399" s="19">
        <v>2</v>
      </c>
      <c r="R1399" s="19">
        <f>Tabla1[[#This Row],[Trbjo real]]-Tabla1[[#This Row],[Trabajo]]</f>
        <v>-2</v>
      </c>
      <c r="S1399" s="19">
        <v>2</v>
      </c>
      <c r="T1399" s="16" t="s">
        <v>1026</v>
      </c>
      <c r="U1399" s="19">
        <f>Tabla1[[#This Row],[Trbjo real]]/Tabla1[[#This Row],[Trabajo]]</f>
        <v>0</v>
      </c>
    </row>
    <row r="1400" spans="1:21" x14ac:dyDescent="0.25">
      <c r="A1400" s="16" t="s">
        <v>965</v>
      </c>
      <c r="B1400" s="16" t="s">
        <v>365</v>
      </c>
      <c r="C1400" s="16" t="s">
        <v>366</v>
      </c>
      <c r="D1400" s="16" t="s">
        <v>120</v>
      </c>
      <c r="E1400" s="16" t="s">
        <v>1040</v>
      </c>
      <c r="F1400" s="16" t="s">
        <v>1101</v>
      </c>
      <c r="G1400" s="16" t="s">
        <v>1141</v>
      </c>
      <c r="H1400" s="16" t="s">
        <v>8</v>
      </c>
      <c r="I1400" s="16" t="s">
        <v>1015</v>
      </c>
      <c r="J1400" s="16" t="s">
        <v>121</v>
      </c>
      <c r="K1400" s="16" t="s">
        <v>10</v>
      </c>
      <c r="L1400" s="17">
        <v>44910</v>
      </c>
      <c r="M1400" s="18"/>
      <c r="N1400" s="18" t="str">
        <f t="shared" si="42"/>
        <v>NO CUMPLE</v>
      </c>
      <c r="O1400" s="18" t="str">
        <f t="shared" si="43"/>
        <v>NO CUMPLE</v>
      </c>
      <c r="P1400" s="19">
        <v>0</v>
      </c>
      <c r="Q1400" s="19">
        <v>4</v>
      </c>
      <c r="R1400" s="19">
        <f>Tabla1[[#This Row],[Trbjo real]]-Tabla1[[#This Row],[Trabajo]]</f>
        <v>-4</v>
      </c>
      <c r="S1400" s="19">
        <v>4</v>
      </c>
      <c r="T1400" s="16" t="s">
        <v>1026</v>
      </c>
      <c r="U1400" s="19">
        <f>Tabla1[[#This Row],[Trbjo real]]/Tabla1[[#This Row],[Trabajo]]</f>
        <v>0</v>
      </c>
    </row>
    <row r="1401" spans="1:21" x14ac:dyDescent="0.25">
      <c r="A1401" s="16" t="s">
        <v>965</v>
      </c>
      <c r="B1401" s="16" t="s">
        <v>365</v>
      </c>
      <c r="C1401" s="16" t="s">
        <v>366</v>
      </c>
      <c r="D1401" s="16" t="s">
        <v>120</v>
      </c>
      <c r="E1401" s="16" t="s">
        <v>1053</v>
      </c>
      <c r="F1401" s="16" t="s">
        <v>1056</v>
      </c>
      <c r="G1401" s="16" t="s">
        <v>1141</v>
      </c>
      <c r="H1401" s="16" t="s">
        <v>8</v>
      </c>
      <c r="I1401" s="16" t="s">
        <v>1015</v>
      </c>
      <c r="J1401" s="16" t="s">
        <v>121</v>
      </c>
      <c r="K1401" s="16" t="s">
        <v>10</v>
      </c>
      <c r="L1401" s="17">
        <v>44910</v>
      </c>
      <c r="M1401" s="18"/>
      <c r="N1401" s="18" t="str">
        <f t="shared" si="42"/>
        <v>NO CUMPLE</v>
      </c>
      <c r="O1401" s="18" t="str">
        <f t="shared" si="43"/>
        <v>NO CUMPLE</v>
      </c>
      <c r="P1401" s="19">
        <v>0</v>
      </c>
      <c r="Q1401" s="19">
        <v>4</v>
      </c>
      <c r="R1401" s="19">
        <f>Tabla1[[#This Row],[Trbjo real]]-Tabla1[[#This Row],[Trabajo]]</f>
        <v>-4</v>
      </c>
      <c r="S1401" s="19">
        <v>4</v>
      </c>
      <c r="T1401" s="16" t="s">
        <v>1026</v>
      </c>
      <c r="U1401" s="19">
        <f>Tabla1[[#This Row],[Trbjo real]]/Tabla1[[#This Row],[Trabajo]]</f>
        <v>0</v>
      </c>
    </row>
    <row r="1402" spans="1:21" x14ac:dyDescent="0.25">
      <c r="A1402" s="16" t="s">
        <v>872</v>
      </c>
      <c r="B1402" s="16" t="s">
        <v>238</v>
      </c>
      <c r="C1402" s="16" t="s">
        <v>239</v>
      </c>
      <c r="D1402" s="16" t="s">
        <v>185</v>
      </c>
      <c r="E1402" s="16" t="s">
        <v>1033</v>
      </c>
      <c r="F1402" s="16" t="s">
        <v>1136</v>
      </c>
      <c r="G1402" s="16" t="s">
        <v>1152</v>
      </c>
      <c r="H1402" s="16" t="s">
        <v>60</v>
      </c>
      <c r="I1402" s="16" t="s">
        <v>1025</v>
      </c>
      <c r="J1402" s="16" t="s">
        <v>240</v>
      </c>
      <c r="K1402" s="16" t="s">
        <v>10</v>
      </c>
      <c r="L1402" s="17">
        <v>44909</v>
      </c>
      <c r="M1402" s="18">
        <v>44909</v>
      </c>
      <c r="N1402" s="18" t="str">
        <f t="shared" si="42"/>
        <v>CUMPLE</v>
      </c>
      <c r="O1402" s="18" t="str">
        <f t="shared" si="43"/>
        <v>CUMPLE</v>
      </c>
      <c r="P1402" s="19">
        <v>1</v>
      </c>
      <c r="Q1402" s="19">
        <v>1</v>
      </c>
      <c r="R1402" s="20">
        <f>Tabla1[[#This Row],[Trbjo real]]-Tabla1[[#This Row],[Trabajo]]</f>
        <v>0</v>
      </c>
      <c r="S1402" s="19">
        <v>1</v>
      </c>
      <c r="T1402" s="16" t="s">
        <v>1026</v>
      </c>
      <c r="U1402" s="19">
        <f>Tabla1[[#This Row],[Trbjo real]]/Tabla1[[#This Row],[Trabajo]]</f>
        <v>1</v>
      </c>
    </row>
    <row r="1403" spans="1:21" x14ac:dyDescent="0.25">
      <c r="A1403" s="16" t="s">
        <v>868</v>
      </c>
      <c r="B1403" s="16" t="s">
        <v>238</v>
      </c>
      <c r="C1403" s="16" t="s">
        <v>239</v>
      </c>
      <c r="D1403" s="16" t="s">
        <v>185</v>
      </c>
      <c r="E1403" s="16" t="s">
        <v>1035</v>
      </c>
      <c r="F1403" s="16" t="s">
        <v>1057</v>
      </c>
      <c r="G1403" s="16" t="s">
        <v>1158</v>
      </c>
      <c r="H1403" s="16" t="s">
        <v>8</v>
      </c>
      <c r="I1403" s="16" t="s">
        <v>1025</v>
      </c>
      <c r="J1403" s="16" t="s">
        <v>240</v>
      </c>
      <c r="K1403" s="16" t="s">
        <v>10</v>
      </c>
      <c r="L1403" s="17">
        <v>44908</v>
      </c>
      <c r="M1403" s="18"/>
      <c r="N1403" s="18" t="str">
        <f t="shared" si="42"/>
        <v>NO CUMPLE</v>
      </c>
      <c r="O1403" s="18" t="str">
        <f t="shared" si="43"/>
        <v>NO CUMPLE</v>
      </c>
      <c r="P1403" s="19">
        <v>0</v>
      </c>
      <c r="Q1403" s="19">
        <v>2</v>
      </c>
      <c r="R1403" s="19">
        <f>Tabla1[[#This Row],[Trbjo real]]-Tabla1[[#This Row],[Trabajo]]</f>
        <v>-2</v>
      </c>
      <c r="S1403" s="19">
        <v>2</v>
      </c>
      <c r="T1403" s="16" t="s">
        <v>1026</v>
      </c>
      <c r="U1403" s="19">
        <f>Tabla1[[#This Row],[Trbjo real]]/Tabla1[[#This Row],[Trabajo]]</f>
        <v>0</v>
      </c>
    </row>
    <row r="1404" spans="1:21" x14ac:dyDescent="0.25">
      <c r="A1404" s="16" t="s">
        <v>766</v>
      </c>
      <c r="B1404" s="16" t="s">
        <v>183</v>
      </c>
      <c r="C1404" s="16" t="s">
        <v>184</v>
      </c>
      <c r="D1404" s="16" t="s">
        <v>185</v>
      </c>
      <c r="E1404" s="16" t="s">
        <v>1033</v>
      </c>
      <c r="F1404" s="16" t="s">
        <v>1136</v>
      </c>
      <c r="G1404" s="16" t="s">
        <v>1152</v>
      </c>
      <c r="H1404" s="16" t="s">
        <v>60</v>
      </c>
      <c r="I1404" s="16" t="s">
        <v>1025</v>
      </c>
      <c r="J1404" s="16" t="s">
        <v>186</v>
      </c>
      <c r="K1404" s="16" t="s">
        <v>10</v>
      </c>
      <c r="L1404" s="17">
        <v>44908</v>
      </c>
      <c r="M1404" s="18">
        <v>44908</v>
      </c>
      <c r="N1404" s="18" t="str">
        <f t="shared" si="42"/>
        <v>CUMPLE</v>
      </c>
      <c r="O1404" s="18" t="str">
        <f t="shared" si="43"/>
        <v>CUMPLE</v>
      </c>
      <c r="P1404" s="19">
        <v>1</v>
      </c>
      <c r="Q1404" s="19">
        <v>1</v>
      </c>
      <c r="R1404" s="20">
        <f>Tabla1[[#This Row],[Trbjo real]]-Tabla1[[#This Row],[Trabajo]]</f>
        <v>0</v>
      </c>
      <c r="S1404" s="19">
        <v>1</v>
      </c>
      <c r="T1404" s="16" t="s">
        <v>1026</v>
      </c>
      <c r="U1404" s="19">
        <f>Tabla1[[#This Row],[Trbjo real]]/Tabla1[[#This Row],[Trabajo]]</f>
        <v>1</v>
      </c>
    </row>
    <row r="1405" spans="1:21" x14ac:dyDescent="0.25">
      <c r="A1405" s="16" t="s">
        <v>1009</v>
      </c>
      <c r="B1405" s="16" t="s">
        <v>405</v>
      </c>
      <c r="C1405" s="16" t="s">
        <v>406</v>
      </c>
      <c r="D1405" s="16" t="s">
        <v>154</v>
      </c>
      <c r="E1405" s="16" t="s">
        <v>1035</v>
      </c>
      <c r="F1405" s="16" t="s">
        <v>1050</v>
      </c>
      <c r="G1405" s="16" t="s">
        <v>1073</v>
      </c>
      <c r="H1405" s="16" t="s">
        <v>8</v>
      </c>
      <c r="I1405" s="16" t="s">
        <v>1025</v>
      </c>
      <c r="J1405" s="16" t="s">
        <v>155</v>
      </c>
      <c r="K1405" s="16" t="s">
        <v>10</v>
      </c>
      <c r="L1405" s="17">
        <v>44905</v>
      </c>
      <c r="M1405" s="18"/>
      <c r="N1405" s="18" t="str">
        <f t="shared" si="42"/>
        <v>NO CUMPLE</v>
      </c>
      <c r="O1405" s="18" t="str">
        <f t="shared" si="43"/>
        <v>NO CUMPLE</v>
      </c>
      <c r="P1405" s="19">
        <v>0</v>
      </c>
      <c r="Q1405" s="19">
        <v>2</v>
      </c>
      <c r="R1405" s="19">
        <f>Tabla1[[#This Row],[Trbjo real]]-Tabla1[[#This Row],[Trabajo]]</f>
        <v>-2</v>
      </c>
      <c r="S1405" s="19">
        <v>2</v>
      </c>
      <c r="T1405" s="16" t="s">
        <v>1026</v>
      </c>
      <c r="U1405" s="19">
        <f>Tabla1[[#This Row],[Trbjo real]]/Tabla1[[#This Row],[Trabajo]]</f>
        <v>0</v>
      </c>
    </row>
    <row r="1406" spans="1:21" x14ac:dyDescent="0.25">
      <c r="A1406" s="16" t="s">
        <v>1009</v>
      </c>
      <c r="B1406" s="16" t="s">
        <v>405</v>
      </c>
      <c r="C1406" s="16" t="s">
        <v>406</v>
      </c>
      <c r="D1406" s="16" t="s">
        <v>154</v>
      </c>
      <c r="E1406" s="16" t="s">
        <v>1033</v>
      </c>
      <c r="F1406" s="16" t="s">
        <v>1032</v>
      </c>
      <c r="G1406" s="16" t="s">
        <v>1122</v>
      </c>
      <c r="H1406" s="16" t="s">
        <v>8</v>
      </c>
      <c r="I1406" s="16" t="s">
        <v>1025</v>
      </c>
      <c r="J1406" s="16" t="s">
        <v>155</v>
      </c>
      <c r="K1406" s="16" t="s">
        <v>10</v>
      </c>
      <c r="L1406" s="17">
        <v>44905</v>
      </c>
      <c r="M1406" s="18"/>
      <c r="N1406" s="18" t="str">
        <f t="shared" si="42"/>
        <v>NO CUMPLE</v>
      </c>
      <c r="O1406" s="18" t="str">
        <f t="shared" si="43"/>
        <v>NO CUMPLE</v>
      </c>
      <c r="P1406" s="19">
        <v>0</v>
      </c>
      <c r="Q1406" s="19">
        <v>2</v>
      </c>
      <c r="R1406" s="19">
        <f>Tabla1[[#This Row],[Trbjo real]]-Tabla1[[#This Row],[Trabajo]]</f>
        <v>-2</v>
      </c>
      <c r="S1406" s="19">
        <v>2</v>
      </c>
      <c r="T1406" s="16" t="s">
        <v>1026</v>
      </c>
      <c r="U1406" s="19">
        <f>Tabla1[[#This Row],[Trbjo real]]/Tabla1[[#This Row],[Trabajo]]</f>
        <v>0</v>
      </c>
    </row>
    <row r="1407" spans="1:21" x14ac:dyDescent="0.25">
      <c r="A1407" s="16" t="s">
        <v>1009</v>
      </c>
      <c r="B1407" s="16" t="s">
        <v>405</v>
      </c>
      <c r="C1407" s="16" t="s">
        <v>406</v>
      </c>
      <c r="D1407" s="16" t="s">
        <v>154</v>
      </c>
      <c r="E1407" s="16" t="s">
        <v>1034</v>
      </c>
      <c r="F1407" s="16" t="s">
        <v>1031</v>
      </c>
      <c r="G1407" s="16" t="s">
        <v>1150</v>
      </c>
      <c r="H1407" s="16" t="s">
        <v>8</v>
      </c>
      <c r="I1407" s="16" t="s">
        <v>1025</v>
      </c>
      <c r="J1407" s="16" t="s">
        <v>155</v>
      </c>
      <c r="K1407" s="16" t="s">
        <v>10</v>
      </c>
      <c r="L1407" s="17">
        <v>44905</v>
      </c>
      <c r="M1407" s="18"/>
      <c r="N1407" s="18" t="str">
        <f t="shared" si="42"/>
        <v>NO CUMPLE</v>
      </c>
      <c r="O1407" s="18" t="str">
        <f t="shared" si="43"/>
        <v>NO CUMPLE</v>
      </c>
      <c r="P1407" s="19">
        <v>0</v>
      </c>
      <c r="Q1407" s="19">
        <v>0.3</v>
      </c>
      <c r="R1407" s="19">
        <f>Tabla1[[#This Row],[Trbjo real]]-Tabla1[[#This Row],[Trabajo]]</f>
        <v>-0.3</v>
      </c>
      <c r="S1407" s="19">
        <v>0.3</v>
      </c>
      <c r="T1407" s="16" t="s">
        <v>1026</v>
      </c>
      <c r="U1407" s="19">
        <f>Tabla1[[#This Row],[Trbjo real]]/Tabla1[[#This Row],[Trabajo]]</f>
        <v>0</v>
      </c>
    </row>
    <row r="1408" spans="1:21" x14ac:dyDescent="0.25">
      <c r="A1408" s="16" t="s">
        <v>718</v>
      </c>
      <c r="B1408" s="16" t="s">
        <v>51</v>
      </c>
      <c r="C1408" s="16" t="s">
        <v>52</v>
      </c>
      <c r="D1408" s="16" t="s">
        <v>53</v>
      </c>
      <c r="E1408" s="16" t="s">
        <v>1035</v>
      </c>
      <c r="F1408" s="16" t="s">
        <v>1057</v>
      </c>
      <c r="G1408" s="16" t="s">
        <v>1064</v>
      </c>
      <c r="H1408" s="16" t="s">
        <v>54</v>
      </c>
      <c r="I1408" s="16" t="s">
        <v>1015</v>
      </c>
      <c r="J1408" s="16" t="s">
        <v>55</v>
      </c>
      <c r="K1408" s="16" t="s">
        <v>10</v>
      </c>
      <c r="L1408" s="17">
        <v>44903</v>
      </c>
      <c r="M1408" s="18"/>
      <c r="N1408" s="18" t="str">
        <f t="shared" si="42"/>
        <v>NO CUMPLE</v>
      </c>
      <c r="O1408" s="18" t="str">
        <f t="shared" si="43"/>
        <v>NO CUMPLE</v>
      </c>
      <c r="P1408" s="19">
        <v>0</v>
      </c>
      <c r="Q1408" s="19">
        <v>3</v>
      </c>
      <c r="R1408" s="19">
        <f>Tabla1[[#This Row],[Trbjo real]]-Tabla1[[#This Row],[Trabajo]]</f>
        <v>-3</v>
      </c>
      <c r="S1408" s="19">
        <v>3</v>
      </c>
      <c r="T1408" s="16" t="s">
        <v>1026</v>
      </c>
      <c r="U1408" s="19">
        <f>Tabla1[[#This Row],[Trbjo real]]/Tabla1[[#This Row],[Trabajo]]</f>
        <v>0</v>
      </c>
    </row>
    <row r="1409" spans="1:21" x14ac:dyDescent="0.25">
      <c r="A1409" s="16" t="s">
        <v>718</v>
      </c>
      <c r="B1409" s="16" t="s">
        <v>51</v>
      </c>
      <c r="C1409" s="16" t="s">
        <v>52</v>
      </c>
      <c r="D1409" s="16" t="s">
        <v>53</v>
      </c>
      <c r="E1409" s="16" t="s">
        <v>1027</v>
      </c>
      <c r="F1409" s="16" t="s">
        <v>1090</v>
      </c>
      <c r="G1409" s="16" t="s">
        <v>1115</v>
      </c>
      <c r="H1409" s="16" t="s">
        <v>54</v>
      </c>
      <c r="I1409" s="16" t="s">
        <v>1015</v>
      </c>
      <c r="J1409" s="16" t="s">
        <v>55</v>
      </c>
      <c r="K1409" s="16" t="s">
        <v>10</v>
      </c>
      <c r="L1409" s="17">
        <v>44903</v>
      </c>
      <c r="M1409" s="18">
        <v>44901</v>
      </c>
      <c r="N1409" s="18" t="str">
        <f t="shared" si="42"/>
        <v>CUMPLE</v>
      </c>
      <c r="O1409" s="18" t="str">
        <f t="shared" si="43"/>
        <v>CUMPLE</v>
      </c>
      <c r="P1409" s="19">
        <v>1</v>
      </c>
      <c r="Q1409" s="20">
        <v>1</v>
      </c>
      <c r="R1409" s="19">
        <f>Tabla1[[#This Row],[Trbjo real]]-Tabla1[[#This Row],[Trabajo]]</f>
        <v>0</v>
      </c>
      <c r="S1409" s="19">
        <v>1</v>
      </c>
      <c r="T1409" s="16" t="s">
        <v>1026</v>
      </c>
      <c r="U1409" s="19">
        <f>Tabla1[[#This Row],[Trbjo real]]/Tabla1[[#This Row],[Trabajo]]</f>
        <v>1</v>
      </c>
    </row>
    <row r="1410" spans="1:21" x14ac:dyDescent="0.25">
      <c r="A1410" s="16" t="s">
        <v>884</v>
      </c>
      <c r="B1410" s="16" t="s">
        <v>325</v>
      </c>
      <c r="C1410" s="16" t="s">
        <v>326</v>
      </c>
      <c r="D1410" s="16" t="s">
        <v>120</v>
      </c>
      <c r="E1410" s="16" t="s">
        <v>1035</v>
      </c>
      <c r="F1410" s="16" t="s">
        <v>1153</v>
      </c>
      <c r="G1410" s="16" t="s">
        <v>1060</v>
      </c>
      <c r="H1410" s="16" t="s">
        <v>8</v>
      </c>
      <c r="I1410" s="16" t="s">
        <v>1025</v>
      </c>
      <c r="J1410" s="16" t="s">
        <v>121</v>
      </c>
      <c r="K1410" s="16" t="s">
        <v>10</v>
      </c>
      <c r="L1410" s="17">
        <v>44901</v>
      </c>
      <c r="M1410" s="18">
        <v>44901</v>
      </c>
      <c r="N1410" s="18" t="str">
        <f t="shared" ref="N1410:N1473" si="44">+IF((M1410)&lt;&gt;0,"CUMPLE","NO CUMPLE")</f>
        <v>CUMPLE</v>
      </c>
      <c r="O1410" s="18" t="str">
        <f t="shared" ref="O1410:O1473" si="45">+IF(AND(M1410=0),"NO CUMPLE",IF(OR(M1410=L1410,L1410&gt;M1410),"CUMPLE",IF(L1410&lt;M1410,"NO CUMPLE",FALSE)))</f>
        <v>CUMPLE</v>
      </c>
      <c r="P1410" s="19">
        <v>1</v>
      </c>
      <c r="Q1410" s="20">
        <v>1</v>
      </c>
      <c r="R1410" s="19">
        <f>Tabla1[[#This Row],[Trbjo real]]-Tabla1[[#This Row],[Trabajo]]</f>
        <v>0</v>
      </c>
      <c r="S1410" s="19">
        <v>1</v>
      </c>
      <c r="T1410" s="16" t="s">
        <v>1026</v>
      </c>
      <c r="U1410" s="19">
        <f>Tabla1[[#This Row],[Trbjo real]]/Tabla1[[#This Row],[Trabajo]]</f>
        <v>1</v>
      </c>
    </row>
    <row r="1411" spans="1:21" x14ac:dyDescent="0.25">
      <c r="A1411" s="16" t="s">
        <v>953</v>
      </c>
      <c r="B1411" s="16" t="s">
        <v>365</v>
      </c>
      <c r="C1411" s="16" t="s">
        <v>366</v>
      </c>
      <c r="D1411" s="16" t="s">
        <v>120</v>
      </c>
      <c r="E1411" s="16" t="s">
        <v>1035</v>
      </c>
      <c r="F1411" s="16" t="s">
        <v>1153</v>
      </c>
      <c r="G1411" s="16" t="s">
        <v>1060</v>
      </c>
      <c r="H1411" s="16" t="s">
        <v>8</v>
      </c>
      <c r="I1411" s="16" t="s">
        <v>1015</v>
      </c>
      <c r="J1411" s="16" t="s">
        <v>121</v>
      </c>
      <c r="K1411" s="16" t="s">
        <v>10</v>
      </c>
      <c r="L1411" s="17">
        <v>44901</v>
      </c>
      <c r="M1411" s="18">
        <v>44901</v>
      </c>
      <c r="N1411" s="18" t="str">
        <f t="shared" si="44"/>
        <v>CUMPLE</v>
      </c>
      <c r="O1411" s="18" t="str">
        <f t="shared" si="45"/>
        <v>CUMPLE</v>
      </c>
      <c r="P1411" s="19">
        <v>1</v>
      </c>
      <c r="Q1411" s="19">
        <v>1</v>
      </c>
      <c r="R1411" s="19">
        <f>Tabla1[[#This Row],[Trbjo real]]-Tabla1[[#This Row],[Trabajo]]</f>
        <v>0</v>
      </c>
      <c r="S1411" s="19">
        <v>1</v>
      </c>
      <c r="T1411" s="16" t="s">
        <v>1026</v>
      </c>
      <c r="U1411" s="19">
        <f>Tabla1[[#This Row],[Trbjo real]]/Tabla1[[#This Row],[Trabajo]]</f>
        <v>1</v>
      </c>
    </row>
    <row r="1412" spans="1:21" x14ac:dyDescent="0.25">
      <c r="A1412" s="16" t="s">
        <v>653</v>
      </c>
      <c r="B1412" s="16" t="s">
        <v>5</v>
      </c>
      <c r="C1412" s="16" t="s">
        <v>6</v>
      </c>
      <c r="D1412" s="16" t="s">
        <v>7</v>
      </c>
      <c r="E1412" s="16" t="s">
        <v>1035</v>
      </c>
      <c r="F1412" s="16" t="s">
        <v>1153</v>
      </c>
      <c r="G1412" s="16" t="s">
        <v>1060</v>
      </c>
      <c r="H1412" s="16" t="s">
        <v>8</v>
      </c>
      <c r="I1412" s="16" t="s">
        <v>1025</v>
      </c>
      <c r="J1412" s="16" t="s">
        <v>9</v>
      </c>
      <c r="K1412" s="16" t="s">
        <v>10</v>
      </c>
      <c r="L1412" s="17">
        <v>44900</v>
      </c>
      <c r="M1412" s="18">
        <v>44900</v>
      </c>
      <c r="N1412" s="18" t="str">
        <f t="shared" si="44"/>
        <v>CUMPLE</v>
      </c>
      <c r="O1412" s="18" t="str">
        <f t="shared" si="45"/>
        <v>CUMPLE</v>
      </c>
      <c r="P1412" s="19">
        <v>1</v>
      </c>
      <c r="Q1412" s="20">
        <v>1</v>
      </c>
      <c r="R1412" s="19">
        <f>Tabla1[[#This Row],[Trbjo real]]-Tabla1[[#This Row],[Trabajo]]</f>
        <v>0</v>
      </c>
      <c r="S1412" s="19">
        <v>1</v>
      </c>
      <c r="T1412" s="16" t="s">
        <v>1026</v>
      </c>
      <c r="U1412" s="19">
        <f>Tabla1[[#This Row],[Trbjo real]]/Tabla1[[#This Row],[Trabajo]]</f>
        <v>1</v>
      </c>
    </row>
    <row r="1413" spans="1:21" x14ac:dyDescent="0.25">
      <c r="A1413" s="16" t="s">
        <v>725</v>
      </c>
      <c r="B1413" s="16" t="s">
        <v>118</v>
      </c>
      <c r="C1413" s="16" t="s">
        <v>119</v>
      </c>
      <c r="D1413" s="16" t="s">
        <v>120</v>
      </c>
      <c r="E1413" s="16" t="s">
        <v>1035</v>
      </c>
      <c r="F1413" s="16" t="s">
        <v>1061</v>
      </c>
      <c r="G1413" s="16" t="s">
        <v>1060</v>
      </c>
      <c r="H1413" s="16" t="s">
        <v>8</v>
      </c>
      <c r="I1413" s="16" t="s">
        <v>1025</v>
      </c>
      <c r="J1413" s="16" t="s">
        <v>121</v>
      </c>
      <c r="K1413" s="16" t="s">
        <v>10</v>
      </c>
      <c r="L1413" s="17">
        <v>44899</v>
      </c>
      <c r="M1413" s="18">
        <v>44883</v>
      </c>
      <c r="N1413" s="18" t="str">
        <f t="shared" si="44"/>
        <v>CUMPLE</v>
      </c>
      <c r="O1413" s="18" t="str">
        <f t="shared" si="45"/>
        <v>CUMPLE</v>
      </c>
      <c r="P1413" s="19">
        <v>1</v>
      </c>
      <c r="Q1413" s="20">
        <v>1</v>
      </c>
      <c r="R1413" s="19">
        <f>Tabla1[[#This Row],[Trbjo real]]-Tabla1[[#This Row],[Trabajo]]</f>
        <v>0</v>
      </c>
      <c r="S1413" s="19">
        <v>1</v>
      </c>
      <c r="T1413" s="16" t="s">
        <v>1026</v>
      </c>
      <c r="U1413" s="19">
        <f>Tabla1[[#This Row],[Trbjo real]]/Tabla1[[#This Row],[Trabajo]]</f>
        <v>1</v>
      </c>
    </row>
    <row r="1414" spans="1:21" x14ac:dyDescent="0.25">
      <c r="A1414" s="16" t="s">
        <v>725</v>
      </c>
      <c r="B1414" s="16" t="s">
        <v>118</v>
      </c>
      <c r="C1414" s="16" t="s">
        <v>119</v>
      </c>
      <c r="D1414" s="16" t="s">
        <v>120</v>
      </c>
      <c r="E1414" s="16" t="s">
        <v>1027</v>
      </c>
      <c r="F1414" s="16" t="s">
        <v>1055</v>
      </c>
      <c r="G1414" s="16" t="s">
        <v>1060</v>
      </c>
      <c r="H1414" s="16" t="s">
        <v>8</v>
      </c>
      <c r="I1414" s="16" t="s">
        <v>1025</v>
      </c>
      <c r="J1414" s="16" t="s">
        <v>121</v>
      </c>
      <c r="K1414" s="16" t="s">
        <v>10</v>
      </c>
      <c r="L1414" s="17">
        <v>44899</v>
      </c>
      <c r="M1414" s="18">
        <v>44883</v>
      </c>
      <c r="N1414" s="18" t="str">
        <f t="shared" si="44"/>
        <v>CUMPLE</v>
      </c>
      <c r="O1414" s="18" t="str">
        <f t="shared" si="45"/>
        <v>CUMPLE</v>
      </c>
      <c r="P1414" s="19">
        <v>3</v>
      </c>
      <c r="Q1414" s="20">
        <v>3</v>
      </c>
      <c r="R1414" s="19">
        <f>Tabla1[[#This Row],[Trbjo real]]-Tabla1[[#This Row],[Trabajo]]</f>
        <v>0</v>
      </c>
      <c r="S1414" s="19">
        <v>3</v>
      </c>
      <c r="T1414" s="16" t="s">
        <v>1026</v>
      </c>
      <c r="U1414" s="19">
        <f>Tabla1[[#This Row],[Trbjo real]]/Tabla1[[#This Row],[Trabajo]]</f>
        <v>1</v>
      </c>
    </row>
    <row r="1415" spans="1:21" x14ac:dyDescent="0.25">
      <c r="A1415" s="16" t="s">
        <v>725</v>
      </c>
      <c r="B1415" s="16" t="s">
        <v>118</v>
      </c>
      <c r="C1415" s="16" t="s">
        <v>119</v>
      </c>
      <c r="D1415" s="16" t="s">
        <v>120</v>
      </c>
      <c r="E1415" s="16" t="s">
        <v>1022</v>
      </c>
      <c r="F1415" s="16" t="s">
        <v>1055</v>
      </c>
      <c r="G1415" s="16" t="s">
        <v>1162</v>
      </c>
      <c r="H1415" s="16" t="s">
        <v>8</v>
      </c>
      <c r="I1415" s="16" t="s">
        <v>1025</v>
      </c>
      <c r="J1415" s="16" t="s">
        <v>121</v>
      </c>
      <c r="K1415" s="16" t="s">
        <v>10</v>
      </c>
      <c r="L1415" s="17">
        <v>44899</v>
      </c>
      <c r="M1415" s="18">
        <v>44892</v>
      </c>
      <c r="N1415" s="18" t="str">
        <f t="shared" si="44"/>
        <v>CUMPLE</v>
      </c>
      <c r="O1415" s="18" t="str">
        <f t="shared" si="45"/>
        <v>CUMPLE</v>
      </c>
      <c r="P1415" s="19">
        <v>3</v>
      </c>
      <c r="Q1415" s="20">
        <v>3</v>
      </c>
      <c r="R1415" s="19">
        <f>Tabla1[[#This Row],[Trbjo real]]-Tabla1[[#This Row],[Trabajo]]</f>
        <v>0</v>
      </c>
      <c r="S1415" s="19">
        <v>3</v>
      </c>
      <c r="T1415" s="16" t="s">
        <v>1026</v>
      </c>
      <c r="U1415" s="19">
        <f>Tabla1[[#This Row],[Trbjo real]]/Tabla1[[#This Row],[Trabajo]]</f>
        <v>1</v>
      </c>
    </row>
    <row r="1416" spans="1:21" x14ac:dyDescent="0.25">
      <c r="A1416" s="16" t="s">
        <v>725</v>
      </c>
      <c r="B1416" s="16" t="s">
        <v>118</v>
      </c>
      <c r="C1416" s="16" t="s">
        <v>119</v>
      </c>
      <c r="D1416" s="16" t="s">
        <v>120</v>
      </c>
      <c r="E1416" s="16" t="s">
        <v>1038</v>
      </c>
      <c r="F1416" s="16" t="s">
        <v>1056</v>
      </c>
      <c r="G1416" s="16" t="s">
        <v>1162</v>
      </c>
      <c r="H1416" s="16" t="s">
        <v>8</v>
      </c>
      <c r="I1416" s="16" t="s">
        <v>1025</v>
      </c>
      <c r="J1416" s="16" t="s">
        <v>121</v>
      </c>
      <c r="K1416" s="16" t="s">
        <v>10</v>
      </c>
      <c r="L1416" s="17">
        <v>44899</v>
      </c>
      <c r="M1416" s="18">
        <v>44883</v>
      </c>
      <c r="N1416" s="18" t="str">
        <f t="shared" si="44"/>
        <v>CUMPLE</v>
      </c>
      <c r="O1416" s="18" t="str">
        <f t="shared" si="45"/>
        <v>CUMPLE</v>
      </c>
      <c r="P1416" s="19">
        <v>3</v>
      </c>
      <c r="Q1416" s="20">
        <v>4</v>
      </c>
      <c r="R1416" s="19">
        <f>Tabla1[[#This Row],[Trbjo real]]-Tabla1[[#This Row],[Trabajo]]</f>
        <v>-1</v>
      </c>
      <c r="S1416" s="19">
        <v>4</v>
      </c>
      <c r="T1416" s="16" t="s">
        <v>1026</v>
      </c>
      <c r="U1416" s="19">
        <f>Tabla1[[#This Row],[Trbjo real]]/Tabla1[[#This Row],[Trabajo]]</f>
        <v>0.75</v>
      </c>
    </row>
    <row r="1417" spans="1:21" x14ac:dyDescent="0.25">
      <c r="A1417" s="16" t="s">
        <v>725</v>
      </c>
      <c r="B1417" s="16" t="s">
        <v>118</v>
      </c>
      <c r="C1417" s="16" t="s">
        <v>119</v>
      </c>
      <c r="D1417" s="16" t="s">
        <v>120</v>
      </c>
      <c r="E1417" s="16" t="s">
        <v>1051</v>
      </c>
      <c r="F1417" s="16" t="s">
        <v>1055</v>
      </c>
      <c r="G1417" s="16" t="s">
        <v>1150</v>
      </c>
      <c r="H1417" s="16" t="s">
        <v>8</v>
      </c>
      <c r="I1417" s="16" t="s">
        <v>1025</v>
      </c>
      <c r="J1417" s="16" t="s">
        <v>121</v>
      </c>
      <c r="K1417" s="16" t="s">
        <v>10</v>
      </c>
      <c r="L1417" s="17">
        <v>44899</v>
      </c>
      <c r="M1417" s="18"/>
      <c r="N1417" s="18" t="str">
        <f t="shared" si="44"/>
        <v>NO CUMPLE</v>
      </c>
      <c r="O1417" s="18" t="str">
        <f t="shared" si="45"/>
        <v>NO CUMPLE</v>
      </c>
      <c r="P1417" s="19">
        <v>0</v>
      </c>
      <c r="Q1417" s="19">
        <v>2</v>
      </c>
      <c r="R1417" s="19">
        <f>Tabla1[[#This Row],[Trbjo real]]-Tabla1[[#This Row],[Trabajo]]</f>
        <v>-2</v>
      </c>
      <c r="S1417" s="19">
        <v>2</v>
      </c>
      <c r="T1417" s="16" t="s">
        <v>1026</v>
      </c>
      <c r="U1417" s="19">
        <f>Tabla1[[#This Row],[Trbjo real]]/Tabla1[[#This Row],[Trabajo]]</f>
        <v>0</v>
      </c>
    </row>
    <row r="1418" spans="1:21" x14ac:dyDescent="0.25">
      <c r="A1418" s="16" t="s">
        <v>725</v>
      </c>
      <c r="B1418" s="16" t="s">
        <v>118</v>
      </c>
      <c r="C1418" s="16" t="s">
        <v>119</v>
      </c>
      <c r="D1418" s="16" t="s">
        <v>120</v>
      </c>
      <c r="E1418" s="16" t="s">
        <v>1053</v>
      </c>
      <c r="F1418" s="16" t="s">
        <v>1056</v>
      </c>
      <c r="G1418" s="16" t="s">
        <v>1150</v>
      </c>
      <c r="H1418" s="16" t="s">
        <v>8</v>
      </c>
      <c r="I1418" s="16" t="s">
        <v>1025</v>
      </c>
      <c r="J1418" s="16" t="s">
        <v>121</v>
      </c>
      <c r="K1418" s="16" t="s">
        <v>10</v>
      </c>
      <c r="L1418" s="17">
        <v>44899</v>
      </c>
      <c r="M1418" s="18"/>
      <c r="N1418" s="18" t="str">
        <f t="shared" si="44"/>
        <v>NO CUMPLE</v>
      </c>
      <c r="O1418" s="18" t="str">
        <f t="shared" si="45"/>
        <v>NO CUMPLE</v>
      </c>
      <c r="P1418" s="19">
        <v>0</v>
      </c>
      <c r="Q1418" s="19">
        <v>4</v>
      </c>
      <c r="R1418" s="19">
        <f>Tabla1[[#This Row],[Trbjo real]]-Tabla1[[#This Row],[Trabajo]]</f>
        <v>-4</v>
      </c>
      <c r="S1418" s="19">
        <v>4</v>
      </c>
      <c r="T1418" s="16" t="s">
        <v>1026</v>
      </c>
      <c r="U1418" s="19">
        <f>Tabla1[[#This Row],[Trbjo real]]/Tabla1[[#This Row],[Trabajo]]</f>
        <v>0</v>
      </c>
    </row>
    <row r="1419" spans="1:21" x14ac:dyDescent="0.25">
      <c r="A1419" s="16" t="s">
        <v>734</v>
      </c>
      <c r="B1419" s="16" t="s">
        <v>118</v>
      </c>
      <c r="C1419" s="16" t="s">
        <v>119</v>
      </c>
      <c r="D1419" s="16" t="s">
        <v>120</v>
      </c>
      <c r="E1419" s="16" t="s">
        <v>1035</v>
      </c>
      <c r="F1419" s="16" t="s">
        <v>1061</v>
      </c>
      <c r="G1419" s="16" t="s">
        <v>1060</v>
      </c>
      <c r="H1419" s="16" t="s">
        <v>8</v>
      </c>
      <c r="I1419" s="16" t="s">
        <v>1025</v>
      </c>
      <c r="J1419" s="16" t="s">
        <v>121</v>
      </c>
      <c r="K1419" s="16" t="s">
        <v>10</v>
      </c>
      <c r="L1419" s="17">
        <v>44897</v>
      </c>
      <c r="M1419" s="18"/>
      <c r="N1419" s="18" t="str">
        <f t="shared" si="44"/>
        <v>NO CUMPLE</v>
      </c>
      <c r="O1419" s="18" t="str">
        <f t="shared" si="45"/>
        <v>NO CUMPLE</v>
      </c>
      <c r="P1419" s="19">
        <v>0</v>
      </c>
      <c r="Q1419" s="19">
        <v>1</v>
      </c>
      <c r="R1419" s="19">
        <f>Tabla1[[#This Row],[Trbjo real]]-Tabla1[[#This Row],[Trabajo]]</f>
        <v>-1</v>
      </c>
      <c r="S1419" s="19">
        <v>1</v>
      </c>
      <c r="T1419" s="16" t="s">
        <v>1026</v>
      </c>
      <c r="U1419" s="19">
        <f>Tabla1[[#This Row],[Trbjo real]]/Tabla1[[#This Row],[Trabajo]]</f>
        <v>0</v>
      </c>
    </row>
    <row r="1420" spans="1:21" x14ac:dyDescent="0.25">
      <c r="A1420" s="16" t="s">
        <v>734</v>
      </c>
      <c r="B1420" s="16" t="s">
        <v>118</v>
      </c>
      <c r="C1420" s="16" t="s">
        <v>119</v>
      </c>
      <c r="D1420" s="16" t="s">
        <v>120</v>
      </c>
      <c r="E1420" s="16" t="s">
        <v>1033</v>
      </c>
      <c r="F1420" s="16" t="s">
        <v>1036</v>
      </c>
      <c r="G1420" s="16" t="s">
        <v>1060</v>
      </c>
      <c r="H1420" s="16" t="s">
        <v>8</v>
      </c>
      <c r="I1420" s="16" t="s">
        <v>1025</v>
      </c>
      <c r="J1420" s="16" t="s">
        <v>121</v>
      </c>
      <c r="K1420" s="16" t="s">
        <v>10</v>
      </c>
      <c r="L1420" s="17">
        <v>44897</v>
      </c>
      <c r="M1420" s="18"/>
      <c r="N1420" s="18" t="str">
        <f t="shared" si="44"/>
        <v>NO CUMPLE</v>
      </c>
      <c r="O1420" s="18" t="str">
        <f t="shared" si="45"/>
        <v>NO CUMPLE</v>
      </c>
      <c r="P1420" s="19">
        <v>0</v>
      </c>
      <c r="Q1420" s="19">
        <v>3</v>
      </c>
      <c r="R1420" s="19">
        <f>Tabla1[[#This Row],[Trbjo real]]-Tabla1[[#This Row],[Trabajo]]</f>
        <v>-3</v>
      </c>
      <c r="S1420" s="19">
        <v>3</v>
      </c>
      <c r="T1420" s="16" t="s">
        <v>1026</v>
      </c>
      <c r="U1420" s="19">
        <f>Tabla1[[#This Row],[Trbjo real]]/Tabla1[[#This Row],[Trabajo]]</f>
        <v>0</v>
      </c>
    </row>
    <row r="1421" spans="1:21" x14ac:dyDescent="0.25">
      <c r="A1421" s="16" t="s">
        <v>734</v>
      </c>
      <c r="B1421" s="16" t="s">
        <v>118</v>
      </c>
      <c r="C1421" s="16" t="s">
        <v>119</v>
      </c>
      <c r="D1421" s="16" t="s">
        <v>120</v>
      </c>
      <c r="E1421" s="16" t="s">
        <v>1040</v>
      </c>
      <c r="F1421" s="16" t="s">
        <v>1036</v>
      </c>
      <c r="G1421" s="16" t="s">
        <v>1141</v>
      </c>
      <c r="H1421" s="16" t="s">
        <v>8</v>
      </c>
      <c r="I1421" s="16" t="s">
        <v>1025</v>
      </c>
      <c r="J1421" s="16" t="s">
        <v>121</v>
      </c>
      <c r="K1421" s="16" t="s">
        <v>10</v>
      </c>
      <c r="L1421" s="17">
        <v>44897</v>
      </c>
      <c r="M1421" s="18">
        <v>44897</v>
      </c>
      <c r="N1421" s="18" t="str">
        <f t="shared" si="44"/>
        <v>CUMPLE</v>
      </c>
      <c r="O1421" s="18" t="str">
        <f t="shared" si="45"/>
        <v>CUMPLE</v>
      </c>
      <c r="P1421" s="19">
        <v>2</v>
      </c>
      <c r="Q1421" s="20">
        <v>2</v>
      </c>
      <c r="R1421" s="19">
        <f>Tabla1[[#This Row],[Trbjo real]]-Tabla1[[#This Row],[Trabajo]]</f>
        <v>0</v>
      </c>
      <c r="S1421" s="19">
        <v>2</v>
      </c>
      <c r="T1421" s="16" t="s">
        <v>1026</v>
      </c>
      <c r="U1421" s="19">
        <f>Tabla1[[#This Row],[Trbjo real]]/Tabla1[[#This Row],[Trabajo]]</f>
        <v>1</v>
      </c>
    </row>
    <row r="1422" spans="1:21" x14ac:dyDescent="0.25">
      <c r="A1422" s="16" t="s">
        <v>717</v>
      </c>
      <c r="B1422" s="16" t="s">
        <v>51</v>
      </c>
      <c r="C1422" s="16" t="s">
        <v>52</v>
      </c>
      <c r="D1422" s="16" t="s">
        <v>53</v>
      </c>
      <c r="E1422" s="16" t="s">
        <v>1035</v>
      </c>
      <c r="F1422" s="16" t="s">
        <v>1063</v>
      </c>
      <c r="G1422" s="16" t="s">
        <v>1079</v>
      </c>
      <c r="H1422" s="16" t="s">
        <v>60</v>
      </c>
      <c r="I1422" s="16" t="s">
        <v>1015</v>
      </c>
      <c r="J1422" s="16" t="s">
        <v>55</v>
      </c>
      <c r="K1422" s="16" t="s">
        <v>10</v>
      </c>
      <c r="L1422" s="17">
        <v>44896</v>
      </c>
      <c r="M1422" s="18"/>
      <c r="N1422" s="18" t="str">
        <f t="shared" si="44"/>
        <v>NO CUMPLE</v>
      </c>
      <c r="O1422" s="18" t="str">
        <f t="shared" si="45"/>
        <v>NO CUMPLE</v>
      </c>
      <c r="P1422" s="19">
        <v>0</v>
      </c>
      <c r="Q1422" s="19">
        <v>1</v>
      </c>
      <c r="R1422" s="19">
        <f>Tabla1[[#This Row],[Trbjo real]]-Tabla1[[#This Row],[Trabajo]]</f>
        <v>-1</v>
      </c>
      <c r="S1422" s="19">
        <v>1</v>
      </c>
      <c r="T1422" s="16" t="s">
        <v>1026</v>
      </c>
      <c r="U1422" s="19">
        <f>Tabla1[[#This Row],[Trbjo real]]/Tabla1[[#This Row],[Trabajo]]</f>
        <v>0</v>
      </c>
    </row>
    <row r="1423" spans="1:21" x14ac:dyDescent="0.25">
      <c r="A1423" s="16" t="s">
        <v>717</v>
      </c>
      <c r="B1423" s="16" t="s">
        <v>51</v>
      </c>
      <c r="C1423" s="16" t="s">
        <v>52</v>
      </c>
      <c r="D1423" s="16" t="s">
        <v>53</v>
      </c>
      <c r="E1423" s="16" t="s">
        <v>1027</v>
      </c>
      <c r="F1423" s="16" t="s">
        <v>1068</v>
      </c>
      <c r="G1423" s="16" t="s">
        <v>1099</v>
      </c>
      <c r="H1423" s="16" t="s">
        <v>60</v>
      </c>
      <c r="I1423" s="16" t="s">
        <v>1015</v>
      </c>
      <c r="J1423" s="16" t="s">
        <v>55</v>
      </c>
      <c r="K1423" s="16" t="s">
        <v>10</v>
      </c>
      <c r="L1423" s="17">
        <v>44896</v>
      </c>
      <c r="M1423" s="18"/>
      <c r="N1423" s="18" t="str">
        <f t="shared" si="44"/>
        <v>NO CUMPLE</v>
      </c>
      <c r="O1423" s="18" t="str">
        <f t="shared" si="45"/>
        <v>NO CUMPLE</v>
      </c>
      <c r="P1423" s="19">
        <v>0</v>
      </c>
      <c r="Q1423" s="19">
        <v>1</v>
      </c>
      <c r="R1423" s="19">
        <f>Tabla1[[#This Row],[Trbjo real]]-Tabla1[[#This Row],[Trabajo]]</f>
        <v>-1</v>
      </c>
      <c r="S1423" s="19">
        <v>1</v>
      </c>
      <c r="T1423" s="16" t="s">
        <v>1026</v>
      </c>
      <c r="U1423" s="19">
        <f>Tabla1[[#This Row],[Trbjo real]]/Tabla1[[#This Row],[Trabajo]]</f>
        <v>0</v>
      </c>
    </row>
    <row r="1424" spans="1:21" x14ac:dyDescent="0.25">
      <c r="A1424" s="16" t="s">
        <v>717</v>
      </c>
      <c r="B1424" s="16" t="s">
        <v>51</v>
      </c>
      <c r="C1424" s="16" t="s">
        <v>52</v>
      </c>
      <c r="D1424" s="16" t="s">
        <v>53</v>
      </c>
      <c r="E1424" s="16" t="s">
        <v>1033</v>
      </c>
      <c r="F1424" s="16" t="s">
        <v>1132</v>
      </c>
      <c r="G1424" s="16" t="s">
        <v>1152</v>
      </c>
      <c r="H1424" s="16" t="s">
        <v>60</v>
      </c>
      <c r="I1424" s="16" t="s">
        <v>1015</v>
      </c>
      <c r="J1424" s="16" t="s">
        <v>55</v>
      </c>
      <c r="K1424" s="16" t="s">
        <v>10</v>
      </c>
      <c r="L1424" s="17">
        <v>44896</v>
      </c>
      <c r="M1424" s="18">
        <v>44896</v>
      </c>
      <c r="N1424" s="18" t="str">
        <f t="shared" si="44"/>
        <v>CUMPLE</v>
      </c>
      <c r="O1424" s="18" t="str">
        <f t="shared" si="45"/>
        <v>CUMPLE</v>
      </c>
      <c r="P1424" s="19">
        <v>1</v>
      </c>
      <c r="Q1424" s="20">
        <v>1</v>
      </c>
      <c r="R1424" s="20">
        <f>Tabla1[[#This Row],[Trbjo real]]-Tabla1[[#This Row],[Trabajo]]</f>
        <v>0</v>
      </c>
      <c r="S1424" s="19">
        <v>1</v>
      </c>
      <c r="T1424" s="16" t="s">
        <v>1026</v>
      </c>
      <c r="U1424" s="19">
        <f>Tabla1[[#This Row],[Trbjo real]]/Tabla1[[#This Row],[Trabajo]]</f>
        <v>1</v>
      </c>
    </row>
    <row r="1425" spans="1:21" x14ac:dyDescent="0.25">
      <c r="A1425" s="16" t="s">
        <v>802</v>
      </c>
      <c r="B1425" s="16" t="s">
        <v>238</v>
      </c>
      <c r="C1425" s="16" t="s">
        <v>239</v>
      </c>
      <c r="D1425" s="16" t="s">
        <v>185</v>
      </c>
      <c r="E1425" s="16" t="s">
        <v>1027</v>
      </c>
      <c r="F1425" s="16" t="s">
        <v>1133</v>
      </c>
      <c r="G1425" s="16" t="s">
        <v>1150</v>
      </c>
      <c r="H1425" s="16" t="s">
        <v>8</v>
      </c>
      <c r="I1425" s="16" t="s">
        <v>1025</v>
      </c>
      <c r="J1425" s="16" t="s">
        <v>240</v>
      </c>
      <c r="K1425" s="16" t="s">
        <v>10</v>
      </c>
      <c r="L1425" s="17">
        <v>44895</v>
      </c>
      <c r="M1425" s="18">
        <v>44895</v>
      </c>
      <c r="N1425" s="18" t="str">
        <f t="shared" si="44"/>
        <v>CUMPLE</v>
      </c>
      <c r="O1425" s="18" t="str">
        <f t="shared" si="45"/>
        <v>CUMPLE</v>
      </c>
      <c r="P1425" s="19">
        <v>1</v>
      </c>
      <c r="Q1425" s="21">
        <v>2</v>
      </c>
      <c r="R1425" s="21">
        <f>Tabla1[[#This Row],[Trbjo real]]-Tabla1[[#This Row],[Trabajo]]</f>
        <v>-1</v>
      </c>
      <c r="S1425" s="19">
        <v>2</v>
      </c>
      <c r="T1425" s="16" t="s">
        <v>1026</v>
      </c>
      <c r="U1425" s="19">
        <f>Tabla1[[#This Row],[Trbjo real]]/Tabla1[[#This Row],[Trabajo]]</f>
        <v>0.5</v>
      </c>
    </row>
    <row r="1426" spans="1:21" x14ac:dyDescent="0.25">
      <c r="A1426" s="16" t="s">
        <v>655</v>
      </c>
      <c r="B1426" s="16" t="s">
        <v>5</v>
      </c>
      <c r="C1426" s="16" t="s">
        <v>6</v>
      </c>
      <c r="D1426" s="16" t="s">
        <v>7</v>
      </c>
      <c r="E1426" s="16" t="s">
        <v>1035</v>
      </c>
      <c r="F1426" s="16" t="s">
        <v>1036</v>
      </c>
      <c r="G1426" s="16" t="s">
        <v>1060</v>
      </c>
      <c r="H1426" s="16" t="s">
        <v>8</v>
      </c>
      <c r="I1426" s="16" t="s">
        <v>1025</v>
      </c>
      <c r="J1426" s="16" t="s">
        <v>9</v>
      </c>
      <c r="K1426" s="16" t="s">
        <v>10</v>
      </c>
      <c r="L1426" s="17">
        <v>44889</v>
      </c>
      <c r="M1426" s="18">
        <v>44889</v>
      </c>
      <c r="N1426" s="18" t="str">
        <f t="shared" si="44"/>
        <v>CUMPLE</v>
      </c>
      <c r="O1426" s="18" t="str">
        <f t="shared" si="45"/>
        <v>CUMPLE</v>
      </c>
      <c r="P1426" s="19">
        <v>4.5</v>
      </c>
      <c r="Q1426" s="21">
        <v>8</v>
      </c>
      <c r="R1426" s="19">
        <f>Tabla1[[#This Row],[Trbjo real]]-Tabla1[[#This Row],[Trabajo]]</f>
        <v>-3.5</v>
      </c>
      <c r="S1426" s="19">
        <v>8</v>
      </c>
      <c r="T1426" s="16" t="s">
        <v>1026</v>
      </c>
      <c r="U1426" s="19">
        <f>Tabla1[[#This Row],[Trbjo real]]/Tabla1[[#This Row],[Trabajo]]</f>
        <v>0.5625</v>
      </c>
    </row>
    <row r="1427" spans="1:21" x14ac:dyDescent="0.25">
      <c r="A1427" s="16" t="s">
        <v>655</v>
      </c>
      <c r="B1427" s="16" t="s">
        <v>5</v>
      </c>
      <c r="C1427" s="16" t="s">
        <v>6</v>
      </c>
      <c r="D1427" s="16" t="s">
        <v>7</v>
      </c>
      <c r="E1427" s="16" t="s">
        <v>1033</v>
      </c>
      <c r="F1427" s="16" t="s">
        <v>1163</v>
      </c>
      <c r="G1427" s="16" t="s">
        <v>1129</v>
      </c>
      <c r="H1427" s="16" t="s">
        <v>8</v>
      </c>
      <c r="I1427" s="16" t="s">
        <v>1025</v>
      </c>
      <c r="J1427" s="16" t="s">
        <v>9</v>
      </c>
      <c r="K1427" s="16" t="s">
        <v>10</v>
      </c>
      <c r="L1427" s="17">
        <v>44889</v>
      </c>
      <c r="M1427" s="18"/>
      <c r="N1427" s="18" t="str">
        <f t="shared" si="44"/>
        <v>NO CUMPLE</v>
      </c>
      <c r="O1427" s="18" t="str">
        <f t="shared" si="45"/>
        <v>NO CUMPLE</v>
      </c>
      <c r="P1427" s="19">
        <v>0</v>
      </c>
      <c r="Q1427" s="19">
        <v>2</v>
      </c>
      <c r="R1427" s="19">
        <f>Tabla1[[#This Row],[Trbjo real]]-Tabla1[[#This Row],[Trabajo]]</f>
        <v>-2</v>
      </c>
      <c r="S1427" s="19">
        <v>2</v>
      </c>
      <c r="T1427" s="16" t="s">
        <v>1026</v>
      </c>
      <c r="U1427" s="19">
        <f>Tabla1[[#This Row],[Trbjo real]]/Tabla1[[#This Row],[Trabajo]]</f>
        <v>0</v>
      </c>
    </row>
    <row r="1428" spans="1:21" x14ac:dyDescent="0.25">
      <c r="A1428" s="16" t="s">
        <v>879</v>
      </c>
      <c r="B1428" s="16" t="s">
        <v>325</v>
      </c>
      <c r="C1428" s="16" t="s">
        <v>326</v>
      </c>
      <c r="D1428" s="16" t="s">
        <v>120</v>
      </c>
      <c r="E1428" s="16" t="s">
        <v>1035</v>
      </c>
      <c r="F1428" s="16" t="s">
        <v>1153</v>
      </c>
      <c r="G1428" s="16" t="s">
        <v>1042</v>
      </c>
      <c r="H1428" s="16" t="s">
        <v>8</v>
      </c>
      <c r="I1428" s="16" t="s">
        <v>1025</v>
      </c>
      <c r="J1428" s="16" t="s">
        <v>121</v>
      </c>
      <c r="K1428" s="16" t="s">
        <v>10</v>
      </c>
      <c r="L1428" s="17">
        <v>44887</v>
      </c>
      <c r="M1428" s="18"/>
      <c r="N1428" s="18" t="str">
        <f t="shared" si="44"/>
        <v>NO CUMPLE</v>
      </c>
      <c r="O1428" s="18" t="str">
        <f t="shared" si="45"/>
        <v>NO CUMPLE</v>
      </c>
      <c r="P1428" s="19">
        <v>0</v>
      </c>
      <c r="Q1428" s="19">
        <v>1</v>
      </c>
      <c r="R1428" s="19">
        <f>Tabla1[[#This Row],[Trbjo real]]-Tabla1[[#This Row],[Trabajo]]</f>
        <v>-1</v>
      </c>
      <c r="S1428" s="19">
        <v>1</v>
      </c>
      <c r="T1428" s="16" t="s">
        <v>1026</v>
      </c>
      <c r="U1428" s="19">
        <f>Tabla1[[#This Row],[Trbjo real]]/Tabla1[[#This Row],[Trabajo]]</f>
        <v>0</v>
      </c>
    </row>
    <row r="1429" spans="1:21" x14ac:dyDescent="0.25">
      <c r="A1429" s="16" t="s">
        <v>964</v>
      </c>
      <c r="B1429" s="16" t="s">
        <v>365</v>
      </c>
      <c r="C1429" s="16" t="s">
        <v>366</v>
      </c>
      <c r="D1429" s="16" t="s">
        <v>120</v>
      </c>
      <c r="E1429" s="16" t="s">
        <v>1035</v>
      </c>
      <c r="F1429" s="16" t="s">
        <v>1153</v>
      </c>
      <c r="G1429" s="16" t="s">
        <v>1060</v>
      </c>
      <c r="H1429" s="16" t="s">
        <v>8</v>
      </c>
      <c r="I1429" s="16" t="s">
        <v>1025</v>
      </c>
      <c r="J1429" s="16" t="s">
        <v>121</v>
      </c>
      <c r="K1429" s="16" t="s">
        <v>10</v>
      </c>
      <c r="L1429" s="17">
        <v>44887</v>
      </c>
      <c r="M1429" s="18">
        <v>44887</v>
      </c>
      <c r="N1429" s="18" t="str">
        <f t="shared" si="44"/>
        <v>CUMPLE</v>
      </c>
      <c r="O1429" s="18" t="str">
        <f t="shared" si="45"/>
        <v>CUMPLE</v>
      </c>
      <c r="P1429" s="19">
        <v>1</v>
      </c>
      <c r="Q1429" s="19">
        <v>1</v>
      </c>
      <c r="R1429" s="19">
        <f>Tabla1[[#This Row],[Trbjo real]]-Tabla1[[#This Row],[Trabajo]]</f>
        <v>0</v>
      </c>
      <c r="S1429" s="19">
        <v>1</v>
      </c>
      <c r="T1429" s="16" t="s">
        <v>1026</v>
      </c>
      <c r="U1429" s="19">
        <f>Tabla1[[#This Row],[Trbjo real]]/Tabla1[[#This Row],[Trabajo]]</f>
        <v>1</v>
      </c>
    </row>
    <row r="1430" spans="1:21" x14ac:dyDescent="0.25">
      <c r="A1430" s="16" t="s">
        <v>600</v>
      </c>
      <c r="B1430" s="16" t="s">
        <v>5</v>
      </c>
      <c r="C1430" s="16" t="s">
        <v>6</v>
      </c>
      <c r="D1430" s="16" t="s">
        <v>7</v>
      </c>
      <c r="E1430" s="16" t="s">
        <v>1035</v>
      </c>
      <c r="F1430" s="16" t="s">
        <v>1153</v>
      </c>
      <c r="G1430" s="16" t="s">
        <v>1157</v>
      </c>
      <c r="H1430" s="16" t="s">
        <v>8</v>
      </c>
      <c r="I1430" s="16" t="s">
        <v>1025</v>
      </c>
      <c r="J1430" s="16" t="s">
        <v>9</v>
      </c>
      <c r="K1430" s="16" t="s">
        <v>10</v>
      </c>
      <c r="L1430" s="17">
        <v>44886</v>
      </c>
      <c r="M1430" s="18">
        <v>44892</v>
      </c>
      <c r="N1430" s="18" t="str">
        <f t="shared" si="44"/>
        <v>CUMPLE</v>
      </c>
      <c r="O1430" s="18" t="str">
        <f t="shared" si="45"/>
        <v>NO CUMPLE</v>
      </c>
      <c r="P1430" s="19">
        <v>1</v>
      </c>
      <c r="Q1430" s="20">
        <v>1</v>
      </c>
      <c r="R1430" s="19">
        <f>Tabla1[[#This Row],[Trbjo real]]-Tabla1[[#This Row],[Trabajo]]</f>
        <v>0</v>
      </c>
      <c r="S1430" s="19">
        <v>1</v>
      </c>
      <c r="T1430" s="16" t="s">
        <v>1026</v>
      </c>
      <c r="U1430" s="19">
        <f>Tabla1[[#This Row],[Trbjo real]]/Tabla1[[#This Row],[Trabajo]]</f>
        <v>1</v>
      </c>
    </row>
    <row r="1431" spans="1:21" x14ac:dyDescent="0.25">
      <c r="A1431" s="16" t="s">
        <v>886</v>
      </c>
      <c r="B1431" s="16" t="s">
        <v>325</v>
      </c>
      <c r="C1431" s="16" t="s">
        <v>326</v>
      </c>
      <c r="D1431" s="16" t="s">
        <v>120</v>
      </c>
      <c r="E1431" s="16" t="s">
        <v>1035</v>
      </c>
      <c r="F1431" s="16" t="s">
        <v>1036</v>
      </c>
      <c r="G1431" s="16" t="s">
        <v>1042</v>
      </c>
      <c r="H1431" s="16" t="s">
        <v>8</v>
      </c>
      <c r="I1431" s="16" t="s">
        <v>1025</v>
      </c>
      <c r="J1431" s="16" t="s">
        <v>121</v>
      </c>
      <c r="K1431" s="16" t="s">
        <v>10</v>
      </c>
      <c r="L1431" s="17">
        <v>44885</v>
      </c>
      <c r="M1431" s="18"/>
      <c r="N1431" s="18" t="str">
        <f t="shared" si="44"/>
        <v>NO CUMPLE</v>
      </c>
      <c r="O1431" s="18" t="str">
        <f t="shared" si="45"/>
        <v>NO CUMPLE</v>
      </c>
      <c r="P1431" s="19">
        <v>0</v>
      </c>
      <c r="Q1431" s="19">
        <v>8</v>
      </c>
      <c r="R1431" s="19">
        <f>Tabla1[[#This Row],[Trbjo real]]-Tabla1[[#This Row],[Trabajo]]</f>
        <v>-8</v>
      </c>
      <c r="S1431" s="19">
        <v>8</v>
      </c>
      <c r="T1431" s="16" t="s">
        <v>1026</v>
      </c>
      <c r="U1431" s="19">
        <f>Tabla1[[#This Row],[Trbjo real]]/Tabla1[[#This Row],[Trabajo]]</f>
        <v>0</v>
      </c>
    </row>
    <row r="1432" spans="1:21" x14ac:dyDescent="0.25">
      <c r="A1432" s="16" t="s">
        <v>886</v>
      </c>
      <c r="B1432" s="16" t="s">
        <v>325</v>
      </c>
      <c r="C1432" s="16" t="s">
        <v>326</v>
      </c>
      <c r="D1432" s="16" t="s">
        <v>120</v>
      </c>
      <c r="E1432" s="16" t="s">
        <v>1033</v>
      </c>
      <c r="F1432" s="16" t="s">
        <v>1036</v>
      </c>
      <c r="G1432" s="16" t="s">
        <v>1149</v>
      </c>
      <c r="H1432" s="16" t="s">
        <v>8</v>
      </c>
      <c r="I1432" s="16" t="s">
        <v>1025</v>
      </c>
      <c r="J1432" s="16" t="s">
        <v>121</v>
      </c>
      <c r="K1432" s="16" t="s">
        <v>10</v>
      </c>
      <c r="L1432" s="17">
        <v>44885</v>
      </c>
      <c r="M1432" s="18">
        <v>44882</v>
      </c>
      <c r="N1432" s="18" t="str">
        <f t="shared" si="44"/>
        <v>CUMPLE</v>
      </c>
      <c r="O1432" s="18" t="str">
        <f t="shared" si="45"/>
        <v>CUMPLE</v>
      </c>
      <c r="P1432" s="19">
        <v>2</v>
      </c>
      <c r="Q1432" s="20">
        <v>2</v>
      </c>
      <c r="R1432" s="19">
        <f>Tabla1[[#This Row],[Trbjo real]]-Tabla1[[#This Row],[Trabajo]]</f>
        <v>0</v>
      </c>
      <c r="S1432" s="19">
        <v>2</v>
      </c>
      <c r="T1432" s="16" t="s">
        <v>1026</v>
      </c>
      <c r="U1432" s="19">
        <f>Tabla1[[#This Row],[Trbjo real]]/Tabla1[[#This Row],[Trabajo]]</f>
        <v>1</v>
      </c>
    </row>
    <row r="1433" spans="1:21" x14ac:dyDescent="0.25">
      <c r="A1433" s="16" t="s">
        <v>769</v>
      </c>
      <c r="B1433" s="16" t="s">
        <v>183</v>
      </c>
      <c r="C1433" s="16" t="s">
        <v>184</v>
      </c>
      <c r="D1433" s="16" t="s">
        <v>185</v>
      </c>
      <c r="E1433" s="16" t="s">
        <v>1092</v>
      </c>
      <c r="F1433" s="16" t="s">
        <v>1059</v>
      </c>
      <c r="G1433" s="16" t="s">
        <v>1037</v>
      </c>
      <c r="H1433" s="16" t="s">
        <v>60</v>
      </c>
      <c r="I1433" s="16" t="s">
        <v>1025</v>
      </c>
      <c r="J1433" s="16" t="s">
        <v>186</v>
      </c>
      <c r="K1433" s="16" t="s">
        <v>10</v>
      </c>
      <c r="L1433" s="17">
        <v>44882</v>
      </c>
      <c r="M1433" s="18">
        <v>45143</v>
      </c>
      <c r="N1433" s="18" t="str">
        <f t="shared" si="44"/>
        <v>CUMPLE</v>
      </c>
      <c r="O1433" s="18" t="str">
        <f t="shared" si="45"/>
        <v>NO CUMPLE</v>
      </c>
      <c r="P1433" s="19">
        <v>8</v>
      </c>
      <c r="Q1433" s="21">
        <v>16</v>
      </c>
      <c r="R1433" s="21">
        <f>Tabla1[[#This Row],[Trbjo real]]-Tabla1[[#This Row],[Trabajo]]</f>
        <v>-8</v>
      </c>
      <c r="S1433" s="19">
        <v>16</v>
      </c>
      <c r="T1433" s="16" t="s">
        <v>1026</v>
      </c>
      <c r="U1433" s="19">
        <f>Tabla1[[#This Row],[Trbjo real]]/Tabla1[[#This Row],[Trabajo]]</f>
        <v>0.5</v>
      </c>
    </row>
    <row r="1434" spans="1:21" x14ac:dyDescent="0.25">
      <c r="A1434" s="16" t="s">
        <v>769</v>
      </c>
      <c r="B1434" s="16" t="s">
        <v>183</v>
      </c>
      <c r="C1434" s="16" t="s">
        <v>184</v>
      </c>
      <c r="D1434" s="16" t="s">
        <v>185</v>
      </c>
      <c r="E1434" s="16" t="s">
        <v>1034</v>
      </c>
      <c r="F1434" s="16" t="s">
        <v>1055</v>
      </c>
      <c r="G1434" s="16" t="s">
        <v>1064</v>
      </c>
      <c r="H1434" s="16" t="s">
        <v>60</v>
      </c>
      <c r="I1434" s="16" t="s">
        <v>1025</v>
      </c>
      <c r="J1434" s="16" t="s">
        <v>186</v>
      </c>
      <c r="K1434" s="16" t="s">
        <v>10</v>
      </c>
      <c r="L1434" s="17">
        <v>44882</v>
      </c>
      <c r="M1434" s="18">
        <v>45144</v>
      </c>
      <c r="N1434" s="18" t="str">
        <f t="shared" si="44"/>
        <v>CUMPLE</v>
      </c>
      <c r="O1434" s="18" t="str">
        <f t="shared" si="45"/>
        <v>NO CUMPLE</v>
      </c>
      <c r="P1434" s="19">
        <v>4</v>
      </c>
      <c r="Q1434" s="21">
        <v>5</v>
      </c>
      <c r="R1434" s="21">
        <f>Tabla1[[#This Row],[Trbjo real]]-Tabla1[[#This Row],[Trabajo]]</f>
        <v>-1</v>
      </c>
      <c r="S1434" s="19">
        <v>5</v>
      </c>
      <c r="T1434" s="16" t="s">
        <v>1026</v>
      </c>
      <c r="U1434" s="19">
        <f>Tabla1[[#This Row],[Trbjo real]]/Tabla1[[#This Row],[Trabajo]]</f>
        <v>0.8</v>
      </c>
    </row>
    <row r="1435" spans="1:21" x14ac:dyDescent="0.25">
      <c r="A1435" s="16" t="s">
        <v>769</v>
      </c>
      <c r="B1435" s="16" t="s">
        <v>183</v>
      </c>
      <c r="C1435" s="16" t="s">
        <v>184</v>
      </c>
      <c r="D1435" s="16" t="s">
        <v>185</v>
      </c>
      <c r="E1435" s="16" t="s">
        <v>1038</v>
      </c>
      <c r="F1435" s="16" t="s">
        <v>1074</v>
      </c>
      <c r="G1435" s="16" t="s">
        <v>1064</v>
      </c>
      <c r="H1435" s="16" t="s">
        <v>60</v>
      </c>
      <c r="I1435" s="16" t="s">
        <v>1025</v>
      </c>
      <c r="J1435" s="16" t="s">
        <v>186</v>
      </c>
      <c r="K1435" s="16" t="s">
        <v>10</v>
      </c>
      <c r="L1435" s="17">
        <v>44882</v>
      </c>
      <c r="M1435" s="18">
        <v>45144</v>
      </c>
      <c r="N1435" s="18" t="str">
        <f t="shared" si="44"/>
        <v>CUMPLE</v>
      </c>
      <c r="O1435" s="18" t="str">
        <f t="shared" si="45"/>
        <v>NO CUMPLE</v>
      </c>
      <c r="P1435" s="19">
        <v>8</v>
      </c>
      <c r="Q1435" s="21">
        <v>10</v>
      </c>
      <c r="R1435" s="21">
        <f>Tabla1[[#This Row],[Trbjo real]]-Tabla1[[#This Row],[Trabajo]]</f>
        <v>-2</v>
      </c>
      <c r="S1435" s="19">
        <v>10</v>
      </c>
      <c r="T1435" s="16" t="s">
        <v>1026</v>
      </c>
      <c r="U1435" s="19">
        <f>Tabla1[[#This Row],[Trbjo real]]/Tabla1[[#This Row],[Trabajo]]</f>
        <v>0.8</v>
      </c>
    </row>
    <row r="1436" spans="1:21" x14ac:dyDescent="0.25">
      <c r="A1436" s="16" t="s">
        <v>769</v>
      </c>
      <c r="B1436" s="16" t="s">
        <v>183</v>
      </c>
      <c r="C1436" s="16" t="s">
        <v>184</v>
      </c>
      <c r="D1436" s="16" t="s">
        <v>185</v>
      </c>
      <c r="E1436" s="16" t="s">
        <v>1022</v>
      </c>
      <c r="F1436" s="16" t="s">
        <v>1056</v>
      </c>
      <c r="G1436" s="16" t="s">
        <v>1073</v>
      </c>
      <c r="H1436" s="16" t="s">
        <v>60</v>
      </c>
      <c r="I1436" s="16" t="s">
        <v>1025</v>
      </c>
      <c r="J1436" s="16" t="s">
        <v>186</v>
      </c>
      <c r="K1436" s="16" t="s">
        <v>10</v>
      </c>
      <c r="L1436" s="17">
        <v>44882</v>
      </c>
      <c r="M1436" s="18">
        <v>45144</v>
      </c>
      <c r="N1436" s="18" t="str">
        <f t="shared" si="44"/>
        <v>CUMPLE</v>
      </c>
      <c r="O1436" s="18" t="str">
        <f t="shared" si="45"/>
        <v>NO CUMPLE</v>
      </c>
      <c r="P1436" s="19">
        <v>2</v>
      </c>
      <c r="Q1436" s="21">
        <v>3</v>
      </c>
      <c r="R1436" s="21">
        <f>Tabla1[[#This Row],[Trbjo real]]-Tabla1[[#This Row],[Trabajo]]</f>
        <v>-1</v>
      </c>
      <c r="S1436" s="19">
        <v>3</v>
      </c>
      <c r="T1436" s="16" t="s">
        <v>1026</v>
      </c>
      <c r="U1436" s="19">
        <f>Tabla1[[#This Row],[Trbjo real]]/Tabla1[[#This Row],[Trabajo]]</f>
        <v>0.66666666666666663</v>
      </c>
    </row>
    <row r="1437" spans="1:21" x14ac:dyDescent="0.25">
      <c r="A1437" s="16" t="s">
        <v>769</v>
      </c>
      <c r="B1437" s="16" t="s">
        <v>183</v>
      </c>
      <c r="C1437" s="16" t="s">
        <v>184</v>
      </c>
      <c r="D1437" s="16" t="s">
        <v>185</v>
      </c>
      <c r="E1437" s="16" t="s">
        <v>1075</v>
      </c>
      <c r="F1437" s="16" t="s">
        <v>1059</v>
      </c>
      <c r="G1437" s="16" t="s">
        <v>1080</v>
      </c>
      <c r="H1437" s="16" t="s">
        <v>60</v>
      </c>
      <c r="I1437" s="16" t="s">
        <v>1025</v>
      </c>
      <c r="J1437" s="16" t="s">
        <v>186</v>
      </c>
      <c r="K1437" s="16" t="s">
        <v>10</v>
      </c>
      <c r="L1437" s="17">
        <v>44882</v>
      </c>
      <c r="M1437" s="18">
        <v>45143</v>
      </c>
      <c r="N1437" s="18" t="str">
        <f t="shared" si="44"/>
        <v>CUMPLE</v>
      </c>
      <c r="O1437" s="18" t="str">
        <f t="shared" si="45"/>
        <v>NO CUMPLE</v>
      </c>
      <c r="P1437" s="19">
        <v>8</v>
      </c>
      <c r="Q1437" s="21">
        <v>16</v>
      </c>
      <c r="R1437" s="21">
        <f>Tabla1[[#This Row],[Trbjo real]]-Tabla1[[#This Row],[Trabajo]]</f>
        <v>-8</v>
      </c>
      <c r="S1437" s="19">
        <v>16</v>
      </c>
      <c r="T1437" s="16" t="s">
        <v>1026</v>
      </c>
      <c r="U1437" s="19">
        <f>Tabla1[[#This Row],[Trbjo real]]/Tabla1[[#This Row],[Trabajo]]</f>
        <v>0.5</v>
      </c>
    </row>
    <row r="1438" spans="1:21" x14ac:dyDescent="0.25">
      <c r="A1438" s="16" t="s">
        <v>769</v>
      </c>
      <c r="B1438" s="16" t="s">
        <v>183</v>
      </c>
      <c r="C1438" s="16" t="s">
        <v>184</v>
      </c>
      <c r="D1438" s="16" t="s">
        <v>185</v>
      </c>
      <c r="E1438" s="16" t="s">
        <v>1029</v>
      </c>
      <c r="F1438" s="16" t="s">
        <v>1059</v>
      </c>
      <c r="G1438" s="16" t="s">
        <v>1082</v>
      </c>
      <c r="H1438" s="16" t="s">
        <v>60</v>
      </c>
      <c r="I1438" s="16" t="s">
        <v>1025</v>
      </c>
      <c r="J1438" s="16" t="s">
        <v>186</v>
      </c>
      <c r="K1438" s="16" t="s">
        <v>10</v>
      </c>
      <c r="L1438" s="17">
        <v>44882</v>
      </c>
      <c r="M1438" s="18">
        <v>45143</v>
      </c>
      <c r="N1438" s="18" t="str">
        <f t="shared" si="44"/>
        <v>CUMPLE</v>
      </c>
      <c r="O1438" s="18" t="str">
        <f t="shared" si="45"/>
        <v>NO CUMPLE</v>
      </c>
      <c r="P1438" s="19">
        <v>8</v>
      </c>
      <c r="Q1438" s="21">
        <v>16</v>
      </c>
      <c r="R1438" s="21">
        <f>Tabla1[[#This Row],[Trbjo real]]-Tabla1[[#This Row],[Trabajo]]</f>
        <v>-8</v>
      </c>
      <c r="S1438" s="19">
        <v>16</v>
      </c>
      <c r="T1438" s="16" t="s">
        <v>1026</v>
      </c>
      <c r="U1438" s="19">
        <f>Tabla1[[#This Row],[Trbjo real]]/Tabla1[[#This Row],[Trabajo]]</f>
        <v>0.5</v>
      </c>
    </row>
    <row r="1439" spans="1:21" x14ac:dyDescent="0.25">
      <c r="A1439" s="16" t="s">
        <v>769</v>
      </c>
      <c r="B1439" s="16" t="s">
        <v>183</v>
      </c>
      <c r="C1439" s="16" t="s">
        <v>184</v>
      </c>
      <c r="D1439" s="16" t="s">
        <v>185</v>
      </c>
      <c r="E1439" s="16" t="s">
        <v>1040</v>
      </c>
      <c r="F1439" s="16" t="s">
        <v>1055</v>
      </c>
      <c r="G1439" s="16" t="s">
        <v>1099</v>
      </c>
      <c r="H1439" s="16" t="s">
        <v>60</v>
      </c>
      <c r="I1439" s="16" t="s">
        <v>1025</v>
      </c>
      <c r="J1439" s="16" t="s">
        <v>186</v>
      </c>
      <c r="K1439" s="16" t="s">
        <v>10</v>
      </c>
      <c r="L1439" s="17">
        <v>44882</v>
      </c>
      <c r="M1439" s="18">
        <v>44864</v>
      </c>
      <c r="N1439" s="18" t="str">
        <f t="shared" si="44"/>
        <v>CUMPLE</v>
      </c>
      <c r="O1439" s="18" t="str">
        <f t="shared" si="45"/>
        <v>CUMPLE</v>
      </c>
      <c r="P1439" s="19">
        <v>3</v>
      </c>
      <c r="Q1439" s="19">
        <v>13.5</v>
      </c>
      <c r="R1439" s="19">
        <f>Tabla1[[#This Row],[Trbjo real]]-Tabla1[[#This Row],[Trabajo]]</f>
        <v>-10.5</v>
      </c>
      <c r="S1439" s="19">
        <v>13.5</v>
      </c>
      <c r="T1439" s="16" t="s">
        <v>1026</v>
      </c>
      <c r="U1439" s="19">
        <f>Tabla1[[#This Row],[Trbjo real]]/Tabla1[[#This Row],[Trabajo]]</f>
        <v>0.22222222222222221</v>
      </c>
    </row>
    <row r="1440" spans="1:21" x14ac:dyDescent="0.25">
      <c r="A1440" s="16" t="s">
        <v>769</v>
      </c>
      <c r="B1440" s="16" t="s">
        <v>183</v>
      </c>
      <c r="C1440" s="16" t="s">
        <v>184</v>
      </c>
      <c r="D1440" s="16" t="s">
        <v>185</v>
      </c>
      <c r="E1440" s="16" t="s">
        <v>1051</v>
      </c>
      <c r="F1440" s="16" t="s">
        <v>1055</v>
      </c>
      <c r="G1440" s="16" t="s">
        <v>1125</v>
      </c>
      <c r="H1440" s="16" t="s">
        <v>60</v>
      </c>
      <c r="I1440" s="16" t="s">
        <v>1025</v>
      </c>
      <c r="J1440" s="16" t="s">
        <v>186</v>
      </c>
      <c r="K1440" s="16" t="s">
        <v>10</v>
      </c>
      <c r="L1440" s="17">
        <v>44882</v>
      </c>
      <c r="M1440" s="18">
        <v>44853</v>
      </c>
      <c r="N1440" s="18" t="str">
        <f t="shared" si="44"/>
        <v>CUMPLE</v>
      </c>
      <c r="O1440" s="18" t="str">
        <f t="shared" si="45"/>
        <v>CUMPLE</v>
      </c>
      <c r="P1440" s="19">
        <v>1</v>
      </c>
      <c r="Q1440" s="19">
        <v>2</v>
      </c>
      <c r="R1440" s="21">
        <f>Tabla1[[#This Row],[Trbjo real]]-Tabla1[[#This Row],[Trabajo]]</f>
        <v>-1</v>
      </c>
      <c r="S1440" s="19">
        <v>2</v>
      </c>
      <c r="T1440" s="16" t="s">
        <v>1026</v>
      </c>
      <c r="U1440" s="19">
        <f>Tabla1[[#This Row],[Trbjo real]]/Tabla1[[#This Row],[Trabajo]]</f>
        <v>0.5</v>
      </c>
    </row>
    <row r="1441" spans="1:21" x14ac:dyDescent="0.25">
      <c r="A1441" s="16" t="s">
        <v>769</v>
      </c>
      <c r="B1441" s="16" t="s">
        <v>183</v>
      </c>
      <c r="C1441" s="16" t="s">
        <v>184</v>
      </c>
      <c r="D1441" s="16" t="s">
        <v>185</v>
      </c>
      <c r="E1441" s="16" t="s">
        <v>1053</v>
      </c>
      <c r="F1441" s="16" t="s">
        <v>1056</v>
      </c>
      <c r="G1441" s="16" t="s">
        <v>1125</v>
      </c>
      <c r="H1441" s="16" t="s">
        <v>60</v>
      </c>
      <c r="I1441" s="16" t="s">
        <v>1025</v>
      </c>
      <c r="J1441" s="16" t="s">
        <v>186</v>
      </c>
      <c r="K1441" s="16" t="s">
        <v>10</v>
      </c>
      <c r="L1441" s="17">
        <v>44882</v>
      </c>
      <c r="M1441" s="18">
        <v>44853</v>
      </c>
      <c r="N1441" s="18" t="str">
        <f t="shared" si="44"/>
        <v>CUMPLE</v>
      </c>
      <c r="O1441" s="18" t="str">
        <f t="shared" si="45"/>
        <v>CUMPLE</v>
      </c>
      <c r="P1441" s="19">
        <v>2</v>
      </c>
      <c r="Q1441" s="21">
        <v>4</v>
      </c>
      <c r="R1441" s="21">
        <f>Tabla1[[#This Row],[Trbjo real]]-Tabla1[[#This Row],[Trabajo]]</f>
        <v>-2</v>
      </c>
      <c r="S1441" s="19">
        <v>4</v>
      </c>
      <c r="T1441" s="16" t="s">
        <v>1026</v>
      </c>
      <c r="U1441" s="19">
        <f>Tabla1[[#This Row],[Trbjo real]]/Tabla1[[#This Row],[Trabajo]]</f>
        <v>0.5</v>
      </c>
    </row>
    <row r="1442" spans="1:21" x14ac:dyDescent="0.25">
      <c r="A1442" s="16" t="s">
        <v>753</v>
      </c>
      <c r="B1442" s="16" t="s">
        <v>183</v>
      </c>
      <c r="C1442" s="16" t="s">
        <v>184</v>
      </c>
      <c r="D1442" s="16" t="s">
        <v>185</v>
      </c>
      <c r="E1442" s="16" t="s">
        <v>1035</v>
      </c>
      <c r="F1442" s="16" t="s">
        <v>1143</v>
      </c>
      <c r="G1442" s="16" t="s">
        <v>1141</v>
      </c>
      <c r="H1442" s="16" t="s">
        <v>8</v>
      </c>
      <c r="I1442" s="16" t="s">
        <v>1025</v>
      </c>
      <c r="J1442" s="16" t="s">
        <v>186</v>
      </c>
      <c r="K1442" s="16" t="s">
        <v>10</v>
      </c>
      <c r="L1442" s="17">
        <v>44882</v>
      </c>
      <c r="M1442" s="18">
        <v>44881</v>
      </c>
      <c r="N1442" s="18" t="str">
        <f t="shared" si="44"/>
        <v>CUMPLE</v>
      </c>
      <c r="O1442" s="18" t="str">
        <f t="shared" si="45"/>
        <v>CUMPLE</v>
      </c>
      <c r="P1442" s="19">
        <v>1</v>
      </c>
      <c r="Q1442" s="20">
        <v>2</v>
      </c>
      <c r="R1442" s="21">
        <f>Tabla1[[#This Row],[Trbjo real]]-Tabla1[[#This Row],[Trabajo]]</f>
        <v>-1</v>
      </c>
      <c r="S1442" s="19">
        <v>2</v>
      </c>
      <c r="T1442" s="16" t="s">
        <v>1026</v>
      </c>
      <c r="U1442" s="19">
        <f>Tabla1[[#This Row],[Trbjo real]]/Tabla1[[#This Row],[Trabajo]]</f>
        <v>0.5</v>
      </c>
    </row>
    <row r="1443" spans="1:21" x14ac:dyDescent="0.25">
      <c r="A1443" s="16" t="s">
        <v>769</v>
      </c>
      <c r="B1443" s="16" t="s">
        <v>183</v>
      </c>
      <c r="C1443" s="16" t="s">
        <v>184</v>
      </c>
      <c r="D1443" s="16" t="s">
        <v>185</v>
      </c>
      <c r="E1443" s="16" t="s">
        <v>1033</v>
      </c>
      <c r="F1443" s="16" t="s">
        <v>1055</v>
      </c>
      <c r="G1443" s="16" t="s">
        <v>1150</v>
      </c>
      <c r="H1443" s="16" t="s">
        <v>60</v>
      </c>
      <c r="I1443" s="16" t="s">
        <v>1025</v>
      </c>
      <c r="J1443" s="16" t="s">
        <v>186</v>
      </c>
      <c r="K1443" s="16" t="s">
        <v>10</v>
      </c>
      <c r="L1443" s="17">
        <v>44882</v>
      </c>
      <c r="M1443" s="18">
        <v>44873</v>
      </c>
      <c r="N1443" s="18" t="str">
        <f t="shared" si="44"/>
        <v>CUMPLE</v>
      </c>
      <c r="O1443" s="18" t="str">
        <f t="shared" si="45"/>
        <v>CUMPLE</v>
      </c>
      <c r="P1443" s="19">
        <v>1</v>
      </c>
      <c r="Q1443" s="20">
        <v>10</v>
      </c>
      <c r="R1443" s="21">
        <f>Tabla1[[#This Row],[Trbjo real]]-Tabla1[[#This Row],[Trabajo]]</f>
        <v>-9</v>
      </c>
      <c r="S1443" s="19">
        <v>5</v>
      </c>
      <c r="T1443" s="16" t="s">
        <v>1026</v>
      </c>
      <c r="U1443" s="19">
        <f>Tabla1[[#This Row],[Trbjo real]]/Tabla1[[#This Row],[Trabajo]]</f>
        <v>0.1</v>
      </c>
    </row>
    <row r="1444" spans="1:21" x14ac:dyDescent="0.25">
      <c r="A1444" s="16" t="s">
        <v>769</v>
      </c>
      <c r="B1444" s="16" t="s">
        <v>183</v>
      </c>
      <c r="C1444" s="16" t="s">
        <v>184</v>
      </c>
      <c r="D1444" s="16" t="s">
        <v>185</v>
      </c>
      <c r="E1444" s="16" t="s">
        <v>1027</v>
      </c>
      <c r="F1444" s="16" t="s">
        <v>1155</v>
      </c>
      <c r="G1444" s="16" t="s">
        <v>1150</v>
      </c>
      <c r="H1444" s="16" t="s">
        <v>60</v>
      </c>
      <c r="I1444" s="16" t="s">
        <v>1025</v>
      </c>
      <c r="J1444" s="16" t="s">
        <v>186</v>
      </c>
      <c r="K1444" s="16" t="s">
        <v>10</v>
      </c>
      <c r="L1444" s="17">
        <v>44882</v>
      </c>
      <c r="M1444" s="18">
        <v>44873</v>
      </c>
      <c r="N1444" s="18" t="str">
        <f t="shared" si="44"/>
        <v>CUMPLE</v>
      </c>
      <c r="O1444" s="18" t="str">
        <f t="shared" si="45"/>
        <v>CUMPLE</v>
      </c>
      <c r="P1444" s="19">
        <v>1</v>
      </c>
      <c r="Q1444" s="21">
        <v>16</v>
      </c>
      <c r="R1444" s="21">
        <f>Tabla1[[#This Row],[Trbjo real]]-Tabla1[[#This Row],[Trabajo]]</f>
        <v>-15</v>
      </c>
      <c r="S1444" s="19">
        <v>8</v>
      </c>
      <c r="T1444" s="16" t="s">
        <v>1026</v>
      </c>
      <c r="U1444" s="19">
        <f>Tabla1[[#This Row],[Trbjo real]]/Tabla1[[#This Row],[Trabajo]]</f>
        <v>6.25E-2</v>
      </c>
    </row>
    <row r="1445" spans="1:21" x14ac:dyDescent="0.25">
      <c r="A1445" s="16" t="s">
        <v>719</v>
      </c>
      <c r="B1445" s="16" t="s">
        <v>51</v>
      </c>
      <c r="C1445" s="16" t="s">
        <v>52</v>
      </c>
      <c r="D1445" s="16" t="s">
        <v>53</v>
      </c>
      <c r="E1445" s="16" t="s">
        <v>1047</v>
      </c>
      <c r="F1445" s="16" t="s">
        <v>1048</v>
      </c>
      <c r="G1445" s="16" t="s">
        <v>1064</v>
      </c>
      <c r="H1445" s="16" t="s">
        <v>54</v>
      </c>
      <c r="I1445" s="16" t="s">
        <v>1015</v>
      </c>
      <c r="J1445" s="16" t="s">
        <v>55</v>
      </c>
      <c r="K1445" s="16" t="s">
        <v>10</v>
      </c>
      <c r="L1445" s="17">
        <v>44881</v>
      </c>
      <c r="M1445" s="18"/>
      <c r="N1445" s="18" t="str">
        <f t="shared" si="44"/>
        <v>NO CUMPLE</v>
      </c>
      <c r="O1445" s="18" t="str">
        <f t="shared" si="45"/>
        <v>NO CUMPLE</v>
      </c>
      <c r="P1445" s="19">
        <v>0</v>
      </c>
      <c r="Q1445" s="19">
        <v>5</v>
      </c>
      <c r="R1445" s="19">
        <f>Tabla1[[#This Row],[Trbjo real]]-Tabla1[[#This Row],[Trabajo]]</f>
        <v>-5</v>
      </c>
      <c r="S1445" s="19">
        <v>5</v>
      </c>
      <c r="T1445" s="16" t="s">
        <v>1026</v>
      </c>
      <c r="U1445" s="19">
        <f>Tabla1[[#This Row],[Trbjo real]]/Tabla1[[#This Row],[Trabajo]]</f>
        <v>0</v>
      </c>
    </row>
    <row r="1446" spans="1:21" x14ac:dyDescent="0.25">
      <c r="A1446" s="16" t="s">
        <v>719</v>
      </c>
      <c r="B1446" s="16" t="s">
        <v>51</v>
      </c>
      <c r="C1446" s="16" t="s">
        <v>52</v>
      </c>
      <c r="D1446" s="16" t="s">
        <v>53</v>
      </c>
      <c r="E1446" s="16" t="s">
        <v>1033</v>
      </c>
      <c r="F1446" s="16" t="s">
        <v>1133</v>
      </c>
      <c r="G1446" s="16" t="s">
        <v>1144</v>
      </c>
      <c r="H1446" s="16" t="s">
        <v>54</v>
      </c>
      <c r="I1446" s="16" t="s">
        <v>1015</v>
      </c>
      <c r="J1446" s="16" t="s">
        <v>55</v>
      </c>
      <c r="K1446" s="16" t="s">
        <v>10</v>
      </c>
      <c r="L1446" s="17">
        <v>44881</v>
      </c>
      <c r="M1446" s="18"/>
      <c r="N1446" s="18" t="str">
        <f t="shared" si="44"/>
        <v>NO CUMPLE</v>
      </c>
      <c r="O1446" s="18" t="str">
        <f t="shared" si="45"/>
        <v>NO CUMPLE</v>
      </c>
      <c r="P1446" s="19">
        <v>0</v>
      </c>
      <c r="Q1446" s="19">
        <v>1</v>
      </c>
      <c r="R1446" s="19">
        <f>Tabla1[[#This Row],[Trbjo real]]-Tabla1[[#This Row],[Trabajo]]</f>
        <v>-1</v>
      </c>
      <c r="S1446" s="19">
        <v>1</v>
      </c>
      <c r="T1446" s="16" t="s">
        <v>1026</v>
      </c>
      <c r="U1446" s="19">
        <f>Tabla1[[#This Row],[Trbjo real]]/Tabla1[[#This Row],[Trabajo]]</f>
        <v>0</v>
      </c>
    </row>
    <row r="1447" spans="1:21" x14ac:dyDescent="0.25">
      <c r="A1447" s="16" t="s">
        <v>744</v>
      </c>
      <c r="B1447" s="16" t="s">
        <v>183</v>
      </c>
      <c r="C1447" s="16" t="s">
        <v>184</v>
      </c>
      <c r="D1447" s="16" t="s">
        <v>185</v>
      </c>
      <c r="E1447" s="16" t="s">
        <v>1033</v>
      </c>
      <c r="F1447" s="16" t="s">
        <v>1136</v>
      </c>
      <c r="G1447" s="16" t="s">
        <v>1141</v>
      </c>
      <c r="H1447" s="16" t="s">
        <v>8</v>
      </c>
      <c r="I1447" s="16" t="s">
        <v>1025</v>
      </c>
      <c r="J1447" s="16" t="s">
        <v>186</v>
      </c>
      <c r="K1447" s="16" t="s">
        <v>10</v>
      </c>
      <c r="L1447" s="17">
        <v>44880</v>
      </c>
      <c r="M1447" s="18">
        <v>44880</v>
      </c>
      <c r="N1447" s="18" t="str">
        <f t="shared" si="44"/>
        <v>CUMPLE</v>
      </c>
      <c r="O1447" s="18" t="str">
        <f t="shared" si="45"/>
        <v>CUMPLE</v>
      </c>
      <c r="P1447" s="19">
        <v>1</v>
      </c>
      <c r="Q1447" s="19">
        <v>1</v>
      </c>
      <c r="R1447" s="20">
        <f>Tabla1[[#This Row],[Trbjo real]]-Tabla1[[#This Row],[Trabajo]]</f>
        <v>0</v>
      </c>
      <c r="S1447" s="19">
        <v>1</v>
      </c>
      <c r="T1447" s="16" t="s">
        <v>1026</v>
      </c>
      <c r="U1447" s="19">
        <f>Tabla1[[#This Row],[Trbjo real]]/Tabla1[[#This Row],[Trabajo]]</f>
        <v>1</v>
      </c>
    </row>
    <row r="1448" spans="1:21" x14ac:dyDescent="0.25">
      <c r="A1448" s="16" t="s">
        <v>959</v>
      </c>
      <c r="B1448" s="16" t="s">
        <v>365</v>
      </c>
      <c r="C1448" s="16" t="s">
        <v>366</v>
      </c>
      <c r="D1448" s="16" t="s">
        <v>120</v>
      </c>
      <c r="E1448" s="16" t="s">
        <v>1035</v>
      </c>
      <c r="F1448" s="16" t="s">
        <v>1036</v>
      </c>
      <c r="G1448" s="16" t="s">
        <v>1060</v>
      </c>
      <c r="H1448" s="16" t="s">
        <v>8</v>
      </c>
      <c r="I1448" s="16" t="s">
        <v>1025</v>
      </c>
      <c r="J1448" s="16" t="s">
        <v>121</v>
      </c>
      <c r="K1448" s="16" t="s">
        <v>10</v>
      </c>
      <c r="L1448" s="17">
        <v>44879</v>
      </c>
      <c r="M1448" s="18">
        <v>44879</v>
      </c>
      <c r="N1448" s="18" t="str">
        <f t="shared" si="44"/>
        <v>CUMPLE</v>
      </c>
      <c r="O1448" s="18" t="str">
        <f t="shared" si="45"/>
        <v>CUMPLE</v>
      </c>
      <c r="P1448" s="19">
        <v>8</v>
      </c>
      <c r="Q1448" s="20">
        <v>8</v>
      </c>
      <c r="R1448" s="19">
        <f>Tabla1[[#This Row],[Trbjo real]]-Tabla1[[#This Row],[Trabajo]]</f>
        <v>0</v>
      </c>
      <c r="S1448" s="19">
        <v>8</v>
      </c>
      <c r="T1448" s="16" t="s">
        <v>1026</v>
      </c>
      <c r="U1448" s="19">
        <f>Tabla1[[#This Row],[Trbjo real]]/Tabla1[[#This Row],[Trabajo]]</f>
        <v>1</v>
      </c>
    </row>
    <row r="1449" spans="1:21" x14ac:dyDescent="0.25">
      <c r="A1449" s="16" t="s">
        <v>959</v>
      </c>
      <c r="B1449" s="16" t="s">
        <v>365</v>
      </c>
      <c r="C1449" s="16" t="s">
        <v>366</v>
      </c>
      <c r="D1449" s="16" t="s">
        <v>120</v>
      </c>
      <c r="E1449" s="16" t="s">
        <v>1033</v>
      </c>
      <c r="F1449" s="16" t="s">
        <v>1036</v>
      </c>
      <c r="G1449" s="16" t="s">
        <v>1141</v>
      </c>
      <c r="H1449" s="16" t="s">
        <v>8</v>
      </c>
      <c r="I1449" s="16" t="s">
        <v>1025</v>
      </c>
      <c r="J1449" s="16" t="s">
        <v>121</v>
      </c>
      <c r="K1449" s="16" t="s">
        <v>10</v>
      </c>
      <c r="L1449" s="17">
        <v>44879</v>
      </c>
      <c r="M1449" s="18">
        <v>44879</v>
      </c>
      <c r="N1449" s="18" t="str">
        <f t="shared" si="44"/>
        <v>CUMPLE</v>
      </c>
      <c r="O1449" s="18" t="str">
        <f t="shared" si="45"/>
        <v>CUMPLE</v>
      </c>
      <c r="P1449" s="19">
        <v>2</v>
      </c>
      <c r="Q1449" s="21">
        <v>2</v>
      </c>
      <c r="R1449" s="19">
        <f>Tabla1[[#This Row],[Trbjo real]]-Tabla1[[#This Row],[Trabajo]]</f>
        <v>0</v>
      </c>
      <c r="S1449" s="19">
        <v>2</v>
      </c>
      <c r="T1449" s="16" t="s">
        <v>1026</v>
      </c>
      <c r="U1449" s="19">
        <f>Tabla1[[#This Row],[Trbjo real]]/Tabla1[[#This Row],[Trabajo]]</f>
        <v>1</v>
      </c>
    </row>
    <row r="1450" spans="1:21" x14ac:dyDescent="0.25">
      <c r="A1450" s="16" t="s">
        <v>830</v>
      </c>
      <c r="B1450" s="16" t="s">
        <v>238</v>
      </c>
      <c r="C1450" s="16" t="s">
        <v>239</v>
      </c>
      <c r="D1450" s="16" t="s">
        <v>185</v>
      </c>
      <c r="E1450" s="16" t="s">
        <v>1033</v>
      </c>
      <c r="F1450" s="16" t="s">
        <v>1058</v>
      </c>
      <c r="G1450" s="16" t="s">
        <v>1064</v>
      </c>
      <c r="H1450" s="16" t="s">
        <v>8</v>
      </c>
      <c r="I1450" s="16" t="s">
        <v>1025</v>
      </c>
      <c r="J1450" s="16" t="s">
        <v>240</v>
      </c>
      <c r="K1450" s="16" t="s">
        <v>10</v>
      </c>
      <c r="L1450" s="17">
        <v>44878</v>
      </c>
      <c r="M1450" s="18">
        <v>44869</v>
      </c>
      <c r="N1450" s="18" t="str">
        <f t="shared" si="44"/>
        <v>CUMPLE</v>
      </c>
      <c r="O1450" s="18" t="str">
        <f t="shared" si="45"/>
        <v>CUMPLE</v>
      </c>
      <c r="P1450" s="19">
        <v>2</v>
      </c>
      <c r="Q1450" s="21">
        <v>3</v>
      </c>
      <c r="R1450" s="21">
        <f>Tabla1[[#This Row],[Trbjo real]]-Tabla1[[#This Row],[Trabajo]]</f>
        <v>-1</v>
      </c>
      <c r="S1450" s="19">
        <v>3</v>
      </c>
      <c r="T1450" s="16" t="s">
        <v>1026</v>
      </c>
      <c r="U1450" s="19">
        <f>Tabla1[[#This Row],[Trbjo real]]/Tabla1[[#This Row],[Trabajo]]</f>
        <v>0.66666666666666663</v>
      </c>
    </row>
    <row r="1451" spans="1:21" x14ac:dyDescent="0.25">
      <c r="A1451" s="16" t="s">
        <v>830</v>
      </c>
      <c r="B1451" s="16" t="s">
        <v>238</v>
      </c>
      <c r="C1451" s="16" t="s">
        <v>239</v>
      </c>
      <c r="D1451" s="16" t="s">
        <v>185</v>
      </c>
      <c r="E1451" s="16" t="s">
        <v>1051</v>
      </c>
      <c r="F1451" s="16" t="s">
        <v>1094</v>
      </c>
      <c r="G1451" s="16" t="s">
        <v>1161</v>
      </c>
      <c r="H1451" s="16" t="s">
        <v>8</v>
      </c>
      <c r="I1451" s="16" t="s">
        <v>1025</v>
      </c>
      <c r="J1451" s="16" t="s">
        <v>240</v>
      </c>
      <c r="K1451" s="16" t="s">
        <v>10</v>
      </c>
      <c r="L1451" s="17">
        <v>44878</v>
      </c>
      <c r="M1451" s="18"/>
      <c r="N1451" s="18" t="str">
        <f t="shared" si="44"/>
        <v>NO CUMPLE</v>
      </c>
      <c r="O1451" s="18" t="str">
        <f t="shared" si="45"/>
        <v>NO CUMPLE</v>
      </c>
      <c r="P1451" s="19">
        <v>0</v>
      </c>
      <c r="Q1451" s="19">
        <v>6</v>
      </c>
      <c r="R1451" s="19">
        <f>Tabla1[[#This Row],[Trbjo real]]-Tabla1[[#This Row],[Trabajo]]</f>
        <v>-6</v>
      </c>
      <c r="S1451" s="19">
        <v>6</v>
      </c>
      <c r="T1451" s="16" t="s">
        <v>1026</v>
      </c>
      <c r="U1451" s="19">
        <f>Tabla1[[#This Row],[Trbjo real]]/Tabla1[[#This Row],[Trabajo]]</f>
        <v>0</v>
      </c>
    </row>
    <row r="1452" spans="1:21" x14ac:dyDescent="0.25">
      <c r="A1452" s="16" t="s">
        <v>830</v>
      </c>
      <c r="B1452" s="16" t="s">
        <v>238</v>
      </c>
      <c r="C1452" s="16" t="s">
        <v>239</v>
      </c>
      <c r="D1452" s="16" t="s">
        <v>185</v>
      </c>
      <c r="E1452" s="16" t="s">
        <v>1040</v>
      </c>
      <c r="F1452" s="16" t="s">
        <v>1030</v>
      </c>
      <c r="G1452" s="16" t="s">
        <v>1125</v>
      </c>
      <c r="H1452" s="16" t="s">
        <v>8</v>
      </c>
      <c r="I1452" s="16" t="s">
        <v>1025</v>
      </c>
      <c r="J1452" s="16" t="s">
        <v>240</v>
      </c>
      <c r="K1452" s="16" t="s">
        <v>10</v>
      </c>
      <c r="L1452" s="17">
        <v>44878</v>
      </c>
      <c r="M1452" s="18">
        <v>44892</v>
      </c>
      <c r="N1452" s="18" t="str">
        <f t="shared" si="44"/>
        <v>CUMPLE</v>
      </c>
      <c r="O1452" s="18" t="str">
        <f t="shared" si="45"/>
        <v>NO CUMPLE</v>
      </c>
      <c r="P1452" s="19">
        <v>1</v>
      </c>
      <c r="Q1452" s="20">
        <v>2</v>
      </c>
      <c r="R1452" s="20">
        <f>Tabla1[[#This Row],[Trbjo real]]-Tabla1[[#This Row],[Trabajo]]</f>
        <v>-1</v>
      </c>
      <c r="S1452" s="19">
        <v>2</v>
      </c>
      <c r="T1452" s="16" t="s">
        <v>1026</v>
      </c>
      <c r="U1452" s="19">
        <f>Tabla1[[#This Row],[Trbjo real]]/Tabla1[[#This Row],[Trabajo]]</f>
        <v>0.5</v>
      </c>
    </row>
    <row r="1453" spans="1:21" x14ac:dyDescent="0.25">
      <c r="A1453" s="16" t="s">
        <v>830</v>
      </c>
      <c r="B1453" s="16" t="s">
        <v>238</v>
      </c>
      <c r="C1453" s="16" t="s">
        <v>239</v>
      </c>
      <c r="D1453" s="16" t="s">
        <v>185</v>
      </c>
      <c r="E1453" s="16" t="s">
        <v>1022</v>
      </c>
      <c r="F1453" s="16" t="s">
        <v>1120</v>
      </c>
      <c r="G1453" s="16" t="s">
        <v>1125</v>
      </c>
      <c r="H1453" s="16" t="s">
        <v>8</v>
      </c>
      <c r="I1453" s="16" t="s">
        <v>1025</v>
      </c>
      <c r="J1453" s="16" t="s">
        <v>240</v>
      </c>
      <c r="K1453" s="16" t="s">
        <v>10</v>
      </c>
      <c r="L1453" s="17">
        <v>44878</v>
      </c>
      <c r="M1453" s="18">
        <v>44892</v>
      </c>
      <c r="N1453" s="18" t="str">
        <f t="shared" si="44"/>
        <v>CUMPLE</v>
      </c>
      <c r="O1453" s="18" t="str">
        <f t="shared" si="45"/>
        <v>NO CUMPLE</v>
      </c>
      <c r="P1453" s="19">
        <v>2</v>
      </c>
      <c r="Q1453" s="21">
        <v>6</v>
      </c>
      <c r="R1453" s="21">
        <f>Tabla1[[#This Row],[Trbjo real]]-Tabla1[[#This Row],[Trabajo]]</f>
        <v>-4</v>
      </c>
      <c r="S1453" s="19">
        <v>6</v>
      </c>
      <c r="T1453" s="16" t="s">
        <v>1026</v>
      </c>
      <c r="U1453" s="19">
        <f>Tabla1[[#This Row],[Trbjo real]]/Tabla1[[#This Row],[Trabajo]]</f>
        <v>0.33333333333333331</v>
      </c>
    </row>
    <row r="1454" spans="1:21" x14ac:dyDescent="0.25">
      <c r="A1454" s="16" t="s">
        <v>830</v>
      </c>
      <c r="B1454" s="16" t="s">
        <v>238</v>
      </c>
      <c r="C1454" s="16" t="s">
        <v>239</v>
      </c>
      <c r="D1454" s="16" t="s">
        <v>185</v>
      </c>
      <c r="E1454" s="16" t="s">
        <v>1053</v>
      </c>
      <c r="F1454" s="16" t="s">
        <v>1137</v>
      </c>
      <c r="G1454" s="16" t="s">
        <v>1150</v>
      </c>
      <c r="H1454" s="16" t="s">
        <v>8</v>
      </c>
      <c r="I1454" s="16" t="s">
        <v>1025</v>
      </c>
      <c r="J1454" s="16" t="s">
        <v>240</v>
      </c>
      <c r="K1454" s="16" t="s">
        <v>10</v>
      </c>
      <c r="L1454" s="17">
        <v>44878</v>
      </c>
      <c r="M1454" s="18"/>
      <c r="N1454" s="18" t="str">
        <f t="shared" si="44"/>
        <v>NO CUMPLE</v>
      </c>
      <c r="O1454" s="18" t="str">
        <f t="shared" si="45"/>
        <v>NO CUMPLE</v>
      </c>
      <c r="P1454" s="19">
        <v>0</v>
      </c>
      <c r="Q1454" s="19">
        <v>6</v>
      </c>
      <c r="R1454" s="19">
        <f>Tabla1[[#This Row],[Trbjo real]]-Tabla1[[#This Row],[Trabajo]]</f>
        <v>-6</v>
      </c>
      <c r="S1454" s="19">
        <v>6</v>
      </c>
      <c r="T1454" s="16" t="s">
        <v>1026</v>
      </c>
      <c r="U1454" s="19">
        <f>Tabla1[[#This Row],[Trbjo real]]/Tabla1[[#This Row],[Trabajo]]</f>
        <v>0</v>
      </c>
    </row>
    <row r="1455" spans="1:21" x14ac:dyDescent="0.25">
      <c r="A1455" s="16" t="s">
        <v>830</v>
      </c>
      <c r="B1455" s="16" t="s">
        <v>238</v>
      </c>
      <c r="C1455" s="16" t="s">
        <v>239</v>
      </c>
      <c r="D1455" s="16" t="s">
        <v>185</v>
      </c>
      <c r="E1455" s="16" t="s">
        <v>1029</v>
      </c>
      <c r="F1455" s="16" t="s">
        <v>1130</v>
      </c>
      <c r="G1455" s="16" t="s">
        <v>1150</v>
      </c>
      <c r="H1455" s="16" t="s">
        <v>8</v>
      </c>
      <c r="I1455" s="16" t="s">
        <v>1025</v>
      </c>
      <c r="J1455" s="16" t="s">
        <v>240</v>
      </c>
      <c r="K1455" s="16" t="s">
        <v>10</v>
      </c>
      <c r="L1455" s="17">
        <v>44878</v>
      </c>
      <c r="M1455" s="18"/>
      <c r="N1455" s="18" t="str">
        <f t="shared" si="44"/>
        <v>NO CUMPLE</v>
      </c>
      <c r="O1455" s="18" t="str">
        <f t="shared" si="45"/>
        <v>NO CUMPLE</v>
      </c>
      <c r="P1455" s="19">
        <v>0</v>
      </c>
      <c r="Q1455" s="19">
        <v>4</v>
      </c>
      <c r="R1455" s="19">
        <f>Tabla1[[#This Row],[Trbjo real]]-Tabla1[[#This Row],[Trabajo]]</f>
        <v>-4</v>
      </c>
      <c r="S1455" s="19">
        <v>4</v>
      </c>
      <c r="T1455" s="16" t="s">
        <v>1026</v>
      </c>
      <c r="U1455" s="19">
        <f>Tabla1[[#This Row],[Trbjo real]]/Tabla1[[#This Row],[Trabajo]]</f>
        <v>0</v>
      </c>
    </row>
    <row r="1456" spans="1:21" x14ac:dyDescent="0.25">
      <c r="A1456" s="16" t="s">
        <v>614</v>
      </c>
      <c r="B1456" s="16" t="s">
        <v>5</v>
      </c>
      <c r="C1456" s="16" t="s">
        <v>6</v>
      </c>
      <c r="D1456" s="16" t="s">
        <v>7</v>
      </c>
      <c r="E1456" s="16" t="s">
        <v>1035</v>
      </c>
      <c r="F1456" s="16" t="s">
        <v>1153</v>
      </c>
      <c r="G1456" s="16" t="s">
        <v>1157</v>
      </c>
      <c r="H1456" s="16" t="s">
        <v>8</v>
      </c>
      <c r="I1456" s="16" t="s">
        <v>1025</v>
      </c>
      <c r="J1456" s="16" t="s">
        <v>9</v>
      </c>
      <c r="K1456" s="16" t="s">
        <v>10</v>
      </c>
      <c r="L1456" s="17">
        <v>44874</v>
      </c>
      <c r="M1456" s="18">
        <v>44877</v>
      </c>
      <c r="N1456" s="18" t="str">
        <f t="shared" si="44"/>
        <v>CUMPLE</v>
      </c>
      <c r="O1456" s="18" t="str">
        <f t="shared" si="45"/>
        <v>NO CUMPLE</v>
      </c>
      <c r="P1456" s="19">
        <v>1</v>
      </c>
      <c r="Q1456" s="20">
        <v>1</v>
      </c>
      <c r="R1456" s="19">
        <f>Tabla1[[#This Row],[Trbjo real]]-Tabla1[[#This Row],[Trabajo]]</f>
        <v>0</v>
      </c>
      <c r="S1456" s="19">
        <v>1</v>
      </c>
      <c r="T1456" s="16" t="s">
        <v>1026</v>
      </c>
      <c r="U1456" s="19">
        <f>Tabla1[[#This Row],[Trbjo real]]/Tabla1[[#This Row],[Trabajo]]</f>
        <v>1</v>
      </c>
    </row>
    <row r="1457" spans="1:21" x14ac:dyDescent="0.25">
      <c r="A1457" s="16" t="s">
        <v>908</v>
      </c>
      <c r="B1457" s="16" t="s">
        <v>325</v>
      </c>
      <c r="C1457" s="16" t="s">
        <v>326</v>
      </c>
      <c r="D1457" s="16" t="s">
        <v>120</v>
      </c>
      <c r="E1457" s="16" t="s">
        <v>1035</v>
      </c>
      <c r="F1457" s="16" t="s">
        <v>1153</v>
      </c>
      <c r="G1457" s="16" t="s">
        <v>1042</v>
      </c>
      <c r="H1457" s="16" t="s">
        <v>8</v>
      </c>
      <c r="I1457" s="16" t="s">
        <v>1025</v>
      </c>
      <c r="J1457" s="16" t="s">
        <v>121</v>
      </c>
      <c r="K1457" s="16" t="s">
        <v>10</v>
      </c>
      <c r="L1457" s="17">
        <v>44873</v>
      </c>
      <c r="M1457" s="18"/>
      <c r="N1457" s="18" t="str">
        <f t="shared" si="44"/>
        <v>NO CUMPLE</v>
      </c>
      <c r="O1457" s="18" t="str">
        <f t="shared" si="45"/>
        <v>NO CUMPLE</v>
      </c>
      <c r="P1457" s="19">
        <v>0</v>
      </c>
      <c r="Q1457" s="19">
        <v>1</v>
      </c>
      <c r="R1457" s="19">
        <f>Tabla1[[#This Row],[Trbjo real]]-Tabla1[[#This Row],[Trabajo]]</f>
        <v>-1</v>
      </c>
      <c r="S1457" s="19">
        <v>1</v>
      </c>
      <c r="T1457" s="16" t="s">
        <v>1026</v>
      </c>
      <c r="U1457" s="19">
        <f>Tabla1[[#This Row],[Trbjo real]]/Tabla1[[#This Row],[Trabajo]]</f>
        <v>0</v>
      </c>
    </row>
    <row r="1458" spans="1:21" x14ac:dyDescent="0.25">
      <c r="A1458" s="16" t="s">
        <v>958</v>
      </c>
      <c r="B1458" s="16" t="s">
        <v>365</v>
      </c>
      <c r="C1458" s="16" t="s">
        <v>366</v>
      </c>
      <c r="D1458" s="16" t="s">
        <v>120</v>
      </c>
      <c r="E1458" s="16" t="s">
        <v>1035</v>
      </c>
      <c r="F1458" s="16" t="s">
        <v>1153</v>
      </c>
      <c r="G1458" s="16" t="s">
        <v>1060</v>
      </c>
      <c r="H1458" s="16" t="s">
        <v>8</v>
      </c>
      <c r="I1458" s="16" t="s">
        <v>1025</v>
      </c>
      <c r="J1458" s="16" t="s">
        <v>121</v>
      </c>
      <c r="K1458" s="16" t="s">
        <v>10</v>
      </c>
      <c r="L1458" s="17">
        <v>44873</v>
      </c>
      <c r="M1458" s="18">
        <v>44873</v>
      </c>
      <c r="N1458" s="18" t="str">
        <f t="shared" si="44"/>
        <v>CUMPLE</v>
      </c>
      <c r="O1458" s="18" t="str">
        <f t="shared" si="45"/>
        <v>CUMPLE</v>
      </c>
      <c r="P1458" s="19">
        <v>1</v>
      </c>
      <c r="Q1458" s="19">
        <v>1</v>
      </c>
      <c r="R1458" s="19">
        <f>Tabla1[[#This Row],[Trbjo real]]-Tabla1[[#This Row],[Trabajo]]</f>
        <v>0</v>
      </c>
      <c r="S1458" s="19">
        <v>1</v>
      </c>
      <c r="T1458" s="16" t="s">
        <v>1026</v>
      </c>
      <c r="U1458" s="19">
        <f>Tabla1[[#This Row],[Trbjo real]]/Tabla1[[#This Row],[Trabajo]]</f>
        <v>1</v>
      </c>
    </row>
    <row r="1459" spans="1:21" x14ac:dyDescent="0.25">
      <c r="A1459" s="16" t="s">
        <v>796</v>
      </c>
      <c r="B1459" s="16" t="s">
        <v>238</v>
      </c>
      <c r="C1459" s="16" t="s">
        <v>239</v>
      </c>
      <c r="D1459" s="16" t="s">
        <v>185</v>
      </c>
      <c r="E1459" s="16" t="s">
        <v>1033</v>
      </c>
      <c r="F1459" s="16" t="s">
        <v>1136</v>
      </c>
      <c r="G1459" s="16" t="s">
        <v>1152</v>
      </c>
      <c r="H1459" s="16" t="s">
        <v>60</v>
      </c>
      <c r="I1459" s="16" t="s">
        <v>1025</v>
      </c>
      <c r="J1459" s="16" t="s">
        <v>240</v>
      </c>
      <c r="K1459" s="16" t="s">
        <v>10</v>
      </c>
      <c r="L1459" s="17">
        <v>44872</v>
      </c>
      <c r="M1459" s="18">
        <v>44872</v>
      </c>
      <c r="N1459" s="18" t="str">
        <f t="shared" si="44"/>
        <v>CUMPLE</v>
      </c>
      <c r="O1459" s="18" t="str">
        <f t="shared" si="45"/>
        <v>CUMPLE</v>
      </c>
      <c r="P1459" s="19">
        <v>1</v>
      </c>
      <c r="Q1459" s="19">
        <v>1</v>
      </c>
      <c r="R1459" s="20">
        <f>Tabla1[[#This Row],[Trbjo real]]-Tabla1[[#This Row],[Trabajo]]</f>
        <v>0</v>
      </c>
      <c r="S1459" s="19">
        <v>1</v>
      </c>
      <c r="T1459" s="16" t="s">
        <v>1026</v>
      </c>
      <c r="U1459" s="19">
        <f>Tabla1[[#This Row],[Trbjo real]]/Tabla1[[#This Row],[Trabajo]]</f>
        <v>1</v>
      </c>
    </row>
    <row r="1460" spans="1:21" x14ac:dyDescent="0.25">
      <c r="A1460" s="16" t="s">
        <v>707</v>
      </c>
      <c r="B1460" s="16" t="s">
        <v>51</v>
      </c>
      <c r="C1460" s="16" t="s">
        <v>52</v>
      </c>
      <c r="D1460" s="16" t="s">
        <v>53</v>
      </c>
      <c r="E1460" s="16" t="s">
        <v>1035</v>
      </c>
      <c r="F1460" s="16" t="s">
        <v>1063</v>
      </c>
      <c r="G1460" s="16" t="s">
        <v>1062</v>
      </c>
      <c r="H1460" s="16" t="s">
        <v>60</v>
      </c>
      <c r="I1460" s="16" t="s">
        <v>1015</v>
      </c>
      <c r="J1460" s="16" t="s">
        <v>55</v>
      </c>
      <c r="K1460" s="16" t="s">
        <v>10</v>
      </c>
      <c r="L1460" s="17">
        <v>44871</v>
      </c>
      <c r="M1460" s="18"/>
      <c r="N1460" s="18" t="str">
        <f t="shared" si="44"/>
        <v>NO CUMPLE</v>
      </c>
      <c r="O1460" s="18" t="str">
        <f t="shared" si="45"/>
        <v>NO CUMPLE</v>
      </c>
      <c r="P1460" s="19">
        <v>0</v>
      </c>
      <c r="Q1460" s="19">
        <v>1</v>
      </c>
      <c r="R1460" s="19">
        <f>Tabla1[[#This Row],[Trbjo real]]-Tabla1[[#This Row],[Trabajo]]</f>
        <v>-1</v>
      </c>
      <c r="S1460" s="19">
        <v>1</v>
      </c>
      <c r="T1460" s="16" t="s">
        <v>1026</v>
      </c>
      <c r="U1460" s="19">
        <f>Tabla1[[#This Row],[Trbjo real]]/Tabla1[[#This Row],[Trabajo]]</f>
        <v>0</v>
      </c>
    </row>
    <row r="1461" spans="1:21" x14ac:dyDescent="0.25">
      <c r="A1461" s="16" t="s">
        <v>707</v>
      </c>
      <c r="B1461" s="16" t="s">
        <v>51</v>
      </c>
      <c r="C1461" s="16" t="s">
        <v>52</v>
      </c>
      <c r="D1461" s="16" t="s">
        <v>53</v>
      </c>
      <c r="E1461" s="16" t="s">
        <v>1027</v>
      </c>
      <c r="F1461" s="16" t="s">
        <v>1068</v>
      </c>
      <c r="G1461" s="16" t="s">
        <v>1099</v>
      </c>
      <c r="H1461" s="16" t="s">
        <v>60</v>
      </c>
      <c r="I1461" s="16" t="s">
        <v>1015</v>
      </c>
      <c r="J1461" s="16" t="s">
        <v>55</v>
      </c>
      <c r="K1461" s="16" t="s">
        <v>10</v>
      </c>
      <c r="L1461" s="17">
        <v>44871</v>
      </c>
      <c r="M1461" s="18">
        <v>44865</v>
      </c>
      <c r="N1461" s="18" t="str">
        <f t="shared" si="44"/>
        <v>CUMPLE</v>
      </c>
      <c r="O1461" s="18" t="str">
        <f t="shared" si="45"/>
        <v>CUMPLE</v>
      </c>
      <c r="P1461" s="19">
        <v>1</v>
      </c>
      <c r="Q1461" s="20">
        <v>1</v>
      </c>
      <c r="R1461" s="19">
        <f>Tabla1[[#This Row],[Trbjo real]]-Tabla1[[#This Row],[Trabajo]]</f>
        <v>0</v>
      </c>
      <c r="S1461" s="19">
        <v>1</v>
      </c>
      <c r="T1461" s="16" t="s">
        <v>1026</v>
      </c>
      <c r="U1461" s="19">
        <f>Tabla1[[#This Row],[Trbjo real]]/Tabla1[[#This Row],[Trabajo]]</f>
        <v>1</v>
      </c>
    </row>
    <row r="1462" spans="1:21" x14ac:dyDescent="0.25">
      <c r="A1462" s="16" t="s">
        <v>707</v>
      </c>
      <c r="B1462" s="16" t="s">
        <v>51</v>
      </c>
      <c r="C1462" s="16" t="s">
        <v>52</v>
      </c>
      <c r="D1462" s="16" t="s">
        <v>53</v>
      </c>
      <c r="E1462" s="16" t="s">
        <v>1033</v>
      </c>
      <c r="F1462" s="16" t="s">
        <v>1132</v>
      </c>
      <c r="G1462" s="16" t="s">
        <v>1152</v>
      </c>
      <c r="H1462" s="16" t="s">
        <v>60</v>
      </c>
      <c r="I1462" s="16" t="s">
        <v>1015</v>
      </c>
      <c r="J1462" s="16" t="s">
        <v>55</v>
      </c>
      <c r="K1462" s="16" t="s">
        <v>10</v>
      </c>
      <c r="L1462" s="17">
        <v>44871</v>
      </c>
      <c r="M1462" s="18">
        <v>44854</v>
      </c>
      <c r="N1462" s="18" t="str">
        <f t="shared" si="44"/>
        <v>CUMPLE</v>
      </c>
      <c r="O1462" s="18" t="str">
        <f t="shared" si="45"/>
        <v>CUMPLE</v>
      </c>
      <c r="P1462" s="19">
        <v>1</v>
      </c>
      <c r="Q1462" s="20">
        <v>1</v>
      </c>
      <c r="R1462" s="20">
        <f>Tabla1[[#This Row],[Trbjo real]]-Tabla1[[#This Row],[Trabajo]]</f>
        <v>0</v>
      </c>
      <c r="S1462" s="19">
        <v>1</v>
      </c>
      <c r="T1462" s="16" t="s">
        <v>1026</v>
      </c>
      <c r="U1462" s="19">
        <f>Tabla1[[#This Row],[Trbjo real]]/Tabla1[[#This Row],[Trabajo]]</f>
        <v>1</v>
      </c>
    </row>
    <row r="1463" spans="1:21" x14ac:dyDescent="0.25">
      <c r="A1463" s="16" t="s">
        <v>730</v>
      </c>
      <c r="B1463" s="16" t="s">
        <v>118</v>
      </c>
      <c r="C1463" s="16" t="s">
        <v>119</v>
      </c>
      <c r="D1463" s="16" t="s">
        <v>120</v>
      </c>
      <c r="E1463" s="16" t="s">
        <v>1035</v>
      </c>
      <c r="F1463" s="16" t="s">
        <v>1061</v>
      </c>
      <c r="G1463" s="16" t="s">
        <v>1060</v>
      </c>
      <c r="H1463" s="16" t="s">
        <v>8</v>
      </c>
      <c r="I1463" s="16" t="s">
        <v>1025</v>
      </c>
      <c r="J1463" s="16" t="s">
        <v>121</v>
      </c>
      <c r="K1463" s="16" t="s">
        <v>10</v>
      </c>
      <c r="L1463" s="17">
        <v>44869</v>
      </c>
      <c r="M1463" s="18">
        <v>44869</v>
      </c>
      <c r="N1463" s="18" t="str">
        <f t="shared" si="44"/>
        <v>CUMPLE</v>
      </c>
      <c r="O1463" s="18" t="str">
        <f t="shared" si="45"/>
        <v>CUMPLE</v>
      </c>
      <c r="P1463" s="19">
        <v>1.5</v>
      </c>
      <c r="Q1463" s="20">
        <v>1</v>
      </c>
      <c r="R1463" s="19">
        <f>Tabla1[[#This Row],[Trbjo real]]-Tabla1[[#This Row],[Trabajo]]</f>
        <v>0.5</v>
      </c>
      <c r="S1463" s="19">
        <v>1</v>
      </c>
      <c r="T1463" s="16" t="s">
        <v>1026</v>
      </c>
      <c r="U1463" s="19">
        <f>Tabla1[[#This Row],[Trbjo real]]/Tabla1[[#This Row],[Trabajo]]</f>
        <v>1.5</v>
      </c>
    </row>
    <row r="1464" spans="1:21" x14ac:dyDescent="0.25">
      <c r="A1464" s="16" t="s">
        <v>730</v>
      </c>
      <c r="B1464" s="16" t="s">
        <v>118</v>
      </c>
      <c r="C1464" s="16" t="s">
        <v>119</v>
      </c>
      <c r="D1464" s="16" t="s">
        <v>120</v>
      </c>
      <c r="E1464" s="16" t="s">
        <v>1033</v>
      </c>
      <c r="F1464" s="16" t="s">
        <v>1036</v>
      </c>
      <c r="G1464" s="16" t="s">
        <v>1060</v>
      </c>
      <c r="H1464" s="16" t="s">
        <v>8</v>
      </c>
      <c r="I1464" s="16" t="s">
        <v>1025</v>
      </c>
      <c r="J1464" s="16" t="s">
        <v>121</v>
      </c>
      <c r="K1464" s="16" t="s">
        <v>10</v>
      </c>
      <c r="L1464" s="17">
        <v>44869</v>
      </c>
      <c r="M1464" s="18">
        <v>44869</v>
      </c>
      <c r="N1464" s="18" t="str">
        <f t="shared" si="44"/>
        <v>CUMPLE</v>
      </c>
      <c r="O1464" s="18" t="str">
        <f t="shared" si="45"/>
        <v>CUMPLE</v>
      </c>
      <c r="P1464" s="19">
        <v>4.5</v>
      </c>
      <c r="Q1464" s="20">
        <v>3</v>
      </c>
      <c r="R1464" s="19">
        <f>Tabla1[[#This Row],[Trbjo real]]-Tabla1[[#This Row],[Trabajo]]</f>
        <v>1.5</v>
      </c>
      <c r="S1464" s="19">
        <v>3</v>
      </c>
      <c r="T1464" s="16" t="s">
        <v>1026</v>
      </c>
      <c r="U1464" s="19">
        <f>Tabla1[[#This Row],[Trbjo real]]/Tabla1[[#This Row],[Trabajo]]</f>
        <v>1.5</v>
      </c>
    </row>
    <row r="1465" spans="1:21" x14ac:dyDescent="0.25">
      <c r="A1465" s="16" t="s">
        <v>730</v>
      </c>
      <c r="B1465" s="16" t="s">
        <v>118</v>
      </c>
      <c r="C1465" s="16" t="s">
        <v>119</v>
      </c>
      <c r="D1465" s="16" t="s">
        <v>120</v>
      </c>
      <c r="E1465" s="16" t="s">
        <v>1040</v>
      </c>
      <c r="F1465" s="16" t="s">
        <v>1036</v>
      </c>
      <c r="G1465" s="16" t="s">
        <v>1141</v>
      </c>
      <c r="H1465" s="16" t="s">
        <v>8</v>
      </c>
      <c r="I1465" s="16" t="s">
        <v>1025</v>
      </c>
      <c r="J1465" s="16" t="s">
        <v>121</v>
      </c>
      <c r="K1465" s="16" t="s">
        <v>10</v>
      </c>
      <c r="L1465" s="17">
        <v>44869</v>
      </c>
      <c r="M1465" s="18">
        <v>44869</v>
      </c>
      <c r="N1465" s="18" t="str">
        <f t="shared" si="44"/>
        <v>CUMPLE</v>
      </c>
      <c r="O1465" s="18" t="str">
        <f t="shared" si="45"/>
        <v>CUMPLE</v>
      </c>
      <c r="P1465" s="19">
        <v>2</v>
      </c>
      <c r="Q1465" s="20">
        <v>2</v>
      </c>
      <c r="R1465" s="19">
        <f>Tabla1[[#This Row],[Trbjo real]]-Tabla1[[#This Row],[Trabajo]]</f>
        <v>0</v>
      </c>
      <c r="S1465" s="19">
        <v>2</v>
      </c>
      <c r="T1465" s="16" t="s">
        <v>1026</v>
      </c>
      <c r="U1465" s="19">
        <f>Tabla1[[#This Row],[Trbjo real]]/Tabla1[[#This Row],[Trabajo]]</f>
        <v>1</v>
      </c>
    </row>
    <row r="1466" spans="1:21" x14ac:dyDescent="0.25">
      <c r="A1466" s="16" t="s">
        <v>721</v>
      </c>
      <c r="B1466" s="16" t="s">
        <v>51</v>
      </c>
      <c r="C1466" s="16" t="s">
        <v>52</v>
      </c>
      <c r="D1466" s="16" t="s">
        <v>53</v>
      </c>
      <c r="E1466" s="16" t="s">
        <v>1035</v>
      </c>
      <c r="F1466" s="16" t="s">
        <v>1057</v>
      </c>
      <c r="G1466" s="16" t="s">
        <v>1082</v>
      </c>
      <c r="H1466" s="16" t="s">
        <v>54</v>
      </c>
      <c r="I1466" s="16" t="s">
        <v>1015</v>
      </c>
      <c r="J1466" s="16" t="s">
        <v>55</v>
      </c>
      <c r="K1466" s="16" t="s">
        <v>10</v>
      </c>
      <c r="L1466" s="17">
        <v>44868</v>
      </c>
      <c r="M1466" s="18">
        <v>44868</v>
      </c>
      <c r="N1466" s="18" t="str">
        <f t="shared" si="44"/>
        <v>CUMPLE</v>
      </c>
      <c r="O1466" s="18" t="str">
        <f t="shared" si="45"/>
        <v>CUMPLE</v>
      </c>
      <c r="P1466" s="19">
        <v>2</v>
      </c>
      <c r="Q1466" s="20">
        <v>3</v>
      </c>
      <c r="R1466" s="19">
        <f>Tabla1[[#This Row],[Trbjo real]]-Tabla1[[#This Row],[Trabajo]]</f>
        <v>-1</v>
      </c>
      <c r="S1466" s="19">
        <v>3</v>
      </c>
      <c r="T1466" s="16" t="s">
        <v>1026</v>
      </c>
      <c r="U1466" s="19">
        <f>Tabla1[[#This Row],[Trbjo real]]/Tabla1[[#This Row],[Trabajo]]</f>
        <v>0.66666666666666663</v>
      </c>
    </row>
    <row r="1467" spans="1:21" x14ac:dyDescent="0.25">
      <c r="A1467" s="16" t="s">
        <v>721</v>
      </c>
      <c r="B1467" s="16" t="s">
        <v>51</v>
      </c>
      <c r="C1467" s="16" t="s">
        <v>52</v>
      </c>
      <c r="D1467" s="16" t="s">
        <v>53</v>
      </c>
      <c r="E1467" s="16" t="s">
        <v>1027</v>
      </c>
      <c r="F1467" s="16" t="s">
        <v>1090</v>
      </c>
      <c r="G1467" s="16" t="s">
        <v>1115</v>
      </c>
      <c r="H1467" s="16" t="s">
        <v>54</v>
      </c>
      <c r="I1467" s="16" t="s">
        <v>1015</v>
      </c>
      <c r="J1467" s="16" t="s">
        <v>55</v>
      </c>
      <c r="K1467" s="16" t="s">
        <v>10</v>
      </c>
      <c r="L1467" s="17">
        <v>44868</v>
      </c>
      <c r="M1467" s="18">
        <v>44879</v>
      </c>
      <c r="N1467" s="18" t="str">
        <f t="shared" si="44"/>
        <v>CUMPLE</v>
      </c>
      <c r="O1467" s="18" t="str">
        <f t="shared" si="45"/>
        <v>NO CUMPLE</v>
      </c>
      <c r="P1467" s="19">
        <v>1</v>
      </c>
      <c r="Q1467" s="20">
        <v>1</v>
      </c>
      <c r="R1467" s="19">
        <f>Tabla1[[#This Row],[Trbjo real]]-Tabla1[[#This Row],[Trabajo]]</f>
        <v>0</v>
      </c>
      <c r="S1467" s="19">
        <v>1</v>
      </c>
      <c r="T1467" s="16" t="s">
        <v>1026</v>
      </c>
      <c r="U1467" s="19">
        <f>Tabla1[[#This Row],[Trbjo real]]/Tabla1[[#This Row],[Trabajo]]</f>
        <v>1</v>
      </c>
    </row>
    <row r="1468" spans="1:21" x14ac:dyDescent="0.25">
      <c r="A1468" s="16" t="s">
        <v>827</v>
      </c>
      <c r="B1468" s="16" t="s">
        <v>238</v>
      </c>
      <c r="C1468" s="16" t="s">
        <v>239</v>
      </c>
      <c r="D1468" s="16" t="s">
        <v>185</v>
      </c>
      <c r="E1468" s="16" t="s">
        <v>1035</v>
      </c>
      <c r="F1468" s="16" t="s">
        <v>1156</v>
      </c>
      <c r="G1468" s="16" t="s">
        <v>1064</v>
      </c>
      <c r="H1468" s="16" t="s">
        <v>8</v>
      </c>
      <c r="I1468" s="16" t="s">
        <v>1025</v>
      </c>
      <c r="J1468" s="16" t="s">
        <v>240</v>
      </c>
      <c r="K1468" s="16" t="s">
        <v>10</v>
      </c>
      <c r="L1468" s="17">
        <v>44867</v>
      </c>
      <c r="M1468" s="18">
        <v>44867</v>
      </c>
      <c r="N1468" s="18" t="str">
        <f t="shared" si="44"/>
        <v>CUMPLE</v>
      </c>
      <c r="O1468" s="18" t="str">
        <f t="shared" si="45"/>
        <v>CUMPLE</v>
      </c>
      <c r="P1468" s="19">
        <v>2</v>
      </c>
      <c r="Q1468" s="20">
        <v>2</v>
      </c>
      <c r="R1468" s="20">
        <f>Tabla1[[#This Row],[Trbjo real]]-Tabla1[[#This Row],[Trabajo]]</f>
        <v>0</v>
      </c>
      <c r="S1468" s="19">
        <v>2</v>
      </c>
      <c r="T1468" s="16" t="s">
        <v>1026</v>
      </c>
      <c r="U1468" s="19">
        <f>Tabla1[[#This Row],[Trbjo real]]/Tabla1[[#This Row],[Trabajo]]</f>
        <v>1</v>
      </c>
    </row>
    <row r="1469" spans="1:21" x14ac:dyDescent="0.25">
      <c r="A1469" s="16" t="s">
        <v>810</v>
      </c>
      <c r="B1469" s="16" t="s">
        <v>238</v>
      </c>
      <c r="C1469" s="16" t="s">
        <v>239</v>
      </c>
      <c r="D1469" s="16" t="s">
        <v>185</v>
      </c>
      <c r="E1469" s="16" t="s">
        <v>1033</v>
      </c>
      <c r="F1469" s="16" t="s">
        <v>1058</v>
      </c>
      <c r="G1469" s="16" t="s">
        <v>1080</v>
      </c>
      <c r="H1469" s="16" t="s">
        <v>60</v>
      </c>
      <c r="I1469" s="16" t="s">
        <v>1025</v>
      </c>
      <c r="J1469" s="16" t="s">
        <v>240</v>
      </c>
      <c r="K1469" s="16" t="s">
        <v>10</v>
      </c>
      <c r="L1469" s="17">
        <v>44864</v>
      </c>
      <c r="M1469" s="18">
        <v>44814</v>
      </c>
      <c r="N1469" s="18" t="str">
        <f t="shared" si="44"/>
        <v>CUMPLE</v>
      </c>
      <c r="O1469" s="18" t="str">
        <f t="shared" si="45"/>
        <v>CUMPLE</v>
      </c>
      <c r="P1469" s="19">
        <v>2</v>
      </c>
      <c r="Q1469" s="21">
        <v>3</v>
      </c>
      <c r="R1469" s="21">
        <f>Tabla1[[#This Row],[Trbjo real]]-Tabla1[[#This Row],[Trabajo]]</f>
        <v>-1</v>
      </c>
      <c r="S1469" s="19">
        <v>3</v>
      </c>
      <c r="T1469" s="16" t="s">
        <v>1026</v>
      </c>
      <c r="U1469" s="19">
        <f>Tabla1[[#This Row],[Trbjo real]]/Tabla1[[#This Row],[Trabajo]]</f>
        <v>0.66666666666666663</v>
      </c>
    </row>
    <row r="1470" spans="1:21" x14ac:dyDescent="0.25">
      <c r="A1470" s="16" t="s">
        <v>810</v>
      </c>
      <c r="B1470" s="16" t="s">
        <v>238</v>
      </c>
      <c r="C1470" s="16" t="s">
        <v>239</v>
      </c>
      <c r="D1470" s="16" t="s">
        <v>185</v>
      </c>
      <c r="E1470" s="16" t="s">
        <v>1040</v>
      </c>
      <c r="F1470" s="16" t="s">
        <v>1030</v>
      </c>
      <c r="G1470" s="16" t="s">
        <v>1162</v>
      </c>
      <c r="H1470" s="16" t="s">
        <v>60</v>
      </c>
      <c r="I1470" s="16" t="s">
        <v>1025</v>
      </c>
      <c r="J1470" s="16" t="s">
        <v>240</v>
      </c>
      <c r="K1470" s="16" t="s">
        <v>10</v>
      </c>
      <c r="L1470" s="17">
        <v>44864</v>
      </c>
      <c r="M1470" s="18">
        <v>44787</v>
      </c>
      <c r="N1470" s="18" t="str">
        <f t="shared" si="44"/>
        <v>CUMPLE</v>
      </c>
      <c r="O1470" s="18" t="str">
        <f t="shared" si="45"/>
        <v>CUMPLE</v>
      </c>
      <c r="P1470" s="19">
        <v>1.5</v>
      </c>
      <c r="Q1470" s="20">
        <v>2</v>
      </c>
      <c r="R1470" s="20">
        <f>Tabla1[[#This Row],[Trbjo real]]-Tabla1[[#This Row],[Trabajo]]</f>
        <v>-0.5</v>
      </c>
      <c r="S1470" s="19">
        <v>2</v>
      </c>
      <c r="T1470" s="16" t="s">
        <v>1026</v>
      </c>
      <c r="U1470" s="19">
        <f>Tabla1[[#This Row],[Trbjo real]]/Tabla1[[#This Row],[Trabajo]]</f>
        <v>0.75</v>
      </c>
    </row>
    <row r="1471" spans="1:21" x14ac:dyDescent="0.25">
      <c r="A1471" s="16" t="s">
        <v>810</v>
      </c>
      <c r="B1471" s="16" t="s">
        <v>238</v>
      </c>
      <c r="C1471" s="16" t="s">
        <v>239</v>
      </c>
      <c r="D1471" s="16" t="s">
        <v>185</v>
      </c>
      <c r="E1471" s="16" t="s">
        <v>1029</v>
      </c>
      <c r="F1471" s="16" t="s">
        <v>1130</v>
      </c>
      <c r="G1471" s="16" t="s">
        <v>1129</v>
      </c>
      <c r="H1471" s="16" t="s">
        <v>60</v>
      </c>
      <c r="I1471" s="16" t="s">
        <v>1025</v>
      </c>
      <c r="J1471" s="16" t="s">
        <v>240</v>
      </c>
      <c r="K1471" s="16" t="s">
        <v>10</v>
      </c>
      <c r="L1471" s="17">
        <v>44864</v>
      </c>
      <c r="M1471" s="18"/>
      <c r="N1471" s="18" t="str">
        <f t="shared" si="44"/>
        <v>NO CUMPLE</v>
      </c>
      <c r="O1471" s="18" t="str">
        <f t="shared" si="45"/>
        <v>NO CUMPLE</v>
      </c>
      <c r="P1471" s="19">
        <v>0</v>
      </c>
      <c r="Q1471" s="19">
        <v>4</v>
      </c>
      <c r="R1471" s="19">
        <f>Tabla1[[#This Row],[Trbjo real]]-Tabla1[[#This Row],[Trabajo]]</f>
        <v>-4</v>
      </c>
      <c r="S1471" s="19">
        <v>4</v>
      </c>
      <c r="T1471" s="16" t="s">
        <v>1026</v>
      </c>
      <c r="U1471" s="19">
        <f>Tabla1[[#This Row],[Trbjo real]]/Tabla1[[#This Row],[Trabajo]]</f>
        <v>0</v>
      </c>
    </row>
    <row r="1472" spans="1:21" x14ac:dyDescent="0.25">
      <c r="A1472" s="16" t="s">
        <v>893</v>
      </c>
      <c r="B1472" s="16" t="s">
        <v>325</v>
      </c>
      <c r="C1472" s="16" t="s">
        <v>326</v>
      </c>
      <c r="D1472" s="16" t="s">
        <v>120</v>
      </c>
      <c r="E1472" s="16" t="s">
        <v>1035</v>
      </c>
      <c r="F1472" s="16" t="s">
        <v>1153</v>
      </c>
      <c r="G1472" s="16" t="s">
        <v>1060</v>
      </c>
      <c r="H1472" s="16" t="s">
        <v>8</v>
      </c>
      <c r="I1472" s="16" t="s">
        <v>1025</v>
      </c>
      <c r="J1472" s="16" t="s">
        <v>121</v>
      </c>
      <c r="K1472" s="16" t="s">
        <v>10</v>
      </c>
      <c r="L1472" s="17">
        <v>44859</v>
      </c>
      <c r="M1472" s="18">
        <v>44859</v>
      </c>
      <c r="N1472" s="18" t="str">
        <f t="shared" si="44"/>
        <v>CUMPLE</v>
      </c>
      <c r="O1472" s="18" t="str">
        <f t="shared" si="45"/>
        <v>CUMPLE</v>
      </c>
      <c r="P1472" s="19">
        <v>1</v>
      </c>
      <c r="Q1472" s="20">
        <v>1</v>
      </c>
      <c r="R1472" s="19">
        <f>Tabla1[[#This Row],[Trbjo real]]-Tabla1[[#This Row],[Trabajo]]</f>
        <v>0</v>
      </c>
      <c r="S1472" s="19">
        <v>1</v>
      </c>
      <c r="T1472" s="16" t="s">
        <v>1026</v>
      </c>
      <c r="U1472" s="19">
        <f>Tabla1[[#This Row],[Trbjo real]]/Tabla1[[#This Row],[Trabajo]]</f>
        <v>1</v>
      </c>
    </row>
    <row r="1473" spans="1:21" x14ac:dyDescent="0.25">
      <c r="A1473" s="16" t="s">
        <v>948</v>
      </c>
      <c r="B1473" s="16" t="s">
        <v>365</v>
      </c>
      <c r="C1473" s="16" t="s">
        <v>366</v>
      </c>
      <c r="D1473" s="16" t="s">
        <v>120</v>
      </c>
      <c r="E1473" s="16" t="s">
        <v>1035</v>
      </c>
      <c r="F1473" s="16" t="s">
        <v>1153</v>
      </c>
      <c r="G1473" s="16" t="s">
        <v>1060</v>
      </c>
      <c r="H1473" s="16" t="s">
        <v>8</v>
      </c>
      <c r="I1473" s="16" t="s">
        <v>1025</v>
      </c>
      <c r="J1473" s="16" t="s">
        <v>121</v>
      </c>
      <c r="K1473" s="16" t="s">
        <v>10</v>
      </c>
      <c r="L1473" s="17">
        <v>44859</v>
      </c>
      <c r="M1473" s="18">
        <v>44859</v>
      </c>
      <c r="N1473" s="18" t="str">
        <f t="shared" si="44"/>
        <v>CUMPLE</v>
      </c>
      <c r="O1473" s="18" t="str">
        <f t="shared" si="45"/>
        <v>CUMPLE</v>
      </c>
      <c r="P1473" s="19">
        <v>1</v>
      </c>
      <c r="Q1473" s="19">
        <v>1</v>
      </c>
      <c r="R1473" s="19">
        <f>Tabla1[[#This Row],[Trbjo real]]-Tabla1[[#This Row],[Trabajo]]</f>
        <v>0</v>
      </c>
      <c r="S1473" s="19">
        <v>1</v>
      </c>
      <c r="T1473" s="16" t="s">
        <v>1026</v>
      </c>
      <c r="U1473" s="19">
        <f>Tabla1[[#This Row],[Trbjo real]]/Tabla1[[#This Row],[Trabajo]]</f>
        <v>1</v>
      </c>
    </row>
    <row r="1474" spans="1:21" x14ac:dyDescent="0.25">
      <c r="A1474" s="16" t="s">
        <v>630</v>
      </c>
      <c r="B1474" s="16" t="s">
        <v>5</v>
      </c>
      <c r="C1474" s="16" t="s">
        <v>6</v>
      </c>
      <c r="D1474" s="16" t="s">
        <v>7</v>
      </c>
      <c r="E1474" s="16" t="s">
        <v>1035</v>
      </c>
      <c r="F1474" s="16" t="s">
        <v>1036</v>
      </c>
      <c r="G1474" s="16" t="s">
        <v>1060</v>
      </c>
      <c r="H1474" s="16" t="s">
        <v>8</v>
      </c>
      <c r="I1474" s="16" t="s">
        <v>1025</v>
      </c>
      <c r="J1474" s="16" t="s">
        <v>9</v>
      </c>
      <c r="K1474" s="16" t="s">
        <v>10</v>
      </c>
      <c r="L1474" s="17">
        <v>44859</v>
      </c>
      <c r="M1474" s="18">
        <v>44859</v>
      </c>
      <c r="N1474" s="18" t="str">
        <f t="shared" ref="N1474:N1537" si="46">+IF((M1474)&lt;&gt;0,"CUMPLE","NO CUMPLE")</f>
        <v>CUMPLE</v>
      </c>
      <c r="O1474" s="18" t="str">
        <f t="shared" ref="O1474:O1537" si="47">+IF(AND(M1474=0),"NO CUMPLE",IF(OR(M1474=L1474,L1474&gt;M1474),"CUMPLE",IF(L1474&lt;M1474,"NO CUMPLE",FALSE)))</f>
        <v>CUMPLE</v>
      </c>
      <c r="P1474" s="19">
        <v>8</v>
      </c>
      <c r="Q1474" s="21">
        <v>8</v>
      </c>
      <c r="R1474" s="19">
        <f>Tabla1[[#This Row],[Trbjo real]]-Tabla1[[#This Row],[Trabajo]]</f>
        <v>0</v>
      </c>
      <c r="S1474" s="19">
        <v>8</v>
      </c>
      <c r="T1474" s="16" t="s">
        <v>1026</v>
      </c>
      <c r="U1474" s="19">
        <f>Tabla1[[#This Row],[Trbjo real]]/Tabla1[[#This Row],[Trabajo]]</f>
        <v>1</v>
      </c>
    </row>
    <row r="1475" spans="1:21" x14ac:dyDescent="0.25">
      <c r="A1475" s="16" t="s">
        <v>630</v>
      </c>
      <c r="B1475" s="16" t="s">
        <v>5</v>
      </c>
      <c r="C1475" s="16" t="s">
        <v>6</v>
      </c>
      <c r="D1475" s="16" t="s">
        <v>7</v>
      </c>
      <c r="E1475" s="16" t="s">
        <v>1033</v>
      </c>
      <c r="F1475" s="16" t="s">
        <v>1036</v>
      </c>
      <c r="G1475" s="16" t="s">
        <v>1150</v>
      </c>
      <c r="H1475" s="16" t="s">
        <v>8</v>
      </c>
      <c r="I1475" s="16" t="s">
        <v>1025</v>
      </c>
      <c r="J1475" s="16" t="s">
        <v>9</v>
      </c>
      <c r="K1475" s="16" t="s">
        <v>10</v>
      </c>
      <c r="L1475" s="17">
        <v>44859</v>
      </c>
      <c r="M1475" s="18">
        <v>44859</v>
      </c>
      <c r="N1475" s="18" t="str">
        <f t="shared" si="46"/>
        <v>CUMPLE</v>
      </c>
      <c r="O1475" s="18" t="str">
        <f t="shared" si="47"/>
        <v>CUMPLE</v>
      </c>
      <c r="P1475" s="19">
        <v>1</v>
      </c>
      <c r="Q1475" s="20">
        <v>2</v>
      </c>
      <c r="R1475" s="19">
        <f>Tabla1[[#This Row],[Trbjo real]]-Tabla1[[#This Row],[Trabajo]]</f>
        <v>-1</v>
      </c>
      <c r="S1475" s="19">
        <v>2</v>
      </c>
      <c r="T1475" s="16" t="s">
        <v>1026</v>
      </c>
      <c r="U1475" s="19">
        <f>Tabla1[[#This Row],[Trbjo real]]/Tabla1[[#This Row],[Trabajo]]</f>
        <v>0.5</v>
      </c>
    </row>
    <row r="1476" spans="1:21" x14ac:dyDescent="0.25">
      <c r="A1476" s="16" t="s">
        <v>613</v>
      </c>
      <c r="B1476" s="16" t="s">
        <v>5</v>
      </c>
      <c r="C1476" s="16" t="s">
        <v>6</v>
      </c>
      <c r="D1476" s="16" t="s">
        <v>7</v>
      </c>
      <c r="E1476" s="16" t="s">
        <v>1035</v>
      </c>
      <c r="F1476" s="16" t="s">
        <v>1153</v>
      </c>
      <c r="G1476" s="16" t="s">
        <v>1060</v>
      </c>
      <c r="H1476" s="16" t="s">
        <v>8</v>
      </c>
      <c r="I1476" s="16" t="s">
        <v>1025</v>
      </c>
      <c r="J1476" s="16" t="s">
        <v>9</v>
      </c>
      <c r="K1476" s="16" t="s">
        <v>10</v>
      </c>
      <c r="L1476" s="17">
        <v>44858</v>
      </c>
      <c r="M1476" s="18">
        <v>44858</v>
      </c>
      <c r="N1476" s="18" t="str">
        <f t="shared" si="46"/>
        <v>CUMPLE</v>
      </c>
      <c r="O1476" s="18" t="str">
        <f t="shared" si="47"/>
        <v>CUMPLE</v>
      </c>
      <c r="P1476" s="19">
        <v>1</v>
      </c>
      <c r="Q1476" s="20">
        <v>1</v>
      </c>
      <c r="R1476" s="19">
        <f>Tabla1[[#This Row],[Trbjo real]]-Tabla1[[#This Row],[Trabajo]]</f>
        <v>0</v>
      </c>
      <c r="S1476" s="19">
        <v>1</v>
      </c>
      <c r="T1476" s="16" t="s">
        <v>1026</v>
      </c>
      <c r="U1476" s="19">
        <f>Tabla1[[#This Row],[Trbjo real]]/Tabla1[[#This Row],[Trabajo]]</f>
        <v>1</v>
      </c>
    </row>
    <row r="1477" spans="1:21" x14ac:dyDescent="0.25">
      <c r="A1477" s="16" t="s">
        <v>809</v>
      </c>
      <c r="B1477" s="16" t="s">
        <v>238</v>
      </c>
      <c r="C1477" s="16" t="s">
        <v>239</v>
      </c>
      <c r="D1477" s="16" t="s">
        <v>185</v>
      </c>
      <c r="E1477" s="16" t="s">
        <v>1027</v>
      </c>
      <c r="F1477" s="16" t="s">
        <v>1134</v>
      </c>
      <c r="G1477" s="16" t="s">
        <v>1129</v>
      </c>
      <c r="H1477" s="16" t="s">
        <v>60</v>
      </c>
      <c r="I1477" s="16" t="s">
        <v>1025</v>
      </c>
      <c r="J1477" s="16" t="s">
        <v>240</v>
      </c>
      <c r="K1477" s="16" t="s">
        <v>10</v>
      </c>
      <c r="L1477" s="17">
        <v>44858</v>
      </c>
      <c r="M1477" s="18">
        <v>44865</v>
      </c>
      <c r="N1477" s="18" t="str">
        <f t="shared" si="46"/>
        <v>CUMPLE</v>
      </c>
      <c r="O1477" s="18" t="str">
        <f t="shared" si="47"/>
        <v>NO CUMPLE</v>
      </c>
      <c r="P1477" s="19">
        <v>1</v>
      </c>
      <c r="Q1477" s="19">
        <v>1</v>
      </c>
      <c r="R1477" s="20">
        <f>Tabla1[[#This Row],[Trbjo real]]-Tabla1[[#This Row],[Trabajo]]</f>
        <v>0</v>
      </c>
      <c r="S1477" s="19">
        <v>1</v>
      </c>
      <c r="T1477" s="16" t="s">
        <v>1026</v>
      </c>
      <c r="U1477" s="19">
        <f>Tabla1[[#This Row],[Trbjo real]]/Tabla1[[#This Row],[Trabajo]]</f>
        <v>1</v>
      </c>
    </row>
    <row r="1478" spans="1:21" x14ac:dyDescent="0.25">
      <c r="A1478" s="16" t="s">
        <v>809</v>
      </c>
      <c r="B1478" s="16" t="s">
        <v>238</v>
      </c>
      <c r="C1478" s="16" t="s">
        <v>239</v>
      </c>
      <c r="D1478" s="16" t="s">
        <v>185</v>
      </c>
      <c r="E1478" s="16" t="s">
        <v>1033</v>
      </c>
      <c r="F1478" s="16" t="s">
        <v>1136</v>
      </c>
      <c r="G1478" s="16" t="s">
        <v>1152</v>
      </c>
      <c r="H1478" s="16" t="s">
        <v>60</v>
      </c>
      <c r="I1478" s="16" t="s">
        <v>1025</v>
      </c>
      <c r="J1478" s="16" t="s">
        <v>240</v>
      </c>
      <c r="K1478" s="16" t="s">
        <v>10</v>
      </c>
      <c r="L1478" s="17">
        <v>44858</v>
      </c>
      <c r="M1478" s="18">
        <v>44853</v>
      </c>
      <c r="N1478" s="18" t="str">
        <f t="shared" si="46"/>
        <v>CUMPLE</v>
      </c>
      <c r="O1478" s="18" t="str">
        <f t="shared" si="47"/>
        <v>CUMPLE</v>
      </c>
      <c r="P1478" s="19">
        <v>1</v>
      </c>
      <c r="Q1478" s="19">
        <v>1</v>
      </c>
      <c r="R1478" s="20">
        <f>Tabla1[[#This Row],[Trbjo real]]-Tabla1[[#This Row],[Trabajo]]</f>
        <v>0</v>
      </c>
      <c r="S1478" s="19">
        <v>1</v>
      </c>
      <c r="T1478" s="16" t="s">
        <v>1026</v>
      </c>
      <c r="U1478" s="19">
        <f>Tabla1[[#This Row],[Trbjo real]]/Tabla1[[#This Row],[Trabajo]]</f>
        <v>1</v>
      </c>
    </row>
    <row r="1479" spans="1:21" x14ac:dyDescent="0.25">
      <c r="A1479" s="16" t="s">
        <v>900</v>
      </c>
      <c r="B1479" s="16" t="s">
        <v>325</v>
      </c>
      <c r="C1479" s="16" t="s">
        <v>326</v>
      </c>
      <c r="D1479" s="16" t="s">
        <v>120</v>
      </c>
      <c r="E1479" s="16" t="s">
        <v>1035</v>
      </c>
      <c r="F1479" s="16" t="s">
        <v>1036</v>
      </c>
      <c r="G1479" s="16" t="s">
        <v>1060</v>
      </c>
      <c r="H1479" s="16" t="s">
        <v>8</v>
      </c>
      <c r="I1479" s="16" t="s">
        <v>1025</v>
      </c>
      <c r="J1479" s="16" t="s">
        <v>121</v>
      </c>
      <c r="K1479" s="16" t="s">
        <v>10</v>
      </c>
      <c r="L1479" s="17">
        <v>44855</v>
      </c>
      <c r="M1479" s="18">
        <v>44858</v>
      </c>
      <c r="N1479" s="18" t="str">
        <f t="shared" si="46"/>
        <v>CUMPLE</v>
      </c>
      <c r="O1479" s="18" t="str">
        <f t="shared" si="47"/>
        <v>NO CUMPLE</v>
      </c>
      <c r="P1479" s="19">
        <v>8</v>
      </c>
      <c r="Q1479" s="21">
        <v>8</v>
      </c>
      <c r="R1479" s="19">
        <f>Tabla1[[#This Row],[Trbjo real]]-Tabla1[[#This Row],[Trabajo]]</f>
        <v>0</v>
      </c>
      <c r="S1479" s="19">
        <v>8</v>
      </c>
      <c r="T1479" s="16" t="s">
        <v>1026</v>
      </c>
      <c r="U1479" s="19">
        <f>Tabla1[[#This Row],[Trbjo real]]/Tabla1[[#This Row],[Trabajo]]</f>
        <v>1</v>
      </c>
    </row>
    <row r="1480" spans="1:21" x14ac:dyDescent="0.25">
      <c r="A1480" s="16" t="s">
        <v>737</v>
      </c>
      <c r="B1480" s="16" t="s">
        <v>118</v>
      </c>
      <c r="C1480" s="16" t="s">
        <v>119</v>
      </c>
      <c r="D1480" s="16" t="s">
        <v>120</v>
      </c>
      <c r="E1480" s="16" t="s">
        <v>1035</v>
      </c>
      <c r="F1480" s="16" t="s">
        <v>1061</v>
      </c>
      <c r="G1480" s="16" t="s">
        <v>1080</v>
      </c>
      <c r="H1480" s="16" t="s">
        <v>60</v>
      </c>
      <c r="I1480" s="16" t="s">
        <v>1025</v>
      </c>
      <c r="J1480" s="16" t="s">
        <v>121</v>
      </c>
      <c r="K1480" s="16" t="s">
        <v>10</v>
      </c>
      <c r="L1480" s="17">
        <v>44855</v>
      </c>
      <c r="M1480" s="18"/>
      <c r="N1480" s="18" t="str">
        <f t="shared" si="46"/>
        <v>NO CUMPLE</v>
      </c>
      <c r="O1480" s="18" t="str">
        <f t="shared" si="47"/>
        <v>NO CUMPLE</v>
      </c>
      <c r="P1480" s="19">
        <v>0</v>
      </c>
      <c r="Q1480" s="19">
        <v>1</v>
      </c>
      <c r="R1480" s="19">
        <f>Tabla1[[#This Row],[Trbjo real]]-Tabla1[[#This Row],[Trabajo]]</f>
        <v>-1</v>
      </c>
      <c r="S1480" s="19">
        <v>1</v>
      </c>
      <c r="T1480" s="16" t="s">
        <v>1026</v>
      </c>
      <c r="U1480" s="19">
        <f>Tabla1[[#This Row],[Trbjo real]]/Tabla1[[#This Row],[Trabajo]]</f>
        <v>0</v>
      </c>
    </row>
    <row r="1481" spans="1:21" x14ac:dyDescent="0.25">
      <c r="A1481" s="16" t="s">
        <v>900</v>
      </c>
      <c r="B1481" s="16" t="s">
        <v>325</v>
      </c>
      <c r="C1481" s="16" t="s">
        <v>326</v>
      </c>
      <c r="D1481" s="16" t="s">
        <v>120</v>
      </c>
      <c r="E1481" s="16" t="s">
        <v>1033</v>
      </c>
      <c r="F1481" s="16" t="s">
        <v>1036</v>
      </c>
      <c r="G1481" s="16" t="s">
        <v>1141</v>
      </c>
      <c r="H1481" s="16" t="s">
        <v>8</v>
      </c>
      <c r="I1481" s="16" t="s">
        <v>1025</v>
      </c>
      <c r="J1481" s="16" t="s">
        <v>121</v>
      </c>
      <c r="K1481" s="16" t="s">
        <v>10</v>
      </c>
      <c r="L1481" s="17">
        <v>44855</v>
      </c>
      <c r="M1481" s="18"/>
      <c r="N1481" s="18" t="str">
        <f t="shared" si="46"/>
        <v>NO CUMPLE</v>
      </c>
      <c r="O1481" s="18" t="str">
        <f t="shared" si="47"/>
        <v>NO CUMPLE</v>
      </c>
      <c r="P1481" s="19">
        <v>0</v>
      </c>
      <c r="Q1481" s="19">
        <v>2</v>
      </c>
      <c r="R1481" s="19">
        <f>Tabla1[[#This Row],[Trbjo real]]-Tabla1[[#This Row],[Trabajo]]</f>
        <v>-2</v>
      </c>
      <c r="S1481" s="19">
        <v>2</v>
      </c>
      <c r="T1481" s="16" t="s">
        <v>1026</v>
      </c>
      <c r="U1481" s="19">
        <f>Tabla1[[#This Row],[Trbjo real]]/Tabla1[[#This Row],[Trabajo]]</f>
        <v>0</v>
      </c>
    </row>
    <row r="1482" spans="1:21" x14ac:dyDescent="0.25">
      <c r="A1482" s="16" t="s">
        <v>787</v>
      </c>
      <c r="B1482" s="16" t="s">
        <v>183</v>
      </c>
      <c r="C1482" s="16" t="s">
        <v>184</v>
      </c>
      <c r="D1482" s="16" t="s">
        <v>185</v>
      </c>
      <c r="E1482" s="16" t="s">
        <v>1033</v>
      </c>
      <c r="F1482" s="16" t="s">
        <v>1136</v>
      </c>
      <c r="G1482" s="16" t="s">
        <v>1152</v>
      </c>
      <c r="H1482" s="16" t="s">
        <v>60</v>
      </c>
      <c r="I1482" s="16" t="s">
        <v>1025</v>
      </c>
      <c r="J1482" s="16" t="s">
        <v>186</v>
      </c>
      <c r="K1482" s="16" t="s">
        <v>10</v>
      </c>
      <c r="L1482" s="17">
        <v>44853</v>
      </c>
      <c r="M1482" s="18">
        <v>44853</v>
      </c>
      <c r="N1482" s="18" t="str">
        <f t="shared" si="46"/>
        <v>CUMPLE</v>
      </c>
      <c r="O1482" s="18" t="str">
        <f t="shared" si="47"/>
        <v>CUMPLE</v>
      </c>
      <c r="P1482" s="19">
        <v>1</v>
      </c>
      <c r="Q1482" s="19">
        <v>1</v>
      </c>
      <c r="R1482" s="20">
        <f>Tabla1[[#This Row],[Trbjo real]]-Tabla1[[#This Row],[Trabajo]]</f>
        <v>0</v>
      </c>
      <c r="S1482" s="19">
        <v>1</v>
      </c>
      <c r="T1482" s="16" t="s">
        <v>1026</v>
      </c>
      <c r="U1482" s="19">
        <f>Tabla1[[#This Row],[Trbjo real]]/Tabla1[[#This Row],[Trabajo]]</f>
        <v>1</v>
      </c>
    </row>
    <row r="1483" spans="1:21" x14ac:dyDescent="0.25">
      <c r="A1483" s="16" t="s">
        <v>787</v>
      </c>
      <c r="B1483" s="16" t="s">
        <v>183</v>
      </c>
      <c r="C1483" s="16" t="s">
        <v>184</v>
      </c>
      <c r="D1483" s="16" t="s">
        <v>185</v>
      </c>
      <c r="E1483" s="16" t="s">
        <v>1027</v>
      </c>
      <c r="F1483" s="16" t="s">
        <v>1134</v>
      </c>
      <c r="G1483" s="16" t="s">
        <v>1152</v>
      </c>
      <c r="H1483" s="16" t="s">
        <v>60</v>
      </c>
      <c r="I1483" s="16" t="s">
        <v>1025</v>
      </c>
      <c r="J1483" s="16" t="s">
        <v>186</v>
      </c>
      <c r="K1483" s="16" t="s">
        <v>10</v>
      </c>
      <c r="L1483" s="17">
        <v>44853</v>
      </c>
      <c r="M1483" s="18">
        <v>44861</v>
      </c>
      <c r="N1483" s="18" t="str">
        <f t="shared" si="46"/>
        <v>CUMPLE</v>
      </c>
      <c r="O1483" s="18" t="str">
        <f t="shared" si="47"/>
        <v>NO CUMPLE</v>
      </c>
      <c r="P1483" s="19">
        <v>1</v>
      </c>
      <c r="Q1483" s="19">
        <v>1</v>
      </c>
      <c r="R1483" s="20">
        <f>Tabla1[[#This Row],[Trbjo real]]-Tabla1[[#This Row],[Trabajo]]</f>
        <v>0</v>
      </c>
      <c r="S1483" s="19">
        <v>1</v>
      </c>
      <c r="T1483" s="16" t="s">
        <v>1026</v>
      </c>
      <c r="U1483" s="19">
        <f>Tabla1[[#This Row],[Trbjo real]]/Tabla1[[#This Row],[Trabajo]]</f>
        <v>1</v>
      </c>
    </row>
    <row r="1484" spans="1:21" x14ac:dyDescent="0.25">
      <c r="A1484" s="16" t="s">
        <v>997</v>
      </c>
      <c r="B1484" s="16" t="s">
        <v>365</v>
      </c>
      <c r="C1484" s="16" t="s">
        <v>366</v>
      </c>
      <c r="D1484" s="16" t="s">
        <v>120</v>
      </c>
      <c r="E1484" s="16" t="s">
        <v>1035</v>
      </c>
      <c r="F1484" s="16" t="s">
        <v>1036</v>
      </c>
      <c r="G1484" s="16" t="s">
        <v>1060</v>
      </c>
      <c r="H1484" s="16" t="s">
        <v>8</v>
      </c>
      <c r="I1484" s="16" t="s">
        <v>1025</v>
      </c>
      <c r="J1484" s="16" t="s">
        <v>121</v>
      </c>
      <c r="K1484" s="16" t="s">
        <v>10</v>
      </c>
      <c r="L1484" s="17">
        <v>44849</v>
      </c>
      <c r="M1484" s="18"/>
      <c r="N1484" s="18" t="str">
        <f t="shared" si="46"/>
        <v>NO CUMPLE</v>
      </c>
      <c r="O1484" s="18" t="str">
        <f t="shared" si="47"/>
        <v>NO CUMPLE</v>
      </c>
      <c r="P1484" s="19">
        <v>0</v>
      </c>
      <c r="Q1484" s="19">
        <v>8</v>
      </c>
      <c r="R1484" s="19">
        <f>Tabla1[[#This Row],[Trbjo real]]-Tabla1[[#This Row],[Trabajo]]</f>
        <v>-8</v>
      </c>
      <c r="S1484" s="19">
        <v>8</v>
      </c>
      <c r="T1484" s="16" t="s">
        <v>1026</v>
      </c>
      <c r="U1484" s="19">
        <f>Tabla1[[#This Row],[Trbjo real]]/Tabla1[[#This Row],[Trabajo]]</f>
        <v>0</v>
      </c>
    </row>
    <row r="1485" spans="1:21" x14ac:dyDescent="0.25">
      <c r="A1485" s="16" t="s">
        <v>997</v>
      </c>
      <c r="B1485" s="16" t="s">
        <v>365</v>
      </c>
      <c r="C1485" s="16" t="s">
        <v>366</v>
      </c>
      <c r="D1485" s="16" t="s">
        <v>120</v>
      </c>
      <c r="E1485" s="16" t="s">
        <v>1033</v>
      </c>
      <c r="F1485" s="16" t="s">
        <v>1036</v>
      </c>
      <c r="G1485" s="16" t="s">
        <v>1150</v>
      </c>
      <c r="H1485" s="16" t="s">
        <v>8</v>
      </c>
      <c r="I1485" s="16" t="s">
        <v>1025</v>
      </c>
      <c r="J1485" s="16" t="s">
        <v>121</v>
      </c>
      <c r="K1485" s="16" t="s">
        <v>10</v>
      </c>
      <c r="L1485" s="17">
        <v>44849</v>
      </c>
      <c r="M1485" s="18"/>
      <c r="N1485" s="18" t="str">
        <f t="shared" si="46"/>
        <v>NO CUMPLE</v>
      </c>
      <c r="O1485" s="18" t="str">
        <f t="shared" si="47"/>
        <v>NO CUMPLE</v>
      </c>
      <c r="P1485" s="19">
        <v>0</v>
      </c>
      <c r="Q1485" s="19">
        <v>2</v>
      </c>
      <c r="R1485" s="19">
        <f>Tabla1[[#This Row],[Trbjo real]]-Tabla1[[#This Row],[Trabajo]]</f>
        <v>-2</v>
      </c>
      <c r="S1485" s="19">
        <v>2</v>
      </c>
      <c r="T1485" s="16" t="s">
        <v>1026</v>
      </c>
      <c r="U1485" s="19">
        <f>Tabla1[[#This Row],[Trbjo real]]/Tabla1[[#This Row],[Trabajo]]</f>
        <v>0</v>
      </c>
    </row>
    <row r="1486" spans="1:21" x14ac:dyDescent="0.25">
      <c r="A1486" s="16" t="s">
        <v>712</v>
      </c>
      <c r="B1486" s="16" t="s">
        <v>51</v>
      </c>
      <c r="C1486" s="16" t="s">
        <v>52</v>
      </c>
      <c r="D1486" s="16" t="s">
        <v>53</v>
      </c>
      <c r="E1486" s="16" t="s">
        <v>1053</v>
      </c>
      <c r="F1486" s="16" t="s">
        <v>1069</v>
      </c>
      <c r="G1486" s="16" t="s">
        <v>1115</v>
      </c>
      <c r="H1486" s="16" t="s">
        <v>60</v>
      </c>
      <c r="I1486" s="16" t="s">
        <v>1015</v>
      </c>
      <c r="J1486" s="16" t="s">
        <v>55</v>
      </c>
      <c r="K1486" s="16" t="s">
        <v>10</v>
      </c>
      <c r="L1486" s="17">
        <v>44847</v>
      </c>
      <c r="M1486" s="18">
        <v>44846</v>
      </c>
      <c r="N1486" s="18" t="str">
        <f t="shared" si="46"/>
        <v>CUMPLE</v>
      </c>
      <c r="O1486" s="18" t="str">
        <f t="shared" si="47"/>
        <v>CUMPLE</v>
      </c>
      <c r="P1486" s="19">
        <v>2</v>
      </c>
      <c r="Q1486" s="21">
        <v>3</v>
      </c>
      <c r="R1486" s="19">
        <f>Tabla1[[#This Row],[Trbjo real]]-Tabla1[[#This Row],[Trabajo]]</f>
        <v>-1</v>
      </c>
      <c r="S1486" s="19">
        <v>3</v>
      </c>
      <c r="T1486" s="16" t="s">
        <v>1026</v>
      </c>
      <c r="U1486" s="19">
        <f>Tabla1[[#This Row],[Trbjo real]]/Tabla1[[#This Row],[Trabajo]]</f>
        <v>0.66666666666666663</v>
      </c>
    </row>
    <row r="1487" spans="1:21" x14ac:dyDescent="0.25">
      <c r="A1487" s="16" t="s">
        <v>831</v>
      </c>
      <c r="B1487" s="16" t="s">
        <v>238</v>
      </c>
      <c r="C1487" s="16" t="s">
        <v>239</v>
      </c>
      <c r="D1487" s="16" t="s">
        <v>185</v>
      </c>
      <c r="E1487" s="16" t="s">
        <v>1035</v>
      </c>
      <c r="F1487" s="16" t="s">
        <v>1057</v>
      </c>
      <c r="G1487" s="16" t="s">
        <v>1080</v>
      </c>
      <c r="H1487" s="16" t="s">
        <v>60</v>
      </c>
      <c r="I1487" s="16" t="s">
        <v>1025</v>
      </c>
      <c r="J1487" s="16" t="s">
        <v>240</v>
      </c>
      <c r="K1487" s="16" t="s">
        <v>10</v>
      </c>
      <c r="L1487" s="17">
        <v>44846</v>
      </c>
      <c r="M1487" s="18">
        <v>44844</v>
      </c>
      <c r="N1487" s="18" t="str">
        <f t="shared" si="46"/>
        <v>CUMPLE</v>
      </c>
      <c r="O1487" s="18" t="str">
        <f t="shared" si="47"/>
        <v>CUMPLE</v>
      </c>
      <c r="P1487" s="19">
        <v>1</v>
      </c>
      <c r="Q1487" s="20">
        <v>2</v>
      </c>
      <c r="R1487" s="21">
        <f>Tabla1[[#This Row],[Trbjo real]]-Tabla1[[#This Row],[Trabajo]]</f>
        <v>-1</v>
      </c>
      <c r="S1487" s="19">
        <v>2</v>
      </c>
      <c r="T1487" s="16" t="s">
        <v>1026</v>
      </c>
      <c r="U1487" s="19">
        <f>Tabla1[[#This Row],[Trbjo real]]/Tabla1[[#This Row],[Trabajo]]</f>
        <v>0.5</v>
      </c>
    </row>
    <row r="1488" spans="1:21" x14ac:dyDescent="0.25">
      <c r="A1488" s="16" t="s">
        <v>896</v>
      </c>
      <c r="B1488" s="16" t="s">
        <v>325</v>
      </c>
      <c r="C1488" s="16" t="s">
        <v>326</v>
      </c>
      <c r="D1488" s="16" t="s">
        <v>120</v>
      </c>
      <c r="E1488" s="16" t="s">
        <v>1035</v>
      </c>
      <c r="F1488" s="16" t="s">
        <v>1153</v>
      </c>
      <c r="G1488" s="16" t="s">
        <v>1060</v>
      </c>
      <c r="H1488" s="16" t="s">
        <v>8</v>
      </c>
      <c r="I1488" s="16" t="s">
        <v>1025</v>
      </c>
      <c r="J1488" s="16" t="s">
        <v>121</v>
      </c>
      <c r="K1488" s="16" t="s">
        <v>10</v>
      </c>
      <c r="L1488" s="17">
        <v>44845</v>
      </c>
      <c r="M1488" s="18">
        <v>44845</v>
      </c>
      <c r="N1488" s="18" t="str">
        <f t="shared" si="46"/>
        <v>CUMPLE</v>
      </c>
      <c r="O1488" s="18" t="str">
        <f t="shared" si="47"/>
        <v>CUMPLE</v>
      </c>
      <c r="P1488" s="19">
        <v>1</v>
      </c>
      <c r="Q1488" s="20">
        <v>1</v>
      </c>
      <c r="R1488" s="19">
        <f>Tabla1[[#This Row],[Trbjo real]]-Tabla1[[#This Row],[Trabajo]]</f>
        <v>0</v>
      </c>
      <c r="S1488" s="19">
        <v>1</v>
      </c>
      <c r="T1488" s="16" t="s">
        <v>1026</v>
      </c>
      <c r="U1488" s="19">
        <f>Tabla1[[#This Row],[Trbjo real]]/Tabla1[[#This Row],[Trabajo]]</f>
        <v>1</v>
      </c>
    </row>
    <row r="1489" spans="1:21" x14ac:dyDescent="0.25">
      <c r="A1489" s="16" t="s">
        <v>996</v>
      </c>
      <c r="B1489" s="16" t="s">
        <v>365</v>
      </c>
      <c r="C1489" s="16" t="s">
        <v>366</v>
      </c>
      <c r="D1489" s="16" t="s">
        <v>120</v>
      </c>
      <c r="E1489" s="16" t="s">
        <v>1035</v>
      </c>
      <c r="F1489" s="16" t="s">
        <v>1153</v>
      </c>
      <c r="G1489" s="16" t="s">
        <v>1060</v>
      </c>
      <c r="H1489" s="16" t="s">
        <v>8</v>
      </c>
      <c r="I1489" s="16" t="s">
        <v>1025</v>
      </c>
      <c r="J1489" s="16" t="s">
        <v>121</v>
      </c>
      <c r="K1489" s="16" t="s">
        <v>10</v>
      </c>
      <c r="L1489" s="17">
        <v>44845</v>
      </c>
      <c r="M1489" s="18">
        <v>44845</v>
      </c>
      <c r="N1489" s="18" t="str">
        <f t="shared" si="46"/>
        <v>CUMPLE</v>
      </c>
      <c r="O1489" s="18" t="str">
        <f t="shared" si="47"/>
        <v>CUMPLE</v>
      </c>
      <c r="P1489" s="19">
        <v>1</v>
      </c>
      <c r="Q1489" s="19">
        <v>1</v>
      </c>
      <c r="R1489" s="19">
        <f>Tabla1[[#This Row],[Trbjo real]]-Tabla1[[#This Row],[Trabajo]]</f>
        <v>0</v>
      </c>
      <c r="S1489" s="19">
        <v>1</v>
      </c>
      <c r="T1489" s="16" t="s">
        <v>1026</v>
      </c>
      <c r="U1489" s="19">
        <f>Tabla1[[#This Row],[Trbjo real]]/Tabla1[[#This Row],[Trabajo]]</f>
        <v>1</v>
      </c>
    </row>
    <row r="1490" spans="1:21" x14ac:dyDescent="0.25">
      <c r="A1490" s="16" t="s">
        <v>710</v>
      </c>
      <c r="B1490" s="16" t="s">
        <v>51</v>
      </c>
      <c r="C1490" s="16" t="s">
        <v>52</v>
      </c>
      <c r="D1490" s="16" t="s">
        <v>53</v>
      </c>
      <c r="E1490" s="16" t="s">
        <v>1051</v>
      </c>
      <c r="F1490" s="16" t="s">
        <v>1058</v>
      </c>
      <c r="G1490" s="16" t="s">
        <v>1082</v>
      </c>
      <c r="H1490" s="16" t="s">
        <v>54</v>
      </c>
      <c r="I1490" s="16" t="s">
        <v>1015</v>
      </c>
      <c r="J1490" s="16" t="s">
        <v>55</v>
      </c>
      <c r="K1490" s="16" t="s">
        <v>10</v>
      </c>
      <c r="L1490" s="17">
        <v>44845</v>
      </c>
      <c r="M1490" s="18">
        <v>44865</v>
      </c>
      <c r="N1490" s="18" t="str">
        <f t="shared" si="46"/>
        <v>CUMPLE</v>
      </c>
      <c r="O1490" s="18" t="str">
        <f t="shared" si="47"/>
        <v>NO CUMPLE</v>
      </c>
      <c r="P1490" s="19">
        <v>2</v>
      </c>
      <c r="Q1490" s="20">
        <v>5</v>
      </c>
      <c r="R1490" s="19">
        <f>Tabla1[[#This Row],[Trbjo real]]-Tabla1[[#This Row],[Trabajo]]</f>
        <v>-3</v>
      </c>
      <c r="S1490" s="19">
        <v>5</v>
      </c>
      <c r="T1490" s="16" t="s">
        <v>1026</v>
      </c>
      <c r="U1490" s="19">
        <f>Tabla1[[#This Row],[Trbjo real]]/Tabla1[[#This Row],[Trabajo]]</f>
        <v>0.4</v>
      </c>
    </row>
    <row r="1491" spans="1:21" x14ac:dyDescent="0.25">
      <c r="A1491" s="16" t="s">
        <v>710</v>
      </c>
      <c r="B1491" s="16" t="s">
        <v>51</v>
      </c>
      <c r="C1491" s="16" t="s">
        <v>52</v>
      </c>
      <c r="D1491" s="16" t="s">
        <v>53</v>
      </c>
      <c r="E1491" s="16" t="s">
        <v>1075</v>
      </c>
      <c r="F1491" s="16" t="s">
        <v>1104</v>
      </c>
      <c r="G1491" s="16" t="s">
        <v>1115</v>
      </c>
      <c r="H1491" s="16" t="s">
        <v>54</v>
      </c>
      <c r="I1491" s="16" t="s">
        <v>1015</v>
      </c>
      <c r="J1491" s="16" t="s">
        <v>55</v>
      </c>
      <c r="K1491" s="16" t="s">
        <v>10</v>
      </c>
      <c r="L1491" s="17">
        <v>44845</v>
      </c>
      <c r="M1491" s="18">
        <v>44854</v>
      </c>
      <c r="N1491" s="18" t="str">
        <f t="shared" si="46"/>
        <v>CUMPLE</v>
      </c>
      <c r="O1491" s="18" t="str">
        <f t="shared" si="47"/>
        <v>NO CUMPLE</v>
      </c>
      <c r="P1491" s="19">
        <v>4</v>
      </c>
      <c r="Q1491" s="21">
        <v>5</v>
      </c>
      <c r="R1491" s="19">
        <f>Tabla1[[#This Row],[Trbjo real]]-Tabla1[[#This Row],[Trabajo]]</f>
        <v>-1</v>
      </c>
      <c r="S1491" s="19">
        <v>5</v>
      </c>
      <c r="T1491" s="16" t="s">
        <v>1026</v>
      </c>
      <c r="U1491" s="19">
        <f>Tabla1[[#This Row],[Trbjo real]]/Tabla1[[#This Row],[Trabajo]]</f>
        <v>0.8</v>
      </c>
    </row>
    <row r="1492" spans="1:21" x14ac:dyDescent="0.25">
      <c r="A1492" s="16" t="s">
        <v>710</v>
      </c>
      <c r="B1492" s="16" t="s">
        <v>51</v>
      </c>
      <c r="C1492" s="16" t="s">
        <v>52</v>
      </c>
      <c r="D1492" s="16" t="s">
        <v>53</v>
      </c>
      <c r="E1492" s="16" t="s">
        <v>1102</v>
      </c>
      <c r="F1492" s="16" t="s">
        <v>1105</v>
      </c>
      <c r="G1492" s="16" t="s">
        <v>1115</v>
      </c>
      <c r="H1492" s="16" t="s">
        <v>54</v>
      </c>
      <c r="I1492" s="16" t="s">
        <v>1015</v>
      </c>
      <c r="J1492" s="16" t="s">
        <v>55</v>
      </c>
      <c r="K1492" s="16" t="s">
        <v>10</v>
      </c>
      <c r="L1492" s="17">
        <v>44845</v>
      </c>
      <c r="M1492" s="18">
        <v>44845</v>
      </c>
      <c r="N1492" s="18" t="str">
        <f t="shared" si="46"/>
        <v>CUMPLE</v>
      </c>
      <c r="O1492" s="18" t="str">
        <f t="shared" si="47"/>
        <v>CUMPLE</v>
      </c>
      <c r="P1492" s="19">
        <v>3</v>
      </c>
      <c r="Q1492" s="21">
        <v>5</v>
      </c>
      <c r="R1492" s="19">
        <f>Tabla1[[#This Row],[Trbjo real]]-Tabla1[[#This Row],[Trabajo]]</f>
        <v>-2</v>
      </c>
      <c r="S1492" s="19">
        <v>5</v>
      </c>
      <c r="T1492" s="16" t="s">
        <v>1026</v>
      </c>
      <c r="U1492" s="19">
        <f>Tabla1[[#This Row],[Trbjo real]]/Tabla1[[#This Row],[Trabajo]]</f>
        <v>0.6</v>
      </c>
    </row>
    <row r="1493" spans="1:21" x14ac:dyDescent="0.25">
      <c r="A1493" s="16" t="s">
        <v>710</v>
      </c>
      <c r="B1493" s="16" t="s">
        <v>51</v>
      </c>
      <c r="C1493" s="16" t="s">
        <v>52</v>
      </c>
      <c r="D1493" s="16" t="s">
        <v>53</v>
      </c>
      <c r="E1493" s="16" t="s">
        <v>1053</v>
      </c>
      <c r="F1493" s="16" t="s">
        <v>1030</v>
      </c>
      <c r="G1493" s="16" t="s">
        <v>1125</v>
      </c>
      <c r="H1493" s="16" t="s">
        <v>54</v>
      </c>
      <c r="I1493" s="16" t="s">
        <v>1015</v>
      </c>
      <c r="J1493" s="16" t="s">
        <v>55</v>
      </c>
      <c r="K1493" s="16" t="s">
        <v>10</v>
      </c>
      <c r="L1493" s="17">
        <v>44845</v>
      </c>
      <c r="M1493" s="18">
        <v>44854</v>
      </c>
      <c r="N1493" s="18" t="str">
        <f t="shared" si="46"/>
        <v>CUMPLE</v>
      </c>
      <c r="O1493" s="18" t="str">
        <f t="shared" si="47"/>
        <v>NO CUMPLE</v>
      </c>
      <c r="P1493" s="19">
        <v>3</v>
      </c>
      <c r="Q1493" s="21">
        <v>8</v>
      </c>
      <c r="R1493" s="19">
        <f>Tabla1[[#This Row],[Trbjo real]]-Tabla1[[#This Row],[Trabajo]]</f>
        <v>-5</v>
      </c>
      <c r="S1493" s="19">
        <v>8</v>
      </c>
      <c r="T1493" s="16" t="s">
        <v>1026</v>
      </c>
      <c r="U1493" s="19">
        <f>Tabla1[[#This Row],[Trbjo real]]/Tabla1[[#This Row],[Trabajo]]</f>
        <v>0.375</v>
      </c>
    </row>
    <row r="1494" spans="1:21" x14ac:dyDescent="0.25">
      <c r="A1494" s="16" t="s">
        <v>710</v>
      </c>
      <c r="B1494" s="16" t="s">
        <v>51</v>
      </c>
      <c r="C1494" s="16" t="s">
        <v>52</v>
      </c>
      <c r="D1494" s="16" t="s">
        <v>53</v>
      </c>
      <c r="E1494" s="16" t="s">
        <v>1040</v>
      </c>
      <c r="F1494" s="16" t="s">
        <v>1130</v>
      </c>
      <c r="G1494" s="16" t="s">
        <v>1144</v>
      </c>
      <c r="H1494" s="16" t="s">
        <v>54</v>
      </c>
      <c r="I1494" s="16" t="s">
        <v>1015</v>
      </c>
      <c r="J1494" s="16" t="s">
        <v>55</v>
      </c>
      <c r="K1494" s="16" t="s">
        <v>10</v>
      </c>
      <c r="L1494" s="17">
        <v>44845</v>
      </c>
      <c r="M1494" s="18">
        <v>44854</v>
      </c>
      <c r="N1494" s="18" t="str">
        <f t="shared" si="46"/>
        <v>CUMPLE</v>
      </c>
      <c r="O1494" s="18" t="str">
        <f t="shared" si="47"/>
        <v>NO CUMPLE</v>
      </c>
      <c r="P1494" s="19">
        <v>4</v>
      </c>
      <c r="Q1494" s="21">
        <v>3</v>
      </c>
      <c r="R1494" s="19">
        <f>Tabla1[[#This Row],[Trbjo real]]-Tabla1[[#This Row],[Trabajo]]</f>
        <v>1</v>
      </c>
      <c r="S1494" s="19">
        <v>3</v>
      </c>
      <c r="T1494" s="16" t="s">
        <v>1026</v>
      </c>
      <c r="U1494" s="19">
        <f>Tabla1[[#This Row],[Trbjo real]]/Tabla1[[#This Row],[Trabajo]]</f>
        <v>1.3333333333333333</v>
      </c>
    </row>
    <row r="1495" spans="1:21" x14ac:dyDescent="0.25">
      <c r="A1495" s="16" t="s">
        <v>663</v>
      </c>
      <c r="B1495" s="16" t="s">
        <v>5</v>
      </c>
      <c r="C1495" s="16" t="s">
        <v>6</v>
      </c>
      <c r="D1495" s="16" t="s">
        <v>7</v>
      </c>
      <c r="E1495" s="16" t="s">
        <v>1035</v>
      </c>
      <c r="F1495" s="16" t="s">
        <v>1153</v>
      </c>
      <c r="G1495" s="16" t="s">
        <v>1060</v>
      </c>
      <c r="H1495" s="16" t="s">
        <v>8</v>
      </c>
      <c r="I1495" s="16" t="s">
        <v>1025</v>
      </c>
      <c r="J1495" s="16" t="s">
        <v>9</v>
      </c>
      <c r="K1495" s="16" t="s">
        <v>10</v>
      </c>
      <c r="L1495" s="17">
        <v>44844</v>
      </c>
      <c r="M1495" s="18">
        <v>44844</v>
      </c>
      <c r="N1495" s="18" t="str">
        <f t="shared" si="46"/>
        <v>CUMPLE</v>
      </c>
      <c r="O1495" s="18" t="str">
        <f t="shared" si="47"/>
        <v>CUMPLE</v>
      </c>
      <c r="P1495" s="19">
        <v>1</v>
      </c>
      <c r="Q1495" s="20">
        <v>1</v>
      </c>
      <c r="R1495" s="19">
        <f>Tabla1[[#This Row],[Trbjo real]]-Tabla1[[#This Row],[Trabajo]]</f>
        <v>0</v>
      </c>
      <c r="S1495" s="19">
        <v>1</v>
      </c>
      <c r="T1495" s="16" t="s">
        <v>1026</v>
      </c>
      <c r="U1495" s="19">
        <f>Tabla1[[#This Row],[Trbjo real]]/Tabla1[[#This Row],[Trabajo]]</f>
        <v>1</v>
      </c>
    </row>
    <row r="1496" spans="1:21" x14ac:dyDescent="0.25">
      <c r="A1496" s="16" t="s">
        <v>739</v>
      </c>
      <c r="B1496" s="16" t="s">
        <v>118</v>
      </c>
      <c r="C1496" s="16" t="s">
        <v>119</v>
      </c>
      <c r="D1496" s="16" t="s">
        <v>120</v>
      </c>
      <c r="E1496" s="16" t="s">
        <v>1035</v>
      </c>
      <c r="F1496" s="16" t="s">
        <v>1061</v>
      </c>
      <c r="G1496" s="16" t="s">
        <v>1080</v>
      </c>
      <c r="H1496" s="16" t="s">
        <v>60</v>
      </c>
      <c r="I1496" s="16" t="s">
        <v>1025</v>
      </c>
      <c r="J1496" s="16" t="s">
        <v>121</v>
      </c>
      <c r="K1496" s="16" t="s">
        <v>10</v>
      </c>
      <c r="L1496" s="17">
        <v>44842</v>
      </c>
      <c r="M1496" s="18"/>
      <c r="N1496" s="18" t="str">
        <f t="shared" si="46"/>
        <v>NO CUMPLE</v>
      </c>
      <c r="O1496" s="18" t="str">
        <f t="shared" si="47"/>
        <v>NO CUMPLE</v>
      </c>
      <c r="P1496" s="19">
        <v>0</v>
      </c>
      <c r="Q1496" s="19">
        <v>1</v>
      </c>
      <c r="R1496" s="19">
        <f>Tabla1[[#This Row],[Trbjo real]]-Tabla1[[#This Row],[Trabajo]]</f>
        <v>-1</v>
      </c>
      <c r="S1496" s="19">
        <v>1</v>
      </c>
      <c r="T1496" s="16" t="s">
        <v>1026</v>
      </c>
      <c r="U1496" s="19">
        <f>Tabla1[[#This Row],[Trbjo real]]/Tabla1[[#This Row],[Trabajo]]</f>
        <v>0</v>
      </c>
    </row>
    <row r="1497" spans="1:21" x14ac:dyDescent="0.25">
      <c r="A1497" s="16" t="s">
        <v>739</v>
      </c>
      <c r="B1497" s="16" t="s">
        <v>118</v>
      </c>
      <c r="C1497" s="16" t="s">
        <v>119</v>
      </c>
      <c r="D1497" s="16" t="s">
        <v>120</v>
      </c>
      <c r="E1497" s="16" t="s">
        <v>1033</v>
      </c>
      <c r="F1497" s="16" t="s">
        <v>1036</v>
      </c>
      <c r="G1497" s="16" t="s">
        <v>1080</v>
      </c>
      <c r="H1497" s="16" t="s">
        <v>60</v>
      </c>
      <c r="I1497" s="16" t="s">
        <v>1025</v>
      </c>
      <c r="J1497" s="16" t="s">
        <v>121</v>
      </c>
      <c r="K1497" s="16" t="s">
        <v>10</v>
      </c>
      <c r="L1497" s="17">
        <v>44842</v>
      </c>
      <c r="M1497" s="18"/>
      <c r="N1497" s="18" t="str">
        <f t="shared" si="46"/>
        <v>NO CUMPLE</v>
      </c>
      <c r="O1497" s="18" t="str">
        <f t="shared" si="47"/>
        <v>NO CUMPLE</v>
      </c>
      <c r="P1497" s="19">
        <v>0</v>
      </c>
      <c r="Q1497" s="19">
        <v>3</v>
      </c>
      <c r="R1497" s="19">
        <f>Tabla1[[#This Row],[Trbjo real]]-Tabla1[[#This Row],[Trabajo]]</f>
        <v>-3</v>
      </c>
      <c r="S1497" s="19">
        <v>3</v>
      </c>
      <c r="T1497" s="16" t="s">
        <v>1026</v>
      </c>
      <c r="U1497" s="19">
        <f>Tabla1[[#This Row],[Trbjo real]]/Tabla1[[#This Row],[Trabajo]]</f>
        <v>0</v>
      </c>
    </row>
    <row r="1498" spans="1:21" x14ac:dyDescent="0.25">
      <c r="A1498" s="16" t="s">
        <v>739</v>
      </c>
      <c r="B1498" s="16" t="s">
        <v>118</v>
      </c>
      <c r="C1498" s="16" t="s">
        <v>119</v>
      </c>
      <c r="D1498" s="16" t="s">
        <v>120</v>
      </c>
      <c r="E1498" s="16" t="s">
        <v>1040</v>
      </c>
      <c r="F1498" s="16" t="s">
        <v>1036</v>
      </c>
      <c r="G1498" s="16" t="s">
        <v>1148</v>
      </c>
      <c r="H1498" s="16" t="s">
        <v>60</v>
      </c>
      <c r="I1498" s="16" t="s">
        <v>1025</v>
      </c>
      <c r="J1498" s="16" t="s">
        <v>121</v>
      </c>
      <c r="K1498" s="16" t="s">
        <v>10</v>
      </c>
      <c r="L1498" s="17">
        <v>44842</v>
      </c>
      <c r="M1498" s="18">
        <v>44843</v>
      </c>
      <c r="N1498" s="18" t="str">
        <f t="shared" si="46"/>
        <v>CUMPLE</v>
      </c>
      <c r="O1498" s="18" t="str">
        <f t="shared" si="47"/>
        <v>NO CUMPLE</v>
      </c>
      <c r="P1498" s="19">
        <v>2</v>
      </c>
      <c r="Q1498" s="20">
        <v>2</v>
      </c>
      <c r="R1498" s="19">
        <f>Tabla1[[#This Row],[Trbjo real]]-Tabla1[[#This Row],[Trabajo]]</f>
        <v>0</v>
      </c>
      <c r="S1498" s="19">
        <v>2</v>
      </c>
      <c r="T1498" s="16" t="s">
        <v>1026</v>
      </c>
      <c r="U1498" s="19">
        <f>Tabla1[[#This Row],[Trbjo real]]/Tabla1[[#This Row],[Trabajo]]</f>
        <v>1</v>
      </c>
    </row>
    <row r="1499" spans="1:21" x14ac:dyDescent="0.25">
      <c r="A1499" s="16" t="s">
        <v>791</v>
      </c>
      <c r="B1499" s="16" t="s">
        <v>183</v>
      </c>
      <c r="C1499" s="16" t="s">
        <v>184</v>
      </c>
      <c r="D1499" s="16" t="s">
        <v>185</v>
      </c>
      <c r="E1499" s="16" t="s">
        <v>1033</v>
      </c>
      <c r="F1499" s="16" t="s">
        <v>1136</v>
      </c>
      <c r="G1499" s="16" t="s">
        <v>1152</v>
      </c>
      <c r="H1499" s="16" t="s">
        <v>60</v>
      </c>
      <c r="I1499" s="16" t="s">
        <v>1025</v>
      </c>
      <c r="J1499" s="16" t="s">
        <v>186</v>
      </c>
      <c r="K1499" s="16" t="s">
        <v>10</v>
      </c>
      <c r="L1499" s="17">
        <v>44841</v>
      </c>
      <c r="M1499" s="18">
        <v>44831</v>
      </c>
      <c r="N1499" s="18" t="str">
        <f t="shared" si="46"/>
        <v>CUMPLE</v>
      </c>
      <c r="O1499" s="18" t="str">
        <f t="shared" si="47"/>
        <v>CUMPLE</v>
      </c>
      <c r="P1499" s="19">
        <v>1</v>
      </c>
      <c r="Q1499" s="19">
        <v>1</v>
      </c>
      <c r="R1499" s="20">
        <f>Tabla1[[#This Row],[Trbjo real]]-Tabla1[[#This Row],[Trabajo]]</f>
        <v>0</v>
      </c>
      <c r="S1499" s="19">
        <v>1</v>
      </c>
      <c r="T1499" s="16" t="s">
        <v>1026</v>
      </c>
      <c r="U1499" s="19">
        <f>Tabla1[[#This Row],[Trbjo real]]/Tabla1[[#This Row],[Trabajo]]</f>
        <v>1</v>
      </c>
    </row>
    <row r="1500" spans="1:21" x14ac:dyDescent="0.25">
      <c r="A1500" s="16" t="s">
        <v>736</v>
      </c>
      <c r="B1500" s="16" t="s">
        <v>118</v>
      </c>
      <c r="C1500" s="16" t="s">
        <v>119</v>
      </c>
      <c r="D1500" s="16" t="s">
        <v>120</v>
      </c>
      <c r="E1500" s="16" t="s">
        <v>1035</v>
      </c>
      <c r="F1500" s="16" t="s">
        <v>1061</v>
      </c>
      <c r="G1500" s="16" t="s">
        <v>1042</v>
      </c>
      <c r="H1500" s="16" t="s">
        <v>60</v>
      </c>
      <c r="I1500" s="16" t="s">
        <v>1025</v>
      </c>
      <c r="J1500" s="16" t="s">
        <v>121</v>
      </c>
      <c r="K1500" s="16" t="s">
        <v>10</v>
      </c>
      <c r="L1500" s="17">
        <v>44834</v>
      </c>
      <c r="M1500" s="18"/>
      <c r="N1500" s="18" t="str">
        <f t="shared" si="46"/>
        <v>NO CUMPLE</v>
      </c>
      <c r="O1500" s="18" t="str">
        <f t="shared" si="47"/>
        <v>NO CUMPLE</v>
      </c>
      <c r="P1500" s="19">
        <v>0</v>
      </c>
      <c r="Q1500" s="19">
        <v>1</v>
      </c>
      <c r="R1500" s="19">
        <f>Tabla1[[#This Row],[Trbjo real]]-Tabla1[[#This Row],[Trabajo]]</f>
        <v>-1</v>
      </c>
      <c r="S1500" s="19">
        <v>1</v>
      </c>
      <c r="T1500" s="16" t="s">
        <v>1026</v>
      </c>
      <c r="U1500" s="19">
        <f>Tabla1[[#This Row],[Trbjo real]]/Tabla1[[#This Row],[Trabajo]]</f>
        <v>0</v>
      </c>
    </row>
    <row r="1501" spans="1:21" x14ac:dyDescent="0.25">
      <c r="A1501" s="16" t="s">
        <v>736</v>
      </c>
      <c r="B1501" s="16" t="s">
        <v>118</v>
      </c>
      <c r="C1501" s="16" t="s">
        <v>119</v>
      </c>
      <c r="D1501" s="16" t="s">
        <v>120</v>
      </c>
      <c r="E1501" s="16" t="s">
        <v>1033</v>
      </c>
      <c r="F1501" s="16" t="s">
        <v>1036</v>
      </c>
      <c r="G1501" s="16" t="s">
        <v>1042</v>
      </c>
      <c r="H1501" s="16" t="s">
        <v>60</v>
      </c>
      <c r="I1501" s="16" t="s">
        <v>1025</v>
      </c>
      <c r="J1501" s="16" t="s">
        <v>121</v>
      </c>
      <c r="K1501" s="16" t="s">
        <v>10</v>
      </c>
      <c r="L1501" s="17">
        <v>44834</v>
      </c>
      <c r="M1501" s="18"/>
      <c r="N1501" s="18" t="str">
        <f t="shared" si="46"/>
        <v>NO CUMPLE</v>
      </c>
      <c r="O1501" s="18" t="str">
        <f t="shared" si="47"/>
        <v>NO CUMPLE</v>
      </c>
      <c r="P1501" s="19">
        <v>0</v>
      </c>
      <c r="Q1501" s="19">
        <v>3</v>
      </c>
      <c r="R1501" s="19">
        <f>Tabla1[[#This Row],[Trbjo real]]-Tabla1[[#This Row],[Trabajo]]</f>
        <v>-3</v>
      </c>
      <c r="S1501" s="19">
        <v>3</v>
      </c>
      <c r="T1501" s="16" t="s">
        <v>1026</v>
      </c>
      <c r="U1501" s="19">
        <f>Tabla1[[#This Row],[Trbjo real]]/Tabla1[[#This Row],[Trabajo]]</f>
        <v>0</v>
      </c>
    </row>
    <row r="1502" spans="1:21" x14ac:dyDescent="0.25">
      <c r="A1502" s="16" t="s">
        <v>672</v>
      </c>
      <c r="B1502" s="16" t="s">
        <v>51</v>
      </c>
      <c r="C1502" s="16" t="s">
        <v>52</v>
      </c>
      <c r="D1502" s="16" t="s">
        <v>53</v>
      </c>
      <c r="E1502" s="16" t="s">
        <v>1035</v>
      </c>
      <c r="F1502" s="16" t="s">
        <v>1057</v>
      </c>
      <c r="G1502" s="16" t="s">
        <v>1064</v>
      </c>
      <c r="H1502" s="16" t="s">
        <v>54</v>
      </c>
      <c r="I1502" s="16" t="s">
        <v>1015</v>
      </c>
      <c r="J1502" s="16" t="s">
        <v>55</v>
      </c>
      <c r="K1502" s="16" t="s">
        <v>10</v>
      </c>
      <c r="L1502" s="17">
        <v>44833</v>
      </c>
      <c r="M1502" s="18">
        <v>44833</v>
      </c>
      <c r="N1502" s="18" t="str">
        <f t="shared" si="46"/>
        <v>CUMPLE</v>
      </c>
      <c r="O1502" s="18" t="str">
        <f t="shared" si="47"/>
        <v>CUMPLE</v>
      </c>
      <c r="P1502" s="19">
        <v>2</v>
      </c>
      <c r="Q1502" s="20">
        <v>3</v>
      </c>
      <c r="R1502" s="19">
        <f>Tabla1[[#This Row],[Trbjo real]]-Tabla1[[#This Row],[Trabajo]]</f>
        <v>-1</v>
      </c>
      <c r="S1502" s="19">
        <v>3</v>
      </c>
      <c r="T1502" s="16" t="s">
        <v>1026</v>
      </c>
      <c r="U1502" s="19">
        <f>Tabla1[[#This Row],[Trbjo real]]/Tabla1[[#This Row],[Trabajo]]</f>
        <v>0.66666666666666663</v>
      </c>
    </row>
    <row r="1503" spans="1:21" x14ac:dyDescent="0.25">
      <c r="A1503" s="16" t="s">
        <v>672</v>
      </c>
      <c r="B1503" s="16" t="s">
        <v>51</v>
      </c>
      <c r="C1503" s="16" t="s">
        <v>52</v>
      </c>
      <c r="D1503" s="16" t="s">
        <v>53</v>
      </c>
      <c r="E1503" s="16" t="s">
        <v>1027</v>
      </c>
      <c r="F1503" s="16" t="s">
        <v>1090</v>
      </c>
      <c r="G1503" s="16" t="s">
        <v>1115</v>
      </c>
      <c r="H1503" s="16" t="s">
        <v>54</v>
      </c>
      <c r="I1503" s="16" t="s">
        <v>1015</v>
      </c>
      <c r="J1503" s="16" t="s">
        <v>55</v>
      </c>
      <c r="K1503" s="16" t="s">
        <v>10</v>
      </c>
      <c r="L1503" s="17">
        <v>44833</v>
      </c>
      <c r="M1503" s="18">
        <v>44824</v>
      </c>
      <c r="N1503" s="18" t="str">
        <f t="shared" si="46"/>
        <v>CUMPLE</v>
      </c>
      <c r="O1503" s="18" t="str">
        <f t="shared" si="47"/>
        <v>CUMPLE</v>
      </c>
      <c r="P1503" s="19">
        <v>1</v>
      </c>
      <c r="Q1503" s="20">
        <v>1</v>
      </c>
      <c r="R1503" s="19">
        <f>Tabla1[[#This Row],[Trbjo real]]-Tabla1[[#This Row],[Trabajo]]</f>
        <v>0</v>
      </c>
      <c r="S1503" s="19">
        <v>1</v>
      </c>
      <c r="T1503" s="16" t="s">
        <v>1026</v>
      </c>
      <c r="U1503" s="19">
        <f>Tabla1[[#This Row],[Trbjo real]]/Tabla1[[#This Row],[Trabajo]]</f>
        <v>1</v>
      </c>
    </row>
    <row r="1504" spans="1:21" x14ac:dyDescent="0.25">
      <c r="A1504" s="16" t="s">
        <v>832</v>
      </c>
      <c r="B1504" s="16" t="s">
        <v>238</v>
      </c>
      <c r="C1504" s="16" t="s">
        <v>239</v>
      </c>
      <c r="D1504" s="16" t="s">
        <v>185</v>
      </c>
      <c r="E1504" s="16" t="s">
        <v>1035</v>
      </c>
      <c r="F1504" s="16" t="s">
        <v>1057</v>
      </c>
      <c r="G1504" s="16" t="s">
        <v>1080</v>
      </c>
      <c r="H1504" s="16" t="s">
        <v>60</v>
      </c>
      <c r="I1504" s="16" t="s">
        <v>1025</v>
      </c>
      <c r="J1504" s="16" t="s">
        <v>240</v>
      </c>
      <c r="K1504" s="16" t="s">
        <v>10</v>
      </c>
      <c r="L1504" s="17">
        <v>44832</v>
      </c>
      <c r="M1504" s="18">
        <v>44844</v>
      </c>
      <c r="N1504" s="18" t="str">
        <f t="shared" si="46"/>
        <v>CUMPLE</v>
      </c>
      <c r="O1504" s="18" t="str">
        <f t="shared" si="47"/>
        <v>NO CUMPLE</v>
      </c>
      <c r="P1504" s="19">
        <v>1</v>
      </c>
      <c r="Q1504" s="20">
        <v>2</v>
      </c>
      <c r="R1504" s="21">
        <f>Tabla1[[#This Row],[Trbjo real]]-Tabla1[[#This Row],[Trabajo]]</f>
        <v>-1</v>
      </c>
      <c r="S1504" s="19">
        <v>2</v>
      </c>
      <c r="T1504" s="16" t="s">
        <v>1026</v>
      </c>
      <c r="U1504" s="19">
        <f>Tabla1[[#This Row],[Trbjo real]]/Tabla1[[#This Row],[Trabajo]]</f>
        <v>0.5</v>
      </c>
    </row>
    <row r="1505" spans="1:21" x14ac:dyDescent="0.25">
      <c r="A1505" s="16" t="s">
        <v>832</v>
      </c>
      <c r="B1505" s="16" t="s">
        <v>238</v>
      </c>
      <c r="C1505" s="16" t="s">
        <v>239</v>
      </c>
      <c r="D1505" s="16" t="s">
        <v>185</v>
      </c>
      <c r="E1505" s="16" t="s">
        <v>1075</v>
      </c>
      <c r="F1505" s="16" t="s">
        <v>1076</v>
      </c>
      <c r="G1505" s="16" t="s">
        <v>1080</v>
      </c>
      <c r="H1505" s="16" t="s">
        <v>60</v>
      </c>
      <c r="I1505" s="16" t="s">
        <v>1025</v>
      </c>
      <c r="J1505" s="16" t="s">
        <v>240</v>
      </c>
      <c r="K1505" s="16" t="s">
        <v>10</v>
      </c>
      <c r="L1505" s="17">
        <v>44832</v>
      </c>
      <c r="M1505" s="18">
        <v>44844</v>
      </c>
      <c r="N1505" s="18" t="str">
        <f t="shared" si="46"/>
        <v>CUMPLE</v>
      </c>
      <c r="O1505" s="18" t="str">
        <f t="shared" si="47"/>
        <v>NO CUMPLE</v>
      </c>
      <c r="P1505" s="19">
        <v>0.5</v>
      </c>
      <c r="Q1505" s="20">
        <v>1</v>
      </c>
      <c r="R1505" s="20">
        <f>Tabla1[[#This Row],[Trbjo real]]-Tabla1[[#This Row],[Trabajo]]</f>
        <v>-0.5</v>
      </c>
      <c r="S1505" s="19">
        <v>1</v>
      </c>
      <c r="T1505" s="16" t="s">
        <v>1026</v>
      </c>
      <c r="U1505" s="19">
        <f>Tabla1[[#This Row],[Trbjo real]]/Tabla1[[#This Row],[Trabajo]]</f>
        <v>0.5</v>
      </c>
    </row>
    <row r="1506" spans="1:21" x14ac:dyDescent="0.25">
      <c r="A1506" s="16" t="s">
        <v>832</v>
      </c>
      <c r="B1506" s="16" t="s">
        <v>238</v>
      </c>
      <c r="C1506" s="16" t="s">
        <v>239</v>
      </c>
      <c r="D1506" s="16" t="s">
        <v>185</v>
      </c>
      <c r="E1506" s="16" t="s">
        <v>1027</v>
      </c>
      <c r="F1506" s="16" t="s">
        <v>1133</v>
      </c>
      <c r="G1506" s="16" t="s">
        <v>1150</v>
      </c>
      <c r="H1506" s="16" t="s">
        <v>60</v>
      </c>
      <c r="I1506" s="16" t="s">
        <v>1025</v>
      </c>
      <c r="J1506" s="16" t="s">
        <v>240</v>
      </c>
      <c r="K1506" s="16" t="s">
        <v>10</v>
      </c>
      <c r="L1506" s="17">
        <v>44832</v>
      </c>
      <c r="M1506" s="18">
        <v>44832</v>
      </c>
      <c r="N1506" s="18" t="str">
        <f t="shared" si="46"/>
        <v>CUMPLE</v>
      </c>
      <c r="O1506" s="18" t="str">
        <f t="shared" si="47"/>
        <v>CUMPLE</v>
      </c>
      <c r="P1506" s="19">
        <v>1</v>
      </c>
      <c r="Q1506" s="21">
        <v>2</v>
      </c>
      <c r="R1506" s="21">
        <f>Tabla1[[#This Row],[Trbjo real]]-Tabla1[[#This Row],[Trabajo]]</f>
        <v>-1</v>
      </c>
      <c r="S1506" s="19">
        <v>2</v>
      </c>
      <c r="T1506" s="16" t="s">
        <v>1026</v>
      </c>
      <c r="U1506" s="19">
        <f>Tabla1[[#This Row],[Trbjo real]]/Tabla1[[#This Row],[Trabajo]]</f>
        <v>0.5</v>
      </c>
    </row>
    <row r="1507" spans="1:21" x14ac:dyDescent="0.25">
      <c r="A1507" s="16" t="s">
        <v>903</v>
      </c>
      <c r="B1507" s="16" t="s">
        <v>325</v>
      </c>
      <c r="C1507" s="16" t="s">
        <v>326</v>
      </c>
      <c r="D1507" s="16" t="s">
        <v>120</v>
      </c>
      <c r="E1507" s="16" t="s">
        <v>1035</v>
      </c>
      <c r="F1507" s="16" t="s">
        <v>1153</v>
      </c>
      <c r="G1507" s="16" t="s">
        <v>1060</v>
      </c>
      <c r="H1507" s="16" t="s">
        <v>8</v>
      </c>
      <c r="I1507" s="16" t="s">
        <v>1025</v>
      </c>
      <c r="J1507" s="16" t="s">
        <v>121</v>
      </c>
      <c r="K1507" s="16" t="s">
        <v>10</v>
      </c>
      <c r="L1507" s="17">
        <v>44831</v>
      </c>
      <c r="M1507" s="18">
        <v>44831</v>
      </c>
      <c r="N1507" s="18" t="str">
        <f t="shared" si="46"/>
        <v>CUMPLE</v>
      </c>
      <c r="O1507" s="18" t="str">
        <f t="shared" si="47"/>
        <v>CUMPLE</v>
      </c>
      <c r="P1507" s="19">
        <v>1</v>
      </c>
      <c r="Q1507" s="20">
        <v>1</v>
      </c>
      <c r="R1507" s="19">
        <f>Tabla1[[#This Row],[Trbjo real]]-Tabla1[[#This Row],[Trabajo]]</f>
        <v>0</v>
      </c>
      <c r="S1507" s="19">
        <v>1</v>
      </c>
      <c r="T1507" s="16" t="s">
        <v>1026</v>
      </c>
      <c r="U1507" s="19">
        <f>Tabla1[[#This Row],[Trbjo real]]/Tabla1[[#This Row],[Trabajo]]</f>
        <v>1</v>
      </c>
    </row>
    <row r="1508" spans="1:21" x14ac:dyDescent="0.25">
      <c r="A1508" s="16" t="s">
        <v>652</v>
      </c>
      <c r="B1508" s="16" t="s">
        <v>5</v>
      </c>
      <c r="C1508" s="16" t="s">
        <v>6</v>
      </c>
      <c r="D1508" s="16" t="s">
        <v>7</v>
      </c>
      <c r="E1508" s="16" t="s">
        <v>1035</v>
      </c>
      <c r="F1508" s="16" t="s">
        <v>1036</v>
      </c>
      <c r="G1508" s="16" t="s">
        <v>1060</v>
      </c>
      <c r="H1508" s="16" t="s">
        <v>8</v>
      </c>
      <c r="I1508" s="16" t="s">
        <v>1025</v>
      </c>
      <c r="J1508" s="16" t="s">
        <v>9</v>
      </c>
      <c r="K1508" s="16" t="s">
        <v>10</v>
      </c>
      <c r="L1508" s="17">
        <v>44831</v>
      </c>
      <c r="M1508" s="18">
        <v>44831</v>
      </c>
      <c r="N1508" s="18" t="str">
        <f t="shared" si="46"/>
        <v>CUMPLE</v>
      </c>
      <c r="O1508" s="18" t="str">
        <f t="shared" si="47"/>
        <v>CUMPLE</v>
      </c>
      <c r="P1508" s="19">
        <v>0.16</v>
      </c>
      <c r="Q1508" s="21">
        <v>8</v>
      </c>
      <c r="R1508" s="19">
        <f>Tabla1[[#This Row],[Trbjo real]]-Tabla1[[#This Row],[Trabajo]]</f>
        <v>-7.84</v>
      </c>
      <c r="S1508" s="19">
        <v>8</v>
      </c>
      <c r="T1508" s="16" t="s">
        <v>1026</v>
      </c>
      <c r="U1508" s="19">
        <f>Tabla1[[#This Row],[Trbjo real]]/Tabla1[[#This Row],[Trabajo]]</f>
        <v>0.02</v>
      </c>
    </row>
    <row r="1509" spans="1:21" x14ac:dyDescent="0.25">
      <c r="A1509" s="16" t="s">
        <v>652</v>
      </c>
      <c r="B1509" s="16" t="s">
        <v>5</v>
      </c>
      <c r="C1509" s="16" t="s">
        <v>6</v>
      </c>
      <c r="D1509" s="16" t="s">
        <v>7</v>
      </c>
      <c r="E1509" s="16" t="s">
        <v>1027</v>
      </c>
      <c r="F1509" s="16" t="s">
        <v>1101</v>
      </c>
      <c r="G1509" s="16" t="s">
        <v>1060</v>
      </c>
      <c r="H1509" s="16" t="s">
        <v>8</v>
      </c>
      <c r="I1509" s="16" t="s">
        <v>1025</v>
      </c>
      <c r="J1509" s="16" t="s">
        <v>9</v>
      </c>
      <c r="K1509" s="16" t="s">
        <v>10</v>
      </c>
      <c r="L1509" s="17">
        <v>44831</v>
      </c>
      <c r="M1509" s="18">
        <v>44833</v>
      </c>
      <c r="N1509" s="18" t="str">
        <f t="shared" si="46"/>
        <v>CUMPLE</v>
      </c>
      <c r="O1509" s="18" t="str">
        <f t="shared" si="47"/>
        <v>NO CUMPLE</v>
      </c>
      <c r="P1509" s="19">
        <v>0.16</v>
      </c>
      <c r="Q1509" s="21">
        <v>0.5</v>
      </c>
      <c r="R1509" s="19">
        <f>Tabla1[[#This Row],[Trbjo real]]-Tabla1[[#This Row],[Trabajo]]</f>
        <v>-0.33999999999999997</v>
      </c>
      <c r="S1509" s="19">
        <v>0.5</v>
      </c>
      <c r="T1509" s="16" t="s">
        <v>1026</v>
      </c>
      <c r="U1509" s="19">
        <f>Tabla1[[#This Row],[Trbjo real]]/Tabla1[[#This Row],[Trabajo]]</f>
        <v>0.32</v>
      </c>
    </row>
    <row r="1510" spans="1:21" x14ac:dyDescent="0.25">
      <c r="A1510" s="16" t="s">
        <v>652</v>
      </c>
      <c r="B1510" s="16" t="s">
        <v>5</v>
      </c>
      <c r="C1510" s="16" t="s">
        <v>6</v>
      </c>
      <c r="D1510" s="16" t="s">
        <v>7</v>
      </c>
      <c r="E1510" s="16" t="s">
        <v>1038</v>
      </c>
      <c r="F1510" s="16" t="s">
        <v>1056</v>
      </c>
      <c r="G1510" s="16" t="s">
        <v>1060</v>
      </c>
      <c r="H1510" s="16" t="s">
        <v>8</v>
      </c>
      <c r="I1510" s="16" t="s">
        <v>1025</v>
      </c>
      <c r="J1510" s="16" t="s">
        <v>9</v>
      </c>
      <c r="K1510" s="16" t="s">
        <v>10</v>
      </c>
      <c r="L1510" s="17">
        <v>44831</v>
      </c>
      <c r="M1510" s="18">
        <v>44835</v>
      </c>
      <c r="N1510" s="18" t="str">
        <f t="shared" si="46"/>
        <v>CUMPLE</v>
      </c>
      <c r="O1510" s="18" t="str">
        <f t="shared" si="47"/>
        <v>NO CUMPLE</v>
      </c>
      <c r="P1510" s="19">
        <v>0.16</v>
      </c>
      <c r="Q1510" s="21">
        <v>5</v>
      </c>
      <c r="R1510" s="19">
        <f>Tabla1[[#This Row],[Trbjo real]]-Tabla1[[#This Row],[Trabajo]]</f>
        <v>-4.84</v>
      </c>
      <c r="S1510" s="19">
        <v>5</v>
      </c>
      <c r="T1510" s="16" t="s">
        <v>1026</v>
      </c>
      <c r="U1510" s="19">
        <f>Tabla1[[#This Row],[Trbjo real]]/Tabla1[[#This Row],[Trabajo]]</f>
        <v>3.2000000000000001E-2</v>
      </c>
    </row>
    <row r="1511" spans="1:21" x14ac:dyDescent="0.25">
      <c r="A1511" s="16" t="s">
        <v>682</v>
      </c>
      <c r="B1511" s="16" t="s">
        <v>51</v>
      </c>
      <c r="C1511" s="16" t="s">
        <v>52</v>
      </c>
      <c r="D1511" s="16" t="s">
        <v>53</v>
      </c>
      <c r="E1511" s="16" t="s">
        <v>1035</v>
      </c>
      <c r="F1511" s="16" t="s">
        <v>1063</v>
      </c>
      <c r="G1511" s="16" t="s">
        <v>1064</v>
      </c>
      <c r="H1511" s="16" t="s">
        <v>60</v>
      </c>
      <c r="I1511" s="16" t="s">
        <v>1015</v>
      </c>
      <c r="J1511" s="16" t="s">
        <v>55</v>
      </c>
      <c r="K1511" s="16" t="s">
        <v>10</v>
      </c>
      <c r="L1511" s="17">
        <v>44831</v>
      </c>
      <c r="M1511" s="18">
        <v>44831</v>
      </c>
      <c r="N1511" s="18" t="str">
        <f t="shared" si="46"/>
        <v>CUMPLE</v>
      </c>
      <c r="O1511" s="18" t="str">
        <f t="shared" si="47"/>
        <v>CUMPLE</v>
      </c>
      <c r="P1511" s="19">
        <v>1</v>
      </c>
      <c r="Q1511" s="20">
        <v>1</v>
      </c>
      <c r="R1511" s="20">
        <f>Tabla1[[#This Row],[Trbjo real]]-Tabla1[[#This Row],[Trabajo]]</f>
        <v>0</v>
      </c>
      <c r="S1511" s="19">
        <v>1</v>
      </c>
      <c r="T1511" s="16" t="s">
        <v>1026</v>
      </c>
      <c r="U1511" s="19">
        <f>Tabla1[[#This Row],[Trbjo real]]/Tabla1[[#This Row],[Trabajo]]</f>
        <v>1</v>
      </c>
    </row>
    <row r="1512" spans="1:21" x14ac:dyDescent="0.25">
      <c r="A1512" s="16" t="s">
        <v>1007</v>
      </c>
      <c r="B1512" s="16" t="s">
        <v>365</v>
      </c>
      <c r="C1512" s="16" t="s">
        <v>366</v>
      </c>
      <c r="D1512" s="16" t="s">
        <v>120</v>
      </c>
      <c r="E1512" s="16" t="s">
        <v>1035</v>
      </c>
      <c r="F1512" s="16" t="s">
        <v>1153</v>
      </c>
      <c r="G1512" s="16" t="s">
        <v>1070</v>
      </c>
      <c r="H1512" s="16" t="s">
        <v>8</v>
      </c>
      <c r="I1512" s="16" t="s">
        <v>1025</v>
      </c>
      <c r="J1512" s="16" t="s">
        <v>121</v>
      </c>
      <c r="K1512" s="16" t="s">
        <v>10</v>
      </c>
      <c r="L1512" s="17">
        <v>44831</v>
      </c>
      <c r="M1512" s="18"/>
      <c r="N1512" s="18" t="str">
        <f t="shared" si="46"/>
        <v>NO CUMPLE</v>
      </c>
      <c r="O1512" s="18" t="str">
        <f t="shared" si="47"/>
        <v>NO CUMPLE</v>
      </c>
      <c r="P1512" s="19">
        <v>0</v>
      </c>
      <c r="Q1512" s="19">
        <v>1</v>
      </c>
      <c r="R1512" s="19">
        <f>Tabla1[[#This Row],[Trbjo real]]-Tabla1[[#This Row],[Trabajo]]</f>
        <v>-1</v>
      </c>
      <c r="S1512" s="19">
        <v>1</v>
      </c>
      <c r="T1512" s="16" t="s">
        <v>1026</v>
      </c>
      <c r="U1512" s="19">
        <f>Tabla1[[#This Row],[Trbjo real]]/Tabla1[[#This Row],[Trabajo]]</f>
        <v>0</v>
      </c>
    </row>
    <row r="1513" spans="1:21" x14ac:dyDescent="0.25">
      <c r="A1513" s="16" t="s">
        <v>682</v>
      </c>
      <c r="B1513" s="16" t="s">
        <v>51</v>
      </c>
      <c r="C1513" s="16" t="s">
        <v>52</v>
      </c>
      <c r="D1513" s="16" t="s">
        <v>53</v>
      </c>
      <c r="E1513" s="16" t="s">
        <v>1027</v>
      </c>
      <c r="F1513" s="16" t="s">
        <v>1068</v>
      </c>
      <c r="G1513" s="16" t="s">
        <v>1091</v>
      </c>
      <c r="H1513" s="16" t="s">
        <v>60</v>
      </c>
      <c r="I1513" s="16" t="s">
        <v>1015</v>
      </c>
      <c r="J1513" s="16" t="s">
        <v>55</v>
      </c>
      <c r="K1513" s="16" t="s">
        <v>10</v>
      </c>
      <c r="L1513" s="17">
        <v>44831</v>
      </c>
      <c r="M1513" s="18">
        <v>44831</v>
      </c>
      <c r="N1513" s="18" t="str">
        <f t="shared" si="46"/>
        <v>CUMPLE</v>
      </c>
      <c r="O1513" s="18" t="str">
        <f t="shared" si="47"/>
        <v>CUMPLE</v>
      </c>
      <c r="P1513" s="19">
        <v>1</v>
      </c>
      <c r="Q1513" s="20">
        <v>1</v>
      </c>
      <c r="R1513" s="20">
        <f>Tabla1[[#This Row],[Trbjo real]]-Tabla1[[#This Row],[Trabajo]]</f>
        <v>0</v>
      </c>
      <c r="S1513" s="19">
        <v>1</v>
      </c>
      <c r="T1513" s="16" t="s">
        <v>1026</v>
      </c>
      <c r="U1513" s="19">
        <f>Tabla1[[#This Row],[Trbjo real]]/Tabla1[[#This Row],[Trabajo]]</f>
        <v>1</v>
      </c>
    </row>
    <row r="1514" spans="1:21" x14ac:dyDescent="0.25">
      <c r="A1514" s="16" t="s">
        <v>682</v>
      </c>
      <c r="B1514" s="16" t="s">
        <v>51</v>
      </c>
      <c r="C1514" s="16" t="s">
        <v>52</v>
      </c>
      <c r="D1514" s="16" t="s">
        <v>53</v>
      </c>
      <c r="E1514" s="16" t="s">
        <v>1053</v>
      </c>
      <c r="F1514" s="16" t="s">
        <v>1069</v>
      </c>
      <c r="G1514" s="16" t="s">
        <v>1091</v>
      </c>
      <c r="H1514" s="16" t="s">
        <v>60</v>
      </c>
      <c r="I1514" s="16" t="s">
        <v>1015</v>
      </c>
      <c r="J1514" s="16" t="s">
        <v>55</v>
      </c>
      <c r="K1514" s="16" t="s">
        <v>10</v>
      </c>
      <c r="L1514" s="17">
        <v>44831</v>
      </c>
      <c r="M1514" s="18">
        <v>44832</v>
      </c>
      <c r="N1514" s="18" t="str">
        <f t="shared" si="46"/>
        <v>CUMPLE</v>
      </c>
      <c r="O1514" s="18" t="str">
        <f t="shared" si="47"/>
        <v>NO CUMPLE</v>
      </c>
      <c r="P1514" s="19">
        <v>3</v>
      </c>
      <c r="Q1514" s="21">
        <v>3</v>
      </c>
      <c r="R1514" s="19">
        <f>Tabla1[[#This Row],[Trbjo real]]-Tabla1[[#This Row],[Trabajo]]</f>
        <v>0</v>
      </c>
      <c r="S1514" s="19">
        <v>3</v>
      </c>
      <c r="T1514" s="16" t="s">
        <v>1026</v>
      </c>
      <c r="U1514" s="19">
        <f>Tabla1[[#This Row],[Trbjo real]]/Tabla1[[#This Row],[Trabajo]]</f>
        <v>1</v>
      </c>
    </row>
    <row r="1515" spans="1:21" x14ac:dyDescent="0.25">
      <c r="A1515" s="16" t="s">
        <v>652</v>
      </c>
      <c r="B1515" s="16" t="s">
        <v>5</v>
      </c>
      <c r="C1515" s="16" t="s">
        <v>6</v>
      </c>
      <c r="D1515" s="16" t="s">
        <v>7</v>
      </c>
      <c r="E1515" s="16" t="s">
        <v>1051</v>
      </c>
      <c r="F1515" s="16" t="s">
        <v>1101</v>
      </c>
      <c r="G1515" s="16" t="s">
        <v>1161</v>
      </c>
      <c r="H1515" s="16" t="s">
        <v>8</v>
      </c>
      <c r="I1515" s="16" t="s">
        <v>1025</v>
      </c>
      <c r="J1515" s="16" t="s">
        <v>9</v>
      </c>
      <c r="K1515" s="16" t="s">
        <v>10</v>
      </c>
      <c r="L1515" s="17">
        <v>44831</v>
      </c>
      <c r="M1515" s="18"/>
      <c r="N1515" s="18" t="str">
        <f t="shared" si="46"/>
        <v>NO CUMPLE</v>
      </c>
      <c r="O1515" s="18" t="str">
        <f t="shared" si="47"/>
        <v>NO CUMPLE</v>
      </c>
      <c r="P1515" s="19">
        <v>0</v>
      </c>
      <c r="Q1515" s="19">
        <v>4</v>
      </c>
      <c r="R1515" s="19">
        <f>Tabla1[[#This Row],[Trbjo real]]-Tabla1[[#This Row],[Trabajo]]</f>
        <v>-4</v>
      </c>
      <c r="S1515" s="19">
        <v>4</v>
      </c>
      <c r="T1515" s="16" t="s">
        <v>1026</v>
      </c>
      <c r="U1515" s="19">
        <f>Tabla1[[#This Row],[Trbjo real]]/Tabla1[[#This Row],[Trabajo]]</f>
        <v>0</v>
      </c>
    </row>
    <row r="1516" spans="1:21" x14ac:dyDescent="0.25">
      <c r="A1516" s="16" t="s">
        <v>682</v>
      </c>
      <c r="B1516" s="16" t="s">
        <v>51</v>
      </c>
      <c r="C1516" s="16" t="s">
        <v>52</v>
      </c>
      <c r="D1516" s="16" t="s">
        <v>53</v>
      </c>
      <c r="E1516" s="16" t="s">
        <v>1040</v>
      </c>
      <c r="F1516" s="16" t="s">
        <v>1100</v>
      </c>
      <c r="G1516" s="16" t="s">
        <v>1115</v>
      </c>
      <c r="H1516" s="16" t="s">
        <v>60</v>
      </c>
      <c r="I1516" s="16" t="s">
        <v>1015</v>
      </c>
      <c r="J1516" s="16" t="s">
        <v>55</v>
      </c>
      <c r="K1516" s="16" t="s">
        <v>10</v>
      </c>
      <c r="L1516" s="17">
        <v>44831</v>
      </c>
      <c r="M1516" s="18">
        <v>44831</v>
      </c>
      <c r="N1516" s="18" t="str">
        <f t="shared" si="46"/>
        <v>CUMPLE</v>
      </c>
      <c r="O1516" s="18" t="str">
        <f t="shared" si="47"/>
        <v>CUMPLE</v>
      </c>
      <c r="P1516" s="19">
        <v>2</v>
      </c>
      <c r="Q1516" s="20">
        <v>2</v>
      </c>
      <c r="R1516" s="19">
        <f>Tabla1[[#This Row],[Trbjo real]]-Tabla1[[#This Row],[Trabajo]]</f>
        <v>0</v>
      </c>
      <c r="S1516" s="19">
        <v>2</v>
      </c>
      <c r="T1516" s="16" t="s">
        <v>1026</v>
      </c>
      <c r="U1516" s="19">
        <f>Tabla1[[#This Row],[Trbjo real]]/Tabla1[[#This Row],[Trabajo]]</f>
        <v>1</v>
      </c>
    </row>
    <row r="1517" spans="1:21" x14ac:dyDescent="0.25">
      <c r="A1517" s="16" t="s">
        <v>652</v>
      </c>
      <c r="B1517" s="16" t="s">
        <v>5</v>
      </c>
      <c r="C1517" s="16" t="s">
        <v>6</v>
      </c>
      <c r="D1517" s="16" t="s">
        <v>7</v>
      </c>
      <c r="E1517" s="16" t="s">
        <v>1022</v>
      </c>
      <c r="F1517" s="16" t="s">
        <v>1055</v>
      </c>
      <c r="G1517" s="16" t="s">
        <v>1122</v>
      </c>
      <c r="H1517" s="16" t="s">
        <v>8</v>
      </c>
      <c r="I1517" s="16" t="s">
        <v>1025</v>
      </c>
      <c r="J1517" s="16" t="s">
        <v>9</v>
      </c>
      <c r="K1517" s="16" t="s">
        <v>10</v>
      </c>
      <c r="L1517" s="17">
        <v>44831</v>
      </c>
      <c r="M1517" s="18">
        <v>44834</v>
      </c>
      <c r="N1517" s="18" t="str">
        <f t="shared" si="46"/>
        <v>CUMPLE</v>
      </c>
      <c r="O1517" s="18" t="str">
        <f t="shared" si="47"/>
        <v>NO CUMPLE</v>
      </c>
      <c r="P1517" s="19">
        <v>2</v>
      </c>
      <c r="Q1517" s="21">
        <v>3.4</v>
      </c>
      <c r="R1517" s="19">
        <f>Tabla1[[#This Row],[Trbjo real]]-Tabla1[[#This Row],[Trabajo]]</f>
        <v>-1.4</v>
      </c>
      <c r="S1517" s="19">
        <v>205</v>
      </c>
      <c r="T1517" s="16" t="s">
        <v>1123</v>
      </c>
      <c r="U1517" s="19">
        <f>Tabla1[[#This Row],[Trbjo real]]/Tabla1[[#This Row],[Trabajo]]</f>
        <v>0.58823529411764708</v>
      </c>
    </row>
    <row r="1518" spans="1:21" x14ac:dyDescent="0.25">
      <c r="A1518" s="16" t="s">
        <v>682</v>
      </c>
      <c r="B1518" s="16" t="s">
        <v>51</v>
      </c>
      <c r="C1518" s="16" t="s">
        <v>52</v>
      </c>
      <c r="D1518" s="16" t="s">
        <v>53</v>
      </c>
      <c r="E1518" s="16" t="s">
        <v>1033</v>
      </c>
      <c r="F1518" s="16" t="s">
        <v>1132</v>
      </c>
      <c r="G1518" s="16" t="s">
        <v>1129</v>
      </c>
      <c r="H1518" s="16" t="s">
        <v>60</v>
      </c>
      <c r="I1518" s="16" t="s">
        <v>1015</v>
      </c>
      <c r="J1518" s="16" t="s">
        <v>55</v>
      </c>
      <c r="K1518" s="16" t="s">
        <v>10</v>
      </c>
      <c r="L1518" s="17">
        <v>44831</v>
      </c>
      <c r="M1518" s="18"/>
      <c r="N1518" s="18" t="str">
        <f t="shared" si="46"/>
        <v>NO CUMPLE</v>
      </c>
      <c r="O1518" s="18" t="str">
        <f t="shared" si="47"/>
        <v>NO CUMPLE</v>
      </c>
      <c r="P1518" s="19">
        <v>0</v>
      </c>
      <c r="Q1518" s="19">
        <v>1</v>
      </c>
      <c r="R1518" s="19">
        <f>Tabla1[[#This Row],[Trbjo real]]-Tabla1[[#This Row],[Trabajo]]</f>
        <v>-1</v>
      </c>
      <c r="S1518" s="19">
        <v>1</v>
      </c>
      <c r="T1518" s="16" t="s">
        <v>1026</v>
      </c>
      <c r="U1518" s="19">
        <f>Tabla1[[#This Row],[Trbjo real]]/Tabla1[[#This Row],[Trabajo]]</f>
        <v>0</v>
      </c>
    </row>
    <row r="1519" spans="1:21" x14ac:dyDescent="0.25">
      <c r="A1519" s="16" t="s">
        <v>682</v>
      </c>
      <c r="B1519" s="16" t="s">
        <v>51</v>
      </c>
      <c r="C1519" s="16" t="s">
        <v>52</v>
      </c>
      <c r="D1519" s="16" t="s">
        <v>53</v>
      </c>
      <c r="E1519" s="16" t="s">
        <v>1051</v>
      </c>
      <c r="F1519" s="16" t="s">
        <v>1145</v>
      </c>
      <c r="G1519" s="16" t="s">
        <v>1129</v>
      </c>
      <c r="H1519" s="16" t="s">
        <v>60</v>
      </c>
      <c r="I1519" s="16" t="s">
        <v>1015</v>
      </c>
      <c r="J1519" s="16" t="s">
        <v>55</v>
      </c>
      <c r="K1519" s="16" t="s">
        <v>10</v>
      </c>
      <c r="L1519" s="17">
        <v>44831</v>
      </c>
      <c r="M1519" s="18"/>
      <c r="N1519" s="18" t="str">
        <f t="shared" si="46"/>
        <v>NO CUMPLE</v>
      </c>
      <c r="O1519" s="18" t="str">
        <f t="shared" si="47"/>
        <v>NO CUMPLE</v>
      </c>
      <c r="P1519" s="19">
        <v>0</v>
      </c>
      <c r="Q1519" s="19">
        <v>1</v>
      </c>
      <c r="R1519" s="19">
        <f>Tabla1[[#This Row],[Trbjo real]]-Tabla1[[#This Row],[Trabajo]]</f>
        <v>-1</v>
      </c>
      <c r="S1519" s="19">
        <v>1</v>
      </c>
      <c r="T1519" s="16" t="s">
        <v>1026</v>
      </c>
      <c r="U1519" s="19">
        <f>Tabla1[[#This Row],[Trbjo real]]/Tabla1[[#This Row],[Trabajo]]</f>
        <v>0</v>
      </c>
    </row>
    <row r="1520" spans="1:21" x14ac:dyDescent="0.25">
      <c r="A1520" s="16" t="s">
        <v>652</v>
      </c>
      <c r="B1520" s="16" t="s">
        <v>5</v>
      </c>
      <c r="C1520" s="16" t="s">
        <v>6</v>
      </c>
      <c r="D1520" s="16" t="s">
        <v>7</v>
      </c>
      <c r="E1520" s="16" t="s">
        <v>1033</v>
      </c>
      <c r="F1520" s="16" t="s">
        <v>1036</v>
      </c>
      <c r="G1520" s="16" t="s">
        <v>1150</v>
      </c>
      <c r="H1520" s="16" t="s">
        <v>8</v>
      </c>
      <c r="I1520" s="16" t="s">
        <v>1025</v>
      </c>
      <c r="J1520" s="16" t="s">
        <v>9</v>
      </c>
      <c r="K1520" s="16" t="s">
        <v>10</v>
      </c>
      <c r="L1520" s="17">
        <v>44831</v>
      </c>
      <c r="M1520" s="18">
        <v>44829</v>
      </c>
      <c r="N1520" s="18" t="str">
        <f t="shared" si="46"/>
        <v>CUMPLE</v>
      </c>
      <c r="O1520" s="18" t="str">
        <f t="shared" si="47"/>
        <v>CUMPLE</v>
      </c>
      <c r="P1520" s="19">
        <v>1</v>
      </c>
      <c r="Q1520" s="20">
        <v>2</v>
      </c>
      <c r="R1520" s="19">
        <f>Tabla1[[#This Row],[Trbjo real]]-Tabla1[[#This Row],[Trabajo]]</f>
        <v>-1</v>
      </c>
      <c r="S1520" s="19">
        <v>2</v>
      </c>
      <c r="T1520" s="16" t="s">
        <v>1026</v>
      </c>
      <c r="U1520" s="19">
        <f>Tabla1[[#This Row],[Trbjo real]]/Tabla1[[#This Row],[Trabajo]]</f>
        <v>0.5</v>
      </c>
    </row>
    <row r="1521" spans="1:21" x14ac:dyDescent="0.25">
      <c r="A1521" s="16" t="s">
        <v>652</v>
      </c>
      <c r="B1521" s="16" t="s">
        <v>5</v>
      </c>
      <c r="C1521" s="16" t="s">
        <v>6</v>
      </c>
      <c r="D1521" s="16" t="s">
        <v>7</v>
      </c>
      <c r="E1521" s="16" t="s">
        <v>1040</v>
      </c>
      <c r="F1521" s="16" t="s">
        <v>1101</v>
      </c>
      <c r="G1521" s="16" t="s">
        <v>1150</v>
      </c>
      <c r="H1521" s="16" t="s">
        <v>8</v>
      </c>
      <c r="I1521" s="16" t="s">
        <v>1025</v>
      </c>
      <c r="J1521" s="16" t="s">
        <v>9</v>
      </c>
      <c r="K1521" s="16" t="s">
        <v>10</v>
      </c>
      <c r="L1521" s="17">
        <v>44831</v>
      </c>
      <c r="M1521" s="18">
        <v>44829</v>
      </c>
      <c r="N1521" s="18" t="str">
        <f t="shared" si="46"/>
        <v>CUMPLE</v>
      </c>
      <c r="O1521" s="18" t="str">
        <f t="shared" si="47"/>
        <v>CUMPLE</v>
      </c>
      <c r="P1521" s="19">
        <v>2</v>
      </c>
      <c r="Q1521" s="21">
        <v>4</v>
      </c>
      <c r="R1521" s="19">
        <f>Tabla1[[#This Row],[Trbjo real]]-Tabla1[[#This Row],[Trabajo]]</f>
        <v>-2</v>
      </c>
      <c r="S1521" s="19">
        <v>4</v>
      </c>
      <c r="T1521" s="16" t="s">
        <v>1026</v>
      </c>
      <c r="U1521" s="19">
        <f>Tabla1[[#This Row],[Trbjo real]]/Tabla1[[#This Row],[Trabajo]]</f>
        <v>0.5</v>
      </c>
    </row>
    <row r="1522" spans="1:21" x14ac:dyDescent="0.25">
      <c r="A1522" s="16" t="s">
        <v>652</v>
      </c>
      <c r="B1522" s="16" t="s">
        <v>5</v>
      </c>
      <c r="C1522" s="16" t="s">
        <v>6</v>
      </c>
      <c r="D1522" s="16" t="s">
        <v>7</v>
      </c>
      <c r="E1522" s="16" t="s">
        <v>1053</v>
      </c>
      <c r="F1522" s="16" t="s">
        <v>1056</v>
      </c>
      <c r="G1522" s="16" t="s">
        <v>1150</v>
      </c>
      <c r="H1522" s="16" t="s">
        <v>8</v>
      </c>
      <c r="I1522" s="16" t="s">
        <v>1025</v>
      </c>
      <c r="J1522" s="16" t="s">
        <v>9</v>
      </c>
      <c r="K1522" s="16" t="s">
        <v>10</v>
      </c>
      <c r="L1522" s="17">
        <v>44831</v>
      </c>
      <c r="M1522" s="18"/>
      <c r="N1522" s="18" t="str">
        <f t="shared" si="46"/>
        <v>NO CUMPLE</v>
      </c>
      <c r="O1522" s="18" t="str">
        <f t="shared" si="47"/>
        <v>NO CUMPLE</v>
      </c>
      <c r="P1522" s="19">
        <v>0</v>
      </c>
      <c r="Q1522" s="19">
        <v>4</v>
      </c>
      <c r="R1522" s="19">
        <f>Tabla1[[#This Row],[Trbjo real]]-Tabla1[[#This Row],[Trabajo]]</f>
        <v>-4</v>
      </c>
      <c r="S1522" s="19">
        <v>4</v>
      </c>
      <c r="T1522" s="16" t="s">
        <v>1026</v>
      </c>
      <c r="U1522" s="19">
        <f>Tabla1[[#This Row],[Trbjo real]]/Tabla1[[#This Row],[Trabajo]]</f>
        <v>0</v>
      </c>
    </row>
    <row r="1523" spans="1:21" x14ac:dyDescent="0.25">
      <c r="A1523" s="16" t="s">
        <v>661</v>
      </c>
      <c r="B1523" s="16" t="s">
        <v>5</v>
      </c>
      <c r="C1523" s="16" t="s">
        <v>6</v>
      </c>
      <c r="D1523" s="16" t="s">
        <v>7</v>
      </c>
      <c r="E1523" s="16" t="s">
        <v>1035</v>
      </c>
      <c r="F1523" s="16" t="s">
        <v>1153</v>
      </c>
      <c r="G1523" s="16" t="s">
        <v>1060</v>
      </c>
      <c r="H1523" s="16" t="s">
        <v>8</v>
      </c>
      <c r="I1523" s="16" t="s">
        <v>1025</v>
      </c>
      <c r="J1523" s="16" t="s">
        <v>9</v>
      </c>
      <c r="K1523" s="16" t="s">
        <v>10</v>
      </c>
      <c r="L1523" s="17">
        <v>44830</v>
      </c>
      <c r="M1523" s="18">
        <v>44830</v>
      </c>
      <c r="N1523" s="18" t="str">
        <f t="shared" si="46"/>
        <v>CUMPLE</v>
      </c>
      <c r="O1523" s="18" t="str">
        <f t="shared" si="47"/>
        <v>CUMPLE</v>
      </c>
      <c r="P1523" s="19">
        <v>1</v>
      </c>
      <c r="Q1523" s="20">
        <v>1</v>
      </c>
      <c r="R1523" s="19">
        <f>Tabla1[[#This Row],[Trbjo real]]-Tabla1[[#This Row],[Trabajo]]</f>
        <v>0</v>
      </c>
      <c r="S1523" s="19">
        <v>1</v>
      </c>
      <c r="T1523" s="16" t="s">
        <v>1026</v>
      </c>
      <c r="U1523" s="19">
        <f>Tabla1[[#This Row],[Trbjo real]]/Tabla1[[#This Row],[Trabajo]]</f>
        <v>1</v>
      </c>
    </row>
    <row r="1524" spans="1:21" x14ac:dyDescent="0.25">
      <c r="A1524" s="16" t="s">
        <v>741</v>
      </c>
      <c r="B1524" s="16" t="s">
        <v>118</v>
      </c>
      <c r="C1524" s="16" t="s">
        <v>119</v>
      </c>
      <c r="D1524" s="16" t="s">
        <v>120</v>
      </c>
      <c r="E1524" s="16" t="s">
        <v>1035</v>
      </c>
      <c r="F1524" s="16" t="s">
        <v>1061</v>
      </c>
      <c r="G1524" s="16" t="s">
        <v>1060</v>
      </c>
      <c r="H1524" s="16" t="s">
        <v>60</v>
      </c>
      <c r="I1524" s="16" t="s">
        <v>1025</v>
      </c>
      <c r="J1524" s="16" t="s">
        <v>121</v>
      </c>
      <c r="K1524" s="16" t="s">
        <v>10</v>
      </c>
      <c r="L1524" s="17">
        <v>44830</v>
      </c>
      <c r="M1524" s="18">
        <v>44813</v>
      </c>
      <c r="N1524" s="18" t="str">
        <f t="shared" si="46"/>
        <v>CUMPLE</v>
      </c>
      <c r="O1524" s="18" t="str">
        <f t="shared" si="47"/>
        <v>CUMPLE</v>
      </c>
      <c r="P1524" s="19">
        <v>1</v>
      </c>
      <c r="Q1524" s="20">
        <v>1</v>
      </c>
      <c r="R1524" s="19">
        <f>Tabla1[[#This Row],[Trbjo real]]-Tabla1[[#This Row],[Trabajo]]</f>
        <v>0</v>
      </c>
      <c r="S1524" s="19">
        <v>1</v>
      </c>
      <c r="T1524" s="16" t="s">
        <v>1026</v>
      </c>
      <c r="U1524" s="19">
        <f>Tabla1[[#This Row],[Trbjo real]]/Tabla1[[#This Row],[Trabajo]]</f>
        <v>1</v>
      </c>
    </row>
    <row r="1525" spans="1:21" x14ac:dyDescent="0.25">
      <c r="A1525" s="16" t="s">
        <v>741</v>
      </c>
      <c r="B1525" s="16" t="s">
        <v>118</v>
      </c>
      <c r="C1525" s="16" t="s">
        <v>119</v>
      </c>
      <c r="D1525" s="16" t="s">
        <v>120</v>
      </c>
      <c r="E1525" s="16" t="s">
        <v>1033</v>
      </c>
      <c r="F1525" s="16" t="s">
        <v>1036</v>
      </c>
      <c r="G1525" s="16" t="s">
        <v>1060</v>
      </c>
      <c r="H1525" s="16" t="s">
        <v>60</v>
      </c>
      <c r="I1525" s="16" t="s">
        <v>1025</v>
      </c>
      <c r="J1525" s="16" t="s">
        <v>121</v>
      </c>
      <c r="K1525" s="16" t="s">
        <v>10</v>
      </c>
      <c r="L1525" s="17">
        <v>44830</v>
      </c>
      <c r="M1525" s="18"/>
      <c r="N1525" s="18" t="str">
        <f t="shared" si="46"/>
        <v>NO CUMPLE</v>
      </c>
      <c r="O1525" s="18" t="str">
        <f t="shared" si="47"/>
        <v>NO CUMPLE</v>
      </c>
      <c r="P1525" s="19">
        <v>0</v>
      </c>
      <c r="Q1525" s="19">
        <v>3</v>
      </c>
      <c r="R1525" s="19">
        <f>Tabla1[[#This Row],[Trbjo real]]-Tabla1[[#This Row],[Trabajo]]</f>
        <v>-3</v>
      </c>
      <c r="S1525" s="19">
        <v>3</v>
      </c>
      <c r="T1525" s="16" t="s">
        <v>1026</v>
      </c>
      <c r="U1525" s="19">
        <f>Tabla1[[#This Row],[Trbjo real]]/Tabla1[[#This Row],[Trabajo]]</f>
        <v>0</v>
      </c>
    </row>
    <row r="1526" spans="1:21" x14ac:dyDescent="0.25">
      <c r="A1526" s="16" t="s">
        <v>741</v>
      </c>
      <c r="B1526" s="16" t="s">
        <v>118</v>
      </c>
      <c r="C1526" s="16" t="s">
        <v>119</v>
      </c>
      <c r="D1526" s="16" t="s">
        <v>120</v>
      </c>
      <c r="E1526" s="16" t="s">
        <v>1040</v>
      </c>
      <c r="F1526" s="16" t="s">
        <v>1036</v>
      </c>
      <c r="G1526" s="16" t="s">
        <v>1148</v>
      </c>
      <c r="H1526" s="16" t="s">
        <v>60</v>
      </c>
      <c r="I1526" s="16" t="s">
        <v>1025</v>
      </c>
      <c r="J1526" s="16" t="s">
        <v>121</v>
      </c>
      <c r="K1526" s="16" t="s">
        <v>10</v>
      </c>
      <c r="L1526" s="17">
        <v>44830</v>
      </c>
      <c r="M1526" s="18">
        <v>44815</v>
      </c>
      <c r="N1526" s="18" t="str">
        <f t="shared" si="46"/>
        <v>CUMPLE</v>
      </c>
      <c r="O1526" s="18" t="str">
        <f t="shared" si="47"/>
        <v>CUMPLE</v>
      </c>
      <c r="P1526" s="19">
        <v>2</v>
      </c>
      <c r="Q1526" s="20">
        <v>2</v>
      </c>
      <c r="R1526" s="19">
        <f>Tabla1[[#This Row],[Trbjo real]]-Tabla1[[#This Row],[Trabajo]]</f>
        <v>0</v>
      </c>
      <c r="S1526" s="19">
        <v>2</v>
      </c>
      <c r="T1526" s="16" t="s">
        <v>1026</v>
      </c>
      <c r="U1526" s="19">
        <f>Tabla1[[#This Row],[Trbjo real]]/Tabla1[[#This Row],[Trabajo]]</f>
        <v>1</v>
      </c>
    </row>
    <row r="1527" spans="1:21" x14ac:dyDescent="0.25">
      <c r="A1527" s="16" t="s">
        <v>742</v>
      </c>
      <c r="B1527" s="16" t="s">
        <v>118</v>
      </c>
      <c r="C1527" s="16" t="s">
        <v>119</v>
      </c>
      <c r="D1527" s="16" t="s">
        <v>120</v>
      </c>
      <c r="E1527" s="16" t="s">
        <v>1035</v>
      </c>
      <c r="F1527" s="16" t="s">
        <v>1061</v>
      </c>
      <c r="G1527" s="16" t="s">
        <v>1060</v>
      </c>
      <c r="H1527" s="16" t="s">
        <v>60</v>
      </c>
      <c r="I1527" s="16" t="s">
        <v>1025</v>
      </c>
      <c r="J1527" s="16" t="s">
        <v>121</v>
      </c>
      <c r="K1527" s="16" t="s">
        <v>10</v>
      </c>
      <c r="L1527" s="17">
        <v>44827</v>
      </c>
      <c r="M1527" s="18">
        <v>44827</v>
      </c>
      <c r="N1527" s="18" t="str">
        <f t="shared" si="46"/>
        <v>CUMPLE</v>
      </c>
      <c r="O1527" s="18" t="str">
        <f t="shared" si="47"/>
        <v>CUMPLE</v>
      </c>
      <c r="P1527" s="19">
        <v>1</v>
      </c>
      <c r="Q1527" s="20">
        <v>1</v>
      </c>
      <c r="R1527" s="19">
        <f>Tabla1[[#This Row],[Trbjo real]]-Tabla1[[#This Row],[Trabajo]]</f>
        <v>0</v>
      </c>
      <c r="S1527" s="19">
        <v>1</v>
      </c>
      <c r="T1527" s="16" t="s">
        <v>1026</v>
      </c>
      <c r="U1527" s="19">
        <f>Tabla1[[#This Row],[Trbjo real]]/Tabla1[[#This Row],[Trabajo]]</f>
        <v>1</v>
      </c>
    </row>
    <row r="1528" spans="1:21" x14ac:dyDescent="0.25">
      <c r="A1528" s="16" t="s">
        <v>675</v>
      </c>
      <c r="B1528" s="16" t="s">
        <v>51</v>
      </c>
      <c r="C1528" s="16" t="s">
        <v>52</v>
      </c>
      <c r="D1528" s="16" t="s">
        <v>53</v>
      </c>
      <c r="E1528" s="16" t="s">
        <v>1035</v>
      </c>
      <c r="F1528" s="16" t="s">
        <v>1063</v>
      </c>
      <c r="G1528" s="16" t="s">
        <v>1064</v>
      </c>
      <c r="H1528" s="16" t="s">
        <v>60</v>
      </c>
      <c r="I1528" s="16" t="s">
        <v>1015</v>
      </c>
      <c r="J1528" s="16" t="s">
        <v>55</v>
      </c>
      <c r="K1528" s="16" t="s">
        <v>10</v>
      </c>
      <c r="L1528" s="17">
        <v>44826</v>
      </c>
      <c r="M1528" s="18">
        <v>44823</v>
      </c>
      <c r="N1528" s="18" t="str">
        <f t="shared" si="46"/>
        <v>CUMPLE</v>
      </c>
      <c r="O1528" s="18" t="str">
        <f t="shared" si="47"/>
        <v>CUMPLE</v>
      </c>
      <c r="P1528" s="19">
        <v>1</v>
      </c>
      <c r="Q1528" s="20">
        <v>1</v>
      </c>
      <c r="R1528" s="20">
        <f>Tabla1[[#This Row],[Trbjo real]]-Tabla1[[#This Row],[Trabajo]]</f>
        <v>0</v>
      </c>
      <c r="S1528" s="19">
        <v>1</v>
      </c>
      <c r="T1528" s="16" t="s">
        <v>1026</v>
      </c>
      <c r="U1528" s="19">
        <f>Tabla1[[#This Row],[Trbjo real]]/Tabla1[[#This Row],[Trabajo]]</f>
        <v>1</v>
      </c>
    </row>
    <row r="1529" spans="1:21" x14ac:dyDescent="0.25">
      <c r="A1529" s="16" t="s">
        <v>975</v>
      </c>
      <c r="B1529" s="16" t="s">
        <v>365</v>
      </c>
      <c r="C1529" s="16" t="s">
        <v>366</v>
      </c>
      <c r="D1529" s="16" t="s">
        <v>120</v>
      </c>
      <c r="E1529" s="16" t="s">
        <v>1035</v>
      </c>
      <c r="F1529" s="16" t="s">
        <v>1036</v>
      </c>
      <c r="G1529" s="16" t="s">
        <v>1070</v>
      </c>
      <c r="H1529" s="16" t="s">
        <v>8</v>
      </c>
      <c r="I1529" s="16" t="s">
        <v>1025</v>
      </c>
      <c r="J1529" s="16" t="s">
        <v>121</v>
      </c>
      <c r="K1529" s="16" t="s">
        <v>10</v>
      </c>
      <c r="L1529" s="17">
        <v>44826</v>
      </c>
      <c r="M1529" s="18">
        <v>44819</v>
      </c>
      <c r="N1529" s="18" t="str">
        <f t="shared" si="46"/>
        <v>CUMPLE</v>
      </c>
      <c r="O1529" s="18" t="str">
        <f t="shared" si="47"/>
        <v>CUMPLE</v>
      </c>
      <c r="P1529" s="19">
        <v>5</v>
      </c>
      <c r="Q1529" s="20">
        <v>8</v>
      </c>
      <c r="R1529" s="19">
        <f>Tabla1[[#This Row],[Trbjo real]]-Tabla1[[#This Row],[Trabajo]]</f>
        <v>-3</v>
      </c>
      <c r="S1529" s="19">
        <v>8</v>
      </c>
      <c r="T1529" s="16" t="s">
        <v>1026</v>
      </c>
      <c r="U1529" s="19">
        <f>Tabla1[[#This Row],[Trbjo real]]/Tabla1[[#This Row],[Trabajo]]</f>
        <v>0.625</v>
      </c>
    </row>
    <row r="1530" spans="1:21" x14ac:dyDescent="0.25">
      <c r="A1530" s="16" t="s">
        <v>975</v>
      </c>
      <c r="B1530" s="16" t="s">
        <v>365</v>
      </c>
      <c r="C1530" s="16" t="s">
        <v>366</v>
      </c>
      <c r="D1530" s="16" t="s">
        <v>120</v>
      </c>
      <c r="E1530" s="16" t="s">
        <v>1027</v>
      </c>
      <c r="F1530" s="16" t="s">
        <v>1101</v>
      </c>
      <c r="G1530" s="16" t="s">
        <v>1070</v>
      </c>
      <c r="H1530" s="16" t="s">
        <v>8</v>
      </c>
      <c r="I1530" s="16" t="s">
        <v>1025</v>
      </c>
      <c r="J1530" s="16" t="s">
        <v>121</v>
      </c>
      <c r="K1530" s="16" t="s">
        <v>10</v>
      </c>
      <c r="L1530" s="17">
        <v>44826</v>
      </c>
      <c r="M1530" s="18"/>
      <c r="N1530" s="18" t="str">
        <f t="shared" si="46"/>
        <v>NO CUMPLE</v>
      </c>
      <c r="O1530" s="18" t="str">
        <f t="shared" si="47"/>
        <v>NO CUMPLE</v>
      </c>
      <c r="P1530" s="19">
        <v>0</v>
      </c>
      <c r="Q1530" s="19">
        <v>0.5</v>
      </c>
      <c r="R1530" s="19">
        <f>Tabla1[[#This Row],[Trbjo real]]-Tabla1[[#This Row],[Trabajo]]</f>
        <v>-0.5</v>
      </c>
      <c r="S1530" s="19">
        <v>0.5</v>
      </c>
      <c r="T1530" s="16" t="s">
        <v>1026</v>
      </c>
      <c r="U1530" s="19">
        <f>Tabla1[[#This Row],[Trbjo real]]/Tabla1[[#This Row],[Trabajo]]</f>
        <v>0</v>
      </c>
    </row>
    <row r="1531" spans="1:21" x14ac:dyDescent="0.25">
      <c r="A1531" s="16" t="s">
        <v>675</v>
      </c>
      <c r="B1531" s="16" t="s">
        <v>51</v>
      </c>
      <c r="C1531" s="16" t="s">
        <v>52</v>
      </c>
      <c r="D1531" s="16" t="s">
        <v>53</v>
      </c>
      <c r="E1531" s="16" t="s">
        <v>1027</v>
      </c>
      <c r="F1531" s="16" t="s">
        <v>1068</v>
      </c>
      <c r="G1531" s="16" t="s">
        <v>1091</v>
      </c>
      <c r="H1531" s="16" t="s">
        <v>60</v>
      </c>
      <c r="I1531" s="16" t="s">
        <v>1015</v>
      </c>
      <c r="J1531" s="16" t="s">
        <v>55</v>
      </c>
      <c r="K1531" s="16" t="s">
        <v>10</v>
      </c>
      <c r="L1531" s="17">
        <v>44826</v>
      </c>
      <c r="M1531" s="18">
        <v>44836</v>
      </c>
      <c r="N1531" s="18" t="str">
        <f t="shared" si="46"/>
        <v>CUMPLE</v>
      </c>
      <c r="O1531" s="18" t="str">
        <f t="shared" si="47"/>
        <v>NO CUMPLE</v>
      </c>
      <c r="P1531" s="19">
        <v>1</v>
      </c>
      <c r="Q1531" s="20">
        <v>1</v>
      </c>
      <c r="R1531" s="19">
        <f>Tabla1[[#This Row],[Trbjo real]]-Tabla1[[#This Row],[Trabajo]]</f>
        <v>0</v>
      </c>
      <c r="S1531" s="19">
        <v>1</v>
      </c>
      <c r="T1531" s="16" t="s">
        <v>1026</v>
      </c>
      <c r="U1531" s="19">
        <f>Tabla1[[#This Row],[Trbjo real]]/Tabla1[[#This Row],[Trabajo]]</f>
        <v>1</v>
      </c>
    </row>
    <row r="1532" spans="1:21" x14ac:dyDescent="0.25">
      <c r="A1532" s="16" t="s">
        <v>975</v>
      </c>
      <c r="B1532" s="16" t="s">
        <v>365</v>
      </c>
      <c r="C1532" s="16" t="s">
        <v>366</v>
      </c>
      <c r="D1532" s="16" t="s">
        <v>120</v>
      </c>
      <c r="E1532" s="16" t="s">
        <v>1051</v>
      </c>
      <c r="F1532" s="16" t="s">
        <v>1101</v>
      </c>
      <c r="G1532" s="16" t="s">
        <v>1161</v>
      </c>
      <c r="H1532" s="16" t="s">
        <v>8</v>
      </c>
      <c r="I1532" s="16" t="s">
        <v>1025</v>
      </c>
      <c r="J1532" s="16" t="s">
        <v>121</v>
      </c>
      <c r="K1532" s="16" t="s">
        <v>10</v>
      </c>
      <c r="L1532" s="17">
        <v>44826</v>
      </c>
      <c r="M1532" s="18"/>
      <c r="N1532" s="18" t="str">
        <f t="shared" si="46"/>
        <v>NO CUMPLE</v>
      </c>
      <c r="O1532" s="18" t="str">
        <f t="shared" si="47"/>
        <v>NO CUMPLE</v>
      </c>
      <c r="P1532" s="19">
        <v>0</v>
      </c>
      <c r="Q1532" s="19">
        <v>4</v>
      </c>
      <c r="R1532" s="19">
        <f>Tabla1[[#This Row],[Trbjo real]]-Tabla1[[#This Row],[Trabajo]]</f>
        <v>-4</v>
      </c>
      <c r="S1532" s="19">
        <v>4</v>
      </c>
      <c r="T1532" s="16" t="s">
        <v>1026</v>
      </c>
      <c r="U1532" s="19">
        <f>Tabla1[[#This Row],[Trbjo real]]/Tabla1[[#This Row],[Trabajo]]</f>
        <v>0</v>
      </c>
    </row>
    <row r="1533" spans="1:21" x14ac:dyDescent="0.25">
      <c r="A1533" s="16" t="s">
        <v>975</v>
      </c>
      <c r="B1533" s="16" t="s">
        <v>365</v>
      </c>
      <c r="C1533" s="16" t="s">
        <v>366</v>
      </c>
      <c r="D1533" s="16" t="s">
        <v>120</v>
      </c>
      <c r="E1533" s="16" t="s">
        <v>1022</v>
      </c>
      <c r="F1533" s="16" t="s">
        <v>1055</v>
      </c>
      <c r="G1533" s="16" t="s">
        <v>1122</v>
      </c>
      <c r="H1533" s="16" t="s">
        <v>8</v>
      </c>
      <c r="I1533" s="16" t="s">
        <v>1025</v>
      </c>
      <c r="J1533" s="16" t="s">
        <v>121</v>
      </c>
      <c r="K1533" s="16" t="s">
        <v>10</v>
      </c>
      <c r="L1533" s="17">
        <v>44826</v>
      </c>
      <c r="M1533" s="18">
        <v>44819</v>
      </c>
      <c r="N1533" s="18" t="str">
        <f t="shared" si="46"/>
        <v>CUMPLE</v>
      </c>
      <c r="O1533" s="18" t="str">
        <f t="shared" si="47"/>
        <v>CUMPLE</v>
      </c>
      <c r="P1533" s="19">
        <v>2</v>
      </c>
      <c r="Q1533" s="21">
        <v>3.4</v>
      </c>
      <c r="R1533" s="19">
        <f>Tabla1[[#This Row],[Trbjo real]]-Tabla1[[#This Row],[Trabajo]]</f>
        <v>-1.4</v>
      </c>
      <c r="S1533" s="19">
        <v>205</v>
      </c>
      <c r="T1533" s="16" t="s">
        <v>1123</v>
      </c>
      <c r="U1533" s="19">
        <f>Tabla1[[#This Row],[Trbjo real]]/Tabla1[[#This Row],[Trabajo]]</f>
        <v>0.58823529411764708</v>
      </c>
    </row>
    <row r="1534" spans="1:21" x14ac:dyDescent="0.25">
      <c r="A1534" s="16" t="s">
        <v>975</v>
      </c>
      <c r="B1534" s="16" t="s">
        <v>365</v>
      </c>
      <c r="C1534" s="16" t="s">
        <v>366</v>
      </c>
      <c r="D1534" s="16" t="s">
        <v>120</v>
      </c>
      <c r="E1534" s="16" t="s">
        <v>1033</v>
      </c>
      <c r="F1534" s="16" t="s">
        <v>1036</v>
      </c>
      <c r="G1534" s="16" t="s">
        <v>1148</v>
      </c>
      <c r="H1534" s="16" t="s">
        <v>8</v>
      </c>
      <c r="I1534" s="16" t="s">
        <v>1025</v>
      </c>
      <c r="J1534" s="16" t="s">
        <v>121</v>
      </c>
      <c r="K1534" s="16" t="s">
        <v>10</v>
      </c>
      <c r="L1534" s="17">
        <v>44826</v>
      </c>
      <c r="M1534" s="18">
        <v>44822</v>
      </c>
      <c r="N1534" s="18" t="str">
        <f t="shared" si="46"/>
        <v>CUMPLE</v>
      </c>
      <c r="O1534" s="18" t="str">
        <f t="shared" si="47"/>
        <v>CUMPLE</v>
      </c>
      <c r="P1534" s="19">
        <v>1.5</v>
      </c>
      <c r="Q1534" s="21">
        <v>2</v>
      </c>
      <c r="R1534" s="19">
        <f>Tabla1[[#This Row],[Trbjo real]]-Tabla1[[#This Row],[Trabajo]]</f>
        <v>-0.5</v>
      </c>
      <c r="S1534" s="19">
        <v>2</v>
      </c>
      <c r="T1534" s="16" t="s">
        <v>1026</v>
      </c>
      <c r="U1534" s="19">
        <f>Tabla1[[#This Row],[Trbjo real]]/Tabla1[[#This Row],[Trabajo]]</f>
        <v>0.75</v>
      </c>
    </row>
    <row r="1535" spans="1:21" x14ac:dyDescent="0.25">
      <c r="A1535" s="16" t="s">
        <v>975</v>
      </c>
      <c r="B1535" s="16" t="s">
        <v>365</v>
      </c>
      <c r="C1535" s="16" t="s">
        <v>366</v>
      </c>
      <c r="D1535" s="16" t="s">
        <v>120</v>
      </c>
      <c r="E1535" s="16" t="s">
        <v>1040</v>
      </c>
      <c r="F1535" s="16" t="s">
        <v>1101</v>
      </c>
      <c r="G1535" s="16" t="s">
        <v>1148</v>
      </c>
      <c r="H1535" s="16" t="s">
        <v>8</v>
      </c>
      <c r="I1535" s="16" t="s">
        <v>1025</v>
      </c>
      <c r="J1535" s="16" t="s">
        <v>121</v>
      </c>
      <c r="K1535" s="16" t="s">
        <v>10</v>
      </c>
      <c r="L1535" s="17">
        <v>44826</v>
      </c>
      <c r="M1535" s="18">
        <v>44822</v>
      </c>
      <c r="N1535" s="18" t="str">
        <f t="shared" si="46"/>
        <v>CUMPLE</v>
      </c>
      <c r="O1535" s="18" t="str">
        <f t="shared" si="47"/>
        <v>CUMPLE</v>
      </c>
      <c r="P1535" s="19">
        <v>2.5</v>
      </c>
      <c r="Q1535" s="21">
        <v>4</v>
      </c>
      <c r="R1535" s="19">
        <f>Tabla1[[#This Row],[Trbjo real]]-Tabla1[[#This Row],[Trabajo]]</f>
        <v>-1.5</v>
      </c>
      <c r="S1535" s="19">
        <v>4</v>
      </c>
      <c r="T1535" s="16" t="s">
        <v>1026</v>
      </c>
      <c r="U1535" s="19">
        <f>Tabla1[[#This Row],[Trbjo real]]/Tabla1[[#This Row],[Trabajo]]</f>
        <v>0.625</v>
      </c>
    </row>
    <row r="1536" spans="1:21" x14ac:dyDescent="0.25">
      <c r="A1536" s="16" t="s">
        <v>675</v>
      </c>
      <c r="B1536" s="16" t="s">
        <v>51</v>
      </c>
      <c r="C1536" s="16" t="s">
        <v>52</v>
      </c>
      <c r="D1536" s="16" t="s">
        <v>53</v>
      </c>
      <c r="E1536" s="16" t="s">
        <v>1033</v>
      </c>
      <c r="F1536" s="16" t="s">
        <v>1132</v>
      </c>
      <c r="G1536" s="16" t="s">
        <v>1152</v>
      </c>
      <c r="H1536" s="16" t="s">
        <v>60</v>
      </c>
      <c r="I1536" s="16" t="s">
        <v>1015</v>
      </c>
      <c r="J1536" s="16" t="s">
        <v>55</v>
      </c>
      <c r="K1536" s="16" t="s">
        <v>10</v>
      </c>
      <c r="L1536" s="17">
        <v>44826</v>
      </c>
      <c r="M1536" s="18">
        <v>44832</v>
      </c>
      <c r="N1536" s="18" t="str">
        <f t="shared" si="46"/>
        <v>CUMPLE</v>
      </c>
      <c r="O1536" s="18" t="str">
        <f t="shared" si="47"/>
        <v>NO CUMPLE</v>
      </c>
      <c r="P1536" s="19">
        <v>2</v>
      </c>
      <c r="Q1536" s="20">
        <v>1</v>
      </c>
      <c r="R1536" s="20">
        <f>Tabla1[[#This Row],[Trbjo real]]-Tabla1[[#This Row],[Trabajo]]</f>
        <v>1</v>
      </c>
      <c r="S1536" s="19">
        <v>1</v>
      </c>
      <c r="T1536" s="16" t="s">
        <v>1026</v>
      </c>
      <c r="U1536" s="19">
        <f>Tabla1[[#This Row],[Trbjo real]]/Tabla1[[#This Row],[Trabajo]]</f>
        <v>2</v>
      </c>
    </row>
    <row r="1537" spans="1:21" x14ac:dyDescent="0.25">
      <c r="A1537" s="16" t="s">
        <v>899</v>
      </c>
      <c r="B1537" s="16" t="s">
        <v>325</v>
      </c>
      <c r="C1537" s="16" t="s">
        <v>326</v>
      </c>
      <c r="D1537" s="16" t="s">
        <v>120</v>
      </c>
      <c r="E1537" s="16" t="s">
        <v>1035</v>
      </c>
      <c r="F1537" s="16" t="s">
        <v>1036</v>
      </c>
      <c r="G1537" s="16" t="s">
        <v>1060</v>
      </c>
      <c r="H1537" s="16" t="s">
        <v>8</v>
      </c>
      <c r="I1537" s="16" t="s">
        <v>1025</v>
      </c>
      <c r="J1537" s="16" t="s">
        <v>121</v>
      </c>
      <c r="K1537" s="16" t="s">
        <v>10</v>
      </c>
      <c r="L1537" s="17">
        <v>44825</v>
      </c>
      <c r="M1537" s="18">
        <v>44825</v>
      </c>
      <c r="N1537" s="18" t="str">
        <f t="shared" si="46"/>
        <v>CUMPLE</v>
      </c>
      <c r="O1537" s="18" t="str">
        <f t="shared" si="47"/>
        <v>CUMPLE</v>
      </c>
      <c r="P1537" s="19">
        <v>5</v>
      </c>
      <c r="Q1537" s="21">
        <v>8</v>
      </c>
      <c r="R1537" s="19">
        <f>Tabla1[[#This Row],[Trbjo real]]-Tabla1[[#This Row],[Trabajo]]</f>
        <v>-3</v>
      </c>
      <c r="S1537" s="19">
        <v>8</v>
      </c>
      <c r="T1537" s="16" t="s">
        <v>1026</v>
      </c>
      <c r="U1537" s="19">
        <f>Tabla1[[#This Row],[Trbjo real]]/Tabla1[[#This Row],[Trabajo]]</f>
        <v>0.625</v>
      </c>
    </row>
    <row r="1538" spans="1:21" x14ac:dyDescent="0.25">
      <c r="A1538" s="16" t="s">
        <v>899</v>
      </c>
      <c r="B1538" s="16" t="s">
        <v>325</v>
      </c>
      <c r="C1538" s="16" t="s">
        <v>326</v>
      </c>
      <c r="D1538" s="16" t="s">
        <v>120</v>
      </c>
      <c r="E1538" s="16" t="s">
        <v>1027</v>
      </c>
      <c r="F1538" s="16" t="s">
        <v>1101</v>
      </c>
      <c r="G1538" s="16" t="s">
        <v>1060</v>
      </c>
      <c r="H1538" s="16" t="s">
        <v>8</v>
      </c>
      <c r="I1538" s="16" t="s">
        <v>1025</v>
      </c>
      <c r="J1538" s="16" t="s">
        <v>121</v>
      </c>
      <c r="K1538" s="16" t="s">
        <v>10</v>
      </c>
      <c r="L1538" s="17">
        <v>44825</v>
      </c>
      <c r="M1538" s="18">
        <v>44827</v>
      </c>
      <c r="N1538" s="18" t="str">
        <f t="shared" ref="N1538:N1601" si="48">+IF((M1538)&lt;&gt;0,"CUMPLE","NO CUMPLE")</f>
        <v>CUMPLE</v>
      </c>
      <c r="O1538" s="18" t="str">
        <f t="shared" ref="O1538:O1601" si="49">+IF(AND(M1538=0),"NO CUMPLE",IF(OR(M1538=L1538,L1538&gt;M1538),"CUMPLE",IF(L1538&lt;M1538,"NO CUMPLE",FALSE)))</f>
        <v>NO CUMPLE</v>
      </c>
      <c r="P1538" s="19">
        <v>0.16</v>
      </c>
      <c r="Q1538" s="21">
        <v>0.5</v>
      </c>
      <c r="R1538" s="19">
        <f>Tabla1[[#This Row],[Trbjo real]]-Tabla1[[#This Row],[Trabajo]]</f>
        <v>-0.33999999999999997</v>
      </c>
      <c r="S1538" s="19">
        <v>0.5</v>
      </c>
      <c r="T1538" s="16" t="s">
        <v>1026</v>
      </c>
      <c r="U1538" s="19">
        <f>Tabla1[[#This Row],[Trbjo real]]/Tabla1[[#This Row],[Trabajo]]</f>
        <v>0.32</v>
      </c>
    </row>
    <row r="1539" spans="1:21" x14ac:dyDescent="0.25">
      <c r="A1539" s="16" t="s">
        <v>899</v>
      </c>
      <c r="B1539" s="16" t="s">
        <v>325</v>
      </c>
      <c r="C1539" s="16" t="s">
        <v>326</v>
      </c>
      <c r="D1539" s="16" t="s">
        <v>120</v>
      </c>
      <c r="E1539" s="16" t="s">
        <v>1038</v>
      </c>
      <c r="F1539" s="16" t="s">
        <v>1155</v>
      </c>
      <c r="G1539" s="16" t="s">
        <v>1060</v>
      </c>
      <c r="H1539" s="16" t="s">
        <v>8</v>
      </c>
      <c r="I1539" s="16" t="s">
        <v>1025</v>
      </c>
      <c r="J1539" s="16" t="s">
        <v>121</v>
      </c>
      <c r="K1539" s="16" t="s">
        <v>10</v>
      </c>
      <c r="L1539" s="17">
        <v>44825</v>
      </c>
      <c r="M1539" s="18">
        <v>44830</v>
      </c>
      <c r="N1539" s="18" t="str">
        <f t="shared" si="48"/>
        <v>CUMPLE</v>
      </c>
      <c r="O1539" s="18" t="str">
        <f t="shared" si="49"/>
        <v>NO CUMPLE</v>
      </c>
      <c r="P1539" s="19">
        <v>0.16</v>
      </c>
      <c r="Q1539" s="20">
        <v>2</v>
      </c>
      <c r="R1539" s="19">
        <f>Tabla1[[#This Row],[Trbjo real]]-Tabla1[[#This Row],[Trabajo]]</f>
        <v>-1.84</v>
      </c>
      <c r="S1539" s="19">
        <v>2</v>
      </c>
      <c r="T1539" s="16" t="s">
        <v>1026</v>
      </c>
      <c r="U1539" s="19">
        <f>Tabla1[[#This Row],[Trbjo real]]/Tabla1[[#This Row],[Trabajo]]</f>
        <v>0.08</v>
      </c>
    </row>
    <row r="1540" spans="1:21" x14ac:dyDescent="0.25">
      <c r="A1540" s="16" t="s">
        <v>899</v>
      </c>
      <c r="B1540" s="16" t="s">
        <v>325</v>
      </c>
      <c r="C1540" s="16" t="s">
        <v>326</v>
      </c>
      <c r="D1540" s="16" t="s">
        <v>120</v>
      </c>
      <c r="E1540" s="16" t="s">
        <v>1051</v>
      </c>
      <c r="F1540" s="16" t="s">
        <v>1101</v>
      </c>
      <c r="G1540" s="16" t="s">
        <v>1161</v>
      </c>
      <c r="H1540" s="16" t="s">
        <v>8</v>
      </c>
      <c r="I1540" s="16" t="s">
        <v>1025</v>
      </c>
      <c r="J1540" s="16" t="s">
        <v>121</v>
      </c>
      <c r="K1540" s="16" t="s">
        <v>10</v>
      </c>
      <c r="L1540" s="17">
        <v>44825</v>
      </c>
      <c r="M1540" s="18"/>
      <c r="N1540" s="18" t="str">
        <f t="shared" si="48"/>
        <v>NO CUMPLE</v>
      </c>
      <c r="O1540" s="18" t="str">
        <f t="shared" si="49"/>
        <v>NO CUMPLE</v>
      </c>
      <c r="P1540" s="19">
        <v>0</v>
      </c>
      <c r="Q1540" s="19">
        <v>4</v>
      </c>
      <c r="R1540" s="19">
        <f>Tabla1[[#This Row],[Trbjo real]]-Tabla1[[#This Row],[Trabajo]]</f>
        <v>-4</v>
      </c>
      <c r="S1540" s="19">
        <v>4</v>
      </c>
      <c r="T1540" s="16" t="s">
        <v>1026</v>
      </c>
      <c r="U1540" s="19">
        <f>Tabla1[[#This Row],[Trbjo real]]/Tabla1[[#This Row],[Trabajo]]</f>
        <v>0</v>
      </c>
    </row>
    <row r="1541" spans="1:21" x14ac:dyDescent="0.25">
      <c r="A1541" s="16" t="s">
        <v>899</v>
      </c>
      <c r="B1541" s="16" t="s">
        <v>325</v>
      </c>
      <c r="C1541" s="16" t="s">
        <v>326</v>
      </c>
      <c r="D1541" s="16" t="s">
        <v>120</v>
      </c>
      <c r="E1541" s="16" t="s">
        <v>1022</v>
      </c>
      <c r="F1541" s="16" t="s">
        <v>1055</v>
      </c>
      <c r="G1541" s="16" t="s">
        <v>1122</v>
      </c>
      <c r="H1541" s="16" t="s">
        <v>8</v>
      </c>
      <c r="I1541" s="16" t="s">
        <v>1025</v>
      </c>
      <c r="J1541" s="16" t="s">
        <v>121</v>
      </c>
      <c r="K1541" s="16" t="s">
        <v>10</v>
      </c>
      <c r="L1541" s="17">
        <v>44825</v>
      </c>
      <c r="M1541" s="18">
        <v>44836</v>
      </c>
      <c r="N1541" s="18" t="str">
        <f t="shared" si="48"/>
        <v>CUMPLE</v>
      </c>
      <c r="O1541" s="18" t="str">
        <f t="shared" si="49"/>
        <v>NO CUMPLE</v>
      </c>
      <c r="P1541" s="19">
        <v>3</v>
      </c>
      <c r="Q1541" s="20">
        <v>3.8</v>
      </c>
      <c r="R1541" s="19">
        <f>Tabla1[[#This Row],[Trbjo real]]-Tabla1[[#This Row],[Trabajo]]</f>
        <v>-0.79999999999999982</v>
      </c>
      <c r="S1541" s="19">
        <v>3.8</v>
      </c>
      <c r="T1541" s="16" t="s">
        <v>1026</v>
      </c>
      <c r="U1541" s="19">
        <f>Tabla1[[#This Row],[Trbjo real]]/Tabla1[[#This Row],[Trabajo]]</f>
        <v>0.78947368421052633</v>
      </c>
    </row>
    <row r="1542" spans="1:21" x14ac:dyDescent="0.25">
      <c r="A1542" s="16" t="s">
        <v>899</v>
      </c>
      <c r="B1542" s="16" t="s">
        <v>325</v>
      </c>
      <c r="C1542" s="16" t="s">
        <v>326</v>
      </c>
      <c r="D1542" s="16" t="s">
        <v>120</v>
      </c>
      <c r="E1542" s="16" t="s">
        <v>1033</v>
      </c>
      <c r="F1542" s="16" t="s">
        <v>1036</v>
      </c>
      <c r="G1542" s="16" t="s">
        <v>1129</v>
      </c>
      <c r="H1542" s="16" t="s">
        <v>8</v>
      </c>
      <c r="I1542" s="16" t="s">
        <v>1025</v>
      </c>
      <c r="J1542" s="16" t="s">
        <v>121</v>
      </c>
      <c r="K1542" s="16" t="s">
        <v>10</v>
      </c>
      <c r="L1542" s="17">
        <v>44825</v>
      </c>
      <c r="M1542" s="18"/>
      <c r="N1542" s="18" t="str">
        <f t="shared" si="48"/>
        <v>NO CUMPLE</v>
      </c>
      <c r="O1542" s="18" t="str">
        <f t="shared" si="49"/>
        <v>NO CUMPLE</v>
      </c>
      <c r="P1542" s="19">
        <v>0</v>
      </c>
      <c r="Q1542" s="19">
        <v>2</v>
      </c>
      <c r="R1542" s="19">
        <f>Tabla1[[#This Row],[Trbjo real]]-Tabla1[[#This Row],[Trabajo]]</f>
        <v>-2</v>
      </c>
      <c r="S1542" s="19">
        <v>2</v>
      </c>
      <c r="T1542" s="16" t="s">
        <v>1026</v>
      </c>
      <c r="U1542" s="19">
        <f>Tabla1[[#This Row],[Trbjo real]]/Tabla1[[#This Row],[Trabajo]]</f>
        <v>0</v>
      </c>
    </row>
    <row r="1543" spans="1:21" x14ac:dyDescent="0.25">
      <c r="A1543" s="16" t="s">
        <v>899</v>
      </c>
      <c r="B1543" s="16" t="s">
        <v>325</v>
      </c>
      <c r="C1543" s="16" t="s">
        <v>326</v>
      </c>
      <c r="D1543" s="16" t="s">
        <v>120</v>
      </c>
      <c r="E1543" s="16" t="s">
        <v>1040</v>
      </c>
      <c r="F1543" s="16" t="s">
        <v>1101</v>
      </c>
      <c r="G1543" s="16" t="s">
        <v>1129</v>
      </c>
      <c r="H1543" s="16" t="s">
        <v>8</v>
      </c>
      <c r="I1543" s="16" t="s">
        <v>1025</v>
      </c>
      <c r="J1543" s="16" t="s">
        <v>121</v>
      </c>
      <c r="K1543" s="16" t="s">
        <v>10</v>
      </c>
      <c r="L1543" s="17">
        <v>44825</v>
      </c>
      <c r="M1543" s="18"/>
      <c r="N1543" s="18" t="str">
        <f t="shared" si="48"/>
        <v>NO CUMPLE</v>
      </c>
      <c r="O1543" s="18" t="str">
        <f t="shared" si="49"/>
        <v>NO CUMPLE</v>
      </c>
      <c r="P1543" s="19">
        <v>0</v>
      </c>
      <c r="Q1543" s="19">
        <v>4</v>
      </c>
      <c r="R1543" s="19">
        <f>Tabla1[[#This Row],[Trbjo real]]-Tabla1[[#This Row],[Trabajo]]</f>
        <v>-4</v>
      </c>
      <c r="S1543" s="19">
        <v>4</v>
      </c>
      <c r="T1543" s="16" t="s">
        <v>1026</v>
      </c>
      <c r="U1543" s="19">
        <f>Tabla1[[#This Row],[Trbjo real]]/Tabla1[[#This Row],[Trabajo]]</f>
        <v>0</v>
      </c>
    </row>
    <row r="1544" spans="1:21" x14ac:dyDescent="0.25">
      <c r="A1544" s="16" t="s">
        <v>899</v>
      </c>
      <c r="B1544" s="16" t="s">
        <v>325</v>
      </c>
      <c r="C1544" s="16" t="s">
        <v>326</v>
      </c>
      <c r="D1544" s="16" t="s">
        <v>120</v>
      </c>
      <c r="E1544" s="16" t="s">
        <v>1053</v>
      </c>
      <c r="F1544" s="16" t="s">
        <v>1056</v>
      </c>
      <c r="G1544" s="16" t="s">
        <v>1129</v>
      </c>
      <c r="H1544" s="16" t="s">
        <v>8</v>
      </c>
      <c r="I1544" s="16" t="s">
        <v>1025</v>
      </c>
      <c r="J1544" s="16" t="s">
        <v>121</v>
      </c>
      <c r="K1544" s="16" t="s">
        <v>10</v>
      </c>
      <c r="L1544" s="17">
        <v>44825</v>
      </c>
      <c r="M1544" s="18"/>
      <c r="N1544" s="18" t="str">
        <f t="shared" si="48"/>
        <v>NO CUMPLE</v>
      </c>
      <c r="O1544" s="18" t="str">
        <f t="shared" si="49"/>
        <v>NO CUMPLE</v>
      </c>
      <c r="P1544" s="19">
        <v>0</v>
      </c>
      <c r="Q1544" s="19">
        <v>4</v>
      </c>
      <c r="R1544" s="19">
        <f>Tabla1[[#This Row],[Trbjo real]]-Tabla1[[#This Row],[Trabajo]]</f>
        <v>-4</v>
      </c>
      <c r="S1544" s="19">
        <v>4</v>
      </c>
      <c r="T1544" s="16" t="s">
        <v>1026</v>
      </c>
      <c r="U1544" s="19">
        <f>Tabla1[[#This Row],[Trbjo real]]/Tabla1[[#This Row],[Trabajo]]</f>
        <v>0</v>
      </c>
    </row>
    <row r="1545" spans="1:21" x14ac:dyDescent="0.25">
      <c r="A1545" s="16" t="s">
        <v>899</v>
      </c>
      <c r="B1545" s="16" t="s">
        <v>325</v>
      </c>
      <c r="C1545" s="16" t="s">
        <v>326</v>
      </c>
      <c r="D1545" s="16" t="s">
        <v>120</v>
      </c>
      <c r="E1545" s="16" t="s">
        <v>1034</v>
      </c>
      <c r="F1545" s="16" t="s">
        <v>1135</v>
      </c>
      <c r="G1545" s="16" t="s">
        <v>1129</v>
      </c>
      <c r="H1545" s="16" t="s">
        <v>8</v>
      </c>
      <c r="I1545" s="16" t="s">
        <v>1025</v>
      </c>
      <c r="J1545" s="16" t="s">
        <v>121</v>
      </c>
      <c r="K1545" s="16" t="s">
        <v>10</v>
      </c>
      <c r="L1545" s="17">
        <v>44825</v>
      </c>
      <c r="M1545" s="18"/>
      <c r="N1545" s="18" t="str">
        <f t="shared" si="48"/>
        <v>NO CUMPLE</v>
      </c>
      <c r="O1545" s="18" t="str">
        <f t="shared" si="49"/>
        <v>NO CUMPLE</v>
      </c>
      <c r="P1545" s="19">
        <v>0</v>
      </c>
      <c r="Q1545" s="19">
        <v>6</v>
      </c>
      <c r="R1545" s="19">
        <f>Tabla1[[#This Row],[Trbjo real]]-Tabla1[[#This Row],[Trabajo]]</f>
        <v>-6</v>
      </c>
      <c r="S1545" s="19">
        <v>6</v>
      </c>
      <c r="T1545" s="16" t="s">
        <v>1026</v>
      </c>
      <c r="U1545" s="19">
        <f>Tabla1[[#This Row],[Trbjo real]]/Tabla1[[#This Row],[Trabajo]]</f>
        <v>0</v>
      </c>
    </row>
    <row r="1546" spans="1:21" x14ac:dyDescent="0.25">
      <c r="A1546" s="16" t="s">
        <v>793</v>
      </c>
      <c r="B1546" s="16" t="s">
        <v>238</v>
      </c>
      <c r="C1546" s="16" t="s">
        <v>239</v>
      </c>
      <c r="D1546" s="16" t="s">
        <v>185</v>
      </c>
      <c r="E1546" s="16" t="s">
        <v>1033</v>
      </c>
      <c r="F1546" s="16" t="s">
        <v>1136</v>
      </c>
      <c r="G1546" s="16" t="s">
        <v>1141</v>
      </c>
      <c r="H1546" s="16" t="s">
        <v>60</v>
      </c>
      <c r="I1546" s="16" t="s">
        <v>1025</v>
      </c>
      <c r="J1546" s="16" t="s">
        <v>240</v>
      </c>
      <c r="K1546" s="16" t="s">
        <v>10</v>
      </c>
      <c r="L1546" s="17">
        <v>44825</v>
      </c>
      <c r="M1546" s="18">
        <v>44825</v>
      </c>
      <c r="N1546" s="18" t="str">
        <f t="shared" si="48"/>
        <v>CUMPLE</v>
      </c>
      <c r="O1546" s="18" t="str">
        <f t="shared" si="49"/>
        <v>CUMPLE</v>
      </c>
      <c r="P1546" s="19">
        <v>1</v>
      </c>
      <c r="Q1546" s="19">
        <v>1</v>
      </c>
      <c r="R1546" s="20">
        <f>Tabla1[[#This Row],[Trbjo real]]-Tabla1[[#This Row],[Trabajo]]</f>
        <v>0</v>
      </c>
      <c r="S1546" s="19">
        <v>1</v>
      </c>
      <c r="T1546" s="16" t="s">
        <v>1026</v>
      </c>
      <c r="U1546" s="19">
        <f>Tabla1[[#This Row],[Trbjo real]]/Tabla1[[#This Row],[Trabajo]]</f>
        <v>1</v>
      </c>
    </row>
    <row r="1547" spans="1:21" x14ac:dyDescent="0.25">
      <c r="A1547" s="16" t="s">
        <v>735</v>
      </c>
      <c r="B1547" s="16" t="s">
        <v>118</v>
      </c>
      <c r="C1547" s="16" t="s">
        <v>119</v>
      </c>
      <c r="D1547" s="16" t="s">
        <v>120</v>
      </c>
      <c r="E1547" s="16" t="s">
        <v>1035</v>
      </c>
      <c r="F1547" s="16" t="s">
        <v>1061</v>
      </c>
      <c r="G1547" s="16" t="s">
        <v>1042</v>
      </c>
      <c r="H1547" s="16" t="s">
        <v>60</v>
      </c>
      <c r="I1547" s="16" t="s">
        <v>1025</v>
      </c>
      <c r="J1547" s="16" t="s">
        <v>121</v>
      </c>
      <c r="K1547" s="16" t="s">
        <v>10</v>
      </c>
      <c r="L1547" s="17">
        <v>44820</v>
      </c>
      <c r="M1547" s="18"/>
      <c r="N1547" s="18" t="str">
        <f t="shared" si="48"/>
        <v>NO CUMPLE</v>
      </c>
      <c r="O1547" s="18" t="str">
        <f t="shared" si="49"/>
        <v>NO CUMPLE</v>
      </c>
      <c r="P1547" s="19">
        <v>0</v>
      </c>
      <c r="Q1547" s="19">
        <v>1</v>
      </c>
      <c r="R1547" s="19">
        <f>Tabla1[[#This Row],[Trbjo real]]-Tabla1[[#This Row],[Trabajo]]</f>
        <v>-1</v>
      </c>
      <c r="S1547" s="19">
        <v>1</v>
      </c>
      <c r="T1547" s="16" t="s">
        <v>1026</v>
      </c>
      <c r="U1547" s="19">
        <f>Tabla1[[#This Row],[Trbjo real]]/Tabla1[[#This Row],[Trabajo]]</f>
        <v>0</v>
      </c>
    </row>
    <row r="1548" spans="1:21" x14ac:dyDescent="0.25">
      <c r="A1548" s="16" t="s">
        <v>773</v>
      </c>
      <c r="B1548" s="16" t="s">
        <v>183</v>
      </c>
      <c r="C1548" s="16" t="s">
        <v>184</v>
      </c>
      <c r="D1548" s="16" t="s">
        <v>185</v>
      </c>
      <c r="E1548" s="16" t="s">
        <v>1038</v>
      </c>
      <c r="F1548" s="16" t="s">
        <v>1143</v>
      </c>
      <c r="G1548" s="16" t="s">
        <v>1150</v>
      </c>
      <c r="H1548" s="16" t="s">
        <v>60</v>
      </c>
      <c r="I1548" s="16" t="s">
        <v>1025</v>
      </c>
      <c r="J1548" s="16" t="s">
        <v>186</v>
      </c>
      <c r="K1548" s="16" t="s">
        <v>10</v>
      </c>
      <c r="L1548" s="17">
        <v>44818</v>
      </c>
      <c r="M1548" s="18">
        <v>44817</v>
      </c>
      <c r="N1548" s="18" t="str">
        <f t="shared" si="48"/>
        <v>CUMPLE</v>
      </c>
      <c r="O1548" s="18" t="str">
        <f t="shared" si="49"/>
        <v>CUMPLE</v>
      </c>
      <c r="P1548" s="19">
        <v>3</v>
      </c>
      <c r="Q1548" s="20">
        <v>2</v>
      </c>
      <c r="R1548" s="21">
        <f>Tabla1[[#This Row],[Trbjo real]]-Tabla1[[#This Row],[Trabajo]]</f>
        <v>1</v>
      </c>
      <c r="S1548" s="19">
        <v>2</v>
      </c>
      <c r="T1548" s="16" t="s">
        <v>1026</v>
      </c>
      <c r="U1548" s="19">
        <f>Tabla1[[#This Row],[Trbjo real]]/Tabla1[[#This Row],[Trabajo]]</f>
        <v>1.5</v>
      </c>
    </row>
    <row r="1549" spans="1:21" x14ac:dyDescent="0.25">
      <c r="A1549" s="16" t="s">
        <v>907</v>
      </c>
      <c r="B1549" s="16" t="s">
        <v>325</v>
      </c>
      <c r="C1549" s="16" t="s">
        <v>326</v>
      </c>
      <c r="D1549" s="16" t="s">
        <v>120</v>
      </c>
      <c r="E1549" s="16" t="s">
        <v>1035</v>
      </c>
      <c r="F1549" s="16" t="s">
        <v>1153</v>
      </c>
      <c r="G1549" s="16" t="s">
        <v>1060</v>
      </c>
      <c r="H1549" s="16" t="s">
        <v>8</v>
      </c>
      <c r="I1549" s="16" t="s">
        <v>1025</v>
      </c>
      <c r="J1549" s="16" t="s">
        <v>121</v>
      </c>
      <c r="K1549" s="16" t="s">
        <v>10</v>
      </c>
      <c r="L1549" s="17">
        <v>44817</v>
      </c>
      <c r="M1549" s="18">
        <v>44817</v>
      </c>
      <c r="N1549" s="18" t="str">
        <f t="shared" si="48"/>
        <v>CUMPLE</v>
      </c>
      <c r="O1549" s="18" t="str">
        <f t="shared" si="49"/>
        <v>CUMPLE</v>
      </c>
      <c r="P1549" s="19">
        <v>1</v>
      </c>
      <c r="Q1549" s="20">
        <v>1</v>
      </c>
      <c r="R1549" s="19">
        <f>Tabla1[[#This Row],[Trbjo real]]-Tabla1[[#This Row],[Trabajo]]</f>
        <v>0</v>
      </c>
      <c r="S1549" s="19">
        <v>1</v>
      </c>
      <c r="T1549" s="16" t="s">
        <v>1026</v>
      </c>
      <c r="U1549" s="19">
        <f>Tabla1[[#This Row],[Trbjo real]]/Tabla1[[#This Row],[Trabajo]]</f>
        <v>1</v>
      </c>
    </row>
    <row r="1550" spans="1:21" x14ac:dyDescent="0.25">
      <c r="A1550" s="16" t="s">
        <v>973</v>
      </c>
      <c r="B1550" s="16" t="s">
        <v>365</v>
      </c>
      <c r="C1550" s="16" t="s">
        <v>366</v>
      </c>
      <c r="D1550" s="16" t="s">
        <v>120</v>
      </c>
      <c r="E1550" s="16" t="s">
        <v>1035</v>
      </c>
      <c r="F1550" s="16" t="s">
        <v>1153</v>
      </c>
      <c r="G1550" s="16" t="s">
        <v>1070</v>
      </c>
      <c r="H1550" s="16" t="s">
        <v>8</v>
      </c>
      <c r="I1550" s="16" t="s">
        <v>1025</v>
      </c>
      <c r="J1550" s="16" t="s">
        <v>121</v>
      </c>
      <c r="K1550" s="16" t="s">
        <v>10</v>
      </c>
      <c r="L1550" s="17">
        <v>44817</v>
      </c>
      <c r="M1550" s="18"/>
      <c r="N1550" s="18" t="str">
        <f t="shared" si="48"/>
        <v>NO CUMPLE</v>
      </c>
      <c r="O1550" s="18" t="str">
        <f t="shared" si="49"/>
        <v>NO CUMPLE</v>
      </c>
      <c r="P1550" s="19">
        <v>0</v>
      </c>
      <c r="Q1550" s="19">
        <v>1</v>
      </c>
      <c r="R1550" s="19">
        <f>Tabla1[[#This Row],[Trbjo real]]-Tabla1[[#This Row],[Trabajo]]</f>
        <v>-1</v>
      </c>
      <c r="S1550" s="19">
        <v>1</v>
      </c>
      <c r="T1550" s="16" t="s">
        <v>1026</v>
      </c>
      <c r="U1550" s="19">
        <f>Tabla1[[#This Row],[Trbjo real]]/Tabla1[[#This Row],[Trabajo]]</f>
        <v>0</v>
      </c>
    </row>
    <row r="1551" spans="1:21" x14ac:dyDescent="0.25">
      <c r="A1551" s="16" t="s">
        <v>608</v>
      </c>
      <c r="B1551" s="16" t="s">
        <v>5</v>
      </c>
      <c r="C1551" s="16" t="s">
        <v>6</v>
      </c>
      <c r="D1551" s="16" t="s">
        <v>7</v>
      </c>
      <c r="E1551" s="16" t="s">
        <v>1035</v>
      </c>
      <c r="F1551" s="16" t="s">
        <v>1153</v>
      </c>
      <c r="G1551" s="16" t="s">
        <v>1060</v>
      </c>
      <c r="H1551" s="16" t="s">
        <v>8</v>
      </c>
      <c r="I1551" s="16" t="s">
        <v>1025</v>
      </c>
      <c r="J1551" s="16" t="s">
        <v>9</v>
      </c>
      <c r="K1551" s="16" t="s">
        <v>10</v>
      </c>
      <c r="L1551" s="17">
        <v>44816</v>
      </c>
      <c r="M1551" s="18">
        <v>44816</v>
      </c>
      <c r="N1551" s="18" t="str">
        <f t="shared" si="48"/>
        <v>CUMPLE</v>
      </c>
      <c r="O1551" s="18" t="str">
        <f t="shared" si="49"/>
        <v>CUMPLE</v>
      </c>
      <c r="P1551" s="19">
        <v>1</v>
      </c>
      <c r="Q1551" s="20">
        <v>1</v>
      </c>
      <c r="R1551" s="19">
        <f>Tabla1[[#This Row],[Trbjo real]]-Tabla1[[#This Row],[Trabajo]]</f>
        <v>0</v>
      </c>
      <c r="S1551" s="19">
        <v>1</v>
      </c>
      <c r="T1551" s="16" t="s">
        <v>1026</v>
      </c>
      <c r="U1551" s="19">
        <f>Tabla1[[#This Row],[Trbjo real]]/Tabla1[[#This Row],[Trabajo]]</f>
        <v>1</v>
      </c>
    </row>
    <row r="1552" spans="1:21" x14ac:dyDescent="0.25">
      <c r="A1552" s="16" t="s">
        <v>673</v>
      </c>
      <c r="B1552" s="16" t="s">
        <v>51</v>
      </c>
      <c r="C1552" s="16" t="s">
        <v>52</v>
      </c>
      <c r="D1552" s="16" t="s">
        <v>53</v>
      </c>
      <c r="E1552" s="16" t="s">
        <v>1033</v>
      </c>
      <c r="F1552" s="16" t="s">
        <v>1133</v>
      </c>
      <c r="G1552" s="16" t="s">
        <v>1142</v>
      </c>
      <c r="H1552" s="16" t="s">
        <v>54</v>
      </c>
      <c r="I1552" s="16" t="s">
        <v>1015</v>
      </c>
      <c r="J1552" s="16" t="s">
        <v>55</v>
      </c>
      <c r="K1552" s="16" t="s">
        <v>10</v>
      </c>
      <c r="L1552" s="17">
        <v>44812</v>
      </c>
      <c r="M1552" s="18">
        <v>44812</v>
      </c>
      <c r="N1552" s="18" t="str">
        <f t="shared" si="48"/>
        <v>CUMPLE</v>
      </c>
      <c r="O1552" s="18" t="str">
        <f t="shared" si="49"/>
        <v>CUMPLE</v>
      </c>
      <c r="P1552" s="19">
        <v>2</v>
      </c>
      <c r="Q1552" s="20">
        <v>1</v>
      </c>
      <c r="R1552" s="19">
        <f>Tabla1[[#This Row],[Trbjo real]]-Tabla1[[#This Row],[Trabajo]]</f>
        <v>1</v>
      </c>
      <c r="S1552" s="19">
        <v>1</v>
      </c>
      <c r="T1552" s="16" t="s">
        <v>1026</v>
      </c>
      <c r="U1552" s="19">
        <f>Tabla1[[#This Row],[Trbjo real]]/Tabla1[[#This Row],[Trabajo]]</f>
        <v>2</v>
      </c>
    </row>
    <row r="1553" spans="1:21" x14ac:dyDescent="0.25">
      <c r="A1553" s="16" t="s">
        <v>627</v>
      </c>
      <c r="B1553" s="16" t="s">
        <v>5</v>
      </c>
      <c r="C1553" s="16" t="s">
        <v>6</v>
      </c>
      <c r="D1553" s="16" t="s">
        <v>7</v>
      </c>
      <c r="E1553" s="16" t="s">
        <v>1035</v>
      </c>
      <c r="F1553" s="16" t="s">
        <v>1036</v>
      </c>
      <c r="G1553" s="16" t="s">
        <v>1060</v>
      </c>
      <c r="H1553" s="16" t="s">
        <v>8</v>
      </c>
      <c r="I1553" s="16" t="s">
        <v>1025</v>
      </c>
      <c r="J1553" s="16" t="s">
        <v>9</v>
      </c>
      <c r="K1553" s="16" t="s">
        <v>10</v>
      </c>
      <c r="L1553" s="17">
        <v>44811</v>
      </c>
      <c r="M1553" s="18">
        <v>44799</v>
      </c>
      <c r="N1553" s="18" t="str">
        <f t="shared" si="48"/>
        <v>CUMPLE</v>
      </c>
      <c r="O1553" s="18" t="str">
        <f t="shared" si="49"/>
        <v>CUMPLE</v>
      </c>
      <c r="P1553" s="19">
        <v>4</v>
      </c>
      <c r="Q1553" s="21">
        <v>8</v>
      </c>
      <c r="R1553" s="19">
        <f>Tabla1[[#This Row],[Trbjo real]]-Tabla1[[#This Row],[Trabajo]]</f>
        <v>-4</v>
      </c>
      <c r="S1553" s="19">
        <v>8</v>
      </c>
      <c r="T1553" s="16" t="s">
        <v>1026</v>
      </c>
      <c r="U1553" s="19">
        <f>Tabla1[[#This Row],[Trbjo real]]/Tabla1[[#This Row],[Trabajo]]</f>
        <v>0.5</v>
      </c>
    </row>
    <row r="1554" spans="1:21" x14ac:dyDescent="0.25">
      <c r="A1554" s="16" t="s">
        <v>817</v>
      </c>
      <c r="B1554" s="16" t="s">
        <v>238</v>
      </c>
      <c r="C1554" s="16" t="s">
        <v>239</v>
      </c>
      <c r="D1554" s="16" t="s">
        <v>185</v>
      </c>
      <c r="E1554" s="16" t="s">
        <v>1035</v>
      </c>
      <c r="F1554" s="16" t="s">
        <v>1057</v>
      </c>
      <c r="G1554" s="16" t="s">
        <v>1062</v>
      </c>
      <c r="H1554" s="16" t="s">
        <v>60</v>
      </c>
      <c r="I1554" s="16" t="s">
        <v>1025</v>
      </c>
      <c r="J1554" s="16" t="s">
        <v>240</v>
      </c>
      <c r="K1554" s="16" t="s">
        <v>10</v>
      </c>
      <c r="L1554" s="17">
        <v>44811</v>
      </c>
      <c r="M1554" s="18">
        <v>44814</v>
      </c>
      <c r="N1554" s="18" t="str">
        <f t="shared" si="48"/>
        <v>CUMPLE</v>
      </c>
      <c r="O1554" s="18" t="str">
        <f t="shared" si="49"/>
        <v>NO CUMPLE</v>
      </c>
      <c r="P1554" s="19">
        <v>1</v>
      </c>
      <c r="Q1554" s="20">
        <v>2</v>
      </c>
      <c r="R1554" s="21">
        <f>Tabla1[[#This Row],[Trbjo real]]-Tabla1[[#This Row],[Trabajo]]</f>
        <v>-1</v>
      </c>
      <c r="S1554" s="19">
        <v>2</v>
      </c>
      <c r="T1554" s="16" t="s">
        <v>1026</v>
      </c>
      <c r="U1554" s="19">
        <f>Tabla1[[#This Row],[Trbjo real]]/Tabla1[[#This Row],[Trabajo]]</f>
        <v>0.5</v>
      </c>
    </row>
    <row r="1555" spans="1:21" x14ac:dyDescent="0.25">
      <c r="A1555" s="16" t="s">
        <v>627</v>
      </c>
      <c r="B1555" s="16" t="s">
        <v>5</v>
      </c>
      <c r="C1555" s="16" t="s">
        <v>6</v>
      </c>
      <c r="D1555" s="16" t="s">
        <v>7</v>
      </c>
      <c r="E1555" s="16" t="s">
        <v>1033</v>
      </c>
      <c r="F1555" s="16" t="s">
        <v>1036</v>
      </c>
      <c r="G1555" s="16" t="s">
        <v>1148</v>
      </c>
      <c r="H1555" s="16" t="s">
        <v>8</v>
      </c>
      <c r="I1555" s="16" t="s">
        <v>1025</v>
      </c>
      <c r="J1555" s="16" t="s">
        <v>9</v>
      </c>
      <c r="K1555" s="16" t="s">
        <v>10</v>
      </c>
      <c r="L1555" s="17">
        <v>44811</v>
      </c>
      <c r="M1555" s="18"/>
      <c r="N1555" s="18" t="str">
        <f t="shared" si="48"/>
        <v>NO CUMPLE</v>
      </c>
      <c r="O1555" s="18" t="str">
        <f t="shared" si="49"/>
        <v>NO CUMPLE</v>
      </c>
      <c r="P1555" s="19">
        <v>0</v>
      </c>
      <c r="Q1555" s="19">
        <v>2</v>
      </c>
      <c r="R1555" s="19">
        <f>Tabla1[[#This Row],[Trbjo real]]-Tabla1[[#This Row],[Trabajo]]</f>
        <v>-2</v>
      </c>
      <c r="S1555" s="19">
        <v>2</v>
      </c>
      <c r="T1555" s="16" t="s">
        <v>1026</v>
      </c>
      <c r="U1555" s="19">
        <f>Tabla1[[#This Row],[Trbjo real]]/Tabla1[[#This Row],[Trabajo]]</f>
        <v>0</v>
      </c>
    </row>
    <row r="1556" spans="1:21" x14ac:dyDescent="0.25">
      <c r="A1556" s="16" t="s">
        <v>733</v>
      </c>
      <c r="B1556" s="16" t="s">
        <v>118</v>
      </c>
      <c r="C1556" s="16" t="s">
        <v>119</v>
      </c>
      <c r="D1556" s="16" t="s">
        <v>120</v>
      </c>
      <c r="E1556" s="16" t="s">
        <v>1035</v>
      </c>
      <c r="F1556" s="16" t="s">
        <v>1061</v>
      </c>
      <c r="G1556" s="16" t="s">
        <v>1042</v>
      </c>
      <c r="H1556" s="16" t="s">
        <v>60</v>
      </c>
      <c r="I1556" s="16" t="s">
        <v>1025</v>
      </c>
      <c r="J1556" s="16" t="s">
        <v>121</v>
      </c>
      <c r="K1556" s="16" t="s">
        <v>10</v>
      </c>
      <c r="L1556" s="17">
        <v>44806</v>
      </c>
      <c r="M1556" s="18"/>
      <c r="N1556" s="18" t="str">
        <f t="shared" si="48"/>
        <v>NO CUMPLE</v>
      </c>
      <c r="O1556" s="18" t="str">
        <f t="shared" si="49"/>
        <v>NO CUMPLE</v>
      </c>
      <c r="P1556" s="19">
        <v>0</v>
      </c>
      <c r="Q1556" s="19">
        <v>1</v>
      </c>
      <c r="R1556" s="19">
        <f>Tabla1[[#This Row],[Trbjo real]]-Tabla1[[#This Row],[Trabajo]]</f>
        <v>-1</v>
      </c>
      <c r="S1556" s="19">
        <v>1</v>
      </c>
      <c r="T1556" s="16" t="s">
        <v>1026</v>
      </c>
      <c r="U1556" s="19">
        <f>Tabla1[[#This Row],[Trbjo real]]/Tabla1[[#This Row],[Trabajo]]</f>
        <v>0</v>
      </c>
    </row>
    <row r="1557" spans="1:21" x14ac:dyDescent="0.25">
      <c r="A1557" s="16" t="s">
        <v>733</v>
      </c>
      <c r="B1557" s="16" t="s">
        <v>118</v>
      </c>
      <c r="C1557" s="16" t="s">
        <v>119</v>
      </c>
      <c r="D1557" s="16" t="s">
        <v>120</v>
      </c>
      <c r="E1557" s="16" t="s">
        <v>1033</v>
      </c>
      <c r="F1557" s="16" t="s">
        <v>1036</v>
      </c>
      <c r="G1557" s="16" t="s">
        <v>1042</v>
      </c>
      <c r="H1557" s="16" t="s">
        <v>60</v>
      </c>
      <c r="I1557" s="16" t="s">
        <v>1025</v>
      </c>
      <c r="J1557" s="16" t="s">
        <v>121</v>
      </c>
      <c r="K1557" s="16" t="s">
        <v>10</v>
      </c>
      <c r="L1557" s="17">
        <v>44806</v>
      </c>
      <c r="M1557" s="18"/>
      <c r="N1557" s="18" t="str">
        <f t="shared" si="48"/>
        <v>NO CUMPLE</v>
      </c>
      <c r="O1557" s="18" t="str">
        <f t="shared" si="49"/>
        <v>NO CUMPLE</v>
      </c>
      <c r="P1557" s="19">
        <v>0</v>
      </c>
      <c r="Q1557" s="19">
        <v>3</v>
      </c>
      <c r="R1557" s="19">
        <f>Tabla1[[#This Row],[Trbjo real]]-Tabla1[[#This Row],[Trabajo]]</f>
        <v>-3</v>
      </c>
      <c r="S1557" s="19">
        <v>3</v>
      </c>
      <c r="T1557" s="16" t="s">
        <v>1026</v>
      </c>
      <c r="U1557" s="19">
        <f>Tabla1[[#This Row],[Trbjo real]]/Tabla1[[#This Row],[Trabajo]]</f>
        <v>0</v>
      </c>
    </row>
    <row r="1558" spans="1:21" x14ac:dyDescent="0.25">
      <c r="A1558" s="16" t="s">
        <v>917</v>
      </c>
      <c r="B1558" s="16" t="s">
        <v>325</v>
      </c>
      <c r="C1558" s="16" t="s">
        <v>326</v>
      </c>
      <c r="D1558" s="16" t="s">
        <v>120</v>
      </c>
      <c r="E1558" s="16" t="s">
        <v>1035</v>
      </c>
      <c r="F1558" s="16" t="s">
        <v>1153</v>
      </c>
      <c r="G1558" s="16" t="s">
        <v>1060</v>
      </c>
      <c r="H1558" s="16" t="s">
        <v>8</v>
      </c>
      <c r="I1558" s="16" t="s">
        <v>1025</v>
      </c>
      <c r="J1558" s="16" t="s">
        <v>121</v>
      </c>
      <c r="K1558" s="16" t="s">
        <v>10</v>
      </c>
      <c r="L1558" s="17">
        <v>44805</v>
      </c>
      <c r="M1558" s="18">
        <v>44789</v>
      </c>
      <c r="N1558" s="18" t="str">
        <f t="shared" si="48"/>
        <v>CUMPLE</v>
      </c>
      <c r="O1558" s="18" t="str">
        <f t="shared" si="49"/>
        <v>CUMPLE</v>
      </c>
      <c r="P1558" s="19">
        <v>0.5</v>
      </c>
      <c r="Q1558" s="20">
        <v>1</v>
      </c>
      <c r="R1558" s="19">
        <f>Tabla1[[#This Row],[Trbjo real]]-Tabla1[[#This Row],[Trabajo]]</f>
        <v>-0.5</v>
      </c>
      <c r="S1558" s="19">
        <v>1</v>
      </c>
      <c r="T1558" s="16" t="s">
        <v>1026</v>
      </c>
      <c r="U1558" s="19">
        <f>Tabla1[[#This Row],[Trbjo real]]/Tabla1[[#This Row],[Trabajo]]</f>
        <v>0.5</v>
      </c>
    </row>
    <row r="1559" spans="1:21" x14ac:dyDescent="0.25">
      <c r="A1559" s="16" t="s">
        <v>821</v>
      </c>
      <c r="B1559" s="16" t="s">
        <v>238</v>
      </c>
      <c r="C1559" s="16" t="s">
        <v>239</v>
      </c>
      <c r="D1559" s="16" t="s">
        <v>185</v>
      </c>
      <c r="E1559" s="16" t="s">
        <v>1033</v>
      </c>
      <c r="F1559" s="16" t="s">
        <v>1136</v>
      </c>
      <c r="G1559" s="16" t="s">
        <v>1150</v>
      </c>
      <c r="H1559" s="16" t="s">
        <v>60</v>
      </c>
      <c r="I1559" s="16" t="s">
        <v>1025</v>
      </c>
      <c r="J1559" s="16" t="s">
        <v>240</v>
      </c>
      <c r="K1559" s="16" t="s">
        <v>10</v>
      </c>
      <c r="L1559" s="17">
        <v>44805</v>
      </c>
      <c r="M1559" s="18">
        <v>44797</v>
      </c>
      <c r="N1559" s="18" t="str">
        <f t="shared" si="48"/>
        <v>CUMPLE</v>
      </c>
      <c r="O1559" s="18" t="str">
        <f t="shared" si="49"/>
        <v>CUMPLE</v>
      </c>
      <c r="P1559" s="19">
        <v>1</v>
      </c>
      <c r="Q1559" s="19">
        <v>1</v>
      </c>
      <c r="R1559" s="20">
        <f>Tabla1[[#This Row],[Trbjo real]]-Tabla1[[#This Row],[Trabajo]]</f>
        <v>0</v>
      </c>
      <c r="S1559" s="19">
        <v>1</v>
      </c>
      <c r="T1559" s="16" t="s">
        <v>1026</v>
      </c>
      <c r="U1559" s="19">
        <f>Tabla1[[#This Row],[Trbjo real]]/Tabla1[[#This Row],[Trabajo]]</f>
        <v>1</v>
      </c>
    </row>
    <row r="1560" spans="1:21" x14ac:dyDescent="0.25">
      <c r="A1560" s="16" t="s">
        <v>697</v>
      </c>
      <c r="B1560" s="16" t="s">
        <v>51</v>
      </c>
      <c r="C1560" s="16" t="s">
        <v>52</v>
      </c>
      <c r="D1560" s="16" t="s">
        <v>53</v>
      </c>
      <c r="E1560" s="16" t="s">
        <v>1035</v>
      </c>
      <c r="F1560" s="16" t="s">
        <v>1063</v>
      </c>
      <c r="G1560" s="16" t="s">
        <v>1073</v>
      </c>
      <c r="H1560" s="16" t="s">
        <v>60</v>
      </c>
      <c r="I1560" s="16" t="s">
        <v>1015</v>
      </c>
      <c r="J1560" s="16" t="s">
        <v>55</v>
      </c>
      <c r="K1560" s="16" t="s">
        <v>10</v>
      </c>
      <c r="L1560" s="17">
        <v>44804</v>
      </c>
      <c r="M1560" s="18">
        <v>44779</v>
      </c>
      <c r="N1560" s="18" t="str">
        <f t="shared" si="48"/>
        <v>CUMPLE</v>
      </c>
      <c r="O1560" s="18" t="str">
        <f t="shared" si="49"/>
        <v>CUMPLE</v>
      </c>
      <c r="P1560" s="19">
        <v>1</v>
      </c>
      <c r="Q1560" s="20">
        <v>1</v>
      </c>
      <c r="R1560" s="20">
        <f>Tabla1[[#This Row],[Trbjo real]]-Tabla1[[#This Row],[Trabajo]]</f>
        <v>0</v>
      </c>
      <c r="S1560" s="19">
        <v>1</v>
      </c>
      <c r="T1560" s="16" t="s">
        <v>1026</v>
      </c>
      <c r="U1560" s="19">
        <f>Tabla1[[#This Row],[Trbjo real]]/Tabla1[[#This Row],[Trabajo]]</f>
        <v>1</v>
      </c>
    </row>
    <row r="1561" spans="1:21" x14ac:dyDescent="0.25">
      <c r="A1561" s="16" t="s">
        <v>697</v>
      </c>
      <c r="B1561" s="16" t="s">
        <v>51</v>
      </c>
      <c r="C1561" s="16" t="s">
        <v>52</v>
      </c>
      <c r="D1561" s="16" t="s">
        <v>53</v>
      </c>
      <c r="E1561" s="16" t="s">
        <v>1027</v>
      </c>
      <c r="F1561" s="16" t="s">
        <v>1068</v>
      </c>
      <c r="G1561" s="16" t="s">
        <v>1099</v>
      </c>
      <c r="H1561" s="16" t="s">
        <v>60</v>
      </c>
      <c r="I1561" s="16" t="s">
        <v>1015</v>
      </c>
      <c r="J1561" s="16" t="s">
        <v>55</v>
      </c>
      <c r="K1561" s="16" t="s">
        <v>10</v>
      </c>
      <c r="L1561" s="17">
        <v>44804</v>
      </c>
      <c r="M1561" s="18">
        <v>44791</v>
      </c>
      <c r="N1561" s="18" t="str">
        <f t="shared" si="48"/>
        <v>CUMPLE</v>
      </c>
      <c r="O1561" s="18" t="str">
        <f t="shared" si="49"/>
        <v>CUMPLE</v>
      </c>
      <c r="P1561" s="19">
        <v>1</v>
      </c>
      <c r="Q1561" s="20">
        <v>1</v>
      </c>
      <c r="R1561" s="19">
        <f>Tabla1[[#This Row],[Trbjo real]]-Tabla1[[#This Row],[Trabajo]]</f>
        <v>0</v>
      </c>
      <c r="S1561" s="19">
        <v>1</v>
      </c>
      <c r="T1561" s="16" t="s">
        <v>1026</v>
      </c>
      <c r="U1561" s="19">
        <f>Tabla1[[#This Row],[Trbjo real]]/Tabla1[[#This Row],[Trabajo]]</f>
        <v>1</v>
      </c>
    </row>
    <row r="1562" spans="1:21" x14ac:dyDescent="0.25">
      <c r="A1562" s="16" t="s">
        <v>697</v>
      </c>
      <c r="B1562" s="16" t="s">
        <v>51</v>
      </c>
      <c r="C1562" s="16" t="s">
        <v>52</v>
      </c>
      <c r="D1562" s="16" t="s">
        <v>53</v>
      </c>
      <c r="E1562" s="16" t="s">
        <v>1033</v>
      </c>
      <c r="F1562" s="16" t="s">
        <v>1132</v>
      </c>
      <c r="G1562" s="16" t="s">
        <v>1144</v>
      </c>
      <c r="H1562" s="16" t="s">
        <v>60</v>
      </c>
      <c r="I1562" s="16" t="s">
        <v>1015</v>
      </c>
      <c r="J1562" s="16" t="s">
        <v>55</v>
      </c>
      <c r="K1562" s="16" t="s">
        <v>10</v>
      </c>
      <c r="L1562" s="17">
        <v>44804</v>
      </c>
      <c r="M1562" s="18">
        <v>44790</v>
      </c>
      <c r="N1562" s="18" t="str">
        <f t="shared" si="48"/>
        <v>CUMPLE</v>
      </c>
      <c r="O1562" s="18" t="str">
        <f t="shared" si="49"/>
        <v>CUMPLE</v>
      </c>
      <c r="P1562" s="19">
        <v>1</v>
      </c>
      <c r="Q1562" s="20">
        <v>1</v>
      </c>
      <c r="R1562" s="20">
        <f>Tabla1[[#This Row],[Trbjo real]]-Tabla1[[#This Row],[Trabajo]]</f>
        <v>0</v>
      </c>
      <c r="S1562" s="19">
        <v>1</v>
      </c>
      <c r="T1562" s="16" t="s">
        <v>1026</v>
      </c>
      <c r="U1562" s="19">
        <f>Tabla1[[#This Row],[Trbjo real]]/Tabla1[[#This Row],[Trabajo]]</f>
        <v>1</v>
      </c>
    </row>
    <row r="1563" spans="1:21" x14ac:dyDescent="0.25">
      <c r="A1563" s="16" t="s">
        <v>925</v>
      </c>
      <c r="B1563" s="16" t="s">
        <v>325</v>
      </c>
      <c r="C1563" s="16" t="s">
        <v>326</v>
      </c>
      <c r="D1563" s="16" t="s">
        <v>120</v>
      </c>
      <c r="E1563" s="16" t="s">
        <v>1035</v>
      </c>
      <c r="F1563" s="16" t="s">
        <v>1153</v>
      </c>
      <c r="G1563" s="16" t="s">
        <v>1060</v>
      </c>
      <c r="H1563" s="16" t="s">
        <v>8</v>
      </c>
      <c r="I1563" s="16" t="s">
        <v>1025</v>
      </c>
      <c r="J1563" s="16" t="s">
        <v>121</v>
      </c>
      <c r="K1563" s="16" t="s">
        <v>10</v>
      </c>
      <c r="L1563" s="17">
        <v>44803</v>
      </c>
      <c r="M1563" s="18">
        <v>44803</v>
      </c>
      <c r="N1563" s="18" t="str">
        <f t="shared" si="48"/>
        <v>CUMPLE</v>
      </c>
      <c r="O1563" s="18" t="str">
        <f t="shared" si="49"/>
        <v>CUMPLE</v>
      </c>
      <c r="P1563" s="19">
        <v>0.5</v>
      </c>
      <c r="Q1563" s="20">
        <v>1</v>
      </c>
      <c r="R1563" s="19">
        <f>Tabla1[[#This Row],[Trbjo real]]-Tabla1[[#This Row],[Trabajo]]</f>
        <v>-0.5</v>
      </c>
      <c r="S1563" s="19">
        <v>1</v>
      </c>
      <c r="T1563" s="16" t="s">
        <v>1026</v>
      </c>
      <c r="U1563" s="19">
        <f>Tabla1[[#This Row],[Trbjo real]]/Tabla1[[#This Row],[Trabajo]]</f>
        <v>0.5</v>
      </c>
    </row>
    <row r="1564" spans="1:21" x14ac:dyDescent="0.25">
      <c r="A1564" s="16" t="s">
        <v>992</v>
      </c>
      <c r="B1564" s="16" t="s">
        <v>365</v>
      </c>
      <c r="C1564" s="16" t="s">
        <v>366</v>
      </c>
      <c r="D1564" s="16" t="s">
        <v>120</v>
      </c>
      <c r="E1564" s="16" t="s">
        <v>1035</v>
      </c>
      <c r="F1564" s="16" t="s">
        <v>1153</v>
      </c>
      <c r="G1564" s="16" t="s">
        <v>1060</v>
      </c>
      <c r="H1564" s="16" t="s">
        <v>8</v>
      </c>
      <c r="I1564" s="16" t="s">
        <v>1025</v>
      </c>
      <c r="J1564" s="16" t="s">
        <v>121</v>
      </c>
      <c r="K1564" s="16" t="s">
        <v>10</v>
      </c>
      <c r="L1564" s="17">
        <v>44803</v>
      </c>
      <c r="M1564" s="18">
        <v>44803</v>
      </c>
      <c r="N1564" s="18" t="str">
        <f t="shared" si="48"/>
        <v>CUMPLE</v>
      </c>
      <c r="O1564" s="18" t="str">
        <f t="shared" si="49"/>
        <v>CUMPLE</v>
      </c>
      <c r="P1564" s="19">
        <v>0.5</v>
      </c>
      <c r="Q1564" s="19">
        <v>1</v>
      </c>
      <c r="R1564" s="19">
        <f>Tabla1[[#This Row],[Trbjo real]]-Tabla1[[#This Row],[Trabajo]]</f>
        <v>-0.5</v>
      </c>
      <c r="S1564" s="19">
        <v>1</v>
      </c>
      <c r="T1564" s="16" t="s">
        <v>1026</v>
      </c>
      <c r="U1564" s="19">
        <f>Tabla1[[#This Row],[Trbjo real]]/Tabla1[[#This Row],[Trabajo]]</f>
        <v>0.5</v>
      </c>
    </row>
    <row r="1565" spans="1:21" x14ac:dyDescent="0.25">
      <c r="A1565" s="16" t="s">
        <v>626</v>
      </c>
      <c r="B1565" s="16" t="s">
        <v>5</v>
      </c>
      <c r="C1565" s="16" t="s">
        <v>6</v>
      </c>
      <c r="D1565" s="16" t="s">
        <v>7</v>
      </c>
      <c r="E1565" s="16" t="s">
        <v>1035</v>
      </c>
      <c r="F1565" s="16" t="s">
        <v>1153</v>
      </c>
      <c r="G1565" s="16" t="s">
        <v>1060</v>
      </c>
      <c r="H1565" s="16" t="s">
        <v>8</v>
      </c>
      <c r="I1565" s="16" t="s">
        <v>1025</v>
      </c>
      <c r="J1565" s="16" t="s">
        <v>9</v>
      </c>
      <c r="K1565" s="16" t="s">
        <v>10</v>
      </c>
      <c r="L1565" s="17">
        <v>44802</v>
      </c>
      <c r="M1565" s="18">
        <v>44802</v>
      </c>
      <c r="N1565" s="18" t="str">
        <f t="shared" si="48"/>
        <v>CUMPLE</v>
      </c>
      <c r="O1565" s="18" t="str">
        <f t="shared" si="49"/>
        <v>CUMPLE</v>
      </c>
      <c r="P1565" s="19">
        <v>0.5</v>
      </c>
      <c r="Q1565" s="20">
        <v>1</v>
      </c>
      <c r="R1565" s="19">
        <f>Tabla1[[#This Row],[Trbjo real]]-Tabla1[[#This Row],[Trabajo]]</f>
        <v>-0.5</v>
      </c>
      <c r="S1565" s="19">
        <v>1</v>
      </c>
      <c r="T1565" s="16" t="s">
        <v>1026</v>
      </c>
      <c r="U1565" s="19">
        <f>Tabla1[[#This Row],[Trbjo real]]/Tabla1[[#This Row],[Trabajo]]</f>
        <v>0.5</v>
      </c>
    </row>
    <row r="1566" spans="1:21" x14ac:dyDescent="0.25">
      <c r="A1566" s="16" t="s">
        <v>740</v>
      </c>
      <c r="B1566" s="16" t="s">
        <v>118</v>
      </c>
      <c r="C1566" s="16" t="s">
        <v>119</v>
      </c>
      <c r="D1566" s="16" t="s">
        <v>120</v>
      </c>
      <c r="E1566" s="16" t="s">
        <v>1035</v>
      </c>
      <c r="F1566" s="16" t="s">
        <v>1061</v>
      </c>
      <c r="G1566" s="16" t="s">
        <v>1060</v>
      </c>
      <c r="H1566" s="16" t="s">
        <v>60</v>
      </c>
      <c r="I1566" s="16" t="s">
        <v>1025</v>
      </c>
      <c r="J1566" s="16" t="s">
        <v>121</v>
      </c>
      <c r="K1566" s="16" t="s">
        <v>10</v>
      </c>
      <c r="L1566" s="17">
        <v>44800</v>
      </c>
      <c r="M1566" s="18">
        <v>44799</v>
      </c>
      <c r="N1566" s="18" t="str">
        <f t="shared" si="48"/>
        <v>CUMPLE</v>
      </c>
      <c r="O1566" s="18" t="str">
        <f t="shared" si="49"/>
        <v>CUMPLE</v>
      </c>
      <c r="P1566" s="19">
        <v>1</v>
      </c>
      <c r="Q1566" s="20">
        <v>1</v>
      </c>
      <c r="R1566" s="19">
        <f>Tabla1[[#This Row],[Trbjo real]]-Tabla1[[#This Row],[Trabajo]]</f>
        <v>0</v>
      </c>
      <c r="S1566" s="19">
        <v>1</v>
      </c>
      <c r="T1566" s="16" t="s">
        <v>1026</v>
      </c>
      <c r="U1566" s="19">
        <f>Tabla1[[#This Row],[Trbjo real]]/Tabla1[[#This Row],[Trabajo]]</f>
        <v>1</v>
      </c>
    </row>
    <row r="1567" spans="1:21" x14ac:dyDescent="0.25">
      <c r="A1567" s="16" t="s">
        <v>698</v>
      </c>
      <c r="B1567" s="16" t="s">
        <v>51</v>
      </c>
      <c r="C1567" s="16" t="s">
        <v>52</v>
      </c>
      <c r="D1567" s="16" t="s">
        <v>53</v>
      </c>
      <c r="E1567" s="16" t="s">
        <v>1035</v>
      </c>
      <c r="F1567" s="16" t="s">
        <v>1057</v>
      </c>
      <c r="G1567" s="16" t="s">
        <v>1073</v>
      </c>
      <c r="H1567" s="16" t="s">
        <v>54</v>
      </c>
      <c r="I1567" s="16" t="s">
        <v>1015</v>
      </c>
      <c r="J1567" s="16" t="s">
        <v>55</v>
      </c>
      <c r="K1567" s="16" t="s">
        <v>10</v>
      </c>
      <c r="L1567" s="17">
        <v>44798</v>
      </c>
      <c r="M1567" s="18">
        <v>44779</v>
      </c>
      <c r="N1567" s="18" t="str">
        <f t="shared" si="48"/>
        <v>CUMPLE</v>
      </c>
      <c r="O1567" s="18" t="str">
        <f t="shared" si="49"/>
        <v>CUMPLE</v>
      </c>
      <c r="P1567" s="19">
        <v>2</v>
      </c>
      <c r="Q1567" s="20">
        <v>3</v>
      </c>
      <c r="R1567" s="19">
        <f>Tabla1[[#This Row],[Trbjo real]]-Tabla1[[#This Row],[Trabajo]]</f>
        <v>-1</v>
      </c>
      <c r="S1567" s="19">
        <v>3</v>
      </c>
      <c r="T1567" s="16" t="s">
        <v>1026</v>
      </c>
      <c r="U1567" s="19">
        <f>Tabla1[[#This Row],[Trbjo real]]/Tabla1[[#This Row],[Trabajo]]</f>
        <v>0.66666666666666663</v>
      </c>
    </row>
    <row r="1568" spans="1:21" x14ac:dyDescent="0.25">
      <c r="A1568" s="16" t="s">
        <v>838</v>
      </c>
      <c r="B1568" s="16" t="s">
        <v>238</v>
      </c>
      <c r="C1568" s="16" t="s">
        <v>239</v>
      </c>
      <c r="D1568" s="16" t="s">
        <v>185</v>
      </c>
      <c r="E1568" s="16" t="s">
        <v>1035</v>
      </c>
      <c r="F1568" s="16" t="s">
        <v>1085</v>
      </c>
      <c r="G1568" s="16" t="s">
        <v>1086</v>
      </c>
      <c r="H1568" s="16" t="s">
        <v>12</v>
      </c>
      <c r="I1568" s="16" t="s">
        <v>1025</v>
      </c>
      <c r="J1568" s="16" t="s">
        <v>240</v>
      </c>
      <c r="K1568" s="16" t="s">
        <v>13</v>
      </c>
      <c r="L1568" s="17">
        <v>44566</v>
      </c>
      <c r="M1568" s="18">
        <v>44566</v>
      </c>
      <c r="N1568" s="18" t="str">
        <f t="shared" si="48"/>
        <v>CUMPLE</v>
      </c>
      <c r="O1568" s="18" t="str">
        <f t="shared" si="49"/>
        <v>CUMPLE</v>
      </c>
      <c r="P1568" s="19">
        <v>0.3</v>
      </c>
      <c r="Q1568" s="19">
        <v>0.3</v>
      </c>
      <c r="R1568" s="20">
        <f>Tabla1[[#This Row],[Trbjo real]]-Tabla1[[#This Row],[Trabajo]]</f>
        <v>0</v>
      </c>
      <c r="S1568" s="19">
        <v>0.3</v>
      </c>
      <c r="T1568" s="16" t="s">
        <v>1026</v>
      </c>
      <c r="U1568" s="19">
        <f>Tabla1[[#This Row],[Trbjo real]]/Tabla1[[#This Row],[Trabajo]]</f>
        <v>1</v>
      </c>
    </row>
    <row r="1569" spans="1:21" x14ac:dyDescent="0.25">
      <c r="A1569" s="16" t="s">
        <v>838</v>
      </c>
      <c r="B1569" s="16" t="s">
        <v>238</v>
      </c>
      <c r="C1569" s="16" t="s">
        <v>239</v>
      </c>
      <c r="D1569" s="16" t="s">
        <v>185</v>
      </c>
      <c r="E1569" s="16" t="s">
        <v>1033</v>
      </c>
      <c r="F1569" s="16" t="s">
        <v>1087</v>
      </c>
      <c r="G1569" s="16" t="s">
        <v>1086</v>
      </c>
      <c r="H1569" s="16" t="s">
        <v>12</v>
      </c>
      <c r="I1569" s="16" t="s">
        <v>1025</v>
      </c>
      <c r="J1569" s="16" t="s">
        <v>240</v>
      </c>
      <c r="K1569" s="16" t="s">
        <v>13</v>
      </c>
      <c r="L1569" s="17">
        <v>44566</v>
      </c>
      <c r="M1569" s="18">
        <v>44566</v>
      </c>
      <c r="N1569" s="18" t="str">
        <f t="shared" si="48"/>
        <v>CUMPLE</v>
      </c>
      <c r="O1569" s="18" t="str">
        <f t="shared" si="49"/>
        <v>CUMPLE</v>
      </c>
      <c r="P1569" s="19">
        <v>0.4</v>
      </c>
      <c r="Q1569" s="19">
        <v>0.4</v>
      </c>
      <c r="R1569" s="20">
        <f>Tabla1[[#This Row],[Trbjo real]]-Tabla1[[#This Row],[Trabajo]]</f>
        <v>0</v>
      </c>
      <c r="S1569" s="19">
        <v>0.4</v>
      </c>
      <c r="T1569" s="16" t="s">
        <v>1026</v>
      </c>
      <c r="U1569" s="19">
        <f>Tabla1[[#This Row],[Trbjo real]]/Tabla1[[#This Row],[Trabajo]]</f>
        <v>1</v>
      </c>
    </row>
    <row r="1570" spans="1:21" x14ac:dyDescent="0.25">
      <c r="A1570" s="16" t="s">
        <v>788</v>
      </c>
      <c r="B1570" s="16" t="s">
        <v>183</v>
      </c>
      <c r="C1570" s="16" t="s">
        <v>184</v>
      </c>
      <c r="D1570" s="16" t="s">
        <v>185</v>
      </c>
      <c r="E1570" s="16" t="s">
        <v>1035</v>
      </c>
      <c r="F1570" s="16" t="s">
        <v>1088</v>
      </c>
      <c r="G1570" s="16" t="s">
        <v>1086</v>
      </c>
      <c r="H1570" s="16" t="s">
        <v>12</v>
      </c>
      <c r="I1570" s="16" t="s">
        <v>1025</v>
      </c>
      <c r="J1570" s="16" t="s">
        <v>186</v>
      </c>
      <c r="K1570" s="16" t="s">
        <v>13</v>
      </c>
      <c r="L1570" s="17">
        <v>44566</v>
      </c>
      <c r="M1570" s="18">
        <v>44566</v>
      </c>
      <c r="N1570" s="18" t="str">
        <f t="shared" si="48"/>
        <v>CUMPLE</v>
      </c>
      <c r="O1570" s="18" t="str">
        <f t="shared" si="49"/>
        <v>CUMPLE</v>
      </c>
      <c r="P1570" s="19">
        <v>0.3</v>
      </c>
      <c r="Q1570" s="19">
        <v>0.3</v>
      </c>
      <c r="R1570" s="20">
        <f>Tabla1[[#This Row],[Trbjo real]]-Tabla1[[#This Row],[Trabajo]]</f>
        <v>0</v>
      </c>
      <c r="S1570" s="19">
        <v>0.3</v>
      </c>
      <c r="T1570" s="16" t="s">
        <v>1026</v>
      </c>
      <c r="U1570" s="19">
        <f>Tabla1[[#This Row],[Trbjo real]]/Tabla1[[#This Row],[Trabajo]]</f>
        <v>1</v>
      </c>
    </row>
    <row r="1571" spans="1:21" x14ac:dyDescent="0.25">
      <c r="A1571" s="16" t="s">
        <v>788</v>
      </c>
      <c r="B1571" s="16" t="s">
        <v>183</v>
      </c>
      <c r="C1571" s="16" t="s">
        <v>184</v>
      </c>
      <c r="D1571" s="16" t="s">
        <v>185</v>
      </c>
      <c r="E1571" s="16" t="s">
        <v>1033</v>
      </c>
      <c r="F1571" s="16" t="s">
        <v>1087</v>
      </c>
      <c r="G1571" s="16" t="s">
        <v>1086</v>
      </c>
      <c r="H1571" s="16" t="s">
        <v>12</v>
      </c>
      <c r="I1571" s="16" t="s">
        <v>1025</v>
      </c>
      <c r="J1571" s="16" t="s">
        <v>186</v>
      </c>
      <c r="K1571" s="16" t="s">
        <v>13</v>
      </c>
      <c r="L1571" s="17">
        <v>44566</v>
      </c>
      <c r="M1571" s="18">
        <v>44566</v>
      </c>
      <c r="N1571" s="18" t="str">
        <f t="shared" si="48"/>
        <v>CUMPLE</v>
      </c>
      <c r="O1571" s="18" t="str">
        <f t="shared" si="49"/>
        <v>CUMPLE</v>
      </c>
      <c r="P1571" s="19">
        <v>0.5</v>
      </c>
      <c r="Q1571" s="19">
        <v>0.5</v>
      </c>
      <c r="R1571" s="20">
        <f>Tabla1[[#This Row],[Trbjo real]]-Tabla1[[#This Row],[Trabajo]]</f>
        <v>0</v>
      </c>
      <c r="S1571" s="19">
        <v>0.5</v>
      </c>
      <c r="T1571" s="16" t="s">
        <v>1026</v>
      </c>
      <c r="U1571" s="19">
        <f>Tabla1[[#This Row],[Trbjo real]]/Tabla1[[#This Row],[Trabajo]]</f>
        <v>1</v>
      </c>
    </row>
    <row r="1572" spans="1:21" x14ac:dyDescent="0.25">
      <c r="A1572" s="16" t="s">
        <v>902</v>
      </c>
      <c r="B1572" s="16" t="s">
        <v>325</v>
      </c>
      <c r="C1572" s="16" t="s">
        <v>326</v>
      </c>
      <c r="D1572" s="16" t="s">
        <v>120</v>
      </c>
      <c r="E1572" s="16" t="s">
        <v>1035</v>
      </c>
      <c r="F1572" s="16" t="s">
        <v>1088</v>
      </c>
      <c r="G1572" s="16" t="s">
        <v>1086</v>
      </c>
      <c r="H1572" s="16" t="s">
        <v>12</v>
      </c>
      <c r="I1572" s="16" t="s">
        <v>1154</v>
      </c>
      <c r="J1572" s="16" t="s">
        <v>121</v>
      </c>
      <c r="K1572" s="16" t="s">
        <v>13</v>
      </c>
      <c r="L1572" s="17">
        <v>44569</v>
      </c>
      <c r="M1572" s="18">
        <v>44569</v>
      </c>
      <c r="N1572" s="18" t="str">
        <f t="shared" si="48"/>
        <v>CUMPLE</v>
      </c>
      <c r="O1572" s="18" t="str">
        <f t="shared" si="49"/>
        <v>CUMPLE</v>
      </c>
      <c r="P1572" s="19">
        <v>0.3</v>
      </c>
      <c r="Q1572" s="20">
        <v>0.3</v>
      </c>
      <c r="R1572" s="19">
        <f>Tabla1[[#This Row],[Trbjo real]]-Tabla1[[#This Row],[Trabajo]]</f>
        <v>0</v>
      </c>
      <c r="S1572" s="19">
        <v>0.3</v>
      </c>
      <c r="T1572" s="16" t="s">
        <v>1026</v>
      </c>
      <c r="U1572" s="19">
        <f>Tabla1[[#This Row],[Trbjo real]]/Tabla1[[#This Row],[Trabajo]]</f>
        <v>1</v>
      </c>
    </row>
    <row r="1573" spans="1:21" x14ac:dyDescent="0.25">
      <c r="A1573" s="16" t="s">
        <v>902</v>
      </c>
      <c r="B1573" s="16" t="s">
        <v>325</v>
      </c>
      <c r="C1573" s="16" t="s">
        <v>326</v>
      </c>
      <c r="D1573" s="16" t="s">
        <v>120</v>
      </c>
      <c r="E1573" s="16" t="s">
        <v>1033</v>
      </c>
      <c r="F1573" s="16" t="s">
        <v>1087</v>
      </c>
      <c r="G1573" s="16" t="s">
        <v>1086</v>
      </c>
      <c r="H1573" s="16" t="s">
        <v>12</v>
      </c>
      <c r="I1573" s="16" t="s">
        <v>1154</v>
      </c>
      <c r="J1573" s="16" t="s">
        <v>121</v>
      </c>
      <c r="K1573" s="16" t="s">
        <v>13</v>
      </c>
      <c r="L1573" s="17">
        <v>44569</v>
      </c>
      <c r="M1573" s="18">
        <v>44569</v>
      </c>
      <c r="N1573" s="18" t="str">
        <f t="shared" si="48"/>
        <v>CUMPLE</v>
      </c>
      <c r="O1573" s="18" t="str">
        <f t="shared" si="49"/>
        <v>CUMPLE</v>
      </c>
      <c r="P1573" s="19">
        <v>0.4</v>
      </c>
      <c r="Q1573" s="20">
        <v>0.4</v>
      </c>
      <c r="R1573" s="19">
        <f>Tabla1[[#This Row],[Trbjo real]]-Tabla1[[#This Row],[Trabajo]]</f>
        <v>0</v>
      </c>
      <c r="S1573" s="19">
        <v>0.4</v>
      </c>
      <c r="T1573" s="16" t="s">
        <v>1026</v>
      </c>
      <c r="U1573" s="19">
        <f>Tabla1[[#This Row],[Trbjo real]]/Tabla1[[#This Row],[Trabajo]]</f>
        <v>1</v>
      </c>
    </row>
    <row r="1574" spans="1:21" x14ac:dyDescent="0.25">
      <c r="A1574" s="16" t="s">
        <v>1006</v>
      </c>
      <c r="B1574" s="16" t="s">
        <v>365</v>
      </c>
      <c r="C1574" s="16" t="s">
        <v>366</v>
      </c>
      <c r="D1574" s="16" t="s">
        <v>120</v>
      </c>
      <c r="E1574" s="16" t="s">
        <v>1035</v>
      </c>
      <c r="F1574" s="16" t="s">
        <v>1088</v>
      </c>
      <c r="G1574" s="16" t="s">
        <v>1086</v>
      </c>
      <c r="H1574" s="16" t="s">
        <v>12</v>
      </c>
      <c r="I1574" s="16" t="s">
        <v>1154</v>
      </c>
      <c r="J1574" s="16" t="s">
        <v>121</v>
      </c>
      <c r="K1574" s="16" t="s">
        <v>13</v>
      </c>
      <c r="L1574" s="17">
        <v>44569</v>
      </c>
      <c r="M1574" s="18">
        <v>44569</v>
      </c>
      <c r="N1574" s="18" t="str">
        <f t="shared" si="48"/>
        <v>CUMPLE</v>
      </c>
      <c r="O1574" s="18" t="str">
        <f t="shared" si="49"/>
        <v>CUMPLE</v>
      </c>
      <c r="P1574" s="19">
        <v>0.3</v>
      </c>
      <c r="Q1574" s="19">
        <v>0.3</v>
      </c>
      <c r="R1574" s="19">
        <f>Tabla1[[#This Row],[Trbjo real]]-Tabla1[[#This Row],[Trabajo]]</f>
        <v>0</v>
      </c>
      <c r="S1574" s="19">
        <v>0.3</v>
      </c>
      <c r="T1574" s="16" t="s">
        <v>1026</v>
      </c>
      <c r="U1574" s="19">
        <f>Tabla1[[#This Row],[Trbjo real]]/Tabla1[[#This Row],[Trabajo]]</f>
        <v>1</v>
      </c>
    </row>
    <row r="1575" spans="1:21" x14ac:dyDescent="0.25">
      <c r="A1575" s="16" t="s">
        <v>1006</v>
      </c>
      <c r="B1575" s="16" t="s">
        <v>365</v>
      </c>
      <c r="C1575" s="16" t="s">
        <v>366</v>
      </c>
      <c r="D1575" s="16" t="s">
        <v>120</v>
      </c>
      <c r="E1575" s="16" t="s">
        <v>1033</v>
      </c>
      <c r="F1575" s="16" t="s">
        <v>1087</v>
      </c>
      <c r="G1575" s="16" t="s">
        <v>1086</v>
      </c>
      <c r="H1575" s="16" t="s">
        <v>12</v>
      </c>
      <c r="I1575" s="16" t="s">
        <v>1154</v>
      </c>
      <c r="J1575" s="16" t="s">
        <v>121</v>
      </c>
      <c r="K1575" s="16" t="s">
        <v>13</v>
      </c>
      <c r="L1575" s="17">
        <v>44569</v>
      </c>
      <c r="M1575" s="18">
        <v>44569</v>
      </c>
      <c r="N1575" s="18" t="str">
        <f t="shared" si="48"/>
        <v>CUMPLE</v>
      </c>
      <c r="O1575" s="18" t="str">
        <f t="shared" si="49"/>
        <v>CUMPLE</v>
      </c>
      <c r="P1575" s="19">
        <v>0.4</v>
      </c>
      <c r="Q1575" s="19">
        <v>0.4</v>
      </c>
      <c r="R1575" s="19">
        <f>Tabla1[[#This Row],[Trbjo real]]-Tabla1[[#This Row],[Trabajo]]</f>
        <v>0</v>
      </c>
      <c r="S1575" s="19">
        <v>0.4</v>
      </c>
      <c r="T1575" s="16" t="s">
        <v>1026</v>
      </c>
      <c r="U1575" s="19">
        <f>Tabla1[[#This Row],[Trbjo real]]/Tabla1[[#This Row],[Trabajo]]</f>
        <v>1</v>
      </c>
    </row>
    <row r="1576" spans="1:21" x14ac:dyDescent="0.25">
      <c r="A1576" s="16" t="s">
        <v>621</v>
      </c>
      <c r="B1576" s="16" t="s">
        <v>5</v>
      </c>
      <c r="C1576" s="16" t="s">
        <v>6</v>
      </c>
      <c r="D1576" s="16" t="s">
        <v>7</v>
      </c>
      <c r="E1576" s="16" t="s">
        <v>1035</v>
      </c>
      <c r="F1576" s="16" t="s">
        <v>1088</v>
      </c>
      <c r="G1576" s="16" t="s">
        <v>1086</v>
      </c>
      <c r="H1576" s="16" t="s">
        <v>12</v>
      </c>
      <c r="I1576" s="16" t="s">
        <v>1154</v>
      </c>
      <c r="J1576" s="16" t="s">
        <v>9</v>
      </c>
      <c r="K1576" s="16" t="s">
        <v>13</v>
      </c>
      <c r="L1576" s="17">
        <v>44569</v>
      </c>
      <c r="M1576" s="18">
        <v>44569</v>
      </c>
      <c r="N1576" s="18" t="str">
        <f t="shared" si="48"/>
        <v>CUMPLE</v>
      </c>
      <c r="O1576" s="18" t="str">
        <f t="shared" si="49"/>
        <v>CUMPLE</v>
      </c>
      <c r="P1576" s="19">
        <v>0.3</v>
      </c>
      <c r="Q1576" s="20">
        <v>0.3</v>
      </c>
      <c r="R1576" s="19">
        <f>Tabla1[[#This Row],[Trbjo real]]-Tabla1[[#This Row],[Trabajo]]</f>
        <v>0</v>
      </c>
      <c r="S1576" s="19">
        <v>0.3</v>
      </c>
      <c r="T1576" s="16" t="s">
        <v>1026</v>
      </c>
      <c r="U1576" s="19">
        <f>Tabla1[[#This Row],[Trbjo real]]/Tabla1[[#This Row],[Trabajo]]</f>
        <v>1</v>
      </c>
    </row>
    <row r="1577" spans="1:21" x14ac:dyDescent="0.25">
      <c r="A1577" s="16" t="s">
        <v>621</v>
      </c>
      <c r="B1577" s="16" t="s">
        <v>5</v>
      </c>
      <c r="C1577" s="16" t="s">
        <v>6</v>
      </c>
      <c r="D1577" s="16" t="s">
        <v>7</v>
      </c>
      <c r="E1577" s="16" t="s">
        <v>1033</v>
      </c>
      <c r="F1577" s="16" t="s">
        <v>1087</v>
      </c>
      <c r="G1577" s="16" t="s">
        <v>1086</v>
      </c>
      <c r="H1577" s="16" t="s">
        <v>12</v>
      </c>
      <c r="I1577" s="16" t="s">
        <v>1154</v>
      </c>
      <c r="J1577" s="16" t="s">
        <v>9</v>
      </c>
      <c r="K1577" s="16" t="s">
        <v>13</v>
      </c>
      <c r="L1577" s="17">
        <v>44569</v>
      </c>
      <c r="M1577" s="18">
        <v>44569</v>
      </c>
      <c r="N1577" s="18" t="str">
        <f t="shared" si="48"/>
        <v>CUMPLE</v>
      </c>
      <c r="O1577" s="18" t="str">
        <f t="shared" si="49"/>
        <v>CUMPLE</v>
      </c>
      <c r="P1577" s="19">
        <v>0.4</v>
      </c>
      <c r="Q1577" s="20">
        <v>0.4</v>
      </c>
      <c r="R1577" s="19">
        <f>Tabla1[[#This Row],[Trbjo real]]-Tabla1[[#This Row],[Trabajo]]</f>
        <v>0</v>
      </c>
      <c r="S1577" s="19">
        <v>0.4</v>
      </c>
      <c r="T1577" s="16" t="s">
        <v>1026</v>
      </c>
      <c r="U1577" s="19">
        <f>Tabla1[[#This Row],[Trbjo real]]/Tabla1[[#This Row],[Trabajo]]</f>
        <v>1</v>
      </c>
    </row>
    <row r="1578" spans="1:21" x14ac:dyDescent="0.25">
      <c r="A1578" s="16" t="s">
        <v>715</v>
      </c>
      <c r="B1578" s="16" t="s">
        <v>51</v>
      </c>
      <c r="C1578" s="16" t="s">
        <v>52</v>
      </c>
      <c r="D1578" s="16" t="s">
        <v>53</v>
      </c>
      <c r="E1578" s="16" t="s">
        <v>1035</v>
      </c>
      <c r="F1578" s="16" t="s">
        <v>1088</v>
      </c>
      <c r="G1578" s="16" t="s">
        <v>1086</v>
      </c>
      <c r="H1578" s="16" t="s">
        <v>12</v>
      </c>
      <c r="I1578" s="16" t="s">
        <v>1025</v>
      </c>
      <c r="J1578" s="16" t="s">
        <v>55</v>
      </c>
      <c r="K1578" s="16" t="s">
        <v>13</v>
      </c>
      <c r="L1578" s="17">
        <v>44571</v>
      </c>
      <c r="M1578" s="18">
        <v>44571</v>
      </c>
      <c r="N1578" s="18" t="str">
        <f t="shared" si="48"/>
        <v>CUMPLE</v>
      </c>
      <c r="O1578" s="18" t="str">
        <f t="shared" si="49"/>
        <v>CUMPLE</v>
      </c>
      <c r="P1578" s="19">
        <v>0.3</v>
      </c>
      <c r="Q1578" s="20">
        <v>0.3</v>
      </c>
      <c r="R1578" s="20">
        <f>Tabla1[[#This Row],[Trbjo real]]-Tabla1[[#This Row],[Trabajo]]</f>
        <v>0</v>
      </c>
      <c r="S1578" s="19">
        <v>0.3</v>
      </c>
      <c r="T1578" s="16" t="s">
        <v>1026</v>
      </c>
      <c r="U1578" s="19">
        <f>Tabla1[[#This Row],[Trbjo real]]/Tabla1[[#This Row],[Trabajo]]</f>
        <v>1</v>
      </c>
    </row>
    <row r="1579" spans="1:21" x14ac:dyDescent="0.25">
      <c r="A1579" s="16" t="s">
        <v>842</v>
      </c>
      <c r="B1579" s="16" t="s">
        <v>238</v>
      </c>
      <c r="C1579" s="16" t="s">
        <v>239</v>
      </c>
      <c r="D1579" s="16" t="s">
        <v>185</v>
      </c>
      <c r="E1579" s="16" t="s">
        <v>1035</v>
      </c>
      <c r="F1579" s="16" t="s">
        <v>1085</v>
      </c>
      <c r="G1579" s="16" t="s">
        <v>1086</v>
      </c>
      <c r="H1579" s="16" t="s">
        <v>12</v>
      </c>
      <c r="I1579" s="16" t="s">
        <v>1025</v>
      </c>
      <c r="J1579" s="16" t="s">
        <v>240</v>
      </c>
      <c r="K1579" s="16" t="s">
        <v>13</v>
      </c>
      <c r="L1579" s="17">
        <v>44573</v>
      </c>
      <c r="M1579" s="18"/>
      <c r="N1579" s="18" t="str">
        <f t="shared" si="48"/>
        <v>NO CUMPLE</v>
      </c>
      <c r="O1579" s="18" t="str">
        <f t="shared" si="49"/>
        <v>NO CUMPLE</v>
      </c>
      <c r="P1579" s="19">
        <v>0</v>
      </c>
      <c r="Q1579" s="19">
        <v>0.3</v>
      </c>
      <c r="R1579" s="19">
        <f>Tabla1[[#This Row],[Trbjo real]]-Tabla1[[#This Row],[Trabajo]]</f>
        <v>-0.3</v>
      </c>
      <c r="S1579" s="19">
        <v>0.3</v>
      </c>
      <c r="T1579" s="16" t="s">
        <v>1026</v>
      </c>
      <c r="U1579" s="19">
        <f>Tabla1[[#This Row],[Trbjo real]]/Tabla1[[#This Row],[Trabajo]]</f>
        <v>0</v>
      </c>
    </row>
    <row r="1580" spans="1:21" x14ac:dyDescent="0.25">
      <c r="A1580" s="16" t="s">
        <v>847</v>
      </c>
      <c r="B1580" s="16" t="s">
        <v>238</v>
      </c>
      <c r="C1580" s="16" t="s">
        <v>239</v>
      </c>
      <c r="D1580" s="16" t="s">
        <v>185</v>
      </c>
      <c r="E1580" s="16" t="s">
        <v>1035</v>
      </c>
      <c r="F1580" s="16" t="s">
        <v>1085</v>
      </c>
      <c r="G1580" s="16" t="s">
        <v>1086</v>
      </c>
      <c r="H1580" s="16" t="s">
        <v>12</v>
      </c>
      <c r="I1580" s="16" t="s">
        <v>1025</v>
      </c>
      <c r="J1580" s="16" t="s">
        <v>240</v>
      </c>
      <c r="K1580" s="16" t="s">
        <v>13</v>
      </c>
      <c r="L1580" s="17">
        <v>44580</v>
      </c>
      <c r="M1580" s="18">
        <v>44580</v>
      </c>
      <c r="N1580" s="18" t="str">
        <f t="shared" si="48"/>
        <v>CUMPLE</v>
      </c>
      <c r="O1580" s="18" t="str">
        <f t="shared" si="49"/>
        <v>CUMPLE</v>
      </c>
      <c r="P1580" s="19">
        <v>0.3</v>
      </c>
      <c r="Q1580" s="19">
        <v>0.3</v>
      </c>
      <c r="R1580" s="20">
        <f>Tabla1[[#This Row],[Trbjo real]]-Tabla1[[#This Row],[Trabajo]]</f>
        <v>0</v>
      </c>
      <c r="S1580" s="19">
        <v>0.3</v>
      </c>
      <c r="T1580" s="16" t="s">
        <v>1026</v>
      </c>
      <c r="U1580" s="19">
        <f>Tabla1[[#This Row],[Trbjo real]]/Tabla1[[#This Row],[Trabajo]]</f>
        <v>1</v>
      </c>
    </row>
    <row r="1581" spans="1:21" x14ac:dyDescent="0.25">
      <c r="A1581" s="16" t="s">
        <v>779</v>
      </c>
      <c r="B1581" s="16" t="s">
        <v>183</v>
      </c>
      <c r="C1581" s="16" t="s">
        <v>184</v>
      </c>
      <c r="D1581" s="16" t="s">
        <v>185</v>
      </c>
      <c r="E1581" s="16" t="s">
        <v>1035</v>
      </c>
      <c r="F1581" s="16" t="s">
        <v>1088</v>
      </c>
      <c r="G1581" s="16" t="s">
        <v>1086</v>
      </c>
      <c r="H1581" s="16" t="s">
        <v>12</v>
      </c>
      <c r="I1581" s="16" t="s">
        <v>1025</v>
      </c>
      <c r="J1581" s="16" t="s">
        <v>186</v>
      </c>
      <c r="K1581" s="16" t="s">
        <v>13</v>
      </c>
      <c r="L1581" s="17">
        <v>44580</v>
      </c>
      <c r="M1581" s="18">
        <v>44580</v>
      </c>
      <c r="N1581" s="18" t="str">
        <f t="shared" si="48"/>
        <v>CUMPLE</v>
      </c>
      <c r="O1581" s="18" t="str">
        <f t="shared" si="49"/>
        <v>CUMPLE</v>
      </c>
      <c r="P1581" s="19">
        <v>0.3</v>
      </c>
      <c r="Q1581" s="19">
        <v>0.3</v>
      </c>
      <c r="R1581" s="20">
        <f>Tabla1[[#This Row],[Trbjo real]]-Tabla1[[#This Row],[Trabajo]]</f>
        <v>0</v>
      </c>
      <c r="S1581" s="19">
        <v>0.3</v>
      </c>
      <c r="T1581" s="16" t="s">
        <v>1026</v>
      </c>
      <c r="U1581" s="19">
        <f>Tabla1[[#This Row],[Trbjo real]]/Tabla1[[#This Row],[Trabajo]]</f>
        <v>1</v>
      </c>
    </row>
    <row r="1582" spans="1:21" x14ac:dyDescent="0.25">
      <c r="A1582" s="16" t="s">
        <v>876</v>
      </c>
      <c r="B1582" s="16" t="s">
        <v>325</v>
      </c>
      <c r="C1582" s="16" t="s">
        <v>326</v>
      </c>
      <c r="D1582" s="16" t="s">
        <v>120</v>
      </c>
      <c r="E1582" s="16" t="s">
        <v>1035</v>
      </c>
      <c r="F1582" s="16" t="s">
        <v>1088</v>
      </c>
      <c r="G1582" s="16" t="s">
        <v>1086</v>
      </c>
      <c r="H1582" s="16" t="s">
        <v>12</v>
      </c>
      <c r="I1582" s="16" t="s">
        <v>1154</v>
      </c>
      <c r="J1582" s="16" t="s">
        <v>121</v>
      </c>
      <c r="K1582" s="16" t="s">
        <v>13</v>
      </c>
      <c r="L1582" s="17">
        <v>44583</v>
      </c>
      <c r="M1582" s="18">
        <v>44583</v>
      </c>
      <c r="N1582" s="18" t="str">
        <f t="shared" si="48"/>
        <v>CUMPLE</v>
      </c>
      <c r="O1582" s="18" t="str">
        <f t="shared" si="49"/>
        <v>CUMPLE</v>
      </c>
      <c r="P1582" s="19">
        <v>0.3</v>
      </c>
      <c r="Q1582" s="20">
        <v>0.3</v>
      </c>
      <c r="R1582" s="19">
        <f>Tabla1[[#This Row],[Trbjo real]]-Tabla1[[#This Row],[Trabajo]]</f>
        <v>0</v>
      </c>
      <c r="S1582" s="19">
        <v>0.3</v>
      </c>
      <c r="T1582" s="16" t="s">
        <v>1026</v>
      </c>
      <c r="U1582" s="19">
        <f>Tabla1[[#This Row],[Trbjo real]]/Tabla1[[#This Row],[Trabajo]]</f>
        <v>1</v>
      </c>
    </row>
    <row r="1583" spans="1:21" x14ac:dyDescent="0.25">
      <c r="A1583" s="16" t="s">
        <v>980</v>
      </c>
      <c r="B1583" s="16" t="s">
        <v>365</v>
      </c>
      <c r="C1583" s="16" t="s">
        <v>366</v>
      </c>
      <c r="D1583" s="16" t="s">
        <v>120</v>
      </c>
      <c r="E1583" s="16" t="s">
        <v>1035</v>
      </c>
      <c r="F1583" s="16" t="s">
        <v>1088</v>
      </c>
      <c r="G1583" s="16" t="s">
        <v>1086</v>
      </c>
      <c r="H1583" s="16" t="s">
        <v>12</v>
      </c>
      <c r="I1583" s="16" t="s">
        <v>1154</v>
      </c>
      <c r="J1583" s="16" t="s">
        <v>121</v>
      </c>
      <c r="K1583" s="16" t="s">
        <v>13</v>
      </c>
      <c r="L1583" s="17">
        <v>44583</v>
      </c>
      <c r="M1583" s="18">
        <v>44583</v>
      </c>
      <c r="N1583" s="18" t="str">
        <f t="shared" si="48"/>
        <v>CUMPLE</v>
      </c>
      <c r="O1583" s="18" t="str">
        <f t="shared" si="49"/>
        <v>CUMPLE</v>
      </c>
      <c r="P1583" s="19">
        <v>0.3</v>
      </c>
      <c r="Q1583" s="19">
        <v>0.3</v>
      </c>
      <c r="R1583" s="19">
        <f>Tabla1[[#This Row],[Trbjo real]]-Tabla1[[#This Row],[Trabajo]]</f>
        <v>0</v>
      </c>
      <c r="S1583" s="19">
        <v>0.3</v>
      </c>
      <c r="T1583" s="16" t="s">
        <v>1026</v>
      </c>
      <c r="U1583" s="19">
        <f>Tabla1[[#This Row],[Trbjo real]]/Tabla1[[#This Row],[Trabajo]]</f>
        <v>1</v>
      </c>
    </row>
    <row r="1584" spans="1:21" x14ac:dyDescent="0.25">
      <c r="A1584" s="16" t="s">
        <v>629</v>
      </c>
      <c r="B1584" s="16" t="s">
        <v>5</v>
      </c>
      <c r="C1584" s="16" t="s">
        <v>6</v>
      </c>
      <c r="D1584" s="16" t="s">
        <v>7</v>
      </c>
      <c r="E1584" s="16" t="s">
        <v>1035</v>
      </c>
      <c r="F1584" s="16" t="s">
        <v>1088</v>
      </c>
      <c r="G1584" s="16" t="s">
        <v>1086</v>
      </c>
      <c r="H1584" s="16" t="s">
        <v>12</v>
      </c>
      <c r="I1584" s="16" t="s">
        <v>1154</v>
      </c>
      <c r="J1584" s="16" t="s">
        <v>9</v>
      </c>
      <c r="K1584" s="16" t="s">
        <v>13</v>
      </c>
      <c r="L1584" s="17">
        <v>44583</v>
      </c>
      <c r="M1584" s="18">
        <v>44583</v>
      </c>
      <c r="N1584" s="18" t="str">
        <f t="shared" si="48"/>
        <v>CUMPLE</v>
      </c>
      <c r="O1584" s="18" t="str">
        <f t="shared" si="49"/>
        <v>CUMPLE</v>
      </c>
      <c r="P1584" s="19">
        <v>0.3</v>
      </c>
      <c r="Q1584" s="20">
        <v>0.3</v>
      </c>
      <c r="R1584" s="19">
        <f>Tabla1[[#This Row],[Trbjo real]]-Tabla1[[#This Row],[Trabajo]]</f>
        <v>0</v>
      </c>
      <c r="S1584" s="19">
        <v>0.3</v>
      </c>
      <c r="T1584" s="16" t="s">
        <v>1026</v>
      </c>
      <c r="U1584" s="19">
        <f>Tabla1[[#This Row],[Trbjo real]]/Tabla1[[#This Row],[Trabajo]]</f>
        <v>1</v>
      </c>
    </row>
    <row r="1585" spans="1:21" x14ac:dyDescent="0.25">
      <c r="A1585" s="16" t="s">
        <v>704</v>
      </c>
      <c r="B1585" s="16" t="s">
        <v>51</v>
      </c>
      <c r="C1585" s="16" t="s">
        <v>52</v>
      </c>
      <c r="D1585" s="16" t="s">
        <v>53</v>
      </c>
      <c r="E1585" s="16" t="s">
        <v>1035</v>
      </c>
      <c r="F1585" s="16" t="s">
        <v>1088</v>
      </c>
      <c r="G1585" s="16" t="s">
        <v>1086</v>
      </c>
      <c r="H1585" s="16" t="s">
        <v>12</v>
      </c>
      <c r="I1585" s="16" t="s">
        <v>1025</v>
      </c>
      <c r="J1585" s="16" t="s">
        <v>55</v>
      </c>
      <c r="K1585" s="16" t="s">
        <v>13</v>
      </c>
      <c r="L1585" s="17">
        <v>44585</v>
      </c>
      <c r="M1585" s="18">
        <v>44585</v>
      </c>
      <c r="N1585" s="18" t="str">
        <f t="shared" si="48"/>
        <v>CUMPLE</v>
      </c>
      <c r="O1585" s="18" t="str">
        <f t="shared" si="49"/>
        <v>CUMPLE</v>
      </c>
      <c r="P1585" s="19">
        <v>0.3</v>
      </c>
      <c r="Q1585" s="20">
        <v>0.3</v>
      </c>
      <c r="R1585" s="20">
        <f>Tabla1[[#This Row],[Trbjo real]]-Tabla1[[#This Row],[Trabajo]]</f>
        <v>0</v>
      </c>
      <c r="S1585" s="19">
        <v>0.3</v>
      </c>
      <c r="T1585" s="16" t="s">
        <v>1026</v>
      </c>
      <c r="U1585" s="19">
        <f>Tabla1[[#This Row],[Trbjo real]]/Tabla1[[#This Row],[Trabajo]]</f>
        <v>1</v>
      </c>
    </row>
    <row r="1586" spans="1:21" x14ac:dyDescent="0.25">
      <c r="A1586" s="16" t="s">
        <v>850</v>
      </c>
      <c r="B1586" s="16" t="s">
        <v>238</v>
      </c>
      <c r="C1586" s="16" t="s">
        <v>239</v>
      </c>
      <c r="D1586" s="16" t="s">
        <v>185</v>
      </c>
      <c r="E1586" s="16" t="s">
        <v>1035</v>
      </c>
      <c r="F1586" s="16" t="s">
        <v>1085</v>
      </c>
      <c r="G1586" s="16" t="s">
        <v>1086</v>
      </c>
      <c r="H1586" s="16" t="s">
        <v>12</v>
      </c>
      <c r="I1586" s="16" t="s">
        <v>1025</v>
      </c>
      <c r="J1586" s="16" t="s">
        <v>240</v>
      </c>
      <c r="K1586" s="16" t="s">
        <v>13</v>
      </c>
      <c r="L1586" s="17">
        <v>44587</v>
      </c>
      <c r="M1586" s="18">
        <v>44587</v>
      </c>
      <c r="N1586" s="18" t="str">
        <f t="shared" si="48"/>
        <v>CUMPLE</v>
      </c>
      <c r="O1586" s="18" t="str">
        <f t="shared" si="49"/>
        <v>CUMPLE</v>
      </c>
      <c r="P1586" s="19">
        <v>0.3</v>
      </c>
      <c r="Q1586" s="19">
        <v>0.3</v>
      </c>
      <c r="R1586" s="20">
        <f>Tabla1[[#This Row],[Trbjo real]]-Tabla1[[#This Row],[Trabajo]]</f>
        <v>0</v>
      </c>
      <c r="S1586" s="19">
        <v>0.3</v>
      </c>
      <c r="T1586" s="16" t="s">
        <v>1026</v>
      </c>
      <c r="U1586" s="19">
        <f>Tabla1[[#This Row],[Trbjo real]]/Tabla1[[#This Row],[Trabajo]]</f>
        <v>1</v>
      </c>
    </row>
    <row r="1587" spans="1:21" x14ac:dyDescent="0.25">
      <c r="A1587" s="16" t="s">
        <v>855</v>
      </c>
      <c r="B1587" s="16" t="s">
        <v>238</v>
      </c>
      <c r="C1587" s="16" t="s">
        <v>239</v>
      </c>
      <c r="D1587" s="16" t="s">
        <v>185</v>
      </c>
      <c r="E1587" s="16" t="s">
        <v>1035</v>
      </c>
      <c r="F1587" s="16" t="s">
        <v>1085</v>
      </c>
      <c r="G1587" s="16" t="s">
        <v>1086</v>
      </c>
      <c r="H1587" s="16" t="s">
        <v>12</v>
      </c>
      <c r="I1587" s="16" t="s">
        <v>1025</v>
      </c>
      <c r="J1587" s="16" t="s">
        <v>240</v>
      </c>
      <c r="K1587" s="16" t="s">
        <v>13</v>
      </c>
      <c r="L1587" s="17">
        <v>44594</v>
      </c>
      <c r="M1587" s="18">
        <v>44594</v>
      </c>
      <c r="N1587" s="18" t="str">
        <f t="shared" si="48"/>
        <v>CUMPLE</v>
      </c>
      <c r="O1587" s="18" t="str">
        <f t="shared" si="49"/>
        <v>CUMPLE</v>
      </c>
      <c r="P1587" s="19">
        <v>0.3</v>
      </c>
      <c r="Q1587" s="19">
        <v>0.3</v>
      </c>
      <c r="R1587" s="20">
        <f>Tabla1[[#This Row],[Trbjo real]]-Tabla1[[#This Row],[Trabajo]]</f>
        <v>0</v>
      </c>
      <c r="S1587" s="19">
        <v>0.3</v>
      </c>
      <c r="T1587" s="16" t="s">
        <v>1026</v>
      </c>
      <c r="U1587" s="19">
        <f>Tabla1[[#This Row],[Trbjo real]]/Tabla1[[#This Row],[Trabajo]]</f>
        <v>1</v>
      </c>
    </row>
    <row r="1588" spans="1:21" x14ac:dyDescent="0.25">
      <c r="A1588" s="16" t="s">
        <v>855</v>
      </c>
      <c r="B1588" s="16" t="s">
        <v>238</v>
      </c>
      <c r="C1588" s="16" t="s">
        <v>239</v>
      </c>
      <c r="D1588" s="16" t="s">
        <v>185</v>
      </c>
      <c r="E1588" s="16" t="s">
        <v>1033</v>
      </c>
      <c r="F1588" s="16" t="s">
        <v>1087</v>
      </c>
      <c r="G1588" s="16" t="s">
        <v>1086</v>
      </c>
      <c r="H1588" s="16" t="s">
        <v>12</v>
      </c>
      <c r="I1588" s="16" t="s">
        <v>1025</v>
      </c>
      <c r="J1588" s="16" t="s">
        <v>240</v>
      </c>
      <c r="K1588" s="16" t="s">
        <v>13</v>
      </c>
      <c r="L1588" s="17">
        <v>44594</v>
      </c>
      <c r="M1588" s="18">
        <v>44594</v>
      </c>
      <c r="N1588" s="18" t="str">
        <f t="shared" si="48"/>
        <v>CUMPLE</v>
      </c>
      <c r="O1588" s="18" t="str">
        <f t="shared" si="49"/>
        <v>CUMPLE</v>
      </c>
      <c r="P1588" s="19">
        <v>0.4</v>
      </c>
      <c r="Q1588" s="19">
        <v>0.4</v>
      </c>
      <c r="R1588" s="20">
        <f>Tabla1[[#This Row],[Trbjo real]]-Tabla1[[#This Row],[Trabajo]]</f>
        <v>0</v>
      </c>
      <c r="S1588" s="19">
        <v>0.4</v>
      </c>
      <c r="T1588" s="16" t="s">
        <v>1026</v>
      </c>
      <c r="U1588" s="19">
        <f>Tabla1[[#This Row],[Trbjo real]]/Tabla1[[#This Row],[Trabajo]]</f>
        <v>1</v>
      </c>
    </row>
    <row r="1589" spans="1:21" x14ac:dyDescent="0.25">
      <c r="A1589" s="16" t="s">
        <v>786</v>
      </c>
      <c r="B1589" s="16" t="s">
        <v>183</v>
      </c>
      <c r="C1589" s="16" t="s">
        <v>184</v>
      </c>
      <c r="D1589" s="16" t="s">
        <v>185</v>
      </c>
      <c r="E1589" s="16" t="s">
        <v>1035</v>
      </c>
      <c r="F1589" s="16" t="s">
        <v>1088</v>
      </c>
      <c r="G1589" s="16" t="s">
        <v>1086</v>
      </c>
      <c r="H1589" s="16" t="s">
        <v>12</v>
      </c>
      <c r="I1589" s="16" t="s">
        <v>1025</v>
      </c>
      <c r="J1589" s="16" t="s">
        <v>186</v>
      </c>
      <c r="K1589" s="16" t="s">
        <v>13</v>
      </c>
      <c r="L1589" s="17">
        <v>44594</v>
      </c>
      <c r="M1589" s="18">
        <v>44594</v>
      </c>
      <c r="N1589" s="18" t="str">
        <f t="shared" si="48"/>
        <v>CUMPLE</v>
      </c>
      <c r="O1589" s="18" t="str">
        <f t="shared" si="49"/>
        <v>CUMPLE</v>
      </c>
      <c r="P1589" s="19">
        <v>0.3</v>
      </c>
      <c r="Q1589" s="19">
        <v>0.3</v>
      </c>
      <c r="R1589" s="20">
        <f>Tabla1[[#This Row],[Trbjo real]]-Tabla1[[#This Row],[Trabajo]]</f>
        <v>0</v>
      </c>
      <c r="S1589" s="19">
        <v>0.3</v>
      </c>
      <c r="T1589" s="16" t="s">
        <v>1026</v>
      </c>
      <c r="U1589" s="19">
        <f>Tabla1[[#This Row],[Trbjo real]]/Tabla1[[#This Row],[Trabajo]]</f>
        <v>1</v>
      </c>
    </row>
    <row r="1590" spans="1:21" x14ac:dyDescent="0.25">
      <c r="A1590" s="16" t="s">
        <v>786</v>
      </c>
      <c r="B1590" s="16" t="s">
        <v>183</v>
      </c>
      <c r="C1590" s="16" t="s">
        <v>184</v>
      </c>
      <c r="D1590" s="16" t="s">
        <v>185</v>
      </c>
      <c r="E1590" s="16" t="s">
        <v>1033</v>
      </c>
      <c r="F1590" s="16" t="s">
        <v>1087</v>
      </c>
      <c r="G1590" s="16" t="s">
        <v>1086</v>
      </c>
      <c r="H1590" s="16" t="s">
        <v>12</v>
      </c>
      <c r="I1590" s="16" t="s">
        <v>1025</v>
      </c>
      <c r="J1590" s="16" t="s">
        <v>186</v>
      </c>
      <c r="K1590" s="16" t="s">
        <v>13</v>
      </c>
      <c r="L1590" s="17">
        <v>44594</v>
      </c>
      <c r="M1590" s="18">
        <v>44594</v>
      </c>
      <c r="N1590" s="18" t="str">
        <f t="shared" si="48"/>
        <v>CUMPLE</v>
      </c>
      <c r="O1590" s="18" t="str">
        <f t="shared" si="49"/>
        <v>CUMPLE</v>
      </c>
      <c r="P1590" s="19">
        <v>0.5</v>
      </c>
      <c r="Q1590" s="19">
        <v>0.5</v>
      </c>
      <c r="R1590" s="20">
        <f>Tabla1[[#This Row],[Trbjo real]]-Tabla1[[#This Row],[Trabajo]]</f>
        <v>0</v>
      </c>
      <c r="S1590" s="19">
        <v>0.5</v>
      </c>
      <c r="T1590" s="16" t="s">
        <v>1026</v>
      </c>
      <c r="U1590" s="19">
        <f>Tabla1[[#This Row],[Trbjo real]]/Tabla1[[#This Row],[Trabajo]]</f>
        <v>1</v>
      </c>
    </row>
    <row r="1591" spans="1:21" x14ac:dyDescent="0.25">
      <c r="A1591" s="16" t="s">
        <v>883</v>
      </c>
      <c r="B1591" s="16" t="s">
        <v>325</v>
      </c>
      <c r="C1591" s="16" t="s">
        <v>326</v>
      </c>
      <c r="D1591" s="16" t="s">
        <v>120</v>
      </c>
      <c r="E1591" s="16" t="s">
        <v>1035</v>
      </c>
      <c r="F1591" s="16" t="s">
        <v>1088</v>
      </c>
      <c r="G1591" s="16" t="s">
        <v>1086</v>
      </c>
      <c r="H1591" s="16" t="s">
        <v>12</v>
      </c>
      <c r="I1591" s="16" t="s">
        <v>1154</v>
      </c>
      <c r="J1591" s="16" t="s">
        <v>121</v>
      </c>
      <c r="K1591" s="16" t="s">
        <v>13</v>
      </c>
      <c r="L1591" s="17">
        <v>44597</v>
      </c>
      <c r="M1591" s="18">
        <v>44597</v>
      </c>
      <c r="N1591" s="18" t="str">
        <f t="shared" si="48"/>
        <v>CUMPLE</v>
      </c>
      <c r="O1591" s="18" t="str">
        <f t="shared" si="49"/>
        <v>CUMPLE</v>
      </c>
      <c r="P1591" s="19">
        <v>0.3</v>
      </c>
      <c r="Q1591" s="20">
        <v>0.3</v>
      </c>
      <c r="R1591" s="19">
        <f>Tabla1[[#This Row],[Trbjo real]]-Tabla1[[#This Row],[Trabajo]]</f>
        <v>0</v>
      </c>
      <c r="S1591" s="19">
        <v>0.3</v>
      </c>
      <c r="T1591" s="16" t="s">
        <v>1026</v>
      </c>
      <c r="U1591" s="19">
        <f>Tabla1[[#This Row],[Trbjo real]]/Tabla1[[#This Row],[Trabajo]]</f>
        <v>1</v>
      </c>
    </row>
    <row r="1592" spans="1:21" x14ac:dyDescent="0.25">
      <c r="A1592" s="16" t="s">
        <v>883</v>
      </c>
      <c r="B1592" s="16" t="s">
        <v>325</v>
      </c>
      <c r="C1592" s="16" t="s">
        <v>326</v>
      </c>
      <c r="D1592" s="16" t="s">
        <v>120</v>
      </c>
      <c r="E1592" s="16" t="s">
        <v>1033</v>
      </c>
      <c r="F1592" s="16" t="s">
        <v>1087</v>
      </c>
      <c r="G1592" s="16" t="s">
        <v>1086</v>
      </c>
      <c r="H1592" s="16" t="s">
        <v>12</v>
      </c>
      <c r="I1592" s="16" t="s">
        <v>1154</v>
      </c>
      <c r="J1592" s="16" t="s">
        <v>121</v>
      </c>
      <c r="K1592" s="16" t="s">
        <v>13</v>
      </c>
      <c r="L1592" s="17">
        <v>44597</v>
      </c>
      <c r="M1592" s="18">
        <v>44597</v>
      </c>
      <c r="N1592" s="18" t="str">
        <f t="shared" si="48"/>
        <v>CUMPLE</v>
      </c>
      <c r="O1592" s="18" t="str">
        <f t="shared" si="49"/>
        <v>CUMPLE</v>
      </c>
      <c r="P1592" s="19">
        <v>0.4</v>
      </c>
      <c r="Q1592" s="20">
        <v>0.4</v>
      </c>
      <c r="R1592" s="19">
        <f>Tabla1[[#This Row],[Trbjo real]]-Tabla1[[#This Row],[Trabajo]]</f>
        <v>0</v>
      </c>
      <c r="S1592" s="19">
        <v>0.4</v>
      </c>
      <c r="T1592" s="16" t="s">
        <v>1026</v>
      </c>
      <c r="U1592" s="19">
        <f>Tabla1[[#This Row],[Trbjo real]]/Tabla1[[#This Row],[Trabajo]]</f>
        <v>1</v>
      </c>
    </row>
    <row r="1593" spans="1:21" x14ac:dyDescent="0.25">
      <c r="A1593" s="16" t="s">
        <v>986</v>
      </c>
      <c r="B1593" s="16" t="s">
        <v>365</v>
      </c>
      <c r="C1593" s="16" t="s">
        <v>366</v>
      </c>
      <c r="D1593" s="16" t="s">
        <v>120</v>
      </c>
      <c r="E1593" s="16" t="s">
        <v>1035</v>
      </c>
      <c r="F1593" s="16" t="s">
        <v>1088</v>
      </c>
      <c r="G1593" s="16" t="s">
        <v>1086</v>
      </c>
      <c r="H1593" s="16" t="s">
        <v>12</v>
      </c>
      <c r="I1593" s="16" t="s">
        <v>1154</v>
      </c>
      <c r="J1593" s="16" t="s">
        <v>121</v>
      </c>
      <c r="K1593" s="16" t="s">
        <v>13</v>
      </c>
      <c r="L1593" s="17">
        <v>44597</v>
      </c>
      <c r="M1593" s="18">
        <v>44597</v>
      </c>
      <c r="N1593" s="18" t="str">
        <f t="shared" si="48"/>
        <v>CUMPLE</v>
      </c>
      <c r="O1593" s="18" t="str">
        <f t="shared" si="49"/>
        <v>CUMPLE</v>
      </c>
      <c r="P1593" s="19">
        <v>0.3</v>
      </c>
      <c r="Q1593" s="19">
        <v>0.3</v>
      </c>
      <c r="R1593" s="19">
        <f>Tabla1[[#This Row],[Trbjo real]]-Tabla1[[#This Row],[Trabajo]]</f>
        <v>0</v>
      </c>
      <c r="S1593" s="19">
        <v>0.3</v>
      </c>
      <c r="T1593" s="16" t="s">
        <v>1026</v>
      </c>
      <c r="U1593" s="19">
        <f>Tabla1[[#This Row],[Trbjo real]]/Tabla1[[#This Row],[Trabajo]]</f>
        <v>1</v>
      </c>
    </row>
    <row r="1594" spans="1:21" x14ac:dyDescent="0.25">
      <c r="A1594" s="16" t="s">
        <v>986</v>
      </c>
      <c r="B1594" s="16" t="s">
        <v>365</v>
      </c>
      <c r="C1594" s="16" t="s">
        <v>366</v>
      </c>
      <c r="D1594" s="16" t="s">
        <v>120</v>
      </c>
      <c r="E1594" s="16" t="s">
        <v>1033</v>
      </c>
      <c r="F1594" s="16" t="s">
        <v>1087</v>
      </c>
      <c r="G1594" s="16" t="s">
        <v>1086</v>
      </c>
      <c r="H1594" s="16" t="s">
        <v>12</v>
      </c>
      <c r="I1594" s="16" t="s">
        <v>1154</v>
      </c>
      <c r="J1594" s="16" t="s">
        <v>121</v>
      </c>
      <c r="K1594" s="16" t="s">
        <v>13</v>
      </c>
      <c r="L1594" s="17">
        <v>44597</v>
      </c>
      <c r="M1594" s="18">
        <v>44597</v>
      </c>
      <c r="N1594" s="18" t="str">
        <f t="shared" si="48"/>
        <v>CUMPLE</v>
      </c>
      <c r="O1594" s="18" t="str">
        <f t="shared" si="49"/>
        <v>CUMPLE</v>
      </c>
      <c r="P1594" s="19">
        <v>0.4</v>
      </c>
      <c r="Q1594" s="19">
        <v>0.4</v>
      </c>
      <c r="R1594" s="19">
        <f>Tabla1[[#This Row],[Trbjo real]]-Tabla1[[#This Row],[Trabajo]]</f>
        <v>0</v>
      </c>
      <c r="S1594" s="19">
        <v>0.4</v>
      </c>
      <c r="T1594" s="16" t="s">
        <v>1026</v>
      </c>
      <c r="U1594" s="19">
        <f>Tabla1[[#This Row],[Trbjo real]]/Tabla1[[#This Row],[Trabajo]]</f>
        <v>1</v>
      </c>
    </row>
    <row r="1595" spans="1:21" x14ac:dyDescent="0.25">
      <c r="A1595" s="16" t="s">
        <v>637</v>
      </c>
      <c r="B1595" s="16" t="s">
        <v>5</v>
      </c>
      <c r="C1595" s="16" t="s">
        <v>6</v>
      </c>
      <c r="D1595" s="16" t="s">
        <v>7</v>
      </c>
      <c r="E1595" s="16" t="s">
        <v>1035</v>
      </c>
      <c r="F1595" s="16" t="s">
        <v>1088</v>
      </c>
      <c r="G1595" s="16" t="s">
        <v>1086</v>
      </c>
      <c r="H1595" s="16" t="s">
        <v>12</v>
      </c>
      <c r="I1595" s="16" t="s">
        <v>1154</v>
      </c>
      <c r="J1595" s="16" t="s">
        <v>9</v>
      </c>
      <c r="K1595" s="16" t="s">
        <v>13</v>
      </c>
      <c r="L1595" s="17">
        <v>44597</v>
      </c>
      <c r="M1595" s="18">
        <v>44597</v>
      </c>
      <c r="N1595" s="18" t="str">
        <f t="shared" si="48"/>
        <v>CUMPLE</v>
      </c>
      <c r="O1595" s="18" t="str">
        <f t="shared" si="49"/>
        <v>CUMPLE</v>
      </c>
      <c r="P1595" s="19">
        <v>0.3</v>
      </c>
      <c r="Q1595" s="20">
        <v>0.3</v>
      </c>
      <c r="R1595" s="19">
        <f>Tabla1[[#This Row],[Trbjo real]]-Tabla1[[#This Row],[Trabajo]]</f>
        <v>0</v>
      </c>
      <c r="S1595" s="19">
        <v>0.3</v>
      </c>
      <c r="T1595" s="16" t="s">
        <v>1026</v>
      </c>
      <c r="U1595" s="19">
        <f>Tabla1[[#This Row],[Trbjo real]]/Tabla1[[#This Row],[Trabajo]]</f>
        <v>1</v>
      </c>
    </row>
    <row r="1596" spans="1:21" x14ac:dyDescent="0.25">
      <c r="A1596" s="16" t="s">
        <v>637</v>
      </c>
      <c r="B1596" s="16" t="s">
        <v>5</v>
      </c>
      <c r="C1596" s="16" t="s">
        <v>6</v>
      </c>
      <c r="D1596" s="16" t="s">
        <v>7</v>
      </c>
      <c r="E1596" s="16" t="s">
        <v>1033</v>
      </c>
      <c r="F1596" s="16" t="s">
        <v>1087</v>
      </c>
      <c r="G1596" s="16" t="s">
        <v>1086</v>
      </c>
      <c r="H1596" s="16" t="s">
        <v>12</v>
      </c>
      <c r="I1596" s="16" t="s">
        <v>1154</v>
      </c>
      <c r="J1596" s="16" t="s">
        <v>9</v>
      </c>
      <c r="K1596" s="16" t="s">
        <v>13</v>
      </c>
      <c r="L1596" s="17">
        <v>44597</v>
      </c>
      <c r="M1596" s="18">
        <v>44597</v>
      </c>
      <c r="N1596" s="18" t="str">
        <f t="shared" si="48"/>
        <v>CUMPLE</v>
      </c>
      <c r="O1596" s="18" t="str">
        <f t="shared" si="49"/>
        <v>CUMPLE</v>
      </c>
      <c r="P1596" s="19">
        <v>0.4</v>
      </c>
      <c r="Q1596" s="20">
        <v>0.4</v>
      </c>
      <c r="R1596" s="19">
        <f>Tabla1[[#This Row],[Trbjo real]]-Tabla1[[#This Row],[Trabajo]]</f>
        <v>0</v>
      </c>
      <c r="S1596" s="19">
        <v>0.4</v>
      </c>
      <c r="T1596" s="16" t="s">
        <v>1026</v>
      </c>
      <c r="U1596" s="19">
        <f>Tabla1[[#This Row],[Trbjo real]]/Tabla1[[#This Row],[Trabajo]]</f>
        <v>1</v>
      </c>
    </row>
    <row r="1597" spans="1:21" x14ac:dyDescent="0.25">
      <c r="A1597" s="16" t="s">
        <v>668</v>
      </c>
      <c r="B1597" s="16" t="s">
        <v>51</v>
      </c>
      <c r="C1597" s="16" t="s">
        <v>52</v>
      </c>
      <c r="D1597" s="16" t="s">
        <v>53</v>
      </c>
      <c r="E1597" s="16" t="s">
        <v>1035</v>
      </c>
      <c r="F1597" s="16" t="s">
        <v>1088</v>
      </c>
      <c r="G1597" s="16" t="s">
        <v>1086</v>
      </c>
      <c r="H1597" s="16" t="s">
        <v>12</v>
      </c>
      <c r="I1597" s="16" t="s">
        <v>1025</v>
      </c>
      <c r="J1597" s="16" t="s">
        <v>55</v>
      </c>
      <c r="K1597" s="16" t="s">
        <v>13</v>
      </c>
      <c r="L1597" s="17">
        <v>44599</v>
      </c>
      <c r="M1597" s="18">
        <v>44599</v>
      </c>
      <c r="N1597" s="18" t="str">
        <f t="shared" si="48"/>
        <v>CUMPLE</v>
      </c>
      <c r="O1597" s="18" t="str">
        <f t="shared" si="49"/>
        <v>CUMPLE</v>
      </c>
      <c r="P1597" s="19">
        <v>0.3</v>
      </c>
      <c r="Q1597" s="20">
        <v>0.3</v>
      </c>
      <c r="R1597" s="20">
        <f>Tabla1[[#This Row],[Trbjo real]]-Tabla1[[#This Row],[Trabajo]]</f>
        <v>0</v>
      </c>
      <c r="S1597" s="19">
        <v>0.3</v>
      </c>
      <c r="T1597" s="16" t="s">
        <v>1026</v>
      </c>
      <c r="U1597" s="19">
        <f>Tabla1[[#This Row],[Trbjo real]]/Tabla1[[#This Row],[Trabajo]]</f>
        <v>1</v>
      </c>
    </row>
    <row r="1598" spans="1:21" x14ac:dyDescent="0.25">
      <c r="A1598" s="16" t="s">
        <v>852</v>
      </c>
      <c r="B1598" s="16" t="s">
        <v>238</v>
      </c>
      <c r="C1598" s="16" t="s">
        <v>239</v>
      </c>
      <c r="D1598" s="16" t="s">
        <v>185</v>
      </c>
      <c r="E1598" s="16" t="s">
        <v>1035</v>
      </c>
      <c r="F1598" s="16" t="s">
        <v>1085</v>
      </c>
      <c r="G1598" s="16" t="s">
        <v>1086</v>
      </c>
      <c r="H1598" s="16" t="s">
        <v>12</v>
      </c>
      <c r="I1598" s="16" t="s">
        <v>1025</v>
      </c>
      <c r="J1598" s="16" t="s">
        <v>240</v>
      </c>
      <c r="K1598" s="16" t="s">
        <v>13</v>
      </c>
      <c r="L1598" s="17">
        <v>44601</v>
      </c>
      <c r="M1598" s="18">
        <v>44601</v>
      </c>
      <c r="N1598" s="18" t="str">
        <f t="shared" si="48"/>
        <v>CUMPLE</v>
      </c>
      <c r="O1598" s="18" t="str">
        <f t="shared" si="49"/>
        <v>CUMPLE</v>
      </c>
      <c r="P1598" s="19">
        <v>0.3</v>
      </c>
      <c r="Q1598" s="19">
        <v>0.3</v>
      </c>
      <c r="R1598" s="20">
        <f>Tabla1[[#This Row],[Trbjo real]]-Tabla1[[#This Row],[Trabajo]]</f>
        <v>0</v>
      </c>
      <c r="S1598" s="19">
        <v>0.3</v>
      </c>
      <c r="T1598" s="16" t="s">
        <v>1026</v>
      </c>
      <c r="U1598" s="19">
        <f>Tabla1[[#This Row],[Trbjo real]]/Tabla1[[#This Row],[Trabajo]]</f>
        <v>1</v>
      </c>
    </row>
    <row r="1599" spans="1:21" x14ac:dyDescent="0.25">
      <c r="A1599" s="16" t="s">
        <v>861</v>
      </c>
      <c r="B1599" s="16" t="s">
        <v>238</v>
      </c>
      <c r="C1599" s="16" t="s">
        <v>239</v>
      </c>
      <c r="D1599" s="16" t="s">
        <v>185</v>
      </c>
      <c r="E1599" s="16" t="s">
        <v>1035</v>
      </c>
      <c r="F1599" s="16" t="s">
        <v>1085</v>
      </c>
      <c r="G1599" s="16" t="s">
        <v>1086</v>
      </c>
      <c r="H1599" s="16" t="s">
        <v>12</v>
      </c>
      <c r="I1599" s="16" t="s">
        <v>1025</v>
      </c>
      <c r="J1599" s="16" t="s">
        <v>240</v>
      </c>
      <c r="K1599" s="16" t="s">
        <v>13</v>
      </c>
      <c r="L1599" s="17">
        <v>44608</v>
      </c>
      <c r="M1599" s="18">
        <v>44608</v>
      </c>
      <c r="N1599" s="18" t="str">
        <f t="shared" si="48"/>
        <v>CUMPLE</v>
      </c>
      <c r="O1599" s="18" t="str">
        <f t="shared" si="49"/>
        <v>CUMPLE</v>
      </c>
      <c r="P1599" s="19">
        <v>0.3</v>
      </c>
      <c r="Q1599" s="19">
        <v>0.3</v>
      </c>
      <c r="R1599" s="20">
        <f>Tabla1[[#This Row],[Trbjo real]]-Tabla1[[#This Row],[Trabajo]]</f>
        <v>0</v>
      </c>
      <c r="S1599" s="19">
        <v>0.3</v>
      </c>
      <c r="T1599" s="16" t="s">
        <v>1026</v>
      </c>
      <c r="U1599" s="19">
        <f>Tabla1[[#This Row],[Trbjo real]]/Tabla1[[#This Row],[Trabajo]]</f>
        <v>1</v>
      </c>
    </row>
    <row r="1600" spans="1:21" x14ac:dyDescent="0.25">
      <c r="A1600" s="16" t="s">
        <v>782</v>
      </c>
      <c r="B1600" s="16" t="s">
        <v>183</v>
      </c>
      <c r="C1600" s="16" t="s">
        <v>184</v>
      </c>
      <c r="D1600" s="16" t="s">
        <v>185</v>
      </c>
      <c r="E1600" s="16" t="s">
        <v>1035</v>
      </c>
      <c r="F1600" s="16" t="s">
        <v>1088</v>
      </c>
      <c r="G1600" s="16" t="s">
        <v>1086</v>
      </c>
      <c r="H1600" s="16" t="s">
        <v>12</v>
      </c>
      <c r="I1600" s="16" t="s">
        <v>1025</v>
      </c>
      <c r="J1600" s="16" t="s">
        <v>186</v>
      </c>
      <c r="K1600" s="16" t="s">
        <v>13</v>
      </c>
      <c r="L1600" s="17">
        <v>44608</v>
      </c>
      <c r="M1600" s="18">
        <v>44608</v>
      </c>
      <c r="N1600" s="18" t="str">
        <f t="shared" si="48"/>
        <v>CUMPLE</v>
      </c>
      <c r="O1600" s="18" t="str">
        <f t="shared" si="49"/>
        <v>CUMPLE</v>
      </c>
      <c r="P1600" s="19">
        <v>0.3</v>
      </c>
      <c r="Q1600" s="19">
        <v>0.3</v>
      </c>
      <c r="R1600" s="20">
        <f>Tabla1[[#This Row],[Trbjo real]]-Tabla1[[#This Row],[Trabajo]]</f>
        <v>0</v>
      </c>
      <c r="S1600" s="19">
        <v>0.3</v>
      </c>
      <c r="T1600" s="16" t="s">
        <v>1026</v>
      </c>
      <c r="U1600" s="19">
        <f>Tabla1[[#This Row],[Trbjo real]]/Tabla1[[#This Row],[Trabajo]]</f>
        <v>1</v>
      </c>
    </row>
    <row r="1601" spans="1:21" x14ac:dyDescent="0.25">
      <c r="A1601" s="16" t="s">
        <v>888</v>
      </c>
      <c r="B1601" s="16" t="s">
        <v>325</v>
      </c>
      <c r="C1601" s="16" t="s">
        <v>326</v>
      </c>
      <c r="D1601" s="16" t="s">
        <v>120</v>
      </c>
      <c r="E1601" s="16" t="s">
        <v>1035</v>
      </c>
      <c r="F1601" s="16" t="s">
        <v>1088</v>
      </c>
      <c r="G1601" s="16" t="s">
        <v>1086</v>
      </c>
      <c r="H1601" s="16" t="s">
        <v>12</v>
      </c>
      <c r="I1601" s="16" t="s">
        <v>1154</v>
      </c>
      <c r="J1601" s="16" t="s">
        <v>121</v>
      </c>
      <c r="K1601" s="16" t="s">
        <v>13</v>
      </c>
      <c r="L1601" s="17">
        <v>44611</v>
      </c>
      <c r="M1601" s="18">
        <v>44611</v>
      </c>
      <c r="N1601" s="18" t="str">
        <f t="shared" si="48"/>
        <v>CUMPLE</v>
      </c>
      <c r="O1601" s="18" t="str">
        <f t="shared" si="49"/>
        <v>CUMPLE</v>
      </c>
      <c r="P1601" s="19">
        <v>0.3</v>
      </c>
      <c r="Q1601" s="20">
        <v>0.3</v>
      </c>
      <c r="R1601" s="19">
        <f>Tabla1[[#This Row],[Trbjo real]]-Tabla1[[#This Row],[Trabajo]]</f>
        <v>0</v>
      </c>
      <c r="S1601" s="19">
        <v>0.3</v>
      </c>
      <c r="T1601" s="16" t="s">
        <v>1026</v>
      </c>
      <c r="U1601" s="19">
        <f>Tabla1[[#This Row],[Trbjo real]]/Tabla1[[#This Row],[Trabajo]]</f>
        <v>1</v>
      </c>
    </row>
    <row r="1602" spans="1:21" x14ac:dyDescent="0.25">
      <c r="A1602" s="16" t="s">
        <v>985</v>
      </c>
      <c r="B1602" s="16" t="s">
        <v>365</v>
      </c>
      <c r="C1602" s="16" t="s">
        <v>366</v>
      </c>
      <c r="D1602" s="16" t="s">
        <v>120</v>
      </c>
      <c r="E1602" s="16" t="s">
        <v>1035</v>
      </c>
      <c r="F1602" s="16" t="s">
        <v>1088</v>
      </c>
      <c r="G1602" s="16" t="s">
        <v>1086</v>
      </c>
      <c r="H1602" s="16" t="s">
        <v>12</v>
      </c>
      <c r="I1602" s="16" t="s">
        <v>1154</v>
      </c>
      <c r="J1602" s="16" t="s">
        <v>121</v>
      </c>
      <c r="K1602" s="16" t="s">
        <v>13</v>
      </c>
      <c r="L1602" s="17">
        <v>44611</v>
      </c>
      <c r="M1602" s="18">
        <v>44611</v>
      </c>
      <c r="N1602" s="18" t="str">
        <f t="shared" ref="N1602:N1665" si="50">+IF((M1602)&lt;&gt;0,"CUMPLE","NO CUMPLE")</f>
        <v>CUMPLE</v>
      </c>
      <c r="O1602" s="18" t="str">
        <f t="shared" ref="O1602:O1665" si="51">+IF(AND(M1602=0),"NO CUMPLE",IF(OR(M1602=L1602,L1602&gt;M1602),"CUMPLE",IF(L1602&lt;M1602,"NO CUMPLE",FALSE)))</f>
        <v>CUMPLE</v>
      </c>
      <c r="P1602" s="19">
        <v>0.3</v>
      </c>
      <c r="Q1602" s="19">
        <v>0.3</v>
      </c>
      <c r="R1602" s="19">
        <f>Tabla1[[#This Row],[Trbjo real]]-Tabla1[[#This Row],[Trabajo]]</f>
        <v>0</v>
      </c>
      <c r="S1602" s="19">
        <v>0.3</v>
      </c>
      <c r="T1602" s="16" t="s">
        <v>1026</v>
      </c>
      <c r="U1602" s="19">
        <f>Tabla1[[#This Row],[Trbjo real]]/Tabla1[[#This Row],[Trabajo]]</f>
        <v>1</v>
      </c>
    </row>
    <row r="1603" spans="1:21" x14ac:dyDescent="0.25">
      <c r="A1603" s="16" t="s">
        <v>647</v>
      </c>
      <c r="B1603" s="16" t="s">
        <v>5</v>
      </c>
      <c r="C1603" s="16" t="s">
        <v>6</v>
      </c>
      <c r="D1603" s="16" t="s">
        <v>7</v>
      </c>
      <c r="E1603" s="16" t="s">
        <v>1035</v>
      </c>
      <c r="F1603" s="16" t="s">
        <v>1088</v>
      </c>
      <c r="G1603" s="16" t="s">
        <v>1086</v>
      </c>
      <c r="H1603" s="16" t="s">
        <v>12</v>
      </c>
      <c r="I1603" s="16" t="s">
        <v>1154</v>
      </c>
      <c r="J1603" s="16" t="s">
        <v>9</v>
      </c>
      <c r="K1603" s="16" t="s">
        <v>13</v>
      </c>
      <c r="L1603" s="17">
        <v>44611</v>
      </c>
      <c r="M1603" s="18">
        <v>44611</v>
      </c>
      <c r="N1603" s="18" t="str">
        <f t="shared" si="50"/>
        <v>CUMPLE</v>
      </c>
      <c r="O1603" s="18" t="str">
        <f t="shared" si="51"/>
        <v>CUMPLE</v>
      </c>
      <c r="P1603" s="19">
        <v>0.3</v>
      </c>
      <c r="Q1603" s="20">
        <v>0.3</v>
      </c>
      <c r="R1603" s="19">
        <f>Tabla1[[#This Row],[Trbjo real]]-Tabla1[[#This Row],[Trabajo]]</f>
        <v>0</v>
      </c>
      <c r="S1603" s="19">
        <v>0.3</v>
      </c>
      <c r="T1603" s="16" t="s">
        <v>1026</v>
      </c>
      <c r="U1603" s="19">
        <f>Tabla1[[#This Row],[Trbjo real]]/Tabla1[[#This Row],[Trabajo]]</f>
        <v>1</v>
      </c>
    </row>
    <row r="1604" spans="1:21" x14ac:dyDescent="0.25">
      <c r="A1604" s="16" t="s">
        <v>671</v>
      </c>
      <c r="B1604" s="16" t="s">
        <v>51</v>
      </c>
      <c r="C1604" s="16" t="s">
        <v>52</v>
      </c>
      <c r="D1604" s="16" t="s">
        <v>53</v>
      </c>
      <c r="E1604" s="16" t="s">
        <v>1035</v>
      </c>
      <c r="F1604" s="16" t="s">
        <v>1088</v>
      </c>
      <c r="G1604" s="16" t="s">
        <v>1086</v>
      </c>
      <c r="H1604" s="16" t="s">
        <v>12</v>
      </c>
      <c r="I1604" s="16" t="s">
        <v>1025</v>
      </c>
      <c r="J1604" s="16" t="s">
        <v>55</v>
      </c>
      <c r="K1604" s="16" t="s">
        <v>13</v>
      </c>
      <c r="L1604" s="17">
        <v>44613</v>
      </c>
      <c r="M1604" s="18">
        <v>44613</v>
      </c>
      <c r="N1604" s="18" t="str">
        <f t="shared" si="50"/>
        <v>CUMPLE</v>
      </c>
      <c r="O1604" s="18" t="str">
        <f t="shared" si="51"/>
        <v>CUMPLE</v>
      </c>
      <c r="P1604" s="19">
        <v>0.3</v>
      </c>
      <c r="Q1604" s="20">
        <v>0.3</v>
      </c>
      <c r="R1604" s="20">
        <f>Tabla1[[#This Row],[Trbjo real]]-Tabla1[[#This Row],[Trabajo]]</f>
        <v>0</v>
      </c>
      <c r="S1604" s="19">
        <v>0.3</v>
      </c>
      <c r="T1604" s="16" t="s">
        <v>1026</v>
      </c>
      <c r="U1604" s="19">
        <f>Tabla1[[#This Row],[Trbjo real]]/Tabla1[[#This Row],[Trabajo]]</f>
        <v>1</v>
      </c>
    </row>
    <row r="1605" spans="1:21" x14ac:dyDescent="0.25">
      <c r="A1605" s="16" t="s">
        <v>859</v>
      </c>
      <c r="B1605" s="16" t="s">
        <v>238</v>
      </c>
      <c r="C1605" s="16" t="s">
        <v>239</v>
      </c>
      <c r="D1605" s="16" t="s">
        <v>185</v>
      </c>
      <c r="E1605" s="16" t="s">
        <v>1035</v>
      </c>
      <c r="F1605" s="16" t="s">
        <v>1085</v>
      </c>
      <c r="G1605" s="16" t="s">
        <v>1086</v>
      </c>
      <c r="H1605" s="16" t="s">
        <v>12</v>
      </c>
      <c r="I1605" s="16" t="s">
        <v>1025</v>
      </c>
      <c r="J1605" s="16" t="s">
        <v>240</v>
      </c>
      <c r="K1605" s="16" t="s">
        <v>13</v>
      </c>
      <c r="L1605" s="17">
        <v>44615</v>
      </c>
      <c r="M1605" s="18">
        <v>44615</v>
      </c>
      <c r="N1605" s="18" t="str">
        <f t="shared" si="50"/>
        <v>CUMPLE</v>
      </c>
      <c r="O1605" s="18" t="str">
        <f t="shared" si="51"/>
        <v>CUMPLE</v>
      </c>
      <c r="P1605" s="19">
        <v>0.6</v>
      </c>
      <c r="Q1605" s="19">
        <v>0.3</v>
      </c>
      <c r="R1605" s="20">
        <f>Tabla1[[#This Row],[Trbjo real]]-Tabla1[[#This Row],[Trabajo]]</f>
        <v>0.3</v>
      </c>
      <c r="S1605" s="19">
        <v>0.3</v>
      </c>
      <c r="T1605" s="16" t="s">
        <v>1026</v>
      </c>
      <c r="U1605" s="19">
        <f>Tabla1[[#This Row],[Trbjo real]]/Tabla1[[#This Row],[Trabajo]]</f>
        <v>2</v>
      </c>
    </row>
    <row r="1606" spans="1:21" x14ac:dyDescent="0.25">
      <c r="A1606" s="16" t="s">
        <v>854</v>
      </c>
      <c r="B1606" s="16" t="s">
        <v>238</v>
      </c>
      <c r="C1606" s="16" t="s">
        <v>239</v>
      </c>
      <c r="D1606" s="16" t="s">
        <v>185</v>
      </c>
      <c r="E1606" s="16" t="s">
        <v>1035</v>
      </c>
      <c r="F1606" s="16" t="s">
        <v>1085</v>
      </c>
      <c r="G1606" s="16" t="s">
        <v>1086</v>
      </c>
      <c r="H1606" s="16" t="s">
        <v>12</v>
      </c>
      <c r="I1606" s="16" t="s">
        <v>1025</v>
      </c>
      <c r="J1606" s="16" t="s">
        <v>240</v>
      </c>
      <c r="K1606" s="16" t="s">
        <v>13</v>
      </c>
      <c r="L1606" s="17">
        <v>44622</v>
      </c>
      <c r="M1606" s="18">
        <v>44622</v>
      </c>
      <c r="N1606" s="18" t="str">
        <f t="shared" si="50"/>
        <v>CUMPLE</v>
      </c>
      <c r="O1606" s="18" t="str">
        <f t="shared" si="51"/>
        <v>CUMPLE</v>
      </c>
      <c r="P1606" s="19">
        <v>0.3</v>
      </c>
      <c r="Q1606" s="19">
        <v>0.3</v>
      </c>
      <c r="R1606" s="20">
        <f>Tabla1[[#This Row],[Trbjo real]]-Tabla1[[#This Row],[Trabajo]]</f>
        <v>0</v>
      </c>
      <c r="S1606" s="19">
        <v>0.3</v>
      </c>
      <c r="T1606" s="16" t="s">
        <v>1026</v>
      </c>
      <c r="U1606" s="19">
        <f>Tabla1[[#This Row],[Trbjo real]]/Tabla1[[#This Row],[Trabajo]]</f>
        <v>1</v>
      </c>
    </row>
    <row r="1607" spans="1:21" x14ac:dyDescent="0.25">
      <c r="A1607" s="16" t="s">
        <v>854</v>
      </c>
      <c r="B1607" s="16" t="s">
        <v>238</v>
      </c>
      <c r="C1607" s="16" t="s">
        <v>239</v>
      </c>
      <c r="D1607" s="16" t="s">
        <v>185</v>
      </c>
      <c r="E1607" s="16" t="s">
        <v>1033</v>
      </c>
      <c r="F1607" s="16" t="s">
        <v>1087</v>
      </c>
      <c r="G1607" s="16" t="s">
        <v>1086</v>
      </c>
      <c r="H1607" s="16" t="s">
        <v>12</v>
      </c>
      <c r="I1607" s="16" t="s">
        <v>1025</v>
      </c>
      <c r="J1607" s="16" t="s">
        <v>240</v>
      </c>
      <c r="K1607" s="16" t="s">
        <v>13</v>
      </c>
      <c r="L1607" s="17">
        <v>44622</v>
      </c>
      <c r="M1607" s="18">
        <v>44622</v>
      </c>
      <c r="N1607" s="18" t="str">
        <f t="shared" si="50"/>
        <v>CUMPLE</v>
      </c>
      <c r="O1607" s="18" t="str">
        <f t="shared" si="51"/>
        <v>CUMPLE</v>
      </c>
      <c r="P1607" s="19">
        <v>0.4</v>
      </c>
      <c r="Q1607" s="19">
        <v>0.4</v>
      </c>
      <c r="R1607" s="20">
        <f>Tabla1[[#This Row],[Trbjo real]]-Tabla1[[#This Row],[Trabajo]]</f>
        <v>0</v>
      </c>
      <c r="S1607" s="19">
        <v>0.4</v>
      </c>
      <c r="T1607" s="16" t="s">
        <v>1026</v>
      </c>
      <c r="U1607" s="19">
        <f>Tabla1[[#This Row],[Trbjo real]]/Tabla1[[#This Row],[Trabajo]]</f>
        <v>1</v>
      </c>
    </row>
    <row r="1608" spans="1:21" x14ac:dyDescent="0.25">
      <c r="A1608" s="16" t="s">
        <v>774</v>
      </c>
      <c r="B1608" s="16" t="s">
        <v>183</v>
      </c>
      <c r="C1608" s="16" t="s">
        <v>184</v>
      </c>
      <c r="D1608" s="16" t="s">
        <v>185</v>
      </c>
      <c r="E1608" s="16" t="s">
        <v>1035</v>
      </c>
      <c r="F1608" s="16" t="s">
        <v>1088</v>
      </c>
      <c r="G1608" s="16" t="s">
        <v>1086</v>
      </c>
      <c r="H1608" s="16" t="s">
        <v>12</v>
      </c>
      <c r="I1608" s="16" t="s">
        <v>1025</v>
      </c>
      <c r="J1608" s="16" t="s">
        <v>186</v>
      </c>
      <c r="K1608" s="16" t="s">
        <v>13</v>
      </c>
      <c r="L1608" s="17">
        <v>44622</v>
      </c>
      <c r="M1608" s="18">
        <v>44622</v>
      </c>
      <c r="N1608" s="18" t="str">
        <f t="shared" si="50"/>
        <v>CUMPLE</v>
      </c>
      <c r="O1608" s="18" t="str">
        <f t="shared" si="51"/>
        <v>CUMPLE</v>
      </c>
      <c r="P1608" s="19">
        <v>0.3</v>
      </c>
      <c r="Q1608" s="19">
        <v>0.3</v>
      </c>
      <c r="R1608" s="20">
        <f>Tabla1[[#This Row],[Trbjo real]]-Tabla1[[#This Row],[Trabajo]]</f>
        <v>0</v>
      </c>
      <c r="S1608" s="19">
        <v>0.3</v>
      </c>
      <c r="T1608" s="16" t="s">
        <v>1026</v>
      </c>
      <c r="U1608" s="19">
        <f>Tabla1[[#This Row],[Trbjo real]]/Tabla1[[#This Row],[Trabajo]]</f>
        <v>1</v>
      </c>
    </row>
    <row r="1609" spans="1:21" x14ac:dyDescent="0.25">
      <c r="A1609" s="16" t="s">
        <v>774</v>
      </c>
      <c r="B1609" s="16" t="s">
        <v>183</v>
      </c>
      <c r="C1609" s="16" t="s">
        <v>184</v>
      </c>
      <c r="D1609" s="16" t="s">
        <v>185</v>
      </c>
      <c r="E1609" s="16" t="s">
        <v>1033</v>
      </c>
      <c r="F1609" s="16" t="s">
        <v>1087</v>
      </c>
      <c r="G1609" s="16" t="s">
        <v>1086</v>
      </c>
      <c r="H1609" s="16" t="s">
        <v>12</v>
      </c>
      <c r="I1609" s="16" t="s">
        <v>1025</v>
      </c>
      <c r="J1609" s="16" t="s">
        <v>186</v>
      </c>
      <c r="K1609" s="16" t="s">
        <v>13</v>
      </c>
      <c r="L1609" s="17">
        <v>44622</v>
      </c>
      <c r="M1609" s="18">
        <v>44622</v>
      </c>
      <c r="N1609" s="18" t="str">
        <f t="shared" si="50"/>
        <v>CUMPLE</v>
      </c>
      <c r="O1609" s="18" t="str">
        <f t="shared" si="51"/>
        <v>CUMPLE</v>
      </c>
      <c r="P1609" s="19">
        <v>0.5</v>
      </c>
      <c r="Q1609" s="19">
        <v>0.5</v>
      </c>
      <c r="R1609" s="20">
        <f>Tabla1[[#This Row],[Trbjo real]]-Tabla1[[#This Row],[Trabajo]]</f>
        <v>0</v>
      </c>
      <c r="S1609" s="19">
        <v>0.5</v>
      </c>
      <c r="T1609" s="16" t="s">
        <v>1026</v>
      </c>
      <c r="U1609" s="19">
        <f>Tabla1[[#This Row],[Trbjo real]]/Tabla1[[#This Row],[Trabajo]]</f>
        <v>1</v>
      </c>
    </row>
    <row r="1610" spans="1:21" x14ac:dyDescent="0.25">
      <c r="A1610" s="16" t="s">
        <v>927</v>
      </c>
      <c r="B1610" s="16" t="s">
        <v>325</v>
      </c>
      <c r="C1610" s="16" t="s">
        <v>326</v>
      </c>
      <c r="D1610" s="16" t="s">
        <v>120</v>
      </c>
      <c r="E1610" s="16" t="s">
        <v>1035</v>
      </c>
      <c r="F1610" s="16" t="s">
        <v>1088</v>
      </c>
      <c r="G1610" s="16" t="s">
        <v>1086</v>
      </c>
      <c r="H1610" s="16" t="s">
        <v>12</v>
      </c>
      <c r="I1610" s="16" t="s">
        <v>1154</v>
      </c>
      <c r="J1610" s="16" t="s">
        <v>121</v>
      </c>
      <c r="K1610" s="16" t="s">
        <v>13</v>
      </c>
      <c r="L1610" s="17">
        <v>44625</v>
      </c>
      <c r="M1610" s="18">
        <v>44625</v>
      </c>
      <c r="N1610" s="18" t="str">
        <f t="shared" si="50"/>
        <v>CUMPLE</v>
      </c>
      <c r="O1610" s="18" t="str">
        <f t="shared" si="51"/>
        <v>CUMPLE</v>
      </c>
      <c r="P1610" s="19">
        <v>0.3</v>
      </c>
      <c r="Q1610" s="20">
        <v>0.3</v>
      </c>
      <c r="R1610" s="19">
        <f>Tabla1[[#This Row],[Trbjo real]]-Tabla1[[#This Row],[Trabajo]]</f>
        <v>0</v>
      </c>
      <c r="S1610" s="19">
        <v>0.3</v>
      </c>
      <c r="T1610" s="16" t="s">
        <v>1026</v>
      </c>
      <c r="U1610" s="19">
        <f>Tabla1[[#This Row],[Trbjo real]]/Tabla1[[#This Row],[Trabajo]]</f>
        <v>1</v>
      </c>
    </row>
    <row r="1611" spans="1:21" x14ac:dyDescent="0.25">
      <c r="A1611" s="16" t="s">
        <v>927</v>
      </c>
      <c r="B1611" s="16" t="s">
        <v>325</v>
      </c>
      <c r="C1611" s="16" t="s">
        <v>326</v>
      </c>
      <c r="D1611" s="16" t="s">
        <v>120</v>
      </c>
      <c r="E1611" s="16" t="s">
        <v>1033</v>
      </c>
      <c r="F1611" s="16" t="s">
        <v>1087</v>
      </c>
      <c r="G1611" s="16" t="s">
        <v>1086</v>
      </c>
      <c r="H1611" s="16" t="s">
        <v>12</v>
      </c>
      <c r="I1611" s="16" t="s">
        <v>1154</v>
      </c>
      <c r="J1611" s="16" t="s">
        <v>121</v>
      </c>
      <c r="K1611" s="16" t="s">
        <v>13</v>
      </c>
      <c r="L1611" s="17">
        <v>44625</v>
      </c>
      <c r="M1611" s="18">
        <v>44625</v>
      </c>
      <c r="N1611" s="18" t="str">
        <f t="shared" si="50"/>
        <v>CUMPLE</v>
      </c>
      <c r="O1611" s="18" t="str">
        <f t="shared" si="51"/>
        <v>CUMPLE</v>
      </c>
      <c r="P1611" s="19">
        <v>0.4</v>
      </c>
      <c r="Q1611" s="20">
        <v>0.4</v>
      </c>
      <c r="R1611" s="19">
        <f>Tabla1[[#This Row],[Trbjo real]]-Tabla1[[#This Row],[Trabajo]]</f>
        <v>0</v>
      </c>
      <c r="S1611" s="19">
        <v>0.4</v>
      </c>
      <c r="T1611" s="16" t="s">
        <v>1026</v>
      </c>
      <c r="U1611" s="19">
        <f>Tabla1[[#This Row],[Trbjo real]]/Tabla1[[#This Row],[Trabajo]]</f>
        <v>1</v>
      </c>
    </row>
    <row r="1612" spans="1:21" x14ac:dyDescent="0.25">
      <c r="A1612" s="16" t="s">
        <v>982</v>
      </c>
      <c r="B1612" s="16" t="s">
        <v>365</v>
      </c>
      <c r="C1612" s="16" t="s">
        <v>366</v>
      </c>
      <c r="D1612" s="16" t="s">
        <v>120</v>
      </c>
      <c r="E1612" s="16" t="s">
        <v>1035</v>
      </c>
      <c r="F1612" s="16" t="s">
        <v>1088</v>
      </c>
      <c r="G1612" s="16" t="s">
        <v>1086</v>
      </c>
      <c r="H1612" s="16" t="s">
        <v>12</v>
      </c>
      <c r="I1612" s="16" t="s">
        <v>1154</v>
      </c>
      <c r="J1612" s="16" t="s">
        <v>121</v>
      </c>
      <c r="K1612" s="16" t="s">
        <v>13</v>
      </c>
      <c r="L1612" s="17">
        <v>44625</v>
      </c>
      <c r="M1612" s="18">
        <v>44625</v>
      </c>
      <c r="N1612" s="18" t="str">
        <f t="shared" si="50"/>
        <v>CUMPLE</v>
      </c>
      <c r="O1612" s="18" t="str">
        <f t="shared" si="51"/>
        <v>CUMPLE</v>
      </c>
      <c r="P1612" s="19">
        <v>0.3</v>
      </c>
      <c r="Q1612" s="19">
        <v>0.3</v>
      </c>
      <c r="R1612" s="19">
        <f>Tabla1[[#This Row],[Trbjo real]]-Tabla1[[#This Row],[Trabajo]]</f>
        <v>0</v>
      </c>
      <c r="S1612" s="19">
        <v>0.3</v>
      </c>
      <c r="T1612" s="16" t="s">
        <v>1026</v>
      </c>
      <c r="U1612" s="19">
        <f>Tabla1[[#This Row],[Trbjo real]]/Tabla1[[#This Row],[Trabajo]]</f>
        <v>1</v>
      </c>
    </row>
    <row r="1613" spans="1:21" x14ac:dyDescent="0.25">
      <c r="A1613" s="16" t="s">
        <v>982</v>
      </c>
      <c r="B1613" s="16" t="s">
        <v>365</v>
      </c>
      <c r="C1613" s="16" t="s">
        <v>366</v>
      </c>
      <c r="D1613" s="16" t="s">
        <v>120</v>
      </c>
      <c r="E1613" s="16" t="s">
        <v>1033</v>
      </c>
      <c r="F1613" s="16" t="s">
        <v>1087</v>
      </c>
      <c r="G1613" s="16" t="s">
        <v>1086</v>
      </c>
      <c r="H1613" s="16" t="s">
        <v>12</v>
      </c>
      <c r="I1613" s="16" t="s">
        <v>1154</v>
      </c>
      <c r="J1613" s="16" t="s">
        <v>121</v>
      </c>
      <c r="K1613" s="16" t="s">
        <v>13</v>
      </c>
      <c r="L1613" s="17">
        <v>44625</v>
      </c>
      <c r="M1613" s="18">
        <v>44625</v>
      </c>
      <c r="N1613" s="18" t="str">
        <f t="shared" si="50"/>
        <v>CUMPLE</v>
      </c>
      <c r="O1613" s="18" t="str">
        <f t="shared" si="51"/>
        <v>CUMPLE</v>
      </c>
      <c r="P1613" s="19">
        <v>0.4</v>
      </c>
      <c r="Q1613" s="19">
        <v>0.4</v>
      </c>
      <c r="R1613" s="19">
        <f>Tabla1[[#This Row],[Trbjo real]]-Tabla1[[#This Row],[Trabajo]]</f>
        <v>0</v>
      </c>
      <c r="S1613" s="19">
        <v>0.4</v>
      </c>
      <c r="T1613" s="16" t="s">
        <v>1026</v>
      </c>
      <c r="U1613" s="19">
        <f>Tabla1[[#This Row],[Trbjo real]]/Tabla1[[#This Row],[Trabajo]]</f>
        <v>1</v>
      </c>
    </row>
    <row r="1614" spans="1:21" x14ac:dyDescent="0.25">
      <c r="A1614" s="16" t="s">
        <v>634</v>
      </c>
      <c r="B1614" s="16" t="s">
        <v>5</v>
      </c>
      <c r="C1614" s="16" t="s">
        <v>6</v>
      </c>
      <c r="D1614" s="16" t="s">
        <v>7</v>
      </c>
      <c r="E1614" s="16" t="s">
        <v>1035</v>
      </c>
      <c r="F1614" s="16" t="s">
        <v>1088</v>
      </c>
      <c r="G1614" s="16" t="s">
        <v>1086</v>
      </c>
      <c r="H1614" s="16" t="s">
        <v>12</v>
      </c>
      <c r="I1614" s="16" t="s">
        <v>1154</v>
      </c>
      <c r="J1614" s="16" t="s">
        <v>9</v>
      </c>
      <c r="K1614" s="16" t="s">
        <v>13</v>
      </c>
      <c r="L1614" s="17">
        <v>44625</v>
      </c>
      <c r="M1614" s="18">
        <v>44625</v>
      </c>
      <c r="N1614" s="18" t="str">
        <f t="shared" si="50"/>
        <v>CUMPLE</v>
      </c>
      <c r="O1614" s="18" t="str">
        <f t="shared" si="51"/>
        <v>CUMPLE</v>
      </c>
      <c r="P1614" s="19">
        <v>0.3</v>
      </c>
      <c r="Q1614" s="20">
        <v>0.3</v>
      </c>
      <c r="R1614" s="19">
        <f>Tabla1[[#This Row],[Trbjo real]]-Tabla1[[#This Row],[Trabajo]]</f>
        <v>0</v>
      </c>
      <c r="S1614" s="19">
        <v>0.3</v>
      </c>
      <c r="T1614" s="16" t="s">
        <v>1026</v>
      </c>
      <c r="U1614" s="19">
        <f>Tabla1[[#This Row],[Trbjo real]]/Tabla1[[#This Row],[Trabajo]]</f>
        <v>1</v>
      </c>
    </row>
    <row r="1615" spans="1:21" x14ac:dyDescent="0.25">
      <c r="A1615" s="16" t="s">
        <v>634</v>
      </c>
      <c r="B1615" s="16" t="s">
        <v>5</v>
      </c>
      <c r="C1615" s="16" t="s">
        <v>6</v>
      </c>
      <c r="D1615" s="16" t="s">
        <v>7</v>
      </c>
      <c r="E1615" s="16" t="s">
        <v>1033</v>
      </c>
      <c r="F1615" s="16" t="s">
        <v>1087</v>
      </c>
      <c r="G1615" s="16" t="s">
        <v>1086</v>
      </c>
      <c r="H1615" s="16" t="s">
        <v>12</v>
      </c>
      <c r="I1615" s="16" t="s">
        <v>1154</v>
      </c>
      <c r="J1615" s="16" t="s">
        <v>9</v>
      </c>
      <c r="K1615" s="16" t="s">
        <v>13</v>
      </c>
      <c r="L1615" s="17">
        <v>44625</v>
      </c>
      <c r="M1615" s="18">
        <v>44625</v>
      </c>
      <c r="N1615" s="18" t="str">
        <f t="shared" si="50"/>
        <v>CUMPLE</v>
      </c>
      <c r="O1615" s="18" t="str">
        <f t="shared" si="51"/>
        <v>CUMPLE</v>
      </c>
      <c r="P1615" s="19">
        <v>0.4</v>
      </c>
      <c r="Q1615" s="20">
        <v>0.4</v>
      </c>
      <c r="R1615" s="19">
        <f>Tabla1[[#This Row],[Trbjo real]]-Tabla1[[#This Row],[Trabajo]]</f>
        <v>0</v>
      </c>
      <c r="S1615" s="19">
        <v>0.4</v>
      </c>
      <c r="T1615" s="16" t="s">
        <v>1026</v>
      </c>
      <c r="U1615" s="19">
        <f>Tabla1[[#This Row],[Trbjo real]]/Tabla1[[#This Row],[Trabajo]]</f>
        <v>1</v>
      </c>
    </row>
    <row r="1616" spans="1:21" x14ac:dyDescent="0.25">
      <c r="A1616" s="16" t="s">
        <v>702</v>
      </c>
      <c r="B1616" s="16" t="s">
        <v>51</v>
      </c>
      <c r="C1616" s="16" t="s">
        <v>52</v>
      </c>
      <c r="D1616" s="16" t="s">
        <v>53</v>
      </c>
      <c r="E1616" s="16" t="s">
        <v>1035</v>
      </c>
      <c r="F1616" s="16" t="s">
        <v>1088</v>
      </c>
      <c r="G1616" s="16" t="s">
        <v>1086</v>
      </c>
      <c r="H1616" s="16" t="s">
        <v>12</v>
      </c>
      <c r="I1616" s="16" t="s">
        <v>1025</v>
      </c>
      <c r="J1616" s="16" t="s">
        <v>55</v>
      </c>
      <c r="K1616" s="16" t="s">
        <v>13</v>
      </c>
      <c r="L1616" s="17">
        <v>44627</v>
      </c>
      <c r="M1616" s="18">
        <v>44627</v>
      </c>
      <c r="N1616" s="18" t="str">
        <f t="shared" si="50"/>
        <v>CUMPLE</v>
      </c>
      <c r="O1616" s="18" t="str">
        <f t="shared" si="51"/>
        <v>CUMPLE</v>
      </c>
      <c r="P1616" s="19">
        <v>0.3</v>
      </c>
      <c r="Q1616" s="20">
        <v>0.3</v>
      </c>
      <c r="R1616" s="20">
        <f>Tabla1[[#This Row],[Trbjo real]]-Tabla1[[#This Row],[Trabajo]]</f>
        <v>0</v>
      </c>
      <c r="S1616" s="19">
        <v>0.3</v>
      </c>
      <c r="T1616" s="16" t="s">
        <v>1026</v>
      </c>
      <c r="U1616" s="19">
        <f>Tabla1[[#This Row],[Trbjo real]]/Tabla1[[#This Row],[Trabajo]]</f>
        <v>1</v>
      </c>
    </row>
    <row r="1617" spans="1:21" x14ac:dyDescent="0.25">
      <c r="A1617" s="16" t="s">
        <v>851</v>
      </c>
      <c r="B1617" s="16" t="s">
        <v>238</v>
      </c>
      <c r="C1617" s="16" t="s">
        <v>239</v>
      </c>
      <c r="D1617" s="16" t="s">
        <v>185</v>
      </c>
      <c r="E1617" s="16" t="s">
        <v>1035</v>
      </c>
      <c r="F1617" s="16" t="s">
        <v>1085</v>
      </c>
      <c r="G1617" s="16" t="s">
        <v>1086</v>
      </c>
      <c r="H1617" s="16" t="s">
        <v>12</v>
      </c>
      <c r="I1617" s="16" t="s">
        <v>1025</v>
      </c>
      <c r="J1617" s="16" t="s">
        <v>240</v>
      </c>
      <c r="K1617" s="16" t="s">
        <v>13</v>
      </c>
      <c r="L1617" s="17">
        <v>44629</v>
      </c>
      <c r="M1617" s="18">
        <v>44629</v>
      </c>
      <c r="N1617" s="18" t="str">
        <f t="shared" si="50"/>
        <v>CUMPLE</v>
      </c>
      <c r="O1617" s="18" t="str">
        <f t="shared" si="51"/>
        <v>CUMPLE</v>
      </c>
      <c r="P1617" s="19">
        <v>0.3</v>
      </c>
      <c r="Q1617" s="19">
        <v>0.3</v>
      </c>
      <c r="R1617" s="20">
        <f>Tabla1[[#This Row],[Trbjo real]]-Tabla1[[#This Row],[Trabajo]]</f>
        <v>0</v>
      </c>
      <c r="S1617" s="19">
        <v>0.3</v>
      </c>
      <c r="T1617" s="16" t="s">
        <v>1026</v>
      </c>
      <c r="U1617" s="19">
        <f>Tabla1[[#This Row],[Trbjo real]]/Tabla1[[#This Row],[Trabajo]]</f>
        <v>1</v>
      </c>
    </row>
    <row r="1618" spans="1:21" x14ac:dyDescent="0.25">
      <c r="A1618" s="16" t="s">
        <v>848</v>
      </c>
      <c r="B1618" s="16" t="s">
        <v>238</v>
      </c>
      <c r="C1618" s="16" t="s">
        <v>239</v>
      </c>
      <c r="D1618" s="16" t="s">
        <v>185</v>
      </c>
      <c r="E1618" s="16" t="s">
        <v>1035</v>
      </c>
      <c r="F1618" s="16" t="s">
        <v>1085</v>
      </c>
      <c r="G1618" s="16" t="s">
        <v>1086</v>
      </c>
      <c r="H1618" s="16" t="s">
        <v>12</v>
      </c>
      <c r="I1618" s="16" t="s">
        <v>1025</v>
      </c>
      <c r="J1618" s="16" t="s">
        <v>240</v>
      </c>
      <c r="K1618" s="16" t="s">
        <v>13</v>
      </c>
      <c r="L1618" s="17">
        <v>44636</v>
      </c>
      <c r="M1618" s="18">
        <v>44636</v>
      </c>
      <c r="N1618" s="18" t="str">
        <f t="shared" si="50"/>
        <v>CUMPLE</v>
      </c>
      <c r="O1618" s="18" t="str">
        <f t="shared" si="51"/>
        <v>CUMPLE</v>
      </c>
      <c r="P1618" s="19">
        <v>0.3</v>
      </c>
      <c r="Q1618" s="19">
        <v>0.3</v>
      </c>
      <c r="R1618" s="20">
        <f>Tabla1[[#This Row],[Trbjo real]]-Tabla1[[#This Row],[Trabajo]]</f>
        <v>0</v>
      </c>
      <c r="S1618" s="19">
        <v>0.3</v>
      </c>
      <c r="T1618" s="16" t="s">
        <v>1026</v>
      </c>
      <c r="U1618" s="19">
        <f>Tabla1[[#This Row],[Trbjo real]]/Tabla1[[#This Row],[Trabajo]]</f>
        <v>1</v>
      </c>
    </row>
    <row r="1619" spans="1:21" x14ac:dyDescent="0.25">
      <c r="A1619" s="16" t="s">
        <v>777</v>
      </c>
      <c r="B1619" s="16" t="s">
        <v>183</v>
      </c>
      <c r="C1619" s="16" t="s">
        <v>184</v>
      </c>
      <c r="D1619" s="16" t="s">
        <v>185</v>
      </c>
      <c r="E1619" s="16" t="s">
        <v>1035</v>
      </c>
      <c r="F1619" s="16" t="s">
        <v>1088</v>
      </c>
      <c r="G1619" s="16" t="s">
        <v>1086</v>
      </c>
      <c r="H1619" s="16" t="s">
        <v>12</v>
      </c>
      <c r="I1619" s="16" t="s">
        <v>1025</v>
      </c>
      <c r="J1619" s="16" t="s">
        <v>186</v>
      </c>
      <c r="K1619" s="16" t="s">
        <v>13</v>
      </c>
      <c r="L1619" s="17">
        <v>44636</v>
      </c>
      <c r="M1619" s="18">
        <v>44636</v>
      </c>
      <c r="N1619" s="18" t="str">
        <f t="shared" si="50"/>
        <v>CUMPLE</v>
      </c>
      <c r="O1619" s="18" t="str">
        <f t="shared" si="51"/>
        <v>CUMPLE</v>
      </c>
      <c r="P1619" s="19">
        <v>0.3</v>
      </c>
      <c r="Q1619" s="19">
        <v>0.3</v>
      </c>
      <c r="R1619" s="20">
        <f>Tabla1[[#This Row],[Trbjo real]]-Tabla1[[#This Row],[Trabajo]]</f>
        <v>0</v>
      </c>
      <c r="S1619" s="19">
        <v>0.3</v>
      </c>
      <c r="T1619" s="16" t="s">
        <v>1026</v>
      </c>
      <c r="U1619" s="19">
        <f>Tabla1[[#This Row],[Trbjo real]]/Tabla1[[#This Row],[Trabajo]]</f>
        <v>1</v>
      </c>
    </row>
    <row r="1620" spans="1:21" x14ac:dyDescent="0.25">
      <c r="A1620" s="16" t="s">
        <v>920</v>
      </c>
      <c r="B1620" s="16" t="s">
        <v>325</v>
      </c>
      <c r="C1620" s="16" t="s">
        <v>326</v>
      </c>
      <c r="D1620" s="16" t="s">
        <v>120</v>
      </c>
      <c r="E1620" s="16" t="s">
        <v>1035</v>
      </c>
      <c r="F1620" s="16" t="s">
        <v>1088</v>
      </c>
      <c r="G1620" s="16" t="s">
        <v>1086</v>
      </c>
      <c r="H1620" s="16" t="s">
        <v>12</v>
      </c>
      <c r="I1620" s="16" t="s">
        <v>1154</v>
      </c>
      <c r="J1620" s="16" t="s">
        <v>121</v>
      </c>
      <c r="K1620" s="16" t="s">
        <v>13</v>
      </c>
      <c r="L1620" s="17">
        <v>44639</v>
      </c>
      <c r="M1620" s="18">
        <v>44639</v>
      </c>
      <c r="N1620" s="18" t="str">
        <f t="shared" si="50"/>
        <v>CUMPLE</v>
      </c>
      <c r="O1620" s="18" t="str">
        <f t="shared" si="51"/>
        <v>CUMPLE</v>
      </c>
      <c r="P1620" s="19">
        <v>0.3</v>
      </c>
      <c r="Q1620" s="20">
        <v>0.3</v>
      </c>
      <c r="R1620" s="19">
        <f>Tabla1[[#This Row],[Trbjo real]]-Tabla1[[#This Row],[Trabajo]]</f>
        <v>0</v>
      </c>
      <c r="S1620" s="19">
        <v>0.3</v>
      </c>
      <c r="T1620" s="16" t="s">
        <v>1026</v>
      </c>
      <c r="U1620" s="19">
        <f>Tabla1[[#This Row],[Trbjo real]]/Tabla1[[#This Row],[Trabajo]]</f>
        <v>1</v>
      </c>
    </row>
    <row r="1621" spans="1:21" x14ac:dyDescent="0.25">
      <c r="A1621" s="16" t="s">
        <v>977</v>
      </c>
      <c r="B1621" s="16" t="s">
        <v>365</v>
      </c>
      <c r="C1621" s="16" t="s">
        <v>366</v>
      </c>
      <c r="D1621" s="16" t="s">
        <v>120</v>
      </c>
      <c r="E1621" s="16" t="s">
        <v>1035</v>
      </c>
      <c r="F1621" s="16" t="s">
        <v>1088</v>
      </c>
      <c r="G1621" s="16" t="s">
        <v>1086</v>
      </c>
      <c r="H1621" s="16" t="s">
        <v>12</v>
      </c>
      <c r="I1621" s="16" t="s">
        <v>1154</v>
      </c>
      <c r="J1621" s="16" t="s">
        <v>121</v>
      </c>
      <c r="K1621" s="16" t="s">
        <v>13</v>
      </c>
      <c r="L1621" s="17">
        <v>44639</v>
      </c>
      <c r="M1621" s="18">
        <v>44639</v>
      </c>
      <c r="N1621" s="18" t="str">
        <f t="shared" si="50"/>
        <v>CUMPLE</v>
      </c>
      <c r="O1621" s="18" t="str">
        <f t="shared" si="51"/>
        <v>CUMPLE</v>
      </c>
      <c r="P1621" s="19">
        <v>0.3</v>
      </c>
      <c r="Q1621" s="19">
        <v>0.3</v>
      </c>
      <c r="R1621" s="19">
        <f>Tabla1[[#This Row],[Trbjo real]]-Tabla1[[#This Row],[Trabajo]]</f>
        <v>0</v>
      </c>
      <c r="S1621" s="19">
        <v>0.3</v>
      </c>
      <c r="T1621" s="16" t="s">
        <v>1026</v>
      </c>
      <c r="U1621" s="19">
        <f>Tabla1[[#This Row],[Trbjo real]]/Tabla1[[#This Row],[Trabajo]]</f>
        <v>1</v>
      </c>
    </row>
    <row r="1622" spans="1:21" x14ac:dyDescent="0.25">
      <c r="A1622" s="16" t="s">
        <v>632</v>
      </c>
      <c r="B1622" s="16" t="s">
        <v>5</v>
      </c>
      <c r="C1622" s="16" t="s">
        <v>6</v>
      </c>
      <c r="D1622" s="16" t="s">
        <v>7</v>
      </c>
      <c r="E1622" s="16" t="s">
        <v>1035</v>
      </c>
      <c r="F1622" s="16" t="s">
        <v>1088</v>
      </c>
      <c r="G1622" s="16" t="s">
        <v>1086</v>
      </c>
      <c r="H1622" s="16" t="s">
        <v>12</v>
      </c>
      <c r="I1622" s="16" t="s">
        <v>1154</v>
      </c>
      <c r="J1622" s="16" t="s">
        <v>9</v>
      </c>
      <c r="K1622" s="16" t="s">
        <v>13</v>
      </c>
      <c r="L1622" s="17">
        <v>44639</v>
      </c>
      <c r="M1622" s="18">
        <v>44639</v>
      </c>
      <c r="N1622" s="18" t="str">
        <f t="shared" si="50"/>
        <v>CUMPLE</v>
      </c>
      <c r="O1622" s="18" t="str">
        <f t="shared" si="51"/>
        <v>CUMPLE</v>
      </c>
      <c r="P1622" s="19">
        <v>0.3</v>
      </c>
      <c r="Q1622" s="20">
        <v>0.3</v>
      </c>
      <c r="R1622" s="19">
        <f>Tabla1[[#This Row],[Trbjo real]]-Tabla1[[#This Row],[Trabajo]]</f>
        <v>0</v>
      </c>
      <c r="S1622" s="19">
        <v>0.3</v>
      </c>
      <c r="T1622" s="16" t="s">
        <v>1026</v>
      </c>
      <c r="U1622" s="19">
        <f>Tabla1[[#This Row],[Trbjo real]]/Tabla1[[#This Row],[Trabajo]]</f>
        <v>1</v>
      </c>
    </row>
    <row r="1623" spans="1:21" x14ac:dyDescent="0.25">
      <c r="A1623" s="16" t="s">
        <v>701</v>
      </c>
      <c r="B1623" s="16" t="s">
        <v>51</v>
      </c>
      <c r="C1623" s="16" t="s">
        <v>52</v>
      </c>
      <c r="D1623" s="16" t="s">
        <v>53</v>
      </c>
      <c r="E1623" s="16" t="s">
        <v>1035</v>
      </c>
      <c r="F1623" s="16" t="s">
        <v>1088</v>
      </c>
      <c r="G1623" s="16" t="s">
        <v>1086</v>
      </c>
      <c r="H1623" s="16" t="s">
        <v>12</v>
      </c>
      <c r="I1623" s="16" t="s">
        <v>1025</v>
      </c>
      <c r="J1623" s="16" t="s">
        <v>55</v>
      </c>
      <c r="K1623" s="16" t="s">
        <v>13</v>
      </c>
      <c r="L1623" s="17">
        <v>44641</v>
      </c>
      <c r="M1623" s="18">
        <v>44641</v>
      </c>
      <c r="N1623" s="18" t="str">
        <f t="shared" si="50"/>
        <v>CUMPLE</v>
      </c>
      <c r="O1623" s="18" t="str">
        <f t="shared" si="51"/>
        <v>CUMPLE</v>
      </c>
      <c r="P1623" s="19">
        <v>0.3</v>
      </c>
      <c r="Q1623" s="20">
        <v>0.3</v>
      </c>
      <c r="R1623" s="20">
        <f>Tabla1[[#This Row],[Trbjo real]]-Tabla1[[#This Row],[Trabajo]]</f>
        <v>0</v>
      </c>
      <c r="S1623" s="19">
        <v>0.3</v>
      </c>
      <c r="T1623" s="16" t="s">
        <v>1026</v>
      </c>
      <c r="U1623" s="19">
        <f>Tabla1[[#This Row],[Trbjo real]]/Tabla1[[#This Row],[Trabajo]]</f>
        <v>1</v>
      </c>
    </row>
    <row r="1624" spans="1:21" x14ac:dyDescent="0.25">
      <c r="A1624" s="16" t="s">
        <v>845</v>
      </c>
      <c r="B1624" s="16" t="s">
        <v>238</v>
      </c>
      <c r="C1624" s="16" t="s">
        <v>239</v>
      </c>
      <c r="D1624" s="16" t="s">
        <v>185</v>
      </c>
      <c r="E1624" s="16" t="s">
        <v>1035</v>
      </c>
      <c r="F1624" s="16" t="s">
        <v>1085</v>
      </c>
      <c r="G1624" s="16" t="s">
        <v>1086</v>
      </c>
      <c r="H1624" s="16" t="s">
        <v>12</v>
      </c>
      <c r="I1624" s="16" t="s">
        <v>1025</v>
      </c>
      <c r="J1624" s="16" t="s">
        <v>240</v>
      </c>
      <c r="K1624" s="16" t="s">
        <v>13</v>
      </c>
      <c r="L1624" s="17">
        <v>44643</v>
      </c>
      <c r="M1624" s="18">
        <v>44643</v>
      </c>
      <c r="N1624" s="18" t="str">
        <f t="shared" si="50"/>
        <v>CUMPLE</v>
      </c>
      <c r="O1624" s="18" t="str">
        <f t="shared" si="51"/>
        <v>CUMPLE</v>
      </c>
      <c r="P1624" s="19">
        <v>0.3</v>
      </c>
      <c r="Q1624" s="19">
        <v>0.3</v>
      </c>
      <c r="R1624" s="20">
        <f>Tabla1[[#This Row],[Trbjo real]]-Tabla1[[#This Row],[Trabajo]]</f>
        <v>0</v>
      </c>
      <c r="S1624" s="19">
        <v>0.3</v>
      </c>
      <c r="T1624" s="16" t="s">
        <v>1026</v>
      </c>
      <c r="U1624" s="19">
        <f>Tabla1[[#This Row],[Trbjo real]]/Tabla1[[#This Row],[Trabajo]]</f>
        <v>1</v>
      </c>
    </row>
    <row r="1625" spans="1:21" x14ac:dyDescent="0.25">
      <c r="A1625" s="16" t="s">
        <v>858</v>
      </c>
      <c r="B1625" s="16" t="s">
        <v>238</v>
      </c>
      <c r="C1625" s="16" t="s">
        <v>239</v>
      </c>
      <c r="D1625" s="16" t="s">
        <v>185</v>
      </c>
      <c r="E1625" s="16" t="s">
        <v>1035</v>
      </c>
      <c r="F1625" s="16" t="s">
        <v>1085</v>
      </c>
      <c r="G1625" s="16" t="s">
        <v>1086</v>
      </c>
      <c r="H1625" s="16" t="s">
        <v>12</v>
      </c>
      <c r="I1625" s="16" t="s">
        <v>1025</v>
      </c>
      <c r="J1625" s="16" t="s">
        <v>240</v>
      </c>
      <c r="K1625" s="16" t="s">
        <v>13</v>
      </c>
      <c r="L1625" s="17">
        <v>44650</v>
      </c>
      <c r="M1625" s="18">
        <v>44650</v>
      </c>
      <c r="N1625" s="18" t="str">
        <f t="shared" si="50"/>
        <v>CUMPLE</v>
      </c>
      <c r="O1625" s="18" t="str">
        <f t="shared" si="51"/>
        <v>CUMPLE</v>
      </c>
      <c r="P1625" s="19">
        <v>0.3</v>
      </c>
      <c r="Q1625" s="19">
        <v>0.3</v>
      </c>
      <c r="R1625" s="20">
        <f>Tabla1[[#This Row],[Trbjo real]]-Tabla1[[#This Row],[Trabajo]]</f>
        <v>0</v>
      </c>
      <c r="S1625" s="19">
        <v>0.3</v>
      </c>
      <c r="T1625" s="16" t="s">
        <v>1026</v>
      </c>
      <c r="U1625" s="19">
        <f>Tabla1[[#This Row],[Trbjo real]]/Tabla1[[#This Row],[Trabajo]]</f>
        <v>1</v>
      </c>
    </row>
    <row r="1626" spans="1:21" x14ac:dyDescent="0.25">
      <c r="A1626" s="16" t="s">
        <v>858</v>
      </c>
      <c r="B1626" s="16" t="s">
        <v>238</v>
      </c>
      <c r="C1626" s="16" t="s">
        <v>239</v>
      </c>
      <c r="D1626" s="16" t="s">
        <v>185</v>
      </c>
      <c r="E1626" s="16" t="s">
        <v>1033</v>
      </c>
      <c r="F1626" s="16" t="s">
        <v>1087</v>
      </c>
      <c r="G1626" s="16" t="s">
        <v>1086</v>
      </c>
      <c r="H1626" s="16" t="s">
        <v>12</v>
      </c>
      <c r="I1626" s="16" t="s">
        <v>1025</v>
      </c>
      <c r="J1626" s="16" t="s">
        <v>240</v>
      </c>
      <c r="K1626" s="16" t="s">
        <v>13</v>
      </c>
      <c r="L1626" s="17">
        <v>44650</v>
      </c>
      <c r="M1626" s="18">
        <v>44650</v>
      </c>
      <c r="N1626" s="18" t="str">
        <f t="shared" si="50"/>
        <v>CUMPLE</v>
      </c>
      <c r="O1626" s="18" t="str">
        <f t="shared" si="51"/>
        <v>CUMPLE</v>
      </c>
      <c r="P1626" s="19">
        <v>0.4</v>
      </c>
      <c r="Q1626" s="19">
        <v>0.4</v>
      </c>
      <c r="R1626" s="20">
        <f>Tabla1[[#This Row],[Trbjo real]]-Tabla1[[#This Row],[Trabajo]]</f>
        <v>0</v>
      </c>
      <c r="S1626" s="19">
        <v>0.4</v>
      </c>
      <c r="T1626" s="16" t="s">
        <v>1026</v>
      </c>
      <c r="U1626" s="19">
        <f>Tabla1[[#This Row],[Trbjo real]]/Tabla1[[#This Row],[Trabajo]]</f>
        <v>1</v>
      </c>
    </row>
    <row r="1627" spans="1:21" x14ac:dyDescent="0.25">
      <c r="A1627" s="16" t="s">
        <v>778</v>
      </c>
      <c r="B1627" s="16" t="s">
        <v>183</v>
      </c>
      <c r="C1627" s="16" t="s">
        <v>184</v>
      </c>
      <c r="D1627" s="16" t="s">
        <v>185</v>
      </c>
      <c r="E1627" s="16" t="s">
        <v>1035</v>
      </c>
      <c r="F1627" s="16" t="s">
        <v>1088</v>
      </c>
      <c r="G1627" s="16" t="s">
        <v>1086</v>
      </c>
      <c r="H1627" s="16" t="s">
        <v>12</v>
      </c>
      <c r="I1627" s="16" t="s">
        <v>1025</v>
      </c>
      <c r="J1627" s="16" t="s">
        <v>186</v>
      </c>
      <c r="K1627" s="16" t="s">
        <v>13</v>
      </c>
      <c r="L1627" s="17">
        <v>44650</v>
      </c>
      <c r="M1627" s="18">
        <v>44650</v>
      </c>
      <c r="N1627" s="18" t="str">
        <f t="shared" si="50"/>
        <v>CUMPLE</v>
      </c>
      <c r="O1627" s="18" t="str">
        <f t="shared" si="51"/>
        <v>CUMPLE</v>
      </c>
      <c r="P1627" s="19">
        <v>0.3</v>
      </c>
      <c r="Q1627" s="19">
        <v>0.3</v>
      </c>
      <c r="R1627" s="20">
        <f>Tabla1[[#This Row],[Trbjo real]]-Tabla1[[#This Row],[Trabajo]]</f>
        <v>0</v>
      </c>
      <c r="S1627" s="19">
        <v>0.3</v>
      </c>
      <c r="T1627" s="16" t="s">
        <v>1026</v>
      </c>
      <c r="U1627" s="19">
        <f>Tabla1[[#This Row],[Trbjo real]]/Tabla1[[#This Row],[Trabajo]]</f>
        <v>1</v>
      </c>
    </row>
    <row r="1628" spans="1:21" x14ac:dyDescent="0.25">
      <c r="A1628" s="16" t="s">
        <v>778</v>
      </c>
      <c r="B1628" s="16" t="s">
        <v>183</v>
      </c>
      <c r="C1628" s="16" t="s">
        <v>184</v>
      </c>
      <c r="D1628" s="16" t="s">
        <v>185</v>
      </c>
      <c r="E1628" s="16" t="s">
        <v>1033</v>
      </c>
      <c r="F1628" s="16" t="s">
        <v>1087</v>
      </c>
      <c r="G1628" s="16" t="s">
        <v>1086</v>
      </c>
      <c r="H1628" s="16" t="s">
        <v>12</v>
      </c>
      <c r="I1628" s="16" t="s">
        <v>1025</v>
      </c>
      <c r="J1628" s="16" t="s">
        <v>186</v>
      </c>
      <c r="K1628" s="16" t="s">
        <v>13</v>
      </c>
      <c r="L1628" s="17">
        <v>44650</v>
      </c>
      <c r="M1628" s="18">
        <v>44650</v>
      </c>
      <c r="N1628" s="18" t="str">
        <f t="shared" si="50"/>
        <v>CUMPLE</v>
      </c>
      <c r="O1628" s="18" t="str">
        <f t="shared" si="51"/>
        <v>CUMPLE</v>
      </c>
      <c r="P1628" s="19">
        <v>0.5</v>
      </c>
      <c r="Q1628" s="19">
        <v>0.5</v>
      </c>
      <c r="R1628" s="20">
        <f>Tabla1[[#This Row],[Trbjo real]]-Tabla1[[#This Row],[Trabajo]]</f>
        <v>0</v>
      </c>
      <c r="S1628" s="19">
        <v>0.5</v>
      </c>
      <c r="T1628" s="16" t="s">
        <v>1026</v>
      </c>
      <c r="U1628" s="19">
        <f>Tabla1[[#This Row],[Trbjo real]]/Tabla1[[#This Row],[Trabajo]]</f>
        <v>1</v>
      </c>
    </row>
    <row r="1629" spans="1:21" x14ac:dyDescent="0.25">
      <c r="A1629" s="16" t="s">
        <v>922</v>
      </c>
      <c r="B1629" s="16" t="s">
        <v>325</v>
      </c>
      <c r="C1629" s="16" t="s">
        <v>326</v>
      </c>
      <c r="D1629" s="16" t="s">
        <v>120</v>
      </c>
      <c r="E1629" s="16" t="s">
        <v>1035</v>
      </c>
      <c r="F1629" s="16" t="s">
        <v>1088</v>
      </c>
      <c r="G1629" s="16" t="s">
        <v>1086</v>
      </c>
      <c r="H1629" s="16" t="s">
        <v>12</v>
      </c>
      <c r="I1629" s="16" t="s">
        <v>1154</v>
      </c>
      <c r="J1629" s="16" t="s">
        <v>121</v>
      </c>
      <c r="K1629" s="16" t="s">
        <v>13</v>
      </c>
      <c r="L1629" s="17">
        <v>44653</v>
      </c>
      <c r="M1629" s="18">
        <v>44653</v>
      </c>
      <c r="N1629" s="18" t="str">
        <f t="shared" si="50"/>
        <v>CUMPLE</v>
      </c>
      <c r="O1629" s="18" t="str">
        <f t="shared" si="51"/>
        <v>CUMPLE</v>
      </c>
      <c r="P1629" s="19">
        <v>0.3</v>
      </c>
      <c r="Q1629" s="20">
        <v>0.3</v>
      </c>
      <c r="R1629" s="19">
        <f>Tabla1[[#This Row],[Trbjo real]]-Tabla1[[#This Row],[Trabajo]]</f>
        <v>0</v>
      </c>
      <c r="S1629" s="19">
        <v>0.3</v>
      </c>
      <c r="T1629" s="16" t="s">
        <v>1026</v>
      </c>
      <c r="U1629" s="19">
        <f>Tabla1[[#This Row],[Trbjo real]]/Tabla1[[#This Row],[Trabajo]]</f>
        <v>1</v>
      </c>
    </row>
    <row r="1630" spans="1:21" x14ac:dyDescent="0.25">
      <c r="A1630" s="16" t="s">
        <v>922</v>
      </c>
      <c r="B1630" s="16" t="s">
        <v>325</v>
      </c>
      <c r="C1630" s="16" t="s">
        <v>326</v>
      </c>
      <c r="D1630" s="16" t="s">
        <v>120</v>
      </c>
      <c r="E1630" s="16" t="s">
        <v>1033</v>
      </c>
      <c r="F1630" s="16" t="s">
        <v>1087</v>
      </c>
      <c r="G1630" s="16" t="s">
        <v>1086</v>
      </c>
      <c r="H1630" s="16" t="s">
        <v>12</v>
      </c>
      <c r="I1630" s="16" t="s">
        <v>1154</v>
      </c>
      <c r="J1630" s="16" t="s">
        <v>121</v>
      </c>
      <c r="K1630" s="16" t="s">
        <v>13</v>
      </c>
      <c r="L1630" s="17">
        <v>44653</v>
      </c>
      <c r="M1630" s="18">
        <v>44653</v>
      </c>
      <c r="N1630" s="18" t="str">
        <f t="shared" si="50"/>
        <v>CUMPLE</v>
      </c>
      <c r="O1630" s="18" t="str">
        <f t="shared" si="51"/>
        <v>CUMPLE</v>
      </c>
      <c r="P1630" s="19">
        <v>0.4</v>
      </c>
      <c r="Q1630" s="20">
        <v>0.4</v>
      </c>
      <c r="R1630" s="19">
        <f>Tabla1[[#This Row],[Trbjo real]]-Tabla1[[#This Row],[Trabajo]]</f>
        <v>0</v>
      </c>
      <c r="S1630" s="19">
        <v>0.4</v>
      </c>
      <c r="T1630" s="16" t="s">
        <v>1026</v>
      </c>
      <c r="U1630" s="19">
        <f>Tabla1[[#This Row],[Trbjo real]]/Tabla1[[#This Row],[Trabajo]]</f>
        <v>1</v>
      </c>
    </row>
    <row r="1631" spans="1:21" x14ac:dyDescent="0.25">
      <c r="A1631" s="16" t="s">
        <v>1008</v>
      </c>
      <c r="B1631" s="16" t="s">
        <v>365</v>
      </c>
      <c r="C1631" s="16" t="s">
        <v>366</v>
      </c>
      <c r="D1631" s="16" t="s">
        <v>120</v>
      </c>
      <c r="E1631" s="16" t="s">
        <v>1035</v>
      </c>
      <c r="F1631" s="16" t="s">
        <v>1088</v>
      </c>
      <c r="G1631" s="16" t="s">
        <v>1086</v>
      </c>
      <c r="H1631" s="16" t="s">
        <v>12</v>
      </c>
      <c r="I1631" s="16" t="s">
        <v>1154</v>
      </c>
      <c r="J1631" s="16" t="s">
        <v>121</v>
      </c>
      <c r="K1631" s="16" t="s">
        <v>13</v>
      </c>
      <c r="L1631" s="17">
        <v>44653</v>
      </c>
      <c r="M1631" s="18">
        <v>44653</v>
      </c>
      <c r="N1631" s="18" t="str">
        <f t="shared" si="50"/>
        <v>CUMPLE</v>
      </c>
      <c r="O1631" s="18" t="str">
        <f t="shared" si="51"/>
        <v>CUMPLE</v>
      </c>
      <c r="P1631" s="19">
        <v>0.3</v>
      </c>
      <c r="Q1631" s="19">
        <v>0.3</v>
      </c>
      <c r="R1631" s="19">
        <f>Tabla1[[#This Row],[Trbjo real]]-Tabla1[[#This Row],[Trabajo]]</f>
        <v>0</v>
      </c>
      <c r="S1631" s="19">
        <v>0.3</v>
      </c>
      <c r="T1631" s="16" t="s">
        <v>1026</v>
      </c>
      <c r="U1631" s="19">
        <f>Tabla1[[#This Row],[Trbjo real]]/Tabla1[[#This Row],[Trabajo]]</f>
        <v>1</v>
      </c>
    </row>
    <row r="1632" spans="1:21" x14ac:dyDescent="0.25">
      <c r="A1632" s="16" t="s">
        <v>1008</v>
      </c>
      <c r="B1632" s="16" t="s">
        <v>365</v>
      </c>
      <c r="C1632" s="16" t="s">
        <v>366</v>
      </c>
      <c r="D1632" s="16" t="s">
        <v>120</v>
      </c>
      <c r="E1632" s="16" t="s">
        <v>1033</v>
      </c>
      <c r="F1632" s="16" t="s">
        <v>1087</v>
      </c>
      <c r="G1632" s="16" t="s">
        <v>1086</v>
      </c>
      <c r="H1632" s="16" t="s">
        <v>12</v>
      </c>
      <c r="I1632" s="16" t="s">
        <v>1154</v>
      </c>
      <c r="J1632" s="16" t="s">
        <v>121</v>
      </c>
      <c r="K1632" s="16" t="s">
        <v>13</v>
      </c>
      <c r="L1632" s="17">
        <v>44653</v>
      </c>
      <c r="M1632" s="18">
        <v>44653</v>
      </c>
      <c r="N1632" s="18" t="str">
        <f t="shared" si="50"/>
        <v>CUMPLE</v>
      </c>
      <c r="O1632" s="18" t="str">
        <f t="shared" si="51"/>
        <v>CUMPLE</v>
      </c>
      <c r="P1632" s="19">
        <v>0.4</v>
      </c>
      <c r="Q1632" s="19">
        <v>0.4</v>
      </c>
      <c r="R1632" s="19">
        <f>Tabla1[[#This Row],[Trbjo real]]-Tabla1[[#This Row],[Trabajo]]</f>
        <v>0</v>
      </c>
      <c r="S1632" s="19">
        <v>0.4</v>
      </c>
      <c r="T1632" s="16" t="s">
        <v>1026</v>
      </c>
      <c r="U1632" s="19">
        <f>Tabla1[[#This Row],[Trbjo real]]/Tabla1[[#This Row],[Trabajo]]</f>
        <v>1</v>
      </c>
    </row>
    <row r="1633" spans="1:21" x14ac:dyDescent="0.25">
      <c r="A1633" s="16" t="s">
        <v>615</v>
      </c>
      <c r="B1633" s="16" t="s">
        <v>5</v>
      </c>
      <c r="C1633" s="16" t="s">
        <v>6</v>
      </c>
      <c r="D1633" s="16" t="s">
        <v>7</v>
      </c>
      <c r="E1633" s="16" t="s">
        <v>1035</v>
      </c>
      <c r="F1633" s="16" t="s">
        <v>1088</v>
      </c>
      <c r="G1633" s="16" t="s">
        <v>1086</v>
      </c>
      <c r="H1633" s="16" t="s">
        <v>12</v>
      </c>
      <c r="I1633" s="16" t="s">
        <v>1154</v>
      </c>
      <c r="J1633" s="16" t="s">
        <v>9</v>
      </c>
      <c r="K1633" s="16" t="s">
        <v>13</v>
      </c>
      <c r="L1633" s="17">
        <v>44653</v>
      </c>
      <c r="M1633" s="18">
        <v>44653</v>
      </c>
      <c r="N1633" s="18" t="str">
        <f t="shared" si="50"/>
        <v>CUMPLE</v>
      </c>
      <c r="O1633" s="18" t="str">
        <f t="shared" si="51"/>
        <v>CUMPLE</v>
      </c>
      <c r="P1633" s="19">
        <v>0.3</v>
      </c>
      <c r="Q1633" s="20">
        <v>0.3</v>
      </c>
      <c r="R1633" s="19">
        <f>Tabla1[[#This Row],[Trbjo real]]-Tabla1[[#This Row],[Trabajo]]</f>
        <v>0</v>
      </c>
      <c r="S1633" s="19">
        <v>0.3</v>
      </c>
      <c r="T1633" s="16" t="s">
        <v>1026</v>
      </c>
      <c r="U1633" s="19">
        <f>Tabla1[[#This Row],[Trbjo real]]/Tabla1[[#This Row],[Trabajo]]</f>
        <v>1</v>
      </c>
    </row>
    <row r="1634" spans="1:21" x14ac:dyDescent="0.25">
      <c r="A1634" s="16" t="s">
        <v>615</v>
      </c>
      <c r="B1634" s="16" t="s">
        <v>5</v>
      </c>
      <c r="C1634" s="16" t="s">
        <v>6</v>
      </c>
      <c r="D1634" s="16" t="s">
        <v>7</v>
      </c>
      <c r="E1634" s="16" t="s">
        <v>1033</v>
      </c>
      <c r="F1634" s="16" t="s">
        <v>1087</v>
      </c>
      <c r="G1634" s="16" t="s">
        <v>1086</v>
      </c>
      <c r="H1634" s="16" t="s">
        <v>12</v>
      </c>
      <c r="I1634" s="16" t="s">
        <v>1154</v>
      </c>
      <c r="J1634" s="16" t="s">
        <v>9</v>
      </c>
      <c r="K1634" s="16" t="s">
        <v>13</v>
      </c>
      <c r="L1634" s="17">
        <v>44653</v>
      </c>
      <c r="M1634" s="18">
        <v>44653</v>
      </c>
      <c r="N1634" s="18" t="str">
        <f t="shared" si="50"/>
        <v>CUMPLE</v>
      </c>
      <c r="O1634" s="18" t="str">
        <f t="shared" si="51"/>
        <v>CUMPLE</v>
      </c>
      <c r="P1634" s="19">
        <v>0.4</v>
      </c>
      <c r="Q1634" s="20">
        <v>0.4</v>
      </c>
      <c r="R1634" s="19">
        <f>Tabla1[[#This Row],[Trbjo real]]-Tabla1[[#This Row],[Trabajo]]</f>
        <v>0</v>
      </c>
      <c r="S1634" s="19">
        <v>0.4</v>
      </c>
      <c r="T1634" s="16" t="s">
        <v>1026</v>
      </c>
      <c r="U1634" s="19">
        <f>Tabla1[[#This Row],[Trbjo real]]/Tabla1[[#This Row],[Trabajo]]</f>
        <v>1</v>
      </c>
    </row>
    <row r="1635" spans="1:21" x14ac:dyDescent="0.25">
      <c r="A1635" s="16" t="s">
        <v>695</v>
      </c>
      <c r="B1635" s="16" t="s">
        <v>51</v>
      </c>
      <c r="C1635" s="16" t="s">
        <v>52</v>
      </c>
      <c r="D1635" s="16" t="s">
        <v>53</v>
      </c>
      <c r="E1635" s="16" t="s">
        <v>1035</v>
      </c>
      <c r="F1635" s="16" t="s">
        <v>1088</v>
      </c>
      <c r="G1635" s="16" t="s">
        <v>1086</v>
      </c>
      <c r="H1635" s="16" t="s">
        <v>12</v>
      </c>
      <c r="I1635" s="16" t="s">
        <v>1025</v>
      </c>
      <c r="J1635" s="16" t="s">
        <v>55</v>
      </c>
      <c r="K1635" s="16" t="s">
        <v>13</v>
      </c>
      <c r="L1635" s="17">
        <v>44655</v>
      </c>
      <c r="M1635" s="18">
        <v>44655</v>
      </c>
      <c r="N1635" s="18" t="str">
        <f t="shared" si="50"/>
        <v>CUMPLE</v>
      </c>
      <c r="O1635" s="18" t="str">
        <f t="shared" si="51"/>
        <v>CUMPLE</v>
      </c>
      <c r="P1635" s="19">
        <v>0.3</v>
      </c>
      <c r="Q1635" s="20">
        <v>0.3</v>
      </c>
      <c r="R1635" s="20">
        <f>Tabla1[[#This Row],[Trbjo real]]-Tabla1[[#This Row],[Trabajo]]</f>
        <v>0</v>
      </c>
      <c r="S1635" s="19">
        <v>0.3</v>
      </c>
      <c r="T1635" s="16" t="s">
        <v>1026</v>
      </c>
      <c r="U1635" s="19">
        <f>Tabla1[[#This Row],[Trbjo real]]/Tabla1[[#This Row],[Trabajo]]</f>
        <v>1</v>
      </c>
    </row>
    <row r="1636" spans="1:21" x14ac:dyDescent="0.25">
      <c r="A1636" s="16" t="s">
        <v>840</v>
      </c>
      <c r="B1636" s="16" t="s">
        <v>238</v>
      </c>
      <c r="C1636" s="16" t="s">
        <v>239</v>
      </c>
      <c r="D1636" s="16" t="s">
        <v>185</v>
      </c>
      <c r="E1636" s="16" t="s">
        <v>1035</v>
      </c>
      <c r="F1636" s="16" t="s">
        <v>1085</v>
      </c>
      <c r="G1636" s="16" t="s">
        <v>1086</v>
      </c>
      <c r="H1636" s="16" t="s">
        <v>12</v>
      </c>
      <c r="I1636" s="16" t="s">
        <v>1025</v>
      </c>
      <c r="J1636" s="16" t="s">
        <v>240</v>
      </c>
      <c r="K1636" s="16" t="s">
        <v>13</v>
      </c>
      <c r="L1636" s="17">
        <v>44657</v>
      </c>
      <c r="M1636" s="18">
        <v>44657</v>
      </c>
      <c r="N1636" s="18" t="str">
        <f t="shared" si="50"/>
        <v>CUMPLE</v>
      </c>
      <c r="O1636" s="18" t="str">
        <f t="shared" si="51"/>
        <v>CUMPLE</v>
      </c>
      <c r="P1636" s="19">
        <v>0.3</v>
      </c>
      <c r="Q1636" s="19">
        <v>0.3</v>
      </c>
      <c r="R1636" s="20">
        <f>Tabla1[[#This Row],[Trbjo real]]-Tabla1[[#This Row],[Trabajo]]</f>
        <v>0</v>
      </c>
      <c r="S1636" s="19">
        <v>0.3</v>
      </c>
      <c r="T1636" s="16" t="s">
        <v>1026</v>
      </c>
      <c r="U1636" s="19">
        <f>Tabla1[[#This Row],[Trbjo real]]/Tabla1[[#This Row],[Trabajo]]</f>
        <v>1</v>
      </c>
    </row>
    <row r="1637" spans="1:21" x14ac:dyDescent="0.25">
      <c r="A1637" s="16" t="s">
        <v>837</v>
      </c>
      <c r="B1637" s="16" t="s">
        <v>238</v>
      </c>
      <c r="C1637" s="16" t="s">
        <v>239</v>
      </c>
      <c r="D1637" s="16" t="s">
        <v>185</v>
      </c>
      <c r="E1637" s="16" t="s">
        <v>1035</v>
      </c>
      <c r="F1637" s="16" t="s">
        <v>1085</v>
      </c>
      <c r="G1637" s="16" t="s">
        <v>1086</v>
      </c>
      <c r="H1637" s="16" t="s">
        <v>12</v>
      </c>
      <c r="I1637" s="16" t="s">
        <v>1025</v>
      </c>
      <c r="J1637" s="16" t="s">
        <v>240</v>
      </c>
      <c r="K1637" s="16" t="s">
        <v>13</v>
      </c>
      <c r="L1637" s="17">
        <v>44664</v>
      </c>
      <c r="M1637" s="18">
        <v>44664</v>
      </c>
      <c r="N1637" s="18" t="str">
        <f t="shared" si="50"/>
        <v>CUMPLE</v>
      </c>
      <c r="O1637" s="18" t="str">
        <f t="shared" si="51"/>
        <v>CUMPLE</v>
      </c>
      <c r="P1637" s="19">
        <v>0.3</v>
      </c>
      <c r="Q1637" s="19">
        <v>0.3</v>
      </c>
      <c r="R1637" s="20">
        <f>Tabla1[[#This Row],[Trbjo real]]-Tabla1[[#This Row],[Trabajo]]</f>
        <v>0</v>
      </c>
      <c r="S1637" s="19">
        <v>0.3</v>
      </c>
      <c r="T1637" s="16" t="s">
        <v>1026</v>
      </c>
      <c r="U1637" s="19">
        <f>Tabla1[[#This Row],[Trbjo real]]/Tabla1[[#This Row],[Trabajo]]</f>
        <v>1</v>
      </c>
    </row>
    <row r="1638" spans="1:21" x14ac:dyDescent="0.25">
      <c r="A1638" s="16" t="s">
        <v>750</v>
      </c>
      <c r="B1638" s="16" t="s">
        <v>183</v>
      </c>
      <c r="C1638" s="16" t="s">
        <v>184</v>
      </c>
      <c r="D1638" s="16" t="s">
        <v>185</v>
      </c>
      <c r="E1638" s="16" t="s">
        <v>1035</v>
      </c>
      <c r="F1638" s="16" t="s">
        <v>1088</v>
      </c>
      <c r="G1638" s="16" t="s">
        <v>1086</v>
      </c>
      <c r="H1638" s="16" t="s">
        <v>12</v>
      </c>
      <c r="I1638" s="16" t="s">
        <v>1025</v>
      </c>
      <c r="J1638" s="16" t="s">
        <v>186</v>
      </c>
      <c r="K1638" s="16" t="s">
        <v>13</v>
      </c>
      <c r="L1638" s="17">
        <v>44664</v>
      </c>
      <c r="M1638" s="18">
        <v>44664</v>
      </c>
      <c r="N1638" s="18" t="str">
        <f t="shared" si="50"/>
        <v>CUMPLE</v>
      </c>
      <c r="O1638" s="18" t="str">
        <f t="shared" si="51"/>
        <v>CUMPLE</v>
      </c>
      <c r="P1638" s="19">
        <v>0.3</v>
      </c>
      <c r="Q1638" s="19">
        <v>0.3</v>
      </c>
      <c r="R1638" s="20">
        <f>Tabla1[[#This Row],[Trbjo real]]-Tabla1[[#This Row],[Trabajo]]</f>
        <v>0</v>
      </c>
      <c r="S1638" s="19">
        <v>0.3</v>
      </c>
      <c r="T1638" s="16" t="s">
        <v>1026</v>
      </c>
      <c r="U1638" s="19">
        <f>Tabla1[[#This Row],[Trbjo real]]/Tabla1[[#This Row],[Trabajo]]</f>
        <v>1</v>
      </c>
    </row>
    <row r="1639" spans="1:21" x14ac:dyDescent="0.25">
      <c r="A1639" s="16" t="s">
        <v>916</v>
      </c>
      <c r="B1639" s="16" t="s">
        <v>325</v>
      </c>
      <c r="C1639" s="16" t="s">
        <v>326</v>
      </c>
      <c r="D1639" s="16" t="s">
        <v>120</v>
      </c>
      <c r="E1639" s="16" t="s">
        <v>1035</v>
      </c>
      <c r="F1639" s="16" t="s">
        <v>1088</v>
      </c>
      <c r="G1639" s="16" t="s">
        <v>1086</v>
      </c>
      <c r="H1639" s="16" t="s">
        <v>12</v>
      </c>
      <c r="I1639" s="16" t="s">
        <v>1154</v>
      </c>
      <c r="J1639" s="16" t="s">
        <v>121</v>
      </c>
      <c r="K1639" s="16" t="s">
        <v>13</v>
      </c>
      <c r="L1639" s="17">
        <v>44667</v>
      </c>
      <c r="M1639" s="18">
        <v>44667</v>
      </c>
      <c r="N1639" s="18" t="str">
        <f t="shared" si="50"/>
        <v>CUMPLE</v>
      </c>
      <c r="O1639" s="18" t="str">
        <f t="shared" si="51"/>
        <v>CUMPLE</v>
      </c>
      <c r="P1639" s="19">
        <v>0.3</v>
      </c>
      <c r="Q1639" s="20">
        <v>0.3</v>
      </c>
      <c r="R1639" s="19">
        <f>Tabla1[[#This Row],[Trbjo real]]-Tabla1[[#This Row],[Trabajo]]</f>
        <v>0</v>
      </c>
      <c r="S1639" s="19">
        <v>0.3</v>
      </c>
      <c r="T1639" s="16" t="s">
        <v>1026</v>
      </c>
      <c r="U1639" s="19">
        <f>Tabla1[[#This Row],[Trbjo real]]/Tabla1[[#This Row],[Trabajo]]</f>
        <v>1</v>
      </c>
    </row>
    <row r="1640" spans="1:21" x14ac:dyDescent="0.25">
      <c r="A1640" s="16" t="s">
        <v>1001</v>
      </c>
      <c r="B1640" s="16" t="s">
        <v>365</v>
      </c>
      <c r="C1640" s="16" t="s">
        <v>366</v>
      </c>
      <c r="D1640" s="16" t="s">
        <v>120</v>
      </c>
      <c r="E1640" s="16" t="s">
        <v>1035</v>
      </c>
      <c r="F1640" s="16" t="s">
        <v>1088</v>
      </c>
      <c r="G1640" s="16" t="s">
        <v>1086</v>
      </c>
      <c r="H1640" s="16" t="s">
        <v>12</v>
      </c>
      <c r="I1640" s="16" t="s">
        <v>1154</v>
      </c>
      <c r="J1640" s="16" t="s">
        <v>121</v>
      </c>
      <c r="K1640" s="16" t="s">
        <v>13</v>
      </c>
      <c r="L1640" s="17">
        <v>44667</v>
      </c>
      <c r="M1640" s="18">
        <v>44667</v>
      </c>
      <c r="N1640" s="18" t="str">
        <f t="shared" si="50"/>
        <v>CUMPLE</v>
      </c>
      <c r="O1640" s="18" t="str">
        <f t="shared" si="51"/>
        <v>CUMPLE</v>
      </c>
      <c r="P1640" s="19">
        <v>0.3</v>
      </c>
      <c r="Q1640" s="19">
        <v>0.3</v>
      </c>
      <c r="R1640" s="19">
        <f>Tabla1[[#This Row],[Trbjo real]]-Tabla1[[#This Row],[Trabajo]]</f>
        <v>0</v>
      </c>
      <c r="S1640" s="19">
        <v>0.3</v>
      </c>
      <c r="T1640" s="16" t="s">
        <v>1026</v>
      </c>
      <c r="U1640" s="19">
        <f>Tabla1[[#This Row],[Trbjo real]]/Tabla1[[#This Row],[Trabajo]]</f>
        <v>1</v>
      </c>
    </row>
    <row r="1641" spans="1:21" x14ac:dyDescent="0.25">
      <c r="A1641" s="16" t="s">
        <v>609</v>
      </c>
      <c r="B1641" s="16" t="s">
        <v>5</v>
      </c>
      <c r="C1641" s="16" t="s">
        <v>6</v>
      </c>
      <c r="D1641" s="16" t="s">
        <v>7</v>
      </c>
      <c r="E1641" s="16" t="s">
        <v>1035</v>
      </c>
      <c r="F1641" s="16" t="s">
        <v>1088</v>
      </c>
      <c r="G1641" s="16" t="s">
        <v>1086</v>
      </c>
      <c r="H1641" s="16" t="s">
        <v>12</v>
      </c>
      <c r="I1641" s="16" t="s">
        <v>1154</v>
      </c>
      <c r="J1641" s="16" t="s">
        <v>9</v>
      </c>
      <c r="K1641" s="16" t="s">
        <v>13</v>
      </c>
      <c r="L1641" s="17">
        <v>44667</v>
      </c>
      <c r="M1641" s="18">
        <v>44667</v>
      </c>
      <c r="N1641" s="18" t="str">
        <f t="shared" si="50"/>
        <v>CUMPLE</v>
      </c>
      <c r="O1641" s="18" t="str">
        <f t="shared" si="51"/>
        <v>CUMPLE</v>
      </c>
      <c r="P1641" s="19">
        <v>0.3</v>
      </c>
      <c r="Q1641" s="20">
        <v>0.3</v>
      </c>
      <c r="R1641" s="19">
        <f>Tabla1[[#This Row],[Trbjo real]]-Tabla1[[#This Row],[Trabajo]]</f>
        <v>0</v>
      </c>
      <c r="S1641" s="19">
        <v>0.3</v>
      </c>
      <c r="T1641" s="16" t="s">
        <v>1026</v>
      </c>
      <c r="U1641" s="19">
        <f>Tabla1[[#This Row],[Trbjo real]]/Tabla1[[#This Row],[Trabajo]]</f>
        <v>1</v>
      </c>
    </row>
    <row r="1642" spans="1:21" x14ac:dyDescent="0.25">
      <c r="A1642" s="16" t="s">
        <v>693</v>
      </c>
      <c r="B1642" s="16" t="s">
        <v>51</v>
      </c>
      <c r="C1642" s="16" t="s">
        <v>52</v>
      </c>
      <c r="D1642" s="16" t="s">
        <v>53</v>
      </c>
      <c r="E1642" s="16" t="s">
        <v>1035</v>
      </c>
      <c r="F1642" s="16" t="s">
        <v>1088</v>
      </c>
      <c r="G1642" s="16" t="s">
        <v>1086</v>
      </c>
      <c r="H1642" s="16" t="s">
        <v>12</v>
      </c>
      <c r="I1642" s="16" t="s">
        <v>1025</v>
      </c>
      <c r="J1642" s="16" t="s">
        <v>55</v>
      </c>
      <c r="K1642" s="16" t="s">
        <v>13</v>
      </c>
      <c r="L1642" s="17">
        <v>44669</v>
      </c>
      <c r="M1642" s="18">
        <v>44669</v>
      </c>
      <c r="N1642" s="18" t="str">
        <f t="shared" si="50"/>
        <v>CUMPLE</v>
      </c>
      <c r="O1642" s="18" t="str">
        <f t="shared" si="51"/>
        <v>CUMPLE</v>
      </c>
      <c r="P1642" s="19">
        <v>0.3</v>
      </c>
      <c r="Q1642" s="20">
        <v>0.3</v>
      </c>
      <c r="R1642" s="20">
        <f>Tabla1[[#This Row],[Trbjo real]]-Tabla1[[#This Row],[Trabajo]]</f>
        <v>0</v>
      </c>
      <c r="S1642" s="19">
        <v>0.3</v>
      </c>
      <c r="T1642" s="16" t="s">
        <v>1026</v>
      </c>
      <c r="U1642" s="19">
        <f>Tabla1[[#This Row],[Trbjo real]]/Tabla1[[#This Row],[Trabajo]]</f>
        <v>1</v>
      </c>
    </row>
    <row r="1643" spans="1:21" x14ac:dyDescent="0.25">
      <c r="A1643" s="16" t="s">
        <v>836</v>
      </c>
      <c r="B1643" s="16" t="s">
        <v>238</v>
      </c>
      <c r="C1643" s="16" t="s">
        <v>239</v>
      </c>
      <c r="D1643" s="16" t="s">
        <v>185</v>
      </c>
      <c r="E1643" s="16" t="s">
        <v>1035</v>
      </c>
      <c r="F1643" s="16" t="s">
        <v>1085</v>
      </c>
      <c r="G1643" s="16" t="s">
        <v>1086</v>
      </c>
      <c r="H1643" s="16" t="s">
        <v>12</v>
      </c>
      <c r="I1643" s="16" t="s">
        <v>1025</v>
      </c>
      <c r="J1643" s="16" t="s">
        <v>240</v>
      </c>
      <c r="K1643" s="16" t="s">
        <v>13</v>
      </c>
      <c r="L1643" s="17">
        <v>44671</v>
      </c>
      <c r="M1643" s="18">
        <v>44671</v>
      </c>
      <c r="N1643" s="18" t="str">
        <f t="shared" si="50"/>
        <v>CUMPLE</v>
      </c>
      <c r="O1643" s="18" t="str">
        <f t="shared" si="51"/>
        <v>CUMPLE</v>
      </c>
      <c r="P1643" s="19">
        <v>0.3</v>
      </c>
      <c r="Q1643" s="19">
        <v>0.3</v>
      </c>
      <c r="R1643" s="20">
        <f>Tabla1[[#This Row],[Trbjo real]]-Tabla1[[#This Row],[Trabajo]]</f>
        <v>0</v>
      </c>
      <c r="S1643" s="19">
        <v>0.3</v>
      </c>
      <c r="T1643" s="16" t="s">
        <v>1026</v>
      </c>
      <c r="U1643" s="19">
        <f>Tabla1[[#This Row],[Trbjo real]]/Tabla1[[#This Row],[Trabajo]]</f>
        <v>1</v>
      </c>
    </row>
    <row r="1644" spans="1:21" x14ac:dyDescent="0.25">
      <c r="A1644" s="16" t="s">
        <v>835</v>
      </c>
      <c r="B1644" s="16" t="s">
        <v>238</v>
      </c>
      <c r="C1644" s="16" t="s">
        <v>239</v>
      </c>
      <c r="D1644" s="16" t="s">
        <v>185</v>
      </c>
      <c r="E1644" s="16" t="s">
        <v>1035</v>
      </c>
      <c r="F1644" s="16" t="s">
        <v>1085</v>
      </c>
      <c r="G1644" s="16" t="s">
        <v>1086</v>
      </c>
      <c r="H1644" s="16" t="s">
        <v>12</v>
      </c>
      <c r="I1644" s="16" t="s">
        <v>1025</v>
      </c>
      <c r="J1644" s="16" t="s">
        <v>240</v>
      </c>
      <c r="K1644" s="16" t="s">
        <v>13</v>
      </c>
      <c r="L1644" s="17">
        <v>44678</v>
      </c>
      <c r="M1644" s="18">
        <v>44678</v>
      </c>
      <c r="N1644" s="18" t="str">
        <f t="shared" si="50"/>
        <v>CUMPLE</v>
      </c>
      <c r="O1644" s="18" t="str">
        <f t="shared" si="51"/>
        <v>CUMPLE</v>
      </c>
      <c r="P1644" s="19">
        <v>0.3</v>
      </c>
      <c r="Q1644" s="19">
        <v>0.3</v>
      </c>
      <c r="R1644" s="20">
        <f>Tabla1[[#This Row],[Trbjo real]]-Tabla1[[#This Row],[Trabajo]]</f>
        <v>0</v>
      </c>
      <c r="S1644" s="19">
        <v>0.3</v>
      </c>
      <c r="T1644" s="16" t="s">
        <v>1026</v>
      </c>
      <c r="U1644" s="19">
        <f>Tabla1[[#This Row],[Trbjo real]]/Tabla1[[#This Row],[Trabajo]]</f>
        <v>1</v>
      </c>
    </row>
    <row r="1645" spans="1:21" x14ac:dyDescent="0.25">
      <c r="A1645" s="16" t="s">
        <v>835</v>
      </c>
      <c r="B1645" s="16" t="s">
        <v>238</v>
      </c>
      <c r="C1645" s="16" t="s">
        <v>239</v>
      </c>
      <c r="D1645" s="16" t="s">
        <v>185</v>
      </c>
      <c r="E1645" s="16" t="s">
        <v>1033</v>
      </c>
      <c r="F1645" s="16" t="s">
        <v>1087</v>
      </c>
      <c r="G1645" s="16" t="s">
        <v>1086</v>
      </c>
      <c r="H1645" s="16" t="s">
        <v>12</v>
      </c>
      <c r="I1645" s="16" t="s">
        <v>1025</v>
      </c>
      <c r="J1645" s="16" t="s">
        <v>240</v>
      </c>
      <c r="K1645" s="16" t="s">
        <v>13</v>
      </c>
      <c r="L1645" s="17">
        <v>44678</v>
      </c>
      <c r="M1645" s="18">
        <v>44678</v>
      </c>
      <c r="N1645" s="18" t="str">
        <f t="shared" si="50"/>
        <v>CUMPLE</v>
      </c>
      <c r="O1645" s="18" t="str">
        <f t="shared" si="51"/>
        <v>CUMPLE</v>
      </c>
      <c r="P1645" s="19">
        <v>0.4</v>
      </c>
      <c r="Q1645" s="19">
        <v>0.4</v>
      </c>
      <c r="R1645" s="20">
        <f>Tabla1[[#This Row],[Trbjo real]]-Tabla1[[#This Row],[Trabajo]]</f>
        <v>0</v>
      </c>
      <c r="S1645" s="19">
        <v>0.4</v>
      </c>
      <c r="T1645" s="16" t="s">
        <v>1026</v>
      </c>
      <c r="U1645" s="19">
        <f>Tabla1[[#This Row],[Trbjo real]]/Tabla1[[#This Row],[Trabajo]]</f>
        <v>1</v>
      </c>
    </row>
    <row r="1646" spans="1:21" x14ac:dyDescent="0.25">
      <c r="A1646" s="16" t="s">
        <v>835</v>
      </c>
      <c r="B1646" s="16" t="s">
        <v>238</v>
      </c>
      <c r="C1646" s="16" t="s">
        <v>239</v>
      </c>
      <c r="D1646" s="16" t="s">
        <v>185</v>
      </c>
      <c r="E1646" s="16" t="s">
        <v>1027</v>
      </c>
      <c r="F1646" s="16" t="s">
        <v>1089</v>
      </c>
      <c r="G1646" s="16" t="s">
        <v>1086</v>
      </c>
      <c r="H1646" s="16" t="s">
        <v>12</v>
      </c>
      <c r="I1646" s="16" t="s">
        <v>1025</v>
      </c>
      <c r="J1646" s="16" t="s">
        <v>240</v>
      </c>
      <c r="K1646" s="16" t="s">
        <v>13</v>
      </c>
      <c r="L1646" s="17">
        <v>44678</v>
      </c>
      <c r="M1646" s="18">
        <v>44678</v>
      </c>
      <c r="N1646" s="18" t="str">
        <f t="shared" si="50"/>
        <v>CUMPLE</v>
      </c>
      <c r="O1646" s="18" t="str">
        <f t="shared" si="51"/>
        <v>CUMPLE</v>
      </c>
      <c r="P1646" s="19">
        <v>1</v>
      </c>
      <c r="Q1646" s="21">
        <v>2</v>
      </c>
      <c r="R1646" s="19">
        <f>Tabla1[[#This Row],[Trbjo real]]-Tabla1[[#This Row],[Trabajo]]</f>
        <v>-1</v>
      </c>
      <c r="S1646" s="19">
        <v>1</v>
      </c>
      <c r="T1646" s="16" t="s">
        <v>1026</v>
      </c>
      <c r="U1646" s="19">
        <f>Tabla1[[#This Row],[Trbjo real]]/Tabla1[[#This Row],[Trabajo]]</f>
        <v>0.5</v>
      </c>
    </row>
    <row r="1647" spans="1:21" x14ac:dyDescent="0.25">
      <c r="A1647" s="16" t="s">
        <v>759</v>
      </c>
      <c r="B1647" s="16" t="s">
        <v>183</v>
      </c>
      <c r="C1647" s="16" t="s">
        <v>184</v>
      </c>
      <c r="D1647" s="16" t="s">
        <v>185</v>
      </c>
      <c r="E1647" s="16" t="s">
        <v>1035</v>
      </c>
      <c r="F1647" s="16" t="s">
        <v>1088</v>
      </c>
      <c r="G1647" s="16" t="s">
        <v>1086</v>
      </c>
      <c r="H1647" s="16" t="s">
        <v>12</v>
      </c>
      <c r="I1647" s="16" t="s">
        <v>1025</v>
      </c>
      <c r="J1647" s="16" t="s">
        <v>186</v>
      </c>
      <c r="K1647" s="16" t="s">
        <v>13</v>
      </c>
      <c r="L1647" s="17">
        <v>44678</v>
      </c>
      <c r="M1647" s="18">
        <v>44678</v>
      </c>
      <c r="N1647" s="18" t="str">
        <f t="shared" si="50"/>
        <v>CUMPLE</v>
      </c>
      <c r="O1647" s="18" t="str">
        <f t="shared" si="51"/>
        <v>CUMPLE</v>
      </c>
      <c r="P1647" s="19">
        <v>0.3</v>
      </c>
      <c r="Q1647" s="19">
        <v>0.3</v>
      </c>
      <c r="R1647" s="20">
        <f>Tabla1[[#This Row],[Trbjo real]]-Tabla1[[#This Row],[Trabajo]]</f>
        <v>0</v>
      </c>
      <c r="S1647" s="19">
        <v>0.3</v>
      </c>
      <c r="T1647" s="16" t="s">
        <v>1026</v>
      </c>
      <c r="U1647" s="19">
        <f>Tabla1[[#This Row],[Trbjo real]]/Tabla1[[#This Row],[Trabajo]]</f>
        <v>1</v>
      </c>
    </row>
    <row r="1648" spans="1:21" x14ac:dyDescent="0.25">
      <c r="A1648" s="16" t="s">
        <v>759</v>
      </c>
      <c r="B1648" s="16" t="s">
        <v>183</v>
      </c>
      <c r="C1648" s="16" t="s">
        <v>184</v>
      </c>
      <c r="D1648" s="16" t="s">
        <v>185</v>
      </c>
      <c r="E1648" s="16" t="s">
        <v>1033</v>
      </c>
      <c r="F1648" s="16" t="s">
        <v>1087</v>
      </c>
      <c r="G1648" s="16" t="s">
        <v>1086</v>
      </c>
      <c r="H1648" s="16" t="s">
        <v>12</v>
      </c>
      <c r="I1648" s="16" t="s">
        <v>1025</v>
      </c>
      <c r="J1648" s="16" t="s">
        <v>186</v>
      </c>
      <c r="K1648" s="16" t="s">
        <v>13</v>
      </c>
      <c r="L1648" s="17">
        <v>44678</v>
      </c>
      <c r="M1648" s="18">
        <v>44678</v>
      </c>
      <c r="N1648" s="18" t="str">
        <f t="shared" si="50"/>
        <v>CUMPLE</v>
      </c>
      <c r="O1648" s="18" t="str">
        <f t="shared" si="51"/>
        <v>CUMPLE</v>
      </c>
      <c r="P1648" s="19">
        <v>0.5</v>
      </c>
      <c r="Q1648" s="19">
        <v>0.5</v>
      </c>
      <c r="R1648" s="20">
        <f>Tabla1[[#This Row],[Trbjo real]]-Tabla1[[#This Row],[Trabajo]]</f>
        <v>0</v>
      </c>
      <c r="S1648" s="19">
        <v>0.5</v>
      </c>
      <c r="T1648" s="16" t="s">
        <v>1026</v>
      </c>
      <c r="U1648" s="19">
        <f>Tabla1[[#This Row],[Trbjo real]]/Tabla1[[#This Row],[Trabajo]]</f>
        <v>1</v>
      </c>
    </row>
    <row r="1649" spans="1:21" x14ac:dyDescent="0.25">
      <c r="A1649" s="16" t="s">
        <v>759</v>
      </c>
      <c r="B1649" s="16" t="s">
        <v>183</v>
      </c>
      <c r="C1649" s="16" t="s">
        <v>184</v>
      </c>
      <c r="D1649" s="16" t="s">
        <v>185</v>
      </c>
      <c r="E1649" s="16" t="s">
        <v>1027</v>
      </c>
      <c r="F1649" s="16" t="s">
        <v>1089</v>
      </c>
      <c r="G1649" s="16" t="s">
        <v>1086</v>
      </c>
      <c r="H1649" s="16" t="s">
        <v>12</v>
      </c>
      <c r="I1649" s="16" t="s">
        <v>1025</v>
      </c>
      <c r="J1649" s="16" t="s">
        <v>186</v>
      </c>
      <c r="K1649" s="16" t="s">
        <v>13</v>
      </c>
      <c r="L1649" s="17">
        <v>44678</v>
      </c>
      <c r="M1649" s="18">
        <v>44678</v>
      </c>
      <c r="N1649" s="18" t="str">
        <f t="shared" si="50"/>
        <v>CUMPLE</v>
      </c>
      <c r="O1649" s="18" t="str">
        <f t="shared" si="51"/>
        <v>CUMPLE</v>
      </c>
      <c r="P1649" s="19">
        <v>0.6</v>
      </c>
      <c r="Q1649" s="19">
        <v>1.2</v>
      </c>
      <c r="R1649" s="21">
        <f>Tabla1[[#This Row],[Trbjo real]]-Tabla1[[#This Row],[Trabajo]]</f>
        <v>-0.6</v>
      </c>
      <c r="S1649" s="19">
        <v>0.6</v>
      </c>
      <c r="T1649" s="16" t="s">
        <v>1026</v>
      </c>
      <c r="U1649" s="19">
        <f>Tabla1[[#This Row],[Trbjo real]]/Tabla1[[#This Row],[Trabajo]]</f>
        <v>0.5</v>
      </c>
    </row>
    <row r="1650" spans="1:21" x14ac:dyDescent="0.25">
      <c r="A1650" s="16" t="s">
        <v>933</v>
      </c>
      <c r="B1650" s="16" t="s">
        <v>325</v>
      </c>
      <c r="C1650" s="16" t="s">
        <v>326</v>
      </c>
      <c r="D1650" s="16" t="s">
        <v>120</v>
      </c>
      <c r="E1650" s="16" t="s">
        <v>1035</v>
      </c>
      <c r="F1650" s="16" t="s">
        <v>1088</v>
      </c>
      <c r="G1650" s="16" t="s">
        <v>1086</v>
      </c>
      <c r="H1650" s="16" t="s">
        <v>12</v>
      </c>
      <c r="I1650" s="16" t="s">
        <v>1154</v>
      </c>
      <c r="J1650" s="16" t="s">
        <v>121</v>
      </c>
      <c r="K1650" s="16" t="s">
        <v>13</v>
      </c>
      <c r="L1650" s="17">
        <v>44681</v>
      </c>
      <c r="M1650" s="18">
        <v>44681</v>
      </c>
      <c r="N1650" s="18" t="str">
        <f t="shared" si="50"/>
        <v>CUMPLE</v>
      </c>
      <c r="O1650" s="18" t="str">
        <f t="shared" si="51"/>
        <v>CUMPLE</v>
      </c>
      <c r="P1650" s="19">
        <v>0.3</v>
      </c>
      <c r="Q1650" s="20">
        <v>0.3</v>
      </c>
      <c r="R1650" s="19">
        <f>Tabla1[[#This Row],[Trbjo real]]-Tabla1[[#This Row],[Trabajo]]</f>
        <v>0</v>
      </c>
      <c r="S1650" s="19">
        <v>0.3</v>
      </c>
      <c r="T1650" s="16" t="s">
        <v>1026</v>
      </c>
      <c r="U1650" s="19">
        <f>Tabla1[[#This Row],[Trbjo real]]/Tabla1[[#This Row],[Trabajo]]</f>
        <v>1</v>
      </c>
    </row>
    <row r="1651" spans="1:21" x14ac:dyDescent="0.25">
      <c r="A1651" s="16" t="s">
        <v>933</v>
      </c>
      <c r="B1651" s="16" t="s">
        <v>325</v>
      </c>
      <c r="C1651" s="16" t="s">
        <v>326</v>
      </c>
      <c r="D1651" s="16" t="s">
        <v>120</v>
      </c>
      <c r="E1651" s="16" t="s">
        <v>1033</v>
      </c>
      <c r="F1651" s="16" t="s">
        <v>1087</v>
      </c>
      <c r="G1651" s="16" t="s">
        <v>1086</v>
      </c>
      <c r="H1651" s="16" t="s">
        <v>12</v>
      </c>
      <c r="I1651" s="16" t="s">
        <v>1154</v>
      </c>
      <c r="J1651" s="16" t="s">
        <v>121</v>
      </c>
      <c r="K1651" s="16" t="s">
        <v>13</v>
      </c>
      <c r="L1651" s="17">
        <v>44681</v>
      </c>
      <c r="M1651" s="18">
        <v>44681</v>
      </c>
      <c r="N1651" s="18" t="str">
        <f t="shared" si="50"/>
        <v>CUMPLE</v>
      </c>
      <c r="O1651" s="18" t="str">
        <f t="shared" si="51"/>
        <v>CUMPLE</v>
      </c>
      <c r="P1651" s="19">
        <v>0.4</v>
      </c>
      <c r="Q1651" s="20">
        <v>0.4</v>
      </c>
      <c r="R1651" s="19">
        <f>Tabla1[[#This Row],[Trbjo real]]-Tabla1[[#This Row],[Trabajo]]</f>
        <v>0</v>
      </c>
      <c r="S1651" s="19">
        <v>0.4</v>
      </c>
      <c r="T1651" s="16" t="s">
        <v>1026</v>
      </c>
      <c r="U1651" s="19">
        <f>Tabla1[[#This Row],[Trbjo real]]/Tabla1[[#This Row],[Trabajo]]</f>
        <v>1</v>
      </c>
    </row>
    <row r="1652" spans="1:21" x14ac:dyDescent="0.25">
      <c r="A1652" s="16" t="s">
        <v>945</v>
      </c>
      <c r="B1652" s="16" t="s">
        <v>365</v>
      </c>
      <c r="C1652" s="16" t="s">
        <v>366</v>
      </c>
      <c r="D1652" s="16" t="s">
        <v>120</v>
      </c>
      <c r="E1652" s="16" t="s">
        <v>1035</v>
      </c>
      <c r="F1652" s="16" t="s">
        <v>1088</v>
      </c>
      <c r="G1652" s="16" t="s">
        <v>1086</v>
      </c>
      <c r="H1652" s="16" t="s">
        <v>12</v>
      </c>
      <c r="I1652" s="16" t="s">
        <v>1154</v>
      </c>
      <c r="J1652" s="16" t="s">
        <v>121</v>
      </c>
      <c r="K1652" s="16" t="s">
        <v>13</v>
      </c>
      <c r="L1652" s="17">
        <v>44681</v>
      </c>
      <c r="M1652" s="18">
        <v>44681</v>
      </c>
      <c r="N1652" s="18" t="str">
        <f t="shared" si="50"/>
        <v>CUMPLE</v>
      </c>
      <c r="O1652" s="18" t="str">
        <f t="shared" si="51"/>
        <v>CUMPLE</v>
      </c>
      <c r="P1652" s="19">
        <v>0.3</v>
      </c>
      <c r="Q1652" s="19">
        <v>0.3</v>
      </c>
      <c r="R1652" s="19">
        <f>Tabla1[[#This Row],[Trbjo real]]-Tabla1[[#This Row],[Trabajo]]</f>
        <v>0</v>
      </c>
      <c r="S1652" s="19">
        <v>0.3</v>
      </c>
      <c r="T1652" s="16" t="s">
        <v>1026</v>
      </c>
      <c r="U1652" s="19">
        <f>Tabla1[[#This Row],[Trbjo real]]/Tabla1[[#This Row],[Trabajo]]</f>
        <v>1</v>
      </c>
    </row>
    <row r="1653" spans="1:21" x14ac:dyDescent="0.25">
      <c r="A1653" s="16" t="s">
        <v>945</v>
      </c>
      <c r="B1653" s="16" t="s">
        <v>365</v>
      </c>
      <c r="C1653" s="16" t="s">
        <v>366</v>
      </c>
      <c r="D1653" s="16" t="s">
        <v>120</v>
      </c>
      <c r="E1653" s="16" t="s">
        <v>1033</v>
      </c>
      <c r="F1653" s="16" t="s">
        <v>1087</v>
      </c>
      <c r="G1653" s="16" t="s">
        <v>1086</v>
      </c>
      <c r="H1653" s="16" t="s">
        <v>12</v>
      </c>
      <c r="I1653" s="16" t="s">
        <v>1154</v>
      </c>
      <c r="J1653" s="16" t="s">
        <v>121</v>
      </c>
      <c r="K1653" s="16" t="s">
        <v>13</v>
      </c>
      <c r="L1653" s="17">
        <v>44681</v>
      </c>
      <c r="M1653" s="18">
        <v>44674</v>
      </c>
      <c r="N1653" s="18" t="str">
        <f t="shared" si="50"/>
        <v>CUMPLE</v>
      </c>
      <c r="O1653" s="18" t="str">
        <f t="shared" si="51"/>
        <v>CUMPLE</v>
      </c>
      <c r="P1653" s="19">
        <v>0.4</v>
      </c>
      <c r="Q1653" s="19">
        <v>0.4</v>
      </c>
      <c r="R1653" s="19">
        <f>Tabla1[[#This Row],[Trbjo real]]-Tabla1[[#This Row],[Trabajo]]</f>
        <v>0</v>
      </c>
      <c r="S1653" s="19">
        <v>0.4</v>
      </c>
      <c r="T1653" s="16" t="s">
        <v>1026</v>
      </c>
      <c r="U1653" s="19">
        <f>Tabla1[[#This Row],[Trbjo real]]/Tabla1[[#This Row],[Trabajo]]</f>
        <v>1</v>
      </c>
    </row>
    <row r="1654" spans="1:21" x14ac:dyDescent="0.25">
      <c r="A1654" s="16" t="s">
        <v>605</v>
      </c>
      <c r="B1654" s="16" t="s">
        <v>5</v>
      </c>
      <c r="C1654" s="16" t="s">
        <v>6</v>
      </c>
      <c r="D1654" s="16" t="s">
        <v>7</v>
      </c>
      <c r="E1654" s="16" t="s">
        <v>1035</v>
      </c>
      <c r="F1654" s="16" t="s">
        <v>1088</v>
      </c>
      <c r="G1654" s="16" t="s">
        <v>1086</v>
      </c>
      <c r="H1654" s="16" t="s">
        <v>12</v>
      </c>
      <c r="I1654" s="16" t="s">
        <v>1154</v>
      </c>
      <c r="J1654" s="16" t="s">
        <v>9</v>
      </c>
      <c r="K1654" s="16" t="s">
        <v>13</v>
      </c>
      <c r="L1654" s="17">
        <v>44681</v>
      </c>
      <c r="M1654" s="18">
        <v>44680</v>
      </c>
      <c r="N1654" s="18" t="str">
        <f t="shared" si="50"/>
        <v>CUMPLE</v>
      </c>
      <c r="O1654" s="18" t="str">
        <f t="shared" si="51"/>
        <v>CUMPLE</v>
      </c>
      <c r="P1654" s="19">
        <v>0.3</v>
      </c>
      <c r="Q1654" s="20">
        <v>0.3</v>
      </c>
      <c r="R1654" s="19">
        <f>Tabla1[[#This Row],[Trbjo real]]-Tabla1[[#This Row],[Trabajo]]</f>
        <v>0</v>
      </c>
      <c r="S1654" s="19">
        <v>0.3</v>
      </c>
      <c r="T1654" s="16" t="s">
        <v>1026</v>
      </c>
      <c r="U1654" s="19">
        <f>Tabla1[[#This Row],[Trbjo real]]/Tabla1[[#This Row],[Trabajo]]</f>
        <v>1</v>
      </c>
    </row>
    <row r="1655" spans="1:21" x14ac:dyDescent="0.25">
      <c r="A1655" s="16" t="s">
        <v>605</v>
      </c>
      <c r="B1655" s="16" t="s">
        <v>5</v>
      </c>
      <c r="C1655" s="16" t="s">
        <v>6</v>
      </c>
      <c r="D1655" s="16" t="s">
        <v>7</v>
      </c>
      <c r="E1655" s="16" t="s">
        <v>1033</v>
      </c>
      <c r="F1655" s="16" t="s">
        <v>1087</v>
      </c>
      <c r="G1655" s="16" t="s">
        <v>1086</v>
      </c>
      <c r="H1655" s="16" t="s">
        <v>12</v>
      </c>
      <c r="I1655" s="16" t="s">
        <v>1154</v>
      </c>
      <c r="J1655" s="16" t="s">
        <v>9</v>
      </c>
      <c r="K1655" s="16" t="s">
        <v>13</v>
      </c>
      <c r="L1655" s="17">
        <v>44681</v>
      </c>
      <c r="M1655" s="18">
        <v>44680</v>
      </c>
      <c r="N1655" s="18" t="str">
        <f t="shared" si="50"/>
        <v>CUMPLE</v>
      </c>
      <c r="O1655" s="18" t="str">
        <f t="shared" si="51"/>
        <v>CUMPLE</v>
      </c>
      <c r="P1655" s="19">
        <v>0.4</v>
      </c>
      <c r="Q1655" s="20">
        <v>0.4</v>
      </c>
      <c r="R1655" s="19">
        <f>Tabla1[[#This Row],[Trbjo real]]-Tabla1[[#This Row],[Trabajo]]</f>
        <v>0</v>
      </c>
      <c r="S1655" s="19">
        <v>0.4</v>
      </c>
      <c r="T1655" s="16" t="s">
        <v>1026</v>
      </c>
      <c r="U1655" s="19">
        <f>Tabla1[[#This Row],[Trbjo real]]/Tabla1[[#This Row],[Trabajo]]</f>
        <v>1</v>
      </c>
    </row>
    <row r="1656" spans="1:21" x14ac:dyDescent="0.25">
      <c r="A1656" s="16" t="s">
        <v>687</v>
      </c>
      <c r="B1656" s="16" t="s">
        <v>51</v>
      </c>
      <c r="C1656" s="16" t="s">
        <v>52</v>
      </c>
      <c r="D1656" s="16" t="s">
        <v>53</v>
      </c>
      <c r="E1656" s="16" t="s">
        <v>1035</v>
      </c>
      <c r="F1656" s="16" t="s">
        <v>1088</v>
      </c>
      <c r="G1656" s="16" t="s">
        <v>1086</v>
      </c>
      <c r="H1656" s="16" t="s">
        <v>12</v>
      </c>
      <c r="I1656" s="16" t="s">
        <v>1025</v>
      </c>
      <c r="J1656" s="16" t="s">
        <v>55</v>
      </c>
      <c r="K1656" s="16" t="s">
        <v>13</v>
      </c>
      <c r="L1656" s="17">
        <v>44683</v>
      </c>
      <c r="M1656" s="18">
        <v>44683</v>
      </c>
      <c r="N1656" s="18" t="str">
        <f t="shared" si="50"/>
        <v>CUMPLE</v>
      </c>
      <c r="O1656" s="18" t="str">
        <f t="shared" si="51"/>
        <v>CUMPLE</v>
      </c>
      <c r="P1656" s="19">
        <v>0.3</v>
      </c>
      <c r="Q1656" s="20">
        <v>0.3</v>
      </c>
      <c r="R1656" s="20">
        <f>Tabla1[[#This Row],[Trbjo real]]-Tabla1[[#This Row],[Trabajo]]</f>
        <v>0</v>
      </c>
      <c r="S1656" s="19">
        <v>0.3</v>
      </c>
      <c r="T1656" s="16" t="s">
        <v>1026</v>
      </c>
      <c r="U1656" s="19">
        <f>Tabla1[[#This Row],[Trbjo real]]/Tabla1[[#This Row],[Trabajo]]</f>
        <v>1</v>
      </c>
    </row>
    <row r="1657" spans="1:21" x14ac:dyDescent="0.25">
      <c r="A1657" s="16" t="s">
        <v>833</v>
      </c>
      <c r="B1657" s="16" t="s">
        <v>238</v>
      </c>
      <c r="C1657" s="16" t="s">
        <v>239</v>
      </c>
      <c r="D1657" s="16" t="s">
        <v>185</v>
      </c>
      <c r="E1657" s="16" t="s">
        <v>1035</v>
      </c>
      <c r="F1657" s="16" t="s">
        <v>1085</v>
      </c>
      <c r="G1657" s="16" t="s">
        <v>1086</v>
      </c>
      <c r="H1657" s="16" t="s">
        <v>12</v>
      </c>
      <c r="I1657" s="16" t="s">
        <v>1025</v>
      </c>
      <c r="J1657" s="16" t="s">
        <v>240</v>
      </c>
      <c r="K1657" s="16" t="s">
        <v>13</v>
      </c>
      <c r="L1657" s="17">
        <v>44685</v>
      </c>
      <c r="M1657" s="18">
        <v>44685</v>
      </c>
      <c r="N1657" s="18" t="str">
        <f t="shared" si="50"/>
        <v>CUMPLE</v>
      </c>
      <c r="O1657" s="18" t="str">
        <f t="shared" si="51"/>
        <v>CUMPLE</v>
      </c>
      <c r="P1657" s="19">
        <v>0.3</v>
      </c>
      <c r="Q1657" s="19">
        <v>0.3</v>
      </c>
      <c r="R1657" s="20">
        <f>Tabla1[[#This Row],[Trbjo real]]-Tabla1[[#This Row],[Trabajo]]</f>
        <v>0</v>
      </c>
      <c r="S1657" s="19">
        <v>0.3</v>
      </c>
      <c r="T1657" s="16" t="s">
        <v>1026</v>
      </c>
      <c r="U1657" s="19">
        <f>Tabla1[[#This Row],[Trbjo real]]/Tabla1[[#This Row],[Trabajo]]</f>
        <v>1</v>
      </c>
    </row>
    <row r="1658" spans="1:21" x14ac:dyDescent="0.25">
      <c r="A1658" s="16" t="s">
        <v>871</v>
      </c>
      <c r="B1658" s="16" t="s">
        <v>238</v>
      </c>
      <c r="C1658" s="16" t="s">
        <v>239</v>
      </c>
      <c r="D1658" s="16" t="s">
        <v>185</v>
      </c>
      <c r="E1658" s="16" t="s">
        <v>1035</v>
      </c>
      <c r="F1658" s="16" t="s">
        <v>1085</v>
      </c>
      <c r="G1658" s="16" t="s">
        <v>1086</v>
      </c>
      <c r="H1658" s="16" t="s">
        <v>12</v>
      </c>
      <c r="I1658" s="16" t="s">
        <v>1025</v>
      </c>
      <c r="J1658" s="16" t="s">
        <v>240</v>
      </c>
      <c r="K1658" s="16" t="s">
        <v>13</v>
      </c>
      <c r="L1658" s="17">
        <v>44692</v>
      </c>
      <c r="M1658" s="18">
        <v>44692</v>
      </c>
      <c r="N1658" s="18" t="str">
        <f t="shared" si="50"/>
        <v>CUMPLE</v>
      </c>
      <c r="O1658" s="18" t="str">
        <f t="shared" si="51"/>
        <v>CUMPLE</v>
      </c>
      <c r="P1658" s="19">
        <v>0.3</v>
      </c>
      <c r="Q1658" s="19">
        <v>0.3</v>
      </c>
      <c r="R1658" s="20">
        <f>Tabla1[[#This Row],[Trbjo real]]-Tabla1[[#This Row],[Trabajo]]</f>
        <v>0</v>
      </c>
      <c r="S1658" s="19">
        <v>0.3</v>
      </c>
      <c r="T1658" s="16" t="s">
        <v>1026</v>
      </c>
      <c r="U1658" s="19">
        <f>Tabla1[[#This Row],[Trbjo real]]/Tabla1[[#This Row],[Trabajo]]</f>
        <v>1</v>
      </c>
    </row>
    <row r="1659" spans="1:21" x14ac:dyDescent="0.25">
      <c r="A1659" s="16" t="s">
        <v>760</v>
      </c>
      <c r="B1659" s="16" t="s">
        <v>183</v>
      </c>
      <c r="C1659" s="16" t="s">
        <v>184</v>
      </c>
      <c r="D1659" s="16" t="s">
        <v>185</v>
      </c>
      <c r="E1659" s="16" t="s">
        <v>1035</v>
      </c>
      <c r="F1659" s="16" t="s">
        <v>1088</v>
      </c>
      <c r="G1659" s="16" t="s">
        <v>1086</v>
      </c>
      <c r="H1659" s="16" t="s">
        <v>12</v>
      </c>
      <c r="I1659" s="16" t="s">
        <v>1025</v>
      </c>
      <c r="J1659" s="16" t="s">
        <v>186</v>
      </c>
      <c r="K1659" s="16" t="s">
        <v>13</v>
      </c>
      <c r="L1659" s="17">
        <v>44692</v>
      </c>
      <c r="M1659" s="18">
        <v>44692</v>
      </c>
      <c r="N1659" s="18" t="str">
        <f t="shared" si="50"/>
        <v>CUMPLE</v>
      </c>
      <c r="O1659" s="18" t="str">
        <f t="shared" si="51"/>
        <v>CUMPLE</v>
      </c>
      <c r="P1659" s="19">
        <v>0.3</v>
      </c>
      <c r="Q1659" s="19">
        <v>0.3</v>
      </c>
      <c r="R1659" s="20">
        <f>Tabla1[[#This Row],[Trbjo real]]-Tabla1[[#This Row],[Trabajo]]</f>
        <v>0</v>
      </c>
      <c r="S1659" s="19">
        <v>0.3</v>
      </c>
      <c r="T1659" s="16" t="s">
        <v>1026</v>
      </c>
      <c r="U1659" s="19">
        <f>Tabla1[[#This Row],[Trbjo real]]/Tabla1[[#This Row],[Trabajo]]</f>
        <v>1</v>
      </c>
    </row>
    <row r="1660" spans="1:21" x14ac:dyDescent="0.25">
      <c r="A1660" s="16" t="s">
        <v>936</v>
      </c>
      <c r="B1660" s="16" t="s">
        <v>325</v>
      </c>
      <c r="C1660" s="16" t="s">
        <v>326</v>
      </c>
      <c r="D1660" s="16" t="s">
        <v>120</v>
      </c>
      <c r="E1660" s="16" t="s">
        <v>1035</v>
      </c>
      <c r="F1660" s="16" t="s">
        <v>1088</v>
      </c>
      <c r="G1660" s="16" t="s">
        <v>1086</v>
      </c>
      <c r="H1660" s="16" t="s">
        <v>12</v>
      </c>
      <c r="I1660" s="16" t="s">
        <v>1154</v>
      </c>
      <c r="J1660" s="16" t="s">
        <v>121</v>
      </c>
      <c r="K1660" s="16" t="s">
        <v>13</v>
      </c>
      <c r="L1660" s="17">
        <v>44695</v>
      </c>
      <c r="M1660" s="18">
        <v>44695</v>
      </c>
      <c r="N1660" s="18" t="str">
        <f t="shared" si="50"/>
        <v>CUMPLE</v>
      </c>
      <c r="O1660" s="18" t="str">
        <f t="shared" si="51"/>
        <v>CUMPLE</v>
      </c>
      <c r="P1660" s="19">
        <v>0.3</v>
      </c>
      <c r="Q1660" s="20">
        <v>0.3</v>
      </c>
      <c r="R1660" s="19">
        <f>Tabla1[[#This Row],[Trbjo real]]-Tabla1[[#This Row],[Trabajo]]</f>
        <v>0</v>
      </c>
      <c r="S1660" s="19">
        <v>0.3</v>
      </c>
      <c r="T1660" s="16" t="s">
        <v>1026</v>
      </c>
      <c r="U1660" s="19">
        <f>Tabla1[[#This Row],[Trbjo real]]/Tabla1[[#This Row],[Trabajo]]</f>
        <v>1</v>
      </c>
    </row>
    <row r="1661" spans="1:21" x14ac:dyDescent="0.25">
      <c r="A1661" s="16" t="s">
        <v>954</v>
      </c>
      <c r="B1661" s="16" t="s">
        <v>365</v>
      </c>
      <c r="C1661" s="16" t="s">
        <v>366</v>
      </c>
      <c r="D1661" s="16" t="s">
        <v>120</v>
      </c>
      <c r="E1661" s="16" t="s">
        <v>1035</v>
      </c>
      <c r="F1661" s="16" t="s">
        <v>1088</v>
      </c>
      <c r="G1661" s="16" t="s">
        <v>1086</v>
      </c>
      <c r="H1661" s="16" t="s">
        <v>12</v>
      </c>
      <c r="I1661" s="16" t="s">
        <v>1154</v>
      </c>
      <c r="J1661" s="16" t="s">
        <v>121</v>
      </c>
      <c r="K1661" s="16" t="s">
        <v>13</v>
      </c>
      <c r="L1661" s="17">
        <v>44695</v>
      </c>
      <c r="M1661" s="18">
        <v>44695</v>
      </c>
      <c r="N1661" s="18" t="str">
        <f t="shared" si="50"/>
        <v>CUMPLE</v>
      </c>
      <c r="O1661" s="18" t="str">
        <f t="shared" si="51"/>
        <v>CUMPLE</v>
      </c>
      <c r="P1661" s="19">
        <v>0.3</v>
      </c>
      <c r="Q1661" s="19">
        <v>0.3</v>
      </c>
      <c r="R1661" s="19">
        <f>Tabla1[[#This Row],[Trbjo real]]-Tabla1[[#This Row],[Trabajo]]</f>
        <v>0</v>
      </c>
      <c r="S1661" s="19">
        <v>0.3</v>
      </c>
      <c r="T1661" s="16" t="s">
        <v>1026</v>
      </c>
      <c r="U1661" s="19">
        <f>Tabla1[[#This Row],[Trbjo real]]/Tabla1[[#This Row],[Trabajo]]</f>
        <v>1</v>
      </c>
    </row>
    <row r="1662" spans="1:21" x14ac:dyDescent="0.25">
      <c r="A1662" s="16" t="s">
        <v>657</v>
      </c>
      <c r="B1662" s="16" t="s">
        <v>5</v>
      </c>
      <c r="C1662" s="16" t="s">
        <v>6</v>
      </c>
      <c r="D1662" s="16" t="s">
        <v>7</v>
      </c>
      <c r="E1662" s="16" t="s">
        <v>1035</v>
      </c>
      <c r="F1662" s="16" t="s">
        <v>1088</v>
      </c>
      <c r="G1662" s="16" t="s">
        <v>1086</v>
      </c>
      <c r="H1662" s="16" t="s">
        <v>12</v>
      </c>
      <c r="I1662" s="16" t="s">
        <v>1154</v>
      </c>
      <c r="J1662" s="16" t="s">
        <v>9</v>
      </c>
      <c r="K1662" s="16" t="s">
        <v>13</v>
      </c>
      <c r="L1662" s="17">
        <v>44695</v>
      </c>
      <c r="M1662" s="18">
        <v>44695</v>
      </c>
      <c r="N1662" s="18" t="str">
        <f t="shared" si="50"/>
        <v>CUMPLE</v>
      </c>
      <c r="O1662" s="18" t="str">
        <f t="shared" si="51"/>
        <v>CUMPLE</v>
      </c>
      <c r="P1662" s="19">
        <v>0.3</v>
      </c>
      <c r="Q1662" s="20">
        <v>0.3</v>
      </c>
      <c r="R1662" s="19">
        <f>Tabla1[[#This Row],[Trbjo real]]-Tabla1[[#This Row],[Trabajo]]</f>
        <v>0</v>
      </c>
      <c r="S1662" s="19">
        <v>0.3</v>
      </c>
      <c r="T1662" s="16" t="s">
        <v>1026</v>
      </c>
      <c r="U1662" s="19">
        <f>Tabla1[[#This Row],[Trbjo real]]/Tabla1[[#This Row],[Trabajo]]</f>
        <v>1</v>
      </c>
    </row>
    <row r="1663" spans="1:21" x14ac:dyDescent="0.25">
      <c r="A1663" s="16" t="s">
        <v>680</v>
      </c>
      <c r="B1663" s="16" t="s">
        <v>51</v>
      </c>
      <c r="C1663" s="16" t="s">
        <v>52</v>
      </c>
      <c r="D1663" s="16" t="s">
        <v>53</v>
      </c>
      <c r="E1663" s="16" t="s">
        <v>1035</v>
      </c>
      <c r="F1663" s="16" t="s">
        <v>1088</v>
      </c>
      <c r="G1663" s="16" t="s">
        <v>1086</v>
      </c>
      <c r="H1663" s="16" t="s">
        <v>12</v>
      </c>
      <c r="I1663" s="16" t="s">
        <v>1015</v>
      </c>
      <c r="J1663" s="16" t="s">
        <v>55</v>
      </c>
      <c r="K1663" s="16" t="s">
        <v>13</v>
      </c>
      <c r="L1663" s="17">
        <v>44697</v>
      </c>
      <c r="M1663" s="18">
        <v>44697</v>
      </c>
      <c r="N1663" s="18" t="str">
        <f t="shared" si="50"/>
        <v>CUMPLE</v>
      </c>
      <c r="O1663" s="18" t="str">
        <f t="shared" si="51"/>
        <v>CUMPLE</v>
      </c>
      <c r="P1663" s="19">
        <v>0.3</v>
      </c>
      <c r="Q1663" s="20">
        <v>0.3</v>
      </c>
      <c r="R1663" s="20">
        <f>Tabla1[[#This Row],[Trbjo real]]-Tabla1[[#This Row],[Trabajo]]</f>
        <v>0</v>
      </c>
      <c r="S1663" s="19">
        <v>0.3</v>
      </c>
      <c r="T1663" s="16" t="s">
        <v>1026</v>
      </c>
      <c r="U1663" s="19">
        <f>Tabla1[[#This Row],[Trbjo real]]/Tabla1[[#This Row],[Trabajo]]</f>
        <v>1</v>
      </c>
    </row>
    <row r="1664" spans="1:21" x14ac:dyDescent="0.25">
      <c r="A1664" s="16" t="s">
        <v>919</v>
      </c>
      <c r="B1664" s="16" t="s">
        <v>325</v>
      </c>
      <c r="C1664" s="16" t="s">
        <v>326</v>
      </c>
      <c r="D1664" s="16" t="s">
        <v>120</v>
      </c>
      <c r="E1664" s="16" t="s">
        <v>1035</v>
      </c>
      <c r="F1664" s="16" t="s">
        <v>1088</v>
      </c>
      <c r="G1664" s="16" t="s">
        <v>1086</v>
      </c>
      <c r="H1664" s="16" t="s">
        <v>12</v>
      </c>
      <c r="I1664" s="16" t="s">
        <v>1025</v>
      </c>
      <c r="J1664" s="16" t="s">
        <v>121</v>
      </c>
      <c r="K1664" s="16" t="s">
        <v>13</v>
      </c>
      <c r="L1664" s="17">
        <v>44709</v>
      </c>
      <c r="M1664" s="18">
        <v>44709</v>
      </c>
      <c r="N1664" s="18" t="str">
        <f t="shared" si="50"/>
        <v>CUMPLE</v>
      </c>
      <c r="O1664" s="18" t="str">
        <f t="shared" si="51"/>
        <v>CUMPLE</v>
      </c>
      <c r="P1664" s="19">
        <v>0.3</v>
      </c>
      <c r="Q1664" s="20">
        <v>0.3</v>
      </c>
      <c r="R1664" s="19">
        <f>Tabla1[[#This Row],[Trbjo real]]-Tabla1[[#This Row],[Trabajo]]</f>
        <v>0</v>
      </c>
      <c r="S1664" s="19">
        <v>0.3</v>
      </c>
      <c r="T1664" s="16" t="s">
        <v>1026</v>
      </c>
      <c r="U1664" s="19">
        <f>Tabla1[[#This Row],[Trbjo real]]/Tabla1[[#This Row],[Trabajo]]</f>
        <v>1</v>
      </c>
    </row>
    <row r="1665" spans="1:21" x14ac:dyDescent="0.25">
      <c r="A1665" s="16" t="s">
        <v>919</v>
      </c>
      <c r="B1665" s="16" t="s">
        <v>325</v>
      </c>
      <c r="C1665" s="16" t="s">
        <v>326</v>
      </c>
      <c r="D1665" s="16" t="s">
        <v>120</v>
      </c>
      <c r="E1665" s="16" t="s">
        <v>1033</v>
      </c>
      <c r="F1665" s="16" t="s">
        <v>1087</v>
      </c>
      <c r="G1665" s="16" t="s">
        <v>1086</v>
      </c>
      <c r="H1665" s="16" t="s">
        <v>12</v>
      </c>
      <c r="I1665" s="16" t="s">
        <v>1025</v>
      </c>
      <c r="J1665" s="16" t="s">
        <v>121</v>
      </c>
      <c r="K1665" s="16" t="s">
        <v>13</v>
      </c>
      <c r="L1665" s="17">
        <v>44709</v>
      </c>
      <c r="M1665" s="18">
        <v>44709</v>
      </c>
      <c r="N1665" s="18" t="str">
        <f t="shared" si="50"/>
        <v>CUMPLE</v>
      </c>
      <c r="O1665" s="18" t="str">
        <f t="shared" si="51"/>
        <v>CUMPLE</v>
      </c>
      <c r="P1665" s="19">
        <v>0.4</v>
      </c>
      <c r="Q1665" s="20">
        <v>0.4</v>
      </c>
      <c r="R1665" s="19">
        <f>Tabla1[[#This Row],[Trbjo real]]-Tabla1[[#This Row],[Trabajo]]</f>
        <v>0</v>
      </c>
      <c r="S1665" s="19">
        <v>0.4</v>
      </c>
      <c r="T1665" s="16" t="s">
        <v>1026</v>
      </c>
      <c r="U1665" s="19">
        <f>Tabla1[[#This Row],[Trbjo real]]/Tabla1[[#This Row],[Trabajo]]</f>
        <v>1</v>
      </c>
    </row>
    <row r="1666" spans="1:21" x14ac:dyDescent="0.25">
      <c r="A1666" s="16" t="s">
        <v>940</v>
      </c>
      <c r="B1666" s="16" t="s">
        <v>325</v>
      </c>
      <c r="C1666" s="16" t="s">
        <v>326</v>
      </c>
      <c r="D1666" s="16" t="s">
        <v>120</v>
      </c>
      <c r="E1666" s="16" t="s">
        <v>1035</v>
      </c>
      <c r="F1666" s="16" t="s">
        <v>1088</v>
      </c>
      <c r="G1666" s="16" t="s">
        <v>1086</v>
      </c>
      <c r="H1666" s="16" t="s">
        <v>12</v>
      </c>
      <c r="I1666" s="16" t="s">
        <v>1025</v>
      </c>
      <c r="J1666" s="16" t="s">
        <v>121</v>
      </c>
      <c r="K1666" s="16" t="s">
        <v>13</v>
      </c>
      <c r="L1666" s="17">
        <v>44723</v>
      </c>
      <c r="M1666" s="18">
        <v>44723</v>
      </c>
      <c r="N1666" s="18" t="str">
        <f t="shared" ref="N1666:N1729" si="52">+IF((M1666)&lt;&gt;0,"CUMPLE","NO CUMPLE")</f>
        <v>CUMPLE</v>
      </c>
      <c r="O1666" s="18" t="str">
        <f t="shared" ref="O1666:O1729" si="53">+IF(AND(M1666=0),"NO CUMPLE",IF(OR(M1666=L1666,L1666&gt;M1666),"CUMPLE",IF(L1666&lt;M1666,"NO CUMPLE",FALSE)))</f>
        <v>CUMPLE</v>
      </c>
      <c r="P1666" s="19">
        <v>0.3</v>
      </c>
      <c r="Q1666" s="20">
        <v>0.3</v>
      </c>
      <c r="R1666" s="19">
        <f>Tabla1[[#This Row],[Trbjo real]]-Tabla1[[#This Row],[Trabajo]]</f>
        <v>0</v>
      </c>
      <c r="S1666" s="19">
        <v>0.3</v>
      </c>
      <c r="T1666" s="16" t="s">
        <v>1026</v>
      </c>
      <c r="U1666" s="19">
        <f>Tabla1[[#This Row],[Trbjo real]]/Tabla1[[#This Row],[Trabajo]]</f>
        <v>1</v>
      </c>
    </row>
    <row r="1667" spans="1:21" x14ac:dyDescent="0.25">
      <c r="A1667" s="16" t="s">
        <v>939</v>
      </c>
      <c r="B1667" s="16" t="s">
        <v>325</v>
      </c>
      <c r="C1667" s="16" t="s">
        <v>326</v>
      </c>
      <c r="D1667" s="16" t="s">
        <v>120</v>
      </c>
      <c r="E1667" s="16" t="s">
        <v>1035</v>
      </c>
      <c r="F1667" s="16" t="s">
        <v>1088</v>
      </c>
      <c r="G1667" s="16" t="s">
        <v>1086</v>
      </c>
      <c r="H1667" s="16" t="s">
        <v>12</v>
      </c>
      <c r="I1667" s="16" t="s">
        <v>1025</v>
      </c>
      <c r="J1667" s="16" t="s">
        <v>121</v>
      </c>
      <c r="K1667" s="16" t="s">
        <v>13</v>
      </c>
      <c r="L1667" s="17">
        <v>44737</v>
      </c>
      <c r="M1667" s="18">
        <v>44737</v>
      </c>
      <c r="N1667" s="18" t="str">
        <f t="shared" si="52"/>
        <v>CUMPLE</v>
      </c>
      <c r="O1667" s="18" t="str">
        <f t="shared" si="53"/>
        <v>CUMPLE</v>
      </c>
      <c r="P1667" s="19">
        <v>0.3</v>
      </c>
      <c r="Q1667" s="20">
        <v>0.3</v>
      </c>
      <c r="R1667" s="19">
        <f>Tabla1[[#This Row],[Trbjo real]]-Tabla1[[#This Row],[Trabajo]]</f>
        <v>0</v>
      </c>
      <c r="S1667" s="19">
        <v>0.3</v>
      </c>
      <c r="T1667" s="16" t="s">
        <v>1026</v>
      </c>
      <c r="U1667" s="19">
        <f>Tabla1[[#This Row],[Trbjo real]]/Tabla1[[#This Row],[Trabajo]]</f>
        <v>1</v>
      </c>
    </row>
    <row r="1668" spans="1:21" x14ac:dyDescent="0.25">
      <c r="A1668" s="16" t="s">
        <v>939</v>
      </c>
      <c r="B1668" s="16" t="s">
        <v>325</v>
      </c>
      <c r="C1668" s="16" t="s">
        <v>326</v>
      </c>
      <c r="D1668" s="16" t="s">
        <v>120</v>
      </c>
      <c r="E1668" s="16" t="s">
        <v>1033</v>
      </c>
      <c r="F1668" s="16" t="s">
        <v>1087</v>
      </c>
      <c r="G1668" s="16" t="s">
        <v>1086</v>
      </c>
      <c r="H1668" s="16" t="s">
        <v>12</v>
      </c>
      <c r="I1668" s="16" t="s">
        <v>1025</v>
      </c>
      <c r="J1668" s="16" t="s">
        <v>121</v>
      </c>
      <c r="K1668" s="16" t="s">
        <v>13</v>
      </c>
      <c r="L1668" s="17">
        <v>44737</v>
      </c>
      <c r="M1668" s="18">
        <v>44737</v>
      </c>
      <c r="N1668" s="18" t="str">
        <f t="shared" si="52"/>
        <v>CUMPLE</v>
      </c>
      <c r="O1668" s="18" t="str">
        <f t="shared" si="53"/>
        <v>CUMPLE</v>
      </c>
      <c r="P1668" s="19">
        <v>0.4</v>
      </c>
      <c r="Q1668" s="20">
        <v>0.4</v>
      </c>
      <c r="R1668" s="19">
        <f>Tabla1[[#This Row],[Trbjo real]]-Tabla1[[#This Row],[Trabajo]]</f>
        <v>0</v>
      </c>
      <c r="S1668" s="19">
        <v>0.4</v>
      </c>
      <c r="T1668" s="16" t="s">
        <v>1026</v>
      </c>
      <c r="U1668" s="19">
        <f>Tabla1[[#This Row],[Trbjo real]]/Tabla1[[#This Row],[Trabajo]]</f>
        <v>1</v>
      </c>
    </row>
    <row r="1669" spans="1:21" x14ac:dyDescent="0.25">
      <c r="A1669" s="16" t="s">
        <v>914</v>
      </c>
      <c r="B1669" s="16" t="s">
        <v>325</v>
      </c>
      <c r="C1669" s="16" t="s">
        <v>326</v>
      </c>
      <c r="D1669" s="16" t="s">
        <v>120</v>
      </c>
      <c r="E1669" s="16" t="s">
        <v>1035</v>
      </c>
      <c r="F1669" s="16" t="s">
        <v>1088</v>
      </c>
      <c r="G1669" s="16" t="s">
        <v>1086</v>
      </c>
      <c r="H1669" s="16" t="s">
        <v>12</v>
      </c>
      <c r="I1669" s="16" t="s">
        <v>1025</v>
      </c>
      <c r="J1669" s="16" t="s">
        <v>121</v>
      </c>
      <c r="K1669" s="16" t="s">
        <v>13</v>
      </c>
      <c r="L1669" s="17">
        <v>44751</v>
      </c>
      <c r="M1669" s="18">
        <v>44751</v>
      </c>
      <c r="N1669" s="18" t="str">
        <f t="shared" si="52"/>
        <v>CUMPLE</v>
      </c>
      <c r="O1669" s="18" t="str">
        <f t="shared" si="53"/>
        <v>CUMPLE</v>
      </c>
      <c r="P1669" s="19">
        <v>0.3</v>
      </c>
      <c r="Q1669" s="20">
        <v>0.3</v>
      </c>
      <c r="R1669" s="19">
        <f>Tabla1[[#This Row],[Trbjo real]]-Tabla1[[#This Row],[Trabajo]]</f>
        <v>0</v>
      </c>
      <c r="S1669" s="19">
        <v>0.3</v>
      </c>
      <c r="T1669" s="16" t="s">
        <v>1026</v>
      </c>
      <c r="U1669" s="19">
        <f>Tabla1[[#This Row],[Trbjo real]]/Tabla1[[#This Row],[Trabajo]]</f>
        <v>1</v>
      </c>
    </row>
    <row r="1670" spans="1:21" x14ac:dyDescent="0.25">
      <c r="A1670" s="16" t="s">
        <v>961</v>
      </c>
      <c r="B1670" s="16" t="s">
        <v>365</v>
      </c>
      <c r="C1670" s="16" t="s">
        <v>366</v>
      </c>
      <c r="D1670" s="16" t="s">
        <v>120</v>
      </c>
      <c r="E1670" s="16" t="s">
        <v>1035</v>
      </c>
      <c r="F1670" s="16" t="s">
        <v>1088</v>
      </c>
      <c r="G1670" s="16" t="s">
        <v>1086</v>
      </c>
      <c r="H1670" s="16" t="s">
        <v>12</v>
      </c>
      <c r="I1670" s="16" t="s">
        <v>1025</v>
      </c>
      <c r="J1670" s="16" t="s">
        <v>121</v>
      </c>
      <c r="K1670" s="16" t="s">
        <v>13</v>
      </c>
      <c r="L1670" s="17">
        <v>44709</v>
      </c>
      <c r="M1670" s="18">
        <v>44709</v>
      </c>
      <c r="N1670" s="18" t="str">
        <f t="shared" si="52"/>
        <v>CUMPLE</v>
      </c>
      <c r="O1670" s="18" t="str">
        <f t="shared" si="53"/>
        <v>CUMPLE</v>
      </c>
      <c r="P1670" s="19">
        <v>0.3</v>
      </c>
      <c r="Q1670" s="19">
        <v>0.3</v>
      </c>
      <c r="R1670" s="19">
        <f>Tabla1[[#This Row],[Trbjo real]]-Tabla1[[#This Row],[Trabajo]]</f>
        <v>0</v>
      </c>
      <c r="S1670" s="19">
        <v>0.3</v>
      </c>
      <c r="T1670" s="16" t="s">
        <v>1026</v>
      </c>
      <c r="U1670" s="19">
        <f>Tabla1[[#This Row],[Trbjo real]]/Tabla1[[#This Row],[Trabajo]]</f>
        <v>1</v>
      </c>
    </row>
    <row r="1671" spans="1:21" x14ac:dyDescent="0.25">
      <c r="A1671" s="16" t="s">
        <v>961</v>
      </c>
      <c r="B1671" s="16" t="s">
        <v>365</v>
      </c>
      <c r="C1671" s="16" t="s">
        <v>366</v>
      </c>
      <c r="D1671" s="16" t="s">
        <v>120</v>
      </c>
      <c r="E1671" s="16" t="s">
        <v>1033</v>
      </c>
      <c r="F1671" s="16" t="s">
        <v>1087</v>
      </c>
      <c r="G1671" s="16" t="s">
        <v>1086</v>
      </c>
      <c r="H1671" s="16" t="s">
        <v>12</v>
      </c>
      <c r="I1671" s="16" t="s">
        <v>1025</v>
      </c>
      <c r="J1671" s="16" t="s">
        <v>121</v>
      </c>
      <c r="K1671" s="16" t="s">
        <v>13</v>
      </c>
      <c r="L1671" s="17">
        <v>44709</v>
      </c>
      <c r="M1671" s="18">
        <v>44709</v>
      </c>
      <c r="N1671" s="18" t="str">
        <f t="shared" si="52"/>
        <v>CUMPLE</v>
      </c>
      <c r="O1671" s="18" t="str">
        <f t="shared" si="53"/>
        <v>CUMPLE</v>
      </c>
      <c r="P1671" s="19">
        <v>0.4</v>
      </c>
      <c r="Q1671" s="19">
        <v>0.4</v>
      </c>
      <c r="R1671" s="19">
        <f>Tabla1[[#This Row],[Trbjo real]]-Tabla1[[#This Row],[Trabajo]]</f>
        <v>0</v>
      </c>
      <c r="S1671" s="19">
        <v>0.4</v>
      </c>
      <c r="T1671" s="16" t="s">
        <v>1026</v>
      </c>
      <c r="U1671" s="19">
        <f>Tabla1[[#This Row],[Trbjo real]]/Tabla1[[#This Row],[Trabajo]]</f>
        <v>1</v>
      </c>
    </row>
    <row r="1672" spans="1:21" x14ac:dyDescent="0.25">
      <c r="A1672" s="16" t="s">
        <v>970</v>
      </c>
      <c r="B1672" s="16" t="s">
        <v>365</v>
      </c>
      <c r="C1672" s="16" t="s">
        <v>366</v>
      </c>
      <c r="D1672" s="16" t="s">
        <v>120</v>
      </c>
      <c r="E1672" s="16" t="s">
        <v>1035</v>
      </c>
      <c r="F1672" s="16" t="s">
        <v>1088</v>
      </c>
      <c r="G1672" s="16" t="s">
        <v>1086</v>
      </c>
      <c r="H1672" s="16" t="s">
        <v>12</v>
      </c>
      <c r="I1672" s="16" t="s">
        <v>1025</v>
      </c>
      <c r="J1672" s="16" t="s">
        <v>121</v>
      </c>
      <c r="K1672" s="16" t="s">
        <v>13</v>
      </c>
      <c r="L1672" s="17">
        <v>44723</v>
      </c>
      <c r="M1672" s="18">
        <v>44723</v>
      </c>
      <c r="N1672" s="18" t="str">
        <f t="shared" si="52"/>
        <v>CUMPLE</v>
      </c>
      <c r="O1672" s="18" t="str">
        <f t="shared" si="53"/>
        <v>CUMPLE</v>
      </c>
      <c r="P1672" s="19">
        <v>0.3</v>
      </c>
      <c r="Q1672" s="19">
        <v>0.3</v>
      </c>
      <c r="R1672" s="19">
        <f>Tabla1[[#This Row],[Trbjo real]]-Tabla1[[#This Row],[Trabajo]]</f>
        <v>0</v>
      </c>
      <c r="S1672" s="19">
        <v>0.3</v>
      </c>
      <c r="T1672" s="16" t="s">
        <v>1026</v>
      </c>
      <c r="U1672" s="19">
        <f>Tabla1[[#This Row],[Trbjo real]]/Tabla1[[#This Row],[Trabajo]]</f>
        <v>1</v>
      </c>
    </row>
    <row r="1673" spans="1:21" x14ac:dyDescent="0.25">
      <c r="A1673" s="16" t="s">
        <v>969</v>
      </c>
      <c r="B1673" s="16" t="s">
        <v>365</v>
      </c>
      <c r="C1673" s="16" t="s">
        <v>366</v>
      </c>
      <c r="D1673" s="16" t="s">
        <v>120</v>
      </c>
      <c r="E1673" s="16" t="s">
        <v>1035</v>
      </c>
      <c r="F1673" s="16" t="s">
        <v>1088</v>
      </c>
      <c r="G1673" s="16" t="s">
        <v>1086</v>
      </c>
      <c r="H1673" s="16" t="s">
        <v>12</v>
      </c>
      <c r="I1673" s="16" t="s">
        <v>1025</v>
      </c>
      <c r="J1673" s="16" t="s">
        <v>121</v>
      </c>
      <c r="K1673" s="16" t="s">
        <v>13</v>
      </c>
      <c r="L1673" s="17">
        <v>44737</v>
      </c>
      <c r="M1673" s="18">
        <v>44737</v>
      </c>
      <c r="N1673" s="18" t="str">
        <f t="shared" si="52"/>
        <v>CUMPLE</v>
      </c>
      <c r="O1673" s="18" t="str">
        <f t="shared" si="53"/>
        <v>CUMPLE</v>
      </c>
      <c r="P1673" s="19">
        <v>0.3</v>
      </c>
      <c r="Q1673" s="19">
        <v>0.3</v>
      </c>
      <c r="R1673" s="19">
        <f>Tabla1[[#This Row],[Trbjo real]]-Tabla1[[#This Row],[Trabajo]]</f>
        <v>0</v>
      </c>
      <c r="S1673" s="19">
        <v>0.3</v>
      </c>
      <c r="T1673" s="16" t="s">
        <v>1026</v>
      </c>
      <c r="U1673" s="19">
        <f>Tabla1[[#This Row],[Trbjo real]]/Tabla1[[#This Row],[Trabajo]]</f>
        <v>1</v>
      </c>
    </row>
    <row r="1674" spans="1:21" x14ac:dyDescent="0.25">
      <c r="A1674" s="16" t="s">
        <v>969</v>
      </c>
      <c r="B1674" s="16" t="s">
        <v>365</v>
      </c>
      <c r="C1674" s="16" t="s">
        <v>366</v>
      </c>
      <c r="D1674" s="16" t="s">
        <v>120</v>
      </c>
      <c r="E1674" s="16" t="s">
        <v>1033</v>
      </c>
      <c r="F1674" s="16" t="s">
        <v>1087</v>
      </c>
      <c r="G1674" s="16" t="s">
        <v>1086</v>
      </c>
      <c r="H1674" s="16" t="s">
        <v>12</v>
      </c>
      <c r="I1674" s="16" t="s">
        <v>1025</v>
      </c>
      <c r="J1674" s="16" t="s">
        <v>121</v>
      </c>
      <c r="K1674" s="16" t="s">
        <v>13</v>
      </c>
      <c r="L1674" s="17">
        <v>44737</v>
      </c>
      <c r="M1674" s="18">
        <v>44737</v>
      </c>
      <c r="N1674" s="18" t="str">
        <f t="shared" si="52"/>
        <v>CUMPLE</v>
      </c>
      <c r="O1674" s="18" t="str">
        <f t="shared" si="53"/>
        <v>CUMPLE</v>
      </c>
      <c r="P1674" s="19">
        <v>0.4</v>
      </c>
      <c r="Q1674" s="19">
        <v>0.4</v>
      </c>
      <c r="R1674" s="19">
        <f>Tabla1[[#This Row],[Trbjo real]]-Tabla1[[#This Row],[Trabajo]]</f>
        <v>0</v>
      </c>
      <c r="S1674" s="19">
        <v>0.4</v>
      </c>
      <c r="T1674" s="16" t="s">
        <v>1026</v>
      </c>
      <c r="U1674" s="19">
        <f>Tabla1[[#This Row],[Trbjo real]]/Tabla1[[#This Row],[Trabajo]]</f>
        <v>1</v>
      </c>
    </row>
    <row r="1675" spans="1:21" x14ac:dyDescent="0.25">
      <c r="A1675" s="16" t="s">
        <v>944</v>
      </c>
      <c r="B1675" s="16" t="s">
        <v>365</v>
      </c>
      <c r="C1675" s="16" t="s">
        <v>366</v>
      </c>
      <c r="D1675" s="16" t="s">
        <v>120</v>
      </c>
      <c r="E1675" s="16" t="s">
        <v>1035</v>
      </c>
      <c r="F1675" s="16" t="s">
        <v>1088</v>
      </c>
      <c r="G1675" s="16" t="s">
        <v>1086</v>
      </c>
      <c r="H1675" s="16" t="s">
        <v>12</v>
      </c>
      <c r="I1675" s="16" t="s">
        <v>1025</v>
      </c>
      <c r="J1675" s="16" t="s">
        <v>121</v>
      </c>
      <c r="K1675" s="16" t="s">
        <v>13</v>
      </c>
      <c r="L1675" s="17">
        <v>44751</v>
      </c>
      <c r="M1675" s="18">
        <v>44751</v>
      </c>
      <c r="N1675" s="18" t="str">
        <f t="shared" si="52"/>
        <v>CUMPLE</v>
      </c>
      <c r="O1675" s="18" t="str">
        <f t="shared" si="53"/>
        <v>CUMPLE</v>
      </c>
      <c r="P1675" s="19">
        <v>0.3</v>
      </c>
      <c r="Q1675" s="19">
        <v>0.3</v>
      </c>
      <c r="R1675" s="19">
        <f>Tabla1[[#This Row],[Trbjo real]]-Tabla1[[#This Row],[Trabajo]]</f>
        <v>0</v>
      </c>
      <c r="S1675" s="19">
        <v>0.3</v>
      </c>
      <c r="T1675" s="16" t="s">
        <v>1026</v>
      </c>
      <c r="U1675" s="19">
        <f>Tabla1[[#This Row],[Trbjo real]]/Tabla1[[#This Row],[Trabajo]]</f>
        <v>1</v>
      </c>
    </row>
    <row r="1676" spans="1:21" x14ac:dyDescent="0.25">
      <c r="A1676" s="16" t="s">
        <v>654</v>
      </c>
      <c r="B1676" s="16" t="s">
        <v>5</v>
      </c>
      <c r="C1676" s="16" t="s">
        <v>6</v>
      </c>
      <c r="D1676" s="16" t="s">
        <v>7</v>
      </c>
      <c r="E1676" s="16" t="s">
        <v>1035</v>
      </c>
      <c r="F1676" s="16" t="s">
        <v>1088</v>
      </c>
      <c r="G1676" s="16" t="s">
        <v>1086</v>
      </c>
      <c r="H1676" s="16" t="s">
        <v>12</v>
      </c>
      <c r="I1676" s="16" t="s">
        <v>1025</v>
      </c>
      <c r="J1676" s="16" t="s">
        <v>9</v>
      </c>
      <c r="K1676" s="16" t="s">
        <v>13</v>
      </c>
      <c r="L1676" s="17">
        <v>44709</v>
      </c>
      <c r="M1676" s="18">
        <v>44709</v>
      </c>
      <c r="N1676" s="18" t="str">
        <f t="shared" si="52"/>
        <v>CUMPLE</v>
      </c>
      <c r="O1676" s="18" t="str">
        <f t="shared" si="53"/>
        <v>CUMPLE</v>
      </c>
      <c r="P1676" s="19">
        <v>0.3</v>
      </c>
      <c r="Q1676" s="20">
        <v>0.3</v>
      </c>
      <c r="R1676" s="19">
        <f>Tabla1[[#This Row],[Trbjo real]]-Tabla1[[#This Row],[Trabajo]]</f>
        <v>0</v>
      </c>
      <c r="S1676" s="19">
        <v>0.3</v>
      </c>
      <c r="T1676" s="16" t="s">
        <v>1026</v>
      </c>
      <c r="U1676" s="19">
        <f>Tabla1[[#This Row],[Trbjo real]]/Tabla1[[#This Row],[Trabajo]]</f>
        <v>1</v>
      </c>
    </row>
    <row r="1677" spans="1:21" x14ac:dyDescent="0.25">
      <c r="A1677" s="16" t="s">
        <v>654</v>
      </c>
      <c r="B1677" s="16" t="s">
        <v>5</v>
      </c>
      <c r="C1677" s="16" t="s">
        <v>6</v>
      </c>
      <c r="D1677" s="16" t="s">
        <v>7</v>
      </c>
      <c r="E1677" s="16" t="s">
        <v>1033</v>
      </c>
      <c r="F1677" s="16" t="s">
        <v>1087</v>
      </c>
      <c r="G1677" s="16" t="s">
        <v>1086</v>
      </c>
      <c r="H1677" s="16" t="s">
        <v>12</v>
      </c>
      <c r="I1677" s="16" t="s">
        <v>1025</v>
      </c>
      <c r="J1677" s="16" t="s">
        <v>9</v>
      </c>
      <c r="K1677" s="16" t="s">
        <v>13</v>
      </c>
      <c r="L1677" s="17">
        <v>44709</v>
      </c>
      <c r="M1677" s="18">
        <v>44709</v>
      </c>
      <c r="N1677" s="18" t="str">
        <f t="shared" si="52"/>
        <v>CUMPLE</v>
      </c>
      <c r="O1677" s="18" t="str">
        <f t="shared" si="53"/>
        <v>CUMPLE</v>
      </c>
      <c r="P1677" s="19">
        <v>0.4</v>
      </c>
      <c r="Q1677" s="20">
        <v>0.4</v>
      </c>
      <c r="R1677" s="19">
        <f>Tabla1[[#This Row],[Trbjo real]]-Tabla1[[#This Row],[Trabajo]]</f>
        <v>0</v>
      </c>
      <c r="S1677" s="19">
        <v>0.4</v>
      </c>
      <c r="T1677" s="16" t="s">
        <v>1026</v>
      </c>
      <c r="U1677" s="19">
        <f>Tabla1[[#This Row],[Trbjo real]]/Tabla1[[#This Row],[Trabajo]]</f>
        <v>1</v>
      </c>
    </row>
    <row r="1678" spans="1:21" x14ac:dyDescent="0.25">
      <c r="A1678" s="16" t="s">
        <v>636</v>
      </c>
      <c r="B1678" s="16" t="s">
        <v>5</v>
      </c>
      <c r="C1678" s="16" t="s">
        <v>6</v>
      </c>
      <c r="D1678" s="16" t="s">
        <v>7</v>
      </c>
      <c r="E1678" s="16" t="s">
        <v>1035</v>
      </c>
      <c r="F1678" s="16" t="s">
        <v>1088</v>
      </c>
      <c r="G1678" s="16" t="s">
        <v>1086</v>
      </c>
      <c r="H1678" s="16" t="s">
        <v>12</v>
      </c>
      <c r="I1678" s="16" t="s">
        <v>1025</v>
      </c>
      <c r="J1678" s="16" t="s">
        <v>9</v>
      </c>
      <c r="K1678" s="16" t="s">
        <v>13</v>
      </c>
      <c r="L1678" s="17">
        <v>44723</v>
      </c>
      <c r="M1678" s="18">
        <v>44723</v>
      </c>
      <c r="N1678" s="18" t="str">
        <f t="shared" si="52"/>
        <v>CUMPLE</v>
      </c>
      <c r="O1678" s="18" t="str">
        <f t="shared" si="53"/>
        <v>CUMPLE</v>
      </c>
      <c r="P1678" s="19">
        <v>0.3</v>
      </c>
      <c r="Q1678" s="20">
        <v>0.3</v>
      </c>
      <c r="R1678" s="19">
        <f>Tabla1[[#This Row],[Trbjo real]]-Tabla1[[#This Row],[Trabajo]]</f>
        <v>0</v>
      </c>
      <c r="S1678" s="19">
        <v>0.3</v>
      </c>
      <c r="T1678" s="16" t="s">
        <v>1026</v>
      </c>
      <c r="U1678" s="19">
        <f>Tabla1[[#This Row],[Trbjo real]]/Tabla1[[#This Row],[Trabajo]]</f>
        <v>1</v>
      </c>
    </row>
    <row r="1679" spans="1:21" x14ac:dyDescent="0.25">
      <c r="A1679" s="16" t="s">
        <v>641</v>
      </c>
      <c r="B1679" s="16" t="s">
        <v>5</v>
      </c>
      <c r="C1679" s="16" t="s">
        <v>6</v>
      </c>
      <c r="D1679" s="16" t="s">
        <v>7</v>
      </c>
      <c r="E1679" s="16" t="s">
        <v>1035</v>
      </c>
      <c r="F1679" s="16" t="s">
        <v>1088</v>
      </c>
      <c r="G1679" s="16" t="s">
        <v>1086</v>
      </c>
      <c r="H1679" s="16" t="s">
        <v>12</v>
      </c>
      <c r="I1679" s="16" t="s">
        <v>1025</v>
      </c>
      <c r="J1679" s="16" t="s">
        <v>9</v>
      </c>
      <c r="K1679" s="16" t="s">
        <v>13</v>
      </c>
      <c r="L1679" s="17">
        <v>44737</v>
      </c>
      <c r="M1679" s="18">
        <v>44737</v>
      </c>
      <c r="N1679" s="18" t="str">
        <f t="shared" si="52"/>
        <v>CUMPLE</v>
      </c>
      <c r="O1679" s="18" t="str">
        <f t="shared" si="53"/>
        <v>CUMPLE</v>
      </c>
      <c r="P1679" s="19">
        <v>0.3</v>
      </c>
      <c r="Q1679" s="20">
        <v>0.3</v>
      </c>
      <c r="R1679" s="19">
        <f>Tabla1[[#This Row],[Trbjo real]]-Tabla1[[#This Row],[Trabajo]]</f>
        <v>0</v>
      </c>
      <c r="S1679" s="19">
        <v>0.3</v>
      </c>
      <c r="T1679" s="16" t="s">
        <v>1026</v>
      </c>
      <c r="U1679" s="19">
        <f>Tabla1[[#This Row],[Trbjo real]]/Tabla1[[#This Row],[Trabajo]]</f>
        <v>1</v>
      </c>
    </row>
    <row r="1680" spans="1:21" x14ac:dyDescent="0.25">
      <c r="A1680" s="16" t="s">
        <v>641</v>
      </c>
      <c r="B1680" s="16" t="s">
        <v>5</v>
      </c>
      <c r="C1680" s="16" t="s">
        <v>6</v>
      </c>
      <c r="D1680" s="16" t="s">
        <v>7</v>
      </c>
      <c r="E1680" s="16" t="s">
        <v>1033</v>
      </c>
      <c r="F1680" s="16" t="s">
        <v>1087</v>
      </c>
      <c r="G1680" s="16" t="s">
        <v>1086</v>
      </c>
      <c r="H1680" s="16" t="s">
        <v>12</v>
      </c>
      <c r="I1680" s="16" t="s">
        <v>1025</v>
      </c>
      <c r="J1680" s="16" t="s">
        <v>9</v>
      </c>
      <c r="K1680" s="16" t="s">
        <v>13</v>
      </c>
      <c r="L1680" s="17">
        <v>44737</v>
      </c>
      <c r="M1680" s="18">
        <v>44737</v>
      </c>
      <c r="N1680" s="18" t="str">
        <f t="shared" si="52"/>
        <v>CUMPLE</v>
      </c>
      <c r="O1680" s="18" t="str">
        <f t="shared" si="53"/>
        <v>CUMPLE</v>
      </c>
      <c r="P1680" s="19">
        <v>0.4</v>
      </c>
      <c r="Q1680" s="20">
        <v>0.4</v>
      </c>
      <c r="R1680" s="19">
        <f>Tabla1[[#This Row],[Trbjo real]]-Tabla1[[#This Row],[Trabajo]]</f>
        <v>0</v>
      </c>
      <c r="S1680" s="19">
        <v>0.4</v>
      </c>
      <c r="T1680" s="16" t="s">
        <v>1026</v>
      </c>
      <c r="U1680" s="19">
        <f>Tabla1[[#This Row],[Trbjo real]]/Tabla1[[#This Row],[Trabajo]]</f>
        <v>1</v>
      </c>
    </row>
    <row r="1681" spans="1:21" x14ac:dyDescent="0.25">
      <c r="A1681" s="16" t="s">
        <v>650</v>
      </c>
      <c r="B1681" s="16" t="s">
        <v>5</v>
      </c>
      <c r="C1681" s="16" t="s">
        <v>6</v>
      </c>
      <c r="D1681" s="16" t="s">
        <v>7</v>
      </c>
      <c r="E1681" s="16" t="s">
        <v>1035</v>
      </c>
      <c r="F1681" s="16" t="s">
        <v>1088</v>
      </c>
      <c r="G1681" s="16" t="s">
        <v>1086</v>
      </c>
      <c r="H1681" s="16" t="s">
        <v>12</v>
      </c>
      <c r="I1681" s="16" t="s">
        <v>1025</v>
      </c>
      <c r="J1681" s="16" t="s">
        <v>9</v>
      </c>
      <c r="K1681" s="16" t="s">
        <v>13</v>
      </c>
      <c r="L1681" s="17">
        <v>44751</v>
      </c>
      <c r="M1681" s="18">
        <v>44751</v>
      </c>
      <c r="N1681" s="18" t="str">
        <f t="shared" si="52"/>
        <v>CUMPLE</v>
      </c>
      <c r="O1681" s="18" t="str">
        <f t="shared" si="53"/>
        <v>CUMPLE</v>
      </c>
      <c r="P1681" s="19">
        <v>0.3</v>
      </c>
      <c r="Q1681" s="20">
        <v>0.3</v>
      </c>
      <c r="R1681" s="19">
        <f>Tabla1[[#This Row],[Trbjo real]]-Tabla1[[#This Row],[Trabajo]]</f>
        <v>0</v>
      </c>
      <c r="S1681" s="19">
        <v>0.3</v>
      </c>
      <c r="T1681" s="16" t="s">
        <v>1026</v>
      </c>
      <c r="U1681" s="19">
        <f>Tabla1[[#This Row],[Trbjo real]]/Tabla1[[#This Row],[Trabajo]]</f>
        <v>1</v>
      </c>
    </row>
    <row r="1682" spans="1:21" x14ac:dyDescent="0.25">
      <c r="A1682" s="16" t="s">
        <v>866</v>
      </c>
      <c r="B1682" s="16" t="s">
        <v>238</v>
      </c>
      <c r="C1682" s="16" t="s">
        <v>239</v>
      </c>
      <c r="D1682" s="16" t="s">
        <v>185</v>
      </c>
      <c r="E1682" s="16" t="s">
        <v>1035</v>
      </c>
      <c r="F1682" s="16" t="s">
        <v>1085</v>
      </c>
      <c r="G1682" s="16" t="s">
        <v>1086</v>
      </c>
      <c r="H1682" s="16" t="s">
        <v>12</v>
      </c>
      <c r="I1682" s="16" t="s">
        <v>1025</v>
      </c>
      <c r="J1682" s="16" t="s">
        <v>240</v>
      </c>
      <c r="K1682" s="16" t="s">
        <v>13</v>
      </c>
      <c r="L1682" s="17">
        <v>44699</v>
      </c>
      <c r="M1682" s="18">
        <v>44699</v>
      </c>
      <c r="N1682" s="18" t="str">
        <f t="shared" si="52"/>
        <v>CUMPLE</v>
      </c>
      <c r="O1682" s="18" t="str">
        <f t="shared" si="53"/>
        <v>CUMPLE</v>
      </c>
      <c r="P1682" s="19">
        <v>0.3</v>
      </c>
      <c r="Q1682" s="19">
        <v>0.3</v>
      </c>
      <c r="R1682" s="20">
        <f>Tabla1[[#This Row],[Trbjo real]]-Tabla1[[#This Row],[Trabajo]]</f>
        <v>0</v>
      </c>
      <c r="S1682" s="19">
        <v>0.3</v>
      </c>
      <c r="T1682" s="16" t="s">
        <v>1026</v>
      </c>
      <c r="U1682" s="19">
        <f>Tabla1[[#This Row],[Trbjo real]]/Tabla1[[#This Row],[Trabajo]]</f>
        <v>1</v>
      </c>
    </row>
    <row r="1683" spans="1:21" x14ac:dyDescent="0.25">
      <c r="A1683" s="16" t="s">
        <v>870</v>
      </c>
      <c r="B1683" s="16" t="s">
        <v>238</v>
      </c>
      <c r="C1683" s="16" t="s">
        <v>239</v>
      </c>
      <c r="D1683" s="16" t="s">
        <v>185</v>
      </c>
      <c r="E1683" s="16" t="s">
        <v>1035</v>
      </c>
      <c r="F1683" s="16" t="s">
        <v>1085</v>
      </c>
      <c r="G1683" s="16" t="s">
        <v>1086</v>
      </c>
      <c r="H1683" s="16" t="s">
        <v>12</v>
      </c>
      <c r="I1683" s="16" t="s">
        <v>1025</v>
      </c>
      <c r="J1683" s="16" t="s">
        <v>240</v>
      </c>
      <c r="K1683" s="16" t="s">
        <v>13</v>
      </c>
      <c r="L1683" s="17">
        <v>44706</v>
      </c>
      <c r="M1683" s="18">
        <v>44706</v>
      </c>
      <c r="N1683" s="18" t="str">
        <f t="shared" si="52"/>
        <v>CUMPLE</v>
      </c>
      <c r="O1683" s="18" t="str">
        <f t="shared" si="53"/>
        <v>CUMPLE</v>
      </c>
      <c r="P1683" s="19">
        <v>0.3</v>
      </c>
      <c r="Q1683" s="19">
        <v>0.3</v>
      </c>
      <c r="R1683" s="20">
        <f>Tabla1[[#This Row],[Trbjo real]]-Tabla1[[#This Row],[Trabajo]]</f>
        <v>0</v>
      </c>
      <c r="S1683" s="19">
        <v>0.3</v>
      </c>
      <c r="T1683" s="16" t="s">
        <v>1026</v>
      </c>
      <c r="U1683" s="19">
        <f>Tabla1[[#This Row],[Trbjo real]]/Tabla1[[#This Row],[Trabajo]]</f>
        <v>1</v>
      </c>
    </row>
    <row r="1684" spans="1:21" x14ac:dyDescent="0.25">
      <c r="A1684" s="16" t="s">
        <v>870</v>
      </c>
      <c r="B1684" s="16" t="s">
        <v>238</v>
      </c>
      <c r="C1684" s="16" t="s">
        <v>239</v>
      </c>
      <c r="D1684" s="16" t="s">
        <v>185</v>
      </c>
      <c r="E1684" s="16" t="s">
        <v>1033</v>
      </c>
      <c r="F1684" s="16" t="s">
        <v>1087</v>
      </c>
      <c r="G1684" s="16" t="s">
        <v>1086</v>
      </c>
      <c r="H1684" s="16" t="s">
        <v>12</v>
      </c>
      <c r="I1684" s="16" t="s">
        <v>1025</v>
      </c>
      <c r="J1684" s="16" t="s">
        <v>240</v>
      </c>
      <c r="K1684" s="16" t="s">
        <v>13</v>
      </c>
      <c r="L1684" s="17">
        <v>44706</v>
      </c>
      <c r="M1684" s="18">
        <v>44706</v>
      </c>
      <c r="N1684" s="18" t="str">
        <f t="shared" si="52"/>
        <v>CUMPLE</v>
      </c>
      <c r="O1684" s="18" t="str">
        <f t="shared" si="53"/>
        <v>CUMPLE</v>
      </c>
      <c r="P1684" s="19">
        <v>0.4</v>
      </c>
      <c r="Q1684" s="19">
        <v>0.4</v>
      </c>
      <c r="R1684" s="20">
        <f>Tabla1[[#This Row],[Trbjo real]]-Tabla1[[#This Row],[Trabajo]]</f>
        <v>0</v>
      </c>
      <c r="S1684" s="19">
        <v>0.4</v>
      </c>
      <c r="T1684" s="16" t="s">
        <v>1026</v>
      </c>
      <c r="U1684" s="19">
        <f>Tabla1[[#This Row],[Trbjo real]]/Tabla1[[#This Row],[Trabajo]]</f>
        <v>1</v>
      </c>
    </row>
    <row r="1685" spans="1:21" x14ac:dyDescent="0.25">
      <c r="A1685" s="16" t="s">
        <v>798</v>
      </c>
      <c r="B1685" s="16" t="s">
        <v>238</v>
      </c>
      <c r="C1685" s="16" t="s">
        <v>239</v>
      </c>
      <c r="D1685" s="16" t="s">
        <v>185</v>
      </c>
      <c r="E1685" s="16" t="s">
        <v>1035</v>
      </c>
      <c r="F1685" s="16" t="s">
        <v>1085</v>
      </c>
      <c r="G1685" s="16" t="s">
        <v>1086</v>
      </c>
      <c r="H1685" s="16" t="s">
        <v>12</v>
      </c>
      <c r="I1685" s="16" t="s">
        <v>1025</v>
      </c>
      <c r="J1685" s="16" t="s">
        <v>240</v>
      </c>
      <c r="K1685" s="16" t="s">
        <v>13</v>
      </c>
      <c r="L1685" s="17">
        <v>44713</v>
      </c>
      <c r="M1685" s="18">
        <v>44713</v>
      </c>
      <c r="N1685" s="18" t="str">
        <f t="shared" si="52"/>
        <v>CUMPLE</v>
      </c>
      <c r="O1685" s="18" t="str">
        <f t="shared" si="53"/>
        <v>CUMPLE</v>
      </c>
      <c r="P1685" s="19">
        <v>0.3</v>
      </c>
      <c r="Q1685" s="19">
        <v>0.3</v>
      </c>
      <c r="R1685" s="20">
        <f>Tabla1[[#This Row],[Trbjo real]]-Tabla1[[#This Row],[Trabajo]]</f>
        <v>0</v>
      </c>
      <c r="S1685" s="19">
        <v>0.3</v>
      </c>
      <c r="T1685" s="16" t="s">
        <v>1026</v>
      </c>
      <c r="U1685" s="19">
        <f>Tabla1[[#This Row],[Trbjo real]]/Tabla1[[#This Row],[Trabajo]]</f>
        <v>1</v>
      </c>
    </row>
    <row r="1686" spans="1:21" x14ac:dyDescent="0.25">
      <c r="A1686" s="16" t="s">
        <v>803</v>
      </c>
      <c r="B1686" s="16" t="s">
        <v>238</v>
      </c>
      <c r="C1686" s="16" t="s">
        <v>239</v>
      </c>
      <c r="D1686" s="16" t="s">
        <v>185</v>
      </c>
      <c r="E1686" s="16" t="s">
        <v>1035</v>
      </c>
      <c r="F1686" s="16" t="s">
        <v>1085</v>
      </c>
      <c r="G1686" s="16" t="s">
        <v>1086</v>
      </c>
      <c r="H1686" s="16" t="s">
        <v>12</v>
      </c>
      <c r="I1686" s="16" t="s">
        <v>1025</v>
      </c>
      <c r="J1686" s="16" t="s">
        <v>240</v>
      </c>
      <c r="K1686" s="16" t="s">
        <v>13</v>
      </c>
      <c r="L1686" s="17">
        <v>44720</v>
      </c>
      <c r="M1686" s="18">
        <v>44720</v>
      </c>
      <c r="N1686" s="18" t="str">
        <f t="shared" si="52"/>
        <v>CUMPLE</v>
      </c>
      <c r="O1686" s="18" t="str">
        <f t="shared" si="53"/>
        <v>CUMPLE</v>
      </c>
      <c r="P1686" s="19">
        <v>0.3</v>
      </c>
      <c r="Q1686" s="19">
        <v>0.3</v>
      </c>
      <c r="R1686" s="20">
        <f>Tabla1[[#This Row],[Trbjo real]]-Tabla1[[#This Row],[Trabajo]]</f>
        <v>0</v>
      </c>
      <c r="S1686" s="19">
        <v>0.3</v>
      </c>
      <c r="T1686" s="16" t="s">
        <v>1026</v>
      </c>
      <c r="U1686" s="19">
        <f>Tabla1[[#This Row],[Trbjo real]]/Tabla1[[#This Row],[Trabajo]]</f>
        <v>1</v>
      </c>
    </row>
    <row r="1687" spans="1:21" x14ac:dyDescent="0.25">
      <c r="A1687" s="16" t="s">
        <v>805</v>
      </c>
      <c r="B1687" s="16" t="s">
        <v>238</v>
      </c>
      <c r="C1687" s="16" t="s">
        <v>239</v>
      </c>
      <c r="D1687" s="16" t="s">
        <v>185</v>
      </c>
      <c r="E1687" s="16" t="s">
        <v>1035</v>
      </c>
      <c r="F1687" s="16" t="s">
        <v>1085</v>
      </c>
      <c r="G1687" s="16" t="s">
        <v>1086</v>
      </c>
      <c r="H1687" s="16" t="s">
        <v>12</v>
      </c>
      <c r="I1687" s="16" t="s">
        <v>1025</v>
      </c>
      <c r="J1687" s="16" t="s">
        <v>240</v>
      </c>
      <c r="K1687" s="16" t="s">
        <v>13</v>
      </c>
      <c r="L1687" s="17">
        <v>44727</v>
      </c>
      <c r="M1687" s="18">
        <v>44727</v>
      </c>
      <c r="N1687" s="18" t="str">
        <f t="shared" si="52"/>
        <v>CUMPLE</v>
      </c>
      <c r="O1687" s="18" t="str">
        <f t="shared" si="53"/>
        <v>CUMPLE</v>
      </c>
      <c r="P1687" s="19">
        <v>0.3</v>
      </c>
      <c r="Q1687" s="19">
        <v>0.3</v>
      </c>
      <c r="R1687" s="20">
        <f>Tabla1[[#This Row],[Trbjo real]]-Tabla1[[#This Row],[Trabajo]]</f>
        <v>0</v>
      </c>
      <c r="S1687" s="19">
        <v>0.3</v>
      </c>
      <c r="T1687" s="16" t="s">
        <v>1026</v>
      </c>
      <c r="U1687" s="19">
        <f>Tabla1[[#This Row],[Trbjo real]]/Tabla1[[#This Row],[Trabajo]]</f>
        <v>1</v>
      </c>
    </row>
    <row r="1688" spans="1:21" x14ac:dyDescent="0.25">
      <c r="A1688" s="16" t="s">
        <v>806</v>
      </c>
      <c r="B1688" s="16" t="s">
        <v>238</v>
      </c>
      <c r="C1688" s="16" t="s">
        <v>239</v>
      </c>
      <c r="D1688" s="16" t="s">
        <v>185</v>
      </c>
      <c r="E1688" s="16" t="s">
        <v>1035</v>
      </c>
      <c r="F1688" s="16" t="s">
        <v>1085</v>
      </c>
      <c r="G1688" s="16" t="s">
        <v>1086</v>
      </c>
      <c r="H1688" s="16" t="s">
        <v>12</v>
      </c>
      <c r="I1688" s="16" t="s">
        <v>1025</v>
      </c>
      <c r="J1688" s="16" t="s">
        <v>240</v>
      </c>
      <c r="K1688" s="16" t="s">
        <v>13</v>
      </c>
      <c r="L1688" s="17">
        <v>44734</v>
      </c>
      <c r="M1688" s="18">
        <v>44734</v>
      </c>
      <c r="N1688" s="18" t="str">
        <f t="shared" si="52"/>
        <v>CUMPLE</v>
      </c>
      <c r="O1688" s="18" t="str">
        <f t="shared" si="53"/>
        <v>CUMPLE</v>
      </c>
      <c r="P1688" s="19">
        <v>0.3</v>
      </c>
      <c r="Q1688" s="19">
        <v>0.3</v>
      </c>
      <c r="R1688" s="20">
        <f>Tabla1[[#This Row],[Trbjo real]]-Tabla1[[#This Row],[Trabajo]]</f>
        <v>0</v>
      </c>
      <c r="S1688" s="19">
        <v>0.3</v>
      </c>
      <c r="T1688" s="16" t="s">
        <v>1026</v>
      </c>
      <c r="U1688" s="19">
        <f>Tabla1[[#This Row],[Trbjo real]]/Tabla1[[#This Row],[Trabajo]]</f>
        <v>1</v>
      </c>
    </row>
    <row r="1689" spans="1:21" x14ac:dyDescent="0.25">
      <c r="A1689" s="16" t="s">
        <v>806</v>
      </c>
      <c r="B1689" s="16" t="s">
        <v>238</v>
      </c>
      <c r="C1689" s="16" t="s">
        <v>239</v>
      </c>
      <c r="D1689" s="16" t="s">
        <v>185</v>
      </c>
      <c r="E1689" s="16" t="s">
        <v>1033</v>
      </c>
      <c r="F1689" s="16" t="s">
        <v>1087</v>
      </c>
      <c r="G1689" s="16" t="s">
        <v>1086</v>
      </c>
      <c r="H1689" s="16" t="s">
        <v>12</v>
      </c>
      <c r="I1689" s="16" t="s">
        <v>1025</v>
      </c>
      <c r="J1689" s="16" t="s">
        <v>240</v>
      </c>
      <c r="K1689" s="16" t="s">
        <v>13</v>
      </c>
      <c r="L1689" s="17">
        <v>44734</v>
      </c>
      <c r="M1689" s="18">
        <v>44734</v>
      </c>
      <c r="N1689" s="18" t="str">
        <f t="shared" si="52"/>
        <v>CUMPLE</v>
      </c>
      <c r="O1689" s="18" t="str">
        <f t="shared" si="53"/>
        <v>CUMPLE</v>
      </c>
      <c r="P1689" s="19">
        <v>0.4</v>
      </c>
      <c r="Q1689" s="19">
        <v>0.4</v>
      </c>
      <c r="R1689" s="20">
        <f>Tabla1[[#This Row],[Trbjo real]]-Tabla1[[#This Row],[Trabajo]]</f>
        <v>0</v>
      </c>
      <c r="S1689" s="19">
        <v>0.4</v>
      </c>
      <c r="T1689" s="16" t="s">
        <v>1026</v>
      </c>
      <c r="U1689" s="19">
        <f>Tabla1[[#This Row],[Trbjo real]]/Tabla1[[#This Row],[Trabajo]]</f>
        <v>1</v>
      </c>
    </row>
    <row r="1690" spans="1:21" x14ac:dyDescent="0.25">
      <c r="A1690" s="16" t="s">
        <v>807</v>
      </c>
      <c r="B1690" s="16" t="s">
        <v>238</v>
      </c>
      <c r="C1690" s="16" t="s">
        <v>239</v>
      </c>
      <c r="D1690" s="16" t="s">
        <v>185</v>
      </c>
      <c r="E1690" s="16" t="s">
        <v>1035</v>
      </c>
      <c r="F1690" s="16" t="s">
        <v>1085</v>
      </c>
      <c r="G1690" s="16" t="s">
        <v>1086</v>
      </c>
      <c r="H1690" s="16" t="s">
        <v>12</v>
      </c>
      <c r="I1690" s="16" t="s">
        <v>1025</v>
      </c>
      <c r="J1690" s="16" t="s">
        <v>240</v>
      </c>
      <c r="K1690" s="16" t="s">
        <v>13</v>
      </c>
      <c r="L1690" s="17">
        <v>44741</v>
      </c>
      <c r="M1690" s="18">
        <v>44741</v>
      </c>
      <c r="N1690" s="18" t="str">
        <f t="shared" si="52"/>
        <v>CUMPLE</v>
      </c>
      <c r="O1690" s="18" t="str">
        <f t="shared" si="53"/>
        <v>CUMPLE</v>
      </c>
      <c r="P1690" s="19">
        <v>0.3</v>
      </c>
      <c r="Q1690" s="19">
        <v>0.3</v>
      </c>
      <c r="R1690" s="20">
        <f>Tabla1[[#This Row],[Trbjo real]]-Tabla1[[#This Row],[Trabajo]]</f>
        <v>0</v>
      </c>
      <c r="S1690" s="19">
        <v>0.3</v>
      </c>
      <c r="T1690" s="16" t="s">
        <v>1026</v>
      </c>
      <c r="U1690" s="19">
        <f>Tabla1[[#This Row],[Trbjo real]]/Tabla1[[#This Row],[Trabajo]]</f>
        <v>1</v>
      </c>
    </row>
    <row r="1691" spans="1:21" x14ac:dyDescent="0.25">
      <c r="A1691" s="16" t="s">
        <v>828</v>
      </c>
      <c r="B1691" s="16" t="s">
        <v>238</v>
      </c>
      <c r="C1691" s="16" t="s">
        <v>239</v>
      </c>
      <c r="D1691" s="16" t="s">
        <v>185</v>
      </c>
      <c r="E1691" s="16" t="s">
        <v>1035</v>
      </c>
      <c r="F1691" s="16" t="s">
        <v>1085</v>
      </c>
      <c r="G1691" s="16" t="s">
        <v>1086</v>
      </c>
      <c r="H1691" s="16" t="s">
        <v>12</v>
      </c>
      <c r="I1691" s="16" t="s">
        <v>1025</v>
      </c>
      <c r="J1691" s="16" t="s">
        <v>240</v>
      </c>
      <c r="K1691" s="16" t="s">
        <v>13</v>
      </c>
      <c r="L1691" s="17">
        <v>44748</v>
      </c>
      <c r="M1691" s="18">
        <v>44748</v>
      </c>
      <c r="N1691" s="18" t="str">
        <f t="shared" si="52"/>
        <v>CUMPLE</v>
      </c>
      <c r="O1691" s="18" t="str">
        <f t="shared" si="53"/>
        <v>CUMPLE</v>
      </c>
      <c r="P1691" s="19">
        <v>0.3</v>
      </c>
      <c r="Q1691" s="19">
        <v>0.3</v>
      </c>
      <c r="R1691" s="20">
        <f>Tabla1[[#This Row],[Trbjo real]]-Tabla1[[#This Row],[Trabajo]]</f>
        <v>0</v>
      </c>
      <c r="S1691" s="19">
        <v>0.3</v>
      </c>
      <c r="T1691" s="16" t="s">
        <v>1026</v>
      </c>
      <c r="U1691" s="19">
        <f>Tabla1[[#This Row],[Trbjo real]]/Tabla1[[#This Row],[Trabajo]]</f>
        <v>1</v>
      </c>
    </row>
    <row r="1692" spans="1:21" x14ac:dyDescent="0.25">
      <c r="A1692" s="16" t="s">
        <v>826</v>
      </c>
      <c r="B1692" s="16" t="s">
        <v>238</v>
      </c>
      <c r="C1692" s="16" t="s">
        <v>239</v>
      </c>
      <c r="D1692" s="16" t="s">
        <v>185</v>
      </c>
      <c r="E1692" s="16" t="s">
        <v>1035</v>
      </c>
      <c r="F1692" s="16" t="s">
        <v>1085</v>
      </c>
      <c r="G1692" s="16" t="s">
        <v>1086</v>
      </c>
      <c r="H1692" s="16" t="s">
        <v>12</v>
      </c>
      <c r="I1692" s="16" t="s">
        <v>1025</v>
      </c>
      <c r="J1692" s="16" t="s">
        <v>240</v>
      </c>
      <c r="K1692" s="16" t="s">
        <v>13</v>
      </c>
      <c r="L1692" s="17">
        <v>44755</v>
      </c>
      <c r="M1692" s="18">
        <v>44755</v>
      </c>
      <c r="N1692" s="18" t="str">
        <f t="shared" si="52"/>
        <v>CUMPLE</v>
      </c>
      <c r="O1692" s="18" t="str">
        <f t="shared" si="53"/>
        <v>CUMPLE</v>
      </c>
      <c r="P1692" s="19">
        <v>0.3</v>
      </c>
      <c r="Q1692" s="19">
        <v>0.3</v>
      </c>
      <c r="R1692" s="20">
        <f>Tabla1[[#This Row],[Trbjo real]]-Tabla1[[#This Row],[Trabajo]]</f>
        <v>0</v>
      </c>
      <c r="S1692" s="19">
        <v>0.3</v>
      </c>
      <c r="T1692" s="16" t="s">
        <v>1026</v>
      </c>
      <c r="U1692" s="19">
        <f>Tabla1[[#This Row],[Trbjo real]]/Tabla1[[#This Row],[Trabajo]]</f>
        <v>1</v>
      </c>
    </row>
    <row r="1693" spans="1:21" x14ac:dyDescent="0.25">
      <c r="A1693" s="16" t="s">
        <v>745</v>
      </c>
      <c r="B1693" s="16" t="s">
        <v>183</v>
      </c>
      <c r="C1693" s="16" t="s">
        <v>184</v>
      </c>
      <c r="D1693" s="16" t="s">
        <v>185</v>
      </c>
      <c r="E1693" s="16" t="s">
        <v>1035</v>
      </c>
      <c r="F1693" s="16" t="s">
        <v>1088</v>
      </c>
      <c r="G1693" s="16" t="s">
        <v>1086</v>
      </c>
      <c r="H1693" s="16" t="s">
        <v>12</v>
      </c>
      <c r="I1693" s="16" t="s">
        <v>1025</v>
      </c>
      <c r="J1693" s="16" t="s">
        <v>186</v>
      </c>
      <c r="K1693" s="16" t="s">
        <v>13</v>
      </c>
      <c r="L1693" s="17">
        <v>44706</v>
      </c>
      <c r="M1693" s="18">
        <v>44706</v>
      </c>
      <c r="N1693" s="18" t="str">
        <f t="shared" si="52"/>
        <v>CUMPLE</v>
      </c>
      <c r="O1693" s="18" t="str">
        <f t="shared" si="53"/>
        <v>CUMPLE</v>
      </c>
      <c r="P1693" s="19">
        <v>0.3</v>
      </c>
      <c r="Q1693" s="19">
        <v>0.3</v>
      </c>
      <c r="R1693" s="20">
        <f>Tabla1[[#This Row],[Trbjo real]]-Tabla1[[#This Row],[Trabajo]]</f>
        <v>0</v>
      </c>
      <c r="S1693" s="19">
        <v>0.3</v>
      </c>
      <c r="T1693" s="16" t="s">
        <v>1026</v>
      </c>
      <c r="U1693" s="19">
        <f>Tabla1[[#This Row],[Trbjo real]]/Tabla1[[#This Row],[Trabajo]]</f>
        <v>1</v>
      </c>
    </row>
    <row r="1694" spans="1:21" x14ac:dyDescent="0.25">
      <c r="A1694" s="16" t="s">
        <v>745</v>
      </c>
      <c r="B1694" s="16" t="s">
        <v>183</v>
      </c>
      <c r="C1694" s="16" t="s">
        <v>184</v>
      </c>
      <c r="D1694" s="16" t="s">
        <v>185</v>
      </c>
      <c r="E1694" s="16" t="s">
        <v>1033</v>
      </c>
      <c r="F1694" s="16" t="s">
        <v>1087</v>
      </c>
      <c r="G1694" s="16" t="s">
        <v>1086</v>
      </c>
      <c r="H1694" s="16" t="s">
        <v>12</v>
      </c>
      <c r="I1694" s="16" t="s">
        <v>1025</v>
      </c>
      <c r="J1694" s="16" t="s">
        <v>186</v>
      </c>
      <c r="K1694" s="16" t="s">
        <v>13</v>
      </c>
      <c r="L1694" s="17">
        <v>44706</v>
      </c>
      <c r="M1694" s="18">
        <v>44706</v>
      </c>
      <c r="N1694" s="18" t="str">
        <f t="shared" si="52"/>
        <v>CUMPLE</v>
      </c>
      <c r="O1694" s="18" t="str">
        <f t="shared" si="53"/>
        <v>CUMPLE</v>
      </c>
      <c r="P1694" s="19">
        <v>0.5</v>
      </c>
      <c r="Q1694" s="19">
        <v>0.5</v>
      </c>
      <c r="R1694" s="20">
        <f>Tabla1[[#This Row],[Trbjo real]]-Tabla1[[#This Row],[Trabajo]]</f>
        <v>0</v>
      </c>
      <c r="S1694" s="19">
        <v>0.5</v>
      </c>
      <c r="T1694" s="16" t="s">
        <v>1026</v>
      </c>
      <c r="U1694" s="19">
        <f>Tabla1[[#This Row],[Trbjo real]]/Tabla1[[#This Row],[Trabajo]]</f>
        <v>1</v>
      </c>
    </row>
    <row r="1695" spans="1:21" x14ac:dyDescent="0.25">
      <c r="A1695" s="16" t="s">
        <v>746</v>
      </c>
      <c r="B1695" s="16" t="s">
        <v>183</v>
      </c>
      <c r="C1695" s="16" t="s">
        <v>184</v>
      </c>
      <c r="D1695" s="16" t="s">
        <v>185</v>
      </c>
      <c r="E1695" s="16" t="s">
        <v>1035</v>
      </c>
      <c r="F1695" s="16" t="s">
        <v>1088</v>
      </c>
      <c r="G1695" s="16" t="s">
        <v>1086</v>
      </c>
      <c r="H1695" s="16" t="s">
        <v>12</v>
      </c>
      <c r="I1695" s="16" t="s">
        <v>1025</v>
      </c>
      <c r="J1695" s="16" t="s">
        <v>186</v>
      </c>
      <c r="K1695" s="16" t="s">
        <v>13</v>
      </c>
      <c r="L1695" s="17">
        <v>44720</v>
      </c>
      <c r="M1695" s="18">
        <v>44720</v>
      </c>
      <c r="N1695" s="18" t="str">
        <f t="shared" si="52"/>
        <v>CUMPLE</v>
      </c>
      <c r="O1695" s="18" t="str">
        <f t="shared" si="53"/>
        <v>CUMPLE</v>
      </c>
      <c r="P1695" s="19">
        <v>0.3</v>
      </c>
      <c r="Q1695" s="19">
        <v>0.3</v>
      </c>
      <c r="R1695" s="20">
        <f>Tabla1[[#This Row],[Trbjo real]]-Tabla1[[#This Row],[Trabajo]]</f>
        <v>0</v>
      </c>
      <c r="S1695" s="19">
        <v>0.3</v>
      </c>
      <c r="T1695" s="16" t="s">
        <v>1026</v>
      </c>
      <c r="U1695" s="19">
        <f>Tabla1[[#This Row],[Trbjo real]]/Tabla1[[#This Row],[Trabajo]]</f>
        <v>1</v>
      </c>
    </row>
    <row r="1696" spans="1:21" x14ac:dyDescent="0.25">
      <c r="A1696" s="16" t="s">
        <v>748</v>
      </c>
      <c r="B1696" s="16" t="s">
        <v>183</v>
      </c>
      <c r="C1696" s="16" t="s">
        <v>184</v>
      </c>
      <c r="D1696" s="16" t="s">
        <v>185</v>
      </c>
      <c r="E1696" s="16" t="s">
        <v>1035</v>
      </c>
      <c r="F1696" s="16" t="s">
        <v>1088</v>
      </c>
      <c r="G1696" s="16" t="s">
        <v>1086</v>
      </c>
      <c r="H1696" s="16" t="s">
        <v>12</v>
      </c>
      <c r="I1696" s="16" t="s">
        <v>1025</v>
      </c>
      <c r="J1696" s="16" t="s">
        <v>186</v>
      </c>
      <c r="K1696" s="16" t="s">
        <v>13</v>
      </c>
      <c r="L1696" s="17">
        <v>44734</v>
      </c>
      <c r="M1696" s="18">
        <v>44734</v>
      </c>
      <c r="N1696" s="18" t="str">
        <f t="shared" si="52"/>
        <v>CUMPLE</v>
      </c>
      <c r="O1696" s="18" t="str">
        <f t="shared" si="53"/>
        <v>CUMPLE</v>
      </c>
      <c r="P1696" s="19">
        <v>0.3</v>
      </c>
      <c r="Q1696" s="19">
        <v>0.3</v>
      </c>
      <c r="R1696" s="20">
        <f>Tabla1[[#This Row],[Trbjo real]]-Tabla1[[#This Row],[Trabajo]]</f>
        <v>0</v>
      </c>
      <c r="S1696" s="19">
        <v>0.3</v>
      </c>
      <c r="T1696" s="16" t="s">
        <v>1026</v>
      </c>
      <c r="U1696" s="19">
        <f>Tabla1[[#This Row],[Trbjo real]]/Tabla1[[#This Row],[Trabajo]]</f>
        <v>1</v>
      </c>
    </row>
    <row r="1697" spans="1:21" x14ac:dyDescent="0.25">
      <c r="A1697" s="16" t="s">
        <v>748</v>
      </c>
      <c r="B1697" s="16" t="s">
        <v>183</v>
      </c>
      <c r="C1697" s="16" t="s">
        <v>184</v>
      </c>
      <c r="D1697" s="16" t="s">
        <v>185</v>
      </c>
      <c r="E1697" s="16" t="s">
        <v>1033</v>
      </c>
      <c r="F1697" s="16" t="s">
        <v>1087</v>
      </c>
      <c r="G1697" s="16" t="s">
        <v>1086</v>
      </c>
      <c r="H1697" s="16" t="s">
        <v>12</v>
      </c>
      <c r="I1697" s="16" t="s">
        <v>1025</v>
      </c>
      <c r="J1697" s="16" t="s">
        <v>186</v>
      </c>
      <c r="K1697" s="16" t="s">
        <v>13</v>
      </c>
      <c r="L1697" s="17">
        <v>44734</v>
      </c>
      <c r="M1697" s="18">
        <v>44734</v>
      </c>
      <c r="N1697" s="18" t="str">
        <f t="shared" si="52"/>
        <v>CUMPLE</v>
      </c>
      <c r="O1697" s="18" t="str">
        <f t="shared" si="53"/>
        <v>CUMPLE</v>
      </c>
      <c r="P1697" s="19">
        <v>0.5</v>
      </c>
      <c r="Q1697" s="19">
        <v>0.5</v>
      </c>
      <c r="R1697" s="20">
        <f>Tabla1[[#This Row],[Trbjo real]]-Tabla1[[#This Row],[Trabajo]]</f>
        <v>0</v>
      </c>
      <c r="S1697" s="19">
        <v>0.5</v>
      </c>
      <c r="T1697" s="16" t="s">
        <v>1026</v>
      </c>
      <c r="U1697" s="19">
        <f>Tabla1[[#This Row],[Trbjo real]]/Tabla1[[#This Row],[Trabajo]]</f>
        <v>1</v>
      </c>
    </row>
    <row r="1698" spans="1:21" x14ac:dyDescent="0.25">
      <c r="A1698" s="16" t="s">
        <v>764</v>
      </c>
      <c r="B1698" s="16" t="s">
        <v>183</v>
      </c>
      <c r="C1698" s="16" t="s">
        <v>184</v>
      </c>
      <c r="D1698" s="16" t="s">
        <v>185</v>
      </c>
      <c r="E1698" s="16" t="s">
        <v>1035</v>
      </c>
      <c r="F1698" s="16" t="s">
        <v>1088</v>
      </c>
      <c r="G1698" s="16" t="s">
        <v>1086</v>
      </c>
      <c r="H1698" s="16" t="s">
        <v>12</v>
      </c>
      <c r="I1698" s="16" t="s">
        <v>1025</v>
      </c>
      <c r="J1698" s="16" t="s">
        <v>186</v>
      </c>
      <c r="K1698" s="16" t="s">
        <v>13</v>
      </c>
      <c r="L1698" s="17">
        <v>44748</v>
      </c>
      <c r="M1698" s="18">
        <v>44748</v>
      </c>
      <c r="N1698" s="18" t="str">
        <f t="shared" si="52"/>
        <v>CUMPLE</v>
      </c>
      <c r="O1698" s="18" t="str">
        <f t="shared" si="53"/>
        <v>CUMPLE</v>
      </c>
      <c r="P1698" s="19">
        <v>0.3</v>
      </c>
      <c r="Q1698" s="19">
        <v>0.3</v>
      </c>
      <c r="R1698" s="20">
        <f>Tabla1[[#This Row],[Trbjo real]]-Tabla1[[#This Row],[Trabajo]]</f>
        <v>0</v>
      </c>
      <c r="S1698" s="19">
        <v>0.3</v>
      </c>
      <c r="T1698" s="16" t="s">
        <v>1026</v>
      </c>
      <c r="U1698" s="19">
        <f>Tabla1[[#This Row],[Trbjo real]]/Tabla1[[#This Row],[Trabajo]]</f>
        <v>1</v>
      </c>
    </row>
    <row r="1699" spans="1:21" x14ac:dyDescent="0.25">
      <c r="A1699" s="16" t="s">
        <v>685</v>
      </c>
      <c r="B1699" s="16" t="s">
        <v>51</v>
      </c>
      <c r="C1699" s="16" t="s">
        <v>52</v>
      </c>
      <c r="D1699" s="16" t="s">
        <v>53</v>
      </c>
      <c r="E1699" s="16" t="s">
        <v>1035</v>
      </c>
      <c r="F1699" s="16" t="s">
        <v>1088</v>
      </c>
      <c r="G1699" s="16" t="s">
        <v>1086</v>
      </c>
      <c r="H1699" s="16" t="s">
        <v>12</v>
      </c>
      <c r="I1699" s="16" t="s">
        <v>1015</v>
      </c>
      <c r="J1699" s="16" t="s">
        <v>55</v>
      </c>
      <c r="K1699" s="16" t="s">
        <v>13</v>
      </c>
      <c r="L1699" s="17">
        <v>44711</v>
      </c>
      <c r="M1699" s="18">
        <v>44711</v>
      </c>
      <c r="N1699" s="18" t="str">
        <f t="shared" si="52"/>
        <v>CUMPLE</v>
      </c>
      <c r="O1699" s="18" t="str">
        <f t="shared" si="53"/>
        <v>CUMPLE</v>
      </c>
      <c r="P1699" s="19">
        <v>0.3</v>
      </c>
      <c r="Q1699" s="20">
        <v>0.3</v>
      </c>
      <c r="R1699" s="20">
        <f>Tabla1[[#This Row],[Trbjo real]]-Tabla1[[#This Row],[Trabajo]]</f>
        <v>0</v>
      </c>
      <c r="S1699" s="19">
        <v>0.3</v>
      </c>
      <c r="T1699" s="16" t="s">
        <v>1026</v>
      </c>
      <c r="U1699" s="19">
        <f>Tabla1[[#This Row],[Trbjo real]]/Tabla1[[#This Row],[Trabajo]]</f>
        <v>1</v>
      </c>
    </row>
    <row r="1700" spans="1:21" x14ac:dyDescent="0.25">
      <c r="A1700" s="16" t="s">
        <v>678</v>
      </c>
      <c r="B1700" s="16" t="s">
        <v>51</v>
      </c>
      <c r="C1700" s="16" t="s">
        <v>52</v>
      </c>
      <c r="D1700" s="16" t="s">
        <v>53</v>
      </c>
      <c r="E1700" s="16" t="s">
        <v>1035</v>
      </c>
      <c r="F1700" s="16" t="s">
        <v>1088</v>
      </c>
      <c r="G1700" s="16" t="s">
        <v>1086</v>
      </c>
      <c r="H1700" s="16" t="s">
        <v>12</v>
      </c>
      <c r="I1700" s="16" t="s">
        <v>1015</v>
      </c>
      <c r="J1700" s="16" t="s">
        <v>55</v>
      </c>
      <c r="K1700" s="16" t="s">
        <v>13</v>
      </c>
      <c r="L1700" s="17">
        <v>44725</v>
      </c>
      <c r="M1700" s="18">
        <v>44725</v>
      </c>
      <c r="N1700" s="18" t="str">
        <f t="shared" si="52"/>
        <v>CUMPLE</v>
      </c>
      <c r="O1700" s="18" t="str">
        <f t="shared" si="53"/>
        <v>CUMPLE</v>
      </c>
      <c r="P1700" s="19">
        <v>0.3</v>
      </c>
      <c r="Q1700" s="20">
        <v>0.3</v>
      </c>
      <c r="R1700" s="20">
        <f>Tabla1[[#This Row],[Trbjo real]]-Tabla1[[#This Row],[Trabajo]]</f>
        <v>0</v>
      </c>
      <c r="S1700" s="19">
        <v>0.3</v>
      </c>
      <c r="T1700" s="16" t="s">
        <v>1026</v>
      </c>
      <c r="U1700" s="19">
        <f>Tabla1[[#This Row],[Trbjo real]]/Tabla1[[#This Row],[Trabajo]]</f>
        <v>1</v>
      </c>
    </row>
    <row r="1701" spans="1:21" x14ac:dyDescent="0.25">
      <c r="A1701" s="16" t="s">
        <v>679</v>
      </c>
      <c r="B1701" s="16" t="s">
        <v>51</v>
      </c>
      <c r="C1701" s="16" t="s">
        <v>52</v>
      </c>
      <c r="D1701" s="16" t="s">
        <v>53</v>
      </c>
      <c r="E1701" s="16" t="s">
        <v>1035</v>
      </c>
      <c r="F1701" s="16" t="s">
        <v>1088</v>
      </c>
      <c r="G1701" s="16" t="s">
        <v>1086</v>
      </c>
      <c r="H1701" s="16" t="s">
        <v>12</v>
      </c>
      <c r="I1701" s="16" t="s">
        <v>1015</v>
      </c>
      <c r="J1701" s="16" t="s">
        <v>55</v>
      </c>
      <c r="K1701" s="16" t="s">
        <v>13</v>
      </c>
      <c r="L1701" s="17">
        <v>44739</v>
      </c>
      <c r="M1701" s="18">
        <v>44739</v>
      </c>
      <c r="N1701" s="18" t="str">
        <f t="shared" si="52"/>
        <v>CUMPLE</v>
      </c>
      <c r="O1701" s="18" t="str">
        <f t="shared" si="53"/>
        <v>CUMPLE</v>
      </c>
      <c r="P1701" s="19">
        <v>0.3</v>
      </c>
      <c r="Q1701" s="20">
        <v>0.3</v>
      </c>
      <c r="R1701" s="20">
        <f>Tabla1[[#This Row],[Trbjo real]]-Tabla1[[#This Row],[Trabajo]]</f>
        <v>0</v>
      </c>
      <c r="S1701" s="19">
        <v>0.3</v>
      </c>
      <c r="T1701" s="16" t="s">
        <v>1026</v>
      </c>
      <c r="U1701" s="19">
        <f>Tabla1[[#This Row],[Trbjo real]]/Tabla1[[#This Row],[Trabajo]]</f>
        <v>1</v>
      </c>
    </row>
    <row r="1702" spans="1:21" x14ac:dyDescent="0.25">
      <c r="A1702" s="16" t="s">
        <v>688</v>
      </c>
      <c r="B1702" s="16" t="s">
        <v>51</v>
      </c>
      <c r="C1702" s="16" t="s">
        <v>52</v>
      </c>
      <c r="D1702" s="16" t="s">
        <v>53</v>
      </c>
      <c r="E1702" s="16" t="s">
        <v>1035</v>
      </c>
      <c r="F1702" s="16" t="s">
        <v>1088</v>
      </c>
      <c r="G1702" s="16" t="s">
        <v>1086</v>
      </c>
      <c r="H1702" s="16" t="s">
        <v>12</v>
      </c>
      <c r="I1702" s="16" t="s">
        <v>1015</v>
      </c>
      <c r="J1702" s="16" t="s">
        <v>55</v>
      </c>
      <c r="K1702" s="16" t="s">
        <v>13</v>
      </c>
      <c r="L1702" s="17">
        <v>44753</v>
      </c>
      <c r="M1702" s="18">
        <v>44753</v>
      </c>
      <c r="N1702" s="18" t="str">
        <f t="shared" si="52"/>
        <v>CUMPLE</v>
      </c>
      <c r="O1702" s="18" t="str">
        <f t="shared" si="53"/>
        <v>CUMPLE</v>
      </c>
      <c r="P1702" s="19">
        <v>0.3</v>
      </c>
      <c r="Q1702" s="20">
        <v>0.3</v>
      </c>
      <c r="R1702" s="20">
        <f>Tabla1[[#This Row],[Trbjo real]]-Tabla1[[#This Row],[Trabajo]]</f>
        <v>0</v>
      </c>
      <c r="S1702" s="19">
        <v>0.3</v>
      </c>
      <c r="T1702" s="16" t="s">
        <v>1026</v>
      </c>
      <c r="U1702" s="19">
        <f>Tabla1[[#This Row],[Trbjo real]]/Tabla1[[#This Row],[Trabajo]]</f>
        <v>1</v>
      </c>
    </row>
    <row r="1703" spans="1:21" x14ac:dyDescent="0.25">
      <c r="A1703" s="16" t="s">
        <v>818</v>
      </c>
      <c r="B1703" s="16" t="s">
        <v>238</v>
      </c>
      <c r="C1703" s="16" t="s">
        <v>239</v>
      </c>
      <c r="D1703" s="16" t="s">
        <v>185</v>
      </c>
      <c r="E1703" s="16" t="s">
        <v>1035</v>
      </c>
      <c r="F1703" s="16" t="s">
        <v>1085</v>
      </c>
      <c r="G1703" s="16" t="s">
        <v>1086</v>
      </c>
      <c r="H1703" s="16" t="s">
        <v>12</v>
      </c>
      <c r="I1703" s="16" t="s">
        <v>1025</v>
      </c>
      <c r="J1703" s="16" t="s">
        <v>240</v>
      </c>
      <c r="K1703" s="16" t="s">
        <v>13</v>
      </c>
      <c r="L1703" s="17">
        <v>44762</v>
      </c>
      <c r="M1703" s="18">
        <v>44762</v>
      </c>
      <c r="N1703" s="18" t="str">
        <f t="shared" si="52"/>
        <v>CUMPLE</v>
      </c>
      <c r="O1703" s="18" t="str">
        <f t="shared" si="53"/>
        <v>CUMPLE</v>
      </c>
      <c r="P1703" s="19">
        <v>0.3</v>
      </c>
      <c r="Q1703" s="19">
        <v>0.3</v>
      </c>
      <c r="R1703" s="20">
        <f>Tabla1[[#This Row],[Trbjo real]]-Tabla1[[#This Row],[Trabajo]]</f>
        <v>0</v>
      </c>
      <c r="S1703" s="19">
        <v>0.3</v>
      </c>
      <c r="T1703" s="16" t="s">
        <v>1026</v>
      </c>
      <c r="U1703" s="19">
        <f>Tabla1[[#This Row],[Trbjo real]]/Tabla1[[#This Row],[Trabajo]]</f>
        <v>1</v>
      </c>
    </row>
    <row r="1704" spans="1:21" x14ac:dyDescent="0.25">
      <c r="A1704" s="16" t="s">
        <v>818</v>
      </c>
      <c r="B1704" s="16" t="s">
        <v>238</v>
      </c>
      <c r="C1704" s="16" t="s">
        <v>239</v>
      </c>
      <c r="D1704" s="16" t="s">
        <v>185</v>
      </c>
      <c r="E1704" s="16" t="s">
        <v>1033</v>
      </c>
      <c r="F1704" s="16" t="s">
        <v>1087</v>
      </c>
      <c r="G1704" s="16" t="s">
        <v>1086</v>
      </c>
      <c r="H1704" s="16" t="s">
        <v>12</v>
      </c>
      <c r="I1704" s="16" t="s">
        <v>1025</v>
      </c>
      <c r="J1704" s="16" t="s">
        <v>240</v>
      </c>
      <c r="K1704" s="16" t="s">
        <v>13</v>
      </c>
      <c r="L1704" s="17">
        <v>44762</v>
      </c>
      <c r="M1704" s="18">
        <v>44762</v>
      </c>
      <c r="N1704" s="18" t="str">
        <f t="shared" si="52"/>
        <v>CUMPLE</v>
      </c>
      <c r="O1704" s="18" t="str">
        <f t="shared" si="53"/>
        <v>CUMPLE</v>
      </c>
      <c r="P1704" s="19">
        <v>0.4</v>
      </c>
      <c r="Q1704" s="19">
        <v>0.4</v>
      </c>
      <c r="R1704" s="20">
        <f>Tabla1[[#This Row],[Trbjo real]]-Tabla1[[#This Row],[Trabajo]]</f>
        <v>0</v>
      </c>
      <c r="S1704" s="19">
        <v>0.4</v>
      </c>
      <c r="T1704" s="16" t="s">
        <v>1026</v>
      </c>
      <c r="U1704" s="19">
        <f>Tabla1[[#This Row],[Trbjo real]]/Tabla1[[#This Row],[Trabajo]]</f>
        <v>1</v>
      </c>
    </row>
    <row r="1705" spans="1:21" x14ac:dyDescent="0.25">
      <c r="A1705" s="16" t="s">
        <v>755</v>
      </c>
      <c r="B1705" s="16" t="s">
        <v>183</v>
      </c>
      <c r="C1705" s="16" t="s">
        <v>184</v>
      </c>
      <c r="D1705" s="16" t="s">
        <v>185</v>
      </c>
      <c r="E1705" s="16" t="s">
        <v>1035</v>
      </c>
      <c r="F1705" s="16" t="s">
        <v>1088</v>
      </c>
      <c r="G1705" s="16" t="s">
        <v>1086</v>
      </c>
      <c r="H1705" s="16" t="s">
        <v>12</v>
      </c>
      <c r="I1705" s="16" t="s">
        <v>1025</v>
      </c>
      <c r="J1705" s="16" t="s">
        <v>186</v>
      </c>
      <c r="K1705" s="16" t="s">
        <v>13</v>
      </c>
      <c r="L1705" s="17">
        <v>44762</v>
      </c>
      <c r="M1705" s="18">
        <v>44762</v>
      </c>
      <c r="N1705" s="18" t="str">
        <f t="shared" si="52"/>
        <v>CUMPLE</v>
      </c>
      <c r="O1705" s="18" t="str">
        <f t="shared" si="53"/>
        <v>CUMPLE</v>
      </c>
      <c r="P1705" s="19">
        <v>0.3</v>
      </c>
      <c r="Q1705" s="19">
        <v>0.3</v>
      </c>
      <c r="R1705" s="20">
        <f>Tabla1[[#This Row],[Trbjo real]]-Tabla1[[#This Row],[Trabajo]]</f>
        <v>0</v>
      </c>
      <c r="S1705" s="19">
        <v>0.3</v>
      </c>
      <c r="T1705" s="16" t="s">
        <v>1026</v>
      </c>
      <c r="U1705" s="19">
        <f>Tabla1[[#This Row],[Trbjo real]]/Tabla1[[#This Row],[Trabajo]]</f>
        <v>1</v>
      </c>
    </row>
    <row r="1706" spans="1:21" x14ac:dyDescent="0.25">
      <c r="A1706" s="16" t="s">
        <v>755</v>
      </c>
      <c r="B1706" s="16" t="s">
        <v>183</v>
      </c>
      <c r="C1706" s="16" t="s">
        <v>184</v>
      </c>
      <c r="D1706" s="16" t="s">
        <v>185</v>
      </c>
      <c r="E1706" s="16" t="s">
        <v>1033</v>
      </c>
      <c r="F1706" s="16" t="s">
        <v>1087</v>
      </c>
      <c r="G1706" s="16" t="s">
        <v>1086</v>
      </c>
      <c r="H1706" s="16" t="s">
        <v>12</v>
      </c>
      <c r="I1706" s="16" t="s">
        <v>1025</v>
      </c>
      <c r="J1706" s="16" t="s">
        <v>186</v>
      </c>
      <c r="K1706" s="16" t="s">
        <v>13</v>
      </c>
      <c r="L1706" s="17">
        <v>44762</v>
      </c>
      <c r="M1706" s="18">
        <v>44762</v>
      </c>
      <c r="N1706" s="18" t="str">
        <f t="shared" si="52"/>
        <v>CUMPLE</v>
      </c>
      <c r="O1706" s="18" t="str">
        <f t="shared" si="53"/>
        <v>CUMPLE</v>
      </c>
      <c r="P1706" s="19">
        <v>0.5</v>
      </c>
      <c r="Q1706" s="19">
        <v>0.5</v>
      </c>
      <c r="R1706" s="20">
        <f>Tabla1[[#This Row],[Trbjo real]]-Tabla1[[#This Row],[Trabajo]]</f>
        <v>0</v>
      </c>
      <c r="S1706" s="19">
        <v>0.5</v>
      </c>
      <c r="T1706" s="16" t="s">
        <v>1026</v>
      </c>
      <c r="U1706" s="19">
        <f>Tabla1[[#This Row],[Trbjo real]]/Tabla1[[#This Row],[Trabajo]]</f>
        <v>1</v>
      </c>
    </row>
    <row r="1707" spans="1:21" x14ac:dyDescent="0.25">
      <c r="A1707" s="16" t="s">
        <v>938</v>
      </c>
      <c r="B1707" s="16" t="s">
        <v>325</v>
      </c>
      <c r="C1707" s="16" t="s">
        <v>326</v>
      </c>
      <c r="D1707" s="16" t="s">
        <v>120</v>
      </c>
      <c r="E1707" s="16" t="s">
        <v>1035</v>
      </c>
      <c r="F1707" s="16" t="s">
        <v>1088</v>
      </c>
      <c r="G1707" s="16" t="s">
        <v>1086</v>
      </c>
      <c r="H1707" s="16" t="s">
        <v>12</v>
      </c>
      <c r="I1707" s="16" t="s">
        <v>1025</v>
      </c>
      <c r="J1707" s="16" t="s">
        <v>121</v>
      </c>
      <c r="K1707" s="16" t="s">
        <v>13</v>
      </c>
      <c r="L1707" s="17">
        <v>44765</v>
      </c>
      <c r="M1707" s="18">
        <v>44765</v>
      </c>
      <c r="N1707" s="18" t="str">
        <f t="shared" si="52"/>
        <v>CUMPLE</v>
      </c>
      <c r="O1707" s="18" t="str">
        <f t="shared" si="53"/>
        <v>CUMPLE</v>
      </c>
      <c r="P1707" s="19">
        <v>0.3</v>
      </c>
      <c r="Q1707" s="20">
        <v>0.3</v>
      </c>
      <c r="R1707" s="19">
        <f>Tabla1[[#This Row],[Trbjo real]]-Tabla1[[#This Row],[Trabajo]]</f>
        <v>0</v>
      </c>
      <c r="S1707" s="19">
        <v>0.3</v>
      </c>
      <c r="T1707" s="16" t="s">
        <v>1026</v>
      </c>
      <c r="U1707" s="19">
        <f>Tabla1[[#This Row],[Trbjo real]]/Tabla1[[#This Row],[Trabajo]]</f>
        <v>1</v>
      </c>
    </row>
    <row r="1708" spans="1:21" x14ac:dyDescent="0.25">
      <c r="A1708" s="16" t="s">
        <v>938</v>
      </c>
      <c r="B1708" s="16" t="s">
        <v>325</v>
      </c>
      <c r="C1708" s="16" t="s">
        <v>326</v>
      </c>
      <c r="D1708" s="16" t="s">
        <v>120</v>
      </c>
      <c r="E1708" s="16" t="s">
        <v>1033</v>
      </c>
      <c r="F1708" s="16" t="s">
        <v>1087</v>
      </c>
      <c r="G1708" s="16" t="s">
        <v>1086</v>
      </c>
      <c r="H1708" s="16" t="s">
        <v>12</v>
      </c>
      <c r="I1708" s="16" t="s">
        <v>1025</v>
      </c>
      <c r="J1708" s="16" t="s">
        <v>121</v>
      </c>
      <c r="K1708" s="16" t="s">
        <v>13</v>
      </c>
      <c r="L1708" s="17">
        <v>44765</v>
      </c>
      <c r="M1708" s="18">
        <v>44765</v>
      </c>
      <c r="N1708" s="18" t="str">
        <f t="shared" si="52"/>
        <v>CUMPLE</v>
      </c>
      <c r="O1708" s="18" t="str">
        <f t="shared" si="53"/>
        <v>CUMPLE</v>
      </c>
      <c r="P1708" s="19">
        <v>0.4</v>
      </c>
      <c r="Q1708" s="20">
        <v>0.4</v>
      </c>
      <c r="R1708" s="19">
        <f>Tabla1[[#This Row],[Trbjo real]]-Tabla1[[#This Row],[Trabajo]]</f>
        <v>0</v>
      </c>
      <c r="S1708" s="19">
        <v>0.4</v>
      </c>
      <c r="T1708" s="16" t="s">
        <v>1026</v>
      </c>
      <c r="U1708" s="19">
        <f>Tabla1[[#This Row],[Trbjo real]]/Tabla1[[#This Row],[Trabajo]]</f>
        <v>1</v>
      </c>
    </row>
    <row r="1709" spans="1:21" x14ac:dyDescent="0.25">
      <c r="A1709" s="16" t="s">
        <v>999</v>
      </c>
      <c r="B1709" s="16" t="s">
        <v>365</v>
      </c>
      <c r="C1709" s="16" t="s">
        <v>366</v>
      </c>
      <c r="D1709" s="16" t="s">
        <v>120</v>
      </c>
      <c r="E1709" s="16" t="s">
        <v>1035</v>
      </c>
      <c r="F1709" s="16" t="s">
        <v>1088</v>
      </c>
      <c r="G1709" s="16" t="s">
        <v>1086</v>
      </c>
      <c r="H1709" s="16" t="s">
        <v>12</v>
      </c>
      <c r="I1709" s="16" t="s">
        <v>1025</v>
      </c>
      <c r="J1709" s="16" t="s">
        <v>121</v>
      </c>
      <c r="K1709" s="16" t="s">
        <v>13</v>
      </c>
      <c r="L1709" s="17">
        <v>44765</v>
      </c>
      <c r="M1709" s="18">
        <v>44765</v>
      </c>
      <c r="N1709" s="18" t="str">
        <f t="shared" si="52"/>
        <v>CUMPLE</v>
      </c>
      <c r="O1709" s="18" t="str">
        <f t="shared" si="53"/>
        <v>CUMPLE</v>
      </c>
      <c r="P1709" s="19">
        <v>0.3</v>
      </c>
      <c r="Q1709" s="19">
        <v>0.3</v>
      </c>
      <c r="R1709" s="19">
        <f>Tabla1[[#This Row],[Trbjo real]]-Tabla1[[#This Row],[Trabajo]]</f>
        <v>0</v>
      </c>
      <c r="S1709" s="19">
        <v>0.3</v>
      </c>
      <c r="T1709" s="16" t="s">
        <v>1026</v>
      </c>
      <c r="U1709" s="19">
        <f>Tabla1[[#This Row],[Trbjo real]]/Tabla1[[#This Row],[Trabajo]]</f>
        <v>1</v>
      </c>
    </row>
    <row r="1710" spans="1:21" x14ac:dyDescent="0.25">
      <c r="A1710" s="16" t="s">
        <v>999</v>
      </c>
      <c r="B1710" s="16" t="s">
        <v>365</v>
      </c>
      <c r="C1710" s="16" t="s">
        <v>366</v>
      </c>
      <c r="D1710" s="16" t="s">
        <v>120</v>
      </c>
      <c r="E1710" s="16" t="s">
        <v>1033</v>
      </c>
      <c r="F1710" s="16" t="s">
        <v>1087</v>
      </c>
      <c r="G1710" s="16" t="s">
        <v>1086</v>
      </c>
      <c r="H1710" s="16" t="s">
        <v>12</v>
      </c>
      <c r="I1710" s="16" t="s">
        <v>1025</v>
      </c>
      <c r="J1710" s="16" t="s">
        <v>121</v>
      </c>
      <c r="K1710" s="16" t="s">
        <v>13</v>
      </c>
      <c r="L1710" s="17">
        <v>44765</v>
      </c>
      <c r="M1710" s="18">
        <v>44765</v>
      </c>
      <c r="N1710" s="18" t="str">
        <f t="shared" si="52"/>
        <v>CUMPLE</v>
      </c>
      <c r="O1710" s="18" t="str">
        <f t="shared" si="53"/>
        <v>CUMPLE</v>
      </c>
      <c r="P1710" s="19">
        <v>0.4</v>
      </c>
      <c r="Q1710" s="19">
        <v>0.4</v>
      </c>
      <c r="R1710" s="19">
        <f>Tabla1[[#This Row],[Trbjo real]]-Tabla1[[#This Row],[Trabajo]]</f>
        <v>0</v>
      </c>
      <c r="S1710" s="19">
        <v>0.4</v>
      </c>
      <c r="T1710" s="16" t="s">
        <v>1026</v>
      </c>
      <c r="U1710" s="19">
        <f>Tabla1[[#This Row],[Trbjo real]]/Tabla1[[#This Row],[Trabajo]]</f>
        <v>1</v>
      </c>
    </row>
    <row r="1711" spans="1:21" x14ac:dyDescent="0.25">
      <c r="A1711" s="16" t="s">
        <v>644</v>
      </c>
      <c r="B1711" s="16" t="s">
        <v>5</v>
      </c>
      <c r="C1711" s="16" t="s">
        <v>6</v>
      </c>
      <c r="D1711" s="16" t="s">
        <v>7</v>
      </c>
      <c r="E1711" s="16" t="s">
        <v>1035</v>
      </c>
      <c r="F1711" s="16" t="s">
        <v>1088</v>
      </c>
      <c r="G1711" s="16" t="s">
        <v>1086</v>
      </c>
      <c r="H1711" s="16" t="s">
        <v>12</v>
      </c>
      <c r="I1711" s="16" t="s">
        <v>1025</v>
      </c>
      <c r="J1711" s="16" t="s">
        <v>9</v>
      </c>
      <c r="K1711" s="16" t="s">
        <v>13</v>
      </c>
      <c r="L1711" s="17">
        <v>44765</v>
      </c>
      <c r="M1711" s="18">
        <v>44765</v>
      </c>
      <c r="N1711" s="18" t="str">
        <f t="shared" si="52"/>
        <v>CUMPLE</v>
      </c>
      <c r="O1711" s="18" t="str">
        <f t="shared" si="53"/>
        <v>CUMPLE</v>
      </c>
      <c r="P1711" s="19">
        <v>0.3</v>
      </c>
      <c r="Q1711" s="20">
        <v>0.3</v>
      </c>
      <c r="R1711" s="19">
        <f>Tabla1[[#This Row],[Trbjo real]]-Tabla1[[#This Row],[Trabajo]]</f>
        <v>0</v>
      </c>
      <c r="S1711" s="19">
        <v>0.3</v>
      </c>
      <c r="T1711" s="16" t="s">
        <v>1026</v>
      </c>
      <c r="U1711" s="19">
        <f>Tabla1[[#This Row],[Trbjo real]]/Tabla1[[#This Row],[Trabajo]]</f>
        <v>1</v>
      </c>
    </row>
    <row r="1712" spans="1:21" x14ac:dyDescent="0.25">
      <c r="A1712" s="16" t="s">
        <v>644</v>
      </c>
      <c r="B1712" s="16" t="s">
        <v>5</v>
      </c>
      <c r="C1712" s="16" t="s">
        <v>6</v>
      </c>
      <c r="D1712" s="16" t="s">
        <v>7</v>
      </c>
      <c r="E1712" s="16" t="s">
        <v>1033</v>
      </c>
      <c r="F1712" s="16" t="s">
        <v>1087</v>
      </c>
      <c r="G1712" s="16" t="s">
        <v>1086</v>
      </c>
      <c r="H1712" s="16" t="s">
        <v>12</v>
      </c>
      <c r="I1712" s="16" t="s">
        <v>1025</v>
      </c>
      <c r="J1712" s="16" t="s">
        <v>9</v>
      </c>
      <c r="K1712" s="16" t="s">
        <v>13</v>
      </c>
      <c r="L1712" s="17">
        <v>44765</v>
      </c>
      <c r="M1712" s="18">
        <v>44765</v>
      </c>
      <c r="N1712" s="18" t="str">
        <f t="shared" si="52"/>
        <v>CUMPLE</v>
      </c>
      <c r="O1712" s="18" t="str">
        <f t="shared" si="53"/>
        <v>CUMPLE</v>
      </c>
      <c r="P1712" s="19">
        <v>0.4</v>
      </c>
      <c r="Q1712" s="20">
        <v>0.4</v>
      </c>
      <c r="R1712" s="19">
        <f>Tabla1[[#This Row],[Trbjo real]]-Tabla1[[#This Row],[Trabajo]]</f>
        <v>0</v>
      </c>
      <c r="S1712" s="19">
        <v>0.4</v>
      </c>
      <c r="T1712" s="16" t="s">
        <v>1026</v>
      </c>
      <c r="U1712" s="19">
        <f>Tabla1[[#This Row],[Trbjo real]]/Tabla1[[#This Row],[Trabajo]]</f>
        <v>1</v>
      </c>
    </row>
    <row r="1713" spans="1:21" x14ac:dyDescent="0.25">
      <c r="A1713" s="16" t="s">
        <v>690</v>
      </c>
      <c r="B1713" s="16" t="s">
        <v>51</v>
      </c>
      <c r="C1713" s="16" t="s">
        <v>52</v>
      </c>
      <c r="D1713" s="16" t="s">
        <v>53</v>
      </c>
      <c r="E1713" s="16" t="s">
        <v>1035</v>
      </c>
      <c r="F1713" s="16" t="s">
        <v>1088</v>
      </c>
      <c r="G1713" s="16" t="s">
        <v>1086</v>
      </c>
      <c r="H1713" s="16" t="s">
        <v>12</v>
      </c>
      <c r="I1713" s="16" t="s">
        <v>1015</v>
      </c>
      <c r="J1713" s="16" t="s">
        <v>55</v>
      </c>
      <c r="K1713" s="16" t="s">
        <v>13</v>
      </c>
      <c r="L1713" s="17">
        <v>44767</v>
      </c>
      <c r="M1713" s="18">
        <v>44767</v>
      </c>
      <c r="N1713" s="18" t="str">
        <f t="shared" si="52"/>
        <v>CUMPLE</v>
      </c>
      <c r="O1713" s="18" t="str">
        <f t="shared" si="53"/>
        <v>CUMPLE</v>
      </c>
      <c r="P1713" s="19">
        <v>0.3</v>
      </c>
      <c r="Q1713" s="20">
        <v>0.3</v>
      </c>
      <c r="R1713" s="20">
        <f>Tabla1[[#This Row],[Trbjo real]]-Tabla1[[#This Row],[Trabajo]]</f>
        <v>0</v>
      </c>
      <c r="S1713" s="19">
        <v>0.3</v>
      </c>
      <c r="T1713" s="16" t="s">
        <v>1026</v>
      </c>
      <c r="U1713" s="19">
        <f>Tabla1[[#This Row],[Trbjo real]]/Tabla1[[#This Row],[Trabajo]]</f>
        <v>1</v>
      </c>
    </row>
    <row r="1714" spans="1:21" x14ac:dyDescent="0.25">
      <c r="A1714" s="16" t="s">
        <v>814</v>
      </c>
      <c r="B1714" s="16" t="s">
        <v>238</v>
      </c>
      <c r="C1714" s="16" t="s">
        <v>239</v>
      </c>
      <c r="D1714" s="16" t="s">
        <v>185</v>
      </c>
      <c r="E1714" s="16" t="s">
        <v>1035</v>
      </c>
      <c r="F1714" s="16" t="s">
        <v>1085</v>
      </c>
      <c r="G1714" s="16" t="s">
        <v>1086</v>
      </c>
      <c r="H1714" s="16" t="s">
        <v>12</v>
      </c>
      <c r="I1714" s="16" t="s">
        <v>1025</v>
      </c>
      <c r="J1714" s="16" t="s">
        <v>240</v>
      </c>
      <c r="K1714" s="16" t="s">
        <v>13</v>
      </c>
      <c r="L1714" s="17">
        <v>44769</v>
      </c>
      <c r="M1714" s="18">
        <v>44769</v>
      </c>
      <c r="N1714" s="18" t="str">
        <f t="shared" si="52"/>
        <v>CUMPLE</v>
      </c>
      <c r="O1714" s="18" t="str">
        <f t="shared" si="53"/>
        <v>CUMPLE</v>
      </c>
      <c r="P1714" s="19">
        <v>0.3</v>
      </c>
      <c r="Q1714" s="19">
        <v>0.3</v>
      </c>
      <c r="R1714" s="20">
        <f>Tabla1[[#This Row],[Trbjo real]]-Tabla1[[#This Row],[Trabajo]]</f>
        <v>0</v>
      </c>
      <c r="S1714" s="19">
        <v>0.3</v>
      </c>
      <c r="T1714" s="16" t="s">
        <v>1026</v>
      </c>
      <c r="U1714" s="19">
        <f>Tabla1[[#This Row],[Trbjo real]]/Tabla1[[#This Row],[Trabajo]]</f>
        <v>1</v>
      </c>
    </row>
    <row r="1715" spans="1:21" x14ac:dyDescent="0.25">
      <c r="A1715" s="16" t="s">
        <v>811</v>
      </c>
      <c r="B1715" s="16" t="s">
        <v>238</v>
      </c>
      <c r="C1715" s="16" t="s">
        <v>239</v>
      </c>
      <c r="D1715" s="16" t="s">
        <v>185</v>
      </c>
      <c r="E1715" s="16" t="s">
        <v>1035</v>
      </c>
      <c r="F1715" s="16" t="s">
        <v>1085</v>
      </c>
      <c r="G1715" s="16" t="s">
        <v>1086</v>
      </c>
      <c r="H1715" s="16" t="s">
        <v>12</v>
      </c>
      <c r="I1715" s="16" t="s">
        <v>1025</v>
      </c>
      <c r="J1715" s="16" t="s">
        <v>240</v>
      </c>
      <c r="K1715" s="16" t="s">
        <v>13</v>
      </c>
      <c r="L1715" s="17">
        <v>44776</v>
      </c>
      <c r="M1715" s="18">
        <v>44776</v>
      </c>
      <c r="N1715" s="18" t="str">
        <f t="shared" si="52"/>
        <v>CUMPLE</v>
      </c>
      <c r="O1715" s="18" t="str">
        <f t="shared" si="53"/>
        <v>CUMPLE</v>
      </c>
      <c r="P1715" s="19">
        <v>0.3</v>
      </c>
      <c r="Q1715" s="19">
        <v>0.3</v>
      </c>
      <c r="R1715" s="20">
        <f>Tabla1[[#This Row],[Trbjo real]]-Tabla1[[#This Row],[Trabajo]]</f>
        <v>0</v>
      </c>
      <c r="S1715" s="19">
        <v>0.3</v>
      </c>
      <c r="T1715" s="16" t="s">
        <v>1026</v>
      </c>
      <c r="U1715" s="19">
        <f>Tabla1[[#This Row],[Trbjo real]]/Tabla1[[#This Row],[Trabajo]]</f>
        <v>1</v>
      </c>
    </row>
    <row r="1716" spans="1:21" x14ac:dyDescent="0.25">
      <c r="A1716" s="16" t="s">
        <v>743</v>
      </c>
      <c r="B1716" s="16" t="s">
        <v>183</v>
      </c>
      <c r="C1716" s="16" t="s">
        <v>184</v>
      </c>
      <c r="D1716" s="16" t="s">
        <v>185</v>
      </c>
      <c r="E1716" s="16" t="s">
        <v>1035</v>
      </c>
      <c r="F1716" s="16" t="s">
        <v>1088</v>
      </c>
      <c r="G1716" s="16" t="s">
        <v>1086</v>
      </c>
      <c r="H1716" s="16" t="s">
        <v>12</v>
      </c>
      <c r="I1716" s="16" t="s">
        <v>1025</v>
      </c>
      <c r="J1716" s="16" t="s">
        <v>186</v>
      </c>
      <c r="K1716" s="16" t="s">
        <v>13</v>
      </c>
      <c r="L1716" s="17">
        <v>44776</v>
      </c>
      <c r="M1716" s="18">
        <v>44776</v>
      </c>
      <c r="N1716" s="18" t="str">
        <f t="shared" si="52"/>
        <v>CUMPLE</v>
      </c>
      <c r="O1716" s="18" t="str">
        <f t="shared" si="53"/>
        <v>CUMPLE</v>
      </c>
      <c r="P1716" s="19">
        <v>0.3</v>
      </c>
      <c r="Q1716" s="19">
        <v>0.3</v>
      </c>
      <c r="R1716" s="20">
        <f>Tabla1[[#This Row],[Trbjo real]]-Tabla1[[#This Row],[Trabajo]]</f>
        <v>0</v>
      </c>
      <c r="S1716" s="19">
        <v>0.3</v>
      </c>
      <c r="T1716" s="16" t="s">
        <v>1026</v>
      </c>
      <c r="U1716" s="19">
        <f>Tabla1[[#This Row],[Trbjo real]]/Tabla1[[#This Row],[Trabajo]]</f>
        <v>1</v>
      </c>
    </row>
    <row r="1717" spans="1:21" x14ac:dyDescent="0.25">
      <c r="A1717" s="16" t="s">
        <v>935</v>
      </c>
      <c r="B1717" s="16" t="s">
        <v>325</v>
      </c>
      <c r="C1717" s="16" t="s">
        <v>326</v>
      </c>
      <c r="D1717" s="16" t="s">
        <v>120</v>
      </c>
      <c r="E1717" s="16" t="s">
        <v>1035</v>
      </c>
      <c r="F1717" s="16" t="s">
        <v>1088</v>
      </c>
      <c r="G1717" s="16" t="s">
        <v>1086</v>
      </c>
      <c r="H1717" s="16" t="s">
        <v>12</v>
      </c>
      <c r="I1717" s="16" t="s">
        <v>1025</v>
      </c>
      <c r="J1717" s="16" t="s">
        <v>121</v>
      </c>
      <c r="K1717" s="16" t="s">
        <v>13</v>
      </c>
      <c r="L1717" s="17">
        <v>44779</v>
      </c>
      <c r="M1717" s="18">
        <v>44779</v>
      </c>
      <c r="N1717" s="18" t="str">
        <f t="shared" si="52"/>
        <v>CUMPLE</v>
      </c>
      <c r="O1717" s="18" t="str">
        <f t="shared" si="53"/>
        <v>CUMPLE</v>
      </c>
      <c r="P1717" s="19">
        <v>0.3</v>
      </c>
      <c r="Q1717" s="20">
        <v>0.3</v>
      </c>
      <c r="R1717" s="19">
        <f>Tabla1[[#This Row],[Trbjo real]]-Tabla1[[#This Row],[Trabajo]]</f>
        <v>0</v>
      </c>
      <c r="S1717" s="19">
        <v>0.3</v>
      </c>
      <c r="T1717" s="16" t="s">
        <v>1026</v>
      </c>
      <c r="U1717" s="19">
        <f>Tabla1[[#This Row],[Trbjo real]]/Tabla1[[#This Row],[Trabajo]]</f>
        <v>1</v>
      </c>
    </row>
    <row r="1718" spans="1:21" x14ac:dyDescent="0.25">
      <c r="A1718" s="16" t="s">
        <v>990</v>
      </c>
      <c r="B1718" s="16" t="s">
        <v>365</v>
      </c>
      <c r="C1718" s="16" t="s">
        <v>366</v>
      </c>
      <c r="D1718" s="16" t="s">
        <v>120</v>
      </c>
      <c r="E1718" s="16" t="s">
        <v>1035</v>
      </c>
      <c r="F1718" s="16" t="s">
        <v>1088</v>
      </c>
      <c r="G1718" s="16" t="s">
        <v>1086</v>
      </c>
      <c r="H1718" s="16" t="s">
        <v>12</v>
      </c>
      <c r="I1718" s="16" t="s">
        <v>1025</v>
      </c>
      <c r="J1718" s="16" t="s">
        <v>121</v>
      </c>
      <c r="K1718" s="16" t="s">
        <v>13</v>
      </c>
      <c r="L1718" s="17">
        <v>44779</v>
      </c>
      <c r="M1718" s="18">
        <v>44779</v>
      </c>
      <c r="N1718" s="18" t="str">
        <f t="shared" si="52"/>
        <v>CUMPLE</v>
      </c>
      <c r="O1718" s="18" t="str">
        <f t="shared" si="53"/>
        <v>CUMPLE</v>
      </c>
      <c r="P1718" s="19">
        <v>0.3</v>
      </c>
      <c r="Q1718" s="19">
        <v>0.3</v>
      </c>
      <c r="R1718" s="19">
        <f>Tabla1[[#This Row],[Trbjo real]]-Tabla1[[#This Row],[Trabajo]]</f>
        <v>0</v>
      </c>
      <c r="S1718" s="19">
        <v>0.3</v>
      </c>
      <c r="T1718" s="16" t="s">
        <v>1026</v>
      </c>
      <c r="U1718" s="19">
        <f>Tabla1[[#This Row],[Trbjo real]]/Tabla1[[#This Row],[Trabajo]]</f>
        <v>1</v>
      </c>
    </row>
    <row r="1719" spans="1:21" x14ac:dyDescent="0.25">
      <c r="A1719" s="16" t="s">
        <v>602</v>
      </c>
      <c r="B1719" s="16" t="s">
        <v>5</v>
      </c>
      <c r="C1719" s="16" t="s">
        <v>6</v>
      </c>
      <c r="D1719" s="16" t="s">
        <v>7</v>
      </c>
      <c r="E1719" s="16" t="s">
        <v>1035</v>
      </c>
      <c r="F1719" s="16" t="s">
        <v>1088</v>
      </c>
      <c r="G1719" s="16" t="s">
        <v>1086</v>
      </c>
      <c r="H1719" s="16" t="s">
        <v>12</v>
      </c>
      <c r="I1719" s="16" t="s">
        <v>1025</v>
      </c>
      <c r="J1719" s="16" t="s">
        <v>9</v>
      </c>
      <c r="K1719" s="16" t="s">
        <v>13</v>
      </c>
      <c r="L1719" s="17">
        <v>44779</v>
      </c>
      <c r="M1719" s="18">
        <v>44779</v>
      </c>
      <c r="N1719" s="18" t="str">
        <f t="shared" si="52"/>
        <v>CUMPLE</v>
      </c>
      <c r="O1719" s="18" t="str">
        <f t="shared" si="53"/>
        <v>CUMPLE</v>
      </c>
      <c r="P1719" s="19">
        <v>0.3</v>
      </c>
      <c r="Q1719" s="20">
        <v>0.3</v>
      </c>
      <c r="R1719" s="19">
        <f>Tabla1[[#This Row],[Trbjo real]]-Tabla1[[#This Row],[Trabajo]]</f>
        <v>0</v>
      </c>
      <c r="S1719" s="19">
        <v>0.3</v>
      </c>
      <c r="T1719" s="16" t="s">
        <v>1026</v>
      </c>
      <c r="U1719" s="19">
        <f>Tabla1[[#This Row],[Trbjo real]]/Tabla1[[#This Row],[Trabajo]]</f>
        <v>1</v>
      </c>
    </row>
    <row r="1720" spans="1:21" x14ac:dyDescent="0.25">
      <c r="A1720" s="16" t="s">
        <v>691</v>
      </c>
      <c r="B1720" s="16" t="s">
        <v>51</v>
      </c>
      <c r="C1720" s="16" t="s">
        <v>52</v>
      </c>
      <c r="D1720" s="16" t="s">
        <v>53</v>
      </c>
      <c r="E1720" s="16" t="s">
        <v>1035</v>
      </c>
      <c r="F1720" s="16" t="s">
        <v>1088</v>
      </c>
      <c r="G1720" s="16" t="s">
        <v>1086</v>
      </c>
      <c r="H1720" s="16" t="s">
        <v>12</v>
      </c>
      <c r="I1720" s="16" t="s">
        <v>1015</v>
      </c>
      <c r="J1720" s="16" t="s">
        <v>55</v>
      </c>
      <c r="K1720" s="16" t="s">
        <v>13</v>
      </c>
      <c r="L1720" s="17">
        <v>44781</v>
      </c>
      <c r="M1720" s="18">
        <v>44781</v>
      </c>
      <c r="N1720" s="18" t="str">
        <f t="shared" si="52"/>
        <v>CUMPLE</v>
      </c>
      <c r="O1720" s="18" t="str">
        <f t="shared" si="53"/>
        <v>CUMPLE</v>
      </c>
      <c r="P1720" s="19">
        <v>0.3</v>
      </c>
      <c r="Q1720" s="20">
        <v>0.3</v>
      </c>
      <c r="R1720" s="20">
        <f>Tabla1[[#This Row],[Trbjo real]]-Tabla1[[#This Row],[Trabajo]]</f>
        <v>0</v>
      </c>
      <c r="S1720" s="19">
        <v>0.3</v>
      </c>
      <c r="T1720" s="16" t="s">
        <v>1026</v>
      </c>
      <c r="U1720" s="19">
        <f>Tabla1[[#This Row],[Trbjo real]]/Tabla1[[#This Row],[Trabajo]]</f>
        <v>1</v>
      </c>
    </row>
    <row r="1721" spans="1:21" x14ac:dyDescent="0.25">
      <c r="A1721" s="16" t="s">
        <v>812</v>
      </c>
      <c r="B1721" s="16" t="s">
        <v>238</v>
      </c>
      <c r="C1721" s="16" t="s">
        <v>239</v>
      </c>
      <c r="D1721" s="16" t="s">
        <v>185</v>
      </c>
      <c r="E1721" s="16" t="s">
        <v>1035</v>
      </c>
      <c r="F1721" s="16" t="s">
        <v>1085</v>
      </c>
      <c r="G1721" s="16" t="s">
        <v>1086</v>
      </c>
      <c r="H1721" s="16" t="s">
        <v>12</v>
      </c>
      <c r="I1721" s="16" t="s">
        <v>1025</v>
      </c>
      <c r="J1721" s="16" t="s">
        <v>240</v>
      </c>
      <c r="K1721" s="16" t="s">
        <v>13</v>
      </c>
      <c r="L1721" s="17">
        <v>44783</v>
      </c>
      <c r="M1721" s="18">
        <v>44783</v>
      </c>
      <c r="N1721" s="18" t="str">
        <f t="shared" si="52"/>
        <v>CUMPLE</v>
      </c>
      <c r="O1721" s="18" t="str">
        <f t="shared" si="53"/>
        <v>CUMPLE</v>
      </c>
      <c r="P1721" s="19">
        <v>0.3</v>
      </c>
      <c r="Q1721" s="19">
        <v>0.3</v>
      </c>
      <c r="R1721" s="20">
        <f>Tabla1[[#This Row],[Trbjo real]]-Tabla1[[#This Row],[Trabajo]]</f>
        <v>0</v>
      </c>
      <c r="S1721" s="19">
        <v>0.3</v>
      </c>
      <c r="T1721" s="16" t="s">
        <v>1026</v>
      </c>
      <c r="U1721" s="19">
        <f>Tabla1[[#This Row],[Trbjo real]]/Tabla1[[#This Row],[Trabajo]]</f>
        <v>1</v>
      </c>
    </row>
    <row r="1722" spans="1:21" x14ac:dyDescent="0.25">
      <c r="A1722" s="16" t="s">
        <v>816</v>
      </c>
      <c r="B1722" s="16" t="s">
        <v>238</v>
      </c>
      <c r="C1722" s="16" t="s">
        <v>239</v>
      </c>
      <c r="D1722" s="16" t="s">
        <v>185</v>
      </c>
      <c r="E1722" s="16" t="s">
        <v>1035</v>
      </c>
      <c r="F1722" s="16" t="s">
        <v>1085</v>
      </c>
      <c r="G1722" s="16" t="s">
        <v>1086</v>
      </c>
      <c r="H1722" s="16" t="s">
        <v>12</v>
      </c>
      <c r="I1722" s="16" t="s">
        <v>1025</v>
      </c>
      <c r="J1722" s="16" t="s">
        <v>240</v>
      </c>
      <c r="K1722" s="16" t="s">
        <v>13</v>
      </c>
      <c r="L1722" s="17">
        <v>44790</v>
      </c>
      <c r="M1722" s="18">
        <v>44790</v>
      </c>
      <c r="N1722" s="18" t="str">
        <f t="shared" si="52"/>
        <v>CUMPLE</v>
      </c>
      <c r="O1722" s="18" t="str">
        <f t="shared" si="53"/>
        <v>CUMPLE</v>
      </c>
      <c r="P1722" s="19">
        <v>0.3</v>
      </c>
      <c r="Q1722" s="19">
        <v>0.3</v>
      </c>
      <c r="R1722" s="20">
        <f>Tabla1[[#This Row],[Trbjo real]]-Tabla1[[#This Row],[Trabajo]]</f>
        <v>0</v>
      </c>
      <c r="S1722" s="19">
        <v>0.3</v>
      </c>
      <c r="T1722" s="16" t="s">
        <v>1026</v>
      </c>
      <c r="U1722" s="19">
        <f>Tabla1[[#This Row],[Trbjo real]]/Tabla1[[#This Row],[Trabajo]]</f>
        <v>1</v>
      </c>
    </row>
    <row r="1723" spans="1:21" x14ac:dyDescent="0.25">
      <c r="A1723" s="16" t="s">
        <v>816</v>
      </c>
      <c r="B1723" s="16" t="s">
        <v>238</v>
      </c>
      <c r="C1723" s="16" t="s">
        <v>239</v>
      </c>
      <c r="D1723" s="16" t="s">
        <v>185</v>
      </c>
      <c r="E1723" s="16" t="s">
        <v>1033</v>
      </c>
      <c r="F1723" s="16" t="s">
        <v>1087</v>
      </c>
      <c r="G1723" s="16" t="s">
        <v>1086</v>
      </c>
      <c r="H1723" s="16" t="s">
        <v>12</v>
      </c>
      <c r="I1723" s="16" t="s">
        <v>1025</v>
      </c>
      <c r="J1723" s="16" t="s">
        <v>240</v>
      </c>
      <c r="K1723" s="16" t="s">
        <v>13</v>
      </c>
      <c r="L1723" s="17">
        <v>44790</v>
      </c>
      <c r="M1723" s="18">
        <v>44790</v>
      </c>
      <c r="N1723" s="18" t="str">
        <f t="shared" si="52"/>
        <v>CUMPLE</v>
      </c>
      <c r="O1723" s="18" t="str">
        <f t="shared" si="53"/>
        <v>CUMPLE</v>
      </c>
      <c r="P1723" s="19">
        <v>0.4</v>
      </c>
      <c r="Q1723" s="19">
        <v>0.4</v>
      </c>
      <c r="R1723" s="20">
        <f>Tabla1[[#This Row],[Trbjo real]]-Tabla1[[#This Row],[Trabajo]]</f>
        <v>0</v>
      </c>
      <c r="S1723" s="19">
        <v>0.4</v>
      </c>
      <c r="T1723" s="16" t="s">
        <v>1026</v>
      </c>
      <c r="U1723" s="19">
        <f>Tabla1[[#This Row],[Trbjo real]]/Tabla1[[#This Row],[Trabajo]]</f>
        <v>1</v>
      </c>
    </row>
    <row r="1724" spans="1:21" x14ac:dyDescent="0.25">
      <c r="A1724" s="16" t="s">
        <v>785</v>
      </c>
      <c r="B1724" s="16" t="s">
        <v>183</v>
      </c>
      <c r="C1724" s="16" t="s">
        <v>184</v>
      </c>
      <c r="D1724" s="16" t="s">
        <v>185</v>
      </c>
      <c r="E1724" s="16" t="s">
        <v>1035</v>
      </c>
      <c r="F1724" s="16" t="s">
        <v>1088</v>
      </c>
      <c r="G1724" s="16" t="s">
        <v>1086</v>
      </c>
      <c r="H1724" s="16" t="s">
        <v>12</v>
      </c>
      <c r="I1724" s="16" t="s">
        <v>1025</v>
      </c>
      <c r="J1724" s="16" t="s">
        <v>186</v>
      </c>
      <c r="K1724" s="16" t="s">
        <v>13</v>
      </c>
      <c r="L1724" s="17">
        <v>44790</v>
      </c>
      <c r="M1724" s="18">
        <v>44790</v>
      </c>
      <c r="N1724" s="18" t="str">
        <f t="shared" si="52"/>
        <v>CUMPLE</v>
      </c>
      <c r="O1724" s="18" t="str">
        <f t="shared" si="53"/>
        <v>CUMPLE</v>
      </c>
      <c r="P1724" s="19">
        <v>0.3</v>
      </c>
      <c r="Q1724" s="19">
        <v>0.3</v>
      </c>
      <c r="R1724" s="20">
        <f>Tabla1[[#This Row],[Trbjo real]]-Tabla1[[#This Row],[Trabajo]]</f>
        <v>0</v>
      </c>
      <c r="S1724" s="19">
        <v>0.3</v>
      </c>
      <c r="T1724" s="16" t="s">
        <v>1026</v>
      </c>
      <c r="U1724" s="19">
        <f>Tabla1[[#This Row],[Trbjo real]]/Tabla1[[#This Row],[Trabajo]]</f>
        <v>1</v>
      </c>
    </row>
    <row r="1725" spans="1:21" x14ac:dyDescent="0.25">
      <c r="A1725" s="16" t="s">
        <v>785</v>
      </c>
      <c r="B1725" s="16" t="s">
        <v>183</v>
      </c>
      <c r="C1725" s="16" t="s">
        <v>184</v>
      </c>
      <c r="D1725" s="16" t="s">
        <v>185</v>
      </c>
      <c r="E1725" s="16" t="s">
        <v>1033</v>
      </c>
      <c r="F1725" s="16" t="s">
        <v>1087</v>
      </c>
      <c r="G1725" s="16" t="s">
        <v>1086</v>
      </c>
      <c r="H1725" s="16" t="s">
        <v>12</v>
      </c>
      <c r="I1725" s="16" t="s">
        <v>1025</v>
      </c>
      <c r="J1725" s="16" t="s">
        <v>186</v>
      </c>
      <c r="K1725" s="16" t="s">
        <v>13</v>
      </c>
      <c r="L1725" s="17">
        <v>44790</v>
      </c>
      <c r="M1725" s="18">
        <v>44790</v>
      </c>
      <c r="N1725" s="18" t="str">
        <f t="shared" si="52"/>
        <v>CUMPLE</v>
      </c>
      <c r="O1725" s="18" t="str">
        <f t="shared" si="53"/>
        <v>CUMPLE</v>
      </c>
      <c r="P1725" s="19">
        <v>0.5</v>
      </c>
      <c r="Q1725" s="19">
        <v>0.5</v>
      </c>
      <c r="R1725" s="20">
        <f>Tabla1[[#This Row],[Trbjo real]]-Tabla1[[#This Row],[Trabajo]]</f>
        <v>0</v>
      </c>
      <c r="S1725" s="19">
        <v>0.5</v>
      </c>
      <c r="T1725" s="16" t="s">
        <v>1026</v>
      </c>
      <c r="U1725" s="19">
        <f>Tabla1[[#This Row],[Trbjo real]]/Tabla1[[#This Row],[Trabajo]]</f>
        <v>1</v>
      </c>
    </row>
    <row r="1726" spans="1:21" x14ac:dyDescent="0.25">
      <c r="A1726" s="16" t="s">
        <v>889</v>
      </c>
      <c r="B1726" s="16" t="s">
        <v>325</v>
      </c>
      <c r="C1726" s="16" t="s">
        <v>326</v>
      </c>
      <c r="D1726" s="16" t="s">
        <v>120</v>
      </c>
      <c r="E1726" s="16" t="s">
        <v>1035</v>
      </c>
      <c r="F1726" s="16" t="s">
        <v>1088</v>
      </c>
      <c r="G1726" s="16" t="s">
        <v>1086</v>
      </c>
      <c r="H1726" s="16" t="s">
        <v>12</v>
      </c>
      <c r="I1726" s="16" t="s">
        <v>1025</v>
      </c>
      <c r="J1726" s="16" t="s">
        <v>121</v>
      </c>
      <c r="K1726" s="16" t="s">
        <v>13</v>
      </c>
      <c r="L1726" s="17">
        <v>44793</v>
      </c>
      <c r="M1726" s="18">
        <v>44793</v>
      </c>
      <c r="N1726" s="18" t="str">
        <f t="shared" si="52"/>
        <v>CUMPLE</v>
      </c>
      <c r="O1726" s="18" t="str">
        <f t="shared" si="53"/>
        <v>CUMPLE</v>
      </c>
      <c r="P1726" s="19">
        <v>0.6</v>
      </c>
      <c r="Q1726" s="20">
        <v>0.3</v>
      </c>
      <c r="R1726" s="19">
        <f>Tabla1[[#This Row],[Trbjo real]]-Tabla1[[#This Row],[Trabajo]]</f>
        <v>0.3</v>
      </c>
      <c r="S1726" s="19">
        <v>0.3</v>
      </c>
      <c r="T1726" s="16" t="s">
        <v>1026</v>
      </c>
      <c r="U1726" s="19">
        <f>Tabla1[[#This Row],[Trbjo real]]/Tabla1[[#This Row],[Trabajo]]</f>
        <v>2</v>
      </c>
    </row>
    <row r="1727" spans="1:21" x14ac:dyDescent="0.25">
      <c r="A1727" s="16" t="s">
        <v>889</v>
      </c>
      <c r="B1727" s="16" t="s">
        <v>325</v>
      </c>
      <c r="C1727" s="16" t="s">
        <v>326</v>
      </c>
      <c r="D1727" s="16" t="s">
        <v>120</v>
      </c>
      <c r="E1727" s="16" t="s">
        <v>1033</v>
      </c>
      <c r="F1727" s="16" t="s">
        <v>1087</v>
      </c>
      <c r="G1727" s="16" t="s">
        <v>1086</v>
      </c>
      <c r="H1727" s="16" t="s">
        <v>12</v>
      </c>
      <c r="I1727" s="16" t="s">
        <v>1025</v>
      </c>
      <c r="J1727" s="16" t="s">
        <v>121</v>
      </c>
      <c r="K1727" s="16" t="s">
        <v>13</v>
      </c>
      <c r="L1727" s="17">
        <v>44793</v>
      </c>
      <c r="M1727" s="18">
        <v>44793</v>
      </c>
      <c r="N1727" s="18" t="str">
        <f t="shared" si="52"/>
        <v>CUMPLE</v>
      </c>
      <c r="O1727" s="18" t="str">
        <f t="shared" si="53"/>
        <v>CUMPLE</v>
      </c>
      <c r="P1727" s="19">
        <v>0.8</v>
      </c>
      <c r="Q1727" s="20">
        <v>0.4</v>
      </c>
      <c r="R1727" s="19">
        <f>Tabla1[[#This Row],[Trbjo real]]-Tabla1[[#This Row],[Trabajo]]</f>
        <v>0.4</v>
      </c>
      <c r="S1727" s="19">
        <v>0.4</v>
      </c>
      <c r="T1727" s="16" t="s">
        <v>1026</v>
      </c>
      <c r="U1727" s="19">
        <f>Tabla1[[#This Row],[Trbjo real]]/Tabla1[[#This Row],[Trabajo]]</f>
        <v>2</v>
      </c>
    </row>
    <row r="1728" spans="1:21" x14ac:dyDescent="0.25">
      <c r="A1728" s="16" t="s">
        <v>993</v>
      </c>
      <c r="B1728" s="16" t="s">
        <v>365</v>
      </c>
      <c r="C1728" s="16" t="s">
        <v>366</v>
      </c>
      <c r="D1728" s="16" t="s">
        <v>120</v>
      </c>
      <c r="E1728" s="16" t="s">
        <v>1035</v>
      </c>
      <c r="F1728" s="16" t="s">
        <v>1088</v>
      </c>
      <c r="G1728" s="16" t="s">
        <v>1086</v>
      </c>
      <c r="H1728" s="16" t="s">
        <v>12</v>
      </c>
      <c r="I1728" s="16" t="s">
        <v>1025</v>
      </c>
      <c r="J1728" s="16" t="s">
        <v>121</v>
      </c>
      <c r="K1728" s="16" t="s">
        <v>13</v>
      </c>
      <c r="L1728" s="17">
        <v>44793</v>
      </c>
      <c r="M1728" s="18">
        <v>44793</v>
      </c>
      <c r="N1728" s="18" t="str">
        <f t="shared" si="52"/>
        <v>CUMPLE</v>
      </c>
      <c r="O1728" s="18" t="str">
        <f t="shared" si="53"/>
        <v>CUMPLE</v>
      </c>
      <c r="P1728" s="19">
        <v>0.6</v>
      </c>
      <c r="Q1728" s="19">
        <v>0.3</v>
      </c>
      <c r="R1728" s="19">
        <f>Tabla1[[#This Row],[Trbjo real]]-Tabla1[[#This Row],[Trabajo]]</f>
        <v>0.3</v>
      </c>
      <c r="S1728" s="19">
        <v>0.3</v>
      </c>
      <c r="T1728" s="16" t="s">
        <v>1026</v>
      </c>
      <c r="U1728" s="19">
        <f>Tabla1[[#This Row],[Trbjo real]]/Tabla1[[#This Row],[Trabajo]]</f>
        <v>2</v>
      </c>
    </row>
    <row r="1729" spans="1:21" x14ac:dyDescent="0.25">
      <c r="A1729" s="16" t="s">
        <v>993</v>
      </c>
      <c r="B1729" s="16" t="s">
        <v>365</v>
      </c>
      <c r="C1729" s="16" t="s">
        <v>366</v>
      </c>
      <c r="D1729" s="16" t="s">
        <v>120</v>
      </c>
      <c r="E1729" s="16" t="s">
        <v>1033</v>
      </c>
      <c r="F1729" s="16" t="s">
        <v>1087</v>
      </c>
      <c r="G1729" s="16" t="s">
        <v>1086</v>
      </c>
      <c r="H1729" s="16" t="s">
        <v>12</v>
      </c>
      <c r="I1729" s="16" t="s">
        <v>1025</v>
      </c>
      <c r="J1729" s="16" t="s">
        <v>121</v>
      </c>
      <c r="K1729" s="16" t="s">
        <v>13</v>
      </c>
      <c r="L1729" s="17">
        <v>44793</v>
      </c>
      <c r="M1729" s="18">
        <v>44793</v>
      </c>
      <c r="N1729" s="18" t="str">
        <f t="shared" si="52"/>
        <v>CUMPLE</v>
      </c>
      <c r="O1729" s="18" t="str">
        <f t="shared" si="53"/>
        <v>CUMPLE</v>
      </c>
      <c r="P1729" s="19">
        <v>0.8</v>
      </c>
      <c r="Q1729" s="19">
        <v>0.4</v>
      </c>
      <c r="R1729" s="19">
        <f>Tabla1[[#This Row],[Trbjo real]]-Tabla1[[#This Row],[Trabajo]]</f>
        <v>0.4</v>
      </c>
      <c r="S1729" s="19">
        <v>0.4</v>
      </c>
      <c r="T1729" s="16" t="s">
        <v>1026</v>
      </c>
      <c r="U1729" s="19">
        <f>Tabla1[[#This Row],[Trbjo real]]/Tabla1[[#This Row],[Trabajo]]</f>
        <v>2</v>
      </c>
    </row>
    <row r="1730" spans="1:21" x14ac:dyDescent="0.25">
      <c r="A1730" s="16" t="s">
        <v>620</v>
      </c>
      <c r="B1730" s="16" t="s">
        <v>5</v>
      </c>
      <c r="C1730" s="16" t="s">
        <v>6</v>
      </c>
      <c r="D1730" s="16" t="s">
        <v>7</v>
      </c>
      <c r="E1730" s="16" t="s">
        <v>1035</v>
      </c>
      <c r="F1730" s="16" t="s">
        <v>1088</v>
      </c>
      <c r="G1730" s="16" t="s">
        <v>1086</v>
      </c>
      <c r="H1730" s="16" t="s">
        <v>12</v>
      </c>
      <c r="I1730" s="16" t="s">
        <v>1025</v>
      </c>
      <c r="J1730" s="16" t="s">
        <v>9</v>
      </c>
      <c r="K1730" s="16" t="s">
        <v>13</v>
      </c>
      <c r="L1730" s="17">
        <v>44793</v>
      </c>
      <c r="M1730" s="18">
        <v>44793</v>
      </c>
      <c r="N1730" s="18" t="str">
        <f t="shared" ref="N1730:N1793" si="54">+IF((M1730)&lt;&gt;0,"CUMPLE","NO CUMPLE")</f>
        <v>CUMPLE</v>
      </c>
      <c r="O1730" s="18" t="str">
        <f t="shared" ref="O1730:O1793" si="55">+IF(AND(M1730=0),"NO CUMPLE",IF(OR(M1730=L1730,L1730&gt;M1730),"CUMPLE",IF(L1730&lt;M1730,"NO CUMPLE",FALSE)))</f>
        <v>CUMPLE</v>
      </c>
      <c r="P1730" s="19">
        <v>0.6</v>
      </c>
      <c r="Q1730" s="20">
        <v>0.3</v>
      </c>
      <c r="R1730" s="19">
        <f>Tabla1[[#This Row],[Trbjo real]]-Tabla1[[#This Row],[Trabajo]]</f>
        <v>0.3</v>
      </c>
      <c r="S1730" s="19">
        <v>0.3</v>
      </c>
      <c r="T1730" s="16" t="s">
        <v>1026</v>
      </c>
      <c r="U1730" s="19">
        <f>Tabla1[[#This Row],[Trbjo real]]/Tabla1[[#This Row],[Trabajo]]</f>
        <v>2</v>
      </c>
    </row>
    <row r="1731" spans="1:21" x14ac:dyDescent="0.25">
      <c r="A1731" s="16" t="s">
        <v>620</v>
      </c>
      <c r="B1731" s="16" t="s">
        <v>5</v>
      </c>
      <c r="C1731" s="16" t="s">
        <v>6</v>
      </c>
      <c r="D1731" s="16" t="s">
        <v>7</v>
      </c>
      <c r="E1731" s="16" t="s">
        <v>1033</v>
      </c>
      <c r="F1731" s="16" t="s">
        <v>1087</v>
      </c>
      <c r="G1731" s="16" t="s">
        <v>1086</v>
      </c>
      <c r="H1731" s="16" t="s">
        <v>12</v>
      </c>
      <c r="I1731" s="16" t="s">
        <v>1025</v>
      </c>
      <c r="J1731" s="16" t="s">
        <v>9</v>
      </c>
      <c r="K1731" s="16" t="s">
        <v>13</v>
      </c>
      <c r="L1731" s="17">
        <v>44793</v>
      </c>
      <c r="M1731" s="18">
        <v>44793</v>
      </c>
      <c r="N1731" s="18" t="str">
        <f t="shared" si="54"/>
        <v>CUMPLE</v>
      </c>
      <c r="O1731" s="18" t="str">
        <f t="shared" si="55"/>
        <v>CUMPLE</v>
      </c>
      <c r="P1731" s="19">
        <v>0.8</v>
      </c>
      <c r="Q1731" s="20">
        <v>0.4</v>
      </c>
      <c r="R1731" s="19">
        <f>Tabla1[[#This Row],[Trbjo real]]-Tabla1[[#This Row],[Trabajo]]</f>
        <v>0.4</v>
      </c>
      <c r="S1731" s="19">
        <v>0.4</v>
      </c>
      <c r="T1731" s="16" t="s">
        <v>1026</v>
      </c>
      <c r="U1731" s="19">
        <f>Tabla1[[#This Row],[Trbjo real]]/Tabla1[[#This Row],[Trabajo]]</f>
        <v>2</v>
      </c>
    </row>
    <row r="1732" spans="1:21" x14ac:dyDescent="0.25">
      <c r="A1732" s="16" t="s">
        <v>699</v>
      </c>
      <c r="B1732" s="16" t="s">
        <v>51</v>
      </c>
      <c r="C1732" s="16" t="s">
        <v>52</v>
      </c>
      <c r="D1732" s="16" t="s">
        <v>53</v>
      </c>
      <c r="E1732" s="16" t="s">
        <v>1035</v>
      </c>
      <c r="F1732" s="16" t="s">
        <v>1088</v>
      </c>
      <c r="G1732" s="16" t="s">
        <v>1086</v>
      </c>
      <c r="H1732" s="16" t="s">
        <v>12</v>
      </c>
      <c r="I1732" s="16" t="s">
        <v>1015</v>
      </c>
      <c r="J1732" s="16" t="s">
        <v>55</v>
      </c>
      <c r="K1732" s="16" t="s">
        <v>13</v>
      </c>
      <c r="L1732" s="17">
        <v>44795</v>
      </c>
      <c r="M1732" s="18">
        <v>44795</v>
      </c>
      <c r="N1732" s="18" t="str">
        <f t="shared" si="54"/>
        <v>CUMPLE</v>
      </c>
      <c r="O1732" s="18" t="str">
        <f t="shared" si="55"/>
        <v>CUMPLE</v>
      </c>
      <c r="P1732" s="19">
        <v>0.3</v>
      </c>
      <c r="Q1732" s="20">
        <v>0.3</v>
      </c>
      <c r="R1732" s="20">
        <f>Tabla1[[#This Row],[Trbjo real]]-Tabla1[[#This Row],[Trabajo]]</f>
        <v>0</v>
      </c>
      <c r="S1732" s="19">
        <v>0.3</v>
      </c>
      <c r="T1732" s="16" t="s">
        <v>1026</v>
      </c>
      <c r="U1732" s="19">
        <f>Tabla1[[#This Row],[Trbjo real]]/Tabla1[[#This Row],[Trabajo]]</f>
        <v>1</v>
      </c>
    </row>
    <row r="1733" spans="1:21" x14ac:dyDescent="0.25">
      <c r="A1733" s="16" t="s">
        <v>819</v>
      </c>
      <c r="B1733" s="16" t="s">
        <v>238</v>
      </c>
      <c r="C1733" s="16" t="s">
        <v>239</v>
      </c>
      <c r="D1733" s="16" t="s">
        <v>185</v>
      </c>
      <c r="E1733" s="16" t="s">
        <v>1035</v>
      </c>
      <c r="F1733" s="16" t="s">
        <v>1085</v>
      </c>
      <c r="G1733" s="16" t="s">
        <v>1086</v>
      </c>
      <c r="H1733" s="16" t="s">
        <v>12</v>
      </c>
      <c r="I1733" s="16" t="s">
        <v>1025</v>
      </c>
      <c r="J1733" s="16" t="s">
        <v>240</v>
      </c>
      <c r="K1733" s="16" t="s">
        <v>13</v>
      </c>
      <c r="L1733" s="17">
        <v>44797</v>
      </c>
      <c r="M1733" s="18">
        <v>44797</v>
      </c>
      <c r="N1733" s="18" t="str">
        <f t="shared" si="54"/>
        <v>CUMPLE</v>
      </c>
      <c r="O1733" s="18" t="str">
        <f t="shared" si="55"/>
        <v>CUMPLE</v>
      </c>
      <c r="P1733" s="19">
        <v>0.3</v>
      </c>
      <c r="Q1733" s="19">
        <v>0.3</v>
      </c>
      <c r="R1733" s="20">
        <f>Tabla1[[#This Row],[Trbjo real]]-Tabla1[[#This Row],[Trabajo]]</f>
        <v>0</v>
      </c>
      <c r="S1733" s="19">
        <v>0.3</v>
      </c>
      <c r="T1733" s="16" t="s">
        <v>1026</v>
      </c>
      <c r="U1733" s="19">
        <f>Tabla1[[#This Row],[Trbjo real]]/Tabla1[[#This Row],[Trabajo]]</f>
        <v>1</v>
      </c>
    </row>
    <row r="1734" spans="1:21" x14ac:dyDescent="0.25">
      <c r="A1734" s="16" t="s">
        <v>820</v>
      </c>
      <c r="B1734" s="16" t="s">
        <v>238</v>
      </c>
      <c r="C1734" s="16" t="s">
        <v>239</v>
      </c>
      <c r="D1734" s="16" t="s">
        <v>185</v>
      </c>
      <c r="E1734" s="16" t="s">
        <v>1035</v>
      </c>
      <c r="F1734" s="16" t="s">
        <v>1085</v>
      </c>
      <c r="G1734" s="16" t="s">
        <v>1086</v>
      </c>
      <c r="H1734" s="16" t="s">
        <v>12</v>
      </c>
      <c r="I1734" s="16" t="s">
        <v>1025</v>
      </c>
      <c r="J1734" s="16" t="s">
        <v>240</v>
      </c>
      <c r="K1734" s="16" t="s">
        <v>13</v>
      </c>
      <c r="L1734" s="17">
        <v>44804</v>
      </c>
      <c r="M1734" s="18">
        <v>44804</v>
      </c>
      <c r="N1734" s="18" t="str">
        <f t="shared" si="54"/>
        <v>CUMPLE</v>
      </c>
      <c r="O1734" s="18" t="str">
        <f t="shared" si="55"/>
        <v>CUMPLE</v>
      </c>
      <c r="P1734" s="19">
        <v>0.3</v>
      </c>
      <c r="Q1734" s="19">
        <v>0.3</v>
      </c>
      <c r="R1734" s="20">
        <f>Tabla1[[#This Row],[Trbjo real]]-Tabla1[[#This Row],[Trabajo]]</f>
        <v>0</v>
      </c>
      <c r="S1734" s="19">
        <v>0.3</v>
      </c>
      <c r="T1734" s="16" t="s">
        <v>1026</v>
      </c>
      <c r="U1734" s="19">
        <f>Tabla1[[#This Row],[Trbjo real]]/Tabla1[[#This Row],[Trabajo]]</f>
        <v>1</v>
      </c>
    </row>
    <row r="1735" spans="1:21" x14ac:dyDescent="0.25">
      <c r="A1735" s="16" t="s">
        <v>781</v>
      </c>
      <c r="B1735" s="16" t="s">
        <v>183</v>
      </c>
      <c r="C1735" s="16" t="s">
        <v>184</v>
      </c>
      <c r="D1735" s="16" t="s">
        <v>185</v>
      </c>
      <c r="E1735" s="16" t="s">
        <v>1035</v>
      </c>
      <c r="F1735" s="16" t="s">
        <v>1088</v>
      </c>
      <c r="G1735" s="16" t="s">
        <v>1086</v>
      </c>
      <c r="H1735" s="16" t="s">
        <v>12</v>
      </c>
      <c r="I1735" s="16" t="s">
        <v>1025</v>
      </c>
      <c r="J1735" s="16" t="s">
        <v>186</v>
      </c>
      <c r="K1735" s="16" t="s">
        <v>13</v>
      </c>
      <c r="L1735" s="17">
        <v>44804</v>
      </c>
      <c r="M1735" s="18">
        <v>44804</v>
      </c>
      <c r="N1735" s="18" t="str">
        <f t="shared" si="54"/>
        <v>CUMPLE</v>
      </c>
      <c r="O1735" s="18" t="str">
        <f t="shared" si="55"/>
        <v>CUMPLE</v>
      </c>
      <c r="P1735" s="19">
        <v>0.3</v>
      </c>
      <c r="Q1735" s="19">
        <v>0.3</v>
      </c>
      <c r="R1735" s="20">
        <f>Tabla1[[#This Row],[Trbjo real]]-Tabla1[[#This Row],[Trabajo]]</f>
        <v>0</v>
      </c>
      <c r="S1735" s="19">
        <v>0.3</v>
      </c>
      <c r="T1735" s="16" t="s">
        <v>1026</v>
      </c>
      <c r="U1735" s="19">
        <f>Tabla1[[#This Row],[Trbjo real]]/Tabla1[[#This Row],[Trabajo]]</f>
        <v>1</v>
      </c>
    </row>
    <row r="1736" spans="1:21" x14ac:dyDescent="0.25">
      <c r="A1736" s="16" t="s">
        <v>910</v>
      </c>
      <c r="B1736" s="16" t="s">
        <v>325</v>
      </c>
      <c r="C1736" s="16" t="s">
        <v>326</v>
      </c>
      <c r="D1736" s="16" t="s">
        <v>120</v>
      </c>
      <c r="E1736" s="16" t="s">
        <v>1035</v>
      </c>
      <c r="F1736" s="16" t="s">
        <v>1088</v>
      </c>
      <c r="G1736" s="16" t="s">
        <v>1086</v>
      </c>
      <c r="H1736" s="16" t="s">
        <v>12</v>
      </c>
      <c r="I1736" s="16" t="s">
        <v>1025</v>
      </c>
      <c r="J1736" s="16" t="s">
        <v>121</v>
      </c>
      <c r="K1736" s="16" t="s">
        <v>13</v>
      </c>
      <c r="L1736" s="17">
        <v>44807</v>
      </c>
      <c r="M1736" s="18">
        <v>44807</v>
      </c>
      <c r="N1736" s="18" t="str">
        <f t="shared" si="54"/>
        <v>CUMPLE</v>
      </c>
      <c r="O1736" s="18" t="str">
        <f t="shared" si="55"/>
        <v>CUMPLE</v>
      </c>
      <c r="P1736" s="19">
        <v>0.3</v>
      </c>
      <c r="Q1736" s="20">
        <v>0.3</v>
      </c>
      <c r="R1736" s="19">
        <f>Tabla1[[#This Row],[Trbjo real]]-Tabla1[[#This Row],[Trabajo]]</f>
        <v>0</v>
      </c>
      <c r="S1736" s="19">
        <v>0.3</v>
      </c>
      <c r="T1736" s="16" t="s">
        <v>1026</v>
      </c>
      <c r="U1736" s="19">
        <f>Tabla1[[#This Row],[Trbjo real]]/Tabla1[[#This Row],[Trabajo]]</f>
        <v>1</v>
      </c>
    </row>
    <row r="1737" spans="1:21" x14ac:dyDescent="0.25">
      <c r="A1737" s="16" t="s">
        <v>976</v>
      </c>
      <c r="B1737" s="16" t="s">
        <v>365</v>
      </c>
      <c r="C1737" s="16" t="s">
        <v>366</v>
      </c>
      <c r="D1737" s="16" t="s">
        <v>120</v>
      </c>
      <c r="E1737" s="16" t="s">
        <v>1035</v>
      </c>
      <c r="F1737" s="16" t="s">
        <v>1088</v>
      </c>
      <c r="G1737" s="16" t="s">
        <v>1086</v>
      </c>
      <c r="H1737" s="16" t="s">
        <v>12</v>
      </c>
      <c r="I1737" s="16" t="s">
        <v>1025</v>
      </c>
      <c r="J1737" s="16" t="s">
        <v>121</v>
      </c>
      <c r="K1737" s="16" t="s">
        <v>13</v>
      </c>
      <c r="L1737" s="17">
        <v>44807</v>
      </c>
      <c r="M1737" s="18">
        <v>44807</v>
      </c>
      <c r="N1737" s="18" t="str">
        <f t="shared" si="54"/>
        <v>CUMPLE</v>
      </c>
      <c r="O1737" s="18" t="str">
        <f t="shared" si="55"/>
        <v>CUMPLE</v>
      </c>
      <c r="P1737" s="19">
        <v>0.3</v>
      </c>
      <c r="Q1737" s="19">
        <v>0.3</v>
      </c>
      <c r="R1737" s="19">
        <f>Tabla1[[#This Row],[Trbjo real]]-Tabla1[[#This Row],[Trabajo]]</f>
        <v>0</v>
      </c>
      <c r="S1737" s="19">
        <v>0.3</v>
      </c>
      <c r="T1737" s="16" t="s">
        <v>1026</v>
      </c>
      <c r="U1737" s="19">
        <f>Tabla1[[#This Row],[Trbjo real]]/Tabla1[[#This Row],[Trabajo]]</f>
        <v>1</v>
      </c>
    </row>
    <row r="1738" spans="1:21" x14ac:dyDescent="0.25">
      <c r="A1738" s="16" t="s">
        <v>622</v>
      </c>
      <c r="B1738" s="16" t="s">
        <v>5</v>
      </c>
      <c r="C1738" s="16" t="s">
        <v>6</v>
      </c>
      <c r="D1738" s="16" t="s">
        <v>7</v>
      </c>
      <c r="E1738" s="16" t="s">
        <v>1035</v>
      </c>
      <c r="F1738" s="16" t="s">
        <v>1088</v>
      </c>
      <c r="G1738" s="16" t="s">
        <v>1086</v>
      </c>
      <c r="H1738" s="16" t="s">
        <v>12</v>
      </c>
      <c r="I1738" s="16" t="s">
        <v>1025</v>
      </c>
      <c r="J1738" s="16" t="s">
        <v>9</v>
      </c>
      <c r="K1738" s="16" t="s">
        <v>13</v>
      </c>
      <c r="L1738" s="17">
        <v>44807</v>
      </c>
      <c r="M1738" s="18">
        <v>44807</v>
      </c>
      <c r="N1738" s="18" t="str">
        <f t="shared" si="54"/>
        <v>CUMPLE</v>
      </c>
      <c r="O1738" s="18" t="str">
        <f t="shared" si="55"/>
        <v>CUMPLE</v>
      </c>
      <c r="P1738" s="19">
        <v>0.3</v>
      </c>
      <c r="Q1738" s="20">
        <v>0.3</v>
      </c>
      <c r="R1738" s="19">
        <f>Tabla1[[#This Row],[Trbjo real]]-Tabla1[[#This Row],[Trabajo]]</f>
        <v>0</v>
      </c>
      <c r="S1738" s="19">
        <v>0.3</v>
      </c>
      <c r="T1738" s="16" t="s">
        <v>1026</v>
      </c>
      <c r="U1738" s="19">
        <f>Tabla1[[#This Row],[Trbjo real]]/Tabla1[[#This Row],[Trabajo]]</f>
        <v>1</v>
      </c>
    </row>
    <row r="1739" spans="1:21" x14ac:dyDescent="0.25">
      <c r="A1739" s="16" t="s">
        <v>670</v>
      </c>
      <c r="B1739" s="16" t="s">
        <v>51</v>
      </c>
      <c r="C1739" s="16" t="s">
        <v>52</v>
      </c>
      <c r="D1739" s="16" t="s">
        <v>53</v>
      </c>
      <c r="E1739" s="16" t="s">
        <v>1035</v>
      </c>
      <c r="F1739" s="16" t="s">
        <v>1088</v>
      </c>
      <c r="G1739" s="16" t="s">
        <v>1086</v>
      </c>
      <c r="H1739" s="16" t="s">
        <v>12</v>
      </c>
      <c r="I1739" s="16" t="s">
        <v>1015</v>
      </c>
      <c r="J1739" s="16" t="s">
        <v>55</v>
      </c>
      <c r="K1739" s="16" t="s">
        <v>13</v>
      </c>
      <c r="L1739" s="17">
        <v>44809</v>
      </c>
      <c r="M1739" s="18">
        <v>44809</v>
      </c>
      <c r="N1739" s="18" t="str">
        <f t="shared" si="54"/>
        <v>CUMPLE</v>
      </c>
      <c r="O1739" s="18" t="str">
        <f t="shared" si="55"/>
        <v>CUMPLE</v>
      </c>
      <c r="P1739" s="19">
        <v>0.3</v>
      </c>
      <c r="Q1739" s="20">
        <v>0.3</v>
      </c>
      <c r="R1739" s="20">
        <f>Tabla1[[#This Row],[Trbjo real]]-Tabla1[[#This Row],[Trabajo]]</f>
        <v>0</v>
      </c>
      <c r="S1739" s="19">
        <v>0.3</v>
      </c>
      <c r="T1739" s="16" t="s">
        <v>1026</v>
      </c>
      <c r="U1739" s="19">
        <f>Tabla1[[#This Row],[Trbjo real]]/Tabla1[[#This Row],[Trabajo]]</f>
        <v>1</v>
      </c>
    </row>
    <row r="1740" spans="1:21" x14ac:dyDescent="0.25">
      <c r="A1740" s="16" t="s">
        <v>804</v>
      </c>
      <c r="B1740" s="16" t="s">
        <v>238</v>
      </c>
      <c r="C1740" s="16" t="s">
        <v>239</v>
      </c>
      <c r="D1740" s="16" t="s">
        <v>185</v>
      </c>
      <c r="E1740" s="16" t="s">
        <v>1035</v>
      </c>
      <c r="F1740" s="16" t="s">
        <v>1085</v>
      </c>
      <c r="G1740" s="16" t="s">
        <v>1086</v>
      </c>
      <c r="H1740" s="16" t="s">
        <v>12</v>
      </c>
      <c r="I1740" s="16" t="s">
        <v>1025</v>
      </c>
      <c r="J1740" s="16" t="s">
        <v>240</v>
      </c>
      <c r="K1740" s="16" t="s">
        <v>13</v>
      </c>
      <c r="L1740" s="17">
        <v>44811</v>
      </c>
      <c r="M1740" s="18">
        <v>44811</v>
      </c>
      <c r="N1740" s="18" t="str">
        <f t="shared" si="54"/>
        <v>CUMPLE</v>
      </c>
      <c r="O1740" s="18" t="str">
        <f t="shared" si="55"/>
        <v>CUMPLE</v>
      </c>
      <c r="P1740" s="19">
        <v>0.3</v>
      </c>
      <c r="Q1740" s="19">
        <v>0.3</v>
      </c>
      <c r="R1740" s="20">
        <f>Tabla1[[#This Row],[Trbjo real]]-Tabla1[[#This Row],[Trabajo]]</f>
        <v>0</v>
      </c>
      <c r="S1740" s="19">
        <v>0.3</v>
      </c>
      <c r="T1740" s="16" t="s">
        <v>1026</v>
      </c>
      <c r="U1740" s="19">
        <f>Tabla1[[#This Row],[Trbjo real]]/Tabla1[[#This Row],[Trabajo]]</f>
        <v>1</v>
      </c>
    </row>
    <row r="1741" spans="1:21" x14ac:dyDescent="0.25">
      <c r="A1741" s="16" t="s">
        <v>801</v>
      </c>
      <c r="B1741" s="16" t="s">
        <v>238</v>
      </c>
      <c r="C1741" s="16" t="s">
        <v>239</v>
      </c>
      <c r="D1741" s="16" t="s">
        <v>185</v>
      </c>
      <c r="E1741" s="16" t="s">
        <v>1035</v>
      </c>
      <c r="F1741" s="16" t="s">
        <v>1085</v>
      </c>
      <c r="G1741" s="16" t="s">
        <v>1086</v>
      </c>
      <c r="H1741" s="16" t="s">
        <v>12</v>
      </c>
      <c r="I1741" s="16" t="s">
        <v>1025</v>
      </c>
      <c r="J1741" s="16" t="s">
        <v>240</v>
      </c>
      <c r="K1741" s="16" t="s">
        <v>13</v>
      </c>
      <c r="L1741" s="17">
        <v>44818</v>
      </c>
      <c r="M1741" s="18">
        <v>44818</v>
      </c>
      <c r="N1741" s="18" t="str">
        <f t="shared" si="54"/>
        <v>CUMPLE</v>
      </c>
      <c r="O1741" s="18" t="str">
        <f t="shared" si="55"/>
        <v>CUMPLE</v>
      </c>
      <c r="P1741" s="19">
        <v>0.3</v>
      </c>
      <c r="Q1741" s="19">
        <v>0.3</v>
      </c>
      <c r="R1741" s="20">
        <f>Tabla1[[#This Row],[Trbjo real]]-Tabla1[[#This Row],[Trabajo]]</f>
        <v>0</v>
      </c>
      <c r="S1741" s="19">
        <v>0.3</v>
      </c>
      <c r="T1741" s="16" t="s">
        <v>1026</v>
      </c>
      <c r="U1741" s="19">
        <f>Tabla1[[#This Row],[Trbjo real]]/Tabla1[[#This Row],[Trabajo]]</f>
        <v>1</v>
      </c>
    </row>
    <row r="1742" spans="1:21" x14ac:dyDescent="0.25">
      <c r="A1742" s="16" t="s">
        <v>801</v>
      </c>
      <c r="B1742" s="16" t="s">
        <v>238</v>
      </c>
      <c r="C1742" s="16" t="s">
        <v>239</v>
      </c>
      <c r="D1742" s="16" t="s">
        <v>185</v>
      </c>
      <c r="E1742" s="16" t="s">
        <v>1033</v>
      </c>
      <c r="F1742" s="16" t="s">
        <v>1087</v>
      </c>
      <c r="G1742" s="16" t="s">
        <v>1086</v>
      </c>
      <c r="H1742" s="16" t="s">
        <v>12</v>
      </c>
      <c r="I1742" s="16" t="s">
        <v>1025</v>
      </c>
      <c r="J1742" s="16" t="s">
        <v>240</v>
      </c>
      <c r="K1742" s="16" t="s">
        <v>13</v>
      </c>
      <c r="L1742" s="17">
        <v>44818</v>
      </c>
      <c r="M1742" s="18">
        <v>44818</v>
      </c>
      <c r="N1742" s="18" t="str">
        <f t="shared" si="54"/>
        <v>CUMPLE</v>
      </c>
      <c r="O1742" s="18" t="str">
        <f t="shared" si="55"/>
        <v>CUMPLE</v>
      </c>
      <c r="P1742" s="19">
        <v>0.4</v>
      </c>
      <c r="Q1742" s="19">
        <v>0.4</v>
      </c>
      <c r="R1742" s="20">
        <f>Tabla1[[#This Row],[Trbjo real]]-Tabla1[[#This Row],[Trabajo]]</f>
        <v>0</v>
      </c>
      <c r="S1742" s="19">
        <v>0.4</v>
      </c>
      <c r="T1742" s="16" t="s">
        <v>1026</v>
      </c>
      <c r="U1742" s="19">
        <f>Tabla1[[#This Row],[Trbjo real]]/Tabla1[[#This Row],[Trabajo]]</f>
        <v>1</v>
      </c>
    </row>
    <row r="1743" spans="1:21" x14ac:dyDescent="0.25">
      <c r="A1743" s="16" t="s">
        <v>771</v>
      </c>
      <c r="B1743" s="16" t="s">
        <v>183</v>
      </c>
      <c r="C1743" s="16" t="s">
        <v>184</v>
      </c>
      <c r="D1743" s="16" t="s">
        <v>185</v>
      </c>
      <c r="E1743" s="16" t="s">
        <v>1035</v>
      </c>
      <c r="F1743" s="16" t="s">
        <v>1088</v>
      </c>
      <c r="G1743" s="16" t="s">
        <v>1086</v>
      </c>
      <c r="H1743" s="16" t="s">
        <v>12</v>
      </c>
      <c r="I1743" s="16" t="s">
        <v>1025</v>
      </c>
      <c r="J1743" s="16" t="s">
        <v>186</v>
      </c>
      <c r="K1743" s="16" t="s">
        <v>13</v>
      </c>
      <c r="L1743" s="17">
        <v>44818</v>
      </c>
      <c r="M1743" s="18">
        <v>44818</v>
      </c>
      <c r="N1743" s="18" t="str">
        <f t="shared" si="54"/>
        <v>CUMPLE</v>
      </c>
      <c r="O1743" s="18" t="str">
        <f t="shared" si="55"/>
        <v>CUMPLE</v>
      </c>
      <c r="P1743" s="19">
        <v>0.3</v>
      </c>
      <c r="Q1743" s="19">
        <v>0.3</v>
      </c>
      <c r="R1743" s="20">
        <f>Tabla1[[#This Row],[Trbjo real]]-Tabla1[[#This Row],[Trabajo]]</f>
        <v>0</v>
      </c>
      <c r="S1743" s="19">
        <v>0.3</v>
      </c>
      <c r="T1743" s="16" t="s">
        <v>1026</v>
      </c>
      <c r="U1743" s="19">
        <f>Tabla1[[#This Row],[Trbjo real]]/Tabla1[[#This Row],[Trabajo]]</f>
        <v>1</v>
      </c>
    </row>
    <row r="1744" spans="1:21" x14ac:dyDescent="0.25">
      <c r="A1744" s="16" t="s">
        <v>771</v>
      </c>
      <c r="B1744" s="16" t="s">
        <v>183</v>
      </c>
      <c r="C1744" s="16" t="s">
        <v>184</v>
      </c>
      <c r="D1744" s="16" t="s">
        <v>185</v>
      </c>
      <c r="E1744" s="16" t="s">
        <v>1033</v>
      </c>
      <c r="F1744" s="16" t="s">
        <v>1087</v>
      </c>
      <c r="G1744" s="16" t="s">
        <v>1086</v>
      </c>
      <c r="H1744" s="16" t="s">
        <v>12</v>
      </c>
      <c r="I1744" s="16" t="s">
        <v>1025</v>
      </c>
      <c r="J1744" s="16" t="s">
        <v>186</v>
      </c>
      <c r="K1744" s="16" t="s">
        <v>13</v>
      </c>
      <c r="L1744" s="17">
        <v>44818</v>
      </c>
      <c r="M1744" s="18">
        <v>44818</v>
      </c>
      <c r="N1744" s="18" t="str">
        <f t="shared" si="54"/>
        <v>CUMPLE</v>
      </c>
      <c r="O1744" s="18" t="str">
        <f t="shared" si="55"/>
        <v>CUMPLE</v>
      </c>
      <c r="P1744" s="19">
        <v>0.5</v>
      </c>
      <c r="Q1744" s="19">
        <v>0.5</v>
      </c>
      <c r="R1744" s="20">
        <f>Tabla1[[#This Row],[Trbjo real]]-Tabla1[[#This Row],[Trabajo]]</f>
        <v>0</v>
      </c>
      <c r="S1744" s="19">
        <v>0.5</v>
      </c>
      <c r="T1744" s="16" t="s">
        <v>1026</v>
      </c>
      <c r="U1744" s="19">
        <f>Tabla1[[#This Row],[Trbjo real]]/Tabla1[[#This Row],[Trabajo]]</f>
        <v>1</v>
      </c>
    </row>
    <row r="1745" spans="1:21" x14ac:dyDescent="0.25">
      <c r="A1745" s="16" t="s">
        <v>906</v>
      </c>
      <c r="B1745" s="16" t="s">
        <v>325</v>
      </c>
      <c r="C1745" s="16" t="s">
        <v>326</v>
      </c>
      <c r="D1745" s="16" t="s">
        <v>120</v>
      </c>
      <c r="E1745" s="16" t="s">
        <v>1035</v>
      </c>
      <c r="F1745" s="16" t="s">
        <v>1088</v>
      </c>
      <c r="G1745" s="16" t="s">
        <v>1086</v>
      </c>
      <c r="H1745" s="16" t="s">
        <v>12</v>
      </c>
      <c r="I1745" s="16" t="s">
        <v>1025</v>
      </c>
      <c r="J1745" s="16" t="s">
        <v>121</v>
      </c>
      <c r="K1745" s="16" t="s">
        <v>13</v>
      </c>
      <c r="L1745" s="17">
        <v>44821</v>
      </c>
      <c r="M1745" s="18">
        <v>44821</v>
      </c>
      <c r="N1745" s="18" t="str">
        <f t="shared" si="54"/>
        <v>CUMPLE</v>
      </c>
      <c r="O1745" s="18" t="str">
        <f t="shared" si="55"/>
        <v>CUMPLE</v>
      </c>
      <c r="P1745" s="19">
        <v>0.3</v>
      </c>
      <c r="Q1745" s="20">
        <v>0.3</v>
      </c>
      <c r="R1745" s="19">
        <f>Tabla1[[#This Row],[Trbjo real]]-Tabla1[[#This Row],[Trabajo]]</f>
        <v>0</v>
      </c>
      <c r="S1745" s="19">
        <v>0.3</v>
      </c>
      <c r="T1745" s="16" t="s">
        <v>1026</v>
      </c>
      <c r="U1745" s="19">
        <f>Tabla1[[#This Row],[Trbjo real]]/Tabla1[[#This Row],[Trabajo]]</f>
        <v>1</v>
      </c>
    </row>
    <row r="1746" spans="1:21" x14ac:dyDescent="0.25">
      <c r="A1746" s="16" t="s">
        <v>906</v>
      </c>
      <c r="B1746" s="16" t="s">
        <v>325</v>
      </c>
      <c r="C1746" s="16" t="s">
        <v>326</v>
      </c>
      <c r="D1746" s="16" t="s">
        <v>120</v>
      </c>
      <c r="E1746" s="16" t="s">
        <v>1033</v>
      </c>
      <c r="F1746" s="16" t="s">
        <v>1087</v>
      </c>
      <c r="G1746" s="16" t="s">
        <v>1086</v>
      </c>
      <c r="H1746" s="16" t="s">
        <v>12</v>
      </c>
      <c r="I1746" s="16" t="s">
        <v>1025</v>
      </c>
      <c r="J1746" s="16" t="s">
        <v>121</v>
      </c>
      <c r="K1746" s="16" t="s">
        <v>13</v>
      </c>
      <c r="L1746" s="17">
        <v>44821</v>
      </c>
      <c r="M1746" s="18">
        <v>44821</v>
      </c>
      <c r="N1746" s="18" t="str">
        <f t="shared" si="54"/>
        <v>CUMPLE</v>
      </c>
      <c r="O1746" s="18" t="str">
        <f t="shared" si="55"/>
        <v>CUMPLE</v>
      </c>
      <c r="P1746" s="19">
        <v>0.4</v>
      </c>
      <c r="Q1746" s="20">
        <v>0.4</v>
      </c>
      <c r="R1746" s="19">
        <f>Tabla1[[#This Row],[Trbjo real]]-Tabla1[[#This Row],[Trabajo]]</f>
        <v>0</v>
      </c>
      <c r="S1746" s="19">
        <v>0.4</v>
      </c>
      <c r="T1746" s="16" t="s">
        <v>1026</v>
      </c>
      <c r="U1746" s="19">
        <f>Tabla1[[#This Row],[Trbjo real]]/Tabla1[[#This Row],[Trabajo]]</f>
        <v>1</v>
      </c>
    </row>
    <row r="1747" spans="1:21" x14ac:dyDescent="0.25">
      <c r="A1747" s="16" t="s">
        <v>995</v>
      </c>
      <c r="B1747" s="16" t="s">
        <v>365</v>
      </c>
      <c r="C1747" s="16" t="s">
        <v>366</v>
      </c>
      <c r="D1747" s="16" t="s">
        <v>120</v>
      </c>
      <c r="E1747" s="16" t="s">
        <v>1035</v>
      </c>
      <c r="F1747" s="16" t="s">
        <v>1088</v>
      </c>
      <c r="G1747" s="16" t="s">
        <v>1086</v>
      </c>
      <c r="H1747" s="16" t="s">
        <v>12</v>
      </c>
      <c r="I1747" s="16" t="s">
        <v>1025</v>
      </c>
      <c r="J1747" s="16" t="s">
        <v>121</v>
      </c>
      <c r="K1747" s="16" t="s">
        <v>13</v>
      </c>
      <c r="L1747" s="17">
        <v>44821</v>
      </c>
      <c r="M1747" s="18">
        <v>44821</v>
      </c>
      <c r="N1747" s="18" t="str">
        <f t="shared" si="54"/>
        <v>CUMPLE</v>
      </c>
      <c r="O1747" s="18" t="str">
        <f t="shared" si="55"/>
        <v>CUMPLE</v>
      </c>
      <c r="P1747" s="19">
        <v>0.3</v>
      </c>
      <c r="Q1747" s="19">
        <v>0.3</v>
      </c>
      <c r="R1747" s="19">
        <f>Tabla1[[#This Row],[Trbjo real]]-Tabla1[[#This Row],[Trabajo]]</f>
        <v>0</v>
      </c>
      <c r="S1747" s="19">
        <v>0.3</v>
      </c>
      <c r="T1747" s="16" t="s">
        <v>1026</v>
      </c>
      <c r="U1747" s="19">
        <f>Tabla1[[#This Row],[Trbjo real]]/Tabla1[[#This Row],[Trabajo]]</f>
        <v>1</v>
      </c>
    </row>
    <row r="1748" spans="1:21" x14ac:dyDescent="0.25">
      <c r="A1748" s="16" t="s">
        <v>995</v>
      </c>
      <c r="B1748" s="16" t="s">
        <v>365</v>
      </c>
      <c r="C1748" s="16" t="s">
        <v>366</v>
      </c>
      <c r="D1748" s="16" t="s">
        <v>120</v>
      </c>
      <c r="E1748" s="16" t="s">
        <v>1033</v>
      </c>
      <c r="F1748" s="16" t="s">
        <v>1087</v>
      </c>
      <c r="G1748" s="16" t="s">
        <v>1086</v>
      </c>
      <c r="H1748" s="16" t="s">
        <v>12</v>
      </c>
      <c r="I1748" s="16" t="s">
        <v>1025</v>
      </c>
      <c r="J1748" s="16" t="s">
        <v>121</v>
      </c>
      <c r="K1748" s="16" t="s">
        <v>13</v>
      </c>
      <c r="L1748" s="17">
        <v>44821</v>
      </c>
      <c r="M1748" s="18">
        <v>44821</v>
      </c>
      <c r="N1748" s="18" t="str">
        <f t="shared" si="54"/>
        <v>CUMPLE</v>
      </c>
      <c r="O1748" s="18" t="str">
        <f t="shared" si="55"/>
        <v>CUMPLE</v>
      </c>
      <c r="P1748" s="19">
        <v>0.4</v>
      </c>
      <c r="Q1748" s="19">
        <v>0.4</v>
      </c>
      <c r="R1748" s="19">
        <f>Tabla1[[#This Row],[Trbjo real]]-Tabla1[[#This Row],[Trabajo]]</f>
        <v>0</v>
      </c>
      <c r="S1748" s="19">
        <v>0.4</v>
      </c>
      <c r="T1748" s="16" t="s">
        <v>1026</v>
      </c>
      <c r="U1748" s="19">
        <f>Tabla1[[#This Row],[Trbjo real]]/Tabla1[[#This Row],[Trabajo]]</f>
        <v>1</v>
      </c>
    </row>
    <row r="1749" spans="1:21" x14ac:dyDescent="0.25">
      <c r="A1749" s="16" t="s">
        <v>607</v>
      </c>
      <c r="B1749" s="16" t="s">
        <v>5</v>
      </c>
      <c r="C1749" s="16" t="s">
        <v>6</v>
      </c>
      <c r="D1749" s="16" t="s">
        <v>7</v>
      </c>
      <c r="E1749" s="16" t="s">
        <v>1035</v>
      </c>
      <c r="F1749" s="16" t="s">
        <v>1088</v>
      </c>
      <c r="G1749" s="16" t="s">
        <v>1086</v>
      </c>
      <c r="H1749" s="16" t="s">
        <v>12</v>
      </c>
      <c r="I1749" s="16" t="s">
        <v>1025</v>
      </c>
      <c r="J1749" s="16" t="s">
        <v>9</v>
      </c>
      <c r="K1749" s="16" t="s">
        <v>13</v>
      </c>
      <c r="L1749" s="17">
        <v>44821</v>
      </c>
      <c r="M1749" s="18">
        <v>44821</v>
      </c>
      <c r="N1749" s="18" t="str">
        <f t="shared" si="54"/>
        <v>CUMPLE</v>
      </c>
      <c r="O1749" s="18" t="str">
        <f t="shared" si="55"/>
        <v>CUMPLE</v>
      </c>
      <c r="P1749" s="19">
        <v>0.3</v>
      </c>
      <c r="Q1749" s="20">
        <v>0.3</v>
      </c>
      <c r="R1749" s="19">
        <f>Tabla1[[#This Row],[Trbjo real]]-Tabla1[[#This Row],[Trabajo]]</f>
        <v>0</v>
      </c>
      <c r="S1749" s="19">
        <v>0.3</v>
      </c>
      <c r="T1749" s="16" t="s">
        <v>1026</v>
      </c>
      <c r="U1749" s="19">
        <f>Tabla1[[#This Row],[Trbjo real]]/Tabla1[[#This Row],[Trabajo]]</f>
        <v>1</v>
      </c>
    </row>
    <row r="1750" spans="1:21" x14ac:dyDescent="0.25">
      <c r="A1750" s="16" t="s">
        <v>607</v>
      </c>
      <c r="B1750" s="16" t="s">
        <v>5</v>
      </c>
      <c r="C1750" s="16" t="s">
        <v>6</v>
      </c>
      <c r="D1750" s="16" t="s">
        <v>7</v>
      </c>
      <c r="E1750" s="16" t="s">
        <v>1033</v>
      </c>
      <c r="F1750" s="16" t="s">
        <v>1087</v>
      </c>
      <c r="G1750" s="16" t="s">
        <v>1086</v>
      </c>
      <c r="H1750" s="16" t="s">
        <v>12</v>
      </c>
      <c r="I1750" s="16" t="s">
        <v>1025</v>
      </c>
      <c r="J1750" s="16" t="s">
        <v>9</v>
      </c>
      <c r="K1750" s="16" t="s">
        <v>13</v>
      </c>
      <c r="L1750" s="17">
        <v>44821</v>
      </c>
      <c r="M1750" s="18">
        <v>44821</v>
      </c>
      <c r="N1750" s="18" t="str">
        <f t="shared" si="54"/>
        <v>CUMPLE</v>
      </c>
      <c r="O1750" s="18" t="str">
        <f t="shared" si="55"/>
        <v>CUMPLE</v>
      </c>
      <c r="P1750" s="19">
        <v>0.4</v>
      </c>
      <c r="Q1750" s="20">
        <v>0.4</v>
      </c>
      <c r="R1750" s="19">
        <f>Tabla1[[#This Row],[Trbjo real]]-Tabla1[[#This Row],[Trabajo]]</f>
        <v>0</v>
      </c>
      <c r="S1750" s="19">
        <v>0.4</v>
      </c>
      <c r="T1750" s="16" t="s">
        <v>1026</v>
      </c>
      <c r="U1750" s="19">
        <f>Tabla1[[#This Row],[Trbjo real]]/Tabla1[[#This Row],[Trabajo]]</f>
        <v>1</v>
      </c>
    </row>
    <row r="1751" spans="1:21" x14ac:dyDescent="0.25">
      <c r="A1751" s="16" t="s">
        <v>674</v>
      </c>
      <c r="B1751" s="16" t="s">
        <v>51</v>
      </c>
      <c r="C1751" s="16" t="s">
        <v>52</v>
      </c>
      <c r="D1751" s="16" t="s">
        <v>53</v>
      </c>
      <c r="E1751" s="16" t="s">
        <v>1035</v>
      </c>
      <c r="F1751" s="16" t="s">
        <v>1088</v>
      </c>
      <c r="G1751" s="16" t="s">
        <v>1086</v>
      </c>
      <c r="H1751" s="16" t="s">
        <v>12</v>
      </c>
      <c r="I1751" s="16" t="s">
        <v>1015</v>
      </c>
      <c r="J1751" s="16" t="s">
        <v>55</v>
      </c>
      <c r="K1751" s="16" t="s">
        <v>13</v>
      </c>
      <c r="L1751" s="17">
        <v>44823</v>
      </c>
      <c r="M1751" s="18">
        <v>44823</v>
      </c>
      <c r="N1751" s="18" t="str">
        <f t="shared" si="54"/>
        <v>CUMPLE</v>
      </c>
      <c r="O1751" s="18" t="str">
        <f t="shared" si="55"/>
        <v>CUMPLE</v>
      </c>
      <c r="P1751" s="19">
        <v>0.3</v>
      </c>
      <c r="Q1751" s="20">
        <v>0.3</v>
      </c>
      <c r="R1751" s="20">
        <f>Tabla1[[#This Row],[Trbjo real]]-Tabla1[[#This Row],[Trabajo]]</f>
        <v>0</v>
      </c>
      <c r="S1751" s="19">
        <v>0.3</v>
      </c>
      <c r="T1751" s="16" t="s">
        <v>1026</v>
      </c>
      <c r="U1751" s="19">
        <f>Tabla1[[#This Row],[Trbjo real]]/Tabla1[[#This Row],[Trabajo]]</f>
        <v>1</v>
      </c>
    </row>
    <row r="1752" spans="1:21" x14ac:dyDescent="0.25">
      <c r="A1752" s="16" t="s">
        <v>800</v>
      </c>
      <c r="B1752" s="16" t="s">
        <v>238</v>
      </c>
      <c r="C1752" s="16" t="s">
        <v>239</v>
      </c>
      <c r="D1752" s="16" t="s">
        <v>185</v>
      </c>
      <c r="E1752" s="16" t="s">
        <v>1035</v>
      </c>
      <c r="F1752" s="16" t="s">
        <v>1085</v>
      </c>
      <c r="G1752" s="16" t="s">
        <v>1086</v>
      </c>
      <c r="H1752" s="16" t="s">
        <v>12</v>
      </c>
      <c r="I1752" s="16" t="s">
        <v>1025</v>
      </c>
      <c r="J1752" s="16" t="s">
        <v>240</v>
      </c>
      <c r="K1752" s="16" t="s">
        <v>13</v>
      </c>
      <c r="L1752" s="17">
        <v>44825</v>
      </c>
      <c r="M1752" s="18">
        <v>44825</v>
      </c>
      <c r="N1752" s="18" t="str">
        <f t="shared" si="54"/>
        <v>CUMPLE</v>
      </c>
      <c r="O1752" s="18" t="str">
        <f t="shared" si="55"/>
        <v>CUMPLE</v>
      </c>
      <c r="P1752" s="19">
        <v>0.3</v>
      </c>
      <c r="Q1752" s="19">
        <v>0.3</v>
      </c>
      <c r="R1752" s="20">
        <f>Tabla1[[#This Row],[Trbjo real]]-Tabla1[[#This Row],[Trabajo]]</f>
        <v>0</v>
      </c>
      <c r="S1752" s="19">
        <v>0.3</v>
      </c>
      <c r="T1752" s="16" t="s">
        <v>1026</v>
      </c>
      <c r="U1752" s="19">
        <f>Tabla1[[#This Row],[Trbjo real]]/Tabla1[[#This Row],[Trabajo]]</f>
        <v>1</v>
      </c>
    </row>
    <row r="1753" spans="1:21" x14ac:dyDescent="0.25">
      <c r="A1753" s="16" t="s">
        <v>795</v>
      </c>
      <c r="B1753" s="16" t="s">
        <v>238</v>
      </c>
      <c r="C1753" s="16" t="s">
        <v>239</v>
      </c>
      <c r="D1753" s="16" t="s">
        <v>185</v>
      </c>
      <c r="E1753" s="16" t="s">
        <v>1035</v>
      </c>
      <c r="F1753" s="16" t="s">
        <v>1085</v>
      </c>
      <c r="G1753" s="16" t="s">
        <v>1086</v>
      </c>
      <c r="H1753" s="16" t="s">
        <v>12</v>
      </c>
      <c r="I1753" s="16" t="s">
        <v>1025</v>
      </c>
      <c r="J1753" s="16" t="s">
        <v>240</v>
      </c>
      <c r="K1753" s="16" t="s">
        <v>13</v>
      </c>
      <c r="L1753" s="17">
        <v>44832</v>
      </c>
      <c r="M1753" s="18">
        <v>44832</v>
      </c>
      <c r="N1753" s="18" t="str">
        <f t="shared" si="54"/>
        <v>CUMPLE</v>
      </c>
      <c r="O1753" s="18" t="str">
        <f t="shared" si="55"/>
        <v>CUMPLE</v>
      </c>
      <c r="P1753" s="19">
        <v>0.3</v>
      </c>
      <c r="Q1753" s="19">
        <v>0.3</v>
      </c>
      <c r="R1753" s="20">
        <f>Tabla1[[#This Row],[Trbjo real]]-Tabla1[[#This Row],[Trabajo]]</f>
        <v>0</v>
      </c>
      <c r="S1753" s="19">
        <v>0.3</v>
      </c>
      <c r="T1753" s="16" t="s">
        <v>1026</v>
      </c>
      <c r="U1753" s="19">
        <f>Tabla1[[#This Row],[Trbjo real]]/Tabla1[[#This Row],[Trabajo]]</f>
        <v>1</v>
      </c>
    </row>
    <row r="1754" spans="1:21" x14ac:dyDescent="0.25">
      <c r="A1754" s="16" t="s">
        <v>772</v>
      </c>
      <c r="B1754" s="16" t="s">
        <v>183</v>
      </c>
      <c r="C1754" s="16" t="s">
        <v>184</v>
      </c>
      <c r="D1754" s="16" t="s">
        <v>185</v>
      </c>
      <c r="E1754" s="16" t="s">
        <v>1035</v>
      </c>
      <c r="F1754" s="16" t="s">
        <v>1088</v>
      </c>
      <c r="G1754" s="16" t="s">
        <v>1086</v>
      </c>
      <c r="H1754" s="16" t="s">
        <v>12</v>
      </c>
      <c r="I1754" s="16" t="s">
        <v>1025</v>
      </c>
      <c r="J1754" s="16" t="s">
        <v>186</v>
      </c>
      <c r="K1754" s="16" t="s">
        <v>13</v>
      </c>
      <c r="L1754" s="17">
        <v>44832</v>
      </c>
      <c r="M1754" s="18">
        <v>44832</v>
      </c>
      <c r="N1754" s="18" t="str">
        <f t="shared" si="54"/>
        <v>CUMPLE</v>
      </c>
      <c r="O1754" s="18" t="str">
        <f t="shared" si="55"/>
        <v>CUMPLE</v>
      </c>
      <c r="P1754" s="19">
        <v>0.3</v>
      </c>
      <c r="Q1754" s="19">
        <v>0.3</v>
      </c>
      <c r="R1754" s="20">
        <f>Tabla1[[#This Row],[Trbjo real]]-Tabla1[[#This Row],[Trabajo]]</f>
        <v>0</v>
      </c>
      <c r="S1754" s="19">
        <v>0.3</v>
      </c>
      <c r="T1754" s="16" t="s">
        <v>1026</v>
      </c>
      <c r="U1754" s="19">
        <f>Tabla1[[#This Row],[Trbjo real]]/Tabla1[[#This Row],[Trabajo]]</f>
        <v>1</v>
      </c>
    </row>
    <row r="1755" spans="1:21" x14ac:dyDescent="0.25">
      <c r="A1755" s="16" t="s">
        <v>897</v>
      </c>
      <c r="B1755" s="16" t="s">
        <v>325</v>
      </c>
      <c r="C1755" s="16" t="s">
        <v>326</v>
      </c>
      <c r="D1755" s="16" t="s">
        <v>120</v>
      </c>
      <c r="E1755" s="16" t="s">
        <v>1035</v>
      </c>
      <c r="F1755" s="16" t="s">
        <v>1088</v>
      </c>
      <c r="G1755" s="16" t="s">
        <v>1086</v>
      </c>
      <c r="H1755" s="16" t="s">
        <v>12</v>
      </c>
      <c r="I1755" s="16" t="s">
        <v>1025</v>
      </c>
      <c r="J1755" s="16" t="s">
        <v>121</v>
      </c>
      <c r="K1755" s="16" t="s">
        <v>13</v>
      </c>
      <c r="L1755" s="17">
        <v>44835</v>
      </c>
      <c r="M1755" s="18">
        <v>44835</v>
      </c>
      <c r="N1755" s="18" t="str">
        <f t="shared" si="54"/>
        <v>CUMPLE</v>
      </c>
      <c r="O1755" s="18" t="str">
        <f t="shared" si="55"/>
        <v>CUMPLE</v>
      </c>
      <c r="P1755" s="19">
        <v>0.3</v>
      </c>
      <c r="Q1755" s="20">
        <v>0.3</v>
      </c>
      <c r="R1755" s="19">
        <f>Tabla1[[#This Row],[Trbjo real]]-Tabla1[[#This Row],[Trabajo]]</f>
        <v>0</v>
      </c>
      <c r="S1755" s="19">
        <v>0.3</v>
      </c>
      <c r="T1755" s="16" t="s">
        <v>1026</v>
      </c>
      <c r="U1755" s="19">
        <f>Tabla1[[#This Row],[Trbjo real]]/Tabla1[[#This Row],[Trabajo]]</f>
        <v>1</v>
      </c>
    </row>
    <row r="1756" spans="1:21" x14ac:dyDescent="0.25">
      <c r="A1756" s="16" t="s">
        <v>998</v>
      </c>
      <c r="B1756" s="16" t="s">
        <v>365</v>
      </c>
      <c r="C1756" s="16" t="s">
        <v>366</v>
      </c>
      <c r="D1756" s="16" t="s">
        <v>120</v>
      </c>
      <c r="E1756" s="16" t="s">
        <v>1035</v>
      </c>
      <c r="F1756" s="16" t="s">
        <v>1088</v>
      </c>
      <c r="G1756" s="16" t="s">
        <v>1086</v>
      </c>
      <c r="H1756" s="16" t="s">
        <v>12</v>
      </c>
      <c r="I1756" s="16" t="s">
        <v>1025</v>
      </c>
      <c r="J1756" s="16" t="s">
        <v>121</v>
      </c>
      <c r="K1756" s="16" t="s">
        <v>13</v>
      </c>
      <c r="L1756" s="17">
        <v>44835</v>
      </c>
      <c r="M1756" s="18">
        <v>44835</v>
      </c>
      <c r="N1756" s="18" t="str">
        <f t="shared" si="54"/>
        <v>CUMPLE</v>
      </c>
      <c r="O1756" s="18" t="str">
        <f t="shared" si="55"/>
        <v>CUMPLE</v>
      </c>
      <c r="P1756" s="19">
        <v>0.3</v>
      </c>
      <c r="Q1756" s="19">
        <v>0.3</v>
      </c>
      <c r="R1756" s="19">
        <f>Tabla1[[#This Row],[Trbjo real]]-Tabla1[[#This Row],[Trabajo]]</f>
        <v>0</v>
      </c>
      <c r="S1756" s="19">
        <v>0.3</v>
      </c>
      <c r="T1756" s="16" t="s">
        <v>1026</v>
      </c>
      <c r="U1756" s="19">
        <f>Tabla1[[#This Row],[Trbjo real]]/Tabla1[[#This Row],[Trabajo]]</f>
        <v>1</v>
      </c>
    </row>
    <row r="1757" spans="1:21" x14ac:dyDescent="0.25">
      <c r="A1757" s="16" t="s">
        <v>659</v>
      </c>
      <c r="B1757" s="16" t="s">
        <v>5</v>
      </c>
      <c r="C1757" s="16" t="s">
        <v>6</v>
      </c>
      <c r="D1757" s="16" t="s">
        <v>7</v>
      </c>
      <c r="E1757" s="16" t="s">
        <v>1035</v>
      </c>
      <c r="F1757" s="16" t="s">
        <v>1088</v>
      </c>
      <c r="G1757" s="16" t="s">
        <v>1086</v>
      </c>
      <c r="H1757" s="16" t="s">
        <v>12</v>
      </c>
      <c r="I1757" s="16" t="s">
        <v>1025</v>
      </c>
      <c r="J1757" s="16" t="s">
        <v>9</v>
      </c>
      <c r="K1757" s="16" t="s">
        <v>13</v>
      </c>
      <c r="L1757" s="17">
        <v>44835</v>
      </c>
      <c r="M1757" s="18">
        <v>44835</v>
      </c>
      <c r="N1757" s="18" t="str">
        <f t="shared" si="54"/>
        <v>CUMPLE</v>
      </c>
      <c r="O1757" s="18" t="str">
        <f t="shared" si="55"/>
        <v>CUMPLE</v>
      </c>
      <c r="P1757" s="19">
        <v>0.3</v>
      </c>
      <c r="Q1757" s="20">
        <v>0.3</v>
      </c>
      <c r="R1757" s="19">
        <f>Tabla1[[#This Row],[Trbjo real]]-Tabla1[[#This Row],[Trabajo]]</f>
        <v>0</v>
      </c>
      <c r="S1757" s="19">
        <v>0.3</v>
      </c>
      <c r="T1757" s="16" t="s">
        <v>1026</v>
      </c>
      <c r="U1757" s="19">
        <f>Tabla1[[#This Row],[Trbjo real]]/Tabla1[[#This Row],[Trabajo]]</f>
        <v>1</v>
      </c>
    </row>
    <row r="1758" spans="1:21" x14ac:dyDescent="0.25">
      <c r="A1758" s="16" t="s">
        <v>713</v>
      </c>
      <c r="B1758" s="16" t="s">
        <v>51</v>
      </c>
      <c r="C1758" s="16" t="s">
        <v>52</v>
      </c>
      <c r="D1758" s="16" t="s">
        <v>53</v>
      </c>
      <c r="E1758" s="16" t="s">
        <v>1035</v>
      </c>
      <c r="F1758" s="16" t="s">
        <v>1088</v>
      </c>
      <c r="G1758" s="16" t="s">
        <v>1086</v>
      </c>
      <c r="H1758" s="16" t="s">
        <v>12</v>
      </c>
      <c r="I1758" s="16" t="s">
        <v>1015</v>
      </c>
      <c r="J1758" s="16" t="s">
        <v>55</v>
      </c>
      <c r="K1758" s="16" t="s">
        <v>13</v>
      </c>
      <c r="L1758" s="17">
        <v>44837</v>
      </c>
      <c r="M1758" s="18">
        <v>44837</v>
      </c>
      <c r="N1758" s="18" t="str">
        <f t="shared" si="54"/>
        <v>CUMPLE</v>
      </c>
      <c r="O1758" s="18" t="str">
        <f t="shared" si="55"/>
        <v>CUMPLE</v>
      </c>
      <c r="P1758" s="19">
        <v>0.3</v>
      </c>
      <c r="Q1758" s="20">
        <v>0.3</v>
      </c>
      <c r="R1758" s="20">
        <f>Tabla1[[#This Row],[Trbjo real]]-Tabla1[[#This Row],[Trabajo]]</f>
        <v>0</v>
      </c>
      <c r="S1758" s="19">
        <v>0.3</v>
      </c>
      <c r="T1758" s="16" t="s">
        <v>1026</v>
      </c>
      <c r="U1758" s="19">
        <f>Tabla1[[#This Row],[Trbjo real]]/Tabla1[[#This Row],[Trabajo]]</f>
        <v>1</v>
      </c>
    </row>
    <row r="1759" spans="1:21" x14ac:dyDescent="0.25">
      <c r="A1759" s="16" t="s">
        <v>825</v>
      </c>
      <c r="B1759" s="16" t="s">
        <v>238</v>
      </c>
      <c r="C1759" s="16" t="s">
        <v>239</v>
      </c>
      <c r="D1759" s="16" t="s">
        <v>185</v>
      </c>
      <c r="E1759" s="16" t="s">
        <v>1035</v>
      </c>
      <c r="F1759" s="16" t="s">
        <v>1085</v>
      </c>
      <c r="G1759" s="16" t="s">
        <v>1086</v>
      </c>
      <c r="H1759" s="16" t="s">
        <v>12</v>
      </c>
      <c r="I1759" s="16" t="s">
        <v>1025</v>
      </c>
      <c r="J1759" s="16" t="s">
        <v>240</v>
      </c>
      <c r="K1759" s="16" t="s">
        <v>13</v>
      </c>
      <c r="L1759" s="17">
        <v>44839</v>
      </c>
      <c r="M1759" s="18">
        <v>44839</v>
      </c>
      <c r="N1759" s="18" t="str">
        <f t="shared" si="54"/>
        <v>CUMPLE</v>
      </c>
      <c r="O1759" s="18" t="str">
        <f t="shared" si="55"/>
        <v>CUMPLE</v>
      </c>
      <c r="P1759" s="19">
        <v>0.3</v>
      </c>
      <c r="Q1759" s="19">
        <v>0.3</v>
      </c>
      <c r="R1759" s="20">
        <f>Tabla1[[#This Row],[Trbjo real]]-Tabla1[[#This Row],[Trabajo]]</f>
        <v>0</v>
      </c>
      <c r="S1759" s="19">
        <v>0.3</v>
      </c>
      <c r="T1759" s="16" t="s">
        <v>1026</v>
      </c>
      <c r="U1759" s="19">
        <f>Tabla1[[#This Row],[Trbjo real]]/Tabla1[[#This Row],[Trabajo]]</f>
        <v>1</v>
      </c>
    </row>
    <row r="1760" spans="1:21" x14ac:dyDescent="0.25">
      <c r="A1760" s="16" t="s">
        <v>824</v>
      </c>
      <c r="B1760" s="16" t="s">
        <v>238</v>
      </c>
      <c r="C1760" s="16" t="s">
        <v>239</v>
      </c>
      <c r="D1760" s="16" t="s">
        <v>185</v>
      </c>
      <c r="E1760" s="16" t="s">
        <v>1035</v>
      </c>
      <c r="F1760" s="16" t="s">
        <v>1085</v>
      </c>
      <c r="G1760" s="16" t="s">
        <v>1086</v>
      </c>
      <c r="H1760" s="16" t="s">
        <v>12</v>
      </c>
      <c r="I1760" s="16" t="s">
        <v>1025</v>
      </c>
      <c r="J1760" s="16" t="s">
        <v>240</v>
      </c>
      <c r="K1760" s="16" t="s">
        <v>13</v>
      </c>
      <c r="L1760" s="17">
        <v>44846</v>
      </c>
      <c r="M1760" s="18">
        <v>44846</v>
      </c>
      <c r="N1760" s="18" t="str">
        <f t="shared" si="54"/>
        <v>CUMPLE</v>
      </c>
      <c r="O1760" s="18" t="str">
        <f t="shared" si="55"/>
        <v>CUMPLE</v>
      </c>
      <c r="P1760" s="19">
        <v>0.3</v>
      </c>
      <c r="Q1760" s="19">
        <v>0.3</v>
      </c>
      <c r="R1760" s="20">
        <f>Tabla1[[#This Row],[Trbjo real]]-Tabla1[[#This Row],[Trabajo]]</f>
        <v>0</v>
      </c>
      <c r="S1760" s="19">
        <v>0.3</v>
      </c>
      <c r="T1760" s="16" t="s">
        <v>1026</v>
      </c>
      <c r="U1760" s="19">
        <f>Tabla1[[#This Row],[Trbjo real]]/Tabla1[[#This Row],[Trabajo]]</f>
        <v>1</v>
      </c>
    </row>
    <row r="1761" spans="1:21" x14ac:dyDescent="0.25">
      <c r="A1761" s="16" t="s">
        <v>824</v>
      </c>
      <c r="B1761" s="16" t="s">
        <v>238</v>
      </c>
      <c r="C1761" s="16" t="s">
        <v>239</v>
      </c>
      <c r="D1761" s="16" t="s">
        <v>185</v>
      </c>
      <c r="E1761" s="16" t="s">
        <v>1033</v>
      </c>
      <c r="F1761" s="16" t="s">
        <v>1087</v>
      </c>
      <c r="G1761" s="16" t="s">
        <v>1086</v>
      </c>
      <c r="H1761" s="16" t="s">
        <v>12</v>
      </c>
      <c r="I1761" s="16" t="s">
        <v>1025</v>
      </c>
      <c r="J1761" s="16" t="s">
        <v>240</v>
      </c>
      <c r="K1761" s="16" t="s">
        <v>13</v>
      </c>
      <c r="L1761" s="17">
        <v>44846</v>
      </c>
      <c r="M1761" s="18">
        <v>44846</v>
      </c>
      <c r="N1761" s="18" t="str">
        <f t="shared" si="54"/>
        <v>CUMPLE</v>
      </c>
      <c r="O1761" s="18" t="str">
        <f t="shared" si="55"/>
        <v>CUMPLE</v>
      </c>
      <c r="P1761" s="19">
        <v>0.4</v>
      </c>
      <c r="Q1761" s="19">
        <v>0.4</v>
      </c>
      <c r="R1761" s="20">
        <f>Tabla1[[#This Row],[Trbjo real]]-Tabla1[[#This Row],[Trabajo]]</f>
        <v>0</v>
      </c>
      <c r="S1761" s="19">
        <v>0.4</v>
      </c>
      <c r="T1761" s="16" t="s">
        <v>1026</v>
      </c>
      <c r="U1761" s="19">
        <f>Tabla1[[#This Row],[Trbjo real]]/Tabla1[[#This Row],[Trabajo]]</f>
        <v>1</v>
      </c>
    </row>
    <row r="1762" spans="1:21" x14ac:dyDescent="0.25">
      <c r="A1762" s="16" t="s">
        <v>768</v>
      </c>
      <c r="B1762" s="16" t="s">
        <v>183</v>
      </c>
      <c r="C1762" s="16" t="s">
        <v>184</v>
      </c>
      <c r="D1762" s="16" t="s">
        <v>185</v>
      </c>
      <c r="E1762" s="16" t="s">
        <v>1035</v>
      </c>
      <c r="F1762" s="16" t="s">
        <v>1088</v>
      </c>
      <c r="G1762" s="16" t="s">
        <v>1086</v>
      </c>
      <c r="H1762" s="16" t="s">
        <v>12</v>
      </c>
      <c r="I1762" s="16" t="s">
        <v>1025</v>
      </c>
      <c r="J1762" s="16" t="s">
        <v>186</v>
      </c>
      <c r="K1762" s="16" t="s">
        <v>13</v>
      </c>
      <c r="L1762" s="17">
        <v>44846</v>
      </c>
      <c r="M1762" s="18">
        <v>44846</v>
      </c>
      <c r="N1762" s="18" t="str">
        <f t="shared" si="54"/>
        <v>CUMPLE</v>
      </c>
      <c r="O1762" s="18" t="str">
        <f t="shared" si="55"/>
        <v>CUMPLE</v>
      </c>
      <c r="P1762" s="19">
        <v>0.3</v>
      </c>
      <c r="Q1762" s="19">
        <v>0.3</v>
      </c>
      <c r="R1762" s="20">
        <f>Tabla1[[#This Row],[Trbjo real]]-Tabla1[[#This Row],[Trabajo]]</f>
        <v>0</v>
      </c>
      <c r="S1762" s="19">
        <v>0.3</v>
      </c>
      <c r="T1762" s="16" t="s">
        <v>1026</v>
      </c>
      <c r="U1762" s="19">
        <f>Tabla1[[#This Row],[Trbjo real]]/Tabla1[[#This Row],[Trabajo]]</f>
        <v>1</v>
      </c>
    </row>
    <row r="1763" spans="1:21" x14ac:dyDescent="0.25">
      <c r="A1763" s="16" t="s">
        <v>768</v>
      </c>
      <c r="B1763" s="16" t="s">
        <v>183</v>
      </c>
      <c r="C1763" s="16" t="s">
        <v>184</v>
      </c>
      <c r="D1763" s="16" t="s">
        <v>185</v>
      </c>
      <c r="E1763" s="16" t="s">
        <v>1033</v>
      </c>
      <c r="F1763" s="16" t="s">
        <v>1087</v>
      </c>
      <c r="G1763" s="16" t="s">
        <v>1086</v>
      </c>
      <c r="H1763" s="16" t="s">
        <v>12</v>
      </c>
      <c r="I1763" s="16" t="s">
        <v>1025</v>
      </c>
      <c r="J1763" s="16" t="s">
        <v>186</v>
      </c>
      <c r="K1763" s="16" t="s">
        <v>13</v>
      </c>
      <c r="L1763" s="17">
        <v>44846</v>
      </c>
      <c r="M1763" s="18">
        <v>44846</v>
      </c>
      <c r="N1763" s="18" t="str">
        <f t="shared" si="54"/>
        <v>CUMPLE</v>
      </c>
      <c r="O1763" s="18" t="str">
        <f t="shared" si="55"/>
        <v>CUMPLE</v>
      </c>
      <c r="P1763" s="19">
        <v>0.5</v>
      </c>
      <c r="Q1763" s="19">
        <v>0.5</v>
      </c>
      <c r="R1763" s="20">
        <f>Tabla1[[#This Row],[Trbjo real]]-Tabla1[[#This Row],[Trabajo]]</f>
        <v>0</v>
      </c>
      <c r="S1763" s="19">
        <v>0.5</v>
      </c>
      <c r="T1763" s="16" t="s">
        <v>1026</v>
      </c>
      <c r="U1763" s="19">
        <f>Tabla1[[#This Row],[Trbjo real]]/Tabla1[[#This Row],[Trabajo]]</f>
        <v>1</v>
      </c>
    </row>
    <row r="1764" spans="1:21" x14ac:dyDescent="0.25">
      <c r="A1764" s="16" t="s">
        <v>895</v>
      </c>
      <c r="B1764" s="16" t="s">
        <v>325</v>
      </c>
      <c r="C1764" s="16" t="s">
        <v>326</v>
      </c>
      <c r="D1764" s="16" t="s">
        <v>120</v>
      </c>
      <c r="E1764" s="16" t="s">
        <v>1035</v>
      </c>
      <c r="F1764" s="16" t="s">
        <v>1088</v>
      </c>
      <c r="G1764" s="16" t="s">
        <v>1086</v>
      </c>
      <c r="H1764" s="16" t="s">
        <v>12</v>
      </c>
      <c r="I1764" s="16" t="s">
        <v>1025</v>
      </c>
      <c r="J1764" s="16" t="s">
        <v>121</v>
      </c>
      <c r="K1764" s="16" t="s">
        <v>13</v>
      </c>
      <c r="L1764" s="17">
        <v>44849</v>
      </c>
      <c r="M1764" s="18">
        <v>44849</v>
      </c>
      <c r="N1764" s="18" t="str">
        <f t="shared" si="54"/>
        <v>CUMPLE</v>
      </c>
      <c r="O1764" s="18" t="str">
        <f t="shared" si="55"/>
        <v>CUMPLE</v>
      </c>
      <c r="P1764" s="19">
        <v>0.3</v>
      </c>
      <c r="Q1764" s="20">
        <v>0.3</v>
      </c>
      <c r="R1764" s="19">
        <f>Tabla1[[#This Row],[Trbjo real]]-Tabla1[[#This Row],[Trabajo]]</f>
        <v>0</v>
      </c>
      <c r="S1764" s="19">
        <v>0.3</v>
      </c>
      <c r="T1764" s="16" t="s">
        <v>1026</v>
      </c>
      <c r="U1764" s="19">
        <f>Tabla1[[#This Row],[Trbjo real]]/Tabla1[[#This Row],[Trabajo]]</f>
        <v>1</v>
      </c>
    </row>
    <row r="1765" spans="1:21" x14ac:dyDescent="0.25">
      <c r="A1765" s="16" t="s">
        <v>895</v>
      </c>
      <c r="B1765" s="16" t="s">
        <v>325</v>
      </c>
      <c r="C1765" s="16" t="s">
        <v>326</v>
      </c>
      <c r="D1765" s="16" t="s">
        <v>120</v>
      </c>
      <c r="E1765" s="16" t="s">
        <v>1033</v>
      </c>
      <c r="F1765" s="16" t="s">
        <v>1087</v>
      </c>
      <c r="G1765" s="16" t="s">
        <v>1086</v>
      </c>
      <c r="H1765" s="16" t="s">
        <v>12</v>
      </c>
      <c r="I1765" s="16" t="s">
        <v>1025</v>
      </c>
      <c r="J1765" s="16" t="s">
        <v>121</v>
      </c>
      <c r="K1765" s="16" t="s">
        <v>13</v>
      </c>
      <c r="L1765" s="17">
        <v>44849</v>
      </c>
      <c r="M1765" s="18">
        <v>44849</v>
      </c>
      <c r="N1765" s="18" t="str">
        <f t="shared" si="54"/>
        <v>CUMPLE</v>
      </c>
      <c r="O1765" s="18" t="str">
        <f t="shared" si="55"/>
        <v>CUMPLE</v>
      </c>
      <c r="P1765" s="19">
        <v>0.4</v>
      </c>
      <c r="Q1765" s="20">
        <v>0.4</v>
      </c>
      <c r="R1765" s="19">
        <f>Tabla1[[#This Row],[Trbjo real]]-Tabla1[[#This Row],[Trabajo]]</f>
        <v>0</v>
      </c>
      <c r="S1765" s="19">
        <v>0.4</v>
      </c>
      <c r="T1765" s="16" t="s">
        <v>1026</v>
      </c>
      <c r="U1765" s="19">
        <f>Tabla1[[#This Row],[Trbjo real]]/Tabla1[[#This Row],[Trabajo]]</f>
        <v>1</v>
      </c>
    </row>
    <row r="1766" spans="1:21" x14ac:dyDescent="0.25">
      <c r="A1766" s="16" t="s">
        <v>950</v>
      </c>
      <c r="B1766" s="16" t="s">
        <v>365</v>
      </c>
      <c r="C1766" s="16" t="s">
        <v>366</v>
      </c>
      <c r="D1766" s="16" t="s">
        <v>120</v>
      </c>
      <c r="E1766" s="16" t="s">
        <v>1035</v>
      </c>
      <c r="F1766" s="16" t="s">
        <v>1088</v>
      </c>
      <c r="G1766" s="16" t="s">
        <v>1086</v>
      </c>
      <c r="H1766" s="16" t="s">
        <v>12</v>
      </c>
      <c r="I1766" s="16" t="s">
        <v>1025</v>
      </c>
      <c r="J1766" s="16" t="s">
        <v>121</v>
      </c>
      <c r="K1766" s="16" t="s">
        <v>13</v>
      </c>
      <c r="L1766" s="17">
        <v>44849</v>
      </c>
      <c r="M1766" s="18">
        <v>44849</v>
      </c>
      <c r="N1766" s="18" t="str">
        <f t="shared" si="54"/>
        <v>CUMPLE</v>
      </c>
      <c r="O1766" s="18" t="str">
        <f t="shared" si="55"/>
        <v>CUMPLE</v>
      </c>
      <c r="P1766" s="19">
        <v>0.3</v>
      </c>
      <c r="Q1766" s="19">
        <v>0.3</v>
      </c>
      <c r="R1766" s="19">
        <f>Tabla1[[#This Row],[Trbjo real]]-Tabla1[[#This Row],[Trabajo]]</f>
        <v>0</v>
      </c>
      <c r="S1766" s="19">
        <v>0.3</v>
      </c>
      <c r="T1766" s="16" t="s">
        <v>1026</v>
      </c>
      <c r="U1766" s="19">
        <f>Tabla1[[#This Row],[Trbjo real]]/Tabla1[[#This Row],[Trabajo]]</f>
        <v>1</v>
      </c>
    </row>
    <row r="1767" spans="1:21" x14ac:dyDescent="0.25">
      <c r="A1767" s="16" t="s">
        <v>950</v>
      </c>
      <c r="B1767" s="16" t="s">
        <v>365</v>
      </c>
      <c r="C1767" s="16" t="s">
        <v>366</v>
      </c>
      <c r="D1767" s="16" t="s">
        <v>120</v>
      </c>
      <c r="E1767" s="16" t="s">
        <v>1033</v>
      </c>
      <c r="F1767" s="16" t="s">
        <v>1087</v>
      </c>
      <c r="G1767" s="16" t="s">
        <v>1086</v>
      </c>
      <c r="H1767" s="16" t="s">
        <v>12</v>
      </c>
      <c r="I1767" s="16" t="s">
        <v>1025</v>
      </c>
      <c r="J1767" s="16" t="s">
        <v>121</v>
      </c>
      <c r="K1767" s="16" t="s">
        <v>13</v>
      </c>
      <c r="L1767" s="17">
        <v>44849</v>
      </c>
      <c r="M1767" s="18">
        <v>44849</v>
      </c>
      <c r="N1767" s="18" t="str">
        <f t="shared" si="54"/>
        <v>CUMPLE</v>
      </c>
      <c r="O1767" s="18" t="str">
        <f t="shared" si="55"/>
        <v>CUMPLE</v>
      </c>
      <c r="P1767" s="19">
        <v>0.4</v>
      </c>
      <c r="Q1767" s="19">
        <v>0.4</v>
      </c>
      <c r="R1767" s="19">
        <f>Tabla1[[#This Row],[Trbjo real]]-Tabla1[[#This Row],[Trabajo]]</f>
        <v>0</v>
      </c>
      <c r="S1767" s="19">
        <v>0.4</v>
      </c>
      <c r="T1767" s="16" t="s">
        <v>1026</v>
      </c>
      <c r="U1767" s="19">
        <f>Tabla1[[#This Row],[Trbjo real]]/Tabla1[[#This Row],[Trabajo]]</f>
        <v>1</v>
      </c>
    </row>
    <row r="1768" spans="1:21" x14ac:dyDescent="0.25">
      <c r="A1768" s="16" t="s">
        <v>604</v>
      </c>
      <c r="B1768" s="16" t="s">
        <v>5</v>
      </c>
      <c r="C1768" s="16" t="s">
        <v>6</v>
      </c>
      <c r="D1768" s="16" t="s">
        <v>7</v>
      </c>
      <c r="E1768" s="16" t="s">
        <v>1035</v>
      </c>
      <c r="F1768" s="16" t="s">
        <v>1088</v>
      </c>
      <c r="G1768" s="16" t="s">
        <v>1086</v>
      </c>
      <c r="H1768" s="16" t="s">
        <v>12</v>
      </c>
      <c r="I1768" s="16" t="s">
        <v>1025</v>
      </c>
      <c r="J1768" s="16" t="s">
        <v>9</v>
      </c>
      <c r="K1768" s="16" t="s">
        <v>13</v>
      </c>
      <c r="L1768" s="17">
        <v>44849</v>
      </c>
      <c r="M1768" s="18">
        <v>44849</v>
      </c>
      <c r="N1768" s="18" t="str">
        <f t="shared" si="54"/>
        <v>CUMPLE</v>
      </c>
      <c r="O1768" s="18" t="str">
        <f t="shared" si="55"/>
        <v>CUMPLE</v>
      </c>
      <c r="P1768" s="19">
        <v>0.3</v>
      </c>
      <c r="Q1768" s="20">
        <v>0.3</v>
      </c>
      <c r="R1768" s="19">
        <f>Tabla1[[#This Row],[Trbjo real]]-Tabla1[[#This Row],[Trabajo]]</f>
        <v>0</v>
      </c>
      <c r="S1768" s="19">
        <v>0.3</v>
      </c>
      <c r="T1768" s="16" t="s">
        <v>1026</v>
      </c>
      <c r="U1768" s="19">
        <f>Tabla1[[#This Row],[Trbjo real]]/Tabla1[[#This Row],[Trabajo]]</f>
        <v>1</v>
      </c>
    </row>
    <row r="1769" spans="1:21" x14ac:dyDescent="0.25">
      <c r="A1769" s="16" t="s">
        <v>604</v>
      </c>
      <c r="B1769" s="16" t="s">
        <v>5</v>
      </c>
      <c r="C1769" s="16" t="s">
        <v>6</v>
      </c>
      <c r="D1769" s="16" t="s">
        <v>7</v>
      </c>
      <c r="E1769" s="16" t="s">
        <v>1033</v>
      </c>
      <c r="F1769" s="16" t="s">
        <v>1087</v>
      </c>
      <c r="G1769" s="16" t="s">
        <v>1086</v>
      </c>
      <c r="H1769" s="16" t="s">
        <v>12</v>
      </c>
      <c r="I1769" s="16" t="s">
        <v>1025</v>
      </c>
      <c r="J1769" s="16" t="s">
        <v>9</v>
      </c>
      <c r="K1769" s="16" t="s">
        <v>13</v>
      </c>
      <c r="L1769" s="17">
        <v>44849</v>
      </c>
      <c r="M1769" s="18">
        <v>44849</v>
      </c>
      <c r="N1769" s="18" t="str">
        <f t="shared" si="54"/>
        <v>CUMPLE</v>
      </c>
      <c r="O1769" s="18" t="str">
        <f t="shared" si="55"/>
        <v>CUMPLE</v>
      </c>
      <c r="P1769" s="19">
        <v>0.4</v>
      </c>
      <c r="Q1769" s="20">
        <v>0.4</v>
      </c>
      <c r="R1769" s="19">
        <f>Tabla1[[#This Row],[Trbjo real]]-Tabla1[[#This Row],[Trabajo]]</f>
        <v>0</v>
      </c>
      <c r="S1769" s="19">
        <v>0.4</v>
      </c>
      <c r="T1769" s="16" t="s">
        <v>1026</v>
      </c>
      <c r="U1769" s="19">
        <f>Tabla1[[#This Row],[Trbjo real]]/Tabla1[[#This Row],[Trabajo]]</f>
        <v>1</v>
      </c>
    </row>
    <row r="1770" spans="1:21" x14ac:dyDescent="0.25">
      <c r="A1770" s="16" t="s">
        <v>708</v>
      </c>
      <c r="B1770" s="16" t="s">
        <v>51</v>
      </c>
      <c r="C1770" s="16" t="s">
        <v>52</v>
      </c>
      <c r="D1770" s="16" t="s">
        <v>53</v>
      </c>
      <c r="E1770" s="16" t="s">
        <v>1035</v>
      </c>
      <c r="F1770" s="16" t="s">
        <v>1088</v>
      </c>
      <c r="G1770" s="16" t="s">
        <v>1086</v>
      </c>
      <c r="H1770" s="16" t="s">
        <v>12</v>
      </c>
      <c r="I1770" s="16" t="s">
        <v>1015</v>
      </c>
      <c r="J1770" s="16" t="s">
        <v>55</v>
      </c>
      <c r="K1770" s="16" t="s">
        <v>13</v>
      </c>
      <c r="L1770" s="17">
        <v>44851</v>
      </c>
      <c r="M1770" s="18">
        <v>44851</v>
      </c>
      <c r="N1770" s="18" t="str">
        <f t="shared" si="54"/>
        <v>CUMPLE</v>
      </c>
      <c r="O1770" s="18" t="str">
        <f t="shared" si="55"/>
        <v>CUMPLE</v>
      </c>
      <c r="P1770" s="19">
        <v>0.3</v>
      </c>
      <c r="Q1770" s="20">
        <v>0.3</v>
      </c>
      <c r="R1770" s="20">
        <f>Tabla1[[#This Row],[Trbjo real]]-Tabla1[[#This Row],[Trabajo]]</f>
        <v>0</v>
      </c>
      <c r="S1770" s="19">
        <v>0.3</v>
      </c>
      <c r="T1770" s="16" t="s">
        <v>1026</v>
      </c>
      <c r="U1770" s="19">
        <f>Tabla1[[#This Row],[Trbjo real]]/Tabla1[[#This Row],[Trabajo]]</f>
        <v>1</v>
      </c>
    </row>
    <row r="1771" spans="1:21" x14ac:dyDescent="0.25">
      <c r="A1771" s="16" t="s">
        <v>823</v>
      </c>
      <c r="B1771" s="16" t="s">
        <v>238</v>
      </c>
      <c r="C1771" s="16" t="s">
        <v>239</v>
      </c>
      <c r="D1771" s="16" t="s">
        <v>185</v>
      </c>
      <c r="E1771" s="16" t="s">
        <v>1035</v>
      </c>
      <c r="F1771" s="16" t="s">
        <v>1085</v>
      </c>
      <c r="G1771" s="16" t="s">
        <v>1086</v>
      </c>
      <c r="H1771" s="16" t="s">
        <v>12</v>
      </c>
      <c r="I1771" s="16" t="s">
        <v>1025</v>
      </c>
      <c r="J1771" s="16" t="s">
        <v>240</v>
      </c>
      <c r="K1771" s="16" t="s">
        <v>13</v>
      </c>
      <c r="L1771" s="17">
        <v>44853</v>
      </c>
      <c r="M1771" s="18">
        <v>44853</v>
      </c>
      <c r="N1771" s="18" t="str">
        <f t="shared" si="54"/>
        <v>CUMPLE</v>
      </c>
      <c r="O1771" s="18" t="str">
        <f t="shared" si="55"/>
        <v>CUMPLE</v>
      </c>
      <c r="P1771" s="19">
        <v>0.3</v>
      </c>
      <c r="Q1771" s="19">
        <v>0.3</v>
      </c>
      <c r="R1771" s="20">
        <f>Tabla1[[#This Row],[Trbjo real]]-Tabla1[[#This Row],[Trabajo]]</f>
        <v>0</v>
      </c>
      <c r="S1771" s="19">
        <v>0.3</v>
      </c>
      <c r="T1771" s="16" t="s">
        <v>1026</v>
      </c>
      <c r="U1771" s="19">
        <f>Tabla1[[#This Row],[Trbjo real]]/Tabla1[[#This Row],[Trabajo]]</f>
        <v>1</v>
      </c>
    </row>
    <row r="1772" spans="1:21" x14ac:dyDescent="0.25">
      <c r="A1772" s="16" t="s">
        <v>822</v>
      </c>
      <c r="B1772" s="16" t="s">
        <v>238</v>
      </c>
      <c r="C1772" s="16" t="s">
        <v>239</v>
      </c>
      <c r="D1772" s="16" t="s">
        <v>185</v>
      </c>
      <c r="E1772" s="16" t="s">
        <v>1035</v>
      </c>
      <c r="F1772" s="16" t="s">
        <v>1085</v>
      </c>
      <c r="G1772" s="16" t="s">
        <v>1086</v>
      </c>
      <c r="H1772" s="16" t="s">
        <v>12</v>
      </c>
      <c r="I1772" s="16" t="s">
        <v>1025</v>
      </c>
      <c r="J1772" s="16" t="s">
        <v>240</v>
      </c>
      <c r="K1772" s="16" t="s">
        <v>13</v>
      </c>
      <c r="L1772" s="17">
        <v>44860</v>
      </c>
      <c r="M1772" s="18">
        <v>44860</v>
      </c>
      <c r="N1772" s="18" t="str">
        <f t="shared" si="54"/>
        <v>CUMPLE</v>
      </c>
      <c r="O1772" s="18" t="str">
        <f t="shared" si="55"/>
        <v>CUMPLE</v>
      </c>
      <c r="P1772" s="19">
        <v>0.3</v>
      </c>
      <c r="Q1772" s="19">
        <v>0.3</v>
      </c>
      <c r="R1772" s="20">
        <f>Tabla1[[#This Row],[Trbjo real]]-Tabla1[[#This Row],[Trabajo]]</f>
        <v>0</v>
      </c>
      <c r="S1772" s="19">
        <v>0.3</v>
      </c>
      <c r="T1772" s="16" t="s">
        <v>1026</v>
      </c>
      <c r="U1772" s="19">
        <f>Tabla1[[#This Row],[Trbjo real]]/Tabla1[[#This Row],[Trabajo]]</f>
        <v>1</v>
      </c>
    </row>
    <row r="1773" spans="1:21" x14ac:dyDescent="0.25">
      <c r="A1773" s="16" t="s">
        <v>790</v>
      </c>
      <c r="B1773" s="16" t="s">
        <v>183</v>
      </c>
      <c r="C1773" s="16" t="s">
        <v>184</v>
      </c>
      <c r="D1773" s="16" t="s">
        <v>185</v>
      </c>
      <c r="E1773" s="16" t="s">
        <v>1035</v>
      </c>
      <c r="F1773" s="16" t="s">
        <v>1088</v>
      </c>
      <c r="G1773" s="16" t="s">
        <v>1086</v>
      </c>
      <c r="H1773" s="16" t="s">
        <v>12</v>
      </c>
      <c r="I1773" s="16" t="s">
        <v>1025</v>
      </c>
      <c r="J1773" s="16" t="s">
        <v>186</v>
      </c>
      <c r="K1773" s="16" t="s">
        <v>13</v>
      </c>
      <c r="L1773" s="17">
        <v>44860</v>
      </c>
      <c r="M1773" s="18">
        <v>44860</v>
      </c>
      <c r="N1773" s="18" t="str">
        <f t="shared" si="54"/>
        <v>CUMPLE</v>
      </c>
      <c r="O1773" s="18" t="str">
        <f t="shared" si="55"/>
        <v>CUMPLE</v>
      </c>
      <c r="P1773" s="19">
        <v>0.3</v>
      </c>
      <c r="Q1773" s="19">
        <v>0.3</v>
      </c>
      <c r="R1773" s="20">
        <f>Tabla1[[#This Row],[Trbjo real]]-Tabla1[[#This Row],[Trabajo]]</f>
        <v>0</v>
      </c>
      <c r="S1773" s="19">
        <v>0.3</v>
      </c>
      <c r="T1773" s="16" t="s">
        <v>1026</v>
      </c>
      <c r="U1773" s="19">
        <f>Tabla1[[#This Row],[Trbjo real]]/Tabla1[[#This Row],[Trabajo]]</f>
        <v>1</v>
      </c>
    </row>
    <row r="1774" spans="1:21" x14ac:dyDescent="0.25">
      <c r="A1774" s="16" t="s">
        <v>891</v>
      </c>
      <c r="B1774" s="16" t="s">
        <v>325</v>
      </c>
      <c r="C1774" s="16" t="s">
        <v>326</v>
      </c>
      <c r="D1774" s="16" t="s">
        <v>120</v>
      </c>
      <c r="E1774" s="16" t="s">
        <v>1035</v>
      </c>
      <c r="F1774" s="16" t="s">
        <v>1088</v>
      </c>
      <c r="G1774" s="16" t="s">
        <v>1086</v>
      </c>
      <c r="H1774" s="16" t="s">
        <v>12</v>
      </c>
      <c r="I1774" s="16" t="s">
        <v>1025</v>
      </c>
      <c r="J1774" s="16" t="s">
        <v>121</v>
      </c>
      <c r="K1774" s="16" t="s">
        <v>13</v>
      </c>
      <c r="L1774" s="17">
        <v>44863</v>
      </c>
      <c r="M1774" s="18">
        <v>44863</v>
      </c>
      <c r="N1774" s="18" t="str">
        <f t="shared" si="54"/>
        <v>CUMPLE</v>
      </c>
      <c r="O1774" s="18" t="str">
        <f t="shared" si="55"/>
        <v>CUMPLE</v>
      </c>
      <c r="P1774" s="19">
        <v>0.3</v>
      </c>
      <c r="Q1774" s="20">
        <v>0.3</v>
      </c>
      <c r="R1774" s="19">
        <f>Tabla1[[#This Row],[Trbjo real]]-Tabla1[[#This Row],[Trabajo]]</f>
        <v>0</v>
      </c>
      <c r="S1774" s="19">
        <v>0.3</v>
      </c>
      <c r="T1774" s="16" t="s">
        <v>1026</v>
      </c>
      <c r="U1774" s="19">
        <f>Tabla1[[#This Row],[Trbjo real]]/Tabla1[[#This Row],[Trabajo]]</f>
        <v>1</v>
      </c>
    </row>
    <row r="1775" spans="1:21" x14ac:dyDescent="0.25">
      <c r="A1775" s="16" t="s">
        <v>946</v>
      </c>
      <c r="B1775" s="16" t="s">
        <v>365</v>
      </c>
      <c r="C1775" s="16" t="s">
        <v>366</v>
      </c>
      <c r="D1775" s="16" t="s">
        <v>120</v>
      </c>
      <c r="E1775" s="16" t="s">
        <v>1035</v>
      </c>
      <c r="F1775" s="16" t="s">
        <v>1088</v>
      </c>
      <c r="G1775" s="16" t="s">
        <v>1086</v>
      </c>
      <c r="H1775" s="16" t="s">
        <v>12</v>
      </c>
      <c r="I1775" s="16" t="s">
        <v>1025</v>
      </c>
      <c r="J1775" s="16" t="s">
        <v>121</v>
      </c>
      <c r="K1775" s="16" t="s">
        <v>13</v>
      </c>
      <c r="L1775" s="17">
        <v>44863</v>
      </c>
      <c r="M1775" s="18">
        <v>44863</v>
      </c>
      <c r="N1775" s="18" t="str">
        <f t="shared" si="54"/>
        <v>CUMPLE</v>
      </c>
      <c r="O1775" s="18" t="str">
        <f t="shared" si="55"/>
        <v>CUMPLE</v>
      </c>
      <c r="P1775" s="19">
        <v>0.3</v>
      </c>
      <c r="Q1775" s="19">
        <v>0.3</v>
      </c>
      <c r="R1775" s="19">
        <f>Tabla1[[#This Row],[Trbjo real]]-Tabla1[[#This Row],[Trabajo]]</f>
        <v>0</v>
      </c>
      <c r="S1775" s="19">
        <v>0.3</v>
      </c>
      <c r="T1775" s="16" t="s">
        <v>1026</v>
      </c>
      <c r="U1775" s="19">
        <f>Tabla1[[#This Row],[Trbjo real]]/Tabla1[[#This Row],[Trabajo]]</f>
        <v>1</v>
      </c>
    </row>
    <row r="1776" spans="1:21" x14ac:dyDescent="0.25">
      <c r="A1776" s="16" t="s">
        <v>616</v>
      </c>
      <c r="B1776" s="16" t="s">
        <v>5</v>
      </c>
      <c r="C1776" s="16" t="s">
        <v>6</v>
      </c>
      <c r="D1776" s="16" t="s">
        <v>7</v>
      </c>
      <c r="E1776" s="16" t="s">
        <v>1035</v>
      </c>
      <c r="F1776" s="16" t="s">
        <v>1088</v>
      </c>
      <c r="G1776" s="16" t="s">
        <v>1086</v>
      </c>
      <c r="H1776" s="16" t="s">
        <v>12</v>
      </c>
      <c r="I1776" s="16" t="s">
        <v>1025</v>
      </c>
      <c r="J1776" s="16" t="s">
        <v>9</v>
      </c>
      <c r="K1776" s="16" t="s">
        <v>13</v>
      </c>
      <c r="L1776" s="17">
        <v>44863</v>
      </c>
      <c r="M1776" s="18">
        <v>44863</v>
      </c>
      <c r="N1776" s="18" t="str">
        <f t="shared" si="54"/>
        <v>CUMPLE</v>
      </c>
      <c r="O1776" s="18" t="str">
        <f t="shared" si="55"/>
        <v>CUMPLE</v>
      </c>
      <c r="P1776" s="19">
        <v>0.3</v>
      </c>
      <c r="Q1776" s="20">
        <v>0.3</v>
      </c>
      <c r="R1776" s="19">
        <f>Tabla1[[#This Row],[Trbjo real]]-Tabla1[[#This Row],[Trabajo]]</f>
        <v>0</v>
      </c>
      <c r="S1776" s="19">
        <v>0.3</v>
      </c>
      <c r="T1776" s="16" t="s">
        <v>1026</v>
      </c>
      <c r="U1776" s="19">
        <f>Tabla1[[#This Row],[Trbjo real]]/Tabla1[[#This Row],[Trabajo]]</f>
        <v>1</v>
      </c>
    </row>
    <row r="1777" spans="1:21" x14ac:dyDescent="0.25">
      <c r="A1777" s="16" t="s">
        <v>706</v>
      </c>
      <c r="B1777" s="16" t="s">
        <v>51</v>
      </c>
      <c r="C1777" s="16" t="s">
        <v>52</v>
      </c>
      <c r="D1777" s="16" t="s">
        <v>53</v>
      </c>
      <c r="E1777" s="16" t="s">
        <v>1035</v>
      </c>
      <c r="F1777" s="16" t="s">
        <v>1088</v>
      </c>
      <c r="G1777" s="16" t="s">
        <v>1086</v>
      </c>
      <c r="H1777" s="16" t="s">
        <v>12</v>
      </c>
      <c r="I1777" s="16" t="s">
        <v>1015</v>
      </c>
      <c r="J1777" s="16" t="s">
        <v>55</v>
      </c>
      <c r="K1777" s="16" t="s">
        <v>13</v>
      </c>
      <c r="L1777" s="17">
        <v>44865</v>
      </c>
      <c r="M1777" s="18">
        <v>44865</v>
      </c>
      <c r="N1777" s="18" t="str">
        <f t="shared" si="54"/>
        <v>CUMPLE</v>
      </c>
      <c r="O1777" s="18" t="str">
        <f t="shared" si="55"/>
        <v>CUMPLE</v>
      </c>
      <c r="P1777" s="19">
        <v>0.3</v>
      </c>
      <c r="Q1777" s="20">
        <v>0.3</v>
      </c>
      <c r="R1777" s="20">
        <f>Tabla1[[#This Row],[Trbjo real]]-Tabla1[[#This Row],[Trabajo]]</f>
        <v>0</v>
      </c>
      <c r="S1777" s="19">
        <v>0.3</v>
      </c>
      <c r="T1777" s="16" t="s">
        <v>1026</v>
      </c>
      <c r="U1777" s="19">
        <f>Tabla1[[#This Row],[Trbjo real]]/Tabla1[[#This Row],[Trabajo]]</f>
        <v>1</v>
      </c>
    </row>
    <row r="1778" spans="1:21" x14ac:dyDescent="0.25">
      <c r="A1778" s="16" t="s">
        <v>829</v>
      </c>
      <c r="B1778" s="16" t="s">
        <v>238</v>
      </c>
      <c r="C1778" s="16" t="s">
        <v>239</v>
      </c>
      <c r="D1778" s="16" t="s">
        <v>185</v>
      </c>
      <c r="E1778" s="16" t="s">
        <v>1035</v>
      </c>
      <c r="F1778" s="16" t="s">
        <v>1085</v>
      </c>
      <c r="G1778" s="16" t="s">
        <v>1086</v>
      </c>
      <c r="H1778" s="16" t="s">
        <v>12</v>
      </c>
      <c r="I1778" s="16" t="s">
        <v>1025</v>
      </c>
      <c r="J1778" s="16" t="s">
        <v>240</v>
      </c>
      <c r="K1778" s="16" t="s">
        <v>13</v>
      </c>
      <c r="L1778" s="17">
        <v>44867</v>
      </c>
      <c r="M1778" s="18">
        <v>44867</v>
      </c>
      <c r="N1778" s="18" t="str">
        <f t="shared" si="54"/>
        <v>CUMPLE</v>
      </c>
      <c r="O1778" s="18" t="str">
        <f t="shared" si="55"/>
        <v>CUMPLE</v>
      </c>
      <c r="P1778" s="19">
        <v>0.3</v>
      </c>
      <c r="Q1778" s="19">
        <v>0.3</v>
      </c>
      <c r="R1778" s="20">
        <f>Tabla1[[#This Row],[Trbjo real]]-Tabla1[[#This Row],[Trabajo]]</f>
        <v>0</v>
      </c>
      <c r="S1778" s="19">
        <v>0.3</v>
      </c>
      <c r="T1778" s="16" t="s">
        <v>1026</v>
      </c>
      <c r="U1778" s="19">
        <f>Tabla1[[#This Row],[Trbjo real]]/Tabla1[[#This Row],[Trabajo]]</f>
        <v>1</v>
      </c>
    </row>
    <row r="1779" spans="1:21" x14ac:dyDescent="0.25">
      <c r="A1779" s="16" t="s">
        <v>794</v>
      </c>
      <c r="B1779" s="16" t="s">
        <v>238</v>
      </c>
      <c r="C1779" s="16" t="s">
        <v>239</v>
      </c>
      <c r="D1779" s="16" t="s">
        <v>185</v>
      </c>
      <c r="E1779" s="16" t="s">
        <v>1035</v>
      </c>
      <c r="F1779" s="16" t="s">
        <v>1085</v>
      </c>
      <c r="G1779" s="16" t="s">
        <v>1086</v>
      </c>
      <c r="H1779" s="16" t="s">
        <v>12</v>
      </c>
      <c r="I1779" s="16" t="s">
        <v>1025</v>
      </c>
      <c r="J1779" s="16" t="s">
        <v>240</v>
      </c>
      <c r="K1779" s="16" t="s">
        <v>13</v>
      </c>
      <c r="L1779" s="17">
        <v>44874</v>
      </c>
      <c r="M1779" s="18">
        <v>44874</v>
      </c>
      <c r="N1779" s="18" t="str">
        <f t="shared" si="54"/>
        <v>CUMPLE</v>
      </c>
      <c r="O1779" s="18" t="str">
        <f t="shared" si="55"/>
        <v>CUMPLE</v>
      </c>
      <c r="P1779" s="19">
        <v>0.3</v>
      </c>
      <c r="Q1779" s="19">
        <v>0.3</v>
      </c>
      <c r="R1779" s="20">
        <f>Tabla1[[#This Row],[Trbjo real]]-Tabla1[[#This Row],[Trabajo]]</f>
        <v>0</v>
      </c>
      <c r="S1779" s="19">
        <v>0.3</v>
      </c>
      <c r="T1779" s="16" t="s">
        <v>1026</v>
      </c>
      <c r="U1779" s="19">
        <f>Tabla1[[#This Row],[Trbjo real]]/Tabla1[[#This Row],[Trabajo]]</f>
        <v>1</v>
      </c>
    </row>
    <row r="1780" spans="1:21" x14ac:dyDescent="0.25">
      <c r="A1780" s="16" t="s">
        <v>794</v>
      </c>
      <c r="B1780" s="16" t="s">
        <v>238</v>
      </c>
      <c r="C1780" s="16" t="s">
        <v>239</v>
      </c>
      <c r="D1780" s="16" t="s">
        <v>185</v>
      </c>
      <c r="E1780" s="16" t="s">
        <v>1033</v>
      </c>
      <c r="F1780" s="16" t="s">
        <v>1087</v>
      </c>
      <c r="G1780" s="16" t="s">
        <v>1086</v>
      </c>
      <c r="H1780" s="16" t="s">
        <v>12</v>
      </c>
      <c r="I1780" s="16" t="s">
        <v>1025</v>
      </c>
      <c r="J1780" s="16" t="s">
        <v>240</v>
      </c>
      <c r="K1780" s="16" t="s">
        <v>13</v>
      </c>
      <c r="L1780" s="17">
        <v>44874</v>
      </c>
      <c r="M1780" s="18">
        <v>44874</v>
      </c>
      <c r="N1780" s="18" t="str">
        <f t="shared" si="54"/>
        <v>CUMPLE</v>
      </c>
      <c r="O1780" s="18" t="str">
        <f t="shared" si="55"/>
        <v>CUMPLE</v>
      </c>
      <c r="P1780" s="19">
        <v>0.4</v>
      </c>
      <c r="Q1780" s="19">
        <v>0.4</v>
      </c>
      <c r="R1780" s="20">
        <f>Tabla1[[#This Row],[Trbjo real]]-Tabla1[[#This Row],[Trabajo]]</f>
        <v>0</v>
      </c>
      <c r="S1780" s="19">
        <v>0.4</v>
      </c>
      <c r="T1780" s="16" t="s">
        <v>1026</v>
      </c>
      <c r="U1780" s="19">
        <f>Tabla1[[#This Row],[Trbjo real]]/Tabla1[[#This Row],[Trabajo]]</f>
        <v>1</v>
      </c>
    </row>
    <row r="1781" spans="1:21" x14ac:dyDescent="0.25">
      <c r="A1781" s="16" t="s">
        <v>754</v>
      </c>
      <c r="B1781" s="16" t="s">
        <v>183</v>
      </c>
      <c r="C1781" s="16" t="s">
        <v>184</v>
      </c>
      <c r="D1781" s="16" t="s">
        <v>185</v>
      </c>
      <c r="E1781" s="16" t="s">
        <v>1035</v>
      </c>
      <c r="F1781" s="16" t="s">
        <v>1088</v>
      </c>
      <c r="G1781" s="16" t="s">
        <v>1086</v>
      </c>
      <c r="H1781" s="16" t="s">
        <v>12</v>
      </c>
      <c r="I1781" s="16" t="s">
        <v>1025</v>
      </c>
      <c r="J1781" s="16" t="s">
        <v>186</v>
      </c>
      <c r="K1781" s="16" t="s">
        <v>13</v>
      </c>
      <c r="L1781" s="17">
        <v>44874</v>
      </c>
      <c r="M1781" s="18">
        <v>44874</v>
      </c>
      <c r="N1781" s="18" t="str">
        <f t="shared" si="54"/>
        <v>CUMPLE</v>
      </c>
      <c r="O1781" s="18" t="str">
        <f t="shared" si="55"/>
        <v>CUMPLE</v>
      </c>
      <c r="P1781" s="19">
        <v>0.3</v>
      </c>
      <c r="Q1781" s="19">
        <v>0.3</v>
      </c>
      <c r="R1781" s="20">
        <f>Tabla1[[#This Row],[Trbjo real]]-Tabla1[[#This Row],[Trabajo]]</f>
        <v>0</v>
      </c>
      <c r="S1781" s="19">
        <v>0.3</v>
      </c>
      <c r="T1781" s="16" t="s">
        <v>1026</v>
      </c>
      <c r="U1781" s="19">
        <f>Tabla1[[#This Row],[Trbjo real]]/Tabla1[[#This Row],[Trabajo]]</f>
        <v>1</v>
      </c>
    </row>
    <row r="1782" spans="1:21" x14ac:dyDescent="0.25">
      <c r="A1782" s="16" t="s">
        <v>754</v>
      </c>
      <c r="B1782" s="16" t="s">
        <v>183</v>
      </c>
      <c r="C1782" s="16" t="s">
        <v>184</v>
      </c>
      <c r="D1782" s="16" t="s">
        <v>185</v>
      </c>
      <c r="E1782" s="16" t="s">
        <v>1033</v>
      </c>
      <c r="F1782" s="16" t="s">
        <v>1087</v>
      </c>
      <c r="G1782" s="16" t="s">
        <v>1086</v>
      </c>
      <c r="H1782" s="16" t="s">
        <v>12</v>
      </c>
      <c r="I1782" s="16" t="s">
        <v>1025</v>
      </c>
      <c r="J1782" s="16" t="s">
        <v>186</v>
      </c>
      <c r="K1782" s="16" t="s">
        <v>13</v>
      </c>
      <c r="L1782" s="17">
        <v>44874</v>
      </c>
      <c r="M1782" s="18">
        <v>44874</v>
      </c>
      <c r="N1782" s="18" t="str">
        <f t="shared" si="54"/>
        <v>CUMPLE</v>
      </c>
      <c r="O1782" s="18" t="str">
        <f t="shared" si="55"/>
        <v>CUMPLE</v>
      </c>
      <c r="P1782" s="19">
        <v>0.5</v>
      </c>
      <c r="Q1782" s="19">
        <v>0.5</v>
      </c>
      <c r="R1782" s="20">
        <f>Tabla1[[#This Row],[Trbjo real]]-Tabla1[[#This Row],[Trabajo]]</f>
        <v>0</v>
      </c>
      <c r="S1782" s="19">
        <v>0.5</v>
      </c>
      <c r="T1782" s="16" t="s">
        <v>1026</v>
      </c>
      <c r="U1782" s="19">
        <f>Tabla1[[#This Row],[Trbjo real]]/Tabla1[[#This Row],[Trabajo]]</f>
        <v>1</v>
      </c>
    </row>
    <row r="1783" spans="1:21" x14ac:dyDescent="0.25">
      <c r="A1783" s="16" t="s">
        <v>875</v>
      </c>
      <c r="B1783" s="16" t="s">
        <v>325</v>
      </c>
      <c r="C1783" s="16" t="s">
        <v>326</v>
      </c>
      <c r="D1783" s="16" t="s">
        <v>120</v>
      </c>
      <c r="E1783" s="16" t="s">
        <v>1035</v>
      </c>
      <c r="F1783" s="16" t="s">
        <v>1088</v>
      </c>
      <c r="G1783" s="16" t="s">
        <v>1086</v>
      </c>
      <c r="H1783" s="16" t="s">
        <v>12</v>
      </c>
      <c r="I1783" s="16" t="s">
        <v>1025</v>
      </c>
      <c r="J1783" s="16" t="s">
        <v>121</v>
      </c>
      <c r="K1783" s="16" t="s">
        <v>13</v>
      </c>
      <c r="L1783" s="17">
        <v>44877</v>
      </c>
      <c r="M1783" s="18">
        <v>44877</v>
      </c>
      <c r="N1783" s="18" t="str">
        <f t="shared" si="54"/>
        <v>CUMPLE</v>
      </c>
      <c r="O1783" s="18" t="str">
        <f t="shared" si="55"/>
        <v>CUMPLE</v>
      </c>
      <c r="P1783" s="19">
        <v>0.3</v>
      </c>
      <c r="Q1783" s="20">
        <v>0.3</v>
      </c>
      <c r="R1783" s="19">
        <f>Tabla1[[#This Row],[Trbjo real]]-Tabla1[[#This Row],[Trabajo]]</f>
        <v>0</v>
      </c>
      <c r="S1783" s="19">
        <v>0.3</v>
      </c>
      <c r="T1783" s="16" t="s">
        <v>1026</v>
      </c>
      <c r="U1783" s="19">
        <f>Tabla1[[#This Row],[Trbjo real]]/Tabla1[[#This Row],[Trabajo]]</f>
        <v>1</v>
      </c>
    </row>
    <row r="1784" spans="1:21" x14ac:dyDescent="0.25">
      <c r="A1784" s="16" t="s">
        <v>875</v>
      </c>
      <c r="B1784" s="16" t="s">
        <v>325</v>
      </c>
      <c r="C1784" s="16" t="s">
        <v>326</v>
      </c>
      <c r="D1784" s="16" t="s">
        <v>120</v>
      </c>
      <c r="E1784" s="16" t="s">
        <v>1033</v>
      </c>
      <c r="F1784" s="16" t="s">
        <v>1087</v>
      </c>
      <c r="G1784" s="16" t="s">
        <v>1086</v>
      </c>
      <c r="H1784" s="16" t="s">
        <v>12</v>
      </c>
      <c r="I1784" s="16" t="s">
        <v>1025</v>
      </c>
      <c r="J1784" s="16" t="s">
        <v>121</v>
      </c>
      <c r="K1784" s="16" t="s">
        <v>13</v>
      </c>
      <c r="L1784" s="17">
        <v>44877</v>
      </c>
      <c r="M1784" s="18">
        <v>44877</v>
      </c>
      <c r="N1784" s="18" t="str">
        <f t="shared" si="54"/>
        <v>CUMPLE</v>
      </c>
      <c r="O1784" s="18" t="str">
        <f t="shared" si="55"/>
        <v>CUMPLE</v>
      </c>
      <c r="P1784" s="19">
        <v>0.4</v>
      </c>
      <c r="Q1784" s="20">
        <v>0.4</v>
      </c>
      <c r="R1784" s="19">
        <f>Tabla1[[#This Row],[Trbjo real]]-Tabla1[[#This Row],[Trabajo]]</f>
        <v>0</v>
      </c>
      <c r="S1784" s="19">
        <v>0.4</v>
      </c>
      <c r="T1784" s="16" t="s">
        <v>1026</v>
      </c>
      <c r="U1784" s="19">
        <f>Tabla1[[#This Row],[Trbjo real]]/Tabla1[[#This Row],[Trabajo]]</f>
        <v>1</v>
      </c>
    </row>
    <row r="1785" spans="1:21" x14ac:dyDescent="0.25">
      <c r="A1785" s="16" t="s">
        <v>962</v>
      </c>
      <c r="B1785" s="16" t="s">
        <v>365</v>
      </c>
      <c r="C1785" s="16" t="s">
        <v>366</v>
      </c>
      <c r="D1785" s="16" t="s">
        <v>120</v>
      </c>
      <c r="E1785" s="16" t="s">
        <v>1035</v>
      </c>
      <c r="F1785" s="16" t="s">
        <v>1088</v>
      </c>
      <c r="G1785" s="16" t="s">
        <v>1086</v>
      </c>
      <c r="H1785" s="16" t="s">
        <v>12</v>
      </c>
      <c r="I1785" s="16" t="s">
        <v>1025</v>
      </c>
      <c r="J1785" s="16" t="s">
        <v>121</v>
      </c>
      <c r="K1785" s="16" t="s">
        <v>13</v>
      </c>
      <c r="L1785" s="17">
        <v>44877</v>
      </c>
      <c r="M1785" s="18">
        <v>44877</v>
      </c>
      <c r="N1785" s="18" t="str">
        <f t="shared" si="54"/>
        <v>CUMPLE</v>
      </c>
      <c r="O1785" s="18" t="str">
        <f t="shared" si="55"/>
        <v>CUMPLE</v>
      </c>
      <c r="P1785" s="19">
        <v>0.3</v>
      </c>
      <c r="Q1785" s="19">
        <v>0.3</v>
      </c>
      <c r="R1785" s="19">
        <f>Tabla1[[#This Row],[Trbjo real]]-Tabla1[[#This Row],[Trabajo]]</f>
        <v>0</v>
      </c>
      <c r="S1785" s="19">
        <v>0.3</v>
      </c>
      <c r="T1785" s="16" t="s">
        <v>1026</v>
      </c>
      <c r="U1785" s="19">
        <f>Tabla1[[#This Row],[Trbjo real]]/Tabla1[[#This Row],[Trabajo]]</f>
        <v>1</v>
      </c>
    </row>
    <row r="1786" spans="1:21" x14ac:dyDescent="0.25">
      <c r="A1786" s="16" t="s">
        <v>962</v>
      </c>
      <c r="B1786" s="16" t="s">
        <v>365</v>
      </c>
      <c r="C1786" s="16" t="s">
        <v>366</v>
      </c>
      <c r="D1786" s="16" t="s">
        <v>120</v>
      </c>
      <c r="E1786" s="16" t="s">
        <v>1033</v>
      </c>
      <c r="F1786" s="16" t="s">
        <v>1087</v>
      </c>
      <c r="G1786" s="16" t="s">
        <v>1086</v>
      </c>
      <c r="H1786" s="16" t="s">
        <v>12</v>
      </c>
      <c r="I1786" s="16" t="s">
        <v>1025</v>
      </c>
      <c r="J1786" s="16" t="s">
        <v>121</v>
      </c>
      <c r="K1786" s="16" t="s">
        <v>13</v>
      </c>
      <c r="L1786" s="17">
        <v>44877</v>
      </c>
      <c r="M1786" s="18">
        <v>44877</v>
      </c>
      <c r="N1786" s="18" t="str">
        <f t="shared" si="54"/>
        <v>CUMPLE</v>
      </c>
      <c r="O1786" s="18" t="str">
        <f t="shared" si="55"/>
        <v>CUMPLE</v>
      </c>
      <c r="P1786" s="19">
        <v>0.4</v>
      </c>
      <c r="Q1786" s="19">
        <v>0.4</v>
      </c>
      <c r="R1786" s="19">
        <f>Tabla1[[#This Row],[Trbjo real]]-Tabla1[[#This Row],[Trabajo]]</f>
        <v>0</v>
      </c>
      <c r="S1786" s="19">
        <v>0.4</v>
      </c>
      <c r="T1786" s="16" t="s">
        <v>1026</v>
      </c>
      <c r="U1786" s="19">
        <f>Tabla1[[#This Row],[Trbjo real]]/Tabla1[[#This Row],[Trabajo]]</f>
        <v>1</v>
      </c>
    </row>
    <row r="1787" spans="1:21" x14ac:dyDescent="0.25">
      <c r="A1787" s="16" t="s">
        <v>610</v>
      </c>
      <c r="B1787" s="16" t="s">
        <v>5</v>
      </c>
      <c r="C1787" s="16" t="s">
        <v>6</v>
      </c>
      <c r="D1787" s="16" t="s">
        <v>7</v>
      </c>
      <c r="E1787" s="16" t="s">
        <v>1035</v>
      </c>
      <c r="F1787" s="16" t="s">
        <v>1088</v>
      </c>
      <c r="G1787" s="16" t="s">
        <v>1086</v>
      </c>
      <c r="H1787" s="16" t="s">
        <v>12</v>
      </c>
      <c r="I1787" s="16" t="s">
        <v>1025</v>
      </c>
      <c r="J1787" s="16" t="s">
        <v>9</v>
      </c>
      <c r="K1787" s="16" t="s">
        <v>13</v>
      </c>
      <c r="L1787" s="17">
        <v>44877</v>
      </c>
      <c r="M1787" s="18">
        <v>44877</v>
      </c>
      <c r="N1787" s="18" t="str">
        <f t="shared" si="54"/>
        <v>CUMPLE</v>
      </c>
      <c r="O1787" s="18" t="str">
        <f t="shared" si="55"/>
        <v>CUMPLE</v>
      </c>
      <c r="P1787" s="19">
        <v>0.3</v>
      </c>
      <c r="Q1787" s="20">
        <v>0.3</v>
      </c>
      <c r="R1787" s="19">
        <f>Tabla1[[#This Row],[Trbjo real]]-Tabla1[[#This Row],[Trabajo]]</f>
        <v>0</v>
      </c>
      <c r="S1787" s="19">
        <v>0.3</v>
      </c>
      <c r="T1787" s="16" t="s">
        <v>1026</v>
      </c>
      <c r="U1787" s="19">
        <f>Tabla1[[#This Row],[Trbjo real]]/Tabla1[[#This Row],[Trabajo]]</f>
        <v>1</v>
      </c>
    </row>
    <row r="1788" spans="1:21" x14ac:dyDescent="0.25">
      <c r="A1788" s="16" t="s">
        <v>610</v>
      </c>
      <c r="B1788" s="16" t="s">
        <v>5</v>
      </c>
      <c r="C1788" s="16" t="s">
        <v>6</v>
      </c>
      <c r="D1788" s="16" t="s">
        <v>7</v>
      </c>
      <c r="E1788" s="16" t="s">
        <v>1033</v>
      </c>
      <c r="F1788" s="16" t="s">
        <v>1087</v>
      </c>
      <c r="G1788" s="16" t="s">
        <v>1086</v>
      </c>
      <c r="H1788" s="16" t="s">
        <v>12</v>
      </c>
      <c r="I1788" s="16" t="s">
        <v>1025</v>
      </c>
      <c r="J1788" s="16" t="s">
        <v>9</v>
      </c>
      <c r="K1788" s="16" t="s">
        <v>13</v>
      </c>
      <c r="L1788" s="17">
        <v>44877</v>
      </c>
      <c r="M1788" s="18">
        <v>44877</v>
      </c>
      <c r="N1788" s="18" t="str">
        <f t="shared" si="54"/>
        <v>CUMPLE</v>
      </c>
      <c r="O1788" s="18" t="str">
        <f t="shared" si="55"/>
        <v>CUMPLE</v>
      </c>
      <c r="P1788" s="19">
        <v>0.4</v>
      </c>
      <c r="Q1788" s="20">
        <v>0.4</v>
      </c>
      <c r="R1788" s="19">
        <f>Tabla1[[#This Row],[Trbjo real]]-Tabla1[[#This Row],[Trabajo]]</f>
        <v>0</v>
      </c>
      <c r="S1788" s="19">
        <v>0.4</v>
      </c>
      <c r="T1788" s="16" t="s">
        <v>1026</v>
      </c>
      <c r="U1788" s="19">
        <f>Tabla1[[#This Row],[Trbjo real]]/Tabla1[[#This Row],[Trabajo]]</f>
        <v>1</v>
      </c>
    </row>
    <row r="1789" spans="1:21" x14ac:dyDescent="0.25">
      <c r="A1789" s="16" t="s">
        <v>722</v>
      </c>
      <c r="B1789" s="16" t="s">
        <v>51</v>
      </c>
      <c r="C1789" s="16" t="s">
        <v>52</v>
      </c>
      <c r="D1789" s="16" t="s">
        <v>53</v>
      </c>
      <c r="E1789" s="16" t="s">
        <v>1035</v>
      </c>
      <c r="F1789" s="16" t="s">
        <v>1088</v>
      </c>
      <c r="G1789" s="16" t="s">
        <v>1086</v>
      </c>
      <c r="H1789" s="16" t="s">
        <v>12</v>
      </c>
      <c r="I1789" s="16" t="s">
        <v>1015</v>
      </c>
      <c r="J1789" s="16" t="s">
        <v>55</v>
      </c>
      <c r="K1789" s="16" t="s">
        <v>13</v>
      </c>
      <c r="L1789" s="17">
        <v>44879</v>
      </c>
      <c r="M1789" s="18">
        <v>44879</v>
      </c>
      <c r="N1789" s="18" t="str">
        <f t="shared" si="54"/>
        <v>CUMPLE</v>
      </c>
      <c r="O1789" s="18" t="str">
        <f t="shared" si="55"/>
        <v>CUMPLE</v>
      </c>
      <c r="P1789" s="19">
        <v>0.3</v>
      </c>
      <c r="Q1789" s="20">
        <v>0.3</v>
      </c>
      <c r="R1789" s="20">
        <f>Tabla1[[#This Row],[Trbjo real]]-Tabla1[[#This Row],[Trabajo]]</f>
        <v>0</v>
      </c>
      <c r="S1789" s="19">
        <v>0.3</v>
      </c>
      <c r="T1789" s="16" t="s">
        <v>1026</v>
      </c>
      <c r="U1789" s="19">
        <f>Tabla1[[#This Row],[Trbjo real]]/Tabla1[[#This Row],[Trabajo]]</f>
        <v>1</v>
      </c>
    </row>
    <row r="1790" spans="1:21" x14ac:dyDescent="0.25">
      <c r="A1790" s="16" t="s">
        <v>797</v>
      </c>
      <c r="B1790" s="16" t="s">
        <v>238</v>
      </c>
      <c r="C1790" s="16" t="s">
        <v>239</v>
      </c>
      <c r="D1790" s="16" t="s">
        <v>185</v>
      </c>
      <c r="E1790" s="16" t="s">
        <v>1035</v>
      </c>
      <c r="F1790" s="16" t="s">
        <v>1085</v>
      </c>
      <c r="G1790" s="16" t="s">
        <v>1086</v>
      </c>
      <c r="H1790" s="16" t="s">
        <v>12</v>
      </c>
      <c r="I1790" s="16" t="s">
        <v>1025</v>
      </c>
      <c r="J1790" s="16" t="s">
        <v>240</v>
      </c>
      <c r="K1790" s="16" t="s">
        <v>13</v>
      </c>
      <c r="L1790" s="17">
        <v>44881</v>
      </c>
      <c r="M1790" s="18">
        <v>44881</v>
      </c>
      <c r="N1790" s="18" t="str">
        <f t="shared" si="54"/>
        <v>CUMPLE</v>
      </c>
      <c r="O1790" s="18" t="str">
        <f t="shared" si="55"/>
        <v>CUMPLE</v>
      </c>
      <c r="P1790" s="19">
        <v>0.3</v>
      </c>
      <c r="Q1790" s="19">
        <v>0.3</v>
      </c>
      <c r="R1790" s="20">
        <f>Tabla1[[#This Row],[Trbjo real]]-Tabla1[[#This Row],[Trabajo]]</f>
        <v>0</v>
      </c>
      <c r="S1790" s="19">
        <v>0.3</v>
      </c>
      <c r="T1790" s="16" t="s">
        <v>1026</v>
      </c>
      <c r="U1790" s="19">
        <f>Tabla1[[#This Row],[Trbjo real]]/Tabla1[[#This Row],[Trabajo]]</f>
        <v>1</v>
      </c>
    </row>
    <row r="1791" spans="1:21" x14ac:dyDescent="0.25">
      <c r="A1791" s="16" t="s">
        <v>799</v>
      </c>
      <c r="B1791" s="16" t="s">
        <v>238</v>
      </c>
      <c r="C1791" s="16" t="s">
        <v>239</v>
      </c>
      <c r="D1791" s="16" t="s">
        <v>185</v>
      </c>
      <c r="E1791" s="16" t="s">
        <v>1035</v>
      </c>
      <c r="F1791" s="16" t="s">
        <v>1085</v>
      </c>
      <c r="G1791" s="16" t="s">
        <v>1086</v>
      </c>
      <c r="H1791" s="16" t="s">
        <v>12</v>
      </c>
      <c r="I1791" s="16" t="s">
        <v>1025</v>
      </c>
      <c r="J1791" s="16" t="s">
        <v>240</v>
      </c>
      <c r="K1791" s="16" t="s">
        <v>13</v>
      </c>
      <c r="L1791" s="17">
        <v>44888</v>
      </c>
      <c r="M1791" s="18">
        <v>44888</v>
      </c>
      <c r="N1791" s="18" t="str">
        <f t="shared" si="54"/>
        <v>CUMPLE</v>
      </c>
      <c r="O1791" s="18" t="str">
        <f t="shared" si="55"/>
        <v>CUMPLE</v>
      </c>
      <c r="P1791" s="19">
        <v>0.3</v>
      </c>
      <c r="Q1791" s="19">
        <v>0.3</v>
      </c>
      <c r="R1791" s="20">
        <f>Tabla1[[#This Row],[Trbjo real]]-Tabla1[[#This Row],[Trabajo]]</f>
        <v>0</v>
      </c>
      <c r="S1791" s="19">
        <v>0.3</v>
      </c>
      <c r="T1791" s="16" t="s">
        <v>1026</v>
      </c>
      <c r="U1791" s="19">
        <f>Tabla1[[#This Row],[Trbjo real]]/Tabla1[[#This Row],[Trabajo]]</f>
        <v>1</v>
      </c>
    </row>
    <row r="1792" spans="1:21" x14ac:dyDescent="0.25">
      <c r="A1792" s="16" t="s">
        <v>752</v>
      </c>
      <c r="B1792" s="16" t="s">
        <v>183</v>
      </c>
      <c r="C1792" s="16" t="s">
        <v>184</v>
      </c>
      <c r="D1792" s="16" t="s">
        <v>185</v>
      </c>
      <c r="E1792" s="16" t="s">
        <v>1035</v>
      </c>
      <c r="F1792" s="16" t="s">
        <v>1088</v>
      </c>
      <c r="G1792" s="16" t="s">
        <v>1086</v>
      </c>
      <c r="H1792" s="16" t="s">
        <v>12</v>
      </c>
      <c r="I1792" s="16" t="s">
        <v>1025</v>
      </c>
      <c r="J1792" s="16" t="s">
        <v>186</v>
      </c>
      <c r="K1792" s="16" t="s">
        <v>13</v>
      </c>
      <c r="L1792" s="17">
        <v>44888</v>
      </c>
      <c r="M1792" s="18">
        <v>44888</v>
      </c>
      <c r="N1792" s="18" t="str">
        <f t="shared" si="54"/>
        <v>CUMPLE</v>
      </c>
      <c r="O1792" s="18" t="str">
        <f t="shared" si="55"/>
        <v>CUMPLE</v>
      </c>
      <c r="P1792" s="19">
        <v>0.3</v>
      </c>
      <c r="Q1792" s="19">
        <v>0.3</v>
      </c>
      <c r="R1792" s="20">
        <f>Tabla1[[#This Row],[Trbjo real]]-Tabla1[[#This Row],[Trabajo]]</f>
        <v>0</v>
      </c>
      <c r="S1792" s="19">
        <v>0.3</v>
      </c>
      <c r="T1792" s="16" t="s">
        <v>1026</v>
      </c>
      <c r="U1792" s="19">
        <f>Tabla1[[#This Row],[Trbjo real]]/Tabla1[[#This Row],[Trabajo]]</f>
        <v>1</v>
      </c>
    </row>
    <row r="1793" spans="1:21" x14ac:dyDescent="0.25">
      <c r="A1793" s="16" t="s">
        <v>881</v>
      </c>
      <c r="B1793" s="16" t="s">
        <v>325</v>
      </c>
      <c r="C1793" s="16" t="s">
        <v>326</v>
      </c>
      <c r="D1793" s="16" t="s">
        <v>120</v>
      </c>
      <c r="E1793" s="16" t="s">
        <v>1035</v>
      </c>
      <c r="F1793" s="16" t="s">
        <v>1088</v>
      </c>
      <c r="G1793" s="16" t="s">
        <v>1086</v>
      </c>
      <c r="H1793" s="16" t="s">
        <v>12</v>
      </c>
      <c r="I1793" s="16" t="s">
        <v>1025</v>
      </c>
      <c r="J1793" s="16" t="s">
        <v>121</v>
      </c>
      <c r="K1793" s="16" t="s">
        <v>13</v>
      </c>
      <c r="L1793" s="17">
        <v>44891</v>
      </c>
      <c r="M1793" s="18">
        <v>44891</v>
      </c>
      <c r="N1793" s="18" t="str">
        <f t="shared" si="54"/>
        <v>CUMPLE</v>
      </c>
      <c r="O1793" s="18" t="str">
        <f t="shared" si="55"/>
        <v>CUMPLE</v>
      </c>
      <c r="P1793" s="19">
        <v>0.3</v>
      </c>
      <c r="Q1793" s="20">
        <v>0.3</v>
      </c>
      <c r="R1793" s="19">
        <f>Tabla1[[#This Row],[Trbjo real]]-Tabla1[[#This Row],[Trabajo]]</f>
        <v>0</v>
      </c>
      <c r="S1793" s="19">
        <v>0.3</v>
      </c>
      <c r="T1793" s="16" t="s">
        <v>1026</v>
      </c>
      <c r="U1793" s="19">
        <f>Tabla1[[#This Row],[Trbjo real]]/Tabla1[[#This Row],[Trabajo]]</f>
        <v>1</v>
      </c>
    </row>
    <row r="1794" spans="1:21" x14ac:dyDescent="0.25">
      <c r="A1794" s="16" t="s">
        <v>968</v>
      </c>
      <c r="B1794" s="16" t="s">
        <v>365</v>
      </c>
      <c r="C1794" s="16" t="s">
        <v>366</v>
      </c>
      <c r="D1794" s="16" t="s">
        <v>120</v>
      </c>
      <c r="E1794" s="16" t="s">
        <v>1035</v>
      </c>
      <c r="F1794" s="16" t="s">
        <v>1088</v>
      </c>
      <c r="G1794" s="16" t="s">
        <v>1086</v>
      </c>
      <c r="H1794" s="16" t="s">
        <v>12</v>
      </c>
      <c r="I1794" s="16" t="s">
        <v>1025</v>
      </c>
      <c r="J1794" s="16" t="s">
        <v>121</v>
      </c>
      <c r="K1794" s="16" t="s">
        <v>13</v>
      </c>
      <c r="L1794" s="17">
        <v>44891</v>
      </c>
      <c r="M1794" s="18">
        <v>44891</v>
      </c>
      <c r="N1794" s="18" t="str">
        <f t="shared" ref="N1794:N1857" si="56">+IF((M1794)&lt;&gt;0,"CUMPLE","NO CUMPLE")</f>
        <v>CUMPLE</v>
      </c>
      <c r="O1794" s="18" t="str">
        <f t="shared" ref="O1794:O1857" si="57">+IF(AND(M1794=0),"NO CUMPLE",IF(OR(M1794=L1794,L1794&gt;M1794),"CUMPLE",IF(L1794&lt;M1794,"NO CUMPLE",FALSE)))</f>
        <v>CUMPLE</v>
      </c>
      <c r="P1794" s="19">
        <v>0.3</v>
      </c>
      <c r="Q1794" s="19">
        <v>0.3</v>
      </c>
      <c r="R1794" s="19">
        <f>Tabla1[[#This Row],[Trbjo real]]-Tabla1[[#This Row],[Trabajo]]</f>
        <v>0</v>
      </c>
      <c r="S1794" s="19">
        <v>0.3</v>
      </c>
      <c r="T1794" s="16" t="s">
        <v>1026</v>
      </c>
      <c r="U1794" s="19">
        <f>Tabla1[[#This Row],[Trbjo real]]/Tabla1[[#This Row],[Trabajo]]</f>
        <v>1</v>
      </c>
    </row>
    <row r="1795" spans="1:21" x14ac:dyDescent="0.25">
      <c r="A1795" s="16" t="s">
        <v>665</v>
      </c>
      <c r="B1795" s="16" t="s">
        <v>5</v>
      </c>
      <c r="C1795" s="16" t="s">
        <v>6</v>
      </c>
      <c r="D1795" s="16" t="s">
        <v>7</v>
      </c>
      <c r="E1795" s="16" t="s">
        <v>1035</v>
      </c>
      <c r="F1795" s="16" t="s">
        <v>1088</v>
      </c>
      <c r="G1795" s="16" t="s">
        <v>1086</v>
      </c>
      <c r="H1795" s="16" t="s">
        <v>12</v>
      </c>
      <c r="I1795" s="16" t="s">
        <v>1025</v>
      </c>
      <c r="J1795" s="16" t="s">
        <v>9</v>
      </c>
      <c r="K1795" s="16" t="s">
        <v>13</v>
      </c>
      <c r="L1795" s="17">
        <v>44891</v>
      </c>
      <c r="M1795" s="18">
        <v>44891</v>
      </c>
      <c r="N1795" s="18" t="str">
        <f t="shared" si="56"/>
        <v>CUMPLE</v>
      </c>
      <c r="O1795" s="18" t="str">
        <f t="shared" si="57"/>
        <v>CUMPLE</v>
      </c>
      <c r="P1795" s="19">
        <v>0.3</v>
      </c>
      <c r="Q1795" s="20">
        <v>0.3</v>
      </c>
      <c r="R1795" s="19">
        <f>Tabla1[[#This Row],[Trbjo real]]-Tabla1[[#This Row],[Trabajo]]</f>
        <v>0</v>
      </c>
      <c r="S1795" s="19">
        <v>0.3</v>
      </c>
      <c r="T1795" s="16" t="s">
        <v>1026</v>
      </c>
      <c r="U1795" s="19">
        <f>Tabla1[[#This Row],[Trbjo real]]/Tabla1[[#This Row],[Trabajo]]</f>
        <v>1</v>
      </c>
    </row>
    <row r="1796" spans="1:21" x14ac:dyDescent="0.25">
      <c r="A1796" s="16" t="s">
        <v>711</v>
      </c>
      <c r="B1796" s="16" t="s">
        <v>51</v>
      </c>
      <c r="C1796" s="16" t="s">
        <v>52</v>
      </c>
      <c r="D1796" s="16" t="s">
        <v>53</v>
      </c>
      <c r="E1796" s="16" t="s">
        <v>1035</v>
      </c>
      <c r="F1796" s="16" t="s">
        <v>1088</v>
      </c>
      <c r="G1796" s="16" t="s">
        <v>1086</v>
      </c>
      <c r="H1796" s="16" t="s">
        <v>12</v>
      </c>
      <c r="I1796" s="16" t="s">
        <v>1015</v>
      </c>
      <c r="J1796" s="16" t="s">
        <v>55</v>
      </c>
      <c r="K1796" s="16" t="s">
        <v>13</v>
      </c>
      <c r="L1796" s="17">
        <v>44893</v>
      </c>
      <c r="M1796" s="18">
        <v>44893</v>
      </c>
      <c r="N1796" s="18" t="str">
        <f t="shared" si="56"/>
        <v>CUMPLE</v>
      </c>
      <c r="O1796" s="18" t="str">
        <f t="shared" si="57"/>
        <v>CUMPLE</v>
      </c>
      <c r="P1796" s="19">
        <v>0.3</v>
      </c>
      <c r="Q1796" s="20">
        <v>0.3</v>
      </c>
      <c r="R1796" s="20">
        <f>Tabla1[[#This Row],[Trbjo real]]-Tabla1[[#This Row],[Trabajo]]</f>
        <v>0</v>
      </c>
      <c r="S1796" s="19">
        <v>0.3</v>
      </c>
      <c r="T1796" s="16" t="s">
        <v>1026</v>
      </c>
      <c r="U1796" s="19">
        <f>Tabla1[[#This Row],[Trbjo real]]/Tabla1[[#This Row],[Trabajo]]</f>
        <v>1</v>
      </c>
    </row>
    <row r="1797" spans="1:21" x14ac:dyDescent="0.25">
      <c r="A1797" s="16" t="s">
        <v>808</v>
      </c>
      <c r="B1797" s="16" t="s">
        <v>238</v>
      </c>
      <c r="C1797" s="16" t="s">
        <v>239</v>
      </c>
      <c r="D1797" s="16" t="s">
        <v>185</v>
      </c>
      <c r="E1797" s="16" t="s">
        <v>1035</v>
      </c>
      <c r="F1797" s="16" t="s">
        <v>1085</v>
      </c>
      <c r="G1797" s="16" t="s">
        <v>1086</v>
      </c>
      <c r="H1797" s="16" t="s">
        <v>12</v>
      </c>
      <c r="I1797" s="16" t="s">
        <v>1025</v>
      </c>
      <c r="J1797" s="16" t="s">
        <v>240</v>
      </c>
      <c r="K1797" s="16" t="s">
        <v>13</v>
      </c>
      <c r="L1797" s="17">
        <v>44895</v>
      </c>
      <c r="M1797" s="18">
        <v>44895</v>
      </c>
      <c r="N1797" s="18" t="str">
        <f t="shared" si="56"/>
        <v>CUMPLE</v>
      </c>
      <c r="O1797" s="18" t="str">
        <f t="shared" si="57"/>
        <v>CUMPLE</v>
      </c>
      <c r="P1797" s="19">
        <v>0.3</v>
      </c>
      <c r="Q1797" s="19">
        <v>0.3</v>
      </c>
      <c r="R1797" s="20">
        <f>Tabla1[[#This Row],[Trbjo real]]-Tabla1[[#This Row],[Trabajo]]</f>
        <v>0</v>
      </c>
      <c r="S1797" s="19">
        <v>0.3</v>
      </c>
      <c r="T1797" s="16" t="s">
        <v>1026</v>
      </c>
      <c r="U1797" s="19">
        <f>Tabla1[[#This Row],[Trbjo real]]/Tabla1[[#This Row],[Trabajo]]</f>
        <v>1</v>
      </c>
    </row>
    <row r="1798" spans="1:21" x14ac:dyDescent="0.25">
      <c r="A1798" s="16" t="s">
        <v>869</v>
      </c>
      <c r="B1798" s="16" t="s">
        <v>238</v>
      </c>
      <c r="C1798" s="16" t="s">
        <v>239</v>
      </c>
      <c r="D1798" s="16" t="s">
        <v>185</v>
      </c>
      <c r="E1798" s="16" t="s">
        <v>1035</v>
      </c>
      <c r="F1798" s="16" t="s">
        <v>1085</v>
      </c>
      <c r="G1798" s="16" t="s">
        <v>1086</v>
      </c>
      <c r="H1798" s="16" t="s">
        <v>12</v>
      </c>
      <c r="I1798" s="16" t="s">
        <v>1025</v>
      </c>
      <c r="J1798" s="16" t="s">
        <v>240</v>
      </c>
      <c r="K1798" s="16" t="s">
        <v>13</v>
      </c>
      <c r="L1798" s="17">
        <v>44902</v>
      </c>
      <c r="M1798" s="18">
        <v>44902</v>
      </c>
      <c r="N1798" s="18" t="str">
        <f t="shared" si="56"/>
        <v>CUMPLE</v>
      </c>
      <c r="O1798" s="18" t="str">
        <f t="shared" si="57"/>
        <v>CUMPLE</v>
      </c>
      <c r="P1798" s="19">
        <v>0.3</v>
      </c>
      <c r="Q1798" s="19">
        <v>0.3</v>
      </c>
      <c r="R1798" s="20">
        <f>Tabla1[[#This Row],[Trbjo real]]-Tabla1[[#This Row],[Trabajo]]</f>
        <v>0</v>
      </c>
      <c r="S1798" s="19">
        <v>0.3</v>
      </c>
      <c r="T1798" s="16" t="s">
        <v>1026</v>
      </c>
      <c r="U1798" s="19">
        <f>Tabla1[[#This Row],[Trbjo real]]/Tabla1[[#This Row],[Trabajo]]</f>
        <v>1</v>
      </c>
    </row>
    <row r="1799" spans="1:21" x14ac:dyDescent="0.25">
      <c r="A1799" s="16" t="s">
        <v>869</v>
      </c>
      <c r="B1799" s="16" t="s">
        <v>238</v>
      </c>
      <c r="C1799" s="16" t="s">
        <v>239</v>
      </c>
      <c r="D1799" s="16" t="s">
        <v>185</v>
      </c>
      <c r="E1799" s="16" t="s">
        <v>1033</v>
      </c>
      <c r="F1799" s="16" t="s">
        <v>1087</v>
      </c>
      <c r="G1799" s="16" t="s">
        <v>1086</v>
      </c>
      <c r="H1799" s="16" t="s">
        <v>12</v>
      </c>
      <c r="I1799" s="16" t="s">
        <v>1025</v>
      </c>
      <c r="J1799" s="16" t="s">
        <v>240</v>
      </c>
      <c r="K1799" s="16" t="s">
        <v>13</v>
      </c>
      <c r="L1799" s="17">
        <v>44902</v>
      </c>
      <c r="M1799" s="18">
        <v>44902</v>
      </c>
      <c r="N1799" s="18" t="str">
        <f t="shared" si="56"/>
        <v>CUMPLE</v>
      </c>
      <c r="O1799" s="18" t="str">
        <f t="shared" si="57"/>
        <v>CUMPLE</v>
      </c>
      <c r="P1799" s="19">
        <v>0.4</v>
      </c>
      <c r="Q1799" s="19">
        <v>0.4</v>
      </c>
      <c r="R1799" s="20">
        <f>Tabla1[[#This Row],[Trbjo real]]-Tabla1[[#This Row],[Trabajo]]</f>
        <v>0</v>
      </c>
      <c r="S1799" s="19">
        <v>0.4</v>
      </c>
      <c r="T1799" s="16" t="s">
        <v>1026</v>
      </c>
      <c r="U1799" s="19">
        <f>Tabla1[[#This Row],[Trbjo real]]/Tabla1[[#This Row],[Trabajo]]</f>
        <v>1</v>
      </c>
    </row>
    <row r="1800" spans="1:21" x14ac:dyDescent="0.25">
      <c r="A1800" s="16" t="s">
        <v>747</v>
      </c>
      <c r="B1800" s="16" t="s">
        <v>183</v>
      </c>
      <c r="C1800" s="16" t="s">
        <v>184</v>
      </c>
      <c r="D1800" s="16" t="s">
        <v>185</v>
      </c>
      <c r="E1800" s="16" t="s">
        <v>1035</v>
      </c>
      <c r="F1800" s="16" t="s">
        <v>1088</v>
      </c>
      <c r="G1800" s="16" t="s">
        <v>1086</v>
      </c>
      <c r="H1800" s="16" t="s">
        <v>12</v>
      </c>
      <c r="I1800" s="16" t="s">
        <v>1025</v>
      </c>
      <c r="J1800" s="16" t="s">
        <v>186</v>
      </c>
      <c r="K1800" s="16" t="s">
        <v>13</v>
      </c>
      <c r="L1800" s="17">
        <v>44902</v>
      </c>
      <c r="M1800" s="18">
        <v>44902</v>
      </c>
      <c r="N1800" s="18" t="str">
        <f t="shared" si="56"/>
        <v>CUMPLE</v>
      </c>
      <c r="O1800" s="18" t="str">
        <f t="shared" si="57"/>
        <v>CUMPLE</v>
      </c>
      <c r="P1800" s="19">
        <v>0.3</v>
      </c>
      <c r="Q1800" s="19">
        <v>0.3</v>
      </c>
      <c r="R1800" s="20">
        <f>Tabla1[[#This Row],[Trbjo real]]-Tabla1[[#This Row],[Trabajo]]</f>
        <v>0</v>
      </c>
      <c r="S1800" s="19">
        <v>0.3</v>
      </c>
      <c r="T1800" s="16" t="s">
        <v>1026</v>
      </c>
      <c r="U1800" s="19">
        <f>Tabla1[[#This Row],[Trbjo real]]/Tabla1[[#This Row],[Trabajo]]</f>
        <v>1</v>
      </c>
    </row>
    <row r="1801" spans="1:21" x14ac:dyDescent="0.25">
      <c r="A1801" s="16" t="s">
        <v>747</v>
      </c>
      <c r="B1801" s="16" t="s">
        <v>183</v>
      </c>
      <c r="C1801" s="16" t="s">
        <v>184</v>
      </c>
      <c r="D1801" s="16" t="s">
        <v>185</v>
      </c>
      <c r="E1801" s="16" t="s">
        <v>1033</v>
      </c>
      <c r="F1801" s="16" t="s">
        <v>1087</v>
      </c>
      <c r="G1801" s="16" t="s">
        <v>1086</v>
      </c>
      <c r="H1801" s="16" t="s">
        <v>12</v>
      </c>
      <c r="I1801" s="16" t="s">
        <v>1025</v>
      </c>
      <c r="J1801" s="16" t="s">
        <v>186</v>
      </c>
      <c r="K1801" s="16" t="s">
        <v>13</v>
      </c>
      <c r="L1801" s="17">
        <v>44902</v>
      </c>
      <c r="M1801" s="18">
        <v>44902</v>
      </c>
      <c r="N1801" s="18" t="str">
        <f t="shared" si="56"/>
        <v>CUMPLE</v>
      </c>
      <c r="O1801" s="18" t="str">
        <f t="shared" si="57"/>
        <v>CUMPLE</v>
      </c>
      <c r="P1801" s="19">
        <v>0.5</v>
      </c>
      <c r="Q1801" s="19">
        <v>0.5</v>
      </c>
      <c r="R1801" s="20">
        <f>Tabla1[[#This Row],[Trbjo real]]-Tabla1[[#This Row],[Trabajo]]</f>
        <v>0</v>
      </c>
      <c r="S1801" s="19">
        <v>0.5</v>
      </c>
      <c r="T1801" s="16" t="s">
        <v>1026</v>
      </c>
      <c r="U1801" s="19">
        <f>Tabla1[[#This Row],[Trbjo real]]/Tabla1[[#This Row],[Trabajo]]</f>
        <v>1</v>
      </c>
    </row>
    <row r="1802" spans="1:21" x14ac:dyDescent="0.25">
      <c r="A1802" s="16" t="s">
        <v>882</v>
      </c>
      <c r="B1802" s="16" t="s">
        <v>325</v>
      </c>
      <c r="C1802" s="16" t="s">
        <v>326</v>
      </c>
      <c r="D1802" s="16" t="s">
        <v>120</v>
      </c>
      <c r="E1802" s="16" t="s">
        <v>1035</v>
      </c>
      <c r="F1802" s="16" t="s">
        <v>1088</v>
      </c>
      <c r="G1802" s="16" t="s">
        <v>1086</v>
      </c>
      <c r="H1802" s="16" t="s">
        <v>12</v>
      </c>
      <c r="I1802" s="16" t="s">
        <v>1025</v>
      </c>
      <c r="J1802" s="16" t="s">
        <v>121</v>
      </c>
      <c r="K1802" s="16" t="s">
        <v>13</v>
      </c>
      <c r="L1802" s="17">
        <v>44905</v>
      </c>
      <c r="M1802" s="18">
        <v>44905</v>
      </c>
      <c r="N1802" s="18" t="str">
        <f t="shared" si="56"/>
        <v>CUMPLE</v>
      </c>
      <c r="O1802" s="18" t="str">
        <f t="shared" si="57"/>
        <v>CUMPLE</v>
      </c>
      <c r="P1802" s="19">
        <v>0.3</v>
      </c>
      <c r="Q1802" s="20">
        <v>0.3</v>
      </c>
      <c r="R1802" s="19">
        <f>Tabla1[[#This Row],[Trbjo real]]-Tabla1[[#This Row],[Trabajo]]</f>
        <v>0</v>
      </c>
      <c r="S1802" s="19">
        <v>0.3</v>
      </c>
      <c r="T1802" s="16" t="s">
        <v>1026</v>
      </c>
      <c r="U1802" s="19">
        <f>Tabla1[[#This Row],[Trbjo real]]/Tabla1[[#This Row],[Trabajo]]</f>
        <v>1</v>
      </c>
    </row>
    <row r="1803" spans="1:21" x14ac:dyDescent="0.25">
      <c r="A1803" s="16" t="s">
        <v>882</v>
      </c>
      <c r="B1803" s="16" t="s">
        <v>325</v>
      </c>
      <c r="C1803" s="16" t="s">
        <v>326</v>
      </c>
      <c r="D1803" s="16" t="s">
        <v>120</v>
      </c>
      <c r="E1803" s="16" t="s">
        <v>1033</v>
      </c>
      <c r="F1803" s="16" t="s">
        <v>1087</v>
      </c>
      <c r="G1803" s="16" t="s">
        <v>1086</v>
      </c>
      <c r="H1803" s="16" t="s">
        <v>12</v>
      </c>
      <c r="I1803" s="16" t="s">
        <v>1025</v>
      </c>
      <c r="J1803" s="16" t="s">
        <v>121</v>
      </c>
      <c r="K1803" s="16" t="s">
        <v>13</v>
      </c>
      <c r="L1803" s="17">
        <v>44905</v>
      </c>
      <c r="M1803" s="18">
        <v>44905</v>
      </c>
      <c r="N1803" s="18" t="str">
        <f t="shared" si="56"/>
        <v>CUMPLE</v>
      </c>
      <c r="O1803" s="18" t="str">
        <f t="shared" si="57"/>
        <v>CUMPLE</v>
      </c>
      <c r="P1803" s="19">
        <v>0.4</v>
      </c>
      <c r="Q1803" s="20">
        <v>0.4</v>
      </c>
      <c r="R1803" s="19">
        <f>Tabla1[[#This Row],[Trbjo real]]-Tabla1[[#This Row],[Trabajo]]</f>
        <v>0</v>
      </c>
      <c r="S1803" s="19">
        <v>0.4</v>
      </c>
      <c r="T1803" s="16" t="s">
        <v>1026</v>
      </c>
      <c r="U1803" s="19">
        <f>Tabla1[[#This Row],[Trbjo real]]/Tabla1[[#This Row],[Trabajo]]</f>
        <v>1</v>
      </c>
    </row>
    <row r="1804" spans="1:21" x14ac:dyDescent="0.25">
      <c r="A1804" s="16" t="s">
        <v>966</v>
      </c>
      <c r="B1804" s="16" t="s">
        <v>365</v>
      </c>
      <c r="C1804" s="16" t="s">
        <v>366</v>
      </c>
      <c r="D1804" s="16" t="s">
        <v>120</v>
      </c>
      <c r="E1804" s="16" t="s">
        <v>1035</v>
      </c>
      <c r="F1804" s="16" t="s">
        <v>1088</v>
      </c>
      <c r="G1804" s="16" t="s">
        <v>1086</v>
      </c>
      <c r="H1804" s="16" t="s">
        <v>12</v>
      </c>
      <c r="I1804" s="16" t="s">
        <v>1015</v>
      </c>
      <c r="J1804" s="16" t="s">
        <v>121</v>
      </c>
      <c r="K1804" s="16" t="s">
        <v>13</v>
      </c>
      <c r="L1804" s="17">
        <v>44905</v>
      </c>
      <c r="M1804" s="18">
        <v>44905</v>
      </c>
      <c r="N1804" s="18" t="str">
        <f t="shared" si="56"/>
        <v>CUMPLE</v>
      </c>
      <c r="O1804" s="18" t="str">
        <f t="shared" si="57"/>
        <v>CUMPLE</v>
      </c>
      <c r="P1804" s="19">
        <v>0.3</v>
      </c>
      <c r="Q1804" s="19">
        <v>0.3</v>
      </c>
      <c r="R1804" s="19">
        <f>Tabla1[[#This Row],[Trbjo real]]-Tabla1[[#This Row],[Trabajo]]</f>
        <v>0</v>
      </c>
      <c r="S1804" s="19">
        <v>0.3</v>
      </c>
      <c r="T1804" s="16" t="s">
        <v>1026</v>
      </c>
      <c r="U1804" s="19">
        <f>Tabla1[[#This Row],[Trbjo real]]/Tabla1[[#This Row],[Trabajo]]</f>
        <v>1</v>
      </c>
    </row>
    <row r="1805" spans="1:21" x14ac:dyDescent="0.25">
      <c r="A1805" s="16" t="s">
        <v>966</v>
      </c>
      <c r="B1805" s="16" t="s">
        <v>365</v>
      </c>
      <c r="C1805" s="16" t="s">
        <v>366</v>
      </c>
      <c r="D1805" s="16" t="s">
        <v>120</v>
      </c>
      <c r="E1805" s="16" t="s">
        <v>1033</v>
      </c>
      <c r="F1805" s="16" t="s">
        <v>1087</v>
      </c>
      <c r="G1805" s="16" t="s">
        <v>1086</v>
      </c>
      <c r="H1805" s="16" t="s">
        <v>12</v>
      </c>
      <c r="I1805" s="16" t="s">
        <v>1015</v>
      </c>
      <c r="J1805" s="16" t="s">
        <v>121</v>
      </c>
      <c r="K1805" s="16" t="s">
        <v>13</v>
      </c>
      <c r="L1805" s="17">
        <v>44905</v>
      </c>
      <c r="M1805" s="18">
        <v>44905</v>
      </c>
      <c r="N1805" s="18" t="str">
        <f t="shared" si="56"/>
        <v>CUMPLE</v>
      </c>
      <c r="O1805" s="18" t="str">
        <f t="shared" si="57"/>
        <v>CUMPLE</v>
      </c>
      <c r="P1805" s="19">
        <v>0.4</v>
      </c>
      <c r="Q1805" s="19">
        <v>0.4</v>
      </c>
      <c r="R1805" s="19">
        <f>Tabla1[[#This Row],[Trbjo real]]-Tabla1[[#This Row],[Trabajo]]</f>
        <v>0</v>
      </c>
      <c r="S1805" s="19">
        <v>0.4</v>
      </c>
      <c r="T1805" s="16" t="s">
        <v>1026</v>
      </c>
      <c r="U1805" s="19">
        <f>Tabla1[[#This Row],[Trbjo real]]/Tabla1[[#This Row],[Trabajo]]</f>
        <v>1</v>
      </c>
    </row>
    <row r="1806" spans="1:21" x14ac:dyDescent="0.25">
      <c r="A1806" s="16" t="s">
        <v>638</v>
      </c>
      <c r="B1806" s="16" t="s">
        <v>5</v>
      </c>
      <c r="C1806" s="16" t="s">
        <v>6</v>
      </c>
      <c r="D1806" s="16" t="s">
        <v>7</v>
      </c>
      <c r="E1806" s="16" t="s">
        <v>1035</v>
      </c>
      <c r="F1806" s="16" t="s">
        <v>1088</v>
      </c>
      <c r="G1806" s="16" t="s">
        <v>1086</v>
      </c>
      <c r="H1806" s="16" t="s">
        <v>12</v>
      </c>
      <c r="I1806" s="16" t="s">
        <v>1025</v>
      </c>
      <c r="J1806" s="16" t="s">
        <v>9</v>
      </c>
      <c r="K1806" s="16" t="s">
        <v>13</v>
      </c>
      <c r="L1806" s="17">
        <v>44905</v>
      </c>
      <c r="M1806" s="18">
        <v>44905</v>
      </c>
      <c r="N1806" s="18" t="str">
        <f t="shared" si="56"/>
        <v>CUMPLE</v>
      </c>
      <c r="O1806" s="18" t="str">
        <f t="shared" si="57"/>
        <v>CUMPLE</v>
      </c>
      <c r="P1806" s="19">
        <v>0.3</v>
      </c>
      <c r="Q1806" s="20">
        <v>0.3</v>
      </c>
      <c r="R1806" s="19">
        <f>Tabla1[[#This Row],[Trbjo real]]-Tabla1[[#This Row],[Trabajo]]</f>
        <v>0</v>
      </c>
      <c r="S1806" s="19">
        <v>0.3</v>
      </c>
      <c r="T1806" s="16" t="s">
        <v>1026</v>
      </c>
      <c r="U1806" s="19">
        <f>Tabla1[[#This Row],[Trbjo real]]/Tabla1[[#This Row],[Trabajo]]</f>
        <v>1</v>
      </c>
    </row>
    <row r="1807" spans="1:21" x14ac:dyDescent="0.25">
      <c r="A1807" s="16" t="s">
        <v>638</v>
      </c>
      <c r="B1807" s="16" t="s">
        <v>5</v>
      </c>
      <c r="C1807" s="16" t="s">
        <v>6</v>
      </c>
      <c r="D1807" s="16" t="s">
        <v>7</v>
      </c>
      <c r="E1807" s="16" t="s">
        <v>1033</v>
      </c>
      <c r="F1807" s="16" t="s">
        <v>1087</v>
      </c>
      <c r="G1807" s="16" t="s">
        <v>1086</v>
      </c>
      <c r="H1807" s="16" t="s">
        <v>12</v>
      </c>
      <c r="I1807" s="16" t="s">
        <v>1025</v>
      </c>
      <c r="J1807" s="16" t="s">
        <v>9</v>
      </c>
      <c r="K1807" s="16" t="s">
        <v>13</v>
      </c>
      <c r="L1807" s="17">
        <v>44905</v>
      </c>
      <c r="M1807" s="18">
        <v>44905</v>
      </c>
      <c r="N1807" s="18" t="str">
        <f t="shared" si="56"/>
        <v>CUMPLE</v>
      </c>
      <c r="O1807" s="18" t="str">
        <f t="shared" si="57"/>
        <v>CUMPLE</v>
      </c>
      <c r="P1807" s="19">
        <v>0.4</v>
      </c>
      <c r="Q1807" s="20">
        <v>0.4</v>
      </c>
      <c r="R1807" s="19">
        <f>Tabla1[[#This Row],[Trbjo real]]-Tabla1[[#This Row],[Trabajo]]</f>
        <v>0</v>
      </c>
      <c r="S1807" s="19">
        <v>0.4</v>
      </c>
      <c r="T1807" s="16" t="s">
        <v>1026</v>
      </c>
      <c r="U1807" s="19">
        <f>Tabla1[[#This Row],[Trbjo real]]/Tabla1[[#This Row],[Trabajo]]</f>
        <v>1</v>
      </c>
    </row>
    <row r="1808" spans="1:21" x14ac:dyDescent="0.25">
      <c r="A1808" s="16" t="s">
        <v>720</v>
      </c>
      <c r="B1808" s="16" t="s">
        <v>51</v>
      </c>
      <c r="C1808" s="16" t="s">
        <v>52</v>
      </c>
      <c r="D1808" s="16" t="s">
        <v>53</v>
      </c>
      <c r="E1808" s="16" t="s">
        <v>1035</v>
      </c>
      <c r="F1808" s="16" t="s">
        <v>1088</v>
      </c>
      <c r="G1808" s="16" t="s">
        <v>1086</v>
      </c>
      <c r="H1808" s="16" t="s">
        <v>12</v>
      </c>
      <c r="I1808" s="16" t="s">
        <v>1015</v>
      </c>
      <c r="J1808" s="16" t="s">
        <v>55</v>
      </c>
      <c r="K1808" s="16" t="s">
        <v>13</v>
      </c>
      <c r="L1808" s="17">
        <v>44907</v>
      </c>
      <c r="M1808" s="18">
        <v>44907</v>
      </c>
      <c r="N1808" s="18" t="str">
        <f t="shared" si="56"/>
        <v>CUMPLE</v>
      </c>
      <c r="O1808" s="18" t="str">
        <f t="shared" si="57"/>
        <v>CUMPLE</v>
      </c>
      <c r="P1808" s="19">
        <v>0.3</v>
      </c>
      <c r="Q1808" s="20">
        <v>0.3</v>
      </c>
      <c r="R1808" s="20">
        <f>Tabla1[[#This Row],[Trbjo real]]-Tabla1[[#This Row],[Trabajo]]</f>
        <v>0</v>
      </c>
      <c r="S1808" s="19">
        <v>0.3</v>
      </c>
      <c r="T1808" s="16" t="s">
        <v>1026</v>
      </c>
      <c r="U1808" s="19">
        <f>Tabla1[[#This Row],[Trbjo real]]/Tabla1[[#This Row],[Trabajo]]</f>
        <v>1</v>
      </c>
    </row>
    <row r="1809" spans="1:21" x14ac:dyDescent="0.25">
      <c r="A1809" s="16" t="s">
        <v>874</v>
      </c>
      <c r="B1809" s="16" t="s">
        <v>238</v>
      </c>
      <c r="C1809" s="16" t="s">
        <v>239</v>
      </c>
      <c r="D1809" s="16" t="s">
        <v>185</v>
      </c>
      <c r="E1809" s="16" t="s">
        <v>1035</v>
      </c>
      <c r="F1809" s="16" t="s">
        <v>1085</v>
      </c>
      <c r="G1809" s="16" t="s">
        <v>1086</v>
      </c>
      <c r="H1809" s="16" t="s">
        <v>12</v>
      </c>
      <c r="I1809" s="16" t="s">
        <v>1025</v>
      </c>
      <c r="J1809" s="16" t="s">
        <v>240</v>
      </c>
      <c r="K1809" s="16" t="s">
        <v>13</v>
      </c>
      <c r="L1809" s="17">
        <v>44909</v>
      </c>
      <c r="M1809" s="18">
        <v>44909</v>
      </c>
      <c r="N1809" s="18" t="str">
        <f t="shared" si="56"/>
        <v>CUMPLE</v>
      </c>
      <c r="O1809" s="18" t="str">
        <f t="shared" si="57"/>
        <v>CUMPLE</v>
      </c>
      <c r="P1809" s="19">
        <v>0.3</v>
      </c>
      <c r="Q1809" s="19">
        <v>0.3</v>
      </c>
      <c r="R1809" s="20">
        <f>Tabla1[[#This Row],[Trbjo real]]-Tabla1[[#This Row],[Trabajo]]</f>
        <v>0</v>
      </c>
      <c r="S1809" s="19">
        <v>0.3</v>
      </c>
      <c r="T1809" s="16" t="s">
        <v>1026</v>
      </c>
      <c r="U1809" s="19">
        <f>Tabla1[[#This Row],[Trbjo real]]/Tabla1[[#This Row],[Trabajo]]</f>
        <v>1</v>
      </c>
    </row>
    <row r="1810" spans="1:21" x14ac:dyDescent="0.25">
      <c r="A1810" s="16" t="s">
        <v>864</v>
      </c>
      <c r="B1810" s="16" t="s">
        <v>238</v>
      </c>
      <c r="C1810" s="16" t="s">
        <v>239</v>
      </c>
      <c r="D1810" s="16" t="s">
        <v>185</v>
      </c>
      <c r="E1810" s="16" t="s">
        <v>1035</v>
      </c>
      <c r="F1810" s="16" t="s">
        <v>1085</v>
      </c>
      <c r="G1810" s="16" t="s">
        <v>1086</v>
      </c>
      <c r="H1810" s="16" t="s">
        <v>12</v>
      </c>
      <c r="I1810" s="16" t="s">
        <v>1025</v>
      </c>
      <c r="J1810" s="16" t="s">
        <v>240</v>
      </c>
      <c r="K1810" s="16" t="s">
        <v>13</v>
      </c>
      <c r="L1810" s="17">
        <v>44916</v>
      </c>
      <c r="M1810" s="18">
        <v>44916</v>
      </c>
      <c r="N1810" s="18" t="str">
        <f t="shared" si="56"/>
        <v>CUMPLE</v>
      </c>
      <c r="O1810" s="18" t="str">
        <f t="shared" si="57"/>
        <v>CUMPLE</v>
      </c>
      <c r="P1810" s="19">
        <v>0.3</v>
      </c>
      <c r="Q1810" s="19">
        <v>0.3</v>
      </c>
      <c r="R1810" s="20">
        <f>Tabla1[[#This Row],[Trbjo real]]-Tabla1[[#This Row],[Trabajo]]</f>
        <v>0</v>
      </c>
      <c r="S1810" s="19">
        <v>0.3</v>
      </c>
      <c r="T1810" s="16" t="s">
        <v>1026</v>
      </c>
      <c r="U1810" s="19">
        <f>Tabla1[[#This Row],[Trbjo real]]/Tabla1[[#This Row],[Trabajo]]</f>
        <v>1</v>
      </c>
    </row>
    <row r="1811" spans="1:21" x14ac:dyDescent="0.25">
      <c r="A1811" s="16" t="s">
        <v>758</v>
      </c>
      <c r="B1811" s="16" t="s">
        <v>183</v>
      </c>
      <c r="C1811" s="16" t="s">
        <v>184</v>
      </c>
      <c r="D1811" s="16" t="s">
        <v>185</v>
      </c>
      <c r="E1811" s="16" t="s">
        <v>1035</v>
      </c>
      <c r="F1811" s="16" t="s">
        <v>1088</v>
      </c>
      <c r="G1811" s="16" t="s">
        <v>1086</v>
      </c>
      <c r="H1811" s="16" t="s">
        <v>12</v>
      </c>
      <c r="I1811" s="16" t="s">
        <v>1025</v>
      </c>
      <c r="J1811" s="16" t="s">
        <v>186</v>
      </c>
      <c r="K1811" s="16" t="s">
        <v>13</v>
      </c>
      <c r="L1811" s="17">
        <v>44916</v>
      </c>
      <c r="M1811" s="18">
        <v>44916</v>
      </c>
      <c r="N1811" s="18" t="str">
        <f t="shared" si="56"/>
        <v>CUMPLE</v>
      </c>
      <c r="O1811" s="18" t="str">
        <f t="shared" si="57"/>
        <v>CUMPLE</v>
      </c>
      <c r="P1811" s="19">
        <v>0.3</v>
      </c>
      <c r="Q1811" s="19">
        <v>0.3</v>
      </c>
      <c r="R1811" s="20">
        <f>Tabla1[[#This Row],[Trbjo real]]-Tabla1[[#This Row],[Trabajo]]</f>
        <v>0</v>
      </c>
      <c r="S1811" s="19">
        <v>0.3</v>
      </c>
      <c r="T1811" s="16" t="s">
        <v>1026</v>
      </c>
      <c r="U1811" s="19">
        <f>Tabla1[[#This Row],[Trbjo real]]/Tabla1[[#This Row],[Trabajo]]</f>
        <v>1</v>
      </c>
    </row>
    <row r="1812" spans="1:21" x14ac:dyDescent="0.25">
      <c r="A1812" s="16" t="s">
        <v>909</v>
      </c>
      <c r="B1812" s="16" t="s">
        <v>325</v>
      </c>
      <c r="C1812" s="16" t="s">
        <v>326</v>
      </c>
      <c r="D1812" s="16" t="s">
        <v>120</v>
      </c>
      <c r="E1812" s="16" t="s">
        <v>1035</v>
      </c>
      <c r="F1812" s="16" t="s">
        <v>1088</v>
      </c>
      <c r="G1812" s="16" t="s">
        <v>1086</v>
      </c>
      <c r="H1812" s="16" t="s">
        <v>12</v>
      </c>
      <c r="I1812" s="16" t="s">
        <v>1025</v>
      </c>
      <c r="J1812" s="16" t="s">
        <v>121</v>
      </c>
      <c r="K1812" s="16" t="s">
        <v>13</v>
      </c>
      <c r="L1812" s="17">
        <v>44919</v>
      </c>
      <c r="M1812" s="18">
        <v>44919</v>
      </c>
      <c r="N1812" s="18" t="str">
        <f t="shared" si="56"/>
        <v>CUMPLE</v>
      </c>
      <c r="O1812" s="18" t="str">
        <f t="shared" si="57"/>
        <v>CUMPLE</v>
      </c>
      <c r="P1812" s="19">
        <v>0.3</v>
      </c>
      <c r="Q1812" s="20">
        <v>0.3</v>
      </c>
      <c r="R1812" s="19">
        <f>Tabla1[[#This Row],[Trbjo real]]-Tabla1[[#This Row],[Trabajo]]</f>
        <v>0</v>
      </c>
      <c r="S1812" s="19">
        <v>0.3</v>
      </c>
      <c r="T1812" s="16" t="s">
        <v>1026</v>
      </c>
      <c r="U1812" s="19">
        <f>Tabla1[[#This Row],[Trbjo real]]/Tabla1[[#This Row],[Trabajo]]</f>
        <v>1</v>
      </c>
    </row>
    <row r="1813" spans="1:21" x14ac:dyDescent="0.25">
      <c r="A1813" s="16" t="s">
        <v>956</v>
      </c>
      <c r="B1813" s="16" t="s">
        <v>365</v>
      </c>
      <c r="C1813" s="16" t="s">
        <v>366</v>
      </c>
      <c r="D1813" s="16" t="s">
        <v>120</v>
      </c>
      <c r="E1813" s="16" t="s">
        <v>1035</v>
      </c>
      <c r="F1813" s="16" t="s">
        <v>1088</v>
      </c>
      <c r="G1813" s="16" t="s">
        <v>1086</v>
      </c>
      <c r="H1813" s="16" t="s">
        <v>12</v>
      </c>
      <c r="I1813" s="16" t="s">
        <v>1015</v>
      </c>
      <c r="J1813" s="16" t="s">
        <v>121</v>
      </c>
      <c r="K1813" s="16" t="s">
        <v>13</v>
      </c>
      <c r="L1813" s="17">
        <v>44919</v>
      </c>
      <c r="M1813" s="18">
        <v>44919</v>
      </c>
      <c r="N1813" s="18" t="str">
        <f t="shared" si="56"/>
        <v>CUMPLE</v>
      </c>
      <c r="O1813" s="18" t="str">
        <f t="shared" si="57"/>
        <v>CUMPLE</v>
      </c>
      <c r="P1813" s="19">
        <v>0.3</v>
      </c>
      <c r="Q1813" s="19">
        <v>0.3</v>
      </c>
      <c r="R1813" s="19">
        <f>Tabla1[[#This Row],[Trbjo real]]-Tabla1[[#This Row],[Trabajo]]</f>
        <v>0</v>
      </c>
      <c r="S1813" s="19">
        <v>0.3</v>
      </c>
      <c r="T1813" s="16" t="s">
        <v>1026</v>
      </c>
      <c r="U1813" s="19">
        <f>Tabla1[[#This Row],[Trbjo real]]/Tabla1[[#This Row],[Trabajo]]</f>
        <v>1</v>
      </c>
    </row>
    <row r="1814" spans="1:21" x14ac:dyDescent="0.25">
      <c r="A1814" s="16" t="s">
        <v>649</v>
      </c>
      <c r="B1814" s="16" t="s">
        <v>5</v>
      </c>
      <c r="C1814" s="16" t="s">
        <v>6</v>
      </c>
      <c r="D1814" s="16" t="s">
        <v>7</v>
      </c>
      <c r="E1814" s="16" t="s">
        <v>1035</v>
      </c>
      <c r="F1814" s="16" t="s">
        <v>1088</v>
      </c>
      <c r="G1814" s="16" t="s">
        <v>1086</v>
      </c>
      <c r="H1814" s="16" t="s">
        <v>12</v>
      </c>
      <c r="I1814" s="16" t="s">
        <v>1025</v>
      </c>
      <c r="J1814" s="16" t="s">
        <v>9</v>
      </c>
      <c r="K1814" s="16" t="s">
        <v>13</v>
      </c>
      <c r="L1814" s="17">
        <v>44919</v>
      </c>
      <c r="M1814" s="18">
        <v>44919</v>
      </c>
      <c r="N1814" s="18" t="str">
        <f t="shared" si="56"/>
        <v>CUMPLE</v>
      </c>
      <c r="O1814" s="18" t="str">
        <f t="shared" si="57"/>
        <v>CUMPLE</v>
      </c>
      <c r="P1814" s="19">
        <v>0.3</v>
      </c>
      <c r="Q1814" s="20">
        <v>0.3</v>
      </c>
      <c r="R1814" s="19">
        <f>Tabla1[[#This Row],[Trbjo real]]-Tabla1[[#This Row],[Trabajo]]</f>
        <v>0</v>
      </c>
      <c r="S1814" s="19">
        <v>0.3</v>
      </c>
      <c r="T1814" s="16" t="s">
        <v>1026</v>
      </c>
      <c r="U1814" s="19">
        <f>Tabla1[[#This Row],[Trbjo real]]/Tabla1[[#This Row],[Trabajo]]</f>
        <v>1</v>
      </c>
    </row>
    <row r="1815" spans="1:21" x14ac:dyDescent="0.25">
      <c r="A1815" s="16" t="s">
        <v>709</v>
      </c>
      <c r="B1815" s="16" t="s">
        <v>51</v>
      </c>
      <c r="C1815" s="16" t="s">
        <v>52</v>
      </c>
      <c r="D1815" s="16" t="s">
        <v>53</v>
      </c>
      <c r="E1815" s="16" t="s">
        <v>1035</v>
      </c>
      <c r="F1815" s="16" t="s">
        <v>1088</v>
      </c>
      <c r="G1815" s="16" t="s">
        <v>1086</v>
      </c>
      <c r="H1815" s="16" t="s">
        <v>12</v>
      </c>
      <c r="I1815" s="16" t="s">
        <v>1015</v>
      </c>
      <c r="J1815" s="16" t="s">
        <v>55</v>
      </c>
      <c r="K1815" s="16" t="s">
        <v>13</v>
      </c>
      <c r="L1815" s="17">
        <v>44921</v>
      </c>
      <c r="M1815" s="18">
        <v>44921</v>
      </c>
      <c r="N1815" s="18" t="str">
        <f t="shared" si="56"/>
        <v>CUMPLE</v>
      </c>
      <c r="O1815" s="18" t="str">
        <f t="shared" si="57"/>
        <v>CUMPLE</v>
      </c>
      <c r="P1815" s="19">
        <v>0.3</v>
      </c>
      <c r="Q1815" s="20">
        <v>0.3</v>
      </c>
      <c r="R1815" s="20">
        <f>Tabla1[[#This Row],[Trbjo real]]-Tabla1[[#This Row],[Trabajo]]</f>
        <v>0</v>
      </c>
      <c r="S1815" s="19">
        <v>0.3</v>
      </c>
      <c r="T1815" s="16" t="s">
        <v>1026</v>
      </c>
      <c r="U1815" s="19">
        <f>Tabla1[[#This Row],[Trbjo real]]/Tabla1[[#This Row],[Trabajo]]</f>
        <v>1</v>
      </c>
    </row>
    <row r="1816" spans="1:21" x14ac:dyDescent="0.25">
      <c r="A1816" s="16" t="s">
        <v>867</v>
      </c>
      <c r="B1816" s="16" t="s">
        <v>238</v>
      </c>
      <c r="C1816" s="16" t="s">
        <v>239</v>
      </c>
      <c r="D1816" s="16" t="s">
        <v>185</v>
      </c>
      <c r="E1816" s="16" t="s">
        <v>1035</v>
      </c>
      <c r="F1816" s="16" t="s">
        <v>1085</v>
      </c>
      <c r="G1816" s="16" t="s">
        <v>1086</v>
      </c>
      <c r="H1816" s="16" t="s">
        <v>12</v>
      </c>
      <c r="I1816" s="16" t="s">
        <v>1025</v>
      </c>
      <c r="J1816" s="16" t="s">
        <v>240</v>
      </c>
      <c r="K1816" s="16" t="s">
        <v>13</v>
      </c>
      <c r="L1816" s="17">
        <v>44923</v>
      </c>
      <c r="M1816" s="18">
        <v>44923</v>
      </c>
      <c r="N1816" s="18" t="str">
        <f t="shared" si="56"/>
        <v>CUMPLE</v>
      </c>
      <c r="O1816" s="18" t="str">
        <f t="shared" si="57"/>
        <v>CUMPLE</v>
      </c>
      <c r="P1816" s="19">
        <v>0.3</v>
      </c>
      <c r="Q1816" s="19">
        <v>0.3</v>
      </c>
      <c r="R1816" s="20">
        <f>Tabla1[[#This Row],[Trbjo real]]-Tabla1[[#This Row],[Trabajo]]</f>
        <v>0</v>
      </c>
      <c r="S1816" s="19">
        <v>0.3</v>
      </c>
      <c r="T1816" s="16" t="s">
        <v>1026</v>
      </c>
      <c r="U1816" s="19">
        <f>Tabla1[[#This Row],[Trbjo real]]/Tabla1[[#This Row],[Trabajo]]</f>
        <v>1</v>
      </c>
    </row>
    <row r="1817" spans="1:21" x14ac:dyDescent="0.25">
      <c r="A1817" s="16" t="s">
        <v>308</v>
      </c>
      <c r="B1817" s="16" t="s">
        <v>238</v>
      </c>
      <c r="C1817" s="16" t="s">
        <v>239</v>
      </c>
      <c r="D1817" s="16" t="s">
        <v>185</v>
      </c>
      <c r="E1817" s="16" t="s">
        <v>1035</v>
      </c>
      <c r="F1817" s="16" t="s">
        <v>1085</v>
      </c>
      <c r="G1817" s="16" t="s">
        <v>1086</v>
      </c>
      <c r="H1817" s="16" t="s">
        <v>12</v>
      </c>
      <c r="I1817" s="16" t="s">
        <v>1025</v>
      </c>
      <c r="J1817" s="16" t="s">
        <v>240</v>
      </c>
      <c r="K1817" s="16" t="s">
        <v>13</v>
      </c>
      <c r="L1817" s="17">
        <v>44930</v>
      </c>
      <c r="M1817" s="18">
        <v>44930</v>
      </c>
      <c r="N1817" s="18" t="str">
        <f t="shared" si="56"/>
        <v>CUMPLE</v>
      </c>
      <c r="O1817" s="18" t="str">
        <f t="shared" si="57"/>
        <v>CUMPLE</v>
      </c>
      <c r="P1817" s="19">
        <v>0.3</v>
      </c>
      <c r="Q1817" s="19">
        <v>0.3</v>
      </c>
      <c r="R1817" s="20">
        <f>Tabla1[[#This Row],[Trbjo real]]-Tabla1[[#This Row],[Trabajo]]</f>
        <v>0</v>
      </c>
      <c r="S1817" s="19">
        <v>0.3</v>
      </c>
      <c r="T1817" s="16" t="s">
        <v>1026</v>
      </c>
      <c r="U1817" s="19">
        <f>Tabla1[[#This Row],[Trbjo real]]/Tabla1[[#This Row],[Trabajo]]</f>
        <v>1</v>
      </c>
    </row>
    <row r="1818" spans="1:21" x14ac:dyDescent="0.25">
      <c r="A1818" s="16" t="s">
        <v>308</v>
      </c>
      <c r="B1818" s="16" t="s">
        <v>238</v>
      </c>
      <c r="C1818" s="16" t="s">
        <v>239</v>
      </c>
      <c r="D1818" s="16" t="s">
        <v>185</v>
      </c>
      <c r="E1818" s="16" t="s">
        <v>1033</v>
      </c>
      <c r="F1818" s="16" t="s">
        <v>1087</v>
      </c>
      <c r="G1818" s="16" t="s">
        <v>1086</v>
      </c>
      <c r="H1818" s="16" t="s">
        <v>12</v>
      </c>
      <c r="I1818" s="16" t="s">
        <v>1025</v>
      </c>
      <c r="J1818" s="16" t="s">
        <v>240</v>
      </c>
      <c r="K1818" s="16" t="s">
        <v>13</v>
      </c>
      <c r="L1818" s="17">
        <v>44930</v>
      </c>
      <c r="M1818" s="18">
        <v>44930</v>
      </c>
      <c r="N1818" s="18" t="str">
        <f t="shared" si="56"/>
        <v>CUMPLE</v>
      </c>
      <c r="O1818" s="18" t="str">
        <f t="shared" si="57"/>
        <v>CUMPLE</v>
      </c>
      <c r="P1818" s="19">
        <v>0.4</v>
      </c>
      <c r="Q1818" s="19">
        <v>0.4</v>
      </c>
      <c r="R1818" s="20">
        <f>Tabla1[[#This Row],[Trbjo real]]-Tabla1[[#This Row],[Trabajo]]</f>
        <v>0</v>
      </c>
      <c r="S1818" s="19">
        <v>0.4</v>
      </c>
      <c r="T1818" s="16" t="s">
        <v>1026</v>
      </c>
      <c r="U1818" s="19">
        <f>Tabla1[[#This Row],[Trbjo real]]/Tabla1[[#This Row],[Trabajo]]</f>
        <v>1</v>
      </c>
    </row>
    <row r="1819" spans="1:21" x14ac:dyDescent="0.25">
      <c r="A1819" s="16" t="s">
        <v>212</v>
      </c>
      <c r="B1819" s="16" t="s">
        <v>183</v>
      </c>
      <c r="C1819" s="16" t="s">
        <v>184</v>
      </c>
      <c r="D1819" s="16" t="s">
        <v>185</v>
      </c>
      <c r="E1819" s="16" t="s">
        <v>1035</v>
      </c>
      <c r="F1819" s="16" t="s">
        <v>1088</v>
      </c>
      <c r="G1819" s="16" t="s">
        <v>1086</v>
      </c>
      <c r="H1819" s="16" t="s">
        <v>12</v>
      </c>
      <c r="I1819" s="16" t="s">
        <v>1025</v>
      </c>
      <c r="J1819" s="16" t="s">
        <v>186</v>
      </c>
      <c r="K1819" s="16" t="s">
        <v>13</v>
      </c>
      <c r="L1819" s="17">
        <v>44930</v>
      </c>
      <c r="M1819" s="18">
        <v>44930</v>
      </c>
      <c r="N1819" s="18" t="str">
        <f t="shared" si="56"/>
        <v>CUMPLE</v>
      </c>
      <c r="O1819" s="18" t="str">
        <f t="shared" si="57"/>
        <v>CUMPLE</v>
      </c>
      <c r="P1819" s="19">
        <v>0.3</v>
      </c>
      <c r="Q1819" s="19">
        <v>0.3</v>
      </c>
      <c r="R1819" s="20">
        <f>Tabla1[[#This Row],[Trbjo real]]-Tabla1[[#This Row],[Trabajo]]</f>
        <v>0</v>
      </c>
      <c r="S1819" s="19">
        <v>0.3</v>
      </c>
      <c r="T1819" s="16" t="s">
        <v>1026</v>
      </c>
      <c r="U1819" s="19">
        <f>Tabla1[[#This Row],[Trbjo real]]/Tabla1[[#This Row],[Trabajo]]</f>
        <v>1</v>
      </c>
    </row>
    <row r="1820" spans="1:21" x14ac:dyDescent="0.25">
      <c r="A1820" s="16" t="s">
        <v>212</v>
      </c>
      <c r="B1820" s="16" t="s">
        <v>183</v>
      </c>
      <c r="C1820" s="16" t="s">
        <v>184</v>
      </c>
      <c r="D1820" s="16" t="s">
        <v>185</v>
      </c>
      <c r="E1820" s="16" t="s">
        <v>1033</v>
      </c>
      <c r="F1820" s="16" t="s">
        <v>1087</v>
      </c>
      <c r="G1820" s="16" t="s">
        <v>1086</v>
      </c>
      <c r="H1820" s="16" t="s">
        <v>12</v>
      </c>
      <c r="I1820" s="16" t="s">
        <v>1025</v>
      </c>
      <c r="J1820" s="16" t="s">
        <v>186</v>
      </c>
      <c r="K1820" s="16" t="s">
        <v>13</v>
      </c>
      <c r="L1820" s="17">
        <v>44930</v>
      </c>
      <c r="M1820" s="18">
        <v>44930</v>
      </c>
      <c r="N1820" s="18" t="str">
        <f t="shared" si="56"/>
        <v>CUMPLE</v>
      </c>
      <c r="O1820" s="18" t="str">
        <f t="shared" si="57"/>
        <v>CUMPLE</v>
      </c>
      <c r="P1820" s="19">
        <v>0.5</v>
      </c>
      <c r="Q1820" s="19">
        <v>0.5</v>
      </c>
      <c r="R1820" s="20">
        <f>Tabla1[[#This Row],[Trbjo real]]-Tabla1[[#This Row],[Trabajo]]</f>
        <v>0</v>
      </c>
      <c r="S1820" s="19">
        <v>0.5</v>
      </c>
      <c r="T1820" s="16" t="s">
        <v>1026</v>
      </c>
      <c r="U1820" s="19">
        <f>Tabla1[[#This Row],[Trbjo real]]/Tabla1[[#This Row],[Trabajo]]</f>
        <v>1</v>
      </c>
    </row>
    <row r="1821" spans="1:21" x14ac:dyDescent="0.25">
      <c r="A1821" s="16" t="s">
        <v>345</v>
      </c>
      <c r="B1821" s="16" t="s">
        <v>325</v>
      </c>
      <c r="C1821" s="16" t="s">
        <v>326</v>
      </c>
      <c r="D1821" s="16" t="s">
        <v>120</v>
      </c>
      <c r="E1821" s="16" t="s">
        <v>1035</v>
      </c>
      <c r="F1821" s="16" t="s">
        <v>1088</v>
      </c>
      <c r="G1821" s="16" t="s">
        <v>1086</v>
      </c>
      <c r="H1821" s="16" t="s">
        <v>12</v>
      </c>
      <c r="I1821" s="16" t="s">
        <v>1025</v>
      </c>
      <c r="J1821" s="16" t="s">
        <v>121</v>
      </c>
      <c r="K1821" s="16" t="s">
        <v>13</v>
      </c>
      <c r="L1821" s="17">
        <v>44933</v>
      </c>
      <c r="M1821" s="18">
        <v>44933</v>
      </c>
      <c r="N1821" s="18" t="str">
        <f t="shared" si="56"/>
        <v>CUMPLE</v>
      </c>
      <c r="O1821" s="18" t="str">
        <f t="shared" si="57"/>
        <v>CUMPLE</v>
      </c>
      <c r="P1821" s="19">
        <v>0.3</v>
      </c>
      <c r="Q1821" s="20">
        <v>0.3</v>
      </c>
      <c r="R1821" s="19">
        <f>Tabla1[[#This Row],[Trbjo real]]-Tabla1[[#This Row],[Trabajo]]</f>
        <v>0</v>
      </c>
      <c r="S1821" s="19">
        <v>0.3</v>
      </c>
      <c r="T1821" s="16" t="s">
        <v>1026</v>
      </c>
      <c r="U1821" s="19">
        <f>Tabla1[[#This Row],[Trbjo real]]/Tabla1[[#This Row],[Trabajo]]</f>
        <v>1</v>
      </c>
    </row>
    <row r="1822" spans="1:21" x14ac:dyDescent="0.25">
      <c r="A1822" s="16" t="s">
        <v>345</v>
      </c>
      <c r="B1822" s="16" t="s">
        <v>325</v>
      </c>
      <c r="C1822" s="16" t="s">
        <v>326</v>
      </c>
      <c r="D1822" s="16" t="s">
        <v>120</v>
      </c>
      <c r="E1822" s="16" t="s">
        <v>1033</v>
      </c>
      <c r="F1822" s="16" t="s">
        <v>1087</v>
      </c>
      <c r="G1822" s="16" t="s">
        <v>1086</v>
      </c>
      <c r="H1822" s="16" t="s">
        <v>12</v>
      </c>
      <c r="I1822" s="16" t="s">
        <v>1025</v>
      </c>
      <c r="J1822" s="16" t="s">
        <v>121</v>
      </c>
      <c r="K1822" s="16" t="s">
        <v>13</v>
      </c>
      <c r="L1822" s="17">
        <v>44933</v>
      </c>
      <c r="M1822" s="18">
        <v>44933</v>
      </c>
      <c r="N1822" s="18" t="str">
        <f t="shared" si="56"/>
        <v>CUMPLE</v>
      </c>
      <c r="O1822" s="18" t="str">
        <f t="shared" si="57"/>
        <v>CUMPLE</v>
      </c>
      <c r="P1822" s="19">
        <v>0.4</v>
      </c>
      <c r="Q1822" s="20">
        <v>0.4</v>
      </c>
      <c r="R1822" s="19">
        <f>Tabla1[[#This Row],[Trbjo real]]-Tabla1[[#This Row],[Trabajo]]</f>
        <v>0</v>
      </c>
      <c r="S1822" s="19">
        <v>0.4</v>
      </c>
      <c r="T1822" s="16" t="s">
        <v>1026</v>
      </c>
      <c r="U1822" s="19">
        <f>Tabla1[[#This Row],[Trbjo real]]/Tabla1[[#This Row],[Trabajo]]</f>
        <v>1</v>
      </c>
    </row>
    <row r="1823" spans="1:21" x14ac:dyDescent="0.25">
      <c r="A1823" s="16" t="s">
        <v>389</v>
      </c>
      <c r="B1823" s="16" t="s">
        <v>365</v>
      </c>
      <c r="C1823" s="16" t="s">
        <v>366</v>
      </c>
      <c r="D1823" s="16" t="s">
        <v>120</v>
      </c>
      <c r="E1823" s="16" t="s">
        <v>1035</v>
      </c>
      <c r="F1823" s="16" t="s">
        <v>1088</v>
      </c>
      <c r="G1823" s="16" t="s">
        <v>1086</v>
      </c>
      <c r="H1823" s="16" t="s">
        <v>12</v>
      </c>
      <c r="I1823" s="16" t="s">
        <v>1015</v>
      </c>
      <c r="J1823" s="16" t="s">
        <v>121</v>
      </c>
      <c r="K1823" s="16" t="s">
        <v>13</v>
      </c>
      <c r="L1823" s="17">
        <v>44933</v>
      </c>
      <c r="M1823" s="18">
        <v>44933</v>
      </c>
      <c r="N1823" s="18" t="str">
        <f t="shared" si="56"/>
        <v>CUMPLE</v>
      </c>
      <c r="O1823" s="18" t="str">
        <f t="shared" si="57"/>
        <v>CUMPLE</v>
      </c>
      <c r="P1823" s="19">
        <v>0.3</v>
      </c>
      <c r="Q1823" s="19">
        <v>0.3</v>
      </c>
      <c r="R1823" s="19">
        <f>Tabla1[[#This Row],[Trbjo real]]-Tabla1[[#This Row],[Trabajo]]</f>
        <v>0</v>
      </c>
      <c r="S1823" s="19">
        <v>0.3</v>
      </c>
      <c r="T1823" s="16" t="s">
        <v>1026</v>
      </c>
      <c r="U1823" s="19">
        <f>Tabla1[[#This Row],[Trbjo real]]/Tabla1[[#This Row],[Trabajo]]</f>
        <v>1</v>
      </c>
    </row>
    <row r="1824" spans="1:21" x14ac:dyDescent="0.25">
      <c r="A1824" s="16" t="s">
        <v>389</v>
      </c>
      <c r="B1824" s="16" t="s">
        <v>365</v>
      </c>
      <c r="C1824" s="16" t="s">
        <v>366</v>
      </c>
      <c r="D1824" s="16" t="s">
        <v>120</v>
      </c>
      <c r="E1824" s="16" t="s">
        <v>1033</v>
      </c>
      <c r="F1824" s="16" t="s">
        <v>1087</v>
      </c>
      <c r="G1824" s="16" t="s">
        <v>1086</v>
      </c>
      <c r="H1824" s="16" t="s">
        <v>12</v>
      </c>
      <c r="I1824" s="16" t="s">
        <v>1015</v>
      </c>
      <c r="J1824" s="16" t="s">
        <v>121</v>
      </c>
      <c r="K1824" s="16" t="s">
        <v>13</v>
      </c>
      <c r="L1824" s="17">
        <v>44933</v>
      </c>
      <c r="M1824" s="18">
        <v>44933</v>
      </c>
      <c r="N1824" s="18" t="str">
        <f t="shared" si="56"/>
        <v>CUMPLE</v>
      </c>
      <c r="O1824" s="18" t="str">
        <f t="shared" si="57"/>
        <v>CUMPLE</v>
      </c>
      <c r="P1824" s="19">
        <v>0.5</v>
      </c>
      <c r="Q1824" s="19">
        <v>0.4</v>
      </c>
      <c r="R1824" s="19">
        <f>Tabla1[[#This Row],[Trbjo real]]-Tabla1[[#This Row],[Trabajo]]</f>
        <v>9.9999999999999978E-2</v>
      </c>
      <c r="S1824" s="19">
        <v>0.4</v>
      </c>
      <c r="T1824" s="16" t="s">
        <v>1026</v>
      </c>
      <c r="U1824" s="19">
        <f>Tabla1[[#This Row],[Trbjo real]]/Tabla1[[#This Row],[Trabajo]]</f>
        <v>1.25</v>
      </c>
    </row>
    <row r="1825" spans="1:21" x14ac:dyDescent="0.25">
      <c r="A1825" s="16" t="s">
        <v>19</v>
      </c>
      <c r="B1825" s="16" t="s">
        <v>5</v>
      </c>
      <c r="C1825" s="16" t="s">
        <v>6</v>
      </c>
      <c r="D1825" s="16" t="s">
        <v>7</v>
      </c>
      <c r="E1825" s="16" t="s">
        <v>1035</v>
      </c>
      <c r="F1825" s="16" t="s">
        <v>1088</v>
      </c>
      <c r="G1825" s="16" t="s">
        <v>1086</v>
      </c>
      <c r="H1825" s="16" t="s">
        <v>12</v>
      </c>
      <c r="I1825" s="16" t="s">
        <v>1025</v>
      </c>
      <c r="J1825" s="16" t="s">
        <v>9</v>
      </c>
      <c r="K1825" s="16" t="s">
        <v>13</v>
      </c>
      <c r="L1825" s="17">
        <v>44933</v>
      </c>
      <c r="M1825" s="18">
        <v>44933</v>
      </c>
      <c r="N1825" s="18" t="str">
        <f t="shared" si="56"/>
        <v>CUMPLE</v>
      </c>
      <c r="O1825" s="18" t="str">
        <f t="shared" si="57"/>
        <v>CUMPLE</v>
      </c>
      <c r="P1825" s="19">
        <v>0.3</v>
      </c>
      <c r="Q1825" s="20">
        <v>0.3</v>
      </c>
      <c r="R1825" s="19">
        <f>Tabla1[[#This Row],[Trbjo real]]-Tabla1[[#This Row],[Trabajo]]</f>
        <v>0</v>
      </c>
      <c r="S1825" s="19">
        <v>0.3</v>
      </c>
      <c r="T1825" s="16" t="s">
        <v>1026</v>
      </c>
      <c r="U1825" s="19">
        <f>Tabla1[[#This Row],[Trbjo real]]/Tabla1[[#This Row],[Trabajo]]</f>
        <v>1</v>
      </c>
    </row>
    <row r="1826" spans="1:21" x14ac:dyDescent="0.25">
      <c r="A1826" s="16" t="s">
        <v>19</v>
      </c>
      <c r="B1826" s="16" t="s">
        <v>5</v>
      </c>
      <c r="C1826" s="16" t="s">
        <v>6</v>
      </c>
      <c r="D1826" s="16" t="s">
        <v>7</v>
      </c>
      <c r="E1826" s="16" t="s">
        <v>1033</v>
      </c>
      <c r="F1826" s="16" t="s">
        <v>1087</v>
      </c>
      <c r="G1826" s="16" t="s">
        <v>1086</v>
      </c>
      <c r="H1826" s="16" t="s">
        <v>12</v>
      </c>
      <c r="I1826" s="16" t="s">
        <v>1025</v>
      </c>
      <c r="J1826" s="16" t="s">
        <v>9</v>
      </c>
      <c r="K1826" s="16" t="s">
        <v>13</v>
      </c>
      <c r="L1826" s="17">
        <v>44933</v>
      </c>
      <c r="M1826" s="18">
        <v>44933</v>
      </c>
      <c r="N1826" s="18" t="str">
        <f t="shared" si="56"/>
        <v>CUMPLE</v>
      </c>
      <c r="O1826" s="18" t="str">
        <f t="shared" si="57"/>
        <v>CUMPLE</v>
      </c>
      <c r="P1826" s="19">
        <v>0.4</v>
      </c>
      <c r="Q1826" s="20">
        <v>0.4</v>
      </c>
      <c r="R1826" s="19">
        <f>Tabla1[[#This Row],[Trbjo real]]-Tabla1[[#This Row],[Trabajo]]</f>
        <v>0</v>
      </c>
      <c r="S1826" s="19">
        <v>0.4</v>
      </c>
      <c r="T1826" s="16" t="s">
        <v>1026</v>
      </c>
      <c r="U1826" s="19">
        <f>Tabla1[[#This Row],[Trbjo real]]/Tabla1[[#This Row],[Trabajo]]</f>
        <v>1</v>
      </c>
    </row>
    <row r="1827" spans="1:21" x14ac:dyDescent="0.25">
      <c r="A1827" s="16" t="s">
        <v>88</v>
      </c>
      <c r="B1827" s="16" t="s">
        <v>51</v>
      </c>
      <c r="C1827" s="16" t="s">
        <v>52</v>
      </c>
      <c r="D1827" s="16" t="s">
        <v>53</v>
      </c>
      <c r="E1827" s="16" t="s">
        <v>1035</v>
      </c>
      <c r="F1827" s="16" t="s">
        <v>1088</v>
      </c>
      <c r="G1827" s="16" t="s">
        <v>1086</v>
      </c>
      <c r="H1827" s="16" t="s">
        <v>12</v>
      </c>
      <c r="I1827" s="16" t="s">
        <v>1015</v>
      </c>
      <c r="J1827" s="16" t="s">
        <v>55</v>
      </c>
      <c r="K1827" s="16" t="s">
        <v>13</v>
      </c>
      <c r="L1827" s="17">
        <v>44935</v>
      </c>
      <c r="M1827" s="18">
        <v>44935</v>
      </c>
      <c r="N1827" s="18" t="str">
        <f t="shared" si="56"/>
        <v>CUMPLE</v>
      </c>
      <c r="O1827" s="18" t="str">
        <f t="shared" si="57"/>
        <v>CUMPLE</v>
      </c>
      <c r="P1827" s="19">
        <v>0.3</v>
      </c>
      <c r="Q1827" s="20">
        <v>0.3</v>
      </c>
      <c r="R1827" s="20">
        <f>Tabla1[[#This Row],[Trbjo real]]-Tabla1[[#This Row],[Trabajo]]</f>
        <v>0</v>
      </c>
      <c r="S1827" s="19">
        <v>0.3</v>
      </c>
      <c r="T1827" s="16" t="s">
        <v>1026</v>
      </c>
      <c r="U1827" s="19">
        <f>Tabla1[[#This Row],[Trbjo real]]/Tabla1[[#This Row],[Trabajo]]</f>
        <v>1</v>
      </c>
    </row>
    <row r="1828" spans="1:21" x14ac:dyDescent="0.25">
      <c r="A1828" s="16" t="s">
        <v>306</v>
      </c>
      <c r="B1828" s="16" t="s">
        <v>238</v>
      </c>
      <c r="C1828" s="16" t="s">
        <v>239</v>
      </c>
      <c r="D1828" s="16" t="s">
        <v>185</v>
      </c>
      <c r="E1828" s="16" t="s">
        <v>1035</v>
      </c>
      <c r="F1828" s="16" t="s">
        <v>1085</v>
      </c>
      <c r="G1828" s="16" t="s">
        <v>1086</v>
      </c>
      <c r="H1828" s="16" t="s">
        <v>12</v>
      </c>
      <c r="I1828" s="16" t="s">
        <v>1025</v>
      </c>
      <c r="J1828" s="16" t="s">
        <v>240</v>
      </c>
      <c r="K1828" s="16" t="s">
        <v>13</v>
      </c>
      <c r="L1828" s="17">
        <v>44937</v>
      </c>
      <c r="M1828" s="18">
        <v>44937</v>
      </c>
      <c r="N1828" s="18" t="str">
        <f t="shared" si="56"/>
        <v>CUMPLE</v>
      </c>
      <c r="O1828" s="18" t="str">
        <f t="shared" si="57"/>
        <v>CUMPLE</v>
      </c>
      <c r="P1828" s="19">
        <v>0.3</v>
      </c>
      <c r="Q1828" s="19">
        <v>0.3</v>
      </c>
      <c r="R1828" s="20">
        <f>Tabla1[[#This Row],[Trbjo real]]-Tabla1[[#This Row],[Trabajo]]</f>
        <v>0</v>
      </c>
      <c r="S1828" s="19">
        <v>0.3</v>
      </c>
      <c r="T1828" s="16" t="s">
        <v>1026</v>
      </c>
      <c r="U1828" s="19">
        <f>Tabla1[[#This Row],[Trbjo real]]/Tabla1[[#This Row],[Trabajo]]</f>
        <v>1</v>
      </c>
    </row>
    <row r="1829" spans="1:21" x14ac:dyDescent="0.25">
      <c r="A1829" s="16" t="s">
        <v>305</v>
      </c>
      <c r="B1829" s="16" t="s">
        <v>238</v>
      </c>
      <c r="C1829" s="16" t="s">
        <v>239</v>
      </c>
      <c r="D1829" s="16" t="s">
        <v>185</v>
      </c>
      <c r="E1829" s="16" t="s">
        <v>1035</v>
      </c>
      <c r="F1829" s="16" t="s">
        <v>1085</v>
      </c>
      <c r="G1829" s="16" t="s">
        <v>1086</v>
      </c>
      <c r="H1829" s="16" t="s">
        <v>12</v>
      </c>
      <c r="I1829" s="16" t="s">
        <v>1025</v>
      </c>
      <c r="J1829" s="16" t="s">
        <v>240</v>
      </c>
      <c r="K1829" s="16" t="s">
        <v>13</v>
      </c>
      <c r="L1829" s="17">
        <v>44944</v>
      </c>
      <c r="M1829" s="18">
        <v>44944</v>
      </c>
      <c r="N1829" s="18" t="str">
        <f t="shared" si="56"/>
        <v>CUMPLE</v>
      </c>
      <c r="O1829" s="18" t="str">
        <f t="shared" si="57"/>
        <v>CUMPLE</v>
      </c>
      <c r="P1829" s="19">
        <v>0.3</v>
      </c>
      <c r="Q1829" s="19">
        <v>0.3</v>
      </c>
      <c r="R1829" s="20">
        <f>Tabla1[[#This Row],[Trbjo real]]-Tabla1[[#This Row],[Trabajo]]</f>
        <v>0</v>
      </c>
      <c r="S1829" s="19">
        <v>0.3</v>
      </c>
      <c r="T1829" s="16" t="s">
        <v>1026</v>
      </c>
      <c r="U1829" s="19">
        <f>Tabla1[[#This Row],[Trbjo real]]/Tabla1[[#This Row],[Trabajo]]</f>
        <v>1</v>
      </c>
    </row>
    <row r="1830" spans="1:21" x14ac:dyDescent="0.25">
      <c r="A1830" s="16" t="s">
        <v>195</v>
      </c>
      <c r="B1830" s="16" t="s">
        <v>183</v>
      </c>
      <c r="C1830" s="16" t="s">
        <v>184</v>
      </c>
      <c r="D1830" s="16" t="s">
        <v>185</v>
      </c>
      <c r="E1830" s="16" t="s">
        <v>1035</v>
      </c>
      <c r="F1830" s="16" t="s">
        <v>1088</v>
      </c>
      <c r="G1830" s="16" t="s">
        <v>1086</v>
      </c>
      <c r="H1830" s="16" t="s">
        <v>12</v>
      </c>
      <c r="I1830" s="16" t="s">
        <v>1025</v>
      </c>
      <c r="J1830" s="16" t="s">
        <v>186</v>
      </c>
      <c r="K1830" s="16" t="s">
        <v>13</v>
      </c>
      <c r="L1830" s="17">
        <v>44944</v>
      </c>
      <c r="M1830" s="18">
        <v>44944</v>
      </c>
      <c r="N1830" s="18" t="str">
        <f t="shared" si="56"/>
        <v>CUMPLE</v>
      </c>
      <c r="O1830" s="18" t="str">
        <f t="shared" si="57"/>
        <v>CUMPLE</v>
      </c>
      <c r="P1830" s="19">
        <v>0.3</v>
      </c>
      <c r="Q1830" s="19">
        <v>0.3</v>
      </c>
      <c r="R1830" s="20">
        <f>Tabla1[[#This Row],[Trbjo real]]-Tabla1[[#This Row],[Trabajo]]</f>
        <v>0</v>
      </c>
      <c r="S1830" s="19">
        <v>0.3</v>
      </c>
      <c r="T1830" s="16" t="s">
        <v>1026</v>
      </c>
      <c r="U1830" s="19">
        <f>Tabla1[[#This Row],[Trbjo real]]/Tabla1[[#This Row],[Trabajo]]</f>
        <v>1</v>
      </c>
    </row>
    <row r="1831" spans="1:21" x14ac:dyDescent="0.25">
      <c r="A1831" s="16" t="s">
        <v>357</v>
      </c>
      <c r="B1831" s="16" t="s">
        <v>325</v>
      </c>
      <c r="C1831" s="16" t="s">
        <v>326</v>
      </c>
      <c r="D1831" s="16" t="s">
        <v>120</v>
      </c>
      <c r="E1831" s="16" t="s">
        <v>1035</v>
      </c>
      <c r="F1831" s="16" t="s">
        <v>1088</v>
      </c>
      <c r="G1831" s="16" t="s">
        <v>1086</v>
      </c>
      <c r="H1831" s="16" t="s">
        <v>12</v>
      </c>
      <c r="I1831" s="16" t="s">
        <v>1025</v>
      </c>
      <c r="J1831" s="16" t="s">
        <v>121</v>
      </c>
      <c r="K1831" s="16" t="s">
        <v>13</v>
      </c>
      <c r="L1831" s="17">
        <v>44947</v>
      </c>
      <c r="M1831" s="18">
        <v>44947</v>
      </c>
      <c r="N1831" s="18" t="str">
        <f t="shared" si="56"/>
        <v>CUMPLE</v>
      </c>
      <c r="O1831" s="18" t="str">
        <f t="shared" si="57"/>
        <v>CUMPLE</v>
      </c>
      <c r="P1831" s="19">
        <v>0.3</v>
      </c>
      <c r="Q1831" s="20">
        <v>0.3</v>
      </c>
      <c r="R1831" s="19">
        <f>Tabla1[[#This Row],[Trbjo real]]-Tabla1[[#This Row],[Trabajo]]</f>
        <v>0</v>
      </c>
      <c r="S1831" s="19">
        <v>0.3</v>
      </c>
      <c r="T1831" s="16" t="s">
        <v>1026</v>
      </c>
      <c r="U1831" s="19">
        <f>Tabla1[[#This Row],[Trbjo real]]/Tabla1[[#This Row],[Trabajo]]</f>
        <v>1</v>
      </c>
    </row>
    <row r="1832" spans="1:21" x14ac:dyDescent="0.25">
      <c r="A1832" s="16" t="s">
        <v>391</v>
      </c>
      <c r="B1832" s="16" t="s">
        <v>365</v>
      </c>
      <c r="C1832" s="16" t="s">
        <v>366</v>
      </c>
      <c r="D1832" s="16" t="s">
        <v>120</v>
      </c>
      <c r="E1832" s="16" t="s">
        <v>1035</v>
      </c>
      <c r="F1832" s="16" t="s">
        <v>1088</v>
      </c>
      <c r="G1832" s="16" t="s">
        <v>1086</v>
      </c>
      <c r="H1832" s="16" t="s">
        <v>12</v>
      </c>
      <c r="I1832" s="16" t="s">
        <v>1015</v>
      </c>
      <c r="J1832" s="16" t="s">
        <v>121</v>
      </c>
      <c r="K1832" s="16" t="s">
        <v>13</v>
      </c>
      <c r="L1832" s="17">
        <v>44947</v>
      </c>
      <c r="M1832" s="18">
        <v>44947</v>
      </c>
      <c r="N1832" s="18" t="str">
        <f t="shared" si="56"/>
        <v>CUMPLE</v>
      </c>
      <c r="O1832" s="18" t="str">
        <f t="shared" si="57"/>
        <v>CUMPLE</v>
      </c>
      <c r="P1832" s="19">
        <v>0.3</v>
      </c>
      <c r="Q1832" s="19">
        <v>0.3</v>
      </c>
      <c r="R1832" s="19">
        <f>Tabla1[[#This Row],[Trbjo real]]-Tabla1[[#This Row],[Trabajo]]</f>
        <v>0</v>
      </c>
      <c r="S1832" s="19">
        <v>0.3</v>
      </c>
      <c r="T1832" s="16" t="s">
        <v>1026</v>
      </c>
      <c r="U1832" s="19">
        <f>Tabla1[[#This Row],[Trbjo real]]/Tabla1[[#This Row],[Trabajo]]</f>
        <v>1</v>
      </c>
    </row>
    <row r="1833" spans="1:21" x14ac:dyDescent="0.25">
      <c r="A1833" s="16" t="s">
        <v>34</v>
      </c>
      <c r="B1833" s="16" t="s">
        <v>5</v>
      </c>
      <c r="C1833" s="16" t="s">
        <v>6</v>
      </c>
      <c r="D1833" s="16" t="s">
        <v>7</v>
      </c>
      <c r="E1833" s="16" t="s">
        <v>1035</v>
      </c>
      <c r="F1833" s="16" t="s">
        <v>1088</v>
      </c>
      <c r="G1833" s="16" t="s">
        <v>1086</v>
      </c>
      <c r="H1833" s="16" t="s">
        <v>12</v>
      </c>
      <c r="I1833" s="16" t="s">
        <v>1025</v>
      </c>
      <c r="J1833" s="16" t="s">
        <v>9</v>
      </c>
      <c r="K1833" s="16" t="s">
        <v>13</v>
      </c>
      <c r="L1833" s="17">
        <v>44947</v>
      </c>
      <c r="M1833" s="18">
        <v>44947</v>
      </c>
      <c r="N1833" s="18" t="str">
        <f t="shared" si="56"/>
        <v>CUMPLE</v>
      </c>
      <c r="O1833" s="18" t="str">
        <f t="shared" si="57"/>
        <v>CUMPLE</v>
      </c>
      <c r="P1833" s="19">
        <v>0.3</v>
      </c>
      <c r="Q1833" s="20">
        <v>0.3</v>
      </c>
      <c r="R1833" s="19">
        <f>Tabla1[[#This Row],[Trbjo real]]-Tabla1[[#This Row],[Trabajo]]</f>
        <v>0</v>
      </c>
      <c r="S1833" s="19">
        <v>0.3</v>
      </c>
      <c r="T1833" s="16" t="s">
        <v>1026</v>
      </c>
      <c r="U1833" s="19">
        <f>Tabla1[[#This Row],[Trbjo real]]/Tabla1[[#This Row],[Trabajo]]</f>
        <v>1</v>
      </c>
    </row>
    <row r="1834" spans="1:21" x14ac:dyDescent="0.25">
      <c r="A1834" s="16" t="s">
        <v>87</v>
      </c>
      <c r="B1834" s="16" t="s">
        <v>51</v>
      </c>
      <c r="C1834" s="16" t="s">
        <v>52</v>
      </c>
      <c r="D1834" s="16" t="s">
        <v>53</v>
      </c>
      <c r="E1834" s="16" t="s">
        <v>1035</v>
      </c>
      <c r="F1834" s="16" t="s">
        <v>1088</v>
      </c>
      <c r="G1834" s="16" t="s">
        <v>1086</v>
      </c>
      <c r="H1834" s="16" t="s">
        <v>12</v>
      </c>
      <c r="I1834" s="16" t="s">
        <v>1015</v>
      </c>
      <c r="J1834" s="16" t="s">
        <v>55</v>
      </c>
      <c r="K1834" s="16" t="s">
        <v>13</v>
      </c>
      <c r="L1834" s="17">
        <v>44949</v>
      </c>
      <c r="M1834" s="18">
        <v>44949</v>
      </c>
      <c r="N1834" s="18" t="str">
        <f t="shared" si="56"/>
        <v>CUMPLE</v>
      </c>
      <c r="O1834" s="18" t="str">
        <f t="shared" si="57"/>
        <v>CUMPLE</v>
      </c>
      <c r="P1834" s="19">
        <v>0.3</v>
      </c>
      <c r="Q1834" s="20">
        <v>0.3</v>
      </c>
      <c r="R1834" s="20">
        <f>Tabla1[[#This Row],[Trbjo real]]-Tabla1[[#This Row],[Trabajo]]</f>
        <v>0</v>
      </c>
      <c r="S1834" s="19">
        <v>0.3</v>
      </c>
      <c r="T1834" s="16" t="s">
        <v>1026</v>
      </c>
      <c r="U1834" s="19">
        <f>Tabla1[[#This Row],[Trbjo real]]/Tabla1[[#This Row],[Trabajo]]</f>
        <v>1</v>
      </c>
    </row>
    <row r="1835" spans="1:21" x14ac:dyDescent="0.25">
      <c r="A1835" s="16" t="s">
        <v>288</v>
      </c>
      <c r="B1835" s="16" t="s">
        <v>238</v>
      </c>
      <c r="C1835" s="16" t="s">
        <v>239</v>
      </c>
      <c r="D1835" s="16" t="s">
        <v>185</v>
      </c>
      <c r="E1835" s="16" t="s">
        <v>1035</v>
      </c>
      <c r="F1835" s="16" t="s">
        <v>1085</v>
      </c>
      <c r="G1835" s="16" t="s">
        <v>1086</v>
      </c>
      <c r="H1835" s="16" t="s">
        <v>12</v>
      </c>
      <c r="I1835" s="16" t="s">
        <v>1025</v>
      </c>
      <c r="J1835" s="16" t="s">
        <v>240</v>
      </c>
      <c r="K1835" s="16" t="s">
        <v>13</v>
      </c>
      <c r="L1835" s="17">
        <v>44951</v>
      </c>
      <c r="M1835" s="18">
        <v>44951</v>
      </c>
      <c r="N1835" s="18" t="str">
        <f t="shared" si="56"/>
        <v>CUMPLE</v>
      </c>
      <c r="O1835" s="18" t="str">
        <f t="shared" si="57"/>
        <v>CUMPLE</v>
      </c>
      <c r="P1835" s="19">
        <v>0.3</v>
      </c>
      <c r="Q1835" s="19">
        <v>0.3</v>
      </c>
      <c r="R1835" s="20">
        <f>Tabla1[[#This Row],[Trbjo real]]-Tabla1[[#This Row],[Trabajo]]</f>
        <v>0</v>
      </c>
      <c r="S1835" s="19">
        <v>0.3</v>
      </c>
      <c r="T1835" s="16" t="s">
        <v>1026</v>
      </c>
      <c r="U1835" s="19">
        <f>Tabla1[[#This Row],[Trbjo real]]/Tabla1[[#This Row],[Trabajo]]</f>
        <v>1</v>
      </c>
    </row>
    <row r="1836" spans="1:21" x14ac:dyDescent="0.25">
      <c r="A1836" s="16" t="s">
        <v>698</v>
      </c>
      <c r="B1836" s="16" t="s">
        <v>51</v>
      </c>
      <c r="C1836" s="16" t="s">
        <v>52</v>
      </c>
      <c r="D1836" s="16" t="s">
        <v>53</v>
      </c>
      <c r="E1836" s="16" t="s">
        <v>1027</v>
      </c>
      <c r="F1836" s="16" t="s">
        <v>1090</v>
      </c>
      <c r="G1836" s="16" t="s">
        <v>1115</v>
      </c>
      <c r="H1836" s="16" t="s">
        <v>54</v>
      </c>
      <c r="I1836" s="16" t="s">
        <v>1015</v>
      </c>
      <c r="J1836" s="16" t="s">
        <v>55</v>
      </c>
      <c r="K1836" s="16" t="s">
        <v>10</v>
      </c>
      <c r="L1836" s="17">
        <v>44798</v>
      </c>
      <c r="M1836" s="18"/>
      <c r="N1836" s="18" t="str">
        <f t="shared" si="56"/>
        <v>NO CUMPLE</v>
      </c>
      <c r="O1836" s="18" t="str">
        <f t="shared" si="57"/>
        <v>NO CUMPLE</v>
      </c>
      <c r="P1836" s="19">
        <v>0</v>
      </c>
      <c r="Q1836" s="19">
        <v>1</v>
      </c>
      <c r="R1836" s="19">
        <f>Tabla1[[#This Row],[Trbjo real]]-Tabla1[[#This Row],[Trabajo]]</f>
        <v>-1</v>
      </c>
      <c r="S1836" s="19">
        <v>1</v>
      </c>
      <c r="T1836" s="16" t="s">
        <v>1026</v>
      </c>
      <c r="U1836" s="19">
        <f>Tabla1[[#This Row],[Trbjo real]]/Tabla1[[#This Row],[Trabajo]]</f>
        <v>0</v>
      </c>
    </row>
    <row r="1837" spans="1:21" x14ac:dyDescent="0.25">
      <c r="A1837" s="16" t="s">
        <v>780</v>
      </c>
      <c r="B1837" s="16" t="s">
        <v>183</v>
      </c>
      <c r="C1837" s="16" t="s">
        <v>184</v>
      </c>
      <c r="D1837" s="16" t="s">
        <v>185</v>
      </c>
      <c r="E1837" s="16" t="s">
        <v>1033</v>
      </c>
      <c r="F1837" s="16" t="s">
        <v>1136</v>
      </c>
      <c r="G1837" s="16" t="s">
        <v>1150</v>
      </c>
      <c r="H1837" s="16" t="s">
        <v>60</v>
      </c>
      <c r="I1837" s="16" t="s">
        <v>1025</v>
      </c>
      <c r="J1837" s="16" t="s">
        <v>186</v>
      </c>
      <c r="K1837" s="16" t="s">
        <v>10</v>
      </c>
      <c r="L1837" s="17">
        <v>44796</v>
      </c>
      <c r="M1837" s="18">
        <v>44796</v>
      </c>
      <c r="N1837" s="18" t="str">
        <f t="shared" si="56"/>
        <v>CUMPLE</v>
      </c>
      <c r="O1837" s="18" t="str">
        <f t="shared" si="57"/>
        <v>CUMPLE</v>
      </c>
      <c r="P1837" s="19">
        <v>1</v>
      </c>
      <c r="Q1837" s="19">
        <v>1</v>
      </c>
      <c r="R1837" s="20">
        <f>Tabla1[[#This Row],[Trbjo real]]-Tabla1[[#This Row],[Trabajo]]</f>
        <v>0</v>
      </c>
      <c r="S1837" s="19">
        <v>1</v>
      </c>
      <c r="T1837" s="16" t="s">
        <v>1026</v>
      </c>
      <c r="U1837" s="19">
        <f>Tabla1[[#This Row],[Trbjo real]]/Tabla1[[#This Row],[Trabajo]]</f>
        <v>1</v>
      </c>
    </row>
    <row r="1838" spans="1:21" x14ac:dyDescent="0.25">
      <c r="A1838" s="16" t="s">
        <v>885</v>
      </c>
      <c r="B1838" s="16" t="s">
        <v>325</v>
      </c>
      <c r="C1838" s="16" t="s">
        <v>326</v>
      </c>
      <c r="D1838" s="16" t="s">
        <v>120</v>
      </c>
      <c r="E1838" s="16" t="s">
        <v>1035</v>
      </c>
      <c r="F1838" s="16" t="s">
        <v>1036</v>
      </c>
      <c r="G1838" s="16" t="s">
        <v>1060</v>
      </c>
      <c r="H1838" s="16" t="s">
        <v>8</v>
      </c>
      <c r="I1838" s="16" t="s">
        <v>1025</v>
      </c>
      <c r="J1838" s="16" t="s">
        <v>121</v>
      </c>
      <c r="K1838" s="16" t="s">
        <v>10</v>
      </c>
      <c r="L1838" s="17">
        <v>44795</v>
      </c>
      <c r="M1838" s="18">
        <v>44795</v>
      </c>
      <c r="N1838" s="18" t="str">
        <f t="shared" si="56"/>
        <v>CUMPLE</v>
      </c>
      <c r="O1838" s="18" t="str">
        <f t="shared" si="57"/>
        <v>CUMPLE</v>
      </c>
      <c r="P1838" s="19">
        <v>3</v>
      </c>
      <c r="Q1838" s="21">
        <v>8</v>
      </c>
      <c r="R1838" s="19">
        <f>Tabla1[[#This Row],[Trbjo real]]-Tabla1[[#This Row],[Trabajo]]</f>
        <v>-5</v>
      </c>
      <c r="S1838" s="19">
        <v>8</v>
      </c>
      <c r="T1838" s="16" t="s">
        <v>1026</v>
      </c>
      <c r="U1838" s="19">
        <f>Tabla1[[#This Row],[Trbjo real]]/Tabla1[[#This Row],[Trabajo]]</f>
        <v>0.375</v>
      </c>
    </row>
    <row r="1839" spans="1:21" x14ac:dyDescent="0.25">
      <c r="A1839" s="16" t="s">
        <v>885</v>
      </c>
      <c r="B1839" s="16" t="s">
        <v>325</v>
      </c>
      <c r="C1839" s="16" t="s">
        <v>326</v>
      </c>
      <c r="D1839" s="16" t="s">
        <v>120</v>
      </c>
      <c r="E1839" s="16" t="s">
        <v>1033</v>
      </c>
      <c r="F1839" s="16" t="s">
        <v>1036</v>
      </c>
      <c r="G1839" s="16" t="s">
        <v>1149</v>
      </c>
      <c r="H1839" s="16" t="s">
        <v>8</v>
      </c>
      <c r="I1839" s="16" t="s">
        <v>1025</v>
      </c>
      <c r="J1839" s="16" t="s">
        <v>121</v>
      </c>
      <c r="K1839" s="16" t="s">
        <v>10</v>
      </c>
      <c r="L1839" s="17">
        <v>44795</v>
      </c>
      <c r="M1839" s="18">
        <v>44794</v>
      </c>
      <c r="N1839" s="18" t="str">
        <f t="shared" si="56"/>
        <v>CUMPLE</v>
      </c>
      <c r="O1839" s="18" t="str">
        <f t="shared" si="57"/>
        <v>CUMPLE</v>
      </c>
      <c r="P1839" s="19">
        <v>2</v>
      </c>
      <c r="Q1839" s="20">
        <v>2</v>
      </c>
      <c r="R1839" s="19">
        <f>Tabla1[[#This Row],[Trbjo real]]-Tabla1[[#This Row],[Trabajo]]</f>
        <v>0</v>
      </c>
      <c r="S1839" s="19">
        <v>2</v>
      </c>
      <c r="T1839" s="16" t="s">
        <v>1026</v>
      </c>
      <c r="U1839" s="19">
        <f>Tabla1[[#This Row],[Trbjo real]]/Tabla1[[#This Row],[Trabajo]]</f>
        <v>1</v>
      </c>
    </row>
    <row r="1840" spans="1:21" x14ac:dyDescent="0.25">
      <c r="A1840" s="16" t="s">
        <v>724</v>
      </c>
      <c r="B1840" s="16" t="s">
        <v>118</v>
      </c>
      <c r="C1840" s="16" t="s">
        <v>119</v>
      </c>
      <c r="D1840" s="16" t="s">
        <v>120</v>
      </c>
      <c r="E1840" s="16" t="s">
        <v>1035</v>
      </c>
      <c r="F1840" s="16" t="s">
        <v>1061</v>
      </c>
      <c r="G1840" s="16" t="s">
        <v>1042</v>
      </c>
      <c r="H1840" s="16" t="s">
        <v>60</v>
      </c>
      <c r="I1840" s="16" t="s">
        <v>1025</v>
      </c>
      <c r="J1840" s="16" t="s">
        <v>121</v>
      </c>
      <c r="K1840" s="16" t="s">
        <v>10</v>
      </c>
      <c r="L1840" s="17">
        <v>44792</v>
      </c>
      <c r="M1840" s="18"/>
      <c r="N1840" s="18" t="str">
        <f t="shared" si="56"/>
        <v>NO CUMPLE</v>
      </c>
      <c r="O1840" s="18" t="str">
        <f t="shared" si="57"/>
        <v>NO CUMPLE</v>
      </c>
      <c r="P1840" s="19">
        <v>0</v>
      </c>
      <c r="Q1840" s="19">
        <v>1</v>
      </c>
      <c r="R1840" s="19">
        <f>Tabla1[[#This Row],[Trbjo real]]-Tabla1[[#This Row],[Trabajo]]</f>
        <v>-1</v>
      </c>
      <c r="S1840" s="19">
        <v>1</v>
      </c>
      <c r="T1840" s="16" t="s">
        <v>1026</v>
      </c>
      <c r="U1840" s="19">
        <f>Tabla1[[#This Row],[Trbjo real]]/Tabla1[[#This Row],[Trabajo]]</f>
        <v>0</v>
      </c>
    </row>
    <row r="1841" spans="1:21" x14ac:dyDescent="0.25">
      <c r="A1841" s="16" t="s">
        <v>738</v>
      </c>
      <c r="B1841" s="16" t="s">
        <v>118</v>
      </c>
      <c r="C1841" s="16" t="s">
        <v>119</v>
      </c>
      <c r="D1841" s="16" t="s">
        <v>120</v>
      </c>
      <c r="E1841" s="16" t="s">
        <v>1027</v>
      </c>
      <c r="F1841" s="16" t="s">
        <v>1055</v>
      </c>
      <c r="G1841" s="16" t="s">
        <v>1042</v>
      </c>
      <c r="H1841" s="16" t="s">
        <v>60</v>
      </c>
      <c r="I1841" s="16" t="s">
        <v>1025</v>
      </c>
      <c r="J1841" s="16" t="s">
        <v>121</v>
      </c>
      <c r="K1841" s="16" t="s">
        <v>10</v>
      </c>
      <c r="L1841" s="17">
        <v>44792</v>
      </c>
      <c r="M1841" s="18"/>
      <c r="N1841" s="18" t="str">
        <f t="shared" si="56"/>
        <v>NO CUMPLE</v>
      </c>
      <c r="O1841" s="18" t="str">
        <f t="shared" si="57"/>
        <v>NO CUMPLE</v>
      </c>
      <c r="P1841" s="19">
        <v>0</v>
      </c>
      <c r="Q1841" s="19">
        <v>3</v>
      </c>
      <c r="R1841" s="19">
        <f>Tabla1[[#This Row],[Trbjo real]]-Tabla1[[#This Row],[Trabajo]]</f>
        <v>-3</v>
      </c>
      <c r="S1841" s="19">
        <v>3</v>
      </c>
      <c r="T1841" s="16" t="s">
        <v>1026</v>
      </c>
      <c r="U1841" s="19">
        <f>Tabla1[[#This Row],[Trbjo real]]/Tabla1[[#This Row],[Trabajo]]</f>
        <v>0</v>
      </c>
    </row>
    <row r="1842" spans="1:21" x14ac:dyDescent="0.25">
      <c r="A1842" s="16" t="s">
        <v>738</v>
      </c>
      <c r="B1842" s="16" t="s">
        <v>118</v>
      </c>
      <c r="C1842" s="16" t="s">
        <v>119</v>
      </c>
      <c r="D1842" s="16" t="s">
        <v>120</v>
      </c>
      <c r="E1842" s="16" t="s">
        <v>1022</v>
      </c>
      <c r="F1842" s="16" t="s">
        <v>1055</v>
      </c>
      <c r="G1842" s="16" t="s">
        <v>1162</v>
      </c>
      <c r="H1842" s="16" t="s">
        <v>60</v>
      </c>
      <c r="I1842" s="16" t="s">
        <v>1025</v>
      </c>
      <c r="J1842" s="16" t="s">
        <v>121</v>
      </c>
      <c r="K1842" s="16" t="s">
        <v>10</v>
      </c>
      <c r="L1842" s="17">
        <v>44792</v>
      </c>
      <c r="M1842" s="18">
        <v>44792</v>
      </c>
      <c r="N1842" s="18" t="str">
        <f t="shared" si="56"/>
        <v>CUMPLE</v>
      </c>
      <c r="O1842" s="18" t="str">
        <f t="shared" si="57"/>
        <v>CUMPLE</v>
      </c>
      <c r="P1842" s="19">
        <v>6</v>
      </c>
      <c r="Q1842" s="20">
        <v>3</v>
      </c>
      <c r="R1842" s="19">
        <f>Tabla1[[#This Row],[Trbjo real]]-Tabla1[[#This Row],[Trabajo]]</f>
        <v>3</v>
      </c>
      <c r="S1842" s="19">
        <v>3</v>
      </c>
      <c r="T1842" s="16" t="s">
        <v>1026</v>
      </c>
      <c r="U1842" s="19">
        <f>Tabla1[[#This Row],[Trbjo real]]/Tabla1[[#This Row],[Trabajo]]</f>
        <v>2</v>
      </c>
    </row>
    <row r="1843" spans="1:21" x14ac:dyDescent="0.25">
      <c r="A1843" s="16" t="s">
        <v>738</v>
      </c>
      <c r="B1843" s="16" t="s">
        <v>118</v>
      </c>
      <c r="C1843" s="16" t="s">
        <v>119</v>
      </c>
      <c r="D1843" s="16" t="s">
        <v>120</v>
      </c>
      <c r="E1843" s="16" t="s">
        <v>1051</v>
      </c>
      <c r="F1843" s="16" t="s">
        <v>1055</v>
      </c>
      <c r="G1843" s="16" t="s">
        <v>1149</v>
      </c>
      <c r="H1843" s="16" t="s">
        <v>60</v>
      </c>
      <c r="I1843" s="16" t="s">
        <v>1025</v>
      </c>
      <c r="J1843" s="16" t="s">
        <v>121</v>
      </c>
      <c r="K1843" s="16" t="s">
        <v>10</v>
      </c>
      <c r="L1843" s="17">
        <v>44792</v>
      </c>
      <c r="M1843" s="18">
        <v>44787</v>
      </c>
      <c r="N1843" s="18" t="str">
        <f t="shared" si="56"/>
        <v>CUMPLE</v>
      </c>
      <c r="O1843" s="18" t="str">
        <f t="shared" si="57"/>
        <v>CUMPLE</v>
      </c>
      <c r="P1843" s="19">
        <v>1.5</v>
      </c>
      <c r="Q1843" s="20">
        <v>2</v>
      </c>
      <c r="R1843" s="19">
        <f>Tabla1[[#This Row],[Trbjo real]]-Tabla1[[#This Row],[Trabajo]]</f>
        <v>-0.5</v>
      </c>
      <c r="S1843" s="19">
        <v>2</v>
      </c>
      <c r="T1843" s="16" t="s">
        <v>1026</v>
      </c>
      <c r="U1843" s="19">
        <f>Tabla1[[#This Row],[Trbjo real]]/Tabla1[[#This Row],[Trabajo]]</f>
        <v>0.75</v>
      </c>
    </row>
    <row r="1844" spans="1:21" x14ac:dyDescent="0.25">
      <c r="A1844" s="16" t="s">
        <v>991</v>
      </c>
      <c r="B1844" s="16" t="s">
        <v>365</v>
      </c>
      <c r="C1844" s="16" t="s">
        <v>366</v>
      </c>
      <c r="D1844" s="16" t="s">
        <v>120</v>
      </c>
      <c r="E1844" s="16" t="s">
        <v>1035</v>
      </c>
      <c r="F1844" s="16" t="s">
        <v>1036</v>
      </c>
      <c r="G1844" s="16" t="s">
        <v>1060</v>
      </c>
      <c r="H1844" s="16" t="s">
        <v>8</v>
      </c>
      <c r="I1844" s="16" t="s">
        <v>1025</v>
      </c>
      <c r="J1844" s="16" t="s">
        <v>121</v>
      </c>
      <c r="K1844" s="16" t="s">
        <v>10</v>
      </c>
      <c r="L1844" s="17">
        <v>44789</v>
      </c>
      <c r="M1844" s="18">
        <v>44782</v>
      </c>
      <c r="N1844" s="18" t="str">
        <f t="shared" si="56"/>
        <v>CUMPLE</v>
      </c>
      <c r="O1844" s="18" t="str">
        <f t="shared" si="57"/>
        <v>CUMPLE</v>
      </c>
      <c r="P1844" s="19">
        <v>4</v>
      </c>
      <c r="Q1844" s="20">
        <v>8</v>
      </c>
      <c r="R1844" s="19">
        <f>Tabla1[[#This Row],[Trbjo real]]-Tabla1[[#This Row],[Trabajo]]</f>
        <v>-4</v>
      </c>
      <c r="S1844" s="19">
        <v>8</v>
      </c>
      <c r="T1844" s="16" t="s">
        <v>1026</v>
      </c>
      <c r="U1844" s="19">
        <f>Tabla1[[#This Row],[Trbjo real]]/Tabla1[[#This Row],[Trabajo]]</f>
        <v>0.5</v>
      </c>
    </row>
    <row r="1845" spans="1:21" x14ac:dyDescent="0.25">
      <c r="A1845" s="16" t="s">
        <v>994</v>
      </c>
      <c r="B1845" s="16" t="s">
        <v>365</v>
      </c>
      <c r="C1845" s="16" t="s">
        <v>366</v>
      </c>
      <c r="D1845" s="16" t="s">
        <v>120</v>
      </c>
      <c r="E1845" s="16" t="s">
        <v>1035</v>
      </c>
      <c r="F1845" s="16" t="s">
        <v>1153</v>
      </c>
      <c r="G1845" s="16" t="s">
        <v>1060</v>
      </c>
      <c r="H1845" s="16" t="s">
        <v>8</v>
      </c>
      <c r="I1845" s="16" t="s">
        <v>1025</v>
      </c>
      <c r="J1845" s="16" t="s">
        <v>121</v>
      </c>
      <c r="K1845" s="16" t="s">
        <v>10</v>
      </c>
      <c r="L1845" s="17">
        <v>44789</v>
      </c>
      <c r="M1845" s="18">
        <v>44789</v>
      </c>
      <c r="N1845" s="18" t="str">
        <f t="shared" si="56"/>
        <v>CUMPLE</v>
      </c>
      <c r="O1845" s="18" t="str">
        <f t="shared" si="57"/>
        <v>CUMPLE</v>
      </c>
      <c r="P1845" s="19">
        <v>0.5</v>
      </c>
      <c r="Q1845" s="19">
        <v>1</v>
      </c>
      <c r="R1845" s="19">
        <f>Tabla1[[#This Row],[Trbjo real]]-Tabla1[[#This Row],[Trabajo]]</f>
        <v>-0.5</v>
      </c>
      <c r="S1845" s="19">
        <v>1</v>
      </c>
      <c r="T1845" s="16" t="s">
        <v>1026</v>
      </c>
      <c r="U1845" s="19">
        <f>Tabla1[[#This Row],[Trbjo real]]/Tabla1[[#This Row],[Trabajo]]</f>
        <v>0.5</v>
      </c>
    </row>
    <row r="1846" spans="1:21" x14ac:dyDescent="0.25">
      <c r="A1846" s="16" t="s">
        <v>991</v>
      </c>
      <c r="B1846" s="16" t="s">
        <v>365</v>
      </c>
      <c r="C1846" s="16" t="s">
        <v>366</v>
      </c>
      <c r="D1846" s="16" t="s">
        <v>120</v>
      </c>
      <c r="E1846" s="16" t="s">
        <v>1033</v>
      </c>
      <c r="F1846" s="16" t="s">
        <v>1036</v>
      </c>
      <c r="G1846" s="16" t="s">
        <v>1152</v>
      </c>
      <c r="H1846" s="16" t="s">
        <v>8</v>
      </c>
      <c r="I1846" s="16" t="s">
        <v>1025</v>
      </c>
      <c r="J1846" s="16" t="s">
        <v>121</v>
      </c>
      <c r="K1846" s="16" t="s">
        <v>10</v>
      </c>
      <c r="L1846" s="17">
        <v>44789</v>
      </c>
      <c r="M1846" s="18"/>
      <c r="N1846" s="18" t="str">
        <f t="shared" si="56"/>
        <v>NO CUMPLE</v>
      </c>
      <c r="O1846" s="18" t="str">
        <f t="shared" si="57"/>
        <v>NO CUMPLE</v>
      </c>
      <c r="P1846" s="19">
        <v>0</v>
      </c>
      <c r="Q1846" s="19">
        <v>2</v>
      </c>
      <c r="R1846" s="19">
        <f>Tabla1[[#This Row],[Trbjo real]]-Tabla1[[#This Row],[Trabajo]]</f>
        <v>-2</v>
      </c>
      <c r="S1846" s="19">
        <v>2</v>
      </c>
      <c r="T1846" s="16" t="s">
        <v>1026</v>
      </c>
      <c r="U1846" s="19">
        <f>Tabla1[[#This Row],[Trbjo real]]/Tabla1[[#This Row],[Trabajo]]</f>
        <v>0</v>
      </c>
    </row>
    <row r="1847" spans="1:21" x14ac:dyDescent="0.25">
      <c r="A1847" s="16" t="s">
        <v>727</v>
      </c>
      <c r="B1847" s="16" t="s">
        <v>118</v>
      </c>
      <c r="C1847" s="16" t="s">
        <v>119</v>
      </c>
      <c r="D1847" s="16" t="s">
        <v>120</v>
      </c>
      <c r="E1847" s="16" t="s">
        <v>1027</v>
      </c>
      <c r="F1847" s="16" t="s">
        <v>1055</v>
      </c>
      <c r="G1847" s="16" t="s">
        <v>1042</v>
      </c>
      <c r="H1847" s="16" t="s">
        <v>60</v>
      </c>
      <c r="I1847" s="16" t="s">
        <v>1025</v>
      </c>
      <c r="J1847" s="16" t="s">
        <v>121</v>
      </c>
      <c r="K1847" s="16" t="s">
        <v>10</v>
      </c>
      <c r="L1847" s="17">
        <v>44785</v>
      </c>
      <c r="M1847" s="18"/>
      <c r="N1847" s="18" t="str">
        <f t="shared" si="56"/>
        <v>NO CUMPLE</v>
      </c>
      <c r="O1847" s="18" t="str">
        <f t="shared" si="57"/>
        <v>NO CUMPLE</v>
      </c>
      <c r="P1847" s="19">
        <v>0</v>
      </c>
      <c r="Q1847" s="19">
        <v>3</v>
      </c>
      <c r="R1847" s="19">
        <f>Tabla1[[#This Row],[Trbjo real]]-Tabla1[[#This Row],[Trabajo]]</f>
        <v>-3</v>
      </c>
      <c r="S1847" s="19">
        <v>3</v>
      </c>
      <c r="T1847" s="16" t="s">
        <v>1026</v>
      </c>
      <c r="U1847" s="19">
        <f>Tabla1[[#This Row],[Trbjo real]]/Tabla1[[#This Row],[Trabajo]]</f>
        <v>0</v>
      </c>
    </row>
    <row r="1848" spans="1:21" x14ac:dyDescent="0.25">
      <c r="A1848" s="16" t="s">
        <v>726</v>
      </c>
      <c r="B1848" s="16" t="s">
        <v>118</v>
      </c>
      <c r="C1848" s="16" t="s">
        <v>119</v>
      </c>
      <c r="D1848" s="16" t="s">
        <v>120</v>
      </c>
      <c r="E1848" s="16" t="s">
        <v>1035</v>
      </c>
      <c r="F1848" s="16" t="s">
        <v>1061</v>
      </c>
      <c r="G1848" s="16" t="s">
        <v>1042</v>
      </c>
      <c r="H1848" s="16" t="s">
        <v>60</v>
      </c>
      <c r="I1848" s="16" t="s">
        <v>1025</v>
      </c>
      <c r="J1848" s="16" t="s">
        <v>121</v>
      </c>
      <c r="K1848" s="16" t="s">
        <v>10</v>
      </c>
      <c r="L1848" s="17">
        <v>44785</v>
      </c>
      <c r="M1848" s="18"/>
      <c r="N1848" s="18" t="str">
        <f t="shared" si="56"/>
        <v>NO CUMPLE</v>
      </c>
      <c r="O1848" s="18" t="str">
        <f t="shared" si="57"/>
        <v>NO CUMPLE</v>
      </c>
      <c r="P1848" s="19">
        <v>0</v>
      </c>
      <c r="Q1848" s="19">
        <v>1</v>
      </c>
      <c r="R1848" s="19">
        <f>Tabla1[[#This Row],[Trbjo real]]-Tabla1[[#This Row],[Trabajo]]</f>
        <v>-1</v>
      </c>
      <c r="S1848" s="19">
        <v>1</v>
      </c>
      <c r="T1848" s="16" t="s">
        <v>1026</v>
      </c>
      <c r="U1848" s="19">
        <f>Tabla1[[#This Row],[Trbjo real]]/Tabla1[[#This Row],[Trabajo]]</f>
        <v>0</v>
      </c>
    </row>
    <row r="1849" spans="1:21" x14ac:dyDescent="0.25">
      <c r="A1849" s="16" t="s">
        <v>726</v>
      </c>
      <c r="B1849" s="16" t="s">
        <v>118</v>
      </c>
      <c r="C1849" s="16" t="s">
        <v>119</v>
      </c>
      <c r="D1849" s="16" t="s">
        <v>120</v>
      </c>
      <c r="E1849" s="16" t="s">
        <v>1033</v>
      </c>
      <c r="F1849" s="16" t="s">
        <v>1036</v>
      </c>
      <c r="G1849" s="16" t="s">
        <v>1042</v>
      </c>
      <c r="H1849" s="16" t="s">
        <v>60</v>
      </c>
      <c r="I1849" s="16" t="s">
        <v>1025</v>
      </c>
      <c r="J1849" s="16" t="s">
        <v>121</v>
      </c>
      <c r="K1849" s="16" t="s">
        <v>10</v>
      </c>
      <c r="L1849" s="17">
        <v>44785</v>
      </c>
      <c r="M1849" s="18"/>
      <c r="N1849" s="18" t="str">
        <f t="shared" si="56"/>
        <v>NO CUMPLE</v>
      </c>
      <c r="O1849" s="18" t="str">
        <f t="shared" si="57"/>
        <v>NO CUMPLE</v>
      </c>
      <c r="P1849" s="19">
        <v>0</v>
      </c>
      <c r="Q1849" s="19">
        <v>3</v>
      </c>
      <c r="R1849" s="19">
        <f>Tabla1[[#This Row],[Trbjo real]]-Tabla1[[#This Row],[Trabajo]]</f>
        <v>-3</v>
      </c>
      <c r="S1849" s="19">
        <v>3</v>
      </c>
      <c r="T1849" s="16" t="s">
        <v>1026</v>
      </c>
      <c r="U1849" s="19">
        <f>Tabla1[[#This Row],[Trbjo real]]/Tabla1[[#This Row],[Trabajo]]</f>
        <v>0</v>
      </c>
    </row>
    <row r="1850" spans="1:21" x14ac:dyDescent="0.25">
      <c r="A1850" s="16" t="s">
        <v>726</v>
      </c>
      <c r="B1850" s="16" t="s">
        <v>118</v>
      </c>
      <c r="C1850" s="16" t="s">
        <v>119</v>
      </c>
      <c r="D1850" s="16" t="s">
        <v>120</v>
      </c>
      <c r="E1850" s="16" t="s">
        <v>1040</v>
      </c>
      <c r="F1850" s="16" t="s">
        <v>1036</v>
      </c>
      <c r="G1850" s="16" t="s">
        <v>1149</v>
      </c>
      <c r="H1850" s="16" t="s">
        <v>60</v>
      </c>
      <c r="I1850" s="16" t="s">
        <v>1025</v>
      </c>
      <c r="J1850" s="16" t="s">
        <v>121</v>
      </c>
      <c r="K1850" s="16" t="s">
        <v>10</v>
      </c>
      <c r="L1850" s="17">
        <v>44785</v>
      </c>
      <c r="M1850" s="18">
        <v>44785</v>
      </c>
      <c r="N1850" s="18" t="str">
        <f t="shared" si="56"/>
        <v>CUMPLE</v>
      </c>
      <c r="O1850" s="18" t="str">
        <f t="shared" si="57"/>
        <v>CUMPLE</v>
      </c>
      <c r="P1850" s="19">
        <v>1.5</v>
      </c>
      <c r="Q1850" s="20">
        <v>2</v>
      </c>
      <c r="R1850" s="19">
        <f>Tabla1[[#This Row],[Trbjo real]]-Tabla1[[#This Row],[Trabajo]]</f>
        <v>-0.5</v>
      </c>
      <c r="S1850" s="19">
        <v>2</v>
      </c>
      <c r="T1850" s="16" t="s">
        <v>1026</v>
      </c>
      <c r="U1850" s="19">
        <f>Tabla1[[#This Row],[Trbjo real]]/Tabla1[[#This Row],[Trabajo]]</f>
        <v>0.75</v>
      </c>
    </row>
    <row r="1851" spans="1:21" x14ac:dyDescent="0.25">
      <c r="A1851" s="16" t="s">
        <v>601</v>
      </c>
      <c r="B1851" s="16" t="s">
        <v>5</v>
      </c>
      <c r="C1851" s="16" t="s">
        <v>6</v>
      </c>
      <c r="D1851" s="16" t="s">
        <v>7</v>
      </c>
      <c r="E1851" s="16" t="s">
        <v>1035</v>
      </c>
      <c r="F1851" s="16" t="s">
        <v>1153</v>
      </c>
      <c r="G1851" s="16" t="s">
        <v>1060</v>
      </c>
      <c r="H1851" s="16" t="s">
        <v>8</v>
      </c>
      <c r="I1851" s="16" t="s">
        <v>1025</v>
      </c>
      <c r="J1851" s="16" t="s">
        <v>9</v>
      </c>
      <c r="K1851" s="16" t="s">
        <v>10</v>
      </c>
      <c r="L1851" s="17">
        <v>44784</v>
      </c>
      <c r="M1851" s="18">
        <v>44779</v>
      </c>
      <c r="N1851" s="18" t="str">
        <f t="shared" si="56"/>
        <v>CUMPLE</v>
      </c>
      <c r="O1851" s="18" t="str">
        <f t="shared" si="57"/>
        <v>CUMPLE</v>
      </c>
      <c r="P1851" s="19">
        <v>1</v>
      </c>
      <c r="Q1851" s="20">
        <v>1</v>
      </c>
      <c r="R1851" s="19">
        <f>Tabla1[[#This Row],[Trbjo real]]-Tabla1[[#This Row],[Trabajo]]</f>
        <v>0</v>
      </c>
      <c r="S1851" s="19">
        <v>1</v>
      </c>
      <c r="T1851" s="16" t="s">
        <v>1026</v>
      </c>
      <c r="U1851" s="19">
        <f>Tabla1[[#This Row],[Trbjo real]]/Tabla1[[#This Row],[Trabajo]]</f>
        <v>1</v>
      </c>
    </row>
    <row r="1852" spans="1:21" x14ac:dyDescent="0.25">
      <c r="A1852" s="16" t="s">
        <v>932</v>
      </c>
      <c r="B1852" s="16" t="s">
        <v>325</v>
      </c>
      <c r="C1852" s="16" t="s">
        <v>326</v>
      </c>
      <c r="D1852" s="16" t="s">
        <v>120</v>
      </c>
      <c r="E1852" s="16" t="s">
        <v>1035</v>
      </c>
      <c r="F1852" s="16" t="s">
        <v>1153</v>
      </c>
      <c r="G1852" s="16" t="s">
        <v>1060</v>
      </c>
      <c r="H1852" s="16" t="s">
        <v>8</v>
      </c>
      <c r="I1852" s="16" t="s">
        <v>1025</v>
      </c>
      <c r="J1852" s="16" t="s">
        <v>121</v>
      </c>
      <c r="K1852" s="16" t="s">
        <v>10</v>
      </c>
      <c r="L1852" s="17">
        <v>44784</v>
      </c>
      <c r="M1852" s="18">
        <v>44776</v>
      </c>
      <c r="N1852" s="18" t="str">
        <f t="shared" si="56"/>
        <v>CUMPLE</v>
      </c>
      <c r="O1852" s="18" t="str">
        <f t="shared" si="57"/>
        <v>CUMPLE</v>
      </c>
      <c r="P1852" s="19">
        <v>1</v>
      </c>
      <c r="Q1852" s="20">
        <v>1</v>
      </c>
      <c r="R1852" s="19">
        <f>Tabla1[[#This Row],[Trbjo real]]-Tabla1[[#This Row],[Trabajo]]</f>
        <v>0</v>
      </c>
      <c r="S1852" s="19">
        <v>1</v>
      </c>
      <c r="T1852" s="16" t="s">
        <v>1026</v>
      </c>
      <c r="U1852" s="19">
        <f>Tabla1[[#This Row],[Trbjo real]]/Tabla1[[#This Row],[Trabajo]]</f>
        <v>1</v>
      </c>
    </row>
    <row r="1853" spans="1:21" x14ac:dyDescent="0.25">
      <c r="A1853" s="16" t="s">
        <v>619</v>
      </c>
      <c r="B1853" s="16" t="s">
        <v>5</v>
      </c>
      <c r="C1853" s="16" t="s">
        <v>6</v>
      </c>
      <c r="D1853" s="16" t="s">
        <v>7</v>
      </c>
      <c r="E1853" s="16" t="s">
        <v>1035</v>
      </c>
      <c r="F1853" s="16" t="s">
        <v>1153</v>
      </c>
      <c r="G1853" s="16" t="s">
        <v>1060</v>
      </c>
      <c r="H1853" s="16" t="s">
        <v>8</v>
      </c>
      <c r="I1853" s="16" t="s">
        <v>1025</v>
      </c>
      <c r="J1853" s="16" t="s">
        <v>9</v>
      </c>
      <c r="K1853" s="16" t="s">
        <v>10</v>
      </c>
      <c r="L1853" s="17">
        <v>44783</v>
      </c>
      <c r="M1853" s="18">
        <v>44783</v>
      </c>
      <c r="N1853" s="18" t="str">
        <f t="shared" si="56"/>
        <v>CUMPLE</v>
      </c>
      <c r="O1853" s="18" t="str">
        <f t="shared" si="57"/>
        <v>CUMPLE</v>
      </c>
      <c r="P1853" s="19">
        <v>1</v>
      </c>
      <c r="Q1853" s="20">
        <v>1</v>
      </c>
      <c r="R1853" s="19">
        <f>Tabla1[[#This Row],[Trbjo real]]-Tabla1[[#This Row],[Trabajo]]</f>
        <v>0</v>
      </c>
      <c r="S1853" s="19">
        <v>1</v>
      </c>
      <c r="T1853" s="16" t="s">
        <v>1026</v>
      </c>
      <c r="U1853" s="19">
        <f>Tabla1[[#This Row],[Trbjo real]]/Tabla1[[#This Row],[Trabajo]]</f>
        <v>1</v>
      </c>
    </row>
    <row r="1854" spans="1:21" x14ac:dyDescent="0.25">
      <c r="A1854" s="16" t="s">
        <v>728</v>
      </c>
      <c r="B1854" s="16" t="s">
        <v>118</v>
      </c>
      <c r="C1854" s="16" t="s">
        <v>119</v>
      </c>
      <c r="D1854" s="16" t="s">
        <v>120</v>
      </c>
      <c r="E1854" s="16" t="s">
        <v>1035</v>
      </c>
      <c r="F1854" s="16" t="s">
        <v>1061</v>
      </c>
      <c r="G1854" s="16" t="s">
        <v>1042</v>
      </c>
      <c r="H1854" s="16" t="s">
        <v>60</v>
      </c>
      <c r="I1854" s="16" t="s">
        <v>1025</v>
      </c>
      <c r="J1854" s="16" t="s">
        <v>121</v>
      </c>
      <c r="K1854" s="16" t="s">
        <v>10</v>
      </c>
      <c r="L1854" s="17">
        <v>44778</v>
      </c>
      <c r="M1854" s="18"/>
      <c r="N1854" s="18" t="str">
        <f t="shared" si="56"/>
        <v>NO CUMPLE</v>
      </c>
      <c r="O1854" s="18" t="str">
        <f t="shared" si="57"/>
        <v>NO CUMPLE</v>
      </c>
      <c r="P1854" s="19">
        <v>0</v>
      </c>
      <c r="Q1854" s="19">
        <v>1</v>
      </c>
      <c r="R1854" s="19">
        <f>Tabla1[[#This Row],[Trbjo real]]-Tabla1[[#This Row],[Trabajo]]</f>
        <v>-1</v>
      </c>
      <c r="S1854" s="19">
        <v>1</v>
      </c>
      <c r="T1854" s="16" t="s">
        <v>1026</v>
      </c>
      <c r="U1854" s="19">
        <f>Tabla1[[#This Row],[Trbjo real]]/Tabla1[[#This Row],[Trabajo]]</f>
        <v>0</v>
      </c>
    </row>
    <row r="1855" spans="1:21" x14ac:dyDescent="0.25">
      <c r="A1855" s="16" t="s">
        <v>728</v>
      </c>
      <c r="B1855" s="16" t="s">
        <v>118</v>
      </c>
      <c r="C1855" s="16" t="s">
        <v>119</v>
      </c>
      <c r="D1855" s="16" t="s">
        <v>120</v>
      </c>
      <c r="E1855" s="16" t="s">
        <v>1033</v>
      </c>
      <c r="F1855" s="16" t="s">
        <v>1036</v>
      </c>
      <c r="G1855" s="16" t="s">
        <v>1042</v>
      </c>
      <c r="H1855" s="16" t="s">
        <v>60</v>
      </c>
      <c r="I1855" s="16" t="s">
        <v>1025</v>
      </c>
      <c r="J1855" s="16" t="s">
        <v>121</v>
      </c>
      <c r="K1855" s="16" t="s">
        <v>10</v>
      </c>
      <c r="L1855" s="17">
        <v>44778</v>
      </c>
      <c r="M1855" s="18"/>
      <c r="N1855" s="18" t="str">
        <f t="shared" si="56"/>
        <v>NO CUMPLE</v>
      </c>
      <c r="O1855" s="18" t="str">
        <f t="shared" si="57"/>
        <v>NO CUMPLE</v>
      </c>
      <c r="P1855" s="19">
        <v>0</v>
      </c>
      <c r="Q1855" s="19">
        <v>3</v>
      </c>
      <c r="R1855" s="19">
        <f>Tabla1[[#This Row],[Trbjo real]]-Tabla1[[#This Row],[Trabajo]]</f>
        <v>-3</v>
      </c>
      <c r="S1855" s="19">
        <v>3</v>
      </c>
      <c r="T1855" s="16" t="s">
        <v>1026</v>
      </c>
      <c r="U1855" s="19">
        <f>Tabla1[[#This Row],[Trbjo real]]/Tabla1[[#This Row],[Trabajo]]</f>
        <v>0</v>
      </c>
    </row>
    <row r="1856" spans="1:21" x14ac:dyDescent="0.25">
      <c r="A1856" s="16" t="s">
        <v>987</v>
      </c>
      <c r="B1856" s="16" t="s">
        <v>365</v>
      </c>
      <c r="C1856" s="16" t="s">
        <v>366</v>
      </c>
      <c r="D1856" s="16" t="s">
        <v>120</v>
      </c>
      <c r="E1856" s="16" t="s">
        <v>1035</v>
      </c>
      <c r="F1856" s="16" t="s">
        <v>1153</v>
      </c>
      <c r="G1856" s="16" t="s">
        <v>1060</v>
      </c>
      <c r="H1856" s="16" t="s">
        <v>8</v>
      </c>
      <c r="I1856" s="16" t="s">
        <v>1025</v>
      </c>
      <c r="J1856" s="16" t="s">
        <v>121</v>
      </c>
      <c r="K1856" s="16" t="s">
        <v>10</v>
      </c>
      <c r="L1856" s="17">
        <v>44775</v>
      </c>
      <c r="M1856" s="18">
        <v>44775</v>
      </c>
      <c r="N1856" s="18" t="str">
        <f t="shared" si="56"/>
        <v>CUMPLE</v>
      </c>
      <c r="O1856" s="18" t="str">
        <f t="shared" si="57"/>
        <v>CUMPLE</v>
      </c>
      <c r="P1856" s="19">
        <v>0.5</v>
      </c>
      <c r="Q1856" s="19">
        <v>1</v>
      </c>
      <c r="R1856" s="19">
        <f>Tabla1[[#This Row],[Trbjo real]]-Tabla1[[#This Row],[Trabajo]]</f>
        <v>-0.5</v>
      </c>
      <c r="S1856" s="19">
        <v>1</v>
      </c>
      <c r="T1856" s="16" t="s">
        <v>1026</v>
      </c>
      <c r="U1856" s="19">
        <f>Tabla1[[#This Row],[Trbjo real]]/Tabla1[[#This Row],[Trabajo]]</f>
        <v>0.5</v>
      </c>
    </row>
    <row r="1857" spans="1:21" x14ac:dyDescent="0.25">
      <c r="A1857" s="16" t="s">
        <v>963</v>
      </c>
      <c r="B1857" s="16" t="s">
        <v>365</v>
      </c>
      <c r="C1857" s="16" t="s">
        <v>366</v>
      </c>
      <c r="D1857" s="16" t="s">
        <v>120</v>
      </c>
      <c r="E1857" s="16" t="s">
        <v>1035</v>
      </c>
      <c r="F1857" s="16" t="s">
        <v>1036</v>
      </c>
      <c r="G1857" s="16" t="s">
        <v>1042</v>
      </c>
      <c r="H1857" s="16" t="s">
        <v>8</v>
      </c>
      <c r="I1857" s="16" t="s">
        <v>1025</v>
      </c>
      <c r="J1857" s="16" t="s">
        <v>121</v>
      </c>
      <c r="K1857" s="16" t="s">
        <v>10</v>
      </c>
      <c r="L1857" s="17">
        <v>44771</v>
      </c>
      <c r="M1857" s="18"/>
      <c r="N1857" s="18" t="str">
        <f t="shared" si="56"/>
        <v>NO CUMPLE</v>
      </c>
      <c r="O1857" s="18" t="str">
        <f t="shared" si="57"/>
        <v>NO CUMPLE</v>
      </c>
      <c r="P1857" s="19">
        <v>0</v>
      </c>
      <c r="Q1857" s="19">
        <v>8</v>
      </c>
      <c r="R1857" s="19">
        <f>Tabla1[[#This Row],[Trbjo real]]-Tabla1[[#This Row],[Trabajo]]</f>
        <v>-8</v>
      </c>
      <c r="S1857" s="19">
        <v>8</v>
      </c>
      <c r="T1857" s="16" t="s">
        <v>1026</v>
      </c>
      <c r="U1857" s="19">
        <f>Tabla1[[#This Row],[Trbjo real]]/Tabla1[[#This Row],[Trabajo]]</f>
        <v>0</v>
      </c>
    </row>
    <row r="1858" spans="1:21" x14ac:dyDescent="0.25">
      <c r="A1858" s="16" t="s">
        <v>963</v>
      </c>
      <c r="B1858" s="16" t="s">
        <v>365</v>
      </c>
      <c r="C1858" s="16" t="s">
        <v>366</v>
      </c>
      <c r="D1858" s="16" t="s">
        <v>120</v>
      </c>
      <c r="E1858" s="16" t="s">
        <v>1027</v>
      </c>
      <c r="F1858" s="16" t="s">
        <v>1101</v>
      </c>
      <c r="G1858" s="16" t="s">
        <v>1042</v>
      </c>
      <c r="H1858" s="16" t="s">
        <v>8</v>
      </c>
      <c r="I1858" s="16" t="s">
        <v>1025</v>
      </c>
      <c r="J1858" s="16" t="s">
        <v>121</v>
      </c>
      <c r="K1858" s="16" t="s">
        <v>10</v>
      </c>
      <c r="L1858" s="17">
        <v>44771</v>
      </c>
      <c r="M1858" s="18"/>
      <c r="N1858" s="18" t="str">
        <f t="shared" ref="N1858:N1921" si="58">+IF((M1858)&lt;&gt;0,"CUMPLE","NO CUMPLE")</f>
        <v>NO CUMPLE</v>
      </c>
      <c r="O1858" s="18" t="str">
        <f t="shared" ref="O1858:O1921" si="59">+IF(AND(M1858=0),"NO CUMPLE",IF(OR(M1858=L1858,L1858&gt;M1858),"CUMPLE",IF(L1858&lt;M1858,"NO CUMPLE",FALSE)))</f>
        <v>NO CUMPLE</v>
      </c>
      <c r="P1858" s="19">
        <v>0</v>
      </c>
      <c r="Q1858" s="19">
        <v>0.5</v>
      </c>
      <c r="R1858" s="19">
        <f>Tabla1[[#This Row],[Trbjo real]]-Tabla1[[#This Row],[Trabajo]]</f>
        <v>-0.5</v>
      </c>
      <c r="S1858" s="19">
        <v>0.5</v>
      </c>
      <c r="T1858" s="16" t="s">
        <v>1026</v>
      </c>
      <c r="U1858" s="19">
        <f>Tabla1[[#This Row],[Trbjo real]]/Tabla1[[#This Row],[Trabajo]]</f>
        <v>0</v>
      </c>
    </row>
    <row r="1859" spans="1:21" x14ac:dyDescent="0.25">
      <c r="A1859" s="16" t="s">
        <v>963</v>
      </c>
      <c r="B1859" s="16" t="s">
        <v>365</v>
      </c>
      <c r="C1859" s="16" t="s">
        <v>366</v>
      </c>
      <c r="D1859" s="16" t="s">
        <v>120</v>
      </c>
      <c r="E1859" s="16" t="s">
        <v>1038</v>
      </c>
      <c r="F1859" s="16" t="s">
        <v>1056</v>
      </c>
      <c r="G1859" s="16" t="s">
        <v>1042</v>
      </c>
      <c r="H1859" s="16" t="s">
        <v>8</v>
      </c>
      <c r="I1859" s="16" t="s">
        <v>1025</v>
      </c>
      <c r="J1859" s="16" t="s">
        <v>121</v>
      </c>
      <c r="K1859" s="16" t="s">
        <v>10</v>
      </c>
      <c r="L1859" s="17">
        <v>44771</v>
      </c>
      <c r="M1859" s="18"/>
      <c r="N1859" s="18" t="str">
        <f t="shared" si="58"/>
        <v>NO CUMPLE</v>
      </c>
      <c r="O1859" s="18" t="str">
        <f t="shared" si="59"/>
        <v>NO CUMPLE</v>
      </c>
      <c r="P1859" s="19">
        <v>0</v>
      </c>
      <c r="Q1859" s="19">
        <v>2</v>
      </c>
      <c r="R1859" s="19">
        <f>Tabla1[[#This Row],[Trbjo real]]-Tabla1[[#This Row],[Trabajo]]</f>
        <v>-2</v>
      </c>
      <c r="S1859" s="19">
        <v>2</v>
      </c>
      <c r="T1859" s="16" t="s">
        <v>1026</v>
      </c>
      <c r="U1859" s="19">
        <f>Tabla1[[#This Row],[Trbjo real]]/Tabla1[[#This Row],[Trabajo]]</f>
        <v>0</v>
      </c>
    </row>
    <row r="1860" spans="1:21" x14ac:dyDescent="0.25">
      <c r="A1860" s="16" t="s">
        <v>963</v>
      </c>
      <c r="B1860" s="16" t="s">
        <v>365</v>
      </c>
      <c r="C1860" s="16" t="s">
        <v>366</v>
      </c>
      <c r="D1860" s="16" t="s">
        <v>120</v>
      </c>
      <c r="E1860" s="16" t="s">
        <v>1051</v>
      </c>
      <c r="F1860" s="16" t="s">
        <v>1101</v>
      </c>
      <c r="G1860" s="16" t="s">
        <v>1099</v>
      </c>
      <c r="H1860" s="16" t="s">
        <v>8</v>
      </c>
      <c r="I1860" s="16" t="s">
        <v>1025</v>
      </c>
      <c r="J1860" s="16" t="s">
        <v>121</v>
      </c>
      <c r="K1860" s="16" t="s">
        <v>10</v>
      </c>
      <c r="L1860" s="17">
        <v>44771</v>
      </c>
      <c r="M1860" s="18">
        <v>44737</v>
      </c>
      <c r="N1860" s="18" t="str">
        <f t="shared" si="58"/>
        <v>CUMPLE</v>
      </c>
      <c r="O1860" s="18" t="str">
        <f t="shared" si="59"/>
        <v>CUMPLE</v>
      </c>
      <c r="P1860" s="19">
        <v>2</v>
      </c>
      <c r="Q1860" s="21">
        <v>4</v>
      </c>
      <c r="R1860" s="19">
        <f>Tabla1[[#This Row],[Trbjo real]]-Tabla1[[#This Row],[Trabajo]]</f>
        <v>-2</v>
      </c>
      <c r="S1860" s="19">
        <v>4</v>
      </c>
      <c r="T1860" s="16" t="s">
        <v>1026</v>
      </c>
      <c r="U1860" s="19">
        <f>Tabla1[[#This Row],[Trbjo real]]/Tabla1[[#This Row],[Trabajo]]</f>
        <v>0.5</v>
      </c>
    </row>
    <row r="1861" spans="1:21" x14ac:dyDescent="0.25">
      <c r="A1861" s="16" t="s">
        <v>963</v>
      </c>
      <c r="B1861" s="16" t="s">
        <v>365</v>
      </c>
      <c r="C1861" s="16" t="s">
        <v>366</v>
      </c>
      <c r="D1861" s="16" t="s">
        <v>120</v>
      </c>
      <c r="E1861" s="16" t="s">
        <v>1022</v>
      </c>
      <c r="F1861" s="16" t="s">
        <v>1055</v>
      </c>
      <c r="G1861" s="16" t="s">
        <v>1118</v>
      </c>
      <c r="H1861" s="16" t="s">
        <v>8</v>
      </c>
      <c r="I1861" s="16" t="s">
        <v>1025</v>
      </c>
      <c r="J1861" s="16" t="s">
        <v>121</v>
      </c>
      <c r="K1861" s="16" t="s">
        <v>10</v>
      </c>
      <c r="L1861" s="17">
        <v>44771</v>
      </c>
      <c r="M1861" s="18">
        <v>44732</v>
      </c>
      <c r="N1861" s="18" t="str">
        <f t="shared" si="58"/>
        <v>CUMPLE</v>
      </c>
      <c r="O1861" s="18" t="str">
        <f t="shared" si="59"/>
        <v>CUMPLE</v>
      </c>
      <c r="P1861" s="19">
        <v>0.5</v>
      </c>
      <c r="Q1861" s="21">
        <v>3.4</v>
      </c>
      <c r="R1861" s="19">
        <f>Tabla1[[#This Row],[Trbjo real]]-Tabla1[[#This Row],[Trabajo]]</f>
        <v>-2.9</v>
      </c>
      <c r="S1861" s="19">
        <v>205</v>
      </c>
      <c r="T1861" s="16" t="s">
        <v>1123</v>
      </c>
      <c r="U1861" s="19">
        <f>Tabla1[[#This Row],[Trbjo real]]/Tabla1[[#This Row],[Trabajo]]</f>
        <v>0.14705882352941177</v>
      </c>
    </row>
    <row r="1862" spans="1:21" x14ac:dyDescent="0.25">
      <c r="A1862" s="16" t="s">
        <v>963</v>
      </c>
      <c r="B1862" s="16" t="s">
        <v>365</v>
      </c>
      <c r="C1862" s="16" t="s">
        <v>366</v>
      </c>
      <c r="D1862" s="16" t="s">
        <v>120</v>
      </c>
      <c r="E1862" s="16" t="s">
        <v>1033</v>
      </c>
      <c r="F1862" s="16" t="s">
        <v>1036</v>
      </c>
      <c r="G1862" s="16" t="s">
        <v>1129</v>
      </c>
      <c r="H1862" s="16" t="s">
        <v>8</v>
      </c>
      <c r="I1862" s="16" t="s">
        <v>1025</v>
      </c>
      <c r="J1862" s="16" t="s">
        <v>121</v>
      </c>
      <c r="K1862" s="16" t="s">
        <v>10</v>
      </c>
      <c r="L1862" s="17">
        <v>44771</v>
      </c>
      <c r="M1862" s="18"/>
      <c r="N1862" s="18" t="str">
        <f t="shared" si="58"/>
        <v>NO CUMPLE</v>
      </c>
      <c r="O1862" s="18" t="str">
        <f t="shared" si="59"/>
        <v>NO CUMPLE</v>
      </c>
      <c r="P1862" s="19">
        <v>0</v>
      </c>
      <c r="Q1862" s="19">
        <v>2</v>
      </c>
      <c r="R1862" s="19">
        <f>Tabla1[[#This Row],[Trbjo real]]-Tabla1[[#This Row],[Trabajo]]</f>
        <v>-2</v>
      </c>
      <c r="S1862" s="19">
        <v>2</v>
      </c>
      <c r="T1862" s="16" t="s">
        <v>1026</v>
      </c>
      <c r="U1862" s="19">
        <f>Tabla1[[#This Row],[Trbjo real]]/Tabla1[[#This Row],[Trabajo]]</f>
        <v>0</v>
      </c>
    </row>
    <row r="1863" spans="1:21" x14ac:dyDescent="0.25">
      <c r="A1863" s="16" t="s">
        <v>963</v>
      </c>
      <c r="B1863" s="16" t="s">
        <v>365</v>
      </c>
      <c r="C1863" s="16" t="s">
        <v>366</v>
      </c>
      <c r="D1863" s="16" t="s">
        <v>120</v>
      </c>
      <c r="E1863" s="16" t="s">
        <v>1040</v>
      </c>
      <c r="F1863" s="16" t="s">
        <v>1101</v>
      </c>
      <c r="G1863" s="16" t="s">
        <v>1129</v>
      </c>
      <c r="H1863" s="16" t="s">
        <v>8</v>
      </c>
      <c r="I1863" s="16" t="s">
        <v>1025</v>
      </c>
      <c r="J1863" s="16" t="s">
        <v>121</v>
      </c>
      <c r="K1863" s="16" t="s">
        <v>10</v>
      </c>
      <c r="L1863" s="17">
        <v>44771</v>
      </c>
      <c r="M1863" s="18"/>
      <c r="N1863" s="18" t="str">
        <f t="shared" si="58"/>
        <v>NO CUMPLE</v>
      </c>
      <c r="O1863" s="18" t="str">
        <f t="shared" si="59"/>
        <v>NO CUMPLE</v>
      </c>
      <c r="P1863" s="19">
        <v>0</v>
      </c>
      <c r="Q1863" s="19">
        <v>4</v>
      </c>
      <c r="R1863" s="19">
        <f>Tabla1[[#This Row],[Trbjo real]]-Tabla1[[#This Row],[Trabajo]]</f>
        <v>-4</v>
      </c>
      <c r="S1863" s="19">
        <v>4</v>
      </c>
      <c r="T1863" s="16" t="s">
        <v>1026</v>
      </c>
      <c r="U1863" s="19">
        <f>Tabla1[[#This Row],[Trbjo real]]/Tabla1[[#This Row],[Trabajo]]</f>
        <v>0</v>
      </c>
    </row>
    <row r="1864" spans="1:21" x14ac:dyDescent="0.25">
      <c r="A1864" s="16" t="s">
        <v>963</v>
      </c>
      <c r="B1864" s="16" t="s">
        <v>365</v>
      </c>
      <c r="C1864" s="16" t="s">
        <v>366</v>
      </c>
      <c r="D1864" s="16" t="s">
        <v>120</v>
      </c>
      <c r="E1864" s="16" t="s">
        <v>1053</v>
      </c>
      <c r="F1864" s="16" t="s">
        <v>1056</v>
      </c>
      <c r="G1864" s="16" t="s">
        <v>1129</v>
      </c>
      <c r="H1864" s="16" t="s">
        <v>8</v>
      </c>
      <c r="I1864" s="16" t="s">
        <v>1025</v>
      </c>
      <c r="J1864" s="16" t="s">
        <v>121</v>
      </c>
      <c r="K1864" s="16" t="s">
        <v>10</v>
      </c>
      <c r="L1864" s="17">
        <v>44771</v>
      </c>
      <c r="M1864" s="18"/>
      <c r="N1864" s="18" t="str">
        <f t="shared" si="58"/>
        <v>NO CUMPLE</v>
      </c>
      <c r="O1864" s="18" t="str">
        <f t="shared" si="59"/>
        <v>NO CUMPLE</v>
      </c>
      <c r="P1864" s="19">
        <v>0</v>
      </c>
      <c r="Q1864" s="19">
        <v>4</v>
      </c>
      <c r="R1864" s="19">
        <f>Tabla1[[#This Row],[Trbjo real]]-Tabla1[[#This Row],[Trabajo]]</f>
        <v>-4</v>
      </c>
      <c r="S1864" s="19">
        <v>4</v>
      </c>
      <c r="T1864" s="16" t="s">
        <v>1026</v>
      </c>
      <c r="U1864" s="19">
        <f>Tabla1[[#This Row],[Trbjo real]]/Tabla1[[#This Row],[Trabajo]]</f>
        <v>0</v>
      </c>
    </row>
    <row r="1865" spans="1:21" x14ac:dyDescent="0.25">
      <c r="A1865" s="16" t="s">
        <v>963</v>
      </c>
      <c r="B1865" s="16" t="s">
        <v>365</v>
      </c>
      <c r="C1865" s="16" t="s">
        <v>366</v>
      </c>
      <c r="D1865" s="16" t="s">
        <v>120</v>
      </c>
      <c r="E1865" s="16" t="s">
        <v>1034</v>
      </c>
      <c r="F1865" s="16" t="s">
        <v>1135</v>
      </c>
      <c r="G1865" s="16" t="s">
        <v>1129</v>
      </c>
      <c r="H1865" s="16" t="s">
        <v>8</v>
      </c>
      <c r="I1865" s="16" t="s">
        <v>1025</v>
      </c>
      <c r="J1865" s="16" t="s">
        <v>121</v>
      </c>
      <c r="K1865" s="16" t="s">
        <v>10</v>
      </c>
      <c r="L1865" s="17">
        <v>44771</v>
      </c>
      <c r="M1865" s="18"/>
      <c r="N1865" s="18" t="str">
        <f t="shared" si="58"/>
        <v>NO CUMPLE</v>
      </c>
      <c r="O1865" s="18" t="str">
        <f t="shared" si="59"/>
        <v>NO CUMPLE</v>
      </c>
      <c r="P1865" s="19">
        <v>0</v>
      </c>
      <c r="Q1865" s="19">
        <v>6</v>
      </c>
      <c r="R1865" s="19">
        <f>Tabla1[[#This Row],[Trbjo real]]-Tabla1[[#This Row],[Trabajo]]</f>
        <v>-6</v>
      </c>
      <c r="S1865" s="19">
        <v>6</v>
      </c>
      <c r="T1865" s="16" t="s">
        <v>1026</v>
      </c>
      <c r="U1865" s="19">
        <f>Tabla1[[#This Row],[Trbjo real]]/Tabla1[[#This Row],[Trabajo]]</f>
        <v>0</v>
      </c>
    </row>
    <row r="1866" spans="1:21" x14ac:dyDescent="0.25">
      <c r="A1866" s="16" t="s">
        <v>676</v>
      </c>
      <c r="B1866" s="16" t="s">
        <v>51</v>
      </c>
      <c r="C1866" s="16" t="s">
        <v>52</v>
      </c>
      <c r="D1866" s="16" t="s">
        <v>53</v>
      </c>
      <c r="E1866" s="16" t="s">
        <v>1035</v>
      </c>
      <c r="F1866" s="16" t="s">
        <v>1057</v>
      </c>
      <c r="G1866" s="16" t="s">
        <v>1073</v>
      </c>
      <c r="H1866" s="16" t="s">
        <v>54</v>
      </c>
      <c r="I1866" s="16" t="s">
        <v>1015</v>
      </c>
      <c r="J1866" s="16" t="s">
        <v>55</v>
      </c>
      <c r="K1866" s="16" t="s">
        <v>10</v>
      </c>
      <c r="L1866" s="17">
        <v>44770</v>
      </c>
      <c r="M1866" s="18"/>
      <c r="N1866" s="18" t="str">
        <f t="shared" si="58"/>
        <v>NO CUMPLE</v>
      </c>
      <c r="O1866" s="18" t="str">
        <f t="shared" si="59"/>
        <v>NO CUMPLE</v>
      </c>
      <c r="P1866" s="19">
        <v>0</v>
      </c>
      <c r="Q1866" s="19">
        <v>3</v>
      </c>
      <c r="R1866" s="19">
        <f>Tabla1[[#This Row],[Trbjo real]]-Tabla1[[#This Row],[Trabajo]]</f>
        <v>-3</v>
      </c>
      <c r="S1866" s="19">
        <v>3</v>
      </c>
      <c r="T1866" s="16" t="s">
        <v>1026</v>
      </c>
      <c r="U1866" s="19">
        <f>Tabla1[[#This Row],[Trbjo real]]/Tabla1[[#This Row],[Trabajo]]</f>
        <v>0</v>
      </c>
    </row>
    <row r="1867" spans="1:21" x14ac:dyDescent="0.25">
      <c r="A1867" s="16" t="s">
        <v>676</v>
      </c>
      <c r="B1867" s="16" t="s">
        <v>51</v>
      </c>
      <c r="C1867" s="16" t="s">
        <v>52</v>
      </c>
      <c r="D1867" s="16" t="s">
        <v>53</v>
      </c>
      <c r="E1867" s="16" t="s">
        <v>1027</v>
      </c>
      <c r="F1867" s="16" t="s">
        <v>1090</v>
      </c>
      <c r="G1867" s="16" t="s">
        <v>1115</v>
      </c>
      <c r="H1867" s="16" t="s">
        <v>54</v>
      </c>
      <c r="I1867" s="16" t="s">
        <v>1015</v>
      </c>
      <c r="J1867" s="16" t="s">
        <v>55</v>
      </c>
      <c r="K1867" s="16" t="s">
        <v>10</v>
      </c>
      <c r="L1867" s="17">
        <v>44770</v>
      </c>
      <c r="M1867" s="18">
        <v>44730</v>
      </c>
      <c r="N1867" s="18" t="str">
        <f t="shared" si="58"/>
        <v>CUMPLE</v>
      </c>
      <c r="O1867" s="18" t="str">
        <f t="shared" si="59"/>
        <v>CUMPLE</v>
      </c>
      <c r="P1867" s="19">
        <v>1</v>
      </c>
      <c r="Q1867" s="20">
        <v>1</v>
      </c>
      <c r="R1867" s="19">
        <f>Tabla1[[#This Row],[Trbjo real]]-Tabla1[[#This Row],[Trabajo]]</f>
        <v>0</v>
      </c>
      <c r="S1867" s="19">
        <v>1</v>
      </c>
      <c r="T1867" s="16" t="s">
        <v>1026</v>
      </c>
      <c r="U1867" s="19">
        <f>Tabla1[[#This Row],[Trbjo real]]/Tabla1[[#This Row],[Trabajo]]</f>
        <v>1</v>
      </c>
    </row>
    <row r="1868" spans="1:21" x14ac:dyDescent="0.25">
      <c r="A1868" s="16" t="s">
        <v>646</v>
      </c>
      <c r="B1868" s="16" t="s">
        <v>5</v>
      </c>
      <c r="C1868" s="16" t="s">
        <v>6</v>
      </c>
      <c r="D1868" s="16" t="s">
        <v>7</v>
      </c>
      <c r="E1868" s="16" t="s">
        <v>1035</v>
      </c>
      <c r="F1868" s="16" t="s">
        <v>1036</v>
      </c>
      <c r="G1868" s="16" t="s">
        <v>1042</v>
      </c>
      <c r="H1868" s="16" t="s">
        <v>8</v>
      </c>
      <c r="I1868" s="16" t="s">
        <v>1025</v>
      </c>
      <c r="J1868" s="16" t="s">
        <v>9</v>
      </c>
      <c r="K1868" s="16" t="s">
        <v>10</v>
      </c>
      <c r="L1868" s="17">
        <v>44769</v>
      </c>
      <c r="M1868" s="18"/>
      <c r="N1868" s="18" t="str">
        <f t="shared" si="58"/>
        <v>NO CUMPLE</v>
      </c>
      <c r="O1868" s="18" t="str">
        <f t="shared" si="59"/>
        <v>NO CUMPLE</v>
      </c>
      <c r="P1868" s="19">
        <v>0</v>
      </c>
      <c r="Q1868" s="19">
        <v>8</v>
      </c>
      <c r="R1868" s="19">
        <f>Tabla1[[#This Row],[Trbjo real]]-Tabla1[[#This Row],[Trabajo]]</f>
        <v>-8</v>
      </c>
      <c r="S1868" s="19">
        <v>8</v>
      </c>
      <c r="T1868" s="16" t="s">
        <v>1026</v>
      </c>
      <c r="U1868" s="19">
        <f>Tabla1[[#This Row],[Trbjo real]]/Tabla1[[#This Row],[Trabajo]]</f>
        <v>0</v>
      </c>
    </row>
    <row r="1869" spans="1:21" x14ac:dyDescent="0.25">
      <c r="A1869" s="16" t="s">
        <v>815</v>
      </c>
      <c r="B1869" s="16" t="s">
        <v>238</v>
      </c>
      <c r="C1869" s="16" t="s">
        <v>239</v>
      </c>
      <c r="D1869" s="16" t="s">
        <v>185</v>
      </c>
      <c r="E1869" s="16" t="s">
        <v>1027</v>
      </c>
      <c r="F1869" s="16" t="s">
        <v>1133</v>
      </c>
      <c r="G1869" s="16" t="s">
        <v>1129</v>
      </c>
      <c r="H1869" s="16" t="s">
        <v>60</v>
      </c>
      <c r="I1869" s="16" t="s">
        <v>1025</v>
      </c>
      <c r="J1869" s="16" t="s">
        <v>240</v>
      </c>
      <c r="K1869" s="16" t="s">
        <v>10</v>
      </c>
      <c r="L1869" s="17">
        <v>44769</v>
      </c>
      <c r="M1869" s="18"/>
      <c r="N1869" s="18" t="str">
        <f t="shared" si="58"/>
        <v>NO CUMPLE</v>
      </c>
      <c r="O1869" s="18" t="str">
        <f t="shared" si="59"/>
        <v>NO CUMPLE</v>
      </c>
      <c r="P1869" s="19">
        <v>0</v>
      </c>
      <c r="Q1869" s="19">
        <v>2</v>
      </c>
      <c r="R1869" s="19">
        <f>Tabla1[[#This Row],[Trbjo real]]-Tabla1[[#This Row],[Trabajo]]</f>
        <v>-2</v>
      </c>
      <c r="S1869" s="19">
        <v>2</v>
      </c>
      <c r="T1869" s="16" t="s">
        <v>1026</v>
      </c>
      <c r="U1869" s="19">
        <f>Tabla1[[#This Row],[Trbjo real]]/Tabla1[[#This Row],[Trabajo]]</f>
        <v>0</v>
      </c>
    </row>
    <row r="1870" spans="1:21" x14ac:dyDescent="0.25">
      <c r="A1870" s="16" t="s">
        <v>646</v>
      </c>
      <c r="B1870" s="16" t="s">
        <v>5</v>
      </c>
      <c r="C1870" s="16" t="s">
        <v>6</v>
      </c>
      <c r="D1870" s="16" t="s">
        <v>7</v>
      </c>
      <c r="E1870" s="16" t="s">
        <v>1033</v>
      </c>
      <c r="F1870" s="16" t="s">
        <v>1036</v>
      </c>
      <c r="G1870" s="16" t="s">
        <v>1129</v>
      </c>
      <c r="H1870" s="16" t="s">
        <v>8</v>
      </c>
      <c r="I1870" s="16" t="s">
        <v>1025</v>
      </c>
      <c r="J1870" s="16" t="s">
        <v>9</v>
      </c>
      <c r="K1870" s="16" t="s">
        <v>10</v>
      </c>
      <c r="L1870" s="17">
        <v>44769</v>
      </c>
      <c r="M1870" s="18"/>
      <c r="N1870" s="18" t="str">
        <f t="shared" si="58"/>
        <v>NO CUMPLE</v>
      </c>
      <c r="O1870" s="18" t="str">
        <f t="shared" si="59"/>
        <v>NO CUMPLE</v>
      </c>
      <c r="P1870" s="19">
        <v>0</v>
      </c>
      <c r="Q1870" s="19">
        <v>2</v>
      </c>
      <c r="R1870" s="19">
        <f>Tabla1[[#This Row],[Trbjo real]]-Tabla1[[#This Row],[Trabajo]]</f>
        <v>-2</v>
      </c>
      <c r="S1870" s="19">
        <v>2</v>
      </c>
      <c r="T1870" s="16" t="s">
        <v>1026</v>
      </c>
      <c r="U1870" s="19">
        <f>Tabla1[[#This Row],[Trbjo real]]/Tabla1[[#This Row],[Trabajo]]</f>
        <v>0</v>
      </c>
    </row>
    <row r="1871" spans="1:21" x14ac:dyDescent="0.25">
      <c r="A1871" s="16" t="s">
        <v>813</v>
      </c>
      <c r="B1871" s="16" t="s">
        <v>238</v>
      </c>
      <c r="C1871" s="16" t="s">
        <v>239</v>
      </c>
      <c r="D1871" s="16" t="s">
        <v>185</v>
      </c>
      <c r="E1871" s="16" t="s">
        <v>1033</v>
      </c>
      <c r="F1871" s="16" t="s">
        <v>1136</v>
      </c>
      <c r="G1871" s="16" t="s">
        <v>1129</v>
      </c>
      <c r="H1871" s="16" t="s">
        <v>60</v>
      </c>
      <c r="I1871" s="16" t="s">
        <v>1025</v>
      </c>
      <c r="J1871" s="16" t="s">
        <v>240</v>
      </c>
      <c r="K1871" s="16" t="s">
        <v>10</v>
      </c>
      <c r="L1871" s="17">
        <v>44769</v>
      </c>
      <c r="M1871" s="18"/>
      <c r="N1871" s="18" t="str">
        <f t="shared" si="58"/>
        <v>NO CUMPLE</v>
      </c>
      <c r="O1871" s="18" t="str">
        <f t="shared" si="59"/>
        <v>NO CUMPLE</v>
      </c>
      <c r="P1871" s="19">
        <v>0</v>
      </c>
      <c r="Q1871" s="19">
        <v>1</v>
      </c>
      <c r="R1871" s="19">
        <f>Tabla1[[#This Row],[Trbjo real]]-Tabla1[[#This Row],[Trabajo]]</f>
        <v>-1</v>
      </c>
      <c r="S1871" s="19">
        <v>1</v>
      </c>
      <c r="T1871" s="16" t="s">
        <v>1026</v>
      </c>
      <c r="U1871" s="19">
        <f>Tabla1[[#This Row],[Trbjo real]]/Tabla1[[#This Row],[Trabajo]]</f>
        <v>0</v>
      </c>
    </row>
    <row r="1872" spans="1:21" x14ac:dyDescent="0.25">
      <c r="A1872" s="16" t="s">
        <v>813</v>
      </c>
      <c r="B1872" s="16" t="s">
        <v>238</v>
      </c>
      <c r="C1872" s="16" t="s">
        <v>239</v>
      </c>
      <c r="D1872" s="16" t="s">
        <v>185</v>
      </c>
      <c r="E1872" s="16" t="s">
        <v>1027</v>
      </c>
      <c r="F1872" s="16" t="s">
        <v>1134</v>
      </c>
      <c r="G1872" s="16" t="s">
        <v>1129</v>
      </c>
      <c r="H1872" s="16" t="s">
        <v>60</v>
      </c>
      <c r="I1872" s="16" t="s">
        <v>1025</v>
      </c>
      <c r="J1872" s="16" t="s">
        <v>240</v>
      </c>
      <c r="K1872" s="16" t="s">
        <v>10</v>
      </c>
      <c r="L1872" s="17">
        <v>44769</v>
      </c>
      <c r="M1872" s="18"/>
      <c r="N1872" s="18" t="str">
        <f t="shared" si="58"/>
        <v>NO CUMPLE</v>
      </c>
      <c r="O1872" s="18" t="str">
        <f t="shared" si="59"/>
        <v>NO CUMPLE</v>
      </c>
      <c r="P1872" s="19">
        <v>0</v>
      </c>
      <c r="Q1872" s="19">
        <v>1</v>
      </c>
      <c r="R1872" s="19">
        <f>Tabla1[[#This Row],[Trbjo real]]-Tabla1[[#This Row],[Trabajo]]</f>
        <v>-1</v>
      </c>
      <c r="S1872" s="19">
        <v>1</v>
      </c>
      <c r="T1872" s="16" t="s">
        <v>1026</v>
      </c>
      <c r="U1872" s="19">
        <f>Tabla1[[#This Row],[Trbjo real]]/Tabla1[[#This Row],[Trabajo]]</f>
        <v>0</v>
      </c>
    </row>
    <row r="1873" spans="1:21" x14ac:dyDescent="0.25">
      <c r="A1873" s="16" t="s">
        <v>749</v>
      </c>
      <c r="B1873" s="16" t="s">
        <v>183</v>
      </c>
      <c r="C1873" s="16" t="s">
        <v>184</v>
      </c>
      <c r="D1873" s="16" t="s">
        <v>185</v>
      </c>
      <c r="E1873" s="16" t="s">
        <v>1033</v>
      </c>
      <c r="F1873" s="16" t="s">
        <v>1136</v>
      </c>
      <c r="G1873" s="16" t="s">
        <v>1150</v>
      </c>
      <c r="H1873" s="16" t="s">
        <v>60</v>
      </c>
      <c r="I1873" s="16" t="s">
        <v>1025</v>
      </c>
      <c r="J1873" s="16" t="s">
        <v>186</v>
      </c>
      <c r="K1873" s="16" t="s">
        <v>10</v>
      </c>
      <c r="L1873" s="17">
        <v>44768</v>
      </c>
      <c r="M1873" s="18">
        <v>44752</v>
      </c>
      <c r="N1873" s="18" t="str">
        <f t="shared" si="58"/>
        <v>CUMPLE</v>
      </c>
      <c r="O1873" s="18" t="str">
        <f t="shared" si="59"/>
        <v>CUMPLE</v>
      </c>
      <c r="P1873" s="19">
        <v>1</v>
      </c>
      <c r="Q1873" s="19">
        <v>1</v>
      </c>
      <c r="R1873" s="20">
        <f>Tabla1[[#This Row],[Trbjo real]]-Tabla1[[#This Row],[Trabajo]]</f>
        <v>0</v>
      </c>
      <c r="S1873" s="19">
        <v>1</v>
      </c>
      <c r="T1873" s="16" t="s">
        <v>1026</v>
      </c>
      <c r="U1873" s="19">
        <f>Tabla1[[#This Row],[Trbjo real]]/Tabla1[[#This Row],[Trabajo]]</f>
        <v>1</v>
      </c>
    </row>
    <row r="1874" spans="1:21" x14ac:dyDescent="0.25">
      <c r="A1874" s="16" t="s">
        <v>749</v>
      </c>
      <c r="B1874" s="16" t="s">
        <v>183</v>
      </c>
      <c r="C1874" s="16" t="s">
        <v>184</v>
      </c>
      <c r="D1874" s="16" t="s">
        <v>185</v>
      </c>
      <c r="E1874" s="16" t="s">
        <v>1027</v>
      </c>
      <c r="F1874" s="16" t="s">
        <v>1134</v>
      </c>
      <c r="G1874" s="16" t="s">
        <v>1150</v>
      </c>
      <c r="H1874" s="16" t="s">
        <v>60</v>
      </c>
      <c r="I1874" s="16" t="s">
        <v>1025</v>
      </c>
      <c r="J1874" s="16" t="s">
        <v>186</v>
      </c>
      <c r="K1874" s="16" t="s">
        <v>10</v>
      </c>
      <c r="L1874" s="17">
        <v>44768</v>
      </c>
      <c r="M1874" s="18">
        <v>44768</v>
      </c>
      <c r="N1874" s="18" t="str">
        <f t="shared" si="58"/>
        <v>CUMPLE</v>
      </c>
      <c r="O1874" s="18" t="str">
        <f t="shared" si="59"/>
        <v>CUMPLE</v>
      </c>
      <c r="P1874" s="19">
        <v>1</v>
      </c>
      <c r="Q1874" s="19">
        <v>1</v>
      </c>
      <c r="R1874" s="20">
        <f>Tabla1[[#This Row],[Trbjo real]]-Tabla1[[#This Row],[Trabajo]]</f>
        <v>0</v>
      </c>
      <c r="S1874" s="19">
        <v>1</v>
      </c>
      <c r="T1874" s="16" t="s">
        <v>1026</v>
      </c>
      <c r="U1874" s="19">
        <f>Tabla1[[#This Row],[Trbjo real]]/Tabla1[[#This Row],[Trabajo]]</f>
        <v>1</v>
      </c>
    </row>
    <row r="1875" spans="1:21" x14ac:dyDescent="0.25">
      <c r="A1875" s="16" t="s">
        <v>924</v>
      </c>
      <c r="B1875" s="16" t="s">
        <v>325</v>
      </c>
      <c r="C1875" s="16" t="s">
        <v>326</v>
      </c>
      <c r="D1875" s="16" t="s">
        <v>120</v>
      </c>
      <c r="E1875" s="16" t="s">
        <v>1035</v>
      </c>
      <c r="F1875" s="16" t="s">
        <v>1036</v>
      </c>
      <c r="G1875" s="16" t="s">
        <v>1042</v>
      </c>
      <c r="H1875" s="16" t="s">
        <v>8</v>
      </c>
      <c r="I1875" s="16" t="s">
        <v>1025</v>
      </c>
      <c r="J1875" s="16" t="s">
        <v>121</v>
      </c>
      <c r="K1875" s="16" t="s">
        <v>10</v>
      </c>
      <c r="L1875" s="17">
        <v>44765</v>
      </c>
      <c r="M1875" s="18"/>
      <c r="N1875" s="18" t="str">
        <f t="shared" si="58"/>
        <v>NO CUMPLE</v>
      </c>
      <c r="O1875" s="18" t="str">
        <f t="shared" si="59"/>
        <v>NO CUMPLE</v>
      </c>
      <c r="P1875" s="19">
        <v>0</v>
      </c>
      <c r="Q1875" s="19">
        <v>8</v>
      </c>
      <c r="R1875" s="19">
        <f>Tabla1[[#This Row],[Trbjo real]]-Tabla1[[#This Row],[Trabajo]]</f>
        <v>-8</v>
      </c>
      <c r="S1875" s="19">
        <v>8</v>
      </c>
      <c r="T1875" s="16" t="s">
        <v>1026</v>
      </c>
      <c r="U1875" s="19">
        <f>Tabla1[[#This Row],[Trbjo real]]/Tabla1[[#This Row],[Trabajo]]</f>
        <v>0</v>
      </c>
    </row>
    <row r="1876" spans="1:21" x14ac:dyDescent="0.25">
      <c r="A1876" s="16" t="s">
        <v>924</v>
      </c>
      <c r="B1876" s="16" t="s">
        <v>325</v>
      </c>
      <c r="C1876" s="16" t="s">
        <v>326</v>
      </c>
      <c r="D1876" s="16" t="s">
        <v>120</v>
      </c>
      <c r="E1876" s="16" t="s">
        <v>1033</v>
      </c>
      <c r="F1876" s="16" t="s">
        <v>1036</v>
      </c>
      <c r="G1876" s="16" t="s">
        <v>1129</v>
      </c>
      <c r="H1876" s="16" t="s">
        <v>8</v>
      </c>
      <c r="I1876" s="16" t="s">
        <v>1025</v>
      </c>
      <c r="J1876" s="16" t="s">
        <v>121</v>
      </c>
      <c r="K1876" s="16" t="s">
        <v>10</v>
      </c>
      <c r="L1876" s="17">
        <v>44765</v>
      </c>
      <c r="M1876" s="18"/>
      <c r="N1876" s="18" t="str">
        <f t="shared" si="58"/>
        <v>NO CUMPLE</v>
      </c>
      <c r="O1876" s="18" t="str">
        <f t="shared" si="59"/>
        <v>NO CUMPLE</v>
      </c>
      <c r="P1876" s="19">
        <v>0</v>
      </c>
      <c r="Q1876" s="19">
        <v>2</v>
      </c>
      <c r="R1876" s="19">
        <f>Tabla1[[#This Row],[Trbjo real]]-Tabla1[[#This Row],[Trabajo]]</f>
        <v>-2</v>
      </c>
      <c r="S1876" s="19">
        <v>2</v>
      </c>
      <c r="T1876" s="16" t="s">
        <v>1026</v>
      </c>
      <c r="U1876" s="19">
        <f>Tabla1[[#This Row],[Trbjo real]]/Tabla1[[#This Row],[Trabajo]]</f>
        <v>0</v>
      </c>
    </row>
    <row r="1877" spans="1:21" x14ac:dyDescent="0.25">
      <c r="A1877" s="16" t="s">
        <v>729</v>
      </c>
      <c r="B1877" s="16" t="s">
        <v>118</v>
      </c>
      <c r="C1877" s="16" t="s">
        <v>119</v>
      </c>
      <c r="D1877" s="16" t="s">
        <v>120</v>
      </c>
      <c r="E1877" s="16" t="s">
        <v>1035</v>
      </c>
      <c r="F1877" s="16" t="s">
        <v>1061</v>
      </c>
      <c r="G1877" s="16" t="s">
        <v>1060</v>
      </c>
      <c r="H1877" s="16" t="s">
        <v>60</v>
      </c>
      <c r="I1877" s="16" t="s">
        <v>1025</v>
      </c>
      <c r="J1877" s="16" t="s">
        <v>121</v>
      </c>
      <c r="K1877" s="16" t="s">
        <v>10</v>
      </c>
      <c r="L1877" s="17">
        <v>44764</v>
      </c>
      <c r="M1877" s="18">
        <v>44764</v>
      </c>
      <c r="N1877" s="18" t="str">
        <f t="shared" si="58"/>
        <v>CUMPLE</v>
      </c>
      <c r="O1877" s="18" t="str">
        <f t="shared" si="59"/>
        <v>CUMPLE</v>
      </c>
      <c r="P1877" s="19">
        <v>1</v>
      </c>
      <c r="Q1877" s="20">
        <v>1</v>
      </c>
      <c r="R1877" s="19">
        <f>Tabla1[[#This Row],[Trbjo real]]-Tabla1[[#This Row],[Trabajo]]</f>
        <v>0</v>
      </c>
      <c r="S1877" s="19">
        <v>1</v>
      </c>
      <c r="T1877" s="16" t="s">
        <v>1026</v>
      </c>
      <c r="U1877" s="19">
        <f>Tabla1[[#This Row],[Trbjo real]]/Tabla1[[#This Row],[Trabajo]]</f>
        <v>1</v>
      </c>
    </row>
    <row r="1878" spans="1:21" x14ac:dyDescent="0.25">
      <c r="A1878" s="16" t="s">
        <v>689</v>
      </c>
      <c r="B1878" s="16" t="s">
        <v>51</v>
      </c>
      <c r="C1878" s="16" t="s">
        <v>52</v>
      </c>
      <c r="D1878" s="16" t="s">
        <v>53</v>
      </c>
      <c r="E1878" s="16" t="s">
        <v>1035</v>
      </c>
      <c r="F1878" s="16" t="s">
        <v>1057</v>
      </c>
      <c r="G1878" s="16" t="s">
        <v>1082</v>
      </c>
      <c r="H1878" s="16" t="s">
        <v>54</v>
      </c>
      <c r="I1878" s="16" t="s">
        <v>1015</v>
      </c>
      <c r="J1878" s="16" t="s">
        <v>55</v>
      </c>
      <c r="K1878" s="16" t="s">
        <v>10</v>
      </c>
      <c r="L1878" s="17">
        <v>44763</v>
      </c>
      <c r="M1878" s="18">
        <v>44759</v>
      </c>
      <c r="N1878" s="18" t="str">
        <f t="shared" si="58"/>
        <v>CUMPLE</v>
      </c>
      <c r="O1878" s="18" t="str">
        <f t="shared" si="59"/>
        <v>CUMPLE</v>
      </c>
      <c r="P1878" s="19">
        <v>1.5</v>
      </c>
      <c r="Q1878" s="20">
        <v>3</v>
      </c>
      <c r="R1878" s="19">
        <f>Tabla1[[#This Row],[Trbjo real]]-Tabla1[[#This Row],[Trabajo]]</f>
        <v>-1.5</v>
      </c>
      <c r="S1878" s="19">
        <v>3</v>
      </c>
      <c r="T1878" s="16" t="s">
        <v>1026</v>
      </c>
      <c r="U1878" s="19">
        <f>Tabla1[[#This Row],[Trbjo real]]/Tabla1[[#This Row],[Trabajo]]</f>
        <v>0.5</v>
      </c>
    </row>
    <row r="1879" spans="1:21" x14ac:dyDescent="0.25">
      <c r="A1879" s="16" t="s">
        <v>689</v>
      </c>
      <c r="B1879" s="16" t="s">
        <v>51</v>
      </c>
      <c r="C1879" s="16" t="s">
        <v>52</v>
      </c>
      <c r="D1879" s="16" t="s">
        <v>53</v>
      </c>
      <c r="E1879" s="16" t="s">
        <v>1051</v>
      </c>
      <c r="F1879" s="16" t="s">
        <v>1058</v>
      </c>
      <c r="G1879" s="16" t="s">
        <v>1082</v>
      </c>
      <c r="H1879" s="16" t="s">
        <v>54</v>
      </c>
      <c r="I1879" s="16" t="s">
        <v>1015</v>
      </c>
      <c r="J1879" s="16" t="s">
        <v>55</v>
      </c>
      <c r="K1879" s="16" t="s">
        <v>10</v>
      </c>
      <c r="L1879" s="17">
        <v>44763</v>
      </c>
      <c r="M1879" s="18">
        <v>44759</v>
      </c>
      <c r="N1879" s="18" t="str">
        <f t="shared" si="58"/>
        <v>CUMPLE</v>
      </c>
      <c r="O1879" s="18" t="str">
        <f t="shared" si="59"/>
        <v>CUMPLE</v>
      </c>
      <c r="P1879" s="19">
        <v>3</v>
      </c>
      <c r="Q1879" s="20">
        <v>5</v>
      </c>
      <c r="R1879" s="19">
        <f>Tabla1[[#This Row],[Trbjo real]]-Tabla1[[#This Row],[Trabajo]]</f>
        <v>-2</v>
      </c>
      <c r="S1879" s="19">
        <v>5</v>
      </c>
      <c r="T1879" s="16" t="s">
        <v>1026</v>
      </c>
      <c r="U1879" s="19">
        <f>Tabla1[[#This Row],[Trbjo real]]/Tabla1[[#This Row],[Trabajo]]</f>
        <v>0.6</v>
      </c>
    </row>
    <row r="1880" spans="1:21" x14ac:dyDescent="0.25">
      <c r="A1880" s="16" t="s">
        <v>689</v>
      </c>
      <c r="B1880" s="16" t="s">
        <v>51</v>
      </c>
      <c r="C1880" s="16" t="s">
        <v>52</v>
      </c>
      <c r="D1880" s="16" t="s">
        <v>53</v>
      </c>
      <c r="E1880" s="16" t="s">
        <v>1034</v>
      </c>
      <c r="F1880" s="16" t="s">
        <v>1067</v>
      </c>
      <c r="G1880" s="16" t="s">
        <v>1082</v>
      </c>
      <c r="H1880" s="16" t="s">
        <v>54</v>
      </c>
      <c r="I1880" s="16" t="s">
        <v>1015</v>
      </c>
      <c r="J1880" s="16" t="s">
        <v>55</v>
      </c>
      <c r="K1880" s="16" t="s">
        <v>10</v>
      </c>
      <c r="L1880" s="17">
        <v>44763</v>
      </c>
      <c r="M1880" s="18">
        <v>44759</v>
      </c>
      <c r="N1880" s="18" t="str">
        <f t="shared" si="58"/>
        <v>CUMPLE</v>
      </c>
      <c r="O1880" s="18" t="str">
        <f t="shared" si="59"/>
        <v>CUMPLE</v>
      </c>
      <c r="P1880" s="19">
        <v>1.5</v>
      </c>
      <c r="Q1880" s="21">
        <v>3</v>
      </c>
      <c r="R1880" s="19">
        <f>Tabla1[[#This Row],[Trbjo real]]-Tabla1[[#This Row],[Trabajo]]</f>
        <v>-1.5</v>
      </c>
      <c r="S1880" s="19">
        <v>3</v>
      </c>
      <c r="T1880" s="16" t="s">
        <v>1026</v>
      </c>
      <c r="U1880" s="19">
        <f>Tabla1[[#This Row],[Trbjo real]]/Tabla1[[#This Row],[Trabajo]]</f>
        <v>0.5</v>
      </c>
    </row>
    <row r="1881" spans="1:21" x14ac:dyDescent="0.25">
      <c r="A1881" s="16" t="s">
        <v>689</v>
      </c>
      <c r="B1881" s="16" t="s">
        <v>51</v>
      </c>
      <c r="C1881" s="16" t="s">
        <v>52</v>
      </c>
      <c r="D1881" s="16" t="s">
        <v>53</v>
      </c>
      <c r="E1881" s="16" t="s">
        <v>1027</v>
      </c>
      <c r="F1881" s="16" t="s">
        <v>1090</v>
      </c>
      <c r="G1881" s="16" t="s">
        <v>1115</v>
      </c>
      <c r="H1881" s="16" t="s">
        <v>54</v>
      </c>
      <c r="I1881" s="16" t="s">
        <v>1015</v>
      </c>
      <c r="J1881" s="16" t="s">
        <v>55</v>
      </c>
      <c r="K1881" s="16" t="s">
        <v>10</v>
      </c>
      <c r="L1881" s="17">
        <v>44763</v>
      </c>
      <c r="M1881" s="18">
        <v>44763</v>
      </c>
      <c r="N1881" s="18" t="str">
        <f t="shared" si="58"/>
        <v>CUMPLE</v>
      </c>
      <c r="O1881" s="18" t="str">
        <f t="shared" si="59"/>
        <v>CUMPLE</v>
      </c>
      <c r="P1881" s="19">
        <v>1</v>
      </c>
      <c r="Q1881" s="20">
        <v>1</v>
      </c>
      <c r="R1881" s="19">
        <f>Tabla1[[#This Row],[Trbjo real]]-Tabla1[[#This Row],[Trabajo]]</f>
        <v>0</v>
      </c>
      <c r="S1881" s="19">
        <v>1</v>
      </c>
      <c r="T1881" s="16" t="s">
        <v>1026</v>
      </c>
      <c r="U1881" s="19">
        <f>Tabla1[[#This Row],[Trbjo real]]/Tabla1[[#This Row],[Trabajo]]</f>
        <v>1</v>
      </c>
    </row>
    <row r="1882" spans="1:21" x14ac:dyDescent="0.25">
      <c r="A1882" s="16" t="s">
        <v>689</v>
      </c>
      <c r="B1882" s="16" t="s">
        <v>51</v>
      </c>
      <c r="C1882" s="16" t="s">
        <v>52</v>
      </c>
      <c r="D1882" s="16" t="s">
        <v>53</v>
      </c>
      <c r="E1882" s="16" t="s">
        <v>1075</v>
      </c>
      <c r="F1882" s="16" t="s">
        <v>1104</v>
      </c>
      <c r="G1882" s="16" t="s">
        <v>1115</v>
      </c>
      <c r="H1882" s="16" t="s">
        <v>54</v>
      </c>
      <c r="I1882" s="16" t="s">
        <v>1015</v>
      </c>
      <c r="J1882" s="16" t="s">
        <v>55</v>
      </c>
      <c r="K1882" s="16" t="s">
        <v>10</v>
      </c>
      <c r="L1882" s="17">
        <v>44763</v>
      </c>
      <c r="M1882" s="18">
        <v>44763</v>
      </c>
      <c r="N1882" s="18" t="str">
        <f t="shared" si="58"/>
        <v>CUMPLE</v>
      </c>
      <c r="O1882" s="18" t="str">
        <f t="shared" si="59"/>
        <v>CUMPLE</v>
      </c>
      <c r="P1882" s="19">
        <v>7</v>
      </c>
      <c r="Q1882" s="21">
        <v>5</v>
      </c>
      <c r="R1882" s="19">
        <f>Tabla1[[#This Row],[Trbjo real]]-Tabla1[[#This Row],[Trabajo]]</f>
        <v>2</v>
      </c>
      <c r="S1882" s="19">
        <v>5</v>
      </c>
      <c r="T1882" s="16" t="s">
        <v>1026</v>
      </c>
      <c r="U1882" s="19">
        <f>Tabla1[[#This Row],[Trbjo real]]/Tabla1[[#This Row],[Trabajo]]</f>
        <v>1.4</v>
      </c>
    </row>
    <row r="1883" spans="1:21" x14ac:dyDescent="0.25">
      <c r="A1883" s="16" t="s">
        <v>689</v>
      </c>
      <c r="B1883" s="16" t="s">
        <v>51</v>
      </c>
      <c r="C1883" s="16" t="s">
        <v>52</v>
      </c>
      <c r="D1883" s="16" t="s">
        <v>53</v>
      </c>
      <c r="E1883" s="16" t="s">
        <v>1102</v>
      </c>
      <c r="F1883" s="16" t="s">
        <v>1105</v>
      </c>
      <c r="G1883" s="16" t="s">
        <v>1115</v>
      </c>
      <c r="H1883" s="16" t="s">
        <v>54</v>
      </c>
      <c r="I1883" s="16" t="s">
        <v>1015</v>
      </c>
      <c r="J1883" s="16" t="s">
        <v>55</v>
      </c>
      <c r="K1883" s="16" t="s">
        <v>10</v>
      </c>
      <c r="L1883" s="17">
        <v>44763</v>
      </c>
      <c r="M1883" s="18">
        <v>44764</v>
      </c>
      <c r="N1883" s="18" t="str">
        <f t="shared" si="58"/>
        <v>CUMPLE</v>
      </c>
      <c r="O1883" s="18" t="str">
        <f t="shared" si="59"/>
        <v>NO CUMPLE</v>
      </c>
      <c r="P1883" s="19">
        <v>5</v>
      </c>
      <c r="Q1883" s="21">
        <v>5</v>
      </c>
      <c r="R1883" s="19">
        <f>Tabla1[[#This Row],[Trbjo real]]-Tabla1[[#This Row],[Trabajo]]</f>
        <v>0</v>
      </c>
      <c r="S1883" s="19">
        <v>5</v>
      </c>
      <c r="T1883" s="16" t="s">
        <v>1026</v>
      </c>
      <c r="U1883" s="19">
        <f>Tabla1[[#This Row],[Trbjo real]]/Tabla1[[#This Row],[Trabajo]]</f>
        <v>1</v>
      </c>
    </row>
    <row r="1884" spans="1:21" x14ac:dyDescent="0.25">
      <c r="A1884" s="16" t="s">
        <v>689</v>
      </c>
      <c r="B1884" s="16" t="s">
        <v>51</v>
      </c>
      <c r="C1884" s="16" t="s">
        <v>52</v>
      </c>
      <c r="D1884" s="16" t="s">
        <v>53</v>
      </c>
      <c r="E1884" s="16" t="s">
        <v>1053</v>
      </c>
      <c r="F1884" s="16" t="s">
        <v>1030</v>
      </c>
      <c r="G1884" s="16" t="s">
        <v>1125</v>
      </c>
      <c r="H1884" s="16" t="s">
        <v>54</v>
      </c>
      <c r="I1884" s="16" t="s">
        <v>1015</v>
      </c>
      <c r="J1884" s="16" t="s">
        <v>55</v>
      </c>
      <c r="K1884" s="16" t="s">
        <v>10</v>
      </c>
      <c r="L1884" s="17">
        <v>44763</v>
      </c>
      <c r="M1884" s="18">
        <v>44761</v>
      </c>
      <c r="N1884" s="18" t="str">
        <f t="shared" si="58"/>
        <v>CUMPLE</v>
      </c>
      <c r="O1884" s="18" t="str">
        <f t="shared" si="59"/>
        <v>CUMPLE</v>
      </c>
      <c r="P1884" s="19">
        <v>3</v>
      </c>
      <c r="Q1884" s="21">
        <v>8</v>
      </c>
      <c r="R1884" s="19">
        <f>Tabla1[[#This Row],[Trbjo real]]-Tabla1[[#This Row],[Trabajo]]</f>
        <v>-5</v>
      </c>
      <c r="S1884" s="19">
        <v>8</v>
      </c>
      <c r="T1884" s="16" t="s">
        <v>1026</v>
      </c>
      <c r="U1884" s="19">
        <f>Tabla1[[#This Row],[Trbjo real]]/Tabla1[[#This Row],[Trabajo]]</f>
        <v>0.375</v>
      </c>
    </row>
    <row r="1885" spans="1:21" x14ac:dyDescent="0.25">
      <c r="A1885" s="16" t="s">
        <v>689</v>
      </c>
      <c r="B1885" s="16" t="s">
        <v>51</v>
      </c>
      <c r="C1885" s="16" t="s">
        <v>52</v>
      </c>
      <c r="D1885" s="16" t="s">
        <v>53</v>
      </c>
      <c r="E1885" s="16" t="s">
        <v>1040</v>
      </c>
      <c r="F1885" s="16" t="s">
        <v>1130</v>
      </c>
      <c r="G1885" s="16" t="s">
        <v>1149</v>
      </c>
      <c r="H1885" s="16" t="s">
        <v>54</v>
      </c>
      <c r="I1885" s="16" t="s">
        <v>1015</v>
      </c>
      <c r="J1885" s="16" t="s">
        <v>55</v>
      </c>
      <c r="K1885" s="16" t="s">
        <v>10</v>
      </c>
      <c r="L1885" s="17">
        <v>44763</v>
      </c>
      <c r="M1885" s="18"/>
      <c r="N1885" s="18" t="str">
        <f t="shared" si="58"/>
        <v>NO CUMPLE</v>
      </c>
      <c r="O1885" s="18" t="str">
        <f t="shared" si="59"/>
        <v>NO CUMPLE</v>
      </c>
      <c r="P1885" s="19">
        <v>0</v>
      </c>
      <c r="Q1885" s="19">
        <v>3</v>
      </c>
      <c r="R1885" s="19">
        <f>Tabla1[[#This Row],[Trbjo real]]-Tabla1[[#This Row],[Trabajo]]</f>
        <v>-3</v>
      </c>
      <c r="S1885" s="19">
        <v>3</v>
      </c>
      <c r="T1885" s="16" t="s">
        <v>1026</v>
      </c>
      <c r="U1885" s="19">
        <f>Tabla1[[#This Row],[Trbjo real]]/Tabla1[[#This Row],[Trabajo]]</f>
        <v>0</v>
      </c>
    </row>
    <row r="1886" spans="1:21" x14ac:dyDescent="0.25">
      <c r="A1886" s="16" t="s">
        <v>689</v>
      </c>
      <c r="B1886" s="16" t="s">
        <v>51</v>
      </c>
      <c r="C1886" s="16" t="s">
        <v>52</v>
      </c>
      <c r="D1886" s="16" t="s">
        <v>53</v>
      </c>
      <c r="E1886" s="16" t="s">
        <v>1022</v>
      </c>
      <c r="F1886" s="16" t="s">
        <v>1146</v>
      </c>
      <c r="G1886" s="16" t="s">
        <v>1149</v>
      </c>
      <c r="H1886" s="16" t="s">
        <v>54</v>
      </c>
      <c r="I1886" s="16" t="s">
        <v>1015</v>
      </c>
      <c r="J1886" s="16" t="s">
        <v>55</v>
      </c>
      <c r="K1886" s="16" t="s">
        <v>10</v>
      </c>
      <c r="L1886" s="17">
        <v>44763</v>
      </c>
      <c r="M1886" s="18">
        <v>44838</v>
      </c>
      <c r="N1886" s="18" t="str">
        <f t="shared" si="58"/>
        <v>CUMPLE</v>
      </c>
      <c r="O1886" s="18" t="str">
        <f t="shared" si="59"/>
        <v>NO CUMPLE</v>
      </c>
      <c r="P1886" s="19">
        <v>2</v>
      </c>
      <c r="Q1886" s="20">
        <v>2</v>
      </c>
      <c r="R1886" s="19">
        <f>Tabla1[[#This Row],[Trbjo real]]-Tabla1[[#This Row],[Trabajo]]</f>
        <v>0</v>
      </c>
      <c r="S1886" s="19">
        <v>2</v>
      </c>
      <c r="T1886" s="16" t="s">
        <v>1026</v>
      </c>
      <c r="U1886" s="19">
        <f>Tabla1[[#This Row],[Trbjo real]]/Tabla1[[#This Row],[Trabajo]]</f>
        <v>1</v>
      </c>
    </row>
    <row r="1887" spans="1:21" x14ac:dyDescent="0.25">
      <c r="A1887" s="16" t="s">
        <v>757</v>
      </c>
      <c r="B1887" s="16" t="s">
        <v>183</v>
      </c>
      <c r="C1887" s="16" t="s">
        <v>184</v>
      </c>
      <c r="D1887" s="16" t="s">
        <v>185</v>
      </c>
      <c r="E1887" s="16" t="s">
        <v>1035</v>
      </c>
      <c r="F1887" s="16" t="s">
        <v>1055</v>
      </c>
      <c r="G1887" s="16" t="s">
        <v>1158</v>
      </c>
      <c r="H1887" s="16" t="s">
        <v>60</v>
      </c>
      <c r="I1887" s="16" t="s">
        <v>1025</v>
      </c>
      <c r="J1887" s="16" t="s">
        <v>186</v>
      </c>
      <c r="K1887" s="16" t="s">
        <v>10</v>
      </c>
      <c r="L1887" s="17">
        <v>44762</v>
      </c>
      <c r="M1887" s="18">
        <v>44762</v>
      </c>
      <c r="N1887" s="18" t="str">
        <f t="shared" si="58"/>
        <v>CUMPLE</v>
      </c>
      <c r="O1887" s="18" t="str">
        <f t="shared" si="59"/>
        <v>CUMPLE</v>
      </c>
      <c r="P1887" s="19">
        <v>4</v>
      </c>
      <c r="Q1887" s="21">
        <v>8</v>
      </c>
      <c r="R1887" s="21">
        <f>Tabla1[[#This Row],[Trbjo real]]-Tabla1[[#This Row],[Trabajo]]</f>
        <v>-4</v>
      </c>
      <c r="S1887" s="19">
        <v>8</v>
      </c>
      <c r="T1887" s="16" t="s">
        <v>1026</v>
      </c>
      <c r="U1887" s="19">
        <f>Tabla1[[#This Row],[Trbjo real]]/Tabla1[[#This Row],[Trabajo]]</f>
        <v>0.5</v>
      </c>
    </row>
    <row r="1888" spans="1:21" x14ac:dyDescent="0.25">
      <c r="A1888" s="16" t="s">
        <v>757</v>
      </c>
      <c r="B1888" s="16" t="s">
        <v>183</v>
      </c>
      <c r="C1888" s="16" t="s">
        <v>184</v>
      </c>
      <c r="D1888" s="16" t="s">
        <v>185</v>
      </c>
      <c r="E1888" s="16" t="s">
        <v>1027</v>
      </c>
      <c r="F1888" s="16" t="s">
        <v>1055</v>
      </c>
      <c r="G1888" s="16" t="s">
        <v>1091</v>
      </c>
      <c r="H1888" s="16" t="s">
        <v>60</v>
      </c>
      <c r="I1888" s="16" t="s">
        <v>1025</v>
      </c>
      <c r="J1888" s="16" t="s">
        <v>186</v>
      </c>
      <c r="K1888" s="16" t="s">
        <v>10</v>
      </c>
      <c r="L1888" s="17">
        <v>44762</v>
      </c>
      <c r="M1888" s="18"/>
      <c r="N1888" s="18" t="str">
        <f t="shared" si="58"/>
        <v>NO CUMPLE</v>
      </c>
      <c r="O1888" s="18" t="str">
        <f t="shared" si="59"/>
        <v>NO CUMPLE</v>
      </c>
      <c r="P1888" s="19">
        <v>0</v>
      </c>
      <c r="Q1888" s="19">
        <v>13.5</v>
      </c>
      <c r="R1888" s="19">
        <f>Tabla1[[#This Row],[Trbjo real]]-Tabla1[[#This Row],[Trabajo]]</f>
        <v>-13.5</v>
      </c>
      <c r="S1888" s="19">
        <v>13.5</v>
      </c>
      <c r="T1888" s="16" t="s">
        <v>1026</v>
      </c>
      <c r="U1888" s="19">
        <f>Tabla1[[#This Row],[Trbjo real]]/Tabla1[[#This Row],[Trabajo]]</f>
        <v>0</v>
      </c>
    </row>
    <row r="1889" spans="1:21" x14ac:dyDescent="0.25">
      <c r="A1889" s="16" t="s">
        <v>757</v>
      </c>
      <c r="B1889" s="16" t="s">
        <v>183</v>
      </c>
      <c r="C1889" s="16" t="s">
        <v>184</v>
      </c>
      <c r="D1889" s="16" t="s">
        <v>185</v>
      </c>
      <c r="E1889" s="16" t="s">
        <v>1040</v>
      </c>
      <c r="F1889" s="16" t="s">
        <v>1055</v>
      </c>
      <c r="G1889" s="16" t="s">
        <v>1122</v>
      </c>
      <c r="H1889" s="16" t="s">
        <v>60</v>
      </c>
      <c r="I1889" s="16" t="s">
        <v>1025</v>
      </c>
      <c r="J1889" s="16" t="s">
        <v>186</v>
      </c>
      <c r="K1889" s="16" t="s">
        <v>10</v>
      </c>
      <c r="L1889" s="17">
        <v>44762</v>
      </c>
      <c r="M1889" s="18">
        <v>44766</v>
      </c>
      <c r="N1889" s="18" t="str">
        <f t="shared" si="58"/>
        <v>CUMPLE</v>
      </c>
      <c r="O1889" s="18" t="str">
        <f t="shared" si="59"/>
        <v>NO CUMPLE</v>
      </c>
      <c r="P1889" s="19">
        <v>2</v>
      </c>
      <c r="Q1889" s="19">
        <v>1</v>
      </c>
      <c r="R1889" s="21">
        <f>Tabla1[[#This Row],[Trbjo real]]-Tabla1[[#This Row],[Trabajo]]</f>
        <v>1</v>
      </c>
      <c r="S1889" s="19">
        <v>1</v>
      </c>
      <c r="T1889" s="16" t="s">
        <v>1026</v>
      </c>
      <c r="U1889" s="19">
        <f>Tabla1[[#This Row],[Trbjo real]]/Tabla1[[#This Row],[Trabajo]]</f>
        <v>2</v>
      </c>
    </row>
    <row r="1890" spans="1:21" x14ac:dyDescent="0.25">
      <c r="A1890" s="16" t="s">
        <v>757</v>
      </c>
      <c r="B1890" s="16" t="s">
        <v>183</v>
      </c>
      <c r="C1890" s="16" t="s">
        <v>184</v>
      </c>
      <c r="D1890" s="16" t="s">
        <v>185</v>
      </c>
      <c r="E1890" s="16" t="s">
        <v>1033</v>
      </c>
      <c r="F1890" s="16" t="s">
        <v>1055</v>
      </c>
      <c r="G1890" s="16" t="s">
        <v>1150</v>
      </c>
      <c r="H1890" s="16" t="s">
        <v>60</v>
      </c>
      <c r="I1890" s="16" t="s">
        <v>1025</v>
      </c>
      <c r="J1890" s="16" t="s">
        <v>186</v>
      </c>
      <c r="K1890" s="16" t="s">
        <v>10</v>
      </c>
      <c r="L1890" s="17">
        <v>44762</v>
      </c>
      <c r="M1890" s="18">
        <v>44762</v>
      </c>
      <c r="N1890" s="18" t="str">
        <f t="shared" si="58"/>
        <v>CUMPLE</v>
      </c>
      <c r="O1890" s="18" t="str">
        <f t="shared" si="59"/>
        <v>CUMPLE</v>
      </c>
      <c r="P1890" s="19">
        <v>2</v>
      </c>
      <c r="Q1890" s="20">
        <v>10</v>
      </c>
      <c r="R1890" s="21">
        <f>Tabla1[[#This Row],[Trbjo real]]-Tabla1[[#This Row],[Trabajo]]</f>
        <v>-8</v>
      </c>
      <c r="S1890" s="19">
        <v>5</v>
      </c>
      <c r="T1890" s="16" t="s">
        <v>1026</v>
      </c>
      <c r="U1890" s="19">
        <f>Tabla1[[#This Row],[Trbjo real]]/Tabla1[[#This Row],[Trabajo]]</f>
        <v>0.2</v>
      </c>
    </row>
    <row r="1891" spans="1:21" x14ac:dyDescent="0.25">
      <c r="A1891" s="16" t="s">
        <v>929</v>
      </c>
      <c r="B1891" s="16" t="s">
        <v>325</v>
      </c>
      <c r="C1891" s="16" t="s">
        <v>326</v>
      </c>
      <c r="D1891" s="16" t="s">
        <v>120</v>
      </c>
      <c r="E1891" s="16" t="s">
        <v>1035</v>
      </c>
      <c r="F1891" s="16" t="s">
        <v>1153</v>
      </c>
      <c r="G1891" s="16" t="s">
        <v>1042</v>
      </c>
      <c r="H1891" s="16" t="s">
        <v>8</v>
      </c>
      <c r="I1891" s="16" t="s">
        <v>1025</v>
      </c>
      <c r="J1891" s="16" t="s">
        <v>121</v>
      </c>
      <c r="K1891" s="16" t="s">
        <v>10</v>
      </c>
      <c r="L1891" s="17">
        <v>44761</v>
      </c>
      <c r="M1891" s="18"/>
      <c r="N1891" s="18" t="str">
        <f t="shared" si="58"/>
        <v>NO CUMPLE</v>
      </c>
      <c r="O1891" s="18" t="str">
        <f t="shared" si="59"/>
        <v>NO CUMPLE</v>
      </c>
      <c r="P1891" s="19">
        <v>0</v>
      </c>
      <c r="Q1891" s="19">
        <v>1</v>
      </c>
      <c r="R1891" s="19">
        <f>Tabla1[[#This Row],[Trbjo real]]-Tabla1[[#This Row],[Trabajo]]</f>
        <v>-1</v>
      </c>
      <c r="S1891" s="19">
        <v>1</v>
      </c>
      <c r="T1891" s="16" t="s">
        <v>1026</v>
      </c>
      <c r="U1891" s="19">
        <f>Tabla1[[#This Row],[Trbjo real]]/Tabla1[[#This Row],[Trabajo]]</f>
        <v>0</v>
      </c>
    </row>
    <row r="1892" spans="1:21" x14ac:dyDescent="0.25">
      <c r="A1892" s="16" t="s">
        <v>947</v>
      </c>
      <c r="B1892" s="16" t="s">
        <v>365</v>
      </c>
      <c r="C1892" s="16" t="s">
        <v>366</v>
      </c>
      <c r="D1892" s="16" t="s">
        <v>120</v>
      </c>
      <c r="E1892" s="16" t="s">
        <v>1035</v>
      </c>
      <c r="F1892" s="16" t="s">
        <v>1153</v>
      </c>
      <c r="G1892" s="16" t="s">
        <v>1042</v>
      </c>
      <c r="H1892" s="16" t="s">
        <v>8</v>
      </c>
      <c r="I1892" s="16" t="s">
        <v>1025</v>
      </c>
      <c r="J1892" s="16" t="s">
        <v>121</v>
      </c>
      <c r="K1892" s="16" t="s">
        <v>10</v>
      </c>
      <c r="L1892" s="17">
        <v>44761</v>
      </c>
      <c r="M1892" s="18"/>
      <c r="N1892" s="18" t="str">
        <f t="shared" si="58"/>
        <v>NO CUMPLE</v>
      </c>
      <c r="O1892" s="18" t="str">
        <f t="shared" si="59"/>
        <v>NO CUMPLE</v>
      </c>
      <c r="P1892" s="19">
        <v>0</v>
      </c>
      <c r="Q1892" s="19">
        <v>1</v>
      </c>
      <c r="R1892" s="19">
        <f>Tabla1[[#This Row],[Trbjo real]]-Tabla1[[#This Row],[Trabajo]]</f>
        <v>-1</v>
      </c>
      <c r="S1892" s="19">
        <v>1</v>
      </c>
      <c r="T1892" s="16" t="s">
        <v>1026</v>
      </c>
      <c r="U1892" s="19">
        <f>Tabla1[[#This Row],[Trbjo real]]/Tabla1[[#This Row],[Trabajo]]</f>
        <v>0</v>
      </c>
    </row>
    <row r="1893" spans="1:21" x14ac:dyDescent="0.25">
      <c r="A1893" s="16" t="s">
        <v>643</v>
      </c>
      <c r="B1893" s="16" t="s">
        <v>5</v>
      </c>
      <c r="C1893" s="16" t="s">
        <v>6</v>
      </c>
      <c r="D1893" s="16" t="s">
        <v>7</v>
      </c>
      <c r="E1893" s="16" t="s">
        <v>1035</v>
      </c>
      <c r="F1893" s="16" t="s">
        <v>1153</v>
      </c>
      <c r="G1893" s="16" t="s">
        <v>1042</v>
      </c>
      <c r="H1893" s="16" t="s">
        <v>8</v>
      </c>
      <c r="I1893" s="16" t="s">
        <v>1025</v>
      </c>
      <c r="J1893" s="16" t="s">
        <v>9</v>
      </c>
      <c r="K1893" s="16" t="s">
        <v>10</v>
      </c>
      <c r="L1893" s="17">
        <v>44760</v>
      </c>
      <c r="M1893" s="18"/>
      <c r="N1893" s="18" t="str">
        <f t="shared" si="58"/>
        <v>NO CUMPLE</v>
      </c>
      <c r="O1893" s="18" t="str">
        <f t="shared" si="59"/>
        <v>NO CUMPLE</v>
      </c>
      <c r="P1893" s="19">
        <v>0</v>
      </c>
      <c r="Q1893" s="19">
        <v>1</v>
      </c>
      <c r="R1893" s="19">
        <f>Tabla1[[#This Row],[Trbjo real]]-Tabla1[[#This Row],[Trabajo]]</f>
        <v>-1</v>
      </c>
      <c r="S1893" s="19">
        <v>1</v>
      </c>
      <c r="T1893" s="16" t="s">
        <v>1026</v>
      </c>
      <c r="U1893" s="19">
        <f>Tabla1[[#This Row],[Trbjo real]]/Tabla1[[#This Row],[Trabajo]]</f>
        <v>0</v>
      </c>
    </row>
    <row r="1894" spans="1:21" x14ac:dyDescent="0.25">
      <c r="A1894" s="16" t="s">
        <v>952</v>
      </c>
      <c r="B1894" s="16" t="s">
        <v>365</v>
      </c>
      <c r="C1894" s="16" t="s">
        <v>366</v>
      </c>
      <c r="D1894" s="16" t="s">
        <v>120</v>
      </c>
      <c r="E1894" s="16" t="s">
        <v>1035</v>
      </c>
      <c r="F1894" s="16" t="s">
        <v>1036</v>
      </c>
      <c r="G1894" s="16" t="s">
        <v>1042</v>
      </c>
      <c r="H1894" s="16" t="s">
        <v>8</v>
      </c>
      <c r="I1894" s="16" t="s">
        <v>1025</v>
      </c>
      <c r="J1894" s="16" t="s">
        <v>121</v>
      </c>
      <c r="K1894" s="16" t="s">
        <v>10</v>
      </c>
      <c r="L1894" s="17">
        <v>44759</v>
      </c>
      <c r="M1894" s="18"/>
      <c r="N1894" s="18" t="str">
        <f t="shared" si="58"/>
        <v>NO CUMPLE</v>
      </c>
      <c r="O1894" s="18" t="str">
        <f t="shared" si="59"/>
        <v>NO CUMPLE</v>
      </c>
      <c r="P1894" s="19">
        <v>0</v>
      </c>
      <c r="Q1894" s="19">
        <v>8</v>
      </c>
      <c r="R1894" s="19">
        <f>Tabla1[[#This Row],[Trbjo real]]-Tabla1[[#This Row],[Trabajo]]</f>
        <v>-8</v>
      </c>
      <c r="S1894" s="19">
        <v>8</v>
      </c>
      <c r="T1894" s="16" t="s">
        <v>1026</v>
      </c>
      <c r="U1894" s="19">
        <f>Tabla1[[#This Row],[Trbjo real]]/Tabla1[[#This Row],[Trabajo]]</f>
        <v>0</v>
      </c>
    </row>
    <row r="1895" spans="1:21" x14ac:dyDescent="0.25">
      <c r="A1895" s="16" t="s">
        <v>952</v>
      </c>
      <c r="B1895" s="16" t="s">
        <v>365</v>
      </c>
      <c r="C1895" s="16" t="s">
        <v>366</v>
      </c>
      <c r="D1895" s="16" t="s">
        <v>120</v>
      </c>
      <c r="E1895" s="16" t="s">
        <v>1033</v>
      </c>
      <c r="F1895" s="16" t="s">
        <v>1036</v>
      </c>
      <c r="G1895" s="16" t="s">
        <v>1129</v>
      </c>
      <c r="H1895" s="16" t="s">
        <v>8</v>
      </c>
      <c r="I1895" s="16" t="s">
        <v>1025</v>
      </c>
      <c r="J1895" s="16" t="s">
        <v>121</v>
      </c>
      <c r="K1895" s="16" t="s">
        <v>10</v>
      </c>
      <c r="L1895" s="17">
        <v>44759</v>
      </c>
      <c r="M1895" s="18"/>
      <c r="N1895" s="18" t="str">
        <f t="shared" si="58"/>
        <v>NO CUMPLE</v>
      </c>
      <c r="O1895" s="18" t="str">
        <f t="shared" si="59"/>
        <v>NO CUMPLE</v>
      </c>
      <c r="P1895" s="19">
        <v>0</v>
      </c>
      <c r="Q1895" s="19">
        <v>2</v>
      </c>
      <c r="R1895" s="19">
        <f>Tabla1[[#This Row],[Trbjo real]]-Tabla1[[#This Row],[Trabajo]]</f>
        <v>-2</v>
      </c>
      <c r="S1895" s="19">
        <v>2</v>
      </c>
      <c r="T1895" s="16" t="s">
        <v>1026</v>
      </c>
      <c r="U1895" s="19">
        <f>Tabla1[[#This Row],[Trbjo real]]/Tabla1[[#This Row],[Trabajo]]</f>
        <v>0</v>
      </c>
    </row>
    <row r="1896" spans="1:21" x14ac:dyDescent="0.25">
      <c r="A1896" s="16" t="s">
        <v>761</v>
      </c>
      <c r="B1896" s="16" t="s">
        <v>183</v>
      </c>
      <c r="C1896" s="16" t="s">
        <v>184</v>
      </c>
      <c r="D1896" s="16" t="s">
        <v>185</v>
      </c>
      <c r="E1896" s="16" t="s">
        <v>1038</v>
      </c>
      <c r="F1896" s="16" t="s">
        <v>1143</v>
      </c>
      <c r="G1896" s="16" t="s">
        <v>1150</v>
      </c>
      <c r="H1896" s="16" t="s">
        <v>60</v>
      </c>
      <c r="I1896" s="16" t="s">
        <v>1025</v>
      </c>
      <c r="J1896" s="16" t="s">
        <v>186</v>
      </c>
      <c r="K1896" s="16" t="s">
        <v>10</v>
      </c>
      <c r="L1896" s="17">
        <v>44755</v>
      </c>
      <c r="M1896" s="18">
        <v>44752</v>
      </c>
      <c r="N1896" s="18" t="str">
        <f t="shared" si="58"/>
        <v>CUMPLE</v>
      </c>
      <c r="O1896" s="18" t="str">
        <f t="shared" si="59"/>
        <v>CUMPLE</v>
      </c>
      <c r="P1896" s="19">
        <v>2</v>
      </c>
      <c r="Q1896" s="20">
        <v>2</v>
      </c>
      <c r="R1896" s="21">
        <f>Tabla1[[#This Row],[Trbjo real]]-Tabla1[[#This Row],[Trabajo]]</f>
        <v>0</v>
      </c>
      <c r="S1896" s="19">
        <v>2</v>
      </c>
      <c r="T1896" s="16" t="s">
        <v>1026</v>
      </c>
      <c r="U1896" s="19">
        <f>Tabla1[[#This Row],[Trbjo real]]/Tabla1[[#This Row],[Trabajo]]</f>
        <v>1</v>
      </c>
    </row>
    <row r="1897" spans="1:21" x14ac:dyDescent="0.25">
      <c r="A1897" s="16" t="s">
        <v>731</v>
      </c>
      <c r="B1897" s="16" t="s">
        <v>118</v>
      </c>
      <c r="C1897" s="16" t="s">
        <v>119</v>
      </c>
      <c r="D1897" s="16" t="s">
        <v>120</v>
      </c>
      <c r="E1897" s="16" t="s">
        <v>1033</v>
      </c>
      <c r="F1897" s="16" t="s">
        <v>1036</v>
      </c>
      <c r="G1897" s="16" t="s">
        <v>1060</v>
      </c>
      <c r="H1897" s="16" t="s">
        <v>60</v>
      </c>
      <c r="I1897" s="16" t="s">
        <v>1025</v>
      </c>
      <c r="J1897" s="16" t="s">
        <v>121</v>
      </c>
      <c r="K1897" s="16" t="s">
        <v>10</v>
      </c>
      <c r="L1897" s="17">
        <v>44753</v>
      </c>
      <c r="M1897" s="18">
        <v>44751</v>
      </c>
      <c r="N1897" s="18" t="str">
        <f t="shared" si="58"/>
        <v>CUMPLE</v>
      </c>
      <c r="O1897" s="18" t="str">
        <f t="shared" si="59"/>
        <v>CUMPLE</v>
      </c>
      <c r="P1897" s="19">
        <v>2</v>
      </c>
      <c r="Q1897" s="20">
        <v>3</v>
      </c>
      <c r="R1897" s="19">
        <f>Tabla1[[#This Row],[Trbjo real]]-Tabla1[[#This Row],[Trabajo]]</f>
        <v>-1</v>
      </c>
      <c r="S1897" s="19">
        <v>3</v>
      </c>
      <c r="T1897" s="16" t="s">
        <v>1026</v>
      </c>
      <c r="U1897" s="19">
        <f>Tabla1[[#This Row],[Trbjo real]]/Tabla1[[#This Row],[Trabajo]]</f>
        <v>0.66666666666666663</v>
      </c>
    </row>
    <row r="1898" spans="1:21" x14ac:dyDescent="0.25">
      <c r="A1898" s="16" t="s">
        <v>731</v>
      </c>
      <c r="B1898" s="16" t="s">
        <v>118</v>
      </c>
      <c r="C1898" s="16" t="s">
        <v>119</v>
      </c>
      <c r="D1898" s="16" t="s">
        <v>120</v>
      </c>
      <c r="E1898" s="16" t="s">
        <v>1035</v>
      </c>
      <c r="F1898" s="16" t="s">
        <v>1061</v>
      </c>
      <c r="G1898" s="16" t="s">
        <v>1070</v>
      </c>
      <c r="H1898" s="16" t="s">
        <v>60</v>
      </c>
      <c r="I1898" s="16" t="s">
        <v>1025</v>
      </c>
      <c r="J1898" s="16" t="s">
        <v>121</v>
      </c>
      <c r="K1898" s="16" t="s">
        <v>10</v>
      </c>
      <c r="L1898" s="17">
        <v>44753</v>
      </c>
      <c r="M1898" s="18">
        <v>44751</v>
      </c>
      <c r="N1898" s="18" t="str">
        <f t="shared" si="58"/>
        <v>CUMPLE</v>
      </c>
      <c r="O1898" s="18" t="str">
        <f t="shared" si="59"/>
        <v>CUMPLE</v>
      </c>
      <c r="P1898" s="19">
        <v>1</v>
      </c>
      <c r="Q1898" s="20">
        <v>1</v>
      </c>
      <c r="R1898" s="19">
        <f>Tabla1[[#This Row],[Trbjo real]]-Tabla1[[#This Row],[Trabajo]]</f>
        <v>0</v>
      </c>
      <c r="S1898" s="19">
        <v>1</v>
      </c>
      <c r="T1898" s="16" t="s">
        <v>1026</v>
      </c>
      <c r="U1898" s="19">
        <f>Tabla1[[#This Row],[Trbjo real]]/Tabla1[[#This Row],[Trabajo]]</f>
        <v>1</v>
      </c>
    </row>
    <row r="1899" spans="1:21" x14ac:dyDescent="0.25">
      <c r="A1899" s="16" t="s">
        <v>681</v>
      </c>
      <c r="B1899" s="16" t="s">
        <v>51</v>
      </c>
      <c r="C1899" s="16" t="s">
        <v>52</v>
      </c>
      <c r="D1899" s="16" t="s">
        <v>53</v>
      </c>
      <c r="E1899" s="16" t="s">
        <v>1047</v>
      </c>
      <c r="F1899" s="16" t="s">
        <v>1048</v>
      </c>
      <c r="G1899" s="16" t="s">
        <v>1082</v>
      </c>
      <c r="H1899" s="16" t="s">
        <v>54</v>
      </c>
      <c r="I1899" s="16" t="s">
        <v>1015</v>
      </c>
      <c r="J1899" s="16" t="s">
        <v>55</v>
      </c>
      <c r="K1899" s="16" t="s">
        <v>10</v>
      </c>
      <c r="L1899" s="17">
        <v>44749</v>
      </c>
      <c r="M1899" s="18"/>
      <c r="N1899" s="18" t="str">
        <f t="shared" si="58"/>
        <v>NO CUMPLE</v>
      </c>
      <c r="O1899" s="18" t="str">
        <f t="shared" si="59"/>
        <v>NO CUMPLE</v>
      </c>
      <c r="P1899" s="19">
        <v>0</v>
      </c>
      <c r="Q1899" s="19">
        <v>5</v>
      </c>
      <c r="R1899" s="19">
        <f>Tabla1[[#This Row],[Trbjo real]]-Tabla1[[#This Row],[Trabajo]]</f>
        <v>-5</v>
      </c>
      <c r="S1899" s="19">
        <v>5</v>
      </c>
      <c r="T1899" s="16" t="s">
        <v>1026</v>
      </c>
      <c r="U1899" s="19">
        <f>Tabla1[[#This Row],[Trbjo real]]/Tabla1[[#This Row],[Trabajo]]</f>
        <v>0</v>
      </c>
    </row>
    <row r="1900" spans="1:21" x14ac:dyDescent="0.25">
      <c r="A1900" s="16" t="s">
        <v>681</v>
      </c>
      <c r="B1900" s="16" t="s">
        <v>51</v>
      </c>
      <c r="C1900" s="16" t="s">
        <v>52</v>
      </c>
      <c r="D1900" s="16" t="s">
        <v>53</v>
      </c>
      <c r="E1900" s="16" t="s">
        <v>1033</v>
      </c>
      <c r="F1900" s="16" t="s">
        <v>1133</v>
      </c>
      <c r="G1900" s="16" t="s">
        <v>1149</v>
      </c>
      <c r="H1900" s="16" t="s">
        <v>54</v>
      </c>
      <c r="I1900" s="16" t="s">
        <v>1015</v>
      </c>
      <c r="J1900" s="16" t="s">
        <v>55</v>
      </c>
      <c r="K1900" s="16" t="s">
        <v>10</v>
      </c>
      <c r="L1900" s="17">
        <v>44749</v>
      </c>
      <c r="M1900" s="18">
        <v>44749</v>
      </c>
      <c r="N1900" s="18" t="str">
        <f t="shared" si="58"/>
        <v>CUMPLE</v>
      </c>
      <c r="O1900" s="18" t="str">
        <f t="shared" si="59"/>
        <v>CUMPLE</v>
      </c>
      <c r="P1900" s="19">
        <v>1</v>
      </c>
      <c r="Q1900" s="20">
        <v>1</v>
      </c>
      <c r="R1900" s="19">
        <f>Tabla1[[#This Row],[Trbjo real]]-Tabla1[[#This Row],[Trabajo]]</f>
        <v>0</v>
      </c>
      <c r="S1900" s="19">
        <v>1</v>
      </c>
      <c r="T1900" s="16" t="s">
        <v>1026</v>
      </c>
      <c r="U1900" s="19">
        <f>Tabla1[[#This Row],[Trbjo real]]/Tabla1[[#This Row],[Trabajo]]</f>
        <v>1</v>
      </c>
    </row>
    <row r="1901" spans="1:21" x14ac:dyDescent="0.25">
      <c r="A1901" s="16" t="s">
        <v>937</v>
      </c>
      <c r="B1901" s="16" t="s">
        <v>325</v>
      </c>
      <c r="C1901" s="16" t="s">
        <v>326</v>
      </c>
      <c r="D1901" s="16" t="s">
        <v>120</v>
      </c>
      <c r="E1901" s="16" t="s">
        <v>1035</v>
      </c>
      <c r="F1901" s="16" t="s">
        <v>1153</v>
      </c>
      <c r="G1901" s="16" t="s">
        <v>1042</v>
      </c>
      <c r="H1901" s="16" t="s">
        <v>8</v>
      </c>
      <c r="I1901" s="16" t="s">
        <v>1025</v>
      </c>
      <c r="J1901" s="16" t="s">
        <v>121</v>
      </c>
      <c r="K1901" s="16" t="s">
        <v>10</v>
      </c>
      <c r="L1901" s="17">
        <v>44747</v>
      </c>
      <c r="M1901" s="18"/>
      <c r="N1901" s="18" t="str">
        <f t="shared" si="58"/>
        <v>NO CUMPLE</v>
      </c>
      <c r="O1901" s="18" t="str">
        <f t="shared" si="59"/>
        <v>NO CUMPLE</v>
      </c>
      <c r="P1901" s="19">
        <v>0</v>
      </c>
      <c r="Q1901" s="19">
        <v>1</v>
      </c>
      <c r="R1901" s="19">
        <f>Tabla1[[#This Row],[Trbjo real]]-Tabla1[[#This Row],[Trabajo]]</f>
        <v>-1</v>
      </c>
      <c r="S1901" s="19">
        <v>1</v>
      </c>
      <c r="T1901" s="16" t="s">
        <v>1026</v>
      </c>
      <c r="U1901" s="19">
        <f>Tabla1[[#This Row],[Trbjo real]]/Tabla1[[#This Row],[Trabajo]]</f>
        <v>0</v>
      </c>
    </row>
    <row r="1902" spans="1:21" x14ac:dyDescent="0.25">
      <c r="A1902" s="16" t="s">
        <v>942</v>
      </c>
      <c r="B1902" s="16" t="s">
        <v>365</v>
      </c>
      <c r="C1902" s="16" t="s">
        <v>366</v>
      </c>
      <c r="D1902" s="16" t="s">
        <v>120</v>
      </c>
      <c r="E1902" s="16" t="s">
        <v>1035</v>
      </c>
      <c r="F1902" s="16" t="s">
        <v>1153</v>
      </c>
      <c r="G1902" s="16" t="s">
        <v>1042</v>
      </c>
      <c r="H1902" s="16" t="s">
        <v>8</v>
      </c>
      <c r="I1902" s="16" t="s">
        <v>1025</v>
      </c>
      <c r="J1902" s="16" t="s">
        <v>121</v>
      </c>
      <c r="K1902" s="16" t="s">
        <v>10</v>
      </c>
      <c r="L1902" s="17">
        <v>44747</v>
      </c>
      <c r="M1902" s="18"/>
      <c r="N1902" s="18" t="str">
        <f t="shared" si="58"/>
        <v>NO CUMPLE</v>
      </c>
      <c r="O1902" s="18" t="str">
        <f t="shared" si="59"/>
        <v>NO CUMPLE</v>
      </c>
      <c r="P1902" s="19">
        <v>0</v>
      </c>
      <c r="Q1902" s="19">
        <v>1</v>
      </c>
      <c r="R1902" s="19">
        <f>Tabla1[[#This Row],[Trbjo real]]-Tabla1[[#This Row],[Trabajo]]</f>
        <v>-1</v>
      </c>
      <c r="S1902" s="19">
        <v>1</v>
      </c>
      <c r="T1902" s="16" t="s">
        <v>1026</v>
      </c>
      <c r="U1902" s="19">
        <f>Tabla1[[#This Row],[Trbjo real]]/Tabla1[[#This Row],[Trabajo]]</f>
        <v>0</v>
      </c>
    </row>
    <row r="1903" spans="1:21" x14ac:dyDescent="0.25">
      <c r="A1903" s="16" t="s">
        <v>666</v>
      </c>
      <c r="B1903" s="16" t="s">
        <v>5</v>
      </c>
      <c r="C1903" s="16" t="s">
        <v>6</v>
      </c>
      <c r="D1903" s="16" t="s">
        <v>7</v>
      </c>
      <c r="E1903" s="16" t="s">
        <v>1035</v>
      </c>
      <c r="F1903" s="16" t="s">
        <v>1153</v>
      </c>
      <c r="G1903" s="16" t="s">
        <v>1042</v>
      </c>
      <c r="H1903" s="16" t="s">
        <v>8</v>
      </c>
      <c r="I1903" s="16" t="s">
        <v>1025</v>
      </c>
      <c r="J1903" s="16" t="s">
        <v>9</v>
      </c>
      <c r="K1903" s="16" t="s">
        <v>10</v>
      </c>
      <c r="L1903" s="17">
        <v>44746</v>
      </c>
      <c r="M1903" s="18"/>
      <c r="N1903" s="18" t="str">
        <f t="shared" si="58"/>
        <v>NO CUMPLE</v>
      </c>
      <c r="O1903" s="18" t="str">
        <f t="shared" si="59"/>
        <v>NO CUMPLE</v>
      </c>
      <c r="P1903" s="19">
        <v>0</v>
      </c>
      <c r="Q1903" s="19">
        <v>1</v>
      </c>
      <c r="R1903" s="19">
        <f>Tabla1[[#This Row],[Trbjo real]]-Tabla1[[#This Row],[Trabajo]]</f>
        <v>-1</v>
      </c>
      <c r="S1903" s="19">
        <v>1</v>
      </c>
      <c r="T1903" s="16" t="s">
        <v>1026</v>
      </c>
      <c r="U1903" s="19">
        <f>Tabla1[[#This Row],[Trbjo real]]/Tabla1[[#This Row],[Trabajo]]</f>
        <v>0</v>
      </c>
    </row>
    <row r="1904" spans="1:21" x14ac:dyDescent="0.25">
      <c r="A1904" s="16" t="s">
        <v>926</v>
      </c>
      <c r="B1904" s="16" t="s">
        <v>325</v>
      </c>
      <c r="C1904" s="16" t="s">
        <v>326</v>
      </c>
      <c r="D1904" s="16" t="s">
        <v>120</v>
      </c>
      <c r="E1904" s="16" t="s">
        <v>1035</v>
      </c>
      <c r="F1904" s="16" t="s">
        <v>1153</v>
      </c>
      <c r="G1904" s="16" t="s">
        <v>1083</v>
      </c>
      <c r="H1904" s="16" t="s">
        <v>8</v>
      </c>
      <c r="I1904" s="16" t="s">
        <v>1025</v>
      </c>
      <c r="J1904" s="16" t="s">
        <v>121</v>
      </c>
      <c r="K1904" s="16" t="s">
        <v>10</v>
      </c>
      <c r="L1904" s="17">
        <v>44745</v>
      </c>
      <c r="M1904" s="18">
        <v>44719</v>
      </c>
      <c r="N1904" s="18" t="str">
        <f t="shared" si="58"/>
        <v>CUMPLE</v>
      </c>
      <c r="O1904" s="18" t="str">
        <f t="shared" si="59"/>
        <v>CUMPLE</v>
      </c>
      <c r="P1904" s="19">
        <v>1</v>
      </c>
      <c r="Q1904" s="20">
        <v>1</v>
      </c>
      <c r="R1904" s="19">
        <f>Tabla1[[#This Row],[Trbjo real]]-Tabla1[[#This Row],[Trabajo]]</f>
        <v>0</v>
      </c>
      <c r="S1904" s="19">
        <v>1</v>
      </c>
      <c r="T1904" s="16" t="s">
        <v>1026</v>
      </c>
      <c r="U1904" s="19">
        <f>Tabla1[[#This Row],[Trbjo real]]/Tabla1[[#This Row],[Trabajo]]</f>
        <v>1</v>
      </c>
    </row>
    <row r="1905" spans="1:21" x14ac:dyDescent="0.25">
      <c r="A1905" s="16" t="s">
        <v>928</v>
      </c>
      <c r="B1905" s="16" t="s">
        <v>325</v>
      </c>
      <c r="C1905" s="16" t="s">
        <v>326</v>
      </c>
      <c r="D1905" s="16" t="s">
        <v>120</v>
      </c>
      <c r="E1905" s="16" t="s">
        <v>1035</v>
      </c>
      <c r="F1905" s="16" t="s">
        <v>1153</v>
      </c>
      <c r="G1905" s="16" t="s">
        <v>1083</v>
      </c>
      <c r="H1905" s="16" t="s">
        <v>8</v>
      </c>
      <c r="I1905" s="16" t="s">
        <v>1025</v>
      </c>
      <c r="J1905" s="16" t="s">
        <v>121</v>
      </c>
      <c r="K1905" s="16" t="s">
        <v>10</v>
      </c>
      <c r="L1905" s="17">
        <v>44745</v>
      </c>
      <c r="M1905" s="18">
        <v>44733</v>
      </c>
      <c r="N1905" s="18" t="str">
        <f t="shared" si="58"/>
        <v>CUMPLE</v>
      </c>
      <c r="O1905" s="18" t="str">
        <f t="shared" si="59"/>
        <v>CUMPLE</v>
      </c>
      <c r="P1905" s="19">
        <v>1</v>
      </c>
      <c r="Q1905" s="20">
        <v>1</v>
      </c>
      <c r="R1905" s="19">
        <f>Tabla1[[#This Row],[Trbjo real]]-Tabla1[[#This Row],[Trabajo]]</f>
        <v>0</v>
      </c>
      <c r="S1905" s="19">
        <v>1</v>
      </c>
      <c r="T1905" s="16" t="s">
        <v>1026</v>
      </c>
      <c r="U1905" s="19">
        <f>Tabla1[[#This Row],[Trbjo real]]/Tabla1[[#This Row],[Trabajo]]</f>
        <v>1</v>
      </c>
    </row>
    <row r="1906" spans="1:21" x14ac:dyDescent="0.25">
      <c r="A1906" s="16" t="s">
        <v>918</v>
      </c>
      <c r="B1906" s="16" t="s">
        <v>325</v>
      </c>
      <c r="C1906" s="16" t="s">
        <v>326</v>
      </c>
      <c r="D1906" s="16" t="s">
        <v>120</v>
      </c>
      <c r="E1906" s="16" t="s">
        <v>1027</v>
      </c>
      <c r="F1906" s="16" t="s">
        <v>1101</v>
      </c>
      <c r="G1906" s="16" t="s">
        <v>1042</v>
      </c>
      <c r="H1906" s="16" t="s">
        <v>8</v>
      </c>
      <c r="I1906" s="16" t="s">
        <v>1025</v>
      </c>
      <c r="J1906" s="16" t="s">
        <v>121</v>
      </c>
      <c r="K1906" s="16" t="s">
        <v>10</v>
      </c>
      <c r="L1906" s="17">
        <v>44744</v>
      </c>
      <c r="M1906" s="18"/>
      <c r="N1906" s="18" t="str">
        <f t="shared" si="58"/>
        <v>NO CUMPLE</v>
      </c>
      <c r="O1906" s="18" t="str">
        <f t="shared" si="59"/>
        <v>NO CUMPLE</v>
      </c>
      <c r="P1906" s="19">
        <v>0</v>
      </c>
      <c r="Q1906" s="19">
        <v>0.5</v>
      </c>
      <c r="R1906" s="19">
        <f>Tabla1[[#This Row],[Trbjo real]]-Tabla1[[#This Row],[Trabajo]]</f>
        <v>-0.5</v>
      </c>
      <c r="S1906" s="19">
        <v>0.5</v>
      </c>
      <c r="T1906" s="16" t="s">
        <v>1026</v>
      </c>
      <c r="U1906" s="19">
        <f>Tabla1[[#This Row],[Trbjo real]]/Tabla1[[#This Row],[Trabajo]]</f>
        <v>0</v>
      </c>
    </row>
    <row r="1907" spans="1:21" x14ac:dyDescent="0.25">
      <c r="A1907" s="16" t="s">
        <v>918</v>
      </c>
      <c r="B1907" s="16" t="s">
        <v>325</v>
      </c>
      <c r="C1907" s="16" t="s">
        <v>326</v>
      </c>
      <c r="D1907" s="16" t="s">
        <v>120</v>
      </c>
      <c r="E1907" s="16" t="s">
        <v>1035</v>
      </c>
      <c r="F1907" s="16" t="s">
        <v>1036</v>
      </c>
      <c r="G1907" s="16" t="s">
        <v>1083</v>
      </c>
      <c r="H1907" s="16" t="s">
        <v>8</v>
      </c>
      <c r="I1907" s="16" t="s">
        <v>1025</v>
      </c>
      <c r="J1907" s="16" t="s">
        <v>121</v>
      </c>
      <c r="K1907" s="16" t="s">
        <v>10</v>
      </c>
      <c r="L1907" s="17">
        <v>44744</v>
      </c>
      <c r="M1907" s="18">
        <v>44735</v>
      </c>
      <c r="N1907" s="18" t="str">
        <f t="shared" si="58"/>
        <v>CUMPLE</v>
      </c>
      <c r="O1907" s="18" t="str">
        <f t="shared" si="59"/>
        <v>CUMPLE</v>
      </c>
      <c r="P1907" s="19">
        <v>1</v>
      </c>
      <c r="Q1907" s="21">
        <v>8</v>
      </c>
      <c r="R1907" s="19">
        <f>Tabla1[[#This Row],[Trbjo real]]-Tabla1[[#This Row],[Trabajo]]</f>
        <v>-7</v>
      </c>
      <c r="S1907" s="19">
        <v>8</v>
      </c>
      <c r="T1907" s="16" t="s">
        <v>1026</v>
      </c>
      <c r="U1907" s="19">
        <f>Tabla1[[#This Row],[Trbjo real]]/Tabla1[[#This Row],[Trabajo]]</f>
        <v>0.125</v>
      </c>
    </row>
    <row r="1908" spans="1:21" x14ac:dyDescent="0.25">
      <c r="A1908" s="16" t="s">
        <v>918</v>
      </c>
      <c r="B1908" s="16" t="s">
        <v>325</v>
      </c>
      <c r="C1908" s="16" t="s">
        <v>326</v>
      </c>
      <c r="D1908" s="16" t="s">
        <v>120</v>
      </c>
      <c r="E1908" s="16" t="s">
        <v>1051</v>
      </c>
      <c r="F1908" s="16" t="s">
        <v>1101</v>
      </c>
      <c r="G1908" s="16" t="s">
        <v>1099</v>
      </c>
      <c r="H1908" s="16" t="s">
        <v>8</v>
      </c>
      <c r="I1908" s="16" t="s">
        <v>1025</v>
      </c>
      <c r="J1908" s="16" t="s">
        <v>121</v>
      </c>
      <c r="K1908" s="16" t="s">
        <v>10</v>
      </c>
      <c r="L1908" s="17">
        <v>44744</v>
      </c>
      <c r="M1908" s="18">
        <v>44737</v>
      </c>
      <c r="N1908" s="18" t="str">
        <f t="shared" si="58"/>
        <v>CUMPLE</v>
      </c>
      <c r="O1908" s="18" t="str">
        <f t="shared" si="59"/>
        <v>CUMPLE</v>
      </c>
      <c r="P1908" s="19">
        <v>2</v>
      </c>
      <c r="Q1908" s="21">
        <v>4</v>
      </c>
      <c r="R1908" s="19">
        <f>Tabla1[[#This Row],[Trbjo real]]-Tabla1[[#This Row],[Trabajo]]</f>
        <v>-2</v>
      </c>
      <c r="S1908" s="19">
        <v>4</v>
      </c>
      <c r="T1908" s="16" t="s">
        <v>1026</v>
      </c>
      <c r="U1908" s="19">
        <f>Tabla1[[#This Row],[Trbjo real]]/Tabla1[[#This Row],[Trabajo]]</f>
        <v>0.5</v>
      </c>
    </row>
    <row r="1909" spans="1:21" x14ac:dyDescent="0.25">
      <c r="A1909" s="16" t="s">
        <v>918</v>
      </c>
      <c r="B1909" s="16" t="s">
        <v>325</v>
      </c>
      <c r="C1909" s="16" t="s">
        <v>326</v>
      </c>
      <c r="D1909" s="16" t="s">
        <v>120</v>
      </c>
      <c r="E1909" s="16" t="s">
        <v>1022</v>
      </c>
      <c r="F1909" s="16" t="s">
        <v>1055</v>
      </c>
      <c r="G1909" s="16" t="s">
        <v>1118</v>
      </c>
      <c r="H1909" s="16" t="s">
        <v>8</v>
      </c>
      <c r="I1909" s="16" t="s">
        <v>1025</v>
      </c>
      <c r="J1909" s="16" t="s">
        <v>121</v>
      </c>
      <c r="K1909" s="16" t="s">
        <v>10</v>
      </c>
      <c r="L1909" s="17">
        <v>44744</v>
      </c>
      <c r="M1909" s="18">
        <v>44735</v>
      </c>
      <c r="N1909" s="18" t="str">
        <f t="shared" si="58"/>
        <v>CUMPLE</v>
      </c>
      <c r="O1909" s="18" t="str">
        <f t="shared" si="59"/>
        <v>CUMPLE</v>
      </c>
      <c r="P1909" s="19">
        <v>6</v>
      </c>
      <c r="Q1909" s="20">
        <v>3.8</v>
      </c>
      <c r="R1909" s="19">
        <f>Tabla1[[#This Row],[Trbjo real]]-Tabla1[[#This Row],[Trabajo]]</f>
        <v>2.2000000000000002</v>
      </c>
      <c r="S1909" s="19">
        <v>3.8</v>
      </c>
      <c r="T1909" s="16" t="s">
        <v>1026</v>
      </c>
      <c r="U1909" s="19">
        <f>Tabla1[[#This Row],[Trbjo real]]/Tabla1[[#This Row],[Trabajo]]</f>
        <v>1.5789473684210527</v>
      </c>
    </row>
    <row r="1910" spans="1:21" x14ac:dyDescent="0.25">
      <c r="A1910" s="16" t="s">
        <v>918</v>
      </c>
      <c r="B1910" s="16" t="s">
        <v>325</v>
      </c>
      <c r="C1910" s="16" t="s">
        <v>326</v>
      </c>
      <c r="D1910" s="16" t="s">
        <v>120</v>
      </c>
      <c r="E1910" s="16" t="s">
        <v>1033</v>
      </c>
      <c r="F1910" s="16" t="s">
        <v>1036</v>
      </c>
      <c r="G1910" s="16" t="s">
        <v>1129</v>
      </c>
      <c r="H1910" s="16" t="s">
        <v>8</v>
      </c>
      <c r="I1910" s="16" t="s">
        <v>1025</v>
      </c>
      <c r="J1910" s="16" t="s">
        <v>121</v>
      </c>
      <c r="K1910" s="16" t="s">
        <v>10</v>
      </c>
      <c r="L1910" s="17">
        <v>44744</v>
      </c>
      <c r="M1910" s="18"/>
      <c r="N1910" s="18" t="str">
        <f t="shared" si="58"/>
        <v>NO CUMPLE</v>
      </c>
      <c r="O1910" s="18" t="str">
        <f t="shared" si="59"/>
        <v>NO CUMPLE</v>
      </c>
      <c r="P1910" s="19">
        <v>0</v>
      </c>
      <c r="Q1910" s="19">
        <v>2</v>
      </c>
      <c r="R1910" s="19">
        <f>Tabla1[[#This Row],[Trbjo real]]-Tabla1[[#This Row],[Trabajo]]</f>
        <v>-2</v>
      </c>
      <c r="S1910" s="19">
        <v>2</v>
      </c>
      <c r="T1910" s="16" t="s">
        <v>1026</v>
      </c>
      <c r="U1910" s="19">
        <f>Tabla1[[#This Row],[Trbjo real]]/Tabla1[[#This Row],[Trabajo]]</f>
        <v>0</v>
      </c>
    </row>
    <row r="1911" spans="1:21" x14ac:dyDescent="0.25">
      <c r="A1911" s="16" t="s">
        <v>918</v>
      </c>
      <c r="B1911" s="16" t="s">
        <v>325</v>
      </c>
      <c r="C1911" s="16" t="s">
        <v>326</v>
      </c>
      <c r="D1911" s="16" t="s">
        <v>120</v>
      </c>
      <c r="E1911" s="16" t="s">
        <v>1040</v>
      </c>
      <c r="F1911" s="16" t="s">
        <v>1101</v>
      </c>
      <c r="G1911" s="16" t="s">
        <v>1129</v>
      </c>
      <c r="H1911" s="16" t="s">
        <v>8</v>
      </c>
      <c r="I1911" s="16" t="s">
        <v>1025</v>
      </c>
      <c r="J1911" s="16" t="s">
        <v>121</v>
      </c>
      <c r="K1911" s="16" t="s">
        <v>10</v>
      </c>
      <c r="L1911" s="17">
        <v>44744</v>
      </c>
      <c r="M1911" s="18"/>
      <c r="N1911" s="18" t="str">
        <f t="shared" si="58"/>
        <v>NO CUMPLE</v>
      </c>
      <c r="O1911" s="18" t="str">
        <f t="shared" si="59"/>
        <v>NO CUMPLE</v>
      </c>
      <c r="P1911" s="19">
        <v>0</v>
      </c>
      <c r="Q1911" s="19">
        <v>4</v>
      </c>
      <c r="R1911" s="19">
        <f>Tabla1[[#This Row],[Trbjo real]]-Tabla1[[#This Row],[Trabajo]]</f>
        <v>-4</v>
      </c>
      <c r="S1911" s="19">
        <v>4</v>
      </c>
      <c r="T1911" s="16" t="s">
        <v>1026</v>
      </c>
      <c r="U1911" s="19">
        <f>Tabla1[[#This Row],[Trbjo real]]/Tabla1[[#This Row],[Trabajo]]</f>
        <v>0</v>
      </c>
    </row>
    <row r="1912" spans="1:21" x14ac:dyDescent="0.25">
      <c r="A1912" s="16" t="s">
        <v>792</v>
      </c>
      <c r="B1912" s="16" t="s">
        <v>238</v>
      </c>
      <c r="C1912" s="16" t="s">
        <v>239</v>
      </c>
      <c r="D1912" s="16" t="s">
        <v>185</v>
      </c>
      <c r="E1912" s="16" t="s">
        <v>1033</v>
      </c>
      <c r="F1912" s="16" t="s">
        <v>1136</v>
      </c>
      <c r="G1912" s="16" t="s">
        <v>1144</v>
      </c>
      <c r="H1912" s="16" t="s">
        <v>60</v>
      </c>
      <c r="I1912" s="16" t="s">
        <v>1025</v>
      </c>
      <c r="J1912" s="16" t="s">
        <v>240</v>
      </c>
      <c r="K1912" s="16" t="s">
        <v>10</v>
      </c>
      <c r="L1912" s="17">
        <v>44741</v>
      </c>
      <c r="M1912" s="18"/>
      <c r="N1912" s="18" t="str">
        <f t="shared" si="58"/>
        <v>NO CUMPLE</v>
      </c>
      <c r="O1912" s="18" t="str">
        <f t="shared" si="59"/>
        <v>NO CUMPLE</v>
      </c>
      <c r="P1912" s="19">
        <v>0</v>
      </c>
      <c r="Q1912" s="19">
        <v>1</v>
      </c>
      <c r="R1912" s="19">
        <f>Tabla1[[#This Row],[Trbjo real]]-Tabla1[[#This Row],[Trabajo]]</f>
        <v>-1</v>
      </c>
      <c r="S1912" s="19">
        <v>1</v>
      </c>
      <c r="T1912" s="16" t="s">
        <v>1026</v>
      </c>
      <c r="U1912" s="19">
        <f>Tabla1[[#This Row],[Trbjo real]]/Tabla1[[#This Row],[Trabajo]]</f>
        <v>0</v>
      </c>
    </row>
    <row r="1913" spans="1:21" x14ac:dyDescent="0.25">
      <c r="A1913" s="16" t="s">
        <v>756</v>
      </c>
      <c r="B1913" s="16" t="s">
        <v>183</v>
      </c>
      <c r="C1913" s="16" t="s">
        <v>184</v>
      </c>
      <c r="D1913" s="16" t="s">
        <v>185</v>
      </c>
      <c r="E1913" s="16" t="s">
        <v>1033</v>
      </c>
      <c r="F1913" s="16" t="s">
        <v>1136</v>
      </c>
      <c r="G1913" s="16" t="s">
        <v>1150</v>
      </c>
      <c r="H1913" s="16" t="s">
        <v>60</v>
      </c>
      <c r="I1913" s="16" t="s">
        <v>1025</v>
      </c>
      <c r="J1913" s="16" t="s">
        <v>186</v>
      </c>
      <c r="K1913" s="16" t="s">
        <v>10</v>
      </c>
      <c r="L1913" s="17">
        <v>44740</v>
      </c>
      <c r="M1913" s="18">
        <v>44721</v>
      </c>
      <c r="N1913" s="18" t="str">
        <f t="shared" si="58"/>
        <v>CUMPLE</v>
      </c>
      <c r="O1913" s="18" t="str">
        <f t="shared" si="59"/>
        <v>CUMPLE</v>
      </c>
      <c r="P1913" s="19">
        <v>1</v>
      </c>
      <c r="Q1913" s="19">
        <v>1</v>
      </c>
      <c r="R1913" s="20">
        <f>Tabla1[[#This Row],[Trbjo real]]-Tabla1[[#This Row],[Trabajo]]</f>
        <v>0</v>
      </c>
      <c r="S1913" s="19">
        <v>1</v>
      </c>
      <c r="T1913" s="16" t="s">
        <v>1026</v>
      </c>
      <c r="U1913" s="19">
        <f>Tabla1[[#This Row],[Trbjo real]]/Tabla1[[#This Row],[Trabajo]]</f>
        <v>1</v>
      </c>
    </row>
    <row r="1914" spans="1:21" x14ac:dyDescent="0.25">
      <c r="A1914" s="16" t="s">
        <v>648</v>
      </c>
      <c r="B1914" s="16" t="s">
        <v>5</v>
      </c>
      <c r="C1914" s="16" t="s">
        <v>6</v>
      </c>
      <c r="D1914" s="16" t="s">
        <v>7</v>
      </c>
      <c r="E1914" s="16" t="s">
        <v>1035</v>
      </c>
      <c r="F1914" s="16" t="s">
        <v>1036</v>
      </c>
      <c r="G1914" s="16" t="s">
        <v>1042</v>
      </c>
      <c r="H1914" s="16" t="s">
        <v>8</v>
      </c>
      <c r="I1914" s="16" t="s">
        <v>1025</v>
      </c>
      <c r="J1914" s="16" t="s">
        <v>9</v>
      </c>
      <c r="K1914" s="16" t="s">
        <v>10</v>
      </c>
      <c r="L1914" s="17">
        <v>44739</v>
      </c>
      <c r="M1914" s="18"/>
      <c r="N1914" s="18" t="str">
        <f t="shared" si="58"/>
        <v>NO CUMPLE</v>
      </c>
      <c r="O1914" s="18" t="str">
        <f t="shared" si="59"/>
        <v>NO CUMPLE</v>
      </c>
      <c r="P1914" s="19">
        <v>0</v>
      </c>
      <c r="Q1914" s="19">
        <v>8</v>
      </c>
      <c r="R1914" s="19">
        <f>Tabla1[[#This Row],[Trbjo real]]-Tabla1[[#This Row],[Trabajo]]</f>
        <v>-8</v>
      </c>
      <c r="S1914" s="19">
        <v>8</v>
      </c>
      <c r="T1914" s="16" t="s">
        <v>1026</v>
      </c>
      <c r="U1914" s="19">
        <f>Tabla1[[#This Row],[Trbjo real]]/Tabla1[[#This Row],[Trabajo]]</f>
        <v>0</v>
      </c>
    </row>
    <row r="1915" spans="1:21" x14ac:dyDescent="0.25">
      <c r="A1915" s="16" t="s">
        <v>648</v>
      </c>
      <c r="B1915" s="16" t="s">
        <v>5</v>
      </c>
      <c r="C1915" s="16" t="s">
        <v>6</v>
      </c>
      <c r="D1915" s="16" t="s">
        <v>7</v>
      </c>
      <c r="E1915" s="16" t="s">
        <v>1027</v>
      </c>
      <c r="F1915" s="16" t="s">
        <v>1101</v>
      </c>
      <c r="G1915" s="16" t="s">
        <v>1042</v>
      </c>
      <c r="H1915" s="16" t="s">
        <v>8</v>
      </c>
      <c r="I1915" s="16" t="s">
        <v>1025</v>
      </c>
      <c r="J1915" s="16" t="s">
        <v>9</v>
      </c>
      <c r="K1915" s="16" t="s">
        <v>10</v>
      </c>
      <c r="L1915" s="17">
        <v>44739</v>
      </c>
      <c r="M1915" s="18"/>
      <c r="N1915" s="18" t="str">
        <f t="shared" si="58"/>
        <v>NO CUMPLE</v>
      </c>
      <c r="O1915" s="18" t="str">
        <f t="shared" si="59"/>
        <v>NO CUMPLE</v>
      </c>
      <c r="P1915" s="19">
        <v>0</v>
      </c>
      <c r="Q1915" s="19">
        <v>0.5</v>
      </c>
      <c r="R1915" s="19">
        <f>Tabla1[[#This Row],[Trbjo real]]-Tabla1[[#This Row],[Trabajo]]</f>
        <v>-0.5</v>
      </c>
      <c r="S1915" s="19">
        <v>0.5</v>
      </c>
      <c r="T1915" s="16" t="s">
        <v>1026</v>
      </c>
      <c r="U1915" s="19">
        <f>Tabla1[[#This Row],[Trbjo real]]/Tabla1[[#This Row],[Trabajo]]</f>
        <v>0</v>
      </c>
    </row>
    <row r="1916" spans="1:21" x14ac:dyDescent="0.25">
      <c r="A1916" s="16" t="s">
        <v>648</v>
      </c>
      <c r="B1916" s="16" t="s">
        <v>5</v>
      </c>
      <c r="C1916" s="16" t="s">
        <v>6</v>
      </c>
      <c r="D1916" s="16" t="s">
        <v>7</v>
      </c>
      <c r="E1916" s="16" t="s">
        <v>1051</v>
      </c>
      <c r="F1916" s="16" t="s">
        <v>1101</v>
      </c>
      <c r="G1916" s="16" t="s">
        <v>1099</v>
      </c>
      <c r="H1916" s="16" t="s">
        <v>8</v>
      </c>
      <c r="I1916" s="16" t="s">
        <v>1025</v>
      </c>
      <c r="J1916" s="16" t="s">
        <v>9</v>
      </c>
      <c r="K1916" s="16" t="s">
        <v>10</v>
      </c>
      <c r="L1916" s="17">
        <v>44739</v>
      </c>
      <c r="M1916" s="18">
        <v>44717</v>
      </c>
      <c r="N1916" s="18" t="str">
        <f t="shared" si="58"/>
        <v>CUMPLE</v>
      </c>
      <c r="O1916" s="18" t="str">
        <f t="shared" si="59"/>
        <v>CUMPLE</v>
      </c>
      <c r="P1916" s="19">
        <v>4</v>
      </c>
      <c r="Q1916" s="21">
        <v>4</v>
      </c>
      <c r="R1916" s="19">
        <f>Tabla1[[#This Row],[Trbjo real]]-Tabla1[[#This Row],[Trabajo]]</f>
        <v>0</v>
      </c>
      <c r="S1916" s="19">
        <v>4</v>
      </c>
      <c r="T1916" s="16" t="s">
        <v>1026</v>
      </c>
      <c r="U1916" s="19">
        <f>Tabla1[[#This Row],[Trbjo real]]/Tabla1[[#This Row],[Trabajo]]</f>
        <v>1</v>
      </c>
    </row>
    <row r="1917" spans="1:21" x14ac:dyDescent="0.25">
      <c r="A1917" s="16" t="s">
        <v>648</v>
      </c>
      <c r="B1917" s="16" t="s">
        <v>5</v>
      </c>
      <c r="C1917" s="16" t="s">
        <v>6</v>
      </c>
      <c r="D1917" s="16" t="s">
        <v>7</v>
      </c>
      <c r="E1917" s="16" t="s">
        <v>1022</v>
      </c>
      <c r="F1917" s="16" t="s">
        <v>1055</v>
      </c>
      <c r="G1917" s="16" t="s">
        <v>1118</v>
      </c>
      <c r="H1917" s="16" t="s">
        <v>8</v>
      </c>
      <c r="I1917" s="16" t="s">
        <v>1025</v>
      </c>
      <c r="J1917" s="16" t="s">
        <v>9</v>
      </c>
      <c r="K1917" s="16" t="s">
        <v>10</v>
      </c>
      <c r="L1917" s="17">
        <v>44739</v>
      </c>
      <c r="M1917" s="18">
        <v>44739</v>
      </c>
      <c r="N1917" s="18" t="str">
        <f t="shared" si="58"/>
        <v>CUMPLE</v>
      </c>
      <c r="O1917" s="18" t="str">
        <f t="shared" si="59"/>
        <v>CUMPLE</v>
      </c>
      <c r="P1917" s="19">
        <v>1.5</v>
      </c>
      <c r="Q1917" s="21">
        <v>3.4</v>
      </c>
      <c r="R1917" s="19">
        <f>Tabla1[[#This Row],[Trbjo real]]-Tabla1[[#This Row],[Trabajo]]</f>
        <v>-1.9</v>
      </c>
      <c r="S1917" s="19">
        <v>205</v>
      </c>
      <c r="T1917" s="16" t="s">
        <v>1123</v>
      </c>
      <c r="U1917" s="19">
        <f>Tabla1[[#This Row],[Trbjo real]]/Tabla1[[#This Row],[Trabajo]]</f>
        <v>0.44117647058823528</v>
      </c>
    </row>
    <row r="1918" spans="1:21" x14ac:dyDescent="0.25">
      <c r="A1918" s="16" t="s">
        <v>648</v>
      </c>
      <c r="B1918" s="16" t="s">
        <v>5</v>
      </c>
      <c r="C1918" s="16" t="s">
        <v>6</v>
      </c>
      <c r="D1918" s="16" t="s">
        <v>7</v>
      </c>
      <c r="E1918" s="16" t="s">
        <v>1033</v>
      </c>
      <c r="F1918" s="16" t="s">
        <v>1036</v>
      </c>
      <c r="G1918" s="16" t="s">
        <v>1129</v>
      </c>
      <c r="H1918" s="16" t="s">
        <v>8</v>
      </c>
      <c r="I1918" s="16" t="s">
        <v>1025</v>
      </c>
      <c r="J1918" s="16" t="s">
        <v>9</v>
      </c>
      <c r="K1918" s="16" t="s">
        <v>10</v>
      </c>
      <c r="L1918" s="17">
        <v>44739</v>
      </c>
      <c r="M1918" s="18"/>
      <c r="N1918" s="18" t="str">
        <f t="shared" si="58"/>
        <v>NO CUMPLE</v>
      </c>
      <c r="O1918" s="18" t="str">
        <f t="shared" si="59"/>
        <v>NO CUMPLE</v>
      </c>
      <c r="P1918" s="19">
        <v>0</v>
      </c>
      <c r="Q1918" s="19">
        <v>2</v>
      </c>
      <c r="R1918" s="19">
        <f>Tabla1[[#This Row],[Trbjo real]]-Tabla1[[#This Row],[Trabajo]]</f>
        <v>-2</v>
      </c>
      <c r="S1918" s="19">
        <v>2</v>
      </c>
      <c r="T1918" s="16" t="s">
        <v>1026</v>
      </c>
      <c r="U1918" s="19">
        <f>Tabla1[[#This Row],[Trbjo real]]/Tabla1[[#This Row],[Trabajo]]</f>
        <v>0</v>
      </c>
    </row>
    <row r="1919" spans="1:21" x14ac:dyDescent="0.25">
      <c r="A1919" s="16" t="s">
        <v>648</v>
      </c>
      <c r="B1919" s="16" t="s">
        <v>5</v>
      </c>
      <c r="C1919" s="16" t="s">
        <v>6</v>
      </c>
      <c r="D1919" s="16" t="s">
        <v>7</v>
      </c>
      <c r="E1919" s="16" t="s">
        <v>1040</v>
      </c>
      <c r="F1919" s="16" t="s">
        <v>1101</v>
      </c>
      <c r="G1919" s="16" t="s">
        <v>1129</v>
      </c>
      <c r="H1919" s="16" t="s">
        <v>8</v>
      </c>
      <c r="I1919" s="16" t="s">
        <v>1025</v>
      </c>
      <c r="J1919" s="16" t="s">
        <v>9</v>
      </c>
      <c r="K1919" s="16" t="s">
        <v>10</v>
      </c>
      <c r="L1919" s="17">
        <v>44739</v>
      </c>
      <c r="M1919" s="18"/>
      <c r="N1919" s="18" t="str">
        <f t="shared" si="58"/>
        <v>NO CUMPLE</v>
      </c>
      <c r="O1919" s="18" t="str">
        <f t="shared" si="59"/>
        <v>NO CUMPLE</v>
      </c>
      <c r="P1919" s="19">
        <v>0</v>
      </c>
      <c r="Q1919" s="19">
        <v>4</v>
      </c>
      <c r="R1919" s="19">
        <f>Tabla1[[#This Row],[Trbjo real]]-Tabla1[[#This Row],[Trabajo]]</f>
        <v>-4</v>
      </c>
      <c r="S1919" s="19">
        <v>4</v>
      </c>
      <c r="T1919" s="16" t="s">
        <v>1026</v>
      </c>
      <c r="U1919" s="19">
        <f>Tabla1[[#This Row],[Trbjo real]]/Tabla1[[#This Row],[Trabajo]]</f>
        <v>0</v>
      </c>
    </row>
    <row r="1920" spans="1:21" x14ac:dyDescent="0.25">
      <c r="A1920" s="16" t="s">
        <v>971</v>
      </c>
      <c r="B1920" s="16" t="s">
        <v>365</v>
      </c>
      <c r="C1920" s="16" t="s">
        <v>366</v>
      </c>
      <c r="D1920" s="16" t="s">
        <v>120</v>
      </c>
      <c r="E1920" s="16" t="s">
        <v>1035</v>
      </c>
      <c r="F1920" s="16" t="s">
        <v>1153</v>
      </c>
      <c r="G1920" s="16" t="s">
        <v>1042</v>
      </c>
      <c r="H1920" s="16" t="s">
        <v>8</v>
      </c>
      <c r="I1920" s="16" t="s">
        <v>1025</v>
      </c>
      <c r="J1920" s="16" t="s">
        <v>121</v>
      </c>
      <c r="K1920" s="16" t="s">
        <v>10</v>
      </c>
      <c r="L1920" s="17">
        <v>44733</v>
      </c>
      <c r="M1920" s="18"/>
      <c r="N1920" s="18" t="str">
        <f t="shared" si="58"/>
        <v>NO CUMPLE</v>
      </c>
      <c r="O1920" s="18" t="str">
        <f t="shared" si="59"/>
        <v>NO CUMPLE</v>
      </c>
      <c r="P1920" s="19">
        <v>0</v>
      </c>
      <c r="Q1920" s="19">
        <v>1</v>
      </c>
      <c r="R1920" s="19">
        <f>Tabla1[[#This Row],[Trbjo real]]-Tabla1[[#This Row],[Trabajo]]</f>
        <v>-1</v>
      </c>
      <c r="S1920" s="19">
        <v>1</v>
      </c>
      <c r="T1920" s="16" t="s">
        <v>1026</v>
      </c>
      <c r="U1920" s="19">
        <f>Tabla1[[#This Row],[Trbjo real]]/Tabla1[[#This Row],[Trabajo]]</f>
        <v>0</v>
      </c>
    </row>
    <row r="1921" spans="1:21" x14ac:dyDescent="0.25">
      <c r="A1921" s="16" t="s">
        <v>639</v>
      </c>
      <c r="B1921" s="16" t="s">
        <v>5</v>
      </c>
      <c r="C1921" s="16" t="s">
        <v>6</v>
      </c>
      <c r="D1921" s="16" t="s">
        <v>7</v>
      </c>
      <c r="E1921" s="16" t="s">
        <v>1035</v>
      </c>
      <c r="F1921" s="16" t="s">
        <v>1153</v>
      </c>
      <c r="G1921" s="16" t="s">
        <v>1042</v>
      </c>
      <c r="H1921" s="16" t="s">
        <v>8</v>
      </c>
      <c r="I1921" s="16" t="s">
        <v>1025</v>
      </c>
      <c r="J1921" s="16" t="s">
        <v>9</v>
      </c>
      <c r="K1921" s="16" t="s">
        <v>10</v>
      </c>
      <c r="L1921" s="17">
        <v>44732</v>
      </c>
      <c r="M1921" s="18">
        <v>44737</v>
      </c>
      <c r="N1921" s="18" t="str">
        <f t="shared" si="58"/>
        <v>CUMPLE</v>
      </c>
      <c r="O1921" s="18" t="str">
        <f t="shared" si="59"/>
        <v>NO CUMPLE</v>
      </c>
      <c r="P1921" s="19">
        <v>1</v>
      </c>
      <c r="Q1921" s="20">
        <v>1</v>
      </c>
      <c r="R1921" s="19">
        <f>Tabla1[[#This Row],[Trbjo real]]-Tabla1[[#This Row],[Trabajo]]</f>
        <v>0</v>
      </c>
      <c r="S1921" s="19">
        <v>1</v>
      </c>
      <c r="T1921" s="16" t="s">
        <v>1026</v>
      </c>
      <c r="U1921" s="19">
        <f>Tabla1[[#This Row],[Trbjo real]]/Tabla1[[#This Row],[Trabajo]]</f>
        <v>1</v>
      </c>
    </row>
    <row r="1922" spans="1:21" x14ac:dyDescent="0.25">
      <c r="A1922" s="16" t="s">
        <v>865</v>
      </c>
      <c r="B1922" s="16" t="s">
        <v>238</v>
      </c>
      <c r="C1922" s="16" t="s">
        <v>239</v>
      </c>
      <c r="D1922" s="16" t="s">
        <v>185</v>
      </c>
      <c r="E1922" s="16" t="s">
        <v>1035</v>
      </c>
      <c r="F1922" s="16" t="s">
        <v>1057</v>
      </c>
      <c r="G1922" s="16" t="s">
        <v>1064</v>
      </c>
      <c r="H1922" s="16" t="s">
        <v>60</v>
      </c>
      <c r="I1922" s="16" t="s">
        <v>1025</v>
      </c>
      <c r="J1922" s="16" t="s">
        <v>240</v>
      </c>
      <c r="K1922" s="16" t="s">
        <v>10</v>
      </c>
      <c r="L1922" s="17">
        <v>44727</v>
      </c>
      <c r="M1922" s="18"/>
      <c r="N1922" s="18" t="str">
        <f t="shared" ref="N1922:N1985" si="60">+IF((M1922)&lt;&gt;0,"CUMPLE","NO CUMPLE")</f>
        <v>NO CUMPLE</v>
      </c>
      <c r="O1922" s="18" t="str">
        <f t="shared" ref="O1922:O1985" si="61">+IF(AND(M1922=0),"NO CUMPLE",IF(OR(M1922=L1922,L1922&gt;M1922),"CUMPLE",IF(L1922&lt;M1922,"NO CUMPLE",FALSE)))</f>
        <v>NO CUMPLE</v>
      </c>
      <c r="P1922" s="19">
        <v>0</v>
      </c>
      <c r="Q1922" s="19">
        <v>2</v>
      </c>
      <c r="R1922" s="19">
        <f>Tabla1[[#This Row],[Trbjo real]]-Tabla1[[#This Row],[Trabajo]]</f>
        <v>-2</v>
      </c>
      <c r="S1922" s="19">
        <v>2</v>
      </c>
      <c r="T1922" s="16" t="s">
        <v>1026</v>
      </c>
      <c r="U1922" s="19">
        <f>Tabla1[[#This Row],[Trbjo real]]/Tabla1[[#This Row],[Trabajo]]</f>
        <v>0</v>
      </c>
    </row>
    <row r="1923" spans="1:21" x14ac:dyDescent="0.25">
      <c r="A1923" s="16" t="s">
        <v>640</v>
      </c>
      <c r="B1923" s="16" t="s">
        <v>5</v>
      </c>
      <c r="C1923" s="16" t="s">
        <v>6</v>
      </c>
      <c r="D1923" s="16" t="s">
        <v>7</v>
      </c>
      <c r="E1923" s="16" t="s">
        <v>1035</v>
      </c>
      <c r="F1923" s="16" t="s">
        <v>1153</v>
      </c>
      <c r="G1923" s="16" t="s">
        <v>1062</v>
      </c>
      <c r="H1923" s="16" t="s">
        <v>8</v>
      </c>
      <c r="I1923" s="16" t="s">
        <v>1025</v>
      </c>
      <c r="J1923" s="16" t="s">
        <v>9</v>
      </c>
      <c r="K1923" s="16" t="s">
        <v>10</v>
      </c>
      <c r="L1923" s="17">
        <v>44721</v>
      </c>
      <c r="M1923" s="18">
        <v>44720</v>
      </c>
      <c r="N1923" s="18" t="str">
        <f t="shared" si="60"/>
        <v>CUMPLE</v>
      </c>
      <c r="O1923" s="18" t="str">
        <f t="shared" si="61"/>
        <v>CUMPLE</v>
      </c>
      <c r="P1923" s="19">
        <v>1</v>
      </c>
      <c r="Q1923" s="20">
        <v>1</v>
      </c>
      <c r="R1923" s="19">
        <f>Tabla1[[#This Row],[Trbjo real]]-Tabla1[[#This Row],[Trabajo]]</f>
        <v>0</v>
      </c>
      <c r="S1923" s="19">
        <v>1</v>
      </c>
      <c r="T1923" s="16" t="s">
        <v>1026</v>
      </c>
      <c r="U1923" s="19">
        <f>Tabla1[[#This Row],[Trbjo real]]/Tabla1[[#This Row],[Trabajo]]</f>
        <v>1</v>
      </c>
    </row>
    <row r="1924" spans="1:21" x14ac:dyDescent="0.25">
      <c r="A1924" s="16" t="s">
        <v>677</v>
      </c>
      <c r="B1924" s="16" t="s">
        <v>51</v>
      </c>
      <c r="C1924" s="16" t="s">
        <v>52</v>
      </c>
      <c r="D1924" s="16" t="s">
        <v>53</v>
      </c>
      <c r="E1924" s="16" t="s">
        <v>1035</v>
      </c>
      <c r="F1924" s="16" t="s">
        <v>1063</v>
      </c>
      <c r="G1924" s="16" t="s">
        <v>1064</v>
      </c>
      <c r="H1924" s="16" t="s">
        <v>60</v>
      </c>
      <c r="I1924" s="16" t="s">
        <v>1015</v>
      </c>
      <c r="J1924" s="16" t="s">
        <v>55</v>
      </c>
      <c r="K1924" s="16" t="s">
        <v>10</v>
      </c>
      <c r="L1924" s="17">
        <v>44721</v>
      </c>
      <c r="M1924" s="18"/>
      <c r="N1924" s="18" t="str">
        <f t="shared" si="60"/>
        <v>NO CUMPLE</v>
      </c>
      <c r="O1924" s="18" t="str">
        <f t="shared" si="61"/>
        <v>NO CUMPLE</v>
      </c>
      <c r="P1924" s="19">
        <v>0</v>
      </c>
      <c r="Q1924" s="19">
        <v>1</v>
      </c>
      <c r="R1924" s="19">
        <f>Tabla1[[#This Row],[Trbjo real]]-Tabla1[[#This Row],[Trabajo]]</f>
        <v>-1</v>
      </c>
      <c r="S1924" s="19">
        <v>1</v>
      </c>
      <c r="T1924" s="16" t="s">
        <v>1026</v>
      </c>
      <c r="U1924" s="19">
        <f>Tabla1[[#This Row],[Trbjo real]]/Tabla1[[#This Row],[Trabajo]]</f>
        <v>0</v>
      </c>
    </row>
    <row r="1925" spans="1:21" x14ac:dyDescent="0.25">
      <c r="A1925" s="16" t="s">
        <v>677</v>
      </c>
      <c r="B1925" s="16" t="s">
        <v>51</v>
      </c>
      <c r="C1925" s="16" t="s">
        <v>52</v>
      </c>
      <c r="D1925" s="16" t="s">
        <v>53</v>
      </c>
      <c r="E1925" s="16" t="s">
        <v>1027</v>
      </c>
      <c r="F1925" s="16" t="s">
        <v>1068</v>
      </c>
      <c r="G1925" s="16" t="s">
        <v>1161</v>
      </c>
      <c r="H1925" s="16" t="s">
        <v>60</v>
      </c>
      <c r="I1925" s="16" t="s">
        <v>1015</v>
      </c>
      <c r="J1925" s="16" t="s">
        <v>55</v>
      </c>
      <c r="K1925" s="16" t="s">
        <v>10</v>
      </c>
      <c r="L1925" s="17">
        <v>44721</v>
      </c>
      <c r="M1925" s="18"/>
      <c r="N1925" s="18" t="str">
        <f t="shared" si="60"/>
        <v>NO CUMPLE</v>
      </c>
      <c r="O1925" s="18" t="str">
        <f t="shared" si="61"/>
        <v>NO CUMPLE</v>
      </c>
      <c r="P1925" s="19">
        <v>0</v>
      </c>
      <c r="Q1925" s="19">
        <v>1</v>
      </c>
      <c r="R1925" s="19">
        <f>Tabla1[[#This Row],[Trbjo real]]-Tabla1[[#This Row],[Trabajo]]</f>
        <v>-1</v>
      </c>
      <c r="S1925" s="19">
        <v>1</v>
      </c>
      <c r="T1925" s="16" t="s">
        <v>1026</v>
      </c>
      <c r="U1925" s="19">
        <f>Tabla1[[#This Row],[Trbjo real]]/Tabla1[[#This Row],[Trabajo]]</f>
        <v>0</v>
      </c>
    </row>
    <row r="1926" spans="1:21" x14ac:dyDescent="0.25">
      <c r="A1926" s="16" t="s">
        <v>677</v>
      </c>
      <c r="B1926" s="16" t="s">
        <v>51</v>
      </c>
      <c r="C1926" s="16" t="s">
        <v>52</v>
      </c>
      <c r="D1926" s="16" t="s">
        <v>53</v>
      </c>
      <c r="E1926" s="16" t="s">
        <v>1033</v>
      </c>
      <c r="F1926" s="16" t="s">
        <v>1132</v>
      </c>
      <c r="G1926" s="16" t="s">
        <v>1150</v>
      </c>
      <c r="H1926" s="16" t="s">
        <v>60</v>
      </c>
      <c r="I1926" s="16" t="s">
        <v>1015</v>
      </c>
      <c r="J1926" s="16" t="s">
        <v>55</v>
      </c>
      <c r="K1926" s="16" t="s">
        <v>10</v>
      </c>
      <c r="L1926" s="17">
        <v>44721</v>
      </c>
      <c r="M1926" s="18">
        <v>44721</v>
      </c>
      <c r="N1926" s="18" t="str">
        <f t="shared" si="60"/>
        <v>CUMPLE</v>
      </c>
      <c r="O1926" s="18" t="str">
        <f t="shared" si="61"/>
        <v>CUMPLE</v>
      </c>
      <c r="P1926" s="19">
        <v>1</v>
      </c>
      <c r="Q1926" s="20">
        <v>1</v>
      </c>
      <c r="R1926" s="20">
        <f>Tabla1[[#This Row],[Trbjo real]]-Tabla1[[#This Row],[Trabajo]]</f>
        <v>0</v>
      </c>
      <c r="S1926" s="19">
        <v>1</v>
      </c>
      <c r="T1926" s="16" t="s">
        <v>1026</v>
      </c>
      <c r="U1926" s="19">
        <f>Tabla1[[#This Row],[Trbjo real]]/Tabla1[[#This Row],[Trabajo]]</f>
        <v>1</v>
      </c>
    </row>
    <row r="1927" spans="1:21" x14ac:dyDescent="0.25">
      <c r="A1927" s="16" t="s">
        <v>967</v>
      </c>
      <c r="B1927" s="16" t="s">
        <v>365</v>
      </c>
      <c r="C1927" s="16" t="s">
        <v>366</v>
      </c>
      <c r="D1927" s="16" t="s">
        <v>120</v>
      </c>
      <c r="E1927" s="16" t="s">
        <v>1035</v>
      </c>
      <c r="F1927" s="16" t="s">
        <v>1153</v>
      </c>
      <c r="G1927" s="16" t="s">
        <v>1042</v>
      </c>
      <c r="H1927" s="16" t="s">
        <v>8</v>
      </c>
      <c r="I1927" s="16" t="s">
        <v>1025</v>
      </c>
      <c r="J1927" s="16" t="s">
        <v>121</v>
      </c>
      <c r="K1927" s="16" t="s">
        <v>10</v>
      </c>
      <c r="L1927" s="17">
        <v>44719</v>
      </c>
      <c r="M1927" s="18"/>
      <c r="N1927" s="18" t="str">
        <f t="shared" si="60"/>
        <v>NO CUMPLE</v>
      </c>
      <c r="O1927" s="18" t="str">
        <f t="shared" si="61"/>
        <v>NO CUMPLE</v>
      </c>
      <c r="P1927" s="19">
        <v>0</v>
      </c>
      <c r="Q1927" s="19">
        <v>1</v>
      </c>
      <c r="R1927" s="19">
        <f>Tabla1[[#This Row],[Trbjo real]]-Tabla1[[#This Row],[Trabajo]]</f>
        <v>-1</v>
      </c>
      <c r="S1927" s="19">
        <v>1</v>
      </c>
      <c r="T1927" s="16" t="s">
        <v>1026</v>
      </c>
      <c r="U1927" s="19">
        <f>Tabla1[[#This Row],[Trbjo real]]/Tabla1[[#This Row],[Trabajo]]</f>
        <v>0</v>
      </c>
    </row>
    <row r="1928" spans="1:21" x14ac:dyDescent="0.25">
      <c r="A1928" s="16" t="s">
        <v>911</v>
      </c>
      <c r="B1928" s="16" t="s">
        <v>325</v>
      </c>
      <c r="C1928" s="16" t="s">
        <v>326</v>
      </c>
      <c r="D1928" s="16" t="s">
        <v>120</v>
      </c>
      <c r="E1928" s="16" t="s">
        <v>1035</v>
      </c>
      <c r="F1928" s="16" t="s">
        <v>1153</v>
      </c>
      <c r="G1928" s="16" t="s">
        <v>1042</v>
      </c>
      <c r="H1928" s="16" t="s">
        <v>8</v>
      </c>
      <c r="I1928" s="16" t="s">
        <v>1025</v>
      </c>
      <c r="J1928" s="16" t="s">
        <v>121</v>
      </c>
      <c r="K1928" s="16" t="s">
        <v>10</v>
      </c>
      <c r="L1928" s="17">
        <v>44716</v>
      </c>
      <c r="M1928" s="18">
        <v>44716</v>
      </c>
      <c r="N1928" s="18" t="str">
        <f t="shared" si="60"/>
        <v>CUMPLE</v>
      </c>
      <c r="O1928" s="18" t="str">
        <f t="shared" si="61"/>
        <v>CUMPLE</v>
      </c>
      <c r="P1928" s="19">
        <v>8.3000000000000004E-2</v>
      </c>
      <c r="Q1928" s="20">
        <v>1</v>
      </c>
      <c r="R1928" s="19">
        <f>Tabla1[[#This Row],[Trbjo real]]-Tabla1[[#This Row],[Trabajo]]</f>
        <v>-0.91700000000000004</v>
      </c>
      <c r="S1928" s="19">
        <v>1</v>
      </c>
      <c r="T1928" s="16" t="s">
        <v>1026</v>
      </c>
      <c r="U1928" s="19">
        <f>Tabla1[[#This Row],[Trbjo real]]/Tabla1[[#This Row],[Trabajo]]</f>
        <v>8.3000000000000004E-2</v>
      </c>
    </row>
    <row r="1929" spans="1:21" x14ac:dyDescent="0.25">
      <c r="A1929" s="16" t="s">
        <v>921</v>
      </c>
      <c r="B1929" s="16" t="s">
        <v>325</v>
      </c>
      <c r="C1929" s="16" t="s">
        <v>326</v>
      </c>
      <c r="D1929" s="16" t="s">
        <v>120</v>
      </c>
      <c r="E1929" s="16" t="s">
        <v>1035</v>
      </c>
      <c r="F1929" s="16" t="s">
        <v>1036</v>
      </c>
      <c r="G1929" s="16" t="s">
        <v>1060</v>
      </c>
      <c r="H1929" s="16" t="s">
        <v>8</v>
      </c>
      <c r="I1929" s="16" t="s">
        <v>1154</v>
      </c>
      <c r="J1929" s="16" t="s">
        <v>121</v>
      </c>
      <c r="K1929" s="16" t="s">
        <v>10</v>
      </c>
      <c r="L1929" s="17">
        <v>44716</v>
      </c>
      <c r="M1929" s="18">
        <v>44716</v>
      </c>
      <c r="N1929" s="18" t="str">
        <f t="shared" si="60"/>
        <v>CUMPLE</v>
      </c>
      <c r="O1929" s="18" t="str">
        <f t="shared" si="61"/>
        <v>CUMPLE</v>
      </c>
      <c r="P1929" s="19">
        <v>6</v>
      </c>
      <c r="Q1929" s="21">
        <v>8</v>
      </c>
      <c r="R1929" s="19">
        <f>Tabla1[[#This Row],[Trbjo real]]-Tabla1[[#This Row],[Trabajo]]</f>
        <v>-2</v>
      </c>
      <c r="S1929" s="19">
        <v>8</v>
      </c>
      <c r="T1929" s="16" t="s">
        <v>1026</v>
      </c>
      <c r="U1929" s="19">
        <f>Tabla1[[#This Row],[Trbjo real]]/Tabla1[[#This Row],[Trabajo]]</f>
        <v>0.75</v>
      </c>
    </row>
    <row r="1930" spans="1:21" x14ac:dyDescent="0.25">
      <c r="A1930" s="16" t="s">
        <v>635</v>
      </c>
      <c r="B1930" s="16" t="s">
        <v>5</v>
      </c>
      <c r="C1930" s="16" t="s">
        <v>6</v>
      </c>
      <c r="D1930" s="16" t="s">
        <v>7</v>
      </c>
      <c r="E1930" s="16" t="s">
        <v>1035</v>
      </c>
      <c r="F1930" s="16" t="s">
        <v>1036</v>
      </c>
      <c r="G1930" s="16" t="s">
        <v>1060</v>
      </c>
      <c r="H1930" s="16" t="s">
        <v>8</v>
      </c>
      <c r="I1930" s="16" t="s">
        <v>1154</v>
      </c>
      <c r="J1930" s="16" t="s">
        <v>9</v>
      </c>
      <c r="K1930" s="16" t="s">
        <v>10</v>
      </c>
      <c r="L1930" s="17">
        <v>44716</v>
      </c>
      <c r="M1930" s="18">
        <v>44716</v>
      </c>
      <c r="N1930" s="18" t="str">
        <f t="shared" si="60"/>
        <v>CUMPLE</v>
      </c>
      <c r="O1930" s="18" t="str">
        <f t="shared" si="61"/>
        <v>CUMPLE</v>
      </c>
      <c r="P1930" s="19">
        <v>6</v>
      </c>
      <c r="Q1930" s="21">
        <v>8</v>
      </c>
      <c r="R1930" s="19">
        <f>Tabla1[[#This Row],[Trbjo real]]-Tabla1[[#This Row],[Trabajo]]</f>
        <v>-2</v>
      </c>
      <c r="S1930" s="19">
        <v>8</v>
      </c>
      <c r="T1930" s="16" t="s">
        <v>1026</v>
      </c>
      <c r="U1930" s="19">
        <f>Tabla1[[#This Row],[Trbjo real]]/Tabla1[[#This Row],[Trabajo]]</f>
        <v>0.75</v>
      </c>
    </row>
    <row r="1931" spans="1:21" x14ac:dyDescent="0.25">
      <c r="A1931" s="16" t="s">
        <v>921</v>
      </c>
      <c r="B1931" s="16" t="s">
        <v>325</v>
      </c>
      <c r="C1931" s="16" t="s">
        <v>326</v>
      </c>
      <c r="D1931" s="16" t="s">
        <v>120</v>
      </c>
      <c r="E1931" s="16" t="s">
        <v>1033</v>
      </c>
      <c r="F1931" s="16" t="s">
        <v>1036</v>
      </c>
      <c r="G1931" s="16" t="s">
        <v>1129</v>
      </c>
      <c r="H1931" s="16" t="s">
        <v>8</v>
      </c>
      <c r="I1931" s="16" t="s">
        <v>1154</v>
      </c>
      <c r="J1931" s="16" t="s">
        <v>121</v>
      </c>
      <c r="K1931" s="16" t="s">
        <v>10</v>
      </c>
      <c r="L1931" s="17">
        <v>44716</v>
      </c>
      <c r="M1931" s="18">
        <v>44716</v>
      </c>
      <c r="N1931" s="18" t="str">
        <f t="shared" si="60"/>
        <v>CUMPLE</v>
      </c>
      <c r="O1931" s="18" t="str">
        <f t="shared" si="61"/>
        <v>CUMPLE</v>
      </c>
      <c r="P1931" s="19">
        <v>8.3000000000000004E-2</v>
      </c>
      <c r="Q1931" s="20">
        <v>2</v>
      </c>
      <c r="R1931" s="19">
        <f>Tabla1[[#This Row],[Trbjo real]]-Tabla1[[#This Row],[Trabajo]]</f>
        <v>-1.917</v>
      </c>
      <c r="S1931" s="19">
        <v>2</v>
      </c>
      <c r="T1931" s="16" t="s">
        <v>1026</v>
      </c>
      <c r="U1931" s="19">
        <f>Tabla1[[#This Row],[Trbjo real]]/Tabla1[[#This Row],[Trabajo]]</f>
        <v>4.1500000000000002E-2</v>
      </c>
    </row>
    <row r="1932" spans="1:21" x14ac:dyDescent="0.25">
      <c r="A1932" s="16" t="s">
        <v>635</v>
      </c>
      <c r="B1932" s="16" t="s">
        <v>5</v>
      </c>
      <c r="C1932" s="16" t="s">
        <v>6</v>
      </c>
      <c r="D1932" s="16" t="s">
        <v>7</v>
      </c>
      <c r="E1932" s="16" t="s">
        <v>1033</v>
      </c>
      <c r="F1932" s="16" t="s">
        <v>1036</v>
      </c>
      <c r="G1932" s="16" t="s">
        <v>1152</v>
      </c>
      <c r="H1932" s="16" t="s">
        <v>8</v>
      </c>
      <c r="I1932" s="16" t="s">
        <v>1154</v>
      </c>
      <c r="J1932" s="16" t="s">
        <v>9</v>
      </c>
      <c r="K1932" s="16" t="s">
        <v>10</v>
      </c>
      <c r="L1932" s="17">
        <v>44716</v>
      </c>
      <c r="M1932" s="18">
        <v>44698</v>
      </c>
      <c r="N1932" s="18" t="str">
        <f t="shared" si="60"/>
        <v>CUMPLE</v>
      </c>
      <c r="O1932" s="18" t="str">
        <f t="shared" si="61"/>
        <v>CUMPLE</v>
      </c>
      <c r="P1932" s="19">
        <v>1</v>
      </c>
      <c r="Q1932" s="20">
        <v>2</v>
      </c>
      <c r="R1932" s="19">
        <f>Tabla1[[#This Row],[Trbjo real]]-Tabla1[[#This Row],[Trabajo]]</f>
        <v>-1</v>
      </c>
      <c r="S1932" s="19">
        <v>2</v>
      </c>
      <c r="T1932" s="16" t="s">
        <v>1026</v>
      </c>
      <c r="U1932" s="19">
        <f>Tabla1[[#This Row],[Trbjo real]]/Tabla1[[#This Row],[Trabajo]]</f>
        <v>0.5</v>
      </c>
    </row>
    <row r="1933" spans="1:21" x14ac:dyDescent="0.25">
      <c r="A1933" s="16" t="s">
        <v>873</v>
      </c>
      <c r="B1933" s="16" t="s">
        <v>238</v>
      </c>
      <c r="C1933" s="16" t="s">
        <v>239</v>
      </c>
      <c r="D1933" s="16" t="s">
        <v>185</v>
      </c>
      <c r="E1933" s="16" t="s">
        <v>1033</v>
      </c>
      <c r="F1933" s="16" t="s">
        <v>1136</v>
      </c>
      <c r="G1933" s="16" t="s">
        <v>1150</v>
      </c>
      <c r="H1933" s="16" t="s">
        <v>60</v>
      </c>
      <c r="I1933" s="16" t="s">
        <v>1025</v>
      </c>
      <c r="J1933" s="16" t="s">
        <v>240</v>
      </c>
      <c r="K1933" s="16" t="s">
        <v>10</v>
      </c>
      <c r="L1933" s="17">
        <v>44713</v>
      </c>
      <c r="M1933" s="18">
        <v>44721</v>
      </c>
      <c r="N1933" s="18" t="str">
        <f t="shared" si="60"/>
        <v>CUMPLE</v>
      </c>
      <c r="O1933" s="18" t="str">
        <f t="shared" si="61"/>
        <v>NO CUMPLE</v>
      </c>
      <c r="P1933" s="19">
        <v>1</v>
      </c>
      <c r="Q1933" s="19">
        <v>1</v>
      </c>
      <c r="R1933" s="20">
        <f>Tabla1[[#This Row],[Trbjo real]]-Tabla1[[#This Row],[Trabajo]]</f>
        <v>0</v>
      </c>
      <c r="S1933" s="19">
        <v>1</v>
      </c>
      <c r="T1933" s="16" t="s">
        <v>1026</v>
      </c>
      <c r="U1933" s="19">
        <f>Tabla1[[#This Row],[Trbjo real]]/Tabla1[[#This Row],[Trabajo]]</f>
        <v>1</v>
      </c>
    </row>
    <row r="1934" spans="1:21" x14ac:dyDescent="0.25">
      <c r="A1934" s="16" t="s">
        <v>763</v>
      </c>
      <c r="B1934" s="16" t="s">
        <v>183</v>
      </c>
      <c r="C1934" s="16" t="s">
        <v>184</v>
      </c>
      <c r="D1934" s="16" t="s">
        <v>185</v>
      </c>
      <c r="E1934" s="16" t="s">
        <v>1033</v>
      </c>
      <c r="F1934" s="16" t="s">
        <v>1136</v>
      </c>
      <c r="G1934" s="16" t="s">
        <v>1150</v>
      </c>
      <c r="H1934" s="16" t="s">
        <v>60</v>
      </c>
      <c r="I1934" s="16" t="s">
        <v>1025</v>
      </c>
      <c r="J1934" s="16" t="s">
        <v>186</v>
      </c>
      <c r="K1934" s="16" t="s">
        <v>10</v>
      </c>
      <c r="L1934" s="17">
        <v>44712</v>
      </c>
      <c r="M1934" s="18">
        <v>44689</v>
      </c>
      <c r="N1934" s="18" t="str">
        <f t="shared" si="60"/>
        <v>CUMPLE</v>
      </c>
      <c r="O1934" s="18" t="str">
        <f t="shared" si="61"/>
        <v>CUMPLE</v>
      </c>
      <c r="P1934" s="19">
        <v>1</v>
      </c>
      <c r="Q1934" s="19">
        <v>1</v>
      </c>
      <c r="R1934" s="20">
        <f>Tabla1[[#This Row],[Trbjo real]]-Tabla1[[#This Row],[Trabajo]]</f>
        <v>0</v>
      </c>
      <c r="S1934" s="19">
        <v>1</v>
      </c>
      <c r="T1934" s="16" t="s">
        <v>1026</v>
      </c>
      <c r="U1934" s="19">
        <f>Tabla1[[#This Row],[Trbjo real]]/Tabla1[[#This Row],[Trabajo]]</f>
        <v>1</v>
      </c>
    </row>
    <row r="1935" spans="1:21" x14ac:dyDescent="0.25">
      <c r="A1935" s="16" t="s">
        <v>862</v>
      </c>
      <c r="B1935" s="16" t="s">
        <v>238</v>
      </c>
      <c r="C1935" s="16" t="s">
        <v>239</v>
      </c>
      <c r="D1935" s="16" t="s">
        <v>185</v>
      </c>
      <c r="E1935" s="16" t="s">
        <v>1075</v>
      </c>
      <c r="F1935" s="16" t="s">
        <v>1076</v>
      </c>
      <c r="G1935" s="16" t="s">
        <v>1042</v>
      </c>
      <c r="H1935" s="16" t="s">
        <v>60</v>
      </c>
      <c r="I1935" s="16" t="s">
        <v>1025</v>
      </c>
      <c r="J1935" s="16" t="s">
        <v>240</v>
      </c>
      <c r="K1935" s="16" t="s">
        <v>10</v>
      </c>
      <c r="L1935" s="17">
        <v>44706</v>
      </c>
      <c r="M1935" s="18"/>
      <c r="N1935" s="18" t="str">
        <f t="shared" si="60"/>
        <v>NO CUMPLE</v>
      </c>
      <c r="O1935" s="18" t="str">
        <f t="shared" si="61"/>
        <v>NO CUMPLE</v>
      </c>
      <c r="P1935" s="19">
        <v>0</v>
      </c>
      <c r="Q1935" s="19">
        <v>1</v>
      </c>
      <c r="R1935" s="19">
        <f>Tabla1[[#This Row],[Trbjo real]]-Tabla1[[#This Row],[Trabajo]]</f>
        <v>-1</v>
      </c>
      <c r="S1935" s="19">
        <v>1</v>
      </c>
      <c r="T1935" s="16" t="s">
        <v>1026</v>
      </c>
      <c r="U1935" s="19">
        <f>Tabla1[[#This Row],[Trbjo real]]/Tabla1[[#This Row],[Trabajo]]</f>
        <v>0</v>
      </c>
    </row>
    <row r="1936" spans="1:21" x14ac:dyDescent="0.25">
      <c r="A1936" s="16" t="s">
        <v>862</v>
      </c>
      <c r="B1936" s="16" t="s">
        <v>238</v>
      </c>
      <c r="C1936" s="16" t="s">
        <v>239</v>
      </c>
      <c r="D1936" s="16" t="s">
        <v>185</v>
      </c>
      <c r="E1936" s="16" t="s">
        <v>1027</v>
      </c>
      <c r="F1936" s="16" t="s">
        <v>1133</v>
      </c>
      <c r="G1936" s="16" t="s">
        <v>1129</v>
      </c>
      <c r="H1936" s="16" t="s">
        <v>60</v>
      </c>
      <c r="I1936" s="16" t="s">
        <v>1025</v>
      </c>
      <c r="J1936" s="16" t="s">
        <v>240</v>
      </c>
      <c r="K1936" s="16" t="s">
        <v>10</v>
      </c>
      <c r="L1936" s="17">
        <v>44706</v>
      </c>
      <c r="M1936" s="18"/>
      <c r="N1936" s="18" t="str">
        <f t="shared" si="60"/>
        <v>NO CUMPLE</v>
      </c>
      <c r="O1936" s="18" t="str">
        <f t="shared" si="61"/>
        <v>NO CUMPLE</v>
      </c>
      <c r="P1936" s="19">
        <v>0</v>
      </c>
      <c r="Q1936" s="19">
        <v>2</v>
      </c>
      <c r="R1936" s="19">
        <f>Tabla1[[#This Row],[Trbjo real]]-Tabla1[[#This Row],[Trabajo]]</f>
        <v>-2</v>
      </c>
      <c r="S1936" s="19">
        <v>2</v>
      </c>
      <c r="T1936" s="16" t="s">
        <v>1026</v>
      </c>
      <c r="U1936" s="19">
        <f>Tabla1[[#This Row],[Trbjo real]]/Tabla1[[#This Row],[Trabajo]]</f>
        <v>0</v>
      </c>
    </row>
    <row r="1937" spans="1:21" x14ac:dyDescent="0.25">
      <c r="A1937" s="16" t="s">
        <v>957</v>
      </c>
      <c r="B1937" s="16" t="s">
        <v>365</v>
      </c>
      <c r="C1937" s="16" t="s">
        <v>366</v>
      </c>
      <c r="D1937" s="16" t="s">
        <v>120</v>
      </c>
      <c r="E1937" s="16" t="s">
        <v>1035</v>
      </c>
      <c r="F1937" s="16" t="s">
        <v>1153</v>
      </c>
      <c r="G1937" s="16" t="s">
        <v>1042</v>
      </c>
      <c r="H1937" s="16" t="s">
        <v>8</v>
      </c>
      <c r="I1937" s="16" t="s">
        <v>1025</v>
      </c>
      <c r="J1937" s="16" t="s">
        <v>121</v>
      </c>
      <c r="K1937" s="16" t="s">
        <v>10</v>
      </c>
      <c r="L1937" s="17">
        <v>44705</v>
      </c>
      <c r="M1937" s="18">
        <v>44705</v>
      </c>
      <c r="N1937" s="18" t="str">
        <f t="shared" si="60"/>
        <v>CUMPLE</v>
      </c>
      <c r="O1937" s="18" t="str">
        <f t="shared" si="61"/>
        <v>CUMPLE</v>
      </c>
      <c r="P1937" s="19">
        <v>2</v>
      </c>
      <c r="Q1937" s="19">
        <v>1</v>
      </c>
      <c r="R1937" s="19">
        <f>Tabla1[[#This Row],[Trbjo real]]-Tabla1[[#This Row],[Trabajo]]</f>
        <v>1</v>
      </c>
      <c r="S1937" s="19">
        <v>1</v>
      </c>
      <c r="T1937" s="16" t="s">
        <v>1026</v>
      </c>
      <c r="U1937" s="19">
        <f>Tabla1[[#This Row],[Trbjo real]]/Tabla1[[#This Row],[Trabajo]]</f>
        <v>2</v>
      </c>
    </row>
    <row r="1938" spans="1:21" x14ac:dyDescent="0.25">
      <c r="A1938" s="16" t="s">
        <v>656</v>
      </c>
      <c r="B1938" s="16" t="s">
        <v>5</v>
      </c>
      <c r="C1938" s="16" t="s">
        <v>6</v>
      </c>
      <c r="D1938" s="16" t="s">
        <v>7</v>
      </c>
      <c r="E1938" s="16" t="s">
        <v>1035</v>
      </c>
      <c r="F1938" s="16" t="s">
        <v>1153</v>
      </c>
      <c r="G1938" s="16" t="s">
        <v>1042</v>
      </c>
      <c r="H1938" s="16" t="s">
        <v>8</v>
      </c>
      <c r="I1938" s="16" t="s">
        <v>1025</v>
      </c>
      <c r="J1938" s="16" t="s">
        <v>9</v>
      </c>
      <c r="K1938" s="16" t="s">
        <v>10</v>
      </c>
      <c r="L1938" s="17">
        <v>44704</v>
      </c>
      <c r="M1938" s="18">
        <v>44704</v>
      </c>
      <c r="N1938" s="18" t="str">
        <f t="shared" si="60"/>
        <v>CUMPLE</v>
      </c>
      <c r="O1938" s="18" t="str">
        <f t="shared" si="61"/>
        <v>CUMPLE</v>
      </c>
      <c r="P1938" s="19">
        <v>1</v>
      </c>
      <c r="Q1938" s="20">
        <v>1</v>
      </c>
      <c r="R1938" s="19">
        <f>Tabla1[[#This Row],[Trbjo real]]-Tabla1[[#This Row],[Trabajo]]</f>
        <v>0</v>
      </c>
      <c r="S1938" s="19">
        <v>1</v>
      </c>
      <c r="T1938" s="16" t="s">
        <v>1026</v>
      </c>
      <c r="U1938" s="19">
        <f>Tabla1[[#This Row],[Trbjo real]]/Tabla1[[#This Row],[Trabajo]]</f>
        <v>1</v>
      </c>
    </row>
    <row r="1939" spans="1:21" x14ac:dyDescent="0.25">
      <c r="A1939" s="16" t="s">
        <v>955</v>
      </c>
      <c r="B1939" s="16" t="s">
        <v>365</v>
      </c>
      <c r="C1939" s="16" t="s">
        <v>366</v>
      </c>
      <c r="D1939" s="16" t="s">
        <v>120</v>
      </c>
      <c r="E1939" s="16" t="s">
        <v>1035</v>
      </c>
      <c r="F1939" s="16" t="s">
        <v>1036</v>
      </c>
      <c r="G1939" s="16" t="s">
        <v>1060</v>
      </c>
      <c r="H1939" s="16" t="s">
        <v>8</v>
      </c>
      <c r="I1939" s="16" t="s">
        <v>1154</v>
      </c>
      <c r="J1939" s="16" t="s">
        <v>121</v>
      </c>
      <c r="K1939" s="16" t="s">
        <v>10</v>
      </c>
      <c r="L1939" s="17">
        <v>44699</v>
      </c>
      <c r="M1939" s="18">
        <v>44699</v>
      </c>
      <c r="N1939" s="18" t="str">
        <f t="shared" si="60"/>
        <v>CUMPLE</v>
      </c>
      <c r="O1939" s="18" t="str">
        <f t="shared" si="61"/>
        <v>CUMPLE</v>
      </c>
      <c r="P1939" s="19">
        <v>6</v>
      </c>
      <c r="Q1939" s="20">
        <v>8</v>
      </c>
      <c r="R1939" s="19">
        <f>Tabla1[[#This Row],[Trbjo real]]-Tabla1[[#This Row],[Trabajo]]</f>
        <v>-2</v>
      </c>
      <c r="S1939" s="19">
        <v>8</v>
      </c>
      <c r="T1939" s="16" t="s">
        <v>1026</v>
      </c>
      <c r="U1939" s="19">
        <f>Tabla1[[#This Row],[Trbjo real]]/Tabla1[[#This Row],[Trabajo]]</f>
        <v>0.75</v>
      </c>
    </row>
    <row r="1940" spans="1:21" x14ac:dyDescent="0.25">
      <c r="A1940" s="16" t="s">
        <v>751</v>
      </c>
      <c r="B1940" s="16" t="s">
        <v>183</v>
      </c>
      <c r="C1940" s="16" t="s">
        <v>184</v>
      </c>
      <c r="D1940" s="16" t="s">
        <v>185</v>
      </c>
      <c r="E1940" s="16" t="s">
        <v>1035</v>
      </c>
      <c r="F1940" s="16" t="s">
        <v>1055</v>
      </c>
      <c r="G1940" s="16" t="s">
        <v>1062</v>
      </c>
      <c r="H1940" s="16" t="s">
        <v>60</v>
      </c>
      <c r="I1940" s="16" t="s">
        <v>1025</v>
      </c>
      <c r="J1940" s="16" t="s">
        <v>186</v>
      </c>
      <c r="K1940" s="16" t="s">
        <v>10</v>
      </c>
      <c r="L1940" s="17">
        <v>44699</v>
      </c>
      <c r="M1940" s="18">
        <v>44691</v>
      </c>
      <c r="N1940" s="18" t="str">
        <f t="shared" si="60"/>
        <v>CUMPLE</v>
      </c>
      <c r="O1940" s="18" t="str">
        <f t="shared" si="61"/>
        <v>CUMPLE</v>
      </c>
      <c r="P1940" s="19">
        <v>4</v>
      </c>
      <c r="Q1940" s="21">
        <v>8</v>
      </c>
      <c r="R1940" s="21">
        <f>Tabla1[[#This Row],[Trbjo real]]-Tabla1[[#This Row],[Trabajo]]</f>
        <v>-4</v>
      </c>
      <c r="S1940" s="19">
        <v>8</v>
      </c>
      <c r="T1940" s="16" t="s">
        <v>1026</v>
      </c>
      <c r="U1940" s="19">
        <f>Tabla1[[#This Row],[Trbjo real]]/Tabla1[[#This Row],[Trabajo]]</f>
        <v>0.5</v>
      </c>
    </row>
    <row r="1941" spans="1:21" x14ac:dyDescent="0.25">
      <c r="A1941" s="16" t="s">
        <v>751</v>
      </c>
      <c r="B1941" s="16" t="s">
        <v>183</v>
      </c>
      <c r="C1941" s="16" t="s">
        <v>184</v>
      </c>
      <c r="D1941" s="16" t="s">
        <v>185</v>
      </c>
      <c r="E1941" s="16" t="s">
        <v>1051</v>
      </c>
      <c r="F1941" s="16" t="s">
        <v>1056</v>
      </c>
      <c r="G1941" s="16" t="s">
        <v>1073</v>
      </c>
      <c r="H1941" s="16" t="s">
        <v>60</v>
      </c>
      <c r="I1941" s="16" t="s">
        <v>1025</v>
      </c>
      <c r="J1941" s="16" t="s">
        <v>186</v>
      </c>
      <c r="K1941" s="16" t="s">
        <v>10</v>
      </c>
      <c r="L1941" s="17">
        <v>44699</v>
      </c>
      <c r="M1941" s="18">
        <v>44693</v>
      </c>
      <c r="N1941" s="18" t="str">
        <f t="shared" si="60"/>
        <v>CUMPLE</v>
      </c>
      <c r="O1941" s="18" t="str">
        <f t="shared" si="61"/>
        <v>CUMPLE</v>
      </c>
      <c r="P1941" s="19">
        <v>4</v>
      </c>
      <c r="Q1941" s="20">
        <v>8</v>
      </c>
      <c r="R1941" s="20">
        <f>Tabla1[[#This Row],[Trbjo real]]-Tabla1[[#This Row],[Trabajo]]</f>
        <v>-4</v>
      </c>
      <c r="S1941" s="19">
        <v>8</v>
      </c>
      <c r="T1941" s="16" t="s">
        <v>1026</v>
      </c>
      <c r="U1941" s="19">
        <f>Tabla1[[#This Row],[Trbjo real]]/Tabla1[[#This Row],[Trabajo]]</f>
        <v>0.5</v>
      </c>
    </row>
    <row r="1942" spans="1:21" x14ac:dyDescent="0.25">
      <c r="A1942" s="16" t="s">
        <v>751</v>
      </c>
      <c r="B1942" s="16" t="s">
        <v>183</v>
      </c>
      <c r="C1942" s="16" t="s">
        <v>184</v>
      </c>
      <c r="D1942" s="16" t="s">
        <v>185</v>
      </c>
      <c r="E1942" s="16" t="s">
        <v>1027</v>
      </c>
      <c r="F1942" s="16" t="s">
        <v>1055</v>
      </c>
      <c r="G1942" s="16" t="s">
        <v>1161</v>
      </c>
      <c r="H1942" s="16" t="s">
        <v>60</v>
      </c>
      <c r="I1942" s="16" t="s">
        <v>1025</v>
      </c>
      <c r="J1942" s="16" t="s">
        <v>186</v>
      </c>
      <c r="K1942" s="16" t="s">
        <v>10</v>
      </c>
      <c r="L1942" s="17">
        <v>44699</v>
      </c>
      <c r="M1942" s="18"/>
      <c r="N1942" s="18" t="str">
        <f t="shared" si="60"/>
        <v>NO CUMPLE</v>
      </c>
      <c r="O1942" s="18" t="str">
        <f t="shared" si="61"/>
        <v>NO CUMPLE</v>
      </c>
      <c r="P1942" s="19">
        <v>0</v>
      </c>
      <c r="Q1942" s="19">
        <v>13.5</v>
      </c>
      <c r="R1942" s="19">
        <f>Tabla1[[#This Row],[Trbjo real]]-Tabla1[[#This Row],[Trabajo]]</f>
        <v>-13.5</v>
      </c>
      <c r="S1942" s="19">
        <v>13.5</v>
      </c>
      <c r="T1942" s="16" t="s">
        <v>1026</v>
      </c>
      <c r="U1942" s="19">
        <f>Tabla1[[#This Row],[Trbjo real]]/Tabla1[[#This Row],[Trabajo]]</f>
        <v>0</v>
      </c>
    </row>
    <row r="1943" spans="1:21" x14ac:dyDescent="0.25">
      <c r="A1943" s="16" t="s">
        <v>751</v>
      </c>
      <c r="B1943" s="16" t="s">
        <v>183</v>
      </c>
      <c r="C1943" s="16" t="s">
        <v>184</v>
      </c>
      <c r="D1943" s="16" t="s">
        <v>185</v>
      </c>
      <c r="E1943" s="16" t="s">
        <v>1040</v>
      </c>
      <c r="F1943" s="16" t="s">
        <v>1055</v>
      </c>
      <c r="G1943" s="16" t="s">
        <v>1125</v>
      </c>
      <c r="H1943" s="16" t="s">
        <v>60</v>
      </c>
      <c r="I1943" s="16" t="s">
        <v>1025</v>
      </c>
      <c r="J1943" s="16" t="s">
        <v>186</v>
      </c>
      <c r="K1943" s="16" t="s">
        <v>10</v>
      </c>
      <c r="L1943" s="17">
        <v>44699</v>
      </c>
      <c r="M1943" s="18"/>
      <c r="N1943" s="18" t="str">
        <f t="shared" si="60"/>
        <v>NO CUMPLE</v>
      </c>
      <c r="O1943" s="18" t="str">
        <f t="shared" si="61"/>
        <v>NO CUMPLE</v>
      </c>
      <c r="P1943" s="19">
        <v>0</v>
      </c>
      <c r="Q1943" s="19">
        <v>1</v>
      </c>
      <c r="R1943" s="19">
        <f>Tabla1[[#This Row],[Trbjo real]]-Tabla1[[#This Row],[Trabajo]]</f>
        <v>-1</v>
      </c>
      <c r="S1943" s="19">
        <v>1</v>
      </c>
      <c r="T1943" s="16" t="s">
        <v>1026</v>
      </c>
      <c r="U1943" s="19">
        <f>Tabla1[[#This Row],[Trbjo real]]/Tabla1[[#This Row],[Trabajo]]</f>
        <v>0</v>
      </c>
    </row>
    <row r="1944" spans="1:21" x14ac:dyDescent="0.25">
      <c r="A1944" s="16" t="s">
        <v>751</v>
      </c>
      <c r="B1944" s="16" t="s">
        <v>183</v>
      </c>
      <c r="C1944" s="16" t="s">
        <v>184</v>
      </c>
      <c r="D1944" s="16" t="s">
        <v>185</v>
      </c>
      <c r="E1944" s="16" t="s">
        <v>1022</v>
      </c>
      <c r="F1944" s="16" t="s">
        <v>1056</v>
      </c>
      <c r="G1944" s="16" t="s">
        <v>1125</v>
      </c>
      <c r="H1944" s="16" t="s">
        <v>60</v>
      </c>
      <c r="I1944" s="16" t="s">
        <v>1025</v>
      </c>
      <c r="J1944" s="16" t="s">
        <v>186</v>
      </c>
      <c r="K1944" s="16" t="s">
        <v>10</v>
      </c>
      <c r="L1944" s="17">
        <v>44699</v>
      </c>
      <c r="M1944" s="18"/>
      <c r="N1944" s="18" t="str">
        <f t="shared" si="60"/>
        <v>NO CUMPLE</v>
      </c>
      <c r="O1944" s="18" t="str">
        <f t="shared" si="61"/>
        <v>NO CUMPLE</v>
      </c>
      <c r="P1944" s="19">
        <v>0</v>
      </c>
      <c r="Q1944" s="19">
        <v>3</v>
      </c>
      <c r="R1944" s="19">
        <f>Tabla1[[#This Row],[Trbjo real]]-Tabla1[[#This Row],[Trabajo]]</f>
        <v>-3</v>
      </c>
      <c r="S1944" s="19">
        <v>3</v>
      </c>
      <c r="T1944" s="16" t="s">
        <v>1026</v>
      </c>
      <c r="U1944" s="19">
        <f>Tabla1[[#This Row],[Trbjo real]]/Tabla1[[#This Row],[Trabajo]]</f>
        <v>0</v>
      </c>
    </row>
    <row r="1945" spans="1:21" x14ac:dyDescent="0.25">
      <c r="A1945" s="16" t="s">
        <v>955</v>
      </c>
      <c r="B1945" s="16" t="s">
        <v>365</v>
      </c>
      <c r="C1945" s="16" t="s">
        <v>366</v>
      </c>
      <c r="D1945" s="16" t="s">
        <v>120</v>
      </c>
      <c r="E1945" s="16" t="s">
        <v>1033</v>
      </c>
      <c r="F1945" s="16" t="s">
        <v>1036</v>
      </c>
      <c r="G1945" s="16" t="s">
        <v>1129</v>
      </c>
      <c r="H1945" s="16" t="s">
        <v>8</v>
      </c>
      <c r="I1945" s="16" t="s">
        <v>1154</v>
      </c>
      <c r="J1945" s="16" t="s">
        <v>121</v>
      </c>
      <c r="K1945" s="16" t="s">
        <v>10</v>
      </c>
      <c r="L1945" s="17">
        <v>44699</v>
      </c>
      <c r="M1945" s="18">
        <v>44716</v>
      </c>
      <c r="N1945" s="18" t="str">
        <f t="shared" si="60"/>
        <v>CUMPLE</v>
      </c>
      <c r="O1945" s="18" t="str">
        <f t="shared" si="61"/>
        <v>NO CUMPLE</v>
      </c>
      <c r="P1945" s="19">
        <v>8.3000000000000004E-2</v>
      </c>
      <c r="Q1945" s="21">
        <v>2</v>
      </c>
      <c r="R1945" s="19">
        <f>Tabla1[[#This Row],[Trbjo real]]-Tabla1[[#This Row],[Trabajo]]</f>
        <v>-1.917</v>
      </c>
      <c r="S1945" s="19">
        <v>2</v>
      </c>
      <c r="T1945" s="16" t="s">
        <v>1026</v>
      </c>
      <c r="U1945" s="19">
        <f>Tabla1[[#This Row],[Trbjo real]]/Tabla1[[#This Row],[Trabajo]]</f>
        <v>4.1500000000000002E-2</v>
      </c>
    </row>
    <row r="1946" spans="1:21" x14ac:dyDescent="0.25">
      <c r="A1946" s="16" t="s">
        <v>751</v>
      </c>
      <c r="B1946" s="16" t="s">
        <v>183</v>
      </c>
      <c r="C1946" s="16" t="s">
        <v>184</v>
      </c>
      <c r="D1946" s="16" t="s">
        <v>185</v>
      </c>
      <c r="E1946" s="16" t="s">
        <v>1033</v>
      </c>
      <c r="F1946" s="16" t="s">
        <v>1055</v>
      </c>
      <c r="G1946" s="16" t="s">
        <v>1150</v>
      </c>
      <c r="H1946" s="16" t="s">
        <v>60</v>
      </c>
      <c r="I1946" s="16" t="s">
        <v>1025</v>
      </c>
      <c r="J1946" s="16" t="s">
        <v>186</v>
      </c>
      <c r="K1946" s="16" t="s">
        <v>10</v>
      </c>
      <c r="L1946" s="17">
        <v>44699</v>
      </c>
      <c r="M1946" s="18"/>
      <c r="N1946" s="18" t="str">
        <f t="shared" si="60"/>
        <v>NO CUMPLE</v>
      </c>
      <c r="O1946" s="18" t="str">
        <f t="shared" si="61"/>
        <v>NO CUMPLE</v>
      </c>
      <c r="P1946" s="19">
        <v>0</v>
      </c>
      <c r="Q1946" s="19">
        <v>10</v>
      </c>
      <c r="R1946" s="19">
        <f>Tabla1[[#This Row],[Trbjo real]]-Tabla1[[#This Row],[Trabajo]]</f>
        <v>-10</v>
      </c>
      <c r="S1946" s="19">
        <v>5</v>
      </c>
      <c r="T1946" s="16" t="s">
        <v>1026</v>
      </c>
      <c r="U1946" s="19">
        <f>Tabla1[[#This Row],[Trbjo real]]/Tabla1[[#This Row],[Trabajo]]</f>
        <v>0</v>
      </c>
    </row>
    <row r="1947" spans="1:21" x14ac:dyDescent="0.25">
      <c r="A1947" s="16" t="s">
        <v>751</v>
      </c>
      <c r="B1947" s="16" t="s">
        <v>183</v>
      </c>
      <c r="C1947" s="16" t="s">
        <v>184</v>
      </c>
      <c r="D1947" s="16" t="s">
        <v>185</v>
      </c>
      <c r="E1947" s="16" t="s">
        <v>1053</v>
      </c>
      <c r="F1947" s="16" t="s">
        <v>1155</v>
      </c>
      <c r="G1947" s="16" t="s">
        <v>1150</v>
      </c>
      <c r="H1947" s="16" t="s">
        <v>60</v>
      </c>
      <c r="I1947" s="16" t="s">
        <v>1025</v>
      </c>
      <c r="J1947" s="16" t="s">
        <v>186</v>
      </c>
      <c r="K1947" s="16" t="s">
        <v>10</v>
      </c>
      <c r="L1947" s="17">
        <v>44699</v>
      </c>
      <c r="M1947" s="18">
        <v>44671</v>
      </c>
      <c r="N1947" s="18" t="str">
        <f t="shared" si="60"/>
        <v>CUMPLE</v>
      </c>
      <c r="O1947" s="18" t="str">
        <f t="shared" si="61"/>
        <v>CUMPLE</v>
      </c>
      <c r="P1947" s="19">
        <v>3</v>
      </c>
      <c r="Q1947" s="21">
        <v>16</v>
      </c>
      <c r="R1947" s="21">
        <f>Tabla1[[#This Row],[Trbjo real]]-Tabla1[[#This Row],[Trabajo]]</f>
        <v>-13</v>
      </c>
      <c r="S1947" s="19">
        <v>8</v>
      </c>
      <c r="T1947" s="16" t="s">
        <v>1026</v>
      </c>
      <c r="U1947" s="19">
        <f>Tabla1[[#This Row],[Trbjo real]]/Tabla1[[#This Row],[Trabajo]]</f>
        <v>0.1875</v>
      </c>
    </row>
    <row r="1948" spans="1:21" x14ac:dyDescent="0.25">
      <c r="A1948" s="16" t="s">
        <v>863</v>
      </c>
      <c r="B1948" s="16" t="s">
        <v>238</v>
      </c>
      <c r="C1948" s="16" t="s">
        <v>239</v>
      </c>
      <c r="D1948" s="16" t="s">
        <v>185</v>
      </c>
      <c r="E1948" s="16" t="s">
        <v>1035</v>
      </c>
      <c r="F1948" s="16" t="s">
        <v>1057</v>
      </c>
      <c r="G1948" s="16" t="s">
        <v>1042</v>
      </c>
      <c r="H1948" s="16" t="s">
        <v>60</v>
      </c>
      <c r="I1948" s="16" t="s">
        <v>1025</v>
      </c>
      <c r="J1948" s="16" t="s">
        <v>240</v>
      </c>
      <c r="K1948" s="16" t="s">
        <v>10</v>
      </c>
      <c r="L1948" s="17">
        <v>44693</v>
      </c>
      <c r="M1948" s="18"/>
      <c r="N1948" s="18" t="str">
        <f t="shared" si="60"/>
        <v>NO CUMPLE</v>
      </c>
      <c r="O1948" s="18" t="str">
        <f t="shared" si="61"/>
        <v>NO CUMPLE</v>
      </c>
      <c r="P1948" s="19">
        <v>0</v>
      </c>
      <c r="Q1948" s="19">
        <v>2</v>
      </c>
      <c r="R1948" s="19">
        <f>Tabla1[[#This Row],[Trbjo real]]-Tabla1[[#This Row],[Trabajo]]</f>
        <v>-2</v>
      </c>
      <c r="S1948" s="19">
        <v>2</v>
      </c>
      <c r="T1948" s="16" t="s">
        <v>1026</v>
      </c>
      <c r="U1948" s="19">
        <f>Tabla1[[#This Row],[Trbjo real]]/Tabla1[[#This Row],[Trabajo]]</f>
        <v>0</v>
      </c>
    </row>
    <row r="1949" spans="1:21" x14ac:dyDescent="0.25">
      <c r="A1949" s="16" t="s">
        <v>863</v>
      </c>
      <c r="B1949" s="16" t="s">
        <v>238</v>
      </c>
      <c r="C1949" s="16" t="s">
        <v>239</v>
      </c>
      <c r="D1949" s="16" t="s">
        <v>185</v>
      </c>
      <c r="E1949" s="16" t="s">
        <v>1033</v>
      </c>
      <c r="F1949" s="16" t="s">
        <v>1058</v>
      </c>
      <c r="G1949" s="16" t="s">
        <v>1042</v>
      </c>
      <c r="H1949" s="16" t="s">
        <v>60</v>
      </c>
      <c r="I1949" s="16" t="s">
        <v>1025</v>
      </c>
      <c r="J1949" s="16" t="s">
        <v>240</v>
      </c>
      <c r="K1949" s="16" t="s">
        <v>10</v>
      </c>
      <c r="L1949" s="17">
        <v>44693</v>
      </c>
      <c r="M1949" s="18"/>
      <c r="N1949" s="18" t="str">
        <f t="shared" si="60"/>
        <v>NO CUMPLE</v>
      </c>
      <c r="O1949" s="18" t="str">
        <f t="shared" si="61"/>
        <v>NO CUMPLE</v>
      </c>
      <c r="P1949" s="19">
        <v>0</v>
      </c>
      <c r="Q1949" s="19">
        <v>3</v>
      </c>
      <c r="R1949" s="19">
        <f>Tabla1[[#This Row],[Trbjo real]]-Tabla1[[#This Row],[Trabajo]]</f>
        <v>-3</v>
      </c>
      <c r="S1949" s="19">
        <v>3</v>
      </c>
      <c r="T1949" s="16" t="s">
        <v>1026</v>
      </c>
      <c r="U1949" s="19">
        <f>Tabla1[[#This Row],[Trbjo real]]/Tabla1[[#This Row],[Trabajo]]</f>
        <v>0</v>
      </c>
    </row>
    <row r="1950" spans="1:21" x14ac:dyDescent="0.25">
      <c r="A1950" s="16" t="s">
        <v>863</v>
      </c>
      <c r="B1950" s="16" t="s">
        <v>238</v>
      </c>
      <c r="C1950" s="16" t="s">
        <v>239</v>
      </c>
      <c r="D1950" s="16" t="s">
        <v>185</v>
      </c>
      <c r="E1950" s="16" t="s">
        <v>1034</v>
      </c>
      <c r="F1950" s="16" t="s">
        <v>1074</v>
      </c>
      <c r="G1950" s="16" t="s">
        <v>1042</v>
      </c>
      <c r="H1950" s="16" t="s">
        <v>60</v>
      </c>
      <c r="I1950" s="16" t="s">
        <v>1025</v>
      </c>
      <c r="J1950" s="16" t="s">
        <v>240</v>
      </c>
      <c r="K1950" s="16" t="s">
        <v>10</v>
      </c>
      <c r="L1950" s="17">
        <v>44693</v>
      </c>
      <c r="M1950" s="18"/>
      <c r="N1950" s="18" t="str">
        <f t="shared" si="60"/>
        <v>NO CUMPLE</v>
      </c>
      <c r="O1950" s="18" t="str">
        <f t="shared" si="61"/>
        <v>NO CUMPLE</v>
      </c>
      <c r="P1950" s="19">
        <v>0</v>
      </c>
      <c r="Q1950" s="19">
        <v>16</v>
      </c>
      <c r="R1950" s="19">
        <f>Tabla1[[#This Row],[Trbjo real]]-Tabla1[[#This Row],[Trabajo]]</f>
        <v>-16</v>
      </c>
      <c r="S1950" s="19">
        <v>8</v>
      </c>
      <c r="T1950" s="16" t="s">
        <v>1026</v>
      </c>
      <c r="U1950" s="19">
        <f>Tabla1[[#This Row],[Trbjo real]]/Tabla1[[#This Row],[Trabajo]]</f>
        <v>0</v>
      </c>
    </row>
    <row r="1951" spans="1:21" x14ac:dyDescent="0.25">
      <c r="A1951" s="16" t="s">
        <v>686</v>
      </c>
      <c r="B1951" s="16" t="s">
        <v>51</v>
      </c>
      <c r="C1951" s="16" t="s">
        <v>52</v>
      </c>
      <c r="D1951" s="16" t="s">
        <v>53</v>
      </c>
      <c r="E1951" s="16" t="s">
        <v>1035</v>
      </c>
      <c r="F1951" s="16" t="s">
        <v>1057</v>
      </c>
      <c r="G1951" s="16" t="s">
        <v>1042</v>
      </c>
      <c r="H1951" s="16" t="s">
        <v>54</v>
      </c>
      <c r="I1951" s="16" t="s">
        <v>1015</v>
      </c>
      <c r="J1951" s="16" t="s">
        <v>55</v>
      </c>
      <c r="K1951" s="16" t="s">
        <v>10</v>
      </c>
      <c r="L1951" s="17">
        <v>44693</v>
      </c>
      <c r="M1951" s="18">
        <v>44691</v>
      </c>
      <c r="N1951" s="18" t="str">
        <f t="shared" si="60"/>
        <v>CUMPLE</v>
      </c>
      <c r="O1951" s="18" t="str">
        <f t="shared" si="61"/>
        <v>CUMPLE</v>
      </c>
      <c r="P1951" s="19">
        <v>2.5</v>
      </c>
      <c r="Q1951" s="20">
        <v>3</v>
      </c>
      <c r="R1951" s="19">
        <f>Tabla1[[#This Row],[Trbjo real]]-Tabla1[[#This Row],[Trabajo]]</f>
        <v>-0.5</v>
      </c>
      <c r="S1951" s="19">
        <v>3</v>
      </c>
      <c r="T1951" s="16" t="s">
        <v>1026</v>
      </c>
      <c r="U1951" s="19">
        <f>Tabla1[[#This Row],[Trbjo real]]/Tabla1[[#This Row],[Trabajo]]</f>
        <v>0.83333333333333337</v>
      </c>
    </row>
    <row r="1952" spans="1:21" x14ac:dyDescent="0.25">
      <c r="A1952" s="16" t="s">
        <v>863</v>
      </c>
      <c r="B1952" s="16" t="s">
        <v>238</v>
      </c>
      <c r="C1952" s="16" t="s">
        <v>239</v>
      </c>
      <c r="D1952" s="16" t="s">
        <v>185</v>
      </c>
      <c r="E1952" s="16" t="s">
        <v>1051</v>
      </c>
      <c r="F1952" s="16" t="s">
        <v>1094</v>
      </c>
      <c r="G1952" s="16" t="s">
        <v>1091</v>
      </c>
      <c r="H1952" s="16" t="s">
        <v>60</v>
      </c>
      <c r="I1952" s="16" t="s">
        <v>1025</v>
      </c>
      <c r="J1952" s="16" t="s">
        <v>240</v>
      </c>
      <c r="K1952" s="16" t="s">
        <v>10</v>
      </c>
      <c r="L1952" s="17">
        <v>44693</v>
      </c>
      <c r="M1952" s="18"/>
      <c r="N1952" s="18" t="str">
        <f t="shared" si="60"/>
        <v>NO CUMPLE</v>
      </c>
      <c r="O1952" s="18" t="str">
        <f t="shared" si="61"/>
        <v>NO CUMPLE</v>
      </c>
      <c r="P1952" s="19">
        <v>0</v>
      </c>
      <c r="Q1952" s="19">
        <v>6</v>
      </c>
      <c r="R1952" s="19">
        <f>Tabla1[[#This Row],[Trbjo real]]-Tabla1[[#This Row],[Trabajo]]</f>
        <v>-6</v>
      </c>
      <c r="S1952" s="19">
        <v>6</v>
      </c>
      <c r="T1952" s="16" t="s">
        <v>1026</v>
      </c>
      <c r="U1952" s="19">
        <f>Tabla1[[#This Row],[Trbjo real]]/Tabla1[[#This Row],[Trabajo]]</f>
        <v>0</v>
      </c>
    </row>
    <row r="1953" spans="1:21" x14ac:dyDescent="0.25">
      <c r="A1953" s="16" t="s">
        <v>686</v>
      </c>
      <c r="B1953" s="16" t="s">
        <v>51</v>
      </c>
      <c r="C1953" s="16" t="s">
        <v>52</v>
      </c>
      <c r="D1953" s="16" t="s">
        <v>53</v>
      </c>
      <c r="E1953" s="16" t="s">
        <v>1027</v>
      </c>
      <c r="F1953" s="16" t="s">
        <v>1090</v>
      </c>
      <c r="G1953" s="16" t="s">
        <v>1091</v>
      </c>
      <c r="H1953" s="16" t="s">
        <v>54</v>
      </c>
      <c r="I1953" s="16" t="s">
        <v>1015</v>
      </c>
      <c r="J1953" s="16" t="s">
        <v>55</v>
      </c>
      <c r="K1953" s="16" t="s">
        <v>10</v>
      </c>
      <c r="L1953" s="17">
        <v>44693</v>
      </c>
      <c r="M1953" s="18">
        <v>44693</v>
      </c>
      <c r="N1953" s="18" t="str">
        <f t="shared" si="60"/>
        <v>CUMPLE</v>
      </c>
      <c r="O1953" s="18" t="str">
        <f t="shared" si="61"/>
        <v>CUMPLE</v>
      </c>
      <c r="P1953" s="19">
        <v>1</v>
      </c>
      <c r="Q1953" s="20">
        <v>1</v>
      </c>
      <c r="R1953" s="19">
        <f>Tabla1[[#This Row],[Trbjo real]]-Tabla1[[#This Row],[Trabajo]]</f>
        <v>0</v>
      </c>
      <c r="S1953" s="19">
        <v>1</v>
      </c>
      <c r="T1953" s="16" t="s">
        <v>1026</v>
      </c>
      <c r="U1953" s="19">
        <f>Tabla1[[#This Row],[Trbjo real]]/Tabla1[[#This Row],[Trabajo]]</f>
        <v>1</v>
      </c>
    </row>
    <row r="1954" spans="1:21" x14ac:dyDescent="0.25">
      <c r="A1954" s="16" t="s">
        <v>863</v>
      </c>
      <c r="B1954" s="16" t="s">
        <v>238</v>
      </c>
      <c r="C1954" s="16" t="s">
        <v>239</v>
      </c>
      <c r="D1954" s="16" t="s">
        <v>185</v>
      </c>
      <c r="E1954" s="16" t="s">
        <v>1040</v>
      </c>
      <c r="F1954" s="16" t="s">
        <v>1030</v>
      </c>
      <c r="G1954" s="16" t="s">
        <v>1125</v>
      </c>
      <c r="H1954" s="16" t="s">
        <v>60</v>
      </c>
      <c r="I1954" s="16" t="s">
        <v>1025</v>
      </c>
      <c r="J1954" s="16" t="s">
        <v>240</v>
      </c>
      <c r="K1954" s="16" t="s">
        <v>10</v>
      </c>
      <c r="L1954" s="17">
        <v>44693</v>
      </c>
      <c r="M1954" s="18">
        <v>44689</v>
      </c>
      <c r="N1954" s="18" t="str">
        <f t="shared" si="60"/>
        <v>CUMPLE</v>
      </c>
      <c r="O1954" s="18" t="str">
        <f t="shared" si="61"/>
        <v>CUMPLE</v>
      </c>
      <c r="P1954" s="19">
        <v>2</v>
      </c>
      <c r="Q1954" s="20">
        <v>2</v>
      </c>
      <c r="R1954" s="20">
        <f>Tabla1[[#This Row],[Trbjo real]]-Tabla1[[#This Row],[Trabajo]]</f>
        <v>0</v>
      </c>
      <c r="S1954" s="19">
        <v>2</v>
      </c>
      <c r="T1954" s="16" t="s">
        <v>1026</v>
      </c>
      <c r="U1954" s="19">
        <f>Tabla1[[#This Row],[Trbjo real]]/Tabla1[[#This Row],[Trabajo]]</f>
        <v>1</v>
      </c>
    </row>
    <row r="1955" spans="1:21" x14ac:dyDescent="0.25">
      <c r="A1955" s="16" t="s">
        <v>863</v>
      </c>
      <c r="B1955" s="16" t="s">
        <v>238</v>
      </c>
      <c r="C1955" s="16" t="s">
        <v>239</v>
      </c>
      <c r="D1955" s="16" t="s">
        <v>185</v>
      </c>
      <c r="E1955" s="16" t="s">
        <v>1022</v>
      </c>
      <c r="F1955" s="16" t="s">
        <v>1120</v>
      </c>
      <c r="G1955" s="16" t="s">
        <v>1125</v>
      </c>
      <c r="H1955" s="16" t="s">
        <v>60</v>
      </c>
      <c r="I1955" s="16" t="s">
        <v>1025</v>
      </c>
      <c r="J1955" s="16" t="s">
        <v>240</v>
      </c>
      <c r="K1955" s="16" t="s">
        <v>10</v>
      </c>
      <c r="L1955" s="17">
        <v>44693</v>
      </c>
      <c r="M1955" s="18">
        <v>44689</v>
      </c>
      <c r="N1955" s="18" t="str">
        <f t="shared" si="60"/>
        <v>CUMPLE</v>
      </c>
      <c r="O1955" s="18" t="str">
        <f t="shared" si="61"/>
        <v>CUMPLE</v>
      </c>
      <c r="P1955" s="19">
        <v>4</v>
      </c>
      <c r="Q1955" s="21">
        <v>6</v>
      </c>
      <c r="R1955" s="21">
        <f>Tabla1[[#This Row],[Trbjo real]]-Tabla1[[#This Row],[Trabajo]]</f>
        <v>-2</v>
      </c>
      <c r="S1955" s="19">
        <v>6</v>
      </c>
      <c r="T1955" s="16" t="s">
        <v>1026</v>
      </c>
      <c r="U1955" s="19">
        <f>Tabla1[[#This Row],[Trbjo real]]/Tabla1[[#This Row],[Trabajo]]</f>
        <v>0.66666666666666663</v>
      </c>
    </row>
    <row r="1956" spans="1:21" x14ac:dyDescent="0.25">
      <c r="A1956" s="16" t="s">
        <v>863</v>
      </c>
      <c r="B1956" s="16" t="s">
        <v>238</v>
      </c>
      <c r="C1956" s="16" t="s">
        <v>239</v>
      </c>
      <c r="D1956" s="16" t="s">
        <v>185</v>
      </c>
      <c r="E1956" s="16" t="s">
        <v>1038</v>
      </c>
      <c r="F1956" s="16" t="s">
        <v>1126</v>
      </c>
      <c r="G1956" s="16" t="s">
        <v>1125</v>
      </c>
      <c r="H1956" s="16" t="s">
        <v>60</v>
      </c>
      <c r="I1956" s="16" t="s">
        <v>1025</v>
      </c>
      <c r="J1956" s="16" t="s">
        <v>240</v>
      </c>
      <c r="K1956" s="16" t="s">
        <v>10</v>
      </c>
      <c r="L1956" s="17">
        <v>44693</v>
      </c>
      <c r="M1956" s="18">
        <v>44689</v>
      </c>
      <c r="N1956" s="18" t="str">
        <f t="shared" si="60"/>
        <v>CUMPLE</v>
      </c>
      <c r="O1956" s="18" t="str">
        <f t="shared" si="61"/>
        <v>CUMPLE</v>
      </c>
      <c r="P1956" s="19">
        <v>0.5</v>
      </c>
      <c r="Q1956" s="19">
        <v>1</v>
      </c>
      <c r="R1956" s="20">
        <f>Tabla1[[#This Row],[Trbjo real]]-Tabla1[[#This Row],[Trabajo]]</f>
        <v>-0.5</v>
      </c>
      <c r="S1956" s="19">
        <v>1</v>
      </c>
      <c r="T1956" s="16" t="s">
        <v>1026</v>
      </c>
      <c r="U1956" s="19">
        <f>Tabla1[[#This Row],[Trbjo real]]/Tabla1[[#This Row],[Trabajo]]</f>
        <v>0.5</v>
      </c>
    </row>
    <row r="1957" spans="1:21" x14ac:dyDescent="0.25">
      <c r="A1957" s="16" t="s">
        <v>863</v>
      </c>
      <c r="B1957" s="16" t="s">
        <v>238</v>
      </c>
      <c r="C1957" s="16" t="s">
        <v>239</v>
      </c>
      <c r="D1957" s="16" t="s">
        <v>185</v>
      </c>
      <c r="E1957" s="16" t="s">
        <v>1053</v>
      </c>
      <c r="F1957" s="16" t="s">
        <v>1137</v>
      </c>
      <c r="G1957" s="16" t="s">
        <v>1129</v>
      </c>
      <c r="H1957" s="16" t="s">
        <v>60</v>
      </c>
      <c r="I1957" s="16" t="s">
        <v>1025</v>
      </c>
      <c r="J1957" s="16" t="s">
        <v>240</v>
      </c>
      <c r="K1957" s="16" t="s">
        <v>10</v>
      </c>
      <c r="L1957" s="17">
        <v>44693</v>
      </c>
      <c r="M1957" s="18"/>
      <c r="N1957" s="18" t="str">
        <f t="shared" si="60"/>
        <v>NO CUMPLE</v>
      </c>
      <c r="O1957" s="18" t="str">
        <f t="shared" si="61"/>
        <v>NO CUMPLE</v>
      </c>
      <c r="P1957" s="19">
        <v>0</v>
      </c>
      <c r="Q1957" s="19">
        <v>6</v>
      </c>
      <c r="R1957" s="19">
        <f>Tabla1[[#This Row],[Trbjo real]]-Tabla1[[#This Row],[Trabajo]]</f>
        <v>-6</v>
      </c>
      <c r="S1957" s="19">
        <v>6</v>
      </c>
      <c r="T1957" s="16" t="s">
        <v>1026</v>
      </c>
      <c r="U1957" s="19">
        <f>Tabla1[[#This Row],[Trbjo real]]/Tabla1[[#This Row],[Trabajo]]</f>
        <v>0</v>
      </c>
    </row>
    <row r="1958" spans="1:21" x14ac:dyDescent="0.25">
      <c r="A1958" s="16" t="s">
        <v>863</v>
      </c>
      <c r="B1958" s="16" t="s">
        <v>238</v>
      </c>
      <c r="C1958" s="16" t="s">
        <v>239</v>
      </c>
      <c r="D1958" s="16" t="s">
        <v>185</v>
      </c>
      <c r="E1958" s="16" t="s">
        <v>1029</v>
      </c>
      <c r="F1958" s="16" t="s">
        <v>1130</v>
      </c>
      <c r="G1958" s="16" t="s">
        <v>1129</v>
      </c>
      <c r="H1958" s="16" t="s">
        <v>60</v>
      </c>
      <c r="I1958" s="16" t="s">
        <v>1025</v>
      </c>
      <c r="J1958" s="16" t="s">
        <v>240</v>
      </c>
      <c r="K1958" s="16" t="s">
        <v>10</v>
      </c>
      <c r="L1958" s="17">
        <v>44693</v>
      </c>
      <c r="M1958" s="18"/>
      <c r="N1958" s="18" t="str">
        <f t="shared" si="60"/>
        <v>NO CUMPLE</v>
      </c>
      <c r="O1958" s="18" t="str">
        <f t="shared" si="61"/>
        <v>NO CUMPLE</v>
      </c>
      <c r="P1958" s="19">
        <v>0</v>
      </c>
      <c r="Q1958" s="19">
        <v>4</v>
      </c>
      <c r="R1958" s="19">
        <f>Tabla1[[#This Row],[Trbjo real]]-Tabla1[[#This Row],[Trabajo]]</f>
        <v>-4</v>
      </c>
      <c r="S1958" s="19">
        <v>4</v>
      </c>
      <c r="T1958" s="16" t="s">
        <v>1026</v>
      </c>
      <c r="U1958" s="19">
        <f>Tabla1[[#This Row],[Trbjo real]]/Tabla1[[#This Row],[Trabajo]]</f>
        <v>0</v>
      </c>
    </row>
    <row r="1959" spans="1:21" x14ac:dyDescent="0.25">
      <c r="A1959" s="16" t="s">
        <v>863</v>
      </c>
      <c r="B1959" s="16" t="s">
        <v>238</v>
      </c>
      <c r="C1959" s="16" t="s">
        <v>239</v>
      </c>
      <c r="D1959" s="16" t="s">
        <v>185</v>
      </c>
      <c r="E1959" s="16" t="s">
        <v>1092</v>
      </c>
      <c r="F1959" s="16" t="s">
        <v>1131</v>
      </c>
      <c r="G1959" s="16" t="s">
        <v>1129</v>
      </c>
      <c r="H1959" s="16" t="s">
        <v>60</v>
      </c>
      <c r="I1959" s="16" t="s">
        <v>1025</v>
      </c>
      <c r="J1959" s="16" t="s">
        <v>240</v>
      </c>
      <c r="K1959" s="16" t="s">
        <v>10</v>
      </c>
      <c r="L1959" s="17">
        <v>44693</v>
      </c>
      <c r="M1959" s="18"/>
      <c r="N1959" s="22" t="str">
        <f t="shared" si="60"/>
        <v>NO CUMPLE</v>
      </c>
      <c r="O1959" s="22" t="str">
        <f t="shared" si="61"/>
        <v>NO CUMPLE</v>
      </c>
      <c r="P1959" s="19">
        <v>0</v>
      </c>
      <c r="Q1959" s="19">
        <v>8</v>
      </c>
      <c r="R1959" s="21">
        <f>Tabla1[[#This Row],[Trbjo real]]-Tabla1[[#This Row],[Trabajo]]</f>
        <v>-8</v>
      </c>
      <c r="S1959" s="19">
        <v>8</v>
      </c>
      <c r="T1959" s="16" t="s">
        <v>1026</v>
      </c>
      <c r="U1959" s="19">
        <f>Tabla1[[#This Row],[Trbjo real]]/Tabla1[[#This Row],[Trabajo]]</f>
        <v>0</v>
      </c>
    </row>
    <row r="1960" spans="1:21" x14ac:dyDescent="0.25">
      <c r="A1960" s="16" t="s">
        <v>762</v>
      </c>
      <c r="B1960" s="16" t="s">
        <v>183</v>
      </c>
      <c r="C1960" s="16" t="s">
        <v>184</v>
      </c>
      <c r="D1960" s="16" t="s">
        <v>185</v>
      </c>
      <c r="E1960" s="16" t="s">
        <v>1038</v>
      </c>
      <c r="F1960" s="16" t="s">
        <v>1143</v>
      </c>
      <c r="G1960" s="16" t="s">
        <v>1149</v>
      </c>
      <c r="H1960" s="16" t="s">
        <v>60</v>
      </c>
      <c r="I1960" s="16" t="s">
        <v>1025</v>
      </c>
      <c r="J1960" s="16" t="s">
        <v>186</v>
      </c>
      <c r="K1960" s="16" t="s">
        <v>10</v>
      </c>
      <c r="L1960" s="17">
        <v>44693</v>
      </c>
      <c r="M1960" s="18">
        <v>44689</v>
      </c>
      <c r="N1960" s="18" t="str">
        <f t="shared" si="60"/>
        <v>CUMPLE</v>
      </c>
      <c r="O1960" s="18" t="str">
        <f t="shared" si="61"/>
        <v>CUMPLE</v>
      </c>
      <c r="P1960" s="19">
        <v>2</v>
      </c>
      <c r="Q1960" s="20">
        <v>2</v>
      </c>
      <c r="R1960" s="21">
        <f>Tabla1[[#This Row],[Trbjo real]]-Tabla1[[#This Row],[Trabajo]]</f>
        <v>0</v>
      </c>
      <c r="S1960" s="19">
        <v>2</v>
      </c>
      <c r="T1960" s="16" t="s">
        <v>1026</v>
      </c>
      <c r="U1960" s="19">
        <f>Tabla1[[#This Row],[Trbjo real]]/Tabla1[[#This Row],[Trabajo]]</f>
        <v>1</v>
      </c>
    </row>
    <row r="1961" spans="1:21" x14ac:dyDescent="0.25">
      <c r="A1961" s="16" t="s">
        <v>913</v>
      </c>
      <c r="B1961" s="16" t="s">
        <v>325</v>
      </c>
      <c r="C1961" s="16" t="s">
        <v>326</v>
      </c>
      <c r="D1961" s="16" t="s">
        <v>120</v>
      </c>
      <c r="E1961" s="16" t="s">
        <v>1035</v>
      </c>
      <c r="F1961" s="16" t="s">
        <v>1153</v>
      </c>
      <c r="G1961" s="16" t="s">
        <v>1042</v>
      </c>
      <c r="H1961" s="16" t="s">
        <v>8</v>
      </c>
      <c r="I1961" s="16" t="s">
        <v>1154</v>
      </c>
      <c r="J1961" s="16" t="s">
        <v>121</v>
      </c>
      <c r="K1961" s="16" t="s">
        <v>10</v>
      </c>
      <c r="L1961" s="17">
        <v>44691</v>
      </c>
      <c r="M1961" s="18"/>
      <c r="N1961" s="18" t="str">
        <f t="shared" si="60"/>
        <v>NO CUMPLE</v>
      </c>
      <c r="O1961" s="18" t="str">
        <f t="shared" si="61"/>
        <v>NO CUMPLE</v>
      </c>
      <c r="P1961" s="19">
        <v>0</v>
      </c>
      <c r="Q1961" s="19">
        <v>1</v>
      </c>
      <c r="R1961" s="19">
        <f>Tabla1[[#This Row],[Trbjo real]]-Tabla1[[#This Row],[Trabajo]]</f>
        <v>-1</v>
      </c>
      <c r="S1961" s="19">
        <v>1</v>
      </c>
      <c r="T1961" s="16" t="s">
        <v>1026</v>
      </c>
      <c r="U1961" s="19">
        <f>Tabla1[[#This Row],[Trbjo real]]/Tabla1[[#This Row],[Trabajo]]</f>
        <v>0</v>
      </c>
    </row>
    <row r="1962" spans="1:21" x14ac:dyDescent="0.25">
      <c r="A1962" s="16" t="s">
        <v>943</v>
      </c>
      <c r="B1962" s="16" t="s">
        <v>365</v>
      </c>
      <c r="C1962" s="16" t="s">
        <v>366</v>
      </c>
      <c r="D1962" s="16" t="s">
        <v>120</v>
      </c>
      <c r="E1962" s="16" t="s">
        <v>1035</v>
      </c>
      <c r="F1962" s="16" t="s">
        <v>1153</v>
      </c>
      <c r="G1962" s="16" t="s">
        <v>1042</v>
      </c>
      <c r="H1962" s="16" t="s">
        <v>8</v>
      </c>
      <c r="I1962" s="16" t="s">
        <v>1154</v>
      </c>
      <c r="J1962" s="16" t="s">
        <v>121</v>
      </c>
      <c r="K1962" s="16" t="s">
        <v>10</v>
      </c>
      <c r="L1962" s="17">
        <v>44691</v>
      </c>
      <c r="M1962" s="18"/>
      <c r="N1962" s="18" t="str">
        <f t="shared" si="60"/>
        <v>NO CUMPLE</v>
      </c>
      <c r="O1962" s="18" t="str">
        <f t="shared" si="61"/>
        <v>NO CUMPLE</v>
      </c>
      <c r="P1962" s="19">
        <v>0</v>
      </c>
      <c r="Q1962" s="19">
        <v>1</v>
      </c>
      <c r="R1962" s="19">
        <f>Tabla1[[#This Row],[Trbjo real]]-Tabla1[[#This Row],[Trabajo]]</f>
        <v>-1</v>
      </c>
      <c r="S1962" s="19">
        <v>1</v>
      </c>
      <c r="T1962" s="16" t="s">
        <v>1026</v>
      </c>
      <c r="U1962" s="19">
        <f>Tabla1[[#This Row],[Trbjo real]]/Tabla1[[#This Row],[Trabajo]]</f>
        <v>0</v>
      </c>
    </row>
    <row r="1963" spans="1:21" x14ac:dyDescent="0.25">
      <c r="A1963" s="16" t="s">
        <v>660</v>
      </c>
      <c r="B1963" s="16" t="s">
        <v>5</v>
      </c>
      <c r="C1963" s="16" t="s">
        <v>6</v>
      </c>
      <c r="D1963" s="16" t="s">
        <v>7</v>
      </c>
      <c r="E1963" s="16" t="s">
        <v>1035</v>
      </c>
      <c r="F1963" s="16" t="s">
        <v>1153</v>
      </c>
      <c r="G1963" s="16" t="s">
        <v>1042</v>
      </c>
      <c r="H1963" s="16" t="s">
        <v>8</v>
      </c>
      <c r="I1963" s="16" t="s">
        <v>1154</v>
      </c>
      <c r="J1963" s="16" t="s">
        <v>9</v>
      </c>
      <c r="K1963" s="16" t="s">
        <v>10</v>
      </c>
      <c r="L1963" s="17">
        <v>44690</v>
      </c>
      <c r="M1963" s="18">
        <v>44690</v>
      </c>
      <c r="N1963" s="18" t="str">
        <f t="shared" si="60"/>
        <v>CUMPLE</v>
      </c>
      <c r="O1963" s="18" t="str">
        <f t="shared" si="61"/>
        <v>CUMPLE</v>
      </c>
      <c r="P1963" s="19">
        <v>1</v>
      </c>
      <c r="Q1963" s="20">
        <v>1</v>
      </c>
      <c r="R1963" s="19">
        <f>Tabla1[[#This Row],[Trbjo real]]-Tabla1[[#This Row],[Trabajo]]</f>
        <v>0</v>
      </c>
      <c r="S1963" s="19">
        <v>1</v>
      </c>
      <c r="T1963" s="16" t="s">
        <v>1026</v>
      </c>
      <c r="U1963" s="19">
        <f>Tabla1[[#This Row],[Trbjo real]]/Tabla1[[#This Row],[Trabajo]]</f>
        <v>1</v>
      </c>
    </row>
    <row r="1964" spans="1:21" x14ac:dyDescent="0.25">
      <c r="A1964" s="16" t="s">
        <v>684</v>
      </c>
      <c r="B1964" s="16" t="s">
        <v>51</v>
      </c>
      <c r="C1964" s="16" t="s">
        <v>52</v>
      </c>
      <c r="D1964" s="16" t="s">
        <v>53</v>
      </c>
      <c r="E1964" s="16" t="s">
        <v>1035</v>
      </c>
      <c r="F1964" s="16" t="s">
        <v>1063</v>
      </c>
      <c r="G1964" s="16" t="s">
        <v>1157</v>
      </c>
      <c r="H1964" s="16" t="s">
        <v>60</v>
      </c>
      <c r="I1964" s="16" t="s">
        <v>1025</v>
      </c>
      <c r="J1964" s="16" t="s">
        <v>55</v>
      </c>
      <c r="K1964" s="16" t="s">
        <v>10</v>
      </c>
      <c r="L1964" s="17">
        <v>44686</v>
      </c>
      <c r="M1964" s="18">
        <v>44708</v>
      </c>
      <c r="N1964" s="18" t="str">
        <f t="shared" si="60"/>
        <v>CUMPLE</v>
      </c>
      <c r="O1964" s="18" t="str">
        <f t="shared" si="61"/>
        <v>NO CUMPLE</v>
      </c>
      <c r="P1964" s="19">
        <v>1</v>
      </c>
      <c r="Q1964" s="20">
        <v>1</v>
      </c>
      <c r="R1964" s="20">
        <f>Tabla1[[#This Row],[Trbjo real]]-Tabla1[[#This Row],[Trabajo]]</f>
        <v>0</v>
      </c>
      <c r="S1964" s="19">
        <v>1</v>
      </c>
      <c r="T1964" s="16" t="s">
        <v>1026</v>
      </c>
      <c r="U1964" s="19">
        <f>Tabla1[[#This Row],[Trbjo real]]/Tabla1[[#This Row],[Trabajo]]</f>
        <v>1</v>
      </c>
    </row>
    <row r="1965" spans="1:21" x14ac:dyDescent="0.25">
      <c r="A1965" s="16" t="s">
        <v>684</v>
      </c>
      <c r="B1965" s="16" t="s">
        <v>51</v>
      </c>
      <c r="C1965" s="16" t="s">
        <v>52</v>
      </c>
      <c r="D1965" s="16" t="s">
        <v>53</v>
      </c>
      <c r="E1965" s="16" t="s">
        <v>1027</v>
      </c>
      <c r="F1965" s="16" t="s">
        <v>1068</v>
      </c>
      <c r="G1965" s="16" t="s">
        <v>1099</v>
      </c>
      <c r="H1965" s="16" t="s">
        <v>60</v>
      </c>
      <c r="I1965" s="16" t="s">
        <v>1025</v>
      </c>
      <c r="J1965" s="16" t="s">
        <v>55</v>
      </c>
      <c r="K1965" s="16" t="s">
        <v>10</v>
      </c>
      <c r="L1965" s="17">
        <v>44686</v>
      </c>
      <c r="M1965" s="18">
        <v>44712</v>
      </c>
      <c r="N1965" s="18" t="str">
        <f t="shared" si="60"/>
        <v>CUMPLE</v>
      </c>
      <c r="O1965" s="18" t="str">
        <f t="shared" si="61"/>
        <v>NO CUMPLE</v>
      </c>
      <c r="P1965" s="19">
        <v>1</v>
      </c>
      <c r="Q1965" s="20">
        <v>1</v>
      </c>
      <c r="R1965" s="19">
        <f>Tabla1[[#This Row],[Trbjo real]]-Tabla1[[#This Row],[Trabajo]]</f>
        <v>0</v>
      </c>
      <c r="S1965" s="19">
        <v>1</v>
      </c>
      <c r="T1965" s="16" t="s">
        <v>1026</v>
      </c>
      <c r="U1965" s="19">
        <f>Tabla1[[#This Row],[Trbjo real]]/Tabla1[[#This Row],[Trabajo]]</f>
        <v>1</v>
      </c>
    </row>
    <row r="1966" spans="1:21" x14ac:dyDescent="0.25">
      <c r="A1966" s="16" t="s">
        <v>683</v>
      </c>
      <c r="B1966" s="16" t="s">
        <v>51</v>
      </c>
      <c r="C1966" s="16" t="s">
        <v>52</v>
      </c>
      <c r="D1966" s="16" t="s">
        <v>53</v>
      </c>
      <c r="E1966" s="16" t="s">
        <v>1033</v>
      </c>
      <c r="F1966" s="16" t="s">
        <v>1133</v>
      </c>
      <c r="G1966" s="16" t="s">
        <v>1141</v>
      </c>
      <c r="H1966" s="16" t="s">
        <v>54</v>
      </c>
      <c r="I1966" s="16" t="s">
        <v>1025</v>
      </c>
      <c r="J1966" s="16" t="s">
        <v>55</v>
      </c>
      <c r="K1966" s="16" t="s">
        <v>10</v>
      </c>
      <c r="L1966" s="17">
        <v>44686</v>
      </c>
      <c r="M1966" s="18">
        <v>44684</v>
      </c>
      <c r="N1966" s="18" t="str">
        <f t="shared" si="60"/>
        <v>CUMPLE</v>
      </c>
      <c r="O1966" s="18" t="str">
        <f t="shared" si="61"/>
        <v>CUMPLE</v>
      </c>
      <c r="P1966" s="19">
        <v>2</v>
      </c>
      <c r="Q1966" s="20">
        <v>1</v>
      </c>
      <c r="R1966" s="19">
        <f>Tabla1[[#This Row],[Trbjo real]]-Tabla1[[#This Row],[Trabajo]]</f>
        <v>1</v>
      </c>
      <c r="S1966" s="19">
        <v>1</v>
      </c>
      <c r="T1966" s="16" t="s">
        <v>1026</v>
      </c>
      <c r="U1966" s="19">
        <f>Tabla1[[#This Row],[Trbjo real]]/Tabla1[[#This Row],[Trabajo]]</f>
        <v>2</v>
      </c>
    </row>
    <row r="1967" spans="1:21" x14ac:dyDescent="0.25">
      <c r="A1967" s="16" t="s">
        <v>684</v>
      </c>
      <c r="B1967" s="16" t="s">
        <v>51</v>
      </c>
      <c r="C1967" s="16" t="s">
        <v>52</v>
      </c>
      <c r="D1967" s="16" t="s">
        <v>53</v>
      </c>
      <c r="E1967" s="16" t="s">
        <v>1033</v>
      </c>
      <c r="F1967" s="16" t="s">
        <v>1132</v>
      </c>
      <c r="G1967" s="16" t="s">
        <v>1144</v>
      </c>
      <c r="H1967" s="16" t="s">
        <v>60</v>
      </c>
      <c r="I1967" s="16" t="s">
        <v>1025</v>
      </c>
      <c r="J1967" s="16" t="s">
        <v>55</v>
      </c>
      <c r="K1967" s="16" t="s">
        <v>10</v>
      </c>
      <c r="L1967" s="17">
        <v>44686</v>
      </c>
      <c r="M1967" s="18">
        <v>44685</v>
      </c>
      <c r="N1967" s="18" t="str">
        <f t="shared" si="60"/>
        <v>CUMPLE</v>
      </c>
      <c r="O1967" s="18" t="str">
        <f t="shared" si="61"/>
        <v>CUMPLE</v>
      </c>
      <c r="P1967" s="19">
        <v>1</v>
      </c>
      <c r="Q1967" s="20">
        <v>1</v>
      </c>
      <c r="R1967" s="20">
        <f>Tabla1[[#This Row],[Trbjo real]]-Tabla1[[#This Row],[Trabajo]]</f>
        <v>0</v>
      </c>
      <c r="S1967" s="19">
        <v>1</v>
      </c>
      <c r="T1967" s="16" t="s">
        <v>1026</v>
      </c>
      <c r="U1967" s="19">
        <f>Tabla1[[#This Row],[Trbjo real]]/Tabla1[[#This Row],[Trabajo]]</f>
        <v>1</v>
      </c>
    </row>
    <row r="1968" spans="1:21" x14ac:dyDescent="0.25">
      <c r="A1968" s="16" t="s">
        <v>765</v>
      </c>
      <c r="B1968" s="16" t="s">
        <v>183</v>
      </c>
      <c r="C1968" s="16" t="s">
        <v>184</v>
      </c>
      <c r="D1968" s="16" t="s">
        <v>185</v>
      </c>
      <c r="E1968" s="16" t="s">
        <v>1033</v>
      </c>
      <c r="F1968" s="16" t="s">
        <v>1136</v>
      </c>
      <c r="G1968" s="16" t="s">
        <v>1150</v>
      </c>
      <c r="H1968" s="16" t="s">
        <v>60</v>
      </c>
      <c r="I1968" s="16" t="s">
        <v>1025</v>
      </c>
      <c r="J1968" s="16" t="s">
        <v>186</v>
      </c>
      <c r="K1968" s="16" t="s">
        <v>10</v>
      </c>
      <c r="L1968" s="17">
        <v>44686</v>
      </c>
      <c r="M1968" s="18">
        <v>44684</v>
      </c>
      <c r="N1968" s="18" t="str">
        <f t="shared" si="60"/>
        <v>CUMPLE</v>
      </c>
      <c r="O1968" s="18" t="str">
        <f t="shared" si="61"/>
        <v>CUMPLE</v>
      </c>
      <c r="P1968" s="19">
        <v>1</v>
      </c>
      <c r="Q1968" s="19">
        <v>1</v>
      </c>
      <c r="R1968" s="20">
        <f>Tabla1[[#This Row],[Trbjo real]]-Tabla1[[#This Row],[Trabajo]]</f>
        <v>0</v>
      </c>
      <c r="S1968" s="19">
        <v>1</v>
      </c>
      <c r="T1968" s="16" t="s">
        <v>1026</v>
      </c>
      <c r="U1968" s="19">
        <f>Tabla1[[#This Row],[Trbjo real]]/Tabla1[[#This Row],[Trabajo]]</f>
        <v>1</v>
      </c>
    </row>
    <row r="1969" spans="1:21" x14ac:dyDescent="0.25">
      <c r="A1969" s="16" t="s">
        <v>765</v>
      </c>
      <c r="B1969" s="16" t="s">
        <v>183</v>
      </c>
      <c r="C1969" s="16" t="s">
        <v>184</v>
      </c>
      <c r="D1969" s="16" t="s">
        <v>185</v>
      </c>
      <c r="E1969" s="16" t="s">
        <v>1027</v>
      </c>
      <c r="F1969" s="16" t="s">
        <v>1134</v>
      </c>
      <c r="G1969" s="16" t="s">
        <v>1150</v>
      </c>
      <c r="H1969" s="16" t="s">
        <v>60</v>
      </c>
      <c r="I1969" s="16" t="s">
        <v>1025</v>
      </c>
      <c r="J1969" s="16" t="s">
        <v>186</v>
      </c>
      <c r="K1969" s="16" t="s">
        <v>10</v>
      </c>
      <c r="L1969" s="17">
        <v>44686</v>
      </c>
      <c r="M1969" s="18">
        <v>44684</v>
      </c>
      <c r="N1969" s="18" t="str">
        <f t="shared" si="60"/>
        <v>CUMPLE</v>
      </c>
      <c r="O1969" s="18" t="str">
        <f t="shared" si="61"/>
        <v>CUMPLE</v>
      </c>
      <c r="P1969" s="19">
        <v>1</v>
      </c>
      <c r="Q1969" s="19">
        <v>1</v>
      </c>
      <c r="R1969" s="20">
        <f>Tabla1[[#This Row],[Trbjo real]]-Tabla1[[#This Row],[Trabajo]]</f>
        <v>0</v>
      </c>
      <c r="S1969" s="19">
        <v>1</v>
      </c>
      <c r="T1969" s="16" t="s">
        <v>1026</v>
      </c>
      <c r="U1969" s="19">
        <f>Tabla1[[#This Row],[Trbjo real]]/Tabla1[[#This Row],[Trabajo]]</f>
        <v>1</v>
      </c>
    </row>
    <row r="1970" spans="1:21" x14ac:dyDescent="0.25">
      <c r="A1970" s="16" t="s">
        <v>692</v>
      </c>
      <c r="B1970" s="16" t="s">
        <v>51</v>
      </c>
      <c r="C1970" s="16" t="s">
        <v>52</v>
      </c>
      <c r="D1970" s="16" t="s">
        <v>53</v>
      </c>
      <c r="E1970" s="16" t="s">
        <v>1051</v>
      </c>
      <c r="F1970" s="16" t="s">
        <v>1058</v>
      </c>
      <c r="G1970" s="16" t="s">
        <v>1064</v>
      </c>
      <c r="H1970" s="16" t="s">
        <v>54</v>
      </c>
      <c r="I1970" s="16" t="s">
        <v>1025</v>
      </c>
      <c r="J1970" s="16" t="s">
        <v>55</v>
      </c>
      <c r="K1970" s="16" t="s">
        <v>10</v>
      </c>
      <c r="L1970" s="17">
        <v>44685</v>
      </c>
      <c r="M1970" s="18">
        <v>44666</v>
      </c>
      <c r="N1970" s="18" t="str">
        <f t="shared" si="60"/>
        <v>CUMPLE</v>
      </c>
      <c r="O1970" s="18" t="str">
        <f t="shared" si="61"/>
        <v>CUMPLE</v>
      </c>
      <c r="P1970" s="19">
        <v>5</v>
      </c>
      <c r="Q1970" s="20">
        <v>5</v>
      </c>
      <c r="R1970" s="19">
        <f>Tabla1[[#This Row],[Trbjo real]]-Tabla1[[#This Row],[Trabajo]]</f>
        <v>0</v>
      </c>
      <c r="S1970" s="19">
        <v>5</v>
      </c>
      <c r="T1970" s="16" t="s">
        <v>1026</v>
      </c>
      <c r="U1970" s="19">
        <f>Tabla1[[#This Row],[Trbjo real]]/Tabla1[[#This Row],[Trabajo]]</f>
        <v>1</v>
      </c>
    </row>
    <row r="1971" spans="1:21" x14ac:dyDescent="0.25">
      <c r="A1971" s="16" t="s">
        <v>692</v>
      </c>
      <c r="B1971" s="16" t="s">
        <v>51</v>
      </c>
      <c r="C1971" s="16" t="s">
        <v>52</v>
      </c>
      <c r="D1971" s="16" t="s">
        <v>53</v>
      </c>
      <c r="E1971" s="16" t="s">
        <v>1075</v>
      </c>
      <c r="F1971" s="16" t="s">
        <v>1104</v>
      </c>
      <c r="G1971" s="16" t="s">
        <v>1115</v>
      </c>
      <c r="H1971" s="16" t="s">
        <v>54</v>
      </c>
      <c r="I1971" s="16" t="s">
        <v>1025</v>
      </c>
      <c r="J1971" s="16" t="s">
        <v>55</v>
      </c>
      <c r="K1971" s="16" t="s">
        <v>10</v>
      </c>
      <c r="L1971" s="17">
        <v>44685</v>
      </c>
      <c r="M1971" s="18"/>
      <c r="N1971" s="18" t="str">
        <f t="shared" si="60"/>
        <v>NO CUMPLE</v>
      </c>
      <c r="O1971" s="18" t="str">
        <f t="shared" si="61"/>
        <v>NO CUMPLE</v>
      </c>
      <c r="P1971" s="19">
        <v>0</v>
      </c>
      <c r="Q1971" s="19">
        <v>5</v>
      </c>
      <c r="R1971" s="19">
        <f>Tabla1[[#This Row],[Trbjo real]]-Tabla1[[#This Row],[Trabajo]]</f>
        <v>-5</v>
      </c>
      <c r="S1971" s="19">
        <v>5</v>
      </c>
      <c r="T1971" s="16" t="s">
        <v>1026</v>
      </c>
      <c r="U1971" s="19">
        <f>Tabla1[[#This Row],[Trbjo real]]/Tabla1[[#This Row],[Trabajo]]</f>
        <v>0</v>
      </c>
    </row>
    <row r="1972" spans="1:21" x14ac:dyDescent="0.25">
      <c r="A1972" s="16" t="s">
        <v>692</v>
      </c>
      <c r="B1972" s="16" t="s">
        <v>51</v>
      </c>
      <c r="C1972" s="16" t="s">
        <v>52</v>
      </c>
      <c r="D1972" s="16" t="s">
        <v>53</v>
      </c>
      <c r="E1972" s="16" t="s">
        <v>1102</v>
      </c>
      <c r="F1972" s="16" t="s">
        <v>1105</v>
      </c>
      <c r="G1972" s="16" t="s">
        <v>1115</v>
      </c>
      <c r="H1972" s="16" t="s">
        <v>54</v>
      </c>
      <c r="I1972" s="16" t="s">
        <v>1025</v>
      </c>
      <c r="J1972" s="16" t="s">
        <v>55</v>
      </c>
      <c r="K1972" s="16" t="s">
        <v>10</v>
      </c>
      <c r="L1972" s="17">
        <v>44685</v>
      </c>
      <c r="M1972" s="18"/>
      <c r="N1972" s="18" t="str">
        <f t="shared" si="60"/>
        <v>NO CUMPLE</v>
      </c>
      <c r="O1972" s="18" t="str">
        <f t="shared" si="61"/>
        <v>NO CUMPLE</v>
      </c>
      <c r="P1972" s="19">
        <v>0</v>
      </c>
      <c r="Q1972" s="19">
        <v>5</v>
      </c>
      <c r="R1972" s="19">
        <f>Tabla1[[#This Row],[Trbjo real]]-Tabla1[[#This Row],[Trabajo]]</f>
        <v>-5</v>
      </c>
      <c r="S1972" s="19">
        <v>5</v>
      </c>
      <c r="T1972" s="16" t="s">
        <v>1026</v>
      </c>
      <c r="U1972" s="19">
        <f>Tabla1[[#This Row],[Trbjo real]]/Tabla1[[#This Row],[Trabajo]]</f>
        <v>0</v>
      </c>
    </row>
    <row r="1973" spans="1:21" x14ac:dyDescent="0.25">
      <c r="A1973" s="16" t="s">
        <v>692</v>
      </c>
      <c r="B1973" s="16" t="s">
        <v>51</v>
      </c>
      <c r="C1973" s="16" t="s">
        <v>52</v>
      </c>
      <c r="D1973" s="16" t="s">
        <v>53</v>
      </c>
      <c r="E1973" s="16" t="s">
        <v>1053</v>
      </c>
      <c r="F1973" s="16" t="s">
        <v>1030</v>
      </c>
      <c r="G1973" s="16" t="s">
        <v>1118</v>
      </c>
      <c r="H1973" s="16" t="s">
        <v>54</v>
      </c>
      <c r="I1973" s="16" t="s">
        <v>1025</v>
      </c>
      <c r="J1973" s="16" t="s">
        <v>55</v>
      </c>
      <c r="K1973" s="16" t="s">
        <v>10</v>
      </c>
      <c r="L1973" s="17">
        <v>44685</v>
      </c>
      <c r="M1973" s="18">
        <v>44665</v>
      </c>
      <c r="N1973" s="18" t="str">
        <f t="shared" si="60"/>
        <v>CUMPLE</v>
      </c>
      <c r="O1973" s="18" t="str">
        <f t="shared" si="61"/>
        <v>CUMPLE</v>
      </c>
      <c r="P1973" s="19">
        <v>8</v>
      </c>
      <c r="Q1973" s="21">
        <v>8</v>
      </c>
      <c r="R1973" s="19">
        <f>Tabla1[[#This Row],[Trbjo real]]-Tabla1[[#This Row],[Trabajo]]</f>
        <v>0</v>
      </c>
      <c r="S1973" s="19">
        <v>8</v>
      </c>
      <c r="T1973" s="16" t="s">
        <v>1026</v>
      </c>
      <c r="U1973" s="19">
        <f>Tabla1[[#This Row],[Trbjo real]]/Tabla1[[#This Row],[Trabajo]]</f>
        <v>1</v>
      </c>
    </row>
    <row r="1974" spans="1:21" x14ac:dyDescent="0.25">
      <c r="A1974" s="16" t="s">
        <v>834</v>
      </c>
      <c r="B1974" s="16" t="s">
        <v>238</v>
      </c>
      <c r="C1974" s="16" t="s">
        <v>239</v>
      </c>
      <c r="D1974" s="16" t="s">
        <v>185</v>
      </c>
      <c r="E1974" s="16" t="s">
        <v>1033</v>
      </c>
      <c r="F1974" s="16" t="s">
        <v>1136</v>
      </c>
      <c r="G1974" s="16" t="s">
        <v>1144</v>
      </c>
      <c r="H1974" s="16" t="s">
        <v>60</v>
      </c>
      <c r="I1974" s="16" t="s">
        <v>1025</v>
      </c>
      <c r="J1974" s="16" t="s">
        <v>240</v>
      </c>
      <c r="K1974" s="16" t="s">
        <v>10</v>
      </c>
      <c r="L1974" s="17">
        <v>44685</v>
      </c>
      <c r="M1974" s="18">
        <v>44685</v>
      </c>
      <c r="N1974" s="18" t="str">
        <f t="shared" si="60"/>
        <v>CUMPLE</v>
      </c>
      <c r="O1974" s="18" t="str">
        <f t="shared" si="61"/>
        <v>CUMPLE</v>
      </c>
      <c r="P1974" s="19">
        <v>1</v>
      </c>
      <c r="Q1974" s="19">
        <v>1</v>
      </c>
      <c r="R1974" s="20">
        <f>Tabla1[[#This Row],[Trbjo real]]-Tabla1[[#This Row],[Trabajo]]</f>
        <v>0</v>
      </c>
      <c r="S1974" s="19">
        <v>1</v>
      </c>
      <c r="T1974" s="16" t="s">
        <v>1026</v>
      </c>
      <c r="U1974" s="19">
        <f>Tabla1[[#This Row],[Trbjo real]]/Tabla1[[#This Row],[Trabajo]]</f>
        <v>1</v>
      </c>
    </row>
    <row r="1975" spans="1:21" x14ac:dyDescent="0.25">
      <c r="A1975" s="16" t="s">
        <v>834</v>
      </c>
      <c r="B1975" s="16" t="s">
        <v>238</v>
      </c>
      <c r="C1975" s="16" t="s">
        <v>239</v>
      </c>
      <c r="D1975" s="16" t="s">
        <v>185</v>
      </c>
      <c r="E1975" s="16" t="s">
        <v>1027</v>
      </c>
      <c r="F1975" s="16" t="s">
        <v>1134</v>
      </c>
      <c r="G1975" s="16" t="s">
        <v>1144</v>
      </c>
      <c r="H1975" s="16" t="s">
        <v>60</v>
      </c>
      <c r="I1975" s="16" t="s">
        <v>1025</v>
      </c>
      <c r="J1975" s="16" t="s">
        <v>240</v>
      </c>
      <c r="K1975" s="16" t="s">
        <v>10</v>
      </c>
      <c r="L1975" s="17">
        <v>44685</v>
      </c>
      <c r="M1975" s="18"/>
      <c r="N1975" s="18" t="str">
        <f t="shared" si="60"/>
        <v>NO CUMPLE</v>
      </c>
      <c r="O1975" s="18" t="str">
        <f t="shared" si="61"/>
        <v>NO CUMPLE</v>
      </c>
      <c r="P1975" s="19">
        <v>0</v>
      </c>
      <c r="Q1975" s="19">
        <v>1</v>
      </c>
      <c r="R1975" s="19">
        <f>Tabla1[[#This Row],[Trbjo real]]-Tabla1[[#This Row],[Trabajo]]</f>
        <v>-1</v>
      </c>
      <c r="S1975" s="19">
        <v>1</v>
      </c>
      <c r="T1975" s="16" t="s">
        <v>1026</v>
      </c>
      <c r="U1975" s="19">
        <f>Tabla1[[#This Row],[Trbjo real]]/Tabla1[[#This Row],[Trabajo]]</f>
        <v>0</v>
      </c>
    </row>
    <row r="1976" spans="1:21" x14ac:dyDescent="0.25">
      <c r="A1976" s="16" t="s">
        <v>692</v>
      </c>
      <c r="B1976" s="16" t="s">
        <v>51</v>
      </c>
      <c r="C1976" s="16" t="s">
        <v>52</v>
      </c>
      <c r="D1976" s="16" t="s">
        <v>53</v>
      </c>
      <c r="E1976" s="16" t="s">
        <v>1040</v>
      </c>
      <c r="F1976" s="16" t="s">
        <v>1130</v>
      </c>
      <c r="G1976" s="16" t="s">
        <v>1149</v>
      </c>
      <c r="H1976" s="16" t="s">
        <v>54</v>
      </c>
      <c r="I1976" s="16" t="s">
        <v>1025</v>
      </c>
      <c r="J1976" s="16" t="s">
        <v>55</v>
      </c>
      <c r="K1976" s="16" t="s">
        <v>10</v>
      </c>
      <c r="L1976" s="17">
        <v>44685</v>
      </c>
      <c r="M1976" s="18">
        <v>44684</v>
      </c>
      <c r="N1976" s="18" t="str">
        <f t="shared" si="60"/>
        <v>CUMPLE</v>
      </c>
      <c r="O1976" s="18" t="str">
        <f t="shared" si="61"/>
        <v>CUMPLE</v>
      </c>
      <c r="P1976" s="19">
        <v>2</v>
      </c>
      <c r="Q1976" s="21">
        <v>3</v>
      </c>
      <c r="R1976" s="19">
        <f>Tabla1[[#This Row],[Trbjo real]]-Tabla1[[#This Row],[Trabajo]]</f>
        <v>-1</v>
      </c>
      <c r="S1976" s="19">
        <v>3</v>
      </c>
      <c r="T1976" s="16" t="s">
        <v>1026</v>
      </c>
      <c r="U1976" s="19">
        <f>Tabla1[[#This Row],[Trbjo real]]/Tabla1[[#This Row],[Trabajo]]</f>
        <v>0.66666666666666663</v>
      </c>
    </row>
    <row r="1977" spans="1:21" x14ac:dyDescent="0.25">
      <c r="A1977" s="16" t="s">
        <v>618</v>
      </c>
      <c r="B1977" s="16" t="s">
        <v>5</v>
      </c>
      <c r="C1977" s="16" t="s">
        <v>6</v>
      </c>
      <c r="D1977" s="16" t="s">
        <v>7</v>
      </c>
      <c r="E1977" s="16" t="s">
        <v>1035</v>
      </c>
      <c r="F1977" s="16" t="s">
        <v>1036</v>
      </c>
      <c r="G1977" s="16" t="s">
        <v>1042</v>
      </c>
      <c r="H1977" s="16" t="s">
        <v>8</v>
      </c>
      <c r="I1977" s="16" t="s">
        <v>1154</v>
      </c>
      <c r="J1977" s="16" t="s">
        <v>9</v>
      </c>
      <c r="K1977" s="16" t="s">
        <v>10</v>
      </c>
      <c r="L1977" s="17">
        <v>44683</v>
      </c>
      <c r="M1977" s="18">
        <v>44679</v>
      </c>
      <c r="N1977" s="18" t="str">
        <f t="shared" si="60"/>
        <v>CUMPLE</v>
      </c>
      <c r="O1977" s="18" t="str">
        <f t="shared" si="61"/>
        <v>CUMPLE</v>
      </c>
      <c r="P1977" s="19">
        <v>6</v>
      </c>
      <c r="Q1977" s="21">
        <v>8</v>
      </c>
      <c r="R1977" s="19">
        <f>Tabla1[[#This Row],[Trbjo real]]-Tabla1[[#This Row],[Trabajo]]</f>
        <v>-2</v>
      </c>
      <c r="S1977" s="19">
        <v>8</v>
      </c>
      <c r="T1977" s="16" t="s">
        <v>1026</v>
      </c>
      <c r="U1977" s="19">
        <f>Tabla1[[#This Row],[Trbjo real]]/Tabla1[[#This Row],[Trabajo]]</f>
        <v>0.75</v>
      </c>
    </row>
    <row r="1978" spans="1:21" x14ac:dyDescent="0.25">
      <c r="A1978" s="16" t="s">
        <v>618</v>
      </c>
      <c r="B1978" s="16" t="s">
        <v>5</v>
      </c>
      <c r="C1978" s="16" t="s">
        <v>6</v>
      </c>
      <c r="D1978" s="16" t="s">
        <v>7</v>
      </c>
      <c r="E1978" s="16" t="s">
        <v>1033</v>
      </c>
      <c r="F1978" s="16" t="s">
        <v>1036</v>
      </c>
      <c r="G1978" s="16" t="s">
        <v>1142</v>
      </c>
      <c r="H1978" s="16" t="s">
        <v>8</v>
      </c>
      <c r="I1978" s="16" t="s">
        <v>1154</v>
      </c>
      <c r="J1978" s="16" t="s">
        <v>9</v>
      </c>
      <c r="K1978" s="16" t="s">
        <v>10</v>
      </c>
      <c r="L1978" s="17">
        <v>44683</v>
      </c>
      <c r="M1978" s="18">
        <v>44682</v>
      </c>
      <c r="N1978" s="18" t="str">
        <f t="shared" si="60"/>
        <v>CUMPLE</v>
      </c>
      <c r="O1978" s="18" t="str">
        <f t="shared" si="61"/>
        <v>CUMPLE</v>
      </c>
      <c r="P1978" s="19">
        <v>1</v>
      </c>
      <c r="Q1978" s="20">
        <v>2</v>
      </c>
      <c r="R1978" s="19">
        <f>Tabla1[[#This Row],[Trbjo real]]-Tabla1[[#This Row],[Trabajo]]</f>
        <v>-1</v>
      </c>
      <c r="S1978" s="19">
        <v>2</v>
      </c>
      <c r="T1978" s="16" t="s">
        <v>1026</v>
      </c>
      <c r="U1978" s="19">
        <f>Tabla1[[#This Row],[Trbjo real]]/Tabla1[[#This Row],[Trabajo]]</f>
        <v>0.5</v>
      </c>
    </row>
    <row r="1979" spans="1:21" x14ac:dyDescent="0.25">
      <c r="A1979" s="16" t="s">
        <v>941</v>
      </c>
      <c r="B1979" s="16" t="s">
        <v>325</v>
      </c>
      <c r="C1979" s="16" t="s">
        <v>326</v>
      </c>
      <c r="D1979" s="16" t="s">
        <v>120</v>
      </c>
      <c r="E1979" s="16" t="s">
        <v>1035</v>
      </c>
      <c r="F1979" s="16" t="s">
        <v>1153</v>
      </c>
      <c r="G1979" s="16" t="s">
        <v>1042</v>
      </c>
      <c r="H1979" s="16" t="s">
        <v>8</v>
      </c>
      <c r="I1979" s="16" t="s">
        <v>1154</v>
      </c>
      <c r="J1979" s="16" t="s">
        <v>121</v>
      </c>
      <c r="K1979" s="16" t="s">
        <v>10</v>
      </c>
      <c r="L1979" s="17">
        <v>44677</v>
      </c>
      <c r="M1979" s="18"/>
      <c r="N1979" s="18" t="str">
        <f t="shared" si="60"/>
        <v>NO CUMPLE</v>
      </c>
      <c r="O1979" s="18" t="str">
        <f t="shared" si="61"/>
        <v>NO CUMPLE</v>
      </c>
      <c r="P1979" s="19">
        <v>0</v>
      </c>
      <c r="Q1979" s="19">
        <v>1</v>
      </c>
      <c r="R1979" s="19">
        <f>Tabla1[[#This Row],[Trbjo real]]-Tabla1[[#This Row],[Trabajo]]</f>
        <v>-1</v>
      </c>
      <c r="S1979" s="19">
        <v>1</v>
      </c>
      <c r="T1979" s="16" t="s">
        <v>1026</v>
      </c>
      <c r="U1979" s="19">
        <f>Tabla1[[#This Row],[Trbjo real]]/Tabla1[[#This Row],[Trabajo]]</f>
        <v>0</v>
      </c>
    </row>
    <row r="1980" spans="1:21" x14ac:dyDescent="0.25">
      <c r="A1980" s="16" t="s">
        <v>951</v>
      </c>
      <c r="B1980" s="16" t="s">
        <v>365</v>
      </c>
      <c r="C1980" s="16" t="s">
        <v>366</v>
      </c>
      <c r="D1980" s="16" t="s">
        <v>120</v>
      </c>
      <c r="E1980" s="16" t="s">
        <v>1035</v>
      </c>
      <c r="F1980" s="16" t="s">
        <v>1153</v>
      </c>
      <c r="G1980" s="16" t="s">
        <v>1042</v>
      </c>
      <c r="H1980" s="16" t="s">
        <v>8</v>
      </c>
      <c r="I1980" s="16" t="s">
        <v>1154</v>
      </c>
      <c r="J1980" s="16" t="s">
        <v>121</v>
      </c>
      <c r="K1980" s="16" t="s">
        <v>10</v>
      </c>
      <c r="L1980" s="17">
        <v>44677</v>
      </c>
      <c r="M1980" s="18">
        <v>44677</v>
      </c>
      <c r="N1980" s="18" t="str">
        <f t="shared" si="60"/>
        <v>CUMPLE</v>
      </c>
      <c r="O1980" s="18" t="str">
        <f t="shared" si="61"/>
        <v>CUMPLE</v>
      </c>
      <c r="P1980" s="19">
        <v>1</v>
      </c>
      <c r="Q1980" s="19">
        <v>1</v>
      </c>
      <c r="R1980" s="19">
        <f>Tabla1[[#This Row],[Trbjo real]]-Tabla1[[#This Row],[Trabajo]]</f>
        <v>0</v>
      </c>
      <c r="S1980" s="19">
        <v>1</v>
      </c>
      <c r="T1980" s="16" t="s">
        <v>1026</v>
      </c>
      <c r="U1980" s="19">
        <f>Tabla1[[#This Row],[Trbjo real]]/Tabla1[[#This Row],[Trabajo]]</f>
        <v>1</v>
      </c>
    </row>
    <row r="1981" spans="1:21" x14ac:dyDescent="0.25">
      <c r="A1981" s="16" t="s">
        <v>606</v>
      </c>
      <c r="B1981" s="16" t="s">
        <v>5</v>
      </c>
      <c r="C1981" s="16" t="s">
        <v>6</v>
      </c>
      <c r="D1981" s="16" t="s">
        <v>7</v>
      </c>
      <c r="E1981" s="16" t="s">
        <v>1035</v>
      </c>
      <c r="F1981" s="16" t="s">
        <v>1153</v>
      </c>
      <c r="G1981" s="16" t="s">
        <v>1042</v>
      </c>
      <c r="H1981" s="16" t="s">
        <v>8</v>
      </c>
      <c r="I1981" s="16" t="s">
        <v>1154</v>
      </c>
      <c r="J1981" s="16" t="s">
        <v>9</v>
      </c>
      <c r="K1981" s="16" t="s">
        <v>10</v>
      </c>
      <c r="L1981" s="17">
        <v>44676</v>
      </c>
      <c r="M1981" s="18">
        <v>44676</v>
      </c>
      <c r="N1981" s="18" t="str">
        <f t="shared" si="60"/>
        <v>CUMPLE</v>
      </c>
      <c r="O1981" s="18" t="str">
        <f t="shared" si="61"/>
        <v>CUMPLE</v>
      </c>
      <c r="P1981" s="19">
        <v>1</v>
      </c>
      <c r="Q1981" s="20">
        <v>1</v>
      </c>
      <c r="R1981" s="19">
        <f>Tabla1[[#This Row],[Trbjo real]]-Tabla1[[#This Row],[Trabajo]]</f>
        <v>0</v>
      </c>
      <c r="S1981" s="19">
        <v>1</v>
      </c>
      <c r="T1981" s="16" t="s">
        <v>1026</v>
      </c>
      <c r="U1981" s="19">
        <f>Tabla1[[#This Row],[Trbjo real]]/Tabla1[[#This Row],[Trabajo]]</f>
        <v>1</v>
      </c>
    </row>
    <row r="1982" spans="1:21" x14ac:dyDescent="0.25">
      <c r="A1982" s="16" t="s">
        <v>912</v>
      </c>
      <c r="B1982" s="16" t="s">
        <v>325</v>
      </c>
      <c r="C1982" s="16" t="s">
        <v>326</v>
      </c>
      <c r="D1982" s="16" t="s">
        <v>120</v>
      </c>
      <c r="E1982" s="16" t="s">
        <v>1035</v>
      </c>
      <c r="F1982" s="16" t="s">
        <v>1036</v>
      </c>
      <c r="G1982" s="16" t="s">
        <v>1042</v>
      </c>
      <c r="H1982" s="16" t="s">
        <v>8</v>
      </c>
      <c r="I1982" s="16" t="s">
        <v>1154</v>
      </c>
      <c r="J1982" s="16" t="s">
        <v>121</v>
      </c>
      <c r="K1982" s="16" t="s">
        <v>10</v>
      </c>
      <c r="L1982" s="17">
        <v>44675</v>
      </c>
      <c r="M1982" s="18"/>
      <c r="N1982" s="18" t="str">
        <f t="shared" si="60"/>
        <v>NO CUMPLE</v>
      </c>
      <c r="O1982" s="18" t="str">
        <f t="shared" si="61"/>
        <v>NO CUMPLE</v>
      </c>
      <c r="P1982" s="19">
        <v>0</v>
      </c>
      <c r="Q1982" s="19">
        <v>8</v>
      </c>
      <c r="R1982" s="19">
        <f>Tabla1[[#This Row],[Trbjo real]]-Tabla1[[#This Row],[Trabajo]]</f>
        <v>-8</v>
      </c>
      <c r="S1982" s="19">
        <v>8</v>
      </c>
      <c r="T1982" s="16" t="s">
        <v>1026</v>
      </c>
      <c r="U1982" s="19">
        <f>Tabla1[[#This Row],[Trbjo real]]/Tabla1[[#This Row],[Trabajo]]</f>
        <v>0</v>
      </c>
    </row>
    <row r="1983" spans="1:21" x14ac:dyDescent="0.25">
      <c r="A1983" s="16" t="s">
        <v>912</v>
      </c>
      <c r="B1983" s="16" t="s">
        <v>325</v>
      </c>
      <c r="C1983" s="16" t="s">
        <v>326</v>
      </c>
      <c r="D1983" s="16" t="s">
        <v>120</v>
      </c>
      <c r="E1983" s="16" t="s">
        <v>1033</v>
      </c>
      <c r="F1983" s="16" t="s">
        <v>1036</v>
      </c>
      <c r="G1983" s="16" t="s">
        <v>1129</v>
      </c>
      <c r="H1983" s="16" t="s">
        <v>8</v>
      </c>
      <c r="I1983" s="16" t="s">
        <v>1154</v>
      </c>
      <c r="J1983" s="16" t="s">
        <v>121</v>
      </c>
      <c r="K1983" s="16" t="s">
        <v>10</v>
      </c>
      <c r="L1983" s="17">
        <v>44675</v>
      </c>
      <c r="M1983" s="18"/>
      <c r="N1983" s="18" t="str">
        <f t="shared" si="60"/>
        <v>NO CUMPLE</v>
      </c>
      <c r="O1983" s="18" t="str">
        <f t="shared" si="61"/>
        <v>NO CUMPLE</v>
      </c>
      <c r="P1983" s="19">
        <v>0</v>
      </c>
      <c r="Q1983" s="19">
        <v>2</v>
      </c>
      <c r="R1983" s="19">
        <f>Tabla1[[#This Row],[Trbjo real]]-Tabla1[[#This Row],[Trabajo]]</f>
        <v>-2</v>
      </c>
      <c r="S1983" s="19">
        <v>2</v>
      </c>
      <c r="T1983" s="16" t="s">
        <v>1026</v>
      </c>
      <c r="U1983" s="19">
        <f>Tabla1[[#This Row],[Trbjo real]]/Tabla1[[#This Row],[Trabajo]]</f>
        <v>0</v>
      </c>
    </row>
    <row r="1984" spans="1:21" x14ac:dyDescent="0.25">
      <c r="A1984" s="16" t="s">
        <v>931</v>
      </c>
      <c r="B1984" s="16" t="s">
        <v>325</v>
      </c>
      <c r="C1984" s="16" t="s">
        <v>326</v>
      </c>
      <c r="D1984" s="16" t="s">
        <v>120</v>
      </c>
      <c r="E1984" s="16" t="s">
        <v>1035</v>
      </c>
      <c r="F1984" s="16" t="s">
        <v>1036</v>
      </c>
      <c r="G1984" s="16" t="s">
        <v>1042</v>
      </c>
      <c r="H1984" s="16" t="s">
        <v>8</v>
      </c>
      <c r="I1984" s="16" t="s">
        <v>1154</v>
      </c>
      <c r="J1984" s="16" t="s">
        <v>121</v>
      </c>
      <c r="K1984" s="16" t="s">
        <v>10</v>
      </c>
      <c r="L1984" s="17">
        <v>44673</v>
      </c>
      <c r="M1984" s="18">
        <v>44673</v>
      </c>
      <c r="N1984" s="18" t="str">
        <f t="shared" si="60"/>
        <v>CUMPLE</v>
      </c>
      <c r="O1984" s="18" t="str">
        <f t="shared" si="61"/>
        <v>CUMPLE</v>
      </c>
      <c r="P1984" s="19">
        <v>7</v>
      </c>
      <c r="Q1984" s="21">
        <v>8</v>
      </c>
      <c r="R1984" s="19">
        <f>Tabla1[[#This Row],[Trbjo real]]-Tabla1[[#This Row],[Trabajo]]</f>
        <v>-1</v>
      </c>
      <c r="S1984" s="19">
        <v>8</v>
      </c>
      <c r="T1984" s="16" t="s">
        <v>1026</v>
      </c>
      <c r="U1984" s="19">
        <f>Tabla1[[#This Row],[Trbjo real]]/Tabla1[[#This Row],[Trabajo]]</f>
        <v>0.875</v>
      </c>
    </row>
    <row r="1985" spans="1:21" x14ac:dyDescent="0.25">
      <c r="A1985" s="16" t="s">
        <v>931</v>
      </c>
      <c r="B1985" s="16" t="s">
        <v>325</v>
      </c>
      <c r="C1985" s="16" t="s">
        <v>326</v>
      </c>
      <c r="D1985" s="16" t="s">
        <v>120</v>
      </c>
      <c r="E1985" s="16" t="s">
        <v>1027</v>
      </c>
      <c r="F1985" s="16" t="s">
        <v>1101</v>
      </c>
      <c r="G1985" s="16" t="s">
        <v>1042</v>
      </c>
      <c r="H1985" s="16" t="s">
        <v>8</v>
      </c>
      <c r="I1985" s="16" t="s">
        <v>1154</v>
      </c>
      <c r="J1985" s="16" t="s">
        <v>121</v>
      </c>
      <c r="K1985" s="16" t="s">
        <v>10</v>
      </c>
      <c r="L1985" s="17">
        <v>44673</v>
      </c>
      <c r="M1985" s="18">
        <v>44673</v>
      </c>
      <c r="N1985" s="18" t="str">
        <f t="shared" si="60"/>
        <v>CUMPLE</v>
      </c>
      <c r="O1985" s="18" t="str">
        <f t="shared" si="61"/>
        <v>CUMPLE</v>
      </c>
      <c r="P1985" s="19">
        <v>1</v>
      </c>
      <c r="Q1985" s="21">
        <v>0.5</v>
      </c>
      <c r="R1985" s="19">
        <f>Tabla1[[#This Row],[Trbjo real]]-Tabla1[[#This Row],[Trabajo]]</f>
        <v>0.5</v>
      </c>
      <c r="S1985" s="19">
        <v>0.5</v>
      </c>
      <c r="T1985" s="16" t="s">
        <v>1026</v>
      </c>
      <c r="U1985" s="19">
        <f>Tabla1[[#This Row],[Trbjo real]]/Tabla1[[#This Row],[Trabajo]]</f>
        <v>2</v>
      </c>
    </row>
    <row r="1986" spans="1:21" x14ac:dyDescent="0.25">
      <c r="A1986" s="16" t="s">
        <v>931</v>
      </c>
      <c r="B1986" s="16" t="s">
        <v>325</v>
      </c>
      <c r="C1986" s="16" t="s">
        <v>326</v>
      </c>
      <c r="D1986" s="16" t="s">
        <v>120</v>
      </c>
      <c r="E1986" s="16" t="s">
        <v>1038</v>
      </c>
      <c r="F1986" s="16" t="s">
        <v>1155</v>
      </c>
      <c r="G1986" s="16" t="s">
        <v>1042</v>
      </c>
      <c r="H1986" s="16" t="s">
        <v>8</v>
      </c>
      <c r="I1986" s="16" t="s">
        <v>1154</v>
      </c>
      <c r="J1986" s="16" t="s">
        <v>121</v>
      </c>
      <c r="K1986" s="16" t="s">
        <v>10</v>
      </c>
      <c r="L1986" s="17">
        <v>44673</v>
      </c>
      <c r="M1986" s="18">
        <v>44673</v>
      </c>
      <c r="N1986" s="18" t="str">
        <f t="shared" ref="N1986:N2049" si="62">+IF((M1986)&lt;&gt;0,"CUMPLE","NO CUMPLE")</f>
        <v>CUMPLE</v>
      </c>
      <c r="O1986" s="18" t="str">
        <f t="shared" ref="O1986:O2049" si="63">+IF(AND(M1986=0),"NO CUMPLE",IF(OR(M1986=L1986,L1986&gt;M1986),"CUMPLE",IF(L1986&lt;M1986,"NO CUMPLE",FALSE)))</f>
        <v>CUMPLE</v>
      </c>
      <c r="P1986" s="19">
        <v>3</v>
      </c>
      <c r="Q1986" s="20">
        <v>2</v>
      </c>
      <c r="R1986" s="19">
        <f>Tabla1[[#This Row],[Trbjo real]]-Tabla1[[#This Row],[Trabajo]]</f>
        <v>1</v>
      </c>
      <c r="S1986" s="19">
        <v>2</v>
      </c>
      <c r="T1986" s="16" t="s">
        <v>1026</v>
      </c>
      <c r="U1986" s="19">
        <f>Tabla1[[#This Row],[Trbjo real]]/Tabla1[[#This Row],[Trabajo]]</f>
        <v>1.5</v>
      </c>
    </row>
    <row r="1987" spans="1:21" x14ac:dyDescent="0.25">
      <c r="A1987" s="16" t="s">
        <v>931</v>
      </c>
      <c r="B1987" s="16" t="s">
        <v>325</v>
      </c>
      <c r="C1987" s="16" t="s">
        <v>326</v>
      </c>
      <c r="D1987" s="16" t="s">
        <v>120</v>
      </c>
      <c r="E1987" s="16" t="s">
        <v>1051</v>
      </c>
      <c r="F1987" s="16" t="s">
        <v>1101</v>
      </c>
      <c r="G1987" s="16" t="s">
        <v>1099</v>
      </c>
      <c r="H1987" s="16" t="s">
        <v>8</v>
      </c>
      <c r="I1987" s="16" t="s">
        <v>1154</v>
      </c>
      <c r="J1987" s="16" t="s">
        <v>121</v>
      </c>
      <c r="K1987" s="16" t="s">
        <v>10</v>
      </c>
      <c r="L1987" s="17">
        <v>44673</v>
      </c>
      <c r="M1987" s="18">
        <v>44651</v>
      </c>
      <c r="N1987" s="18" t="str">
        <f t="shared" si="62"/>
        <v>CUMPLE</v>
      </c>
      <c r="O1987" s="18" t="str">
        <f t="shared" si="63"/>
        <v>CUMPLE</v>
      </c>
      <c r="P1987" s="19">
        <v>1</v>
      </c>
      <c r="Q1987" s="21">
        <v>4</v>
      </c>
      <c r="R1987" s="19">
        <f>Tabla1[[#This Row],[Trbjo real]]-Tabla1[[#This Row],[Trabajo]]</f>
        <v>-3</v>
      </c>
      <c r="S1987" s="19">
        <v>4</v>
      </c>
      <c r="T1987" s="16" t="s">
        <v>1026</v>
      </c>
      <c r="U1987" s="19">
        <f>Tabla1[[#This Row],[Trbjo real]]/Tabla1[[#This Row],[Trabajo]]</f>
        <v>0.25</v>
      </c>
    </row>
    <row r="1988" spans="1:21" x14ac:dyDescent="0.25">
      <c r="A1988" s="16" t="s">
        <v>931</v>
      </c>
      <c r="B1988" s="16" t="s">
        <v>325</v>
      </c>
      <c r="C1988" s="16" t="s">
        <v>326</v>
      </c>
      <c r="D1988" s="16" t="s">
        <v>120</v>
      </c>
      <c r="E1988" s="16" t="s">
        <v>1022</v>
      </c>
      <c r="F1988" s="16" t="s">
        <v>1055</v>
      </c>
      <c r="G1988" s="16" t="s">
        <v>1118</v>
      </c>
      <c r="H1988" s="16" t="s">
        <v>8</v>
      </c>
      <c r="I1988" s="16" t="s">
        <v>1154</v>
      </c>
      <c r="J1988" s="16" t="s">
        <v>121</v>
      </c>
      <c r="K1988" s="16" t="s">
        <v>10</v>
      </c>
      <c r="L1988" s="17">
        <v>44673</v>
      </c>
      <c r="M1988" s="18"/>
      <c r="N1988" s="18" t="str">
        <f t="shared" si="62"/>
        <v>NO CUMPLE</v>
      </c>
      <c r="O1988" s="18" t="str">
        <f t="shared" si="63"/>
        <v>NO CUMPLE</v>
      </c>
      <c r="P1988" s="19">
        <v>0</v>
      </c>
      <c r="Q1988" s="19">
        <v>3.8</v>
      </c>
      <c r="R1988" s="19">
        <f>Tabla1[[#This Row],[Trbjo real]]-Tabla1[[#This Row],[Trabajo]]</f>
        <v>-3.8</v>
      </c>
      <c r="S1988" s="19">
        <v>3.8</v>
      </c>
      <c r="T1988" s="16" t="s">
        <v>1026</v>
      </c>
      <c r="U1988" s="19">
        <f>Tabla1[[#This Row],[Trbjo real]]/Tabla1[[#This Row],[Trabajo]]</f>
        <v>0</v>
      </c>
    </row>
    <row r="1989" spans="1:21" x14ac:dyDescent="0.25">
      <c r="A1989" s="16" t="s">
        <v>931</v>
      </c>
      <c r="B1989" s="16" t="s">
        <v>325</v>
      </c>
      <c r="C1989" s="16" t="s">
        <v>326</v>
      </c>
      <c r="D1989" s="16" t="s">
        <v>120</v>
      </c>
      <c r="E1989" s="16" t="s">
        <v>1033</v>
      </c>
      <c r="F1989" s="16" t="s">
        <v>1036</v>
      </c>
      <c r="G1989" s="16" t="s">
        <v>1129</v>
      </c>
      <c r="H1989" s="16" t="s">
        <v>8</v>
      </c>
      <c r="I1989" s="16" t="s">
        <v>1154</v>
      </c>
      <c r="J1989" s="16" t="s">
        <v>121</v>
      </c>
      <c r="K1989" s="16" t="s">
        <v>10</v>
      </c>
      <c r="L1989" s="17">
        <v>44673</v>
      </c>
      <c r="M1989" s="18"/>
      <c r="N1989" s="18" t="str">
        <f t="shared" si="62"/>
        <v>NO CUMPLE</v>
      </c>
      <c r="O1989" s="18" t="str">
        <f t="shared" si="63"/>
        <v>NO CUMPLE</v>
      </c>
      <c r="P1989" s="19">
        <v>0</v>
      </c>
      <c r="Q1989" s="19">
        <v>2</v>
      </c>
      <c r="R1989" s="19">
        <f>Tabla1[[#This Row],[Trbjo real]]-Tabla1[[#This Row],[Trabajo]]</f>
        <v>-2</v>
      </c>
      <c r="S1989" s="19">
        <v>2</v>
      </c>
      <c r="T1989" s="16" t="s">
        <v>1026</v>
      </c>
      <c r="U1989" s="19">
        <f>Tabla1[[#This Row],[Trbjo real]]/Tabla1[[#This Row],[Trabajo]]</f>
        <v>0</v>
      </c>
    </row>
    <row r="1990" spans="1:21" x14ac:dyDescent="0.25">
      <c r="A1990" s="16" t="s">
        <v>931</v>
      </c>
      <c r="B1990" s="16" t="s">
        <v>325</v>
      </c>
      <c r="C1990" s="16" t="s">
        <v>326</v>
      </c>
      <c r="D1990" s="16" t="s">
        <v>120</v>
      </c>
      <c r="E1990" s="16" t="s">
        <v>1040</v>
      </c>
      <c r="F1990" s="16" t="s">
        <v>1101</v>
      </c>
      <c r="G1990" s="16" t="s">
        <v>1129</v>
      </c>
      <c r="H1990" s="16" t="s">
        <v>8</v>
      </c>
      <c r="I1990" s="16" t="s">
        <v>1154</v>
      </c>
      <c r="J1990" s="16" t="s">
        <v>121</v>
      </c>
      <c r="K1990" s="16" t="s">
        <v>10</v>
      </c>
      <c r="L1990" s="17">
        <v>44673</v>
      </c>
      <c r="M1990" s="18"/>
      <c r="N1990" s="18" t="str">
        <f t="shared" si="62"/>
        <v>NO CUMPLE</v>
      </c>
      <c r="O1990" s="18" t="str">
        <f t="shared" si="63"/>
        <v>NO CUMPLE</v>
      </c>
      <c r="P1990" s="19">
        <v>0</v>
      </c>
      <c r="Q1990" s="19">
        <v>4</v>
      </c>
      <c r="R1990" s="19">
        <f>Tabla1[[#This Row],[Trbjo real]]-Tabla1[[#This Row],[Trabajo]]</f>
        <v>-4</v>
      </c>
      <c r="S1990" s="19">
        <v>4</v>
      </c>
      <c r="T1990" s="16" t="s">
        <v>1026</v>
      </c>
      <c r="U1990" s="19">
        <f>Tabla1[[#This Row],[Trbjo real]]/Tabla1[[#This Row],[Trabajo]]</f>
        <v>0</v>
      </c>
    </row>
    <row r="1991" spans="1:21" x14ac:dyDescent="0.25">
      <c r="A1991" s="16" t="s">
        <v>931</v>
      </c>
      <c r="B1991" s="16" t="s">
        <v>325</v>
      </c>
      <c r="C1991" s="16" t="s">
        <v>326</v>
      </c>
      <c r="D1991" s="16" t="s">
        <v>120</v>
      </c>
      <c r="E1991" s="16" t="s">
        <v>1053</v>
      </c>
      <c r="F1991" s="16" t="s">
        <v>1056</v>
      </c>
      <c r="G1991" s="16" t="s">
        <v>1129</v>
      </c>
      <c r="H1991" s="16" t="s">
        <v>8</v>
      </c>
      <c r="I1991" s="16" t="s">
        <v>1154</v>
      </c>
      <c r="J1991" s="16" t="s">
        <v>121</v>
      </c>
      <c r="K1991" s="16" t="s">
        <v>10</v>
      </c>
      <c r="L1991" s="17">
        <v>44673</v>
      </c>
      <c r="M1991" s="18"/>
      <c r="N1991" s="18" t="str">
        <f t="shared" si="62"/>
        <v>NO CUMPLE</v>
      </c>
      <c r="O1991" s="18" t="str">
        <f t="shared" si="63"/>
        <v>NO CUMPLE</v>
      </c>
      <c r="P1991" s="19">
        <v>0</v>
      </c>
      <c r="Q1991" s="19">
        <v>4</v>
      </c>
      <c r="R1991" s="19">
        <f>Tabla1[[#This Row],[Trbjo real]]-Tabla1[[#This Row],[Trabajo]]</f>
        <v>-4</v>
      </c>
      <c r="S1991" s="19">
        <v>4</v>
      </c>
      <c r="T1991" s="16" t="s">
        <v>1026</v>
      </c>
      <c r="U1991" s="19">
        <f>Tabla1[[#This Row],[Trbjo real]]/Tabla1[[#This Row],[Trabajo]]</f>
        <v>0</v>
      </c>
    </row>
    <row r="1992" spans="1:21" x14ac:dyDescent="0.25">
      <c r="A1992" s="16" t="s">
        <v>1004</v>
      </c>
      <c r="B1992" s="16" t="s">
        <v>365</v>
      </c>
      <c r="C1992" s="16" t="s">
        <v>366</v>
      </c>
      <c r="D1992" s="16" t="s">
        <v>120</v>
      </c>
      <c r="E1992" s="16" t="s">
        <v>1035</v>
      </c>
      <c r="F1992" s="16" t="s">
        <v>1036</v>
      </c>
      <c r="G1992" s="16" t="s">
        <v>1042</v>
      </c>
      <c r="H1992" s="16" t="s">
        <v>8</v>
      </c>
      <c r="I1992" s="16" t="s">
        <v>1154</v>
      </c>
      <c r="J1992" s="16" t="s">
        <v>121</v>
      </c>
      <c r="K1992" s="16" t="s">
        <v>10</v>
      </c>
      <c r="L1992" s="17">
        <v>44669</v>
      </c>
      <c r="M1992" s="18">
        <v>44669</v>
      </c>
      <c r="N1992" s="18" t="str">
        <f t="shared" si="62"/>
        <v>CUMPLE</v>
      </c>
      <c r="O1992" s="18" t="str">
        <f t="shared" si="63"/>
        <v>CUMPLE</v>
      </c>
      <c r="P1992" s="19">
        <v>2</v>
      </c>
      <c r="Q1992" s="20">
        <v>8</v>
      </c>
      <c r="R1992" s="19">
        <f>Tabla1[[#This Row],[Trbjo real]]-Tabla1[[#This Row],[Trabajo]]</f>
        <v>-6</v>
      </c>
      <c r="S1992" s="19">
        <v>8</v>
      </c>
      <c r="T1992" s="16" t="s">
        <v>1026</v>
      </c>
      <c r="U1992" s="19">
        <f>Tabla1[[#This Row],[Trbjo real]]/Tabla1[[#This Row],[Trabajo]]</f>
        <v>0.25</v>
      </c>
    </row>
    <row r="1993" spans="1:21" x14ac:dyDescent="0.25">
      <c r="A1993" s="16" t="s">
        <v>628</v>
      </c>
      <c r="B1993" s="16" t="s">
        <v>5</v>
      </c>
      <c r="C1993" s="16" t="s">
        <v>6</v>
      </c>
      <c r="D1993" s="16" t="s">
        <v>7</v>
      </c>
      <c r="E1993" s="16" t="s">
        <v>1035</v>
      </c>
      <c r="F1993" s="16" t="s">
        <v>1153</v>
      </c>
      <c r="G1993" s="16" t="s">
        <v>1060</v>
      </c>
      <c r="H1993" s="16" t="s">
        <v>8</v>
      </c>
      <c r="I1993" s="16" t="s">
        <v>1154</v>
      </c>
      <c r="J1993" s="16" t="s">
        <v>9</v>
      </c>
      <c r="K1993" s="16" t="s">
        <v>10</v>
      </c>
      <c r="L1993" s="17">
        <v>44669</v>
      </c>
      <c r="M1993" s="18">
        <v>44669</v>
      </c>
      <c r="N1993" s="18" t="str">
        <f t="shared" si="62"/>
        <v>CUMPLE</v>
      </c>
      <c r="O1993" s="18" t="str">
        <f t="shared" si="63"/>
        <v>CUMPLE</v>
      </c>
      <c r="P1993" s="19">
        <v>1</v>
      </c>
      <c r="Q1993" s="20">
        <v>1</v>
      </c>
      <c r="R1993" s="19">
        <f>Tabla1[[#This Row],[Trbjo real]]-Tabla1[[#This Row],[Trabajo]]</f>
        <v>0</v>
      </c>
      <c r="S1993" s="19">
        <v>1</v>
      </c>
      <c r="T1993" s="16" t="s">
        <v>1026</v>
      </c>
      <c r="U1993" s="19">
        <f>Tabla1[[#This Row],[Trbjo real]]/Tabla1[[#This Row],[Trabajo]]</f>
        <v>1</v>
      </c>
    </row>
    <row r="1994" spans="1:21" x14ac:dyDescent="0.25">
      <c r="A1994" s="16" t="s">
        <v>1004</v>
      </c>
      <c r="B1994" s="16" t="s">
        <v>365</v>
      </c>
      <c r="C1994" s="16" t="s">
        <v>366</v>
      </c>
      <c r="D1994" s="16" t="s">
        <v>120</v>
      </c>
      <c r="E1994" s="16" t="s">
        <v>1033</v>
      </c>
      <c r="F1994" s="16" t="s">
        <v>1036</v>
      </c>
      <c r="G1994" s="16" t="s">
        <v>1129</v>
      </c>
      <c r="H1994" s="16" t="s">
        <v>8</v>
      </c>
      <c r="I1994" s="16" t="s">
        <v>1154</v>
      </c>
      <c r="J1994" s="16" t="s">
        <v>121</v>
      </c>
      <c r="K1994" s="16" t="s">
        <v>10</v>
      </c>
      <c r="L1994" s="17">
        <v>44669</v>
      </c>
      <c r="M1994" s="18"/>
      <c r="N1994" s="18" t="str">
        <f t="shared" si="62"/>
        <v>NO CUMPLE</v>
      </c>
      <c r="O1994" s="18" t="str">
        <f t="shared" si="63"/>
        <v>NO CUMPLE</v>
      </c>
      <c r="P1994" s="19">
        <v>0</v>
      </c>
      <c r="Q1994" s="19">
        <v>2</v>
      </c>
      <c r="R1994" s="19">
        <f>Tabla1[[#This Row],[Trbjo real]]-Tabla1[[#This Row],[Trabajo]]</f>
        <v>-2</v>
      </c>
      <c r="S1994" s="19">
        <v>2</v>
      </c>
      <c r="T1994" s="16" t="s">
        <v>1026</v>
      </c>
      <c r="U1994" s="19">
        <f>Tabla1[[#This Row],[Trbjo real]]/Tabla1[[#This Row],[Trabajo]]</f>
        <v>0</v>
      </c>
    </row>
    <row r="1995" spans="1:21" x14ac:dyDescent="0.25">
      <c r="A1995" s="16" t="s">
        <v>664</v>
      </c>
      <c r="B1995" s="16" t="s">
        <v>5</v>
      </c>
      <c r="C1995" s="16" t="s">
        <v>6</v>
      </c>
      <c r="D1995" s="16" t="s">
        <v>7</v>
      </c>
      <c r="E1995" s="16" t="s">
        <v>1035</v>
      </c>
      <c r="F1995" s="16" t="s">
        <v>1036</v>
      </c>
      <c r="G1995" s="16" t="s">
        <v>1042</v>
      </c>
      <c r="H1995" s="16" t="s">
        <v>8</v>
      </c>
      <c r="I1995" s="16" t="s">
        <v>1154</v>
      </c>
      <c r="J1995" s="16" t="s">
        <v>9</v>
      </c>
      <c r="K1995" s="16" t="s">
        <v>10</v>
      </c>
      <c r="L1995" s="17">
        <v>44666</v>
      </c>
      <c r="M1995" s="18">
        <v>44619</v>
      </c>
      <c r="N1995" s="18" t="str">
        <f t="shared" si="62"/>
        <v>CUMPLE</v>
      </c>
      <c r="O1995" s="18" t="str">
        <f t="shared" si="63"/>
        <v>CUMPLE</v>
      </c>
      <c r="P1995" s="19">
        <v>8</v>
      </c>
      <c r="Q1995" s="21">
        <v>8</v>
      </c>
      <c r="R1995" s="19">
        <f>Tabla1[[#This Row],[Trbjo real]]-Tabla1[[#This Row],[Trabajo]]</f>
        <v>0</v>
      </c>
      <c r="S1995" s="19">
        <v>8</v>
      </c>
      <c r="T1995" s="16" t="s">
        <v>1026</v>
      </c>
      <c r="U1995" s="19">
        <f>Tabla1[[#This Row],[Trbjo real]]/Tabla1[[#This Row],[Trabajo]]</f>
        <v>1</v>
      </c>
    </row>
    <row r="1996" spans="1:21" x14ac:dyDescent="0.25">
      <c r="A1996" s="16" t="s">
        <v>988</v>
      </c>
      <c r="B1996" s="16" t="s">
        <v>365</v>
      </c>
      <c r="C1996" s="16" t="s">
        <v>366</v>
      </c>
      <c r="D1996" s="16" t="s">
        <v>120</v>
      </c>
      <c r="E1996" s="16" t="s">
        <v>1035</v>
      </c>
      <c r="F1996" s="16" t="s">
        <v>1036</v>
      </c>
      <c r="G1996" s="16" t="s">
        <v>1042</v>
      </c>
      <c r="H1996" s="16" t="s">
        <v>8</v>
      </c>
      <c r="I1996" s="16" t="s">
        <v>1154</v>
      </c>
      <c r="J1996" s="16" t="s">
        <v>121</v>
      </c>
      <c r="K1996" s="16" t="s">
        <v>10</v>
      </c>
      <c r="L1996" s="17">
        <v>44666</v>
      </c>
      <c r="M1996" s="18"/>
      <c r="N1996" s="18" t="str">
        <f t="shared" si="62"/>
        <v>NO CUMPLE</v>
      </c>
      <c r="O1996" s="18" t="str">
        <f t="shared" si="63"/>
        <v>NO CUMPLE</v>
      </c>
      <c r="P1996" s="19">
        <v>0</v>
      </c>
      <c r="Q1996" s="19">
        <v>8</v>
      </c>
      <c r="R1996" s="19">
        <f>Tabla1[[#This Row],[Trbjo real]]-Tabla1[[#This Row],[Trabajo]]</f>
        <v>-8</v>
      </c>
      <c r="S1996" s="19">
        <v>8</v>
      </c>
      <c r="T1996" s="16" t="s">
        <v>1026</v>
      </c>
      <c r="U1996" s="19">
        <f>Tabla1[[#This Row],[Trbjo real]]/Tabla1[[#This Row],[Trabajo]]</f>
        <v>0</v>
      </c>
    </row>
    <row r="1997" spans="1:21" x14ac:dyDescent="0.25">
      <c r="A1997" s="16" t="s">
        <v>664</v>
      </c>
      <c r="B1997" s="16" t="s">
        <v>5</v>
      </c>
      <c r="C1997" s="16" t="s">
        <v>6</v>
      </c>
      <c r="D1997" s="16" t="s">
        <v>7</v>
      </c>
      <c r="E1997" s="16" t="s">
        <v>1033</v>
      </c>
      <c r="F1997" s="16" t="s">
        <v>1036</v>
      </c>
      <c r="G1997" s="16" t="s">
        <v>1129</v>
      </c>
      <c r="H1997" s="16" t="s">
        <v>8</v>
      </c>
      <c r="I1997" s="16" t="s">
        <v>1154</v>
      </c>
      <c r="J1997" s="16" t="s">
        <v>9</v>
      </c>
      <c r="K1997" s="16" t="s">
        <v>10</v>
      </c>
      <c r="L1997" s="17">
        <v>44666</v>
      </c>
      <c r="M1997" s="18"/>
      <c r="N1997" s="18" t="str">
        <f t="shared" si="62"/>
        <v>NO CUMPLE</v>
      </c>
      <c r="O1997" s="18" t="str">
        <f t="shared" si="63"/>
        <v>NO CUMPLE</v>
      </c>
      <c r="P1997" s="19">
        <v>0</v>
      </c>
      <c r="Q1997" s="19">
        <v>2</v>
      </c>
      <c r="R1997" s="19">
        <f>Tabla1[[#This Row],[Trbjo real]]-Tabla1[[#This Row],[Trabajo]]</f>
        <v>-2</v>
      </c>
      <c r="S1997" s="19">
        <v>2</v>
      </c>
      <c r="T1997" s="16" t="s">
        <v>1026</v>
      </c>
      <c r="U1997" s="19">
        <f>Tabla1[[#This Row],[Trbjo real]]/Tabla1[[#This Row],[Trabajo]]</f>
        <v>0</v>
      </c>
    </row>
    <row r="1998" spans="1:21" x14ac:dyDescent="0.25">
      <c r="A1998" s="16" t="s">
        <v>988</v>
      </c>
      <c r="B1998" s="16" t="s">
        <v>365</v>
      </c>
      <c r="C1998" s="16" t="s">
        <v>366</v>
      </c>
      <c r="D1998" s="16" t="s">
        <v>120</v>
      </c>
      <c r="E1998" s="16" t="s">
        <v>1033</v>
      </c>
      <c r="F1998" s="16" t="s">
        <v>1036</v>
      </c>
      <c r="G1998" s="16" t="s">
        <v>1150</v>
      </c>
      <c r="H1998" s="16" t="s">
        <v>8</v>
      </c>
      <c r="I1998" s="16" t="s">
        <v>1154</v>
      </c>
      <c r="J1998" s="16" t="s">
        <v>121</v>
      </c>
      <c r="K1998" s="16" t="s">
        <v>10</v>
      </c>
      <c r="L1998" s="17">
        <v>44666</v>
      </c>
      <c r="M1998" s="18">
        <v>44621</v>
      </c>
      <c r="N1998" s="18" t="str">
        <f t="shared" si="62"/>
        <v>CUMPLE</v>
      </c>
      <c r="O1998" s="18" t="str">
        <f t="shared" si="63"/>
        <v>CUMPLE</v>
      </c>
      <c r="P1998" s="19">
        <v>2</v>
      </c>
      <c r="Q1998" s="21">
        <v>2</v>
      </c>
      <c r="R1998" s="19">
        <f>Tabla1[[#This Row],[Trbjo real]]-Tabla1[[#This Row],[Trabajo]]</f>
        <v>0</v>
      </c>
      <c r="S1998" s="19">
        <v>2</v>
      </c>
      <c r="T1998" s="16" t="s">
        <v>1026</v>
      </c>
      <c r="U1998" s="19">
        <f>Tabla1[[#This Row],[Trbjo real]]/Tabla1[[#This Row],[Trabajo]]</f>
        <v>1</v>
      </c>
    </row>
    <row r="1999" spans="1:21" x14ac:dyDescent="0.25">
      <c r="A1999" s="16" t="s">
        <v>624</v>
      </c>
      <c r="B1999" s="16" t="s">
        <v>5</v>
      </c>
      <c r="C1999" s="16" t="s">
        <v>6</v>
      </c>
      <c r="D1999" s="16" t="s">
        <v>7</v>
      </c>
      <c r="E1999" s="16" t="s">
        <v>1035</v>
      </c>
      <c r="F1999" s="16" t="s">
        <v>1036</v>
      </c>
      <c r="G1999" s="16" t="s">
        <v>1042</v>
      </c>
      <c r="H1999" s="16" t="s">
        <v>8</v>
      </c>
      <c r="I1999" s="16" t="s">
        <v>1154</v>
      </c>
      <c r="J1999" s="16" t="s">
        <v>9</v>
      </c>
      <c r="K1999" s="16" t="s">
        <v>10</v>
      </c>
      <c r="L1999" s="17">
        <v>44665</v>
      </c>
      <c r="M1999" s="18"/>
      <c r="N1999" s="18" t="str">
        <f t="shared" si="62"/>
        <v>NO CUMPLE</v>
      </c>
      <c r="O1999" s="18" t="str">
        <f t="shared" si="63"/>
        <v>NO CUMPLE</v>
      </c>
      <c r="P1999" s="19">
        <v>0</v>
      </c>
      <c r="Q1999" s="19">
        <v>8</v>
      </c>
      <c r="R1999" s="19">
        <f>Tabla1[[#This Row],[Trbjo real]]-Tabla1[[#This Row],[Trabajo]]</f>
        <v>-8</v>
      </c>
      <c r="S1999" s="19">
        <v>8</v>
      </c>
      <c r="T1999" s="16" t="s">
        <v>1026</v>
      </c>
      <c r="U1999" s="19">
        <f>Tabla1[[#This Row],[Trbjo real]]/Tabla1[[#This Row],[Trabajo]]</f>
        <v>0</v>
      </c>
    </row>
    <row r="2000" spans="1:21" x14ac:dyDescent="0.25">
      <c r="A2000" s="16" t="s">
        <v>694</v>
      </c>
      <c r="B2000" s="16" t="s">
        <v>51</v>
      </c>
      <c r="C2000" s="16" t="s">
        <v>52</v>
      </c>
      <c r="D2000" s="16" t="s">
        <v>53</v>
      </c>
      <c r="E2000" s="16" t="s">
        <v>1053</v>
      </c>
      <c r="F2000" s="16" t="s">
        <v>1069</v>
      </c>
      <c r="G2000" s="16" t="s">
        <v>1161</v>
      </c>
      <c r="H2000" s="16" t="s">
        <v>60</v>
      </c>
      <c r="I2000" s="16" t="s">
        <v>1025</v>
      </c>
      <c r="J2000" s="16" t="s">
        <v>55</v>
      </c>
      <c r="K2000" s="16" t="s">
        <v>10</v>
      </c>
      <c r="L2000" s="17">
        <v>44665</v>
      </c>
      <c r="M2000" s="18"/>
      <c r="N2000" s="18" t="str">
        <f t="shared" si="62"/>
        <v>NO CUMPLE</v>
      </c>
      <c r="O2000" s="18" t="str">
        <f t="shared" si="63"/>
        <v>NO CUMPLE</v>
      </c>
      <c r="P2000" s="19">
        <v>0</v>
      </c>
      <c r="Q2000" s="19">
        <v>3</v>
      </c>
      <c r="R2000" s="19">
        <f>Tabla1[[#This Row],[Trbjo real]]-Tabla1[[#This Row],[Trabajo]]</f>
        <v>-3</v>
      </c>
      <c r="S2000" s="19">
        <v>3</v>
      </c>
      <c r="T2000" s="16" t="s">
        <v>1026</v>
      </c>
      <c r="U2000" s="19">
        <f>Tabla1[[#This Row],[Trbjo real]]/Tabla1[[#This Row],[Trabajo]]</f>
        <v>0</v>
      </c>
    </row>
    <row r="2001" spans="1:21" x14ac:dyDescent="0.25">
      <c r="A2001" s="16" t="s">
        <v>624</v>
      </c>
      <c r="B2001" s="16" t="s">
        <v>5</v>
      </c>
      <c r="C2001" s="16" t="s">
        <v>6</v>
      </c>
      <c r="D2001" s="16" t="s">
        <v>7</v>
      </c>
      <c r="E2001" s="16" t="s">
        <v>1033</v>
      </c>
      <c r="F2001" s="16" t="s">
        <v>1036</v>
      </c>
      <c r="G2001" s="16" t="s">
        <v>1129</v>
      </c>
      <c r="H2001" s="16" t="s">
        <v>8</v>
      </c>
      <c r="I2001" s="16" t="s">
        <v>1154</v>
      </c>
      <c r="J2001" s="16" t="s">
        <v>9</v>
      </c>
      <c r="K2001" s="16" t="s">
        <v>10</v>
      </c>
      <c r="L2001" s="17">
        <v>44665</v>
      </c>
      <c r="M2001" s="18"/>
      <c r="N2001" s="18" t="str">
        <f t="shared" si="62"/>
        <v>NO CUMPLE</v>
      </c>
      <c r="O2001" s="18" t="str">
        <f t="shared" si="63"/>
        <v>NO CUMPLE</v>
      </c>
      <c r="P2001" s="19">
        <v>0</v>
      </c>
      <c r="Q2001" s="19">
        <v>2</v>
      </c>
      <c r="R2001" s="19">
        <f>Tabla1[[#This Row],[Trbjo real]]-Tabla1[[#This Row],[Trabajo]]</f>
        <v>-2</v>
      </c>
      <c r="S2001" s="19">
        <v>2</v>
      </c>
      <c r="T2001" s="16" t="s">
        <v>1026</v>
      </c>
      <c r="U2001" s="19">
        <f>Tabla1[[#This Row],[Trbjo real]]/Tabla1[[#This Row],[Trabajo]]</f>
        <v>0</v>
      </c>
    </row>
    <row r="2002" spans="1:21" x14ac:dyDescent="0.25">
      <c r="A2002" s="16" t="s">
        <v>905</v>
      </c>
      <c r="B2002" s="16" t="s">
        <v>325</v>
      </c>
      <c r="C2002" s="16" t="s">
        <v>326</v>
      </c>
      <c r="D2002" s="16" t="s">
        <v>120</v>
      </c>
      <c r="E2002" s="16" t="s">
        <v>1035</v>
      </c>
      <c r="F2002" s="16" t="s">
        <v>1036</v>
      </c>
      <c r="G2002" s="16" t="s">
        <v>1042</v>
      </c>
      <c r="H2002" s="16" t="s">
        <v>8</v>
      </c>
      <c r="I2002" s="16" t="s">
        <v>1154</v>
      </c>
      <c r="J2002" s="16" t="s">
        <v>121</v>
      </c>
      <c r="K2002" s="16" t="s">
        <v>10</v>
      </c>
      <c r="L2002" s="17">
        <v>44664</v>
      </c>
      <c r="M2002" s="18"/>
      <c r="N2002" s="18" t="str">
        <f t="shared" si="62"/>
        <v>NO CUMPLE</v>
      </c>
      <c r="O2002" s="18" t="str">
        <f t="shared" si="63"/>
        <v>NO CUMPLE</v>
      </c>
      <c r="P2002" s="19">
        <v>0</v>
      </c>
      <c r="Q2002" s="19">
        <v>8</v>
      </c>
      <c r="R2002" s="19">
        <f>Tabla1[[#This Row],[Trbjo real]]-Tabla1[[#This Row],[Trabajo]]</f>
        <v>-8</v>
      </c>
      <c r="S2002" s="19">
        <v>8</v>
      </c>
      <c r="T2002" s="16" t="s">
        <v>1026</v>
      </c>
      <c r="U2002" s="19">
        <f>Tabla1[[#This Row],[Trbjo real]]/Tabla1[[#This Row],[Trabajo]]</f>
        <v>0</v>
      </c>
    </row>
    <row r="2003" spans="1:21" x14ac:dyDescent="0.25">
      <c r="A2003" s="16" t="s">
        <v>878</v>
      </c>
      <c r="B2003" s="16" t="s">
        <v>325</v>
      </c>
      <c r="C2003" s="16" t="s">
        <v>326</v>
      </c>
      <c r="D2003" s="16" t="s">
        <v>120</v>
      </c>
      <c r="E2003" s="16" t="s">
        <v>1035</v>
      </c>
      <c r="F2003" s="16" t="s">
        <v>1036</v>
      </c>
      <c r="G2003" s="16" t="s">
        <v>1042</v>
      </c>
      <c r="H2003" s="16" t="s">
        <v>8</v>
      </c>
      <c r="I2003" s="16" t="s">
        <v>1154</v>
      </c>
      <c r="J2003" s="16" t="s">
        <v>121</v>
      </c>
      <c r="K2003" s="16" t="s">
        <v>10</v>
      </c>
      <c r="L2003" s="17">
        <v>44664</v>
      </c>
      <c r="M2003" s="18"/>
      <c r="N2003" s="18" t="str">
        <f t="shared" si="62"/>
        <v>NO CUMPLE</v>
      </c>
      <c r="O2003" s="18" t="str">
        <f t="shared" si="63"/>
        <v>NO CUMPLE</v>
      </c>
      <c r="P2003" s="19">
        <v>0</v>
      </c>
      <c r="Q2003" s="19">
        <v>8</v>
      </c>
      <c r="R2003" s="19">
        <f>Tabla1[[#This Row],[Trbjo real]]-Tabla1[[#This Row],[Trabajo]]</f>
        <v>-8</v>
      </c>
      <c r="S2003" s="19">
        <v>8</v>
      </c>
      <c r="T2003" s="16" t="s">
        <v>1026</v>
      </c>
      <c r="U2003" s="19">
        <f>Tabla1[[#This Row],[Trbjo real]]/Tabla1[[#This Row],[Trabajo]]</f>
        <v>0</v>
      </c>
    </row>
    <row r="2004" spans="1:21" x14ac:dyDescent="0.25">
      <c r="A2004" s="16" t="s">
        <v>905</v>
      </c>
      <c r="B2004" s="16" t="s">
        <v>325</v>
      </c>
      <c r="C2004" s="16" t="s">
        <v>326</v>
      </c>
      <c r="D2004" s="16" t="s">
        <v>120</v>
      </c>
      <c r="E2004" s="16" t="s">
        <v>1033</v>
      </c>
      <c r="F2004" s="16" t="s">
        <v>1036</v>
      </c>
      <c r="G2004" s="16" t="s">
        <v>1142</v>
      </c>
      <c r="H2004" s="16" t="s">
        <v>8</v>
      </c>
      <c r="I2004" s="16" t="s">
        <v>1154</v>
      </c>
      <c r="J2004" s="16" t="s">
        <v>121</v>
      </c>
      <c r="K2004" s="16" t="s">
        <v>10</v>
      </c>
      <c r="L2004" s="17">
        <v>44664</v>
      </c>
      <c r="M2004" s="18">
        <v>44592</v>
      </c>
      <c r="N2004" s="18" t="str">
        <f t="shared" si="62"/>
        <v>CUMPLE</v>
      </c>
      <c r="O2004" s="18" t="str">
        <f t="shared" si="63"/>
        <v>CUMPLE</v>
      </c>
      <c r="P2004" s="19">
        <v>1</v>
      </c>
      <c r="Q2004" s="20">
        <v>2</v>
      </c>
      <c r="R2004" s="19">
        <f>Tabla1[[#This Row],[Trbjo real]]-Tabla1[[#This Row],[Trabajo]]</f>
        <v>-1</v>
      </c>
      <c r="S2004" s="19">
        <v>2</v>
      </c>
      <c r="T2004" s="16" t="s">
        <v>1026</v>
      </c>
      <c r="U2004" s="19">
        <f>Tabla1[[#This Row],[Trbjo real]]/Tabla1[[#This Row],[Trabajo]]</f>
        <v>0.5</v>
      </c>
    </row>
    <row r="2005" spans="1:21" x14ac:dyDescent="0.25">
      <c r="A2005" s="16" t="s">
        <v>878</v>
      </c>
      <c r="B2005" s="16" t="s">
        <v>325</v>
      </c>
      <c r="C2005" s="16" t="s">
        <v>326</v>
      </c>
      <c r="D2005" s="16" t="s">
        <v>120</v>
      </c>
      <c r="E2005" s="16" t="s">
        <v>1033</v>
      </c>
      <c r="F2005" s="16" t="s">
        <v>1036</v>
      </c>
      <c r="G2005" s="16" t="s">
        <v>1152</v>
      </c>
      <c r="H2005" s="16" t="s">
        <v>8</v>
      </c>
      <c r="I2005" s="16" t="s">
        <v>1154</v>
      </c>
      <c r="J2005" s="16" t="s">
        <v>121</v>
      </c>
      <c r="K2005" s="16" t="s">
        <v>10</v>
      </c>
      <c r="L2005" s="17">
        <v>44664</v>
      </c>
      <c r="M2005" s="18">
        <v>44620</v>
      </c>
      <c r="N2005" s="18" t="str">
        <f t="shared" si="62"/>
        <v>CUMPLE</v>
      </c>
      <c r="O2005" s="18" t="str">
        <f t="shared" si="63"/>
        <v>CUMPLE</v>
      </c>
      <c r="P2005" s="19">
        <v>2</v>
      </c>
      <c r="Q2005" s="20">
        <v>2</v>
      </c>
      <c r="R2005" s="19">
        <f>Tabla1[[#This Row],[Trbjo real]]-Tabla1[[#This Row],[Trabajo]]</f>
        <v>0</v>
      </c>
      <c r="S2005" s="19">
        <v>2</v>
      </c>
      <c r="T2005" s="16" t="s">
        <v>1026</v>
      </c>
      <c r="U2005" s="19">
        <f>Tabla1[[#This Row],[Trbjo real]]/Tabla1[[#This Row],[Trabajo]]</f>
        <v>1</v>
      </c>
    </row>
    <row r="2006" spans="1:21" x14ac:dyDescent="0.25">
      <c r="A2006" s="16" t="s">
        <v>841</v>
      </c>
      <c r="B2006" s="16" t="s">
        <v>238</v>
      </c>
      <c r="C2006" s="16" t="s">
        <v>239</v>
      </c>
      <c r="D2006" s="16" t="s">
        <v>185</v>
      </c>
      <c r="E2006" s="16" t="s">
        <v>1035</v>
      </c>
      <c r="F2006" s="16" t="s">
        <v>1057</v>
      </c>
      <c r="G2006" s="16" t="s">
        <v>1042</v>
      </c>
      <c r="H2006" s="16" t="s">
        <v>60</v>
      </c>
      <c r="I2006" s="16" t="s">
        <v>1025</v>
      </c>
      <c r="J2006" s="16" t="s">
        <v>240</v>
      </c>
      <c r="K2006" s="16" t="s">
        <v>10</v>
      </c>
      <c r="L2006" s="17">
        <v>44663</v>
      </c>
      <c r="M2006" s="18"/>
      <c r="N2006" s="18" t="str">
        <f t="shared" si="62"/>
        <v>NO CUMPLE</v>
      </c>
      <c r="O2006" s="18" t="str">
        <f t="shared" si="63"/>
        <v>NO CUMPLE</v>
      </c>
      <c r="P2006" s="19">
        <v>0</v>
      </c>
      <c r="Q2006" s="19">
        <v>2</v>
      </c>
      <c r="R2006" s="19">
        <f>Tabla1[[#This Row],[Trbjo real]]-Tabla1[[#This Row],[Trabajo]]</f>
        <v>-2</v>
      </c>
      <c r="S2006" s="19">
        <v>2</v>
      </c>
      <c r="T2006" s="16" t="s">
        <v>1026</v>
      </c>
      <c r="U2006" s="19">
        <f>Tabla1[[#This Row],[Trbjo real]]/Tabla1[[#This Row],[Trabajo]]</f>
        <v>0</v>
      </c>
    </row>
    <row r="2007" spans="1:21" x14ac:dyDescent="0.25">
      <c r="A2007" s="16" t="s">
        <v>934</v>
      </c>
      <c r="B2007" s="16" t="s">
        <v>325</v>
      </c>
      <c r="C2007" s="16" t="s">
        <v>326</v>
      </c>
      <c r="D2007" s="16" t="s">
        <v>120</v>
      </c>
      <c r="E2007" s="16" t="s">
        <v>1035</v>
      </c>
      <c r="F2007" s="16" t="s">
        <v>1153</v>
      </c>
      <c r="G2007" s="16" t="s">
        <v>1060</v>
      </c>
      <c r="H2007" s="16" t="s">
        <v>8</v>
      </c>
      <c r="I2007" s="16" t="s">
        <v>1154</v>
      </c>
      <c r="J2007" s="16" t="s">
        <v>121</v>
      </c>
      <c r="K2007" s="16" t="s">
        <v>10</v>
      </c>
      <c r="L2007" s="17">
        <v>44663</v>
      </c>
      <c r="M2007" s="18">
        <v>44663</v>
      </c>
      <c r="N2007" s="18" t="str">
        <f t="shared" si="62"/>
        <v>CUMPLE</v>
      </c>
      <c r="O2007" s="18" t="str">
        <f t="shared" si="63"/>
        <v>CUMPLE</v>
      </c>
      <c r="P2007" s="19">
        <v>1</v>
      </c>
      <c r="Q2007" s="20">
        <v>1</v>
      </c>
      <c r="R2007" s="19">
        <f>Tabla1[[#This Row],[Trbjo real]]-Tabla1[[#This Row],[Trabajo]]</f>
        <v>0</v>
      </c>
      <c r="S2007" s="19">
        <v>1</v>
      </c>
      <c r="T2007" s="16" t="s">
        <v>1026</v>
      </c>
      <c r="U2007" s="19">
        <f>Tabla1[[#This Row],[Trbjo real]]/Tabla1[[#This Row],[Trabajo]]</f>
        <v>1</v>
      </c>
    </row>
    <row r="2008" spans="1:21" x14ac:dyDescent="0.25">
      <c r="A2008" s="16" t="s">
        <v>1005</v>
      </c>
      <c r="B2008" s="16" t="s">
        <v>365</v>
      </c>
      <c r="C2008" s="16" t="s">
        <v>366</v>
      </c>
      <c r="D2008" s="16" t="s">
        <v>120</v>
      </c>
      <c r="E2008" s="16" t="s">
        <v>1035</v>
      </c>
      <c r="F2008" s="16" t="s">
        <v>1153</v>
      </c>
      <c r="G2008" s="16" t="s">
        <v>1060</v>
      </c>
      <c r="H2008" s="16" t="s">
        <v>8</v>
      </c>
      <c r="I2008" s="16" t="s">
        <v>1154</v>
      </c>
      <c r="J2008" s="16" t="s">
        <v>121</v>
      </c>
      <c r="K2008" s="16" t="s">
        <v>10</v>
      </c>
      <c r="L2008" s="17">
        <v>44663</v>
      </c>
      <c r="M2008" s="18">
        <v>44663</v>
      </c>
      <c r="N2008" s="18" t="str">
        <f t="shared" si="62"/>
        <v>CUMPLE</v>
      </c>
      <c r="O2008" s="18" t="str">
        <f t="shared" si="63"/>
        <v>CUMPLE</v>
      </c>
      <c r="P2008" s="19">
        <v>1</v>
      </c>
      <c r="Q2008" s="19">
        <v>1</v>
      </c>
      <c r="R2008" s="19">
        <f>Tabla1[[#This Row],[Trbjo real]]-Tabla1[[#This Row],[Trabajo]]</f>
        <v>0</v>
      </c>
      <c r="S2008" s="19">
        <v>1</v>
      </c>
      <c r="T2008" s="16" t="s">
        <v>1026</v>
      </c>
      <c r="U2008" s="19">
        <f>Tabla1[[#This Row],[Trbjo real]]/Tabla1[[#This Row],[Trabajo]]</f>
        <v>1</v>
      </c>
    </row>
    <row r="2009" spans="1:21" x14ac:dyDescent="0.25">
      <c r="A2009" s="16" t="s">
        <v>841</v>
      </c>
      <c r="B2009" s="16" t="s">
        <v>238</v>
      </c>
      <c r="C2009" s="16" t="s">
        <v>239</v>
      </c>
      <c r="D2009" s="16" t="s">
        <v>185</v>
      </c>
      <c r="E2009" s="16" t="s">
        <v>1033</v>
      </c>
      <c r="F2009" s="16" t="s">
        <v>1160</v>
      </c>
      <c r="G2009" s="16" t="s">
        <v>1099</v>
      </c>
      <c r="H2009" s="16" t="s">
        <v>60</v>
      </c>
      <c r="I2009" s="16" t="s">
        <v>1025</v>
      </c>
      <c r="J2009" s="16" t="s">
        <v>240</v>
      </c>
      <c r="K2009" s="16" t="s">
        <v>10</v>
      </c>
      <c r="L2009" s="17">
        <v>44663</v>
      </c>
      <c r="M2009" s="18"/>
      <c r="N2009" s="18" t="str">
        <f t="shared" si="62"/>
        <v>NO CUMPLE</v>
      </c>
      <c r="O2009" s="18" t="str">
        <f t="shared" si="63"/>
        <v>NO CUMPLE</v>
      </c>
      <c r="P2009" s="19">
        <v>0</v>
      </c>
      <c r="Q2009" s="19">
        <v>0</v>
      </c>
      <c r="R2009" s="19">
        <f>Tabla1[[#This Row],[Trbjo real]]-Tabla1[[#This Row],[Trabajo]]</f>
        <v>0</v>
      </c>
      <c r="S2009" s="19">
        <v>0</v>
      </c>
      <c r="T2009" s="16" t="s">
        <v>1026</v>
      </c>
      <c r="U2009" s="19" t="e">
        <f>Tabla1[[#This Row],[Trbjo real]]/Tabla1[[#This Row],[Trabajo]]</f>
        <v>#DIV/0!</v>
      </c>
    </row>
    <row r="2010" spans="1:21" x14ac:dyDescent="0.25">
      <c r="A2010" s="16" t="s">
        <v>612</v>
      </c>
      <c r="B2010" s="16" t="s">
        <v>5</v>
      </c>
      <c r="C2010" s="16" t="s">
        <v>6</v>
      </c>
      <c r="D2010" s="16" t="s">
        <v>7</v>
      </c>
      <c r="E2010" s="16" t="s">
        <v>1035</v>
      </c>
      <c r="F2010" s="16" t="s">
        <v>1153</v>
      </c>
      <c r="G2010" s="16" t="s">
        <v>1042</v>
      </c>
      <c r="H2010" s="16" t="s">
        <v>8</v>
      </c>
      <c r="I2010" s="16" t="s">
        <v>1154</v>
      </c>
      <c r="J2010" s="16" t="s">
        <v>9</v>
      </c>
      <c r="K2010" s="16" t="s">
        <v>10</v>
      </c>
      <c r="L2010" s="17">
        <v>44662</v>
      </c>
      <c r="M2010" s="18">
        <v>44662</v>
      </c>
      <c r="N2010" s="18" t="str">
        <f t="shared" si="62"/>
        <v>CUMPLE</v>
      </c>
      <c r="O2010" s="18" t="str">
        <f t="shared" si="63"/>
        <v>CUMPLE</v>
      </c>
      <c r="P2010" s="19">
        <v>1</v>
      </c>
      <c r="Q2010" s="20">
        <v>1</v>
      </c>
      <c r="R2010" s="19">
        <f>Tabla1[[#This Row],[Trbjo real]]-Tabla1[[#This Row],[Trabajo]]</f>
        <v>0</v>
      </c>
      <c r="S2010" s="19">
        <v>1</v>
      </c>
      <c r="T2010" s="16" t="s">
        <v>1026</v>
      </c>
      <c r="U2010" s="19">
        <f>Tabla1[[#This Row],[Trbjo real]]/Tabla1[[#This Row],[Trabajo]]</f>
        <v>1</v>
      </c>
    </row>
    <row r="2011" spans="1:21" x14ac:dyDescent="0.25">
      <c r="A2011" s="16" t="s">
        <v>696</v>
      </c>
      <c r="B2011" s="16" t="s">
        <v>51</v>
      </c>
      <c r="C2011" s="16" t="s">
        <v>52</v>
      </c>
      <c r="D2011" s="16" t="s">
        <v>53</v>
      </c>
      <c r="E2011" s="16" t="s">
        <v>1035</v>
      </c>
      <c r="F2011" s="16" t="s">
        <v>1057</v>
      </c>
      <c r="G2011" s="16" t="s">
        <v>1042</v>
      </c>
      <c r="H2011" s="16" t="s">
        <v>54</v>
      </c>
      <c r="I2011" s="16" t="s">
        <v>1025</v>
      </c>
      <c r="J2011" s="16" t="s">
        <v>55</v>
      </c>
      <c r="K2011" s="16" t="s">
        <v>10</v>
      </c>
      <c r="L2011" s="17">
        <v>44658</v>
      </c>
      <c r="M2011" s="18">
        <v>44658</v>
      </c>
      <c r="N2011" s="18" t="str">
        <f t="shared" si="62"/>
        <v>CUMPLE</v>
      </c>
      <c r="O2011" s="18" t="str">
        <f t="shared" si="63"/>
        <v>CUMPLE</v>
      </c>
      <c r="P2011" s="19">
        <v>3</v>
      </c>
      <c r="Q2011" s="20">
        <v>3</v>
      </c>
      <c r="R2011" s="19">
        <f>Tabla1[[#This Row],[Trbjo real]]-Tabla1[[#This Row],[Trabajo]]</f>
        <v>0</v>
      </c>
      <c r="S2011" s="19">
        <v>3</v>
      </c>
      <c r="T2011" s="16" t="s">
        <v>1026</v>
      </c>
      <c r="U2011" s="19">
        <f>Tabla1[[#This Row],[Trbjo real]]/Tabla1[[#This Row],[Trabajo]]</f>
        <v>1</v>
      </c>
    </row>
    <row r="2012" spans="1:21" x14ac:dyDescent="0.25">
      <c r="A2012" s="16" t="s">
        <v>696</v>
      </c>
      <c r="B2012" s="16" t="s">
        <v>51</v>
      </c>
      <c r="C2012" s="16" t="s">
        <v>52</v>
      </c>
      <c r="D2012" s="16" t="s">
        <v>53</v>
      </c>
      <c r="E2012" s="16" t="s">
        <v>1027</v>
      </c>
      <c r="F2012" s="16" t="s">
        <v>1090</v>
      </c>
      <c r="G2012" s="16" t="s">
        <v>1115</v>
      </c>
      <c r="H2012" s="16" t="s">
        <v>54</v>
      </c>
      <c r="I2012" s="16" t="s">
        <v>1025</v>
      </c>
      <c r="J2012" s="16" t="s">
        <v>55</v>
      </c>
      <c r="K2012" s="16" t="s">
        <v>10</v>
      </c>
      <c r="L2012" s="17">
        <v>44658</v>
      </c>
      <c r="M2012" s="18">
        <v>44655</v>
      </c>
      <c r="N2012" s="18" t="str">
        <f t="shared" si="62"/>
        <v>CUMPLE</v>
      </c>
      <c r="O2012" s="18" t="str">
        <f t="shared" si="63"/>
        <v>CUMPLE</v>
      </c>
      <c r="P2012" s="19">
        <v>1</v>
      </c>
      <c r="Q2012" s="20">
        <v>1</v>
      </c>
      <c r="R2012" s="19">
        <f>Tabla1[[#This Row],[Trbjo real]]-Tabla1[[#This Row],[Trabajo]]</f>
        <v>0</v>
      </c>
      <c r="S2012" s="19">
        <v>1</v>
      </c>
      <c r="T2012" s="16" t="s">
        <v>1026</v>
      </c>
      <c r="U2012" s="19">
        <f>Tabla1[[#This Row],[Trbjo real]]/Tabla1[[#This Row],[Trabajo]]</f>
        <v>1</v>
      </c>
    </row>
    <row r="2013" spans="1:21" x14ac:dyDescent="0.25">
      <c r="A2013" s="16" t="s">
        <v>843</v>
      </c>
      <c r="B2013" s="16" t="s">
        <v>238</v>
      </c>
      <c r="C2013" s="16" t="s">
        <v>239</v>
      </c>
      <c r="D2013" s="16" t="s">
        <v>185</v>
      </c>
      <c r="E2013" s="16" t="s">
        <v>1033</v>
      </c>
      <c r="F2013" s="16" t="s">
        <v>1136</v>
      </c>
      <c r="G2013" s="16" t="s">
        <v>1150</v>
      </c>
      <c r="H2013" s="16" t="s">
        <v>60</v>
      </c>
      <c r="I2013" s="16" t="s">
        <v>1025</v>
      </c>
      <c r="J2013" s="16" t="s">
        <v>240</v>
      </c>
      <c r="K2013" s="16" t="s">
        <v>10</v>
      </c>
      <c r="L2013" s="17">
        <v>44657</v>
      </c>
      <c r="M2013" s="18">
        <v>44657</v>
      </c>
      <c r="N2013" s="18" t="str">
        <f t="shared" si="62"/>
        <v>CUMPLE</v>
      </c>
      <c r="O2013" s="18" t="str">
        <f t="shared" si="63"/>
        <v>CUMPLE</v>
      </c>
      <c r="P2013" s="19">
        <v>1</v>
      </c>
      <c r="Q2013" s="19">
        <v>1</v>
      </c>
      <c r="R2013" s="20">
        <f>Tabla1[[#This Row],[Trbjo real]]-Tabla1[[#This Row],[Trabajo]]</f>
        <v>0</v>
      </c>
      <c r="S2013" s="19">
        <v>1</v>
      </c>
      <c r="T2013" s="16" t="s">
        <v>1026</v>
      </c>
      <c r="U2013" s="19">
        <f>Tabla1[[#This Row],[Trbjo real]]/Tabla1[[#This Row],[Trabajo]]</f>
        <v>1</v>
      </c>
    </row>
    <row r="2014" spans="1:21" x14ac:dyDescent="0.25">
      <c r="A2014" s="16" t="s">
        <v>767</v>
      </c>
      <c r="B2014" s="16" t="s">
        <v>183</v>
      </c>
      <c r="C2014" s="16" t="s">
        <v>184</v>
      </c>
      <c r="D2014" s="16" t="s">
        <v>185</v>
      </c>
      <c r="E2014" s="16" t="s">
        <v>1033</v>
      </c>
      <c r="F2014" s="16" t="s">
        <v>1136</v>
      </c>
      <c r="G2014" s="16" t="s">
        <v>1150</v>
      </c>
      <c r="H2014" s="16" t="s">
        <v>60</v>
      </c>
      <c r="I2014" s="16" t="s">
        <v>1025</v>
      </c>
      <c r="J2014" s="16" t="s">
        <v>186</v>
      </c>
      <c r="K2014" s="16" t="s">
        <v>10</v>
      </c>
      <c r="L2014" s="17">
        <v>44656</v>
      </c>
      <c r="M2014" s="18">
        <v>44656</v>
      </c>
      <c r="N2014" s="18" t="str">
        <f t="shared" si="62"/>
        <v>CUMPLE</v>
      </c>
      <c r="O2014" s="18" t="str">
        <f t="shared" si="63"/>
        <v>CUMPLE</v>
      </c>
      <c r="P2014" s="19">
        <v>1</v>
      </c>
      <c r="Q2014" s="19">
        <v>1</v>
      </c>
      <c r="R2014" s="20">
        <f>Tabla1[[#This Row],[Trbjo real]]-Tabla1[[#This Row],[Trabajo]]</f>
        <v>0</v>
      </c>
      <c r="S2014" s="19">
        <v>1</v>
      </c>
      <c r="T2014" s="16" t="s">
        <v>1026</v>
      </c>
      <c r="U2014" s="19">
        <f>Tabla1[[#This Row],[Trbjo real]]/Tabla1[[#This Row],[Trabajo]]</f>
        <v>1</v>
      </c>
    </row>
    <row r="2015" spans="1:21" x14ac:dyDescent="0.25">
      <c r="A2015" s="16" t="s">
        <v>623</v>
      </c>
      <c r="B2015" s="16" t="s">
        <v>5</v>
      </c>
      <c r="C2015" s="16" t="s">
        <v>6</v>
      </c>
      <c r="D2015" s="16" t="s">
        <v>7</v>
      </c>
      <c r="E2015" s="16" t="s">
        <v>1027</v>
      </c>
      <c r="F2015" s="16" t="s">
        <v>1101</v>
      </c>
      <c r="G2015" s="16" t="s">
        <v>1042</v>
      </c>
      <c r="H2015" s="16" t="s">
        <v>8</v>
      </c>
      <c r="I2015" s="16" t="s">
        <v>1154</v>
      </c>
      <c r="J2015" s="16" t="s">
        <v>9</v>
      </c>
      <c r="K2015" s="16" t="s">
        <v>10</v>
      </c>
      <c r="L2015" s="17">
        <v>44654</v>
      </c>
      <c r="M2015" s="18">
        <v>44654</v>
      </c>
      <c r="N2015" s="18" t="str">
        <f t="shared" si="62"/>
        <v>CUMPLE</v>
      </c>
      <c r="O2015" s="18" t="str">
        <f t="shared" si="63"/>
        <v>CUMPLE</v>
      </c>
      <c r="P2015" s="19">
        <v>3</v>
      </c>
      <c r="Q2015" s="21">
        <v>0.5</v>
      </c>
      <c r="R2015" s="19">
        <f>Tabla1[[#This Row],[Trbjo real]]-Tabla1[[#This Row],[Trabajo]]</f>
        <v>2.5</v>
      </c>
      <c r="S2015" s="19">
        <v>0.5</v>
      </c>
      <c r="T2015" s="16" t="s">
        <v>1026</v>
      </c>
      <c r="U2015" s="19">
        <f>Tabla1[[#This Row],[Trbjo real]]/Tabla1[[#This Row],[Trabajo]]</f>
        <v>6</v>
      </c>
    </row>
    <row r="2016" spans="1:21" x14ac:dyDescent="0.25">
      <c r="A2016" s="16" t="s">
        <v>623</v>
      </c>
      <c r="B2016" s="16" t="s">
        <v>5</v>
      </c>
      <c r="C2016" s="16" t="s">
        <v>6</v>
      </c>
      <c r="D2016" s="16" t="s">
        <v>7</v>
      </c>
      <c r="E2016" s="16" t="s">
        <v>1038</v>
      </c>
      <c r="F2016" s="16" t="s">
        <v>1056</v>
      </c>
      <c r="G2016" s="16" t="s">
        <v>1042</v>
      </c>
      <c r="H2016" s="16" t="s">
        <v>8</v>
      </c>
      <c r="I2016" s="16" t="s">
        <v>1154</v>
      </c>
      <c r="J2016" s="16" t="s">
        <v>9</v>
      </c>
      <c r="K2016" s="16" t="s">
        <v>10</v>
      </c>
      <c r="L2016" s="17">
        <v>44654</v>
      </c>
      <c r="M2016" s="18">
        <v>44654</v>
      </c>
      <c r="N2016" s="18" t="str">
        <f t="shared" si="62"/>
        <v>CUMPLE</v>
      </c>
      <c r="O2016" s="18" t="str">
        <f t="shared" si="63"/>
        <v>CUMPLE</v>
      </c>
      <c r="P2016" s="19">
        <v>5</v>
      </c>
      <c r="Q2016" s="21">
        <v>5</v>
      </c>
      <c r="R2016" s="19">
        <f>Tabla1[[#This Row],[Trbjo real]]-Tabla1[[#This Row],[Trabajo]]</f>
        <v>0</v>
      </c>
      <c r="S2016" s="19">
        <v>5</v>
      </c>
      <c r="T2016" s="16" t="s">
        <v>1026</v>
      </c>
      <c r="U2016" s="19">
        <f>Tabla1[[#This Row],[Trbjo real]]/Tabla1[[#This Row],[Trabajo]]</f>
        <v>1</v>
      </c>
    </row>
    <row r="2017" spans="1:21" x14ac:dyDescent="0.25">
      <c r="A2017" s="16" t="s">
        <v>981</v>
      </c>
      <c r="B2017" s="16" t="s">
        <v>365</v>
      </c>
      <c r="C2017" s="16" t="s">
        <v>366</v>
      </c>
      <c r="D2017" s="16" t="s">
        <v>120</v>
      </c>
      <c r="E2017" s="16" t="s">
        <v>1035</v>
      </c>
      <c r="F2017" s="16" t="s">
        <v>1036</v>
      </c>
      <c r="G2017" s="16" t="s">
        <v>1042</v>
      </c>
      <c r="H2017" s="16" t="s">
        <v>8</v>
      </c>
      <c r="I2017" s="16" t="s">
        <v>1154</v>
      </c>
      <c r="J2017" s="16" t="s">
        <v>121</v>
      </c>
      <c r="K2017" s="16" t="s">
        <v>10</v>
      </c>
      <c r="L2017" s="17">
        <v>44654</v>
      </c>
      <c r="M2017" s="18">
        <v>44654</v>
      </c>
      <c r="N2017" s="18" t="str">
        <f t="shared" si="62"/>
        <v>CUMPLE</v>
      </c>
      <c r="O2017" s="18" t="str">
        <f t="shared" si="63"/>
        <v>CUMPLE</v>
      </c>
      <c r="P2017" s="19">
        <v>1</v>
      </c>
      <c r="Q2017" s="20">
        <v>8</v>
      </c>
      <c r="R2017" s="19">
        <f>Tabla1[[#This Row],[Trbjo real]]-Tabla1[[#This Row],[Trabajo]]</f>
        <v>-7</v>
      </c>
      <c r="S2017" s="19">
        <v>8</v>
      </c>
      <c r="T2017" s="16" t="s">
        <v>1026</v>
      </c>
      <c r="U2017" s="19">
        <f>Tabla1[[#This Row],[Trbjo real]]/Tabla1[[#This Row],[Trabajo]]</f>
        <v>0.125</v>
      </c>
    </row>
    <row r="2018" spans="1:21" x14ac:dyDescent="0.25">
      <c r="A2018" s="16" t="s">
        <v>981</v>
      </c>
      <c r="B2018" s="16" t="s">
        <v>365</v>
      </c>
      <c r="C2018" s="16" t="s">
        <v>366</v>
      </c>
      <c r="D2018" s="16" t="s">
        <v>120</v>
      </c>
      <c r="E2018" s="16" t="s">
        <v>1027</v>
      </c>
      <c r="F2018" s="16" t="s">
        <v>1101</v>
      </c>
      <c r="G2018" s="16" t="s">
        <v>1042</v>
      </c>
      <c r="H2018" s="16" t="s">
        <v>8</v>
      </c>
      <c r="I2018" s="16" t="s">
        <v>1154</v>
      </c>
      <c r="J2018" s="16" t="s">
        <v>121</v>
      </c>
      <c r="K2018" s="16" t="s">
        <v>10</v>
      </c>
      <c r="L2018" s="17">
        <v>44654</v>
      </c>
      <c r="M2018" s="18">
        <v>44654</v>
      </c>
      <c r="N2018" s="18" t="str">
        <f t="shared" si="62"/>
        <v>CUMPLE</v>
      </c>
      <c r="O2018" s="18" t="str">
        <f t="shared" si="63"/>
        <v>CUMPLE</v>
      </c>
      <c r="P2018" s="19">
        <v>1</v>
      </c>
      <c r="Q2018" s="20">
        <v>0.5</v>
      </c>
      <c r="R2018" s="19">
        <f>Tabla1[[#This Row],[Trbjo real]]-Tabla1[[#This Row],[Trabajo]]</f>
        <v>0.5</v>
      </c>
      <c r="S2018" s="19">
        <v>0.5</v>
      </c>
      <c r="T2018" s="16" t="s">
        <v>1026</v>
      </c>
      <c r="U2018" s="19">
        <f>Tabla1[[#This Row],[Trbjo real]]/Tabla1[[#This Row],[Trabajo]]</f>
        <v>2</v>
      </c>
    </row>
    <row r="2019" spans="1:21" x14ac:dyDescent="0.25">
      <c r="A2019" s="16" t="s">
        <v>623</v>
      </c>
      <c r="B2019" s="16" t="s">
        <v>5</v>
      </c>
      <c r="C2019" s="16" t="s">
        <v>6</v>
      </c>
      <c r="D2019" s="16" t="s">
        <v>7</v>
      </c>
      <c r="E2019" s="16" t="s">
        <v>1035</v>
      </c>
      <c r="F2019" s="16" t="s">
        <v>1036</v>
      </c>
      <c r="G2019" s="16" t="s">
        <v>1060</v>
      </c>
      <c r="H2019" s="16" t="s">
        <v>8</v>
      </c>
      <c r="I2019" s="16" t="s">
        <v>1154</v>
      </c>
      <c r="J2019" s="16" t="s">
        <v>9</v>
      </c>
      <c r="K2019" s="16" t="s">
        <v>10</v>
      </c>
      <c r="L2019" s="17">
        <v>44654</v>
      </c>
      <c r="M2019" s="18">
        <v>44649</v>
      </c>
      <c r="N2019" s="18" t="str">
        <f t="shared" si="62"/>
        <v>CUMPLE</v>
      </c>
      <c r="O2019" s="18" t="str">
        <f t="shared" si="63"/>
        <v>CUMPLE</v>
      </c>
      <c r="P2019" s="19">
        <v>4</v>
      </c>
      <c r="Q2019" s="21">
        <v>8</v>
      </c>
      <c r="R2019" s="19">
        <f>Tabla1[[#This Row],[Trbjo real]]-Tabla1[[#This Row],[Trabajo]]</f>
        <v>-4</v>
      </c>
      <c r="S2019" s="19">
        <v>8</v>
      </c>
      <c r="T2019" s="16" t="s">
        <v>1026</v>
      </c>
      <c r="U2019" s="19">
        <f>Tabla1[[#This Row],[Trbjo real]]/Tabla1[[#This Row],[Trabajo]]</f>
        <v>0.5</v>
      </c>
    </row>
    <row r="2020" spans="1:21" x14ac:dyDescent="0.25">
      <c r="A2020" s="16" t="s">
        <v>623</v>
      </c>
      <c r="B2020" s="16" t="s">
        <v>5</v>
      </c>
      <c r="C2020" s="16" t="s">
        <v>6</v>
      </c>
      <c r="D2020" s="16" t="s">
        <v>7</v>
      </c>
      <c r="E2020" s="16" t="s">
        <v>1051</v>
      </c>
      <c r="F2020" s="16" t="s">
        <v>1101</v>
      </c>
      <c r="G2020" s="16" t="s">
        <v>1099</v>
      </c>
      <c r="H2020" s="16" t="s">
        <v>8</v>
      </c>
      <c r="I2020" s="16" t="s">
        <v>1154</v>
      </c>
      <c r="J2020" s="16" t="s">
        <v>9</v>
      </c>
      <c r="K2020" s="16" t="s">
        <v>10</v>
      </c>
      <c r="L2020" s="17">
        <v>44654</v>
      </c>
      <c r="M2020" s="18">
        <v>44651</v>
      </c>
      <c r="N2020" s="18" t="str">
        <f t="shared" si="62"/>
        <v>CUMPLE</v>
      </c>
      <c r="O2020" s="18" t="str">
        <f t="shared" si="63"/>
        <v>CUMPLE</v>
      </c>
      <c r="P2020" s="19">
        <v>0.5</v>
      </c>
      <c r="Q2020" s="21">
        <v>4</v>
      </c>
      <c r="R2020" s="19">
        <f>Tabla1[[#This Row],[Trbjo real]]-Tabla1[[#This Row],[Trabajo]]</f>
        <v>-3.5</v>
      </c>
      <c r="S2020" s="19">
        <v>4</v>
      </c>
      <c r="T2020" s="16" t="s">
        <v>1026</v>
      </c>
      <c r="U2020" s="19">
        <f>Tabla1[[#This Row],[Trbjo real]]/Tabla1[[#This Row],[Trabajo]]</f>
        <v>0.125</v>
      </c>
    </row>
    <row r="2021" spans="1:21" x14ac:dyDescent="0.25">
      <c r="A2021" s="16" t="s">
        <v>981</v>
      </c>
      <c r="B2021" s="16" t="s">
        <v>365</v>
      </c>
      <c r="C2021" s="16" t="s">
        <v>366</v>
      </c>
      <c r="D2021" s="16" t="s">
        <v>120</v>
      </c>
      <c r="E2021" s="16" t="s">
        <v>1051</v>
      </c>
      <c r="F2021" s="16" t="s">
        <v>1101</v>
      </c>
      <c r="G2021" s="16" t="s">
        <v>1099</v>
      </c>
      <c r="H2021" s="16" t="s">
        <v>8</v>
      </c>
      <c r="I2021" s="16" t="s">
        <v>1154</v>
      </c>
      <c r="J2021" s="16" t="s">
        <v>121</v>
      </c>
      <c r="K2021" s="16" t="s">
        <v>10</v>
      </c>
      <c r="L2021" s="17">
        <v>44654</v>
      </c>
      <c r="M2021" s="18">
        <v>44650</v>
      </c>
      <c r="N2021" s="18" t="str">
        <f t="shared" si="62"/>
        <v>CUMPLE</v>
      </c>
      <c r="O2021" s="18" t="str">
        <f t="shared" si="63"/>
        <v>CUMPLE</v>
      </c>
      <c r="P2021" s="19">
        <v>0.5</v>
      </c>
      <c r="Q2021" s="21">
        <v>4</v>
      </c>
      <c r="R2021" s="19">
        <f>Tabla1[[#This Row],[Trbjo real]]-Tabla1[[#This Row],[Trabajo]]</f>
        <v>-3.5</v>
      </c>
      <c r="S2021" s="19">
        <v>4</v>
      </c>
      <c r="T2021" s="16" t="s">
        <v>1026</v>
      </c>
      <c r="U2021" s="19">
        <f>Tabla1[[#This Row],[Trbjo real]]/Tabla1[[#This Row],[Trabajo]]</f>
        <v>0.125</v>
      </c>
    </row>
    <row r="2022" spans="1:21" x14ac:dyDescent="0.25">
      <c r="A2022" s="16" t="s">
        <v>623</v>
      </c>
      <c r="B2022" s="16" t="s">
        <v>5</v>
      </c>
      <c r="C2022" s="16" t="s">
        <v>6</v>
      </c>
      <c r="D2022" s="16" t="s">
        <v>7</v>
      </c>
      <c r="E2022" s="16" t="s">
        <v>1022</v>
      </c>
      <c r="F2022" s="16" t="s">
        <v>1055</v>
      </c>
      <c r="G2022" s="16" t="s">
        <v>1118</v>
      </c>
      <c r="H2022" s="16" t="s">
        <v>8</v>
      </c>
      <c r="I2022" s="16" t="s">
        <v>1154</v>
      </c>
      <c r="J2022" s="16" t="s">
        <v>9</v>
      </c>
      <c r="K2022" s="16" t="s">
        <v>10</v>
      </c>
      <c r="L2022" s="17">
        <v>44654</v>
      </c>
      <c r="M2022" s="18">
        <v>44654</v>
      </c>
      <c r="N2022" s="18" t="str">
        <f t="shared" si="62"/>
        <v>CUMPLE</v>
      </c>
      <c r="O2022" s="18" t="str">
        <f t="shared" si="63"/>
        <v>CUMPLE</v>
      </c>
      <c r="P2022" s="19">
        <v>2</v>
      </c>
      <c r="Q2022" s="21">
        <v>3.4</v>
      </c>
      <c r="R2022" s="19">
        <f>Tabla1[[#This Row],[Trbjo real]]-Tabla1[[#This Row],[Trabajo]]</f>
        <v>-1.4</v>
      </c>
      <c r="S2022" s="19">
        <v>205</v>
      </c>
      <c r="T2022" s="16" t="s">
        <v>1123</v>
      </c>
      <c r="U2022" s="19">
        <f>Tabla1[[#This Row],[Trbjo real]]/Tabla1[[#This Row],[Trabajo]]</f>
        <v>0.58823529411764708</v>
      </c>
    </row>
    <row r="2023" spans="1:21" x14ac:dyDescent="0.25">
      <c r="A2023" s="16" t="s">
        <v>981</v>
      </c>
      <c r="B2023" s="16" t="s">
        <v>365</v>
      </c>
      <c r="C2023" s="16" t="s">
        <v>366</v>
      </c>
      <c r="D2023" s="16" t="s">
        <v>120</v>
      </c>
      <c r="E2023" s="16" t="s">
        <v>1022</v>
      </c>
      <c r="F2023" s="16" t="s">
        <v>1055</v>
      </c>
      <c r="G2023" s="16" t="s">
        <v>1118</v>
      </c>
      <c r="H2023" s="16" t="s">
        <v>8</v>
      </c>
      <c r="I2023" s="16" t="s">
        <v>1154</v>
      </c>
      <c r="J2023" s="16" t="s">
        <v>121</v>
      </c>
      <c r="K2023" s="16" t="s">
        <v>10</v>
      </c>
      <c r="L2023" s="17">
        <v>44654</v>
      </c>
      <c r="M2023" s="18"/>
      <c r="N2023" s="18" t="str">
        <f t="shared" si="62"/>
        <v>NO CUMPLE</v>
      </c>
      <c r="O2023" s="18" t="str">
        <f t="shared" si="63"/>
        <v>NO CUMPLE</v>
      </c>
      <c r="P2023" s="19">
        <v>0</v>
      </c>
      <c r="Q2023" s="19">
        <v>3.4</v>
      </c>
      <c r="R2023" s="19">
        <f>Tabla1[[#This Row],[Trbjo real]]-Tabla1[[#This Row],[Trabajo]]</f>
        <v>-3.4</v>
      </c>
      <c r="S2023" s="19">
        <v>205</v>
      </c>
      <c r="T2023" s="16" t="s">
        <v>1123</v>
      </c>
      <c r="U2023" s="19">
        <f>Tabla1[[#This Row],[Trbjo real]]/Tabla1[[#This Row],[Trabajo]]</f>
        <v>0</v>
      </c>
    </row>
    <row r="2024" spans="1:21" x14ac:dyDescent="0.25">
      <c r="A2024" s="16" t="s">
        <v>623</v>
      </c>
      <c r="B2024" s="16" t="s">
        <v>5</v>
      </c>
      <c r="C2024" s="16" t="s">
        <v>6</v>
      </c>
      <c r="D2024" s="16" t="s">
        <v>7</v>
      </c>
      <c r="E2024" s="16" t="s">
        <v>1033</v>
      </c>
      <c r="F2024" s="16" t="s">
        <v>1036</v>
      </c>
      <c r="G2024" s="16" t="s">
        <v>1129</v>
      </c>
      <c r="H2024" s="16" t="s">
        <v>8</v>
      </c>
      <c r="I2024" s="16" t="s">
        <v>1154</v>
      </c>
      <c r="J2024" s="16" t="s">
        <v>9</v>
      </c>
      <c r="K2024" s="16" t="s">
        <v>10</v>
      </c>
      <c r="L2024" s="17">
        <v>44654</v>
      </c>
      <c r="M2024" s="18">
        <v>44654</v>
      </c>
      <c r="N2024" s="18" t="str">
        <f t="shared" si="62"/>
        <v>CUMPLE</v>
      </c>
      <c r="O2024" s="18" t="str">
        <f t="shared" si="63"/>
        <v>CUMPLE</v>
      </c>
      <c r="P2024" s="19">
        <v>2</v>
      </c>
      <c r="Q2024" s="20">
        <v>2</v>
      </c>
      <c r="R2024" s="19">
        <f>Tabla1[[#This Row],[Trbjo real]]-Tabla1[[#This Row],[Trabajo]]</f>
        <v>0</v>
      </c>
      <c r="S2024" s="19">
        <v>2</v>
      </c>
      <c r="T2024" s="16" t="s">
        <v>1026</v>
      </c>
      <c r="U2024" s="19">
        <f>Tabla1[[#This Row],[Trbjo real]]/Tabla1[[#This Row],[Trabajo]]</f>
        <v>1</v>
      </c>
    </row>
    <row r="2025" spans="1:21" x14ac:dyDescent="0.25">
      <c r="A2025" s="16" t="s">
        <v>623</v>
      </c>
      <c r="B2025" s="16" t="s">
        <v>5</v>
      </c>
      <c r="C2025" s="16" t="s">
        <v>6</v>
      </c>
      <c r="D2025" s="16" t="s">
        <v>7</v>
      </c>
      <c r="E2025" s="16" t="s">
        <v>1040</v>
      </c>
      <c r="F2025" s="16" t="s">
        <v>1101</v>
      </c>
      <c r="G2025" s="16" t="s">
        <v>1129</v>
      </c>
      <c r="H2025" s="16" t="s">
        <v>8</v>
      </c>
      <c r="I2025" s="16" t="s">
        <v>1154</v>
      </c>
      <c r="J2025" s="16" t="s">
        <v>9</v>
      </c>
      <c r="K2025" s="16" t="s">
        <v>10</v>
      </c>
      <c r="L2025" s="17">
        <v>44654</v>
      </c>
      <c r="M2025" s="18">
        <v>44654</v>
      </c>
      <c r="N2025" s="18" t="str">
        <f t="shared" si="62"/>
        <v>CUMPLE</v>
      </c>
      <c r="O2025" s="18" t="str">
        <f t="shared" si="63"/>
        <v>CUMPLE</v>
      </c>
      <c r="P2025" s="19">
        <v>4</v>
      </c>
      <c r="Q2025" s="21">
        <v>4</v>
      </c>
      <c r="R2025" s="19">
        <f>Tabla1[[#This Row],[Trbjo real]]-Tabla1[[#This Row],[Trabajo]]</f>
        <v>0</v>
      </c>
      <c r="S2025" s="19">
        <v>4</v>
      </c>
      <c r="T2025" s="16" t="s">
        <v>1026</v>
      </c>
      <c r="U2025" s="19">
        <f>Tabla1[[#This Row],[Trbjo real]]/Tabla1[[#This Row],[Trabajo]]</f>
        <v>1</v>
      </c>
    </row>
    <row r="2026" spans="1:21" x14ac:dyDescent="0.25">
      <c r="A2026" s="16" t="s">
        <v>623</v>
      </c>
      <c r="B2026" s="16" t="s">
        <v>5</v>
      </c>
      <c r="C2026" s="16" t="s">
        <v>6</v>
      </c>
      <c r="D2026" s="16" t="s">
        <v>7</v>
      </c>
      <c r="E2026" s="16" t="s">
        <v>1053</v>
      </c>
      <c r="F2026" s="16" t="s">
        <v>1056</v>
      </c>
      <c r="G2026" s="16" t="s">
        <v>1129</v>
      </c>
      <c r="H2026" s="16" t="s">
        <v>8</v>
      </c>
      <c r="I2026" s="16" t="s">
        <v>1154</v>
      </c>
      <c r="J2026" s="16" t="s">
        <v>9</v>
      </c>
      <c r="K2026" s="16" t="s">
        <v>10</v>
      </c>
      <c r="L2026" s="17">
        <v>44654</v>
      </c>
      <c r="M2026" s="18">
        <v>44649</v>
      </c>
      <c r="N2026" s="18" t="str">
        <f t="shared" si="62"/>
        <v>CUMPLE</v>
      </c>
      <c r="O2026" s="18" t="str">
        <f t="shared" si="63"/>
        <v>CUMPLE</v>
      </c>
      <c r="P2026" s="19">
        <v>4</v>
      </c>
      <c r="Q2026" s="21">
        <v>4</v>
      </c>
      <c r="R2026" s="19">
        <f>Tabla1[[#This Row],[Trbjo real]]-Tabla1[[#This Row],[Trabajo]]</f>
        <v>0</v>
      </c>
      <c r="S2026" s="19">
        <v>4</v>
      </c>
      <c r="T2026" s="16" t="s">
        <v>1026</v>
      </c>
      <c r="U2026" s="19">
        <f>Tabla1[[#This Row],[Trbjo real]]/Tabla1[[#This Row],[Trabajo]]</f>
        <v>1</v>
      </c>
    </row>
    <row r="2027" spans="1:21" x14ac:dyDescent="0.25">
      <c r="A2027" s="16" t="s">
        <v>623</v>
      </c>
      <c r="B2027" s="16" t="s">
        <v>5</v>
      </c>
      <c r="C2027" s="16" t="s">
        <v>6</v>
      </c>
      <c r="D2027" s="16" t="s">
        <v>7</v>
      </c>
      <c r="E2027" s="16" t="s">
        <v>1034</v>
      </c>
      <c r="F2027" s="16" t="s">
        <v>1135</v>
      </c>
      <c r="G2027" s="16" t="s">
        <v>1129</v>
      </c>
      <c r="H2027" s="16" t="s">
        <v>8</v>
      </c>
      <c r="I2027" s="16" t="s">
        <v>1154</v>
      </c>
      <c r="J2027" s="16" t="s">
        <v>9</v>
      </c>
      <c r="K2027" s="16" t="s">
        <v>10</v>
      </c>
      <c r="L2027" s="17">
        <v>44654</v>
      </c>
      <c r="M2027" s="18">
        <v>44654</v>
      </c>
      <c r="N2027" s="18" t="str">
        <f t="shared" si="62"/>
        <v>CUMPLE</v>
      </c>
      <c r="O2027" s="18" t="str">
        <f t="shared" si="63"/>
        <v>CUMPLE</v>
      </c>
      <c r="P2027" s="19">
        <v>6</v>
      </c>
      <c r="Q2027" s="21">
        <v>6</v>
      </c>
      <c r="R2027" s="19">
        <f>Tabla1[[#This Row],[Trbjo real]]-Tabla1[[#This Row],[Trabajo]]</f>
        <v>0</v>
      </c>
      <c r="S2027" s="19">
        <v>6</v>
      </c>
      <c r="T2027" s="16" t="s">
        <v>1026</v>
      </c>
      <c r="U2027" s="19">
        <f>Tabla1[[#This Row],[Trbjo real]]/Tabla1[[#This Row],[Trabajo]]</f>
        <v>1</v>
      </c>
    </row>
    <row r="2028" spans="1:21" x14ac:dyDescent="0.25">
      <c r="A2028" s="16" t="s">
        <v>981</v>
      </c>
      <c r="B2028" s="16" t="s">
        <v>365</v>
      </c>
      <c r="C2028" s="16" t="s">
        <v>366</v>
      </c>
      <c r="D2028" s="16" t="s">
        <v>120</v>
      </c>
      <c r="E2028" s="16" t="s">
        <v>1040</v>
      </c>
      <c r="F2028" s="16" t="s">
        <v>1101</v>
      </c>
      <c r="G2028" s="16" t="s">
        <v>1150</v>
      </c>
      <c r="H2028" s="16" t="s">
        <v>8</v>
      </c>
      <c r="I2028" s="16" t="s">
        <v>1154</v>
      </c>
      <c r="J2028" s="16" t="s">
        <v>121</v>
      </c>
      <c r="K2028" s="16" t="s">
        <v>10</v>
      </c>
      <c r="L2028" s="17">
        <v>44654</v>
      </c>
      <c r="M2028" s="18">
        <v>44622</v>
      </c>
      <c r="N2028" s="18" t="str">
        <f t="shared" si="62"/>
        <v>CUMPLE</v>
      </c>
      <c r="O2028" s="18" t="str">
        <f t="shared" si="63"/>
        <v>CUMPLE</v>
      </c>
      <c r="P2028" s="19">
        <v>4</v>
      </c>
      <c r="Q2028" s="21">
        <v>4</v>
      </c>
      <c r="R2028" s="19">
        <f>Tabla1[[#This Row],[Trbjo real]]-Tabla1[[#This Row],[Trabajo]]</f>
        <v>0</v>
      </c>
      <c r="S2028" s="19">
        <v>4</v>
      </c>
      <c r="T2028" s="16" t="s">
        <v>1026</v>
      </c>
      <c r="U2028" s="19">
        <f>Tabla1[[#This Row],[Trbjo real]]/Tabla1[[#This Row],[Trabajo]]</f>
        <v>1</v>
      </c>
    </row>
    <row r="2029" spans="1:21" x14ac:dyDescent="0.25">
      <c r="A2029" s="16" t="s">
        <v>981</v>
      </c>
      <c r="B2029" s="16" t="s">
        <v>365</v>
      </c>
      <c r="C2029" s="16" t="s">
        <v>366</v>
      </c>
      <c r="D2029" s="16" t="s">
        <v>120</v>
      </c>
      <c r="E2029" s="16" t="s">
        <v>1033</v>
      </c>
      <c r="F2029" s="16" t="s">
        <v>1036</v>
      </c>
      <c r="G2029" s="16" t="s">
        <v>1152</v>
      </c>
      <c r="H2029" s="16" t="s">
        <v>8</v>
      </c>
      <c r="I2029" s="16" t="s">
        <v>1154</v>
      </c>
      <c r="J2029" s="16" t="s">
        <v>121</v>
      </c>
      <c r="K2029" s="16" t="s">
        <v>10</v>
      </c>
      <c r="L2029" s="17">
        <v>44654</v>
      </c>
      <c r="M2029" s="18">
        <v>44631</v>
      </c>
      <c r="N2029" s="18" t="str">
        <f t="shared" si="62"/>
        <v>CUMPLE</v>
      </c>
      <c r="O2029" s="18" t="str">
        <f t="shared" si="63"/>
        <v>CUMPLE</v>
      </c>
      <c r="P2029" s="19">
        <v>2</v>
      </c>
      <c r="Q2029" s="21">
        <v>2</v>
      </c>
      <c r="R2029" s="19">
        <f>Tabla1[[#This Row],[Trbjo real]]-Tabla1[[#This Row],[Trabajo]]</f>
        <v>0</v>
      </c>
      <c r="S2029" s="19">
        <v>2</v>
      </c>
      <c r="T2029" s="16" t="s">
        <v>1026</v>
      </c>
      <c r="U2029" s="19">
        <f>Tabla1[[#This Row],[Trbjo real]]/Tabla1[[#This Row],[Trabajo]]</f>
        <v>1</v>
      </c>
    </row>
    <row r="2030" spans="1:21" x14ac:dyDescent="0.25">
      <c r="A2030" s="16" t="s">
        <v>700</v>
      </c>
      <c r="B2030" s="16" t="s">
        <v>51</v>
      </c>
      <c r="C2030" s="16" t="s">
        <v>52</v>
      </c>
      <c r="D2030" s="16" t="s">
        <v>53</v>
      </c>
      <c r="E2030" s="16" t="s">
        <v>1035</v>
      </c>
      <c r="F2030" s="16" t="s">
        <v>1063</v>
      </c>
      <c r="G2030" s="16" t="s">
        <v>1064</v>
      </c>
      <c r="H2030" s="16" t="s">
        <v>60</v>
      </c>
      <c r="I2030" s="16" t="s">
        <v>1025</v>
      </c>
      <c r="J2030" s="16" t="s">
        <v>55</v>
      </c>
      <c r="K2030" s="16" t="s">
        <v>10</v>
      </c>
      <c r="L2030" s="17">
        <v>44651</v>
      </c>
      <c r="M2030" s="18"/>
      <c r="N2030" s="18" t="str">
        <f t="shared" si="62"/>
        <v>NO CUMPLE</v>
      </c>
      <c r="O2030" s="18" t="str">
        <f t="shared" si="63"/>
        <v>NO CUMPLE</v>
      </c>
      <c r="P2030" s="19">
        <v>0</v>
      </c>
      <c r="Q2030" s="19">
        <v>1</v>
      </c>
      <c r="R2030" s="19">
        <f>Tabla1[[#This Row],[Trbjo real]]-Tabla1[[#This Row],[Trabajo]]</f>
        <v>-1</v>
      </c>
      <c r="S2030" s="19">
        <v>1</v>
      </c>
      <c r="T2030" s="16" t="s">
        <v>1026</v>
      </c>
      <c r="U2030" s="19">
        <f>Tabla1[[#This Row],[Trbjo real]]/Tabla1[[#This Row],[Trabajo]]</f>
        <v>0</v>
      </c>
    </row>
    <row r="2031" spans="1:21" x14ac:dyDescent="0.25">
      <c r="A2031" s="16" t="s">
        <v>700</v>
      </c>
      <c r="B2031" s="16" t="s">
        <v>51</v>
      </c>
      <c r="C2031" s="16" t="s">
        <v>52</v>
      </c>
      <c r="D2031" s="16" t="s">
        <v>53</v>
      </c>
      <c r="E2031" s="16" t="s">
        <v>1027</v>
      </c>
      <c r="F2031" s="16" t="s">
        <v>1068</v>
      </c>
      <c r="G2031" s="16" t="s">
        <v>1161</v>
      </c>
      <c r="H2031" s="16" t="s">
        <v>60</v>
      </c>
      <c r="I2031" s="16" t="s">
        <v>1025</v>
      </c>
      <c r="J2031" s="16" t="s">
        <v>55</v>
      </c>
      <c r="K2031" s="16" t="s">
        <v>10</v>
      </c>
      <c r="L2031" s="17">
        <v>44651</v>
      </c>
      <c r="M2031" s="18">
        <v>44639</v>
      </c>
      <c r="N2031" s="18" t="str">
        <f t="shared" si="62"/>
        <v>CUMPLE</v>
      </c>
      <c r="O2031" s="18" t="str">
        <f t="shared" si="63"/>
        <v>CUMPLE</v>
      </c>
      <c r="P2031" s="19">
        <v>1</v>
      </c>
      <c r="Q2031" s="20">
        <v>1</v>
      </c>
      <c r="R2031" s="19">
        <f>Tabla1[[#This Row],[Trbjo real]]-Tabla1[[#This Row],[Trabajo]]</f>
        <v>0</v>
      </c>
      <c r="S2031" s="19">
        <v>1</v>
      </c>
      <c r="T2031" s="16" t="s">
        <v>1026</v>
      </c>
      <c r="U2031" s="19">
        <f>Tabla1[[#This Row],[Trbjo real]]/Tabla1[[#This Row],[Trabajo]]</f>
        <v>1</v>
      </c>
    </row>
    <row r="2032" spans="1:21" x14ac:dyDescent="0.25">
      <c r="A2032" s="16" t="s">
        <v>700</v>
      </c>
      <c r="B2032" s="16" t="s">
        <v>51</v>
      </c>
      <c r="C2032" s="16" t="s">
        <v>52</v>
      </c>
      <c r="D2032" s="16" t="s">
        <v>53</v>
      </c>
      <c r="E2032" s="16" t="s">
        <v>1033</v>
      </c>
      <c r="F2032" s="16" t="s">
        <v>1132</v>
      </c>
      <c r="G2032" s="16" t="s">
        <v>1150</v>
      </c>
      <c r="H2032" s="16" t="s">
        <v>60</v>
      </c>
      <c r="I2032" s="16" t="s">
        <v>1025</v>
      </c>
      <c r="J2032" s="16" t="s">
        <v>55</v>
      </c>
      <c r="K2032" s="16" t="s">
        <v>10</v>
      </c>
      <c r="L2032" s="17">
        <v>44651</v>
      </c>
      <c r="M2032" s="18">
        <v>44631</v>
      </c>
      <c r="N2032" s="18" t="str">
        <f t="shared" si="62"/>
        <v>CUMPLE</v>
      </c>
      <c r="O2032" s="18" t="str">
        <f t="shared" si="63"/>
        <v>CUMPLE</v>
      </c>
      <c r="P2032" s="19">
        <v>1</v>
      </c>
      <c r="Q2032" s="20">
        <v>1</v>
      </c>
      <c r="R2032" s="20">
        <f>Tabla1[[#This Row],[Trbjo real]]-Tabla1[[#This Row],[Trabajo]]</f>
        <v>0</v>
      </c>
      <c r="S2032" s="19">
        <v>1</v>
      </c>
      <c r="T2032" s="16" t="s">
        <v>1026</v>
      </c>
      <c r="U2032" s="19">
        <f>Tabla1[[#This Row],[Trbjo real]]/Tabla1[[#This Row],[Trabajo]]</f>
        <v>1</v>
      </c>
    </row>
    <row r="2033" spans="1:21" x14ac:dyDescent="0.25">
      <c r="A2033" s="16" t="s">
        <v>915</v>
      </c>
      <c r="B2033" s="16" t="s">
        <v>325</v>
      </c>
      <c r="C2033" s="16" t="s">
        <v>326</v>
      </c>
      <c r="D2033" s="16" t="s">
        <v>120</v>
      </c>
      <c r="E2033" s="16" t="s">
        <v>1035</v>
      </c>
      <c r="F2033" s="16" t="s">
        <v>1153</v>
      </c>
      <c r="G2033" s="16" t="s">
        <v>1042</v>
      </c>
      <c r="H2033" s="16" t="s">
        <v>8</v>
      </c>
      <c r="I2033" s="16" t="s">
        <v>1154</v>
      </c>
      <c r="J2033" s="16" t="s">
        <v>121</v>
      </c>
      <c r="K2033" s="16" t="s">
        <v>10</v>
      </c>
      <c r="L2033" s="17">
        <v>44649</v>
      </c>
      <c r="M2033" s="18"/>
      <c r="N2033" s="18" t="str">
        <f t="shared" si="62"/>
        <v>NO CUMPLE</v>
      </c>
      <c r="O2033" s="18" t="str">
        <f t="shared" si="63"/>
        <v>NO CUMPLE</v>
      </c>
      <c r="P2033" s="19">
        <v>0</v>
      </c>
      <c r="Q2033" s="19">
        <v>1</v>
      </c>
      <c r="R2033" s="19">
        <f>Tabla1[[#This Row],[Trbjo real]]-Tabla1[[#This Row],[Trabajo]]</f>
        <v>-1</v>
      </c>
      <c r="S2033" s="19">
        <v>1</v>
      </c>
      <c r="T2033" s="16" t="s">
        <v>1026</v>
      </c>
      <c r="U2033" s="19">
        <f>Tabla1[[#This Row],[Trbjo real]]/Tabla1[[#This Row],[Trabajo]]</f>
        <v>0</v>
      </c>
    </row>
    <row r="2034" spans="1:21" x14ac:dyDescent="0.25">
      <c r="A2034" s="16" t="s">
        <v>974</v>
      </c>
      <c r="B2034" s="16" t="s">
        <v>365</v>
      </c>
      <c r="C2034" s="16" t="s">
        <v>366</v>
      </c>
      <c r="D2034" s="16" t="s">
        <v>120</v>
      </c>
      <c r="E2034" s="16" t="s">
        <v>1035</v>
      </c>
      <c r="F2034" s="16" t="s">
        <v>1153</v>
      </c>
      <c r="G2034" s="16" t="s">
        <v>1042</v>
      </c>
      <c r="H2034" s="16" t="s">
        <v>8</v>
      </c>
      <c r="I2034" s="16" t="s">
        <v>1154</v>
      </c>
      <c r="J2034" s="16" t="s">
        <v>121</v>
      </c>
      <c r="K2034" s="16" t="s">
        <v>10</v>
      </c>
      <c r="L2034" s="17">
        <v>44649</v>
      </c>
      <c r="M2034" s="18"/>
      <c r="N2034" s="18" t="str">
        <f t="shared" si="62"/>
        <v>NO CUMPLE</v>
      </c>
      <c r="O2034" s="18" t="str">
        <f t="shared" si="63"/>
        <v>NO CUMPLE</v>
      </c>
      <c r="P2034" s="19">
        <v>0</v>
      </c>
      <c r="Q2034" s="19">
        <v>1</v>
      </c>
      <c r="R2034" s="19">
        <f>Tabla1[[#This Row],[Trbjo real]]-Tabla1[[#This Row],[Trabajo]]</f>
        <v>-1</v>
      </c>
      <c r="S2034" s="19">
        <v>1</v>
      </c>
      <c r="T2034" s="16" t="s">
        <v>1026</v>
      </c>
      <c r="U2034" s="19">
        <f>Tabla1[[#This Row],[Trbjo real]]/Tabla1[[#This Row],[Trabajo]]</f>
        <v>0</v>
      </c>
    </row>
    <row r="2035" spans="1:21" x14ac:dyDescent="0.25">
      <c r="A2035" s="16" t="s">
        <v>770</v>
      </c>
      <c r="B2035" s="16" t="s">
        <v>183</v>
      </c>
      <c r="C2035" s="16" t="s">
        <v>184</v>
      </c>
      <c r="D2035" s="16" t="s">
        <v>185</v>
      </c>
      <c r="E2035" s="16" t="s">
        <v>1033</v>
      </c>
      <c r="F2035" s="16" t="s">
        <v>1136</v>
      </c>
      <c r="G2035" s="16" t="s">
        <v>1144</v>
      </c>
      <c r="H2035" s="16" t="s">
        <v>60</v>
      </c>
      <c r="I2035" s="16" t="s">
        <v>1025</v>
      </c>
      <c r="J2035" s="16" t="s">
        <v>186</v>
      </c>
      <c r="K2035" s="16" t="s">
        <v>10</v>
      </c>
      <c r="L2035" s="17">
        <v>44636</v>
      </c>
      <c r="M2035" s="18">
        <v>44631</v>
      </c>
      <c r="N2035" s="18" t="str">
        <f t="shared" si="62"/>
        <v>CUMPLE</v>
      </c>
      <c r="O2035" s="18" t="str">
        <f t="shared" si="63"/>
        <v>CUMPLE</v>
      </c>
      <c r="P2035" s="19">
        <v>1</v>
      </c>
      <c r="Q2035" s="19">
        <v>1</v>
      </c>
      <c r="R2035" s="20">
        <f>Tabla1[[#This Row],[Trbjo real]]-Tabla1[[#This Row],[Trabajo]]</f>
        <v>0</v>
      </c>
      <c r="S2035" s="19">
        <v>1</v>
      </c>
      <c r="T2035" s="16" t="s">
        <v>1026</v>
      </c>
      <c r="U2035" s="19">
        <f>Tabla1[[#This Row],[Trbjo real]]/Tabla1[[#This Row],[Trabajo]]</f>
        <v>1</v>
      </c>
    </row>
    <row r="2036" spans="1:21" x14ac:dyDescent="0.25">
      <c r="A2036" s="16" t="s">
        <v>923</v>
      </c>
      <c r="B2036" s="16" t="s">
        <v>325</v>
      </c>
      <c r="C2036" s="16" t="s">
        <v>326</v>
      </c>
      <c r="D2036" s="16" t="s">
        <v>120</v>
      </c>
      <c r="E2036" s="16" t="s">
        <v>1035</v>
      </c>
      <c r="F2036" s="16" t="s">
        <v>1153</v>
      </c>
      <c r="G2036" s="16" t="s">
        <v>1042</v>
      </c>
      <c r="H2036" s="16" t="s">
        <v>8</v>
      </c>
      <c r="I2036" s="16" t="s">
        <v>1154</v>
      </c>
      <c r="J2036" s="16" t="s">
        <v>121</v>
      </c>
      <c r="K2036" s="16" t="s">
        <v>10</v>
      </c>
      <c r="L2036" s="17">
        <v>44635</v>
      </c>
      <c r="M2036" s="18"/>
      <c r="N2036" s="18" t="str">
        <f t="shared" si="62"/>
        <v>NO CUMPLE</v>
      </c>
      <c r="O2036" s="18" t="str">
        <f t="shared" si="63"/>
        <v>NO CUMPLE</v>
      </c>
      <c r="P2036" s="19">
        <v>0</v>
      </c>
      <c r="Q2036" s="19">
        <v>1</v>
      </c>
      <c r="R2036" s="19">
        <f>Tabla1[[#This Row],[Trbjo real]]-Tabla1[[#This Row],[Trabajo]]</f>
        <v>-1</v>
      </c>
      <c r="S2036" s="19">
        <v>1</v>
      </c>
      <c r="T2036" s="16" t="s">
        <v>1026</v>
      </c>
      <c r="U2036" s="19">
        <f>Tabla1[[#This Row],[Trbjo real]]/Tabla1[[#This Row],[Trabajo]]</f>
        <v>0</v>
      </c>
    </row>
    <row r="2037" spans="1:21" x14ac:dyDescent="0.25">
      <c r="A2037" s="16" t="s">
        <v>979</v>
      </c>
      <c r="B2037" s="16" t="s">
        <v>365</v>
      </c>
      <c r="C2037" s="16" t="s">
        <v>366</v>
      </c>
      <c r="D2037" s="16" t="s">
        <v>120</v>
      </c>
      <c r="E2037" s="16" t="s">
        <v>1035</v>
      </c>
      <c r="F2037" s="16" t="s">
        <v>1153</v>
      </c>
      <c r="G2037" s="16" t="s">
        <v>1042</v>
      </c>
      <c r="H2037" s="16" t="s">
        <v>8</v>
      </c>
      <c r="I2037" s="16" t="s">
        <v>1154</v>
      </c>
      <c r="J2037" s="16" t="s">
        <v>121</v>
      </c>
      <c r="K2037" s="16" t="s">
        <v>10</v>
      </c>
      <c r="L2037" s="17">
        <v>44635</v>
      </c>
      <c r="M2037" s="18"/>
      <c r="N2037" s="18" t="str">
        <f t="shared" si="62"/>
        <v>NO CUMPLE</v>
      </c>
      <c r="O2037" s="18" t="str">
        <f t="shared" si="63"/>
        <v>NO CUMPLE</v>
      </c>
      <c r="P2037" s="19">
        <v>0</v>
      </c>
      <c r="Q2037" s="19">
        <v>1</v>
      </c>
      <c r="R2037" s="19">
        <f>Tabla1[[#This Row],[Trbjo real]]-Tabla1[[#This Row],[Trabajo]]</f>
        <v>-1</v>
      </c>
      <c r="S2037" s="19">
        <v>1</v>
      </c>
      <c r="T2037" s="16" t="s">
        <v>1026</v>
      </c>
      <c r="U2037" s="19">
        <f>Tabla1[[#This Row],[Trbjo real]]/Tabla1[[#This Row],[Trabajo]]</f>
        <v>0</v>
      </c>
    </row>
    <row r="2038" spans="1:21" x14ac:dyDescent="0.25">
      <c r="A2038" s="16" t="s">
        <v>633</v>
      </c>
      <c r="B2038" s="16" t="s">
        <v>5</v>
      </c>
      <c r="C2038" s="16" t="s">
        <v>6</v>
      </c>
      <c r="D2038" s="16" t="s">
        <v>7</v>
      </c>
      <c r="E2038" s="16" t="s">
        <v>1035</v>
      </c>
      <c r="F2038" s="16" t="s">
        <v>1153</v>
      </c>
      <c r="G2038" s="16" t="s">
        <v>1042</v>
      </c>
      <c r="H2038" s="16" t="s">
        <v>8</v>
      </c>
      <c r="I2038" s="16" t="s">
        <v>1154</v>
      </c>
      <c r="J2038" s="16" t="s">
        <v>9</v>
      </c>
      <c r="K2038" s="16" t="s">
        <v>10</v>
      </c>
      <c r="L2038" s="17">
        <v>44634</v>
      </c>
      <c r="M2038" s="18"/>
      <c r="N2038" s="18" t="str">
        <f t="shared" si="62"/>
        <v>NO CUMPLE</v>
      </c>
      <c r="O2038" s="18" t="str">
        <f t="shared" si="63"/>
        <v>NO CUMPLE</v>
      </c>
      <c r="P2038" s="19">
        <v>0</v>
      </c>
      <c r="Q2038" s="19">
        <v>1</v>
      </c>
      <c r="R2038" s="19">
        <f>Tabla1[[#This Row],[Trbjo real]]-Tabla1[[#This Row],[Trabajo]]</f>
        <v>-1</v>
      </c>
      <c r="S2038" s="19">
        <v>1</v>
      </c>
      <c r="T2038" s="16" t="s">
        <v>1026</v>
      </c>
      <c r="U2038" s="19">
        <f>Tabla1[[#This Row],[Trbjo real]]/Tabla1[[#This Row],[Trabajo]]</f>
        <v>0</v>
      </c>
    </row>
    <row r="2039" spans="1:21" x14ac:dyDescent="0.25">
      <c r="A2039" s="16" t="s">
        <v>846</v>
      </c>
      <c r="B2039" s="16" t="s">
        <v>238</v>
      </c>
      <c r="C2039" s="16" t="s">
        <v>239</v>
      </c>
      <c r="D2039" s="16" t="s">
        <v>185</v>
      </c>
      <c r="E2039" s="16" t="s">
        <v>1027</v>
      </c>
      <c r="F2039" s="16" t="s">
        <v>1133</v>
      </c>
      <c r="G2039" s="16" t="s">
        <v>1150</v>
      </c>
      <c r="H2039" s="16" t="s">
        <v>60</v>
      </c>
      <c r="I2039" s="16" t="s">
        <v>1025</v>
      </c>
      <c r="J2039" s="16" t="s">
        <v>240</v>
      </c>
      <c r="K2039" s="16" t="s">
        <v>10</v>
      </c>
      <c r="L2039" s="17">
        <v>44633</v>
      </c>
      <c r="M2039" s="18">
        <v>44633</v>
      </c>
      <c r="N2039" s="18" t="str">
        <f t="shared" si="62"/>
        <v>CUMPLE</v>
      </c>
      <c r="O2039" s="18" t="str">
        <f t="shared" si="63"/>
        <v>CUMPLE</v>
      </c>
      <c r="P2039" s="19">
        <v>1</v>
      </c>
      <c r="Q2039" s="21">
        <v>2</v>
      </c>
      <c r="R2039" s="21">
        <f>Tabla1[[#This Row],[Trbjo real]]-Tabla1[[#This Row],[Trabajo]]</f>
        <v>-1</v>
      </c>
      <c r="S2039" s="19">
        <v>2</v>
      </c>
      <c r="T2039" s="16" t="s">
        <v>1026</v>
      </c>
      <c r="U2039" s="19">
        <f>Tabla1[[#This Row],[Trbjo real]]/Tabla1[[#This Row],[Trabajo]]</f>
        <v>0.5</v>
      </c>
    </row>
    <row r="2040" spans="1:21" x14ac:dyDescent="0.25">
      <c r="A2040" s="16" t="s">
        <v>667</v>
      </c>
      <c r="B2040" s="16" t="s">
        <v>51</v>
      </c>
      <c r="C2040" s="16" t="s">
        <v>52</v>
      </c>
      <c r="D2040" s="16" t="s">
        <v>53</v>
      </c>
      <c r="E2040" s="16" t="s">
        <v>1035</v>
      </c>
      <c r="F2040" s="16" t="s">
        <v>1057</v>
      </c>
      <c r="G2040" s="16" t="s">
        <v>1042</v>
      </c>
      <c r="H2040" s="16" t="s">
        <v>54</v>
      </c>
      <c r="I2040" s="16" t="s">
        <v>1025</v>
      </c>
      <c r="J2040" s="16" t="s">
        <v>55</v>
      </c>
      <c r="K2040" s="16" t="s">
        <v>10</v>
      </c>
      <c r="L2040" s="17">
        <v>44632</v>
      </c>
      <c r="M2040" s="18"/>
      <c r="N2040" s="18" t="str">
        <f t="shared" si="62"/>
        <v>NO CUMPLE</v>
      </c>
      <c r="O2040" s="18" t="str">
        <f t="shared" si="63"/>
        <v>NO CUMPLE</v>
      </c>
      <c r="P2040" s="19">
        <v>0</v>
      </c>
      <c r="Q2040" s="19">
        <v>3</v>
      </c>
      <c r="R2040" s="19">
        <f>Tabla1[[#This Row],[Trbjo real]]-Tabla1[[#This Row],[Trabajo]]</f>
        <v>-3</v>
      </c>
      <c r="S2040" s="19">
        <v>3</v>
      </c>
      <c r="T2040" s="16" t="s">
        <v>1026</v>
      </c>
      <c r="U2040" s="19">
        <f>Tabla1[[#This Row],[Trbjo real]]/Tabla1[[#This Row],[Trabajo]]</f>
        <v>0</v>
      </c>
    </row>
    <row r="2041" spans="1:21" x14ac:dyDescent="0.25">
      <c r="A2041" s="16" t="s">
        <v>667</v>
      </c>
      <c r="B2041" s="16" t="s">
        <v>51</v>
      </c>
      <c r="C2041" s="16" t="s">
        <v>52</v>
      </c>
      <c r="D2041" s="16" t="s">
        <v>53</v>
      </c>
      <c r="E2041" s="16" t="s">
        <v>1047</v>
      </c>
      <c r="F2041" s="16" t="s">
        <v>1048</v>
      </c>
      <c r="G2041" s="16" t="s">
        <v>1078</v>
      </c>
      <c r="H2041" s="16" t="s">
        <v>54</v>
      </c>
      <c r="I2041" s="16" t="s">
        <v>1025</v>
      </c>
      <c r="J2041" s="16" t="s">
        <v>55</v>
      </c>
      <c r="K2041" s="16" t="s">
        <v>10</v>
      </c>
      <c r="L2041" s="17">
        <v>44632</v>
      </c>
      <c r="M2041" s="18">
        <v>44623</v>
      </c>
      <c r="N2041" s="18" t="str">
        <f t="shared" si="62"/>
        <v>CUMPLE</v>
      </c>
      <c r="O2041" s="18" t="str">
        <f t="shared" si="63"/>
        <v>CUMPLE</v>
      </c>
      <c r="P2041" s="19">
        <v>8</v>
      </c>
      <c r="Q2041" s="21">
        <v>5</v>
      </c>
      <c r="R2041" s="19">
        <f>Tabla1[[#This Row],[Trbjo real]]-Tabla1[[#This Row],[Trabajo]]</f>
        <v>3</v>
      </c>
      <c r="S2041" s="19">
        <v>5</v>
      </c>
      <c r="T2041" s="16" t="s">
        <v>1026</v>
      </c>
      <c r="U2041" s="19">
        <f>Tabla1[[#This Row],[Trbjo real]]/Tabla1[[#This Row],[Trabajo]]</f>
        <v>1.6</v>
      </c>
    </row>
    <row r="2042" spans="1:21" x14ac:dyDescent="0.25">
      <c r="A2042" s="16" t="s">
        <v>667</v>
      </c>
      <c r="B2042" s="16" t="s">
        <v>51</v>
      </c>
      <c r="C2042" s="16" t="s">
        <v>52</v>
      </c>
      <c r="D2042" s="16" t="s">
        <v>53</v>
      </c>
      <c r="E2042" s="16" t="s">
        <v>1027</v>
      </c>
      <c r="F2042" s="16" t="s">
        <v>1090</v>
      </c>
      <c r="G2042" s="16" t="s">
        <v>1091</v>
      </c>
      <c r="H2042" s="16" t="s">
        <v>54</v>
      </c>
      <c r="I2042" s="16" t="s">
        <v>1025</v>
      </c>
      <c r="J2042" s="16" t="s">
        <v>55</v>
      </c>
      <c r="K2042" s="16" t="s">
        <v>10</v>
      </c>
      <c r="L2042" s="17">
        <v>44632</v>
      </c>
      <c r="M2042" s="18">
        <v>44628</v>
      </c>
      <c r="N2042" s="18" t="str">
        <f t="shared" si="62"/>
        <v>CUMPLE</v>
      </c>
      <c r="O2042" s="18" t="str">
        <f t="shared" si="63"/>
        <v>CUMPLE</v>
      </c>
      <c r="P2042" s="19">
        <v>1</v>
      </c>
      <c r="Q2042" s="20">
        <v>1</v>
      </c>
      <c r="R2042" s="19">
        <f>Tabla1[[#This Row],[Trbjo real]]-Tabla1[[#This Row],[Trabajo]]</f>
        <v>0</v>
      </c>
      <c r="S2042" s="19">
        <v>1</v>
      </c>
      <c r="T2042" s="16" t="s">
        <v>1026</v>
      </c>
      <c r="U2042" s="19">
        <f>Tabla1[[#This Row],[Trbjo real]]/Tabla1[[#This Row],[Trabajo]]</f>
        <v>1</v>
      </c>
    </row>
    <row r="2043" spans="1:21" x14ac:dyDescent="0.25">
      <c r="A2043" s="16" t="s">
        <v>667</v>
      </c>
      <c r="B2043" s="16" t="s">
        <v>51</v>
      </c>
      <c r="C2043" s="16" t="s">
        <v>52</v>
      </c>
      <c r="D2043" s="16" t="s">
        <v>53</v>
      </c>
      <c r="E2043" s="16" t="s">
        <v>1033</v>
      </c>
      <c r="F2043" s="16" t="s">
        <v>1133</v>
      </c>
      <c r="G2043" s="16" t="s">
        <v>1150</v>
      </c>
      <c r="H2043" s="16" t="s">
        <v>54</v>
      </c>
      <c r="I2043" s="16" t="s">
        <v>1025</v>
      </c>
      <c r="J2043" s="16" t="s">
        <v>55</v>
      </c>
      <c r="K2043" s="16" t="s">
        <v>10</v>
      </c>
      <c r="L2043" s="17">
        <v>44632</v>
      </c>
      <c r="M2043" s="18">
        <v>44628</v>
      </c>
      <c r="N2043" s="18" t="str">
        <f t="shared" si="62"/>
        <v>CUMPLE</v>
      </c>
      <c r="O2043" s="18" t="str">
        <f t="shared" si="63"/>
        <v>CUMPLE</v>
      </c>
      <c r="P2043" s="19">
        <v>1</v>
      </c>
      <c r="Q2043" s="20">
        <v>1</v>
      </c>
      <c r="R2043" s="19">
        <f>Tabla1[[#This Row],[Trbjo real]]-Tabla1[[#This Row],[Trabajo]]</f>
        <v>0</v>
      </c>
      <c r="S2043" s="19">
        <v>1</v>
      </c>
      <c r="T2043" s="16" t="s">
        <v>1026</v>
      </c>
      <c r="U2043" s="19">
        <f>Tabla1[[#This Row],[Trbjo real]]/Tabla1[[#This Row],[Trabajo]]</f>
        <v>1</v>
      </c>
    </row>
    <row r="2044" spans="1:21" x14ac:dyDescent="0.25">
      <c r="A2044" s="16" t="s">
        <v>857</v>
      </c>
      <c r="B2044" s="16" t="s">
        <v>238</v>
      </c>
      <c r="C2044" s="16" t="s">
        <v>239</v>
      </c>
      <c r="D2044" s="16" t="s">
        <v>185</v>
      </c>
      <c r="E2044" s="16" t="s">
        <v>1033</v>
      </c>
      <c r="F2044" s="16" t="s">
        <v>1136</v>
      </c>
      <c r="G2044" s="16" t="s">
        <v>1150</v>
      </c>
      <c r="H2044" s="16" t="s">
        <v>60</v>
      </c>
      <c r="I2044" s="16" t="s">
        <v>1025</v>
      </c>
      <c r="J2044" s="16" t="s">
        <v>240</v>
      </c>
      <c r="K2044" s="16" t="s">
        <v>10</v>
      </c>
      <c r="L2044" s="17">
        <v>44630</v>
      </c>
      <c r="M2044" s="18">
        <v>44630</v>
      </c>
      <c r="N2044" s="18" t="str">
        <f t="shared" si="62"/>
        <v>CUMPLE</v>
      </c>
      <c r="O2044" s="18" t="str">
        <f t="shared" si="63"/>
        <v>CUMPLE</v>
      </c>
      <c r="P2044" s="19">
        <v>1</v>
      </c>
      <c r="Q2044" s="19">
        <v>1</v>
      </c>
      <c r="R2044" s="20">
        <f>Tabla1[[#This Row],[Trbjo real]]-Tabla1[[#This Row],[Trabajo]]</f>
        <v>0</v>
      </c>
      <c r="S2044" s="19">
        <v>1</v>
      </c>
      <c r="T2044" s="16" t="s">
        <v>1026</v>
      </c>
      <c r="U2044" s="19">
        <f>Tabla1[[#This Row],[Trbjo real]]/Tabla1[[#This Row],[Trabajo]]</f>
        <v>1</v>
      </c>
    </row>
    <row r="2045" spans="1:21" x14ac:dyDescent="0.25">
      <c r="A2045" s="16" t="s">
        <v>776</v>
      </c>
      <c r="B2045" s="16" t="s">
        <v>183</v>
      </c>
      <c r="C2045" s="16" t="s">
        <v>184</v>
      </c>
      <c r="D2045" s="16" t="s">
        <v>185</v>
      </c>
      <c r="E2045" s="16" t="s">
        <v>1047</v>
      </c>
      <c r="F2045" s="16" t="s">
        <v>1159</v>
      </c>
      <c r="G2045" s="16" t="s">
        <v>1099</v>
      </c>
      <c r="H2045" s="16" t="s">
        <v>60</v>
      </c>
      <c r="I2045" s="16" t="s">
        <v>1025</v>
      </c>
      <c r="J2045" s="16" t="s">
        <v>186</v>
      </c>
      <c r="K2045" s="16" t="s">
        <v>10</v>
      </c>
      <c r="L2045" s="17">
        <v>44629</v>
      </c>
      <c r="M2045" s="18"/>
      <c r="N2045" s="18" t="str">
        <f t="shared" si="62"/>
        <v>NO CUMPLE</v>
      </c>
      <c r="O2045" s="18" t="str">
        <f t="shared" si="63"/>
        <v>NO CUMPLE</v>
      </c>
      <c r="P2045" s="19">
        <v>0</v>
      </c>
      <c r="Q2045" s="19">
        <v>0</v>
      </c>
      <c r="R2045" s="19">
        <f>Tabla1[[#This Row],[Trbjo real]]-Tabla1[[#This Row],[Trabajo]]</f>
        <v>0</v>
      </c>
      <c r="S2045" s="19">
        <v>0</v>
      </c>
      <c r="T2045" s="16" t="s">
        <v>1026</v>
      </c>
      <c r="U2045" s="19" t="e">
        <f>Tabla1[[#This Row],[Trbjo real]]/Tabla1[[#This Row],[Trabajo]]</f>
        <v>#DIV/0!</v>
      </c>
    </row>
    <row r="2046" spans="1:21" x14ac:dyDescent="0.25">
      <c r="A2046" s="16" t="s">
        <v>776</v>
      </c>
      <c r="B2046" s="16" t="s">
        <v>183</v>
      </c>
      <c r="C2046" s="16" t="s">
        <v>184</v>
      </c>
      <c r="D2046" s="16" t="s">
        <v>185</v>
      </c>
      <c r="E2046" s="16" t="s">
        <v>1102</v>
      </c>
      <c r="F2046" s="16" t="s">
        <v>1143</v>
      </c>
      <c r="G2046" s="16" t="s">
        <v>1150</v>
      </c>
      <c r="H2046" s="16" t="s">
        <v>60</v>
      </c>
      <c r="I2046" s="16" t="s">
        <v>1025</v>
      </c>
      <c r="J2046" s="16" t="s">
        <v>186</v>
      </c>
      <c r="K2046" s="16" t="s">
        <v>10</v>
      </c>
      <c r="L2046" s="17">
        <v>44629</v>
      </c>
      <c r="M2046" s="18">
        <v>44633</v>
      </c>
      <c r="N2046" s="18" t="str">
        <f t="shared" si="62"/>
        <v>CUMPLE</v>
      </c>
      <c r="O2046" s="18" t="str">
        <f t="shared" si="63"/>
        <v>NO CUMPLE</v>
      </c>
      <c r="P2046" s="19">
        <v>1</v>
      </c>
      <c r="Q2046" s="20">
        <v>2</v>
      </c>
      <c r="R2046" s="21">
        <f>Tabla1[[#This Row],[Trbjo real]]-Tabla1[[#This Row],[Trabajo]]</f>
        <v>-1</v>
      </c>
      <c r="S2046" s="19">
        <v>2</v>
      </c>
      <c r="T2046" s="16" t="s">
        <v>1026</v>
      </c>
      <c r="U2046" s="19">
        <f>Tabla1[[#This Row],[Trbjo real]]/Tabla1[[#This Row],[Trabajo]]</f>
        <v>0.5</v>
      </c>
    </row>
    <row r="2047" spans="1:21" x14ac:dyDescent="0.25">
      <c r="A2047" s="16" t="s">
        <v>783</v>
      </c>
      <c r="B2047" s="16" t="s">
        <v>183</v>
      </c>
      <c r="C2047" s="16" t="s">
        <v>184</v>
      </c>
      <c r="D2047" s="16" t="s">
        <v>185</v>
      </c>
      <c r="E2047" s="16" t="s">
        <v>1051</v>
      </c>
      <c r="F2047" s="16" t="s">
        <v>1055</v>
      </c>
      <c r="G2047" s="16" t="s">
        <v>1073</v>
      </c>
      <c r="H2047" s="16" t="s">
        <v>60</v>
      </c>
      <c r="I2047" s="16" t="s">
        <v>1025</v>
      </c>
      <c r="J2047" s="16" t="s">
        <v>186</v>
      </c>
      <c r="K2047" s="16" t="s">
        <v>10</v>
      </c>
      <c r="L2047" s="17">
        <v>44628</v>
      </c>
      <c r="M2047" s="18">
        <v>44621</v>
      </c>
      <c r="N2047" s="18" t="str">
        <f t="shared" si="62"/>
        <v>CUMPLE</v>
      </c>
      <c r="O2047" s="18" t="str">
        <f t="shared" si="63"/>
        <v>CUMPLE</v>
      </c>
      <c r="P2047" s="19">
        <v>3</v>
      </c>
      <c r="Q2047" s="19">
        <v>8</v>
      </c>
      <c r="R2047" s="21">
        <f>Tabla1[[#This Row],[Trbjo real]]-Tabla1[[#This Row],[Trabajo]]</f>
        <v>-5</v>
      </c>
      <c r="S2047" s="19">
        <v>8</v>
      </c>
      <c r="T2047" s="16" t="s">
        <v>1026</v>
      </c>
      <c r="U2047" s="19">
        <f>Tabla1[[#This Row],[Trbjo real]]/Tabla1[[#This Row],[Trabajo]]</f>
        <v>0.375</v>
      </c>
    </row>
    <row r="2048" spans="1:21" x14ac:dyDescent="0.25">
      <c r="A2048" s="16" t="s">
        <v>783</v>
      </c>
      <c r="B2048" s="16" t="s">
        <v>183</v>
      </c>
      <c r="C2048" s="16" t="s">
        <v>184</v>
      </c>
      <c r="D2048" s="16" t="s">
        <v>185</v>
      </c>
      <c r="E2048" s="16" t="s">
        <v>1034</v>
      </c>
      <c r="F2048" s="16" t="s">
        <v>1055</v>
      </c>
      <c r="G2048" s="16" t="s">
        <v>1091</v>
      </c>
      <c r="H2048" s="16" t="s">
        <v>60</v>
      </c>
      <c r="I2048" s="16" t="s">
        <v>1025</v>
      </c>
      <c r="J2048" s="16" t="s">
        <v>186</v>
      </c>
      <c r="K2048" s="16" t="s">
        <v>10</v>
      </c>
      <c r="L2048" s="17">
        <v>44628</v>
      </c>
      <c r="M2048" s="18"/>
      <c r="N2048" s="18" t="str">
        <f t="shared" si="62"/>
        <v>NO CUMPLE</v>
      </c>
      <c r="O2048" s="18" t="str">
        <f t="shared" si="63"/>
        <v>NO CUMPLE</v>
      </c>
      <c r="P2048" s="19">
        <v>0</v>
      </c>
      <c r="Q2048" s="19">
        <v>13.5</v>
      </c>
      <c r="R2048" s="19">
        <f>Tabla1[[#This Row],[Trbjo real]]-Tabla1[[#This Row],[Trabajo]]</f>
        <v>-13.5</v>
      </c>
      <c r="S2048" s="19">
        <v>13.5</v>
      </c>
      <c r="T2048" s="16" t="s">
        <v>1026</v>
      </c>
      <c r="U2048" s="19">
        <f>Tabla1[[#This Row],[Trbjo real]]/Tabla1[[#This Row],[Trabajo]]</f>
        <v>0</v>
      </c>
    </row>
    <row r="2049" spans="1:21" x14ac:dyDescent="0.25">
      <c r="A2049" s="16" t="s">
        <v>783</v>
      </c>
      <c r="B2049" s="16" t="s">
        <v>183</v>
      </c>
      <c r="C2049" s="16" t="s">
        <v>184</v>
      </c>
      <c r="D2049" s="16" t="s">
        <v>185</v>
      </c>
      <c r="E2049" s="16" t="s">
        <v>1022</v>
      </c>
      <c r="F2049" s="16" t="s">
        <v>1055</v>
      </c>
      <c r="G2049" s="16" t="s">
        <v>1127</v>
      </c>
      <c r="H2049" s="16" t="s">
        <v>60</v>
      </c>
      <c r="I2049" s="16" t="s">
        <v>1025</v>
      </c>
      <c r="J2049" s="16" t="s">
        <v>186</v>
      </c>
      <c r="K2049" s="16" t="s">
        <v>10</v>
      </c>
      <c r="L2049" s="17">
        <v>44628</v>
      </c>
      <c r="M2049" s="18">
        <v>44602</v>
      </c>
      <c r="N2049" s="18" t="str">
        <f t="shared" si="62"/>
        <v>CUMPLE</v>
      </c>
      <c r="O2049" s="18" t="str">
        <f t="shared" si="63"/>
        <v>CUMPLE</v>
      </c>
      <c r="P2049" s="19">
        <v>1</v>
      </c>
      <c r="Q2049" s="20">
        <v>1</v>
      </c>
      <c r="R2049" s="21">
        <f>Tabla1[[#This Row],[Trbjo real]]-Tabla1[[#This Row],[Trabajo]]</f>
        <v>0</v>
      </c>
      <c r="S2049" s="19">
        <v>1</v>
      </c>
      <c r="T2049" s="16" t="s">
        <v>1026</v>
      </c>
      <c r="U2049" s="19">
        <f>Tabla1[[#This Row],[Trbjo real]]/Tabla1[[#This Row],[Trabajo]]</f>
        <v>1</v>
      </c>
    </row>
    <row r="2050" spans="1:21" x14ac:dyDescent="0.25">
      <c r="A2050" s="16" t="s">
        <v>783</v>
      </c>
      <c r="B2050" s="16" t="s">
        <v>183</v>
      </c>
      <c r="C2050" s="16" t="s">
        <v>184</v>
      </c>
      <c r="D2050" s="16" t="s">
        <v>185</v>
      </c>
      <c r="E2050" s="16" t="s">
        <v>1053</v>
      </c>
      <c r="F2050" s="16" t="s">
        <v>1055</v>
      </c>
      <c r="G2050" s="16" t="s">
        <v>1150</v>
      </c>
      <c r="H2050" s="16" t="s">
        <v>60</v>
      </c>
      <c r="I2050" s="16" t="s">
        <v>1025</v>
      </c>
      <c r="J2050" s="16" t="s">
        <v>186</v>
      </c>
      <c r="K2050" s="16" t="s">
        <v>10</v>
      </c>
      <c r="L2050" s="17">
        <v>44628</v>
      </c>
      <c r="M2050" s="18">
        <v>44592</v>
      </c>
      <c r="N2050" s="18" t="str">
        <f t="shared" ref="N2050:N2102" si="64">+IF((M2050)&lt;&gt;0,"CUMPLE","NO CUMPLE")</f>
        <v>CUMPLE</v>
      </c>
      <c r="O2050" s="18" t="str">
        <f t="shared" ref="O2050:O2102" si="65">+IF(AND(M2050=0),"NO CUMPLE",IF(OR(M2050=L2050,L2050&gt;M2050),"CUMPLE",IF(L2050&lt;M2050,"NO CUMPLE",FALSE)))</f>
        <v>CUMPLE</v>
      </c>
      <c r="P2050" s="19">
        <v>2</v>
      </c>
      <c r="Q2050" s="20">
        <v>10</v>
      </c>
      <c r="R2050" s="21">
        <f>Tabla1[[#This Row],[Trbjo real]]-Tabla1[[#This Row],[Trabajo]]</f>
        <v>-8</v>
      </c>
      <c r="S2050" s="19">
        <v>5</v>
      </c>
      <c r="T2050" s="16" t="s">
        <v>1026</v>
      </c>
      <c r="U2050" s="19">
        <f>Tabla1[[#This Row],[Trbjo real]]/Tabla1[[#This Row],[Trabajo]]</f>
        <v>0.2</v>
      </c>
    </row>
    <row r="2051" spans="1:21" x14ac:dyDescent="0.25">
      <c r="A2051" s="16" t="s">
        <v>972</v>
      </c>
      <c r="B2051" s="16" t="s">
        <v>365</v>
      </c>
      <c r="C2051" s="16" t="s">
        <v>366</v>
      </c>
      <c r="D2051" s="16" t="s">
        <v>120</v>
      </c>
      <c r="E2051" s="16" t="s">
        <v>1035</v>
      </c>
      <c r="F2051" s="16" t="s">
        <v>1036</v>
      </c>
      <c r="G2051" s="16" t="s">
        <v>1042</v>
      </c>
      <c r="H2051" s="16" t="s">
        <v>8</v>
      </c>
      <c r="I2051" s="16" t="s">
        <v>1154</v>
      </c>
      <c r="J2051" s="16" t="s">
        <v>121</v>
      </c>
      <c r="K2051" s="16" t="s">
        <v>10</v>
      </c>
      <c r="L2051" s="17">
        <v>44626</v>
      </c>
      <c r="M2051" s="18"/>
      <c r="N2051" s="18" t="str">
        <f t="shared" si="64"/>
        <v>NO CUMPLE</v>
      </c>
      <c r="O2051" s="18" t="str">
        <f t="shared" si="65"/>
        <v>NO CUMPLE</v>
      </c>
      <c r="P2051" s="19">
        <v>0</v>
      </c>
      <c r="Q2051" s="19">
        <v>8</v>
      </c>
      <c r="R2051" s="19">
        <f>Tabla1[[#This Row],[Trbjo real]]-Tabla1[[#This Row],[Trabajo]]</f>
        <v>-8</v>
      </c>
      <c r="S2051" s="19">
        <v>8</v>
      </c>
      <c r="T2051" s="16" t="s">
        <v>1026</v>
      </c>
      <c r="U2051" s="19">
        <f>Tabla1[[#This Row],[Trbjo real]]/Tabla1[[#This Row],[Trabajo]]</f>
        <v>0</v>
      </c>
    </row>
    <row r="2052" spans="1:21" x14ac:dyDescent="0.25">
      <c r="A2052" s="16" t="s">
        <v>972</v>
      </c>
      <c r="B2052" s="16" t="s">
        <v>365</v>
      </c>
      <c r="C2052" s="16" t="s">
        <v>366</v>
      </c>
      <c r="D2052" s="16" t="s">
        <v>120</v>
      </c>
      <c r="E2052" s="16" t="s">
        <v>1033</v>
      </c>
      <c r="F2052" s="16" t="s">
        <v>1036</v>
      </c>
      <c r="G2052" s="16" t="s">
        <v>1129</v>
      </c>
      <c r="H2052" s="16" t="s">
        <v>8</v>
      </c>
      <c r="I2052" s="16" t="s">
        <v>1154</v>
      </c>
      <c r="J2052" s="16" t="s">
        <v>121</v>
      </c>
      <c r="K2052" s="16" t="s">
        <v>10</v>
      </c>
      <c r="L2052" s="17">
        <v>44626</v>
      </c>
      <c r="M2052" s="18"/>
      <c r="N2052" s="18" t="str">
        <f t="shared" si="64"/>
        <v>NO CUMPLE</v>
      </c>
      <c r="O2052" s="18" t="str">
        <f t="shared" si="65"/>
        <v>NO CUMPLE</v>
      </c>
      <c r="P2052" s="19">
        <v>0</v>
      </c>
      <c r="Q2052" s="19">
        <v>2</v>
      </c>
      <c r="R2052" s="19">
        <f>Tabla1[[#This Row],[Trbjo real]]-Tabla1[[#This Row],[Trabajo]]</f>
        <v>-2</v>
      </c>
      <c r="S2052" s="19">
        <v>2</v>
      </c>
      <c r="T2052" s="16" t="s">
        <v>1026</v>
      </c>
      <c r="U2052" s="19">
        <f>Tabla1[[#This Row],[Trbjo real]]/Tabla1[[#This Row],[Trabajo]]</f>
        <v>0</v>
      </c>
    </row>
    <row r="2053" spans="1:21" x14ac:dyDescent="0.25">
      <c r="A2053" s="16" t="s">
        <v>856</v>
      </c>
      <c r="B2053" s="16" t="s">
        <v>238</v>
      </c>
      <c r="C2053" s="16" t="s">
        <v>239</v>
      </c>
      <c r="D2053" s="16" t="s">
        <v>185</v>
      </c>
      <c r="E2053" s="16" t="s">
        <v>1035</v>
      </c>
      <c r="F2053" s="16" t="s">
        <v>1057</v>
      </c>
      <c r="G2053" s="16" t="s">
        <v>1083</v>
      </c>
      <c r="H2053" s="16" t="s">
        <v>60</v>
      </c>
      <c r="I2053" s="16" t="s">
        <v>1025</v>
      </c>
      <c r="J2053" s="16" t="s">
        <v>240</v>
      </c>
      <c r="K2053" s="16" t="s">
        <v>10</v>
      </c>
      <c r="L2053" s="17">
        <v>44622</v>
      </c>
      <c r="M2053" s="18">
        <v>44601</v>
      </c>
      <c r="N2053" s="18" t="str">
        <f t="shared" si="64"/>
        <v>CUMPLE</v>
      </c>
      <c r="O2053" s="18" t="str">
        <f t="shared" si="65"/>
        <v>CUMPLE</v>
      </c>
      <c r="P2053" s="19">
        <v>1</v>
      </c>
      <c r="Q2053" s="20">
        <v>2</v>
      </c>
      <c r="R2053" s="21">
        <f>Tabla1[[#This Row],[Trbjo real]]-Tabla1[[#This Row],[Trabajo]]</f>
        <v>-1</v>
      </c>
      <c r="S2053" s="19">
        <v>2</v>
      </c>
      <c r="T2053" s="16" t="s">
        <v>1026</v>
      </c>
      <c r="U2053" s="19">
        <f>Tabla1[[#This Row],[Trbjo real]]/Tabla1[[#This Row],[Trabajo]]</f>
        <v>0.5</v>
      </c>
    </row>
    <row r="2054" spans="1:21" x14ac:dyDescent="0.25">
      <c r="A2054" s="16" t="s">
        <v>930</v>
      </c>
      <c r="B2054" s="16" t="s">
        <v>325</v>
      </c>
      <c r="C2054" s="16" t="s">
        <v>326</v>
      </c>
      <c r="D2054" s="16" t="s">
        <v>120</v>
      </c>
      <c r="E2054" s="16" t="s">
        <v>1035</v>
      </c>
      <c r="F2054" s="16" t="s">
        <v>1153</v>
      </c>
      <c r="G2054" s="16" t="s">
        <v>1042</v>
      </c>
      <c r="H2054" s="16" t="s">
        <v>8</v>
      </c>
      <c r="I2054" s="16" t="s">
        <v>1154</v>
      </c>
      <c r="J2054" s="16" t="s">
        <v>121</v>
      </c>
      <c r="K2054" s="16" t="s">
        <v>10</v>
      </c>
      <c r="L2054" s="17">
        <v>44621</v>
      </c>
      <c r="M2054" s="18"/>
      <c r="N2054" s="18" t="str">
        <f t="shared" si="64"/>
        <v>NO CUMPLE</v>
      </c>
      <c r="O2054" s="18" t="str">
        <f t="shared" si="65"/>
        <v>NO CUMPLE</v>
      </c>
      <c r="P2054" s="19">
        <v>0</v>
      </c>
      <c r="Q2054" s="19">
        <v>1</v>
      </c>
      <c r="R2054" s="19">
        <f>Tabla1[[#This Row],[Trbjo real]]-Tabla1[[#This Row],[Trabajo]]</f>
        <v>-1</v>
      </c>
      <c r="S2054" s="19">
        <v>1</v>
      </c>
      <c r="T2054" s="16" t="s">
        <v>1026</v>
      </c>
      <c r="U2054" s="19">
        <f>Tabla1[[#This Row],[Trbjo real]]/Tabla1[[#This Row],[Trabajo]]</f>
        <v>0</v>
      </c>
    </row>
    <row r="2055" spans="1:21" x14ac:dyDescent="0.25">
      <c r="A2055" s="16" t="s">
        <v>983</v>
      </c>
      <c r="B2055" s="16" t="s">
        <v>365</v>
      </c>
      <c r="C2055" s="16" t="s">
        <v>366</v>
      </c>
      <c r="D2055" s="16" t="s">
        <v>120</v>
      </c>
      <c r="E2055" s="16" t="s">
        <v>1035</v>
      </c>
      <c r="F2055" s="16" t="s">
        <v>1153</v>
      </c>
      <c r="G2055" s="16" t="s">
        <v>1042</v>
      </c>
      <c r="H2055" s="16" t="s">
        <v>8</v>
      </c>
      <c r="I2055" s="16" t="s">
        <v>1154</v>
      </c>
      <c r="J2055" s="16" t="s">
        <v>121</v>
      </c>
      <c r="K2055" s="16" t="s">
        <v>10</v>
      </c>
      <c r="L2055" s="17">
        <v>44621</v>
      </c>
      <c r="M2055" s="18"/>
      <c r="N2055" s="18" t="str">
        <f t="shared" si="64"/>
        <v>NO CUMPLE</v>
      </c>
      <c r="O2055" s="18" t="str">
        <f t="shared" si="65"/>
        <v>NO CUMPLE</v>
      </c>
      <c r="P2055" s="19">
        <v>0</v>
      </c>
      <c r="Q2055" s="19">
        <v>1</v>
      </c>
      <c r="R2055" s="19">
        <f>Tabla1[[#This Row],[Trbjo real]]-Tabla1[[#This Row],[Trabajo]]</f>
        <v>-1</v>
      </c>
      <c r="S2055" s="19">
        <v>1</v>
      </c>
      <c r="T2055" s="16" t="s">
        <v>1026</v>
      </c>
      <c r="U2055" s="19">
        <f>Tabla1[[#This Row],[Trbjo real]]/Tabla1[[#This Row],[Trabajo]]</f>
        <v>0</v>
      </c>
    </row>
    <row r="2056" spans="1:21" x14ac:dyDescent="0.25">
      <c r="A2056" s="16" t="s">
        <v>651</v>
      </c>
      <c r="B2056" s="16" t="s">
        <v>5</v>
      </c>
      <c r="C2056" s="16" t="s">
        <v>6</v>
      </c>
      <c r="D2056" s="16" t="s">
        <v>7</v>
      </c>
      <c r="E2056" s="16" t="s">
        <v>1035</v>
      </c>
      <c r="F2056" s="16" t="s">
        <v>1153</v>
      </c>
      <c r="G2056" s="16" t="s">
        <v>1042</v>
      </c>
      <c r="H2056" s="16" t="s">
        <v>8</v>
      </c>
      <c r="I2056" s="16" t="s">
        <v>1154</v>
      </c>
      <c r="J2056" s="16" t="s">
        <v>9</v>
      </c>
      <c r="K2056" s="16" t="s">
        <v>10</v>
      </c>
      <c r="L2056" s="17">
        <v>44620</v>
      </c>
      <c r="M2056" s="18"/>
      <c r="N2056" s="18" t="str">
        <f t="shared" si="64"/>
        <v>NO CUMPLE</v>
      </c>
      <c r="O2056" s="18" t="str">
        <f t="shared" si="65"/>
        <v>NO CUMPLE</v>
      </c>
      <c r="P2056" s="19">
        <v>0</v>
      </c>
      <c r="Q2056" s="19">
        <v>1</v>
      </c>
      <c r="R2056" s="19">
        <f>Tabla1[[#This Row],[Trbjo real]]-Tabla1[[#This Row],[Trabajo]]</f>
        <v>-1</v>
      </c>
      <c r="S2056" s="19">
        <v>1</v>
      </c>
      <c r="T2056" s="16" t="s">
        <v>1026</v>
      </c>
      <c r="U2056" s="19">
        <f>Tabla1[[#This Row],[Trbjo real]]/Tabla1[[#This Row],[Trabajo]]</f>
        <v>0</v>
      </c>
    </row>
    <row r="2057" spans="1:21" x14ac:dyDescent="0.25">
      <c r="A2057" s="16" t="s">
        <v>669</v>
      </c>
      <c r="B2057" s="16" t="s">
        <v>51</v>
      </c>
      <c r="C2057" s="16" t="s">
        <v>52</v>
      </c>
      <c r="D2057" s="16" t="s">
        <v>53</v>
      </c>
      <c r="E2057" s="16" t="s">
        <v>1035</v>
      </c>
      <c r="F2057" s="16" t="s">
        <v>1063</v>
      </c>
      <c r="G2057" s="16" t="s">
        <v>1073</v>
      </c>
      <c r="H2057" s="16" t="s">
        <v>60</v>
      </c>
      <c r="I2057" s="16" t="s">
        <v>1025</v>
      </c>
      <c r="J2057" s="16" t="s">
        <v>55</v>
      </c>
      <c r="K2057" s="16" t="s">
        <v>10</v>
      </c>
      <c r="L2057" s="17">
        <v>44616</v>
      </c>
      <c r="M2057" s="18">
        <v>44598</v>
      </c>
      <c r="N2057" s="18" t="str">
        <f t="shared" si="64"/>
        <v>CUMPLE</v>
      </c>
      <c r="O2057" s="18" t="str">
        <f t="shared" si="65"/>
        <v>CUMPLE</v>
      </c>
      <c r="P2057" s="19">
        <v>0.5</v>
      </c>
      <c r="Q2057" s="20">
        <v>1</v>
      </c>
      <c r="R2057" s="20">
        <f>Tabla1[[#This Row],[Trbjo real]]-Tabla1[[#This Row],[Trabajo]]</f>
        <v>-0.5</v>
      </c>
      <c r="S2057" s="19">
        <v>1</v>
      </c>
      <c r="T2057" s="16" t="s">
        <v>1026</v>
      </c>
      <c r="U2057" s="19">
        <f>Tabla1[[#This Row],[Trbjo real]]/Tabla1[[#This Row],[Trabajo]]</f>
        <v>0.5</v>
      </c>
    </row>
    <row r="2058" spans="1:21" x14ac:dyDescent="0.25">
      <c r="A2058" s="16" t="s">
        <v>669</v>
      </c>
      <c r="B2058" s="16" t="s">
        <v>51</v>
      </c>
      <c r="C2058" s="16" t="s">
        <v>52</v>
      </c>
      <c r="D2058" s="16" t="s">
        <v>53</v>
      </c>
      <c r="E2058" s="16" t="s">
        <v>1027</v>
      </c>
      <c r="F2058" s="16" t="s">
        <v>1068</v>
      </c>
      <c r="G2058" s="16" t="s">
        <v>1091</v>
      </c>
      <c r="H2058" s="16" t="s">
        <v>60</v>
      </c>
      <c r="I2058" s="16" t="s">
        <v>1025</v>
      </c>
      <c r="J2058" s="16" t="s">
        <v>55</v>
      </c>
      <c r="K2058" s="16" t="s">
        <v>10</v>
      </c>
      <c r="L2058" s="17">
        <v>44616</v>
      </c>
      <c r="M2058" s="18"/>
      <c r="N2058" s="18" t="str">
        <f t="shared" si="64"/>
        <v>NO CUMPLE</v>
      </c>
      <c r="O2058" s="18" t="str">
        <f t="shared" si="65"/>
        <v>NO CUMPLE</v>
      </c>
      <c r="P2058" s="19">
        <v>0</v>
      </c>
      <c r="Q2058" s="19">
        <v>1</v>
      </c>
      <c r="R2058" s="19">
        <f>Tabla1[[#This Row],[Trbjo real]]-Tabla1[[#This Row],[Trabajo]]</f>
        <v>-1</v>
      </c>
      <c r="S2058" s="19">
        <v>1</v>
      </c>
      <c r="T2058" s="16" t="s">
        <v>1026</v>
      </c>
      <c r="U2058" s="19">
        <f>Tabla1[[#This Row],[Trbjo real]]/Tabla1[[#This Row],[Trabajo]]</f>
        <v>0</v>
      </c>
    </row>
    <row r="2059" spans="1:21" x14ac:dyDescent="0.25">
      <c r="A2059" s="16" t="s">
        <v>669</v>
      </c>
      <c r="B2059" s="16" t="s">
        <v>51</v>
      </c>
      <c r="C2059" s="16" t="s">
        <v>52</v>
      </c>
      <c r="D2059" s="16" t="s">
        <v>53</v>
      </c>
      <c r="E2059" s="16" t="s">
        <v>1033</v>
      </c>
      <c r="F2059" s="16" t="s">
        <v>1132</v>
      </c>
      <c r="G2059" s="16" t="s">
        <v>1150</v>
      </c>
      <c r="H2059" s="16" t="s">
        <v>60</v>
      </c>
      <c r="I2059" s="16" t="s">
        <v>1025</v>
      </c>
      <c r="J2059" s="16" t="s">
        <v>55</v>
      </c>
      <c r="K2059" s="16" t="s">
        <v>10</v>
      </c>
      <c r="L2059" s="17">
        <v>44616</v>
      </c>
      <c r="M2059" s="18">
        <v>44616</v>
      </c>
      <c r="N2059" s="18" t="str">
        <f t="shared" si="64"/>
        <v>CUMPLE</v>
      </c>
      <c r="O2059" s="18" t="str">
        <f t="shared" si="65"/>
        <v>CUMPLE</v>
      </c>
      <c r="P2059" s="19">
        <v>1</v>
      </c>
      <c r="Q2059" s="20">
        <v>1</v>
      </c>
      <c r="R2059" s="20">
        <f>Tabla1[[#This Row],[Trbjo real]]-Tabla1[[#This Row],[Trabajo]]</f>
        <v>0</v>
      </c>
      <c r="S2059" s="19">
        <v>1</v>
      </c>
      <c r="T2059" s="16" t="s">
        <v>1026</v>
      </c>
      <c r="U2059" s="19">
        <f>Tabla1[[#This Row],[Trbjo real]]/Tabla1[[#This Row],[Trabajo]]</f>
        <v>1</v>
      </c>
    </row>
    <row r="2060" spans="1:21" x14ac:dyDescent="0.25">
      <c r="A2060" s="16" t="s">
        <v>853</v>
      </c>
      <c r="B2060" s="16" t="s">
        <v>238</v>
      </c>
      <c r="C2060" s="16" t="s">
        <v>239</v>
      </c>
      <c r="D2060" s="16" t="s">
        <v>185</v>
      </c>
      <c r="E2060" s="16" t="s">
        <v>1033</v>
      </c>
      <c r="F2060" s="16" t="s">
        <v>1136</v>
      </c>
      <c r="G2060" s="16" t="s">
        <v>1150</v>
      </c>
      <c r="H2060" s="16" t="s">
        <v>60</v>
      </c>
      <c r="I2060" s="16" t="s">
        <v>1025</v>
      </c>
      <c r="J2060" s="16" t="s">
        <v>240</v>
      </c>
      <c r="K2060" s="16" t="s">
        <v>10</v>
      </c>
      <c r="L2060" s="17">
        <v>44608</v>
      </c>
      <c r="M2060" s="18">
        <v>44607</v>
      </c>
      <c r="N2060" s="18" t="str">
        <f t="shared" si="64"/>
        <v>CUMPLE</v>
      </c>
      <c r="O2060" s="18" t="str">
        <f t="shared" si="65"/>
        <v>CUMPLE</v>
      </c>
      <c r="P2060" s="19">
        <v>1</v>
      </c>
      <c r="Q2060" s="19">
        <v>1</v>
      </c>
      <c r="R2060" s="20">
        <f>Tabla1[[#This Row],[Trbjo real]]-Tabla1[[#This Row],[Trabajo]]</f>
        <v>0</v>
      </c>
      <c r="S2060" s="19">
        <v>1</v>
      </c>
      <c r="T2060" s="16" t="s">
        <v>1026</v>
      </c>
      <c r="U2060" s="19">
        <f>Tabla1[[#This Row],[Trbjo real]]/Tabla1[[#This Row],[Trabajo]]</f>
        <v>1</v>
      </c>
    </row>
    <row r="2061" spans="1:21" x14ac:dyDescent="0.25">
      <c r="A2061" s="16" t="s">
        <v>853</v>
      </c>
      <c r="B2061" s="16" t="s">
        <v>238</v>
      </c>
      <c r="C2061" s="16" t="s">
        <v>239</v>
      </c>
      <c r="D2061" s="16" t="s">
        <v>185</v>
      </c>
      <c r="E2061" s="16" t="s">
        <v>1027</v>
      </c>
      <c r="F2061" s="16" t="s">
        <v>1134</v>
      </c>
      <c r="G2061" s="16" t="s">
        <v>1150</v>
      </c>
      <c r="H2061" s="16" t="s">
        <v>60</v>
      </c>
      <c r="I2061" s="16" t="s">
        <v>1025</v>
      </c>
      <c r="J2061" s="16" t="s">
        <v>240</v>
      </c>
      <c r="K2061" s="16" t="s">
        <v>10</v>
      </c>
      <c r="L2061" s="17">
        <v>44608</v>
      </c>
      <c r="M2061" s="18">
        <v>44607</v>
      </c>
      <c r="N2061" s="18" t="str">
        <f t="shared" si="64"/>
        <v>CUMPLE</v>
      </c>
      <c r="O2061" s="18" t="str">
        <f t="shared" si="65"/>
        <v>CUMPLE</v>
      </c>
      <c r="P2061" s="19">
        <v>1</v>
      </c>
      <c r="Q2061" s="19">
        <v>1</v>
      </c>
      <c r="R2061" s="20">
        <f>Tabla1[[#This Row],[Trbjo real]]-Tabla1[[#This Row],[Trabajo]]</f>
        <v>0</v>
      </c>
      <c r="S2061" s="19">
        <v>1</v>
      </c>
      <c r="T2061" s="16" t="s">
        <v>1026</v>
      </c>
      <c r="U2061" s="19">
        <f>Tabla1[[#This Row],[Trbjo real]]/Tabla1[[#This Row],[Trabajo]]</f>
        <v>1</v>
      </c>
    </row>
    <row r="2062" spans="1:21" x14ac:dyDescent="0.25">
      <c r="A2062" s="16" t="s">
        <v>887</v>
      </c>
      <c r="B2062" s="16" t="s">
        <v>325</v>
      </c>
      <c r="C2062" s="16" t="s">
        <v>326</v>
      </c>
      <c r="D2062" s="16" t="s">
        <v>120</v>
      </c>
      <c r="E2062" s="16" t="s">
        <v>1035</v>
      </c>
      <c r="F2062" s="16" t="s">
        <v>1153</v>
      </c>
      <c r="G2062" s="16" t="s">
        <v>1042</v>
      </c>
      <c r="H2062" s="16" t="s">
        <v>8</v>
      </c>
      <c r="I2062" s="16" t="s">
        <v>1154</v>
      </c>
      <c r="J2062" s="16" t="s">
        <v>121</v>
      </c>
      <c r="K2062" s="16" t="s">
        <v>10</v>
      </c>
      <c r="L2062" s="17">
        <v>44607</v>
      </c>
      <c r="M2062" s="18"/>
      <c r="N2062" s="18" t="str">
        <f t="shared" si="64"/>
        <v>NO CUMPLE</v>
      </c>
      <c r="O2062" s="18" t="str">
        <f t="shared" si="65"/>
        <v>NO CUMPLE</v>
      </c>
      <c r="P2062" s="19">
        <v>0</v>
      </c>
      <c r="Q2062" s="19">
        <v>1</v>
      </c>
      <c r="R2062" s="19">
        <f>Tabla1[[#This Row],[Trbjo real]]-Tabla1[[#This Row],[Trabajo]]</f>
        <v>-1</v>
      </c>
      <c r="S2062" s="19">
        <v>1</v>
      </c>
      <c r="T2062" s="16" t="s">
        <v>1026</v>
      </c>
      <c r="U2062" s="19">
        <f>Tabla1[[#This Row],[Trbjo real]]/Tabla1[[#This Row],[Trabajo]]</f>
        <v>0</v>
      </c>
    </row>
    <row r="2063" spans="1:21" x14ac:dyDescent="0.25">
      <c r="A2063" s="16" t="s">
        <v>989</v>
      </c>
      <c r="B2063" s="16" t="s">
        <v>365</v>
      </c>
      <c r="C2063" s="16" t="s">
        <v>366</v>
      </c>
      <c r="D2063" s="16" t="s">
        <v>120</v>
      </c>
      <c r="E2063" s="16" t="s">
        <v>1035</v>
      </c>
      <c r="F2063" s="16" t="s">
        <v>1153</v>
      </c>
      <c r="G2063" s="16" t="s">
        <v>1042</v>
      </c>
      <c r="H2063" s="16" t="s">
        <v>8</v>
      </c>
      <c r="I2063" s="16" t="s">
        <v>1154</v>
      </c>
      <c r="J2063" s="16" t="s">
        <v>121</v>
      </c>
      <c r="K2063" s="16" t="s">
        <v>10</v>
      </c>
      <c r="L2063" s="17">
        <v>44607</v>
      </c>
      <c r="M2063" s="18"/>
      <c r="N2063" s="18" t="str">
        <f t="shared" si="64"/>
        <v>NO CUMPLE</v>
      </c>
      <c r="O2063" s="18" t="str">
        <f t="shared" si="65"/>
        <v>NO CUMPLE</v>
      </c>
      <c r="P2063" s="19">
        <v>0</v>
      </c>
      <c r="Q2063" s="19">
        <v>1</v>
      </c>
      <c r="R2063" s="19">
        <f>Tabla1[[#This Row],[Trbjo real]]-Tabla1[[#This Row],[Trabajo]]</f>
        <v>-1</v>
      </c>
      <c r="S2063" s="19">
        <v>1</v>
      </c>
      <c r="T2063" s="16" t="s">
        <v>1026</v>
      </c>
      <c r="U2063" s="19">
        <f>Tabla1[[#This Row],[Trbjo real]]/Tabla1[[#This Row],[Trabajo]]</f>
        <v>0</v>
      </c>
    </row>
    <row r="2064" spans="1:21" x14ac:dyDescent="0.25">
      <c r="A2064" s="16" t="s">
        <v>645</v>
      </c>
      <c r="B2064" s="16" t="s">
        <v>5</v>
      </c>
      <c r="C2064" s="16" t="s">
        <v>6</v>
      </c>
      <c r="D2064" s="16" t="s">
        <v>7</v>
      </c>
      <c r="E2064" s="16" t="s">
        <v>1035</v>
      </c>
      <c r="F2064" s="16" t="s">
        <v>1153</v>
      </c>
      <c r="G2064" s="16" t="s">
        <v>1042</v>
      </c>
      <c r="H2064" s="16" t="s">
        <v>8</v>
      </c>
      <c r="I2064" s="16" t="s">
        <v>1154</v>
      </c>
      <c r="J2064" s="16" t="s">
        <v>9</v>
      </c>
      <c r="K2064" s="16" t="s">
        <v>10</v>
      </c>
      <c r="L2064" s="17">
        <v>44606</v>
      </c>
      <c r="M2064" s="18"/>
      <c r="N2064" s="18" t="str">
        <f t="shared" si="64"/>
        <v>NO CUMPLE</v>
      </c>
      <c r="O2064" s="18" t="str">
        <f t="shared" si="65"/>
        <v>NO CUMPLE</v>
      </c>
      <c r="P2064" s="19">
        <v>0</v>
      </c>
      <c r="Q2064" s="19">
        <v>1</v>
      </c>
      <c r="R2064" s="19">
        <f>Tabla1[[#This Row],[Trbjo real]]-Tabla1[[#This Row],[Trabajo]]</f>
        <v>-1</v>
      </c>
      <c r="S2064" s="19">
        <v>1</v>
      </c>
      <c r="T2064" s="16" t="s">
        <v>1026</v>
      </c>
      <c r="U2064" s="19">
        <f>Tabla1[[#This Row],[Trbjo real]]/Tabla1[[#This Row],[Trabajo]]</f>
        <v>0</v>
      </c>
    </row>
    <row r="2065" spans="1:21" x14ac:dyDescent="0.25">
      <c r="A2065" s="16" t="s">
        <v>714</v>
      </c>
      <c r="B2065" s="16" t="s">
        <v>51</v>
      </c>
      <c r="C2065" s="16" t="s">
        <v>52</v>
      </c>
      <c r="D2065" s="16" t="s">
        <v>53</v>
      </c>
      <c r="E2065" s="16" t="s">
        <v>1051</v>
      </c>
      <c r="F2065" s="16" t="s">
        <v>1058</v>
      </c>
      <c r="G2065" s="16" t="s">
        <v>1073</v>
      </c>
      <c r="H2065" s="16" t="s">
        <v>54</v>
      </c>
      <c r="I2065" s="16" t="s">
        <v>1025</v>
      </c>
      <c r="J2065" s="16" t="s">
        <v>55</v>
      </c>
      <c r="K2065" s="16" t="s">
        <v>10</v>
      </c>
      <c r="L2065" s="17">
        <v>44606</v>
      </c>
      <c r="M2065" s="18">
        <v>44598</v>
      </c>
      <c r="N2065" s="18" t="str">
        <f t="shared" si="64"/>
        <v>CUMPLE</v>
      </c>
      <c r="O2065" s="18" t="str">
        <f t="shared" si="65"/>
        <v>CUMPLE</v>
      </c>
      <c r="P2065" s="19">
        <v>3</v>
      </c>
      <c r="Q2065" s="20">
        <v>5</v>
      </c>
      <c r="R2065" s="19">
        <f>Tabla1[[#This Row],[Trbjo real]]-Tabla1[[#This Row],[Trabajo]]</f>
        <v>-2</v>
      </c>
      <c r="S2065" s="19">
        <v>5</v>
      </c>
      <c r="T2065" s="16" t="s">
        <v>1026</v>
      </c>
      <c r="U2065" s="19">
        <f>Tabla1[[#This Row],[Trbjo real]]/Tabla1[[#This Row],[Trabajo]]</f>
        <v>0.6</v>
      </c>
    </row>
    <row r="2066" spans="1:21" x14ac:dyDescent="0.25">
      <c r="A2066" s="16" t="s">
        <v>714</v>
      </c>
      <c r="B2066" s="16" t="s">
        <v>51</v>
      </c>
      <c r="C2066" s="16" t="s">
        <v>52</v>
      </c>
      <c r="D2066" s="16" t="s">
        <v>53</v>
      </c>
      <c r="E2066" s="16" t="s">
        <v>1034</v>
      </c>
      <c r="F2066" s="16" t="s">
        <v>1067</v>
      </c>
      <c r="G2066" s="16" t="s">
        <v>1073</v>
      </c>
      <c r="H2066" s="16" t="s">
        <v>54</v>
      </c>
      <c r="I2066" s="16" t="s">
        <v>1025</v>
      </c>
      <c r="J2066" s="16" t="s">
        <v>55</v>
      </c>
      <c r="K2066" s="16" t="s">
        <v>10</v>
      </c>
      <c r="L2066" s="17">
        <v>44606</v>
      </c>
      <c r="M2066" s="18">
        <v>44598</v>
      </c>
      <c r="N2066" s="18" t="str">
        <f t="shared" si="64"/>
        <v>CUMPLE</v>
      </c>
      <c r="O2066" s="18" t="str">
        <f t="shared" si="65"/>
        <v>CUMPLE</v>
      </c>
      <c r="P2066" s="19">
        <v>3</v>
      </c>
      <c r="Q2066" s="21">
        <v>3</v>
      </c>
      <c r="R2066" s="19">
        <f>Tabla1[[#This Row],[Trbjo real]]-Tabla1[[#This Row],[Trabajo]]</f>
        <v>0</v>
      </c>
      <c r="S2066" s="19">
        <v>3</v>
      </c>
      <c r="T2066" s="16" t="s">
        <v>1026</v>
      </c>
      <c r="U2066" s="19">
        <f>Tabla1[[#This Row],[Trbjo real]]/Tabla1[[#This Row],[Trabajo]]</f>
        <v>1</v>
      </c>
    </row>
    <row r="2067" spans="1:21" x14ac:dyDescent="0.25">
      <c r="A2067" s="16" t="s">
        <v>714</v>
      </c>
      <c r="B2067" s="16" t="s">
        <v>51</v>
      </c>
      <c r="C2067" s="16" t="s">
        <v>52</v>
      </c>
      <c r="D2067" s="16" t="s">
        <v>53</v>
      </c>
      <c r="E2067" s="16" t="s">
        <v>1029</v>
      </c>
      <c r="F2067" s="16" t="s">
        <v>1074</v>
      </c>
      <c r="G2067" s="16" t="s">
        <v>1073</v>
      </c>
      <c r="H2067" s="16" t="s">
        <v>54</v>
      </c>
      <c r="I2067" s="16" t="s">
        <v>1025</v>
      </c>
      <c r="J2067" s="16" t="s">
        <v>55</v>
      </c>
      <c r="K2067" s="16" t="s">
        <v>10</v>
      </c>
      <c r="L2067" s="17">
        <v>44606</v>
      </c>
      <c r="M2067" s="18">
        <v>44598</v>
      </c>
      <c r="N2067" s="18" t="str">
        <f t="shared" si="64"/>
        <v>CUMPLE</v>
      </c>
      <c r="O2067" s="18" t="str">
        <f t="shared" si="65"/>
        <v>CUMPLE</v>
      </c>
      <c r="P2067" s="19">
        <v>6</v>
      </c>
      <c r="Q2067" s="21">
        <v>16</v>
      </c>
      <c r="R2067" s="21">
        <f>Tabla1[[#This Row],[Trbjo real]]-Tabla1[[#This Row],[Trabajo]]</f>
        <v>-10</v>
      </c>
      <c r="S2067" s="19">
        <v>16</v>
      </c>
      <c r="T2067" s="16" t="s">
        <v>1026</v>
      </c>
      <c r="U2067" s="19">
        <f>Tabla1[[#This Row],[Trbjo real]]/Tabla1[[#This Row],[Trabajo]]</f>
        <v>0.375</v>
      </c>
    </row>
    <row r="2068" spans="1:21" x14ac:dyDescent="0.25">
      <c r="A2068" s="16" t="s">
        <v>714</v>
      </c>
      <c r="B2068" s="16" t="s">
        <v>51</v>
      </c>
      <c r="C2068" s="16" t="s">
        <v>52</v>
      </c>
      <c r="D2068" s="16" t="s">
        <v>53</v>
      </c>
      <c r="E2068" s="16" t="s">
        <v>1092</v>
      </c>
      <c r="F2068" s="16" t="s">
        <v>1114</v>
      </c>
      <c r="G2068" s="16" t="s">
        <v>1091</v>
      </c>
      <c r="H2068" s="16" t="s">
        <v>54</v>
      </c>
      <c r="I2068" s="16" t="s">
        <v>1025</v>
      </c>
      <c r="J2068" s="16" t="s">
        <v>55</v>
      </c>
      <c r="K2068" s="16" t="s">
        <v>10</v>
      </c>
      <c r="L2068" s="17">
        <v>44606</v>
      </c>
      <c r="M2068" s="18"/>
      <c r="N2068" s="18" t="str">
        <f t="shared" si="64"/>
        <v>NO CUMPLE</v>
      </c>
      <c r="O2068" s="18" t="str">
        <f t="shared" si="65"/>
        <v>NO CUMPLE</v>
      </c>
      <c r="P2068" s="19">
        <v>0</v>
      </c>
      <c r="Q2068" s="19">
        <v>2</v>
      </c>
      <c r="R2068" s="19">
        <f>Tabla1[[#This Row],[Trbjo real]]-Tabla1[[#This Row],[Trabajo]]</f>
        <v>-2</v>
      </c>
      <c r="S2068" s="19">
        <v>2</v>
      </c>
      <c r="T2068" s="16" t="s">
        <v>1026</v>
      </c>
      <c r="U2068" s="19">
        <f>Tabla1[[#This Row],[Trbjo real]]/Tabla1[[#This Row],[Trabajo]]</f>
        <v>0</v>
      </c>
    </row>
    <row r="2069" spans="1:21" x14ac:dyDescent="0.25">
      <c r="A2069" s="16" t="s">
        <v>714</v>
      </c>
      <c r="B2069" s="16" t="s">
        <v>51</v>
      </c>
      <c r="C2069" s="16" t="s">
        <v>52</v>
      </c>
      <c r="D2069" s="16" t="s">
        <v>53</v>
      </c>
      <c r="E2069" s="16" t="s">
        <v>1075</v>
      </c>
      <c r="F2069" s="16" t="s">
        <v>1104</v>
      </c>
      <c r="G2069" s="16" t="s">
        <v>1091</v>
      </c>
      <c r="H2069" s="16" t="s">
        <v>54</v>
      </c>
      <c r="I2069" s="16" t="s">
        <v>1025</v>
      </c>
      <c r="J2069" s="16" t="s">
        <v>55</v>
      </c>
      <c r="K2069" s="16" t="s">
        <v>10</v>
      </c>
      <c r="L2069" s="17">
        <v>44606</v>
      </c>
      <c r="M2069" s="18"/>
      <c r="N2069" s="18" t="str">
        <f t="shared" si="64"/>
        <v>NO CUMPLE</v>
      </c>
      <c r="O2069" s="18" t="str">
        <f t="shared" si="65"/>
        <v>NO CUMPLE</v>
      </c>
      <c r="P2069" s="19">
        <v>0</v>
      </c>
      <c r="Q2069" s="19">
        <v>5</v>
      </c>
      <c r="R2069" s="19">
        <f>Tabla1[[#This Row],[Trbjo real]]-Tabla1[[#This Row],[Trabajo]]</f>
        <v>-5</v>
      </c>
      <c r="S2069" s="19">
        <v>5</v>
      </c>
      <c r="T2069" s="16" t="s">
        <v>1026</v>
      </c>
      <c r="U2069" s="19">
        <f>Tabla1[[#This Row],[Trbjo real]]/Tabla1[[#This Row],[Trabajo]]</f>
        <v>0</v>
      </c>
    </row>
    <row r="2070" spans="1:21" x14ac:dyDescent="0.25">
      <c r="A2070" s="16" t="s">
        <v>714</v>
      </c>
      <c r="B2070" s="16" t="s">
        <v>51</v>
      </c>
      <c r="C2070" s="16" t="s">
        <v>52</v>
      </c>
      <c r="D2070" s="16" t="s">
        <v>53</v>
      </c>
      <c r="E2070" s="16" t="s">
        <v>1102</v>
      </c>
      <c r="F2070" s="16" t="s">
        <v>1105</v>
      </c>
      <c r="G2070" s="16" t="s">
        <v>1091</v>
      </c>
      <c r="H2070" s="16" t="s">
        <v>54</v>
      </c>
      <c r="I2070" s="16" t="s">
        <v>1025</v>
      </c>
      <c r="J2070" s="16" t="s">
        <v>55</v>
      </c>
      <c r="K2070" s="16" t="s">
        <v>10</v>
      </c>
      <c r="L2070" s="17">
        <v>44606</v>
      </c>
      <c r="M2070" s="18"/>
      <c r="N2070" s="18" t="str">
        <f t="shared" si="64"/>
        <v>NO CUMPLE</v>
      </c>
      <c r="O2070" s="18" t="str">
        <f t="shared" si="65"/>
        <v>NO CUMPLE</v>
      </c>
      <c r="P2070" s="19">
        <v>0</v>
      </c>
      <c r="Q2070" s="19">
        <v>5</v>
      </c>
      <c r="R2070" s="19">
        <f>Tabla1[[#This Row],[Trbjo real]]-Tabla1[[#This Row],[Trabajo]]</f>
        <v>-5</v>
      </c>
      <c r="S2070" s="19">
        <v>5</v>
      </c>
      <c r="T2070" s="16" t="s">
        <v>1026</v>
      </c>
      <c r="U2070" s="19">
        <f>Tabla1[[#This Row],[Trbjo real]]/Tabla1[[#This Row],[Trabajo]]</f>
        <v>0</v>
      </c>
    </row>
    <row r="2071" spans="1:21" x14ac:dyDescent="0.25">
      <c r="A2071" s="16" t="s">
        <v>714</v>
      </c>
      <c r="B2071" s="16" t="s">
        <v>51</v>
      </c>
      <c r="C2071" s="16" t="s">
        <v>52</v>
      </c>
      <c r="D2071" s="16" t="s">
        <v>53</v>
      </c>
      <c r="E2071" s="16" t="s">
        <v>1053</v>
      </c>
      <c r="F2071" s="16" t="s">
        <v>1030</v>
      </c>
      <c r="G2071" s="16" t="s">
        <v>1118</v>
      </c>
      <c r="H2071" s="16" t="s">
        <v>54</v>
      </c>
      <c r="I2071" s="16" t="s">
        <v>1025</v>
      </c>
      <c r="J2071" s="16" t="s">
        <v>55</v>
      </c>
      <c r="K2071" s="16" t="s">
        <v>10</v>
      </c>
      <c r="L2071" s="17">
        <v>44606</v>
      </c>
      <c r="M2071" s="18"/>
      <c r="N2071" s="18" t="str">
        <f t="shared" si="64"/>
        <v>NO CUMPLE</v>
      </c>
      <c r="O2071" s="18" t="str">
        <f t="shared" si="65"/>
        <v>NO CUMPLE</v>
      </c>
      <c r="P2071" s="19">
        <v>0</v>
      </c>
      <c r="Q2071" s="19">
        <v>8</v>
      </c>
      <c r="R2071" s="19">
        <f>Tabla1[[#This Row],[Trbjo real]]-Tabla1[[#This Row],[Trabajo]]</f>
        <v>-8</v>
      </c>
      <c r="S2071" s="19">
        <v>8</v>
      </c>
      <c r="T2071" s="16" t="s">
        <v>1026</v>
      </c>
      <c r="U2071" s="19">
        <f>Tabla1[[#This Row],[Trbjo real]]/Tabla1[[#This Row],[Trabajo]]</f>
        <v>0</v>
      </c>
    </row>
    <row r="2072" spans="1:21" x14ac:dyDescent="0.25">
      <c r="A2072" s="16" t="s">
        <v>714</v>
      </c>
      <c r="B2072" s="16" t="s">
        <v>51</v>
      </c>
      <c r="C2072" s="16" t="s">
        <v>52</v>
      </c>
      <c r="D2072" s="16" t="s">
        <v>53</v>
      </c>
      <c r="E2072" s="16" t="s">
        <v>1040</v>
      </c>
      <c r="F2072" s="16" t="s">
        <v>1130</v>
      </c>
      <c r="G2072" s="16" t="s">
        <v>1129</v>
      </c>
      <c r="H2072" s="16" t="s">
        <v>54</v>
      </c>
      <c r="I2072" s="16" t="s">
        <v>1025</v>
      </c>
      <c r="J2072" s="16" t="s">
        <v>55</v>
      </c>
      <c r="K2072" s="16" t="s">
        <v>10</v>
      </c>
      <c r="L2072" s="17">
        <v>44606</v>
      </c>
      <c r="M2072" s="18"/>
      <c r="N2072" s="18" t="str">
        <f t="shared" si="64"/>
        <v>NO CUMPLE</v>
      </c>
      <c r="O2072" s="18" t="str">
        <f t="shared" si="65"/>
        <v>NO CUMPLE</v>
      </c>
      <c r="P2072" s="19">
        <v>0</v>
      </c>
      <c r="Q2072" s="19">
        <v>3</v>
      </c>
      <c r="R2072" s="19">
        <f>Tabla1[[#This Row],[Trbjo real]]-Tabla1[[#This Row],[Trabajo]]</f>
        <v>-3</v>
      </c>
      <c r="S2072" s="19">
        <v>3</v>
      </c>
      <c r="T2072" s="16" t="s">
        <v>1026</v>
      </c>
      <c r="U2072" s="19">
        <f>Tabla1[[#This Row],[Trbjo real]]/Tabla1[[#This Row],[Trabajo]]</f>
        <v>0</v>
      </c>
    </row>
    <row r="2073" spans="1:21" x14ac:dyDescent="0.25">
      <c r="A2073" s="16" t="s">
        <v>714</v>
      </c>
      <c r="B2073" s="16" t="s">
        <v>51</v>
      </c>
      <c r="C2073" s="16" t="s">
        <v>52</v>
      </c>
      <c r="D2073" s="16" t="s">
        <v>53</v>
      </c>
      <c r="E2073" s="16" t="s">
        <v>1022</v>
      </c>
      <c r="F2073" s="16" t="s">
        <v>1146</v>
      </c>
      <c r="G2073" s="16" t="s">
        <v>1129</v>
      </c>
      <c r="H2073" s="16" t="s">
        <v>54</v>
      </c>
      <c r="I2073" s="16" t="s">
        <v>1025</v>
      </c>
      <c r="J2073" s="16" t="s">
        <v>55</v>
      </c>
      <c r="K2073" s="16" t="s">
        <v>10</v>
      </c>
      <c r="L2073" s="17">
        <v>44606</v>
      </c>
      <c r="M2073" s="18"/>
      <c r="N2073" s="18" t="str">
        <f t="shared" si="64"/>
        <v>NO CUMPLE</v>
      </c>
      <c r="O2073" s="18" t="str">
        <f t="shared" si="65"/>
        <v>NO CUMPLE</v>
      </c>
      <c r="P2073" s="19">
        <v>0</v>
      </c>
      <c r="Q2073" s="19">
        <v>2</v>
      </c>
      <c r="R2073" s="19">
        <f>Tabla1[[#This Row],[Trbjo real]]-Tabla1[[#This Row],[Trabajo]]</f>
        <v>-2</v>
      </c>
      <c r="S2073" s="19">
        <v>2</v>
      </c>
      <c r="T2073" s="16" t="s">
        <v>1026</v>
      </c>
      <c r="U2073" s="19">
        <f>Tabla1[[#This Row],[Trbjo real]]/Tabla1[[#This Row],[Trabajo]]</f>
        <v>0</v>
      </c>
    </row>
    <row r="2074" spans="1:21" x14ac:dyDescent="0.25">
      <c r="A2074" s="16" t="s">
        <v>714</v>
      </c>
      <c r="B2074" s="16" t="s">
        <v>51</v>
      </c>
      <c r="C2074" s="16" t="s">
        <v>52</v>
      </c>
      <c r="D2074" s="16" t="s">
        <v>53</v>
      </c>
      <c r="E2074" s="16" t="s">
        <v>1038</v>
      </c>
      <c r="F2074" s="16" t="s">
        <v>1131</v>
      </c>
      <c r="G2074" s="16" t="s">
        <v>1129</v>
      </c>
      <c r="H2074" s="16" t="s">
        <v>54</v>
      </c>
      <c r="I2074" s="16" t="s">
        <v>1025</v>
      </c>
      <c r="J2074" s="16" t="s">
        <v>55</v>
      </c>
      <c r="K2074" s="16" t="s">
        <v>10</v>
      </c>
      <c r="L2074" s="17">
        <v>44606</v>
      </c>
      <c r="M2074" s="18"/>
      <c r="N2074" s="18" t="str">
        <f t="shared" si="64"/>
        <v>NO CUMPLE</v>
      </c>
      <c r="O2074" s="18" t="str">
        <f t="shared" si="65"/>
        <v>NO CUMPLE</v>
      </c>
      <c r="P2074" s="19">
        <v>0</v>
      </c>
      <c r="Q2074" s="19">
        <v>1.5</v>
      </c>
      <c r="R2074" s="19">
        <f>Tabla1[[#This Row],[Trbjo real]]-Tabla1[[#This Row],[Trabajo]]</f>
        <v>-1.5</v>
      </c>
      <c r="S2074" s="19">
        <v>1.5</v>
      </c>
      <c r="T2074" s="16" t="s">
        <v>1026</v>
      </c>
      <c r="U2074" s="19">
        <f>Tabla1[[#This Row],[Trbjo real]]/Tabla1[[#This Row],[Trabajo]]</f>
        <v>0</v>
      </c>
    </row>
    <row r="2075" spans="1:21" x14ac:dyDescent="0.25">
      <c r="A2075" s="16" t="s">
        <v>705</v>
      </c>
      <c r="B2075" s="16" t="s">
        <v>51</v>
      </c>
      <c r="C2075" s="16" t="s">
        <v>52</v>
      </c>
      <c r="D2075" s="16" t="s">
        <v>53</v>
      </c>
      <c r="E2075" s="16" t="s">
        <v>1035</v>
      </c>
      <c r="F2075" s="16" t="s">
        <v>1063</v>
      </c>
      <c r="G2075" s="16" t="s">
        <v>1073</v>
      </c>
      <c r="H2075" s="16" t="s">
        <v>60</v>
      </c>
      <c r="I2075" s="16" t="s">
        <v>1025</v>
      </c>
      <c r="J2075" s="16" t="s">
        <v>55</v>
      </c>
      <c r="K2075" s="16" t="s">
        <v>10</v>
      </c>
      <c r="L2075" s="17">
        <v>44605</v>
      </c>
      <c r="M2075" s="18">
        <v>44598</v>
      </c>
      <c r="N2075" s="18" t="str">
        <f t="shared" si="64"/>
        <v>CUMPLE</v>
      </c>
      <c r="O2075" s="18" t="str">
        <f t="shared" si="65"/>
        <v>CUMPLE</v>
      </c>
      <c r="P2075" s="19">
        <v>0.5</v>
      </c>
      <c r="Q2075" s="20">
        <v>1</v>
      </c>
      <c r="R2075" s="20">
        <f>Tabla1[[#This Row],[Trbjo real]]-Tabla1[[#This Row],[Trabajo]]</f>
        <v>-0.5</v>
      </c>
      <c r="S2075" s="19">
        <v>1</v>
      </c>
      <c r="T2075" s="16" t="s">
        <v>1026</v>
      </c>
      <c r="U2075" s="19">
        <f>Tabla1[[#This Row],[Trbjo real]]/Tabla1[[#This Row],[Trabajo]]</f>
        <v>0.5</v>
      </c>
    </row>
    <row r="2076" spans="1:21" x14ac:dyDescent="0.25">
      <c r="A2076" s="16" t="s">
        <v>705</v>
      </c>
      <c r="B2076" s="16" t="s">
        <v>51</v>
      </c>
      <c r="C2076" s="16" t="s">
        <v>52</v>
      </c>
      <c r="D2076" s="16" t="s">
        <v>53</v>
      </c>
      <c r="E2076" s="16" t="s">
        <v>1027</v>
      </c>
      <c r="F2076" s="16" t="s">
        <v>1068</v>
      </c>
      <c r="G2076" s="16" t="s">
        <v>1091</v>
      </c>
      <c r="H2076" s="16" t="s">
        <v>60</v>
      </c>
      <c r="I2076" s="16" t="s">
        <v>1025</v>
      </c>
      <c r="J2076" s="16" t="s">
        <v>55</v>
      </c>
      <c r="K2076" s="16" t="s">
        <v>10</v>
      </c>
      <c r="L2076" s="17">
        <v>44605</v>
      </c>
      <c r="M2076" s="18"/>
      <c r="N2076" s="18" t="str">
        <f t="shared" si="64"/>
        <v>NO CUMPLE</v>
      </c>
      <c r="O2076" s="18" t="str">
        <f t="shared" si="65"/>
        <v>NO CUMPLE</v>
      </c>
      <c r="P2076" s="19">
        <v>0</v>
      </c>
      <c r="Q2076" s="19">
        <v>1</v>
      </c>
      <c r="R2076" s="19">
        <f>Tabla1[[#This Row],[Trbjo real]]-Tabla1[[#This Row],[Trabajo]]</f>
        <v>-1</v>
      </c>
      <c r="S2076" s="19">
        <v>1</v>
      </c>
      <c r="T2076" s="16" t="s">
        <v>1026</v>
      </c>
      <c r="U2076" s="19">
        <f>Tabla1[[#This Row],[Trbjo real]]/Tabla1[[#This Row],[Trabajo]]</f>
        <v>0</v>
      </c>
    </row>
    <row r="2077" spans="1:21" x14ac:dyDescent="0.25">
      <c r="A2077" s="16" t="s">
        <v>705</v>
      </c>
      <c r="B2077" s="16" t="s">
        <v>51</v>
      </c>
      <c r="C2077" s="16" t="s">
        <v>52</v>
      </c>
      <c r="D2077" s="16" t="s">
        <v>53</v>
      </c>
      <c r="E2077" s="16" t="s">
        <v>1033</v>
      </c>
      <c r="F2077" s="16" t="s">
        <v>1132</v>
      </c>
      <c r="G2077" s="16" t="s">
        <v>1129</v>
      </c>
      <c r="H2077" s="16" t="s">
        <v>60</v>
      </c>
      <c r="I2077" s="16" t="s">
        <v>1025</v>
      </c>
      <c r="J2077" s="16" t="s">
        <v>55</v>
      </c>
      <c r="K2077" s="16" t="s">
        <v>10</v>
      </c>
      <c r="L2077" s="17">
        <v>44605</v>
      </c>
      <c r="M2077" s="18"/>
      <c r="N2077" s="18" t="str">
        <f t="shared" si="64"/>
        <v>NO CUMPLE</v>
      </c>
      <c r="O2077" s="18" t="str">
        <f t="shared" si="65"/>
        <v>NO CUMPLE</v>
      </c>
      <c r="P2077" s="19">
        <v>0</v>
      </c>
      <c r="Q2077" s="19">
        <v>1</v>
      </c>
      <c r="R2077" s="19">
        <f>Tabla1[[#This Row],[Trbjo real]]-Tabla1[[#This Row],[Trabajo]]</f>
        <v>-1</v>
      </c>
      <c r="S2077" s="19">
        <v>1</v>
      </c>
      <c r="T2077" s="16" t="s">
        <v>1026</v>
      </c>
      <c r="U2077" s="19">
        <f>Tabla1[[#This Row],[Trbjo real]]/Tabla1[[#This Row],[Trabajo]]</f>
        <v>0</v>
      </c>
    </row>
    <row r="2078" spans="1:21" x14ac:dyDescent="0.25">
      <c r="A2078" s="16" t="s">
        <v>860</v>
      </c>
      <c r="B2078" s="16" t="s">
        <v>238</v>
      </c>
      <c r="C2078" s="16" t="s">
        <v>239</v>
      </c>
      <c r="D2078" s="16" t="s">
        <v>185</v>
      </c>
      <c r="E2078" s="16" t="s">
        <v>1033</v>
      </c>
      <c r="F2078" s="16" t="s">
        <v>1058</v>
      </c>
      <c r="G2078" s="16" t="s">
        <v>1042</v>
      </c>
      <c r="H2078" s="16" t="s">
        <v>60</v>
      </c>
      <c r="I2078" s="16" t="s">
        <v>1025</v>
      </c>
      <c r="J2078" s="16" t="s">
        <v>240</v>
      </c>
      <c r="K2078" s="16" t="s">
        <v>10</v>
      </c>
      <c r="L2078" s="17">
        <v>44601</v>
      </c>
      <c r="M2078" s="18"/>
      <c r="N2078" s="18" t="str">
        <f t="shared" si="64"/>
        <v>NO CUMPLE</v>
      </c>
      <c r="O2078" s="18" t="str">
        <f t="shared" si="65"/>
        <v>NO CUMPLE</v>
      </c>
      <c r="P2078" s="19">
        <v>0</v>
      </c>
      <c r="Q2078" s="19">
        <v>3</v>
      </c>
      <c r="R2078" s="19">
        <f>Tabla1[[#This Row],[Trbjo real]]-Tabla1[[#This Row],[Trabajo]]</f>
        <v>-3</v>
      </c>
      <c r="S2078" s="19">
        <v>3</v>
      </c>
      <c r="T2078" s="16" t="s">
        <v>1026</v>
      </c>
      <c r="U2078" s="19">
        <f>Tabla1[[#This Row],[Trbjo real]]/Tabla1[[#This Row],[Trabajo]]</f>
        <v>0</v>
      </c>
    </row>
    <row r="2079" spans="1:21" x14ac:dyDescent="0.25">
      <c r="A2079" s="16" t="s">
        <v>860</v>
      </c>
      <c r="B2079" s="16" t="s">
        <v>238</v>
      </c>
      <c r="C2079" s="16" t="s">
        <v>239</v>
      </c>
      <c r="D2079" s="16" t="s">
        <v>185</v>
      </c>
      <c r="E2079" s="16" t="s">
        <v>1040</v>
      </c>
      <c r="F2079" s="16" t="s">
        <v>1030</v>
      </c>
      <c r="G2079" s="16" t="s">
        <v>1118</v>
      </c>
      <c r="H2079" s="16" t="s">
        <v>60</v>
      </c>
      <c r="I2079" s="16" t="s">
        <v>1025</v>
      </c>
      <c r="J2079" s="16" t="s">
        <v>240</v>
      </c>
      <c r="K2079" s="16" t="s">
        <v>10</v>
      </c>
      <c r="L2079" s="17">
        <v>44601</v>
      </c>
      <c r="M2079" s="18"/>
      <c r="N2079" s="18" t="str">
        <f t="shared" si="64"/>
        <v>NO CUMPLE</v>
      </c>
      <c r="O2079" s="18" t="str">
        <f t="shared" si="65"/>
        <v>NO CUMPLE</v>
      </c>
      <c r="P2079" s="19">
        <v>0</v>
      </c>
      <c r="Q2079" s="19">
        <v>2</v>
      </c>
      <c r="R2079" s="19">
        <f>Tabla1[[#This Row],[Trbjo real]]-Tabla1[[#This Row],[Trabajo]]</f>
        <v>-2</v>
      </c>
      <c r="S2079" s="19">
        <v>2</v>
      </c>
      <c r="T2079" s="16" t="s">
        <v>1026</v>
      </c>
      <c r="U2079" s="19">
        <f>Tabla1[[#This Row],[Trbjo real]]/Tabla1[[#This Row],[Trabajo]]</f>
        <v>0</v>
      </c>
    </row>
    <row r="2080" spans="1:21" x14ac:dyDescent="0.25">
      <c r="A2080" s="16" t="s">
        <v>860</v>
      </c>
      <c r="B2080" s="16" t="s">
        <v>238</v>
      </c>
      <c r="C2080" s="16" t="s">
        <v>239</v>
      </c>
      <c r="D2080" s="16" t="s">
        <v>185</v>
      </c>
      <c r="E2080" s="16" t="s">
        <v>1029</v>
      </c>
      <c r="F2080" s="16" t="s">
        <v>1130</v>
      </c>
      <c r="G2080" s="16" t="s">
        <v>1129</v>
      </c>
      <c r="H2080" s="16" t="s">
        <v>60</v>
      </c>
      <c r="I2080" s="16" t="s">
        <v>1025</v>
      </c>
      <c r="J2080" s="16" t="s">
        <v>240</v>
      </c>
      <c r="K2080" s="16" t="s">
        <v>10</v>
      </c>
      <c r="L2080" s="17">
        <v>44601</v>
      </c>
      <c r="M2080" s="18"/>
      <c r="N2080" s="18" t="str">
        <f t="shared" si="64"/>
        <v>NO CUMPLE</v>
      </c>
      <c r="O2080" s="18" t="str">
        <f t="shared" si="65"/>
        <v>NO CUMPLE</v>
      </c>
      <c r="P2080" s="19">
        <v>0</v>
      </c>
      <c r="Q2080" s="19">
        <v>4</v>
      </c>
      <c r="R2080" s="19">
        <f>Tabla1[[#This Row],[Trbjo real]]-Tabla1[[#This Row],[Trabajo]]</f>
        <v>-4</v>
      </c>
      <c r="S2080" s="19">
        <v>4</v>
      </c>
      <c r="T2080" s="16" t="s">
        <v>1026</v>
      </c>
      <c r="U2080" s="19">
        <f>Tabla1[[#This Row],[Trbjo real]]/Tabla1[[#This Row],[Trabajo]]</f>
        <v>0</v>
      </c>
    </row>
    <row r="2081" spans="1:21" x14ac:dyDescent="0.25">
      <c r="A2081" s="16" t="s">
        <v>880</v>
      </c>
      <c r="B2081" s="16" t="s">
        <v>325</v>
      </c>
      <c r="C2081" s="16" t="s">
        <v>326</v>
      </c>
      <c r="D2081" s="16" t="s">
        <v>120</v>
      </c>
      <c r="E2081" s="16" t="s">
        <v>1035</v>
      </c>
      <c r="F2081" s="16" t="s">
        <v>1153</v>
      </c>
      <c r="G2081" s="16" t="s">
        <v>1042</v>
      </c>
      <c r="H2081" s="16" t="s">
        <v>8</v>
      </c>
      <c r="I2081" s="16" t="s">
        <v>1154</v>
      </c>
      <c r="J2081" s="16" t="s">
        <v>121</v>
      </c>
      <c r="K2081" s="16" t="s">
        <v>10</v>
      </c>
      <c r="L2081" s="17">
        <v>44593</v>
      </c>
      <c r="M2081" s="18"/>
      <c r="N2081" s="18" t="str">
        <f t="shared" si="64"/>
        <v>NO CUMPLE</v>
      </c>
      <c r="O2081" s="18" t="str">
        <f t="shared" si="65"/>
        <v>NO CUMPLE</v>
      </c>
      <c r="P2081" s="19">
        <v>0</v>
      </c>
      <c r="Q2081" s="19">
        <v>1</v>
      </c>
      <c r="R2081" s="19">
        <f>Tabla1[[#This Row],[Trbjo real]]-Tabla1[[#This Row],[Trabajo]]</f>
        <v>-1</v>
      </c>
      <c r="S2081" s="19">
        <v>1</v>
      </c>
      <c r="T2081" s="16" t="s">
        <v>1026</v>
      </c>
      <c r="U2081" s="19">
        <f>Tabla1[[#This Row],[Trbjo real]]/Tabla1[[#This Row],[Trabajo]]</f>
        <v>0</v>
      </c>
    </row>
    <row r="2082" spans="1:21" x14ac:dyDescent="0.25">
      <c r="A2082" s="16" t="s">
        <v>984</v>
      </c>
      <c r="B2082" s="16" t="s">
        <v>365</v>
      </c>
      <c r="C2082" s="16" t="s">
        <v>366</v>
      </c>
      <c r="D2082" s="16" t="s">
        <v>120</v>
      </c>
      <c r="E2082" s="16" t="s">
        <v>1035</v>
      </c>
      <c r="F2082" s="16" t="s">
        <v>1153</v>
      </c>
      <c r="G2082" s="16" t="s">
        <v>1042</v>
      </c>
      <c r="H2082" s="16" t="s">
        <v>8</v>
      </c>
      <c r="I2082" s="16" t="s">
        <v>1154</v>
      </c>
      <c r="J2082" s="16" t="s">
        <v>121</v>
      </c>
      <c r="K2082" s="16" t="s">
        <v>10</v>
      </c>
      <c r="L2082" s="17">
        <v>44593</v>
      </c>
      <c r="M2082" s="18"/>
      <c r="N2082" s="18" t="str">
        <f t="shared" si="64"/>
        <v>NO CUMPLE</v>
      </c>
      <c r="O2082" s="18" t="str">
        <f t="shared" si="65"/>
        <v>NO CUMPLE</v>
      </c>
      <c r="P2082" s="19">
        <v>0</v>
      </c>
      <c r="Q2082" s="19">
        <v>1</v>
      </c>
      <c r="R2082" s="19">
        <f>Tabla1[[#This Row],[Trbjo real]]-Tabla1[[#This Row],[Trabajo]]</f>
        <v>-1</v>
      </c>
      <c r="S2082" s="19">
        <v>1</v>
      </c>
      <c r="T2082" s="16" t="s">
        <v>1026</v>
      </c>
      <c r="U2082" s="19">
        <f>Tabla1[[#This Row],[Trbjo real]]/Tabla1[[#This Row],[Trabajo]]</f>
        <v>0</v>
      </c>
    </row>
    <row r="2083" spans="1:21" x14ac:dyDescent="0.25">
      <c r="A2083" s="16" t="s">
        <v>631</v>
      </c>
      <c r="B2083" s="16" t="s">
        <v>5</v>
      </c>
      <c r="C2083" s="16" t="s">
        <v>6</v>
      </c>
      <c r="D2083" s="16" t="s">
        <v>7</v>
      </c>
      <c r="E2083" s="16" t="s">
        <v>1035</v>
      </c>
      <c r="F2083" s="16" t="s">
        <v>1153</v>
      </c>
      <c r="G2083" s="16" t="s">
        <v>1042</v>
      </c>
      <c r="H2083" s="16" t="s">
        <v>8</v>
      </c>
      <c r="I2083" s="16" t="s">
        <v>1154</v>
      </c>
      <c r="J2083" s="16" t="s">
        <v>9</v>
      </c>
      <c r="K2083" s="16" t="s">
        <v>10</v>
      </c>
      <c r="L2083" s="17">
        <v>44592</v>
      </c>
      <c r="M2083" s="18"/>
      <c r="N2083" s="18" t="str">
        <f t="shared" si="64"/>
        <v>NO CUMPLE</v>
      </c>
      <c r="O2083" s="18" t="str">
        <f t="shared" si="65"/>
        <v>NO CUMPLE</v>
      </c>
      <c r="P2083" s="19">
        <v>0</v>
      </c>
      <c r="Q2083" s="19">
        <v>1</v>
      </c>
      <c r="R2083" s="19">
        <f>Tabla1[[#This Row],[Trbjo real]]-Tabla1[[#This Row],[Trabajo]]</f>
        <v>-1</v>
      </c>
      <c r="S2083" s="19">
        <v>1</v>
      </c>
      <c r="T2083" s="16" t="s">
        <v>1026</v>
      </c>
      <c r="U2083" s="19">
        <f>Tabla1[[#This Row],[Trbjo real]]/Tabla1[[#This Row],[Trabajo]]</f>
        <v>0</v>
      </c>
    </row>
    <row r="2084" spans="1:21" x14ac:dyDescent="0.25">
      <c r="A2084" s="16" t="s">
        <v>775</v>
      </c>
      <c r="B2084" s="16" t="s">
        <v>183</v>
      </c>
      <c r="C2084" s="16" t="s">
        <v>184</v>
      </c>
      <c r="D2084" s="16" t="s">
        <v>185</v>
      </c>
      <c r="E2084" s="16" t="s">
        <v>1033</v>
      </c>
      <c r="F2084" s="16" t="s">
        <v>1136</v>
      </c>
      <c r="G2084" s="16" t="s">
        <v>1144</v>
      </c>
      <c r="H2084" s="16" t="s">
        <v>60</v>
      </c>
      <c r="I2084" s="16" t="s">
        <v>1025</v>
      </c>
      <c r="J2084" s="16" t="s">
        <v>186</v>
      </c>
      <c r="K2084" s="16" t="s">
        <v>10</v>
      </c>
      <c r="L2084" s="17">
        <v>44590</v>
      </c>
      <c r="M2084" s="18">
        <v>44590</v>
      </c>
      <c r="N2084" s="18" t="str">
        <f t="shared" si="64"/>
        <v>CUMPLE</v>
      </c>
      <c r="O2084" s="18" t="str">
        <f t="shared" si="65"/>
        <v>CUMPLE</v>
      </c>
      <c r="P2084" s="19">
        <v>1</v>
      </c>
      <c r="Q2084" s="19">
        <v>1</v>
      </c>
      <c r="R2084" s="20">
        <f>Tabla1[[#This Row],[Trbjo real]]-Tabla1[[#This Row],[Trabajo]]</f>
        <v>0</v>
      </c>
      <c r="S2084" s="19">
        <v>1</v>
      </c>
      <c r="T2084" s="16" t="s">
        <v>1026</v>
      </c>
      <c r="U2084" s="19">
        <f>Tabla1[[#This Row],[Trbjo real]]/Tabla1[[#This Row],[Trabajo]]</f>
        <v>1</v>
      </c>
    </row>
    <row r="2085" spans="1:21" x14ac:dyDescent="0.25">
      <c r="A2085" s="16" t="s">
        <v>775</v>
      </c>
      <c r="B2085" s="16" t="s">
        <v>183</v>
      </c>
      <c r="C2085" s="16" t="s">
        <v>184</v>
      </c>
      <c r="D2085" s="16" t="s">
        <v>185</v>
      </c>
      <c r="E2085" s="16" t="s">
        <v>1027</v>
      </c>
      <c r="F2085" s="16" t="s">
        <v>1134</v>
      </c>
      <c r="G2085" s="16" t="s">
        <v>1144</v>
      </c>
      <c r="H2085" s="16" t="s">
        <v>60</v>
      </c>
      <c r="I2085" s="16" t="s">
        <v>1025</v>
      </c>
      <c r="J2085" s="16" t="s">
        <v>186</v>
      </c>
      <c r="K2085" s="16" t="s">
        <v>10</v>
      </c>
      <c r="L2085" s="17">
        <v>44590</v>
      </c>
      <c r="M2085" s="18">
        <v>44600</v>
      </c>
      <c r="N2085" s="18" t="str">
        <f t="shared" si="64"/>
        <v>CUMPLE</v>
      </c>
      <c r="O2085" s="18" t="str">
        <f t="shared" si="65"/>
        <v>NO CUMPLE</v>
      </c>
      <c r="P2085" s="19">
        <v>1</v>
      </c>
      <c r="Q2085" s="19">
        <v>1</v>
      </c>
      <c r="R2085" s="20">
        <f>Tabla1[[#This Row],[Trbjo real]]-Tabla1[[#This Row],[Trabajo]]</f>
        <v>0</v>
      </c>
      <c r="S2085" s="19">
        <v>1</v>
      </c>
      <c r="T2085" s="16" t="s">
        <v>1026</v>
      </c>
      <c r="U2085" s="19">
        <f>Tabla1[[#This Row],[Trbjo real]]/Tabla1[[#This Row],[Trabajo]]</f>
        <v>1</v>
      </c>
    </row>
    <row r="2086" spans="1:21" x14ac:dyDescent="0.25">
      <c r="A2086" s="16" t="s">
        <v>703</v>
      </c>
      <c r="B2086" s="16" t="s">
        <v>51</v>
      </c>
      <c r="C2086" s="16" t="s">
        <v>52</v>
      </c>
      <c r="D2086" s="16" t="s">
        <v>53</v>
      </c>
      <c r="E2086" s="16" t="s">
        <v>1035</v>
      </c>
      <c r="F2086" s="16" t="s">
        <v>1057</v>
      </c>
      <c r="G2086" s="16" t="s">
        <v>1064</v>
      </c>
      <c r="H2086" s="16" t="s">
        <v>54</v>
      </c>
      <c r="I2086" s="16" t="s">
        <v>1025</v>
      </c>
      <c r="J2086" s="16" t="s">
        <v>55</v>
      </c>
      <c r="K2086" s="16" t="s">
        <v>10</v>
      </c>
      <c r="L2086" s="17">
        <v>44588</v>
      </c>
      <c r="M2086" s="18">
        <v>44584</v>
      </c>
      <c r="N2086" s="18" t="str">
        <f t="shared" si="64"/>
        <v>CUMPLE</v>
      </c>
      <c r="O2086" s="18" t="str">
        <f t="shared" si="65"/>
        <v>CUMPLE</v>
      </c>
      <c r="P2086" s="19">
        <v>1</v>
      </c>
      <c r="Q2086" s="20">
        <v>3</v>
      </c>
      <c r="R2086" s="19">
        <f>Tabla1[[#This Row],[Trbjo real]]-Tabla1[[#This Row],[Trabajo]]</f>
        <v>-2</v>
      </c>
      <c r="S2086" s="19">
        <v>3</v>
      </c>
      <c r="T2086" s="16" t="s">
        <v>1026</v>
      </c>
      <c r="U2086" s="19">
        <f>Tabla1[[#This Row],[Trbjo real]]/Tabla1[[#This Row],[Trabajo]]</f>
        <v>0.33333333333333331</v>
      </c>
    </row>
    <row r="2087" spans="1:21" x14ac:dyDescent="0.25">
      <c r="A2087" s="16" t="s">
        <v>703</v>
      </c>
      <c r="B2087" s="16" t="s">
        <v>51</v>
      </c>
      <c r="C2087" s="16" t="s">
        <v>52</v>
      </c>
      <c r="D2087" s="16" t="s">
        <v>53</v>
      </c>
      <c r="E2087" s="16" t="s">
        <v>1027</v>
      </c>
      <c r="F2087" s="16" t="s">
        <v>1090</v>
      </c>
      <c r="G2087" s="16" t="s">
        <v>1091</v>
      </c>
      <c r="H2087" s="16" t="s">
        <v>54</v>
      </c>
      <c r="I2087" s="16" t="s">
        <v>1025</v>
      </c>
      <c r="J2087" s="16" t="s">
        <v>55</v>
      </c>
      <c r="K2087" s="16" t="s">
        <v>10</v>
      </c>
      <c r="L2087" s="17">
        <v>44588</v>
      </c>
      <c r="M2087" s="18"/>
      <c r="N2087" s="18" t="str">
        <f t="shared" si="64"/>
        <v>NO CUMPLE</v>
      </c>
      <c r="O2087" s="18" t="str">
        <f t="shared" si="65"/>
        <v>NO CUMPLE</v>
      </c>
      <c r="P2087" s="19">
        <v>0</v>
      </c>
      <c r="Q2087" s="19">
        <v>1</v>
      </c>
      <c r="R2087" s="19">
        <f>Tabla1[[#This Row],[Trbjo real]]-Tabla1[[#This Row],[Trabajo]]</f>
        <v>-1</v>
      </c>
      <c r="S2087" s="19">
        <v>1</v>
      </c>
      <c r="T2087" s="16" t="s">
        <v>1026</v>
      </c>
      <c r="U2087" s="19">
        <f>Tabla1[[#This Row],[Trbjo real]]/Tabla1[[#This Row],[Trabajo]]</f>
        <v>0</v>
      </c>
    </row>
    <row r="2088" spans="1:21" x14ac:dyDescent="0.25">
      <c r="A2088" s="16" t="s">
        <v>849</v>
      </c>
      <c r="B2088" s="16" t="s">
        <v>238</v>
      </c>
      <c r="C2088" s="16" t="s">
        <v>239</v>
      </c>
      <c r="D2088" s="16" t="s">
        <v>185</v>
      </c>
      <c r="E2088" s="16" t="s">
        <v>1035</v>
      </c>
      <c r="F2088" s="16" t="s">
        <v>1057</v>
      </c>
      <c r="G2088" s="16" t="s">
        <v>1083</v>
      </c>
      <c r="H2088" s="16" t="s">
        <v>60</v>
      </c>
      <c r="I2088" s="16" t="s">
        <v>1025</v>
      </c>
      <c r="J2088" s="16" t="s">
        <v>240</v>
      </c>
      <c r="K2088" s="16" t="s">
        <v>10</v>
      </c>
      <c r="L2088" s="17">
        <v>44587</v>
      </c>
      <c r="M2088" s="18">
        <v>44601</v>
      </c>
      <c r="N2088" s="18" t="str">
        <f t="shared" si="64"/>
        <v>CUMPLE</v>
      </c>
      <c r="O2088" s="18" t="str">
        <f t="shared" si="65"/>
        <v>NO CUMPLE</v>
      </c>
      <c r="P2088" s="19">
        <v>1</v>
      </c>
      <c r="Q2088" s="20">
        <v>2</v>
      </c>
      <c r="R2088" s="21">
        <f>Tabla1[[#This Row],[Trbjo real]]-Tabla1[[#This Row],[Trabajo]]</f>
        <v>-1</v>
      </c>
      <c r="S2088" s="19">
        <v>2</v>
      </c>
      <c r="T2088" s="16" t="s">
        <v>1026</v>
      </c>
      <c r="U2088" s="19">
        <f>Tabla1[[#This Row],[Trbjo real]]/Tabla1[[#This Row],[Trabajo]]</f>
        <v>0.5</v>
      </c>
    </row>
    <row r="2089" spans="1:21" x14ac:dyDescent="0.25">
      <c r="A2089" s="16" t="s">
        <v>844</v>
      </c>
      <c r="B2089" s="16" t="s">
        <v>238</v>
      </c>
      <c r="C2089" s="16" t="s">
        <v>239</v>
      </c>
      <c r="D2089" s="16" t="s">
        <v>185</v>
      </c>
      <c r="E2089" s="16" t="s">
        <v>1075</v>
      </c>
      <c r="F2089" s="16" t="s">
        <v>1076</v>
      </c>
      <c r="G2089" s="16" t="s">
        <v>1042</v>
      </c>
      <c r="H2089" s="16" t="s">
        <v>60</v>
      </c>
      <c r="I2089" s="16" t="s">
        <v>1025</v>
      </c>
      <c r="J2089" s="16" t="s">
        <v>240</v>
      </c>
      <c r="K2089" s="16" t="s">
        <v>10</v>
      </c>
      <c r="L2089" s="17">
        <v>44580</v>
      </c>
      <c r="M2089" s="18"/>
      <c r="N2089" s="18" t="str">
        <f t="shared" si="64"/>
        <v>NO CUMPLE</v>
      </c>
      <c r="O2089" s="18" t="str">
        <f t="shared" si="65"/>
        <v>NO CUMPLE</v>
      </c>
      <c r="P2089" s="19">
        <v>0</v>
      </c>
      <c r="Q2089" s="19">
        <v>1</v>
      </c>
      <c r="R2089" s="19">
        <f>Tabla1[[#This Row],[Trbjo real]]-Tabla1[[#This Row],[Trabajo]]</f>
        <v>-1</v>
      </c>
      <c r="S2089" s="19">
        <v>1</v>
      </c>
      <c r="T2089" s="16" t="s">
        <v>1026</v>
      </c>
      <c r="U2089" s="19">
        <f>Tabla1[[#This Row],[Trbjo real]]/Tabla1[[#This Row],[Trabajo]]</f>
        <v>0</v>
      </c>
    </row>
    <row r="2090" spans="1:21" x14ac:dyDescent="0.25">
      <c r="A2090" s="16" t="s">
        <v>844</v>
      </c>
      <c r="B2090" s="16" t="s">
        <v>238</v>
      </c>
      <c r="C2090" s="16" t="s">
        <v>239</v>
      </c>
      <c r="D2090" s="16" t="s">
        <v>185</v>
      </c>
      <c r="E2090" s="16" t="s">
        <v>1027</v>
      </c>
      <c r="F2090" s="16" t="s">
        <v>1133</v>
      </c>
      <c r="G2090" s="16" t="s">
        <v>1129</v>
      </c>
      <c r="H2090" s="16" t="s">
        <v>60</v>
      </c>
      <c r="I2090" s="16" t="s">
        <v>1025</v>
      </c>
      <c r="J2090" s="16" t="s">
        <v>240</v>
      </c>
      <c r="K2090" s="16" t="s">
        <v>10</v>
      </c>
      <c r="L2090" s="17">
        <v>44580</v>
      </c>
      <c r="M2090" s="18"/>
      <c r="N2090" s="18" t="str">
        <f t="shared" si="64"/>
        <v>NO CUMPLE</v>
      </c>
      <c r="O2090" s="18" t="str">
        <f t="shared" si="65"/>
        <v>NO CUMPLE</v>
      </c>
      <c r="P2090" s="19">
        <v>0</v>
      </c>
      <c r="Q2090" s="19">
        <v>2</v>
      </c>
      <c r="R2090" s="19">
        <f>Tabla1[[#This Row],[Trbjo real]]-Tabla1[[#This Row],[Trabajo]]</f>
        <v>-2</v>
      </c>
      <c r="S2090" s="19">
        <v>2</v>
      </c>
      <c r="T2090" s="16" t="s">
        <v>1026</v>
      </c>
      <c r="U2090" s="19">
        <f>Tabla1[[#This Row],[Trbjo real]]/Tabla1[[#This Row],[Trabajo]]</f>
        <v>0</v>
      </c>
    </row>
    <row r="2091" spans="1:21" x14ac:dyDescent="0.25">
      <c r="A2091" s="16" t="s">
        <v>890</v>
      </c>
      <c r="B2091" s="16" t="s">
        <v>325</v>
      </c>
      <c r="C2091" s="16" t="s">
        <v>326</v>
      </c>
      <c r="D2091" s="16" t="s">
        <v>120</v>
      </c>
      <c r="E2091" s="16" t="s">
        <v>1035</v>
      </c>
      <c r="F2091" s="16" t="s">
        <v>1153</v>
      </c>
      <c r="G2091" s="16" t="s">
        <v>1042</v>
      </c>
      <c r="H2091" s="16" t="s">
        <v>8</v>
      </c>
      <c r="I2091" s="16" t="s">
        <v>1154</v>
      </c>
      <c r="J2091" s="16" t="s">
        <v>121</v>
      </c>
      <c r="K2091" s="16" t="s">
        <v>10</v>
      </c>
      <c r="L2091" s="17">
        <v>44579</v>
      </c>
      <c r="M2091" s="18"/>
      <c r="N2091" s="18" t="str">
        <f t="shared" si="64"/>
        <v>NO CUMPLE</v>
      </c>
      <c r="O2091" s="18" t="str">
        <f t="shared" si="65"/>
        <v>NO CUMPLE</v>
      </c>
      <c r="P2091" s="19">
        <v>0</v>
      </c>
      <c r="Q2091" s="19">
        <v>1</v>
      </c>
      <c r="R2091" s="19">
        <f>Tabla1[[#This Row],[Trbjo real]]-Tabla1[[#This Row],[Trabajo]]</f>
        <v>-1</v>
      </c>
      <c r="S2091" s="19">
        <v>1</v>
      </c>
      <c r="T2091" s="16" t="s">
        <v>1026</v>
      </c>
      <c r="U2091" s="19">
        <f>Tabla1[[#This Row],[Trbjo real]]/Tabla1[[#This Row],[Trabajo]]</f>
        <v>0</v>
      </c>
    </row>
    <row r="2092" spans="1:21" x14ac:dyDescent="0.25">
      <c r="A2092" s="16" t="s">
        <v>978</v>
      </c>
      <c r="B2092" s="16" t="s">
        <v>365</v>
      </c>
      <c r="C2092" s="16" t="s">
        <v>366</v>
      </c>
      <c r="D2092" s="16" t="s">
        <v>120</v>
      </c>
      <c r="E2092" s="16" t="s">
        <v>1035</v>
      </c>
      <c r="F2092" s="16" t="s">
        <v>1153</v>
      </c>
      <c r="G2092" s="16" t="s">
        <v>1042</v>
      </c>
      <c r="H2092" s="16" t="s">
        <v>8</v>
      </c>
      <c r="I2092" s="16" t="s">
        <v>1154</v>
      </c>
      <c r="J2092" s="16" t="s">
        <v>121</v>
      </c>
      <c r="K2092" s="16" t="s">
        <v>10</v>
      </c>
      <c r="L2092" s="17">
        <v>44579</v>
      </c>
      <c r="M2092" s="18"/>
      <c r="N2092" s="18" t="str">
        <f t="shared" si="64"/>
        <v>NO CUMPLE</v>
      </c>
      <c r="O2092" s="18" t="str">
        <f t="shared" si="65"/>
        <v>NO CUMPLE</v>
      </c>
      <c r="P2092" s="19">
        <v>0</v>
      </c>
      <c r="Q2092" s="19">
        <v>1</v>
      </c>
      <c r="R2092" s="19">
        <f>Tabla1[[#This Row],[Trbjo real]]-Tabla1[[#This Row],[Trabajo]]</f>
        <v>-1</v>
      </c>
      <c r="S2092" s="19">
        <v>1</v>
      </c>
      <c r="T2092" s="16" t="s">
        <v>1026</v>
      </c>
      <c r="U2092" s="19">
        <f>Tabla1[[#This Row],[Trbjo real]]/Tabla1[[#This Row],[Trabajo]]</f>
        <v>0</v>
      </c>
    </row>
    <row r="2093" spans="1:21" x14ac:dyDescent="0.25">
      <c r="A2093" s="16" t="s">
        <v>625</v>
      </c>
      <c r="B2093" s="16" t="s">
        <v>5</v>
      </c>
      <c r="C2093" s="16" t="s">
        <v>6</v>
      </c>
      <c r="D2093" s="16" t="s">
        <v>7</v>
      </c>
      <c r="E2093" s="16" t="s">
        <v>1035</v>
      </c>
      <c r="F2093" s="16" t="s">
        <v>1153</v>
      </c>
      <c r="G2093" s="16" t="s">
        <v>1042</v>
      </c>
      <c r="H2093" s="16" t="s">
        <v>8</v>
      </c>
      <c r="I2093" s="16" t="s">
        <v>1154</v>
      </c>
      <c r="J2093" s="16" t="s">
        <v>9</v>
      </c>
      <c r="K2093" s="16" t="s">
        <v>10</v>
      </c>
      <c r="L2093" s="17">
        <v>44578</v>
      </c>
      <c r="M2093" s="18"/>
      <c r="N2093" s="18" t="str">
        <f t="shared" si="64"/>
        <v>NO CUMPLE</v>
      </c>
      <c r="O2093" s="18" t="str">
        <f t="shared" si="65"/>
        <v>NO CUMPLE</v>
      </c>
      <c r="P2093" s="19">
        <v>0</v>
      </c>
      <c r="Q2093" s="19">
        <v>1</v>
      </c>
      <c r="R2093" s="19">
        <f>Tabla1[[#This Row],[Trbjo real]]-Tabla1[[#This Row],[Trabajo]]</f>
        <v>-1</v>
      </c>
      <c r="S2093" s="19">
        <v>1</v>
      </c>
      <c r="T2093" s="16" t="s">
        <v>1026</v>
      </c>
      <c r="U2093" s="19">
        <f>Tabla1[[#This Row],[Trbjo real]]/Tabla1[[#This Row],[Trabajo]]</f>
        <v>0</v>
      </c>
    </row>
    <row r="2094" spans="1:21" x14ac:dyDescent="0.25">
      <c r="A2094" s="16" t="s">
        <v>716</v>
      </c>
      <c r="B2094" s="16" t="s">
        <v>51</v>
      </c>
      <c r="C2094" s="16" t="s">
        <v>52</v>
      </c>
      <c r="D2094" s="16" t="s">
        <v>53</v>
      </c>
      <c r="E2094" s="16" t="s">
        <v>1040</v>
      </c>
      <c r="F2094" s="16" t="s">
        <v>1100</v>
      </c>
      <c r="G2094" s="16" t="s">
        <v>1091</v>
      </c>
      <c r="H2094" s="16" t="s">
        <v>60</v>
      </c>
      <c r="I2094" s="16" t="s">
        <v>1025</v>
      </c>
      <c r="J2094" s="16" t="s">
        <v>55</v>
      </c>
      <c r="K2094" s="16" t="s">
        <v>10</v>
      </c>
      <c r="L2094" s="17">
        <v>44574</v>
      </c>
      <c r="M2094" s="18"/>
      <c r="N2094" s="18" t="str">
        <f t="shared" si="64"/>
        <v>NO CUMPLE</v>
      </c>
      <c r="O2094" s="18" t="str">
        <f t="shared" si="65"/>
        <v>NO CUMPLE</v>
      </c>
      <c r="P2094" s="19">
        <v>0</v>
      </c>
      <c r="Q2094" s="19">
        <v>2</v>
      </c>
      <c r="R2094" s="19">
        <f>Tabla1[[#This Row],[Trbjo real]]-Tabla1[[#This Row],[Trabajo]]</f>
        <v>-2</v>
      </c>
      <c r="S2094" s="19">
        <v>2</v>
      </c>
      <c r="T2094" s="16" t="s">
        <v>1026</v>
      </c>
      <c r="U2094" s="19">
        <f>Tabla1[[#This Row],[Trbjo real]]/Tabla1[[#This Row],[Trabajo]]</f>
        <v>0</v>
      </c>
    </row>
    <row r="2095" spans="1:21" x14ac:dyDescent="0.25">
      <c r="A2095" s="16" t="s">
        <v>716</v>
      </c>
      <c r="B2095" s="16" t="s">
        <v>51</v>
      </c>
      <c r="C2095" s="16" t="s">
        <v>52</v>
      </c>
      <c r="D2095" s="16" t="s">
        <v>53</v>
      </c>
      <c r="E2095" s="16" t="s">
        <v>1053</v>
      </c>
      <c r="F2095" s="16" t="s">
        <v>1069</v>
      </c>
      <c r="G2095" s="16" t="s">
        <v>1091</v>
      </c>
      <c r="H2095" s="16" t="s">
        <v>60</v>
      </c>
      <c r="I2095" s="16" t="s">
        <v>1025</v>
      </c>
      <c r="J2095" s="16" t="s">
        <v>55</v>
      </c>
      <c r="K2095" s="16" t="s">
        <v>10</v>
      </c>
      <c r="L2095" s="17">
        <v>44574</v>
      </c>
      <c r="M2095" s="18"/>
      <c r="N2095" s="18" t="str">
        <f t="shared" si="64"/>
        <v>NO CUMPLE</v>
      </c>
      <c r="O2095" s="18" t="str">
        <f t="shared" si="65"/>
        <v>NO CUMPLE</v>
      </c>
      <c r="P2095" s="19">
        <v>0</v>
      </c>
      <c r="Q2095" s="19">
        <v>3</v>
      </c>
      <c r="R2095" s="19">
        <f>Tabla1[[#This Row],[Trbjo real]]-Tabla1[[#This Row],[Trabajo]]</f>
        <v>-3</v>
      </c>
      <c r="S2095" s="19">
        <v>3</v>
      </c>
      <c r="T2095" s="16" t="s">
        <v>1026</v>
      </c>
      <c r="U2095" s="19">
        <f>Tabla1[[#This Row],[Trbjo real]]/Tabla1[[#This Row],[Trabajo]]</f>
        <v>0</v>
      </c>
    </row>
    <row r="2096" spans="1:21" x14ac:dyDescent="0.25">
      <c r="A2096" s="16" t="s">
        <v>716</v>
      </c>
      <c r="B2096" s="16" t="s">
        <v>51</v>
      </c>
      <c r="C2096" s="16" t="s">
        <v>52</v>
      </c>
      <c r="D2096" s="16" t="s">
        <v>53</v>
      </c>
      <c r="E2096" s="16" t="s">
        <v>1051</v>
      </c>
      <c r="F2096" s="16" t="s">
        <v>1145</v>
      </c>
      <c r="G2096" s="16" t="s">
        <v>1150</v>
      </c>
      <c r="H2096" s="16" t="s">
        <v>60</v>
      </c>
      <c r="I2096" s="16" t="s">
        <v>1025</v>
      </c>
      <c r="J2096" s="16" t="s">
        <v>55</v>
      </c>
      <c r="K2096" s="16" t="s">
        <v>10</v>
      </c>
      <c r="L2096" s="17">
        <v>44574</v>
      </c>
      <c r="M2096" s="18">
        <v>44574</v>
      </c>
      <c r="N2096" s="18" t="str">
        <f t="shared" si="64"/>
        <v>CUMPLE</v>
      </c>
      <c r="O2096" s="18" t="str">
        <f t="shared" si="65"/>
        <v>CUMPLE</v>
      </c>
      <c r="P2096" s="19">
        <v>1</v>
      </c>
      <c r="Q2096" s="20">
        <v>1</v>
      </c>
      <c r="R2096" s="20">
        <f>Tabla1[[#This Row],[Trbjo real]]-Tabla1[[#This Row],[Trabajo]]</f>
        <v>0</v>
      </c>
      <c r="S2096" s="19">
        <v>1</v>
      </c>
      <c r="T2096" s="16" t="s">
        <v>1026</v>
      </c>
      <c r="U2096" s="19">
        <f>Tabla1[[#This Row],[Trbjo real]]/Tabla1[[#This Row],[Trabajo]]</f>
        <v>1</v>
      </c>
    </row>
    <row r="2097" spans="1:21" x14ac:dyDescent="0.25">
      <c r="A2097" s="16" t="s">
        <v>784</v>
      </c>
      <c r="B2097" s="16" t="s">
        <v>183</v>
      </c>
      <c r="C2097" s="16" t="s">
        <v>184</v>
      </c>
      <c r="D2097" s="16" t="s">
        <v>185</v>
      </c>
      <c r="E2097" s="16" t="s">
        <v>1033</v>
      </c>
      <c r="F2097" s="16" t="s">
        <v>1136</v>
      </c>
      <c r="G2097" s="16" t="s">
        <v>1150</v>
      </c>
      <c r="H2097" s="16" t="s">
        <v>60</v>
      </c>
      <c r="I2097" s="16" t="s">
        <v>1025</v>
      </c>
      <c r="J2097" s="16" t="s">
        <v>186</v>
      </c>
      <c r="K2097" s="16" t="s">
        <v>10</v>
      </c>
      <c r="L2097" s="17">
        <v>44571</v>
      </c>
      <c r="M2097" s="18">
        <v>44571</v>
      </c>
      <c r="N2097" s="18" t="str">
        <f t="shared" si="64"/>
        <v>CUMPLE</v>
      </c>
      <c r="O2097" s="18" t="str">
        <f t="shared" si="65"/>
        <v>CUMPLE</v>
      </c>
      <c r="P2097" s="19">
        <v>1</v>
      </c>
      <c r="Q2097" s="19">
        <v>1</v>
      </c>
      <c r="R2097" s="20">
        <f>Tabla1[[#This Row],[Trbjo real]]-Tabla1[[#This Row],[Trabajo]]</f>
        <v>0</v>
      </c>
      <c r="S2097" s="19">
        <v>1</v>
      </c>
      <c r="T2097" s="16" t="s">
        <v>1026</v>
      </c>
      <c r="U2097" s="19">
        <f>Tabla1[[#This Row],[Trbjo real]]/Tabla1[[#This Row],[Trabajo]]</f>
        <v>1</v>
      </c>
    </row>
    <row r="2098" spans="1:21" x14ac:dyDescent="0.25">
      <c r="A2098" s="16" t="s">
        <v>839</v>
      </c>
      <c r="B2098" s="16" t="s">
        <v>238</v>
      </c>
      <c r="C2098" s="16" t="s">
        <v>239</v>
      </c>
      <c r="D2098" s="16" t="s">
        <v>185</v>
      </c>
      <c r="E2098" s="16" t="s">
        <v>1033</v>
      </c>
      <c r="F2098" s="16" t="s">
        <v>1136</v>
      </c>
      <c r="G2098" s="16" t="s">
        <v>1150</v>
      </c>
      <c r="H2098" s="16" t="s">
        <v>60</v>
      </c>
      <c r="I2098" s="16" t="s">
        <v>1025</v>
      </c>
      <c r="J2098" s="16" t="s">
        <v>240</v>
      </c>
      <c r="K2098" s="16" t="s">
        <v>10</v>
      </c>
      <c r="L2098" s="17">
        <v>44571</v>
      </c>
      <c r="M2098" s="18">
        <v>44571</v>
      </c>
      <c r="N2098" s="18" t="str">
        <f t="shared" si="64"/>
        <v>CUMPLE</v>
      </c>
      <c r="O2098" s="18" t="str">
        <f t="shared" si="65"/>
        <v>CUMPLE</v>
      </c>
      <c r="P2098" s="19">
        <v>1</v>
      </c>
      <c r="Q2098" s="19">
        <v>1</v>
      </c>
      <c r="R2098" s="20">
        <f>Tabla1[[#This Row],[Trbjo real]]-Tabla1[[#This Row],[Trabajo]]</f>
        <v>0</v>
      </c>
      <c r="S2098" s="19">
        <v>1</v>
      </c>
      <c r="T2098" s="16" t="s">
        <v>1026</v>
      </c>
      <c r="U2098" s="19">
        <f>Tabla1[[#This Row],[Trbjo real]]/Tabla1[[#This Row],[Trabajo]]</f>
        <v>1</v>
      </c>
    </row>
    <row r="2099" spans="1:21" x14ac:dyDescent="0.25">
      <c r="A2099" s="16" t="s">
        <v>789</v>
      </c>
      <c r="B2099" s="16" t="s">
        <v>183</v>
      </c>
      <c r="C2099" s="16" t="s">
        <v>184</v>
      </c>
      <c r="D2099" s="16" t="s">
        <v>185</v>
      </c>
      <c r="E2099" s="16" t="s">
        <v>1102</v>
      </c>
      <c r="F2099" s="16" t="s">
        <v>1143</v>
      </c>
      <c r="G2099" s="16" t="s">
        <v>1150</v>
      </c>
      <c r="H2099" s="16" t="s">
        <v>60</v>
      </c>
      <c r="I2099" s="16" t="s">
        <v>1025</v>
      </c>
      <c r="J2099" s="16" t="s">
        <v>186</v>
      </c>
      <c r="K2099" s="16" t="s">
        <v>10</v>
      </c>
      <c r="L2099" s="17">
        <v>44566</v>
      </c>
      <c r="M2099" s="18">
        <v>44566</v>
      </c>
      <c r="N2099" s="18" t="str">
        <f t="shared" si="64"/>
        <v>CUMPLE</v>
      </c>
      <c r="O2099" s="18" t="str">
        <f t="shared" si="65"/>
        <v>CUMPLE</v>
      </c>
      <c r="P2099" s="19">
        <v>1</v>
      </c>
      <c r="Q2099" s="20">
        <v>2</v>
      </c>
      <c r="R2099" s="21">
        <f>Tabla1[[#This Row],[Trbjo real]]-Tabla1[[#This Row],[Trabajo]]</f>
        <v>-1</v>
      </c>
      <c r="S2099" s="19">
        <v>2</v>
      </c>
      <c r="T2099" s="16" t="s">
        <v>1026</v>
      </c>
      <c r="U2099" s="19">
        <f>Tabla1[[#This Row],[Trbjo real]]/Tabla1[[#This Row],[Trabajo]]</f>
        <v>0.5</v>
      </c>
    </row>
    <row r="2100" spans="1:21" x14ac:dyDescent="0.25">
      <c r="A2100" s="16" t="s">
        <v>901</v>
      </c>
      <c r="B2100" s="16" t="s">
        <v>325</v>
      </c>
      <c r="C2100" s="16" t="s">
        <v>326</v>
      </c>
      <c r="D2100" s="16" t="s">
        <v>120</v>
      </c>
      <c r="E2100" s="16" t="s">
        <v>1035</v>
      </c>
      <c r="F2100" s="16" t="s">
        <v>1153</v>
      </c>
      <c r="G2100" s="16" t="s">
        <v>1042</v>
      </c>
      <c r="H2100" s="16" t="s">
        <v>8</v>
      </c>
      <c r="I2100" s="16" t="s">
        <v>1154</v>
      </c>
      <c r="J2100" s="16" t="s">
        <v>121</v>
      </c>
      <c r="K2100" s="16" t="s">
        <v>10</v>
      </c>
      <c r="L2100" s="17">
        <v>44565</v>
      </c>
      <c r="M2100" s="18"/>
      <c r="N2100" s="18" t="str">
        <f t="shared" si="64"/>
        <v>NO CUMPLE</v>
      </c>
      <c r="O2100" s="18" t="str">
        <f t="shared" si="65"/>
        <v>NO CUMPLE</v>
      </c>
      <c r="P2100" s="19">
        <v>0</v>
      </c>
      <c r="Q2100" s="19">
        <v>1</v>
      </c>
      <c r="R2100" s="19">
        <f>Tabla1[[#This Row],[Trbjo real]]-Tabla1[[#This Row],[Trabajo]]</f>
        <v>-1</v>
      </c>
      <c r="S2100" s="19">
        <v>1</v>
      </c>
      <c r="T2100" s="16" t="s">
        <v>1026</v>
      </c>
      <c r="U2100" s="19">
        <f>Tabla1[[#This Row],[Trbjo real]]/Tabla1[[#This Row],[Trabajo]]</f>
        <v>0</v>
      </c>
    </row>
    <row r="2101" spans="1:21" x14ac:dyDescent="0.25">
      <c r="A2101" s="16" t="s">
        <v>1003</v>
      </c>
      <c r="B2101" s="16" t="s">
        <v>365</v>
      </c>
      <c r="C2101" s="16" t="s">
        <v>366</v>
      </c>
      <c r="D2101" s="16" t="s">
        <v>120</v>
      </c>
      <c r="E2101" s="16" t="s">
        <v>1035</v>
      </c>
      <c r="F2101" s="16" t="s">
        <v>1153</v>
      </c>
      <c r="G2101" s="16" t="s">
        <v>1042</v>
      </c>
      <c r="H2101" s="16" t="s">
        <v>8</v>
      </c>
      <c r="I2101" s="16" t="s">
        <v>1154</v>
      </c>
      <c r="J2101" s="16" t="s">
        <v>121</v>
      </c>
      <c r="K2101" s="16" t="s">
        <v>10</v>
      </c>
      <c r="L2101" s="17">
        <v>44565</v>
      </c>
      <c r="M2101" s="18"/>
      <c r="N2101" s="18" t="str">
        <f t="shared" si="64"/>
        <v>NO CUMPLE</v>
      </c>
      <c r="O2101" s="18" t="str">
        <f t="shared" si="65"/>
        <v>NO CUMPLE</v>
      </c>
      <c r="P2101" s="19">
        <v>0</v>
      </c>
      <c r="Q2101" s="19">
        <v>1</v>
      </c>
      <c r="R2101" s="19">
        <f>Tabla1[[#This Row],[Trbjo real]]-Tabla1[[#This Row],[Trabajo]]</f>
        <v>-1</v>
      </c>
      <c r="S2101" s="19">
        <v>1</v>
      </c>
      <c r="T2101" s="16" t="s">
        <v>1026</v>
      </c>
      <c r="U2101" s="19">
        <f>Tabla1[[#This Row],[Trbjo real]]/Tabla1[[#This Row],[Trabajo]]</f>
        <v>0</v>
      </c>
    </row>
    <row r="2102" spans="1:21" x14ac:dyDescent="0.25">
      <c r="A2102" s="16" t="s">
        <v>617</v>
      </c>
      <c r="B2102" s="16" t="s">
        <v>5</v>
      </c>
      <c r="C2102" s="16" t="s">
        <v>6</v>
      </c>
      <c r="D2102" s="16" t="s">
        <v>7</v>
      </c>
      <c r="E2102" s="16" t="s">
        <v>1035</v>
      </c>
      <c r="F2102" s="16" t="s">
        <v>1153</v>
      </c>
      <c r="G2102" s="16" t="s">
        <v>1042</v>
      </c>
      <c r="H2102" s="16" t="s">
        <v>8</v>
      </c>
      <c r="I2102" s="16" t="s">
        <v>1154</v>
      </c>
      <c r="J2102" s="16" t="s">
        <v>9</v>
      </c>
      <c r="K2102" s="16" t="s">
        <v>10</v>
      </c>
      <c r="L2102" s="17">
        <v>44564</v>
      </c>
      <c r="M2102" s="18"/>
      <c r="N2102" s="18" t="str">
        <f t="shared" si="64"/>
        <v>NO CUMPLE</v>
      </c>
      <c r="O2102" s="18" t="str">
        <f t="shared" si="65"/>
        <v>NO CUMPLE</v>
      </c>
      <c r="P2102" s="19">
        <v>0</v>
      </c>
      <c r="Q2102" s="19">
        <v>1</v>
      </c>
      <c r="R2102" s="19">
        <f>Tabla1[[#This Row],[Trbjo real]]-Tabla1[[#This Row],[Trabajo]]</f>
        <v>-1</v>
      </c>
      <c r="S2102" s="19">
        <v>1</v>
      </c>
      <c r="T2102" s="16" t="s">
        <v>1026</v>
      </c>
      <c r="U2102" s="19">
        <f>Tabla1[[#This Row],[Trbjo real]]/Tabla1[[#This Row],[Trabajo]]</f>
        <v>0</v>
      </c>
    </row>
  </sheetData>
  <conditionalFormatting sqref="A1:A1048576">
    <cfRule type="duplicateValues" dxfId="2" priority="1"/>
  </conditionalFormatting>
  <conditionalFormatting sqref="F1:F1048576">
    <cfRule type="duplicateValues" dxfId="1" priority="2"/>
  </conditionalFormatting>
  <conditionalFormatting sqref="M1:M2102">
    <cfRule type="expression" dxfId="0" priority="3">
      <formula>$L1=$M1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1BBC3-F6D7-4598-9C5C-AA19701DE190}">
  <sheetPr codeName="Hoja21"/>
  <dimension ref="A1:Q32"/>
  <sheetViews>
    <sheetView showGridLines="0" zoomScale="60" zoomScaleNormal="60" workbookViewId="0">
      <selection activeCell="C1" sqref="C1:P4"/>
    </sheetView>
  </sheetViews>
  <sheetFormatPr baseColWidth="10" defaultRowHeight="15" x14ac:dyDescent="0.25"/>
  <cols>
    <col min="1" max="1" width="5" bestFit="1" customWidth="1"/>
    <col min="2" max="2" width="20.85546875" bestFit="1" customWidth="1"/>
    <col min="3" max="3" width="36.28515625" customWidth="1"/>
    <col min="4" max="4" width="19.28515625" bestFit="1" customWidth="1"/>
    <col min="5" max="5" width="14.28515625" customWidth="1"/>
    <col min="6" max="7" width="4.7109375" customWidth="1"/>
    <col min="8" max="8" width="6.7109375" customWidth="1"/>
    <col min="9" max="9" width="7.285156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  <col min="15" max="15" width="10.140625" bestFit="1" customWidth="1"/>
    <col min="16" max="16" width="12.140625" bestFit="1" customWidth="1"/>
    <col min="17" max="17" width="11.85546875" bestFit="1" customWidth="1"/>
  </cols>
  <sheetData>
    <row r="1" spans="1:17" ht="14.45" customHeight="1" x14ac:dyDescent="0.25"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153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99">
        <v>100</v>
      </c>
      <c r="D6" s="99"/>
      <c r="E6" s="49" t="s">
        <v>7121</v>
      </c>
      <c r="F6" s="153">
        <v>1017144</v>
      </c>
      <c r="G6" s="154"/>
      <c r="H6" s="154"/>
      <c r="I6" s="100" t="s">
        <v>7088</v>
      </c>
      <c r="J6" s="100"/>
      <c r="K6" s="100"/>
      <c r="L6" s="100"/>
      <c r="M6" s="100"/>
      <c r="N6" s="182" t="s">
        <v>7148</v>
      </c>
      <c r="O6" s="182"/>
      <c r="P6" s="182"/>
      <c r="Q6" s="182"/>
    </row>
    <row r="7" spans="1:17" x14ac:dyDescent="0.25">
      <c r="A7" s="100" t="s">
        <v>7123</v>
      </c>
      <c r="B7" s="100"/>
      <c r="C7" s="99">
        <v>2021</v>
      </c>
      <c r="D7" s="99"/>
      <c r="E7" s="43" t="s">
        <v>7128</v>
      </c>
      <c r="F7" s="149">
        <v>10056956</v>
      </c>
      <c r="G7" s="150"/>
      <c r="H7" s="150"/>
      <c r="I7" s="100" t="s">
        <v>7125</v>
      </c>
      <c r="J7" s="100"/>
      <c r="K7" s="100"/>
      <c r="L7" s="100"/>
      <c r="M7" s="100"/>
      <c r="N7" s="99" t="s">
        <v>1291</v>
      </c>
      <c r="O7" s="99"/>
      <c r="P7" s="99"/>
      <c r="Q7" s="99"/>
    </row>
    <row r="8" spans="1:17" x14ac:dyDescent="0.25">
      <c r="A8" s="100" t="s">
        <v>7089</v>
      </c>
      <c r="B8" s="100"/>
      <c r="C8" s="132">
        <v>20388176</v>
      </c>
      <c r="D8" s="132"/>
      <c r="E8" s="69" t="s">
        <v>7129</v>
      </c>
      <c r="F8" s="122">
        <v>505003051</v>
      </c>
      <c r="G8" s="123"/>
      <c r="H8" s="124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238" t="s">
        <v>7146</v>
      </c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9"/>
    </row>
    <row r="11" spans="1:17" x14ac:dyDescent="0.25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1"/>
    </row>
    <row r="12" spans="1:17" x14ac:dyDescent="0.25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1"/>
    </row>
    <row r="13" spans="1:17" x14ac:dyDescent="0.25">
      <c r="A13" s="158" t="s">
        <v>7237</v>
      </c>
      <c r="B13" s="158" t="s">
        <v>7091</v>
      </c>
      <c r="C13" s="246" t="s">
        <v>7149</v>
      </c>
      <c r="D13" s="102" t="s">
        <v>7130</v>
      </c>
      <c r="E13" s="100" t="s">
        <v>7096</v>
      </c>
      <c r="F13" s="100"/>
      <c r="G13" s="100"/>
      <c r="H13" s="100"/>
      <c r="I13" s="100"/>
      <c r="J13" s="100"/>
      <c r="K13" s="100"/>
      <c r="L13" s="100"/>
      <c r="M13" s="98"/>
      <c r="N13" s="100"/>
      <c r="O13" s="98"/>
      <c r="P13" s="100"/>
      <c r="Q13" s="100"/>
    </row>
    <row r="14" spans="1:17" ht="14.45" customHeight="1" x14ac:dyDescent="0.25">
      <c r="A14" s="158"/>
      <c r="B14" s="158"/>
      <c r="C14" s="180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245"/>
      <c r="M14" s="103" t="s">
        <v>7156</v>
      </c>
      <c r="N14" s="177" t="s">
        <v>7105</v>
      </c>
      <c r="O14" s="178" t="s">
        <v>7155</v>
      </c>
      <c r="P14" s="105" t="s">
        <v>7126</v>
      </c>
      <c r="Q14" s="103" t="s">
        <v>7106</v>
      </c>
    </row>
    <row r="15" spans="1:17" x14ac:dyDescent="0.25">
      <c r="A15" s="158"/>
      <c r="B15" s="158"/>
      <c r="C15" s="181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57" t="s">
        <v>7111</v>
      </c>
      <c r="M15" s="103"/>
      <c r="N15" s="177"/>
      <c r="O15" s="179"/>
      <c r="P15" s="105"/>
      <c r="Q15" s="103"/>
    </row>
    <row r="16" spans="1:17" ht="14.45" customHeight="1" x14ac:dyDescent="0.25">
      <c r="A16" s="184" t="s">
        <v>1035</v>
      </c>
      <c r="B16" s="187" t="s">
        <v>7134</v>
      </c>
      <c r="C16" s="187" t="s">
        <v>7224</v>
      </c>
      <c r="D16" s="187" t="s">
        <v>7132</v>
      </c>
      <c r="E16" s="187" t="s">
        <v>7107</v>
      </c>
      <c r="F16" s="198"/>
      <c r="G16" s="198"/>
      <c r="H16" s="200"/>
      <c r="I16" s="200"/>
      <c r="J16" s="198"/>
      <c r="K16" s="198"/>
      <c r="L16" s="198"/>
      <c r="M16" s="204">
        <v>1</v>
      </c>
      <c r="N16" s="187" t="s">
        <v>7114</v>
      </c>
      <c r="O16" s="204">
        <f>_xlfn.IFS(N16="SEMANAL",52,N16="QUINCENAL",26,N16="MENSUAL",12,N16="TRIMESTRAL",4,N16="BIMENSUAL",6,N16="CUATRIMESTRAL",3,N16="SEMESTRAL",2,N16="ANUAL",1,N16="BIANUAL",0.5)</f>
        <v>12</v>
      </c>
      <c r="P16" s="204">
        <v>4.7</v>
      </c>
      <c r="Q16" s="214">
        <v>0</v>
      </c>
    </row>
    <row r="17" spans="1:17" x14ac:dyDescent="0.25">
      <c r="A17" s="185"/>
      <c r="B17" s="188"/>
      <c r="C17" s="188"/>
      <c r="D17" s="188"/>
      <c r="E17" s="188"/>
      <c r="F17" s="242"/>
      <c r="G17" s="242"/>
      <c r="H17" s="243"/>
      <c r="I17" s="243"/>
      <c r="J17" s="242"/>
      <c r="K17" s="242"/>
      <c r="L17" s="242"/>
      <c r="M17" s="205"/>
      <c r="N17" s="188"/>
      <c r="O17" s="205"/>
      <c r="P17" s="205"/>
      <c r="Q17" s="247"/>
    </row>
    <row r="18" spans="1:17" x14ac:dyDescent="0.25">
      <c r="A18" s="185"/>
      <c r="B18" s="188"/>
      <c r="C18" s="188"/>
      <c r="D18" s="188"/>
      <c r="E18" s="188"/>
      <c r="F18" s="242"/>
      <c r="G18" s="242"/>
      <c r="H18" s="243"/>
      <c r="I18" s="243"/>
      <c r="J18" s="242"/>
      <c r="K18" s="242"/>
      <c r="L18" s="242"/>
      <c r="M18" s="205"/>
      <c r="N18" s="188"/>
      <c r="O18" s="205"/>
      <c r="P18" s="205"/>
      <c r="Q18" s="247"/>
    </row>
    <row r="19" spans="1:17" x14ac:dyDescent="0.25">
      <c r="A19" s="186"/>
      <c r="B19" s="193"/>
      <c r="C19" s="193"/>
      <c r="D19" s="193"/>
      <c r="E19" s="193"/>
      <c r="F19" s="199"/>
      <c r="G19" s="199"/>
      <c r="H19" s="201"/>
      <c r="I19" s="201"/>
      <c r="J19" s="199"/>
      <c r="K19" s="199"/>
      <c r="L19" s="199"/>
      <c r="M19" s="128"/>
      <c r="N19" s="193"/>
      <c r="O19" s="128"/>
      <c r="P19" s="128"/>
      <c r="Q19" s="215"/>
    </row>
    <row r="20" spans="1:17" x14ac:dyDescent="0.25">
      <c r="A20" s="184" t="s">
        <v>1051</v>
      </c>
      <c r="B20" s="187" t="s">
        <v>7134</v>
      </c>
      <c r="C20" s="187" t="s">
        <v>7225</v>
      </c>
      <c r="D20" s="187" t="s">
        <v>7132</v>
      </c>
      <c r="E20" s="187" t="s">
        <v>7107</v>
      </c>
      <c r="F20" s="198"/>
      <c r="G20" s="198"/>
      <c r="H20" s="200"/>
      <c r="I20" s="200"/>
      <c r="J20" s="198"/>
      <c r="K20" s="198"/>
      <c r="L20" s="198"/>
      <c r="M20" s="204">
        <v>1</v>
      </c>
      <c r="N20" s="187" t="s">
        <v>7116</v>
      </c>
      <c r="O20" s="204">
        <f t="shared" ref="O20:O28" si="0">_xlfn.IFS(N20="SEMANAL",52,N20="QUINCENAL",26,N20="MENSUAL",12,N20="TRIMESTRAL",4,N20="BIMENSUAL",6,N20="CUATRIMESTRAL",3,N20="SEMESTRAL",2,N20="ANUAL",1,N20="BIANUAL",0.5)</f>
        <v>4</v>
      </c>
      <c r="P20" s="204">
        <v>2</v>
      </c>
      <c r="Q20" s="214">
        <v>0</v>
      </c>
    </row>
    <row r="21" spans="1:17" x14ac:dyDescent="0.25">
      <c r="A21" s="186"/>
      <c r="B21" s="193"/>
      <c r="C21" s="193"/>
      <c r="D21" s="193"/>
      <c r="E21" s="193"/>
      <c r="F21" s="199"/>
      <c r="G21" s="199"/>
      <c r="H21" s="201"/>
      <c r="I21" s="201"/>
      <c r="J21" s="199"/>
      <c r="K21" s="199"/>
      <c r="L21" s="199"/>
      <c r="M21" s="128"/>
      <c r="N21" s="193"/>
      <c r="O21" s="128"/>
      <c r="P21" s="128"/>
      <c r="Q21" s="215"/>
    </row>
    <row r="22" spans="1:17" x14ac:dyDescent="0.25">
      <c r="A22" s="66" t="s">
        <v>1034</v>
      </c>
      <c r="B22" s="42" t="s">
        <v>7134</v>
      </c>
      <c r="C22" s="42" t="s">
        <v>7226</v>
      </c>
      <c r="D22" s="42" t="s">
        <v>7132</v>
      </c>
      <c r="E22" s="42" t="s">
        <v>7107</v>
      </c>
      <c r="F22" s="44"/>
      <c r="G22" s="44"/>
      <c r="H22" s="46"/>
      <c r="I22" s="46"/>
      <c r="J22" s="44"/>
      <c r="K22" s="44"/>
      <c r="L22" s="44"/>
      <c r="M22" s="52">
        <v>1</v>
      </c>
      <c r="N22" s="42" t="s">
        <v>7112</v>
      </c>
      <c r="O22" s="51">
        <f t="shared" si="0"/>
        <v>52</v>
      </c>
      <c r="P22" s="48">
        <v>1</v>
      </c>
      <c r="Q22" s="65"/>
    </row>
    <row r="23" spans="1:17" x14ac:dyDescent="0.25">
      <c r="A23" s="184" t="s">
        <v>1022</v>
      </c>
      <c r="B23" s="187" t="s">
        <v>7134</v>
      </c>
      <c r="C23" s="187" t="s">
        <v>7227</v>
      </c>
      <c r="D23" s="187" t="s">
        <v>7131</v>
      </c>
      <c r="E23" s="187" t="s">
        <v>7108</v>
      </c>
      <c r="F23" s="198"/>
      <c r="G23" s="198"/>
      <c r="H23" s="200"/>
      <c r="I23" s="200"/>
      <c r="J23" s="198"/>
      <c r="K23" s="198"/>
      <c r="L23" s="198"/>
      <c r="M23" s="204">
        <v>1</v>
      </c>
      <c r="N23" s="187" t="s">
        <v>7114</v>
      </c>
      <c r="O23" s="204">
        <f t="shared" si="0"/>
        <v>12</v>
      </c>
      <c r="P23" s="204">
        <v>1</v>
      </c>
      <c r="Q23" s="214">
        <v>0</v>
      </c>
    </row>
    <row r="24" spans="1:17" x14ac:dyDescent="0.25">
      <c r="A24" s="186"/>
      <c r="B24" s="193"/>
      <c r="C24" s="193"/>
      <c r="D24" s="193"/>
      <c r="E24" s="193"/>
      <c r="F24" s="199"/>
      <c r="G24" s="199"/>
      <c r="H24" s="201"/>
      <c r="I24" s="201"/>
      <c r="J24" s="199"/>
      <c r="K24" s="199"/>
      <c r="L24" s="199"/>
      <c r="M24" s="128"/>
      <c r="N24" s="193"/>
      <c r="O24" s="128"/>
      <c r="P24" s="128"/>
      <c r="Q24" s="215"/>
    </row>
    <row r="25" spans="1:17" x14ac:dyDescent="0.25">
      <c r="A25" s="159" t="s">
        <v>1038</v>
      </c>
      <c r="B25" s="161" t="s">
        <v>7144</v>
      </c>
      <c r="C25" s="187" t="s">
        <v>7228</v>
      </c>
      <c r="D25" s="187" t="s">
        <v>7132</v>
      </c>
      <c r="E25" s="187" t="s">
        <v>7108</v>
      </c>
      <c r="F25" s="58"/>
      <c r="G25" s="58"/>
      <c r="H25" s="61"/>
      <c r="I25" s="61"/>
      <c r="J25" s="58"/>
      <c r="K25" s="58"/>
      <c r="L25" s="58"/>
      <c r="M25" s="171">
        <v>1</v>
      </c>
      <c r="N25" s="161" t="s">
        <v>7116</v>
      </c>
      <c r="O25" s="171">
        <f t="shared" si="0"/>
        <v>4</v>
      </c>
      <c r="P25" s="171">
        <v>2</v>
      </c>
      <c r="Q25" s="173">
        <v>0</v>
      </c>
    </row>
    <row r="26" spans="1:17" x14ac:dyDescent="0.25">
      <c r="A26" s="194"/>
      <c r="B26" s="195"/>
      <c r="C26" s="188"/>
      <c r="D26" s="188"/>
      <c r="E26" s="188"/>
      <c r="F26" s="59"/>
      <c r="G26" s="59"/>
      <c r="H26" s="62"/>
      <c r="I26" s="62"/>
      <c r="J26" s="59"/>
      <c r="K26" s="59"/>
      <c r="L26" s="59"/>
      <c r="M26" s="211"/>
      <c r="N26" s="195"/>
      <c r="O26" s="211"/>
      <c r="P26" s="211"/>
      <c r="Q26" s="244"/>
    </row>
    <row r="27" spans="1:17" x14ac:dyDescent="0.25">
      <c r="A27" s="160"/>
      <c r="B27" s="162"/>
      <c r="C27" s="193"/>
      <c r="D27" s="193"/>
      <c r="E27" s="193"/>
      <c r="F27" s="60"/>
      <c r="G27" s="60"/>
      <c r="H27" s="63"/>
      <c r="I27" s="63"/>
      <c r="J27" s="60"/>
      <c r="K27" s="60"/>
      <c r="L27" s="60"/>
      <c r="M27" s="172"/>
      <c r="N27" s="162"/>
      <c r="O27" s="172"/>
      <c r="P27" s="172"/>
      <c r="Q27" s="174"/>
    </row>
    <row r="28" spans="1:17" ht="14.45" customHeight="1" x14ac:dyDescent="0.25">
      <c r="A28" s="66" t="s">
        <v>1029</v>
      </c>
      <c r="B28" s="42" t="s">
        <v>7144</v>
      </c>
      <c r="C28" s="42" t="s">
        <v>7229</v>
      </c>
      <c r="D28" s="42" t="s">
        <v>7132</v>
      </c>
      <c r="E28" s="42" t="s">
        <v>7108</v>
      </c>
      <c r="F28" s="44"/>
      <c r="G28" s="44"/>
      <c r="H28" s="46"/>
      <c r="I28" s="46"/>
      <c r="J28" s="44"/>
      <c r="K28" s="44"/>
      <c r="L28" s="44"/>
      <c r="M28" s="52">
        <v>1</v>
      </c>
      <c r="N28" s="42" t="s">
        <v>7117</v>
      </c>
      <c r="O28" s="51">
        <f t="shared" si="0"/>
        <v>2</v>
      </c>
      <c r="P28" s="48">
        <v>3</v>
      </c>
      <c r="Q28" s="65">
        <v>0</v>
      </c>
    </row>
    <row r="29" spans="1:17" x14ac:dyDescent="0.25">
      <c r="A29" s="248" t="s">
        <v>1092</v>
      </c>
      <c r="B29" s="187" t="s">
        <v>7134</v>
      </c>
      <c r="C29" s="187" t="s">
        <v>7230</v>
      </c>
      <c r="D29" s="187" t="s">
        <v>7131</v>
      </c>
      <c r="E29" s="187" t="s">
        <v>7107</v>
      </c>
      <c r="F29" s="198"/>
      <c r="G29" s="198"/>
      <c r="H29" s="200"/>
      <c r="I29" s="200"/>
      <c r="J29" s="198"/>
      <c r="K29" s="198"/>
      <c r="L29" s="198"/>
      <c r="M29" s="204">
        <v>1</v>
      </c>
      <c r="N29" s="187" t="s">
        <v>7117</v>
      </c>
      <c r="O29" s="204">
        <f>_xlfn.IFS(N29="SEMANAL",52,N29="QUINCENAL",26,N29="MENSUAL",12,N29="TRIMESTRAL",4,N29="BIMENSUAL",6,N29="CUATRIMESTRAL",3,N29="SEMESTRAL",2,N29="ANUAL",1,N29="BIANUAL",0.5)</f>
        <v>2</v>
      </c>
      <c r="P29" s="204">
        <v>3.3</v>
      </c>
      <c r="Q29" s="214">
        <v>0</v>
      </c>
    </row>
    <row r="30" spans="1:17" x14ac:dyDescent="0.25">
      <c r="A30" s="249"/>
      <c r="B30" s="193"/>
      <c r="C30" s="193"/>
      <c r="D30" s="193"/>
      <c r="E30" s="193"/>
      <c r="F30" s="199"/>
      <c r="G30" s="199"/>
      <c r="H30" s="201"/>
      <c r="I30" s="201"/>
      <c r="J30" s="199"/>
      <c r="K30" s="199"/>
      <c r="L30" s="199"/>
      <c r="M30" s="128"/>
      <c r="N30" s="193"/>
      <c r="O30" s="128"/>
      <c r="P30" s="128"/>
      <c r="Q30" s="215"/>
    </row>
    <row r="31" spans="1:17" ht="15.75" thickBot="1" x14ac:dyDescent="0.3">
      <c r="A31" s="90" t="s">
        <v>1075</v>
      </c>
      <c r="B31" s="42" t="s">
        <v>7134</v>
      </c>
      <c r="C31" s="42" t="s">
        <v>7158</v>
      </c>
      <c r="D31" s="42" t="s">
        <v>7132</v>
      </c>
      <c r="E31" s="42" t="s">
        <v>7107</v>
      </c>
      <c r="F31" s="89"/>
      <c r="G31" s="89"/>
      <c r="H31" s="87"/>
      <c r="I31" s="87"/>
      <c r="J31" s="89"/>
      <c r="K31" s="89"/>
      <c r="L31" s="89"/>
      <c r="M31" s="52">
        <v>1</v>
      </c>
      <c r="N31" s="42" t="s">
        <v>7113</v>
      </c>
      <c r="O31" s="88">
        <f>_xlfn.IFS(N31="SEMANAL",52,N31="QUINCENAL",26,N31="MENSUAL",12,N31="TRIMESTRAL",4,N31="BIMENSUAL",6,N31="CUATRIMESTRAL",3,N31="SEMESTRAL",2,N31="ANUAL",1,N31="BIANUAL",0.5)</f>
        <v>26</v>
      </c>
      <c r="P31" s="48">
        <v>0.6</v>
      </c>
      <c r="Q31" s="65">
        <v>0</v>
      </c>
    </row>
    <row r="32" spans="1:17" ht="15.75" thickBot="1" x14ac:dyDescent="0.3">
      <c r="M32" s="135" t="s">
        <v>7986</v>
      </c>
      <c r="N32" s="136"/>
      <c r="O32" s="136"/>
      <c r="P32" s="137"/>
      <c r="Q32" s="82">
        <v>3924393</v>
      </c>
    </row>
  </sheetData>
  <mergeCells count="111">
    <mergeCell ref="P29:P30"/>
    <mergeCell ref="Q29:Q30"/>
    <mergeCell ref="G29:G30"/>
    <mergeCell ref="H29:H30"/>
    <mergeCell ref="I29:I30"/>
    <mergeCell ref="J29:J30"/>
    <mergeCell ref="K29:K30"/>
    <mergeCell ref="L29:L30"/>
    <mergeCell ref="M29:M30"/>
    <mergeCell ref="N29:N30"/>
    <mergeCell ref="O29:O30"/>
    <mergeCell ref="B29:B30"/>
    <mergeCell ref="C29:C30"/>
    <mergeCell ref="D29:D30"/>
    <mergeCell ref="E29:E30"/>
    <mergeCell ref="A29:A30"/>
    <mergeCell ref="F29:F30"/>
    <mergeCell ref="M20:M21"/>
    <mergeCell ref="N20:N21"/>
    <mergeCell ref="O20:O21"/>
    <mergeCell ref="K23:K24"/>
    <mergeCell ref="B23:B24"/>
    <mergeCell ref="C23:C24"/>
    <mergeCell ref="D23:D24"/>
    <mergeCell ref="E23:E24"/>
    <mergeCell ref="F23:F24"/>
    <mergeCell ref="B20:B21"/>
    <mergeCell ref="C20:C21"/>
    <mergeCell ref="D20:D21"/>
    <mergeCell ref="E20:E21"/>
    <mergeCell ref="I23:I24"/>
    <mergeCell ref="J23:J24"/>
    <mergeCell ref="G23:G24"/>
    <mergeCell ref="H23:H24"/>
    <mergeCell ref="M25:M27"/>
    <mergeCell ref="P20:P21"/>
    <mergeCell ref="Q20:Q21"/>
    <mergeCell ref="K20:K21"/>
    <mergeCell ref="L20:L21"/>
    <mergeCell ref="F20:F21"/>
    <mergeCell ref="G20:G21"/>
    <mergeCell ref="H20:H21"/>
    <mergeCell ref="I20:I21"/>
    <mergeCell ref="J20:J21"/>
    <mergeCell ref="N16:N19"/>
    <mergeCell ref="O16:O19"/>
    <mergeCell ref="C7:D7"/>
    <mergeCell ref="C6:D6"/>
    <mergeCell ref="C5:Q5"/>
    <mergeCell ref="C1:P4"/>
    <mergeCell ref="F7:H7"/>
    <mergeCell ref="N7:Q7"/>
    <mergeCell ref="F6:H6"/>
    <mergeCell ref="N6:Q6"/>
    <mergeCell ref="I7:M7"/>
    <mergeCell ref="I6:M6"/>
    <mergeCell ref="D16:D19"/>
    <mergeCell ref="E16:E19"/>
    <mergeCell ref="N14:N15"/>
    <mergeCell ref="P14:P15"/>
    <mergeCell ref="Q14:Q15"/>
    <mergeCell ref="F8:H8"/>
    <mergeCell ref="C8:D8"/>
    <mergeCell ref="P16:P19"/>
    <mergeCell ref="Q16:Q19"/>
    <mergeCell ref="K16:K19"/>
    <mergeCell ref="L16:L19"/>
    <mergeCell ref="M16:M19"/>
    <mergeCell ref="B13:B15"/>
    <mergeCell ref="D13:D15"/>
    <mergeCell ref="E13:Q13"/>
    <mergeCell ref="E14:E15"/>
    <mergeCell ref="F14:G14"/>
    <mergeCell ref="H14:I14"/>
    <mergeCell ref="J14:L14"/>
    <mergeCell ref="O14:O15"/>
    <mergeCell ref="M14:M15"/>
    <mergeCell ref="C13:C15"/>
    <mergeCell ref="N25:N27"/>
    <mergeCell ref="O25:O27"/>
    <mergeCell ref="P25:P27"/>
    <mergeCell ref="Q25:Q27"/>
    <mergeCell ref="L23:L24"/>
    <mergeCell ref="M23:M24"/>
    <mergeCell ref="N23:N24"/>
    <mergeCell ref="O23:O24"/>
    <mergeCell ref="P23:P24"/>
    <mergeCell ref="M32:P32"/>
    <mergeCell ref="A8:B8"/>
    <mergeCell ref="A7:B7"/>
    <mergeCell ref="A6:B6"/>
    <mergeCell ref="A5:B5"/>
    <mergeCell ref="A9:Q9"/>
    <mergeCell ref="A10:Q12"/>
    <mergeCell ref="A13:A15"/>
    <mergeCell ref="A16:A19"/>
    <mergeCell ref="A20:A21"/>
    <mergeCell ref="A23:A24"/>
    <mergeCell ref="A25:A27"/>
    <mergeCell ref="F16:F19"/>
    <mergeCell ref="G16:G19"/>
    <mergeCell ref="H16:H19"/>
    <mergeCell ref="I16:I19"/>
    <mergeCell ref="J16:J19"/>
    <mergeCell ref="B16:B19"/>
    <mergeCell ref="C16:C19"/>
    <mergeCell ref="Q23:Q24"/>
    <mergeCell ref="B25:B27"/>
    <mergeCell ref="C25:C27"/>
    <mergeCell ref="D25:D27"/>
    <mergeCell ref="E25:E2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Check Box 1">
              <controlPr defaultSize="0" autoFill="0" autoLine="0" autoPict="0">
                <anchor moveWithCells="1">
                  <from>
                    <xdr:col>7</xdr:col>
                    <xdr:colOff>142875</xdr:colOff>
                    <xdr:row>16</xdr:row>
                    <xdr:rowOff>85725</xdr:rowOff>
                  </from>
                  <to>
                    <xdr:col>7</xdr:col>
                    <xdr:colOff>390525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5" name="Check Box 2">
              <controlPr defaultSize="0" autoFill="0" autoLine="0" autoPict="0">
                <anchor moveWithCells="1">
                  <from>
                    <xdr:col>8</xdr:col>
                    <xdr:colOff>123825</xdr:colOff>
                    <xdr:row>16</xdr:row>
                    <xdr:rowOff>85725</xdr:rowOff>
                  </from>
                  <to>
                    <xdr:col>8</xdr:col>
                    <xdr:colOff>361950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3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66675</xdr:rowOff>
                  </from>
                  <to>
                    <xdr:col>5</xdr:col>
                    <xdr:colOff>304800</xdr:colOff>
                    <xdr:row>20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4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57150</xdr:rowOff>
                  </from>
                  <to>
                    <xdr:col>7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5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20</xdr:row>
                    <xdr:rowOff>161925</xdr:rowOff>
                  </from>
                  <to>
                    <xdr:col>5</xdr:col>
                    <xdr:colOff>304800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6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20</xdr:row>
                    <xdr:rowOff>161925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7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22</xdr:row>
                    <xdr:rowOff>76200</xdr:rowOff>
                  </from>
                  <to>
                    <xdr:col>5</xdr:col>
                    <xdr:colOff>304800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8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22</xdr:row>
                    <xdr:rowOff>66675</xdr:rowOff>
                  </from>
                  <to>
                    <xdr:col>7</xdr:col>
                    <xdr:colOff>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9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24</xdr:row>
                    <xdr:rowOff>171450</xdr:rowOff>
                  </from>
                  <to>
                    <xdr:col>5</xdr:col>
                    <xdr:colOff>295275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0" r:id="rId13" name="Check Box 10">
              <controlPr defaultSize="0" autoFill="0" autoLine="0" autoPict="0">
                <anchor moveWithCells="1">
                  <from>
                    <xdr:col>6</xdr:col>
                    <xdr:colOff>57150</xdr:colOff>
                    <xdr:row>24</xdr:row>
                    <xdr:rowOff>171450</xdr:rowOff>
                  </from>
                  <to>
                    <xdr:col>6</xdr:col>
                    <xdr:colOff>304800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1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26</xdr:row>
                    <xdr:rowOff>171450</xdr:rowOff>
                  </from>
                  <to>
                    <xdr:col>5</xdr:col>
                    <xdr:colOff>304800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2" r:id="rId15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26</xdr:row>
                    <xdr:rowOff>161925</xdr:rowOff>
                  </from>
                  <to>
                    <xdr:col>7</xdr:col>
                    <xdr:colOff>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3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29</xdr:row>
                    <xdr:rowOff>171450</xdr:rowOff>
                  </from>
                  <to>
                    <xdr:col>5</xdr:col>
                    <xdr:colOff>295275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4" r:id="rId17" name="Check Box 14">
              <controlPr defaultSize="0" autoFill="0" autoLine="0" autoPict="0">
                <anchor moveWithCells="1">
                  <from>
                    <xdr:col>6</xdr:col>
                    <xdr:colOff>57150</xdr:colOff>
                    <xdr:row>29</xdr:row>
                    <xdr:rowOff>171450</xdr:rowOff>
                  </from>
                  <to>
                    <xdr:col>6</xdr:col>
                    <xdr:colOff>304800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1" r:id="rId18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57150</xdr:rowOff>
                  </from>
                  <to>
                    <xdr:col>7</xdr:col>
                    <xdr:colOff>400050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2" r:id="rId19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57150</xdr:rowOff>
                  </from>
                  <to>
                    <xdr:col>8</xdr:col>
                    <xdr:colOff>371475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3" r:id="rId20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161925</xdr:rowOff>
                  </from>
                  <to>
                    <xdr:col>7</xdr:col>
                    <xdr:colOff>400050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4" r:id="rId21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161925</xdr:rowOff>
                  </from>
                  <to>
                    <xdr:col>8</xdr:col>
                    <xdr:colOff>371475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5" r:id="rId22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66675</xdr:rowOff>
                  </from>
                  <to>
                    <xdr:col>7</xdr:col>
                    <xdr:colOff>400050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6" r:id="rId23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22</xdr:row>
                    <xdr:rowOff>66675</xdr:rowOff>
                  </from>
                  <to>
                    <xdr:col>8</xdr:col>
                    <xdr:colOff>371475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7" r:id="rId24" name="Check Box 37">
              <controlPr defaultSize="0" autoFill="0" autoLine="0" autoPict="0">
                <anchor moveWithCells="1">
                  <from>
                    <xdr:col>7</xdr:col>
                    <xdr:colOff>142875</xdr:colOff>
                    <xdr:row>24</xdr:row>
                    <xdr:rowOff>171450</xdr:rowOff>
                  </from>
                  <to>
                    <xdr:col>7</xdr:col>
                    <xdr:colOff>390525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8" r:id="rId25" name="Check Box 38">
              <controlPr defaultSize="0" autoFill="0" autoLine="0" autoPict="0">
                <anchor moveWithCells="1">
                  <from>
                    <xdr:col>8</xdr:col>
                    <xdr:colOff>123825</xdr:colOff>
                    <xdr:row>24</xdr:row>
                    <xdr:rowOff>171450</xdr:rowOff>
                  </from>
                  <to>
                    <xdr:col>8</xdr:col>
                    <xdr:colOff>361950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9" r:id="rId26" name="Check Box 39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161925</xdr:rowOff>
                  </from>
                  <to>
                    <xdr:col>7</xdr:col>
                    <xdr:colOff>400050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0" r:id="rId27" name="Check Box 40">
              <controlPr defaultSize="0" autoFill="0" autoLine="0" autoPict="0">
                <anchor moveWithCells="1">
                  <from>
                    <xdr:col>8</xdr:col>
                    <xdr:colOff>133350</xdr:colOff>
                    <xdr:row>26</xdr:row>
                    <xdr:rowOff>161925</xdr:rowOff>
                  </from>
                  <to>
                    <xdr:col>8</xdr:col>
                    <xdr:colOff>371475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1" r:id="rId28" name="Check Box 41">
              <controlPr defaultSize="0" autoFill="0" autoLine="0" autoPict="0">
                <anchor moveWithCells="1">
                  <from>
                    <xdr:col>7</xdr:col>
                    <xdr:colOff>142875</xdr:colOff>
                    <xdr:row>29</xdr:row>
                    <xdr:rowOff>171450</xdr:rowOff>
                  </from>
                  <to>
                    <xdr:col>7</xdr:col>
                    <xdr:colOff>390525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2" r:id="rId29" name="Check Box 42">
              <controlPr defaultSize="0" autoFill="0" autoLine="0" autoPict="0">
                <anchor moveWithCells="1">
                  <from>
                    <xdr:col>8</xdr:col>
                    <xdr:colOff>123825</xdr:colOff>
                    <xdr:row>29</xdr:row>
                    <xdr:rowOff>171450</xdr:rowOff>
                  </from>
                  <to>
                    <xdr:col>8</xdr:col>
                    <xdr:colOff>361950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9" r:id="rId30" name="Check Box 59">
              <controlPr defaultSize="0" autoFill="0" autoLine="0" autoPict="0">
                <anchor moveWithCells="1">
                  <from>
                    <xdr:col>5</xdr:col>
                    <xdr:colOff>57150</xdr:colOff>
                    <xdr:row>16</xdr:row>
                    <xdr:rowOff>85725</xdr:rowOff>
                  </from>
                  <to>
                    <xdr:col>5</xdr:col>
                    <xdr:colOff>304800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0" r:id="rId31" name="Check Box 60">
              <controlPr defaultSize="0" autoFill="0" autoLine="0" autoPict="0">
                <anchor moveWithCells="1">
                  <from>
                    <xdr:col>6</xdr:col>
                    <xdr:colOff>66675</xdr:colOff>
                    <xdr:row>16</xdr:row>
                    <xdr:rowOff>76200</xdr:rowOff>
                  </from>
                  <to>
                    <xdr:col>7</xdr:col>
                    <xdr:colOff>0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1" r:id="rId32" name="Check Box 61">
              <controlPr defaultSize="0" autoFill="0" autoLine="0" autoPict="0">
                <anchor moveWithCells="1">
                  <from>
                    <xdr:col>9</xdr:col>
                    <xdr:colOff>28575</xdr:colOff>
                    <xdr:row>16</xdr:row>
                    <xdr:rowOff>85725</xdr:rowOff>
                  </from>
                  <to>
                    <xdr:col>9</xdr:col>
                    <xdr:colOff>276225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2" r:id="rId33" name="Check Box 62">
              <controlPr defaultSize="0" autoFill="0" autoLine="0" autoPict="0">
                <anchor moveWithCells="1">
                  <from>
                    <xdr:col>10</xdr:col>
                    <xdr:colOff>38100</xdr:colOff>
                    <xdr:row>16</xdr:row>
                    <xdr:rowOff>85725</xdr:rowOff>
                  </from>
                  <to>
                    <xdr:col>10</xdr:col>
                    <xdr:colOff>285750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3" r:id="rId34" name="Check Box 63">
              <controlPr defaultSize="0" autoFill="0" autoLine="0" autoPict="0">
                <anchor moveWithCells="1">
                  <from>
                    <xdr:col>11</xdr:col>
                    <xdr:colOff>38100</xdr:colOff>
                    <xdr:row>16</xdr:row>
                    <xdr:rowOff>85725</xdr:rowOff>
                  </from>
                  <to>
                    <xdr:col>11</xdr:col>
                    <xdr:colOff>285750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4" r:id="rId35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57150</xdr:rowOff>
                  </from>
                  <to>
                    <xdr:col>10</xdr:col>
                    <xdr:colOff>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5" r:id="rId36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57150</xdr:rowOff>
                  </from>
                  <to>
                    <xdr:col>10</xdr:col>
                    <xdr:colOff>285750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6" r:id="rId37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57150</xdr:rowOff>
                  </from>
                  <to>
                    <xdr:col>11</xdr:col>
                    <xdr:colOff>285750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7" r:id="rId38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161925</xdr:rowOff>
                  </from>
                  <to>
                    <xdr:col>10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8" r:id="rId39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161925</xdr:rowOff>
                  </from>
                  <to>
                    <xdr:col>10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9" r:id="rId40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20</xdr:row>
                    <xdr:rowOff>161925</xdr:rowOff>
                  </from>
                  <to>
                    <xdr:col>11</xdr:col>
                    <xdr:colOff>285750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0" r:id="rId41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66675</xdr:rowOff>
                  </from>
                  <to>
                    <xdr:col>10</xdr:col>
                    <xdr:colOff>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1" r:id="rId42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66675</xdr:rowOff>
                  </from>
                  <to>
                    <xdr:col>10</xdr:col>
                    <xdr:colOff>285750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2" r:id="rId43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22</xdr:row>
                    <xdr:rowOff>66675</xdr:rowOff>
                  </from>
                  <to>
                    <xdr:col>11</xdr:col>
                    <xdr:colOff>285750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3" r:id="rId44" name="Check Box 73">
              <controlPr defaultSize="0" autoFill="0" autoLine="0" autoPict="0">
                <anchor moveWithCells="1">
                  <from>
                    <xdr:col>9</xdr:col>
                    <xdr:colOff>28575</xdr:colOff>
                    <xdr:row>24</xdr:row>
                    <xdr:rowOff>171450</xdr:rowOff>
                  </from>
                  <to>
                    <xdr:col>9</xdr:col>
                    <xdr:colOff>276225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4" r:id="rId45" name="Check Box 74">
              <controlPr defaultSize="0" autoFill="0" autoLine="0" autoPict="0">
                <anchor moveWithCells="1">
                  <from>
                    <xdr:col>10</xdr:col>
                    <xdr:colOff>38100</xdr:colOff>
                    <xdr:row>24</xdr:row>
                    <xdr:rowOff>171450</xdr:rowOff>
                  </from>
                  <to>
                    <xdr:col>10</xdr:col>
                    <xdr:colOff>285750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5" r:id="rId46" name="Check Box 75">
              <controlPr defaultSize="0" autoFill="0" autoLine="0" autoPict="0">
                <anchor moveWithCells="1">
                  <from>
                    <xdr:col>11</xdr:col>
                    <xdr:colOff>38100</xdr:colOff>
                    <xdr:row>24</xdr:row>
                    <xdr:rowOff>171450</xdr:rowOff>
                  </from>
                  <to>
                    <xdr:col>11</xdr:col>
                    <xdr:colOff>285750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6" r:id="rId47" name="Check Box 76">
              <controlPr defaultSize="0" autoFill="0" autoLine="0" autoPict="0">
                <anchor moveWithCells="1">
                  <from>
                    <xdr:col>9</xdr:col>
                    <xdr:colOff>38100</xdr:colOff>
                    <xdr:row>26</xdr:row>
                    <xdr:rowOff>152400</xdr:rowOff>
                  </from>
                  <to>
                    <xdr:col>10</xdr:col>
                    <xdr:colOff>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7" r:id="rId48" name="Check Box 77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152400</xdr:rowOff>
                  </from>
                  <to>
                    <xdr:col>10</xdr:col>
                    <xdr:colOff>285750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8" r:id="rId49" name="Check Box 78">
              <controlPr defaultSize="0" autoFill="0" autoLine="0" autoPict="0">
                <anchor moveWithCells="1">
                  <from>
                    <xdr:col>11</xdr:col>
                    <xdr:colOff>47625</xdr:colOff>
                    <xdr:row>26</xdr:row>
                    <xdr:rowOff>152400</xdr:rowOff>
                  </from>
                  <to>
                    <xdr:col>11</xdr:col>
                    <xdr:colOff>285750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9" r:id="rId50" name="Check Box 79">
              <controlPr defaultSize="0" autoFill="0" autoLine="0" autoPict="0">
                <anchor moveWithCells="1">
                  <from>
                    <xdr:col>9</xdr:col>
                    <xdr:colOff>28575</xdr:colOff>
                    <xdr:row>29</xdr:row>
                    <xdr:rowOff>171450</xdr:rowOff>
                  </from>
                  <to>
                    <xdr:col>9</xdr:col>
                    <xdr:colOff>276225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0" r:id="rId51" name="Check Box 80">
              <controlPr defaultSize="0" autoFill="0" autoLine="0" autoPict="0">
                <anchor moveWithCells="1">
                  <from>
                    <xdr:col>10</xdr:col>
                    <xdr:colOff>38100</xdr:colOff>
                    <xdr:row>29</xdr:row>
                    <xdr:rowOff>171450</xdr:rowOff>
                  </from>
                  <to>
                    <xdr:col>10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1" r:id="rId52" name="Check Box 81">
              <controlPr defaultSize="0" autoFill="0" autoLine="0" autoPict="0">
                <anchor moveWithCells="1">
                  <from>
                    <xdr:col>11</xdr:col>
                    <xdr:colOff>38100</xdr:colOff>
                    <xdr:row>29</xdr:row>
                    <xdr:rowOff>171450</xdr:rowOff>
                  </from>
                  <to>
                    <xdr:col>11</xdr:col>
                    <xdr:colOff>285750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3" r:id="rId53" name="Check Box 93">
              <controlPr defaultSize="0" autoFill="0" autoLine="0" autoPict="0">
                <anchor moveWithCells="1">
                  <from>
                    <xdr:col>5</xdr:col>
                    <xdr:colOff>57150</xdr:colOff>
                    <xdr:row>28</xdr:row>
                    <xdr:rowOff>47625</xdr:rowOff>
                  </from>
                  <to>
                    <xdr:col>5</xdr:col>
                    <xdr:colOff>295275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4" r:id="rId54" name="Check Box 94">
              <controlPr defaultSize="0" autoFill="0" autoLine="0" autoPict="0">
                <anchor moveWithCells="1">
                  <from>
                    <xdr:col>6</xdr:col>
                    <xdr:colOff>57150</xdr:colOff>
                    <xdr:row>28</xdr:row>
                    <xdr:rowOff>47625</xdr:rowOff>
                  </from>
                  <to>
                    <xdr:col>6</xdr:col>
                    <xdr:colOff>304800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5" r:id="rId55" name="Check Box 95">
              <controlPr defaultSize="0" autoFill="0" autoLine="0" autoPict="0">
                <anchor moveWithCells="1">
                  <from>
                    <xdr:col>7</xdr:col>
                    <xdr:colOff>142875</xdr:colOff>
                    <xdr:row>28</xdr:row>
                    <xdr:rowOff>57150</xdr:rowOff>
                  </from>
                  <to>
                    <xdr:col>7</xdr:col>
                    <xdr:colOff>390525</xdr:colOff>
                    <xdr:row>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6" r:id="rId56" name="Check Box 96">
              <controlPr defaultSize="0" autoFill="0" autoLine="0" autoPict="0">
                <anchor moveWithCells="1">
                  <from>
                    <xdr:col>8</xdr:col>
                    <xdr:colOff>123825</xdr:colOff>
                    <xdr:row>28</xdr:row>
                    <xdr:rowOff>57150</xdr:rowOff>
                  </from>
                  <to>
                    <xdr:col>8</xdr:col>
                    <xdr:colOff>361950</xdr:colOff>
                    <xdr:row>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7" r:id="rId57" name="Check Box 97">
              <controlPr defaultSize="0" autoFill="0" autoLine="0" autoPict="0">
                <anchor moveWithCells="1">
                  <from>
                    <xdr:col>9</xdr:col>
                    <xdr:colOff>28575</xdr:colOff>
                    <xdr:row>28</xdr:row>
                    <xdr:rowOff>47625</xdr:rowOff>
                  </from>
                  <to>
                    <xdr:col>9</xdr:col>
                    <xdr:colOff>276225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8" r:id="rId58" name="Check Box 98">
              <controlPr defaultSize="0" autoFill="0" autoLine="0" autoPict="0">
                <anchor moveWithCells="1">
                  <from>
                    <xdr:col>10</xdr:col>
                    <xdr:colOff>38100</xdr:colOff>
                    <xdr:row>28</xdr:row>
                    <xdr:rowOff>47625</xdr:rowOff>
                  </from>
                  <to>
                    <xdr:col>10</xdr:col>
                    <xdr:colOff>285750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9" r:id="rId59" name="Check Box 99">
              <controlPr defaultSize="0" autoFill="0" autoLine="0" autoPict="0">
                <anchor moveWithCells="1">
                  <from>
                    <xdr:col>11</xdr:col>
                    <xdr:colOff>38100</xdr:colOff>
                    <xdr:row>28</xdr:row>
                    <xdr:rowOff>47625</xdr:rowOff>
                  </from>
                  <to>
                    <xdr:col>11</xdr:col>
                    <xdr:colOff>285750</xdr:colOff>
                    <xdr:row>29</xdr:row>
                    <xdr:rowOff>85725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75DB76E-72D3-4898-A21B-B8E6325FDCE2}">
          <x14:formula1>
            <xm:f>'Diferencia de costos'!$E$18:$E$27</xm:f>
          </x14:formula1>
          <xm:sqref>B16 B20 B22:B25 B28:B31</xm:sqref>
        </x14:dataValidation>
        <x14:dataValidation type="list" allowBlank="1" showInputMessage="1" showErrorMessage="1" xr:uid="{88848C20-C50E-45F8-B7E5-B9DF401A55D2}">
          <x14:formula1>
            <xm:f>'Diferencia de costos'!$B$19:$B$22</xm:f>
          </x14:formula1>
          <xm:sqref>E16 E18:E31</xm:sqref>
        </x14:dataValidation>
        <x14:dataValidation type="list" allowBlank="1" showInputMessage="1" showErrorMessage="1" xr:uid="{6045432C-AC72-4D07-9D47-8BC676470B5B}">
          <x14:formula1>
            <xm:f>'Diferencia de costos'!$D$19:$D$20</xm:f>
          </x14:formula1>
          <xm:sqref>D16 D18:D31</xm:sqref>
        </x14:dataValidation>
        <x14:dataValidation type="list" allowBlank="1" showInputMessage="1" showErrorMessage="1" xr:uid="{494C6977-91FE-417E-B641-86AC80B7B9F2}">
          <x14:formula1>
            <xm:f>'Diferencia de costos'!$C$19:$C$28</xm:f>
          </x14:formula1>
          <xm:sqref>N16:N31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E4AF-6EC3-4065-A490-399975899ACE}">
  <sheetPr codeName="Hoja22"/>
  <dimension ref="A1:Q36"/>
  <sheetViews>
    <sheetView showGridLines="0" zoomScale="90" zoomScaleNormal="90" workbookViewId="0">
      <selection activeCell="R13" sqref="R13"/>
    </sheetView>
  </sheetViews>
  <sheetFormatPr baseColWidth="10" defaultRowHeight="15" x14ac:dyDescent="0.25"/>
  <cols>
    <col min="1" max="1" width="5" style="68" bestFit="1" customWidth="1"/>
    <col min="2" max="2" width="20.140625" bestFit="1" customWidth="1"/>
    <col min="3" max="3" width="32.28515625" customWidth="1"/>
    <col min="4" max="4" width="21.28515625" bestFit="1" customWidth="1"/>
    <col min="5" max="5" width="14.28515625" customWidth="1"/>
    <col min="6" max="7" width="4.7109375" customWidth="1"/>
    <col min="8" max="8" width="6.7109375" customWidth="1"/>
    <col min="9" max="9" width="7.28515625" customWidth="1"/>
    <col min="10" max="10" width="4.28515625" customWidth="1"/>
    <col min="11" max="11" width="5.28515625" customWidth="1"/>
    <col min="12" max="12" width="5" customWidth="1"/>
    <col min="13" max="13" width="10.85546875" bestFit="1" customWidth="1"/>
  </cols>
  <sheetData>
    <row r="1" spans="1:17" ht="14.45" customHeight="1" x14ac:dyDescent="0.25">
      <c r="A1"/>
      <c r="C1" s="107" t="s">
        <v>8030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9"/>
    </row>
    <row r="2" spans="1:17" ht="14.45" customHeight="1" x14ac:dyDescent="0.25">
      <c r="A2"/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2"/>
    </row>
    <row r="3" spans="1:17" ht="14.45" customHeight="1" x14ac:dyDescent="0.25">
      <c r="A3"/>
      <c r="C3" s="110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</row>
    <row r="4" spans="1:17" ht="15" customHeight="1" thickBot="1" x14ac:dyDescent="0.3">
      <c r="A4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5"/>
    </row>
    <row r="5" spans="1:17" ht="14.45" customHeight="1" x14ac:dyDescent="0.25">
      <c r="A5" s="100" t="s">
        <v>7311</v>
      </c>
      <c r="B5" s="100"/>
      <c r="C5" s="133" t="s">
        <v>7988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4"/>
    </row>
    <row r="6" spans="1:17" x14ac:dyDescent="0.25">
      <c r="A6" s="100" t="s">
        <v>7122</v>
      </c>
      <c r="B6" s="100"/>
      <c r="C6" s="149">
        <v>100</v>
      </c>
      <c r="D6" s="151"/>
      <c r="E6" s="49" t="s">
        <v>7121</v>
      </c>
      <c r="F6" s="253" t="s">
        <v>7147</v>
      </c>
      <c r="G6" s="154"/>
      <c r="H6" s="154"/>
      <c r="I6" s="100" t="s">
        <v>7088</v>
      </c>
      <c r="J6" s="100"/>
      <c r="K6" s="100"/>
      <c r="L6" s="100"/>
      <c r="M6" s="100"/>
      <c r="N6" s="182" t="s">
        <v>7148</v>
      </c>
      <c r="O6" s="182"/>
      <c r="P6" s="182"/>
      <c r="Q6" s="182"/>
    </row>
    <row r="7" spans="1:17" x14ac:dyDescent="0.25">
      <c r="A7" s="100" t="s">
        <v>7123</v>
      </c>
      <c r="B7" s="100"/>
      <c r="C7" s="99">
        <v>2003</v>
      </c>
      <c r="D7" s="99"/>
      <c r="E7" s="43" t="s">
        <v>7128</v>
      </c>
      <c r="F7" s="149">
        <v>10056978</v>
      </c>
      <c r="G7" s="150"/>
      <c r="H7" s="150"/>
      <c r="I7" s="100" t="s">
        <v>7125</v>
      </c>
      <c r="J7" s="100"/>
      <c r="K7" s="100"/>
      <c r="L7" s="100"/>
      <c r="M7" s="100"/>
      <c r="N7" s="99" t="s">
        <v>1291</v>
      </c>
      <c r="O7" s="99"/>
      <c r="P7" s="99"/>
      <c r="Q7" s="99"/>
    </row>
    <row r="8" spans="1:17" x14ac:dyDescent="0.25">
      <c r="A8" s="98" t="s">
        <v>7089</v>
      </c>
      <c r="B8" s="98"/>
      <c r="C8" s="132" t="s">
        <v>405</v>
      </c>
      <c r="D8" s="132"/>
      <c r="E8" s="69" t="s">
        <v>7129</v>
      </c>
      <c r="F8" s="122"/>
      <c r="G8" s="123"/>
      <c r="H8" s="124"/>
    </row>
    <row r="9" spans="1:17" x14ac:dyDescent="0.25">
      <c r="A9" s="97" t="s">
        <v>7090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</row>
    <row r="10" spans="1:17" ht="14.45" customHeight="1" x14ac:dyDescent="0.25">
      <c r="A10" s="129" t="s">
        <v>7146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</row>
    <row r="11" spans="1:17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</row>
    <row r="13" spans="1:17" x14ac:dyDescent="0.25">
      <c r="A13" s="157" t="s">
        <v>7237</v>
      </c>
      <c r="B13" s="157" t="s">
        <v>7091</v>
      </c>
      <c r="C13" s="180" t="s">
        <v>7149</v>
      </c>
      <c r="D13" s="181" t="s">
        <v>7130</v>
      </c>
      <c r="E13" s="175" t="s">
        <v>7096</v>
      </c>
      <c r="F13" s="175"/>
      <c r="G13" s="175"/>
      <c r="H13" s="175"/>
      <c r="I13" s="175"/>
      <c r="J13" s="175"/>
      <c r="K13" s="175"/>
      <c r="L13" s="175"/>
      <c r="M13" s="176"/>
      <c r="N13" s="175"/>
      <c r="O13" s="176"/>
      <c r="P13" s="175"/>
      <c r="Q13" s="175"/>
    </row>
    <row r="14" spans="1:17" ht="14.45" customHeight="1" x14ac:dyDescent="0.25">
      <c r="A14" s="158"/>
      <c r="B14" s="158"/>
      <c r="C14" s="180"/>
      <c r="D14" s="102"/>
      <c r="E14" s="106" t="s">
        <v>7097</v>
      </c>
      <c r="F14" s="96" t="s">
        <v>7098</v>
      </c>
      <c r="G14" s="96"/>
      <c r="H14" s="96" t="s">
        <v>7101</v>
      </c>
      <c r="I14" s="96"/>
      <c r="J14" s="96" t="s">
        <v>7102</v>
      </c>
      <c r="K14" s="96"/>
      <c r="L14" s="245"/>
      <c r="M14" s="103" t="s">
        <v>7156</v>
      </c>
      <c r="N14" s="177" t="s">
        <v>7105</v>
      </c>
      <c r="O14" s="178" t="s">
        <v>7155</v>
      </c>
      <c r="P14" s="105" t="s">
        <v>7126</v>
      </c>
      <c r="Q14" s="103" t="s">
        <v>7106</v>
      </c>
    </row>
    <row r="15" spans="1:17" x14ac:dyDescent="0.25">
      <c r="A15" s="158"/>
      <c r="B15" s="158"/>
      <c r="C15" s="181"/>
      <c r="D15" s="102"/>
      <c r="E15" s="106"/>
      <c r="F15" s="45" t="s">
        <v>7099</v>
      </c>
      <c r="G15" s="45" t="s">
        <v>7100</v>
      </c>
      <c r="H15" s="45" t="s">
        <v>7099</v>
      </c>
      <c r="I15" s="45" t="s">
        <v>7100</v>
      </c>
      <c r="J15" s="45" t="s">
        <v>7103</v>
      </c>
      <c r="K15" s="45" t="s">
        <v>7104</v>
      </c>
      <c r="L15" s="57" t="s">
        <v>7111</v>
      </c>
      <c r="M15" s="103"/>
      <c r="N15" s="177"/>
      <c r="O15" s="179"/>
      <c r="P15" s="105"/>
      <c r="Q15" s="103"/>
    </row>
    <row r="16" spans="1:17" x14ac:dyDescent="0.25">
      <c r="A16" s="66" t="s">
        <v>1035</v>
      </c>
      <c r="B16" s="42" t="s">
        <v>7134</v>
      </c>
      <c r="C16" s="42" t="s">
        <v>7231</v>
      </c>
      <c r="D16" s="42" t="s">
        <v>7132</v>
      </c>
      <c r="E16" s="42" t="s">
        <v>7107</v>
      </c>
      <c r="F16" s="44"/>
      <c r="G16" s="44"/>
      <c r="H16" s="46"/>
      <c r="I16" s="46"/>
      <c r="J16" s="44"/>
      <c r="K16" s="44"/>
      <c r="L16" s="44"/>
      <c r="M16" s="64">
        <v>1</v>
      </c>
      <c r="N16" s="53" t="s">
        <v>7114</v>
      </c>
      <c r="O16" s="51">
        <f>_xlfn.IFS(N16="SEMANAL",52,N16="QUINCENAL",26,N16="MENSUAL",12,N16="TRIMESTRAL",4,N16="BIMENSUAL",6,N16="CUATRIMESTRAL",3,N16="SEMESTRAL",2,N16="ANUAL",1,N16="BIANUAL",0.5)</f>
        <v>12</v>
      </c>
      <c r="P16" s="48">
        <v>2</v>
      </c>
      <c r="Q16" s="65">
        <v>0</v>
      </c>
    </row>
    <row r="17" spans="1:17" x14ac:dyDescent="0.25">
      <c r="A17" s="66" t="s">
        <v>1033</v>
      </c>
      <c r="B17" s="42" t="s">
        <v>7138</v>
      </c>
      <c r="C17" s="42" t="s">
        <v>7232</v>
      </c>
      <c r="D17" s="42" t="s">
        <v>7132</v>
      </c>
      <c r="E17" s="42" t="s">
        <v>7109</v>
      </c>
      <c r="F17" s="44"/>
      <c r="G17" s="44"/>
      <c r="H17" s="46"/>
      <c r="I17" s="46"/>
      <c r="J17" s="44"/>
      <c r="K17" s="44"/>
      <c r="L17" s="44"/>
      <c r="M17" s="48">
        <v>1</v>
      </c>
      <c r="N17" s="53" t="s">
        <v>7114</v>
      </c>
      <c r="O17" s="51">
        <f>_xlfn.IFS(N17="SEMANAL",52,N17="QUINCENAL",26,N17="MENSUAL",12,N17="TRIMESTRAL",4,N17="BIMENSUAL",6,N17="CUATRIMESTRAL",3,N17="SEMESTRAL",2,N17="ANUAL",1,N17="BIANUAL",0.5)</f>
        <v>12</v>
      </c>
      <c r="P17" s="48">
        <v>2</v>
      </c>
      <c r="Q17" s="65">
        <v>0</v>
      </c>
    </row>
    <row r="18" spans="1:17" ht="14.45" customHeight="1" x14ac:dyDescent="0.25">
      <c r="A18" s="159" t="s">
        <v>1027</v>
      </c>
      <c r="B18" s="161" t="s">
        <v>7136</v>
      </c>
      <c r="C18" s="187" t="s">
        <v>7233</v>
      </c>
      <c r="D18" s="187" t="s">
        <v>7132</v>
      </c>
      <c r="E18" s="187" t="s">
        <v>7107</v>
      </c>
      <c r="F18" s="198"/>
      <c r="G18" s="198"/>
      <c r="H18" s="200"/>
      <c r="I18" s="200"/>
      <c r="J18" s="198"/>
      <c r="K18" s="198"/>
      <c r="L18" s="198"/>
      <c r="M18" s="171">
        <v>1</v>
      </c>
      <c r="N18" s="161" t="s">
        <v>7116</v>
      </c>
      <c r="O18" s="171">
        <f>_xlfn.IFS(N18="SEMANAL",52,N18="QUINCENAL",26,N18="MENSUAL",12,N18="TRIMESTRAL",4,N18="BIMENSUAL",6,N18="CUATRIMESTRAL",3,N18="SEMESTRAL",2,N18="ANUAL",1,N18="BIANUAL",0.5)</f>
        <v>4</v>
      </c>
      <c r="P18" s="171">
        <v>72</v>
      </c>
      <c r="Q18" s="173">
        <v>0</v>
      </c>
    </row>
    <row r="19" spans="1:17" x14ac:dyDescent="0.25">
      <c r="A19" s="194"/>
      <c r="B19" s="195"/>
      <c r="C19" s="188"/>
      <c r="D19" s="188"/>
      <c r="E19" s="188"/>
      <c r="F19" s="242"/>
      <c r="G19" s="242"/>
      <c r="H19" s="243"/>
      <c r="I19" s="243"/>
      <c r="J19" s="242"/>
      <c r="K19" s="242"/>
      <c r="L19" s="242"/>
      <c r="M19" s="211"/>
      <c r="N19" s="195"/>
      <c r="O19" s="211"/>
      <c r="P19" s="211"/>
      <c r="Q19" s="244"/>
    </row>
    <row r="20" spans="1:17" x14ac:dyDescent="0.25">
      <c r="A20" s="194"/>
      <c r="B20" s="195"/>
      <c r="C20" s="188"/>
      <c r="D20" s="188"/>
      <c r="E20" s="188"/>
      <c r="F20" s="242"/>
      <c r="G20" s="242"/>
      <c r="H20" s="243"/>
      <c r="I20" s="243"/>
      <c r="J20" s="242"/>
      <c r="K20" s="242"/>
      <c r="L20" s="242"/>
      <c r="M20" s="211"/>
      <c r="N20" s="195"/>
      <c r="O20" s="211"/>
      <c r="P20" s="211"/>
      <c r="Q20" s="244"/>
    </row>
    <row r="21" spans="1:17" x14ac:dyDescent="0.25">
      <c r="A21" s="194"/>
      <c r="B21" s="195"/>
      <c r="C21" s="188"/>
      <c r="D21" s="188"/>
      <c r="E21" s="188"/>
      <c r="F21" s="242"/>
      <c r="G21" s="242"/>
      <c r="H21" s="243"/>
      <c r="I21" s="243"/>
      <c r="J21" s="242"/>
      <c r="K21" s="242"/>
      <c r="L21" s="242"/>
      <c r="M21" s="211"/>
      <c r="N21" s="195"/>
      <c r="O21" s="211"/>
      <c r="P21" s="211"/>
      <c r="Q21" s="244"/>
    </row>
    <row r="22" spans="1:17" x14ac:dyDescent="0.25">
      <c r="A22" s="194"/>
      <c r="B22" s="195"/>
      <c r="C22" s="188"/>
      <c r="D22" s="188"/>
      <c r="E22" s="188"/>
      <c r="F22" s="242"/>
      <c r="G22" s="242"/>
      <c r="H22" s="243"/>
      <c r="I22" s="243"/>
      <c r="J22" s="242"/>
      <c r="K22" s="242"/>
      <c r="L22" s="242"/>
      <c r="M22" s="211"/>
      <c r="N22" s="195"/>
      <c r="O22" s="211"/>
      <c r="P22" s="211"/>
      <c r="Q22" s="244"/>
    </row>
    <row r="23" spans="1:17" x14ac:dyDescent="0.25">
      <c r="A23" s="194"/>
      <c r="B23" s="195"/>
      <c r="C23" s="188"/>
      <c r="D23" s="188"/>
      <c r="E23" s="188"/>
      <c r="F23" s="242"/>
      <c r="G23" s="242"/>
      <c r="H23" s="243"/>
      <c r="I23" s="243"/>
      <c r="J23" s="242"/>
      <c r="K23" s="242"/>
      <c r="L23" s="242"/>
      <c r="M23" s="211"/>
      <c r="N23" s="195"/>
      <c r="O23" s="211"/>
      <c r="P23" s="211"/>
      <c r="Q23" s="244"/>
    </row>
    <row r="24" spans="1:17" x14ac:dyDescent="0.25">
      <c r="A24" s="160"/>
      <c r="B24" s="162"/>
      <c r="C24" s="193"/>
      <c r="D24" s="193"/>
      <c r="E24" s="193"/>
      <c r="F24" s="199"/>
      <c r="G24" s="199"/>
      <c r="H24" s="201"/>
      <c r="I24" s="201"/>
      <c r="J24" s="199"/>
      <c r="K24" s="199"/>
      <c r="L24" s="199"/>
      <c r="M24" s="172"/>
      <c r="N24" s="162"/>
      <c r="O24" s="172"/>
      <c r="P24" s="172"/>
      <c r="Q24" s="174"/>
    </row>
    <row r="25" spans="1:17" x14ac:dyDescent="0.25">
      <c r="A25" s="66" t="s">
        <v>1040</v>
      </c>
      <c r="B25" s="42" t="s">
        <v>7138</v>
      </c>
      <c r="C25" s="42" t="s">
        <v>7234</v>
      </c>
      <c r="D25" s="42" t="s">
        <v>7132</v>
      </c>
      <c r="E25" s="42" t="s">
        <v>7109</v>
      </c>
      <c r="F25" s="44"/>
      <c r="G25" s="44"/>
      <c r="H25" s="46"/>
      <c r="I25" s="46"/>
      <c r="J25" s="44"/>
      <c r="K25" s="44"/>
      <c r="L25" s="44"/>
      <c r="M25" s="48">
        <v>1</v>
      </c>
      <c r="N25" s="53" t="s">
        <v>7116</v>
      </c>
      <c r="O25" s="52">
        <f>_xlfn.IFS(N25="SEMANAL",52,N25="QUINCENAL",26,N25="MENSUAL",12,N25="TRIMESTRAL",4,N25="BIMENSUAL",6,N25="CUATRIMESTRAL",3,N25="SEMESTRAL",2,N25="ANUAL",1,N25="BIANUAL",0.5)</f>
        <v>4</v>
      </c>
      <c r="P25" s="48">
        <v>48</v>
      </c>
      <c r="Q25" s="65">
        <v>0</v>
      </c>
    </row>
    <row r="26" spans="1:17" x14ac:dyDescent="0.25">
      <c r="A26" s="184" t="s">
        <v>1051</v>
      </c>
      <c r="B26" s="187" t="s">
        <v>7136</v>
      </c>
      <c r="C26" s="187" t="s">
        <v>7235</v>
      </c>
      <c r="D26" s="187" t="s">
        <v>7132</v>
      </c>
      <c r="E26" s="187" t="s">
        <v>7107</v>
      </c>
      <c r="F26" s="198"/>
      <c r="G26" s="198"/>
      <c r="H26" s="200"/>
      <c r="I26" s="200"/>
      <c r="J26" s="198"/>
      <c r="K26" s="198"/>
      <c r="L26" s="198"/>
      <c r="M26" s="171">
        <v>1</v>
      </c>
      <c r="N26" s="161" t="s">
        <v>7118</v>
      </c>
      <c r="O26" s="171">
        <f>_xlfn.IFS(N26="SEMANAL",52,N26="QUINCENAL",26,N26="MENSUAL",12,N26="TRIMESTRAL",4,N26="BIMENSUAL",6,N26="CUATRIMESTRAL",3,N26="SEMESTRAL",2,N26="ANUAL",1,N26="BIANUAL",0.5)</f>
        <v>1</v>
      </c>
      <c r="P26" s="171">
        <v>96</v>
      </c>
      <c r="Q26" s="250">
        <v>0</v>
      </c>
    </row>
    <row r="27" spans="1:17" x14ac:dyDescent="0.25">
      <c r="A27" s="185"/>
      <c r="B27" s="188"/>
      <c r="C27" s="188"/>
      <c r="D27" s="188"/>
      <c r="E27" s="188"/>
      <c r="F27" s="242"/>
      <c r="G27" s="242"/>
      <c r="H27" s="243"/>
      <c r="I27" s="243"/>
      <c r="J27" s="242"/>
      <c r="K27" s="242"/>
      <c r="L27" s="242"/>
      <c r="M27" s="211"/>
      <c r="N27" s="195"/>
      <c r="O27" s="211"/>
      <c r="P27" s="211"/>
      <c r="Q27" s="251"/>
    </row>
    <row r="28" spans="1:17" x14ac:dyDescent="0.25">
      <c r="A28" s="185"/>
      <c r="B28" s="188"/>
      <c r="C28" s="188"/>
      <c r="D28" s="188"/>
      <c r="E28" s="188"/>
      <c r="F28" s="242"/>
      <c r="G28" s="242"/>
      <c r="H28" s="243"/>
      <c r="I28" s="243"/>
      <c r="J28" s="242"/>
      <c r="K28" s="242"/>
      <c r="L28" s="242"/>
      <c r="M28" s="211"/>
      <c r="N28" s="195"/>
      <c r="O28" s="211"/>
      <c r="P28" s="211"/>
      <c r="Q28" s="251"/>
    </row>
    <row r="29" spans="1:17" ht="14.45" customHeight="1" x14ac:dyDescent="0.25">
      <c r="A29" s="185"/>
      <c r="B29" s="188"/>
      <c r="C29" s="188"/>
      <c r="D29" s="188"/>
      <c r="E29" s="188"/>
      <c r="F29" s="242"/>
      <c r="G29" s="242"/>
      <c r="H29" s="243"/>
      <c r="I29" s="243"/>
      <c r="J29" s="242"/>
      <c r="K29" s="242"/>
      <c r="L29" s="242"/>
      <c r="M29" s="211"/>
      <c r="N29" s="195"/>
      <c r="O29" s="211"/>
      <c r="P29" s="211"/>
      <c r="Q29" s="251"/>
    </row>
    <row r="30" spans="1:17" x14ac:dyDescent="0.25">
      <c r="A30" s="185"/>
      <c r="B30" s="188"/>
      <c r="C30" s="188"/>
      <c r="D30" s="188"/>
      <c r="E30" s="188"/>
      <c r="F30" s="242"/>
      <c r="G30" s="242"/>
      <c r="H30" s="243"/>
      <c r="I30" s="243"/>
      <c r="J30" s="242"/>
      <c r="K30" s="242"/>
      <c r="L30" s="242"/>
      <c r="M30" s="211"/>
      <c r="N30" s="195"/>
      <c r="O30" s="211"/>
      <c r="P30" s="211"/>
      <c r="Q30" s="251"/>
    </row>
    <row r="31" spans="1:17" x14ac:dyDescent="0.25">
      <c r="A31" s="185"/>
      <c r="B31" s="188"/>
      <c r="C31" s="188"/>
      <c r="D31" s="188"/>
      <c r="E31" s="188"/>
      <c r="F31" s="242"/>
      <c r="G31" s="242"/>
      <c r="H31" s="243"/>
      <c r="I31" s="243"/>
      <c r="J31" s="242"/>
      <c r="K31" s="242"/>
      <c r="L31" s="242"/>
      <c r="M31" s="211"/>
      <c r="N31" s="195"/>
      <c r="O31" s="211"/>
      <c r="P31" s="211"/>
      <c r="Q31" s="251"/>
    </row>
    <row r="32" spans="1:17" x14ac:dyDescent="0.25">
      <c r="A32" s="186"/>
      <c r="B32" s="193"/>
      <c r="C32" s="193"/>
      <c r="D32" s="193"/>
      <c r="E32" s="193"/>
      <c r="F32" s="199"/>
      <c r="G32" s="199"/>
      <c r="H32" s="201"/>
      <c r="I32" s="201"/>
      <c r="J32" s="199"/>
      <c r="K32" s="199"/>
      <c r="L32" s="199"/>
      <c r="M32" s="172"/>
      <c r="N32" s="162"/>
      <c r="O32" s="172"/>
      <c r="P32" s="172"/>
      <c r="Q32" s="252"/>
    </row>
    <row r="33" spans="1:17" x14ac:dyDescent="0.25">
      <c r="A33" s="184" t="s">
        <v>1053</v>
      </c>
      <c r="B33" s="187" t="s">
        <v>7133</v>
      </c>
      <c r="C33" s="187" t="s">
        <v>7236</v>
      </c>
      <c r="D33" s="187" t="s">
        <v>7132</v>
      </c>
      <c r="E33" s="187" t="s">
        <v>7109</v>
      </c>
      <c r="F33" s="198"/>
      <c r="G33" s="198"/>
      <c r="H33" s="200"/>
      <c r="I33" s="200"/>
      <c r="J33" s="198"/>
      <c r="K33" s="198"/>
      <c r="L33" s="198"/>
      <c r="M33" s="171">
        <v>1</v>
      </c>
      <c r="N33" s="161" t="s">
        <v>7118</v>
      </c>
      <c r="O33" s="171">
        <f>_xlfn.IFS(N33="SEMANAL",52,N33="QUINCENAL",26,N33="MENSUAL",12,N33="TRIMESTRAL",4,N33="BIMENSUAL",6,N33="CUATRIMESTRAL",3,N33="SEMESTRAL",2,N33="ANUAL",1,N33="BIANUAL",0.5)</f>
        <v>1</v>
      </c>
      <c r="P33" s="171">
        <v>72</v>
      </c>
      <c r="Q33" s="173">
        <v>0</v>
      </c>
    </row>
    <row r="34" spans="1:17" x14ac:dyDescent="0.25">
      <c r="A34" s="186"/>
      <c r="B34" s="193"/>
      <c r="C34" s="193"/>
      <c r="D34" s="193"/>
      <c r="E34" s="193"/>
      <c r="F34" s="199"/>
      <c r="G34" s="199"/>
      <c r="H34" s="201"/>
      <c r="I34" s="201"/>
      <c r="J34" s="199"/>
      <c r="K34" s="199"/>
      <c r="L34" s="199"/>
      <c r="M34" s="172"/>
      <c r="N34" s="162"/>
      <c r="O34" s="172"/>
      <c r="P34" s="172"/>
      <c r="Q34" s="174"/>
    </row>
    <row r="35" spans="1:17" ht="15.75" thickBot="1" x14ac:dyDescent="0.3">
      <c r="A35" s="66" t="s">
        <v>1034</v>
      </c>
      <c r="B35" s="42" t="s">
        <v>7138</v>
      </c>
      <c r="C35" s="42" t="s">
        <v>7989</v>
      </c>
      <c r="D35" s="42" t="s">
        <v>7131</v>
      </c>
      <c r="E35" s="42" t="s">
        <v>7108</v>
      </c>
      <c r="F35" s="44"/>
      <c r="G35" s="44"/>
      <c r="H35" s="46"/>
      <c r="I35" s="46"/>
      <c r="J35" s="44"/>
      <c r="K35" s="44"/>
      <c r="L35" s="44"/>
      <c r="M35" s="48">
        <v>1</v>
      </c>
      <c r="N35" s="53" t="s">
        <v>7114</v>
      </c>
      <c r="O35" s="52">
        <f>_xlfn.IFS(N35="SEMANAL",52,N35="QUINCENAL",26,N35="MENSUAL",12,N35="TRIMESTRAL",4,N35="BIMENSUAL",6,N35="CUATRIMESTRAL",3,N35="SEMESTRAL",2,N35="ANUAL",1,N35="BIANUAL",0.5)</f>
        <v>12</v>
      </c>
      <c r="P35" s="48">
        <v>0.3</v>
      </c>
      <c r="Q35" s="65">
        <v>0</v>
      </c>
    </row>
    <row r="36" spans="1:17" ht="15.75" thickBot="1" x14ac:dyDescent="0.3">
      <c r="M36" s="135" t="s">
        <v>7986</v>
      </c>
      <c r="N36" s="136"/>
      <c r="O36" s="136"/>
      <c r="P36" s="137"/>
      <c r="Q36" s="82">
        <v>409135</v>
      </c>
    </row>
  </sheetData>
  <autoFilter ref="A13:Q36" xr:uid="{54C6BA06-AB30-4E97-9338-63BBF1235EAF}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84">
    <mergeCell ref="C7:D7"/>
    <mergeCell ref="C5:Q5"/>
    <mergeCell ref="C1:P4"/>
    <mergeCell ref="I18:I24"/>
    <mergeCell ref="F7:H7"/>
    <mergeCell ref="N7:Q7"/>
    <mergeCell ref="F6:H6"/>
    <mergeCell ref="N6:Q6"/>
    <mergeCell ref="I7:M7"/>
    <mergeCell ref="I6:M6"/>
    <mergeCell ref="N14:N15"/>
    <mergeCell ref="P14:P15"/>
    <mergeCell ref="Q14:Q15"/>
    <mergeCell ref="F8:H8"/>
    <mergeCell ref="D13:D15"/>
    <mergeCell ref="E13:Q13"/>
    <mergeCell ref="E14:E15"/>
    <mergeCell ref="F14:G14"/>
    <mergeCell ref="H14:I14"/>
    <mergeCell ref="J14:L14"/>
    <mergeCell ref="M14:M15"/>
    <mergeCell ref="O14:O15"/>
    <mergeCell ref="C13:C15"/>
    <mergeCell ref="O18:O24"/>
    <mergeCell ref="A18:A24"/>
    <mergeCell ref="B18:B24"/>
    <mergeCell ref="C18:C24"/>
    <mergeCell ref="D18:D24"/>
    <mergeCell ref="E18:E24"/>
    <mergeCell ref="L18:L24"/>
    <mergeCell ref="J18:J24"/>
    <mergeCell ref="K18:K24"/>
    <mergeCell ref="H18:H24"/>
    <mergeCell ref="G18:G24"/>
    <mergeCell ref="F18:F24"/>
    <mergeCell ref="M18:M24"/>
    <mergeCell ref="N18:N24"/>
    <mergeCell ref="C8:D8"/>
    <mergeCell ref="B13:B15"/>
    <mergeCell ref="P18:P24"/>
    <mergeCell ref="Q18:Q24"/>
    <mergeCell ref="B26:B32"/>
    <mergeCell ref="C26:C32"/>
    <mergeCell ref="D26:D32"/>
    <mergeCell ref="E26:E32"/>
    <mergeCell ref="L26:L32"/>
    <mergeCell ref="K26:K32"/>
    <mergeCell ref="J26:J32"/>
    <mergeCell ref="I26:I32"/>
    <mergeCell ref="H26:H32"/>
    <mergeCell ref="G26:G32"/>
    <mergeCell ref="F26:F32"/>
    <mergeCell ref="M26:M32"/>
    <mergeCell ref="F33:F34"/>
    <mergeCell ref="N26:N32"/>
    <mergeCell ref="O26:O32"/>
    <mergeCell ref="P26:P32"/>
    <mergeCell ref="Q26:Q32"/>
    <mergeCell ref="M33:M34"/>
    <mergeCell ref="N33:N34"/>
    <mergeCell ref="O33:O34"/>
    <mergeCell ref="P33:P34"/>
    <mergeCell ref="Q33:Q34"/>
    <mergeCell ref="K33:K34"/>
    <mergeCell ref="J33:J34"/>
    <mergeCell ref="I33:I34"/>
    <mergeCell ref="H33:H34"/>
    <mergeCell ref="G33:G34"/>
    <mergeCell ref="M36:P36"/>
    <mergeCell ref="A5:B5"/>
    <mergeCell ref="A10:Q12"/>
    <mergeCell ref="A9:Q9"/>
    <mergeCell ref="A13:A15"/>
    <mergeCell ref="A26:A32"/>
    <mergeCell ref="C6:D6"/>
    <mergeCell ref="A8:B8"/>
    <mergeCell ref="A7:B7"/>
    <mergeCell ref="A6:B6"/>
    <mergeCell ref="A33:A34"/>
    <mergeCell ref="B33:B34"/>
    <mergeCell ref="C33:C34"/>
    <mergeCell ref="D33:D34"/>
    <mergeCell ref="E33:E34"/>
    <mergeCell ref="L33:L34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4" name="Check Box 1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171450</xdr:rowOff>
                  </from>
                  <to>
                    <xdr:col>7</xdr:col>
                    <xdr:colOff>400050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5" name="Check Box 2">
              <controlPr defaultSize="0" autoFill="0" autoLine="0" autoPict="0">
                <anchor moveWithCells="1">
                  <from>
                    <xdr:col>8</xdr:col>
                    <xdr:colOff>133350</xdr:colOff>
                    <xdr:row>14</xdr:row>
                    <xdr:rowOff>171450</xdr:rowOff>
                  </from>
                  <to>
                    <xdr:col>8</xdr:col>
                    <xdr:colOff>371475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6" name="Check Box 3">
              <controlPr defaultSize="0" autoFill="0" autoLine="0" autoPict="0">
                <anchor moveWithCells="1">
                  <from>
                    <xdr:col>5</xdr:col>
                    <xdr:colOff>57150</xdr:colOff>
                    <xdr:row>15</xdr:row>
                    <xdr:rowOff>171450</xdr:rowOff>
                  </from>
                  <to>
                    <xdr:col>5</xdr:col>
                    <xdr:colOff>304800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7" name="Check Box 4">
              <controlPr defaultSize="0" autoFill="0" autoLine="0" autoPict="0">
                <anchor moveWithCells="1">
                  <from>
                    <xdr:col>6</xdr:col>
                    <xdr:colOff>66675</xdr:colOff>
                    <xdr:row>15</xdr:row>
                    <xdr:rowOff>171450</xdr:rowOff>
                  </from>
                  <to>
                    <xdr:col>7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9" r:id="rId8" name="Check Box 5">
              <controlPr defaultSize="0" autoFill="0" autoLine="0" autoPict="0">
                <anchor moveWithCells="1">
                  <from>
                    <xdr:col>5</xdr:col>
                    <xdr:colOff>57150</xdr:colOff>
                    <xdr:row>19</xdr:row>
                    <xdr:rowOff>142875</xdr:rowOff>
                  </from>
                  <to>
                    <xdr:col>5</xdr:col>
                    <xdr:colOff>304800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0" r:id="rId9" name="Check Box 6">
              <controlPr defaultSize="0" autoFill="0" autoLine="0" autoPict="0">
                <anchor moveWithCells="1">
                  <from>
                    <xdr:col>6</xdr:col>
                    <xdr:colOff>66675</xdr:colOff>
                    <xdr:row>19</xdr:row>
                    <xdr:rowOff>142875</xdr:rowOff>
                  </from>
                  <to>
                    <xdr:col>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1" r:id="rId10" name="Check Box 7">
              <controlPr defaultSize="0" autoFill="0" autoLine="0" autoPict="0">
                <anchor moveWithCells="1">
                  <from>
                    <xdr:col>5</xdr:col>
                    <xdr:colOff>57150</xdr:colOff>
                    <xdr:row>23</xdr:row>
                    <xdr:rowOff>171450</xdr:rowOff>
                  </from>
                  <to>
                    <xdr:col>5</xdr:col>
                    <xdr:colOff>304800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2" r:id="rId11" name="Check Box 8">
              <controlPr defaultSize="0" autoFill="0" autoLine="0" autoPict="0">
                <anchor moveWithCells="1">
                  <from>
                    <xdr:col>6</xdr:col>
                    <xdr:colOff>66675</xdr:colOff>
                    <xdr:row>23</xdr:row>
                    <xdr:rowOff>161925</xdr:rowOff>
                  </from>
                  <to>
                    <xdr:col>7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3" r:id="rId12" name="Check Box 9">
              <controlPr defaultSize="0" autoFill="0" autoLine="0" autoPict="0">
                <anchor moveWithCells="1">
                  <from>
                    <xdr:col>5</xdr:col>
                    <xdr:colOff>57150</xdr:colOff>
                    <xdr:row>27</xdr:row>
                    <xdr:rowOff>171450</xdr:rowOff>
                  </from>
                  <to>
                    <xdr:col>5</xdr:col>
                    <xdr:colOff>304800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4" r:id="rId13" name="Check Box 10">
              <controlPr defaultSize="0" autoFill="0" autoLine="0" autoPict="0">
                <anchor moveWithCells="1">
                  <from>
                    <xdr:col>6</xdr:col>
                    <xdr:colOff>66675</xdr:colOff>
                    <xdr:row>27</xdr:row>
                    <xdr:rowOff>171450</xdr:rowOff>
                  </from>
                  <to>
                    <xdr:col>7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5" r:id="rId14" name="Check Box 11">
              <controlPr defaultSize="0" autoFill="0" autoLine="0" autoPict="0">
                <anchor moveWithCells="1">
                  <from>
                    <xdr:col>5</xdr:col>
                    <xdr:colOff>57150</xdr:colOff>
                    <xdr:row>32</xdr:row>
                    <xdr:rowOff>57150</xdr:rowOff>
                  </from>
                  <to>
                    <xdr:col>5</xdr:col>
                    <xdr:colOff>295275</xdr:colOff>
                    <xdr:row>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6" r:id="rId15" name="Check Box 12">
              <controlPr defaultSize="0" autoFill="0" autoLine="0" autoPict="0">
                <anchor moveWithCells="1">
                  <from>
                    <xdr:col>6</xdr:col>
                    <xdr:colOff>57150</xdr:colOff>
                    <xdr:row>32</xdr:row>
                    <xdr:rowOff>57150</xdr:rowOff>
                  </from>
                  <to>
                    <xdr:col>6</xdr:col>
                    <xdr:colOff>304800</xdr:colOff>
                    <xdr:row>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7" r:id="rId16" name="Check Box 13">
              <controlPr defaultSize="0" autoFill="0" autoLine="0" autoPict="0">
                <anchor moveWithCells="1">
                  <from>
                    <xdr:col>5</xdr:col>
                    <xdr:colOff>57150</xdr:colOff>
                    <xdr:row>33</xdr:row>
                    <xdr:rowOff>161925</xdr:rowOff>
                  </from>
                  <to>
                    <xdr:col>5</xdr:col>
                    <xdr:colOff>304800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8" r:id="rId17" name="Check Box 14">
              <controlPr defaultSize="0" autoFill="0" autoLine="0" autoPict="0">
                <anchor moveWithCells="1">
                  <from>
                    <xdr:col>6</xdr:col>
                    <xdr:colOff>66675</xdr:colOff>
                    <xdr:row>33</xdr:row>
                    <xdr:rowOff>161925</xdr:rowOff>
                  </from>
                  <to>
                    <xdr:col>7</xdr:col>
                    <xdr:colOff>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5" r:id="rId18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171450</xdr:rowOff>
                  </from>
                  <to>
                    <xdr:col>7</xdr:col>
                    <xdr:colOff>400050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6" r:id="rId19" name="Check Box 32">
              <controlPr defaultSize="0" autoFill="0" autoLine="0" autoPict="0">
                <anchor moveWithCells="1">
                  <from>
                    <xdr:col>8</xdr:col>
                    <xdr:colOff>133350</xdr:colOff>
                    <xdr:row>15</xdr:row>
                    <xdr:rowOff>171450</xdr:rowOff>
                  </from>
                  <to>
                    <xdr:col>8</xdr:col>
                    <xdr:colOff>371475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7" r:id="rId20" name="Check Box 33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142875</xdr:rowOff>
                  </from>
                  <to>
                    <xdr:col>7</xdr:col>
                    <xdr:colOff>400050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8" r:id="rId21" name="Check Box 34">
              <controlPr defaultSize="0" autoFill="0" autoLine="0" autoPict="0">
                <anchor moveWithCells="1">
                  <from>
                    <xdr:col>8</xdr:col>
                    <xdr:colOff>133350</xdr:colOff>
                    <xdr:row>19</xdr:row>
                    <xdr:rowOff>142875</xdr:rowOff>
                  </from>
                  <to>
                    <xdr:col>8</xdr:col>
                    <xdr:colOff>371475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9" r:id="rId22" name="Check Box 35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161925</xdr:rowOff>
                  </from>
                  <to>
                    <xdr:col>7</xdr:col>
                    <xdr:colOff>400050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0" r:id="rId23" name="Check Box 36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161925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1" r:id="rId24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171450</xdr:rowOff>
                  </from>
                  <to>
                    <xdr:col>7</xdr:col>
                    <xdr:colOff>400050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2" r:id="rId25" name="Check Box 38">
              <controlPr defaultSize="0" autoFill="0" autoLine="0" autoPict="0">
                <anchor moveWithCells="1">
                  <from>
                    <xdr:col>8</xdr:col>
                    <xdr:colOff>133350</xdr:colOff>
                    <xdr:row>27</xdr:row>
                    <xdr:rowOff>171450</xdr:rowOff>
                  </from>
                  <to>
                    <xdr:col>8</xdr:col>
                    <xdr:colOff>371475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3" r:id="rId26" name="Check Box 39">
              <controlPr defaultSize="0" autoFill="0" autoLine="0" autoPict="0">
                <anchor moveWithCells="1">
                  <from>
                    <xdr:col>7</xdr:col>
                    <xdr:colOff>142875</xdr:colOff>
                    <xdr:row>32</xdr:row>
                    <xdr:rowOff>57150</xdr:rowOff>
                  </from>
                  <to>
                    <xdr:col>7</xdr:col>
                    <xdr:colOff>390525</xdr:colOff>
                    <xdr:row>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4" r:id="rId27" name="Check Box 40">
              <controlPr defaultSize="0" autoFill="0" autoLine="0" autoPict="0">
                <anchor moveWithCells="1">
                  <from>
                    <xdr:col>8</xdr:col>
                    <xdr:colOff>123825</xdr:colOff>
                    <xdr:row>32</xdr:row>
                    <xdr:rowOff>57150</xdr:rowOff>
                  </from>
                  <to>
                    <xdr:col>8</xdr:col>
                    <xdr:colOff>361950</xdr:colOff>
                    <xdr:row>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5" r:id="rId28" name="Check Box 41">
              <controlPr defaultSize="0" autoFill="0" autoLine="0" autoPict="0">
                <anchor moveWithCells="1">
                  <from>
                    <xdr:col>7</xdr:col>
                    <xdr:colOff>152400</xdr:colOff>
                    <xdr:row>33</xdr:row>
                    <xdr:rowOff>171450</xdr:rowOff>
                  </from>
                  <to>
                    <xdr:col>7</xdr:col>
                    <xdr:colOff>400050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6" r:id="rId29" name="Check Box 42">
              <controlPr defaultSize="0" autoFill="0" autoLine="0" autoPict="0">
                <anchor moveWithCells="1">
                  <from>
                    <xdr:col>8</xdr:col>
                    <xdr:colOff>133350</xdr:colOff>
                    <xdr:row>33</xdr:row>
                    <xdr:rowOff>171450</xdr:rowOff>
                  </from>
                  <to>
                    <xdr:col>8</xdr:col>
                    <xdr:colOff>371475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3" r:id="rId30" name="Check Box 59">
              <controlPr defaultSize="0" autoFill="0" autoLine="0" autoPict="0">
                <anchor moveWithCells="1">
                  <from>
                    <xdr:col>5</xdr:col>
                    <xdr:colOff>66675</xdr:colOff>
                    <xdr:row>14</xdr:row>
                    <xdr:rowOff>171450</xdr:rowOff>
                  </from>
                  <to>
                    <xdr:col>6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4" r:id="rId31" name="Check Box 60">
              <controlPr defaultSize="0" autoFill="0" autoLine="0" autoPict="0">
                <anchor moveWithCells="1">
                  <from>
                    <xdr:col>6</xdr:col>
                    <xdr:colOff>76200</xdr:colOff>
                    <xdr:row>14</xdr:row>
                    <xdr:rowOff>161925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5" r:id="rId32" name="Check Box 61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171450</xdr:rowOff>
                  </from>
                  <to>
                    <xdr:col>10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6" r:id="rId33" name="Check Box 62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171450</xdr:rowOff>
                  </from>
                  <to>
                    <xdr:col>10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7" r:id="rId34" name="Check Box 63">
              <controlPr defaultSize="0" autoFill="0" autoLine="0" autoPict="0">
                <anchor moveWithCells="1">
                  <from>
                    <xdr:col>11</xdr:col>
                    <xdr:colOff>47625</xdr:colOff>
                    <xdr:row>14</xdr:row>
                    <xdr:rowOff>171450</xdr:rowOff>
                  </from>
                  <to>
                    <xdr:col>11</xdr:col>
                    <xdr:colOff>285750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8" r:id="rId35" name="Check Box 64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171450</xdr:rowOff>
                  </from>
                  <to>
                    <xdr:col>10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9" r:id="rId36" name="Check Box 65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171450</xdr:rowOff>
                  </from>
                  <to>
                    <xdr:col>10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0" r:id="rId37" name="Check Box 66">
              <controlPr defaultSize="0" autoFill="0" autoLine="0" autoPict="0">
                <anchor moveWithCells="1">
                  <from>
                    <xdr:col>11</xdr:col>
                    <xdr:colOff>47625</xdr:colOff>
                    <xdr:row>15</xdr:row>
                    <xdr:rowOff>171450</xdr:rowOff>
                  </from>
                  <to>
                    <xdr:col>11</xdr:col>
                    <xdr:colOff>285750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1" r:id="rId38" name="Check Box 67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142875</xdr:rowOff>
                  </from>
                  <to>
                    <xdr:col>10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2" r:id="rId39" name="Check Box 68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142875</xdr:rowOff>
                  </from>
                  <to>
                    <xdr:col>10</xdr:col>
                    <xdr:colOff>285750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3" r:id="rId40" name="Check Box 69">
              <controlPr defaultSize="0" autoFill="0" autoLine="0" autoPict="0">
                <anchor moveWithCells="1">
                  <from>
                    <xdr:col>11</xdr:col>
                    <xdr:colOff>47625</xdr:colOff>
                    <xdr:row>19</xdr:row>
                    <xdr:rowOff>142875</xdr:rowOff>
                  </from>
                  <to>
                    <xdr:col>11</xdr:col>
                    <xdr:colOff>285750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4" r:id="rId41" name="Check Box 70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161925</xdr:rowOff>
                  </from>
                  <to>
                    <xdr:col>10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5" r:id="rId42" name="Check Box 71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161925</xdr:rowOff>
                  </from>
                  <to>
                    <xdr:col>10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6" r:id="rId43" name="Check Box 72">
              <controlPr defaultSize="0" autoFill="0" autoLine="0" autoPict="0">
                <anchor moveWithCells="1">
                  <from>
                    <xdr:col>11</xdr:col>
                    <xdr:colOff>47625</xdr:colOff>
                    <xdr:row>23</xdr:row>
                    <xdr:rowOff>161925</xdr:rowOff>
                  </from>
                  <to>
                    <xdr:col>11</xdr:col>
                    <xdr:colOff>285750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7" r:id="rId44" name="Check Box 73">
              <controlPr defaultSize="0" autoFill="0" autoLine="0" autoPict="0">
                <anchor moveWithCells="1">
                  <from>
                    <xdr:col>9</xdr:col>
                    <xdr:colOff>38100</xdr:colOff>
                    <xdr:row>27</xdr:row>
                    <xdr:rowOff>161925</xdr:rowOff>
                  </from>
                  <to>
                    <xdr:col>10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8" r:id="rId45" name="Check Box 74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161925</xdr:rowOff>
                  </from>
                  <to>
                    <xdr:col>10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9" r:id="rId46" name="Check Box 75">
              <controlPr defaultSize="0" autoFill="0" autoLine="0" autoPict="0">
                <anchor moveWithCells="1">
                  <from>
                    <xdr:col>11</xdr:col>
                    <xdr:colOff>47625</xdr:colOff>
                    <xdr:row>27</xdr:row>
                    <xdr:rowOff>161925</xdr:rowOff>
                  </from>
                  <to>
                    <xdr:col>11</xdr:col>
                    <xdr:colOff>285750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0" r:id="rId47" name="Check Box 76">
              <controlPr defaultSize="0" autoFill="0" autoLine="0" autoPict="0">
                <anchor moveWithCells="1">
                  <from>
                    <xdr:col>9</xdr:col>
                    <xdr:colOff>28575</xdr:colOff>
                    <xdr:row>32</xdr:row>
                    <xdr:rowOff>47625</xdr:rowOff>
                  </from>
                  <to>
                    <xdr:col>9</xdr:col>
                    <xdr:colOff>276225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1" r:id="rId48" name="Check Box 77">
              <controlPr defaultSize="0" autoFill="0" autoLine="0" autoPict="0">
                <anchor moveWithCells="1">
                  <from>
                    <xdr:col>10</xdr:col>
                    <xdr:colOff>38100</xdr:colOff>
                    <xdr:row>32</xdr:row>
                    <xdr:rowOff>47625</xdr:rowOff>
                  </from>
                  <to>
                    <xdr:col>10</xdr:col>
                    <xdr:colOff>285750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2" r:id="rId49" name="Check Box 78">
              <controlPr defaultSize="0" autoFill="0" autoLine="0" autoPict="0">
                <anchor moveWithCells="1">
                  <from>
                    <xdr:col>11</xdr:col>
                    <xdr:colOff>38100</xdr:colOff>
                    <xdr:row>32</xdr:row>
                    <xdr:rowOff>47625</xdr:rowOff>
                  </from>
                  <to>
                    <xdr:col>11</xdr:col>
                    <xdr:colOff>285750</xdr:colOff>
                    <xdr:row>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3" r:id="rId50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33</xdr:row>
                    <xdr:rowOff>161925</xdr:rowOff>
                  </from>
                  <to>
                    <xdr:col>10</xdr:col>
                    <xdr:colOff>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4" r:id="rId51" name="Check Box 80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161925</xdr:rowOff>
                  </from>
                  <to>
                    <xdr:col>10</xdr:col>
                    <xdr:colOff>285750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5" r:id="rId52" name="Check Box 81">
              <controlPr defaultSize="0" autoFill="0" autoLine="0" autoPict="0">
                <anchor moveWithCells="1">
                  <from>
                    <xdr:col>11</xdr:col>
                    <xdr:colOff>47625</xdr:colOff>
                    <xdr:row>33</xdr:row>
                    <xdr:rowOff>161925</xdr:rowOff>
                  </from>
                  <to>
                    <xdr:col>11</xdr:col>
                    <xdr:colOff>285750</xdr:colOff>
                    <xdr:row>35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F9D2B9F-AD0D-4235-839F-C17251EE6DFC}">
          <x14:formula1>
            <xm:f>'Diferencia de costos'!$E$18:$E$27</xm:f>
          </x14:formula1>
          <xm:sqref>B16:B18 B25:B28 B33 B35</xm:sqref>
        </x14:dataValidation>
        <x14:dataValidation type="list" allowBlank="1" showInputMessage="1" showErrorMessage="1" xr:uid="{75CC6BEB-38C4-42FB-99EE-8F1F71FBC05E}">
          <x14:formula1>
            <xm:f>'Diferencia de costos'!$C$19:$C$28</xm:f>
          </x14:formula1>
          <xm:sqref>N16:N18 N25:N35</xm:sqref>
        </x14:dataValidation>
        <x14:dataValidation type="list" allowBlank="1" showInputMessage="1" showErrorMessage="1" xr:uid="{13B279C3-5423-46B8-818E-8CDD5DD1A2F2}">
          <x14:formula1>
            <xm:f>'Diferencia de costos'!$B$19:$B$22</xm:f>
          </x14:formula1>
          <xm:sqref>E16:E35</xm:sqref>
        </x14:dataValidation>
        <x14:dataValidation type="list" allowBlank="1" showInputMessage="1" showErrorMessage="1" xr:uid="{301751A2-4B59-4EEF-AB62-955B7F45A8B6}">
          <x14:formula1>
            <xm:f>'Diferencia de costos'!$D$19:$D$20</xm:f>
          </x14:formula1>
          <xm:sqref>D16:D35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7C6B8-E526-4581-8648-97DBD1816B46}">
  <sheetPr codeName="Hoja4"/>
  <dimension ref="A1:E138"/>
  <sheetViews>
    <sheetView showGridLines="0" topLeftCell="A127" workbookViewId="0">
      <selection activeCell="A2" sqref="A2"/>
    </sheetView>
  </sheetViews>
  <sheetFormatPr baseColWidth="10" defaultRowHeight="15" x14ac:dyDescent="0.25"/>
  <cols>
    <col min="1" max="1" width="41.85546875" bestFit="1" customWidth="1"/>
    <col min="2" max="2" width="30.28515625" bestFit="1" customWidth="1"/>
    <col min="3" max="3" width="45" bestFit="1" customWidth="1"/>
    <col min="4" max="4" width="13.5703125" bestFit="1" customWidth="1"/>
    <col min="5" max="5" width="12.5703125" bestFit="1" customWidth="1"/>
    <col min="6" max="8" width="13.7109375" bestFit="1" customWidth="1"/>
    <col min="9" max="9" width="11.85546875" bestFit="1" customWidth="1"/>
    <col min="10" max="13" width="7" bestFit="1" customWidth="1"/>
    <col min="14" max="14" width="9.7109375" bestFit="1" customWidth="1"/>
    <col min="15" max="15" width="11.85546875" bestFit="1" customWidth="1"/>
    <col min="16" max="16" width="9.7109375" bestFit="1" customWidth="1"/>
    <col min="17" max="17" width="11.85546875" bestFit="1" customWidth="1"/>
    <col min="18" max="18" width="9.7109375" bestFit="1" customWidth="1"/>
    <col min="19" max="19" width="7" bestFit="1" customWidth="1"/>
    <col min="20" max="20" width="9.7109375" bestFit="1" customWidth="1"/>
    <col min="21" max="21" width="7" bestFit="1" customWidth="1"/>
    <col min="22" max="22" width="9.7109375" bestFit="1" customWidth="1"/>
    <col min="23" max="23" width="11.85546875" bestFit="1" customWidth="1"/>
    <col min="24" max="24" width="11" bestFit="1" customWidth="1"/>
    <col min="25" max="25" width="8.28515625" bestFit="1" customWidth="1"/>
    <col min="26" max="26" width="4.7109375" bestFit="1" customWidth="1"/>
    <col min="27" max="27" width="3.7109375" bestFit="1" customWidth="1"/>
    <col min="28" max="28" width="11" bestFit="1" customWidth="1"/>
    <col min="29" max="29" width="8.28515625" bestFit="1" customWidth="1"/>
    <col min="30" max="30" width="11" bestFit="1" customWidth="1"/>
    <col min="31" max="32" width="9.7109375" bestFit="1" customWidth="1"/>
    <col min="33" max="33" width="8.28515625" bestFit="1" customWidth="1"/>
    <col min="34" max="34" width="11" bestFit="1" customWidth="1"/>
    <col min="35" max="35" width="8.28515625" bestFit="1" customWidth="1"/>
    <col min="36" max="36" width="11" bestFit="1" customWidth="1"/>
    <col min="37" max="38" width="9.7109375" bestFit="1" customWidth="1"/>
    <col min="39" max="39" width="8.28515625" bestFit="1" customWidth="1"/>
    <col min="40" max="40" width="11" bestFit="1" customWidth="1"/>
    <col min="41" max="41" width="8.28515625" bestFit="1" customWidth="1"/>
    <col min="42" max="42" width="11" bestFit="1" customWidth="1"/>
    <col min="43" max="44" width="9.7109375" bestFit="1" customWidth="1"/>
    <col min="45" max="45" width="8.28515625" bestFit="1" customWidth="1"/>
    <col min="46" max="46" width="11" bestFit="1" customWidth="1"/>
    <col min="47" max="47" width="8.28515625" bestFit="1" customWidth="1"/>
    <col min="48" max="48" width="11" bestFit="1" customWidth="1"/>
    <col min="49" max="50" width="9.7109375" bestFit="1" customWidth="1"/>
    <col min="51" max="51" width="8.28515625" bestFit="1" customWidth="1"/>
    <col min="52" max="52" width="11" bestFit="1" customWidth="1"/>
    <col min="53" max="54" width="9.7109375" bestFit="1" customWidth="1"/>
    <col min="55" max="55" width="8.28515625" bestFit="1" customWidth="1"/>
    <col min="56" max="56" width="11" bestFit="1" customWidth="1"/>
    <col min="57" max="58" width="9.7109375" bestFit="1" customWidth="1"/>
    <col min="59" max="59" width="8.28515625" bestFit="1" customWidth="1"/>
    <col min="60" max="60" width="11" bestFit="1" customWidth="1"/>
    <col min="61" max="61" width="8.28515625" bestFit="1" customWidth="1"/>
    <col min="62" max="62" width="11" bestFit="1" customWidth="1"/>
    <col min="63" max="64" width="9.7109375" bestFit="1" customWidth="1"/>
    <col min="65" max="65" width="8.28515625" bestFit="1" customWidth="1"/>
    <col min="66" max="66" width="11" bestFit="1" customWidth="1"/>
    <col min="67" max="68" width="9.7109375" bestFit="1" customWidth="1"/>
    <col min="69" max="69" width="11.85546875" bestFit="1" customWidth="1"/>
  </cols>
  <sheetData>
    <row r="1" spans="1:4" x14ac:dyDescent="0.25">
      <c r="A1" s="7" t="s">
        <v>1017</v>
      </c>
      <c r="B1" s="1" t="s">
        <v>10</v>
      </c>
    </row>
    <row r="3" spans="1:4" x14ac:dyDescent="0.25">
      <c r="A3" s="7" t="s">
        <v>1257</v>
      </c>
      <c r="B3" s="7" t="s">
        <v>1258</v>
      </c>
      <c r="C3" s="1"/>
      <c r="D3" s="1"/>
    </row>
    <row r="4" spans="1:4" x14ac:dyDescent="0.25">
      <c r="A4" s="7" t="s">
        <v>1255</v>
      </c>
      <c r="B4" s="1" t="s">
        <v>425</v>
      </c>
      <c r="C4" s="1" t="s">
        <v>426</v>
      </c>
      <c r="D4" s="1" t="s">
        <v>1256</v>
      </c>
    </row>
    <row r="5" spans="1:4" x14ac:dyDescent="0.25">
      <c r="A5" s="1" t="s">
        <v>239</v>
      </c>
      <c r="B5" s="1">
        <v>28</v>
      </c>
      <c r="C5" s="1">
        <v>10</v>
      </c>
      <c r="D5" s="1">
        <v>38</v>
      </c>
    </row>
    <row r="6" spans="1:4" x14ac:dyDescent="0.25">
      <c r="A6" s="1" t="s">
        <v>184</v>
      </c>
      <c r="B6" s="1">
        <v>23</v>
      </c>
      <c r="C6" s="1">
        <v>3</v>
      </c>
      <c r="D6" s="1">
        <v>26</v>
      </c>
    </row>
    <row r="7" spans="1:4" x14ac:dyDescent="0.25">
      <c r="A7" s="1" t="s">
        <v>52</v>
      </c>
      <c r="B7" s="1">
        <v>41</v>
      </c>
      <c r="C7" s="1">
        <v>16</v>
      </c>
      <c r="D7" s="1">
        <v>57</v>
      </c>
    </row>
    <row r="8" spans="1:4" x14ac:dyDescent="0.25">
      <c r="A8" s="1" t="s">
        <v>119</v>
      </c>
      <c r="B8" s="1">
        <v>20</v>
      </c>
      <c r="C8" s="1">
        <v>8</v>
      </c>
      <c r="D8" s="1">
        <v>28</v>
      </c>
    </row>
    <row r="9" spans="1:4" x14ac:dyDescent="0.25">
      <c r="A9" s="1" t="s">
        <v>171</v>
      </c>
      <c r="B9" s="1">
        <v>22</v>
      </c>
      <c r="C9" s="1">
        <v>8</v>
      </c>
      <c r="D9" s="1">
        <v>30</v>
      </c>
    </row>
    <row r="10" spans="1:4" x14ac:dyDescent="0.25">
      <c r="A10" s="1" t="s">
        <v>6</v>
      </c>
      <c r="B10" s="1">
        <v>23</v>
      </c>
      <c r="C10" s="1">
        <v>2</v>
      </c>
      <c r="D10" s="1">
        <v>25</v>
      </c>
    </row>
    <row r="11" spans="1:4" x14ac:dyDescent="0.25">
      <c r="A11" s="1" t="s">
        <v>326</v>
      </c>
      <c r="B11" s="1">
        <v>20</v>
      </c>
      <c r="C11" s="1">
        <v>4</v>
      </c>
      <c r="D11" s="1">
        <v>24</v>
      </c>
    </row>
    <row r="12" spans="1:4" x14ac:dyDescent="0.25">
      <c r="A12" s="1" t="s">
        <v>366</v>
      </c>
      <c r="B12" s="1">
        <v>23</v>
      </c>
      <c r="C12" s="1">
        <v>2</v>
      </c>
      <c r="D12" s="1">
        <v>25</v>
      </c>
    </row>
    <row r="13" spans="1:4" x14ac:dyDescent="0.25">
      <c r="A13" s="1" t="s">
        <v>153</v>
      </c>
      <c r="B13" s="1">
        <v>17</v>
      </c>
      <c r="C13" s="1">
        <v>20</v>
      </c>
      <c r="D13" s="1">
        <v>37</v>
      </c>
    </row>
    <row r="14" spans="1:4" x14ac:dyDescent="0.25">
      <c r="A14" s="1" t="s">
        <v>406</v>
      </c>
      <c r="B14" s="1">
        <v>30</v>
      </c>
      <c r="C14" s="1">
        <v>9</v>
      </c>
      <c r="D14" s="1">
        <v>39</v>
      </c>
    </row>
    <row r="15" spans="1:4" x14ac:dyDescent="0.25">
      <c r="A15" s="1" t="s">
        <v>1256</v>
      </c>
      <c r="B15" s="1">
        <v>247</v>
      </c>
      <c r="C15" s="1">
        <v>82</v>
      </c>
      <c r="D15" s="1">
        <v>329</v>
      </c>
    </row>
    <row r="16" spans="1:4" x14ac:dyDescent="0.25">
      <c r="A16" s="1"/>
      <c r="B16" s="1"/>
      <c r="C16" s="1"/>
      <c r="D16" s="1"/>
    </row>
    <row r="17" spans="1:5" x14ac:dyDescent="0.25">
      <c r="A17" s="1"/>
      <c r="B17" s="1"/>
      <c r="C17" s="1"/>
      <c r="D17" s="1"/>
    </row>
    <row r="19" spans="1:5" x14ac:dyDescent="0.25">
      <c r="A19" s="6" t="s">
        <v>1017</v>
      </c>
      <c r="B19" t="s">
        <v>10</v>
      </c>
    </row>
    <row r="21" spans="1:5" x14ac:dyDescent="0.25">
      <c r="A21" s="6" t="s">
        <v>1259</v>
      </c>
      <c r="D21" s="6" t="s">
        <v>1261</v>
      </c>
      <c r="E21" s="6" t="s">
        <v>1018</v>
      </c>
    </row>
    <row r="22" spans="1:5" x14ac:dyDescent="0.25">
      <c r="D22" t="s">
        <v>1260</v>
      </c>
      <c r="E22" s="1" t="s">
        <v>1256</v>
      </c>
    </row>
    <row r="23" spans="1:5" x14ac:dyDescent="0.25">
      <c r="A23" s="6" t="s">
        <v>1011</v>
      </c>
      <c r="B23" s="6" t="s">
        <v>1254</v>
      </c>
      <c r="C23" s="6" t="s">
        <v>1013</v>
      </c>
      <c r="E23" s="1"/>
    </row>
    <row r="24" spans="1:5" x14ac:dyDescent="0.25">
      <c r="A24" t="s">
        <v>239</v>
      </c>
      <c r="B24" t="s">
        <v>426</v>
      </c>
      <c r="C24" t="s">
        <v>1136</v>
      </c>
      <c r="D24" s="1">
        <v>4</v>
      </c>
      <c r="E24" s="1">
        <v>4</v>
      </c>
    </row>
    <row r="25" spans="1:5" x14ac:dyDescent="0.25">
      <c r="C25" t="s">
        <v>1134</v>
      </c>
      <c r="D25" s="1">
        <v>3</v>
      </c>
      <c r="E25" s="1">
        <v>3</v>
      </c>
    </row>
    <row r="26" spans="1:5" x14ac:dyDescent="0.25">
      <c r="C26" t="s">
        <v>1131</v>
      </c>
      <c r="D26" s="1">
        <v>2</v>
      </c>
      <c r="E26" s="1">
        <v>2</v>
      </c>
    </row>
    <row r="27" spans="1:5" x14ac:dyDescent="0.25">
      <c r="C27" t="s">
        <v>1074</v>
      </c>
      <c r="D27" s="1">
        <v>1</v>
      </c>
      <c r="E27" s="1">
        <v>1</v>
      </c>
    </row>
    <row r="28" spans="1:5" x14ac:dyDescent="0.25">
      <c r="C28" t="s">
        <v>1133</v>
      </c>
      <c r="D28" s="1">
        <v>5</v>
      </c>
      <c r="E28" s="1">
        <v>5</v>
      </c>
    </row>
    <row r="29" spans="1:5" x14ac:dyDescent="0.25">
      <c r="C29" t="s">
        <v>1076</v>
      </c>
      <c r="D29" s="1">
        <v>3</v>
      </c>
      <c r="E29" s="1">
        <v>3</v>
      </c>
    </row>
    <row r="30" spans="1:5" x14ac:dyDescent="0.25">
      <c r="C30" t="s">
        <v>1057</v>
      </c>
      <c r="D30" s="1">
        <v>13</v>
      </c>
      <c r="E30" s="1">
        <v>13</v>
      </c>
    </row>
    <row r="31" spans="1:5" x14ac:dyDescent="0.25">
      <c r="C31" t="s">
        <v>1137</v>
      </c>
      <c r="D31" s="1">
        <v>2</v>
      </c>
      <c r="E31" s="1">
        <v>2</v>
      </c>
    </row>
    <row r="32" spans="1:5" x14ac:dyDescent="0.25">
      <c r="C32" t="s">
        <v>1094</v>
      </c>
      <c r="D32" s="1">
        <v>2</v>
      </c>
      <c r="E32" s="1">
        <v>2</v>
      </c>
    </row>
    <row r="33" spans="1:5" x14ac:dyDescent="0.25">
      <c r="C33" t="s">
        <v>1130</v>
      </c>
      <c r="D33" s="1">
        <v>6</v>
      </c>
      <c r="E33" s="1">
        <v>6</v>
      </c>
    </row>
    <row r="34" spans="1:5" x14ac:dyDescent="0.25">
      <c r="C34" t="s">
        <v>1030</v>
      </c>
      <c r="D34" s="1">
        <v>2</v>
      </c>
      <c r="E34" s="1">
        <v>2</v>
      </c>
    </row>
    <row r="35" spans="1:5" x14ac:dyDescent="0.25">
      <c r="C35" t="s">
        <v>1058</v>
      </c>
      <c r="D35" s="1">
        <v>4</v>
      </c>
      <c r="E35" s="1">
        <v>4</v>
      </c>
    </row>
    <row r="36" spans="1:5" x14ac:dyDescent="0.25">
      <c r="C36" t="s">
        <v>1160</v>
      </c>
      <c r="D36" s="1">
        <v>1</v>
      </c>
      <c r="E36" s="1">
        <v>1</v>
      </c>
    </row>
    <row r="37" spans="1:5" x14ac:dyDescent="0.25">
      <c r="B37" t="s">
        <v>1263</v>
      </c>
      <c r="D37" s="1">
        <v>48</v>
      </c>
      <c r="E37" s="1">
        <v>48</v>
      </c>
    </row>
    <row r="38" spans="1:5" x14ac:dyDescent="0.25">
      <c r="A38" t="s">
        <v>1265</v>
      </c>
      <c r="D38" s="1">
        <v>48</v>
      </c>
      <c r="E38" s="1">
        <v>48</v>
      </c>
    </row>
    <row r="39" spans="1:5" x14ac:dyDescent="0.25">
      <c r="A39" t="s">
        <v>184</v>
      </c>
      <c r="B39" t="s">
        <v>426</v>
      </c>
      <c r="C39" t="s">
        <v>1136</v>
      </c>
      <c r="D39" s="1">
        <v>2</v>
      </c>
      <c r="E39" s="1">
        <v>2</v>
      </c>
    </row>
    <row r="40" spans="1:5" x14ac:dyDescent="0.25">
      <c r="C40" t="s">
        <v>1134</v>
      </c>
      <c r="D40" s="1">
        <v>1</v>
      </c>
      <c r="E40" s="1">
        <v>1</v>
      </c>
    </row>
    <row r="41" spans="1:5" x14ac:dyDescent="0.25">
      <c r="C41" t="s">
        <v>1143</v>
      </c>
      <c r="D41" s="1">
        <v>2</v>
      </c>
      <c r="E41" s="1">
        <v>2</v>
      </c>
    </row>
    <row r="42" spans="1:5" x14ac:dyDescent="0.25">
      <c r="C42" t="s">
        <v>1056</v>
      </c>
      <c r="D42" s="1">
        <v>2</v>
      </c>
      <c r="E42" s="1">
        <v>2</v>
      </c>
    </row>
    <row r="43" spans="1:5" x14ac:dyDescent="0.25">
      <c r="C43" t="s">
        <v>1103</v>
      </c>
      <c r="D43" s="1">
        <v>1</v>
      </c>
      <c r="E43" s="1">
        <v>1</v>
      </c>
    </row>
    <row r="44" spans="1:5" x14ac:dyDescent="0.25">
      <c r="C44" t="s">
        <v>1095</v>
      </c>
      <c r="D44" s="1">
        <v>2</v>
      </c>
      <c r="E44" s="1">
        <v>2</v>
      </c>
    </row>
    <row r="45" spans="1:5" x14ac:dyDescent="0.25">
      <c r="C45" t="s">
        <v>1093</v>
      </c>
      <c r="D45" s="1">
        <v>2</v>
      </c>
      <c r="E45" s="1">
        <v>2</v>
      </c>
    </row>
    <row r="46" spans="1:5" x14ac:dyDescent="0.25">
      <c r="C46" t="s">
        <v>1055</v>
      </c>
      <c r="D46" s="1">
        <v>9</v>
      </c>
      <c r="E46" s="1">
        <v>9</v>
      </c>
    </row>
    <row r="47" spans="1:5" x14ac:dyDescent="0.25">
      <c r="C47" t="s">
        <v>1096</v>
      </c>
      <c r="D47" s="1">
        <v>1</v>
      </c>
      <c r="E47" s="1">
        <v>1</v>
      </c>
    </row>
    <row r="48" spans="1:5" x14ac:dyDescent="0.25">
      <c r="C48" t="s">
        <v>1098</v>
      </c>
      <c r="D48" s="1">
        <v>1</v>
      </c>
      <c r="E48" s="1">
        <v>1</v>
      </c>
    </row>
    <row r="49" spans="1:5" x14ac:dyDescent="0.25">
      <c r="C49" t="s">
        <v>1108</v>
      </c>
      <c r="D49" s="1">
        <v>1</v>
      </c>
      <c r="E49" s="1">
        <v>1</v>
      </c>
    </row>
    <row r="50" spans="1:5" x14ac:dyDescent="0.25">
      <c r="C50" t="s">
        <v>1110</v>
      </c>
      <c r="D50" s="1">
        <v>1</v>
      </c>
      <c r="E50" s="1">
        <v>1</v>
      </c>
    </row>
    <row r="51" spans="1:5" x14ac:dyDescent="0.25">
      <c r="C51" t="s">
        <v>1112</v>
      </c>
      <c r="D51" s="1">
        <v>1</v>
      </c>
      <c r="E51" s="1">
        <v>1</v>
      </c>
    </row>
    <row r="52" spans="1:5" x14ac:dyDescent="0.25">
      <c r="C52" t="s">
        <v>1159</v>
      </c>
      <c r="D52" s="1">
        <v>1</v>
      </c>
      <c r="E52" s="1">
        <v>1</v>
      </c>
    </row>
    <row r="53" spans="1:5" x14ac:dyDescent="0.25">
      <c r="B53" t="s">
        <v>1263</v>
      </c>
      <c r="D53" s="1">
        <v>27</v>
      </c>
      <c r="E53" s="1">
        <v>27</v>
      </c>
    </row>
    <row r="54" spans="1:5" x14ac:dyDescent="0.25">
      <c r="A54" t="s">
        <v>1266</v>
      </c>
      <c r="D54" s="1">
        <v>27</v>
      </c>
      <c r="E54" s="1">
        <v>27</v>
      </c>
    </row>
    <row r="55" spans="1:5" x14ac:dyDescent="0.25">
      <c r="A55" t="s">
        <v>52</v>
      </c>
      <c r="B55" t="s">
        <v>426</v>
      </c>
      <c r="C55" t="s">
        <v>1132</v>
      </c>
      <c r="D55" s="1">
        <v>5</v>
      </c>
      <c r="E55" s="1">
        <v>5</v>
      </c>
    </row>
    <row r="56" spans="1:5" x14ac:dyDescent="0.25">
      <c r="C56" t="s">
        <v>1068</v>
      </c>
      <c r="D56" s="1">
        <v>9</v>
      </c>
      <c r="E56" s="1">
        <v>9</v>
      </c>
    </row>
    <row r="57" spans="1:5" x14ac:dyDescent="0.25">
      <c r="C57" t="s">
        <v>1063</v>
      </c>
      <c r="D57" s="1">
        <v>12</v>
      </c>
      <c r="E57" s="1">
        <v>12</v>
      </c>
    </row>
    <row r="58" spans="1:5" x14ac:dyDescent="0.25">
      <c r="C58" t="s">
        <v>1145</v>
      </c>
      <c r="D58" s="1">
        <v>3</v>
      </c>
      <c r="E58" s="1">
        <v>3</v>
      </c>
    </row>
    <row r="59" spans="1:5" x14ac:dyDescent="0.25">
      <c r="C59" t="s">
        <v>1100</v>
      </c>
      <c r="D59" s="1">
        <v>3</v>
      </c>
      <c r="E59" s="1">
        <v>3</v>
      </c>
    </row>
    <row r="60" spans="1:5" x14ac:dyDescent="0.25">
      <c r="C60" t="s">
        <v>1069</v>
      </c>
      <c r="D60" s="1">
        <v>4</v>
      </c>
      <c r="E60" s="1">
        <v>4</v>
      </c>
    </row>
    <row r="61" spans="1:5" x14ac:dyDescent="0.25">
      <c r="C61" t="s">
        <v>1196</v>
      </c>
      <c r="D61" s="1">
        <v>1</v>
      </c>
      <c r="E61" s="1">
        <v>1</v>
      </c>
    </row>
    <row r="62" spans="1:5" x14ac:dyDescent="0.25">
      <c r="C62" t="s">
        <v>1179</v>
      </c>
      <c r="D62" s="1">
        <v>1</v>
      </c>
      <c r="E62" s="1">
        <v>1</v>
      </c>
    </row>
    <row r="63" spans="1:5" x14ac:dyDescent="0.25">
      <c r="C63" t="s">
        <v>1131</v>
      </c>
      <c r="D63" s="1">
        <v>1</v>
      </c>
      <c r="E63" s="1">
        <v>1</v>
      </c>
    </row>
    <row r="64" spans="1:5" x14ac:dyDescent="0.25">
      <c r="C64" t="s">
        <v>1133</v>
      </c>
      <c r="D64" s="1">
        <v>2</v>
      </c>
      <c r="E64" s="1">
        <v>2</v>
      </c>
    </row>
    <row r="65" spans="1:5" x14ac:dyDescent="0.25">
      <c r="C65" t="s">
        <v>1090</v>
      </c>
      <c r="D65" s="1">
        <v>7</v>
      </c>
      <c r="E65" s="1">
        <v>7</v>
      </c>
    </row>
    <row r="66" spans="1:5" x14ac:dyDescent="0.25">
      <c r="C66" t="s">
        <v>1057</v>
      </c>
      <c r="D66" s="1">
        <v>7</v>
      </c>
      <c r="E66" s="1">
        <v>7</v>
      </c>
    </row>
    <row r="67" spans="1:5" x14ac:dyDescent="0.25">
      <c r="C67" t="s">
        <v>1165</v>
      </c>
      <c r="D67" s="1">
        <v>1</v>
      </c>
      <c r="E67" s="1">
        <v>1</v>
      </c>
    </row>
    <row r="68" spans="1:5" x14ac:dyDescent="0.25">
      <c r="C68" t="s">
        <v>1146</v>
      </c>
      <c r="D68" s="1">
        <v>2</v>
      </c>
      <c r="E68" s="1">
        <v>2</v>
      </c>
    </row>
    <row r="69" spans="1:5" x14ac:dyDescent="0.25">
      <c r="C69" t="s">
        <v>1199</v>
      </c>
      <c r="D69" s="1">
        <v>1</v>
      </c>
      <c r="E69" s="1">
        <v>1</v>
      </c>
    </row>
    <row r="70" spans="1:5" x14ac:dyDescent="0.25">
      <c r="C70" t="s">
        <v>1130</v>
      </c>
      <c r="D70" s="1">
        <v>2</v>
      </c>
      <c r="E70" s="1">
        <v>2</v>
      </c>
    </row>
    <row r="71" spans="1:5" x14ac:dyDescent="0.25">
      <c r="C71" t="s">
        <v>1030</v>
      </c>
      <c r="D71" s="1">
        <v>1</v>
      </c>
      <c r="E71" s="1">
        <v>1</v>
      </c>
    </row>
    <row r="72" spans="1:5" x14ac:dyDescent="0.25">
      <c r="C72" t="s">
        <v>1058</v>
      </c>
      <c r="D72" s="1">
        <v>2</v>
      </c>
      <c r="E72" s="1">
        <v>2</v>
      </c>
    </row>
    <row r="73" spans="1:5" x14ac:dyDescent="0.25">
      <c r="C73" t="s">
        <v>1106</v>
      </c>
      <c r="D73" s="1">
        <v>1</v>
      </c>
      <c r="E73" s="1">
        <v>1</v>
      </c>
    </row>
    <row r="74" spans="1:5" x14ac:dyDescent="0.25">
      <c r="C74" t="s">
        <v>1105</v>
      </c>
      <c r="D74" s="1">
        <v>3</v>
      </c>
      <c r="E74" s="1">
        <v>3</v>
      </c>
    </row>
    <row r="75" spans="1:5" x14ac:dyDescent="0.25">
      <c r="C75" t="s">
        <v>1048</v>
      </c>
      <c r="D75" s="1">
        <v>4</v>
      </c>
      <c r="E75" s="1">
        <v>4</v>
      </c>
    </row>
    <row r="76" spans="1:5" x14ac:dyDescent="0.25">
      <c r="C76" t="s">
        <v>1104</v>
      </c>
      <c r="D76" s="1">
        <v>2</v>
      </c>
      <c r="E76" s="1">
        <v>2</v>
      </c>
    </row>
    <row r="77" spans="1:5" x14ac:dyDescent="0.25">
      <c r="C77" t="s">
        <v>1114</v>
      </c>
      <c r="D77" s="1">
        <v>1</v>
      </c>
      <c r="E77" s="1">
        <v>1</v>
      </c>
    </row>
    <row r="78" spans="1:5" x14ac:dyDescent="0.25">
      <c r="B78" t="s">
        <v>1263</v>
      </c>
      <c r="D78" s="1">
        <v>75</v>
      </c>
      <c r="E78" s="1">
        <v>75</v>
      </c>
    </row>
    <row r="79" spans="1:5" x14ac:dyDescent="0.25">
      <c r="A79" t="s">
        <v>1267</v>
      </c>
      <c r="D79" s="1">
        <v>75</v>
      </c>
      <c r="E79" s="1">
        <v>75</v>
      </c>
    </row>
    <row r="80" spans="1:5" x14ac:dyDescent="0.25">
      <c r="A80" t="s">
        <v>119</v>
      </c>
      <c r="B80" t="s">
        <v>426</v>
      </c>
      <c r="C80" t="s">
        <v>1135</v>
      </c>
      <c r="D80" s="1">
        <v>1</v>
      </c>
      <c r="E80" s="1">
        <v>1</v>
      </c>
    </row>
    <row r="81" spans="1:5" x14ac:dyDescent="0.25">
      <c r="C81" t="s">
        <v>1036</v>
      </c>
      <c r="D81" s="1">
        <v>24</v>
      </c>
      <c r="E81" s="1">
        <v>24</v>
      </c>
    </row>
    <row r="82" spans="1:5" x14ac:dyDescent="0.25">
      <c r="C82" t="s">
        <v>1061</v>
      </c>
      <c r="D82" s="1">
        <v>18</v>
      </c>
      <c r="E82" s="1">
        <v>18</v>
      </c>
    </row>
    <row r="83" spans="1:5" x14ac:dyDescent="0.25">
      <c r="C83" t="s">
        <v>1056</v>
      </c>
      <c r="D83" s="1">
        <v>3</v>
      </c>
      <c r="E83" s="1">
        <v>3</v>
      </c>
    </row>
    <row r="84" spans="1:5" x14ac:dyDescent="0.25">
      <c r="C84" t="s">
        <v>1055</v>
      </c>
      <c r="D84" s="1">
        <v>11</v>
      </c>
      <c r="E84" s="1">
        <v>11</v>
      </c>
    </row>
    <row r="85" spans="1:5" x14ac:dyDescent="0.25">
      <c r="B85" t="s">
        <v>1263</v>
      </c>
      <c r="D85" s="1">
        <v>57</v>
      </c>
      <c r="E85" s="1">
        <v>57</v>
      </c>
    </row>
    <row r="86" spans="1:5" x14ac:dyDescent="0.25">
      <c r="A86" t="s">
        <v>1268</v>
      </c>
      <c r="D86" s="1">
        <v>57</v>
      </c>
      <c r="E86" s="1">
        <v>57</v>
      </c>
    </row>
    <row r="87" spans="1:5" x14ac:dyDescent="0.25">
      <c r="A87" t="s">
        <v>171</v>
      </c>
      <c r="B87" t="s">
        <v>426</v>
      </c>
      <c r="C87" t="s">
        <v>1036</v>
      </c>
      <c r="D87" s="1">
        <v>8</v>
      </c>
      <c r="E87" s="1">
        <v>8</v>
      </c>
    </row>
    <row r="88" spans="1:5" x14ac:dyDescent="0.25">
      <c r="C88" t="s">
        <v>1061</v>
      </c>
      <c r="D88" s="1">
        <v>5</v>
      </c>
      <c r="E88" s="1">
        <v>5</v>
      </c>
    </row>
    <row r="89" spans="1:5" x14ac:dyDescent="0.25">
      <c r="C89" t="s">
        <v>1055</v>
      </c>
      <c r="D89" s="1">
        <v>3</v>
      </c>
      <c r="E89" s="1">
        <v>3</v>
      </c>
    </row>
    <row r="90" spans="1:5" x14ac:dyDescent="0.25">
      <c r="B90" t="s">
        <v>1263</v>
      </c>
      <c r="D90" s="1">
        <v>16</v>
      </c>
      <c r="E90" s="1">
        <v>16</v>
      </c>
    </row>
    <row r="91" spans="1:5" x14ac:dyDescent="0.25">
      <c r="A91" t="s">
        <v>1269</v>
      </c>
      <c r="D91" s="1">
        <v>16</v>
      </c>
      <c r="E91" s="1">
        <v>16</v>
      </c>
    </row>
    <row r="92" spans="1:5" x14ac:dyDescent="0.25">
      <c r="A92" t="s">
        <v>6</v>
      </c>
      <c r="B92" t="s">
        <v>426</v>
      </c>
      <c r="C92" t="s">
        <v>1101</v>
      </c>
      <c r="D92" s="1">
        <v>9</v>
      </c>
      <c r="E92" s="1">
        <v>9</v>
      </c>
    </row>
    <row r="93" spans="1:5" x14ac:dyDescent="0.25">
      <c r="C93" t="s">
        <v>1036</v>
      </c>
      <c r="D93" s="1">
        <v>22</v>
      </c>
      <c r="E93" s="1">
        <v>22</v>
      </c>
    </row>
    <row r="94" spans="1:5" x14ac:dyDescent="0.25">
      <c r="C94" t="s">
        <v>1056</v>
      </c>
      <c r="D94" s="1">
        <v>1</v>
      </c>
      <c r="E94" s="1">
        <v>1</v>
      </c>
    </row>
    <row r="95" spans="1:5" x14ac:dyDescent="0.25">
      <c r="C95" t="s">
        <v>1055</v>
      </c>
      <c r="D95" s="1">
        <v>2</v>
      </c>
      <c r="E95" s="1">
        <v>2</v>
      </c>
    </row>
    <row r="96" spans="1:5" x14ac:dyDescent="0.25">
      <c r="C96" t="s">
        <v>1153</v>
      </c>
      <c r="D96" s="1">
        <v>11</v>
      </c>
      <c r="E96" s="1">
        <v>11</v>
      </c>
    </row>
    <row r="97" spans="1:5" x14ac:dyDescent="0.25">
      <c r="C97" t="s">
        <v>1163</v>
      </c>
      <c r="D97" s="1">
        <v>1</v>
      </c>
      <c r="E97" s="1">
        <v>1</v>
      </c>
    </row>
    <row r="98" spans="1:5" x14ac:dyDescent="0.25">
      <c r="B98" t="s">
        <v>1263</v>
      </c>
      <c r="D98" s="1">
        <v>46</v>
      </c>
      <c r="E98" s="1">
        <v>46</v>
      </c>
    </row>
    <row r="99" spans="1:5" x14ac:dyDescent="0.25">
      <c r="A99" t="s">
        <v>1262</v>
      </c>
      <c r="D99" s="1">
        <v>46</v>
      </c>
      <c r="E99" s="1">
        <v>46</v>
      </c>
    </row>
    <row r="100" spans="1:5" x14ac:dyDescent="0.25">
      <c r="A100" t="s">
        <v>326</v>
      </c>
      <c r="B100" t="s">
        <v>426</v>
      </c>
      <c r="C100" t="s">
        <v>1101</v>
      </c>
      <c r="D100" s="1">
        <v>9</v>
      </c>
      <c r="E100" s="1">
        <v>9</v>
      </c>
    </row>
    <row r="101" spans="1:5" x14ac:dyDescent="0.25">
      <c r="C101" t="s">
        <v>1135</v>
      </c>
      <c r="D101" s="1">
        <v>1</v>
      </c>
      <c r="E101" s="1">
        <v>1</v>
      </c>
    </row>
    <row r="102" spans="1:5" x14ac:dyDescent="0.25">
      <c r="C102" t="s">
        <v>1036</v>
      </c>
      <c r="D102" s="1">
        <v>20</v>
      </c>
      <c r="E102" s="1">
        <v>20</v>
      </c>
    </row>
    <row r="103" spans="1:5" x14ac:dyDescent="0.25">
      <c r="C103" t="s">
        <v>1056</v>
      </c>
      <c r="D103" s="1">
        <v>2</v>
      </c>
      <c r="E103" s="1">
        <v>2</v>
      </c>
    </row>
    <row r="104" spans="1:5" x14ac:dyDescent="0.25">
      <c r="C104" t="s">
        <v>1055</v>
      </c>
      <c r="D104" s="1">
        <v>4</v>
      </c>
      <c r="E104" s="1">
        <v>4</v>
      </c>
    </row>
    <row r="105" spans="1:5" x14ac:dyDescent="0.25">
      <c r="C105" t="s">
        <v>1153</v>
      </c>
      <c r="D105" s="1">
        <v>16</v>
      </c>
      <c r="E105" s="1">
        <v>16</v>
      </c>
    </row>
    <row r="106" spans="1:5" x14ac:dyDescent="0.25">
      <c r="B106" t="s">
        <v>1263</v>
      </c>
      <c r="D106" s="1">
        <v>52</v>
      </c>
      <c r="E106" s="1">
        <v>52</v>
      </c>
    </row>
    <row r="107" spans="1:5" x14ac:dyDescent="0.25">
      <c r="A107" t="s">
        <v>1270</v>
      </c>
      <c r="D107" s="1">
        <v>52</v>
      </c>
      <c r="E107" s="1">
        <v>52</v>
      </c>
    </row>
    <row r="108" spans="1:5" x14ac:dyDescent="0.25">
      <c r="A108" t="s">
        <v>366</v>
      </c>
      <c r="B108" t="s">
        <v>426</v>
      </c>
      <c r="C108" t="s">
        <v>1101</v>
      </c>
      <c r="D108" s="1">
        <v>8</v>
      </c>
      <c r="E108" s="1">
        <v>8</v>
      </c>
    </row>
    <row r="109" spans="1:5" x14ac:dyDescent="0.25">
      <c r="C109" t="s">
        <v>1135</v>
      </c>
      <c r="D109" s="1">
        <v>2</v>
      </c>
      <c r="E109" s="1">
        <v>2</v>
      </c>
    </row>
    <row r="110" spans="1:5" x14ac:dyDescent="0.25">
      <c r="C110" t="s">
        <v>1036</v>
      </c>
      <c r="D110" s="1">
        <v>24</v>
      </c>
      <c r="E110" s="1">
        <v>24</v>
      </c>
    </row>
    <row r="111" spans="1:5" x14ac:dyDescent="0.25">
      <c r="C111" t="s">
        <v>1056</v>
      </c>
      <c r="D111" s="1">
        <v>4</v>
      </c>
      <c r="E111" s="1">
        <v>4</v>
      </c>
    </row>
    <row r="112" spans="1:5" x14ac:dyDescent="0.25">
      <c r="C112" t="s">
        <v>1055</v>
      </c>
      <c r="D112" s="1">
        <v>5</v>
      </c>
      <c r="E112" s="1">
        <v>5</v>
      </c>
    </row>
    <row r="113" spans="1:5" x14ac:dyDescent="0.25">
      <c r="C113" t="s">
        <v>1153</v>
      </c>
      <c r="D113" s="1">
        <v>17</v>
      </c>
      <c r="E113" s="1">
        <v>17</v>
      </c>
    </row>
    <row r="114" spans="1:5" x14ac:dyDescent="0.25">
      <c r="B114" t="s">
        <v>1263</v>
      </c>
      <c r="D114" s="1">
        <v>60</v>
      </c>
      <c r="E114" s="1">
        <v>60</v>
      </c>
    </row>
    <row r="115" spans="1:5" x14ac:dyDescent="0.25">
      <c r="A115" t="s">
        <v>1271</v>
      </c>
      <c r="D115" s="1">
        <v>60</v>
      </c>
      <c r="E115" s="1">
        <v>60</v>
      </c>
    </row>
    <row r="116" spans="1:5" x14ac:dyDescent="0.25">
      <c r="A116" t="s">
        <v>153</v>
      </c>
      <c r="B116" t="s">
        <v>426</v>
      </c>
      <c r="C116" t="s">
        <v>1031</v>
      </c>
      <c r="D116" s="1">
        <v>1</v>
      </c>
      <c r="E116" s="1">
        <v>1</v>
      </c>
    </row>
    <row r="117" spans="1:5" x14ac:dyDescent="0.25">
      <c r="C117" t="s">
        <v>1072</v>
      </c>
      <c r="D117" s="1">
        <v>10</v>
      </c>
      <c r="E117" s="1">
        <v>10</v>
      </c>
    </row>
    <row r="118" spans="1:5" x14ac:dyDescent="0.25">
      <c r="C118" t="s">
        <v>1182</v>
      </c>
      <c r="D118" s="1">
        <v>8</v>
      </c>
      <c r="E118" s="1">
        <v>8</v>
      </c>
    </row>
    <row r="119" spans="1:5" x14ac:dyDescent="0.25">
      <c r="C119" t="s">
        <v>1130</v>
      </c>
      <c r="D119" s="1">
        <v>1</v>
      </c>
      <c r="E119" s="1">
        <v>1</v>
      </c>
    </row>
    <row r="120" spans="1:5" x14ac:dyDescent="0.25">
      <c r="C120" t="s">
        <v>1052</v>
      </c>
      <c r="D120" s="1">
        <v>5</v>
      </c>
      <c r="E120" s="1">
        <v>5</v>
      </c>
    </row>
    <row r="121" spans="1:5" x14ac:dyDescent="0.25">
      <c r="C121" t="s">
        <v>1190</v>
      </c>
      <c r="D121" s="1">
        <v>1</v>
      </c>
      <c r="E121" s="1">
        <v>1</v>
      </c>
    </row>
    <row r="122" spans="1:5" x14ac:dyDescent="0.25">
      <c r="C122" t="s">
        <v>1043</v>
      </c>
      <c r="D122" s="1">
        <v>10</v>
      </c>
      <c r="E122" s="1">
        <v>10</v>
      </c>
    </row>
    <row r="123" spans="1:5" x14ac:dyDescent="0.25">
      <c r="C123" t="s">
        <v>1044</v>
      </c>
      <c r="D123" s="1">
        <v>8</v>
      </c>
      <c r="E123" s="1">
        <v>8</v>
      </c>
    </row>
    <row r="124" spans="1:5" x14ac:dyDescent="0.25">
      <c r="C124" t="s">
        <v>1045</v>
      </c>
      <c r="D124" s="1">
        <v>9</v>
      </c>
      <c r="E124" s="1">
        <v>9</v>
      </c>
    </row>
    <row r="125" spans="1:5" x14ac:dyDescent="0.25">
      <c r="C125" t="s">
        <v>1046</v>
      </c>
      <c r="D125" s="1">
        <v>9</v>
      </c>
      <c r="E125" s="1">
        <v>9</v>
      </c>
    </row>
    <row r="126" spans="1:5" x14ac:dyDescent="0.25">
      <c r="C126" t="s">
        <v>1054</v>
      </c>
      <c r="D126" s="1">
        <v>4</v>
      </c>
      <c r="E126" s="1">
        <v>4</v>
      </c>
    </row>
    <row r="127" spans="1:5" x14ac:dyDescent="0.25">
      <c r="B127" t="s">
        <v>1263</v>
      </c>
      <c r="D127" s="1">
        <v>66</v>
      </c>
      <c r="E127" s="1">
        <v>66</v>
      </c>
    </row>
    <row r="128" spans="1:5" x14ac:dyDescent="0.25">
      <c r="A128" t="s">
        <v>1272</v>
      </c>
      <c r="D128" s="1">
        <v>66</v>
      </c>
      <c r="E128" s="1">
        <v>66</v>
      </c>
    </row>
    <row r="129" spans="1:5" x14ac:dyDescent="0.25">
      <c r="A129" t="s">
        <v>406</v>
      </c>
      <c r="B129" t="s">
        <v>426</v>
      </c>
      <c r="C129" t="s">
        <v>1032</v>
      </c>
      <c r="D129" s="1">
        <v>9</v>
      </c>
      <c r="E129" s="1">
        <v>9</v>
      </c>
    </row>
    <row r="130" spans="1:5" x14ac:dyDescent="0.25">
      <c r="C130" t="s">
        <v>1119</v>
      </c>
      <c r="D130" s="1">
        <v>2</v>
      </c>
      <c r="E130" s="1">
        <v>2</v>
      </c>
    </row>
    <row r="131" spans="1:5" x14ac:dyDescent="0.25">
      <c r="C131" t="s">
        <v>1077</v>
      </c>
      <c r="D131" s="1">
        <v>2</v>
      </c>
      <c r="E131" s="1">
        <v>2</v>
      </c>
    </row>
    <row r="132" spans="1:5" x14ac:dyDescent="0.25">
      <c r="C132" t="s">
        <v>1050</v>
      </c>
      <c r="D132" s="1">
        <v>9</v>
      </c>
      <c r="E132" s="1">
        <v>9</v>
      </c>
    </row>
    <row r="133" spans="1:5" x14ac:dyDescent="0.25">
      <c r="C133" t="s">
        <v>1177</v>
      </c>
      <c r="D133" s="1">
        <v>1</v>
      </c>
      <c r="E133" s="1">
        <v>1</v>
      </c>
    </row>
    <row r="134" spans="1:5" x14ac:dyDescent="0.25">
      <c r="C134" t="s">
        <v>1049</v>
      </c>
      <c r="D134" s="1">
        <v>4</v>
      </c>
      <c r="E134" s="1">
        <v>4</v>
      </c>
    </row>
    <row r="135" spans="1:5" x14ac:dyDescent="0.25">
      <c r="C135" t="s">
        <v>1031</v>
      </c>
      <c r="D135" s="1">
        <v>8</v>
      </c>
      <c r="E135" s="1">
        <v>8</v>
      </c>
    </row>
    <row r="136" spans="1:5" x14ac:dyDescent="0.25">
      <c r="B136" t="s">
        <v>1263</v>
      </c>
      <c r="D136" s="1">
        <v>35</v>
      </c>
      <c r="E136" s="1">
        <v>35</v>
      </c>
    </row>
    <row r="137" spans="1:5" x14ac:dyDescent="0.25">
      <c r="A137" t="s">
        <v>1273</v>
      </c>
      <c r="D137" s="1">
        <v>35</v>
      </c>
      <c r="E137" s="1">
        <v>35</v>
      </c>
    </row>
    <row r="138" spans="1:5" x14ac:dyDescent="0.25">
      <c r="A138" t="s">
        <v>1256</v>
      </c>
      <c r="D138" s="1">
        <v>482</v>
      </c>
      <c r="E138" s="1">
        <v>482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132DA-ED85-416E-9494-5B39B1F8D95D}">
  <sheetPr codeName="Hoja8"/>
  <dimension ref="A1:E30"/>
  <sheetViews>
    <sheetView topLeftCell="A82" zoomScale="80" zoomScaleNormal="80" workbookViewId="0">
      <selection activeCell="Y9" sqref="Y9"/>
    </sheetView>
  </sheetViews>
  <sheetFormatPr baseColWidth="10" defaultRowHeight="15" x14ac:dyDescent="0.25"/>
  <cols>
    <col min="1" max="1" width="40.7109375" bestFit="1" customWidth="1"/>
    <col min="2" max="2" width="22.28515625" bestFit="1" customWidth="1"/>
    <col min="3" max="4" width="5" bestFit="1" customWidth="1"/>
    <col min="5" max="5" width="12.28515625" bestFit="1" customWidth="1"/>
    <col min="6" max="6" width="8.28515625" bestFit="1" customWidth="1"/>
    <col min="7" max="7" width="4.7109375" bestFit="1" customWidth="1"/>
    <col min="8" max="8" width="3.7109375" bestFit="1" customWidth="1"/>
    <col min="9" max="9" width="11" bestFit="1" customWidth="1"/>
    <col min="10" max="10" width="8.28515625" bestFit="1" customWidth="1"/>
    <col min="11" max="11" width="4.140625" bestFit="1" customWidth="1"/>
    <col min="12" max="12" width="3.85546875" bestFit="1" customWidth="1"/>
    <col min="13" max="13" width="11" bestFit="1" customWidth="1"/>
    <col min="14" max="14" width="8.28515625" bestFit="1" customWidth="1"/>
    <col min="15" max="15" width="4.28515625" bestFit="1" customWidth="1"/>
    <col min="16" max="16" width="3.42578125" bestFit="1" customWidth="1"/>
    <col min="17" max="17" width="11" bestFit="1" customWidth="1"/>
    <col min="18" max="18" width="9.7109375" bestFit="1" customWidth="1"/>
    <col min="19" max="19" width="8.28515625" bestFit="1" customWidth="1"/>
    <col min="20" max="20" width="3.7109375" bestFit="1" customWidth="1"/>
    <col min="21" max="21" width="4.28515625" bestFit="1" customWidth="1"/>
    <col min="22" max="22" width="11" bestFit="1" customWidth="1"/>
    <col min="23" max="23" width="8.28515625" bestFit="1" customWidth="1"/>
    <col min="24" max="24" width="4.7109375" bestFit="1" customWidth="1"/>
    <col min="25" max="25" width="3.7109375" bestFit="1" customWidth="1"/>
    <col min="26" max="26" width="11" bestFit="1" customWidth="1"/>
    <col min="27" max="27" width="8.28515625" bestFit="1" customWidth="1"/>
    <col min="28" max="28" width="4.140625" bestFit="1" customWidth="1"/>
    <col min="29" max="29" width="3.85546875" bestFit="1" customWidth="1"/>
    <col min="30" max="30" width="11" bestFit="1" customWidth="1"/>
    <col min="31" max="31" width="8.28515625" bestFit="1" customWidth="1"/>
    <col min="32" max="32" width="4.28515625" bestFit="1" customWidth="1"/>
    <col min="33" max="33" width="3.42578125" bestFit="1" customWidth="1"/>
    <col min="34" max="34" width="11" bestFit="1" customWidth="1"/>
    <col min="35" max="35" width="9.7109375" bestFit="1" customWidth="1"/>
    <col min="36" max="36" width="8.28515625" bestFit="1" customWidth="1"/>
    <col min="37" max="37" width="3.7109375" bestFit="1" customWidth="1"/>
    <col min="38" max="38" width="4.28515625" bestFit="1" customWidth="1"/>
    <col min="39" max="39" width="11" bestFit="1" customWidth="1"/>
    <col min="40" max="40" width="8.28515625" bestFit="1" customWidth="1"/>
    <col min="41" max="41" width="4.7109375" bestFit="1" customWidth="1"/>
    <col min="42" max="42" width="3.7109375" bestFit="1" customWidth="1"/>
    <col min="43" max="43" width="11" bestFit="1" customWidth="1"/>
    <col min="44" max="44" width="8.28515625" bestFit="1" customWidth="1"/>
    <col min="45" max="45" width="4.140625" bestFit="1" customWidth="1"/>
    <col min="46" max="46" width="11" bestFit="1" customWidth="1"/>
    <col min="47" max="47" width="9.7109375" bestFit="1" customWidth="1"/>
    <col min="48" max="48" width="11.85546875" bestFit="1" customWidth="1"/>
    <col min="49" max="389" width="10.7109375" bestFit="1" customWidth="1"/>
    <col min="390" max="390" width="11.85546875" bestFit="1" customWidth="1"/>
  </cols>
  <sheetData>
    <row r="1" spans="1:5" x14ac:dyDescent="0.25">
      <c r="A1" s="6" t="s">
        <v>1747</v>
      </c>
      <c r="B1" t="s">
        <v>1276</v>
      </c>
    </row>
    <row r="3" spans="1:5" x14ac:dyDescent="0.25">
      <c r="A3" s="6" t="s">
        <v>6338</v>
      </c>
      <c r="B3" s="6" t="s">
        <v>1742</v>
      </c>
    </row>
    <row r="4" spans="1:5" x14ac:dyDescent="0.25">
      <c r="A4" s="6" t="s">
        <v>1255</v>
      </c>
      <c r="B4" t="s">
        <v>6335</v>
      </c>
      <c r="C4" t="s">
        <v>6336</v>
      </c>
      <c r="D4" t="s">
        <v>6337</v>
      </c>
      <c r="E4" t="s">
        <v>1256</v>
      </c>
    </row>
    <row r="5" spans="1:5" x14ac:dyDescent="0.25">
      <c r="A5" s="24" t="s">
        <v>239</v>
      </c>
      <c r="B5">
        <v>27</v>
      </c>
      <c r="C5">
        <v>18</v>
      </c>
      <c r="D5">
        <v>6</v>
      </c>
      <c r="E5">
        <v>51</v>
      </c>
    </row>
    <row r="6" spans="1:5" x14ac:dyDescent="0.25">
      <c r="A6" s="24" t="s">
        <v>184</v>
      </c>
      <c r="B6">
        <v>16</v>
      </c>
      <c r="C6">
        <v>15</v>
      </c>
      <c r="D6">
        <v>2</v>
      </c>
      <c r="E6">
        <v>33</v>
      </c>
    </row>
    <row r="7" spans="1:5" x14ac:dyDescent="0.25">
      <c r="A7" s="24" t="s">
        <v>52</v>
      </c>
      <c r="B7">
        <v>45</v>
      </c>
      <c r="C7">
        <v>56</v>
      </c>
      <c r="D7">
        <v>27</v>
      </c>
      <c r="E7">
        <v>128</v>
      </c>
    </row>
    <row r="8" spans="1:5" x14ac:dyDescent="0.25">
      <c r="A8" s="24" t="s">
        <v>119</v>
      </c>
      <c r="B8">
        <v>21</v>
      </c>
      <c r="C8">
        <v>16</v>
      </c>
      <c r="D8">
        <v>7</v>
      </c>
      <c r="E8">
        <v>44</v>
      </c>
    </row>
    <row r="9" spans="1:5" x14ac:dyDescent="0.25">
      <c r="A9" s="24" t="s">
        <v>171</v>
      </c>
      <c r="C9">
        <v>10</v>
      </c>
      <c r="D9">
        <v>6</v>
      </c>
      <c r="E9">
        <v>16</v>
      </c>
    </row>
    <row r="10" spans="1:5" x14ac:dyDescent="0.25">
      <c r="A10" s="24" t="s">
        <v>6</v>
      </c>
      <c r="B10">
        <v>9</v>
      </c>
      <c r="C10">
        <v>2</v>
      </c>
      <c r="D10">
        <v>4</v>
      </c>
      <c r="E10">
        <v>15</v>
      </c>
    </row>
    <row r="11" spans="1:5" x14ac:dyDescent="0.25">
      <c r="A11" s="24" t="s">
        <v>326</v>
      </c>
      <c r="B11">
        <v>14</v>
      </c>
      <c r="C11">
        <v>13</v>
      </c>
      <c r="D11">
        <v>11</v>
      </c>
      <c r="E11">
        <v>38</v>
      </c>
    </row>
    <row r="12" spans="1:5" x14ac:dyDescent="0.25">
      <c r="A12" s="24" t="s">
        <v>366</v>
      </c>
      <c r="B12">
        <v>9</v>
      </c>
      <c r="C12">
        <v>8</v>
      </c>
      <c r="D12">
        <v>15</v>
      </c>
      <c r="E12">
        <v>32</v>
      </c>
    </row>
    <row r="13" spans="1:5" x14ac:dyDescent="0.25">
      <c r="A13" s="24" t="s">
        <v>153</v>
      </c>
      <c r="B13">
        <v>27</v>
      </c>
      <c r="C13">
        <v>40</v>
      </c>
      <c r="D13">
        <v>15</v>
      </c>
      <c r="E13">
        <v>82</v>
      </c>
    </row>
    <row r="14" spans="1:5" x14ac:dyDescent="0.25">
      <c r="A14" s="24" t="s">
        <v>406</v>
      </c>
      <c r="B14">
        <v>10</v>
      </c>
      <c r="C14">
        <v>8</v>
      </c>
      <c r="D14">
        <v>8</v>
      </c>
      <c r="E14">
        <v>26</v>
      </c>
    </row>
    <row r="15" spans="1:5" x14ac:dyDescent="0.25">
      <c r="A15" s="24" t="s">
        <v>1256</v>
      </c>
      <c r="B15">
        <v>178</v>
      </c>
      <c r="C15">
        <v>186</v>
      </c>
      <c r="D15">
        <v>101</v>
      </c>
      <c r="E15">
        <v>465</v>
      </c>
    </row>
    <row r="18" spans="1:5" x14ac:dyDescent="0.25">
      <c r="A18" s="30" t="s">
        <v>6338</v>
      </c>
      <c r="B18" s="30" t="s">
        <v>1742</v>
      </c>
      <c r="C18" s="30"/>
      <c r="D18" s="30"/>
      <c r="E18" s="30"/>
    </row>
    <row r="19" spans="1:5" x14ac:dyDescent="0.25">
      <c r="A19" s="34" t="s">
        <v>1255</v>
      </c>
      <c r="B19" s="34" t="s">
        <v>6335</v>
      </c>
      <c r="C19" s="34" t="s">
        <v>6336</v>
      </c>
      <c r="D19" s="34" t="s">
        <v>6337</v>
      </c>
      <c r="E19" s="34" t="s">
        <v>1256</v>
      </c>
    </row>
    <row r="20" spans="1:5" x14ac:dyDescent="0.25">
      <c r="A20" s="24" t="s">
        <v>239</v>
      </c>
      <c r="B20">
        <v>27</v>
      </c>
      <c r="C20">
        <v>18</v>
      </c>
      <c r="D20">
        <v>6</v>
      </c>
      <c r="E20">
        <v>51</v>
      </c>
    </row>
    <row r="21" spans="1:5" x14ac:dyDescent="0.25">
      <c r="A21" s="24" t="s">
        <v>184</v>
      </c>
      <c r="B21">
        <v>16</v>
      </c>
      <c r="C21">
        <v>15</v>
      </c>
      <c r="D21">
        <v>2</v>
      </c>
      <c r="E21">
        <v>33</v>
      </c>
    </row>
    <row r="22" spans="1:5" x14ac:dyDescent="0.25">
      <c r="A22" s="24" t="s">
        <v>52</v>
      </c>
      <c r="B22">
        <v>45</v>
      </c>
      <c r="C22">
        <v>56</v>
      </c>
      <c r="D22">
        <v>27</v>
      </c>
      <c r="E22">
        <v>128</v>
      </c>
    </row>
    <row r="23" spans="1:5" x14ac:dyDescent="0.25">
      <c r="A23" s="24" t="s">
        <v>119</v>
      </c>
      <c r="B23">
        <v>21</v>
      </c>
      <c r="C23">
        <v>16</v>
      </c>
      <c r="D23">
        <v>7</v>
      </c>
      <c r="E23">
        <v>44</v>
      </c>
    </row>
    <row r="24" spans="1:5" x14ac:dyDescent="0.25">
      <c r="A24" s="24" t="s">
        <v>171</v>
      </c>
      <c r="C24">
        <v>10</v>
      </c>
      <c r="D24">
        <v>6</v>
      </c>
      <c r="E24">
        <v>16</v>
      </c>
    </row>
    <row r="25" spans="1:5" x14ac:dyDescent="0.25">
      <c r="A25" s="24" t="s">
        <v>6</v>
      </c>
      <c r="B25">
        <v>9</v>
      </c>
      <c r="C25">
        <v>2</v>
      </c>
      <c r="D25">
        <v>4</v>
      </c>
      <c r="E25">
        <v>15</v>
      </c>
    </row>
    <row r="26" spans="1:5" x14ac:dyDescent="0.25">
      <c r="A26" s="24" t="s">
        <v>326</v>
      </c>
      <c r="B26">
        <v>14</v>
      </c>
      <c r="C26">
        <v>13</v>
      </c>
      <c r="D26">
        <v>11</v>
      </c>
      <c r="E26">
        <v>38</v>
      </c>
    </row>
    <row r="27" spans="1:5" x14ac:dyDescent="0.25">
      <c r="A27" s="24" t="s">
        <v>366</v>
      </c>
      <c r="B27">
        <v>9</v>
      </c>
      <c r="C27">
        <v>8</v>
      </c>
      <c r="D27">
        <v>15</v>
      </c>
      <c r="E27">
        <v>32</v>
      </c>
    </row>
    <row r="28" spans="1:5" x14ac:dyDescent="0.25">
      <c r="A28" s="24" t="s">
        <v>153</v>
      </c>
      <c r="B28">
        <v>27</v>
      </c>
      <c r="C28">
        <v>40</v>
      </c>
      <c r="D28">
        <v>15</v>
      </c>
      <c r="E28">
        <v>82</v>
      </c>
    </row>
    <row r="29" spans="1:5" x14ac:dyDescent="0.25">
      <c r="A29" s="24" t="s">
        <v>406</v>
      </c>
      <c r="B29">
        <v>10</v>
      </c>
      <c r="C29">
        <v>8</v>
      </c>
      <c r="D29">
        <v>8</v>
      </c>
      <c r="E29">
        <v>26</v>
      </c>
    </row>
    <row r="30" spans="1:5" x14ac:dyDescent="0.25">
      <c r="A30" s="35" t="s">
        <v>1256</v>
      </c>
      <c r="B30" s="36">
        <v>178</v>
      </c>
      <c r="C30" s="36">
        <v>186</v>
      </c>
      <c r="D30" s="36">
        <v>101</v>
      </c>
      <c r="E30" s="36">
        <v>465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C79C1-384B-4791-A2B2-A1459CABD059}">
  <sheetPr codeName="Hoja25"/>
  <dimension ref="A3:E391"/>
  <sheetViews>
    <sheetView topLeftCell="A2" workbookViewId="0">
      <selection activeCell="A3" sqref="A3"/>
    </sheetView>
  </sheetViews>
  <sheetFormatPr baseColWidth="10" defaultRowHeight="15" x14ac:dyDescent="0.25"/>
  <cols>
    <col min="1" max="1" width="41.85546875" bestFit="1" customWidth="1"/>
    <col min="2" max="2" width="18.140625" bestFit="1" customWidth="1"/>
    <col min="4" max="4" width="59.5703125" bestFit="1" customWidth="1"/>
    <col min="5" max="5" width="3" customWidth="1"/>
  </cols>
  <sheetData>
    <row r="3" spans="1:5" x14ac:dyDescent="0.25">
      <c r="A3" s="6" t="s">
        <v>1255</v>
      </c>
      <c r="B3" t="s">
        <v>7785</v>
      </c>
    </row>
    <row r="4" spans="1:5" x14ac:dyDescent="0.25">
      <c r="A4" s="24" t="s">
        <v>239</v>
      </c>
      <c r="B4">
        <v>29</v>
      </c>
      <c r="D4" s="77" t="s">
        <v>239</v>
      </c>
      <c r="E4" s="38">
        <v>29</v>
      </c>
    </row>
    <row r="5" spans="1:5" x14ac:dyDescent="0.25">
      <c r="A5" s="29" t="s">
        <v>7684</v>
      </c>
      <c r="B5">
        <v>1</v>
      </c>
      <c r="D5" s="29" t="s">
        <v>7684</v>
      </c>
      <c r="E5">
        <v>1</v>
      </c>
    </row>
    <row r="6" spans="1:5" x14ac:dyDescent="0.25">
      <c r="A6" s="29" t="s">
        <v>7499</v>
      </c>
      <c r="B6">
        <v>1</v>
      </c>
      <c r="D6" s="29" t="s">
        <v>7499</v>
      </c>
      <c r="E6">
        <v>1</v>
      </c>
    </row>
    <row r="7" spans="1:5" x14ac:dyDescent="0.25">
      <c r="A7" s="29" t="s">
        <v>7568</v>
      </c>
      <c r="B7">
        <v>2</v>
      </c>
      <c r="D7" s="29" t="s">
        <v>7568</v>
      </c>
      <c r="E7">
        <v>2</v>
      </c>
    </row>
    <row r="8" spans="1:5" x14ac:dyDescent="0.25">
      <c r="A8" s="29" t="s">
        <v>7461</v>
      </c>
      <c r="B8">
        <v>1</v>
      </c>
      <c r="D8" s="29" t="s">
        <v>7419</v>
      </c>
      <c r="E8">
        <v>2</v>
      </c>
    </row>
    <row r="9" spans="1:5" x14ac:dyDescent="0.25">
      <c r="A9" s="29" t="s">
        <v>7546</v>
      </c>
      <c r="B9">
        <v>2</v>
      </c>
      <c r="D9" s="29" t="s">
        <v>7702</v>
      </c>
      <c r="E9">
        <v>3</v>
      </c>
    </row>
    <row r="10" spans="1:5" x14ac:dyDescent="0.25">
      <c r="A10" s="29" t="s">
        <v>7727</v>
      </c>
      <c r="B10">
        <v>2</v>
      </c>
      <c r="D10" s="29" t="s">
        <v>7661</v>
      </c>
      <c r="E10">
        <v>3</v>
      </c>
    </row>
    <row r="11" spans="1:5" x14ac:dyDescent="0.25">
      <c r="A11" s="29" t="s">
        <v>7493</v>
      </c>
      <c r="B11">
        <v>3</v>
      </c>
      <c r="D11" s="29" t="s">
        <v>7737</v>
      </c>
      <c r="E11">
        <v>1</v>
      </c>
    </row>
    <row r="12" spans="1:5" x14ac:dyDescent="0.25">
      <c r="A12" s="29" t="s">
        <v>7447</v>
      </c>
      <c r="B12">
        <v>1</v>
      </c>
      <c r="D12" s="29" t="s">
        <v>7461</v>
      </c>
      <c r="E12">
        <v>2</v>
      </c>
    </row>
    <row r="13" spans="1:5" x14ac:dyDescent="0.25">
      <c r="A13" s="29" t="s">
        <v>7668</v>
      </c>
      <c r="B13">
        <v>4</v>
      </c>
      <c r="D13" s="29" t="s">
        <v>7546</v>
      </c>
      <c r="E13">
        <v>2</v>
      </c>
    </row>
    <row r="14" spans="1:5" x14ac:dyDescent="0.25">
      <c r="A14" s="29" t="s">
        <v>7662</v>
      </c>
      <c r="B14">
        <v>1</v>
      </c>
      <c r="D14" s="29" t="s">
        <v>7727</v>
      </c>
      <c r="E14">
        <v>2</v>
      </c>
    </row>
    <row r="15" spans="1:5" x14ac:dyDescent="0.25">
      <c r="A15" s="29" t="s">
        <v>7269</v>
      </c>
      <c r="B15">
        <v>1</v>
      </c>
      <c r="D15" s="29" t="s">
        <v>7493</v>
      </c>
      <c r="E15">
        <v>3</v>
      </c>
    </row>
    <row r="16" spans="1:5" x14ac:dyDescent="0.25">
      <c r="A16" s="29" t="s">
        <v>7929</v>
      </c>
      <c r="B16">
        <v>4</v>
      </c>
      <c r="D16" s="29" t="s">
        <v>7330</v>
      </c>
      <c r="E16">
        <v>1</v>
      </c>
    </row>
    <row r="17" spans="1:5" x14ac:dyDescent="0.25">
      <c r="A17" s="29" t="s">
        <v>7931</v>
      </c>
      <c r="B17">
        <v>4</v>
      </c>
      <c r="D17" s="29" t="s">
        <v>7447</v>
      </c>
      <c r="E17">
        <v>1</v>
      </c>
    </row>
    <row r="18" spans="1:5" x14ac:dyDescent="0.25">
      <c r="A18" s="29" t="s">
        <v>7485</v>
      </c>
      <c r="B18">
        <v>1</v>
      </c>
      <c r="D18" s="29" t="s">
        <v>7668</v>
      </c>
      <c r="E18">
        <v>3</v>
      </c>
    </row>
    <row r="19" spans="1:5" x14ac:dyDescent="0.25">
      <c r="A19" s="29" t="s">
        <v>7930</v>
      </c>
      <c r="B19">
        <v>1</v>
      </c>
      <c r="D19" s="29" t="s">
        <v>7662</v>
      </c>
      <c r="E19">
        <v>1</v>
      </c>
    </row>
    <row r="20" spans="1:5" x14ac:dyDescent="0.25">
      <c r="A20" s="24" t="s">
        <v>184</v>
      </c>
      <c r="B20">
        <v>17</v>
      </c>
      <c r="D20" s="29" t="s">
        <v>7326</v>
      </c>
      <c r="E20">
        <v>1</v>
      </c>
    </row>
    <row r="21" spans="1:5" x14ac:dyDescent="0.25">
      <c r="A21" s="29" t="s">
        <v>7684</v>
      </c>
      <c r="B21">
        <v>1</v>
      </c>
    </row>
    <row r="22" spans="1:5" x14ac:dyDescent="0.25">
      <c r="A22" s="29" t="s">
        <v>7419</v>
      </c>
      <c r="B22">
        <v>1</v>
      </c>
    </row>
    <row r="23" spans="1:5" x14ac:dyDescent="0.25">
      <c r="A23" s="29" t="s">
        <v>7745</v>
      </c>
      <c r="B23">
        <v>1</v>
      </c>
      <c r="D23" s="77" t="s">
        <v>184</v>
      </c>
      <c r="E23" s="38">
        <v>17</v>
      </c>
    </row>
    <row r="24" spans="1:5" x14ac:dyDescent="0.25">
      <c r="A24" s="29" t="s">
        <v>7493</v>
      </c>
      <c r="B24">
        <v>1</v>
      </c>
      <c r="D24" s="29" t="s">
        <v>7419</v>
      </c>
      <c r="E24">
        <v>4</v>
      </c>
    </row>
    <row r="25" spans="1:5" x14ac:dyDescent="0.25">
      <c r="A25" s="29" t="s">
        <v>7583</v>
      </c>
      <c r="B25">
        <v>1</v>
      </c>
      <c r="D25" s="29" t="s">
        <v>7690</v>
      </c>
      <c r="E25">
        <v>1</v>
      </c>
    </row>
    <row r="26" spans="1:5" x14ac:dyDescent="0.25">
      <c r="A26" s="29" t="s">
        <v>7668</v>
      </c>
      <c r="B26">
        <v>10</v>
      </c>
      <c r="D26" s="29" t="s">
        <v>7711</v>
      </c>
      <c r="E26">
        <v>1</v>
      </c>
    </row>
    <row r="27" spans="1:5" x14ac:dyDescent="0.25">
      <c r="A27" s="29" t="s">
        <v>7646</v>
      </c>
      <c r="B27">
        <v>1</v>
      </c>
      <c r="D27" s="29" t="s">
        <v>7677</v>
      </c>
      <c r="E27">
        <v>1</v>
      </c>
    </row>
    <row r="28" spans="1:5" x14ac:dyDescent="0.25">
      <c r="A28" s="29" t="s">
        <v>7935</v>
      </c>
      <c r="B28">
        <v>1</v>
      </c>
      <c r="D28" s="29" t="s">
        <v>7745</v>
      </c>
      <c r="E28">
        <v>1</v>
      </c>
    </row>
    <row r="29" spans="1:5" x14ac:dyDescent="0.25">
      <c r="A29" s="24" t="s">
        <v>52</v>
      </c>
      <c r="B29">
        <v>91</v>
      </c>
      <c r="D29" s="29" t="s">
        <v>7493</v>
      </c>
      <c r="E29">
        <v>2</v>
      </c>
    </row>
    <row r="30" spans="1:5" x14ac:dyDescent="0.25">
      <c r="A30" s="29" t="s">
        <v>7684</v>
      </c>
      <c r="B30">
        <v>1</v>
      </c>
      <c r="D30" s="29" t="s">
        <v>7583</v>
      </c>
      <c r="E30">
        <v>1</v>
      </c>
    </row>
    <row r="31" spans="1:5" x14ac:dyDescent="0.25">
      <c r="A31" s="29" t="s">
        <v>7719</v>
      </c>
      <c r="B31">
        <v>2</v>
      </c>
      <c r="D31" s="29" t="s">
        <v>7668</v>
      </c>
      <c r="E31">
        <v>6</v>
      </c>
    </row>
    <row r="32" spans="1:5" x14ac:dyDescent="0.25">
      <c r="A32" s="29" t="s">
        <v>7568</v>
      </c>
      <c r="B32">
        <v>1</v>
      </c>
    </row>
    <row r="33" spans="1:5" x14ac:dyDescent="0.25">
      <c r="A33" s="29" t="s">
        <v>7755</v>
      </c>
      <c r="B33">
        <v>1</v>
      </c>
      <c r="D33" s="77" t="s">
        <v>52</v>
      </c>
      <c r="E33" s="38">
        <v>91</v>
      </c>
    </row>
    <row r="34" spans="1:5" x14ac:dyDescent="0.25">
      <c r="A34" s="29" t="s">
        <v>7419</v>
      </c>
      <c r="B34">
        <v>7</v>
      </c>
      <c r="D34" s="29" t="s">
        <v>7719</v>
      </c>
      <c r="E34">
        <v>3</v>
      </c>
    </row>
    <row r="35" spans="1:5" x14ac:dyDescent="0.25">
      <c r="A35" s="29" t="s">
        <v>7465</v>
      </c>
      <c r="B35">
        <v>1</v>
      </c>
      <c r="D35" s="29" t="s">
        <v>7568</v>
      </c>
      <c r="E35">
        <v>1</v>
      </c>
    </row>
    <row r="36" spans="1:5" x14ac:dyDescent="0.25">
      <c r="A36" s="29" t="s">
        <v>7400</v>
      </c>
      <c r="B36">
        <v>1</v>
      </c>
      <c r="D36" s="29" t="s">
        <v>7755</v>
      </c>
      <c r="E36">
        <v>1</v>
      </c>
    </row>
    <row r="37" spans="1:5" x14ac:dyDescent="0.25">
      <c r="A37" s="29" t="s">
        <v>7702</v>
      </c>
      <c r="B37">
        <v>12</v>
      </c>
      <c r="D37" s="29" t="s">
        <v>7419</v>
      </c>
      <c r="E37">
        <v>7</v>
      </c>
    </row>
    <row r="38" spans="1:5" x14ac:dyDescent="0.25">
      <c r="A38" s="29" t="s">
        <v>7661</v>
      </c>
      <c r="B38">
        <v>5</v>
      </c>
      <c r="D38" s="29" t="s">
        <v>7690</v>
      </c>
      <c r="E38">
        <v>1</v>
      </c>
    </row>
    <row r="39" spans="1:5" x14ac:dyDescent="0.25">
      <c r="A39" s="29" t="s">
        <v>7461</v>
      </c>
      <c r="B39">
        <v>6</v>
      </c>
      <c r="D39" s="29" t="s">
        <v>7465</v>
      </c>
      <c r="E39">
        <v>1</v>
      </c>
    </row>
    <row r="40" spans="1:5" x14ac:dyDescent="0.25">
      <c r="A40" s="29" t="s">
        <v>7546</v>
      </c>
      <c r="B40">
        <v>1</v>
      </c>
      <c r="D40" s="29" t="s">
        <v>7400</v>
      </c>
      <c r="E40">
        <v>1</v>
      </c>
    </row>
    <row r="41" spans="1:5" x14ac:dyDescent="0.25">
      <c r="A41" s="29" t="s">
        <v>7677</v>
      </c>
      <c r="B41">
        <v>1</v>
      </c>
      <c r="D41" s="29" t="s">
        <v>7702</v>
      </c>
      <c r="E41">
        <v>8</v>
      </c>
    </row>
    <row r="42" spans="1:5" x14ac:dyDescent="0.25">
      <c r="A42" s="29" t="s">
        <v>7735</v>
      </c>
      <c r="B42">
        <v>1</v>
      </c>
      <c r="D42" s="29" t="s">
        <v>7661</v>
      </c>
      <c r="E42">
        <v>5</v>
      </c>
    </row>
    <row r="43" spans="1:5" x14ac:dyDescent="0.25">
      <c r="A43" s="29" t="s">
        <v>7609</v>
      </c>
      <c r="B43">
        <v>1</v>
      </c>
      <c r="D43" s="29" t="s">
        <v>7737</v>
      </c>
      <c r="E43">
        <v>3</v>
      </c>
    </row>
    <row r="44" spans="1:5" x14ac:dyDescent="0.25">
      <c r="A44" s="29" t="s">
        <v>7493</v>
      </c>
      <c r="B44">
        <v>12</v>
      </c>
      <c r="D44" s="29" t="s">
        <v>7461</v>
      </c>
      <c r="E44">
        <v>8</v>
      </c>
    </row>
    <row r="45" spans="1:5" x14ac:dyDescent="0.25">
      <c r="A45" s="29" t="s">
        <v>7670</v>
      </c>
      <c r="B45">
        <v>2</v>
      </c>
      <c r="D45" s="29" t="s">
        <v>7546</v>
      </c>
      <c r="E45">
        <v>1</v>
      </c>
    </row>
    <row r="46" spans="1:5" x14ac:dyDescent="0.25">
      <c r="A46" s="29" t="s">
        <v>7460</v>
      </c>
      <c r="B46">
        <v>3</v>
      </c>
      <c r="D46" s="29" t="s">
        <v>7574</v>
      </c>
      <c r="E46">
        <v>3</v>
      </c>
    </row>
    <row r="47" spans="1:5" x14ac:dyDescent="0.25">
      <c r="A47" s="29" t="s">
        <v>7668</v>
      </c>
      <c r="B47">
        <v>14</v>
      </c>
      <c r="D47" s="29" t="s">
        <v>7677</v>
      </c>
      <c r="E47">
        <v>1</v>
      </c>
    </row>
    <row r="48" spans="1:5" x14ac:dyDescent="0.25">
      <c r="A48" s="29" t="s">
        <v>7269</v>
      </c>
      <c r="B48">
        <v>1</v>
      </c>
      <c r="D48" s="29" t="s">
        <v>7735</v>
      </c>
      <c r="E48">
        <v>1</v>
      </c>
    </row>
    <row r="49" spans="1:5" x14ac:dyDescent="0.25">
      <c r="A49" s="29" t="s">
        <v>7646</v>
      </c>
      <c r="B49">
        <v>3</v>
      </c>
      <c r="D49" s="29" t="s">
        <v>7609</v>
      </c>
      <c r="E49">
        <v>1</v>
      </c>
    </row>
    <row r="50" spans="1:5" x14ac:dyDescent="0.25">
      <c r="A50" s="29" t="s">
        <v>7933</v>
      </c>
      <c r="B50">
        <v>2</v>
      </c>
      <c r="D50" s="29" t="s">
        <v>7283</v>
      </c>
      <c r="E50">
        <v>4</v>
      </c>
    </row>
    <row r="51" spans="1:5" x14ac:dyDescent="0.25">
      <c r="A51" s="29" t="s">
        <v>7931</v>
      </c>
      <c r="B51">
        <v>8</v>
      </c>
      <c r="D51" s="29" t="s">
        <v>7493</v>
      </c>
      <c r="E51">
        <v>15</v>
      </c>
    </row>
    <row r="52" spans="1:5" x14ac:dyDescent="0.25">
      <c r="A52" s="29" t="s">
        <v>7432</v>
      </c>
      <c r="B52">
        <v>1</v>
      </c>
      <c r="D52" s="29" t="s">
        <v>7330</v>
      </c>
      <c r="E52">
        <v>2</v>
      </c>
    </row>
    <row r="53" spans="1:5" x14ac:dyDescent="0.25">
      <c r="A53" s="29" t="s">
        <v>7616</v>
      </c>
      <c r="B53">
        <v>2</v>
      </c>
      <c r="D53" s="29" t="s">
        <v>7670</v>
      </c>
      <c r="E53">
        <v>2</v>
      </c>
    </row>
    <row r="54" spans="1:5" x14ac:dyDescent="0.25">
      <c r="A54" s="29" t="s">
        <v>7934</v>
      </c>
      <c r="B54">
        <v>1</v>
      </c>
      <c r="D54" s="29" t="s">
        <v>7460</v>
      </c>
      <c r="E54">
        <v>8</v>
      </c>
    </row>
    <row r="55" spans="1:5" x14ac:dyDescent="0.25">
      <c r="A55" s="29" t="s">
        <v>7930</v>
      </c>
      <c r="B55">
        <v>1</v>
      </c>
      <c r="D55" s="29" t="s">
        <v>7668</v>
      </c>
      <c r="E55">
        <v>14</v>
      </c>
    </row>
    <row r="56" spans="1:5" x14ac:dyDescent="0.25">
      <c r="A56" s="24" t="s">
        <v>119</v>
      </c>
      <c r="B56">
        <v>34</v>
      </c>
    </row>
    <row r="57" spans="1:5" x14ac:dyDescent="0.25">
      <c r="A57" s="29" t="s">
        <v>7719</v>
      </c>
      <c r="B57">
        <v>1</v>
      </c>
      <c r="D57" s="77" t="s">
        <v>119</v>
      </c>
      <c r="E57" s="38">
        <v>36</v>
      </c>
    </row>
    <row r="58" spans="1:5" x14ac:dyDescent="0.25">
      <c r="A58" s="29" t="s">
        <v>7465</v>
      </c>
      <c r="B58">
        <v>1</v>
      </c>
      <c r="D58" s="29" t="s">
        <v>7719</v>
      </c>
      <c r="E58">
        <v>3</v>
      </c>
    </row>
    <row r="59" spans="1:5" x14ac:dyDescent="0.25">
      <c r="A59" s="29" t="s">
        <v>7737</v>
      </c>
      <c r="B59">
        <v>1</v>
      </c>
      <c r="D59" s="29" t="s">
        <v>7568</v>
      </c>
      <c r="E59">
        <v>1</v>
      </c>
    </row>
    <row r="60" spans="1:5" x14ac:dyDescent="0.25">
      <c r="A60" s="29" t="s">
        <v>7574</v>
      </c>
      <c r="B60">
        <v>2</v>
      </c>
      <c r="D60" s="29" t="s">
        <v>7465</v>
      </c>
      <c r="E60">
        <v>1</v>
      </c>
    </row>
    <row r="61" spans="1:5" x14ac:dyDescent="0.25">
      <c r="A61" s="29" t="s">
        <v>7685</v>
      </c>
      <c r="B61">
        <v>1</v>
      </c>
      <c r="D61" s="29" t="s">
        <v>7737</v>
      </c>
      <c r="E61">
        <v>1</v>
      </c>
    </row>
    <row r="62" spans="1:5" x14ac:dyDescent="0.25">
      <c r="A62" s="29" t="s">
        <v>7493</v>
      </c>
      <c r="B62">
        <v>5</v>
      </c>
      <c r="D62" s="29" t="s">
        <v>7461</v>
      </c>
      <c r="E62">
        <v>1</v>
      </c>
    </row>
    <row r="63" spans="1:5" x14ac:dyDescent="0.25">
      <c r="A63" s="29" t="s">
        <v>7597</v>
      </c>
      <c r="B63">
        <v>1</v>
      </c>
      <c r="D63" s="29" t="s">
        <v>7574</v>
      </c>
      <c r="E63">
        <v>2</v>
      </c>
    </row>
    <row r="64" spans="1:5" x14ac:dyDescent="0.25">
      <c r="A64" s="29" t="s">
        <v>7326</v>
      </c>
      <c r="B64">
        <v>1</v>
      </c>
      <c r="D64" s="29" t="s">
        <v>7685</v>
      </c>
      <c r="E64">
        <v>1</v>
      </c>
    </row>
    <row r="65" spans="1:5" x14ac:dyDescent="0.25">
      <c r="A65" s="29" t="s">
        <v>7646</v>
      </c>
      <c r="B65">
        <v>18</v>
      </c>
      <c r="D65" s="29" t="s">
        <v>7493</v>
      </c>
      <c r="E65">
        <v>23</v>
      </c>
    </row>
    <row r="66" spans="1:5" x14ac:dyDescent="0.25">
      <c r="A66" s="29" t="s">
        <v>7933</v>
      </c>
      <c r="B66">
        <v>2</v>
      </c>
      <c r="D66" s="29" t="s">
        <v>7597</v>
      </c>
      <c r="E66">
        <v>1</v>
      </c>
    </row>
    <row r="67" spans="1:5" x14ac:dyDescent="0.25">
      <c r="A67" s="29" t="s">
        <v>7930</v>
      </c>
      <c r="B67">
        <v>1</v>
      </c>
      <c r="D67" s="29" t="s">
        <v>7705</v>
      </c>
      <c r="E67">
        <v>1</v>
      </c>
    </row>
    <row r="68" spans="1:5" x14ac:dyDescent="0.25">
      <c r="A68" s="24" t="s">
        <v>171</v>
      </c>
      <c r="B68">
        <v>8</v>
      </c>
      <c r="D68" s="29" t="s">
        <v>7326</v>
      </c>
      <c r="E68">
        <v>1</v>
      </c>
    </row>
    <row r="69" spans="1:5" x14ac:dyDescent="0.25">
      <c r="A69" s="29" t="s">
        <v>7584</v>
      </c>
      <c r="B69">
        <v>1</v>
      </c>
    </row>
    <row r="70" spans="1:5" x14ac:dyDescent="0.25">
      <c r="A70" s="29" t="s">
        <v>7493</v>
      </c>
      <c r="B70">
        <v>2</v>
      </c>
    </row>
    <row r="71" spans="1:5" x14ac:dyDescent="0.25">
      <c r="A71" s="29" t="s">
        <v>7330</v>
      </c>
      <c r="B71">
        <v>1</v>
      </c>
      <c r="D71" s="77" t="s">
        <v>171</v>
      </c>
      <c r="E71" s="38">
        <v>9</v>
      </c>
    </row>
    <row r="72" spans="1:5" x14ac:dyDescent="0.25">
      <c r="A72" s="29" t="s">
        <v>7460</v>
      </c>
      <c r="B72">
        <v>1</v>
      </c>
      <c r="D72" s="29" t="s">
        <v>7584</v>
      </c>
      <c r="E72">
        <v>1</v>
      </c>
    </row>
    <row r="73" spans="1:5" x14ac:dyDescent="0.25">
      <c r="A73" s="29" t="s">
        <v>7597</v>
      </c>
      <c r="B73">
        <v>1</v>
      </c>
      <c r="D73" s="29" t="s">
        <v>7568</v>
      </c>
      <c r="E73">
        <v>1</v>
      </c>
    </row>
    <row r="74" spans="1:5" x14ac:dyDescent="0.25">
      <c r="A74" s="29" t="s">
        <v>7723</v>
      </c>
      <c r="B74">
        <v>1</v>
      </c>
      <c r="D74" s="29" t="s">
        <v>7493</v>
      </c>
      <c r="E74">
        <v>2</v>
      </c>
    </row>
    <row r="75" spans="1:5" x14ac:dyDescent="0.25">
      <c r="A75" s="29" t="s">
        <v>7326</v>
      </c>
      <c r="B75">
        <v>1</v>
      </c>
      <c r="D75" s="29" t="s">
        <v>7330</v>
      </c>
      <c r="E75">
        <v>1</v>
      </c>
    </row>
    <row r="76" spans="1:5" x14ac:dyDescent="0.25">
      <c r="A76" s="24" t="s">
        <v>6</v>
      </c>
      <c r="B76">
        <v>8</v>
      </c>
      <c r="D76" s="29" t="s">
        <v>7460</v>
      </c>
      <c r="E76">
        <v>1</v>
      </c>
    </row>
    <row r="77" spans="1:5" x14ac:dyDescent="0.25">
      <c r="A77" s="29" t="s">
        <v>7726</v>
      </c>
      <c r="B77">
        <v>1</v>
      </c>
      <c r="D77" s="29" t="s">
        <v>7597</v>
      </c>
      <c r="E77">
        <v>1</v>
      </c>
    </row>
    <row r="78" spans="1:5" x14ac:dyDescent="0.25">
      <c r="A78" s="29" t="s">
        <v>7461</v>
      </c>
      <c r="B78">
        <v>1</v>
      </c>
      <c r="D78" s="29" t="s">
        <v>7723</v>
      </c>
      <c r="E78">
        <v>1</v>
      </c>
    </row>
    <row r="79" spans="1:5" x14ac:dyDescent="0.25">
      <c r="A79" s="29" t="s">
        <v>7493</v>
      </c>
      <c r="B79">
        <v>1</v>
      </c>
      <c r="D79" s="29" t="s">
        <v>7326</v>
      </c>
      <c r="E79">
        <v>1</v>
      </c>
    </row>
    <row r="80" spans="1:5" x14ac:dyDescent="0.25">
      <c r="A80" s="29" t="s">
        <v>7460</v>
      </c>
      <c r="B80">
        <v>1</v>
      </c>
    </row>
    <row r="81" spans="1:5" x14ac:dyDescent="0.25">
      <c r="A81" s="29" t="s">
        <v>7673</v>
      </c>
      <c r="B81">
        <v>1</v>
      </c>
    </row>
    <row r="82" spans="1:5" x14ac:dyDescent="0.25">
      <c r="A82" s="29" t="s">
        <v>7646</v>
      </c>
      <c r="B82">
        <v>1</v>
      </c>
      <c r="D82" s="77" t="s">
        <v>6</v>
      </c>
      <c r="E82" s="38">
        <v>8</v>
      </c>
    </row>
    <row r="83" spans="1:5" x14ac:dyDescent="0.25">
      <c r="A83" s="29" t="s">
        <v>7932</v>
      </c>
      <c r="B83">
        <v>2</v>
      </c>
      <c r="D83" s="29" t="s">
        <v>7726</v>
      </c>
      <c r="E83">
        <v>1</v>
      </c>
    </row>
    <row r="84" spans="1:5" x14ac:dyDescent="0.25">
      <c r="A84" s="24" t="s">
        <v>326</v>
      </c>
      <c r="B84">
        <v>16</v>
      </c>
      <c r="D84" s="29" t="s">
        <v>7461</v>
      </c>
      <c r="E84">
        <v>1</v>
      </c>
    </row>
    <row r="85" spans="1:5" x14ac:dyDescent="0.25">
      <c r="A85" s="29" t="s">
        <v>7719</v>
      </c>
      <c r="B85">
        <v>1</v>
      </c>
      <c r="D85" s="29" t="s">
        <v>7493</v>
      </c>
      <c r="E85">
        <v>2</v>
      </c>
    </row>
    <row r="86" spans="1:5" x14ac:dyDescent="0.25">
      <c r="A86" s="29" t="s">
        <v>7499</v>
      </c>
      <c r="B86">
        <v>2</v>
      </c>
      <c r="D86" s="29" t="s">
        <v>7460</v>
      </c>
      <c r="E86">
        <v>3</v>
      </c>
    </row>
    <row r="87" spans="1:5" x14ac:dyDescent="0.25">
      <c r="A87" s="29" t="s">
        <v>7546</v>
      </c>
      <c r="B87">
        <v>1</v>
      </c>
      <c r="D87" s="29" t="s">
        <v>7673</v>
      </c>
      <c r="E87">
        <v>1</v>
      </c>
    </row>
    <row r="88" spans="1:5" x14ac:dyDescent="0.25">
      <c r="A88" s="29" t="s">
        <v>7677</v>
      </c>
      <c r="B88">
        <v>1</v>
      </c>
    </row>
    <row r="89" spans="1:5" x14ac:dyDescent="0.25">
      <c r="A89" s="29" t="s">
        <v>7493</v>
      </c>
      <c r="B89">
        <v>7</v>
      </c>
    </row>
    <row r="90" spans="1:5" x14ac:dyDescent="0.25">
      <c r="A90" s="29" t="s">
        <v>7766</v>
      </c>
      <c r="B90">
        <v>1</v>
      </c>
    </row>
    <row r="91" spans="1:5" x14ac:dyDescent="0.25">
      <c r="A91" s="29" t="s">
        <v>7646</v>
      </c>
      <c r="B91">
        <v>1</v>
      </c>
    </row>
    <row r="92" spans="1:5" x14ac:dyDescent="0.25">
      <c r="A92" s="29" t="s">
        <v>7932</v>
      </c>
      <c r="B92">
        <v>1</v>
      </c>
    </row>
    <row r="93" spans="1:5" x14ac:dyDescent="0.25">
      <c r="A93" s="29" t="s">
        <v>7935</v>
      </c>
      <c r="B93">
        <v>1</v>
      </c>
    </row>
    <row r="94" spans="1:5" x14ac:dyDescent="0.25">
      <c r="A94" s="24" t="s">
        <v>366</v>
      </c>
      <c r="B94">
        <v>14</v>
      </c>
    </row>
    <row r="95" spans="1:5" x14ac:dyDescent="0.25">
      <c r="A95" s="29" t="s">
        <v>7719</v>
      </c>
      <c r="B95">
        <v>1</v>
      </c>
    </row>
    <row r="96" spans="1:5" x14ac:dyDescent="0.25">
      <c r="A96" s="29" t="s">
        <v>7461</v>
      </c>
      <c r="B96">
        <v>1</v>
      </c>
    </row>
    <row r="97" spans="1:5" x14ac:dyDescent="0.25">
      <c r="A97" s="29" t="s">
        <v>7677</v>
      </c>
      <c r="B97">
        <v>1</v>
      </c>
      <c r="D97" s="77" t="s">
        <v>326</v>
      </c>
      <c r="E97" s="38">
        <v>16</v>
      </c>
    </row>
    <row r="98" spans="1:5" x14ac:dyDescent="0.25">
      <c r="A98" s="29" t="s">
        <v>7493</v>
      </c>
      <c r="B98">
        <v>4</v>
      </c>
      <c r="D98" s="29" t="s">
        <v>7719</v>
      </c>
      <c r="E98">
        <v>2</v>
      </c>
    </row>
    <row r="99" spans="1:5" x14ac:dyDescent="0.25">
      <c r="A99" s="29" t="s">
        <v>7330</v>
      </c>
      <c r="B99">
        <v>1</v>
      </c>
      <c r="D99" s="29" t="s">
        <v>7499</v>
      </c>
      <c r="E99">
        <v>1</v>
      </c>
    </row>
    <row r="100" spans="1:5" x14ac:dyDescent="0.25">
      <c r="A100" s="29" t="s">
        <v>7310</v>
      </c>
      <c r="B100">
        <v>1</v>
      </c>
      <c r="D100" s="29" t="s">
        <v>7546</v>
      </c>
      <c r="E100">
        <v>1</v>
      </c>
    </row>
    <row r="101" spans="1:5" x14ac:dyDescent="0.25">
      <c r="A101" s="29" t="s">
        <v>7460</v>
      </c>
      <c r="B101">
        <v>1</v>
      </c>
      <c r="D101" s="29" t="s">
        <v>7677</v>
      </c>
      <c r="E101">
        <v>2</v>
      </c>
    </row>
    <row r="102" spans="1:5" x14ac:dyDescent="0.25">
      <c r="A102" s="29" t="s">
        <v>7269</v>
      </c>
      <c r="B102">
        <v>3</v>
      </c>
      <c r="D102" s="29" t="s">
        <v>7493</v>
      </c>
      <c r="E102">
        <v>8</v>
      </c>
    </row>
    <row r="103" spans="1:5" x14ac:dyDescent="0.25">
      <c r="A103" s="29" t="s">
        <v>8002</v>
      </c>
      <c r="B103">
        <v>1</v>
      </c>
      <c r="D103" s="29" t="s">
        <v>7766</v>
      </c>
      <c r="E103">
        <v>1</v>
      </c>
    </row>
    <row r="104" spans="1:5" x14ac:dyDescent="0.25">
      <c r="A104" s="24" t="s">
        <v>153</v>
      </c>
      <c r="B104">
        <v>42</v>
      </c>
      <c r="D104" s="29" t="s">
        <v>7460</v>
      </c>
      <c r="E104">
        <v>1</v>
      </c>
    </row>
    <row r="105" spans="1:5" x14ac:dyDescent="0.25">
      <c r="A105" s="29" t="s">
        <v>7719</v>
      </c>
      <c r="B105">
        <v>1</v>
      </c>
    </row>
    <row r="106" spans="1:5" x14ac:dyDescent="0.25">
      <c r="A106" s="29" t="s">
        <v>7568</v>
      </c>
      <c r="B106">
        <v>3</v>
      </c>
    </row>
    <row r="107" spans="1:5" x14ac:dyDescent="0.25">
      <c r="A107" s="29" t="s">
        <v>7419</v>
      </c>
      <c r="B107">
        <v>1</v>
      </c>
    </row>
    <row r="108" spans="1:5" x14ac:dyDescent="0.25">
      <c r="A108" s="29" t="s">
        <v>7430</v>
      </c>
      <c r="B108">
        <v>1</v>
      </c>
      <c r="D108" s="77" t="s">
        <v>366</v>
      </c>
      <c r="E108" s="38">
        <v>14</v>
      </c>
    </row>
    <row r="109" spans="1:5" x14ac:dyDescent="0.25">
      <c r="A109" s="29" t="s">
        <v>7661</v>
      </c>
      <c r="B109">
        <v>3</v>
      </c>
      <c r="D109" s="29" t="s">
        <v>7719</v>
      </c>
      <c r="E109">
        <v>1</v>
      </c>
    </row>
    <row r="110" spans="1:5" x14ac:dyDescent="0.25">
      <c r="A110" s="29" t="s">
        <v>7677</v>
      </c>
      <c r="B110">
        <v>2</v>
      </c>
      <c r="D110" s="29" t="s">
        <v>7461</v>
      </c>
      <c r="E110">
        <v>1</v>
      </c>
    </row>
    <row r="111" spans="1:5" x14ac:dyDescent="0.25">
      <c r="A111" s="29" t="s">
        <v>7493</v>
      </c>
      <c r="B111">
        <v>12</v>
      </c>
      <c r="D111" s="29" t="s">
        <v>7677</v>
      </c>
      <c r="E111">
        <v>1</v>
      </c>
    </row>
    <row r="112" spans="1:5" x14ac:dyDescent="0.25">
      <c r="A112" s="29" t="s">
        <v>7563</v>
      </c>
      <c r="B112">
        <v>1</v>
      </c>
      <c r="D112" s="29" t="s">
        <v>7493</v>
      </c>
      <c r="E112">
        <v>4</v>
      </c>
    </row>
    <row r="113" spans="1:5" x14ac:dyDescent="0.25">
      <c r="A113" s="29" t="s">
        <v>7728</v>
      </c>
      <c r="B113">
        <v>1</v>
      </c>
      <c r="D113" s="29" t="s">
        <v>7330</v>
      </c>
      <c r="E113">
        <v>4</v>
      </c>
    </row>
    <row r="114" spans="1:5" x14ac:dyDescent="0.25">
      <c r="A114" s="29" t="s">
        <v>7743</v>
      </c>
      <c r="B114">
        <v>1</v>
      </c>
      <c r="D114" s="29" t="s">
        <v>7310</v>
      </c>
      <c r="E114">
        <v>1</v>
      </c>
    </row>
    <row r="115" spans="1:5" x14ac:dyDescent="0.25">
      <c r="A115" s="29" t="s">
        <v>7662</v>
      </c>
      <c r="B115">
        <v>1</v>
      </c>
      <c r="D115" s="29" t="s">
        <v>7696</v>
      </c>
      <c r="E115">
        <v>1</v>
      </c>
    </row>
    <row r="116" spans="1:5" x14ac:dyDescent="0.25">
      <c r="A116" s="29" t="s">
        <v>7269</v>
      </c>
      <c r="B116">
        <v>2</v>
      </c>
      <c r="D116" s="29" t="s">
        <v>7460</v>
      </c>
      <c r="E116">
        <v>1</v>
      </c>
    </row>
    <row r="117" spans="1:5" x14ac:dyDescent="0.25">
      <c r="A117" s="29" t="s">
        <v>7646</v>
      </c>
      <c r="B117">
        <v>2</v>
      </c>
    </row>
    <row r="118" spans="1:5" x14ac:dyDescent="0.25">
      <c r="A118" s="29" t="s">
        <v>7932</v>
      </c>
      <c r="B118">
        <v>2</v>
      </c>
    </row>
    <row r="119" spans="1:5" x14ac:dyDescent="0.25">
      <c r="A119" s="29" t="s">
        <v>7933</v>
      </c>
      <c r="B119">
        <v>1</v>
      </c>
    </row>
    <row r="120" spans="1:5" x14ac:dyDescent="0.25">
      <c r="A120" s="29" t="s">
        <v>7931</v>
      </c>
      <c r="B120">
        <v>3</v>
      </c>
    </row>
    <row r="121" spans="1:5" x14ac:dyDescent="0.25">
      <c r="A121" s="29" t="s">
        <v>7485</v>
      </c>
      <c r="B121">
        <v>1</v>
      </c>
      <c r="D121" s="77" t="s">
        <v>153</v>
      </c>
      <c r="E121" s="38">
        <v>49</v>
      </c>
    </row>
    <row r="122" spans="1:5" x14ac:dyDescent="0.25">
      <c r="A122" s="29" t="s">
        <v>7936</v>
      </c>
      <c r="B122">
        <v>2</v>
      </c>
      <c r="D122" s="29" t="s">
        <v>7719</v>
      </c>
      <c r="E122">
        <v>2</v>
      </c>
    </row>
    <row r="123" spans="1:5" x14ac:dyDescent="0.25">
      <c r="A123" s="29" t="s">
        <v>7593</v>
      </c>
      <c r="B123">
        <v>1</v>
      </c>
      <c r="D123" s="29" t="s">
        <v>7568</v>
      </c>
      <c r="E123">
        <v>11</v>
      </c>
    </row>
    <row r="124" spans="1:5" x14ac:dyDescent="0.25">
      <c r="A124" s="29" t="s">
        <v>7930</v>
      </c>
      <c r="B124">
        <v>1</v>
      </c>
      <c r="D124" s="29" t="s">
        <v>7419</v>
      </c>
      <c r="E124">
        <v>2</v>
      </c>
    </row>
    <row r="125" spans="1:5" x14ac:dyDescent="0.25">
      <c r="A125" s="24" t="s">
        <v>406</v>
      </c>
      <c r="B125">
        <v>21</v>
      </c>
      <c r="D125" s="29" t="s">
        <v>7430</v>
      </c>
      <c r="E125">
        <v>1</v>
      </c>
    </row>
    <row r="126" spans="1:5" x14ac:dyDescent="0.25">
      <c r="A126" s="29" t="s">
        <v>7568</v>
      </c>
      <c r="B126">
        <v>4</v>
      </c>
      <c r="D126" s="29" t="s">
        <v>7661</v>
      </c>
      <c r="E126">
        <v>3</v>
      </c>
    </row>
    <row r="127" spans="1:5" x14ac:dyDescent="0.25">
      <c r="A127" s="29" t="s">
        <v>7763</v>
      </c>
      <c r="B127">
        <v>1</v>
      </c>
      <c r="D127" s="29" t="s">
        <v>7737</v>
      </c>
      <c r="E127">
        <v>1</v>
      </c>
    </row>
    <row r="128" spans="1:5" x14ac:dyDescent="0.25">
      <c r="A128" s="29" t="s">
        <v>7419</v>
      </c>
      <c r="B128">
        <v>4</v>
      </c>
      <c r="D128" s="29" t="s">
        <v>7461</v>
      </c>
      <c r="E128">
        <v>1</v>
      </c>
    </row>
    <row r="129" spans="1:5" x14ac:dyDescent="0.25">
      <c r="A129" s="29" t="s">
        <v>7661</v>
      </c>
      <c r="B129">
        <v>3</v>
      </c>
      <c r="D129" s="29" t="s">
        <v>7677</v>
      </c>
      <c r="E129">
        <v>3</v>
      </c>
    </row>
    <row r="130" spans="1:5" x14ac:dyDescent="0.25">
      <c r="A130" s="29" t="s">
        <v>7677</v>
      </c>
      <c r="B130">
        <v>1</v>
      </c>
      <c r="D130" s="29" t="s">
        <v>7674</v>
      </c>
      <c r="E130">
        <v>1</v>
      </c>
    </row>
    <row r="131" spans="1:5" x14ac:dyDescent="0.25">
      <c r="A131" s="29" t="s">
        <v>7493</v>
      </c>
      <c r="B131">
        <v>2</v>
      </c>
      <c r="D131" s="29" t="s">
        <v>7493</v>
      </c>
      <c r="E131">
        <v>14</v>
      </c>
    </row>
    <row r="132" spans="1:5" x14ac:dyDescent="0.25">
      <c r="A132" s="29" t="s">
        <v>7460</v>
      </c>
      <c r="B132">
        <v>1</v>
      </c>
      <c r="D132" s="29" t="s">
        <v>7330</v>
      </c>
      <c r="E132">
        <v>2</v>
      </c>
    </row>
    <row r="133" spans="1:5" x14ac:dyDescent="0.25">
      <c r="A133" s="29" t="s">
        <v>7597</v>
      </c>
      <c r="B133">
        <v>1</v>
      </c>
      <c r="D133" s="29" t="s">
        <v>7563</v>
      </c>
      <c r="E133">
        <v>1</v>
      </c>
    </row>
    <row r="134" spans="1:5" x14ac:dyDescent="0.25">
      <c r="A134" s="29" t="s">
        <v>7723</v>
      </c>
      <c r="B134">
        <v>1</v>
      </c>
      <c r="D134" s="29" t="s">
        <v>7460</v>
      </c>
      <c r="E134">
        <v>2</v>
      </c>
    </row>
    <row r="135" spans="1:5" x14ac:dyDescent="0.25">
      <c r="A135" s="29" t="s">
        <v>7929</v>
      </c>
      <c r="B135">
        <v>2</v>
      </c>
      <c r="D135" s="29" t="s">
        <v>7597</v>
      </c>
      <c r="E135">
        <v>1</v>
      </c>
    </row>
    <row r="136" spans="1:5" x14ac:dyDescent="0.25">
      <c r="A136" s="29" t="s">
        <v>7934</v>
      </c>
      <c r="B136">
        <v>1</v>
      </c>
      <c r="D136" s="29" t="s">
        <v>7673</v>
      </c>
      <c r="E136">
        <v>1</v>
      </c>
    </row>
    <row r="137" spans="1:5" x14ac:dyDescent="0.25">
      <c r="A137" s="24" t="s">
        <v>1256</v>
      </c>
      <c r="B137">
        <v>280</v>
      </c>
      <c r="D137" s="29" t="s">
        <v>7728</v>
      </c>
      <c r="E137">
        <v>1</v>
      </c>
    </row>
    <row r="138" spans="1:5" x14ac:dyDescent="0.25">
      <c r="D138" s="29" t="s">
        <v>7743</v>
      </c>
      <c r="E138">
        <v>1</v>
      </c>
    </row>
    <row r="139" spans="1:5" x14ac:dyDescent="0.25">
      <c r="D139" s="29" t="s">
        <v>7662</v>
      </c>
      <c r="E139">
        <v>1</v>
      </c>
    </row>
    <row r="143" spans="1:5" x14ac:dyDescent="0.25">
      <c r="D143" s="77" t="s">
        <v>406</v>
      </c>
      <c r="E143" s="38">
        <v>21</v>
      </c>
    </row>
    <row r="144" spans="1:5" x14ac:dyDescent="0.25">
      <c r="D144" s="29" t="s">
        <v>7568</v>
      </c>
      <c r="E144">
        <v>4</v>
      </c>
    </row>
    <row r="145" spans="1:5" x14ac:dyDescent="0.25">
      <c r="D145" s="29" t="s">
        <v>7763</v>
      </c>
      <c r="E145">
        <v>1</v>
      </c>
    </row>
    <row r="146" spans="1:5" x14ac:dyDescent="0.25">
      <c r="D146" s="29" t="s">
        <v>7419</v>
      </c>
      <c r="E146">
        <v>4</v>
      </c>
    </row>
    <row r="147" spans="1:5" x14ac:dyDescent="0.25">
      <c r="D147" s="29" t="s">
        <v>7702</v>
      </c>
      <c r="E147">
        <v>2</v>
      </c>
    </row>
    <row r="148" spans="1:5" x14ac:dyDescent="0.25">
      <c r="D148" s="29" t="s">
        <v>7661</v>
      </c>
      <c r="E148">
        <v>1</v>
      </c>
    </row>
    <row r="149" spans="1:5" x14ac:dyDescent="0.25">
      <c r="D149" s="29" t="s">
        <v>7737</v>
      </c>
      <c r="E149">
        <v>1</v>
      </c>
    </row>
    <row r="150" spans="1:5" x14ac:dyDescent="0.25">
      <c r="D150" s="29" t="s">
        <v>7574</v>
      </c>
      <c r="E150">
        <v>1</v>
      </c>
    </row>
    <row r="151" spans="1:5" x14ac:dyDescent="0.25">
      <c r="D151" s="29" t="s">
        <v>7677</v>
      </c>
      <c r="E151">
        <v>1</v>
      </c>
    </row>
    <row r="152" spans="1:5" x14ac:dyDescent="0.25">
      <c r="D152" s="29" t="s">
        <v>7694</v>
      </c>
      <c r="E152">
        <v>1</v>
      </c>
    </row>
    <row r="153" spans="1:5" x14ac:dyDescent="0.25">
      <c r="D153" s="29" t="s">
        <v>7493</v>
      </c>
      <c r="E153">
        <v>2</v>
      </c>
    </row>
    <row r="154" spans="1:5" x14ac:dyDescent="0.25">
      <c r="D154" s="29" t="s">
        <v>7460</v>
      </c>
      <c r="E154">
        <v>1</v>
      </c>
    </row>
    <row r="155" spans="1:5" x14ac:dyDescent="0.25">
      <c r="D155" s="29" t="s">
        <v>7597</v>
      </c>
      <c r="E155">
        <v>1</v>
      </c>
    </row>
    <row r="156" spans="1:5" x14ac:dyDescent="0.25">
      <c r="D156" s="29" t="s">
        <v>7760</v>
      </c>
      <c r="E156">
        <v>1</v>
      </c>
    </row>
    <row r="159" spans="1:5" x14ac:dyDescent="0.25">
      <c r="A159" s="6" t="s">
        <v>1255</v>
      </c>
    </row>
    <row r="160" spans="1:5" x14ac:dyDescent="0.25">
      <c r="A160" s="24" t="s">
        <v>239</v>
      </c>
    </row>
    <row r="161" spans="1:5" x14ac:dyDescent="0.25">
      <c r="A161" s="24" t="s">
        <v>184</v>
      </c>
      <c r="D161" s="29" t="s">
        <v>1312</v>
      </c>
      <c r="E161">
        <v>1</v>
      </c>
    </row>
    <row r="162" spans="1:5" x14ac:dyDescent="0.25">
      <c r="A162" s="24" t="s">
        <v>52</v>
      </c>
      <c r="D162" s="29" t="s">
        <v>7797</v>
      </c>
      <c r="E162">
        <v>1</v>
      </c>
    </row>
    <row r="163" spans="1:5" x14ac:dyDescent="0.25">
      <c r="A163" s="24" t="s">
        <v>119</v>
      </c>
      <c r="D163" s="29" t="s">
        <v>7786</v>
      </c>
      <c r="E163">
        <v>1</v>
      </c>
    </row>
    <row r="164" spans="1:5" x14ac:dyDescent="0.25">
      <c r="A164" s="24" t="s">
        <v>171</v>
      </c>
      <c r="D164" s="29" t="s">
        <v>7796</v>
      </c>
      <c r="E164">
        <v>2</v>
      </c>
    </row>
    <row r="165" spans="1:5" x14ac:dyDescent="0.25">
      <c r="A165" s="24" t="s">
        <v>6</v>
      </c>
      <c r="D165" s="29" t="s">
        <v>1484</v>
      </c>
      <c r="E165">
        <v>1</v>
      </c>
    </row>
    <row r="166" spans="1:5" x14ac:dyDescent="0.25">
      <c r="A166" s="24" t="s">
        <v>326</v>
      </c>
      <c r="D166" s="29" t="s">
        <v>7938</v>
      </c>
      <c r="E166">
        <v>2</v>
      </c>
    </row>
    <row r="167" spans="1:5" x14ac:dyDescent="0.25">
      <c r="A167" s="24" t="s">
        <v>366</v>
      </c>
      <c r="D167" s="29" t="s">
        <v>7939</v>
      </c>
      <c r="E167">
        <v>1</v>
      </c>
    </row>
    <row r="168" spans="1:5" x14ac:dyDescent="0.25">
      <c r="A168" s="24" t="s">
        <v>153</v>
      </c>
      <c r="D168" s="29" t="s">
        <v>7937</v>
      </c>
      <c r="E168">
        <v>2</v>
      </c>
    </row>
    <row r="169" spans="1:5" x14ac:dyDescent="0.25">
      <c r="A169" s="24" t="s">
        <v>406</v>
      </c>
      <c r="D169" s="29" t="s">
        <v>1422</v>
      </c>
      <c r="E169">
        <v>1</v>
      </c>
    </row>
    <row r="170" spans="1:5" x14ac:dyDescent="0.25">
      <c r="A170" s="24" t="s">
        <v>1256</v>
      </c>
      <c r="D170" s="29" t="s">
        <v>7795</v>
      </c>
      <c r="E170">
        <v>1</v>
      </c>
    </row>
    <row r="171" spans="1:5" x14ac:dyDescent="0.25">
      <c r="D171" s="29" t="s">
        <v>7794</v>
      </c>
      <c r="E171">
        <v>1</v>
      </c>
    </row>
    <row r="172" spans="1:5" x14ac:dyDescent="0.25">
      <c r="D172" s="29" t="s">
        <v>7941</v>
      </c>
      <c r="E172">
        <v>1</v>
      </c>
    </row>
    <row r="173" spans="1:5" x14ac:dyDescent="0.25">
      <c r="D173" s="29" t="s">
        <v>7790</v>
      </c>
      <c r="E173">
        <v>1</v>
      </c>
    </row>
    <row r="174" spans="1:5" x14ac:dyDescent="0.25">
      <c r="D174" s="29" t="s">
        <v>7799</v>
      </c>
      <c r="E174">
        <v>1</v>
      </c>
    </row>
    <row r="175" spans="1:5" x14ac:dyDescent="0.25">
      <c r="D175" s="29" t="s">
        <v>7942</v>
      </c>
      <c r="E175">
        <v>1</v>
      </c>
    </row>
    <row r="176" spans="1:5" x14ac:dyDescent="0.25">
      <c r="D176" s="29" t="s">
        <v>7789</v>
      </c>
      <c r="E176">
        <v>1</v>
      </c>
    </row>
    <row r="177" spans="4:5" x14ac:dyDescent="0.25">
      <c r="D177" s="29" t="s">
        <v>7798</v>
      </c>
      <c r="E177">
        <v>1</v>
      </c>
    </row>
    <row r="178" spans="4:5" x14ac:dyDescent="0.25">
      <c r="D178" s="29" t="s">
        <v>7788</v>
      </c>
      <c r="E178">
        <v>3</v>
      </c>
    </row>
    <row r="179" spans="4:5" x14ac:dyDescent="0.25">
      <c r="D179" s="29" t="s">
        <v>7792</v>
      </c>
      <c r="E179">
        <v>1</v>
      </c>
    </row>
    <row r="180" spans="4:5" x14ac:dyDescent="0.25">
      <c r="D180" s="29" t="s">
        <v>7793</v>
      </c>
      <c r="E180">
        <v>1</v>
      </c>
    </row>
    <row r="181" spans="4:5" x14ac:dyDescent="0.25">
      <c r="D181" s="29" t="s">
        <v>7791</v>
      </c>
      <c r="E181">
        <v>1</v>
      </c>
    </row>
    <row r="182" spans="4:5" x14ac:dyDescent="0.25">
      <c r="D182" s="29" t="s">
        <v>7787</v>
      </c>
      <c r="E182">
        <v>1</v>
      </c>
    </row>
    <row r="183" spans="4:5" x14ac:dyDescent="0.25">
      <c r="D183" s="29" t="s">
        <v>7800</v>
      </c>
      <c r="E183">
        <v>1</v>
      </c>
    </row>
    <row r="184" spans="4:5" x14ac:dyDescent="0.25">
      <c r="D184" s="29" t="s">
        <v>7940</v>
      </c>
      <c r="E184">
        <v>1</v>
      </c>
    </row>
    <row r="186" spans="4:5" x14ac:dyDescent="0.25">
      <c r="D186" s="29" t="s">
        <v>7944</v>
      </c>
      <c r="E186">
        <v>1</v>
      </c>
    </row>
    <row r="187" spans="4:5" x14ac:dyDescent="0.25">
      <c r="D187" s="29" t="s">
        <v>7803</v>
      </c>
      <c r="E187">
        <v>1</v>
      </c>
    </row>
    <row r="188" spans="4:5" x14ac:dyDescent="0.25">
      <c r="D188" s="29" t="s">
        <v>7802</v>
      </c>
      <c r="E188">
        <v>1</v>
      </c>
    </row>
    <row r="189" spans="4:5" x14ac:dyDescent="0.25">
      <c r="D189" s="29" t="s">
        <v>1591</v>
      </c>
      <c r="E189">
        <v>1</v>
      </c>
    </row>
    <row r="190" spans="4:5" x14ac:dyDescent="0.25">
      <c r="D190" s="29" t="s">
        <v>7805</v>
      </c>
      <c r="E190">
        <v>1</v>
      </c>
    </row>
    <row r="191" spans="4:5" x14ac:dyDescent="0.25">
      <c r="D191" s="29" t="s">
        <v>7804</v>
      </c>
      <c r="E191">
        <v>1</v>
      </c>
    </row>
    <row r="192" spans="4:5" x14ac:dyDescent="0.25">
      <c r="D192" s="29" t="s">
        <v>7798</v>
      </c>
      <c r="E192">
        <v>3</v>
      </c>
    </row>
    <row r="193" spans="4:5" x14ac:dyDescent="0.25">
      <c r="D193" s="29" t="s">
        <v>7801</v>
      </c>
      <c r="E193">
        <v>1</v>
      </c>
    </row>
    <row r="194" spans="4:5" x14ac:dyDescent="0.25">
      <c r="D194" s="29" t="s">
        <v>7943</v>
      </c>
      <c r="E194">
        <v>1</v>
      </c>
    </row>
    <row r="195" spans="4:5" x14ac:dyDescent="0.25">
      <c r="D195" s="29" t="s">
        <v>7788</v>
      </c>
      <c r="E195">
        <v>6</v>
      </c>
    </row>
    <row r="197" spans="4:5" x14ac:dyDescent="0.25">
      <c r="D197" s="29" t="s">
        <v>7810</v>
      </c>
      <c r="E197">
        <v>1</v>
      </c>
    </row>
    <row r="198" spans="4:5" x14ac:dyDescent="0.25">
      <c r="D198" s="29" t="s">
        <v>7823</v>
      </c>
      <c r="E198">
        <v>1</v>
      </c>
    </row>
    <row r="199" spans="4:5" x14ac:dyDescent="0.25">
      <c r="D199" s="29" t="s">
        <v>7819</v>
      </c>
      <c r="E199">
        <v>1</v>
      </c>
    </row>
    <row r="200" spans="4:5" x14ac:dyDescent="0.25">
      <c r="D200" s="29" t="s">
        <v>7809</v>
      </c>
      <c r="E200">
        <v>1</v>
      </c>
    </row>
    <row r="201" spans="4:5" x14ac:dyDescent="0.25">
      <c r="D201" s="29" t="s">
        <v>1312</v>
      </c>
      <c r="E201">
        <v>1</v>
      </c>
    </row>
    <row r="202" spans="4:5" x14ac:dyDescent="0.25">
      <c r="D202" s="29" t="s">
        <v>7812</v>
      </c>
      <c r="E202">
        <v>1</v>
      </c>
    </row>
    <row r="203" spans="4:5" x14ac:dyDescent="0.25">
      <c r="D203" s="29" t="s">
        <v>7786</v>
      </c>
      <c r="E203">
        <v>1</v>
      </c>
    </row>
    <row r="204" spans="4:5" x14ac:dyDescent="0.25">
      <c r="D204" s="29" t="s">
        <v>7954</v>
      </c>
      <c r="E204">
        <v>1</v>
      </c>
    </row>
    <row r="205" spans="4:5" x14ac:dyDescent="0.25">
      <c r="D205" s="29" t="s">
        <v>7811</v>
      </c>
      <c r="E205">
        <v>1</v>
      </c>
    </row>
    <row r="206" spans="4:5" x14ac:dyDescent="0.25">
      <c r="D206" s="29" t="s">
        <v>1473</v>
      </c>
      <c r="E206">
        <v>3</v>
      </c>
    </row>
    <row r="207" spans="4:5" x14ac:dyDescent="0.25">
      <c r="D207" s="29" t="s">
        <v>7840</v>
      </c>
      <c r="E207">
        <v>1</v>
      </c>
    </row>
    <row r="208" spans="4:5" x14ac:dyDescent="0.25">
      <c r="D208" s="29" t="s">
        <v>7817</v>
      </c>
      <c r="E208">
        <v>1</v>
      </c>
    </row>
    <row r="209" spans="4:5" x14ac:dyDescent="0.25">
      <c r="D209" s="29" t="s">
        <v>7947</v>
      </c>
      <c r="E209">
        <v>1</v>
      </c>
    </row>
    <row r="210" spans="4:5" x14ac:dyDescent="0.25">
      <c r="D210" s="29" t="s">
        <v>7956</v>
      </c>
      <c r="E210">
        <v>2</v>
      </c>
    </row>
    <row r="211" spans="4:5" x14ac:dyDescent="0.25">
      <c r="D211" s="29" t="s">
        <v>7957</v>
      </c>
      <c r="E211">
        <v>1</v>
      </c>
    </row>
    <row r="212" spans="4:5" x14ac:dyDescent="0.25">
      <c r="D212" s="29" t="s">
        <v>7833</v>
      </c>
      <c r="E212">
        <v>1</v>
      </c>
    </row>
    <row r="213" spans="4:5" x14ac:dyDescent="0.25">
      <c r="D213" s="29" t="s">
        <v>7951</v>
      </c>
      <c r="E213">
        <v>1</v>
      </c>
    </row>
    <row r="214" spans="4:5" x14ac:dyDescent="0.25">
      <c r="D214" s="29" t="s">
        <v>7802</v>
      </c>
      <c r="E214">
        <v>7</v>
      </c>
    </row>
    <row r="215" spans="4:5" x14ac:dyDescent="0.25">
      <c r="D215" s="29" t="s">
        <v>7842</v>
      </c>
      <c r="E215">
        <v>1</v>
      </c>
    </row>
    <row r="216" spans="4:5" x14ac:dyDescent="0.25">
      <c r="D216" s="29" t="s">
        <v>7837</v>
      </c>
      <c r="E216">
        <v>1</v>
      </c>
    </row>
    <row r="217" spans="4:5" x14ac:dyDescent="0.25">
      <c r="D217" s="29" t="s">
        <v>7828</v>
      </c>
      <c r="E217">
        <v>1</v>
      </c>
    </row>
    <row r="218" spans="4:5" x14ac:dyDescent="0.25">
      <c r="D218" s="29" t="s">
        <v>7843</v>
      </c>
      <c r="E218">
        <v>1</v>
      </c>
    </row>
    <row r="219" spans="4:5" x14ac:dyDescent="0.25">
      <c r="D219" s="29" t="s">
        <v>7841</v>
      </c>
      <c r="E219">
        <v>1</v>
      </c>
    </row>
    <row r="220" spans="4:5" x14ac:dyDescent="0.25">
      <c r="D220" s="29" t="s">
        <v>7827</v>
      </c>
      <c r="E220">
        <v>1</v>
      </c>
    </row>
    <row r="221" spans="4:5" x14ac:dyDescent="0.25">
      <c r="D221" s="29" t="s">
        <v>7821</v>
      </c>
      <c r="E221">
        <v>1</v>
      </c>
    </row>
    <row r="222" spans="4:5" x14ac:dyDescent="0.25">
      <c r="D222" s="29" t="s">
        <v>7955</v>
      </c>
      <c r="E222">
        <v>1</v>
      </c>
    </row>
    <row r="223" spans="4:5" x14ac:dyDescent="0.25">
      <c r="D223" s="29" t="s">
        <v>7945</v>
      </c>
      <c r="E223">
        <v>1</v>
      </c>
    </row>
    <row r="224" spans="4:5" x14ac:dyDescent="0.25">
      <c r="D224" s="29" t="s">
        <v>7946</v>
      </c>
      <c r="E224">
        <v>1</v>
      </c>
    </row>
    <row r="225" spans="4:5" x14ac:dyDescent="0.25">
      <c r="D225" s="29" t="s">
        <v>7948</v>
      </c>
      <c r="E225">
        <v>1</v>
      </c>
    </row>
    <row r="226" spans="4:5" x14ac:dyDescent="0.25">
      <c r="D226" s="29" t="s">
        <v>7815</v>
      </c>
      <c r="E226">
        <v>1</v>
      </c>
    </row>
    <row r="227" spans="4:5" x14ac:dyDescent="0.25">
      <c r="D227" s="29" t="s">
        <v>7952</v>
      </c>
      <c r="E227">
        <v>1</v>
      </c>
    </row>
    <row r="228" spans="4:5" x14ac:dyDescent="0.25">
      <c r="D228" s="29" t="s">
        <v>7950</v>
      </c>
      <c r="E228">
        <v>1</v>
      </c>
    </row>
    <row r="229" spans="4:5" x14ac:dyDescent="0.25">
      <c r="D229" s="29" t="s">
        <v>7798</v>
      </c>
      <c r="E229">
        <v>1</v>
      </c>
    </row>
    <row r="230" spans="4:5" x14ac:dyDescent="0.25">
      <c r="D230" s="29" t="s">
        <v>7801</v>
      </c>
      <c r="E230">
        <v>1</v>
      </c>
    </row>
    <row r="231" spans="4:5" x14ac:dyDescent="0.25">
      <c r="D231" s="29" t="s">
        <v>7839</v>
      </c>
      <c r="E231">
        <v>1</v>
      </c>
    </row>
    <row r="232" spans="4:5" x14ac:dyDescent="0.25">
      <c r="D232" s="29" t="s">
        <v>7807</v>
      </c>
      <c r="E232">
        <v>2</v>
      </c>
    </row>
    <row r="233" spans="4:5" x14ac:dyDescent="0.25">
      <c r="D233" s="29" t="s">
        <v>7788</v>
      </c>
      <c r="E233">
        <v>14</v>
      </c>
    </row>
    <row r="234" spans="4:5" x14ac:dyDescent="0.25">
      <c r="D234" s="29" t="s">
        <v>7949</v>
      </c>
      <c r="E234">
        <v>1</v>
      </c>
    </row>
    <row r="235" spans="4:5" x14ac:dyDescent="0.25">
      <c r="D235" s="29" t="s">
        <v>7953</v>
      </c>
      <c r="E235">
        <v>1</v>
      </c>
    </row>
    <row r="236" spans="4:5" x14ac:dyDescent="0.25">
      <c r="D236" s="29" t="s">
        <v>1434</v>
      </c>
      <c r="E236">
        <v>1</v>
      </c>
    </row>
    <row r="237" spans="4:5" x14ac:dyDescent="0.25">
      <c r="D237" s="29" t="s">
        <v>7825</v>
      </c>
      <c r="E237">
        <v>1</v>
      </c>
    </row>
    <row r="238" spans="4:5" x14ac:dyDescent="0.25">
      <c r="D238" s="29" t="s">
        <v>7813</v>
      </c>
      <c r="E238">
        <v>1</v>
      </c>
    </row>
    <row r="239" spans="4:5" x14ac:dyDescent="0.25">
      <c r="D239" s="29" t="s">
        <v>7844</v>
      </c>
      <c r="E239">
        <v>1</v>
      </c>
    </row>
    <row r="240" spans="4:5" x14ac:dyDescent="0.25">
      <c r="D240" s="29" t="s">
        <v>7824</v>
      </c>
      <c r="E240">
        <v>2</v>
      </c>
    </row>
    <row r="241" spans="4:5" x14ac:dyDescent="0.25">
      <c r="D241" s="29" t="s">
        <v>7826</v>
      </c>
      <c r="E241">
        <v>1</v>
      </c>
    </row>
    <row r="242" spans="4:5" x14ac:dyDescent="0.25">
      <c r="D242" s="29" t="s">
        <v>7845</v>
      </c>
      <c r="E242">
        <v>1</v>
      </c>
    </row>
    <row r="243" spans="4:5" x14ac:dyDescent="0.25">
      <c r="D243" s="29" t="s">
        <v>7818</v>
      </c>
      <c r="E243">
        <v>1</v>
      </c>
    </row>
    <row r="244" spans="4:5" x14ac:dyDescent="0.25">
      <c r="D244" s="29" t="s">
        <v>7829</v>
      </c>
      <c r="E244">
        <v>1</v>
      </c>
    </row>
    <row r="245" spans="4:5" x14ac:dyDescent="0.25">
      <c r="D245" s="29" t="s">
        <v>7808</v>
      </c>
      <c r="E245">
        <v>1</v>
      </c>
    </row>
    <row r="246" spans="4:5" x14ac:dyDescent="0.25">
      <c r="D246" s="29" t="s">
        <v>1635</v>
      </c>
      <c r="E246">
        <v>1</v>
      </c>
    </row>
    <row r="247" spans="4:5" x14ac:dyDescent="0.25">
      <c r="D247" s="29" t="s">
        <v>7822</v>
      </c>
      <c r="E247">
        <v>1</v>
      </c>
    </row>
    <row r="248" spans="4:5" x14ac:dyDescent="0.25">
      <c r="D248" s="29" t="s">
        <v>7814</v>
      </c>
      <c r="E248">
        <v>1</v>
      </c>
    </row>
    <row r="249" spans="4:5" x14ac:dyDescent="0.25">
      <c r="D249" s="29" t="s">
        <v>7831</v>
      </c>
      <c r="E249">
        <v>1</v>
      </c>
    </row>
    <row r="250" spans="4:5" x14ac:dyDescent="0.25">
      <c r="D250" s="29" t="s">
        <v>7832</v>
      </c>
      <c r="E250">
        <v>1</v>
      </c>
    </row>
    <row r="251" spans="4:5" x14ac:dyDescent="0.25">
      <c r="D251" s="29" t="s">
        <v>7830</v>
      </c>
      <c r="E251">
        <v>1</v>
      </c>
    </row>
    <row r="252" spans="4:5" x14ac:dyDescent="0.25">
      <c r="D252" s="29" t="s">
        <v>7816</v>
      </c>
      <c r="E252">
        <v>4</v>
      </c>
    </row>
    <row r="253" spans="4:5" x14ac:dyDescent="0.25">
      <c r="D253" s="29" t="s">
        <v>7806</v>
      </c>
      <c r="E253">
        <v>1</v>
      </c>
    </row>
    <row r="254" spans="4:5" x14ac:dyDescent="0.25">
      <c r="D254" s="29" t="s">
        <v>7836</v>
      </c>
      <c r="E254">
        <v>1</v>
      </c>
    </row>
    <row r="255" spans="4:5" x14ac:dyDescent="0.25">
      <c r="D255" s="29" t="s">
        <v>7838</v>
      </c>
      <c r="E255">
        <v>1</v>
      </c>
    </row>
    <row r="256" spans="4:5" x14ac:dyDescent="0.25">
      <c r="D256" s="29" t="s">
        <v>7834</v>
      </c>
      <c r="E256">
        <v>1</v>
      </c>
    </row>
    <row r="257" spans="4:5" x14ac:dyDescent="0.25">
      <c r="D257" s="29" t="s">
        <v>7835</v>
      </c>
      <c r="E257">
        <v>1</v>
      </c>
    </row>
    <row r="258" spans="4:5" x14ac:dyDescent="0.25">
      <c r="D258" s="29" t="s">
        <v>1421</v>
      </c>
      <c r="E258">
        <v>1</v>
      </c>
    </row>
    <row r="259" spans="4:5" x14ac:dyDescent="0.25">
      <c r="D259" s="29" t="s">
        <v>7820</v>
      </c>
      <c r="E259">
        <v>1</v>
      </c>
    </row>
    <row r="260" spans="4:5" x14ac:dyDescent="0.25">
      <c r="D260" s="29" t="s">
        <v>7940</v>
      </c>
      <c r="E260">
        <v>1</v>
      </c>
    </row>
    <row r="262" spans="4:5" x14ac:dyDescent="0.25">
      <c r="D262" s="29" t="s">
        <v>7963</v>
      </c>
      <c r="E262">
        <v>1</v>
      </c>
    </row>
    <row r="263" spans="4:5" x14ac:dyDescent="0.25">
      <c r="D263" s="29" t="s">
        <v>7958</v>
      </c>
      <c r="E263">
        <v>1</v>
      </c>
    </row>
    <row r="264" spans="4:5" x14ac:dyDescent="0.25">
      <c r="D264" s="29" t="s">
        <v>7960</v>
      </c>
      <c r="E264">
        <v>13</v>
      </c>
    </row>
    <row r="265" spans="4:5" x14ac:dyDescent="0.25">
      <c r="D265" s="29" t="s">
        <v>7851</v>
      </c>
      <c r="E265">
        <v>1</v>
      </c>
    </row>
    <row r="266" spans="4:5" x14ac:dyDescent="0.25">
      <c r="D266" s="29" t="s">
        <v>7964</v>
      </c>
      <c r="E266">
        <v>2</v>
      </c>
    </row>
    <row r="267" spans="4:5" x14ac:dyDescent="0.25">
      <c r="D267" s="29" t="s">
        <v>7846</v>
      </c>
      <c r="E267">
        <v>1</v>
      </c>
    </row>
    <row r="268" spans="4:5" x14ac:dyDescent="0.25">
      <c r="D268" s="29" t="s">
        <v>7961</v>
      </c>
      <c r="E268">
        <v>1</v>
      </c>
    </row>
    <row r="269" spans="4:5" x14ac:dyDescent="0.25">
      <c r="D269" s="29" t="s">
        <v>7852</v>
      </c>
      <c r="E269">
        <v>1</v>
      </c>
    </row>
    <row r="270" spans="4:5" x14ac:dyDescent="0.25">
      <c r="D270" s="29" t="s">
        <v>7854</v>
      </c>
      <c r="E270">
        <v>1</v>
      </c>
    </row>
    <row r="271" spans="4:5" x14ac:dyDescent="0.25">
      <c r="D271" s="29" t="s">
        <v>7856</v>
      </c>
      <c r="E271">
        <v>1</v>
      </c>
    </row>
    <row r="272" spans="4:5" x14ac:dyDescent="0.25">
      <c r="D272" s="29" t="s">
        <v>7850</v>
      </c>
      <c r="E272">
        <v>1</v>
      </c>
    </row>
    <row r="273" spans="4:5" x14ac:dyDescent="0.25">
      <c r="D273" s="29" t="s">
        <v>7853</v>
      </c>
      <c r="E273">
        <v>1</v>
      </c>
    </row>
    <row r="274" spans="4:5" x14ac:dyDescent="0.25">
      <c r="D274" s="29" t="s">
        <v>7857</v>
      </c>
      <c r="E274">
        <v>1</v>
      </c>
    </row>
    <row r="275" spans="4:5" x14ac:dyDescent="0.25">
      <c r="D275" s="29" t="s">
        <v>7859</v>
      </c>
      <c r="E275">
        <v>1</v>
      </c>
    </row>
    <row r="276" spans="4:5" x14ac:dyDescent="0.25">
      <c r="D276" s="29" t="s">
        <v>7847</v>
      </c>
      <c r="E276">
        <v>1</v>
      </c>
    </row>
    <row r="277" spans="4:5" x14ac:dyDescent="0.25">
      <c r="D277" s="29" t="s">
        <v>7965</v>
      </c>
      <c r="E277">
        <v>1</v>
      </c>
    </row>
    <row r="278" spans="4:5" x14ac:dyDescent="0.25">
      <c r="D278" s="29" t="s">
        <v>7848</v>
      </c>
      <c r="E278">
        <v>1</v>
      </c>
    </row>
    <row r="279" spans="4:5" x14ac:dyDescent="0.25">
      <c r="D279" s="29" t="s">
        <v>7849</v>
      </c>
      <c r="E279">
        <v>1</v>
      </c>
    </row>
    <row r="280" spans="4:5" x14ac:dyDescent="0.25">
      <c r="D280" s="29" t="s">
        <v>7855</v>
      </c>
      <c r="E280">
        <v>1</v>
      </c>
    </row>
    <row r="281" spans="4:5" x14ac:dyDescent="0.25">
      <c r="D281" s="29" t="s">
        <v>7860</v>
      </c>
      <c r="E281">
        <v>1</v>
      </c>
    </row>
    <row r="282" spans="4:5" x14ac:dyDescent="0.25">
      <c r="D282" s="29" t="s">
        <v>7962</v>
      </c>
      <c r="E282">
        <v>1</v>
      </c>
    </row>
    <row r="283" spans="4:5" x14ac:dyDescent="0.25">
      <c r="D283" s="29" t="s">
        <v>7959</v>
      </c>
      <c r="E283">
        <v>1</v>
      </c>
    </row>
    <row r="284" spans="4:5" x14ac:dyDescent="0.25">
      <c r="D284" s="29" t="s">
        <v>7858</v>
      </c>
      <c r="E284">
        <v>1</v>
      </c>
    </row>
    <row r="286" spans="4:5" x14ac:dyDescent="0.25">
      <c r="D286" s="29" t="s">
        <v>7850</v>
      </c>
      <c r="E286">
        <v>1</v>
      </c>
    </row>
    <row r="287" spans="4:5" x14ac:dyDescent="0.25">
      <c r="D287" s="29" t="s">
        <v>7863</v>
      </c>
      <c r="E287">
        <v>1</v>
      </c>
    </row>
    <row r="288" spans="4:5" x14ac:dyDescent="0.25">
      <c r="D288" s="29" t="s">
        <v>7862</v>
      </c>
      <c r="E288">
        <v>1</v>
      </c>
    </row>
    <row r="289" spans="4:5" x14ac:dyDescent="0.25">
      <c r="D289" s="29" t="s">
        <v>7861</v>
      </c>
      <c r="E289">
        <v>1</v>
      </c>
    </row>
    <row r="290" spans="4:5" x14ac:dyDescent="0.25">
      <c r="D290" s="29" t="s">
        <v>7866</v>
      </c>
      <c r="E290">
        <v>1</v>
      </c>
    </row>
    <row r="291" spans="4:5" x14ac:dyDescent="0.25">
      <c r="D291" s="29" t="s">
        <v>7865</v>
      </c>
      <c r="E291">
        <v>1</v>
      </c>
    </row>
    <row r="292" spans="4:5" x14ac:dyDescent="0.25">
      <c r="D292" s="29" t="s">
        <v>7849</v>
      </c>
      <c r="E292">
        <v>1</v>
      </c>
    </row>
    <row r="293" spans="4:5" x14ac:dyDescent="0.25">
      <c r="D293" s="29" t="s">
        <v>7867</v>
      </c>
      <c r="E293">
        <v>1</v>
      </c>
    </row>
    <row r="294" spans="4:5" x14ac:dyDescent="0.25">
      <c r="D294" s="29" t="s">
        <v>7864</v>
      </c>
      <c r="E294">
        <v>1</v>
      </c>
    </row>
    <row r="296" spans="4:5" x14ac:dyDescent="0.25">
      <c r="D296" s="29" t="s">
        <v>7868</v>
      </c>
      <c r="E296">
        <v>1</v>
      </c>
    </row>
    <row r="297" spans="4:5" x14ac:dyDescent="0.25">
      <c r="D297" s="29" t="s">
        <v>7967</v>
      </c>
      <c r="E297">
        <v>1</v>
      </c>
    </row>
    <row r="298" spans="4:5" x14ac:dyDescent="0.25">
      <c r="D298" s="29" t="s">
        <v>7871</v>
      </c>
      <c r="E298">
        <v>1</v>
      </c>
    </row>
    <row r="299" spans="4:5" x14ac:dyDescent="0.25">
      <c r="D299" s="29" t="s">
        <v>7870</v>
      </c>
      <c r="E299">
        <v>1</v>
      </c>
    </row>
    <row r="300" spans="4:5" x14ac:dyDescent="0.25">
      <c r="D300" s="29" t="s">
        <v>7966</v>
      </c>
      <c r="E300">
        <v>1</v>
      </c>
    </row>
    <row r="301" spans="4:5" x14ac:dyDescent="0.25">
      <c r="D301" s="29" t="s">
        <v>7869</v>
      </c>
      <c r="E301">
        <v>1</v>
      </c>
    </row>
    <row r="302" spans="4:5" x14ac:dyDescent="0.25">
      <c r="D302" s="29" t="s">
        <v>7968</v>
      </c>
      <c r="E302">
        <v>1</v>
      </c>
    </row>
    <row r="303" spans="4:5" x14ac:dyDescent="0.25">
      <c r="D303" s="29" t="s">
        <v>7872</v>
      </c>
      <c r="E303">
        <v>1</v>
      </c>
    </row>
    <row r="305" spans="4:5" x14ac:dyDescent="0.25">
      <c r="D305" s="29" t="s">
        <v>7874</v>
      </c>
      <c r="E305">
        <v>1</v>
      </c>
    </row>
    <row r="306" spans="4:5" x14ac:dyDescent="0.25">
      <c r="D306" s="29" t="s">
        <v>7876</v>
      </c>
      <c r="E306">
        <v>3</v>
      </c>
    </row>
    <row r="307" spans="4:5" x14ac:dyDescent="0.25">
      <c r="D307" s="29" t="s">
        <v>7969</v>
      </c>
      <c r="E307">
        <v>1</v>
      </c>
    </row>
    <row r="308" spans="4:5" x14ac:dyDescent="0.25">
      <c r="D308" s="29" t="s">
        <v>7878</v>
      </c>
      <c r="E308">
        <v>1</v>
      </c>
    </row>
    <row r="309" spans="4:5" x14ac:dyDescent="0.25">
      <c r="D309" s="29" t="s">
        <v>7881</v>
      </c>
      <c r="E309">
        <v>1</v>
      </c>
    </row>
    <row r="310" spans="4:5" x14ac:dyDescent="0.25">
      <c r="D310" s="29" t="s">
        <v>7873</v>
      </c>
      <c r="E310">
        <v>1</v>
      </c>
    </row>
    <row r="311" spans="4:5" x14ac:dyDescent="0.25">
      <c r="D311" s="29" t="s">
        <v>7877</v>
      </c>
      <c r="E311">
        <v>1</v>
      </c>
    </row>
    <row r="312" spans="4:5" x14ac:dyDescent="0.25">
      <c r="D312" s="29" t="s">
        <v>7971</v>
      </c>
      <c r="E312">
        <v>1</v>
      </c>
    </row>
    <row r="313" spans="4:5" x14ac:dyDescent="0.25">
      <c r="D313" s="29" t="s">
        <v>7970</v>
      </c>
      <c r="E313">
        <v>1</v>
      </c>
    </row>
    <row r="314" spans="4:5" x14ac:dyDescent="0.25">
      <c r="D314" s="29" t="s">
        <v>7875</v>
      </c>
      <c r="E314">
        <v>1</v>
      </c>
    </row>
    <row r="315" spans="4:5" x14ac:dyDescent="0.25">
      <c r="D315" s="29" t="s">
        <v>1302</v>
      </c>
      <c r="E315">
        <v>1</v>
      </c>
    </row>
    <row r="316" spans="4:5" x14ac:dyDescent="0.25">
      <c r="D316" s="29" t="s">
        <v>7882</v>
      </c>
      <c r="E316">
        <v>1</v>
      </c>
    </row>
    <row r="317" spans="4:5" x14ac:dyDescent="0.25">
      <c r="D317" s="29" t="s">
        <v>7879</v>
      </c>
      <c r="E317">
        <v>1</v>
      </c>
    </row>
    <row r="318" spans="4:5" x14ac:dyDescent="0.25">
      <c r="D318" s="29" t="s">
        <v>7880</v>
      </c>
      <c r="E318">
        <v>1</v>
      </c>
    </row>
    <row r="320" spans="4:5" x14ac:dyDescent="0.25">
      <c r="D320" s="29" t="s">
        <v>7891</v>
      </c>
      <c r="E320">
        <v>1</v>
      </c>
    </row>
    <row r="321" spans="4:5" x14ac:dyDescent="0.25">
      <c r="D321" s="29" t="s">
        <v>7972</v>
      </c>
      <c r="E321">
        <v>2</v>
      </c>
    </row>
    <row r="322" spans="4:5" x14ac:dyDescent="0.25">
      <c r="D322" s="29" t="s">
        <v>7973</v>
      </c>
      <c r="E322">
        <v>1</v>
      </c>
    </row>
    <row r="323" spans="4:5" x14ac:dyDescent="0.25">
      <c r="D323" s="29" t="s">
        <v>7888</v>
      </c>
      <c r="E323">
        <v>1</v>
      </c>
    </row>
    <row r="324" spans="4:5" x14ac:dyDescent="0.25">
      <c r="D324" s="29" t="s">
        <v>7885</v>
      </c>
      <c r="E324">
        <v>1</v>
      </c>
    </row>
    <row r="325" spans="4:5" x14ac:dyDescent="0.25">
      <c r="D325" s="29" t="s">
        <v>7892</v>
      </c>
      <c r="E325">
        <v>1</v>
      </c>
    </row>
    <row r="326" spans="4:5" x14ac:dyDescent="0.25">
      <c r="D326" s="29" t="s">
        <v>7890</v>
      </c>
      <c r="E326">
        <v>1</v>
      </c>
    </row>
    <row r="327" spans="4:5" x14ac:dyDescent="0.25">
      <c r="D327" s="29" t="s">
        <v>7889</v>
      </c>
      <c r="E327">
        <v>1</v>
      </c>
    </row>
    <row r="328" spans="4:5" x14ac:dyDescent="0.25">
      <c r="D328" s="29" t="s">
        <v>7883</v>
      </c>
      <c r="E328">
        <v>1</v>
      </c>
    </row>
    <row r="329" spans="4:5" x14ac:dyDescent="0.25">
      <c r="D329" s="29" t="s">
        <v>7887</v>
      </c>
      <c r="E329">
        <v>1</v>
      </c>
    </row>
    <row r="330" spans="4:5" x14ac:dyDescent="0.25">
      <c r="D330" s="29" t="s">
        <v>7886</v>
      </c>
      <c r="E330">
        <v>1</v>
      </c>
    </row>
    <row r="331" spans="4:5" x14ac:dyDescent="0.25">
      <c r="D331" s="29" t="s">
        <v>7884</v>
      </c>
      <c r="E331">
        <v>1</v>
      </c>
    </row>
    <row r="332" spans="4:5" x14ac:dyDescent="0.25">
      <c r="D332" s="29" t="s">
        <v>7880</v>
      </c>
      <c r="E332">
        <v>1</v>
      </c>
    </row>
    <row r="334" spans="4:5" x14ac:dyDescent="0.25">
      <c r="D334" s="29" t="s">
        <v>7896</v>
      </c>
      <c r="E334">
        <v>1</v>
      </c>
    </row>
    <row r="335" spans="4:5" x14ac:dyDescent="0.25">
      <c r="D335" s="29" t="s">
        <v>7981</v>
      </c>
      <c r="E335">
        <v>1</v>
      </c>
    </row>
    <row r="336" spans="4:5" x14ac:dyDescent="0.25">
      <c r="D336" s="29" t="s">
        <v>1312</v>
      </c>
      <c r="E336">
        <v>2</v>
      </c>
    </row>
    <row r="337" spans="4:5" x14ac:dyDescent="0.25">
      <c r="D337" s="29" t="s">
        <v>1504</v>
      </c>
      <c r="E337">
        <v>1</v>
      </c>
    </row>
    <row r="338" spans="4:5" x14ac:dyDescent="0.25">
      <c r="D338" s="29" t="s">
        <v>7980</v>
      </c>
      <c r="E338">
        <v>1</v>
      </c>
    </row>
    <row r="339" spans="4:5" x14ac:dyDescent="0.25">
      <c r="D339" s="29" t="s">
        <v>7910</v>
      </c>
      <c r="E339">
        <v>1</v>
      </c>
    </row>
    <row r="340" spans="4:5" x14ac:dyDescent="0.25">
      <c r="D340" s="29" t="s">
        <v>7982</v>
      </c>
      <c r="E340">
        <v>1</v>
      </c>
    </row>
    <row r="341" spans="4:5" x14ac:dyDescent="0.25">
      <c r="D341" s="29" t="s">
        <v>7974</v>
      </c>
      <c r="E341">
        <v>1</v>
      </c>
    </row>
    <row r="342" spans="4:5" x14ac:dyDescent="0.25">
      <c r="D342" s="29" t="s">
        <v>7947</v>
      </c>
      <c r="E342">
        <v>1</v>
      </c>
    </row>
    <row r="343" spans="4:5" x14ac:dyDescent="0.25">
      <c r="D343" s="29" t="s">
        <v>7975</v>
      </c>
      <c r="E343">
        <v>2</v>
      </c>
    </row>
    <row r="344" spans="4:5" x14ac:dyDescent="0.25">
      <c r="D344" s="29" t="s">
        <v>7894</v>
      </c>
      <c r="E344">
        <v>1</v>
      </c>
    </row>
    <row r="345" spans="4:5" x14ac:dyDescent="0.25">
      <c r="D345" s="29" t="s">
        <v>7905</v>
      </c>
      <c r="E345">
        <v>1</v>
      </c>
    </row>
    <row r="346" spans="4:5" x14ac:dyDescent="0.25">
      <c r="D346" s="29" t="s">
        <v>7895</v>
      </c>
      <c r="E346">
        <v>1</v>
      </c>
    </row>
    <row r="347" spans="4:5" x14ac:dyDescent="0.25">
      <c r="D347" s="29" t="s">
        <v>7916</v>
      </c>
      <c r="E347">
        <v>1</v>
      </c>
    </row>
    <row r="348" spans="4:5" x14ac:dyDescent="0.25">
      <c r="D348" s="29" t="s">
        <v>7903</v>
      </c>
      <c r="E348">
        <v>1</v>
      </c>
    </row>
    <row r="349" spans="4:5" x14ac:dyDescent="0.25">
      <c r="D349" s="29" t="s">
        <v>7911</v>
      </c>
      <c r="E349">
        <v>1</v>
      </c>
    </row>
    <row r="350" spans="4:5" x14ac:dyDescent="0.25">
      <c r="D350" s="29" t="s">
        <v>7898</v>
      </c>
      <c r="E350">
        <v>1</v>
      </c>
    </row>
    <row r="351" spans="4:5" x14ac:dyDescent="0.25">
      <c r="D351" s="29" t="s">
        <v>7893</v>
      </c>
      <c r="E351">
        <v>1</v>
      </c>
    </row>
    <row r="352" spans="4:5" x14ac:dyDescent="0.25">
      <c r="D352" s="29" t="s">
        <v>7900</v>
      </c>
      <c r="E352">
        <v>6</v>
      </c>
    </row>
    <row r="353" spans="4:5" x14ac:dyDescent="0.25">
      <c r="D353" s="29" t="s">
        <v>7976</v>
      </c>
      <c r="E353">
        <v>1</v>
      </c>
    </row>
    <row r="354" spans="4:5" x14ac:dyDescent="0.25">
      <c r="D354" s="29" t="s">
        <v>7907</v>
      </c>
      <c r="E354">
        <v>1</v>
      </c>
    </row>
    <row r="355" spans="4:5" x14ac:dyDescent="0.25">
      <c r="D355" s="29" t="s">
        <v>7908</v>
      </c>
      <c r="E355">
        <v>1</v>
      </c>
    </row>
    <row r="356" spans="4:5" x14ac:dyDescent="0.25">
      <c r="D356" s="29" t="s">
        <v>7799</v>
      </c>
      <c r="E356">
        <v>2</v>
      </c>
    </row>
    <row r="357" spans="4:5" x14ac:dyDescent="0.25">
      <c r="D357" s="29" t="s">
        <v>1599</v>
      </c>
      <c r="E357">
        <v>1</v>
      </c>
    </row>
    <row r="358" spans="4:5" x14ac:dyDescent="0.25">
      <c r="D358" s="29" t="s">
        <v>7977</v>
      </c>
      <c r="E358">
        <v>1</v>
      </c>
    </row>
    <row r="359" spans="4:5" x14ac:dyDescent="0.25">
      <c r="D359" s="29" t="s">
        <v>7890</v>
      </c>
      <c r="E359">
        <v>1</v>
      </c>
    </row>
    <row r="360" spans="4:5" x14ac:dyDescent="0.25">
      <c r="D360" s="29" t="s">
        <v>7915</v>
      </c>
      <c r="E360">
        <v>1</v>
      </c>
    </row>
    <row r="361" spans="4:5" x14ac:dyDescent="0.25">
      <c r="D361" s="29" t="s">
        <v>7978</v>
      </c>
      <c r="E361">
        <v>1</v>
      </c>
    </row>
    <row r="362" spans="4:5" x14ac:dyDescent="0.25">
      <c r="D362" s="29" t="s">
        <v>7913</v>
      </c>
      <c r="E362">
        <v>1</v>
      </c>
    </row>
    <row r="363" spans="4:5" x14ac:dyDescent="0.25">
      <c r="D363" s="29" t="s">
        <v>7904</v>
      </c>
      <c r="E363">
        <v>1</v>
      </c>
    </row>
    <row r="364" spans="4:5" x14ac:dyDescent="0.25">
      <c r="D364" s="29" t="s">
        <v>7899</v>
      </c>
      <c r="E364">
        <v>1</v>
      </c>
    </row>
    <row r="365" spans="4:5" x14ac:dyDescent="0.25">
      <c r="D365" s="29" t="s">
        <v>7901</v>
      </c>
      <c r="E365">
        <v>1</v>
      </c>
    </row>
    <row r="366" spans="4:5" x14ac:dyDescent="0.25">
      <c r="D366" s="29" t="s">
        <v>7897</v>
      </c>
      <c r="E366">
        <v>1</v>
      </c>
    </row>
    <row r="367" spans="4:5" x14ac:dyDescent="0.25">
      <c r="D367" s="29" t="s">
        <v>7909</v>
      </c>
      <c r="E367">
        <v>2</v>
      </c>
    </row>
    <row r="368" spans="4:5" x14ac:dyDescent="0.25">
      <c r="D368" s="29" t="s">
        <v>7979</v>
      </c>
      <c r="E368">
        <v>1</v>
      </c>
    </row>
    <row r="369" spans="4:5" x14ac:dyDescent="0.25">
      <c r="D369" s="29" t="s">
        <v>7912</v>
      </c>
      <c r="E369">
        <v>2</v>
      </c>
    </row>
    <row r="370" spans="4:5" x14ac:dyDescent="0.25">
      <c r="D370" s="29" t="s">
        <v>7906</v>
      </c>
      <c r="E370">
        <v>1</v>
      </c>
    </row>
    <row r="371" spans="4:5" x14ac:dyDescent="0.25">
      <c r="D371" s="29" t="s">
        <v>7902</v>
      </c>
      <c r="E371">
        <v>1</v>
      </c>
    </row>
    <row r="372" spans="4:5" x14ac:dyDescent="0.25">
      <c r="D372" s="29" t="s">
        <v>7914</v>
      </c>
      <c r="E372">
        <v>1</v>
      </c>
    </row>
    <row r="374" spans="4:5" x14ac:dyDescent="0.25">
      <c r="D374" s="29" t="s">
        <v>7917</v>
      </c>
      <c r="E374">
        <v>1</v>
      </c>
    </row>
    <row r="375" spans="4:5" x14ac:dyDescent="0.25">
      <c r="D375" s="29" t="s">
        <v>7984</v>
      </c>
      <c r="E375">
        <v>1</v>
      </c>
    </row>
    <row r="376" spans="4:5" x14ac:dyDescent="0.25">
      <c r="D376" s="29" t="s">
        <v>7926</v>
      </c>
      <c r="E376">
        <v>1</v>
      </c>
    </row>
    <row r="377" spans="4:5" x14ac:dyDescent="0.25">
      <c r="D377" s="29" t="s">
        <v>7863</v>
      </c>
      <c r="E377">
        <v>1</v>
      </c>
    </row>
    <row r="378" spans="4:5" x14ac:dyDescent="0.25">
      <c r="D378" s="29" t="s">
        <v>7925</v>
      </c>
      <c r="E378">
        <v>1</v>
      </c>
    </row>
    <row r="379" spans="4:5" x14ac:dyDescent="0.25">
      <c r="D379" s="29" t="s">
        <v>7919</v>
      </c>
      <c r="E379">
        <v>1</v>
      </c>
    </row>
    <row r="380" spans="4:5" x14ac:dyDescent="0.25">
      <c r="D380" s="29" t="s">
        <v>7924</v>
      </c>
      <c r="E380">
        <v>1</v>
      </c>
    </row>
    <row r="381" spans="4:5" x14ac:dyDescent="0.25">
      <c r="D381" s="29" t="s">
        <v>7900</v>
      </c>
      <c r="E381">
        <v>1</v>
      </c>
    </row>
    <row r="382" spans="4:5" x14ac:dyDescent="0.25">
      <c r="D382" s="29" t="s">
        <v>7922</v>
      </c>
      <c r="E382">
        <v>1</v>
      </c>
    </row>
    <row r="383" spans="4:5" x14ac:dyDescent="0.25">
      <c r="D383" s="29" t="s">
        <v>7927</v>
      </c>
      <c r="E383">
        <v>1</v>
      </c>
    </row>
    <row r="384" spans="4:5" x14ac:dyDescent="0.25">
      <c r="D384" s="29" t="s">
        <v>7799</v>
      </c>
      <c r="E384">
        <v>3</v>
      </c>
    </row>
    <row r="385" spans="4:5" x14ac:dyDescent="0.25">
      <c r="D385" s="29" t="s">
        <v>7918</v>
      </c>
      <c r="E385">
        <v>1</v>
      </c>
    </row>
    <row r="386" spans="4:5" x14ac:dyDescent="0.25">
      <c r="D386" s="29" t="s">
        <v>7920</v>
      </c>
      <c r="E386">
        <v>1</v>
      </c>
    </row>
    <row r="387" spans="4:5" x14ac:dyDescent="0.25">
      <c r="D387" s="29" t="s">
        <v>7921</v>
      </c>
      <c r="E387">
        <v>1</v>
      </c>
    </row>
    <row r="388" spans="4:5" x14ac:dyDescent="0.25">
      <c r="D388" s="29" t="s">
        <v>7923</v>
      </c>
      <c r="E388">
        <v>2</v>
      </c>
    </row>
    <row r="389" spans="4:5" x14ac:dyDescent="0.25">
      <c r="D389" s="29" t="s">
        <v>7897</v>
      </c>
      <c r="E389">
        <v>1</v>
      </c>
    </row>
    <row r="390" spans="4:5" x14ac:dyDescent="0.25">
      <c r="D390" s="29" t="s">
        <v>7928</v>
      </c>
      <c r="E390">
        <v>1</v>
      </c>
    </row>
    <row r="391" spans="4:5" x14ac:dyDescent="0.25">
      <c r="D391" s="29" t="s">
        <v>7983</v>
      </c>
      <c r="E391">
        <v>1</v>
      </c>
    </row>
  </sheetData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3F65-B29A-45AB-81F4-C142612726F3}">
  <dimension ref="A3:D193"/>
  <sheetViews>
    <sheetView topLeftCell="C175" workbookViewId="0">
      <selection activeCell="C176" sqref="C176"/>
    </sheetView>
  </sheetViews>
  <sheetFormatPr baseColWidth="10" defaultRowHeight="15" x14ac:dyDescent="0.25"/>
  <cols>
    <col min="1" max="1" width="62.28515625" bestFit="1" customWidth="1"/>
    <col min="2" max="2" width="23.42578125" bestFit="1" customWidth="1"/>
    <col min="3" max="3" width="50.42578125" bestFit="1" customWidth="1"/>
    <col min="4" max="4" width="32.85546875" bestFit="1" customWidth="1"/>
    <col min="5" max="5" width="51.5703125" bestFit="1" customWidth="1"/>
    <col min="6" max="6" width="28.28515625" bestFit="1" customWidth="1"/>
    <col min="7" max="7" width="39.140625" bestFit="1" customWidth="1"/>
    <col min="8" max="8" width="19.28515625" bestFit="1" customWidth="1"/>
    <col min="9" max="9" width="23.28515625" bestFit="1" customWidth="1"/>
    <col min="10" max="10" width="32.5703125" bestFit="1" customWidth="1"/>
    <col min="11" max="11" width="27.28515625" bestFit="1" customWidth="1"/>
    <col min="12" max="12" width="31.140625" bestFit="1" customWidth="1"/>
    <col min="13" max="13" width="26" bestFit="1" customWidth="1"/>
    <col min="14" max="14" width="19.5703125" bestFit="1" customWidth="1"/>
    <col min="15" max="15" width="31" bestFit="1" customWidth="1"/>
    <col min="16" max="16" width="30" bestFit="1" customWidth="1"/>
    <col min="17" max="17" width="37.85546875" bestFit="1" customWidth="1"/>
    <col min="18" max="18" width="22.85546875" bestFit="1" customWidth="1"/>
    <col min="19" max="19" width="38" bestFit="1" customWidth="1"/>
    <col min="20" max="20" width="40.42578125" bestFit="1" customWidth="1"/>
    <col min="21" max="21" width="40.5703125" bestFit="1" customWidth="1"/>
    <col min="22" max="22" width="22.42578125" bestFit="1" customWidth="1"/>
    <col min="23" max="23" width="24.140625" bestFit="1" customWidth="1"/>
    <col min="24" max="24" width="21" bestFit="1" customWidth="1"/>
    <col min="25" max="25" width="17.42578125" bestFit="1" customWidth="1"/>
    <col min="26" max="26" width="35.5703125" bestFit="1" customWidth="1"/>
    <col min="27" max="27" width="33" bestFit="1" customWidth="1"/>
    <col min="28" max="28" width="28.140625" bestFit="1" customWidth="1"/>
    <col min="29" max="29" width="38.5703125" bestFit="1" customWidth="1"/>
    <col min="30" max="30" width="25.28515625" bestFit="1" customWidth="1"/>
    <col min="31" max="31" width="29" bestFit="1" customWidth="1"/>
    <col min="32" max="32" width="30.7109375" bestFit="1" customWidth="1"/>
    <col min="33" max="33" width="43.140625" bestFit="1" customWidth="1"/>
    <col min="34" max="34" width="32.5703125" bestFit="1" customWidth="1"/>
    <col min="35" max="35" width="29.7109375" bestFit="1" customWidth="1"/>
    <col min="36" max="36" width="32.28515625" bestFit="1" customWidth="1"/>
    <col min="37" max="37" width="19.140625" bestFit="1" customWidth="1"/>
    <col min="38" max="38" width="26.5703125" bestFit="1" customWidth="1"/>
    <col min="39" max="39" width="22.5703125" bestFit="1" customWidth="1"/>
    <col min="40" max="40" width="33.28515625" bestFit="1" customWidth="1"/>
    <col min="41" max="41" width="29.5703125" bestFit="1" customWidth="1"/>
    <col min="42" max="42" width="43.42578125" bestFit="1" customWidth="1"/>
    <col min="43" max="43" width="48.28515625" bestFit="1" customWidth="1"/>
    <col min="44" max="44" width="43.5703125" bestFit="1" customWidth="1"/>
    <col min="45" max="45" width="35.42578125" bestFit="1" customWidth="1"/>
    <col min="46" max="46" width="30" bestFit="1" customWidth="1"/>
    <col min="47" max="47" width="17.28515625" bestFit="1" customWidth="1"/>
    <col min="48" max="48" width="21" bestFit="1" customWidth="1"/>
    <col min="49" max="49" width="21.28515625" bestFit="1" customWidth="1"/>
    <col min="50" max="50" width="22.85546875" bestFit="1" customWidth="1"/>
    <col min="51" max="51" width="22.140625" bestFit="1" customWidth="1"/>
    <col min="52" max="52" width="23.85546875" bestFit="1" customWidth="1"/>
    <col min="53" max="53" width="36.85546875" bestFit="1" customWidth="1"/>
    <col min="54" max="54" width="33.7109375" bestFit="1" customWidth="1"/>
    <col min="55" max="55" width="38.42578125" bestFit="1" customWidth="1"/>
    <col min="56" max="56" width="40.140625" bestFit="1" customWidth="1"/>
    <col min="57" max="57" width="39.5703125" bestFit="1" customWidth="1"/>
    <col min="58" max="58" width="35.28515625" bestFit="1" customWidth="1"/>
    <col min="59" max="59" width="33.5703125" bestFit="1" customWidth="1"/>
    <col min="60" max="60" width="35.5703125" bestFit="1" customWidth="1"/>
    <col min="61" max="61" width="26.7109375" bestFit="1" customWidth="1"/>
    <col min="62" max="62" width="44.140625" bestFit="1" customWidth="1"/>
    <col min="63" max="63" width="30.140625" bestFit="1" customWidth="1"/>
    <col min="64" max="64" width="37.7109375" bestFit="1" customWidth="1"/>
    <col min="65" max="65" width="19.5703125" bestFit="1" customWidth="1"/>
    <col min="66" max="66" width="25.5703125" bestFit="1" customWidth="1"/>
    <col min="67" max="67" width="16.42578125" bestFit="1" customWidth="1"/>
    <col min="68" max="68" width="27.140625" bestFit="1" customWidth="1"/>
    <col min="69" max="69" width="43.7109375" bestFit="1" customWidth="1"/>
    <col min="70" max="70" width="34.7109375" bestFit="1" customWidth="1"/>
    <col min="71" max="71" width="45.28515625" bestFit="1" customWidth="1"/>
    <col min="72" max="72" width="58.5703125" bestFit="1" customWidth="1"/>
    <col min="73" max="73" width="46.5703125" bestFit="1" customWidth="1"/>
    <col min="74" max="74" width="33.7109375" bestFit="1" customWidth="1"/>
    <col min="75" max="75" width="39.140625" bestFit="1" customWidth="1"/>
    <col min="76" max="76" width="31.28515625" bestFit="1" customWidth="1"/>
    <col min="77" max="77" width="34.28515625" bestFit="1" customWidth="1"/>
    <col min="78" max="78" width="37.85546875" bestFit="1" customWidth="1"/>
    <col min="79" max="79" width="21" bestFit="1" customWidth="1"/>
    <col min="80" max="80" width="30" bestFit="1" customWidth="1"/>
    <col min="81" max="81" width="24.7109375" bestFit="1" customWidth="1"/>
    <col min="82" max="82" width="29.5703125" bestFit="1" customWidth="1"/>
    <col min="83" max="83" width="18.28515625" bestFit="1" customWidth="1"/>
    <col min="84" max="84" width="19.28515625" bestFit="1" customWidth="1"/>
    <col min="85" max="85" width="33" bestFit="1" customWidth="1"/>
    <col min="86" max="86" width="32.42578125" bestFit="1" customWidth="1"/>
    <col min="87" max="87" width="41.140625" bestFit="1" customWidth="1"/>
    <col min="88" max="88" width="22.140625" bestFit="1" customWidth="1"/>
    <col min="89" max="89" width="25.42578125" bestFit="1" customWidth="1"/>
    <col min="90" max="90" width="21.85546875" bestFit="1" customWidth="1"/>
    <col min="91" max="91" width="37.42578125" bestFit="1" customWidth="1"/>
    <col min="92" max="92" width="17.140625" bestFit="1" customWidth="1"/>
    <col min="93" max="93" width="24.28515625" bestFit="1" customWidth="1"/>
    <col min="94" max="94" width="21.28515625" bestFit="1" customWidth="1"/>
    <col min="95" max="95" width="27" bestFit="1" customWidth="1"/>
    <col min="96" max="96" width="29.85546875" bestFit="1" customWidth="1"/>
    <col min="97" max="97" width="24.140625" bestFit="1" customWidth="1"/>
    <col min="98" max="98" width="30.140625" bestFit="1" customWidth="1"/>
    <col min="99" max="99" width="44.7109375" bestFit="1" customWidth="1"/>
    <col min="100" max="100" width="51" bestFit="1" customWidth="1"/>
    <col min="101" max="101" width="36.28515625" bestFit="1" customWidth="1"/>
    <col min="102" max="102" width="40.5703125" bestFit="1" customWidth="1"/>
    <col min="103" max="103" width="35.7109375" bestFit="1" customWidth="1"/>
    <col min="104" max="104" width="35.85546875" bestFit="1" customWidth="1"/>
    <col min="105" max="105" width="21" bestFit="1" customWidth="1"/>
    <col min="106" max="106" width="27" bestFit="1" customWidth="1"/>
    <col min="107" max="107" width="18.28515625" bestFit="1" customWidth="1"/>
    <col min="108" max="108" width="18.140625" bestFit="1" customWidth="1"/>
    <col min="109" max="109" width="19.5703125" bestFit="1" customWidth="1"/>
    <col min="110" max="110" width="35.42578125" bestFit="1" customWidth="1"/>
    <col min="111" max="111" width="25" bestFit="1" customWidth="1"/>
    <col min="112" max="112" width="46.42578125" bestFit="1" customWidth="1"/>
    <col min="113" max="113" width="22" bestFit="1" customWidth="1"/>
    <col min="114" max="114" width="20.28515625" bestFit="1" customWidth="1"/>
    <col min="115" max="115" width="25.85546875" bestFit="1" customWidth="1"/>
    <col min="116" max="116" width="40.85546875" bestFit="1" customWidth="1"/>
    <col min="117" max="117" width="31.5703125" bestFit="1" customWidth="1"/>
    <col min="118" max="118" width="42.42578125" bestFit="1" customWidth="1"/>
    <col min="119" max="119" width="24.28515625" bestFit="1" customWidth="1"/>
    <col min="120" max="120" width="33.7109375" bestFit="1" customWidth="1"/>
    <col min="121" max="121" width="35.28515625" bestFit="1" customWidth="1"/>
    <col min="122" max="122" width="33.28515625" bestFit="1" customWidth="1"/>
    <col min="123" max="123" width="28.85546875" bestFit="1" customWidth="1"/>
    <col min="124" max="124" width="31.140625" bestFit="1" customWidth="1"/>
    <col min="125" max="125" width="30.140625" bestFit="1" customWidth="1"/>
    <col min="126" max="126" width="31.28515625" bestFit="1" customWidth="1"/>
    <col min="127" max="127" width="27.5703125" bestFit="1" customWidth="1"/>
    <col min="128" max="128" width="25" bestFit="1" customWidth="1"/>
    <col min="129" max="129" width="30.28515625" bestFit="1" customWidth="1"/>
    <col min="130" max="130" width="39.140625" bestFit="1" customWidth="1"/>
    <col min="131" max="131" width="32.28515625" bestFit="1" customWidth="1"/>
    <col min="132" max="132" width="34.140625" bestFit="1" customWidth="1"/>
    <col min="133" max="133" width="33.5703125" bestFit="1" customWidth="1"/>
    <col min="134" max="134" width="29.140625" bestFit="1" customWidth="1"/>
    <col min="135" max="135" width="19.85546875" bestFit="1" customWidth="1"/>
    <col min="136" max="136" width="48.5703125" bestFit="1" customWidth="1"/>
    <col min="137" max="137" width="19.7109375" bestFit="1" customWidth="1"/>
    <col min="138" max="138" width="31.7109375" bestFit="1" customWidth="1"/>
    <col min="139" max="139" width="38.5703125" bestFit="1" customWidth="1"/>
    <col min="140" max="140" width="26.140625" bestFit="1" customWidth="1"/>
    <col min="141" max="141" width="35" bestFit="1" customWidth="1"/>
    <col min="142" max="142" width="34" bestFit="1" customWidth="1"/>
    <col min="143" max="143" width="31.28515625" bestFit="1" customWidth="1"/>
    <col min="144" max="144" width="46.28515625" bestFit="1" customWidth="1"/>
    <col min="145" max="145" width="51" bestFit="1" customWidth="1"/>
    <col min="146" max="146" width="45.140625" bestFit="1" customWidth="1"/>
    <col min="147" max="147" width="27.5703125" bestFit="1" customWidth="1"/>
    <col min="148" max="148" width="20.7109375" bestFit="1" customWidth="1"/>
    <col min="149" max="149" width="24.5703125" bestFit="1" customWidth="1"/>
    <col min="150" max="150" width="42.5703125" bestFit="1" customWidth="1"/>
    <col min="151" max="151" width="30.42578125" bestFit="1" customWidth="1"/>
    <col min="152" max="152" width="28.140625" bestFit="1" customWidth="1"/>
    <col min="153" max="153" width="28.42578125" bestFit="1" customWidth="1"/>
    <col min="154" max="154" width="31.140625" bestFit="1" customWidth="1"/>
    <col min="155" max="155" width="34.5703125" bestFit="1" customWidth="1"/>
    <col min="156" max="156" width="60.140625" bestFit="1" customWidth="1"/>
    <col min="157" max="157" width="41.5703125" bestFit="1" customWidth="1"/>
    <col min="158" max="158" width="35.5703125" bestFit="1" customWidth="1"/>
    <col min="159" max="159" width="33" bestFit="1" customWidth="1"/>
    <col min="160" max="160" width="31.85546875" bestFit="1" customWidth="1"/>
    <col min="161" max="161" width="38" bestFit="1" customWidth="1"/>
    <col min="162" max="162" width="29.28515625" bestFit="1" customWidth="1"/>
    <col min="163" max="163" width="41.42578125" bestFit="1" customWidth="1"/>
    <col min="164" max="164" width="21.7109375" bestFit="1" customWidth="1"/>
    <col min="165" max="165" width="34.140625" bestFit="1" customWidth="1"/>
    <col min="166" max="166" width="34.5703125" bestFit="1" customWidth="1"/>
    <col min="167" max="167" width="25" bestFit="1" customWidth="1"/>
    <col min="168" max="168" width="20.5703125" bestFit="1" customWidth="1"/>
    <col min="169" max="169" width="19.140625" bestFit="1" customWidth="1"/>
    <col min="170" max="170" width="22.5703125" bestFit="1" customWidth="1"/>
    <col min="171" max="171" width="14.7109375" bestFit="1" customWidth="1"/>
    <col min="172" max="172" width="47" bestFit="1" customWidth="1"/>
    <col min="173" max="173" width="42.7109375" bestFit="1" customWidth="1"/>
    <col min="174" max="174" width="47.140625" bestFit="1" customWidth="1"/>
    <col min="175" max="175" width="37" bestFit="1" customWidth="1"/>
    <col min="176" max="176" width="31.7109375" bestFit="1" customWidth="1"/>
    <col min="177" max="177" width="50" bestFit="1" customWidth="1"/>
    <col min="178" max="178" width="43.85546875" bestFit="1" customWidth="1"/>
    <col min="179" max="179" width="42.5703125" bestFit="1" customWidth="1"/>
    <col min="180" max="181" width="43" bestFit="1" customWidth="1"/>
    <col min="182" max="182" width="32.140625" bestFit="1" customWidth="1"/>
    <col min="183" max="183" width="19.85546875" bestFit="1" customWidth="1"/>
    <col min="184" max="184" width="38.5703125" bestFit="1" customWidth="1"/>
    <col min="185" max="185" width="33.7109375" bestFit="1" customWidth="1"/>
    <col min="186" max="186" width="24.85546875" bestFit="1" customWidth="1"/>
    <col min="187" max="187" width="18.7109375" bestFit="1" customWidth="1"/>
    <col min="188" max="188" width="23.42578125" bestFit="1" customWidth="1"/>
    <col min="189" max="189" width="25.140625" bestFit="1" customWidth="1"/>
    <col min="190" max="191" width="23.85546875" bestFit="1" customWidth="1"/>
    <col min="192" max="192" width="19.140625" bestFit="1" customWidth="1"/>
    <col min="193" max="193" width="20.85546875" bestFit="1" customWidth="1"/>
    <col min="194" max="194" width="22.42578125" bestFit="1" customWidth="1"/>
    <col min="195" max="195" width="25.140625" bestFit="1" customWidth="1"/>
    <col min="196" max="196" width="23" bestFit="1" customWidth="1"/>
    <col min="197" max="197" width="25.42578125" bestFit="1" customWidth="1"/>
    <col min="198" max="198" width="31.85546875" bestFit="1" customWidth="1"/>
    <col min="199" max="199" width="43.85546875" bestFit="1" customWidth="1"/>
    <col min="200" max="200" width="48.28515625" bestFit="1" customWidth="1"/>
    <col min="201" max="201" width="20.7109375" bestFit="1" customWidth="1"/>
    <col min="202" max="202" width="21" bestFit="1" customWidth="1"/>
    <col min="203" max="203" width="23.28515625" bestFit="1" customWidth="1"/>
    <col min="204" max="204" width="12.5703125" bestFit="1" customWidth="1"/>
  </cols>
  <sheetData>
    <row r="3" spans="1:4" x14ac:dyDescent="0.25">
      <c r="A3" s="6" t="s">
        <v>1255</v>
      </c>
      <c r="B3" t="s">
        <v>8028</v>
      </c>
    </row>
    <row r="4" spans="1:4" x14ac:dyDescent="0.25">
      <c r="A4" s="24" t="s">
        <v>239</v>
      </c>
      <c r="B4">
        <v>29</v>
      </c>
      <c r="C4" s="77" t="s">
        <v>239</v>
      </c>
      <c r="D4" s="38">
        <v>29</v>
      </c>
    </row>
    <row r="5" spans="1:4" x14ac:dyDescent="0.25">
      <c r="A5" s="29" t="s">
        <v>1312</v>
      </c>
      <c r="B5">
        <v>1</v>
      </c>
      <c r="C5" s="29" t="s">
        <v>1312</v>
      </c>
      <c r="D5">
        <v>1</v>
      </c>
    </row>
    <row r="6" spans="1:4" x14ac:dyDescent="0.25">
      <c r="A6" s="29" t="s">
        <v>7786</v>
      </c>
      <c r="B6">
        <v>2</v>
      </c>
      <c r="C6" s="29" t="s">
        <v>7786</v>
      </c>
      <c r="D6">
        <v>2</v>
      </c>
    </row>
    <row r="7" spans="1:4" x14ac:dyDescent="0.25">
      <c r="A7" s="29" t="s">
        <v>7796</v>
      </c>
      <c r="B7">
        <v>2</v>
      </c>
      <c r="C7" s="29" t="s">
        <v>7796</v>
      </c>
      <c r="D7">
        <v>2</v>
      </c>
    </row>
    <row r="8" spans="1:4" x14ac:dyDescent="0.25">
      <c r="A8" s="29" t="s">
        <v>1484</v>
      </c>
      <c r="B8">
        <v>1</v>
      </c>
      <c r="C8" s="29" t="s">
        <v>1484</v>
      </c>
      <c r="D8">
        <v>1</v>
      </c>
    </row>
    <row r="9" spans="1:4" x14ac:dyDescent="0.25">
      <c r="A9" s="29" t="s">
        <v>8003</v>
      </c>
      <c r="B9">
        <v>4</v>
      </c>
      <c r="C9" s="29" t="s">
        <v>8003</v>
      </c>
      <c r="D9">
        <v>4</v>
      </c>
    </row>
    <row r="10" spans="1:4" x14ac:dyDescent="0.25">
      <c r="A10" s="29" t="s">
        <v>8004</v>
      </c>
      <c r="B10">
        <v>3</v>
      </c>
      <c r="C10" s="29" t="s">
        <v>8004</v>
      </c>
      <c r="D10">
        <v>3</v>
      </c>
    </row>
    <row r="11" spans="1:4" x14ac:dyDescent="0.25">
      <c r="A11" s="29" t="s">
        <v>8005</v>
      </c>
      <c r="B11">
        <v>1</v>
      </c>
      <c r="C11" s="29" t="s">
        <v>8005</v>
      </c>
      <c r="D11">
        <v>1</v>
      </c>
    </row>
    <row r="12" spans="1:4" x14ac:dyDescent="0.25">
      <c r="A12" s="29" t="s">
        <v>7794</v>
      </c>
      <c r="B12">
        <v>1</v>
      </c>
      <c r="C12" s="29" t="s">
        <v>7794</v>
      </c>
      <c r="D12">
        <v>1</v>
      </c>
    </row>
    <row r="13" spans="1:4" x14ac:dyDescent="0.25">
      <c r="A13" s="29" t="s">
        <v>7941</v>
      </c>
      <c r="B13">
        <v>1</v>
      </c>
      <c r="C13" s="29" t="s">
        <v>7941</v>
      </c>
      <c r="D13">
        <v>1</v>
      </c>
    </row>
    <row r="14" spans="1:4" x14ac:dyDescent="0.25">
      <c r="A14" s="29" t="s">
        <v>8006</v>
      </c>
      <c r="B14">
        <v>1</v>
      </c>
      <c r="C14" s="29" t="s">
        <v>8006</v>
      </c>
      <c r="D14">
        <v>1</v>
      </c>
    </row>
    <row r="15" spans="1:4" x14ac:dyDescent="0.25">
      <c r="A15" s="29" t="s">
        <v>7799</v>
      </c>
      <c r="B15">
        <v>1</v>
      </c>
      <c r="C15" s="29" t="s">
        <v>7799</v>
      </c>
      <c r="D15">
        <v>1</v>
      </c>
    </row>
    <row r="16" spans="1:4" x14ac:dyDescent="0.25">
      <c r="A16" s="29" t="s">
        <v>8007</v>
      </c>
      <c r="B16">
        <v>1</v>
      </c>
      <c r="C16" s="29" t="s">
        <v>8007</v>
      </c>
      <c r="D16">
        <v>1</v>
      </c>
    </row>
    <row r="17" spans="1:4" x14ac:dyDescent="0.25">
      <c r="A17" s="29" t="s">
        <v>7789</v>
      </c>
      <c r="B17">
        <v>1</v>
      </c>
      <c r="C17" s="29" t="s">
        <v>7789</v>
      </c>
      <c r="D17">
        <v>1</v>
      </c>
    </row>
    <row r="18" spans="1:4" x14ac:dyDescent="0.25">
      <c r="A18" s="29" t="s">
        <v>7788</v>
      </c>
      <c r="B18">
        <v>4</v>
      </c>
      <c r="C18" s="29" t="s">
        <v>7788</v>
      </c>
      <c r="D18">
        <v>4</v>
      </c>
    </row>
    <row r="19" spans="1:4" x14ac:dyDescent="0.25">
      <c r="A19" s="29" t="s">
        <v>7792</v>
      </c>
      <c r="B19">
        <v>1</v>
      </c>
      <c r="C19" s="29" t="s">
        <v>7792</v>
      </c>
      <c r="D19">
        <v>1</v>
      </c>
    </row>
    <row r="20" spans="1:4" x14ac:dyDescent="0.25">
      <c r="A20" s="29" t="s">
        <v>7793</v>
      </c>
      <c r="B20">
        <v>1</v>
      </c>
      <c r="C20" s="29" t="s">
        <v>7793</v>
      </c>
      <c r="D20">
        <v>1</v>
      </c>
    </row>
    <row r="21" spans="1:4" x14ac:dyDescent="0.25">
      <c r="A21" s="29" t="s">
        <v>7787</v>
      </c>
      <c r="B21">
        <v>1</v>
      </c>
      <c r="C21" s="29" t="s">
        <v>7787</v>
      </c>
      <c r="D21">
        <v>1</v>
      </c>
    </row>
    <row r="22" spans="1:4" x14ac:dyDescent="0.25">
      <c r="A22" s="29" t="s">
        <v>7800</v>
      </c>
      <c r="B22">
        <v>1</v>
      </c>
      <c r="C22" s="29" t="s">
        <v>7800</v>
      </c>
      <c r="D22">
        <v>1</v>
      </c>
    </row>
    <row r="23" spans="1:4" x14ac:dyDescent="0.25">
      <c r="A23" s="29" t="s">
        <v>7940</v>
      </c>
      <c r="B23">
        <v>1</v>
      </c>
      <c r="C23" s="29" t="s">
        <v>7940</v>
      </c>
      <c r="D23">
        <v>1</v>
      </c>
    </row>
    <row r="24" spans="1:4" x14ac:dyDescent="0.25">
      <c r="A24" s="24" t="s">
        <v>184</v>
      </c>
      <c r="B24">
        <v>17</v>
      </c>
      <c r="C24" s="77" t="s">
        <v>184</v>
      </c>
      <c r="D24" s="38">
        <v>17</v>
      </c>
    </row>
    <row r="25" spans="1:4" x14ac:dyDescent="0.25">
      <c r="A25" s="29" t="s">
        <v>8008</v>
      </c>
      <c r="B25">
        <v>1</v>
      </c>
      <c r="C25" s="29" t="s">
        <v>8008</v>
      </c>
      <c r="D25">
        <v>1</v>
      </c>
    </row>
    <row r="26" spans="1:4" x14ac:dyDescent="0.25">
      <c r="A26" s="29" t="s">
        <v>7803</v>
      </c>
      <c r="B26">
        <v>1</v>
      </c>
      <c r="C26" s="29" t="s">
        <v>7803</v>
      </c>
      <c r="D26">
        <v>1</v>
      </c>
    </row>
    <row r="27" spans="1:4" x14ac:dyDescent="0.25">
      <c r="A27" s="29" t="s">
        <v>7802</v>
      </c>
      <c r="B27">
        <v>1</v>
      </c>
      <c r="C27" s="29" t="s">
        <v>7802</v>
      </c>
      <c r="D27">
        <v>1</v>
      </c>
    </row>
    <row r="28" spans="1:4" x14ac:dyDescent="0.25">
      <c r="A28" s="29" t="s">
        <v>1591</v>
      </c>
      <c r="B28">
        <v>1</v>
      </c>
      <c r="C28" s="29" t="s">
        <v>1591</v>
      </c>
      <c r="D28">
        <v>1</v>
      </c>
    </row>
    <row r="29" spans="1:4" x14ac:dyDescent="0.25">
      <c r="A29" s="29" t="s">
        <v>8009</v>
      </c>
      <c r="B29">
        <v>1</v>
      </c>
      <c r="C29" s="29" t="s">
        <v>8009</v>
      </c>
      <c r="D29">
        <v>1</v>
      </c>
    </row>
    <row r="30" spans="1:4" x14ac:dyDescent="0.25">
      <c r="A30" s="29" t="s">
        <v>7804</v>
      </c>
      <c r="B30">
        <v>1</v>
      </c>
      <c r="C30" s="29" t="s">
        <v>7804</v>
      </c>
      <c r="D30">
        <v>1</v>
      </c>
    </row>
    <row r="31" spans="1:4" x14ac:dyDescent="0.25">
      <c r="A31" s="29" t="s">
        <v>7789</v>
      </c>
      <c r="B31">
        <v>1</v>
      </c>
      <c r="C31" s="29" t="s">
        <v>7789</v>
      </c>
      <c r="D31">
        <v>1</v>
      </c>
    </row>
    <row r="32" spans="1:4" x14ac:dyDescent="0.25">
      <c r="A32" s="29" t="s">
        <v>7788</v>
      </c>
      <c r="B32">
        <v>10</v>
      </c>
      <c r="C32" s="29" t="s">
        <v>7788</v>
      </c>
      <c r="D32">
        <v>10</v>
      </c>
    </row>
    <row r="33" spans="1:4" x14ac:dyDescent="0.25">
      <c r="A33" s="24" t="s">
        <v>52</v>
      </c>
      <c r="B33">
        <v>91</v>
      </c>
      <c r="C33" s="77" t="s">
        <v>52</v>
      </c>
      <c r="D33" s="38">
        <v>91</v>
      </c>
    </row>
    <row r="34" spans="1:4" x14ac:dyDescent="0.25">
      <c r="A34" s="29" t="s">
        <v>8010</v>
      </c>
      <c r="B34">
        <v>1</v>
      </c>
      <c r="C34" s="29" t="s">
        <v>8010</v>
      </c>
      <c r="D34">
        <v>1</v>
      </c>
    </row>
    <row r="35" spans="1:4" x14ac:dyDescent="0.25">
      <c r="A35" s="29" t="s">
        <v>7823</v>
      </c>
      <c r="B35">
        <v>1</v>
      </c>
      <c r="C35" s="29" t="s">
        <v>7823</v>
      </c>
      <c r="D35">
        <v>1</v>
      </c>
    </row>
    <row r="36" spans="1:4" x14ac:dyDescent="0.25">
      <c r="A36" s="29" t="s">
        <v>8011</v>
      </c>
      <c r="B36">
        <v>3</v>
      </c>
      <c r="C36" s="29" t="s">
        <v>8011</v>
      </c>
      <c r="D36">
        <v>3</v>
      </c>
    </row>
    <row r="37" spans="1:4" x14ac:dyDescent="0.25">
      <c r="A37" s="29" t="s">
        <v>7812</v>
      </c>
      <c r="B37">
        <v>1</v>
      </c>
      <c r="C37" s="29" t="s">
        <v>7812</v>
      </c>
      <c r="D37">
        <v>1</v>
      </c>
    </row>
    <row r="38" spans="1:4" x14ac:dyDescent="0.25">
      <c r="A38" s="29" t="s">
        <v>7786</v>
      </c>
      <c r="B38">
        <v>1</v>
      </c>
      <c r="C38" s="29" t="s">
        <v>7786</v>
      </c>
      <c r="D38">
        <v>1</v>
      </c>
    </row>
    <row r="39" spans="1:4" x14ac:dyDescent="0.25">
      <c r="A39" s="29" t="s">
        <v>7954</v>
      </c>
      <c r="B39">
        <v>1</v>
      </c>
      <c r="C39" s="29" t="s">
        <v>7954</v>
      </c>
      <c r="D39">
        <v>1</v>
      </c>
    </row>
    <row r="40" spans="1:4" x14ac:dyDescent="0.25">
      <c r="A40" s="29" t="s">
        <v>7811</v>
      </c>
      <c r="B40">
        <v>1</v>
      </c>
      <c r="C40" s="29" t="s">
        <v>7811</v>
      </c>
      <c r="D40">
        <v>1</v>
      </c>
    </row>
    <row r="41" spans="1:4" x14ac:dyDescent="0.25">
      <c r="A41" s="29" t="s">
        <v>1473</v>
      </c>
      <c r="B41">
        <v>4</v>
      </c>
      <c r="C41" s="29" t="s">
        <v>1473</v>
      </c>
      <c r="D41">
        <v>4</v>
      </c>
    </row>
    <row r="42" spans="1:4" x14ac:dyDescent="0.25">
      <c r="A42" s="29" t="s">
        <v>7990</v>
      </c>
      <c r="B42">
        <v>2</v>
      </c>
      <c r="C42" s="29" t="s">
        <v>7990</v>
      </c>
      <c r="D42">
        <v>2</v>
      </c>
    </row>
    <row r="43" spans="1:4" x14ac:dyDescent="0.25">
      <c r="A43" s="29" t="s">
        <v>7833</v>
      </c>
      <c r="B43">
        <v>1</v>
      </c>
      <c r="C43" s="29" t="s">
        <v>7833</v>
      </c>
      <c r="D43">
        <v>1</v>
      </c>
    </row>
    <row r="44" spans="1:4" x14ac:dyDescent="0.25">
      <c r="A44" s="29" t="s">
        <v>7951</v>
      </c>
      <c r="B44">
        <v>1</v>
      </c>
      <c r="C44" s="29" t="s">
        <v>7951</v>
      </c>
      <c r="D44">
        <v>1</v>
      </c>
    </row>
    <row r="45" spans="1:4" x14ac:dyDescent="0.25">
      <c r="A45" s="29" t="s">
        <v>7802</v>
      </c>
      <c r="B45">
        <v>7</v>
      </c>
      <c r="C45" s="29" t="s">
        <v>7802</v>
      </c>
      <c r="D45">
        <v>7</v>
      </c>
    </row>
    <row r="46" spans="1:4" x14ac:dyDescent="0.25">
      <c r="A46" s="29" t="s">
        <v>7842</v>
      </c>
      <c r="B46">
        <v>1</v>
      </c>
      <c r="C46" s="29" t="s">
        <v>7842</v>
      </c>
      <c r="D46">
        <v>1</v>
      </c>
    </row>
    <row r="47" spans="1:4" x14ac:dyDescent="0.25">
      <c r="A47" s="29" t="s">
        <v>7837</v>
      </c>
      <c r="B47">
        <v>1</v>
      </c>
      <c r="C47" s="29" t="s">
        <v>7837</v>
      </c>
      <c r="D47">
        <v>1</v>
      </c>
    </row>
    <row r="48" spans="1:4" x14ac:dyDescent="0.25">
      <c r="A48" s="29" t="s">
        <v>8012</v>
      </c>
      <c r="B48">
        <v>2</v>
      </c>
      <c r="C48" s="29" t="s">
        <v>8012</v>
      </c>
      <c r="D48">
        <v>2</v>
      </c>
    </row>
    <row r="49" spans="1:4" x14ac:dyDescent="0.25">
      <c r="A49" s="29" t="s">
        <v>7828</v>
      </c>
      <c r="B49">
        <v>1</v>
      </c>
      <c r="C49" s="29" t="s">
        <v>7828</v>
      </c>
      <c r="D49">
        <v>1</v>
      </c>
    </row>
    <row r="50" spans="1:4" x14ac:dyDescent="0.25">
      <c r="A50" s="29" t="s">
        <v>7827</v>
      </c>
      <c r="B50">
        <v>1</v>
      </c>
      <c r="C50" s="29" t="s">
        <v>7827</v>
      </c>
      <c r="D50">
        <v>1</v>
      </c>
    </row>
    <row r="51" spans="1:4" x14ac:dyDescent="0.25">
      <c r="A51" s="29" t="s">
        <v>7821</v>
      </c>
      <c r="B51">
        <v>1</v>
      </c>
      <c r="C51" s="29" t="s">
        <v>7821</v>
      </c>
      <c r="D51">
        <v>1</v>
      </c>
    </row>
    <row r="52" spans="1:4" x14ac:dyDescent="0.25">
      <c r="A52" s="29" t="s">
        <v>7955</v>
      </c>
      <c r="B52">
        <v>1</v>
      </c>
      <c r="C52" s="29" t="s">
        <v>7955</v>
      </c>
      <c r="D52">
        <v>1</v>
      </c>
    </row>
    <row r="53" spans="1:4" x14ac:dyDescent="0.25">
      <c r="A53" s="29" t="s">
        <v>7945</v>
      </c>
      <c r="B53">
        <v>1</v>
      </c>
      <c r="C53" s="29" t="s">
        <v>7945</v>
      </c>
      <c r="D53">
        <v>1</v>
      </c>
    </row>
    <row r="54" spans="1:4" x14ac:dyDescent="0.25">
      <c r="A54" s="29" t="s">
        <v>8013</v>
      </c>
      <c r="B54">
        <v>1</v>
      </c>
      <c r="C54" s="29" t="s">
        <v>8013</v>
      </c>
      <c r="D54">
        <v>1</v>
      </c>
    </row>
    <row r="55" spans="1:4" x14ac:dyDescent="0.25">
      <c r="A55" s="29" t="s">
        <v>7948</v>
      </c>
      <c r="B55">
        <v>1</v>
      </c>
      <c r="C55" s="29" t="s">
        <v>7948</v>
      </c>
      <c r="D55">
        <v>1</v>
      </c>
    </row>
    <row r="56" spans="1:4" x14ac:dyDescent="0.25">
      <c r="A56" s="29" t="s">
        <v>7952</v>
      </c>
      <c r="B56">
        <v>2</v>
      </c>
      <c r="C56" s="29" t="s">
        <v>7952</v>
      </c>
      <c r="D56">
        <v>2</v>
      </c>
    </row>
    <row r="57" spans="1:4" x14ac:dyDescent="0.25">
      <c r="A57" s="29" t="s">
        <v>7789</v>
      </c>
      <c r="B57">
        <v>1</v>
      </c>
      <c r="C57" s="29" t="s">
        <v>7789</v>
      </c>
      <c r="D57">
        <v>1</v>
      </c>
    </row>
    <row r="58" spans="1:4" x14ac:dyDescent="0.25">
      <c r="A58" s="29" t="s">
        <v>8014</v>
      </c>
      <c r="B58">
        <v>2</v>
      </c>
      <c r="C58" s="29" t="s">
        <v>8014</v>
      </c>
      <c r="D58">
        <v>2</v>
      </c>
    </row>
    <row r="59" spans="1:4" x14ac:dyDescent="0.25">
      <c r="A59" s="29" t="s">
        <v>8015</v>
      </c>
      <c r="B59">
        <v>3</v>
      </c>
      <c r="C59" s="29" t="s">
        <v>8015</v>
      </c>
      <c r="D59">
        <v>3</v>
      </c>
    </row>
    <row r="60" spans="1:4" x14ac:dyDescent="0.25">
      <c r="A60" s="29" t="s">
        <v>7807</v>
      </c>
      <c r="B60">
        <v>2</v>
      </c>
      <c r="C60" s="29" t="s">
        <v>7807</v>
      </c>
      <c r="D60">
        <v>2</v>
      </c>
    </row>
    <row r="61" spans="1:4" x14ac:dyDescent="0.25">
      <c r="A61" s="29" t="s">
        <v>7788</v>
      </c>
      <c r="B61">
        <v>14</v>
      </c>
      <c r="C61" s="29" t="s">
        <v>7788</v>
      </c>
      <c r="D61">
        <v>14</v>
      </c>
    </row>
    <row r="62" spans="1:4" x14ac:dyDescent="0.25">
      <c r="A62" s="29" t="s">
        <v>1434</v>
      </c>
      <c r="B62">
        <v>1</v>
      </c>
      <c r="C62" s="29" t="s">
        <v>1434</v>
      </c>
      <c r="D62">
        <v>1</v>
      </c>
    </row>
    <row r="63" spans="1:4" x14ac:dyDescent="0.25">
      <c r="A63" s="29" t="s">
        <v>7825</v>
      </c>
      <c r="B63">
        <v>1</v>
      </c>
      <c r="C63" s="29" t="s">
        <v>7825</v>
      </c>
      <c r="D63">
        <v>1</v>
      </c>
    </row>
    <row r="64" spans="1:4" x14ac:dyDescent="0.25">
      <c r="A64" s="29" t="s">
        <v>7813</v>
      </c>
      <c r="B64">
        <v>1</v>
      </c>
      <c r="C64" s="29" t="s">
        <v>7813</v>
      </c>
      <c r="D64">
        <v>1</v>
      </c>
    </row>
    <row r="65" spans="1:4" x14ac:dyDescent="0.25">
      <c r="A65" s="29" t="s">
        <v>7844</v>
      </c>
      <c r="B65">
        <v>1</v>
      </c>
      <c r="C65" s="29" t="s">
        <v>7844</v>
      </c>
      <c r="D65">
        <v>1</v>
      </c>
    </row>
    <row r="66" spans="1:4" x14ac:dyDescent="0.25">
      <c r="A66" s="29" t="s">
        <v>7824</v>
      </c>
      <c r="B66">
        <v>2</v>
      </c>
      <c r="C66" s="29" t="s">
        <v>7824</v>
      </c>
      <c r="D66">
        <v>2</v>
      </c>
    </row>
    <row r="67" spans="1:4" x14ac:dyDescent="0.25">
      <c r="A67" s="29" t="s">
        <v>7826</v>
      </c>
      <c r="B67">
        <v>1</v>
      </c>
      <c r="C67" s="29" t="s">
        <v>7826</v>
      </c>
      <c r="D67">
        <v>1</v>
      </c>
    </row>
    <row r="68" spans="1:4" x14ac:dyDescent="0.25">
      <c r="A68" s="29" t="s">
        <v>7845</v>
      </c>
      <c r="B68">
        <v>1</v>
      </c>
      <c r="C68" s="29" t="s">
        <v>7845</v>
      </c>
      <c r="D68">
        <v>1</v>
      </c>
    </row>
    <row r="69" spans="1:4" x14ac:dyDescent="0.25">
      <c r="A69" s="29" t="s">
        <v>7818</v>
      </c>
      <c r="B69">
        <v>1</v>
      </c>
      <c r="C69" s="29" t="s">
        <v>7818</v>
      </c>
      <c r="D69">
        <v>1</v>
      </c>
    </row>
    <row r="70" spans="1:4" x14ac:dyDescent="0.25">
      <c r="A70" s="29" t="s">
        <v>8016</v>
      </c>
      <c r="B70">
        <v>1</v>
      </c>
      <c r="C70" s="29" t="s">
        <v>8016</v>
      </c>
      <c r="D70">
        <v>1</v>
      </c>
    </row>
    <row r="71" spans="1:4" x14ac:dyDescent="0.25">
      <c r="A71" s="29" t="s">
        <v>7808</v>
      </c>
      <c r="B71">
        <v>1</v>
      </c>
      <c r="C71" s="29" t="s">
        <v>7808</v>
      </c>
      <c r="D71">
        <v>1</v>
      </c>
    </row>
    <row r="72" spans="1:4" x14ac:dyDescent="0.25">
      <c r="A72" s="29" t="s">
        <v>1635</v>
      </c>
      <c r="B72">
        <v>1</v>
      </c>
      <c r="C72" s="29" t="s">
        <v>1635</v>
      </c>
      <c r="D72">
        <v>1</v>
      </c>
    </row>
    <row r="73" spans="1:4" x14ac:dyDescent="0.25">
      <c r="A73" s="29" t="s">
        <v>7836</v>
      </c>
      <c r="B73">
        <v>12</v>
      </c>
      <c r="C73" s="29" t="s">
        <v>7836</v>
      </c>
      <c r="D73">
        <v>12</v>
      </c>
    </row>
    <row r="74" spans="1:4" x14ac:dyDescent="0.25">
      <c r="A74" s="29" t="s">
        <v>8017</v>
      </c>
      <c r="B74">
        <v>5</v>
      </c>
      <c r="C74" s="29" t="s">
        <v>8017</v>
      </c>
      <c r="D74">
        <v>5</v>
      </c>
    </row>
    <row r="75" spans="1:4" x14ac:dyDescent="0.25">
      <c r="A75" s="29" t="s">
        <v>8018</v>
      </c>
      <c r="B75">
        <v>1</v>
      </c>
      <c r="C75" s="29" t="s">
        <v>8018</v>
      </c>
      <c r="D75">
        <v>1</v>
      </c>
    </row>
    <row r="76" spans="1:4" x14ac:dyDescent="0.25">
      <c r="A76" s="29" t="s">
        <v>7820</v>
      </c>
      <c r="B76">
        <v>1</v>
      </c>
      <c r="C76" s="29" t="s">
        <v>7820</v>
      </c>
      <c r="D76">
        <v>1</v>
      </c>
    </row>
    <row r="77" spans="1:4" x14ac:dyDescent="0.25">
      <c r="A77" s="29" t="s">
        <v>7940</v>
      </c>
      <c r="B77">
        <v>1</v>
      </c>
      <c r="C77" s="29" t="s">
        <v>7940</v>
      </c>
      <c r="D77">
        <v>1</v>
      </c>
    </row>
    <row r="78" spans="1:4" x14ac:dyDescent="0.25">
      <c r="A78" s="24" t="s">
        <v>119</v>
      </c>
      <c r="B78">
        <v>34</v>
      </c>
      <c r="C78" s="77" t="s">
        <v>119</v>
      </c>
      <c r="D78" s="38">
        <v>34</v>
      </c>
    </row>
    <row r="79" spans="1:4" x14ac:dyDescent="0.25">
      <c r="A79" s="29" t="s">
        <v>7963</v>
      </c>
      <c r="B79">
        <v>1</v>
      </c>
      <c r="C79" s="29" t="s">
        <v>7963</v>
      </c>
      <c r="D79">
        <v>1</v>
      </c>
    </row>
    <row r="80" spans="1:4" x14ac:dyDescent="0.25">
      <c r="A80" s="29" t="s">
        <v>7958</v>
      </c>
      <c r="B80">
        <v>1</v>
      </c>
      <c r="C80" s="29" t="s">
        <v>7958</v>
      </c>
      <c r="D80">
        <v>1</v>
      </c>
    </row>
    <row r="81" spans="1:4" x14ac:dyDescent="0.25">
      <c r="A81" s="29" t="s">
        <v>7960</v>
      </c>
      <c r="B81">
        <v>16</v>
      </c>
      <c r="C81" s="29" t="s">
        <v>7960</v>
      </c>
      <c r="D81">
        <v>16</v>
      </c>
    </row>
    <row r="82" spans="1:4" x14ac:dyDescent="0.25">
      <c r="A82" s="29" t="s">
        <v>7846</v>
      </c>
      <c r="B82">
        <v>1</v>
      </c>
      <c r="C82" s="29" t="s">
        <v>7846</v>
      </c>
      <c r="D82">
        <v>1</v>
      </c>
    </row>
    <row r="83" spans="1:4" x14ac:dyDescent="0.25">
      <c r="A83" s="29" t="s">
        <v>8019</v>
      </c>
      <c r="B83">
        <v>1</v>
      </c>
      <c r="C83" s="29" t="s">
        <v>8019</v>
      </c>
      <c r="D83">
        <v>1</v>
      </c>
    </row>
    <row r="84" spans="1:4" x14ac:dyDescent="0.25">
      <c r="A84" s="29" t="s">
        <v>7961</v>
      </c>
      <c r="B84">
        <v>1</v>
      </c>
      <c r="C84" s="29" t="s">
        <v>7961</v>
      </c>
      <c r="D84">
        <v>1</v>
      </c>
    </row>
    <row r="85" spans="1:4" x14ac:dyDescent="0.25">
      <c r="A85" s="29" t="s">
        <v>7854</v>
      </c>
      <c r="B85">
        <v>1</v>
      </c>
      <c r="C85" s="29" t="s">
        <v>7854</v>
      </c>
      <c r="D85">
        <v>1</v>
      </c>
    </row>
    <row r="86" spans="1:4" x14ac:dyDescent="0.25">
      <c r="A86" s="29" t="s">
        <v>7856</v>
      </c>
      <c r="B86">
        <v>1</v>
      </c>
      <c r="C86" s="29" t="s">
        <v>7856</v>
      </c>
      <c r="D86">
        <v>1</v>
      </c>
    </row>
    <row r="87" spans="1:4" x14ac:dyDescent="0.25">
      <c r="A87" s="29" t="s">
        <v>7857</v>
      </c>
      <c r="B87">
        <v>2</v>
      </c>
      <c r="C87" s="29" t="s">
        <v>7857</v>
      </c>
      <c r="D87">
        <v>2</v>
      </c>
    </row>
    <row r="88" spans="1:4" x14ac:dyDescent="0.25">
      <c r="A88" s="29" t="s">
        <v>7859</v>
      </c>
      <c r="B88">
        <v>1</v>
      </c>
      <c r="C88" s="29" t="s">
        <v>7859</v>
      </c>
      <c r="D88">
        <v>1</v>
      </c>
    </row>
    <row r="89" spans="1:4" x14ac:dyDescent="0.25">
      <c r="A89" s="29" t="s">
        <v>8020</v>
      </c>
      <c r="B89">
        <v>1</v>
      </c>
      <c r="C89" s="29" t="s">
        <v>8020</v>
      </c>
      <c r="D89">
        <v>1</v>
      </c>
    </row>
    <row r="90" spans="1:4" x14ac:dyDescent="0.25">
      <c r="A90" s="29" t="s">
        <v>7965</v>
      </c>
      <c r="B90">
        <v>1</v>
      </c>
      <c r="C90" s="29" t="s">
        <v>7965</v>
      </c>
      <c r="D90">
        <v>1</v>
      </c>
    </row>
    <row r="91" spans="1:4" x14ac:dyDescent="0.25">
      <c r="A91" s="29" t="s">
        <v>7848</v>
      </c>
      <c r="B91">
        <v>1</v>
      </c>
      <c r="C91" s="29" t="s">
        <v>7848</v>
      </c>
      <c r="D91">
        <v>1</v>
      </c>
    </row>
    <row r="92" spans="1:4" x14ac:dyDescent="0.25">
      <c r="A92" s="29" t="s">
        <v>7849</v>
      </c>
      <c r="B92">
        <v>1</v>
      </c>
      <c r="C92" s="29" t="s">
        <v>7849</v>
      </c>
      <c r="D92">
        <v>1</v>
      </c>
    </row>
    <row r="93" spans="1:4" x14ac:dyDescent="0.25">
      <c r="A93" s="29" t="s">
        <v>7855</v>
      </c>
      <c r="B93">
        <v>1</v>
      </c>
      <c r="C93" s="29" t="s">
        <v>7855</v>
      </c>
      <c r="D93">
        <v>1</v>
      </c>
    </row>
    <row r="94" spans="1:4" x14ac:dyDescent="0.25">
      <c r="A94" s="29" t="s">
        <v>7860</v>
      </c>
      <c r="B94">
        <v>1</v>
      </c>
      <c r="C94" s="29" t="s">
        <v>7860</v>
      </c>
      <c r="D94">
        <v>1</v>
      </c>
    </row>
    <row r="95" spans="1:4" x14ac:dyDescent="0.25">
      <c r="A95" s="29" t="s">
        <v>7959</v>
      </c>
      <c r="B95">
        <v>1</v>
      </c>
      <c r="C95" s="29" t="s">
        <v>7959</v>
      </c>
      <c r="D95">
        <v>1</v>
      </c>
    </row>
    <row r="96" spans="1:4" x14ac:dyDescent="0.25">
      <c r="A96" s="29" t="s">
        <v>7858</v>
      </c>
      <c r="B96">
        <v>1</v>
      </c>
      <c r="C96" s="29" t="s">
        <v>7858</v>
      </c>
      <c r="D96">
        <v>1</v>
      </c>
    </row>
    <row r="97" spans="1:4" x14ac:dyDescent="0.25">
      <c r="A97" s="24" t="s">
        <v>171</v>
      </c>
      <c r="B97">
        <v>8</v>
      </c>
      <c r="C97" s="77" t="s">
        <v>171</v>
      </c>
      <c r="D97" s="38">
        <v>8</v>
      </c>
    </row>
    <row r="98" spans="1:4" x14ac:dyDescent="0.25">
      <c r="A98" s="29" t="s">
        <v>7863</v>
      </c>
      <c r="B98">
        <v>1</v>
      </c>
      <c r="C98" s="29" t="s">
        <v>7863</v>
      </c>
      <c r="D98">
        <v>1</v>
      </c>
    </row>
    <row r="99" spans="1:4" x14ac:dyDescent="0.25">
      <c r="A99" s="29" t="s">
        <v>7862</v>
      </c>
      <c r="B99">
        <v>1</v>
      </c>
      <c r="C99" s="29" t="s">
        <v>7862</v>
      </c>
      <c r="D99">
        <v>1</v>
      </c>
    </row>
    <row r="100" spans="1:4" x14ac:dyDescent="0.25">
      <c r="A100" s="29" t="s">
        <v>8021</v>
      </c>
      <c r="B100">
        <v>1</v>
      </c>
      <c r="C100" s="29" t="s">
        <v>8021</v>
      </c>
      <c r="D100">
        <v>1</v>
      </c>
    </row>
    <row r="101" spans="1:4" x14ac:dyDescent="0.25">
      <c r="A101" s="29" t="s">
        <v>7866</v>
      </c>
      <c r="B101">
        <v>1</v>
      </c>
      <c r="C101" s="29" t="s">
        <v>7866</v>
      </c>
      <c r="D101">
        <v>1</v>
      </c>
    </row>
    <row r="102" spans="1:4" x14ac:dyDescent="0.25">
      <c r="A102" s="29" t="s">
        <v>7865</v>
      </c>
      <c r="B102">
        <v>1</v>
      </c>
      <c r="C102" s="29" t="s">
        <v>7865</v>
      </c>
      <c r="D102">
        <v>1</v>
      </c>
    </row>
    <row r="103" spans="1:4" x14ac:dyDescent="0.25">
      <c r="A103" s="29" t="s">
        <v>7849</v>
      </c>
      <c r="B103">
        <v>1</v>
      </c>
      <c r="C103" s="29" t="s">
        <v>7849</v>
      </c>
      <c r="D103">
        <v>1</v>
      </c>
    </row>
    <row r="104" spans="1:4" x14ac:dyDescent="0.25">
      <c r="A104" s="29" t="s">
        <v>8022</v>
      </c>
      <c r="B104">
        <v>1</v>
      </c>
      <c r="C104" s="29" t="s">
        <v>8022</v>
      </c>
      <c r="D104">
        <v>1</v>
      </c>
    </row>
    <row r="105" spans="1:4" x14ac:dyDescent="0.25">
      <c r="A105" s="29" t="s">
        <v>7864</v>
      </c>
      <c r="B105">
        <v>1</v>
      </c>
      <c r="C105" s="29" t="s">
        <v>7864</v>
      </c>
      <c r="D105">
        <v>1</v>
      </c>
    </row>
    <row r="106" spans="1:4" x14ac:dyDescent="0.25">
      <c r="A106" s="24" t="s">
        <v>6</v>
      </c>
      <c r="B106">
        <v>8</v>
      </c>
      <c r="C106" s="77" t="s">
        <v>6</v>
      </c>
      <c r="D106" s="38">
        <v>8</v>
      </c>
    </row>
    <row r="107" spans="1:4" x14ac:dyDescent="0.25">
      <c r="A107" s="29" t="s">
        <v>7868</v>
      </c>
      <c r="B107">
        <v>1</v>
      </c>
      <c r="C107" s="29" t="s">
        <v>7868</v>
      </c>
      <c r="D107">
        <v>1</v>
      </c>
    </row>
    <row r="108" spans="1:4" x14ac:dyDescent="0.25">
      <c r="A108" s="29" t="s">
        <v>7967</v>
      </c>
      <c r="B108">
        <v>1</v>
      </c>
      <c r="C108" s="29" t="s">
        <v>7967</v>
      </c>
      <c r="D108">
        <v>1</v>
      </c>
    </row>
    <row r="109" spans="1:4" x14ac:dyDescent="0.25">
      <c r="A109" s="29" t="s">
        <v>7871</v>
      </c>
      <c r="B109">
        <v>1</v>
      </c>
      <c r="C109" s="29" t="s">
        <v>7871</v>
      </c>
      <c r="D109">
        <v>1</v>
      </c>
    </row>
    <row r="110" spans="1:4" x14ac:dyDescent="0.25">
      <c r="A110" s="29" t="s">
        <v>7870</v>
      </c>
      <c r="B110">
        <v>1</v>
      </c>
      <c r="C110" s="29" t="s">
        <v>7870</v>
      </c>
      <c r="D110">
        <v>1</v>
      </c>
    </row>
    <row r="111" spans="1:4" x14ac:dyDescent="0.25">
      <c r="A111" s="29" t="s">
        <v>7966</v>
      </c>
      <c r="B111">
        <v>1</v>
      </c>
      <c r="C111" s="29" t="s">
        <v>7966</v>
      </c>
      <c r="D111">
        <v>1</v>
      </c>
    </row>
    <row r="112" spans="1:4" x14ac:dyDescent="0.25">
      <c r="A112" s="29" t="s">
        <v>7869</v>
      </c>
      <c r="B112">
        <v>1</v>
      </c>
      <c r="C112" s="29" t="s">
        <v>7869</v>
      </c>
      <c r="D112">
        <v>1</v>
      </c>
    </row>
    <row r="113" spans="1:4" x14ac:dyDescent="0.25">
      <c r="A113" s="29" t="s">
        <v>7968</v>
      </c>
      <c r="B113">
        <v>1</v>
      </c>
      <c r="C113" s="29" t="s">
        <v>7968</v>
      </c>
      <c r="D113">
        <v>1</v>
      </c>
    </row>
    <row r="114" spans="1:4" x14ac:dyDescent="0.25">
      <c r="A114" s="29" t="s">
        <v>7872</v>
      </c>
      <c r="B114">
        <v>1</v>
      </c>
      <c r="C114" s="29" t="s">
        <v>7872</v>
      </c>
      <c r="D114">
        <v>1</v>
      </c>
    </row>
    <row r="115" spans="1:4" x14ac:dyDescent="0.25">
      <c r="A115" s="24" t="s">
        <v>326</v>
      </c>
      <c r="B115">
        <v>16</v>
      </c>
      <c r="C115" s="77" t="s">
        <v>326</v>
      </c>
      <c r="D115" s="38">
        <v>16</v>
      </c>
    </row>
    <row r="116" spans="1:4" x14ac:dyDescent="0.25">
      <c r="A116" s="29" t="s">
        <v>7874</v>
      </c>
      <c r="B116">
        <v>2</v>
      </c>
      <c r="C116" s="29" t="s">
        <v>7874</v>
      </c>
      <c r="D116">
        <v>2</v>
      </c>
    </row>
    <row r="117" spans="1:4" x14ac:dyDescent="0.25">
      <c r="A117" s="29" t="s">
        <v>7876</v>
      </c>
      <c r="B117">
        <v>2</v>
      </c>
      <c r="C117" s="29" t="s">
        <v>7876</v>
      </c>
      <c r="D117">
        <v>2</v>
      </c>
    </row>
    <row r="118" spans="1:4" x14ac:dyDescent="0.25">
      <c r="A118" s="29" t="s">
        <v>7969</v>
      </c>
      <c r="B118">
        <v>1</v>
      </c>
      <c r="C118" s="29" t="s">
        <v>7969</v>
      </c>
      <c r="D118">
        <v>1</v>
      </c>
    </row>
    <row r="119" spans="1:4" x14ac:dyDescent="0.25">
      <c r="A119" s="29" t="s">
        <v>7878</v>
      </c>
      <c r="B119">
        <v>1</v>
      </c>
      <c r="C119" s="29" t="s">
        <v>7878</v>
      </c>
      <c r="D119">
        <v>1</v>
      </c>
    </row>
    <row r="120" spans="1:4" x14ac:dyDescent="0.25">
      <c r="A120" s="29" t="s">
        <v>7881</v>
      </c>
      <c r="B120">
        <v>1</v>
      </c>
      <c r="C120" s="29" t="s">
        <v>7881</v>
      </c>
      <c r="D120">
        <v>1</v>
      </c>
    </row>
    <row r="121" spans="1:4" x14ac:dyDescent="0.25">
      <c r="A121" s="29" t="s">
        <v>7873</v>
      </c>
      <c r="B121">
        <v>1</v>
      </c>
      <c r="C121" s="29" t="s">
        <v>7873</v>
      </c>
      <c r="D121">
        <v>1</v>
      </c>
    </row>
    <row r="122" spans="1:4" x14ac:dyDescent="0.25">
      <c r="A122" s="29" t="s">
        <v>7877</v>
      </c>
      <c r="B122">
        <v>1</v>
      </c>
      <c r="C122" s="29" t="s">
        <v>7877</v>
      </c>
      <c r="D122">
        <v>1</v>
      </c>
    </row>
    <row r="123" spans="1:4" x14ac:dyDescent="0.25">
      <c r="A123" s="29" t="s">
        <v>7971</v>
      </c>
      <c r="B123">
        <v>1</v>
      </c>
      <c r="C123" s="29" t="s">
        <v>7971</v>
      </c>
      <c r="D123">
        <v>1</v>
      </c>
    </row>
    <row r="124" spans="1:4" x14ac:dyDescent="0.25">
      <c r="A124" s="29" t="s">
        <v>7970</v>
      </c>
      <c r="B124">
        <v>1</v>
      </c>
      <c r="C124" s="29" t="s">
        <v>7970</v>
      </c>
      <c r="D124">
        <v>1</v>
      </c>
    </row>
    <row r="125" spans="1:4" x14ac:dyDescent="0.25">
      <c r="A125" s="29" t="s">
        <v>1302</v>
      </c>
      <c r="B125">
        <v>2</v>
      </c>
      <c r="C125" s="29" t="s">
        <v>1302</v>
      </c>
      <c r="D125">
        <v>2</v>
      </c>
    </row>
    <row r="126" spans="1:4" x14ac:dyDescent="0.25">
      <c r="A126" s="29" t="s">
        <v>7882</v>
      </c>
      <c r="B126">
        <v>1</v>
      </c>
      <c r="C126" s="29" t="s">
        <v>7882</v>
      </c>
      <c r="D126">
        <v>1</v>
      </c>
    </row>
    <row r="127" spans="1:4" x14ac:dyDescent="0.25">
      <c r="A127" s="29" t="s">
        <v>7879</v>
      </c>
      <c r="B127">
        <v>1</v>
      </c>
      <c r="C127" s="29" t="s">
        <v>7879</v>
      </c>
      <c r="D127">
        <v>1</v>
      </c>
    </row>
    <row r="128" spans="1:4" x14ac:dyDescent="0.25">
      <c r="A128" s="29" t="s">
        <v>7880</v>
      </c>
      <c r="B128">
        <v>1</v>
      </c>
      <c r="C128" s="29" t="s">
        <v>7880</v>
      </c>
      <c r="D128">
        <v>1</v>
      </c>
    </row>
    <row r="129" spans="1:4" x14ac:dyDescent="0.25">
      <c r="A129" s="24" t="s">
        <v>366</v>
      </c>
      <c r="B129">
        <v>14</v>
      </c>
      <c r="C129" s="77" t="s">
        <v>366</v>
      </c>
      <c r="D129" s="38">
        <v>14</v>
      </c>
    </row>
    <row r="130" spans="1:4" x14ac:dyDescent="0.25">
      <c r="A130" s="29" t="s">
        <v>7891</v>
      </c>
      <c r="B130">
        <v>1</v>
      </c>
      <c r="C130" s="29" t="s">
        <v>7891</v>
      </c>
      <c r="D130">
        <v>1</v>
      </c>
    </row>
    <row r="131" spans="1:4" x14ac:dyDescent="0.25">
      <c r="A131" s="29" t="s">
        <v>7972</v>
      </c>
      <c r="B131">
        <v>2</v>
      </c>
      <c r="C131" s="29" t="s">
        <v>7972</v>
      </c>
      <c r="D131">
        <v>2</v>
      </c>
    </row>
    <row r="132" spans="1:4" x14ac:dyDescent="0.25">
      <c r="A132" s="29" t="s">
        <v>7973</v>
      </c>
      <c r="B132">
        <v>1</v>
      </c>
      <c r="C132" s="29" t="s">
        <v>7973</v>
      </c>
      <c r="D132">
        <v>1</v>
      </c>
    </row>
    <row r="133" spans="1:4" x14ac:dyDescent="0.25">
      <c r="A133" s="29" t="s">
        <v>7888</v>
      </c>
      <c r="B133">
        <v>1</v>
      </c>
      <c r="C133" s="29" t="s">
        <v>7888</v>
      </c>
      <c r="D133">
        <v>1</v>
      </c>
    </row>
    <row r="134" spans="1:4" x14ac:dyDescent="0.25">
      <c r="A134" s="29" t="s">
        <v>7885</v>
      </c>
      <c r="B134">
        <v>1</v>
      </c>
      <c r="C134" s="29" t="s">
        <v>7885</v>
      </c>
      <c r="D134">
        <v>1</v>
      </c>
    </row>
    <row r="135" spans="1:4" x14ac:dyDescent="0.25">
      <c r="A135" s="29" t="s">
        <v>7892</v>
      </c>
      <c r="B135">
        <v>1</v>
      </c>
      <c r="C135" s="29" t="s">
        <v>7892</v>
      </c>
      <c r="D135">
        <v>1</v>
      </c>
    </row>
    <row r="136" spans="1:4" x14ac:dyDescent="0.25">
      <c r="A136" s="29" t="s">
        <v>7890</v>
      </c>
      <c r="B136">
        <v>1</v>
      </c>
      <c r="C136" s="29" t="s">
        <v>7890</v>
      </c>
      <c r="D136">
        <v>1</v>
      </c>
    </row>
    <row r="137" spans="1:4" x14ac:dyDescent="0.25">
      <c r="A137" s="29" t="s">
        <v>7889</v>
      </c>
      <c r="B137">
        <v>1</v>
      </c>
      <c r="C137" s="29" t="s">
        <v>7889</v>
      </c>
      <c r="D137">
        <v>1</v>
      </c>
    </row>
    <row r="138" spans="1:4" x14ac:dyDescent="0.25">
      <c r="A138" s="29" t="s">
        <v>7883</v>
      </c>
      <c r="B138">
        <v>1</v>
      </c>
      <c r="C138" s="29" t="s">
        <v>7883</v>
      </c>
      <c r="D138">
        <v>1</v>
      </c>
    </row>
    <row r="139" spans="1:4" x14ac:dyDescent="0.25">
      <c r="A139" s="29" t="s">
        <v>7887</v>
      </c>
      <c r="B139">
        <v>1</v>
      </c>
      <c r="C139" s="29" t="s">
        <v>7887</v>
      </c>
      <c r="D139">
        <v>1</v>
      </c>
    </row>
    <row r="140" spans="1:4" x14ac:dyDescent="0.25">
      <c r="A140" s="29" t="s">
        <v>8023</v>
      </c>
      <c r="B140">
        <v>1</v>
      </c>
      <c r="C140" s="29" t="s">
        <v>8023</v>
      </c>
      <c r="D140">
        <v>1</v>
      </c>
    </row>
    <row r="141" spans="1:4" x14ac:dyDescent="0.25">
      <c r="A141" s="29" t="s">
        <v>7884</v>
      </c>
      <c r="B141">
        <v>1</v>
      </c>
      <c r="C141" s="29" t="s">
        <v>7884</v>
      </c>
      <c r="D141">
        <v>1</v>
      </c>
    </row>
    <row r="142" spans="1:4" x14ac:dyDescent="0.25">
      <c r="A142" s="29" t="s">
        <v>7880</v>
      </c>
      <c r="B142">
        <v>1</v>
      </c>
      <c r="C142" s="29" t="s">
        <v>7880</v>
      </c>
      <c r="D142">
        <v>1</v>
      </c>
    </row>
    <row r="143" spans="1:4" x14ac:dyDescent="0.25">
      <c r="A143" s="24" t="s">
        <v>153</v>
      </c>
      <c r="B143">
        <v>42</v>
      </c>
      <c r="C143" s="77" t="s">
        <v>153</v>
      </c>
      <c r="D143" s="38">
        <v>42</v>
      </c>
    </row>
    <row r="144" spans="1:4" x14ac:dyDescent="0.25">
      <c r="A144" s="29" t="s">
        <v>7896</v>
      </c>
      <c r="B144">
        <v>1</v>
      </c>
      <c r="C144" s="29" t="s">
        <v>7896</v>
      </c>
      <c r="D144">
        <v>1</v>
      </c>
    </row>
    <row r="145" spans="1:4" x14ac:dyDescent="0.25">
      <c r="A145" s="29" t="s">
        <v>7981</v>
      </c>
      <c r="B145">
        <v>1</v>
      </c>
      <c r="C145" s="29" t="s">
        <v>7981</v>
      </c>
      <c r="D145">
        <v>1</v>
      </c>
    </row>
    <row r="146" spans="1:4" x14ac:dyDescent="0.25">
      <c r="A146" s="29" t="s">
        <v>1312</v>
      </c>
      <c r="B146">
        <v>2</v>
      </c>
      <c r="C146" s="29" t="s">
        <v>1312</v>
      </c>
      <c r="D146">
        <v>2</v>
      </c>
    </row>
    <row r="147" spans="1:4" x14ac:dyDescent="0.25">
      <c r="A147" s="29" t="s">
        <v>1504</v>
      </c>
      <c r="B147">
        <v>1</v>
      </c>
      <c r="C147" s="29" t="s">
        <v>1504</v>
      </c>
      <c r="D147">
        <v>1</v>
      </c>
    </row>
    <row r="148" spans="1:4" x14ac:dyDescent="0.25">
      <c r="A148" s="29" t="s">
        <v>7980</v>
      </c>
      <c r="B148">
        <v>1</v>
      </c>
      <c r="C148" s="29" t="s">
        <v>7980</v>
      </c>
      <c r="D148">
        <v>1</v>
      </c>
    </row>
    <row r="149" spans="1:4" x14ac:dyDescent="0.25">
      <c r="A149" s="29" t="s">
        <v>7910</v>
      </c>
      <c r="B149">
        <v>1</v>
      </c>
      <c r="C149" s="29" t="s">
        <v>7910</v>
      </c>
      <c r="D149">
        <v>1</v>
      </c>
    </row>
    <row r="150" spans="1:4" x14ac:dyDescent="0.25">
      <c r="A150" s="29" t="s">
        <v>7982</v>
      </c>
      <c r="B150">
        <v>2</v>
      </c>
      <c r="C150" s="29" t="s">
        <v>7982</v>
      </c>
      <c r="D150">
        <v>2</v>
      </c>
    </row>
    <row r="151" spans="1:4" x14ac:dyDescent="0.25">
      <c r="A151" s="29" t="s">
        <v>7974</v>
      </c>
      <c r="B151">
        <v>1</v>
      </c>
      <c r="C151" s="29" t="s">
        <v>7974</v>
      </c>
      <c r="D151">
        <v>1</v>
      </c>
    </row>
    <row r="152" spans="1:4" x14ac:dyDescent="0.25">
      <c r="A152" s="29" t="s">
        <v>7975</v>
      </c>
      <c r="B152">
        <v>3</v>
      </c>
      <c r="C152" s="29" t="s">
        <v>7975</v>
      </c>
      <c r="D152">
        <v>3</v>
      </c>
    </row>
    <row r="153" spans="1:4" x14ac:dyDescent="0.25">
      <c r="A153" s="29" t="s">
        <v>7905</v>
      </c>
      <c r="B153">
        <v>1</v>
      </c>
      <c r="C153" s="29" t="s">
        <v>7905</v>
      </c>
      <c r="D153">
        <v>1</v>
      </c>
    </row>
    <row r="154" spans="1:4" x14ac:dyDescent="0.25">
      <c r="A154" s="29" t="s">
        <v>7895</v>
      </c>
      <c r="B154">
        <v>1</v>
      </c>
      <c r="C154" s="29" t="s">
        <v>7895</v>
      </c>
      <c r="D154">
        <v>1</v>
      </c>
    </row>
    <row r="155" spans="1:4" x14ac:dyDescent="0.25">
      <c r="A155" s="29" t="s">
        <v>7916</v>
      </c>
      <c r="B155">
        <v>1</v>
      </c>
      <c r="C155" s="29" t="s">
        <v>7916</v>
      </c>
      <c r="D155">
        <v>1</v>
      </c>
    </row>
    <row r="156" spans="1:4" x14ac:dyDescent="0.25">
      <c r="A156" s="29" t="s">
        <v>7903</v>
      </c>
      <c r="B156">
        <v>1</v>
      </c>
      <c r="C156" s="29" t="s">
        <v>7903</v>
      </c>
      <c r="D156">
        <v>1</v>
      </c>
    </row>
    <row r="157" spans="1:4" x14ac:dyDescent="0.25">
      <c r="A157" s="29" t="s">
        <v>8024</v>
      </c>
      <c r="B157">
        <v>1</v>
      </c>
      <c r="C157" s="29" t="s">
        <v>8024</v>
      </c>
      <c r="D157">
        <v>1</v>
      </c>
    </row>
    <row r="158" spans="1:4" x14ac:dyDescent="0.25">
      <c r="A158" s="29" t="s">
        <v>7898</v>
      </c>
      <c r="B158">
        <v>2</v>
      </c>
      <c r="C158" s="29" t="s">
        <v>7898</v>
      </c>
      <c r="D158">
        <v>2</v>
      </c>
    </row>
    <row r="159" spans="1:4" x14ac:dyDescent="0.25">
      <c r="A159" s="29" t="s">
        <v>7907</v>
      </c>
      <c r="B159">
        <v>1</v>
      </c>
      <c r="C159" s="29" t="s">
        <v>8029</v>
      </c>
      <c r="D159">
        <v>1</v>
      </c>
    </row>
    <row r="160" spans="1:4" x14ac:dyDescent="0.25">
      <c r="A160" s="29" t="s">
        <v>7908</v>
      </c>
      <c r="B160">
        <v>1</v>
      </c>
      <c r="C160" s="29" t="s">
        <v>7908</v>
      </c>
      <c r="D160">
        <v>1</v>
      </c>
    </row>
    <row r="161" spans="1:4" x14ac:dyDescent="0.25">
      <c r="A161" s="29" t="s">
        <v>7799</v>
      </c>
      <c r="B161">
        <v>2</v>
      </c>
      <c r="C161" s="29" t="s">
        <v>7799</v>
      </c>
      <c r="D161">
        <v>2</v>
      </c>
    </row>
    <row r="162" spans="1:4" x14ac:dyDescent="0.25">
      <c r="A162" s="29" t="s">
        <v>1599</v>
      </c>
      <c r="B162">
        <v>1</v>
      </c>
      <c r="C162" s="29" t="s">
        <v>1599</v>
      </c>
      <c r="D162">
        <v>1</v>
      </c>
    </row>
    <row r="163" spans="1:4" x14ac:dyDescent="0.25">
      <c r="A163" s="29" t="s">
        <v>7977</v>
      </c>
      <c r="B163">
        <v>1</v>
      </c>
      <c r="C163" s="29" t="s">
        <v>7977</v>
      </c>
      <c r="D163">
        <v>1</v>
      </c>
    </row>
    <row r="164" spans="1:4" x14ac:dyDescent="0.25">
      <c r="A164" s="29" t="s">
        <v>7890</v>
      </c>
      <c r="B164">
        <v>1</v>
      </c>
      <c r="C164" s="29" t="s">
        <v>7890</v>
      </c>
      <c r="D164">
        <v>1</v>
      </c>
    </row>
    <row r="165" spans="1:4" x14ac:dyDescent="0.25">
      <c r="A165" s="29" t="s">
        <v>7915</v>
      </c>
      <c r="B165">
        <v>1</v>
      </c>
      <c r="C165" s="29" t="s">
        <v>7915</v>
      </c>
      <c r="D165">
        <v>1</v>
      </c>
    </row>
    <row r="166" spans="1:4" x14ac:dyDescent="0.25">
      <c r="A166" s="29" t="s">
        <v>7978</v>
      </c>
      <c r="B166">
        <v>1</v>
      </c>
      <c r="C166" s="29" t="s">
        <v>7978</v>
      </c>
      <c r="D166">
        <v>1</v>
      </c>
    </row>
    <row r="167" spans="1:4" x14ac:dyDescent="0.25">
      <c r="A167" s="29" t="s">
        <v>7904</v>
      </c>
      <c r="B167">
        <v>3</v>
      </c>
      <c r="C167" s="29" t="s">
        <v>7904</v>
      </c>
      <c r="D167">
        <v>3</v>
      </c>
    </row>
    <row r="168" spans="1:4" x14ac:dyDescent="0.25">
      <c r="A168" s="29" t="s">
        <v>8025</v>
      </c>
      <c r="B168">
        <v>1</v>
      </c>
      <c r="C168" s="29" t="s">
        <v>8025</v>
      </c>
      <c r="D168">
        <v>1</v>
      </c>
    </row>
    <row r="169" spans="1:4" x14ac:dyDescent="0.25">
      <c r="A169" s="29" t="s">
        <v>7897</v>
      </c>
      <c r="B169">
        <v>1</v>
      </c>
      <c r="C169" s="29" t="s">
        <v>7897</v>
      </c>
      <c r="D169">
        <v>1</v>
      </c>
    </row>
    <row r="170" spans="1:4" x14ac:dyDescent="0.25">
      <c r="A170" s="29" t="s">
        <v>7909</v>
      </c>
      <c r="B170">
        <v>2</v>
      </c>
      <c r="C170" s="29" t="s">
        <v>7909</v>
      </c>
      <c r="D170">
        <v>2</v>
      </c>
    </row>
    <row r="171" spans="1:4" x14ac:dyDescent="0.25">
      <c r="A171" s="29" t="s">
        <v>7979</v>
      </c>
      <c r="B171">
        <v>1</v>
      </c>
      <c r="C171" s="29" t="s">
        <v>7979</v>
      </c>
      <c r="D171">
        <v>1</v>
      </c>
    </row>
    <row r="172" spans="1:4" x14ac:dyDescent="0.25">
      <c r="A172" s="29" t="s">
        <v>7912</v>
      </c>
      <c r="B172">
        <v>2</v>
      </c>
      <c r="C172" s="29" t="s">
        <v>7912</v>
      </c>
      <c r="D172">
        <v>2</v>
      </c>
    </row>
    <row r="173" spans="1:4" x14ac:dyDescent="0.25">
      <c r="A173" s="29" t="s">
        <v>7906</v>
      </c>
      <c r="B173">
        <v>1</v>
      </c>
      <c r="C173" s="29" t="s">
        <v>7906</v>
      </c>
      <c r="D173">
        <v>1</v>
      </c>
    </row>
    <row r="174" spans="1:4" x14ac:dyDescent="0.25">
      <c r="A174" s="29" t="s">
        <v>7902</v>
      </c>
      <c r="B174">
        <v>1</v>
      </c>
      <c r="C174" s="29" t="s">
        <v>7902</v>
      </c>
      <c r="D174">
        <v>1</v>
      </c>
    </row>
    <row r="175" spans="1:4" x14ac:dyDescent="0.25">
      <c r="A175" s="29" t="s">
        <v>7914</v>
      </c>
      <c r="B175">
        <v>1</v>
      </c>
      <c r="C175" s="29" t="s">
        <v>7914</v>
      </c>
      <c r="D175">
        <v>1</v>
      </c>
    </row>
    <row r="176" spans="1:4" x14ac:dyDescent="0.25">
      <c r="A176" s="24" t="s">
        <v>406</v>
      </c>
      <c r="B176">
        <v>21</v>
      </c>
      <c r="C176" s="77" t="s">
        <v>406</v>
      </c>
      <c r="D176" s="38">
        <v>21</v>
      </c>
    </row>
    <row r="177" spans="1:4" x14ac:dyDescent="0.25">
      <c r="A177" s="29" t="s">
        <v>7917</v>
      </c>
      <c r="B177">
        <v>1</v>
      </c>
      <c r="C177" s="29" t="s">
        <v>7917</v>
      </c>
      <c r="D177">
        <v>1</v>
      </c>
    </row>
    <row r="178" spans="1:4" x14ac:dyDescent="0.25">
      <c r="A178" s="29" t="s">
        <v>7984</v>
      </c>
      <c r="B178">
        <v>2</v>
      </c>
      <c r="C178" s="29" t="s">
        <v>7984</v>
      </c>
      <c r="D178">
        <v>2</v>
      </c>
    </row>
    <row r="179" spans="1:4" x14ac:dyDescent="0.25">
      <c r="A179" s="29" t="s">
        <v>7863</v>
      </c>
      <c r="B179">
        <v>1</v>
      </c>
      <c r="C179" s="29" t="s">
        <v>7863</v>
      </c>
      <c r="D179">
        <v>1</v>
      </c>
    </row>
    <row r="180" spans="1:4" x14ac:dyDescent="0.25">
      <c r="A180" s="29" t="s">
        <v>8026</v>
      </c>
      <c r="B180">
        <v>2</v>
      </c>
      <c r="C180" s="29" t="s">
        <v>8026</v>
      </c>
      <c r="D180">
        <v>2</v>
      </c>
    </row>
    <row r="181" spans="1:4" x14ac:dyDescent="0.25">
      <c r="A181" s="29" t="s">
        <v>7924</v>
      </c>
      <c r="B181">
        <v>1</v>
      </c>
      <c r="C181" s="29" t="s">
        <v>7924</v>
      </c>
      <c r="D181">
        <v>1</v>
      </c>
    </row>
    <row r="182" spans="1:4" x14ac:dyDescent="0.25">
      <c r="A182" s="29" t="s">
        <v>7900</v>
      </c>
      <c r="B182">
        <v>1</v>
      </c>
      <c r="C182" s="29" t="s">
        <v>7922</v>
      </c>
      <c r="D182">
        <v>1</v>
      </c>
    </row>
    <row r="183" spans="1:4" x14ac:dyDescent="0.25">
      <c r="A183" s="29" t="s">
        <v>7922</v>
      </c>
      <c r="B183">
        <v>1</v>
      </c>
      <c r="C183" s="29" t="s">
        <v>8027</v>
      </c>
      <c r="D183">
        <v>1</v>
      </c>
    </row>
    <row r="184" spans="1:4" x14ac:dyDescent="0.25">
      <c r="A184" s="29" t="s">
        <v>8027</v>
      </c>
      <c r="B184">
        <v>1</v>
      </c>
      <c r="C184" s="29" t="s">
        <v>7799</v>
      </c>
      <c r="D184">
        <v>3</v>
      </c>
    </row>
    <row r="185" spans="1:4" x14ac:dyDescent="0.25">
      <c r="A185" s="29" t="s">
        <v>7799</v>
      </c>
      <c r="B185">
        <v>3</v>
      </c>
      <c r="C185" s="29" t="s">
        <v>7918</v>
      </c>
      <c r="D185">
        <v>1</v>
      </c>
    </row>
    <row r="186" spans="1:4" x14ac:dyDescent="0.25">
      <c r="A186" s="29" t="s">
        <v>7918</v>
      </c>
      <c r="B186">
        <v>1</v>
      </c>
      <c r="C186" s="29" t="s">
        <v>7920</v>
      </c>
      <c r="D186">
        <v>1</v>
      </c>
    </row>
    <row r="187" spans="1:4" x14ac:dyDescent="0.25">
      <c r="A187" s="29" t="s">
        <v>7920</v>
      </c>
      <c r="B187">
        <v>1</v>
      </c>
      <c r="C187" s="29" t="s">
        <v>7921</v>
      </c>
      <c r="D187">
        <v>1</v>
      </c>
    </row>
    <row r="188" spans="1:4" x14ac:dyDescent="0.25">
      <c r="A188" s="29" t="s">
        <v>7921</v>
      </c>
      <c r="B188">
        <v>1</v>
      </c>
      <c r="C188" s="29" t="s">
        <v>7923</v>
      </c>
      <c r="D188">
        <v>2</v>
      </c>
    </row>
    <row r="189" spans="1:4" x14ac:dyDescent="0.25">
      <c r="A189" s="29" t="s">
        <v>7923</v>
      </c>
      <c r="B189">
        <v>2</v>
      </c>
      <c r="C189" s="29" t="s">
        <v>7897</v>
      </c>
      <c r="D189">
        <v>1</v>
      </c>
    </row>
    <row r="190" spans="1:4" x14ac:dyDescent="0.25">
      <c r="A190" s="29" t="s">
        <v>7897</v>
      </c>
      <c r="B190">
        <v>1</v>
      </c>
      <c r="C190" s="29" t="s">
        <v>7928</v>
      </c>
      <c r="D190">
        <v>1</v>
      </c>
    </row>
    <row r="191" spans="1:4" x14ac:dyDescent="0.25">
      <c r="A191" s="29" t="s">
        <v>7928</v>
      </c>
      <c r="B191">
        <v>1</v>
      </c>
      <c r="C191" s="29" t="s">
        <v>7983</v>
      </c>
      <c r="D191">
        <v>1</v>
      </c>
    </row>
    <row r="192" spans="1:4" x14ac:dyDescent="0.25">
      <c r="A192" s="29" t="s">
        <v>7983</v>
      </c>
      <c r="B192">
        <v>1</v>
      </c>
    </row>
    <row r="193" spans="1:3" x14ac:dyDescent="0.25">
      <c r="A193" s="24" t="s">
        <v>1256</v>
      </c>
      <c r="B193">
        <v>280</v>
      </c>
      <c r="C193" s="29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612AB-BAC0-42A8-B40C-3ACA496AA3B1}">
  <sheetPr codeName="Hoja9"/>
  <dimension ref="A1:DQ281"/>
  <sheetViews>
    <sheetView zoomScale="80" zoomScaleNormal="80" workbookViewId="0">
      <pane ySplit="1" topLeftCell="A69" activePane="bottomLeft" state="frozen"/>
      <selection activeCell="A2" sqref="A2"/>
      <selection pane="bottomLeft" activeCell="F171" sqref="F171"/>
    </sheetView>
  </sheetViews>
  <sheetFormatPr baseColWidth="10" defaultColWidth="11.5703125" defaultRowHeight="15" x14ac:dyDescent="0.25"/>
  <cols>
    <col min="1" max="3" width="11.5703125" style="1" customWidth="1"/>
    <col min="4" max="4" width="47.140625" style="2" bestFit="1" customWidth="1"/>
    <col min="5" max="5" width="17.85546875" style="2" bestFit="1" customWidth="1"/>
    <col min="6" max="6" width="63.5703125" style="2" bestFit="1" customWidth="1"/>
    <col min="7" max="7" width="63.5703125" style="1" bestFit="1" customWidth="1"/>
    <col min="8" max="16" width="44.140625" style="1" hidden="1" customWidth="1"/>
    <col min="17" max="17" width="43.5703125" style="1" bestFit="1" customWidth="1"/>
    <col min="18" max="18" width="12.5703125" style="1" customWidth="1"/>
    <col min="19" max="19" width="11.7109375" style="1" bestFit="1" customWidth="1"/>
    <col min="20" max="20" width="7.28515625" style="1" hidden="1" customWidth="1"/>
    <col min="21" max="21" width="16.140625" style="1" hidden="1" customWidth="1"/>
    <col min="22" max="22" width="14" style="1" hidden="1" customWidth="1"/>
    <col min="23" max="23" width="14.85546875" style="1" hidden="1" customWidth="1"/>
    <col min="24" max="24" width="20.28515625" style="1" bestFit="1" customWidth="1"/>
    <col min="25" max="25" width="2.140625" style="1" hidden="1" customWidth="1"/>
    <col min="26" max="26" width="2" style="1" hidden="1" customWidth="1"/>
    <col min="27" max="27" width="1.85546875" style="1" hidden="1" customWidth="1"/>
    <col min="28" max="28" width="10" style="1" hidden="1" customWidth="1"/>
    <col min="29" max="29" width="8.28515625" style="1" hidden="1" customWidth="1"/>
    <col min="30" max="30" width="13.7109375" style="1" hidden="1" customWidth="1"/>
    <col min="31" max="31" width="8.7109375" style="1" hidden="1" customWidth="1"/>
    <col min="32" max="32" width="10" style="1" hidden="1" customWidth="1"/>
    <col min="33" max="33" width="4.140625" style="1" hidden="1" customWidth="1"/>
    <col min="34" max="34" width="17.140625" style="1" hidden="1" customWidth="1"/>
    <col min="35" max="36" width="3.7109375" style="1" hidden="1" customWidth="1"/>
    <col min="37" max="37" width="4.42578125" style="1" hidden="1" customWidth="1"/>
    <col min="38" max="38" width="4.28515625" style="1" hidden="1" customWidth="1"/>
    <col min="39" max="39" width="2.140625" style="1" hidden="1" customWidth="1"/>
    <col min="40" max="40" width="8.28515625" style="1" hidden="1" customWidth="1"/>
    <col min="41" max="41" width="8.140625" style="1" hidden="1" customWidth="1"/>
    <col min="42" max="42" width="8.42578125" style="1" hidden="1" customWidth="1"/>
    <col min="43" max="43" width="23.5703125" style="1" hidden="1" customWidth="1"/>
    <col min="44" max="44" width="3.7109375" style="1" hidden="1" customWidth="1"/>
    <col min="45" max="45" width="14.28515625" style="1" hidden="1" customWidth="1"/>
    <col min="46" max="46" width="8.140625" style="1" hidden="1" customWidth="1"/>
    <col min="47" max="47" width="11.7109375" style="1" hidden="1" customWidth="1"/>
    <col min="48" max="48" width="16.42578125" style="1" hidden="1" customWidth="1"/>
    <col min="49" max="49" width="4.7109375" style="1" hidden="1" customWidth="1"/>
    <col min="50" max="50" width="9" style="1" hidden="1" customWidth="1"/>
    <col min="51" max="51" width="7" style="1" hidden="1" customWidth="1"/>
    <col min="52" max="52" width="3.42578125" style="1" hidden="1" customWidth="1"/>
    <col min="53" max="53" width="15.140625" style="1" hidden="1" customWidth="1"/>
    <col min="54" max="54" width="19.7109375" style="1" hidden="1" customWidth="1"/>
    <col min="55" max="55" width="9" style="1" hidden="1" customWidth="1"/>
    <col min="56" max="56" width="4.140625" style="1" hidden="1" customWidth="1"/>
    <col min="57" max="57" width="13" style="1" hidden="1" customWidth="1"/>
    <col min="58" max="58" width="10" style="1" hidden="1" customWidth="1"/>
    <col min="59" max="59" width="8.5703125" style="1" hidden="1" customWidth="1"/>
    <col min="60" max="60" width="4.5703125" style="1" hidden="1" customWidth="1"/>
    <col min="61" max="61" width="8.7109375" style="1" hidden="1" customWidth="1"/>
    <col min="62" max="62" width="7" style="1" hidden="1" customWidth="1"/>
    <col min="63" max="63" width="5.85546875" style="1" hidden="1" customWidth="1"/>
    <col min="64" max="64" width="9" style="1" hidden="1" customWidth="1"/>
    <col min="65" max="65" width="24.140625" style="1" hidden="1" customWidth="1"/>
    <col min="66" max="66" width="22.140625" style="1" hidden="1" customWidth="1"/>
    <col min="67" max="67" width="6.7109375" style="1" hidden="1" customWidth="1"/>
    <col min="68" max="68" width="8.7109375" style="1" hidden="1" customWidth="1"/>
    <col min="69" max="69" width="20.42578125" style="1" hidden="1" customWidth="1"/>
    <col min="70" max="70" width="7.85546875" style="1" hidden="1" customWidth="1"/>
    <col min="71" max="71" width="2" style="1" hidden="1" customWidth="1"/>
    <col min="72" max="72" width="5.28515625" style="1" hidden="1" customWidth="1"/>
    <col min="73" max="73" width="12.5703125" style="1" customWidth="1"/>
    <col min="74" max="74" width="14.140625" style="1" hidden="1" customWidth="1"/>
    <col min="75" max="75" width="16.140625" style="1" hidden="1" customWidth="1"/>
    <col min="76" max="76" width="7.140625" style="1" hidden="1" customWidth="1"/>
    <col min="77" max="77" width="22.140625" style="1" hidden="1" customWidth="1"/>
    <col min="78" max="78" width="29.7109375" style="1" hidden="1" customWidth="1"/>
    <col min="79" max="79" width="9.7109375" style="1" hidden="1" customWidth="1"/>
    <col min="80" max="80" width="8.5703125" style="1" hidden="1" customWidth="1"/>
    <col min="81" max="81" width="32.140625" style="1" bestFit="1" customWidth="1"/>
    <col min="82" max="82" width="9.85546875" style="1" hidden="1" customWidth="1"/>
    <col min="83" max="83" width="17.7109375" style="1" hidden="1" customWidth="1"/>
    <col min="84" max="84" width="4.7109375" style="1" hidden="1" customWidth="1"/>
    <col min="85" max="85" width="7.7109375" style="1" hidden="1" customWidth="1"/>
    <col min="86" max="86" width="8.28515625" style="1" hidden="1" customWidth="1"/>
    <col min="87" max="87" width="9.28515625" style="1" hidden="1" customWidth="1"/>
    <col min="88" max="88" width="3" style="1" hidden="1" customWidth="1"/>
    <col min="89" max="89" width="7.7109375" style="1" hidden="1" customWidth="1"/>
    <col min="90" max="90" width="14.42578125" style="1" hidden="1" customWidth="1"/>
    <col min="91" max="91" width="2.85546875" style="1" hidden="1" customWidth="1"/>
    <col min="92" max="92" width="7.28515625" style="1" hidden="1" customWidth="1"/>
    <col min="93" max="93" width="29.7109375" style="1" hidden="1" customWidth="1"/>
    <col min="94" max="94" width="12.5703125" style="1" customWidth="1"/>
    <col min="95" max="95" width="11.42578125" style="1" hidden="1" customWidth="1"/>
    <col min="96" max="96" width="8.140625" style="1" hidden="1" customWidth="1"/>
    <col min="97" max="97" width="4.85546875" style="1" hidden="1" customWidth="1"/>
    <col min="98" max="98" width="4.28515625" style="1" hidden="1" customWidth="1"/>
    <col min="99" max="99" width="4.42578125" style="1" hidden="1" customWidth="1"/>
    <col min="100" max="100" width="5.7109375" style="1" hidden="1" customWidth="1"/>
    <col min="101" max="101" width="5.28515625" style="1" hidden="1" customWidth="1"/>
    <col min="102" max="102" width="5.7109375" style="1" hidden="1" customWidth="1"/>
    <col min="103" max="103" width="4.5703125" style="1" hidden="1" customWidth="1"/>
    <col min="104" max="104" width="5.28515625" style="1" hidden="1" customWidth="1"/>
    <col min="105" max="105" width="13.28515625" style="1" hidden="1" customWidth="1"/>
    <col min="106" max="106" width="9.85546875" style="1" hidden="1" customWidth="1"/>
    <col min="107" max="107" width="3.85546875" style="1" hidden="1" customWidth="1"/>
    <col min="108" max="108" width="6.5703125" style="1" hidden="1" customWidth="1"/>
    <col min="109" max="109" width="11" style="1" hidden="1" customWidth="1"/>
    <col min="110" max="110" width="12.85546875" style="1" hidden="1" customWidth="1"/>
    <col min="111" max="114" width="10.5703125" style="1" hidden="1" customWidth="1"/>
    <col min="115" max="115" width="10.28515625" style="1" hidden="1" customWidth="1"/>
    <col min="116" max="116" width="8.7109375" style="1" hidden="1" customWidth="1"/>
    <col min="117" max="117" width="10.5703125" style="1" hidden="1" customWidth="1"/>
    <col min="118" max="118" width="9.5703125" style="1" hidden="1" customWidth="1"/>
    <col min="119" max="120" width="10.5703125" style="1" hidden="1" customWidth="1"/>
    <col min="121" max="121" width="13.7109375" style="1" customWidth="1"/>
    <col min="122" max="16384" width="11.5703125" style="1"/>
  </cols>
  <sheetData>
    <row r="1" spans="1:121" s="25" customFormat="1" x14ac:dyDescent="0.25">
      <c r="A1" s="25" t="s">
        <v>1743</v>
      </c>
      <c r="B1" s="25" t="s">
        <v>1744</v>
      </c>
      <c r="C1" s="25" t="s">
        <v>1740</v>
      </c>
      <c r="D1" s="33" t="s">
        <v>7655</v>
      </c>
      <c r="E1" s="33" t="s">
        <v>7656</v>
      </c>
      <c r="F1" s="33" t="s">
        <v>7996</v>
      </c>
      <c r="G1" s="25" t="s">
        <v>7993</v>
      </c>
      <c r="H1" s="25" t="s">
        <v>1745</v>
      </c>
      <c r="I1" s="25" t="s">
        <v>7775</v>
      </c>
      <c r="J1" s="25" t="s">
        <v>7776</v>
      </c>
      <c r="K1" s="25" t="s">
        <v>7777</v>
      </c>
      <c r="L1" s="25" t="s">
        <v>7778</v>
      </c>
      <c r="M1" s="25" t="s">
        <v>7779</v>
      </c>
      <c r="N1" s="25" t="s">
        <v>7780</v>
      </c>
      <c r="O1" s="25" t="s">
        <v>7781</v>
      </c>
      <c r="P1" s="25" t="s">
        <v>7782</v>
      </c>
      <c r="Q1" s="25" t="s">
        <v>1011</v>
      </c>
      <c r="R1" s="25" t="s">
        <v>1746</v>
      </c>
      <c r="S1" s="25" t="s">
        <v>3</v>
      </c>
      <c r="T1" s="25" t="s">
        <v>1747</v>
      </c>
      <c r="U1" s="25" t="s">
        <v>1748</v>
      </c>
      <c r="V1" s="25" t="s">
        <v>1749</v>
      </c>
      <c r="W1" s="25" t="s">
        <v>1741</v>
      </c>
      <c r="X1" s="25" t="s">
        <v>1750</v>
      </c>
      <c r="Y1" s="25" t="s">
        <v>1015</v>
      </c>
      <c r="Z1" s="25" t="s">
        <v>1751</v>
      </c>
      <c r="AA1" s="25" t="s">
        <v>1752</v>
      </c>
      <c r="AB1" s="25" t="s">
        <v>0</v>
      </c>
      <c r="AC1" s="25" t="s">
        <v>1753</v>
      </c>
      <c r="AD1" s="25" t="s">
        <v>1754</v>
      </c>
      <c r="AE1" s="25" t="s">
        <v>1755</v>
      </c>
      <c r="AF1" s="25" t="s">
        <v>1756</v>
      </c>
      <c r="AG1" s="25" t="s">
        <v>1757</v>
      </c>
      <c r="AH1" s="25" t="s">
        <v>1758</v>
      </c>
      <c r="AI1" s="25" t="s">
        <v>1759</v>
      </c>
      <c r="AJ1" s="25" t="s">
        <v>1760</v>
      </c>
      <c r="AK1" s="25" t="s">
        <v>7082</v>
      </c>
      <c r="AL1" s="25" t="s">
        <v>1761</v>
      </c>
      <c r="AM1" s="25" t="s">
        <v>1762</v>
      </c>
      <c r="AN1" s="25" t="s">
        <v>1763</v>
      </c>
      <c r="AO1" s="25" t="s">
        <v>1764</v>
      </c>
      <c r="AP1" s="25" t="s">
        <v>1765</v>
      </c>
      <c r="AQ1" s="25" t="s">
        <v>1766</v>
      </c>
      <c r="AR1" s="25" t="s">
        <v>1767</v>
      </c>
      <c r="AS1" s="25" t="s">
        <v>1768</v>
      </c>
      <c r="AT1" s="25" t="s">
        <v>1769</v>
      </c>
      <c r="AU1" s="25" t="s">
        <v>1770</v>
      </c>
      <c r="AV1" s="25" t="s">
        <v>1771</v>
      </c>
      <c r="AW1" s="25" t="s">
        <v>1772</v>
      </c>
      <c r="AX1" s="25" t="s">
        <v>1773</v>
      </c>
      <c r="AY1" s="25" t="s">
        <v>1774</v>
      </c>
      <c r="AZ1" s="25" t="s">
        <v>1775</v>
      </c>
      <c r="BA1" s="25" t="s">
        <v>1776</v>
      </c>
      <c r="BB1" s="25" t="s">
        <v>1777</v>
      </c>
      <c r="BC1" s="25" t="s">
        <v>1778</v>
      </c>
      <c r="BD1" s="25" t="s">
        <v>1779</v>
      </c>
      <c r="BE1" s="25" t="s">
        <v>1780</v>
      </c>
      <c r="BF1" s="25" t="s">
        <v>1781</v>
      </c>
      <c r="BG1" s="25" t="s">
        <v>1782</v>
      </c>
      <c r="BH1" s="25" t="s">
        <v>1783</v>
      </c>
      <c r="BI1" s="25" t="s">
        <v>1784</v>
      </c>
      <c r="BJ1" s="25" t="s">
        <v>1785</v>
      </c>
      <c r="BK1" s="25" t="s">
        <v>1786</v>
      </c>
      <c r="BL1" s="25" t="s">
        <v>1787</v>
      </c>
      <c r="BM1" s="25" t="s">
        <v>1788</v>
      </c>
      <c r="BN1" s="25" t="s">
        <v>1789</v>
      </c>
      <c r="BO1" s="25" t="s">
        <v>1790</v>
      </c>
      <c r="BP1" s="25" t="s">
        <v>1791</v>
      </c>
      <c r="BQ1" s="25" t="s">
        <v>1792</v>
      </c>
      <c r="BR1" s="25" t="s">
        <v>1793</v>
      </c>
      <c r="BS1" s="25" t="s">
        <v>7784</v>
      </c>
      <c r="BT1" s="25" t="s">
        <v>1794</v>
      </c>
      <c r="BU1" s="25" t="s">
        <v>1795</v>
      </c>
      <c r="BV1" s="25" t="s">
        <v>1796</v>
      </c>
      <c r="BW1" s="25" t="s">
        <v>1797</v>
      </c>
      <c r="BX1" s="25" t="s">
        <v>1798</v>
      </c>
      <c r="BY1" s="25" t="s">
        <v>1799</v>
      </c>
      <c r="BZ1" s="25" t="s">
        <v>1800</v>
      </c>
      <c r="CA1" s="25" t="s">
        <v>1801</v>
      </c>
      <c r="CB1" s="25" t="s">
        <v>1802</v>
      </c>
      <c r="CC1" s="25" t="s">
        <v>1803</v>
      </c>
      <c r="CD1" s="25" t="s">
        <v>1804</v>
      </c>
      <c r="CE1" s="25" t="s">
        <v>1805</v>
      </c>
      <c r="CF1" s="25" t="s">
        <v>1806</v>
      </c>
      <c r="CG1" s="25" t="s">
        <v>1807</v>
      </c>
      <c r="CH1" s="25" t="s">
        <v>1808</v>
      </c>
      <c r="CI1" s="25" t="s">
        <v>1809</v>
      </c>
      <c r="CJ1" s="25" t="s">
        <v>1810</v>
      </c>
      <c r="CK1" s="25" t="s">
        <v>1811</v>
      </c>
      <c r="CL1" s="25" t="s">
        <v>1812</v>
      </c>
      <c r="CM1" s="25" t="s">
        <v>1813</v>
      </c>
      <c r="CN1" s="25" t="s">
        <v>1814</v>
      </c>
      <c r="CO1" s="25" t="s">
        <v>1815</v>
      </c>
      <c r="CP1" s="25" t="s">
        <v>1816</v>
      </c>
      <c r="CQ1" s="25" t="s">
        <v>1817</v>
      </c>
      <c r="CR1" s="25" t="s">
        <v>1818</v>
      </c>
      <c r="CS1" s="25" t="s">
        <v>1819</v>
      </c>
      <c r="CT1" s="25" t="s">
        <v>1820</v>
      </c>
      <c r="CU1" s="25" t="s">
        <v>1821</v>
      </c>
      <c r="CV1" s="25" t="s">
        <v>1822</v>
      </c>
      <c r="CW1" s="25" t="s">
        <v>1823</v>
      </c>
      <c r="CX1" s="25" t="s">
        <v>1824</v>
      </c>
      <c r="CY1" s="25" t="s">
        <v>1825</v>
      </c>
      <c r="CZ1" s="25" t="s">
        <v>7783</v>
      </c>
      <c r="DA1" s="25" t="s">
        <v>1827</v>
      </c>
      <c r="DB1" s="25" t="s">
        <v>1828</v>
      </c>
      <c r="DC1" s="25" t="s">
        <v>1021</v>
      </c>
      <c r="DD1" s="25" t="s">
        <v>1829</v>
      </c>
      <c r="DE1" s="25" t="s">
        <v>1</v>
      </c>
      <c r="DF1" s="25" t="s">
        <v>1830</v>
      </c>
      <c r="DG1" s="25" t="s">
        <v>1831</v>
      </c>
      <c r="DH1" s="25" t="s">
        <v>1832</v>
      </c>
      <c r="DI1" s="25" t="s">
        <v>1833</v>
      </c>
      <c r="DJ1" s="25" t="s">
        <v>1834</v>
      </c>
      <c r="DK1" s="25" t="s">
        <v>1835</v>
      </c>
      <c r="DL1" s="25" t="s">
        <v>1836</v>
      </c>
      <c r="DM1" s="25" t="s">
        <v>1837</v>
      </c>
      <c r="DN1" s="25" t="s">
        <v>1838</v>
      </c>
      <c r="DO1" s="25" t="s">
        <v>1839</v>
      </c>
      <c r="DP1" s="25" t="s">
        <v>1840</v>
      </c>
      <c r="DQ1" s="25" t="s">
        <v>1841</v>
      </c>
    </row>
    <row r="2" spans="1:121" x14ac:dyDescent="0.25">
      <c r="A2" s="2" t="s">
        <v>1281</v>
      </c>
      <c r="B2" s="2" t="s">
        <v>1842</v>
      </c>
      <c r="C2" s="2" t="s">
        <v>1860</v>
      </c>
      <c r="D2" s="2" t="s">
        <v>7657</v>
      </c>
      <c r="E2" s="2" t="s">
        <v>7419</v>
      </c>
      <c r="F2" s="2" t="str">
        <f>CONCATENATE(D2," ",E2)</f>
        <v>CIERRE DE GANCHO DEFICIENTE</v>
      </c>
      <c r="G2" s="2" t="s">
        <v>7995</v>
      </c>
      <c r="H2" s="2" t="s">
        <v>7994</v>
      </c>
      <c r="I2" s="2" t="s">
        <v>7247</v>
      </c>
      <c r="J2" s="2" t="s">
        <v>7248</v>
      </c>
      <c r="K2" s="2" t="s">
        <v>7249</v>
      </c>
      <c r="L2" s="2"/>
      <c r="M2" s="2"/>
      <c r="N2" s="2"/>
      <c r="O2" s="2"/>
      <c r="P2" s="2"/>
      <c r="Q2" s="2" t="s">
        <v>406</v>
      </c>
      <c r="R2" s="2" t="s">
        <v>10</v>
      </c>
      <c r="S2" s="2" t="s">
        <v>1042</v>
      </c>
      <c r="T2" s="2" t="s">
        <v>1276</v>
      </c>
      <c r="U2" s="2" t="s">
        <v>1280</v>
      </c>
      <c r="V2" s="2" t="s">
        <v>1277</v>
      </c>
      <c r="W2" s="2" t="s">
        <v>1277</v>
      </c>
      <c r="X2" s="2" t="s">
        <v>1291</v>
      </c>
      <c r="Y2" s="2" t="s">
        <v>1025</v>
      </c>
      <c r="Z2" s="2" t="s">
        <v>1844</v>
      </c>
      <c r="AA2" s="2" t="s">
        <v>1844</v>
      </c>
      <c r="AB2" s="2" t="s">
        <v>1861</v>
      </c>
      <c r="AC2" s="2" t="s">
        <v>1844</v>
      </c>
      <c r="AD2" s="2" t="s">
        <v>1292</v>
      </c>
      <c r="AE2" s="2" t="s">
        <v>1862</v>
      </c>
      <c r="AF2" s="2" t="s">
        <v>1844</v>
      </c>
      <c r="AG2" s="2" t="s">
        <v>1844</v>
      </c>
      <c r="AH2" s="2" t="s">
        <v>1844</v>
      </c>
      <c r="AI2" s="2" t="s">
        <v>1844</v>
      </c>
      <c r="AJ2" s="2" t="s">
        <v>1844</v>
      </c>
      <c r="AK2" s="2" t="s">
        <v>1281</v>
      </c>
      <c r="AL2" s="2" t="s">
        <v>1848</v>
      </c>
      <c r="AM2" s="2" t="s">
        <v>1844</v>
      </c>
      <c r="AN2" s="2" t="s">
        <v>1849</v>
      </c>
      <c r="AO2" s="2" t="s">
        <v>1857</v>
      </c>
      <c r="AP2" s="2" t="s">
        <v>1844</v>
      </c>
      <c r="AQ2" s="2" t="s">
        <v>1844</v>
      </c>
      <c r="AR2" s="2" t="s">
        <v>1844</v>
      </c>
      <c r="AS2" s="2" t="s">
        <v>1844</v>
      </c>
      <c r="AT2" s="2" t="s">
        <v>1863</v>
      </c>
      <c r="AU2" s="2" t="s">
        <v>1844</v>
      </c>
      <c r="AV2" s="2" t="s">
        <v>1844</v>
      </c>
      <c r="AW2" s="2" t="s">
        <v>1851</v>
      </c>
      <c r="AX2" s="2" t="s">
        <v>1844</v>
      </c>
      <c r="AY2" s="2" t="s">
        <v>1844</v>
      </c>
      <c r="AZ2" s="2" t="s">
        <v>1852</v>
      </c>
      <c r="BA2" s="2" t="s">
        <v>1844</v>
      </c>
      <c r="BB2" s="2" t="s">
        <v>1278</v>
      </c>
      <c r="BC2" s="2" t="s">
        <v>1864</v>
      </c>
      <c r="BD2" s="2" t="s">
        <v>1844</v>
      </c>
      <c r="BE2" s="2" t="s">
        <v>1865</v>
      </c>
      <c r="BF2" s="2" t="s">
        <v>1853</v>
      </c>
      <c r="BG2" s="2" t="s">
        <v>1844</v>
      </c>
      <c r="BH2" s="2" t="s">
        <v>1281</v>
      </c>
      <c r="BI2" s="2" t="s">
        <v>1844</v>
      </c>
      <c r="BJ2" s="2" t="s">
        <v>1854</v>
      </c>
      <c r="BK2" s="2" t="s">
        <v>1855</v>
      </c>
      <c r="BL2" s="2" t="s">
        <v>1866</v>
      </c>
      <c r="BM2" s="2" t="s">
        <v>1844</v>
      </c>
      <c r="BN2" s="2" t="s">
        <v>1844</v>
      </c>
      <c r="BO2" s="2" t="s">
        <v>1844</v>
      </c>
      <c r="BP2" s="2" t="s">
        <v>1857</v>
      </c>
      <c r="BQ2" s="2" t="s">
        <v>1844</v>
      </c>
      <c r="BR2" s="2" t="s">
        <v>1844</v>
      </c>
      <c r="BS2" s="2" t="s">
        <v>1853</v>
      </c>
      <c r="BT2" s="2" t="s">
        <v>1844</v>
      </c>
      <c r="BU2" s="2" t="s">
        <v>1867</v>
      </c>
      <c r="BV2" s="2" t="s">
        <v>1844</v>
      </c>
      <c r="BW2" s="2" t="s">
        <v>1868</v>
      </c>
      <c r="BX2" s="2" t="s">
        <v>1844</v>
      </c>
      <c r="BY2" s="2" t="s">
        <v>1844</v>
      </c>
      <c r="BZ2" s="2" t="s">
        <v>1844</v>
      </c>
      <c r="CA2" s="2" t="s">
        <v>1844</v>
      </c>
      <c r="CB2" s="2" t="s">
        <v>1844</v>
      </c>
      <c r="CC2" s="2" t="s">
        <v>154</v>
      </c>
      <c r="CD2" s="2" t="s">
        <v>1844</v>
      </c>
      <c r="CE2" s="2" t="s">
        <v>1844</v>
      </c>
      <c r="CF2" s="2" t="s">
        <v>1844</v>
      </c>
      <c r="CG2" s="2" t="s">
        <v>1844</v>
      </c>
      <c r="CH2" s="2" t="s">
        <v>1863</v>
      </c>
      <c r="CI2" s="2" t="s">
        <v>1869</v>
      </c>
      <c r="CJ2" s="2" t="s">
        <v>1844</v>
      </c>
      <c r="CK2" s="2" t="s">
        <v>1844</v>
      </c>
      <c r="CL2" s="2" t="s">
        <v>1844</v>
      </c>
      <c r="CM2" s="2" t="s">
        <v>1844</v>
      </c>
      <c r="CN2" s="2" t="s">
        <v>1281</v>
      </c>
      <c r="CO2" s="2" t="s">
        <v>1844</v>
      </c>
      <c r="CP2" s="2" t="s">
        <v>1867</v>
      </c>
      <c r="CQ2" s="2" t="s">
        <v>1844</v>
      </c>
      <c r="CR2" s="2" t="s">
        <v>1844</v>
      </c>
      <c r="CS2" s="2" t="s">
        <v>1859</v>
      </c>
      <c r="CT2" s="2" t="s">
        <v>1859</v>
      </c>
      <c r="CU2" s="2" t="s">
        <v>1859</v>
      </c>
      <c r="CV2" s="2" t="s">
        <v>1844</v>
      </c>
      <c r="CW2" s="2" t="s">
        <v>1844</v>
      </c>
      <c r="CX2" s="2" t="s">
        <v>1844</v>
      </c>
      <c r="CY2" s="2" t="s">
        <v>1844</v>
      </c>
      <c r="CZ2" s="2" t="s">
        <v>1844</v>
      </c>
      <c r="DA2" s="2" t="s">
        <v>1844</v>
      </c>
      <c r="DB2" s="2" t="s">
        <v>1844</v>
      </c>
      <c r="DC2" s="2" t="s">
        <v>1026</v>
      </c>
      <c r="DD2" s="2" t="s">
        <v>1281</v>
      </c>
      <c r="DE2" s="2" t="s">
        <v>405</v>
      </c>
      <c r="DF2" s="3">
        <v>44564</v>
      </c>
      <c r="DG2" s="3">
        <v>44735</v>
      </c>
      <c r="DH2" s="3">
        <v>44735</v>
      </c>
      <c r="DI2" s="3">
        <v>44564</v>
      </c>
      <c r="DJ2" s="3">
        <v>44564</v>
      </c>
      <c r="DK2" s="3"/>
      <c r="DL2" s="3"/>
      <c r="DM2" s="3">
        <v>44564</v>
      </c>
      <c r="DN2" s="3"/>
      <c r="DO2" s="3">
        <v>44564</v>
      </c>
      <c r="DP2" s="3">
        <v>44564</v>
      </c>
      <c r="DQ2" s="26">
        <v>3.75</v>
      </c>
    </row>
    <row r="3" spans="1:121" x14ac:dyDescent="0.25">
      <c r="A3" s="2" t="s">
        <v>1281</v>
      </c>
      <c r="B3" s="2" t="s">
        <v>1842</v>
      </c>
      <c r="C3" s="2" t="s">
        <v>1891</v>
      </c>
      <c r="D3" s="2" t="s">
        <v>7659</v>
      </c>
      <c r="E3" s="2" t="s">
        <v>7493</v>
      </c>
      <c r="F3" s="2" t="str">
        <f t="shared" ref="F3:F65" si="0">CONCATENATE(D3," ",E3)</f>
        <v>ACOPLE DE BOMBA WAUKESHA FRACTURADO</v>
      </c>
      <c r="G3" s="2" t="str">
        <f t="shared" ref="G3:G64" si="1">CONCATENATE(D3," ",E3)</f>
        <v>ACOPLE DE BOMBA WAUKESHA FRACTURADO</v>
      </c>
      <c r="H3" s="2" t="s">
        <v>7262</v>
      </c>
      <c r="I3" s="2" t="s">
        <v>7247</v>
      </c>
      <c r="J3" s="2" t="s">
        <v>7250</v>
      </c>
      <c r="K3" s="2" t="s">
        <v>7252</v>
      </c>
      <c r="L3" s="2" t="s">
        <v>7263</v>
      </c>
      <c r="M3" s="2"/>
      <c r="N3" s="2"/>
      <c r="O3" s="2"/>
      <c r="P3" s="2"/>
      <c r="Q3" s="2" t="s">
        <v>6</v>
      </c>
      <c r="R3" s="2" t="s">
        <v>10</v>
      </c>
      <c r="S3" s="2" t="s">
        <v>1042</v>
      </c>
      <c r="T3" s="2" t="s">
        <v>1282</v>
      </c>
      <c r="U3" s="2" t="s">
        <v>1288</v>
      </c>
      <c r="V3" s="2" t="s">
        <v>1294</v>
      </c>
      <c r="W3" s="2" t="s">
        <v>1294</v>
      </c>
      <c r="X3" s="2" t="s">
        <v>1285</v>
      </c>
      <c r="Y3" s="2" t="s">
        <v>1154</v>
      </c>
      <c r="Z3" s="2" t="s">
        <v>1844</v>
      </c>
      <c r="AA3" s="2" t="s">
        <v>1844</v>
      </c>
      <c r="AB3" s="2" t="s">
        <v>1844</v>
      </c>
      <c r="AC3" s="2" t="s">
        <v>1844</v>
      </c>
      <c r="AD3" s="2" t="s">
        <v>1299</v>
      </c>
      <c r="AE3" s="2" t="s">
        <v>1892</v>
      </c>
      <c r="AF3" s="2" t="s">
        <v>1893</v>
      </c>
      <c r="AG3" s="2" t="s">
        <v>1847</v>
      </c>
      <c r="AH3" s="2" t="s">
        <v>1844</v>
      </c>
      <c r="AI3" s="2" t="s">
        <v>1844</v>
      </c>
      <c r="AJ3" s="2" t="s">
        <v>1844</v>
      </c>
      <c r="AK3" s="2" t="s">
        <v>1281</v>
      </c>
      <c r="AL3" s="2" t="s">
        <v>1848</v>
      </c>
      <c r="AM3" s="2" t="s">
        <v>1844</v>
      </c>
      <c r="AN3" s="2" t="s">
        <v>1857</v>
      </c>
      <c r="AO3" s="2" t="s">
        <v>1894</v>
      </c>
      <c r="AP3" s="2" t="s">
        <v>1844</v>
      </c>
      <c r="AQ3" s="2" t="s">
        <v>1844</v>
      </c>
      <c r="AR3" s="2" t="s">
        <v>1844</v>
      </c>
      <c r="AS3" s="2" t="s">
        <v>1844</v>
      </c>
      <c r="AT3" s="2" t="s">
        <v>1894</v>
      </c>
      <c r="AU3" s="2" t="s">
        <v>1844</v>
      </c>
      <c r="AV3" s="2" t="s">
        <v>1844</v>
      </c>
      <c r="AW3" s="2" t="s">
        <v>1851</v>
      </c>
      <c r="AX3" s="2" t="s">
        <v>1844</v>
      </c>
      <c r="AY3" s="2" t="s">
        <v>1844</v>
      </c>
      <c r="AZ3" s="2" t="s">
        <v>1852</v>
      </c>
      <c r="BA3" s="2" t="s">
        <v>1844</v>
      </c>
      <c r="BB3" s="2" t="s">
        <v>1278</v>
      </c>
      <c r="BC3" s="2" t="s">
        <v>1895</v>
      </c>
      <c r="BD3" s="2" t="s">
        <v>1844</v>
      </c>
      <c r="BE3" s="2" t="s">
        <v>1896</v>
      </c>
      <c r="BF3" s="2" t="s">
        <v>1853</v>
      </c>
      <c r="BG3" s="2" t="s">
        <v>1844</v>
      </c>
      <c r="BH3" s="2" t="s">
        <v>1281</v>
      </c>
      <c r="BI3" s="2" t="s">
        <v>1844</v>
      </c>
      <c r="BJ3" s="2" t="s">
        <v>1854</v>
      </c>
      <c r="BK3" s="2" t="s">
        <v>1855</v>
      </c>
      <c r="BL3" s="2" t="s">
        <v>1897</v>
      </c>
      <c r="BM3" s="2" t="s">
        <v>1844</v>
      </c>
      <c r="BN3" s="2" t="s">
        <v>1844</v>
      </c>
      <c r="BO3" s="2" t="s">
        <v>1844</v>
      </c>
      <c r="BP3" s="2" t="s">
        <v>1857</v>
      </c>
      <c r="BQ3" s="2" t="s">
        <v>1844</v>
      </c>
      <c r="BR3" s="2" t="s">
        <v>1844</v>
      </c>
      <c r="BS3" s="2" t="s">
        <v>1853</v>
      </c>
      <c r="BT3" s="2" t="s">
        <v>1844</v>
      </c>
      <c r="BU3" s="2" t="s">
        <v>1898</v>
      </c>
      <c r="BV3" s="2" t="s">
        <v>1844</v>
      </c>
      <c r="BW3" s="2" t="s">
        <v>1899</v>
      </c>
      <c r="BX3" s="2" t="s">
        <v>1844</v>
      </c>
      <c r="BY3" s="2" t="s">
        <v>1844</v>
      </c>
      <c r="BZ3" s="2" t="s">
        <v>1844</v>
      </c>
      <c r="CA3" s="2" t="s">
        <v>1844</v>
      </c>
      <c r="CB3" s="2" t="s">
        <v>1844</v>
      </c>
      <c r="CC3" s="2" t="s">
        <v>7</v>
      </c>
      <c r="CD3" s="2" t="s">
        <v>1844</v>
      </c>
      <c r="CE3" s="2" t="s">
        <v>1844</v>
      </c>
      <c r="CF3" s="2" t="s">
        <v>1844</v>
      </c>
      <c r="CG3" s="2" t="s">
        <v>1844</v>
      </c>
      <c r="CH3" s="2" t="s">
        <v>1900</v>
      </c>
      <c r="CI3" s="2" t="s">
        <v>1901</v>
      </c>
      <c r="CJ3" s="2" t="s">
        <v>1844</v>
      </c>
      <c r="CK3" s="2" t="s">
        <v>1844</v>
      </c>
      <c r="CL3" s="2" t="s">
        <v>1844</v>
      </c>
      <c r="CM3" s="2" t="s">
        <v>1844</v>
      </c>
      <c r="CN3" s="2" t="s">
        <v>1281</v>
      </c>
      <c r="CO3" s="2" t="s">
        <v>1844</v>
      </c>
      <c r="CP3" s="2" t="s">
        <v>1898</v>
      </c>
      <c r="CQ3" s="2" t="s">
        <v>1844</v>
      </c>
      <c r="CR3" s="2" t="s">
        <v>1844</v>
      </c>
      <c r="CS3" s="2" t="s">
        <v>1859</v>
      </c>
      <c r="CT3" s="2" t="s">
        <v>1859</v>
      </c>
      <c r="CU3" s="2" t="s">
        <v>1859</v>
      </c>
      <c r="CV3" s="2" t="s">
        <v>1844</v>
      </c>
      <c r="CW3" s="2" t="s">
        <v>1844</v>
      </c>
      <c r="CX3" s="2" t="s">
        <v>1844</v>
      </c>
      <c r="CY3" s="2" t="s">
        <v>1844</v>
      </c>
      <c r="CZ3" s="2" t="s">
        <v>1844</v>
      </c>
      <c r="DA3" s="2" t="s">
        <v>1844</v>
      </c>
      <c r="DB3" s="2" t="s">
        <v>1844</v>
      </c>
      <c r="DC3" s="2" t="s">
        <v>1026</v>
      </c>
      <c r="DD3" s="2" t="s">
        <v>1281</v>
      </c>
      <c r="DE3" s="2" t="s">
        <v>5</v>
      </c>
      <c r="DF3" s="3">
        <v>44586</v>
      </c>
      <c r="DG3" s="3">
        <v>44586</v>
      </c>
      <c r="DH3" s="3">
        <v>44586</v>
      </c>
      <c r="DI3" s="3"/>
      <c r="DJ3" s="3">
        <v>44586</v>
      </c>
      <c r="DK3" s="3"/>
      <c r="DL3" s="3"/>
      <c r="DM3" s="3">
        <v>44586</v>
      </c>
      <c r="DN3" s="3"/>
      <c r="DO3" s="3">
        <v>44586</v>
      </c>
      <c r="DP3" s="3">
        <v>44586</v>
      </c>
      <c r="DQ3" s="26">
        <v>0</v>
      </c>
    </row>
    <row r="4" spans="1:121" x14ac:dyDescent="0.25">
      <c r="A4" s="2" t="s">
        <v>1281</v>
      </c>
      <c r="B4" s="2" t="s">
        <v>1842</v>
      </c>
      <c r="C4" s="2" t="s">
        <v>1902</v>
      </c>
      <c r="D4" s="2" t="s">
        <v>7660</v>
      </c>
      <c r="E4" s="2" t="s">
        <v>7661</v>
      </c>
      <c r="F4" s="2" t="str">
        <f t="shared" si="0"/>
        <v>PISADOR DE GANCHO DESAJUSTADO</v>
      </c>
      <c r="G4" s="2" t="str">
        <f t="shared" si="1"/>
        <v>PISADOR DE GANCHO DESAJUSTADO</v>
      </c>
      <c r="H4" s="2" t="s">
        <v>7264</v>
      </c>
      <c r="I4" s="2" t="s">
        <v>7265</v>
      </c>
      <c r="J4" s="2" t="s">
        <v>7266</v>
      </c>
      <c r="K4" s="2" t="s">
        <v>7247</v>
      </c>
      <c r="L4" s="2" t="s">
        <v>7248</v>
      </c>
      <c r="M4" s="2"/>
      <c r="N4" s="2"/>
      <c r="O4" s="2"/>
      <c r="P4" s="2"/>
      <c r="Q4" s="2" t="s">
        <v>406</v>
      </c>
      <c r="R4" s="2" t="s">
        <v>10</v>
      </c>
      <c r="S4" s="2" t="s">
        <v>1042</v>
      </c>
      <c r="T4" s="2" t="s">
        <v>1276</v>
      </c>
      <c r="U4" s="2" t="s">
        <v>1280</v>
      </c>
      <c r="V4" s="2" t="s">
        <v>1289</v>
      </c>
      <c r="W4" s="2" t="s">
        <v>1289</v>
      </c>
      <c r="X4" s="2" t="s">
        <v>1291</v>
      </c>
      <c r="Y4" s="2" t="s">
        <v>1025</v>
      </c>
      <c r="Z4" s="2" t="s">
        <v>1844</v>
      </c>
      <c r="AA4" s="2" t="s">
        <v>1844</v>
      </c>
      <c r="AB4" s="2" t="s">
        <v>1903</v>
      </c>
      <c r="AC4" s="2" t="s">
        <v>1844</v>
      </c>
      <c r="AD4" s="2" t="s">
        <v>1299</v>
      </c>
      <c r="AE4" s="2" t="s">
        <v>1904</v>
      </c>
      <c r="AF4" s="2" t="s">
        <v>1844</v>
      </c>
      <c r="AG4" s="2" t="s">
        <v>1844</v>
      </c>
      <c r="AH4" s="2" t="s">
        <v>1844</v>
      </c>
      <c r="AI4" s="2" t="s">
        <v>1844</v>
      </c>
      <c r="AJ4" s="2" t="s">
        <v>1844</v>
      </c>
      <c r="AK4" s="2" t="s">
        <v>1281</v>
      </c>
      <c r="AL4" s="2" t="s">
        <v>1848</v>
      </c>
      <c r="AM4" s="2" t="s">
        <v>1844</v>
      </c>
      <c r="AN4" s="2" t="s">
        <v>1905</v>
      </c>
      <c r="AO4" s="2" t="s">
        <v>1906</v>
      </c>
      <c r="AP4" s="2" t="s">
        <v>1844</v>
      </c>
      <c r="AQ4" s="2" t="s">
        <v>1844</v>
      </c>
      <c r="AR4" s="2" t="s">
        <v>1844</v>
      </c>
      <c r="AS4" s="2" t="s">
        <v>1844</v>
      </c>
      <c r="AT4" s="2" t="s">
        <v>1906</v>
      </c>
      <c r="AU4" s="2" t="s">
        <v>1844</v>
      </c>
      <c r="AV4" s="2" t="s">
        <v>1844</v>
      </c>
      <c r="AW4" s="2" t="s">
        <v>1851</v>
      </c>
      <c r="AX4" s="2" t="s">
        <v>1844</v>
      </c>
      <c r="AY4" s="2" t="s">
        <v>1844</v>
      </c>
      <c r="AZ4" s="2" t="s">
        <v>1852</v>
      </c>
      <c r="BA4" s="2" t="s">
        <v>1844</v>
      </c>
      <c r="BB4" s="2" t="s">
        <v>1278</v>
      </c>
      <c r="BC4" s="2" t="s">
        <v>1907</v>
      </c>
      <c r="BD4" s="2" t="s">
        <v>1844</v>
      </c>
      <c r="BE4" s="2" t="s">
        <v>1908</v>
      </c>
      <c r="BF4" s="2" t="s">
        <v>1853</v>
      </c>
      <c r="BG4" s="2" t="s">
        <v>1844</v>
      </c>
      <c r="BH4" s="2" t="s">
        <v>1281</v>
      </c>
      <c r="BI4" s="2" t="s">
        <v>1844</v>
      </c>
      <c r="BJ4" s="2" t="s">
        <v>1854</v>
      </c>
      <c r="BK4" s="2" t="s">
        <v>1855</v>
      </c>
      <c r="BL4" s="2" t="s">
        <v>1866</v>
      </c>
      <c r="BM4" s="2" t="s">
        <v>1844</v>
      </c>
      <c r="BN4" s="2" t="s">
        <v>1844</v>
      </c>
      <c r="BO4" s="2" t="s">
        <v>1844</v>
      </c>
      <c r="BP4" s="2" t="s">
        <v>1857</v>
      </c>
      <c r="BQ4" s="2" t="s">
        <v>1844</v>
      </c>
      <c r="BR4" s="2" t="s">
        <v>1844</v>
      </c>
      <c r="BS4" s="2" t="s">
        <v>1853</v>
      </c>
      <c r="BT4" s="2" t="s">
        <v>1844</v>
      </c>
      <c r="BU4" s="2" t="s">
        <v>1909</v>
      </c>
      <c r="BV4" s="2" t="s">
        <v>1844</v>
      </c>
      <c r="BW4" s="2" t="s">
        <v>1910</v>
      </c>
      <c r="BX4" s="2" t="s">
        <v>1844</v>
      </c>
      <c r="BY4" s="2" t="s">
        <v>1844</v>
      </c>
      <c r="BZ4" s="2" t="s">
        <v>1844</v>
      </c>
      <c r="CA4" s="2" t="s">
        <v>1844</v>
      </c>
      <c r="CB4" s="2" t="s">
        <v>1844</v>
      </c>
      <c r="CC4" s="2" t="s">
        <v>154</v>
      </c>
      <c r="CD4" s="2" t="s">
        <v>1844</v>
      </c>
      <c r="CE4" s="2" t="s">
        <v>1844</v>
      </c>
      <c r="CF4" s="2" t="s">
        <v>1844</v>
      </c>
      <c r="CG4" s="2" t="s">
        <v>1844</v>
      </c>
      <c r="CH4" s="2" t="s">
        <v>1911</v>
      </c>
      <c r="CI4" s="2" t="s">
        <v>1869</v>
      </c>
      <c r="CJ4" s="2" t="s">
        <v>1844</v>
      </c>
      <c r="CK4" s="2" t="s">
        <v>1844</v>
      </c>
      <c r="CL4" s="2" t="s">
        <v>1844</v>
      </c>
      <c r="CM4" s="2" t="s">
        <v>1844</v>
      </c>
      <c r="CN4" s="2" t="s">
        <v>1281</v>
      </c>
      <c r="CO4" s="2" t="s">
        <v>1844</v>
      </c>
      <c r="CP4" s="2" t="s">
        <v>1909</v>
      </c>
      <c r="CQ4" s="2" t="s">
        <v>1844</v>
      </c>
      <c r="CR4" s="2" t="s">
        <v>1844</v>
      </c>
      <c r="CS4" s="2" t="s">
        <v>1859</v>
      </c>
      <c r="CT4" s="2" t="s">
        <v>1859</v>
      </c>
      <c r="CU4" s="2" t="s">
        <v>1859</v>
      </c>
      <c r="CV4" s="2" t="s">
        <v>1844</v>
      </c>
      <c r="CW4" s="2" t="s">
        <v>1844</v>
      </c>
      <c r="CX4" s="2" t="s">
        <v>1844</v>
      </c>
      <c r="CY4" s="2" t="s">
        <v>1844</v>
      </c>
      <c r="CZ4" s="2" t="s">
        <v>1844</v>
      </c>
      <c r="DA4" s="2" t="s">
        <v>1844</v>
      </c>
      <c r="DB4" s="2" t="s">
        <v>1844</v>
      </c>
      <c r="DC4" s="2" t="s">
        <v>1026</v>
      </c>
      <c r="DD4" s="2" t="s">
        <v>1281</v>
      </c>
      <c r="DE4" s="2" t="s">
        <v>405</v>
      </c>
      <c r="DF4" s="3">
        <v>44586</v>
      </c>
      <c r="DG4" s="3">
        <v>44661</v>
      </c>
      <c r="DH4" s="3">
        <v>44661</v>
      </c>
      <c r="DI4" s="3">
        <v>44586</v>
      </c>
      <c r="DJ4" s="3">
        <v>44586</v>
      </c>
      <c r="DK4" s="3"/>
      <c r="DL4" s="3"/>
      <c r="DM4" s="3">
        <v>44586</v>
      </c>
      <c r="DN4" s="3"/>
      <c r="DO4" s="3">
        <v>44586</v>
      </c>
      <c r="DP4" s="3">
        <v>44586</v>
      </c>
      <c r="DQ4" s="26">
        <v>4.58</v>
      </c>
    </row>
    <row r="5" spans="1:121" x14ac:dyDescent="0.25">
      <c r="A5" s="2" t="s">
        <v>1281</v>
      </c>
      <c r="B5" s="2" t="s">
        <v>1842</v>
      </c>
      <c r="C5" s="2" t="s">
        <v>1915</v>
      </c>
      <c r="D5" s="2" t="s">
        <v>7658</v>
      </c>
      <c r="E5" s="2" t="s">
        <v>7269</v>
      </c>
      <c r="F5" s="2" t="str">
        <f t="shared" si="0"/>
        <v>BANDA DE SALIDA FRENADA</v>
      </c>
      <c r="G5" s="2" t="str">
        <f t="shared" si="1"/>
        <v>BANDA DE SALIDA FRENADA</v>
      </c>
      <c r="H5" s="2" t="s">
        <v>7267</v>
      </c>
      <c r="I5" s="2" t="s">
        <v>7247</v>
      </c>
      <c r="J5" s="2" t="s">
        <v>7268</v>
      </c>
      <c r="K5" s="2" t="s">
        <v>7269</v>
      </c>
      <c r="L5" s="2"/>
      <c r="M5" s="2"/>
      <c r="N5" s="2"/>
      <c r="O5" s="2"/>
      <c r="P5" s="2"/>
      <c r="Q5" s="2" t="s">
        <v>153</v>
      </c>
      <c r="R5" s="2" t="s">
        <v>10</v>
      </c>
      <c r="S5" s="2" t="s">
        <v>1042</v>
      </c>
      <c r="T5" s="2" t="s">
        <v>1276</v>
      </c>
      <c r="U5" s="2" t="s">
        <v>1280</v>
      </c>
      <c r="V5" s="2" t="s">
        <v>1289</v>
      </c>
      <c r="W5" s="2" t="s">
        <v>1289</v>
      </c>
      <c r="X5" s="2" t="s">
        <v>1291</v>
      </c>
      <c r="Y5" s="2" t="s">
        <v>1015</v>
      </c>
      <c r="Z5" s="2" t="s">
        <v>1844</v>
      </c>
      <c r="AA5" s="2" t="s">
        <v>1844</v>
      </c>
      <c r="AB5" s="2" t="s">
        <v>1916</v>
      </c>
      <c r="AC5" s="2" t="s">
        <v>1844</v>
      </c>
      <c r="AD5" s="2" t="s">
        <v>1299</v>
      </c>
      <c r="AE5" s="2" t="s">
        <v>1917</v>
      </c>
      <c r="AF5" s="2" t="s">
        <v>1844</v>
      </c>
      <c r="AG5" s="2" t="s">
        <v>1844</v>
      </c>
      <c r="AH5" s="2" t="s">
        <v>1844</v>
      </c>
      <c r="AI5" s="2" t="s">
        <v>1844</v>
      </c>
      <c r="AJ5" s="2" t="s">
        <v>1844</v>
      </c>
      <c r="AK5" s="2" t="s">
        <v>1281</v>
      </c>
      <c r="AL5" s="2" t="s">
        <v>1848</v>
      </c>
      <c r="AM5" s="2" t="s">
        <v>1844</v>
      </c>
      <c r="AN5" s="2" t="s">
        <v>1918</v>
      </c>
      <c r="AO5" s="2" t="s">
        <v>1919</v>
      </c>
      <c r="AP5" s="2" t="s">
        <v>1844</v>
      </c>
      <c r="AQ5" s="2" t="s">
        <v>1844</v>
      </c>
      <c r="AR5" s="2" t="s">
        <v>1844</v>
      </c>
      <c r="AS5" s="2" t="s">
        <v>1844</v>
      </c>
      <c r="AT5" s="2" t="s">
        <v>1919</v>
      </c>
      <c r="AU5" s="2" t="s">
        <v>1844</v>
      </c>
      <c r="AV5" s="2" t="s">
        <v>1844</v>
      </c>
      <c r="AW5" s="2" t="s">
        <v>1851</v>
      </c>
      <c r="AX5" s="2" t="s">
        <v>1844</v>
      </c>
      <c r="AY5" s="2" t="s">
        <v>1844</v>
      </c>
      <c r="AZ5" s="2" t="s">
        <v>1852</v>
      </c>
      <c r="BA5" s="2" t="s">
        <v>1844</v>
      </c>
      <c r="BB5" s="2" t="s">
        <v>1278</v>
      </c>
      <c r="BC5" s="2" t="s">
        <v>1920</v>
      </c>
      <c r="BD5" s="2" t="s">
        <v>1844</v>
      </c>
      <c r="BE5" s="2" t="s">
        <v>1921</v>
      </c>
      <c r="BF5" s="2" t="s">
        <v>1853</v>
      </c>
      <c r="BG5" s="2" t="s">
        <v>1844</v>
      </c>
      <c r="BH5" s="2" t="s">
        <v>1281</v>
      </c>
      <c r="BI5" s="2" t="s">
        <v>1844</v>
      </c>
      <c r="BJ5" s="2" t="s">
        <v>1854</v>
      </c>
      <c r="BK5" s="2" t="s">
        <v>1855</v>
      </c>
      <c r="BL5" s="2" t="s">
        <v>1866</v>
      </c>
      <c r="BM5" s="2" t="s">
        <v>1844</v>
      </c>
      <c r="BN5" s="2" t="s">
        <v>1844</v>
      </c>
      <c r="BO5" s="2" t="s">
        <v>1844</v>
      </c>
      <c r="BP5" s="2" t="s">
        <v>1857</v>
      </c>
      <c r="BQ5" s="2" t="s">
        <v>1844</v>
      </c>
      <c r="BR5" s="2" t="s">
        <v>1844</v>
      </c>
      <c r="BS5" s="2" t="s">
        <v>1853</v>
      </c>
      <c r="BT5" s="2" t="s">
        <v>1844</v>
      </c>
      <c r="BU5" s="2" t="s">
        <v>1922</v>
      </c>
      <c r="BV5" s="2" t="s">
        <v>1882</v>
      </c>
      <c r="BW5" s="2" t="s">
        <v>1923</v>
      </c>
      <c r="BX5" s="2" t="s">
        <v>1844</v>
      </c>
      <c r="BY5" s="2" t="s">
        <v>1844</v>
      </c>
      <c r="BZ5" s="2" t="s">
        <v>1844</v>
      </c>
      <c r="CA5" s="2" t="s">
        <v>1844</v>
      </c>
      <c r="CB5" s="2" t="s">
        <v>1844</v>
      </c>
      <c r="CC5" s="2" t="s">
        <v>154</v>
      </c>
      <c r="CD5" s="2" t="s">
        <v>1844</v>
      </c>
      <c r="CE5" s="2" t="s">
        <v>1844</v>
      </c>
      <c r="CF5" s="2" t="s">
        <v>1844</v>
      </c>
      <c r="CG5" s="2" t="s">
        <v>1844</v>
      </c>
      <c r="CH5" s="2" t="s">
        <v>1924</v>
      </c>
      <c r="CI5" s="2" t="s">
        <v>1869</v>
      </c>
      <c r="CJ5" s="2" t="s">
        <v>1844</v>
      </c>
      <c r="CK5" s="2" t="s">
        <v>1844</v>
      </c>
      <c r="CL5" s="2" t="s">
        <v>1844</v>
      </c>
      <c r="CM5" s="2" t="s">
        <v>1844</v>
      </c>
      <c r="CN5" s="2" t="s">
        <v>1281</v>
      </c>
      <c r="CO5" s="2" t="s">
        <v>1883</v>
      </c>
      <c r="CP5" s="2" t="s">
        <v>1922</v>
      </c>
      <c r="CQ5" s="2" t="s">
        <v>1884</v>
      </c>
      <c r="CR5" s="2" t="s">
        <v>1844</v>
      </c>
      <c r="CS5" s="2" t="s">
        <v>1859</v>
      </c>
      <c r="CT5" s="2" t="s">
        <v>1859</v>
      </c>
      <c r="CU5" s="2" t="s">
        <v>1859</v>
      </c>
      <c r="CV5" s="2" t="s">
        <v>1844</v>
      </c>
      <c r="CW5" s="2" t="s">
        <v>1844</v>
      </c>
      <c r="CX5" s="2" t="s">
        <v>1844</v>
      </c>
      <c r="CY5" s="2" t="s">
        <v>1844</v>
      </c>
      <c r="CZ5" s="2" t="s">
        <v>1844</v>
      </c>
      <c r="DA5" s="2" t="s">
        <v>1844</v>
      </c>
      <c r="DB5" s="2" t="s">
        <v>1844</v>
      </c>
      <c r="DC5" s="2" t="s">
        <v>1026</v>
      </c>
      <c r="DD5" s="2" t="s">
        <v>1281</v>
      </c>
      <c r="DE5" s="2" t="s">
        <v>152</v>
      </c>
      <c r="DF5" s="3">
        <v>44590</v>
      </c>
      <c r="DG5" s="3">
        <v>44661</v>
      </c>
      <c r="DH5" s="3">
        <v>44661</v>
      </c>
      <c r="DI5" s="3">
        <v>44590</v>
      </c>
      <c r="DJ5" s="3">
        <v>44589</v>
      </c>
      <c r="DK5" s="3"/>
      <c r="DL5" s="3"/>
      <c r="DM5" s="3">
        <v>44590</v>
      </c>
      <c r="DN5" s="3"/>
      <c r="DO5" s="3">
        <v>44590</v>
      </c>
      <c r="DP5" s="3">
        <v>44589</v>
      </c>
      <c r="DQ5" s="26">
        <v>1</v>
      </c>
    </row>
    <row r="6" spans="1:121" x14ac:dyDescent="0.25">
      <c r="A6" s="2" t="s">
        <v>1281</v>
      </c>
      <c r="B6" s="2" t="s">
        <v>1842</v>
      </c>
      <c r="C6" s="2" t="s">
        <v>1925</v>
      </c>
      <c r="D6" s="2" t="s">
        <v>7270</v>
      </c>
      <c r="E6" s="2" t="s">
        <v>7662</v>
      </c>
      <c r="F6" s="2" t="str">
        <f t="shared" si="0"/>
        <v>SUJETADORES SUELTOS</v>
      </c>
      <c r="G6" s="2" t="str">
        <f t="shared" si="1"/>
        <v>SUJETADORES SUELTOS</v>
      </c>
      <c r="H6" s="2" t="s">
        <v>7270</v>
      </c>
      <c r="I6" s="2" t="s">
        <v>7111</v>
      </c>
      <c r="J6" s="2" t="s">
        <v>7271</v>
      </c>
      <c r="K6" s="2"/>
      <c r="L6" s="2"/>
      <c r="M6" s="2"/>
      <c r="N6" s="2"/>
      <c r="O6" s="2"/>
      <c r="P6" s="2"/>
      <c r="Q6" s="2" t="s">
        <v>239</v>
      </c>
      <c r="R6" s="2" t="s">
        <v>10</v>
      </c>
      <c r="S6" s="2" t="s">
        <v>1042</v>
      </c>
      <c r="T6" s="2" t="s">
        <v>1276</v>
      </c>
      <c r="U6" s="2" t="s">
        <v>1280</v>
      </c>
      <c r="V6" s="2" t="s">
        <v>1289</v>
      </c>
      <c r="W6" s="2" t="s">
        <v>1289</v>
      </c>
      <c r="X6" s="2" t="s">
        <v>1279</v>
      </c>
      <c r="Y6" s="2" t="s">
        <v>1025</v>
      </c>
      <c r="Z6" s="2" t="s">
        <v>1844</v>
      </c>
      <c r="AA6" s="2" t="s">
        <v>1844</v>
      </c>
      <c r="AB6" s="2" t="s">
        <v>1926</v>
      </c>
      <c r="AC6" s="2" t="s">
        <v>1844</v>
      </c>
      <c r="AD6" s="2" t="s">
        <v>1299</v>
      </c>
      <c r="AE6" s="2" t="s">
        <v>1927</v>
      </c>
      <c r="AF6" s="2" t="s">
        <v>1846</v>
      </c>
      <c r="AG6" s="2" t="s">
        <v>1847</v>
      </c>
      <c r="AH6" s="2" t="s">
        <v>1844</v>
      </c>
      <c r="AI6" s="2" t="s">
        <v>1844</v>
      </c>
      <c r="AJ6" s="2" t="s">
        <v>1844</v>
      </c>
      <c r="AK6" s="2" t="s">
        <v>1281</v>
      </c>
      <c r="AL6" s="2" t="s">
        <v>1848</v>
      </c>
      <c r="AM6" s="2" t="s">
        <v>1844</v>
      </c>
      <c r="AN6" s="2" t="s">
        <v>1928</v>
      </c>
      <c r="AO6" s="2" t="s">
        <v>1929</v>
      </c>
      <c r="AP6" s="2" t="s">
        <v>1844</v>
      </c>
      <c r="AQ6" s="2" t="s">
        <v>1844</v>
      </c>
      <c r="AR6" s="2" t="s">
        <v>1844</v>
      </c>
      <c r="AS6" s="2" t="s">
        <v>1844</v>
      </c>
      <c r="AT6" s="2" t="s">
        <v>1929</v>
      </c>
      <c r="AU6" s="2" t="s">
        <v>1844</v>
      </c>
      <c r="AV6" s="2" t="s">
        <v>1844</v>
      </c>
      <c r="AW6" s="2" t="s">
        <v>1851</v>
      </c>
      <c r="AX6" s="2" t="s">
        <v>1844</v>
      </c>
      <c r="AY6" s="2" t="s">
        <v>1844</v>
      </c>
      <c r="AZ6" s="2" t="s">
        <v>1852</v>
      </c>
      <c r="BA6" s="2" t="s">
        <v>1844</v>
      </c>
      <c r="BB6" s="2" t="s">
        <v>1278</v>
      </c>
      <c r="BC6" s="2" t="s">
        <v>1930</v>
      </c>
      <c r="BD6" s="2" t="s">
        <v>1844</v>
      </c>
      <c r="BE6" s="2" t="s">
        <v>1931</v>
      </c>
      <c r="BF6" s="2" t="s">
        <v>1853</v>
      </c>
      <c r="BG6" s="2" t="s">
        <v>1844</v>
      </c>
      <c r="BH6" s="2" t="s">
        <v>1281</v>
      </c>
      <c r="BI6" s="2" t="s">
        <v>1844</v>
      </c>
      <c r="BJ6" s="2" t="s">
        <v>1854</v>
      </c>
      <c r="BK6" s="2" t="s">
        <v>1855</v>
      </c>
      <c r="BL6" s="2" t="s">
        <v>1856</v>
      </c>
      <c r="BM6" s="2" t="s">
        <v>1844</v>
      </c>
      <c r="BN6" s="2" t="s">
        <v>1844</v>
      </c>
      <c r="BO6" s="2" t="s">
        <v>1844</v>
      </c>
      <c r="BP6" s="2" t="s">
        <v>1857</v>
      </c>
      <c r="BQ6" s="2" t="s">
        <v>1844</v>
      </c>
      <c r="BR6" s="2" t="s">
        <v>1844</v>
      </c>
      <c r="BS6" s="2" t="s">
        <v>1853</v>
      </c>
      <c r="BT6" s="2" t="s">
        <v>1844</v>
      </c>
      <c r="BU6" s="2" t="s">
        <v>1932</v>
      </c>
      <c r="BV6" s="2" t="s">
        <v>1844</v>
      </c>
      <c r="BW6" s="2" t="s">
        <v>1933</v>
      </c>
      <c r="BX6" s="2" t="s">
        <v>1844</v>
      </c>
      <c r="BY6" s="2" t="s">
        <v>1844</v>
      </c>
      <c r="BZ6" s="2" t="s">
        <v>1844</v>
      </c>
      <c r="CA6" s="2" t="s">
        <v>1844</v>
      </c>
      <c r="CB6" s="2" t="s">
        <v>1844</v>
      </c>
      <c r="CC6" s="2" t="s">
        <v>185</v>
      </c>
      <c r="CD6" s="2" t="s">
        <v>1844</v>
      </c>
      <c r="CE6" s="2" t="s">
        <v>1844</v>
      </c>
      <c r="CF6" s="2" t="s">
        <v>1844</v>
      </c>
      <c r="CG6" s="2" t="s">
        <v>1844</v>
      </c>
      <c r="CH6" s="2" t="s">
        <v>1934</v>
      </c>
      <c r="CI6" s="2" t="s">
        <v>1858</v>
      </c>
      <c r="CJ6" s="2" t="s">
        <v>1844</v>
      </c>
      <c r="CK6" s="2" t="s">
        <v>1844</v>
      </c>
      <c r="CL6" s="2" t="s">
        <v>1844</v>
      </c>
      <c r="CM6" s="2" t="s">
        <v>1844</v>
      </c>
      <c r="CN6" s="2" t="s">
        <v>1281</v>
      </c>
      <c r="CO6" s="2" t="s">
        <v>1844</v>
      </c>
      <c r="CP6" s="2" t="s">
        <v>1932</v>
      </c>
      <c r="CQ6" s="2" t="s">
        <v>1844</v>
      </c>
      <c r="CR6" s="2" t="s">
        <v>1844</v>
      </c>
      <c r="CS6" s="2" t="s">
        <v>1859</v>
      </c>
      <c r="CT6" s="2" t="s">
        <v>1859</v>
      </c>
      <c r="CU6" s="2" t="s">
        <v>1859</v>
      </c>
      <c r="CV6" s="2" t="s">
        <v>1844</v>
      </c>
      <c r="CW6" s="2" t="s">
        <v>1844</v>
      </c>
      <c r="CX6" s="2" t="s">
        <v>1844</v>
      </c>
      <c r="CY6" s="2" t="s">
        <v>1844</v>
      </c>
      <c r="CZ6" s="2" t="s">
        <v>1844</v>
      </c>
      <c r="DA6" s="2" t="s">
        <v>1844</v>
      </c>
      <c r="DB6" s="2" t="s">
        <v>1844</v>
      </c>
      <c r="DC6" s="2" t="s">
        <v>1026</v>
      </c>
      <c r="DD6" s="2" t="s">
        <v>1281</v>
      </c>
      <c r="DE6" s="2" t="s">
        <v>238</v>
      </c>
      <c r="DF6" s="3">
        <v>44599</v>
      </c>
      <c r="DG6" s="3">
        <v>44662</v>
      </c>
      <c r="DH6" s="3">
        <v>44662</v>
      </c>
      <c r="DI6" s="3">
        <v>44599</v>
      </c>
      <c r="DJ6" s="3">
        <v>44599</v>
      </c>
      <c r="DK6" s="3"/>
      <c r="DL6" s="3"/>
      <c r="DM6" s="3">
        <v>44599</v>
      </c>
      <c r="DN6" s="3"/>
      <c r="DO6" s="3">
        <v>44599</v>
      </c>
      <c r="DP6" s="3">
        <v>44599</v>
      </c>
      <c r="DQ6" s="26">
        <v>0.5</v>
      </c>
    </row>
    <row r="7" spans="1:121" x14ac:dyDescent="0.25">
      <c r="A7" s="2" t="s">
        <v>1281</v>
      </c>
      <c r="B7" s="2" t="s">
        <v>1842</v>
      </c>
      <c r="C7" s="2" t="s">
        <v>1948</v>
      </c>
      <c r="D7" s="2" t="s">
        <v>7751</v>
      </c>
      <c r="E7" s="2" t="s">
        <v>7646</v>
      </c>
      <c r="F7" s="2" t="str">
        <f t="shared" si="0"/>
        <v>MEMBRANA DE SELLADO FRACTURADA</v>
      </c>
      <c r="G7" s="2" t="str">
        <f t="shared" si="1"/>
        <v>MEMBRANA DE SELLADO FRACTURADA</v>
      </c>
      <c r="H7" s="2" t="s">
        <v>7276</v>
      </c>
      <c r="I7" s="2" t="s">
        <v>7247</v>
      </c>
      <c r="J7" s="2" t="s">
        <v>7253</v>
      </c>
      <c r="K7" s="2" t="s">
        <v>7277</v>
      </c>
      <c r="L7" s="2" t="s">
        <v>7257</v>
      </c>
      <c r="M7" s="2" t="s">
        <v>7278</v>
      </c>
      <c r="N7" s="2"/>
      <c r="O7" s="2"/>
      <c r="P7" s="2"/>
      <c r="Q7" s="2" t="s">
        <v>52</v>
      </c>
      <c r="R7" s="2" t="s">
        <v>10</v>
      </c>
      <c r="S7" s="2" t="s">
        <v>1042</v>
      </c>
      <c r="T7" s="2" t="s">
        <v>1276</v>
      </c>
      <c r="U7" s="2" t="s">
        <v>1284</v>
      </c>
      <c r="V7" s="2" t="s">
        <v>1283</v>
      </c>
      <c r="W7" s="2" t="s">
        <v>1283</v>
      </c>
      <c r="X7" s="2" t="s">
        <v>1295</v>
      </c>
      <c r="Y7" s="2" t="s">
        <v>1025</v>
      </c>
      <c r="Z7" s="2" t="s">
        <v>1844</v>
      </c>
      <c r="AA7" s="2" t="s">
        <v>1844</v>
      </c>
      <c r="AB7" s="2" t="s">
        <v>1949</v>
      </c>
      <c r="AC7" s="2" t="s">
        <v>1844</v>
      </c>
      <c r="AD7" s="2" t="s">
        <v>1368</v>
      </c>
      <c r="AE7" s="2" t="s">
        <v>1950</v>
      </c>
      <c r="AF7" s="2" t="s">
        <v>1870</v>
      </c>
      <c r="AG7" s="2" t="s">
        <v>1847</v>
      </c>
      <c r="AH7" s="2" t="s">
        <v>1844</v>
      </c>
      <c r="AI7" s="2" t="s">
        <v>1844</v>
      </c>
      <c r="AJ7" s="2" t="s">
        <v>1844</v>
      </c>
      <c r="AK7" s="2" t="s">
        <v>1281</v>
      </c>
      <c r="AL7" s="2" t="s">
        <v>1848</v>
      </c>
      <c r="AM7" s="2" t="s">
        <v>1844</v>
      </c>
      <c r="AN7" s="2" t="s">
        <v>1951</v>
      </c>
      <c r="AO7" s="2" t="s">
        <v>1952</v>
      </c>
      <c r="AP7" s="2" t="s">
        <v>1844</v>
      </c>
      <c r="AQ7" s="2" t="s">
        <v>1844</v>
      </c>
      <c r="AR7" s="2" t="s">
        <v>1844</v>
      </c>
      <c r="AS7" s="2" t="s">
        <v>1844</v>
      </c>
      <c r="AT7" s="2" t="s">
        <v>1952</v>
      </c>
      <c r="AU7" s="2" t="s">
        <v>1844</v>
      </c>
      <c r="AV7" s="2" t="s">
        <v>1844</v>
      </c>
      <c r="AW7" s="2" t="s">
        <v>1851</v>
      </c>
      <c r="AX7" s="2" t="s">
        <v>1844</v>
      </c>
      <c r="AY7" s="2" t="s">
        <v>1844</v>
      </c>
      <c r="AZ7" s="2" t="s">
        <v>1852</v>
      </c>
      <c r="BA7" s="2" t="s">
        <v>1844</v>
      </c>
      <c r="BB7" s="2" t="s">
        <v>1278</v>
      </c>
      <c r="BC7" s="2" t="s">
        <v>1953</v>
      </c>
      <c r="BD7" s="2" t="s">
        <v>1844</v>
      </c>
      <c r="BE7" s="2" t="s">
        <v>1954</v>
      </c>
      <c r="BF7" s="2" t="s">
        <v>1853</v>
      </c>
      <c r="BG7" s="2" t="s">
        <v>1844</v>
      </c>
      <c r="BH7" s="2" t="s">
        <v>1281</v>
      </c>
      <c r="BI7" s="2" t="s">
        <v>1844</v>
      </c>
      <c r="BJ7" s="2" t="s">
        <v>1854</v>
      </c>
      <c r="BK7" s="2" t="s">
        <v>1855</v>
      </c>
      <c r="BL7" s="2" t="s">
        <v>1871</v>
      </c>
      <c r="BM7" s="2" t="s">
        <v>1844</v>
      </c>
      <c r="BN7" s="2" t="s">
        <v>1844</v>
      </c>
      <c r="BO7" s="2" t="s">
        <v>1844</v>
      </c>
      <c r="BP7" s="2" t="s">
        <v>1857</v>
      </c>
      <c r="BQ7" s="2" t="s">
        <v>1844</v>
      </c>
      <c r="BR7" s="2" t="s">
        <v>1844</v>
      </c>
      <c r="BS7" s="2" t="s">
        <v>1853</v>
      </c>
      <c r="BT7" s="2" t="s">
        <v>1844</v>
      </c>
      <c r="BU7" s="2" t="s">
        <v>1955</v>
      </c>
      <c r="BV7" s="2" t="s">
        <v>1872</v>
      </c>
      <c r="BW7" s="2" t="s">
        <v>1956</v>
      </c>
      <c r="BX7" s="2" t="s">
        <v>1844</v>
      </c>
      <c r="BY7" s="2" t="s">
        <v>1844</v>
      </c>
      <c r="BZ7" s="2" t="s">
        <v>1844</v>
      </c>
      <c r="CA7" s="2" t="s">
        <v>1844</v>
      </c>
      <c r="CB7" s="2" t="s">
        <v>1844</v>
      </c>
      <c r="CC7" s="2" t="s">
        <v>53</v>
      </c>
      <c r="CD7" s="2" t="s">
        <v>1873</v>
      </c>
      <c r="CE7" s="2" t="s">
        <v>1844</v>
      </c>
      <c r="CF7" s="2" t="s">
        <v>1844</v>
      </c>
      <c r="CG7" s="2" t="s">
        <v>1844</v>
      </c>
      <c r="CH7" s="2" t="s">
        <v>1957</v>
      </c>
      <c r="CI7" s="2" t="s">
        <v>1874</v>
      </c>
      <c r="CJ7" s="2" t="s">
        <v>1844</v>
      </c>
      <c r="CK7" s="2" t="s">
        <v>1844</v>
      </c>
      <c r="CL7" s="2" t="s">
        <v>1844</v>
      </c>
      <c r="CM7" s="2" t="s">
        <v>1844</v>
      </c>
      <c r="CN7" s="2" t="s">
        <v>1281</v>
      </c>
      <c r="CO7" s="2" t="s">
        <v>1875</v>
      </c>
      <c r="CP7" s="2" t="s">
        <v>1955</v>
      </c>
      <c r="CQ7" s="2" t="s">
        <v>1876</v>
      </c>
      <c r="CR7" s="2" t="s">
        <v>1844</v>
      </c>
      <c r="CS7" s="2" t="s">
        <v>1859</v>
      </c>
      <c r="CT7" s="2" t="s">
        <v>1859</v>
      </c>
      <c r="CU7" s="2" t="s">
        <v>1859</v>
      </c>
      <c r="CV7" s="2" t="s">
        <v>1844</v>
      </c>
      <c r="CW7" s="2" t="s">
        <v>1844</v>
      </c>
      <c r="CX7" s="2" t="s">
        <v>1844</v>
      </c>
      <c r="CY7" s="2" t="s">
        <v>1844</v>
      </c>
      <c r="CZ7" s="2" t="s">
        <v>1844</v>
      </c>
      <c r="DA7" s="2" t="s">
        <v>1844</v>
      </c>
      <c r="DB7" s="2" t="s">
        <v>1844</v>
      </c>
      <c r="DC7" s="2" t="s">
        <v>1026</v>
      </c>
      <c r="DD7" s="2" t="s">
        <v>1281</v>
      </c>
      <c r="DE7" s="2" t="s">
        <v>51</v>
      </c>
      <c r="DF7" s="3">
        <v>44603</v>
      </c>
      <c r="DG7" s="3">
        <v>44749</v>
      </c>
      <c r="DH7" s="3">
        <v>44754</v>
      </c>
      <c r="DI7" s="3">
        <v>44604</v>
      </c>
      <c r="DJ7" s="3">
        <v>44603</v>
      </c>
      <c r="DK7" s="3"/>
      <c r="DL7" s="3"/>
      <c r="DM7" s="3">
        <v>44603</v>
      </c>
      <c r="DN7" s="3"/>
      <c r="DO7" s="3">
        <v>44603</v>
      </c>
      <c r="DP7" s="3">
        <v>44603</v>
      </c>
      <c r="DQ7" s="26">
        <v>5.08</v>
      </c>
    </row>
    <row r="8" spans="1:121" x14ac:dyDescent="0.25">
      <c r="A8" s="2" t="s">
        <v>1281</v>
      </c>
      <c r="B8" s="2" t="s">
        <v>1842</v>
      </c>
      <c r="C8" s="2" t="s">
        <v>1963</v>
      </c>
      <c r="D8" s="2" t="s">
        <v>7281</v>
      </c>
      <c r="E8" s="2" t="s">
        <v>7702</v>
      </c>
      <c r="F8" s="2" t="str">
        <f t="shared" si="0"/>
        <v>TROQUEL DESAFILADO</v>
      </c>
      <c r="G8" s="2" t="str">
        <f t="shared" si="1"/>
        <v>TROQUEL DESAFILADO</v>
      </c>
      <c r="H8" s="2" t="s">
        <v>7281</v>
      </c>
      <c r="I8" s="2" t="s">
        <v>7282</v>
      </c>
      <c r="J8" s="2">
        <v>4</v>
      </c>
      <c r="K8" s="2" t="s">
        <v>7283</v>
      </c>
      <c r="L8" s="2" t="s">
        <v>7279</v>
      </c>
      <c r="M8" s="2" t="s">
        <v>7284</v>
      </c>
      <c r="N8" s="2"/>
      <c r="O8" s="2"/>
      <c r="P8" s="2"/>
      <c r="Q8" s="2" t="s">
        <v>52</v>
      </c>
      <c r="R8" s="2" t="s">
        <v>10</v>
      </c>
      <c r="S8" s="2" t="s">
        <v>67</v>
      </c>
      <c r="T8" s="2" t="s">
        <v>1276</v>
      </c>
      <c r="U8" s="2" t="s">
        <v>1284</v>
      </c>
      <c r="V8" s="2" t="s">
        <v>1287</v>
      </c>
      <c r="W8" s="2" t="s">
        <v>1287</v>
      </c>
      <c r="X8" s="2" t="s">
        <v>1295</v>
      </c>
      <c r="Y8" s="2" t="s">
        <v>1025</v>
      </c>
      <c r="Z8" s="2" t="s">
        <v>1844</v>
      </c>
      <c r="AA8" s="2" t="s">
        <v>1844</v>
      </c>
      <c r="AB8" s="2" t="s">
        <v>1964</v>
      </c>
      <c r="AC8" s="2" t="s">
        <v>1844</v>
      </c>
      <c r="AD8" s="2" t="s">
        <v>1368</v>
      </c>
      <c r="AE8" s="2" t="s">
        <v>1965</v>
      </c>
      <c r="AF8" s="2" t="s">
        <v>1870</v>
      </c>
      <c r="AG8" s="2" t="s">
        <v>1847</v>
      </c>
      <c r="AH8" s="2" t="s">
        <v>1844</v>
      </c>
      <c r="AI8" s="2" t="s">
        <v>1844</v>
      </c>
      <c r="AJ8" s="2" t="s">
        <v>1844</v>
      </c>
      <c r="AK8" s="2" t="s">
        <v>1281</v>
      </c>
      <c r="AL8" s="2" t="s">
        <v>1848</v>
      </c>
      <c r="AM8" s="2" t="s">
        <v>1844</v>
      </c>
      <c r="AN8" s="2" t="s">
        <v>1966</v>
      </c>
      <c r="AO8" s="2" t="s">
        <v>1967</v>
      </c>
      <c r="AP8" s="2" t="s">
        <v>1844</v>
      </c>
      <c r="AQ8" s="2" t="s">
        <v>1844</v>
      </c>
      <c r="AR8" s="2" t="s">
        <v>1844</v>
      </c>
      <c r="AS8" s="2" t="s">
        <v>1844</v>
      </c>
      <c r="AT8" s="2" t="s">
        <v>1967</v>
      </c>
      <c r="AU8" s="2" t="s">
        <v>1844</v>
      </c>
      <c r="AV8" s="2" t="s">
        <v>1844</v>
      </c>
      <c r="AW8" s="2" t="s">
        <v>1851</v>
      </c>
      <c r="AX8" s="2" t="s">
        <v>1844</v>
      </c>
      <c r="AY8" s="2" t="s">
        <v>1844</v>
      </c>
      <c r="AZ8" s="2" t="s">
        <v>1852</v>
      </c>
      <c r="BA8" s="2" t="s">
        <v>1844</v>
      </c>
      <c r="BB8" s="2" t="s">
        <v>1278</v>
      </c>
      <c r="BC8" s="2" t="s">
        <v>1968</v>
      </c>
      <c r="BD8" s="2" t="s">
        <v>1844</v>
      </c>
      <c r="BE8" s="2" t="s">
        <v>1969</v>
      </c>
      <c r="BF8" s="2" t="s">
        <v>1853</v>
      </c>
      <c r="BG8" s="2" t="s">
        <v>1844</v>
      </c>
      <c r="BH8" s="2" t="s">
        <v>1281</v>
      </c>
      <c r="BI8" s="2" t="s">
        <v>1844</v>
      </c>
      <c r="BJ8" s="2" t="s">
        <v>1854</v>
      </c>
      <c r="BK8" s="2" t="s">
        <v>1855</v>
      </c>
      <c r="BL8" s="2" t="s">
        <v>1871</v>
      </c>
      <c r="BM8" s="2" t="s">
        <v>1844</v>
      </c>
      <c r="BN8" s="2" t="s">
        <v>1844</v>
      </c>
      <c r="BO8" s="2" t="s">
        <v>1844</v>
      </c>
      <c r="BP8" s="2" t="s">
        <v>1857</v>
      </c>
      <c r="BQ8" s="2" t="s">
        <v>1844</v>
      </c>
      <c r="BR8" s="2" t="s">
        <v>1844</v>
      </c>
      <c r="BS8" s="2" t="s">
        <v>1853</v>
      </c>
      <c r="BT8" s="2" t="s">
        <v>1844</v>
      </c>
      <c r="BU8" s="2" t="s">
        <v>1970</v>
      </c>
      <c r="BV8" s="2" t="s">
        <v>1872</v>
      </c>
      <c r="BW8" s="2" t="s">
        <v>1971</v>
      </c>
      <c r="BX8" s="2" t="s">
        <v>1844</v>
      </c>
      <c r="BY8" s="2" t="s">
        <v>1844</v>
      </c>
      <c r="BZ8" s="2" t="s">
        <v>1844</v>
      </c>
      <c r="CA8" s="2" t="s">
        <v>1844</v>
      </c>
      <c r="CB8" s="2" t="s">
        <v>1844</v>
      </c>
      <c r="CC8" s="2" t="s">
        <v>53</v>
      </c>
      <c r="CD8" s="2" t="s">
        <v>1873</v>
      </c>
      <c r="CE8" s="2" t="s">
        <v>1844</v>
      </c>
      <c r="CF8" s="2" t="s">
        <v>1844</v>
      </c>
      <c r="CG8" s="2" t="s">
        <v>1844</v>
      </c>
      <c r="CH8" s="2" t="s">
        <v>1972</v>
      </c>
      <c r="CI8" s="2" t="s">
        <v>1874</v>
      </c>
      <c r="CJ8" s="2" t="s">
        <v>1844</v>
      </c>
      <c r="CK8" s="2" t="s">
        <v>1844</v>
      </c>
      <c r="CL8" s="2" t="s">
        <v>1844</v>
      </c>
      <c r="CM8" s="2" t="s">
        <v>1844</v>
      </c>
      <c r="CN8" s="2" t="s">
        <v>1281</v>
      </c>
      <c r="CO8" s="2" t="s">
        <v>1875</v>
      </c>
      <c r="CP8" s="2" t="s">
        <v>1970</v>
      </c>
      <c r="CQ8" s="2" t="s">
        <v>1876</v>
      </c>
      <c r="CR8" s="2" t="s">
        <v>1844</v>
      </c>
      <c r="CS8" s="2" t="s">
        <v>1859</v>
      </c>
      <c r="CT8" s="2" t="s">
        <v>1859</v>
      </c>
      <c r="CU8" s="2" t="s">
        <v>1859</v>
      </c>
      <c r="CV8" s="2" t="s">
        <v>1844</v>
      </c>
      <c r="CW8" s="2" t="s">
        <v>1844</v>
      </c>
      <c r="CX8" s="2" t="s">
        <v>1844</v>
      </c>
      <c r="CY8" s="2" t="s">
        <v>1844</v>
      </c>
      <c r="CZ8" s="2" t="s">
        <v>1844</v>
      </c>
      <c r="DA8" s="2" t="s">
        <v>1844</v>
      </c>
      <c r="DB8" s="2" t="s">
        <v>1844</v>
      </c>
      <c r="DC8" s="2" t="s">
        <v>1026</v>
      </c>
      <c r="DD8" s="2" t="s">
        <v>1281</v>
      </c>
      <c r="DE8" s="2" t="s">
        <v>51</v>
      </c>
      <c r="DF8" s="3">
        <v>44610</v>
      </c>
      <c r="DG8" s="3">
        <v>44749</v>
      </c>
      <c r="DH8" s="3">
        <v>44754</v>
      </c>
      <c r="DI8" s="3">
        <v>44610</v>
      </c>
      <c r="DJ8" s="3">
        <v>44610</v>
      </c>
      <c r="DK8" s="3"/>
      <c r="DL8" s="3"/>
      <c r="DM8" s="3">
        <v>44610</v>
      </c>
      <c r="DN8" s="3"/>
      <c r="DO8" s="3">
        <v>44610</v>
      </c>
      <c r="DP8" s="3">
        <v>44610</v>
      </c>
      <c r="DQ8" s="26">
        <v>0.67</v>
      </c>
    </row>
    <row r="9" spans="1:121" x14ac:dyDescent="0.25">
      <c r="A9" s="2" t="s">
        <v>1281</v>
      </c>
      <c r="B9" s="2" t="s">
        <v>1842</v>
      </c>
      <c r="C9" s="2" t="s">
        <v>1988</v>
      </c>
      <c r="D9" s="2" t="s">
        <v>7663</v>
      </c>
      <c r="E9" s="2" t="s">
        <v>7493</v>
      </c>
      <c r="F9" s="2" t="str">
        <f t="shared" si="0"/>
        <v>CADENA Y RECIBIDOR FRACTURADO</v>
      </c>
      <c r="G9" s="2" t="str">
        <f t="shared" si="1"/>
        <v>CADENA Y RECIBIDOR FRACTURADO</v>
      </c>
      <c r="H9" s="2" t="s">
        <v>7262</v>
      </c>
      <c r="I9" s="2" t="s">
        <v>7290</v>
      </c>
      <c r="J9" s="2" t="s">
        <v>7291</v>
      </c>
      <c r="K9" s="2" t="s">
        <v>7292</v>
      </c>
      <c r="L9" s="2"/>
      <c r="M9" s="2"/>
      <c r="N9" s="2"/>
      <c r="O9" s="2"/>
      <c r="P9" s="2"/>
      <c r="Q9" s="2" t="s">
        <v>119</v>
      </c>
      <c r="R9" s="2" t="s">
        <v>10</v>
      </c>
      <c r="S9" s="2" t="s">
        <v>1042</v>
      </c>
      <c r="T9" s="2" t="s">
        <v>1276</v>
      </c>
      <c r="U9" s="2" t="s">
        <v>1280</v>
      </c>
      <c r="V9" s="2" t="s">
        <v>1297</v>
      </c>
      <c r="W9" s="2" t="s">
        <v>1297</v>
      </c>
      <c r="X9" s="2" t="s">
        <v>1298</v>
      </c>
      <c r="Y9" s="2" t="s">
        <v>1025</v>
      </c>
      <c r="Z9" s="2" t="s">
        <v>1844</v>
      </c>
      <c r="AA9" s="2" t="s">
        <v>1844</v>
      </c>
      <c r="AB9" s="2" t="s">
        <v>1990</v>
      </c>
      <c r="AC9" s="2" t="s">
        <v>1844</v>
      </c>
      <c r="AD9" s="2" t="s">
        <v>1296</v>
      </c>
      <c r="AE9" s="2" t="s">
        <v>1991</v>
      </c>
      <c r="AF9" s="2" t="s">
        <v>1992</v>
      </c>
      <c r="AG9" s="2" t="s">
        <v>1847</v>
      </c>
      <c r="AH9" s="2" t="s">
        <v>1844</v>
      </c>
      <c r="AI9" s="2" t="s">
        <v>1844</v>
      </c>
      <c r="AJ9" s="2" t="s">
        <v>1844</v>
      </c>
      <c r="AK9" s="2" t="s">
        <v>1281</v>
      </c>
      <c r="AL9" s="2" t="s">
        <v>1848</v>
      </c>
      <c r="AM9" s="2" t="s">
        <v>1844</v>
      </c>
      <c r="AN9" s="2" t="s">
        <v>1993</v>
      </c>
      <c r="AO9" s="2" t="s">
        <v>1994</v>
      </c>
      <c r="AP9" s="2" t="s">
        <v>1844</v>
      </c>
      <c r="AQ9" s="2" t="s">
        <v>1844</v>
      </c>
      <c r="AR9" s="2" t="s">
        <v>1844</v>
      </c>
      <c r="AS9" s="2" t="s">
        <v>1844</v>
      </c>
      <c r="AT9" s="2" t="s">
        <v>1995</v>
      </c>
      <c r="AU9" s="2" t="s">
        <v>1844</v>
      </c>
      <c r="AV9" s="2" t="s">
        <v>1844</v>
      </c>
      <c r="AW9" s="2" t="s">
        <v>1851</v>
      </c>
      <c r="AX9" s="2" t="s">
        <v>1844</v>
      </c>
      <c r="AY9" s="2" t="s">
        <v>1844</v>
      </c>
      <c r="AZ9" s="2" t="s">
        <v>1852</v>
      </c>
      <c r="BA9" s="2" t="s">
        <v>1844</v>
      </c>
      <c r="BB9" s="2" t="s">
        <v>1278</v>
      </c>
      <c r="BC9" s="2" t="s">
        <v>1996</v>
      </c>
      <c r="BD9" s="2" t="s">
        <v>1844</v>
      </c>
      <c r="BE9" s="2" t="s">
        <v>1997</v>
      </c>
      <c r="BF9" s="2" t="s">
        <v>1853</v>
      </c>
      <c r="BG9" s="2" t="s">
        <v>1844</v>
      </c>
      <c r="BH9" s="2" t="s">
        <v>1281</v>
      </c>
      <c r="BI9" s="2" t="s">
        <v>1844</v>
      </c>
      <c r="BJ9" s="2" t="s">
        <v>1854</v>
      </c>
      <c r="BK9" s="2" t="s">
        <v>1855</v>
      </c>
      <c r="BL9" s="2" t="s">
        <v>1914</v>
      </c>
      <c r="BM9" s="2" t="s">
        <v>1844</v>
      </c>
      <c r="BN9" s="2" t="s">
        <v>1844</v>
      </c>
      <c r="BO9" s="2" t="s">
        <v>1844</v>
      </c>
      <c r="BP9" s="2" t="s">
        <v>1857</v>
      </c>
      <c r="BQ9" s="2" t="s">
        <v>1844</v>
      </c>
      <c r="BR9" s="2" t="s">
        <v>1844</v>
      </c>
      <c r="BS9" s="2" t="s">
        <v>1853</v>
      </c>
      <c r="BT9" s="2" t="s">
        <v>1844</v>
      </c>
      <c r="BU9" s="2" t="s">
        <v>1998</v>
      </c>
      <c r="BV9" s="2" t="s">
        <v>1999</v>
      </c>
      <c r="BW9" s="2" t="s">
        <v>2000</v>
      </c>
      <c r="BX9" s="2" t="s">
        <v>1844</v>
      </c>
      <c r="BY9" s="2" t="s">
        <v>1844</v>
      </c>
      <c r="BZ9" s="2" t="s">
        <v>1844</v>
      </c>
      <c r="CA9" s="2" t="s">
        <v>1844</v>
      </c>
      <c r="CB9" s="2" t="s">
        <v>1844</v>
      </c>
      <c r="CC9" s="2" t="s">
        <v>120</v>
      </c>
      <c r="CD9" s="2" t="s">
        <v>1844</v>
      </c>
      <c r="CE9" s="2" t="s">
        <v>1844</v>
      </c>
      <c r="CF9" s="2" t="s">
        <v>1844</v>
      </c>
      <c r="CG9" s="2" t="s">
        <v>1844</v>
      </c>
      <c r="CH9" s="2" t="s">
        <v>1991</v>
      </c>
      <c r="CI9" s="2" t="s">
        <v>1901</v>
      </c>
      <c r="CJ9" s="2" t="s">
        <v>1844</v>
      </c>
      <c r="CK9" s="2" t="s">
        <v>1844</v>
      </c>
      <c r="CL9" s="2" t="s">
        <v>1844</v>
      </c>
      <c r="CM9" s="2" t="s">
        <v>1844</v>
      </c>
      <c r="CN9" s="2" t="s">
        <v>1281</v>
      </c>
      <c r="CO9" s="2" t="s">
        <v>2001</v>
      </c>
      <c r="CP9" s="2" t="s">
        <v>1998</v>
      </c>
      <c r="CQ9" s="2" t="s">
        <v>2002</v>
      </c>
      <c r="CR9" s="2" t="s">
        <v>1844</v>
      </c>
      <c r="CS9" s="2" t="s">
        <v>1859</v>
      </c>
      <c r="CT9" s="2" t="s">
        <v>1859</v>
      </c>
      <c r="CU9" s="2" t="s">
        <v>1859</v>
      </c>
      <c r="CV9" s="2" t="s">
        <v>1844</v>
      </c>
      <c r="CW9" s="2" t="s">
        <v>1844</v>
      </c>
      <c r="CX9" s="2" t="s">
        <v>1844</v>
      </c>
      <c r="CY9" s="2" t="s">
        <v>1844</v>
      </c>
      <c r="CZ9" s="2" t="s">
        <v>1844</v>
      </c>
      <c r="DA9" s="2" t="s">
        <v>1844</v>
      </c>
      <c r="DB9" s="2" t="s">
        <v>1844</v>
      </c>
      <c r="DC9" s="2" t="s">
        <v>1026</v>
      </c>
      <c r="DD9" s="2" t="s">
        <v>1281</v>
      </c>
      <c r="DE9" s="2" t="s">
        <v>118</v>
      </c>
      <c r="DF9" s="3">
        <v>44620</v>
      </c>
      <c r="DG9" s="3">
        <v>44623</v>
      </c>
      <c r="DH9" s="3">
        <v>44623</v>
      </c>
      <c r="DI9" s="3">
        <v>44620</v>
      </c>
      <c r="DJ9" s="3">
        <v>44623</v>
      </c>
      <c r="DK9" s="3"/>
      <c r="DL9" s="3"/>
      <c r="DM9" s="3">
        <v>44620</v>
      </c>
      <c r="DN9" s="3"/>
      <c r="DO9" s="3">
        <v>44620</v>
      </c>
      <c r="DP9" s="3">
        <v>44620</v>
      </c>
      <c r="DQ9" s="26">
        <v>1.25</v>
      </c>
    </row>
    <row r="10" spans="1:121" x14ac:dyDescent="0.25">
      <c r="A10" s="2" t="s">
        <v>1281</v>
      </c>
      <c r="B10" s="2" t="s">
        <v>1842</v>
      </c>
      <c r="C10" s="2" t="s">
        <v>2003</v>
      </c>
      <c r="D10" s="2" t="s">
        <v>7658</v>
      </c>
      <c r="E10" s="2" t="s">
        <v>7269</v>
      </c>
      <c r="F10" s="2" t="str">
        <f t="shared" si="0"/>
        <v>BANDA DE SALIDA FRENADA</v>
      </c>
      <c r="G10" s="2" t="str">
        <f t="shared" si="1"/>
        <v>BANDA DE SALIDA FRENADA</v>
      </c>
      <c r="H10" s="2" t="s">
        <v>7267</v>
      </c>
      <c r="I10" s="2" t="s">
        <v>7247</v>
      </c>
      <c r="J10" s="2" t="s">
        <v>7268</v>
      </c>
      <c r="K10" s="2" t="s">
        <v>7111</v>
      </c>
      <c r="L10" s="2" t="s">
        <v>7293</v>
      </c>
      <c r="M10" s="2" t="s">
        <v>7294</v>
      </c>
      <c r="N10" s="2" t="s">
        <v>7295</v>
      </c>
      <c r="O10" s="2"/>
      <c r="P10" s="2"/>
      <c r="Q10" s="2" t="s">
        <v>239</v>
      </c>
      <c r="R10" s="2" t="s">
        <v>10</v>
      </c>
      <c r="S10" s="2" t="s">
        <v>1129</v>
      </c>
      <c r="T10" s="2" t="s">
        <v>1276</v>
      </c>
      <c r="U10" s="2" t="s">
        <v>1284</v>
      </c>
      <c r="V10" s="2" t="s">
        <v>1306</v>
      </c>
      <c r="W10" s="2" t="s">
        <v>1306</v>
      </c>
      <c r="X10" s="2" t="s">
        <v>1279</v>
      </c>
      <c r="Y10" s="2" t="s">
        <v>1025</v>
      </c>
      <c r="Z10" s="2" t="s">
        <v>1844</v>
      </c>
      <c r="AA10" s="2" t="s">
        <v>1844</v>
      </c>
      <c r="AB10" s="2" t="s">
        <v>2004</v>
      </c>
      <c r="AC10" s="2" t="s">
        <v>1844</v>
      </c>
      <c r="AD10" s="2" t="s">
        <v>1299</v>
      </c>
      <c r="AE10" s="2" t="s">
        <v>2005</v>
      </c>
      <c r="AF10" s="2" t="s">
        <v>1846</v>
      </c>
      <c r="AG10" s="2" t="s">
        <v>1847</v>
      </c>
      <c r="AH10" s="2" t="s">
        <v>1844</v>
      </c>
      <c r="AI10" s="2" t="s">
        <v>1844</v>
      </c>
      <c r="AJ10" s="2" t="s">
        <v>1844</v>
      </c>
      <c r="AK10" s="2" t="s">
        <v>1281</v>
      </c>
      <c r="AL10" s="2" t="s">
        <v>1848</v>
      </c>
      <c r="AM10" s="2" t="s">
        <v>1844</v>
      </c>
      <c r="AN10" s="2" t="s">
        <v>2006</v>
      </c>
      <c r="AO10" s="2" t="s">
        <v>2007</v>
      </c>
      <c r="AP10" s="2" t="s">
        <v>1844</v>
      </c>
      <c r="AQ10" s="2" t="s">
        <v>1844</v>
      </c>
      <c r="AR10" s="2" t="s">
        <v>1844</v>
      </c>
      <c r="AS10" s="2" t="s">
        <v>1844</v>
      </c>
      <c r="AT10" s="2" t="s">
        <v>2007</v>
      </c>
      <c r="AU10" s="2" t="s">
        <v>1844</v>
      </c>
      <c r="AV10" s="2" t="s">
        <v>1844</v>
      </c>
      <c r="AW10" s="2" t="s">
        <v>1851</v>
      </c>
      <c r="AX10" s="2" t="s">
        <v>1844</v>
      </c>
      <c r="AY10" s="2" t="s">
        <v>1844</v>
      </c>
      <c r="AZ10" s="2" t="s">
        <v>1852</v>
      </c>
      <c r="BA10" s="2" t="s">
        <v>1844</v>
      </c>
      <c r="BB10" s="2" t="s">
        <v>1278</v>
      </c>
      <c r="BC10" s="2" t="s">
        <v>2008</v>
      </c>
      <c r="BD10" s="2" t="s">
        <v>1844</v>
      </c>
      <c r="BE10" s="2" t="s">
        <v>2009</v>
      </c>
      <c r="BF10" s="2" t="s">
        <v>1853</v>
      </c>
      <c r="BG10" s="2" t="s">
        <v>1844</v>
      </c>
      <c r="BH10" s="2" t="s">
        <v>1281</v>
      </c>
      <c r="BI10" s="2" t="s">
        <v>1844</v>
      </c>
      <c r="BJ10" s="2" t="s">
        <v>1854</v>
      </c>
      <c r="BK10" s="2" t="s">
        <v>1855</v>
      </c>
      <c r="BL10" s="2" t="s">
        <v>1856</v>
      </c>
      <c r="BM10" s="2" t="s">
        <v>1844</v>
      </c>
      <c r="BN10" s="2" t="s">
        <v>1844</v>
      </c>
      <c r="BO10" s="2" t="s">
        <v>1844</v>
      </c>
      <c r="BP10" s="2" t="s">
        <v>1857</v>
      </c>
      <c r="BQ10" s="2" t="s">
        <v>1844</v>
      </c>
      <c r="BR10" s="2" t="s">
        <v>1844</v>
      </c>
      <c r="BS10" s="2" t="s">
        <v>1853</v>
      </c>
      <c r="BT10" s="2" t="s">
        <v>1844</v>
      </c>
      <c r="BU10" s="2" t="s">
        <v>2007</v>
      </c>
      <c r="BV10" s="2" t="s">
        <v>1844</v>
      </c>
      <c r="BW10" s="2" t="s">
        <v>2010</v>
      </c>
      <c r="BX10" s="2" t="s">
        <v>1844</v>
      </c>
      <c r="BY10" s="2" t="s">
        <v>1844</v>
      </c>
      <c r="BZ10" s="2" t="s">
        <v>1844</v>
      </c>
      <c r="CA10" s="2" t="s">
        <v>1844</v>
      </c>
      <c r="CB10" s="2" t="s">
        <v>1844</v>
      </c>
      <c r="CC10" s="2" t="s">
        <v>185</v>
      </c>
      <c r="CD10" s="2" t="s">
        <v>1844</v>
      </c>
      <c r="CE10" s="2" t="s">
        <v>1844</v>
      </c>
      <c r="CF10" s="2" t="s">
        <v>1844</v>
      </c>
      <c r="CG10" s="2" t="s">
        <v>1844</v>
      </c>
      <c r="CH10" s="2" t="s">
        <v>2011</v>
      </c>
      <c r="CI10" s="2" t="s">
        <v>1858</v>
      </c>
      <c r="CJ10" s="2" t="s">
        <v>1844</v>
      </c>
      <c r="CK10" s="2" t="s">
        <v>1844</v>
      </c>
      <c r="CL10" s="2" t="s">
        <v>1844</v>
      </c>
      <c r="CM10" s="2" t="s">
        <v>1844</v>
      </c>
      <c r="CN10" s="2" t="s">
        <v>1281</v>
      </c>
      <c r="CO10" s="2" t="s">
        <v>1844</v>
      </c>
      <c r="CP10" s="2" t="s">
        <v>2007</v>
      </c>
      <c r="CQ10" s="2" t="s">
        <v>1844</v>
      </c>
      <c r="CR10" s="2" t="s">
        <v>1844</v>
      </c>
      <c r="CS10" s="2" t="s">
        <v>1859</v>
      </c>
      <c r="CT10" s="2" t="s">
        <v>1859</v>
      </c>
      <c r="CU10" s="2" t="s">
        <v>1859</v>
      </c>
      <c r="CV10" s="2" t="s">
        <v>1844</v>
      </c>
      <c r="CW10" s="2" t="s">
        <v>1844</v>
      </c>
      <c r="CX10" s="2" t="s">
        <v>1844</v>
      </c>
      <c r="CY10" s="2" t="s">
        <v>1844</v>
      </c>
      <c r="CZ10" s="2" t="s">
        <v>1844</v>
      </c>
      <c r="DA10" s="2" t="s">
        <v>1844</v>
      </c>
      <c r="DB10" s="2" t="s">
        <v>1844</v>
      </c>
      <c r="DC10" s="2" t="s">
        <v>1026</v>
      </c>
      <c r="DD10" s="2" t="s">
        <v>1281</v>
      </c>
      <c r="DE10" s="2" t="s">
        <v>238</v>
      </c>
      <c r="DF10" s="3">
        <v>44628</v>
      </c>
      <c r="DG10" s="3">
        <v>44629</v>
      </c>
      <c r="DH10" s="3">
        <v>44629</v>
      </c>
      <c r="DI10" s="3">
        <v>44628</v>
      </c>
      <c r="DJ10" s="3">
        <v>44628</v>
      </c>
      <c r="DK10" s="3"/>
      <c r="DL10" s="3"/>
      <c r="DM10" s="3">
        <v>44628</v>
      </c>
      <c r="DN10" s="3"/>
      <c r="DO10" s="3">
        <v>44628</v>
      </c>
      <c r="DP10" s="3">
        <v>44628</v>
      </c>
      <c r="DQ10" s="26">
        <v>0.67</v>
      </c>
    </row>
    <row r="11" spans="1:121" x14ac:dyDescent="0.25">
      <c r="A11" s="2" t="s">
        <v>1281</v>
      </c>
      <c r="B11" s="2" t="s">
        <v>1842</v>
      </c>
      <c r="C11" s="2" t="s">
        <v>2017</v>
      </c>
      <c r="D11" s="2" t="s">
        <v>7298</v>
      </c>
      <c r="E11" s="2" t="s">
        <v>7932</v>
      </c>
      <c r="F11" s="2" t="str">
        <f t="shared" si="0"/>
        <v>MORDAZA PEGADA</v>
      </c>
      <c r="G11" s="2" t="str">
        <f t="shared" si="1"/>
        <v>MORDAZA PEGADA</v>
      </c>
      <c r="H11" s="2" t="s">
        <v>7296</v>
      </c>
      <c r="I11" s="2" t="s">
        <v>7297</v>
      </c>
      <c r="J11" s="2" t="s">
        <v>7247</v>
      </c>
      <c r="K11" s="2" t="s">
        <v>7298</v>
      </c>
      <c r="L11" s="2"/>
      <c r="M11" s="2"/>
      <c r="N11" s="2"/>
      <c r="O11" s="2"/>
      <c r="P11" s="2"/>
      <c r="Q11" s="2" t="s">
        <v>6</v>
      </c>
      <c r="R11" s="2" t="s">
        <v>10</v>
      </c>
      <c r="S11" s="2" t="s">
        <v>67</v>
      </c>
      <c r="T11" s="2" t="s">
        <v>1276</v>
      </c>
      <c r="U11" s="2" t="s">
        <v>1284</v>
      </c>
      <c r="V11" s="2" t="s">
        <v>1283</v>
      </c>
      <c r="W11" s="2" t="s">
        <v>1283</v>
      </c>
      <c r="X11" s="2" t="s">
        <v>1285</v>
      </c>
      <c r="Y11" s="2" t="s">
        <v>1154</v>
      </c>
      <c r="Z11" s="2" t="s">
        <v>1844</v>
      </c>
      <c r="AA11" s="2" t="s">
        <v>1844</v>
      </c>
      <c r="AB11" s="2" t="s">
        <v>2018</v>
      </c>
      <c r="AC11" s="2" t="s">
        <v>1844</v>
      </c>
      <c r="AD11" s="2" t="s">
        <v>1296</v>
      </c>
      <c r="AE11" s="2" t="s">
        <v>2019</v>
      </c>
      <c r="AF11" s="2" t="s">
        <v>1893</v>
      </c>
      <c r="AG11" s="2" t="s">
        <v>1847</v>
      </c>
      <c r="AH11" s="2" t="s">
        <v>1844</v>
      </c>
      <c r="AI11" s="2" t="s">
        <v>1844</v>
      </c>
      <c r="AJ11" s="2" t="s">
        <v>1844</v>
      </c>
      <c r="AK11" s="2" t="s">
        <v>1281</v>
      </c>
      <c r="AL11" s="2" t="s">
        <v>1848</v>
      </c>
      <c r="AM11" s="2" t="s">
        <v>1844</v>
      </c>
      <c r="AN11" s="2" t="s">
        <v>2020</v>
      </c>
      <c r="AO11" s="2" t="s">
        <v>2021</v>
      </c>
      <c r="AP11" s="2" t="s">
        <v>1844</v>
      </c>
      <c r="AQ11" s="2" t="s">
        <v>1844</v>
      </c>
      <c r="AR11" s="2" t="s">
        <v>1844</v>
      </c>
      <c r="AS11" s="2" t="s">
        <v>1844</v>
      </c>
      <c r="AT11" s="2" t="s">
        <v>2022</v>
      </c>
      <c r="AU11" s="2" t="s">
        <v>1844</v>
      </c>
      <c r="AV11" s="2" t="s">
        <v>1844</v>
      </c>
      <c r="AW11" s="2" t="s">
        <v>1851</v>
      </c>
      <c r="AX11" s="2" t="s">
        <v>1844</v>
      </c>
      <c r="AY11" s="2" t="s">
        <v>1844</v>
      </c>
      <c r="AZ11" s="2" t="s">
        <v>1852</v>
      </c>
      <c r="BA11" s="2" t="s">
        <v>1844</v>
      </c>
      <c r="BB11" s="2" t="s">
        <v>1278</v>
      </c>
      <c r="BC11" s="2" t="s">
        <v>2023</v>
      </c>
      <c r="BD11" s="2" t="s">
        <v>1844</v>
      </c>
      <c r="BE11" s="2" t="s">
        <v>2024</v>
      </c>
      <c r="BF11" s="2" t="s">
        <v>1853</v>
      </c>
      <c r="BG11" s="2" t="s">
        <v>1844</v>
      </c>
      <c r="BH11" s="2" t="s">
        <v>1281</v>
      </c>
      <c r="BI11" s="2" t="s">
        <v>1844</v>
      </c>
      <c r="BJ11" s="2" t="s">
        <v>1854</v>
      </c>
      <c r="BK11" s="2" t="s">
        <v>1855</v>
      </c>
      <c r="BL11" s="2" t="s">
        <v>1897</v>
      </c>
      <c r="BM11" s="2" t="s">
        <v>1844</v>
      </c>
      <c r="BN11" s="2" t="s">
        <v>1844</v>
      </c>
      <c r="BO11" s="2" t="s">
        <v>1844</v>
      </c>
      <c r="BP11" s="2" t="s">
        <v>1857</v>
      </c>
      <c r="BQ11" s="2" t="s">
        <v>1844</v>
      </c>
      <c r="BR11" s="2" t="s">
        <v>1844</v>
      </c>
      <c r="BS11" s="2" t="s">
        <v>1853</v>
      </c>
      <c r="BT11" s="2" t="s">
        <v>1844</v>
      </c>
      <c r="BU11" s="2" t="s">
        <v>2025</v>
      </c>
      <c r="BV11" s="2" t="s">
        <v>1844</v>
      </c>
      <c r="BW11" s="2" t="s">
        <v>2026</v>
      </c>
      <c r="BX11" s="2" t="s">
        <v>1844</v>
      </c>
      <c r="BY11" s="2" t="s">
        <v>1844</v>
      </c>
      <c r="BZ11" s="2" t="s">
        <v>1844</v>
      </c>
      <c r="CA11" s="2" t="s">
        <v>1844</v>
      </c>
      <c r="CB11" s="2" t="s">
        <v>1844</v>
      </c>
      <c r="CC11" s="2" t="s">
        <v>7</v>
      </c>
      <c r="CD11" s="2" t="s">
        <v>1844</v>
      </c>
      <c r="CE11" s="2" t="s">
        <v>1844</v>
      </c>
      <c r="CF11" s="2" t="s">
        <v>1844</v>
      </c>
      <c r="CG11" s="2" t="s">
        <v>1844</v>
      </c>
      <c r="CH11" s="2" t="s">
        <v>2019</v>
      </c>
      <c r="CI11" s="2" t="s">
        <v>1901</v>
      </c>
      <c r="CJ11" s="2" t="s">
        <v>1844</v>
      </c>
      <c r="CK11" s="2" t="s">
        <v>1844</v>
      </c>
      <c r="CL11" s="2" t="s">
        <v>1844</v>
      </c>
      <c r="CM11" s="2" t="s">
        <v>1844</v>
      </c>
      <c r="CN11" s="2" t="s">
        <v>1281</v>
      </c>
      <c r="CO11" s="2" t="s">
        <v>1844</v>
      </c>
      <c r="CP11" s="2" t="s">
        <v>2025</v>
      </c>
      <c r="CQ11" s="2" t="s">
        <v>1844</v>
      </c>
      <c r="CR11" s="2" t="s">
        <v>1844</v>
      </c>
      <c r="CS11" s="2" t="s">
        <v>1859</v>
      </c>
      <c r="CT11" s="2" t="s">
        <v>1859</v>
      </c>
      <c r="CU11" s="2" t="s">
        <v>1859</v>
      </c>
      <c r="CV11" s="2" t="s">
        <v>1844</v>
      </c>
      <c r="CW11" s="2" t="s">
        <v>1844</v>
      </c>
      <c r="CX11" s="2" t="s">
        <v>1844</v>
      </c>
      <c r="CY11" s="2" t="s">
        <v>1844</v>
      </c>
      <c r="CZ11" s="2" t="s">
        <v>1844</v>
      </c>
      <c r="DA11" s="2" t="s">
        <v>1844</v>
      </c>
      <c r="DB11" s="2" t="s">
        <v>1844</v>
      </c>
      <c r="DC11" s="2" t="s">
        <v>1026</v>
      </c>
      <c r="DD11" s="2" t="s">
        <v>1281</v>
      </c>
      <c r="DE11" s="2" t="s">
        <v>5</v>
      </c>
      <c r="DF11" s="3">
        <v>44631</v>
      </c>
      <c r="DG11" s="3">
        <v>44631</v>
      </c>
      <c r="DH11" s="3">
        <v>44631</v>
      </c>
      <c r="DI11" s="3">
        <v>44631</v>
      </c>
      <c r="DJ11" s="3">
        <v>44631</v>
      </c>
      <c r="DK11" s="3"/>
      <c r="DL11" s="3"/>
      <c r="DM11" s="3">
        <v>44631</v>
      </c>
      <c r="DN11" s="3"/>
      <c r="DO11" s="3">
        <v>44631</v>
      </c>
      <c r="DP11" s="3">
        <v>44631</v>
      </c>
      <c r="DQ11" s="26">
        <v>1.33</v>
      </c>
    </row>
    <row r="12" spans="1:121" x14ac:dyDescent="0.25">
      <c r="A12" s="2" t="s">
        <v>1281</v>
      </c>
      <c r="B12" s="2" t="s">
        <v>1842</v>
      </c>
      <c r="C12" s="2" t="s">
        <v>2032</v>
      </c>
      <c r="D12" s="2" t="s">
        <v>7665</v>
      </c>
      <c r="E12" s="2" t="s">
        <v>7931</v>
      </c>
      <c r="F12" s="2" t="str">
        <f t="shared" si="0"/>
        <v>PELÍCUA SUPERIOR DESAJUSTADA</v>
      </c>
      <c r="G12" s="2" t="str">
        <f t="shared" si="1"/>
        <v>PELÍCUA SUPERIOR DESAJUSTADA</v>
      </c>
      <c r="H12" s="2" t="s">
        <v>7297</v>
      </c>
      <c r="I12" s="2" t="s">
        <v>7299</v>
      </c>
      <c r="J12" s="2" t="s">
        <v>7300</v>
      </c>
      <c r="K12" s="2" t="s">
        <v>7301</v>
      </c>
      <c r="L12" s="2"/>
      <c r="M12" s="2"/>
      <c r="N12" s="2"/>
      <c r="O12" s="2"/>
      <c r="P12" s="2"/>
      <c r="Q12" s="2" t="s">
        <v>52</v>
      </c>
      <c r="R12" s="2" t="s">
        <v>10</v>
      </c>
      <c r="S12" s="2" t="s">
        <v>1042</v>
      </c>
      <c r="T12" s="2" t="s">
        <v>1276</v>
      </c>
      <c r="U12" s="2" t="s">
        <v>1284</v>
      </c>
      <c r="V12" s="2" t="s">
        <v>1287</v>
      </c>
      <c r="W12" s="2" t="s">
        <v>1287</v>
      </c>
      <c r="X12" s="2" t="s">
        <v>1295</v>
      </c>
      <c r="Y12" s="2" t="s">
        <v>1015</v>
      </c>
      <c r="Z12" s="2" t="s">
        <v>1844</v>
      </c>
      <c r="AA12" s="2" t="s">
        <v>1844</v>
      </c>
      <c r="AB12" s="2" t="s">
        <v>2033</v>
      </c>
      <c r="AC12" s="2" t="s">
        <v>1844</v>
      </c>
      <c r="AD12" s="2" t="s">
        <v>1368</v>
      </c>
      <c r="AE12" s="2" t="s">
        <v>2034</v>
      </c>
      <c r="AF12" s="2" t="s">
        <v>1870</v>
      </c>
      <c r="AG12" s="2" t="s">
        <v>1847</v>
      </c>
      <c r="AH12" s="2" t="s">
        <v>1844</v>
      </c>
      <c r="AI12" s="2" t="s">
        <v>1844</v>
      </c>
      <c r="AJ12" s="2" t="s">
        <v>1844</v>
      </c>
      <c r="AK12" s="2" t="s">
        <v>1281</v>
      </c>
      <c r="AL12" s="2" t="s">
        <v>1848</v>
      </c>
      <c r="AM12" s="2" t="s">
        <v>1844</v>
      </c>
      <c r="AN12" s="2" t="s">
        <v>1947</v>
      </c>
      <c r="AO12" s="2" t="s">
        <v>2035</v>
      </c>
      <c r="AP12" s="2" t="s">
        <v>1844</v>
      </c>
      <c r="AQ12" s="2" t="s">
        <v>1844</v>
      </c>
      <c r="AR12" s="2" t="s">
        <v>1844</v>
      </c>
      <c r="AS12" s="2" t="s">
        <v>1844</v>
      </c>
      <c r="AT12" s="2" t="s">
        <v>2035</v>
      </c>
      <c r="AU12" s="2" t="s">
        <v>1844</v>
      </c>
      <c r="AV12" s="2" t="s">
        <v>1844</v>
      </c>
      <c r="AW12" s="2" t="s">
        <v>1851</v>
      </c>
      <c r="AX12" s="2" t="s">
        <v>1844</v>
      </c>
      <c r="AY12" s="2" t="s">
        <v>1844</v>
      </c>
      <c r="AZ12" s="2" t="s">
        <v>1852</v>
      </c>
      <c r="BA12" s="2" t="s">
        <v>1844</v>
      </c>
      <c r="BB12" s="2" t="s">
        <v>1278</v>
      </c>
      <c r="BC12" s="2" t="s">
        <v>2036</v>
      </c>
      <c r="BD12" s="2" t="s">
        <v>1844</v>
      </c>
      <c r="BE12" s="2" t="s">
        <v>2037</v>
      </c>
      <c r="BF12" s="2" t="s">
        <v>1853</v>
      </c>
      <c r="BG12" s="2" t="s">
        <v>1844</v>
      </c>
      <c r="BH12" s="2" t="s">
        <v>1281</v>
      </c>
      <c r="BI12" s="2" t="s">
        <v>1844</v>
      </c>
      <c r="BJ12" s="2" t="s">
        <v>1854</v>
      </c>
      <c r="BK12" s="2" t="s">
        <v>1855</v>
      </c>
      <c r="BL12" s="2" t="s">
        <v>1871</v>
      </c>
      <c r="BM12" s="2" t="s">
        <v>1844</v>
      </c>
      <c r="BN12" s="2" t="s">
        <v>1844</v>
      </c>
      <c r="BO12" s="2" t="s">
        <v>1844</v>
      </c>
      <c r="BP12" s="2" t="s">
        <v>1857</v>
      </c>
      <c r="BQ12" s="2" t="s">
        <v>1844</v>
      </c>
      <c r="BR12" s="2" t="s">
        <v>1844</v>
      </c>
      <c r="BS12" s="2" t="s">
        <v>1853</v>
      </c>
      <c r="BT12" s="2" t="s">
        <v>1844</v>
      </c>
      <c r="BU12" s="2" t="s">
        <v>2038</v>
      </c>
      <c r="BV12" s="2" t="s">
        <v>1872</v>
      </c>
      <c r="BW12" s="2" t="s">
        <v>2039</v>
      </c>
      <c r="BX12" s="2" t="s">
        <v>1844</v>
      </c>
      <c r="BY12" s="2" t="s">
        <v>1844</v>
      </c>
      <c r="BZ12" s="2" t="s">
        <v>1844</v>
      </c>
      <c r="CA12" s="2" t="s">
        <v>1844</v>
      </c>
      <c r="CB12" s="2" t="s">
        <v>1844</v>
      </c>
      <c r="CC12" s="2" t="s">
        <v>53</v>
      </c>
      <c r="CD12" s="2" t="s">
        <v>1873</v>
      </c>
      <c r="CE12" s="2" t="s">
        <v>1844</v>
      </c>
      <c r="CF12" s="2" t="s">
        <v>1844</v>
      </c>
      <c r="CG12" s="2" t="s">
        <v>1844</v>
      </c>
      <c r="CH12" s="2" t="s">
        <v>2040</v>
      </c>
      <c r="CI12" s="2" t="s">
        <v>1874</v>
      </c>
      <c r="CJ12" s="2" t="s">
        <v>1844</v>
      </c>
      <c r="CK12" s="2" t="s">
        <v>1844</v>
      </c>
      <c r="CL12" s="2" t="s">
        <v>1844</v>
      </c>
      <c r="CM12" s="2" t="s">
        <v>1844</v>
      </c>
      <c r="CN12" s="2" t="s">
        <v>1281</v>
      </c>
      <c r="CO12" s="2" t="s">
        <v>1875</v>
      </c>
      <c r="CP12" s="2" t="s">
        <v>2038</v>
      </c>
      <c r="CQ12" s="2" t="s">
        <v>1876</v>
      </c>
      <c r="CR12" s="2" t="s">
        <v>1844</v>
      </c>
      <c r="CS12" s="2" t="s">
        <v>1859</v>
      </c>
      <c r="CT12" s="2" t="s">
        <v>1859</v>
      </c>
      <c r="CU12" s="2" t="s">
        <v>1859</v>
      </c>
      <c r="CV12" s="2" t="s">
        <v>1844</v>
      </c>
      <c r="CW12" s="2" t="s">
        <v>1844</v>
      </c>
      <c r="CX12" s="2" t="s">
        <v>1844</v>
      </c>
      <c r="CY12" s="2" t="s">
        <v>1844</v>
      </c>
      <c r="CZ12" s="2" t="s">
        <v>1844</v>
      </c>
      <c r="DA12" s="2" t="s">
        <v>1844</v>
      </c>
      <c r="DB12" s="2" t="s">
        <v>1844</v>
      </c>
      <c r="DC12" s="2" t="s">
        <v>1026</v>
      </c>
      <c r="DD12" s="2" t="s">
        <v>1281</v>
      </c>
      <c r="DE12" s="2" t="s">
        <v>51</v>
      </c>
      <c r="DF12" s="3">
        <v>44632</v>
      </c>
      <c r="DG12" s="3">
        <v>44751</v>
      </c>
      <c r="DH12" s="3">
        <v>44751</v>
      </c>
      <c r="DI12" s="3">
        <v>44632</v>
      </c>
      <c r="DJ12" s="3">
        <v>44632</v>
      </c>
      <c r="DK12" s="3"/>
      <c r="DL12" s="3"/>
      <c r="DM12" s="3">
        <v>44632</v>
      </c>
      <c r="DN12" s="3"/>
      <c r="DO12" s="3">
        <v>44632</v>
      </c>
      <c r="DP12" s="3">
        <v>44632</v>
      </c>
      <c r="DQ12" s="26">
        <v>3.92</v>
      </c>
    </row>
    <row r="13" spans="1:121" x14ac:dyDescent="0.25">
      <c r="A13" s="2" t="s">
        <v>1281</v>
      </c>
      <c r="B13" s="2" t="s">
        <v>1842</v>
      </c>
      <c r="C13" s="2" t="s">
        <v>2056</v>
      </c>
      <c r="D13" s="2" t="s">
        <v>7753</v>
      </c>
      <c r="E13" s="2" t="s">
        <v>7574</v>
      </c>
      <c r="F13" s="2" t="str">
        <f t="shared" si="0"/>
        <v>GUÍA DE CABEZAL DESGASTADO</v>
      </c>
      <c r="G13" s="2" t="str">
        <f t="shared" si="1"/>
        <v>GUÍA DE CABEZAL DESGASTADO</v>
      </c>
      <c r="H13" s="2" t="s">
        <v>7302</v>
      </c>
      <c r="I13" s="2" t="s">
        <v>7255</v>
      </c>
      <c r="J13" s="2" t="s">
        <v>7303</v>
      </c>
      <c r="K13" s="2" t="s">
        <v>7304</v>
      </c>
      <c r="L13" s="2" t="s">
        <v>7305</v>
      </c>
      <c r="M13" s="2" t="s">
        <v>7306</v>
      </c>
      <c r="N13" s="2"/>
      <c r="O13" s="2"/>
      <c r="P13" s="2"/>
      <c r="Q13" s="2" t="s">
        <v>119</v>
      </c>
      <c r="R13" s="2" t="s">
        <v>10</v>
      </c>
      <c r="S13" s="2" t="s">
        <v>67</v>
      </c>
      <c r="T13" s="2" t="s">
        <v>1282</v>
      </c>
      <c r="U13" s="2" t="s">
        <v>1288</v>
      </c>
      <c r="V13" s="2" t="s">
        <v>1287</v>
      </c>
      <c r="W13" s="2" t="s">
        <v>1287</v>
      </c>
      <c r="X13" s="2" t="s">
        <v>1298</v>
      </c>
      <c r="Y13" s="2" t="s">
        <v>1025</v>
      </c>
      <c r="Z13" s="2" t="s">
        <v>1844</v>
      </c>
      <c r="AA13" s="2" t="s">
        <v>1844</v>
      </c>
      <c r="AB13" s="2" t="s">
        <v>1844</v>
      </c>
      <c r="AC13" s="2" t="s">
        <v>1844</v>
      </c>
      <c r="AD13" s="2" t="s">
        <v>1296</v>
      </c>
      <c r="AE13" s="2" t="s">
        <v>2057</v>
      </c>
      <c r="AF13" s="2" t="s">
        <v>1992</v>
      </c>
      <c r="AG13" s="2" t="s">
        <v>1847</v>
      </c>
      <c r="AH13" s="2" t="s">
        <v>1844</v>
      </c>
      <c r="AI13" s="2" t="s">
        <v>1844</v>
      </c>
      <c r="AJ13" s="2" t="s">
        <v>1844</v>
      </c>
      <c r="AK13" s="2" t="s">
        <v>1281</v>
      </c>
      <c r="AL13" s="2" t="s">
        <v>1848</v>
      </c>
      <c r="AM13" s="2" t="s">
        <v>1844</v>
      </c>
      <c r="AN13" s="2" t="s">
        <v>1857</v>
      </c>
      <c r="AO13" s="2" t="s">
        <v>1976</v>
      </c>
      <c r="AP13" s="2" t="s">
        <v>1844</v>
      </c>
      <c r="AQ13" s="2" t="s">
        <v>1844</v>
      </c>
      <c r="AR13" s="2" t="s">
        <v>1844</v>
      </c>
      <c r="AS13" s="2" t="s">
        <v>1844</v>
      </c>
      <c r="AT13" s="2" t="s">
        <v>1976</v>
      </c>
      <c r="AU13" s="2" t="s">
        <v>1844</v>
      </c>
      <c r="AV13" s="2" t="s">
        <v>1844</v>
      </c>
      <c r="AW13" s="2" t="s">
        <v>1851</v>
      </c>
      <c r="AX13" s="2" t="s">
        <v>1844</v>
      </c>
      <c r="AY13" s="2" t="s">
        <v>1844</v>
      </c>
      <c r="AZ13" s="2" t="s">
        <v>1852</v>
      </c>
      <c r="BA13" s="2" t="s">
        <v>1844</v>
      </c>
      <c r="BB13" s="2" t="s">
        <v>1278</v>
      </c>
      <c r="BC13" s="2" t="s">
        <v>2058</v>
      </c>
      <c r="BD13" s="2" t="s">
        <v>1844</v>
      </c>
      <c r="BE13" s="2" t="s">
        <v>2059</v>
      </c>
      <c r="BF13" s="2" t="s">
        <v>1853</v>
      </c>
      <c r="BG13" s="2" t="s">
        <v>1844</v>
      </c>
      <c r="BH13" s="2" t="s">
        <v>1281</v>
      </c>
      <c r="BI13" s="2" t="s">
        <v>1844</v>
      </c>
      <c r="BJ13" s="2" t="s">
        <v>1854</v>
      </c>
      <c r="BK13" s="2" t="s">
        <v>1855</v>
      </c>
      <c r="BL13" s="2" t="s">
        <v>1914</v>
      </c>
      <c r="BM13" s="2" t="s">
        <v>1844</v>
      </c>
      <c r="BN13" s="2" t="s">
        <v>1844</v>
      </c>
      <c r="BO13" s="2" t="s">
        <v>1844</v>
      </c>
      <c r="BP13" s="2" t="s">
        <v>1857</v>
      </c>
      <c r="BQ13" s="2" t="s">
        <v>1844</v>
      </c>
      <c r="BR13" s="2" t="s">
        <v>1844</v>
      </c>
      <c r="BS13" s="2" t="s">
        <v>1853</v>
      </c>
      <c r="BT13" s="2" t="s">
        <v>1844</v>
      </c>
      <c r="BU13" s="2" t="s">
        <v>2060</v>
      </c>
      <c r="BV13" s="2" t="s">
        <v>1999</v>
      </c>
      <c r="BW13" s="2" t="s">
        <v>2061</v>
      </c>
      <c r="BX13" s="2" t="s">
        <v>1844</v>
      </c>
      <c r="BY13" s="2" t="s">
        <v>1844</v>
      </c>
      <c r="BZ13" s="2" t="s">
        <v>1844</v>
      </c>
      <c r="CA13" s="2" t="s">
        <v>1844</v>
      </c>
      <c r="CB13" s="2" t="s">
        <v>1844</v>
      </c>
      <c r="CC13" s="2" t="s">
        <v>120</v>
      </c>
      <c r="CD13" s="2" t="s">
        <v>1844</v>
      </c>
      <c r="CE13" s="2" t="s">
        <v>1844</v>
      </c>
      <c r="CF13" s="2" t="s">
        <v>1844</v>
      </c>
      <c r="CG13" s="2" t="s">
        <v>1844</v>
      </c>
      <c r="CH13" s="2" t="s">
        <v>2062</v>
      </c>
      <c r="CI13" s="2" t="s">
        <v>1901</v>
      </c>
      <c r="CJ13" s="2" t="s">
        <v>1844</v>
      </c>
      <c r="CK13" s="2" t="s">
        <v>1844</v>
      </c>
      <c r="CL13" s="2" t="s">
        <v>1844</v>
      </c>
      <c r="CM13" s="2" t="s">
        <v>1844</v>
      </c>
      <c r="CN13" s="2" t="s">
        <v>1281</v>
      </c>
      <c r="CO13" s="2" t="s">
        <v>2001</v>
      </c>
      <c r="CP13" s="2" t="s">
        <v>2060</v>
      </c>
      <c r="CQ13" s="2" t="s">
        <v>2002</v>
      </c>
      <c r="CR13" s="2" t="s">
        <v>1844</v>
      </c>
      <c r="CS13" s="2" t="s">
        <v>1859</v>
      </c>
      <c r="CT13" s="2" t="s">
        <v>1859</v>
      </c>
      <c r="CU13" s="2" t="s">
        <v>1859</v>
      </c>
      <c r="CV13" s="2" t="s">
        <v>1844</v>
      </c>
      <c r="CW13" s="2" t="s">
        <v>1844</v>
      </c>
      <c r="CX13" s="2" t="s">
        <v>1844</v>
      </c>
      <c r="CY13" s="2" t="s">
        <v>1844</v>
      </c>
      <c r="CZ13" s="2" t="s">
        <v>1844</v>
      </c>
      <c r="DA13" s="2" t="s">
        <v>1844</v>
      </c>
      <c r="DB13" s="2" t="s">
        <v>1844</v>
      </c>
      <c r="DC13" s="2" t="s">
        <v>1026</v>
      </c>
      <c r="DD13" s="2" t="s">
        <v>1281</v>
      </c>
      <c r="DE13" s="2" t="s">
        <v>118</v>
      </c>
      <c r="DF13" s="3">
        <v>44637</v>
      </c>
      <c r="DG13" s="3">
        <v>44637</v>
      </c>
      <c r="DH13" s="3">
        <v>44637</v>
      </c>
      <c r="DI13" s="3"/>
      <c r="DJ13" s="3">
        <v>44637</v>
      </c>
      <c r="DK13" s="3"/>
      <c r="DL13" s="3"/>
      <c r="DM13" s="3">
        <v>44637</v>
      </c>
      <c r="DN13" s="3"/>
      <c r="DO13" s="3">
        <v>44637</v>
      </c>
      <c r="DP13" s="3">
        <v>44637</v>
      </c>
      <c r="DQ13" s="26">
        <v>0</v>
      </c>
    </row>
    <row r="14" spans="1:121" x14ac:dyDescent="0.25">
      <c r="A14" s="2" t="s">
        <v>1281</v>
      </c>
      <c r="B14" s="2" t="s">
        <v>1842</v>
      </c>
      <c r="C14" s="2" t="s">
        <v>2068</v>
      </c>
      <c r="D14" s="2" t="s">
        <v>7307</v>
      </c>
      <c r="E14" s="2" t="s">
        <v>7646</v>
      </c>
      <c r="F14" s="2" t="str">
        <f t="shared" si="0"/>
        <v>CHUMACERA FRACTURADA</v>
      </c>
      <c r="G14" s="2" t="str">
        <f t="shared" si="1"/>
        <v>CHUMACERA FRACTURADA</v>
      </c>
      <c r="H14" s="2" t="s">
        <v>7307</v>
      </c>
      <c r="I14" s="2" t="s">
        <v>7277</v>
      </c>
      <c r="J14" s="2"/>
      <c r="K14" s="2"/>
      <c r="L14" s="2"/>
      <c r="M14" s="2"/>
      <c r="N14" s="2"/>
      <c r="O14" s="2"/>
      <c r="P14" s="2"/>
      <c r="Q14" s="2" t="s">
        <v>6</v>
      </c>
      <c r="R14" s="2" t="s">
        <v>10</v>
      </c>
      <c r="S14" s="2" t="s">
        <v>67</v>
      </c>
      <c r="T14" s="2" t="s">
        <v>1276</v>
      </c>
      <c r="U14" s="2" t="s">
        <v>1284</v>
      </c>
      <c r="V14" s="2" t="s">
        <v>1283</v>
      </c>
      <c r="W14" s="2" t="s">
        <v>1283</v>
      </c>
      <c r="X14" s="2" t="s">
        <v>1285</v>
      </c>
      <c r="Y14" s="2" t="s">
        <v>1025</v>
      </c>
      <c r="Z14" s="2" t="s">
        <v>1844</v>
      </c>
      <c r="AA14" s="2" t="s">
        <v>1844</v>
      </c>
      <c r="AB14" s="2" t="s">
        <v>2069</v>
      </c>
      <c r="AC14" s="2" t="s">
        <v>1844</v>
      </c>
      <c r="AD14" s="2" t="s">
        <v>1296</v>
      </c>
      <c r="AE14" s="2" t="s">
        <v>2070</v>
      </c>
      <c r="AF14" s="2" t="s">
        <v>1893</v>
      </c>
      <c r="AG14" s="2" t="s">
        <v>1847</v>
      </c>
      <c r="AH14" s="2" t="s">
        <v>1844</v>
      </c>
      <c r="AI14" s="2" t="s">
        <v>1844</v>
      </c>
      <c r="AJ14" s="2" t="s">
        <v>1844</v>
      </c>
      <c r="AK14" s="2" t="s">
        <v>1281</v>
      </c>
      <c r="AL14" s="2" t="s">
        <v>1848</v>
      </c>
      <c r="AM14" s="2" t="s">
        <v>1844</v>
      </c>
      <c r="AN14" s="2" t="s">
        <v>2071</v>
      </c>
      <c r="AO14" s="2" t="s">
        <v>2072</v>
      </c>
      <c r="AP14" s="2" t="s">
        <v>1844</v>
      </c>
      <c r="AQ14" s="2" t="s">
        <v>1844</v>
      </c>
      <c r="AR14" s="2" t="s">
        <v>1844</v>
      </c>
      <c r="AS14" s="2" t="s">
        <v>1844</v>
      </c>
      <c r="AT14" s="2" t="s">
        <v>2073</v>
      </c>
      <c r="AU14" s="2" t="s">
        <v>1844</v>
      </c>
      <c r="AV14" s="2" t="s">
        <v>1844</v>
      </c>
      <c r="AW14" s="2" t="s">
        <v>1851</v>
      </c>
      <c r="AX14" s="2" t="s">
        <v>1844</v>
      </c>
      <c r="AY14" s="2" t="s">
        <v>1844</v>
      </c>
      <c r="AZ14" s="2" t="s">
        <v>1852</v>
      </c>
      <c r="BA14" s="2" t="s">
        <v>1844</v>
      </c>
      <c r="BB14" s="2" t="s">
        <v>1278</v>
      </c>
      <c r="BC14" s="2" t="s">
        <v>2074</v>
      </c>
      <c r="BD14" s="2" t="s">
        <v>1844</v>
      </c>
      <c r="BE14" s="2" t="s">
        <v>2075</v>
      </c>
      <c r="BF14" s="2" t="s">
        <v>1853</v>
      </c>
      <c r="BG14" s="2" t="s">
        <v>1844</v>
      </c>
      <c r="BH14" s="2" t="s">
        <v>1281</v>
      </c>
      <c r="BI14" s="2" t="s">
        <v>1844</v>
      </c>
      <c r="BJ14" s="2" t="s">
        <v>1854</v>
      </c>
      <c r="BK14" s="2" t="s">
        <v>1855</v>
      </c>
      <c r="BL14" s="2" t="s">
        <v>1897</v>
      </c>
      <c r="BM14" s="2" t="s">
        <v>1844</v>
      </c>
      <c r="BN14" s="2" t="s">
        <v>1844</v>
      </c>
      <c r="BO14" s="2" t="s">
        <v>1844</v>
      </c>
      <c r="BP14" s="2" t="s">
        <v>1857</v>
      </c>
      <c r="BQ14" s="2" t="s">
        <v>1844</v>
      </c>
      <c r="BR14" s="2" t="s">
        <v>1844</v>
      </c>
      <c r="BS14" s="2" t="s">
        <v>1853</v>
      </c>
      <c r="BT14" s="2" t="s">
        <v>1844</v>
      </c>
      <c r="BU14" s="2" t="s">
        <v>2076</v>
      </c>
      <c r="BV14" s="2" t="s">
        <v>1844</v>
      </c>
      <c r="BW14" s="2" t="s">
        <v>2077</v>
      </c>
      <c r="BX14" s="2" t="s">
        <v>1844</v>
      </c>
      <c r="BY14" s="2" t="s">
        <v>1844</v>
      </c>
      <c r="BZ14" s="2" t="s">
        <v>1844</v>
      </c>
      <c r="CA14" s="2" t="s">
        <v>1844</v>
      </c>
      <c r="CB14" s="2" t="s">
        <v>1844</v>
      </c>
      <c r="CC14" s="2" t="s">
        <v>7</v>
      </c>
      <c r="CD14" s="2" t="s">
        <v>1844</v>
      </c>
      <c r="CE14" s="2" t="s">
        <v>1844</v>
      </c>
      <c r="CF14" s="2" t="s">
        <v>1844</v>
      </c>
      <c r="CG14" s="2" t="s">
        <v>1844</v>
      </c>
      <c r="CH14" s="2" t="s">
        <v>2070</v>
      </c>
      <c r="CI14" s="2" t="s">
        <v>1901</v>
      </c>
      <c r="CJ14" s="2" t="s">
        <v>1844</v>
      </c>
      <c r="CK14" s="2" t="s">
        <v>1844</v>
      </c>
      <c r="CL14" s="2" t="s">
        <v>1844</v>
      </c>
      <c r="CM14" s="2" t="s">
        <v>1844</v>
      </c>
      <c r="CN14" s="2" t="s">
        <v>1281</v>
      </c>
      <c r="CO14" s="2" t="s">
        <v>1844</v>
      </c>
      <c r="CP14" s="2" t="s">
        <v>2076</v>
      </c>
      <c r="CQ14" s="2" t="s">
        <v>1844</v>
      </c>
      <c r="CR14" s="2" t="s">
        <v>1844</v>
      </c>
      <c r="CS14" s="2" t="s">
        <v>1859</v>
      </c>
      <c r="CT14" s="2" t="s">
        <v>1859</v>
      </c>
      <c r="CU14" s="2" t="s">
        <v>1859</v>
      </c>
      <c r="CV14" s="2" t="s">
        <v>1844</v>
      </c>
      <c r="CW14" s="2" t="s">
        <v>1844</v>
      </c>
      <c r="CX14" s="2" t="s">
        <v>1844</v>
      </c>
      <c r="CY14" s="2" t="s">
        <v>1844</v>
      </c>
      <c r="CZ14" s="2" t="s">
        <v>1844</v>
      </c>
      <c r="DA14" s="2" t="s">
        <v>1844</v>
      </c>
      <c r="DB14" s="2" t="s">
        <v>1844</v>
      </c>
      <c r="DC14" s="2" t="s">
        <v>1026</v>
      </c>
      <c r="DD14" s="2" t="s">
        <v>1281</v>
      </c>
      <c r="DE14" s="2" t="s">
        <v>5</v>
      </c>
      <c r="DF14" s="3">
        <v>44638</v>
      </c>
      <c r="DG14" s="3">
        <v>44638</v>
      </c>
      <c r="DH14" s="3">
        <v>44638</v>
      </c>
      <c r="DI14" s="3">
        <v>44638</v>
      </c>
      <c r="DJ14" s="3">
        <v>44638</v>
      </c>
      <c r="DK14" s="3"/>
      <c r="DL14" s="3"/>
      <c r="DM14" s="3">
        <v>44638</v>
      </c>
      <c r="DN14" s="3"/>
      <c r="DO14" s="3">
        <v>44638</v>
      </c>
      <c r="DP14" s="3">
        <v>44638</v>
      </c>
      <c r="DQ14" s="26">
        <v>1.78</v>
      </c>
    </row>
    <row r="15" spans="1:121" x14ac:dyDescent="0.25">
      <c r="A15" s="2" t="s">
        <v>1281</v>
      </c>
      <c r="B15" s="2" t="s">
        <v>1842</v>
      </c>
      <c r="C15" s="2" t="s">
        <v>2092</v>
      </c>
      <c r="D15" s="2" t="s">
        <v>7666</v>
      </c>
      <c r="E15" s="2" t="s">
        <v>7310</v>
      </c>
      <c r="F15" s="2" t="str">
        <f t="shared" si="0"/>
        <v>SENSOR DE PLATO GOLPEADO</v>
      </c>
      <c r="G15" s="2" t="str">
        <f t="shared" si="1"/>
        <v>SENSOR DE PLATO GOLPEADO</v>
      </c>
      <c r="H15" s="2" t="s">
        <v>7243</v>
      </c>
      <c r="I15" s="2" t="s">
        <v>7309</v>
      </c>
      <c r="J15" s="2" t="s">
        <v>7310</v>
      </c>
      <c r="K15" s="2"/>
      <c r="L15" s="2"/>
      <c r="M15" s="2"/>
      <c r="N15" s="2"/>
      <c r="O15" s="2"/>
      <c r="P15" s="2"/>
      <c r="Q15" s="2" t="s">
        <v>366</v>
      </c>
      <c r="R15" s="2" t="s">
        <v>10</v>
      </c>
      <c r="S15" s="2" t="s">
        <v>67</v>
      </c>
      <c r="T15" s="2" t="s">
        <v>1276</v>
      </c>
      <c r="U15" s="2" t="s">
        <v>1284</v>
      </c>
      <c r="V15" s="2" t="s">
        <v>1304</v>
      </c>
      <c r="W15" s="2" t="s">
        <v>1304</v>
      </c>
      <c r="X15" s="2" t="s">
        <v>1298</v>
      </c>
      <c r="Y15" s="2" t="s">
        <v>1025</v>
      </c>
      <c r="Z15" s="2" t="s">
        <v>1844</v>
      </c>
      <c r="AA15" s="2" t="s">
        <v>1844</v>
      </c>
      <c r="AB15" s="2" t="s">
        <v>2093</v>
      </c>
      <c r="AC15" s="2" t="s">
        <v>1844</v>
      </c>
      <c r="AD15" s="2" t="s">
        <v>1299</v>
      </c>
      <c r="AE15" s="2" t="s">
        <v>2094</v>
      </c>
      <c r="AF15" s="2" t="s">
        <v>1913</v>
      </c>
      <c r="AG15" s="2" t="s">
        <v>1847</v>
      </c>
      <c r="AH15" s="2" t="s">
        <v>1844</v>
      </c>
      <c r="AI15" s="2" t="s">
        <v>1844</v>
      </c>
      <c r="AJ15" s="2" t="s">
        <v>1844</v>
      </c>
      <c r="AK15" s="2" t="s">
        <v>1281</v>
      </c>
      <c r="AL15" s="2" t="s">
        <v>1848</v>
      </c>
      <c r="AM15" s="2" t="s">
        <v>1844</v>
      </c>
      <c r="AN15" s="2" t="s">
        <v>2095</v>
      </c>
      <c r="AO15" s="2" t="s">
        <v>2096</v>
      </c>
      <c r="AP15" s="2" t="s">
        <v>1844</v>
      </c>
      <c r="AQ15" s="2" t="s">
        <v>1844</v>
      </c>
      <c r="AR15" s="2" t="s">
        <v>1844</v>
      </c>
      <c r="AS15" s="2" t="s">
        <v>1844</v>
      </c>
      <c r="AT15" s="2" t="s">
        <v>2097</v>
      </c>
      <c r="AU15" s="2" t="s">
        <v>1844</v>
      </c>
      <c r="AV15" s="2" t="s">
        <v>1844</v>
      </c>
      <c r="AW15" s="2" t="s">
        <v>1851</v>
      </c>
      <c r="AX15" s="2" t="s">
        <v>1844</v>
      </c>
      <c r="AY15" s="2" t="s">
        <v>1844</v>
      </c>
      <c r="AZ15" s="2" t="s">
        <v>1852</v>
      </c>
      <c r="BA15" s="2" t="s">
        <v>1844</v>
      </c>
      <c r="BB15" s="2" t="s">
        <v>1278</v>
      </c>
      <c r="BC15" s="2" t="s">
        <v>2098</v>
      </c>
      <c r="BD15" s="2" t="s">
        <v>1844</v>
      </c>
      <c r="BE15" s="2" t="s">
        <v>2099</v>
      </c>
      <c r="BF15" s="2" t="s">
        <v>1853</v>
      </c>
      <c r="BG15" s="2" t="s">
        <v>1844</v>
      </c>
      <c r="BH15" s="2" t="s">
        <v>1281</v>
      </c>
      <c r="BI15" s="2" t="s">
        <v>1844</v>
      </c>
      <c r="BJ15" s="2" t="s">
        <v>1854</v>
      </c>
      <c r="BK15" s="2" t="s">
        <v>1855</v>
      </c>
      <c r="BL15" s="2" t="s">
        <v>1914</v>
      </c>
      <c r="BM15" s="2" t="s">
        <v>1844</v>
      </c>
      <c r="BN15" s="2" t="s">
        <v>1844</v>
      </c>
      <c r="BO15" s="2" t="s">
        <v>1844</v>
      </c>
      <c r="BP15" s="2" t="s">
        <v>1857</v>
      </c>
      <c r="BQ15" s="2" t="s">
        <v>1844</v>
      </c>
      <c r="BR15" s="2" t="s">
        <v>1844</v>
      </c>
      <c r="BS15" s="2" t="s">
        <v>1853</v>
      </c>
      <c r="BT15" s="2" t="s">
        <v>1844</v>
      </c>
      <c r="BU15" s="2" t="s">
        <v>2100</v>
      </c>
      <c r="BV15" s="2" t="s">
        <v>1844</v>
      </c>
      <c r="BW15" s="2" t="s">
        <v>2101</v>
      </c>
      <c r="BX15" s="2" t="s">
        <v>1844</v>
      </c>
      <c r="BY15" s="2" t="s">
        <v>1844</v>
      </c>
      <c r="BZ15" s="2" t="s">
        <v>1844</v>
      </c>
      <c r="CA15" s="2" t="s">
        <v>1844</v>
      </c>
      <c r="CB15" s="2" t="s">
        <v>1844</v>
      </c>
      <c r="CC15" s="2" t="s">
        <v>120</v>
      </c>
      <c r="CD15" s="2" t="s">
        <v>1844</v>
      </c>
      <c r="CE15" s="2" t="s">
        <v>1844</v>
      </c>
      <c r="CF15" s="2" t="s">
        <v>1844</v>
      </c>
      <c r="CG15" s="2" t="s">
        <v>1844</v>
      </c>
      <c r="CH15" s="2" t="s">
        <v>2094</v>
      </c>
      <c r="CI15" s="2" t="s">
        <v>1901</v>
      </c>
      <c r="CJ15" s="2" t="s">
        <v>1844</v>
      </c>
      <c r="CK15" s="2" t="s">
        <v>1844</v>
      </c>
      <c r="CL15" s="2" t="s">
        <v>1844</v>
      </c>
      <c r="CM15" s="2" t="s">
        <v>1844</v>
      </c>
      <c r="CN15" s="2" t="s">
        <v>1281</v>
      </c>
      <c r="CO15" s="2" t="s">
        <v>1844</v>
      </c>
      <c r="CP15" s="2" t="s">
        <v>2100</v>
      </c>
      <c r="CQ15" s="2" t="s">
        <v>1844</v>
      </c>
      <c r="CR15" s="2" t="s">
        <v>1844</v>
      </c>
      <c r="CS15" s="2" t="s">
        <v>1859</v>
      </c>
      <c r="CT15" s="2" t="s">
        <v>1859</v>
      </c>
      <c r="CU15" s="2" t="s">
        <v>1859</v>
      </c>
      <c r="CV15" s="2" t="s">
        <v>1844</v>
      </c>
      <c r="CW15" s="2" t="s">
        <v>1844</v>
      </c>
      <c r="CX15" s="2" t="s">
        <v>1844</v>
      </c>
      <c r="CY15" s="2" t="s">
        <v>1844</v>
      </c>
      <c r="CZ15" s="2" t="s">
        <v>1844</v>
      </c>
      <c r="DA15" s="2" t="s">
        <v>1844</v>
      </c>
      <c r="DB15" s="2" t="s">
        <v>1844</v>
      </c>
      <c r="DC15" s="2" t="s">
        <v>1026</v>
      </c>
      <c r="DD15" s="2" t="s">
        <v>1281</v>
      </c>
      <c r="DE15" s="2" t="s">
        <v>365</v>
      </c>
      <c r="DF15" s="3">
        <v>44638</v>
      </c>
      <c r="DG15" s="3">
        <v>44639</v>
      </c>
      <c r="DH15" s="3">
        <v>44639</v>
      </c>
      <c r="DI15" s="3">
        <v>44638</v>
      </c>
      <c r="DJ15" s="3">
        <v>44639</v>
      </c>
      <c r="DK15" s="3"/>
      <c r="DL15" s="3"/>
      <c r="DM15" s="3">
        <v>44638</v>
      </c>
      <c r="DN15" s="3"/>
      <c r="DO15" s="3">
        <v>44638</v>
      </c>
      <c r="DP15" s="3">
        <v>44638</v>
      </c>
      <c r="DQ15" s="26">
        <v>0.49</v>
      </c>
    </row>
    <row r="16" spans="1:121" x14ac:dyDescent="0.25">
      <c r="A16" s="2" t="s">
        <v>1281</v>
      </c>
      <c r="B16" s="2" t="s">
        <v>1842</v>
      </c>
      <c r="C16" s="2" t="s">
        <v>2114</v>
      </c>
      <c r="D16" s="2" t="s">
        <v>7667</v>
      </c>
      <c r="E16" s="2" t="s">
        <v>7668</v>
      </c>
      <c r="F16" s="2" t="str">
        <f t="shared" si="0"/>
        <v>PLANCHA DE SELLADO SIN VACÍO</v>
      </c>
      <c r="G16" s="2" t="str">
        <f t="shared" si="1"/>
        <v>PLANCHA DE SELLADO SIN VACÍO</v>
      </c>
      <c r="H16" s="2" t="s">
        <v>7315</v>
      </c>
      <c r="I16" s="2" t="s">
        <v>7247</v>
      </c>
      <c r="J16" s="2" t="s">
        <v>7316</v>
      </c>
      <c r="K16" s="2" t="s">
        <v>7257</v>
      </c>
      <c r="L16" s="2" t="s">
        <v>5964</v>
      </c>
      <c r="M16" s="2"/>
      <c r="N16" s="2"/>
      <c r="O16" s="2"/>
      <c r="P16" s="2"/>
      <c r="Q16" s="2" t="s">
        <v>52</v>
      </c>
      <c r="R16" s="2" t="s">
        <v>10</v>
      </c>
      <c r="S16" s="2" t="s">
        <v>67</v>
      </c>
      <c r="T16" s="2" t="s">
        <v>1276</v>
      </c>
      <c r="U16" s="2" t="s">
        <v>1280</v>
      </c>
      <c r="V16" s="2" t="s">
        <v>1322</v>
      </c>
      <c r="W16" s="2" t="s">
        <v>1322</v>
      </c>
      <c r="X16" s="2" t="s">
        <v>1295</v>
      </c>
      <c r="Y16" s="2" t="s">
        <v>1015</v>
      </c>
      <c r="Z16" s="2" t="s">
        <v>1844</v>
      </c>
      <c r="AA16" s="2" t="s">
        <v>1844</v>
      </c>
      <c r="AB16" s="2" t="s">
        <v>2115</v>
      </c>
      <c r="AC16" s="2" t="s">
        <v>1844</v>
      </c>
      <c r="AD16" s="2" t="s">
        <v>1299</v>
      </c>
      <c r="AE16" s="2" t="s">
        <v>2116</v>
      </c>
      <c r="AF16" s="2" t="s">
        <v>1870</v>
      </c>
      <c r="AG16" s="2" t="s">
        <v>1847</v>
      </c>
      <c r="AH16" s="2" t="s">
        <v>1844</v>
      </c>
      <c r="AI16" s="2" t="s">
        <v>1844</v>
      </c>
      <c r="AJ16" s="2" t="s">
        <v>1844</v>
      </c>
      <c r="AK16" s="2" t="s">
        <v>1281</v>
      </c>
      <c r="AL16" s="2" t="s">
        <v>1848</v>
      </c>
      <c r="AM16" s="2" t="s">
        <v>1844</v>
      </c>
      <c r="AN16" s="2" t="s">
        <v>2117</v>
      </c>
      <c r="AO16" s="2" t="s">
        <v>1975</v>
      </c>
      <c r="AP16" s="2" t="s">
        <v>1844</v>
      </c>
      <c r="AQ16" s="2" t="s">
        <v>1844</v>
      </c>
      <c r="AR16" s="2" t="s">
        <v>1844</v>
      </c>
      <c r="AS16" s="2" t="s">
        <v>1844</v>
      </c>
      <c r="AT16" s="2" t="s">
        <v>1975</v>
      </c>
      <c r="AU16" s="2" t="s">
        <v>1844</v>
      </c>
      <c r="AV16" s="2" t="s">
        <v>1844</v>
      </c>
      <c r="AW16" s="2" t="s">
        <v>1851</v>
      </c>
      <c r="AX16" s="2" t="s">
        <v>1844</v>
      </c>
      <c r="AY16" s="2" t="s">
        <v>1844</v>
      </c>
      <c r="AZ16" s="2" t="s">
        <v>1852</v>
      </c>
      <c r="BA16" s="2" t="s">
        <v>1844</v>
      </c>
      <c r="BB16" s="2" t="s">
        <v>1278</v>
      </c>
      <c r="BC16" s="2" t="s">
        <v>2118</v>
      </c>
      <c r="BD16" s="2" t="s">
        <v>1844</v>
      </c>
      <c r="BE16" s="2" t="s">
        <v>2119</v>
      </c>
      <c r="BF16" s="2" t="s">
        <v>1853</v>
      </c>
      <c r="BG16" s="2" t="s">
        <v>1844</v>
      </c>
      <c r="BH16" s="2" t="s">
        <v>1281</v>
      </c>
      <c r="BI16" s="2" t="s">
        <v>1844</v>
      </c>
      <c r="BJ16" s="2" t="s">
        <v>1854</v>
      </c>
      <c r="BK16" s="2" t="s">
        <v>1855</v>
      </c>
      <c r="BL16" s="2" t="s">
        <v>1871</v>
      </c>
      <c r="BM16" s="2" t="s">
        <v>1844</v>
      </c>
      <c r="BN16" s="2" t="s">
        <v>1844</v>
      </c>
      <c r="BO16" s="2" t="s">
        <v>1844</v>
      </c>
      <c r="BP16" s="2" t="s">
        <v>1857</v>
      </c>
      <c r="BQ16" s="2" t="s">
        <v>1844</v>
      </c>
      <c r="BR16" s="2" t="s">
        <v>1844</v>
      </c>
      <c r="BS16" s="2" t="s">
        <v>1853</v>
      </c>
      <c r="BT16" s="2" t="s">
        <v>1844</v>
      </c>
      <c r="BU16" s="2" t="s">
        <v>2120</v>
      </c>
      <c r="BV16" s="2" t="s">
        <v>1872</v>
      </c>
      <c r="BW16" s="2" t="s">
        <v>2121</v>
      </c>
      <c r="BX16" s="2" t="s">
        <v>1844</v>
      </c>
      <c r="BY16" s="2" t="s">
        <v>1844</v>
      </c>
      <c r="BZ16" s="2" t="s">
        <v>1844</v>
      </c>
      <c r="CA16" s="2" t="s">
        <v>1844</v>
      </c>
      <c r="CB16" s="2" t="s">
        <v>1844</v>
      </c>
      <c r="CC16" s="2" t="s">
        <v>53</v>
      </c>
      <c r="CD16" s="2" t="s">
        <v>1873</v>
      </c>
      <c r="CE16" s="2" t="s">
        <v>1844</v>
      </c>
      <c r="CF16" s="2" t="s">
        <v>1844</v>
      </c>
      <c r="CG16" s="2" t="s">
        <v>1844</v>
      </c>
      <c r="CH16" s="2" t="s">
        <v>2122</v>
      </c>
      <c r="CI16" s="2" t="s">
        <v>1874</v>
      </c>
      <c r="CJ16" s="2" t="s">
        <v>1844</v>
      </c>
      <c r="CK16" s="2" t="s">
        <v>1844</v>
      </c>
      <c r="CL16" s="2" t="s">
        <v>1844</v>
      </c>
      <c r="CM16" s="2" t="s">
        <v>1844</v>
      </c>
      <c r="CN16" s="2" t="s">
        <v>1281</v>
      </c>
      <c r="CO16" s="2" t="s">
        <v>1875</v>
      </c>
      <c r="CP16" s="2" t="s">
        <v>2120</v>
      </c>
      <c r="CQ16" s="2" t="s">
        <v>1876</v>
      </c>
      <c r="CR16" s="2" t="s">
        <v>1844</v>
      </c>
      <c r="CS16" s="2" t="s">
        <v>1859</v>
      </c>
      <c r="CT16" s="2" t="s">
        <v>1859</v>
      </c>
      <c r="CU16" s="2" t="s">
        <v>1859</v>
      </c>
      <c r="CV16" s="2" t="s">
        <v>1844</v>
      </c>
      <c r="CW16" s="2" t="s">
        <v>1844</v>
      </c>
      <c r="CX16" s="2" t="s">
        <v>1844</v>
      </c>
      <c r="CY16" s="2" t="s">
        <v>1844</v>
      </c>
      <c r="CZ16" s="2" t="s">
        <v>1844</v>
      </c>
      <c r="DA16" s="2" t="s">
        <v>1844</v>
      </c>
      <c r="DB16" s="2" t="s">
        <v>1844</v>
      </c>
      <c r="DC16" s="2" t="s">
        <v>1026</v>
      </c>
      <c r="DD16" s="2" t="s">
        <v>1281</v>
      </c>
      <c r="DE16" s="2" t="s">
        <v>51</v>
      </c>
      <c r="DF16" s="3">
        <v>44646</v>
      </c>
      <c r="DG16" s="3">
        <v>44648</v>
      </c>
      <c r="DH16" s="3">
        <v>44649</v>
      </c>
      <c r="DI16" s="3">
        <v>44646</v>
      </c>
      <c r="DJ16" s="3">
        <v>44646</v>
      </c>
      <c r="DK16" s="3"/>
      <c r="DL16" s="3"/>
      <c r="DM16" s="3">
        <v>44646</v>
      </c>
      <c r="DN16" s="3"/>
      <c r="DO16" s="3">
        <v>44646</v>
      </c>
      <c r="DP16" s="3">
        <v>44646</v>
      </c>
      <c r="DQ16" s="26">
        <v>2.42</v>
      </c>
    </row>
    <row r="17" spans="1:121" x14ac:dyDescent="0.25">
      <c r="A17" s="2" t="s">
        <v>1281</v>
      </c>
      <c r="B17" s="2" t="s">
        <v>1842</v>
      </c>
      <c r="C17" s="2" t="s">
        <v>2078</v>
      </c>
      <c r="D17" s="2" t="s">
        <v>7669</v>
      </c>
      <c r="E17" s="2" t="s">
        <v>7574</v>
      </c>
      <c r="F17" s="2" t="str">
        <f t="shared" si="0"/>
        <v>SEGUIDOR EMPUJADOR DESGASTADO</v>
      </c>
      <c r="G17" s="2" t="str">
        <f t="shared" si="1"/>
        <v>SEGUIDOR EMPUJADOR DESGASTADO</v>
      </c>
      <c r="H17" s="2" t="s">
        <v>7317</v>
      </c>
      <c r="I17" s="2" t="s">
        <v>7247</v>
      </c>
      <c r="J17" s="2" t="s">
        <v>7318</v>
      </c>
      <c r="K17" s="2" t="s">
        <v>7319</v>
      </c>
      <c r="L17" s="2"/>
      <c r="M17" s="2"/>
      <c r="N17" s="2"/>
      <c r="O17" s="2"/>
      <c r="P17" s="2"/>
      <c r="Q17" s="2" t="s">
        <v>119</v>
      </c>
      <c r="R17" s="2" t="s">
        <v>10</v>
      </c>
      <c r="S17" s="2" t="s">
        <v>1042</v>
      </c>
      <c r="T17" s="2" t="s">
        <v>1276</v>
      </c>
      <c r="U17" s="2" t="s">
        <v>1284</v>
      </c>
      <c r="V17" s="2" t="s">
        <v>1299</v>
      </c>
      <c r="W17" s="2" t="s">
        <v>1299</v>
      </c>
      <c r="X17" s="2" t="s">
        <v>1298</v>
      </c>
      <c r="Y17" s="2" t="s">
        <v>1025</v>
      </c>
      <c r="Z17" s="2" t="s">
        <v>1844</v>
      </c>
      <c r="AA17" s="2" t="s">
        <v>1844</v>
      </c>
      <c r="AB17" s="2" t="s">
        <v>2079</v>
      </c>
      <c r="AC17" s="2" t="s">
        <v>1844</v>
      </c>
      <c r="AD17" s="2" t="s">
        <v>1368</v>
      </c>
      <c r="AE17" s="2" t="s">
        <v>2080</v>
      </c>
      <c r="AF17" s="2" t="s">
        <v>1992</v>
      </c>
      <c r="AG17" s="2" t="s">
        <v>1847</v>
      </c>
      <c r="AH17" s="2" t="s">
        <v>1844</v>
      </c>
      <c r="AI17" s="2" t="s">
        <v>1844</v>
      </c>
      <c r="AJ17" s="2" t="s">
        <v>1844</v>
      </c>
      <c r="AK17" s="2" t="s">
        <v>1281</v>
      </c>
      <c r="AL17" s="2" t="s">
        <v>1848</v>
      </c>
      <c r="AM17" s="2" t="s">
        <v>1844</v>
      </c>
      <c r="AN17" s="2" t="s">
        <v>2081</v>
      </c>
      <c r="AO17" s="2" t="s">
        <v>2082</v>
      </c>
      <c r="AP17" s="2" t="s">
        <v>1844</v>
      </c>
      <c r="AQ17" s="2" t="s">
        <v>1844</v>
      </c>
      <c r="AR17" s="2" t="s">
        <v>1844</v>
      </c>
      <c r="AS17" s="2" t="s">
        <v>1844</v>
      </c>
      <c r="AT17" s="2" t="s">
        <v>2083</v>
      </c>
      <c r="AU17" s="2" t="s">
        <v>1844</v>
      </c>
      <c r="AV17" s="2" t="s">
        <v>1844</v>
      </c>
      <c r="AW17" s="2" t="s">
        <v>1851</v>
      </c>
      <c r="AX17" s="2" t="s">
        <v>1844</v>
      </c>
      <c r="AY17" s="2" t="s">
        <v>1844</v>
      </c>
      <c r="AZ17" s="2" t="s">
        <v>1852</v>
      </c>
      <c r="BA17" s="2" t="s">
        <v>1844</v>
      </c>
      <c r="BB17" s="2" t="s">
        <v>1278</v>
      </c>
      <c r="BC17" s="2" t="s">
        <v>2083</v>
      </c>
      <c r="BD17" s="2" t="s">
        <v>1844</v>
      </c>
      <c r="BE17" s="2" t="s">
        <v>2084</v>
      </c>
      <c r="BF17" s="2" t="s">
        <v>1853</v>
      </c>
      <c r="BG17" s="2" t="s">
        <v>1844</v>
      </c>
      <c r="BH17" s="2" t="s">
        <v>1281</v>
      </c>
      <c r="BI17" s="2" t="s">
        <v>1844</v>
      </c>
      <c r="BJ17" s="2" t="s">
        <v>1854</v>
      </c>
      <c r="BK17" s="2" t="s">
        <v>1855</v>
      </c>
      <c r="BL17" s="2" t="s">
        <v>1914</v>
      </c>
      <c r="BM17" s="2" t="s">
        <v>1844</v>
      </c>
      <c r="BN17" s="2" t="s">
        <v>1844</v>
      </c>
      <c r="BO17" s="2" t="s">
        <v>1844</v>
      </c>
      <c r="BP17" s="2" t="s">
        <v>1857</v>
      </c>
      <c r="BQ17" s="2" t="s">
        <v>1844</v>
      </c>
      <c r="BR17" s="2" t="s">
        <v>1844</v>
      </c>
      <c r="BS17" s="2" t="s">
        <v>1853</v>
      </c>
      <c r="BT17" s="2" t="s">
        <v>1844</v>
      </c>
      <c r="BU17" s="2" t="s">
        <v>2082</v>
      </c>
      <c r="BV17" s="2" t="s">
        <v>1999</v>
      </c>
      <c r="BW17" s="2" t="s">
        <v>2085</v>
      </c>
      <c r="BX17" s="2" t="s">
        <v>1844</v>
      </c>
      <c r="BY17" s="2" t="s">
        <v>1844</v>
      </c>
      <c r="BZ17" s="2" t="s">
        <v>1844</v>
      </c>
      <c r="CA17" s="2" t="s">
        <v>1844</v>
      </c>
      <c r="CB17" s="2" t="s">
        <v>1844</v>
      </c>
      <c r="CC17" s="2" t="s">
        <v>120</v>
      </c>
      <c r="CD17" s="2" t="s">
        <v>1844</v>
      </c>
      <c r="CE17" s="2" t="s">
        <v>1844</v>
      </c>
      <c r="CF17" s="2" t="s">
        <v>1844</v>
      </c>
      <c r="CG17" s="2" t="s">
        <v>1844</v>
      </c>
      <c r="CH17" s="2" t="s">
        <v>2086</v>
      </c>
      <c r="CI17" s="2" t="s">
        <v>1901</v>
      </c>
      <c r="CJ17" s="2" t="s">
        <v>1844</v>
      </c>
      <c r="CK17" s="2" t="s">
        <v>1844</v>
      </c>
      <c r="CL17" s="2" t="s">
        <v>1844</v>
      </c>
      <c r="CM17" s="2" t="s">
        <v>1844</v>
      </c>
      <c r="CN17" s="2" t="s">
        <v>1281</v>
      </c>
      <c r="CO17" s="2" t="s">
        <v>2001</v>
      </c>
      <c r="CP17" s="2" t="s">
        <v>2082</v>
      </c>
      <c r="CQ17" s="2" t="s">
        <v>2002</v>
      </c>
      <c r="CR17" s="2" t="s">
        <v>1844</v>
      </c>
      <c r="CS17" s="2" t="s">
        <v>1859</v>
      </c>
      <c r="CT17" s="2" t="s">
        <v>1859</v>
      </c>
      <c r="CU17" s="2" t="s">
        <v>1859</v>
      </c>
      <c r="CV17" s="2" t="s">
        <v>1844</v>
      </c>
      <c r="CW17" s="2" t="s">
        <v>1844</v>
      </c>
      <c r="CX17" s="2" t="s">
        <v>1844</v>
      </c>
      <c r="CY17" s="2" t="s">
        <v>1844</v>
      </c>
      <c r="CZ17" s="2" t="s">
        <v>1844</v>
      </c>
      <c r="DA17" s="2" t="s">
        <v>1844</v>
      </c>
      <c r="DB17" s="2" t="s">
        <v>1844</v>
      </c>
      <c r="DC17" s="2" t="s">
        <v>1026</v>
      </c>
      <c r="DD17" s="2" t="s">
        <v>1281</v>
      </c>
      <c r="DE17" s="2" t="s">
        <v>118</v>
      </c>
      <c r="DF17" s="3">
        <v>44638</v>
      </c>
      <c r="DG17" s="3">
        <v>44647</v>
      </c>
      <c r="DH17" s="3">
        <v>44753</v>
      </c>
      <c r="DI17" s="3">
        <v>44638</v>
      </c>
      <c r="DJ17" s="3">
        <v>44647</v>
      </c>
      <c r="DK17" s="3"/>
      <c r="DL17" s="3"/>
      <c r="DM17" s="3">
        <v>44638</v>
      </c>
      <c r="DN17" s="3"/>
      <c r="DO17" s="3">
        <v>44638</v>
      </c>
      <c r="DP17" s="3">
        <v>44638</v>
      </c>
      <c r="DQ17" s="26">
        <v>4.42</v>
      </c>
    </row>
    <row r="18" spans="1:121" x14ac:dyDescent="0.25">
      <c r="A18" s="2" t="s">
        <v>1281</v>
      </c>
      <c r="B18" s="2" t="s">
        <v>1842</v>
      </c>
      <c r="C18" s="2" t="s">
        <v>2123</v>
      </c>
      <c r="D18" s="2" t="s">
        <v>7997</v>
      </c>
      <c r="E18" s="2" t="s">
        <v>7931</v>
      </c>
      <c r="F18" s="2" t="str">
        <f t="shared" si="0"/>
        <v>CUCHILLA TRANSVERSAL DESAJUSTADA</v>
      </c>
      <c r="G18" s="2" t="str">
        <f t="shared" si="1"/>
        <v>CUCHILLA TRANSVERSAL DESAJUSTADA</v>
      </c>
      <c r="H18" s="2" t="s">
        <v>7320</v>
      </c>
      <c r="I18" s="2" t="s">
        <v>7321</v>
      </c>
      <c r="J18" s="2" t="s">
        <v>7322</v>
      </c>
      <c r="K18" s="2" t="s">
        <v>7323</v>
      </c>
      <c r="L18" s="2"/>
      <c r="M18" s="2"/>
      <c r="N18" s="2"/>
      <c r="O18" s="2"/>
      <c r="P18" s="2"/>
      <c r="Q18" s="2" t="s">
        <v>239</v>
      </c>
      <c r="R18" s="2" t="s">
        <v>10</v>
      </c>
      <c r="S18" s="2" t="s">
        <v>1042</v>
      </c>
      <c r="T18" s="2" t="s">
        <v>1282</v>
      </c>
      <c r="U18" s="2" t="s">
        <v>1288</v>
      </c>
      <c r="V18" s="2" t="s">
        <v>1294</v>
      </c>
      <c r="W18" s="2" t="s">
        <v>1294</v>
      </c>
      <c r="X18" s="2" t="s">
        <v>1279</v>
      </c>
      <c r="Y18" s="2" t="s">
        <v>1025</v>
      </c>
      <c r="Z18" s="2" t="s">
        <v>1844</v>
      </c>
      <c r="AA18" s="2" t="s">
        <v>1844</v>
      </c>
      <c r="AB18" s="2" t="s">
        <v>1844</v>
      </c>
      <c r="AC18" s="2" t="s">
        <v>1844</v>
      </c>
      <c r="AD18" s="2" t="s">
        <v>1299</v>
      </c>
      <c r="AE18" s="2" t="s">
        <v>2124</v>
      </c>
      <c r="AF18" s="2" t="s">
        <v>1846</v>
      </c>
      <c r="AG18" s="2" t="s">
        <v>1847</v>
      </c>
      <c r="AH18" s="2" t="s">
        <v>1844</v>
      </c>
      <c r="AI18" s="2" t="s">
        <v>1844</v>
      </c>
      <c r="AJ18" s="2" t="s">
        <v>1844</v>
      </c>
      <c r="AK18" s="2" t="s">
        <v>1281</v>
      </c>
      <c r="AL18" s="2" t="s">
        <v>1848</v>
      </c>
      <c r="AM18" s="2" t="s">
        <v>1844</v>
      </c>
      <c r="AN18" s="2" t="s">
        <v>1857</v>
      </c>
      <c r="AO18" s="2" t="s">
        <v>2125</v>
      </c>
      <c r="AP18" s="2" t="s">
        <v>1844</v>
      </c>
      <c r="AQ18" s="2" t="s">
        <v>1844</v>
      </c>
      <c r="AR18" s="2" t="s">
        <v>1844</v>
      </c>
      <c r="AS18" s="2" t="s">
        <v>1844</v>
      </c>
      <c r="AT18" s="2" t="s">
        <v>2125</v>
      </c>
      <c r="AU18" s="2" t="s">
        <v>1844</v>
      </c>
      <c r="AV18" s="2" t="s">
        <v>1844</v>
      </c>
      <c r="AW18" s="2" t="s">
        <v>1851</v>
      </c>
      <c r="AX18" s="2" t="s">
        <v>1844</v>
      </c>
      <c r="AY18" s="2" t="s">
        <v>1844</v>
      </c>
      <c r="AZ18" s="2" t="s">
        <v>1852</v>
      </c>
      <c r="BA18" s="2" t="s">
        <v>1844</v>
      </c>
      <c r="BB18" s="2" t="s">
        <v>1278</v>
      </c>
      <c r="BC18" s="2" t="s">
        <v>2126</v>
      </c>
      <c r="BD18" s="2" t="s">
        <v>1844</v>
      </c>
      <c r="BE18" s="2" t="s">
        <v>2127</v>
      </c>
      <c r="BF18" s="2" t="s">
        <v>1853</v>
      </c>
      <c r="BG18" s="2" t="s">
        <v>1844</v>
      </c>
      <c r="BH18" s="2" t="s">
        <v>1281</v>
      </c>
      <c r="BI18" s="2" t="s">
        <v>1844</v>
      </c>
      <c r="BJ18" s="2" t="s">
        <v>1854</v>
      </c>
      <c r="BK18" s="2" t="s">
        <v>1855</v>
      </c>
      <c r="BL18" s="2" t="s">
        <v>1856</v>
      </c>
      <c r="BM18" s="2" t="s">
        <v>1844</v>
      </c>
      <c r="BN18" s="2" t="s">
        <v>1844</v>
      </c>
      <c r="BO18" s="2" t="s">
        <v>1844</v>
      </c>
      <c r="BP18" s="2" t="s">
        <v>1857</v>
      </c>
      <c r="BQ18" s="2" t="s">
        <v>1844</v>
      </c>
      <c r="BR18" s="2" t="s">
        <v>1844</v>
      </c>
      <c r="BS18" s="2" t="s">
        <v>1853</v>
      </c>
      <c r="BT18" s="2" t="s">
        <v>1844</v>
      </c>
      <c r="BU18" s="2" t="s">
        <v>2128</v>
      </c>
      <c r="BV18" s="2" t="s">
        <v>1844</v>
      </c>
      <c r="BW18" s="2" t="s">
        <v>2129</v>
      </c>
      <c r="BX18" s="2" t="s">
        <v>1844</v>
      </c>
      <c r="BY18" s="2" t="s">
        <v>1844</v>
      </c>
      <c r="BZ18" s="2" t="s">
        <v>1844</v>
      </c>
      <c r="CA18" s="2" t="s">
        <v>1844</v>
      </c>
      <c r="CB18" s="2" t="s">
        <v>1844</v>
      </c>
      <c r="CC18" s="2" t="s">
        <v>185</v>
      </c>
      <c r="CD18" s="2" t="s">
        <v>1844</v>
      </c>
      <c r="CE18" s="2" t="s">
        <v>1844</v>
      </c>
      <c r="CF18" s="2" t="s">
        <v>1844</v>
      </c>
      <c r="CG18" s="2" t="s">
        <v>1844</v>
      </c>
      <c r="CH18" s="2" t="s">
        <v>2130</v>
      </c>
      <c r="CI18" s="2" t="s">
        <v>1858</v>
      </c>
      <c r="CJ18" s="2" t="s">
        <v>1844</v>
      </c>
      <c r="CK18" s="2" t="s">
        <v>1844</v>
      </c>
      <c r="CL18" s="2" t="s">
        <v>1844</v>
      </c>
      <c r="CM18" s="2" t="s">
        <v>1844</v>
      </c>
      <c r="CN18" s="2" t="s">
        <v>1281</v>
      </c>
      <c r="CO18" s="2" t="s">
        <v>1844</v>
      </c>
      <c r="CP18" s="2" t="s">
        <v>2128</v>
      </c>
      <c r="CQ18" s="2" t="s">
        <v>1844</v>
      </c>
      <c r="CR18" s="2" t="s">
        <v>1844</v>
      </c>
      <c r="CS18" s="2" t="s">
        <v>1859</v>
      </c>
      <c r="CT18" s="2" t="s">
        <v>1859</v>
      </c>
      <c r="CU18" s="2" t="s">
        <v>1859</v>
      </c>
      <c r="CV18" s="2" t="s">
        <v>1844</v>
      </c>
      <c r="CW18" s="2" t="s">
        <v>1844</v>
      </c>
      <c r="CX18" s="2" t="s">
        <v>1844</v>
      </c>
      <c r="CY18" s="2" t="s">
        <v>1844</v>
      </c>
      <c r="CZ18" s="2" t="s">
        <v>1844</v>
      </c>
      <c r="DA18" s="2" t="s">
        <v>1844</v>
      </c>
      <c r="DB18" s="2" t="s">
        <v>1844</v>
      </c>
      <c r="DC18" s="2" t="s">
        <v>1026</v>
      </c>
      <c r="DD18" s="2" t="s">
        <v>1281</v>
      </c>
      <c r="DE18" s="2" t="s">
        <v>238</v>
      </c>
      <c r="DF18" s="3">
        <v>44649</v>
      </c>
      <c r="DG18" s="3">
        <v>44651</v>
      </c>
      <c r="DH18" s="3">
        <v>44651</v>
      </c>
      <c r="DI18" s="3"/>
      <c r="DJ18" s="3">
        <v>44649</v>
      </c>
      <c r="DK18" s="3"/>
      <c r="DL18" s="3"/>
      <c r="DM18" s="3">
        <v>44649</v>
      </c>
      <c r="DN18" s="3"/>
      <c r="DO18" s="3">
        <v>44649</v>
      </c>
      <c r="DP18" s="3">
        <v>44649</v>
      </c>
      <c r="DQ18" s="26">
        <v>0</v>
      </c>
    </row>
    <row r="19" spans="1:121" x14ac:dyDescent="0.25">
      <c r="A19" s="2" t="s">
        <v>1281</v>
      </c>
      <c r="B19" s="2" t="s">
        <v>1842</v>
      </c>
      <c r="C19" s="2" t="s">
        <v>2131</v>
      </c>
      <c r="D19" s="2" t="s">
        <v>7756</v>
      </c>
      <c r="E19" s="2" t="s">
        <v>7326</v>
      </c>
      <c r="F19" s="2" t="str">
        <f t="shared" si="0"/>
        <v>TORNILLO DE CABEZAL DE EMBUTIDO TORCIDO</v>
      </c>
      <c r="G19" s="2" t="str">
        <f t="shared" si="1"/>
        <v>TORNILLO DE CABEZAL DE EMBUTIDO TORCIDO</v>
      </c>
      <c r="H19" s="2" t="s">
        <v>7325</v>
      </c>
      <c r="I19" s="2" t="s">
        <v>7326</v>
      </c>
      <c r="J19" s="2" t="s">
        <v>7247</v>
      </c>
      <c r="K19" s="2" t="s">
        <v>7327</v>
      </c>
      <c r="L19" s="2" t="s">
        <v>7328</v>
      </c>
      <c r="M19" s="2"/>
      <c r="N19" s="2"/>
      <c r="O19" s="2"/>
      <c r="P19" s="2"/>
      <c r="Q19" s="2" t="s">
        <v>119</v>
      </c>
      <c r="R19" s="2" t="s">
        <v>10</v>
      </c>
      <c r="S19" s="2" t="s">
        <v>1042</v>
      </c>
      <c r="T19" s="2" t="s">
        <v>1276</v>
      </c>
      <c r="U19" s="2" t="s">
        <v>1284</v>
      </c>
      <c r="V19" s="2" t="s">
        <v>1297</v>
      </c>
      <c r="W19" s="2" t="s">
        <v>1297</v>
      </c>
      <c r="X19" s="2" t="s">
        <v>1298</v>
      </c>
      <c r="Y19" s="2" t="s">
        <v>1025</v>
      </c>
      <c r="Z19" s="2" t="s">
        <v>1844</v>
      </c>
      <c r="AA19" s="2" t="s">
        <v>1844</v>
      </c>
      <c r="AB19" s="2" t="s">
        <v>2132</v>
      </c>
      <c r="AC19" s="2" t="s">
        <v>1844</v>
      </c>
      <c r="AD19" s="2" t="s">
        <v>1299</v>
      </c>
      <c r="AE19" s="2" t="s">
        <v>2133</v>
      </c>
      <c r="AF19" s="2" t="s">
        <v>1992</v>
      </c>
      <c r="AG19" s="2" t="s">
        <v>1847</v>
      </c>
      <c r="AH19" s="2" t="s">
        <v>1844</v>
      </c>
      <c r="AI19" s="2" t="s">
        <v>1844</v>
      </c>
      <c r="AJ19" s="2" t="s">
        <v>1844</v>
      </c>
      <c r="AK19" s="2" t="s">
        <v>1281</v>
      </c>
      <c r="AL19" s="2" t="s">
        <v>1848</v>
      </c>
      <c r="AM19" s="2" t="s">
        <v>1844</v>
      </c>
      <c r="AN19" s="2" t="s">
        <v>2134</v>
      </c>
      <c r="AO19" s="2" t="s">
        <v>2135</v>
      </c>
      <c r="AP19" s="2" t="s">
        <v>1844</v>
      </c>
      <c r="AQ19" s="2" t="s">
        <v>1844</v>
      </c>
      <c r="AR19" s="2" t="s">
        <v>1844</v>
      </c>
      <c r="AS19" s="2" t="s">
        <v>1844</v>
      </c>
      <c r="AT19" s="2" t="s">
        <v>2136</v>
      </c>
      <c r="AU19" s="2" t="s">
        <v>1844</v>
      </c>
      <c r="AV19" s="2" t="s">
        <v>1844</v>
      </c>
      <c r="AW19" s="2" t="s">
        <v>1851</v>
      </c>
      <c r="AX19" s="2" t="s">
        <v>1844</v>
      </c>
      <c r="AY19" s="2" t="s">
        <v>1844</v>
      </c>
      <c r="AZ19" s="2" t="s">
        <v>1852</v>
      </c>
      <c r="BA19" s="2" t="s">
        <v>1844</v>
      </c>
      <c r="BB19" s="2" t="s">
        <v>1278</v>
      </c>
      <c r="BC19" s="2" t="s">
        <v>2137</v>
      </c>
      <c r="BD19" s="2" t="s">
        <v>1844</v>
      </c>
      <c r="BE19" s="2" t="s">
        <v>2138</v>
      </c>
      <c r="BF19" s="2" t="s">
        <v>1853</v>
      </c>
      <c r="BG19" s="2" t="s">
        <v>1844</v>
      </c>
      <c r="BH19" s="2" t="s">
        <v>1281</v>
      </c>
      <c r="BI19" s="2" t="s">
        <v>1844</v>
      </c>
      <c r="BJ19" s="2" t="s">
        <v>1854</v>
      </c>
      <c r="BK19" s="2" t="s">
        <v>1855</v>
      </c>
      <c r="BL19" s="2" t="s">
        <v>1914</v>
      </c>
      <c r="BM19" s="2" t="s">
        <v>1844</v>
      </c>
      <c r="BN19" s="2" t="s">
        <v>1844</v>
      </c>
      <c r="BO19" s="2" t="s">
        <v>1844</v>
      </c>
      <c r="BP19" s="2" t="s">
        <v>1857</v>
      </c>
      <c r="BQ19" s="2" t="s">
        <v>1844</v>
      </c>
      <c r="BR19" s="2" t="s">
        <v>1844</v>
      </c>
      <c r="BS19" s="2" t="s">
        <v>1853</v>
      </c>
      <c r="BT19" s="2" t="s">
        <v>1844</v>
      </c>
      <c r="BU19" s="2" t="s">
        <v>2139</v>
      </c>
      <c r="BV19" s="2" t="s">
        <v>1999</v>
      </c>
      <c r="BW19" s="2" t="s">
        <v>2140</v>
      </c>
      <c r="BX19" s="2" t="s">
        <v>1844</v>
      </c>
      <c r="BY19" s="2" t="s">
        <v>1844</v>
      </c>
      <c r="BZ19" s="2" t="s">
        <v>1844</v>
      </c>
      <c r="CA19" s="2" t="s">
        <v>1844</v>
      </c>
      <c r="CB19" s="2" t="s">
        <v>1844</v>
      </c>
      <c r="CC19" s="2" t="s">
        <v>120</v>
      </c>
      <c r="CD19" s="2" t="s">
        <v>1844</v>
      </c>
      <c r="CE19" s="2" t="s">
        <v>1844</v>
      </c>
      <c r="CF19" s="2" t="s">
        <v>1844</v>
      </c>
      <c r="CG19" s="2" t="s">
        <v>1844</v>
      </c>
      <c r="CH19" s="2" t="s">
        <v>2141</v>
      </c>
      <c r="CI19" s="2" t="s">
        <v>1901</v>
      </c>
      <c r="CJ19" s="2" t="s">
        <v>1844</v>
      </c>
      <c r="CK19" s="2" t="s">
        <v>1844</v>
      </c>
      <c r="CL19" s="2" t="s">
        <v>1844</v>
      </c>
      <c r="CM19" s="2" t="s">
        <v>1844</v>
      </c>
      <c r="CN19" s="2" t="s">
        <v>1281</v>
      </c>
      <c r="CO19" s="2" t="s">
        <v>2001</v>
      </c>
      <c r="CP19" s="2" t="s">
        <v>2139</v>
      </c>
      <c r="CQ19" s="2" t="s">
        <v>2002</v>
      </c>
      <c r="CR19" s="2" t="s">
        <v>1844</v>
      </c>
      <c r="CS19" s="2" t="s">
        <v>1859</v>
      </c>
      <c r="CT19" s="2" t="s">
        <v>1859</v>
      </c>
      <c r="CU19" s="2" t="s">
        <v>1859</v>
      </c>
      <c r="CV19" s="2" t="s">
        <v>1844</v>
      </c>
      <c r="CW19" s="2" t="s">
        <v>1844</v>
      </c>
      <c r="CX19" s="2" t="s">
        <v>1844</v>
      </c>
      <c r="CY19" s="2" t="s">
        <v>1844</v>
      </c>
      <c r="CZ19" s="2" t="s">
        <v>1844</v>
      </c>
      <c r="DA19" s="2" t="s">
        <v>1844</v>
      </c>
      <c r="DB19" s="2" t="s">
        <v>1844</v>
      </c>
      <c r="DC19" s="2" t="s">
        <v>1026</v>
      </c>
      <c r="DD19" s="2" t="s">
        <v>1281</v>
      </c>
      <c r="DE19" s="2" t="s">
        <v>118</v>
      </c>
      <c r="DF19" s="3">
        <v>44651</v>
      </c>
      <c r="DG19" s="3">
        <v>44652</v>
      </c>
      <c r="DH19" s="3">
        <v>44652</v>
      </c>
      <c r="DI19" s="3">
        <v>44651</v>
      </c>
      <c r="DJ19" s="3">
        <v>44652</v>
      </c>
      <c r="DK19" s="3"/>
      <c r="DL19" s="3"/>
      <c r="DM19" s="3">
        <v>44651</v>
      </c>
      <c r="DN19" s="3"/>
      <c r="DO19" s="3">
        <v>44651</v>
      </c>
      <c r="DP19" s="3">
        <v>44651</v>
      </c>
      <c r="DQ19" s="26">
        <v>0.67</v>
      </c>
    </row>
    <row r="20" spans="1:121" x14ac:dyDescent="0.25">
      <c r="A20" s="2" t="s">
        <v>1281</v>
      </c>
      <c r="B20" s="2" t="s">
        <v>1842</v>
      </c>
      <c r="C20" s="2" t="s">
        <v>2163</v>
      </c>
      <c r="D20" s="2" t="s">
        <v>7698</v>
      </c>
      <c r="E20" s="2" t="s">
        <v>7933</v>
      </c>
      <c r="F20" s="2" t="str">
        <f t="shared" si="0"/>
        <v>CADENA DE TRANSPORTADOR ATASCADA</v>
      </c>
      <c r="G20" s="2" t="str">
        <f t="shared" si="1"/>
        <v>CADENA DE TRANSPORTADOR ATASCADA</v>
      </c>
      <c r="H20" s="2" t="s">
        <v>7331</v>
      </c>
      <c r="I20" s="2" t="s">
        <v>7247</v>
      </c>
      <c r="J20" s="2" t="s">
        <v>7251</v>
      </c>
      <c r="K20" s="2" t="s">
        <v>7290</v>
      </c>
      <c r="L20" s="2" t="s">
        <v>7332</v>
      </c>
      <c r="M20" s="2"/>
      <c r="N20" s="2"/>
      <c r="O20" s="2"/>
      <c r="P20" s="2"/>
      <c r="Q20" s="2" t="s">
        <v>119</v>
      </c>
      <c r="R20" s="2" t="s">
        <v>10</v>
      </c>
      <c r="S20" s="2" t="s">
        <v>1042</v>
      </c>
      <c r="T20" s="2" t="s">
        <v>1276</v>
      </c>
      <c r="U20" s="2" t="s">
        <v>1280</v>
      </c>
      <c r="V20" s="2" t="s">
        <v>1304</v>
      </c>
      <c r="W20" s="2" t="s">
        <v>1304</v>
      </c>
      <c r="X20" s="2" t="s">
        <v>1298</v>
      </c>
      <c r="Y20" s="2" t="s">
        <v>1025</v>
      </c>
      <c r="Z20" s="2" t="s">
        <v>1844</v>
      </c>
      <c r="AA20" s="2" t="s">
        <v>1844</v>
      </c>
      <c r="AB20" s="2" t="s">
        <v>2164</v>
      </c>
      <c r="AC20" s="2" t="s">
        <v>1844</v>
      </c>
      <c r="AD20" s="2" t="s">
        <v>1368</v>
      </c>
      <c r="AE20" s="2" t="s">
        <v>2165</v>
      </c>
      <c r="AF20" s="2" t="s">
        <v>1992</v>
      </c>
      <c r="AG20" s="2" t="s">
        <v>1847</v>
      </c>
      <c r="AH20" s="2" t="s">
        <v>1844</v>
      </c>
      <c r="AI20" s="2" t="s">
        <v>1844</v>
      </c>
      <c r="AJ20" s="2" t="s">
        <v>1844</v>
      </c>
      <c r="AK20" s="2" t="s">
        <v>1281</v>
      </c>
      <c r="AL20" s="2" t="s">
        <v>1848</v>
      </c>
      <c r="AM20" s="2" t="s">
        <v>1844</v>
      </c>
      <c r="AN20" s="2" t="s">
        <v>2166</v>
      </c>
      <c r="AO20" s="2" t="s">
        <v>2167</v>
      </c>
      <c r="AP20" s="2" t="s">
        <v>1844</v>
      </c>
      <c r="AQ20" s="2" t="s">
        <v>1844</v>
      </c>
      <c r="AR20" s="2" t="s">
        <v>1844</v>
      </c>
      <c r="AS20" s="2" t="s">
        <v>1844</v>
      </c>
      <c r="AT20" s="2" t="s">
        <v>2167</v>
      </c>
      <c r="AU20" s="2" t="s">
        <v>1844</v>
      </c>
      <c r="AV20" s="2" t="s">
        <v>1844</v>
      </c>
      <c r="AW20" s="2" t="s">
        <v>1851</v>
      </c>
      <c r="AX20" s="2" t="s">
        <v>1844</v>
      </c>
      <c r="AY20" s="2" t="s">
        <v>1844</v>
      </c>
      <c r="AZ20" s="2" t="s">
        <v>1852</v>
      </c>
      <c r="BA20" s="2" t="s">
        <v>1844</v>
      </c>
      <c r="BB20" s="2" t="s">
        <v>1278</v>
      </c>
      <c r="BC20" s="2" t="s">
        <v>2168</v>
      </c>
      <c r="BD20" s="2" t="s">
        <v>1844</v>
      </c>
      <c r="BE20" s="2" t="s">
        <v>2169</v>
      </c>
      <c r="BF20" s="2" t="s">
        <v>1853</v>
      </c>
      <c r="BG20" s="2" t="s">
        <v>1844</v>
      </c>
      <c r="BH20" s="2" t="s">
        <v>1281</v>
      </c>
      <c r="BI20" s="2" t="s">
        <v>1844</v>
      </c>
      <c r="BJ20" s="2" t="s">
        <v>1854</v>
      </c>
      <c r="BK20" s="2" t="s">
        <v>1855</v>
      </c>
      <c r="BL20" s="2" t="s">
        <v>1914</v>
      </c>
      <c r="BM20" s="2" t="s">
        <v>1844</v>
      </c>
      <c r="BN20" s="2" t="s">
        <v>1844</v>
      </c>
      <c r="BO20" s="2" t="s">
        <v>1844</v>
      </c>
      <c r="BP20" s="2" t="s">
        <v>1857</v>
      </c>
      <c r="BQ20" s="2" t="s">
        <v>1844</v>
      </c>
      <c r="BR20" s="2" t="s">
        <v>1844</v>
      </c>
      <c r="BS20" s="2" t="s">
        <v>1853</v>
      </c>
      <c r="BT20" s="2" t="s">
        <v>1844</v>
      </c>
      <c r="BU20" s="2" t="s">
        <v>2170</v>
      </c>
      <c r="BV20" s="2" t="s">
        <v>1999</v>
      </c>
      <c r="BW20" s="2" t="s">
        <v>2171</v>
      </c>
      <c r="BX20" s="2" t="s">
        <v>1844</v>
      </c>
      <c r="BY20" s="2" t="s">
        <v>1844</v>
      </c>
      <c r="BZ20" s="2" t="s">
        <v>1844</v>
      </c>
      <c r="CA20" s="2" t="s">
        <v>1844</v>
      </c>
      <c r="CB20" s="2" t="s">
        <v>1844</v>
      </c>
      <c r="CC20" s="2" t="s">
        <v>120</v>
      </c>
      <c r="CD20" s="2" t="s">
        <v>1844</v>
      </c>
      <c r="CE20" s="2" t="s">
        <v>1844</v>
      </c>
      <c r="CF20" s="2" t="s">
        <v>1844</v>
      </c>
      <c r="CG20" s="2" t="s">
        <v>1844</v>
      </c>
      <c r="CH20" s="2" t="s">
        <v>2172</v>
      </c>
      <c r="CI20" s="2" t="s">
        <v>1901</v>
      </c>
      <c r="CJ20" s="2" t="s">
        <v>1844</v>
      </c>
      <c r="CK20" s="2" t="s">
        <v>1844</v>
      </c>
      <c r="CL20" s="2" t="s">
        <v>1844</v>
      </c>
      <c r="CM20" s="2" t="s">
        <v>1844</v>
      </c>
      <c r="CN20" s="2" t="s">
        <v>1281</v>
      </c>
      <c r="CO20" s="2" t="s">
        <v>2001</v>
      </c>
      <c r="CP20" s="2" t="s">
        <v>2170</v>
      </c>
      <c r="CQ20" s="2" t="s">
        <v>2002</v>
      </c>
      <c r="CR20" s="2" t="s">
        <v>1844</v>
      </c>
      <c r="CS20" s="2" t="s">
        <v>1859</v>
      </c>
      <c r="CT20" s="2" t="s">
        <v>1859</v>
      </c>
      <c r="CU20" s="2" t="s">
        <v>1859</v>
      </c>
      <c r="CV20" s="2" t="s">
        <v>1844</v>
      </c>
      <c r="CW20" s="2" t="s">
        <v>1844</v>
      </c>
      <c r="CX20" s="2" t="s">
        <v>1844</v>
      </c>
      <c r="CY20" s="2" t="s">
        <v>1844</v>
      </c>
      <c r="CZ20" s="2" t="s">
        <v>1844</v>
      </c>
      <c r="DA20" s="2" t="s">
        <v>1844</v>
      </c>
      <c r="DB20" s="2" t="s">
        <v>1844</v>
      </c>
      <c r="DC20" s="2" t="s">
        <v>1026</v>
      </c>
      <c r="DD20" s="2" t="s">
        <v>1281</v>
      </c>
      <c r="DE20" s="2" t="s">
        <v>118</v>
      </c>
      <c r="DF20" s="3">
        <v>44659</v>
      </c>
      <c r="DG20" s="3">
        <v>44751</v>
      </c>
      <c r="DH20" s="3">
        <v>44751</v>
      </c>
      <c r="DI20" s="3">
        <v>44659</v>
      </c>
      <c r="DJ20" s="3">
        <v>44659</v>
      </c>
      <c r="DK20" s="3"/>
      <c r="DL20" s="3"/>
      <c r="DM20" s="3">
        <v>44659</v>
      </c>
      <c r="DN20" s="3"/>
      <c r="DO20" s="3">
        <v>44659</v>
      </c>
      <c r="DP20" s="3">
        <v>44659</v>
      </c>
      <c r="DQ20" s="26">
        <v>0.63</v>
      </c>
    </row>
    <row r="21" spans="1:121" x14ac:dyDescent="0.25">
      <c r="A21" s="2" t="s">
        <v>1281</v>
      </c>
      <c r="B21" s="2" t="s">
        <v>1842</v>
      </c>
      <c r="C21" s="2" t="s">
        <v>2147</v>
      </c>
      <c r="D21" s="2" t="s">
        <v>7667</v>
      </c>
      <c r="E21" s="2" t="s">
        <v>7668</v>
      </c>
      <c r="F21" s="2" t="str">
        <f t="shared" si="0"/>
        <v>PLANCHA DE SELLADO SIN VACÍO</v>
      </c>
      <c r="G21" s="2" t="str">
        <f t="shared" si="1"/>
        <v>PLANCHA DE SELLADO SIN VACÍO</v>
      </c>
      <c r="H21" s="2" t="s">
        <v>7333</v>
      </c>
      <c r="I21" s="2" t="s">
        <v>7247</v>
      </c>
      <c r="J21" s="2" t="s">
        <v>7253</v>
      </c>
      <c r="K21" s="2"/>
      <c r="L21" s="2"/>
      <c r="M21" s="2"/>
      <c r="N21" s="2"/>
      <c r="O21" s="2"/>
      <c r="P21" s="2"/>
      <c r="Q21" s="2" t="s">
        <v>184</v>
      </c>
      <c r="R21" s="2" t="s">
        <v>10</v>
      </c>
      <c r="S21" s="2" t="s">
        <v>67</v>
      </c>
      <c r="T21" s="2" t="s">
        <v>1276</v>
      </c>
      <c r="U21" s="2" t="s">
        <v>1284</v>
      </c>
      <c r="V21" s="2" t="s">
        <v>1283</v>
      </c>
      <c r="W21" s="2" t="s">
        <v>1283</v>
      </c>
      <c r="X21" s="2" t="s">
        <v>1279</v>
      </c>
      <c r="Y21" s="2" t="s">
        <v>1025</v>
      </c>
      <c r="Z21" s="2" t="s">
        <v>1844</v>
      </c>
      <c r="AA21" s="2" t="s">
        <v>1844</v>
      </c>
      <c r="AB21" s="2" t="s">
        <v>2148</v>
      </c>
      <c r="AC21" s="2" t="s">
        <v>1844</v>
      </c>
      <c r="AD21" s="2" t="s">
        <v>1296</v>
      </c>
      <c r="AE21" s="2" t="s">
        <v>2149</v>
      </c>
      <c r="AF21" s="2" t="s">
        <v>1887</v>
      </c>
      <c r="AG21" s="2" t="s">
        <v>1847</v>
      </c>
      <c r="AH21" s="2" t="s">
        <v>1844</v>
      </c>
      <c r="AI21" s="2" t="s">
        <v>1844</v>
      </c>
      <c r="AJ21" s="2" t="s">
        <v>1844</v>
      </c>
      <c r="AK21" s="2" t="s">
        <v>1281</v>
      </c>
      <c r="AL21" s="2" t="s">
        <v>1848</v>
      </c>
      <c r="AM21" s="2" t="s">
        <v>1844</v>
      </c>
      <c r="AN21" s="2" t="s">
        <v>2150</v>
      </c>
      <c r="AO21" s="2" t="s">
        <v>2151</v>
      </c>
      <c r="AP21" s="2" t="s">
        <v>1844</v>
      </c>
      <c r="AQ21" s="2" t="s">
        <v>1844</v>
      </c>
      <c r="AR21" s="2" t="s">
        <v>1844</v>
      </c>
      <c r="AS21" s="2" t="s">
        <v>1844</v>
      </c>
      <c r="AT21" s="2" t="s">
        <v>2152</v>
      </c>
      <c r="AU21" s="2" t="s">
        <v>1844</v>
      </c>
      <c r="AV21" s="2" t="s">
        <v>1844</v>
      </c>
      <c r="AW21" s="2" t="s">
        <v>1851</v>
      </c>
      <c r="AX21" s="2" t="s">
        <v>1844</v>
      </c>
      <c r="AY21" s="2" t="s">
        <v>1844</v>
      </c>
      <c r="AZ21" s="2" t="s">
        <v>1852</v>
      </c>
      <c r="BA21" s="2" t="s">
        <v>1844</v>
      </c>
      <c r="BB21" s="2" t="s">
        <v>1278</v>
      </c>
      <c r="BC21" s="2" t="s">
        <v>2153</v>
      </c>
      <c r="BD21" s="2" t="s">
        <v>1844</v>
      </c>
      <c r="BE21" s="2" t="s">
        <v>2154</v>
      </c>
      <c r="BF21" s="2" t="s">
        <v>1853</v>
      </c>
      <c r="BG21" s="2" t="s">
        <v>1844</v>
      </c>
      <c r="BH21" s="2" t="s">
        <v>1281</v>
      </c>
      <c r="BI21" s="2" t="s">
        <v>1844</v>
      </c>
      <c r="BJ21" s="2" t="s">
        <v>1854</v>
      </c>
      <c r="BK21" s="2" t="s">
        <v>1855</v>
      </c>
      <c r="BL21" s="2" t="s">
        <v>1890</v>
      </c>
      <c r="BM21" s="2" t="s">
        <v>1844</v>
      </c>
      <c r="BN21" s="2" t="s">
        <v>1844</v>
      </c>
      <c r="BO21" s="2" t="s">
        <v>1844</v>
      </c>
      <c r="BP21" s="2" t="s">
        <v>1857</v>
      </c>
      <c r="BQ21" s="2" t="s">
        <v>1844</v>
      </c>
      <c r="BR21" s="2" t="s">
        <v>1844</v>
      </c>
      <c r="BS21" s="2" t="s">
        <v>1853</v>
      </c>
      <c r="BT21" s="2" t="s">
        <v>1844</v>
      </c>
      <c r="BU21" s="2" t="s">
        <v>2155</v>
      </c>
      <c r="BV21" s="2" t="s">
        <v>1844</v>
      </c>
      <c r="BW21" s="2" t="s">
        <v>2156</v>
      </c>
      <c r="BX21" s="2" t="s">
        <v>1844</v>
      </c>
      <c r="BY21" s="2" t="s">
        <v>1844</v>
      </c>
      <c r="BZ21" s="2" t="s">
        <v>1844</v>
      </c>
      <c r="CA21" s="2" t="s">
        <v>1844</v>
      </c>
      <c r="CB21" s="2" t="s">
        <v>1844</v>
      </c>
      <c r="CC21" s="2" t="s">
        <v>185</v>
      </c>
      <c r="CD21" s="2" t="s">
        <v>1844</v>
      </c>
      <c r="CE21" s="2" t="s">
        <v>1844</v>
      </c>
      <c r="CF21" s="2" t="s">
        <v>1844</v>
      </c>
      <c r="CG21" s="2" t="s">
        <v>1844</v>
      </c>
      <c r="CH21" s="2" t="s">
        <v>2149</v>
      </c>
      <c r="CI21" s="2" t="s">
        <v>1858</v>
      </c>
      <c r="CJ21" s="2" t="s">
        <v>1844</v>
      </c>
      <c r="CK21" s="2" t="s">
        <v>1844</v>
      </c>
      <c r="CL21" s="2" t="s">
        <v>1844</v>
      </c>
      <c r="CM21" s="2" t="s">
        <v>1844</v>
      </c>
      <c r="CN21" s="2" t="s">
        <v>1281</v>
      </c>
      <c r="CO21" s="2" t="s">
        <v>1844</v>
      </c>
      <c r="CP21" s="2" t="s">
        <v>2155</v>
      </c>
      <c r="CQ21" s="2" t="s">
        <v>1844</v>
      </c>
      <c r="CR21" s="2" t="s">
        <v>1844</v>
      </c>
      <c r="CS21" s="2" t="s">
        <v>1859</v>
      </c>
      <c r="CT21" s="2" t="s">
        <v>1859</v>
      </c>
      <c r="CU21" s="2" t="s">
        <v>1859</v>
      </c>
      <c r="CV21" s="2" t="s">
        <v>1844</v>
      </c>
      <c r="CW21" s="2" t="s">
        <v>1844</v>
      </c>
      <c r="CX21" s="2" t="s">
        <v>1844</v>
      </c>
      <c r="CY21" s="2" t="s">
        <v>1844</v>
      </c>
      <c r="CZ21" s="2" t="s">
        <v>1844</v>
      </c>
      <c r="DA21" s="2" t="s">
        <v>1844</v>
      </c>
      <c r="DB21" s="2" t="s">
        <v>1844</v>
      </c>
      <c r="DC21" s="2" t="s">
        <v>1026</v>
      </c>
      <c r="DD21" s="2" t="s">
        <v>1281</v>
      </c>
      <c r="DE21" s="2" t="s">
        <v>183</v>
      </c>
      <c r="DF21" s="3">
        <v>44655</v>
      </c>
      <c r="DG21" s="3">
        <v>44660</v>
      </c>
      <c r="DH21" s="3">
        <v>44660</v>
      </c>
      <c r="DI21" s="3">
        <v>44655</v>
      </c>
      <c r="DJ21" s="3">
        <v>44660</v>
      </c>
      <c r="DK21" s="3"/>
      <c r="DL21" s="3"/>
      <c r="DM21" s="3">
        <v>44655</v>
      </c>
      <c r="DN21" s="3"/>
      <c r="DO21" s="3">
        <v>44655</v>
      </c>
      <c r="DP21" s="3">
        <v>44655</v>
      </c>
      <c r="DQ21" s="26">
        <v>0.75</v>
      </c>
    </row>
    <row r="22" spans="1:121" x14ac:dyDescent="0.25">
      <c r="A22" s="2" t="s">
        <v>1281</v>
      </c>
      <c r="B22" s="2" t="s">
        <v>1842</v>
      </c>
      <c r="C22" s="2" t="s">
        <v>2173</v>
      </c>
      <c r="D22" s="2" t="s">
        <v>7658</v>
      </c>
      <c r="E22" s="2" t="s">
        <v>7269</v>
      </c>
      <c r="F22" s="2" t="str">
        <f t="shared" si="0"/>
        <v>BANDA DE SALIDA FRENADA</v>
      </c>
      <c r="G22" s="2" t="str">
        <f t="shared" si="1"/>
        <v>BANDA DE SALIDA FRENADA</v>
      </c>
      <c r="H22" s="2" t="s">
        <v>7267</v>
      </c>
      <c r="I22" s="2" t="s">
        <v>7247</v>
      </c>
      <c r="J22" s="2" t="s">
        <v>7268</v>
      </c>
      <c r="K22" s="2" t="s">
        <v>7269</v>
      </c>
      <c r="L22" s="2"/>
      <c r="M22" s="2"/>
      <c r="N22" s="2"/>
      <c r="O22" s="2"/>
      <c r="P22" s="2"/>
      <c r="Q22" s="2" t="s">
        <v>153</v>
      </c>
      <c r="R22" s="2" t="s">
        <v>10</v>
      </c>
      <c r="S22" s="2" t="s">
        <v>1129</v>
      </c>
      <c r="T22" s="2" t="s">
        <v>1276</v>
      </c>
      <c r="U22" s="2" t="s">
        <v>1280</v>
      </c>
      <c r="V22" s="2" t="s">
        <v>1289</v>
      </c>
      <c r="W22" s="2" t="s">
        <v>1289</v>
      </c>
      <c r="X22" s="2" t="s">
        <v>1291</v>
      </c>
      <c r="Y22" s="2" t="s">
        <v>1025</v>
      </c>
      <c r="Z22" s="2" t="s">
        <v>1844</v>
      </c>
      <c r="AA22" s="2" t="s">
        <v>1844</v>
      </c>
      <c r="AB22" s="2" t="s">
        <v>2174</v>
      </c>
      <c r="AC22" s="2" t="s">
        <v>1844</v>
      </c>
      <c r="AD22" s="2" t="s">
        <v>1292</v>
      </c>
      <c r="AE22" s="2" t="s">
        <v>2175</v>
      </c>
      <c r="AF22" s="2" t="s">
        <v>2176</v>
      </c>
      <c r="AG22" s="2" t="s">
        <v>1847</v>
      </c>
      <c r="AH22" s="2" t="s">
        <v>1844</v>
      </c>
      <c r="AI22" s="2" t="s">
        <v>1844</v>
      </c>
      <c r="AJ22" s="2" t="s">
        <v>1844</v>
      </c>
      <c r="AK22" s="2" t="s">
        <v>1281</v>
      </c>
      <c r="AL22" s="2" t="s">
        <v>1848</v>
      </c>
      <c r="AM22" s="2" t="s">
        <v>1844</v>
      </c>
      <c r="AN22" s="2" t="s">
        <v>1928</v>
      </c>
      <c r="AO22" s="2" t="s">
        <v>2177</v>
      </c>
      <c r="AP22" s="2" t="s">
        <v>1844</v>
      </c>
      <c r="AQ22" s="2" t="s">
        <v>1844</v>
      </c>
      <c r="AR22" s="2" t="s">
        <v>1844</v>
      </c>
      <c r="AS22" s="2" t="s">
        <v>1844</v>
      </c>
      <c r="AT22" s="2" t="s">
        <v>2177</v>
      </c>
      <c r="AU22" s="2" t="s">
        <v>1844</v>
      </c>
      <c r="AV22" s="2" t="s">
        <v>1844</v>
      </c>
      <c r="AW22" s="2" t="s">
        <v>1851</v>
      </c>
      <c r="AX22" s="2" t="s">
        <v>1844</v>
      </c>
      <c r="AY22" s="2" t="s">
        <v>1844</v>
      </c>
      <c r="AZ22" s="2" t="s">
        <v>1852</v>
      </c>
      <c r="BA22" s="2" t="s">
        <v>1844</v>
      </c>
      <c r="BB22" s="2" t="s">
        <v>1278</v>
      </c>
      <c r="BC22" s="2" t="s">
        <v>2178</v>
      </c>
      <c r="BD22" s="2" t="s">
        <v>1844</v>
      </c>
      <c r="BE22" s="2" t="s">
        <v>2179</v>
      </c>
      <c r="BF22" s="2" t="s">
        <v>1853</v>
      </c>
      <c r="BG22" s="2" t="s">
        <v>1844</v>
      </c>
      <c r="BH22" s="2" t="s">
        <v>1281</v>
      </c>
      <c r="BI22" s="2" t="s">
        <v>1844</v>
      </c>
      <c r="BJ22" s="2" t="s">
        <v>1854</v>
      </c>
      <c r="BK22" s="2" t="s">
        <v>1855</v>
      </c>
      <c r="BL22" s="2" t="s">
        <v>1866</v>
      </c>
      <c r="BM22" s="2" t="s">
        <v>1844</v>
      </c>
      <c r="BN22" s="2" t="s">
        <v>1844</v>
      </c>
      <c r="BO22" s="2" t="s">
        <v>1844</v>
      </c>
      <c r="BP22" s="2" t="s">
        <v>1857</v>
      </c>
      <c r="BQ22" s="2" t="s">
        <v>1844</v>
      </c>
      <c r="BR22" s="2" t="s">
        <v>1844</v>
      </c>
      <c r="BS22" s="2" t="s">
        <v>1853</v>
      </c>
      <c r="BT22" s="2" t="s">
        <v>1844</v>
      </c>
      <c r="BU22" s="2" t="s">
        <v>2180</v>
      </c>
      <c r="BV22" s="2" t="s">
        <v>1882</v>
      </c>
      <c r="BW22" s="2" t="s">
        <v>2181</v>
      </c>
      <c r="BX22" s="2" t="s">
        <v>1844</v>
      </c>
      <c r="BY22" s="2" t="s">
        <v>1844</v>
      </c>
      <c r="BZ22" s="2" t="s">
        <v>1844</v>
      </c>
      <c r="CA22" s="2" t="s">
        <v>1844</v>
      </c>
      <c r="CB22" s="2" t="s">
        <v>1844</v>
      </c>
      <c r="CC22" s="2" t="s">
        <v>154</v>
      </c>
      <c r="CD22" s="2" t="s">
        <v>1844</v>
      </c>
      <c r="CE22" s="2" t="s">
        <v>1844</v>
      </c>
      <c r="CF22" s="2" t="s">
        <v>1844</v>
      </c>
      <c r="CG22" s="2" t="s">
        <v>1844</v>
      </c>
      <c r="CH22" s="2" t="s">
        <v>2182</v>
      </c>
      <c r="CI22" s="2" t="s">
        <v>1869</v>
      </c>
      <c r="CJ22" s="2" t="s">
        <v>1844</v>
      </c>
      <c r="CK22" s="2" t="s">
        <v>1844</v>
      </c>
      <c r="CL22" s="2" t="s">
        <v>1844</v>
      </c>
      <c r="CM22" s="2" t="s">
        <v>1844</v>
      </c>
      <c r="CN22" s="2" t="s">
        <v>1281</v>
      </c>
      <c r="CO22" s="2" t="s">
        <v>1883</v>
      </c>
      <c r="CP22" s="2" t="s">
        <v>2180</v>
      </c>
      <c r="CQ22" s="2" t="s">
        <v>1884</v>
      </c>
      <c r="CR22" s="2" t="s">
        <v>1844</v>
      </c>
      <c r="CS22" s="2" t="s">
        <v>1859</v>
      </c>
      <c r="CT22" s="2" t="s">
        <v>1859</v>
      </c>
      <c r="CU22" s="2" t="s">
        <v>1859</v>
      </c>
      <c r="CV22" s="2" t="s">
        <v>1844</v>
      </c>
      <c r="CW22" s="2" t="s">
        <v>1844</v>
      </c>
      <c r="CX22" s="2" t="s">
        <v>1844</v>
      </c>
      <c r="CY22" s="2" t="s">
        <v>1844</v>
      </c>
      <c r="CZ22" s="2" t="s">
        <v>1844</v>
      </c>
      <c r="DA22" s="2" t="s">
        <v>1844</v>
      </c>
      <c r="DB22" s="2" t="s">
        <v>1844</v>
      </c>
      <c r="DC22" s="2" t="s">
        <v>1026</v>
      </c>
      <c r="DD22" s="2" t="s">
        <v>1281</v>
      </c>
      <c r="DE22" s="2" t="s">
        <v>152</v>
      </c>
      <c r="DF22" s="3">
        <v>44660</v>
      </c>
      <c r="DG22" s="3">
        <v>44756</v>
      </c>
      <c r="DH22" s="3">
        <v>44756</v>
      </c>
      <c r="DI22" s="3">
        <v>44660</v>
      </c>
      <c r="DJ22" s="3">
        <v>44660</v>
      </c>
      <c r="DK22" s="3"/>
      <c r="DL22" s="3"/>
      <c r="DM22" s="3">
        <v>44660</v>
      </c>
      <c r="DN22" s="3"/>
      <c r="DO22" s="3">
        <v>44660</v>
      </c>
      <c r="DP22" s="3">
        <v>44660</v>
      </c>
      <c r="DQ22" s="26">
        <v>3.25</v>
      </c>
    </row>
    <row r="23" spans="1:121" x14ac:dyDescent="0.25">
      <c r="A23" s="2" t="s">
        <v>1281</v>
      </c>
      <c r="B23" s="2" t="s">
        <v>1842</v>
      </c>
      <c r="C23" s="2" t="s">
        <v>1935</v>
      </c>
      <c r="D23" s="2" t="s">
        <v>7667</v>
      </c>
      <c r="E23" s="2" t="s">
        <v>7670</v>
      </c>
      <c r="F23" s="2" t="str">
        <f t="shared" si="0"/>
        <v>PLANCHA DE SELLADO FRÍA</v>
      </c>
      <c r="G23" s="2" t="str">
        <f t="shared" si="1"/>
        <v>PLANCHA DE SELLADO FRÍA</v>
      </c>
      <c r="H23" s="2" t="s">
        <v>7111</v>
      </c>
      <c r="I23" s="2" t="s">
        <v>7338</v>
      </c>
      <c r="J23" s="2" t="s">
        <v>7245</v>
      </c>
      <c r="K23" s="2" t="s">
        <v>7301</v>
      </c>
      <c r="L23" s="2" t="s">
        <v>7247</v>
      </c>
      <c r="M23" s="2" t="s">
        <v>120</v>
      </c>
      <c r="N23" s="2"/>
      <c r="O23" s="2"/>
      <c r="P23" s="2"/>
      <c r="Q23" s="2" t="s">
        <v>52</v>
      </c>
      <c r="R23" s="2" t="s">
        <v>10</v>
      </c>
      <c r="S23" s="2" t="s">
        <v>1129</v>
      </c>
      <c r="T23" s="2" t="s">
        <v>1276</v>
      </c>
      <c r="U23" s="2" t="s">
        <v>1284</v>
      </c>
      <c r="V23" s="2" t="s">
        <v>1287</v>
      </c>
      <c r="W23" s="2" t="s">
        <v>1287</v>
      </c>
      <c r="X23" s="2" t="s">
        <v>1295</v>
      </c>
      <c r="Y23" s="2" t="s">
        <v>1025</v>
      </c>
      <c r="Z23" s="2" t="s">
        <v>1844</v>
      </c>
      <c r="AA23" s="2" t="s">
        <v>1844</v>
      </c>
      <c r="AB23" s="2" t="s">
        <v>1936</v>
      </c>
      <c r="AC23" s="2" t="s">
        <v>1844</v>
      </c>
      <c r="AD23" s="2" t="s">
        <v>1299</v>
      </c>
      <c r="AE23" s="2" t="s">
        <v>1937</v>
      </c>
      <c r="AF23" s="2" t="s">
        <v>1870</v>
      </c>
      <c r="AG23" s="2" t="s">
        <v>1847</v>
      </c>
      <c r="AH23" s="2" t="s">
        <v>1844</v>
      </c>
      <c r="AI23" s="2" t="s">
        <v>1844</v>
      </c>
      <c r="AJ23" s="2" t="s">
        <v>1844</v>
      </c>
      <c r="AK23" s="2" t="s">
        <v>1281</v>
      </c>
      <c r="AL23" s="2" t="s">
        <v>1848</v>
      </c>
      <c r="AM23" s="2" t="s">
        <v>1844</v>
      </c>
      <c r="AN23" s="2" t="s">
        <v>1938</v>
      </c>
      <c r="AO23" s="2" t="s">
        <v>1905</v>
      </c>
      <c r="AP23" s="2" t="s">
        <v>1844</v>
      </c>
      <c r="AQ23" s="2" t="s">
        <v>1844</v>
      </c>
      <c r="AR23" s="2" t="s">
        <v>1844</v>
      </c>
      <c r="AS23" s="2" t="s">
        <v>1844</v>
      </c>
      <c r="AT23" s="2" t="s">
        <v>1939</v>
      </c>
      <c r="AU23" s="2" t="s">
        <v>1844</v>
      </c>
      <c r="AV23" s="2" t="s">
        <v>1844</v>
      </c>
      <c r="AW23" s="2" t="s">
        <v>1851</v>
      </c>
      <c r="AX23" s="2" t="s">
        <v>1844</v>
      </c>
      <c r="AY23" s="2" t="s">
        <v>1844</v>
      </c>
      <c r="AZ23" s="2" t="s">
        <v>1852</v>
      </c>
      <c r="BA23" s="2" t="s">
        <v>1844</v>
      </c>
      <c r="BB23" s="2" t="s">
        <v>1278</v>
      </c>
      <c r="BC23" s="2" t="s">
        <v>1940</v>
      </c>
      <c r="BD23" s="2" t="s">
        <v>1844</v>
      </c>
      <c r="BE23" s="2" t="s">
        <v>1941</v>
      </c>
      <c r="BF23" s="2" t="s">
        <v>1853</v>
      </c>
      <c r="BG23" s="2" t="s">
        <v>1844</v>
      </c>
      <c r="BH23" s="2" t="s">
        <v>1281</v>
      </c>
      <c r="BI23" s="2" t="s">
        <v>1844</v>
      </c>
      <c r="BJ23" s="2" t="s">
        <v>1854</v>
      </c>
      <c r="BK23" s="2" t="s">
        <v>1855</v>
      </c>
      <c r="BL23" s="2" t="s">
        <v>1871</v>
      </c>
      <c r="BM23" s="2" t="s">
        <v>1844</v>
      </c>
      <c r="BN23" s="2" t="s">
        <v>1844</v>
      </c>
      <c r="BO23" s="2" t="s">
        <v>1844</v>
      </c>
      <c r="BP23" s="2" t="s">
        <v>1857</v>
      </c>
      <c r="BQ23" s="2" t="s">
        <v>1844</v>
      </c>
      <c r="BR23" s="2" t="s">
        <v>1844</v>
      </c>
      <c r="BS23" s="2" t="s">
        <v>1853</v>
      </c>
      <c r="BT23" s="2" t="s">
        <v>1844</v>
      </c>
      <c r="BU23" s="2" t="s">
        <v>1942</v>
      </c>
      <c r="BV23" s="2" t="s">
        <v>1872</v>
      </c>
      <c r="BW23" s="2" t="s">
        <v>1943</v>
      </c>
      <c r="BX23" s="2" t="s">
        <v>1844</v>
      </c>
      <c r="BY23" s="2" t="s">
        <v>1844</v>
      </c>
      <c r="BZ23" s="2" t="s">
        <v>1844</v>
      </c>
      <c r="CA23" s="2" t="s">
        <v>1844</v>
      </c>
      <c r="CB23" s="2" t="s">
        <v>1844</v>
      </c>
      <c r="CC23" s="2" t="s">
        <v>53</v>
      </c>
      <c r="CD23" s="2" t="s">
        <v>1873</v>
      </c>
      <c r="CE23" s="2" t="s">
        <v>1844</v>
      </c>
      <c r="CF23" s="2" t="s">
        <v>1844</v>
      </c>
      <c r="CG23" s="2" t="s">
        <v>1844</v>
      </c>
      <c r="CH23" s="2" t="s">
        <v>1937</v>
      </c>
      <c r="CI23" s="2" t="s">
        <v>1874</v>
      </c>
      <c r="CJ23" s="2" t="s">
        <v>1844</v>
      </c>
      <c r="CK23" s="2" t="s">
        <v>1844</v>
      </c>
      <c r="CL23" s="2" t="s">
        <v>1844</v>
      </c>
      <c r="CM23" s="2" t="s">
        <v>1844</v>
      </c>
      <c r="CN23" s="2" t="s">
        <v>1281</v>
      </c>
      <c r="CO23" s="2" t="s">
        <v>1875</v>
      </c>
      <c r="CP23" s="2" t="s">
        <v>1942</v>
      </c>
      <c r="CQ23" s="2" t="s">
        <v>1876</v>
      </c>
      <c r="CR23" s="2" t="s">
        <v>1844</v>
      </c>
      <c r="CS23" s="2" t="s">
        <v>1859</v>
      </c>
      <c r="CT23" s="2" t="s">
        <v>1859</v>
      </c>
      <c r="CU23" s="2" t="s">
        <v>1859</v>
      </c>
      <c r="CV23" s="2" t="s">
        <v>1844</v>
      </c>
      <c r="CW23" s="2" t="s">
        <v>1844</v>
      </c>
      <c r="CX23" s="2" t="s">
        <v>1844</v>
      </c>
      <c r="CY23" s="2" t="s">
        <v>1844</v>
      </c>
      <c r="CZ23" s="2" t="s">
        <v>1844</v>
      </c>
      <c r="DA23" s="2" t="s">
        <v>1844</v>
      </c>
      <c r="DB23" s="2" t="s">
        <v>1844</v>
      </c>
      <c r="DC23" s="2" t="s">
        <v>1026</v>
      </c>
      <c r="DD23" s="2" t="s">
        <v>1281</v>
      </c>
      <c r="DE23" s="2" t="s">
        <v>51</v>
      </c>
      <c r="DF23" s="3">
        <v>44602</v>
      </c>
      <c r="DG23" s="3">
        <v>44662</v>
      </c>
      <c r="DH23" s="3">
        <v>44662</v>
      </c>
      <c r="DI23" s="3">
        <v>44602</v>
      </c>
      <c r="DJ23" s="3">
        <v>44662</v>
      </c>
      <c r="DK23" s="3"/>
      <c r="DL23" s="3"/>
      <c r="DM23" s="3">
        <v>44602</v>
      </c>
      <c r="DN23" s="3"/>
      <c r="DO23" s="3">
        <v>44602</v>
      </c>
      <c r="DP23" s="3">
        <v>44602</v>
      </c>
      <c r="DQ23" s="26">
        <v>1.34</v>
      </c>
    </row>
    <row r="24" spans="1:121" x14ac:dyDescent="0.25">
      <c r="A24" s="2" t="s">
        <v>1281</v>
      </c>
      <c r="B24" s="2" t="s">
        <v>1842</v>
      </c>
      <c r="C24" s="2" t="s">
        <v>2236</v>
      </c>
      <c r="D24" s="2" t="s">
        <v>7667</v>
      </c>
      <c r="E24" s="2" t="s">
        <v>7668</v>
      </c>
      <c r="F24" s="2" t="str">
        <f t="shared" si="0"/>
        <v>PLANCHA DE SELLADO SIN VACÍO</v>
      </c>
      <c r="G24" s="2" t="str">
        <f t="shared" si="1"/>
        <v>PLANCHA DE SELLADO SIN VACÍO</v>
      </c>
      <c r="H24" s="2" t="s">
        <v>7333</v>
      </c>
      <c r="I24" s="2" t="s">
        <v>7247</v>
      </c>
      <c r="J24" s="2" t="s">
        <v>7253</v>
      </c>
      <c r="K24" s="2"/>
      <c r="L24" s="2"/>
      <c r="M24" s="2"/>
      <c r="N24" s="2"/>
      <c r="O24" s="2"/>
      <c r="P24" s="2"/>
      <c r="Q24" s="2" t="s">
        <v>184</v>
      </c>
      <c r="R24" s="2" t="s">
        <v>10</v>
      </c>
      <c r="S24" s="2" t="s">
        <v>67</v>
      </c>
      <c r="T24" s="2" t="s">
        <v>1276</v>
      </c>
      <c r="U24" s="2" t="s">
        <v>1284</v>
      </c>
      <c r="V24" s="2" t="s">
        <v>1304</v>
      </c>
      <c r="W24" s="2" t="s">
        <v>1436</v>
      </c>
      <c r="X24" s="2" t="s">
        <v>1279</v>
      </c>
      <c r="Y24" s="2" t="s">
        <v>1025</v>
      </c>
      <c r="Z24" s="2" t="s">
        <v>1844</v>
      </c>
      <c r="AA24" s="2" t="s">
        <v>1844</v>
      </c>
      <c r="AB24" s="2" t="s">
        <v>2237</v>
      </c>
      <c r="AC24" s="2" t="s">
        <v>1844</v>
      </c>
      <c r="AD24" s="2" t="s">
        <v>1299</v>
      </c>
      <c r="AE24" s="2" t="s">
        <v>2238</v>
      </c>
      <c r="AF24" s="2" t="s">
        <v>1887</v>
      </c>
      <c r="AG24" s="2" t="s">
        <v>1847</v>
      </c>
      <c r="AH24" s="2" t="s">
        <v>1844</v>
      </c>
      <c r="AI24" s="2" t="s">
        <v>1844</v>
      </c>
      <c r="AJ24" s="2" t="s">
        <v>1844</v>
      </c>
      <c r="AK24" s="2" t="s">
        <v>1281</v>
      </c>
      <c r="AL24" s="2" t="s">
        <v>1848</v>
      </c>
      <c r="AM24" s="2" t="s">
        <v>1844</v>
      </c>
      <c r="AN24" s="2" t="s">
        <v>2239</v>
      </c>
      <c r="AO24" s="2" t="s">
        <v>2240</v>
      </c>
      <c r="AP24" s="2" t="s">
        <v>1844</v>
      </c>
      <c r="AQ24" s="2" t="s">
        <v>1844</v>
      </c>
      <c r="AR24" s="2" t="s">
        <v>1844</v>
      </c>
      <c r="AS24" s="2" t="s">
        <v>1844</v>
      </c>
      <c r="AT24" s="2" t="s">
        <v>2240</v>
      </c>
      <c r="AU24" s="2" t="s">
        <v>1844</v>
      </c>
      <c r="AV24" s="2" t="s">
        <v>1844</v>
      </c>
      <c r="AW24" s="2" t="s">
        <v>1851</v>
      </c>
      <c r="AX24" s="2" t="s">
        <v>1844</v>
      </c>
      <c r="AY24" s="2" t="s">
        <v>1844</v>
      </c>
      <c r="AZ24" s="2" t="s">
        <v>1852</v>
      </c>
      <c r="BA24" s="2" t="s">
        <v>1844</v>
      </c>
      <c r="BB24" s="2" t="s">
        <v>1278</v>
      </c>
      <c r="BC24" s="2" t="s">
        <v>2241</v>
      </c>
      <c r="BD24" s="2" t="s">
        <v>1844</v>
      </c>
      <c r="BE24" s="2" t="s">
        <v>2242</v>
      </c>
      <c r="BF24" s="2" t="s">
        <v>1853</v>
      </c>
      <c r="BG24" s="2" t="s">
        <v>1844</v>
      </c>
      <c r="BH24" s="2" t="s">
        <v>1281</v>
      </c>
      <c r="BI24" s="2" t="s">
        <v>1844</v>
      </c>
      <c r="BJ24" s="2" t="s">
        <v>1854</v>
      </c>
      <c r="BK24" s="2" t="s">
        <v>1855</v>
      </c>
      <c r="BL24" s="2" t="s">
        <v>1890</v>
      </c>
      <c r="BM24" s="2" t="s">
        <v>1844</v>
      </c>
      <c r="BN24" s="2" t="s">
        <v>1844</v>
      </c>
      <c r="BO24" s="2" t="s">
        <v>1844</v>
      </c>
      <c r="BP24" s="2" t="s">
        <v>1857</v>
      </c>
      <c r="BQ24" s="2" t="s">
        <v>1844</v>
      </c>
      <c r="BR24" s="2" t="s">
        <v>1844</v>
      </c>
      <c r="BS24" s="2" t="s">
        <v>1853</v>
      </c>
      <c r="BT24" s="2" t="s">
        <v>1844</v>
      </c>
      <c r="BU24" s="2" t="s">
        <v>2243</v>
      </c>
      <c r="BV24" s="2" t="s">
        <v>1844</v>
      </c>
      <c r="BW24" s="2" t="s">
        <v>2244</v>
      </c>
      <c r="BX24" s="2" t="s">
        <v>1844</v>
      </c>
      <c r="BY24" s="2" t="s">
        <v>1844</v>
      </c>
      <c r="BZ24" s="2" t="s">
        <v>1844</v>
      </c>
      <c r="CA24" s="2" t="s">
        <v>1844</v>
      </c>
      <c r="CB24" s="2" t="s">
        <v>1844</v>
      </c>
      <c r="CC24" s="2" t="s">
        <v>185</v>
      </c>
      <c r="CD24" s="2" t="s">
        <v>1844</v>
      </c>
      <c r="CE24" s="2" t="s">
        <v>1844</v>
      </c>
      <c r="CF24" s="2" t="s">
        <v>1844</v>
      </c>
      <c r="CG24" s="2" t="s">
        <v>1844</v>
      </c>
      <c r="CH24" s="2" t="s">
        <v>1980</v>
      </c>
      <c r="CI24" s="2" t="s">
        <v>1858</v>
      </c>
      <c r="CJ24" s="2" t="s">
        <v>1844</v>
      </c>
      <c r="CK24" s="2" t="s">
        <v>1844</v>
      </c>
      <c r="CL24" s="2" t="s">
        <v>1844</v>
      </c>
      <c r="CM24" s="2" t="s">
        <v>1844</v>
      </c>
      <c r="CN24" s="2" t="s">
        <v>1281</v>
      </c>
      <c r="CO24" s="2" t="s">
        <v>1844</v>
      </c>
      <c r="CP24" s="2" t="s">
        <v>2243</v>
      </c>
      <c r="CQ24" s="2" t="s">
        <v>1844</v>
      </c>
      <c r="CR24" s="2" t="s">
        <v>1844</v>
      </c>
      <c r="CS24" s="2" t="s">
        <v>1859</v>
      </c>
      <c r="CT24" s="2" t="s">
        <v>1859</v>
      </c>
      <c r="CU24" s="2" t="s">
        <v>1859</v>
      </c>
      <c r="CV24" s="2" t="s">
        <v>1844</v>
      </c>
      <c r="CW24" s="2" t="s">
        <v>1844</v>
      </c>
      <c r="CX24" s="2" t="s">
        <v>1844</v>
      </c>
      <c r="CY24" s="2" t="s">
        <v>1844</v>
      </c>
      <c r="CZ24" s="2" t="s">
        <v>1844</v>
      </c>
      <c r="DA24" s="2" t="s">
        <v>1844</v>
      </c>
      <c r="DB24" s="2" t="s">
        <v>1844</v>
      </c>
      <c r="DC24" s="2" t="s">
        <v>1026</v>
      </c>
      <c r="DD24" s="2" t="s">
        <v>1281</v>
      </c>
      <c r="DE24" s="2" t="s">
        <v>183</v>
      </c>
      <c r="DF24" s="3">
        <v>44677</v>
      </c>
      <c r="DG24" s="3">
        <v>44678</v>
      </c>
      <c r="DH24" s="3">
        <v>44678</v>
      </c>
      <c r="DI24" s="3">
        <v>44677</v>
      </c>
      <c r="DJ24" s="3">
        <v>44677</v>
      </c>
      <c r="DK24" s="3"/>
      <c r="DL24" s="3"/>
      <c r="DM24" s="3">
        <v>44677</v>
      </c>
      <c r="DN24" s="3"/>
      <c r="DO24" s="3">
        <v>44677</v>
      </c>
      <c r="DP24" s="3">
        <v>44677</v>
      </c>
      <c r="DQ24" s="26">
        <v>8.16</v>
      </c>
    </row>
    <row r="25" spans="1:121" x14ac:dyDescent="0.25">
      <c r="A25" s="2" t="s">
        <v>1281</v>
      </c>
      <c r="B25" s="2" t="s">
        <v>1842</v>
      </c>
      <c r="C25" s="2" t="s">
        <v>2227</v>
      </c>
      <c r="D25" s="2" t="s">
        <v>7667</v>
      </c>
      <c r="E25" s="2" t="s">
        <v>7668</v>
      </c>
      <c r="F25" s="2" t="str">
        <f t="shared" si="0"/>
        <v>PLANCHA DE SELLADO SIN VACÍO</v>
      </c>
      <c r="G25" s="2" t="str">
        <f t="shared" si="1"/>
        <v>PLANCHA DE SELLADO SIN VACÍO</v>
      </c>
      <c r="H25" s="2" t="s">
        <v>7333</v>
      </c>
      <c r="I25" s="2" t="s">
        <v>7247</v>
      </c>
      <c r="J25" s="2" t="s">
        <v>7253</v>
      </c>
      <c r="K25" s="2" t="s">
        <v>183</v>
      </c>
      <c r="L25" s="2"/>
      <c r="M25" s="2"/>
      <c r="N25" s="2"/>
      <c r="O25" s="2"/>
      <c r="P25" s="2"/>
      <c r="Q25" s="2" t="s">
        <v>184</v>
      </c>
      <c r="R25" s="2" t="s">
        <v>10</v>
      </c>
      <c r="S25" s="2" t="s">
        <v>1042</v>
      </c>
      <c r="T25" s="2" t="s">
        <v>1276</v>
      </c>
      <c r="U25" s="2" t="s">
        <v>1280</v>
      </c>
      <c r="V25" s="2" t="s">
        <v>1304</v>
      </c>
      <c r="W25" s="2" t="s">
        <v>1436</v>
      </c>
      <c r="X25" s="2" t="s">
        <v>1279</v>
      </c>
      <c r="Y25" s="2" t="s">
        <v>1025</v>
      </c>
      <c r="Z25" s="2" t="s">
        <v>1844</v>
      </c>
      <c r="AA25" s="2" t="s">
        <v>1844</v>
      </c>
      <c r="AB25" s="2" t="s">
        <v>2228</v>
      </c>
      <c r="AC25" s="2" t="s">
        <v>1844</v>
      </c>
      <c r="AD25" s="2" t="s">
        <v>1296</v>
      </c>
      <c r="AE25" s="2" t="s">
        <v>2229</v>
      </c>
      <c r="AF25" s="2" t="s">
        <v>1887</v>
      </c>
      <c r="AG25" s="2" t="s">
        <v>1847</v>
      </c>
      <c r="AH25" s="2" t="s">
        <v>1844</v>
      </c>
      <c r="AI25" s="2" t="s">
        <v>1844</v>
      </c>
      <c r="AJ25" s="2" t="s">
        <v>1844</v>
      </c>
      <c r="AK25" s="2" t="s">
        <v>1281</v>
      </c>
      <c r="AL25" s="2" t="s">
        <v>1848</v>
      </c>
      <c r="AM25" s="2" t="s">
        <v>1844</v>
      </c>
      <c r="AN25" s="2" t="s">
        <v>2166</v>
      </c>
      <c r="AO25" s="2" t="s">
        <v>2230</v>
      </c>
      <c r="AP25" s="2" t="s">
        <v>1844</v>
      </c>
      <c r="AQ25" s="2" t="s">
        <v>1844</v>
      </c>
      <c r="AR25" s="2" t="s">
        <v>1844</v>
      </c>
      <c r="AS25" s="2" t="s">
        <v>1844</v>
      </c>
      <c r="AT25" s="2" t="s">
        <v>2231</v>
      </c>
      <c r="AU25" s="2" t="s">
        <v>1844</v>
      </c>
      <c r="AV25" s="2" t="s">
        <v>1844</v>
      </c>
      <c r="AW25" s="2" t="s">
        <v>1851</v>
      </c>
      <c r="AX25" s="2" t="s">
        <v>1844</v>
      </c>
      <c r="AY25" s="2" t="s">
        <v>1844</v>
      </c>
      <c r="AZ25" s="2" t="s">
        <v>1852</v>
      </c>
      <c r="BA25" s="2" t="s">
        <v>1844</v>
      </c>
      <c r="BB25" s="2" t="s">
        <v>1278</v>
      </c>
      <c r="BC25" s="2" t="s">
        <v>2232</v>
      </c>
      <c r="BD25" s="2" t="s">
        <v>1844</v>
      </c>
      <c r="BE25" s="2" t="s">
        <v>2233</v>
      </c>
      <c r="BF25" s="2" t="s">
        <v>1853</v>
      </c>
      <c r="BG25" s="2" t="s">
        <v>1844</v>
      </c>
      <c r="BH25" s="2" t="s">
        <v>1281</v>
      </c>
      <c r="BI25" s="2" t="s">
        <v>1844</v>
      </c>
      <c r="BJ25" s="2" t="s">
        <v>1854</v>
      </c>
      <c r="BK25" s="2" t="s">
        <v>1855</v>
      </c>
      <c r="BL25" s="2" t="s">
        <v>1890</v>
      </c>
      <c r="BM25" s="2" t="s">
        <v>1844</v>
      </c>
      <c r="BN25" s="2" t="s">
        <v>1844</v>
      </c>
      <c r="BO25" s="2" t="s">
        <v>1844</v>
      </c>
      <c r="BP25" s="2" t="s">
        <v>1857</v>
      </c>
      <c r="BQ25" s="2" t="s">
        <v>1844</v>
      </c>
      <c r="BR25" s="2" t="s">
        <v>1844</v>
      </c>
      <c r="BS25" s="2" t="s">
        <v>1853</v>
      </c>
      <c r="BT25" s="2" t="s">
        <v>1844</v>
      </c>
      <c r="BU25" s="2" t="s">
        <v>2234</v>
      </c>
      <c r="BV25" s="2" t="s">
        <v>1844</v>
      </c>
      <c r="BW25" s="2" t="s">
        <v>2235</v>
      </c>
      <c r="BX25" s="2" t="s">
        <v>1844</v>
      </c>
      <c r="BY25" s="2" t="s">
        <v>1844</v>
      </c>
      <c r="BZ25" s="2" t="s">
        <v>1844</v>
      </c>
      <c r="CA25" s="2" t="s">
        <v>1844</v>
      </c>
      <c r="CB25" s="2" t="s">
        <v>1844</v>
      </c>
      <c r="CC25" s="2" t="s">
        <v>185</v>
      </c>
      <c r="CD25" s="2" t="s">
        <v>1844</v>
      </c>
      <c r="CE25" s="2" t="s">
        <v>1844</v>
      </c>
      <c r="CF25" s="2" t="s">
        <v>1844</v>
      </c>
      <c r="CG25" s="2" t="s">
        <v>1844</v>
      </c>
      <c r="CH25" s="2" t="s">
        <v>2229</v>
      </c>
      <c r="CI25" s="2" t="s">
        <v>1858</v>
      </c>
      <c r="CJ25" s="2" t="s">
        <v>1844</v>
      </c>
      <c r="CK25" s="2" t="s">
        <v>1844</v>
      </c>
      <c r="CL25" s="2" t="s">
        <v>1844</v>
      </c>
      <c r="CM25" s="2" t="s">
        <v>1844</v>
      </c>
      <c r="CN25" s="2" t="s">
        <v>1281</v>
      </c>
      <c r="CO25" s="2" t="s">
        <v>1844</v>
      </c>
      <c r="CP25" s="2" t="s">
        <v>2234</v>
      </c>
      <c r="CQ25" s="2" t="s">
        <v>1844</v>
      </c>
      <c r="CR25" s="2" t="s">
        <v>1844</v>
      </c>
      <c r="CS25" s="2" t="s">
        <v>1859</v>
      </c>
      <c r="CT25" s="2" t="s">
        <v>1859</v>
      </c>
      <c r="CU25" s="2" t="s">
        <v>1859</v>
      </c>
      <c r="CV25" s="2" t="s">
        <v>1844</v>
      </c>
      <c r="CW25" s="2" t="s">
        <v>1844</v>
      </c>
      <c r="CX25" s="2" t="s">
        <v>1844</v>
      </c>
      <c r="CY25" s="2" t="s">
        <v>1844</v>
      </c>
      <c r="CZ25" s="2" t="s">
        <v>1844</v>
      </c>
      <c r="DA25" s="2" t="s">
        <v>1844</v>
      </c>
      <c r="DB25" s="2" t="s">
        <v>1844</v>
      </c>
      <c r="DC25" s="2" t="s">
        <v>1026</v>
      </c>
      <c r="DD25" s="2" t="s">
        <v>1281</v>
      </c>
      <c r="DE25" s="2" t="s">
        <v>183</v>
      </c>
      <c r="DF25" s="3">
        <v>44676</v>
      </c>
      <c r="DG25" s="3">
        <v>44678</v>
      </c>
      <c r="DH25" s="3">
        <v>44678</v>
      </c>
      <c r="DI25" s="3">
        <v>44676</v>
      </c>
      <c r="DJ25" s="3">
        <v>44678</v>
      </c>
      <c r="DK25" s="3"/>
      <c r="DL25" s="3"/>
      <c r="DM25" s="3">
        <v>44676</v>
      </c>
      <c r="DN25" s="3"/>
      <c r="DO25" s="3">
        <v>44676</v>
      </c>
      <c r="DP25" s="3">
        <v>44676</v>
      </c>
      <c r="DQ25" s="26">
        <v>1.49</v>
      </c>
    </row>
    <row r="26" spans="1:121" x14ac:dyDescent="0.25">
      <c r="A26" s="2" t="s">
        <v>1281</v>
      </c>
      <c r="B26" s="2" t="s">
        <v>1842</v>
      </c>
      <c r="C26" s="2" t="s">
        <v>2262</v>
      </c>
      <c r="D26" s="2" t="s">
        <v>7671</v>
      </c>
      <c r="E26" s="2" t="s">
        <v>7493</v>
      </c>
      <c r="F26" s="2" t="str">
        <f t="shared" si="0"/>
        <v>SOPORTE DE BANDA DE SALIDA FRACTURADO</v>
      </c>
      <c r="G26" s="2" t="str">
        <f t="shared" si="1"/>
        <v>SOPORTE DE BANDA DE SALIDA FRACTURADO</v>
      </c>
      <c r="H26" s="2" t="s">
        <v>7262</v>
      </c>
      <c r="I26" s="2" t="s">
        <v>7343</v>
      </c>
      <c r="J26" s="2" t="s">
        <v>7267</v>
      </c>
      <c r="K26" s="2" t="s">
        <v>7268</v>
      </c>
      <c r="L26" s="2"/>
      <c r="M26" s="2"/>
      <c r="N26" s="2"/>
      <c r="O26" s="2"/>
      <c r="P26" s="2"/>
      <c r="Q26" s="2" t="s">
        <v>52</v>
      </c>
      <c r="R26" s="2" t="s">
        <v>10</v>
      </c>
      <c r="S26" s="2" t="s">
        <v>1042</v>
      </c>
      <c r="T26" s="2" t="s">
        <v>1276</v>
      </c>
      <c r="U26" s="2" t="s">
        <v>1284</v>
      </c>
      <c r="V26" s="2" t="s">
        <v>1287</v>
      </c>
      <c r="W26" s="2" t="s">
        <v>1287</v>
      </c>
      <c r="X26" s="2" t="s">
        <v>1295</v>
      </c>
      <c r="Y26" s="2" t="s">
        <v>1015</v>
      </c>
      <c r="Z26" s="2" t="s">
        <v>1844</v>
      </c>
      <c r="AA26" s="2" t="s">
        <v>1844</v>
      </c>
      <c r="AB26" s="2" t="s">
        <v>2263</v>
      </c>
      <c r="AC26" s="2" t="s">
        <v>1844</v>
      </c>
      <c r="AD26" s="2" t="s">
        <v>1292</v>
      </c>
      <c r="AE26" s="2" t="s">
        <v>2264</v>
      </c>
      <c r="AF26" s="2" t="s">
        <v>1870</v>
      </c>
      <c r="AG26" s="2" t="s">
        <v>1847</v>
      </c>
      <c r="AH26" s="2" t="s">
        <v>1844</v>
      </c>
      <c r="AI26" s="2" t="s">
        <v>1844</v>
      </c>
      <c r="AJ26" s="2" t="s">
        <v>1844</v>
      </c>
      <c r="AK26" s="2" t="s">
        <v>1281</v>
      </c>
      <c r="AL26" s="2" t="s">
        <v>1848</v>
      </c>
      <c r="AM26" s="2" t="s">
        <v>1844</v>
      </c>
      <c r="AN26" s="2" t="s">
        <v>2125</v>
      </c>
      <c r="AO26" s="2" t="s">
        <v>2265</v>
      </c>
      <c r="AP26" s="2" t="s">
        <v>1844</v>
      </c>
      <c r="AQ26" s="2" t="s">
        <v>1844</v>
      </c>
      <c r="AR26" s="2" t="s">
        <v>1844</v>
      </c>
      <c r="AS26" s="2" t="s">
        <v>1844</v>
      </c>
      <c r="AT26" s="2" t="s">
        <v>2265</v>
      </c>
      <c r="AU26" s="2" t="s">
        <v>1844</v>
      </c>
      <c r="AV26" s="2" t="s">
        <v>1844</v>
      </c>
      <c r="AW26" s="2" t="s">
        <v>1851</v>
      </c>
      <c r="AX26" s="2" t="s">
        <v>1844</v>
      </c>
      <c r="AY26" s="2" t="s">
        <v>1844</v>
      </c>
      <c r="AZ26" s="2" t="s">
        <v>1852</v>
      </c>
      <c r="BA26" s="2" t="s">
        <v>1844</v>
      </c>
      <c r="BB26" s="2" t="s">
        <v>1278</v>
      </c>
      <c r="BC26" s="2" t="s">
        <v>2266</v>
      </c>
      <c r="BD26" s="2" t="s">
        <v>1844</v>
      </c>
      <c r="BE26" s="2" t="s">
        <v>2267</v>
      </c>
      <c r="BF26" s="2" t="s">
        <v>1853</v>
      </c>
      <c r="BG26" s="2" t="s">
        <v>1844</v>
      </c>
      <c r="BH26" s="2" t="s">
        <v>1281</v>
      </c>
      <c r="BI26" s="2" t="s">
        <v>1844</v>
      </c>
      <c r="BJ26" s="2" t="s">
        <v>1854</v>
      </c>
      <c r="BK26" s="2" t="s">
        <v>1855</v>
      </c>
      <c r="BL26" s="2" t="s">
        <v>1871</v>
      </c>
      <c r="BM26" s="2" t="s">
        <v>1844</v>
      </c>
      <c r="BN26" s="2" t="s">
        <v>1844</v>
      </c>
      <c r="BO26" s="2" t="s">
        <v>1844</v>
      </c>
      <c r="BP26" s="2" t="s">
        <v>1857</v>
      </c>
      <c r="BQ26" s="2" t="s">
        <v>1844</v>
      </c>
      <c r="BR26" s="2" t="s">
        <v>1844</v>
      </c>
      <c r="BS26" s="2" t="s">
        <v>1853</v>
      </c>
      <c r="BT26" s="2" t="s">
        <v>1844</v>
      </c>
      <c r="BU26" s="2" t="s">
        <v>2268</v>
      </c>
      <c r="BV26" s="2" t="s">
        <v>1872</v>
      </c>
      <c r="BW26" s="2" t="s">
        <v>2269</v>
      </c>
      <c r="BX26" s="2" t="s">
        <v>1844</v>
      </c>
      <c r="BY26" s="2" t="s">
        <v>1844</v>
      </c>
      <c r="BZ26" s="2" t="s">
        <v>1844</v>
      </c>
      <c r="CA26" s="2" t="s">
        <v>1844</v>
      </c>
      <c r="CB26" s="2" t="s">
        <v>1844</v>
      </c>
      <c r="CC26" s="2" t="s">
        <v>53</v>
      </c>
      <c r="CD26" s="2" t="s">
        <v>1873</v>
      </c>
      <c r="CE26" s="2" t="s">
        <v>1844</v>
      </c>
      <c r="CF26" s="2" t="s">
        <v>1844</v>
      </c>
      <c r="CG26" s="2" t="s">
        <v>1844</v>
      </c>
      <c r="CH26" s="2" t="s">
        <v>2264</v>
      </c>
      <c r="CI26" s="2" t="s">
        <v>1874</v>
      </c>
      <c r="CJ26" s="2" t="s">
        <v>1844</v>
      </c>
      <c r="CK26" s="2" t="s">
        <v>1844</v>
      </c>
      <c r="CL26" s="2" t="s">
        <v>1844</v>
      </c>
      <c r="CM26" s="2" t="s">
        <v>1844</v>
      </c>
      <c r="CN26" s="2" t="s">
        <v>1281</v>
      </c>
      <c r="CO26" s="2" t="s">
        <v>1875</v>
      </c>
      <c r="CP26" s="2" t="s">
        <v>2268</v>
      </c>
      <c r="CQ26" s="2" t="s">
        <v>1876</v>
      </c>
      <c r="CR26" s="2" t="s">
        <v>1844</v>
      </c>
      <c r="CS26" s="2" t="s">
        <v>1859</v>
      </c>
      <c r="CT26" s="2" t="s">
        <v>1859</v>
      </c>
      <c r="CU26" s="2" t="s">
        <v>1859</v>
      </c>
      <c r="CV26" s="2" t="s">
        <v>1844</v>
      </c>
      <c r="CW26" s="2" t="s">
        <v>1844</v>
      </c>
      <c r="CX26" s="2" t="s">
        <v>1844</v>
      </c>
      <c r="CY26" s="2" t="s">
        <v>1844</v>
      </c>
      <c r="CZ26" s="2" t="s">
        <v>1844</v>
      </c>
      <c r="DA26" s="2" t="s">
        <v>1844</v>
      </c>
      <c r="DB26" s="2" t="s">
        <v>1844</v>
      </c>
      <c r="DC26" s="2" t="s">
        <v>1026</v>
      </c>
      <c r="DD26" s="2" t="s">
        <v>1281</v>
      </c>
      <c r="DE26" s="2" t="s">
        <v>51</v>
      </c>
      <c r="DF26" s="3">
        <v>44681</v>
      </c>
      <c r="DG26" s="3">
        <v>44735</v>
      </c>
      <c r="DH26" s="3">
        <v>44735</v>
      </c>
      <c r="DI26" s="3">
        <v>44681</v>
      </c>
      <c r="DJ26" s="3">
        <v>44681</v>
      </c>
      <c r="DK26" s="3"/>
      <c r="DL26" s="3"/>
      <c r="DM26" s="3">
        <v>44681</v>
      </c>
      <c r="DN26" s="3"/>
      <c r="DO26" s="3">
        <v>44681</v>
      </c>
      <c r="DP26" s="3">
        <v>44681</v>
      </c>
      <c r="DQ26" s="26">
        <v>3.75</v>
      </c>
    </row>
    <row r="27" spans="1:121" x14ac:dyDescent="0.25">
      <c r="A27" s="2" t="s">
        <v>1281</v>
      </c>
      <c r="B27" s="2" t="s">
        <v>1842</v>
      </c>
      <c r="C27" s="2" t="s">
        <v>2279</v>
      </c>
      <c r="D27" s="2" t="s">
        <v>7771</v>
      </c>
      <c r="E27" s="2" t="s">
        <v>7646</v>
      </c>
      <c r="F27" s="2" t="str">
        <f t="shared" si="0"/>
        <v>CORREA DE SISTEMA DE TRANSMISIÓN FRACTURADA</v>
      </c>
      <c r="G27" s="2" t="str">
        <f t="shared" si="1"/>
        <v>CORREA DE SISTEMA DE TRANSMISIÓN FRACTURADA</v>
      </c>
      <c r="H27" s="2" t="s">
        <v>7345</v>
      </c>
      <c r="I27" s="2" t="s">
        <v>7346</v>
      </c>
      <c r="J27" s="2" t="s">
        <v>7347</v>
      </c>
      <c r="K27" s="2"/>
      <c r="L27" s="2"/>
      <c r="M27" s="2"/>
      <c r="N27" s="2"/>
      <c r="O27" s="2"/>
      <c r="P27" s="2"/>
      <c r="Q27" s="2" t="s">
        <v>153</v>
      </c>
      <c r="R27" s="2" t="s">
        <v>10</v>
      </c>
      <c r="S27" s="2" t="s">
        <v>1042</v>
      </c>
      <c r="T27" s="2" t="s">
        <v>1276</v>
      </c>
      <c r="U27" s="2" t="s">
        <v>1284</v>
      </c>
      <c r="V27" s="2" t="s">
        <v>1330</v>
      </c>
      <c r="W27" s="2" t="s">
        <v>1372</v>
      </c>
      <c r="X27" s="2" t="s">
        <v>1291</v>
      </c>
      <c r="Y27" s="2" t="s">
        <v>1025</v>
      </c>
      <c r="Z27" s="2" t="s">
        <v>1844</v>
      </c>
      <c r="AA27" s="2" t="s">
        <v>1844</v>
      </c>
      <c r="AB27" s="2" t="s">
        <v>2280</v>
      </c>
      <c r="AC27" s="2" t="s">
        <v>1844</v>
      </c>
      <c r="AD27" s="2" t="s">
        <v>1299</v>
      </c>
      <c r="AE27" s="2" t="s">
        <v>2281</v>
      </c>
      <c r="AF27" s="2" t="s">
        <v>2176</v>
      </c>
      <c r="AG27" s="2" t="s">
        <v>1847</v>
      </c>
      <c r="AH27" s="2" t="s">
        <v>1844</v>
      </c>
      <c r="AI27" s="2" t="s">
        <v>1844</v>
      </c>
      <c r="AJ27" s="2" t="s">
        <v>1844</v>
      </c>
      <c r="AK27" s="2" t="s">
        <v>1281</v>
      </c>
      <c r="AL27" s="2" t="s">
        <v>1848</v>
      </c>
      <c r="AM27" s="2" t="s">
        <v>1844</v>
      </c>
      <c r="AN27" s="2" t="s">
        <v>2282</v>
      </c>
      <c r="AO27" s="2" t="s">
        <v>2283</v>
      </c>
      <c r="AP27" s="2" t="s">
        <v>1844</v>
      </c>
      <c r="AQ27" s="2" t="s">
        <v>1844</v>
      </c>
      <c r="AR27" s="2" t="s">
        <v>1844</v>
      </c>
      <c r="AS27" s="2" t="s">
        <v>1844</v>
      </c>
      <c r="AT27" s="2" t="s">
        <v>2284</v>
      </c>
      <c r="AU27" s="2" t="s">
        <v>1844</v>
      </c>
      <c r="AV27" s="2" t="s">
        <v>1844</v>
      </c>
      <c r="AW27" s="2" t="s">
        <v>1851</v>
      </c>
      <c r="AX27" s="2" t="s">
        <v>1844</v>
      </c>
      <c r="AY27" s="2" t="s">
        <v>1844</v>
      </c>
      <c r="AZ27" s="2" t="s">
        <v>1852</v>
      </c>
      <c r="BA27" s="2" t="s">
        <v>1844</v>
      </c>
      <c r="BB27" s="2" t="s">
        <v>1278</v>
      </c>
      <c r="BC27" s="2" t="s">
        <v>2285</v>
      </c>
      <c r="BD27" s="2" t="s">
        <v>1844</v>
      </c>
      <c r="BE27" s="2" t="s">
        <v>2286</v>
      </c>
      <c r="BF27" s="2" t="s">
        <v>1853</v>
      </c>
      <c r="BG27" s="2" t="s">
        <v>1844</v>
      </c>
      <c r="BH27" s="2" t="s">
        <v>1281</v>
      </c>
      <c r="BI27" s="2" t="s">
        <v>1844</v>
      </c>
      <c r="BJ27" s="2" t="s">
        <v>1854</v>
      </c>
      <c r="BK27" s="2" t="s">
        <v>1855</v>
      </c>
      <c r="BL27" s="2" t="s">
        <v>1866</v>
      </c>
      <c r="BM27" s="2" t="s">
        <v>1844</v>
      </c>
      <c r="BN27" s="2" t="s">
        <v>1844</v>
      </c>
      <c r="BO27" s="2" t="s">
        <v>1844</v>
      </c>
      <c r="BP27" s="2" t="s">
        <v>1857</v>
      </c>
      <c r="BQ27" s="2" t="s">
        <v>1844</v>
      </c>
      <c r="BR27" s="2" t="s">
        <v>1844</v>
      </c>
      <c r="BS27" s="2" t="s">
        <v>1853</v>
      </c>
      <c r="BT27" s="2" t="s">
        <v>1844</v>
      </c>
      <c r="BU27" s="2" t="s">
        <v>2287</v>
      </c>
      <c r="BV27" s="2" t="s">
        <v>1882</v>
      </c>
      <c r="BW27" s="2" t="s">
        <v>2288</v>
      </c>
      <c r="BX27" s="2" t="s">
        <v>1844</v>
      </c>
      <c r="BY27" s="2" t="s">
        <v>1844</v>
      </c>
      <c r="BZ27" s="2" t="s">
        <v>1844</v>
      </c>
      <c r="CA27" s="2" t="s">
        <v>1844</v>
      </c>
      <c r="CB27" s="2" t="s">
        <v>1844</v>
      </c>
      <c r="CC27" s="2" t="s">
        <v>154</v>
      </c>
      <c r="CD27" s="2" t="s">
        <v>1844</v>
      </c>
      <c r="CE27" s="2" t="s">
        <v>1844</v>
      </c>
      <c r="CF27" s="2" t="s">
        <v>1844</v>
      </c>
      <c r="CG27" s="2" t="s">
        <v>1844</v>
      </c>
      <c r="CH27" s="2" t="s">
        <v>2281</v>
      </c>
      <c r="CI27" s="2" t="s">
        <v>1869</v>
      </c>
      <c r="CJ27" s="2" t="s">
        <v>1844</v>
      </c>
      <c r="CK27" s="2" t="s">
        <v>1844</v>
      </c>
      <c r="CL27" s="2" t="s">
        <v>1844</v>
      </c>
      <c r="CM27" s="2" t="s">
        <v>1844</v>
      </c>
      <c r="CN27" s="2" t="s">
        <v>1281</v>
      </c>
      <c r="CO27" s="2" t="s">
        <v>1883</v>
      </c>
      <c r="CP27" s="2" t="s">
        <v>2287</v>
      </c>
      <c r="CQ27" s="2" t="s">
        <v>1884</v>
      </c>
      <c r="CR27" s="2" t="s">
        <v>1844</v>
      </c>
      <c r="CS27" s="2" t="s">
        <v>1859</v>
      </c>
      <c r="CT27" s="2" t="s">
        <v>1859</v>
      </c>
      <c r="CU27" s="2" t="s">
        <v>1859</v>
      </c>
      <c r="CV27" s="2" t="s">
        <v>1844</v>
      </c>
      <c r="CW27" s="2" t="s">
        <v>1844</v>
      </c>
      <c r="CX27" s="2" t="s">
        <v>1844</v>
      </c>
      <c r="CY27" s="2" t="s">
        <v>1844</v>
      </c>
      <c r="CZ27" s="2" t="s">
        <v>1844</v>
      </c>
      <c r="DA27" s="2" t="s">
        <v>1844</v>
      </c>
      <c r="DB27" s="2" t="s">
        <v>1844</v>
      </c>
      <c r="DC27" s="2" t="s">
        <v>1026</v>
      </c>
      <c r="DD27" s="2" t="s">
        <v>1281</v>
      </c>
      <c r="DE27" s="2" t="s">
        <v>152</v>
      </c>
      <c r="DF27" s="3">
        <v>44686</v>
      </c>
      <c r="DG27" s="3">
        <v>44686</v>
      </c>
      <c r="DH27" s="3">
        <v>44686</v>
      </c>
      <c r="DI27" s="3">
        <v>44686</v>
      </c>
      <c r="DJ27" s="3">
        <v>44686</v>
      </c>
      <c r="DK27" s="3"/>
      <c r="DL27" s="3"/>
      <c r="DM27" s="3">
        <v>44686</v>
      </c>
      <c r="DN27" s="3"/>
      <c r="DO27" s="3">
        <v>44686</v>
      </c>
      <c r="DP27" s="3">
        <v>44686</v>
      </c>
      <c r="DQ27" s="26">
        <v>2.57</v>
      </c>
    </row>
    <row r="28" spans="1:121" x14ac:dyDescent="0.25">
      <c r="A28" s="2" t="s">
        <v>1281</v>
      </c>
      <c r="B28" s="2" t="s">
        <v>1842</v>
      </c>
      <c r="C28" s="2" t="s">
        <v>2289</v>
      </c>
      <c r="D28" s="2" t="s">
        <v>7672</v>
      </c>
      <c r="E28" s="2" t="s">
        <v>7673</v>
      </c>
      <c r="F28" s="2" t="str">
        <f t="shared" si="0"/>
        <v>SERVO MOTOR DE TRANSPORTADOR RUIDOSO</v>
      </c>
      <c r="G28" s="2" t="str">
        <f t="shared" si="1"/>
        <v>SERVO MOTOR DE TRANSPORTADOR RUIDOSO</v>
      </c>
      <c r="H28" s="2" t="s">
        <v>7336</v>
      </c>
      <c r="I28" s="2" t="s">
        <v>7348</v>
      </c>
      <c r="J28" s="2" t="s">
        <v>7349</v>
      </c>
      <c r="K28" s="2" t="s">
        <v>7350</v>
      </c>
      <c r="L28" s="2" t="s">
        <v>7351</v>
      </c>
      <c r="M28" s="2"/>
      <c r="N28" s="2"/>
      <c r="O28" s="2"/>
      <c r="P28" s="2"/>
      <c r="Q28" s="2" t="s">
        <v>6</v>
      </c>
      <c r="R28" s="2" t="s">
        <v>10</v>
      </c>
      <c r="S28" s="2" t="s">
        <v>1042</v>
      </c>
      <c r="T28" s="2" t="s">
        <v>1276</v>
      </c>
      <c r="U28" s="2" t="s">
        <v>1280</v>
      </c>
      <c r="V28" s="2" t="s">
        <v>1294</v>
      </c>
      <c r="W28" s="2" t="s">
        <v>1294</v>
      </c>
      <c r="X28" s="2" t="s">
        <v>1285</v>
      </c>
      <c r="Y28" s="2" t="s">
        <v>1025</v>
      </c>
      <c r="Z28" s="2" t="s">
        <v>1844</v>
      </c>
      <c r="AA28" s="2" t="s">
        <v>1844</v>
      </c>
      <c r="AB28" s="2" t="s">
        <v>2290</v>
      </c>
      <c r="AC28" s="2" t="s">
        <v>1844</v>
      </c>
      <c r="AD28" s="2" t="s">
        <v>1292</v>
      </c>
      <c r="AE28" s="2" t="s">
        <v>2291</v>
      </c>
      <c r="AF28" s="2" t="s">
        <v>1893</v>
      </c>
      <c r="AG28" s="2" t="s">
        <v>1847</v>
      </c>
      <c r="AH28" s="2" t="s">
        <v>1844</v>
      </c>
      <c r="AI28" s="2" t="s">
        <v>1844</v>
      </c>
      <c r="AJ28" s="2" t="s">
        <v>1844</v>
      </c>
      <c r="AK28" s="2" t="s">
        <v>1281</v>
      </c>
      <c r="AL28" s="2" t="s">
        <v>1848</v>
      </c>
      <c r="AM28" s="2" t="s">
        <v>1844</v>
      </c>
      <c r="AN28" s="2" t="s">
        <v>2190</v>
      </c>
      <c r="AO28" s="2" t="s">
        <v>2190</v>
      </c>
      <c r="AP28" s="2" t="s">
        <v>1844</v>
      </c>
      <c r="AQ28" s="2" t="s">
        <v>1844</v>
      </c>
      <c r="AR28" s="2" t="s">
        <v>1844</v>
      </c>
      <c r="AS28" s="2" t="s">
        <v>1844</v>
      </c>
      <c r="AT28" s="2" t="s">
        <v>2190</v>
      </c>
      <c r="AU28" s="2" t="s">
        <v>1844</v>
      </c>
      <c r="AV28" s="2" t="s">
        <v>1844</v>
      </c>
      <c r="AW28" s="2" t="s">
        <v>1851</v>
      </c>
      <c r="AX28" s="2" t="s">
        <v>1844</v>
      </c>
      <c r="AY28" s="2" t="s">
        <v>1844</v>
      </c>
      <c r="AZ28" s="2" t="s">
        <v>1852</v>
      </c>
      <c r="BA28" s="2" t="s">
        <v>1844</v>
      </c>
      <c r="BB28" s="2" t="s">
        <v>1278</v>
      </c>
      <c r="BC28" s="2" t="s">
        <v>2292</v>
      </c>
      <c r="BD28" s="2" t="s">
        <v>1844</v>
      </c>
      <c r="BE28" s="2" t="s">
        <v>2293</v>
      </c>
      <c r="BF28" s="2" t="s">
        <v>1853</v>
      </c>
      <c r="BG28" s="2" t="s">
        <v>1844</v>
      </c>
      <c r="BH28" s="2" t="s">
        <v>1281</v>
      </c>
      <c r="BI28" s="2" t="s">
        <v>1844</v>
      </c>
      <c r="BJ28" s="2" t="s">
        <v>1854</v>
      </c>
      <c r="BK28" s="2" t="s">
        <v>1855</v>
      </c>
      <c r="BL28" s="2" t="s">
        <v>1897</v>
      </c>
      <c r="BM28" s="2" t="s">
        <v>1844</v>
      </c>
      <c r="BN28" s="2" t="s">
        <v>1844</v>
      </c>
      <c r="BO28" s="2" t="s">
        <v>1844</v>
      </c>
      <c r="BP28" s="2" t="s">
        <v>1857</v>
      </c>
      <c r="BQ28" s="2" t="s">
        <v>1844</v>
      </c>
      <c r="BR28" s="2" t="s">
        <v>1844</v>
      </c>
      <c r="BS28" s="2" t="s">
        <v>1853</v>
      </c>
      <c r="BT28" s="2" t="s">
        <v>1844</v>
      </c>
      <c r="BU28" s="2" t="s">
        <v>2294</v>
      </c>
      <c r="BV28" s="2" t="s">
        <v>1844</v>
      </c>
      <c r="BW28" s="2" t="s">
        <v>2295</v>
      </c>
      <c r="BX28" s="2" t="s">
        <v>1844</v>
      </c>
      <c r="BY28" s="2" t="s">
        <v>1844</v>
      </c>
      <c r="BZ28" s="2" t="s">
        <v>1844</v>
      </c>
      <c r="CA28" s="2" t="s">
        <v>1844</v>
      </c>
      <c r="CB28" s="2" t="s">
        <v>1844</v>
      </c>
      <c r="CC28" s="2" t="s">
        <v>7</v>
      </c>
      <c r="CD28" s="2" t="s">
        <v>1844</v>
      </c>
      <c r="CE28" s="2" t="s">
        <v>1844</v>
      </c>
      <c r="CF28" s="2" t="s">
        <v>1844</v>
      </c>
      <c r="CG28" s="2" t="s">
        <v>1844</v>
      </c>
      <c r="CH28" s="2" t="s">
        <v>2291</v>
      </c>
      <c r="CI28" s="2" t="s">
        <v>1901</v>
      </c>
      <c r="CJ28" s="2" t="s">
        <v>1844</v>
      </c>
      <c r="CK28" s="2" t="s">
        <v>1844</v>
      </c>
      <c r="CL28" s="2" t="s">
        <v>1844</v>
      </c>
      <c r="CM28" s="2" t="s">
        <v>1844</v>
      </c>
      <c r="CN28" s="2" t="s">
        <v>1281</v>
      </c>
      <c r="CO28" s="2" t="s">
        <v>1844</v>
      </c>
      <c r="CP28" s="2" t="s">
        <v>2294</v>
      </c>
      <c r="CQ28" s="2" t="s">
        <v>1844</v>
      </c>
      <c r="CR28" s="2" t="s">
        <v>1844</v>
      </c>
      <c r="CS28" s="2" t="s">
        <v>1859</v>
      </c>
      <c r="CT28" s="2" t="s">
        <v>1859</v>
      </c>
      <c r="CU28" s="2" t="s">
        <v>1859</v>
      </c>
      <c r="CV28" s="2" t="s">
        <v>1844</v>
      </c>
      <c r="CW28" s="2" t="s">
        <v>1844</v>
      </c>
      <c r="CX28" s="2" t="s">
        <v>1844</v>
      </c>
      <c r="CY28" s="2" t="s">
        <v>1844</v>
      </c>
      <c r="CZ28" s="2" t="s">
        <v>1844</v>
      </c>
      <c r="DA28" s="2" t="s">
        <v>1844</v>
      </c>
      <c r="DB28" s="2" t="s">
        <v>1844</v>
      </c>
      <c r="DC28" s="2" t="s">
        <v>1026</v>
      </c>
      <c r="DD28" s="2" t="s">
        <v>1281</v>
      </c>
      <c r="DE28" s="2" t="s">
        <v>5</v>
      </c>
      <c r="DF28" s="3">
        <v>44687</v>
      </c>
      <c r="DG28" s="3">
        <v>44735</v>
      </c>
      <c r="DH28" s="3">
        <v>44735</v>
      </c>
      <c r="DI28" s="3">
        <v>44692</v>
      </c>
      <c r="DJ28" s="3">
        <v>44687</v>
      </c>
      <c r="DK28" s="3"/>
      <c r="DL28" s="3"/>
      <c r="DM28" s="3">
        <v>44687</v>
      </c>
      <c r="DN28" s="3"/>
      <c r="DO28" s="3">
        <v>44687</v>
      </c>
      <c r="DP28" s="3">
        <v>44687</v>
      </c>
      <c r="DQ28" s="26">
        <v>120</v>
      </c>
    </row>
    <row r="29" spans="1:121" x14ac:dyDescent="0.25">
      <c r="A29" s="2" t="s">
        <v>1281</v>
      </c>
      <c r="B29" s="2" t="s">
        <v>1842</v>
      </c>
      <c r="C29" s="2" t="s">
        <v>2296</v>
      </c>
      <c r="D29" s="2" t="s">
        <v>7667</v>
      </c>
      <c r="E29" s="2" t="s">
        <v>7668</v>
      </c>
      <c r="F29" s="2" t="str">
        <f t="shared" si="0"/>
        <v>PLANCHA DE SELLADO SIN VACÍO</v>
      </c>
      <c r="G29" s="2" t="str">
        <f t="shared" si="1"/>
        <v>PLANCHA DE SELLADO SIN VACÍO</v>
      </c>
      <c r="H29" s="2" t="s">
        <v>7288</v>
      </c>
      <c r="I29" s="2" t="s">
        <v>7247</v>
      </c>
      <c r="J29" s="2" t="s">
        <v>7253</v>
      </c>
      <c r="K29" s="2" t="s">
        <v>7344</v>
      </c>
      <c r="L29" s="2" t="s">
        <v>7287</v>
      </c>
      <c r="M29" s="2"/>
      <c r="N29" s="2"/>
      <c r="O29" s="2"/>
      <c r="P29" s="2"/>
      <c r="Q29" s="2" t="s">
        <v>52</v>
      </c>
      <c r="R29" s="2" t="s">
        <v>10</v>
      </c>
      <c r="S29" s="2" t="s">
        <v>1042</v>
      </c>
      <c r="T29" s="2" t="s">
        <v>1276</v>
      </c>
      <c r="U29" s="2" t="s">
        <v>1280</v>
      </c>
      <c r="V29" s="2" t="s">
        <v>1287</v>
      </c>
      <c r="W29" s="2" t="s">
        <v>1287</v>
      </c>
      <c r="X29" s="2" t="s">
        <v>1295</v>
      </c>
      <c r="Y29" s="2" t="s">
        <v>1015</v>
      </c>
      <c r="Z29" s="2" t="s">
        <v>1844</v>
      </c>
      <c r="AA29" s="2" t="s">
        <v>1844</v>
      </c>
      <c r="AB29" s="2" t="s">
        <v>2297</v>
      </c>
      <c r="AC29" s="2" t="s">
        <v>1844</v>
      </c>
      <c r="AD29" s="2" t="s">
        <v>1299</v>
      </c>
      <c r="AE29" s="2" t="s">
        <v>2298</v>
      </c>
      <c r="AF29" s="2" t="s">
        <v>1870</v>
      </c>
      <c r="AG29" s="2" t="s">
        <v>1847</v>
      </c>
      <c r="AH29" s="2" t="s">
        <v>1844</v>
      </c>
      <c r="AI29" s="2" t="s">
        <v>1844</v>
      </c>
      <c r="AJ29" s="2" t="s">
        <v>1844</v>
      </c>
      <c r="AK29" s="2" t="s">
        <v>1281</v>
      </c>
      <c r="AL29" s="2" t="s">
        <v>1848</v>
      </c>
      <c r="AM29" s="2" t="s">
        <v>1844</v>
      </c>
      <c r="AN29" s="2" t="s">
        <v>1966</v>
      </c>
      <c r="AO29" s="2" t="s">
        <v>2299</v>
      </c>
      <c r="AP29" s="2" t="s">
        <v>1844</v>
      </c>
      <c r="AQ29" s="2" t="s">
        <v>1844</v>
      </c>
      <c r="AR29" s="2" t="s">
        <v>1844</v>
      </c>
      <c r="AS29" s="2" t="s">
        <v>1844</v>
      </c>
      <c r="AT29" s="2" t="s">
        <v>2299</v>
      </c>
      <c r="AU29" s="2" t="s">
        <v>1844</v>
      </c>
      <c r="AV29" s="2" t="s">
        <v>1844</v>
      </c>
      <c r="AW29" s="2" t="s">
        <v>1851</v>
      </c>
      <c r="AX29" s="2" t="s">
        <v>1844</v>
      </c>
      <c r="AY29" s="2" t="s">
        <v>1844</v>
      </c>
      <c r="AZ29" s="2" t="s">
        <v>1852</v>
      </c>
      <c r="BA29" s="2" t="s">
        <v>1844</v>
      </c>
      <c r="BB29" s="2" t="s">
        <v>1278</v>
      </c>
      <c r="BC29" s="2" t="s">
        <v>2300</v>
      </c>
      <c r="BD29" s="2" t="s">
        <v>1844</v>
      </c>
      <c r="BE29" s="2" t="s">
        <v>2301</v>
      </c>
      <c r="BF29" s="2" t="s">
        <v>1853</v>
      </c>
      <c r="BG29" s="2" t="s">
        <v>1844</v>
      </c>
      <c r="BH29" s="2" t="s">
        <v>1281</v>
      </c>
      <c r="BI29" s="2" t="s">
        <v>1844</v>
      </c>
      <c r="BJ29" s="2" t="s">
        <v>1854</v>
      </c>
      <c r="BK29" s="2" t="s">
        <v>1855</v>
      </c>
      <c r="BL29" s="2" t="s">
        <v>1871</v>
      </c>
      <c r="BM29" s="2" t="s">
        <v>1844</v>
      </c>
      <c r="BN29" s="2" t="s">
        <v>1844</v>
      </c>
      <c r="BO29" s="2" t="s">
        <v>1844</v>
      </c>
      <c r="BP29" s="2" t="s">
        <v>1857</v>
      </c>
      <c r="BQ29" s="2" t="s">
        <v>1844</v>
      </c>
      <c r="BR29" s="2" t="s">
        <v>1844</v>
      </c>
      <c r="BS29" s="2" t="s">
        <v>1853</v>
      </c>
      <c r="BT29" s="2" t="s">
        <v>1844</v>
      </c>
      <c r="BU29" s="2" t="s">
        <v>2302</v>
      </c>
      <c r="BV29" s="2" t="s">
        <v>1872</v>
      </c>
      <c r="BW29" s="2" t="s">
        <v>2303</v>
      </c>
      <c r="BX29" s="2" t="s">
        <v>1844</v>
      </c>
      <c r="BY29" s="2" t="s">
        <v>1844</v>
      </c>
      <c r="BZ29" s="2" t="s">
        <v>1844</v>
      </c>
      <c r="CA29" s="2" t="s">
        <v>1844</v>
      </c>
      <c r="CB29" s="2" t="s">
        <v>1844</v>
      </c>
      <c r="CC29" s="2" t="s">
        <v>53</v>
      </c>
      <c r="CD29" s="2" t="s">
        <v>1873</v>
      </c>
      <c r="CE29" s="2" t="s">
        <v>1844</v>
      </c>
      <c r="CF29" s="2" t="s">
        <v>1844</v>
      </c>
      <c r="CG29" s="2" t="s">
        <v>1844</v>
      </c>
      <c r="CH29" s="2" t="s">
        <v>2304</v>
      </c>
      <c r="CI29" s="2" t="s">
        <v>1874</v>
      </c>
      <c r="CJ29" s="2" t="s">
        <v>1844</v>
      </c>
      <c r="CK29" s="2" t="s">
        <v>1844</v>
      </c>
      <c r="CL29" s="2" t="s">
        <v>1844</v>
      </c>
      <c r="CM29" s="2" t="s">
        <v>1844</v>
      </c>
      <c r="CN29" s="2" t="s">
        <v>1281</v>
      </c>
      <c r="CO29" s="2" t="s">
        <v>1875</v>
      </c>
      <c r="CP29" s="2" t="s">
        <v>2302</v>
      </c>
      <c r="CQ29" s="2" t="s">
        <v>1876</v>
      </c>
      <c r="CR29" s="2" t="s">
        <v>1844</v>
      </c>
      <c r="CS29" s="2" t="s">
        <v>1859</v>
      </c>
      <c r="CT29" s="2" t="s">
        <v>1859</v>
      </c>
      <c r="CU29" s="2" t="s">
        <v>1859</v>
      </c>
      <c r="CV29" s="2" t="s">
        <v>1844</v>
      </c>
      <c r="CW29" s="2" t="s">
        <v>1844</v>
      </c>
      <c r="CX29" s="2" t="s">
        <v>1844</v>
      </c>
      <c r="CY29" s="2" t="s">
        <v>1844</v>
      </c>
      <c r="CZ29" s="2" t="s">
        <v>1844</v>
      </c>
      <c r="DA29" s="2" t="s">
        <v>1844</v>
      </c>
      <c r="DB29" s="2" t="s">
        <v>1844</v>
      </c>
      <c r="DC29" s="2" t="s">
        <v>1026</v>
      </c>
      <c r="DD29" s="2" t="s">
        <v>1281</v>
      </c>
      <c r="DE29" s="2" t="s">
        <v>51</v>
      </c>
      <c r="DF29" s="3">
        <v>44687</v>
      </c>
      <c r="DG29" s="3">
        <v>44687</v>
      </c>
      <c r="DH29" s="3">
        <v>44688</v>
      </c>
      <c r="DI29" s="3">
        <v>44687</v>
      </c>
      <c r="DJ29" s="3">
        <v>44687</v>
      </c>
      <c r="DK29" s="3"/>
      <c r="DL29" s="3"/>
      <c r="DM29" s="3">
        <v>44687</v>
      </c>
      <c r="DN29" s="3"/>
      <c r="DO29" s="3">
        <v>44687</v>
      </c>
      <c r="DP29" s="3">
        <v>44687</v>
      </c>
      <c r="DQ29" s="26">
        <v>8.58</v>
      </c>
    </row>
    <row r="30" spans="1:121" x14ac:dyDescent="0.25">
      <c r="A30" s="2" t="s">
        <v>1281</v>
      </c>
      <c r="B30" s="2" t="s">
        <v>1842</v>
      </c>
      <c r="C30" s="2" t="s">
        <v>2313</v>
      </c>
      <c r="D30" s="2" t="s">
        <v>7248</v>
      </c>
      <c r="E30" s="2" t="s">
        <v>7430</v>
      </c>
      <c r="F30" s="2" t="str">
        <f t="shared" si="0"/>
        <v>GANCHO DEFORMADO</v>
      </c>
      <c r="G30" s="2" t="str">
        <f t="shared" si="1"/>
        <v>GANCHO DEFORMADO</v>
      </c>
      <c r="H30" s="2" t="s">
        <v>7356</v>
      </c>
      <c r="I30" s="2" t="s">
        <v>7357</v>
      </c>
      <c r="J30" s="2" t="s">
        <v>7358</v>
      </c>
      <c r="K30" s="2" t="s">
        <v>7359</v>
      </c>
      <c r="L30" s="2" t="s">
        <v>7360</v>
      </c>
      <c r="M30" s="2"/>
      <c r="N30" s="2"/>
      <c r="O30" s="2"/>
      <c r="P30" s="2"/>
      <c r="Q30" s="2" t="s">
        <v>153</v>
      </c>
      <c r="R30" s="2" t="s">
        <v>10</v>
      </c>
      <c r="S30" s="2" t="s">
        <v>67</v>
      </c>
      <c r="T30" s="2" t="s">
        <v>1311</v>
      </c>
      <c r="U30" s="2" t="s">
        <v>1288</v>
      </c>
      <c r="V30" s="2" t="s">
        <v>2314</v>
      </c>
      <c r="W30" s="2" t="s">
        <v>1912</v>
      </c>
      <c r="X30" s="2" t="s">
        <v>1291</v>
      </c>
      <c r="Y30" s="2" t="s">
        <v>1025</v>
      </c>
      <c r="Z30" s="2" t="s">
        <v>1844</v>
      </c>
      <c r="AA30" s="2" t="s">
        <v>1844</v>
      </c>
      <c r="AB30" s="2" t="s">
        <v>1844</v>
      </c>
      <c r="AC30" s="2" t="s">
        <v>1844</v>
      </c>
      <c r="AD30" s="2" t="s">
        <v>1299</v>
      </c>
      <c r="AE30" s="2" t="s">
        <v>2315</v>
      </c>
      <c r="AF30" s="2" t="s">
        <v>2176</v>
      </c>
      <c r="AG30" s="2" t="s">
        <v>1847</v>
      </c>
      <c r="AH30" s="2" t="s">
        <v>1844</v>
      </c>
      <c r="AI30" s="2" t="s">
        <v>1844</v>
      </c>
      <c r="AJ30" s="2" t="s">
        <v>1844</v>
      </c>
      <c r="AK30" s="2" t="s">
        <v>1281</v>
      </c>
      <c r="AL30" s="2" t="s">
        <v>1848</v>
      </c>
      <c r="AM30" s="2" t="s">
        <v>1844</v>
      </c>
      <c r="AN30" s="2" t="s">
        <v>1857</v>
      </c>
      <c r="AO30" s="2" t="s">
        <v>2316</v>
      </c>
      <c r="AP30" s="2" t="s">
        <v>1844</v>
      </c>
      <c r="AQ30" s="2" t="s">
        <v>1844</v>
      </c>
      <c r="AR30" s="2" t="s">
        <v>1844</v>
      </c>
      <c r="AS30" s="2" t="s">
        <v>1844</v>
      </c>
      <c r="AT30" s="2" t="s">
        <v>2316</v>
      </c>
      <c r="AU30" s="2" t="s">
        <v>1844</v>
      </c>
      <c r="AV30" s="2" t="s">
        <v>1844</v>
      </c>
      <c r="AW30" s="2" t="s">
        <v>1851</v>
      </c>
      <c r="AX30" s="2" t="s">
        <v>1844</v>
      </c>
      <c r="AY30" s="2" t="s">
        <v>1844</v>
      </c>
      <c r="AZ30" s="2" t="s">
        <v>1852</v>
      </c>
      <c r="BA30" s="2" t="s">
        <v>1844</v>
      </c>
      <c r="BB30" s="2" t="s">
        <v>1278</v>
      </c>
      <c r="BC30" s="2" t="s">
        <v>2317</v>
      </c>
      <c r="BD30" s="2" t="s">
        <v>1844</v>
      </c>
      <c r="BE30" s="2" t="s">
        <v>2318</v>
      </c>
      <c r="BF30" s="2" t="s">
        <v>1853</v>
      </c>
      <c r="BG30" s="2" t="s">
        <v>1844</v>
      </c>
      <c r="BH30" s="2" t="s">
        <v>1281</v>
      </c>
      <c r="BI30" s="2" t="s">
        <v>1844</v>
      </c>
      <c r="BJ30" s="2" t="s">
        <v>1854</v>
      </c>
      <c r="BK30" s="2" t="s">
        <v>1855</v>
      </c>
      <c r="BL30" s="2" t="s">
        <v>1866</v>
      </c>
      <c r="BM30" s="2" t="s">
        <v>1844</v>
      </c>
      <c r="BN30" s="2" t="s">
        <v>1844</v>
      </c>
      <c r="BO30" s="2" t="s">
        <v>1844</v>
      </c>
      <c r="BP30" s="2" t="s">
        <v>1857</v>
      </c>
      <c r="BQ30" s="2" t="s">
        <v>1844</v>
      </c>
      <c r="BR30" s="2" t="s">
        <v>1844</v>
      </c>
      <c r="BS30" s="2" t="s">
        <v>1853</v>
      </c>
      <c r="BT30" s="2" t="s">
        <v>1844</v>
      </c>
      <c r="BU30" s="2" t="s">
        <v>2317</v>
      </c>
      <c r="BV30" s="2" t="s">
        <v>1882</v>
      </c>
      <c r="BW30" s="2" t="s">
        <v>2319</v>
      </c>
      <c r="BX30" s="2" t="s">
        <v>1844</v>
      </c>
      <c r="BY30" s="2" t="s">
        <v>1844</v>
      </c>
      <c r="BZ30" s="2" t="s">
        <v>1844</v>
      </c>
      <c r="CA30" s="2" t="s">
        <v>1844</v>
      </c>
      <c r="CB30" s="2" t="s">
        <v>1844</v>
      </c>
      <c r="CC30" s="2" t="s">
        <v>154</v>
      </c>
      <c r="CD30" s="2" t="s">
        <v>1844</v>
      </c>
      <c r="CE30" s="2" t="s">
        <v>1844</v>
      </c>
      <c r="CF30" s="2" t="s">
        <v>1844</v>
      </c>
      <c r="CG30" s="2" t="s">
        <v>1844</v>
      </c>
      <c r="CH30" s="2" t="s">
        <v>2320</v>
      </c>
      <c r="CI30" s="2" t="s">
        <v>1869</v>
      </c>
      <c r="CJ30" s="2" t="s">
        <v>1844</v>
      </c>
      <c r="CK30" s="2" t="s">
        <v>1844</v>
      </c>
      <c r="CL30" s="2" t="s">
        <v>1844</v>
      </c>
      <c r="CM30" s="2" t="s">
        <v>1844</v>
      </c>
      <c r="CN30" s="2" t="s">
        <v>1281</v>
      </c>
      <c r="CO30" s="2" t="s">
        <v>1883</v>
      </c>
      <c r="CP30" s="2" t="s">
        <v>2317</v>
      </c>
      <c r="CQ30" s="2" t="s">
        <v>1884</v>
      </c>
      <c r="CR30" s="2" t="s">
        <v>1844</v>
      </c>
      <c r="CS30" s="2" t="s">
        <v>1859</v>
      </c>
      <c r="CT30" s="2" t="s">
        <v>1859</v>
      </c>
      <c r="CU30" s="2" t="s">
        <v>1859</v>
      </c>
      <c r="CV30" s="2" t="s">
        <v>1844</v>
      </c>
      <c r="CW30" s="2" t="s">
        <v>1844</v>
      </c>
      <c r="CX30" s="2" t="s">
        <v>1844</v>
      </c>
      <c r="CY30" s="2" t="s">
        <v>1844</v>
      </c>
      <c r="CZ30" s="2" t="s">
        <v>1844</v>
      </c>
      <c r="DA30" s="2" t="s">
        <v>1844</v>
      </c>
      <c r="DB30" s="2" t="s">
        <v>1844</v>
      </c>
      <c r="DC30" s="2" t="s">
        <v>1026</v>
      </c>
      <c r="DD30" s="2" t="s">
        <v>1281</v>
      </c>
      <c r="DE30" s="2" t="s">
        <v>152</v>
      </c>
      <c r="DF30" s="3">
        <v>44695</v>
      </c>
      <c r="DG30" s="3">
        <v>44697</v>
      </c>
      <c r="DH30" s="3">
        <v>44697</v>
      </c>
      <c r="DI30" s="3"/>
      <c r="DJ30" s="3">
        <v>44695</v>
      </c>
      <c r="DK30" s="3"/>
      <c r="DL30" s="3"/>
      <c r="DM30" s="3">
        <v>44695</v>
      </c>
      <c r="DN30" s="3"/>
      <c r="DO30" s="3">
        <v>44695</v>
      </c>
      <c r="DP30" s="3">
        <v>44695</v>
      </c>
      <c r="DQ30" s="26">
        <v>0</v>
      </c>
    </row>
    <row r="31" spans="1:121" x14ac:dyDescent="0.25">
      <c r="A31" s="2" t="s">
        <v>1281</v>
      </c>
      <c r="B31" s="2" t="s">
        <v>1842</v>
      </c>
      <c r="C31" s="2" t="s">
        <v>2321</v>
      </c>
      <c r="D31" s="2" t="s">
        <v>7369</v>
      </c>
      <c r="E31" s="2" t="s">
        <v>7931</v>
      </c>
      <c r="F31" s="2" t="str">
        <f t="shared" si="0"/>
        <v>CUCHILLA DESAJUSTADA</v>
      </c>
      <c r="G31" s="2" t="str">
        <f t="shared" si="1"/>
        <v>CUCHILLA DESAJUSTADA</v>
      </c>
      <c r="H31" s="2" t="s">
        <v>7361</v>
      </c>
      <c r="I31" s="2" t="s">
        <v>7362</v>
      </c>
      <c r="J31" s="2" t="s">
        <v>7363</v>
      </c>
      <c r="K31" s="2"/>
      <c r="L31" s="2"/>
      <c r="M31" s="2"/>
      <c r="N31" s="2"/>
      <c r="O31" s="2"/>
      <c r="P31" s="2"/>
      <c r="Q31" s="2" t="s">
        <v>153</v>
      </c>
      <c r="R31" s="2" t="s">
        <v>10</v>
      </c>
      <c r="S31" s="2" t="s">
        <v>67</v>
      </c>
      <c r="T31" s="2" t="s">
        <v>1311</v>
      </c>
      <c r="U31" s="2" t="s">
        <v>1288</v>
      </c>
      <c r="V31" s="2" t="s">
        <v>2314</v>
      </c>
      <c r="W31" s="2" t="s">
        <v>1912</v>
      </c>
      <c r="X31" s="2" t="s">
        <v>1291</v>
      </c>
      <c r="Y31" s="2" t="s">
        <v>1025</v>
      </c>
      <c r="Z31" s="2" t="s">
        <v>1844</v>
      </c>
      <c r="AA31" s="2" t="s">
        <v>1844</v>
      </c>
      <c r="AB31" s="2" t="s">
        <v>1844</v>
      </c>
      <c r="AC31" s="2" t="s">
        <v>1844</v>
      </c>
      <c r="AD31" s="2" t="s">
        <v>1299</v>
      </c>
      <c r="AE31" s="2" t="s">
        <v>2322</v>
      </c>
      <c r="AF31" s="2" t="s">
        <v>2176</v>
      </c>
      <c r="AG31" s="2" t="s">
        <v>1847</v>
      </c>
      <c r="AH31" s="2" t="s">
        <v>1844</v>
      </c>
      <c r="AI31" s="2" t="s">
        <v>1844</v>
      </c>
      <c r="AJ31" s="2" t="s">
        <v>1844</v>
      </c>
      <c r="AK31" s="2" t="s">
        <v>1281</v>
      </c>
      <c r="AL31" s="2" t="s">
        <v>1848</v>
      </c>
      <c r="AM31" s="2" t="s">
        <v>1844</v>
      </c>
      <c r="AN31" s="2" t="s">
        <v>1857</v>
      </c>
      <c r="AO31" s="2" t="s">
        <v>2316</v>
      </c>
      <c r="AP31" s="2" t="s">
        <v>1844</v>
      </c>
      <c r="AQ31" s="2" t="s">
        <v>1844</v>
      </c>
      <c r="AR31" s="2" t="s">
        <v>1844</v>
      </c>
      <c r="AS31" s="2" t="s">
        <v>1844</v>
      </c>
      <c r="AT31" s="2" t="s">
        <v>2316</v>
      </c>
      <c r="AU31" s="2" t="s">
        <v>1844</v>
      </c>
      <c r="AV31" s="2" t="s">
        <v>1844</v>
      </c>
      <c r="AW31" s="2" t="s">
        <v>1851</v>
      </c>
      <c r="AX31" s="2" t="s">
        <v>1844</v>
      </c>
      <c r="AY31" s="2" t="s">
        <v>1844</v>
      </c>
      <c r="AZ31" s="2" t="s">
        <v>1852</v>
      </c>
      <c r="BA31" s="2" t="s">
        <v>1844</v>
      </c>
      <c r="BB31" s="2" t="s">
        <v>1278</v>
      </c>
      <c r="BC31" s="2" t="s">
        <v>2323</v>
      </c>
      <c r="BD31" s="2" t="s">
        <v>1844</v>
      </c>
      <c r="BE31" s="2" t="s">
        <v>2324</v>
      </c>
      <c r="BF31" s="2" t="s">
        <v>1853</v>
      </c>
      <c r="BG31" s="2" t="s">
        <v>1844</v>
      </c>
      <c r="BH31" s="2" t="s">
        <v>1281</v>
      </c>
      <c r="BI31" s="2" t="s">
        <v>1844</v>
      </c>
      <c r="BJ31" s="2" t="s">
        <v>1854</v>
      </c>
      <c r="BK31" s="2" t="s">
        <v>1855</v>
      </c>
      <c r="BL31" s="2" t="s">
        <v>1866</v>
      </c>
      <c r="BM31" s="2" t="s">
        <v>1844</v>
      </c>
      <c r="BN31" s="2" t="s">
        <v>1844</v>
      </c>
      <c r="BO31" s="2" t="s">
        <v>1844</v>
      </c>
      <c r="BP31" s="2" t="s">
        <v>1857</v>
      </c>
      <c r="BQ31" s="2" t="s">
        <v>1844</v>
      </c>
      <c r="BR31" s="2" t="s">
        <v>1844</v>
      </c>
      <c r="BS31" s="2" t="s">
        <v>1853</v>
      </c>
      <c r="BT31" s="2" t="s">
        <v>1844</v>
      </c>
      <c r="BU31" s="2" t="s">
        <v>2323</v>
      </c>
      <c r="BV31" s="2" t="s">
        <v>1882</v>
      </c>
      <c r="BW31" s="2" t="s">
        <v>2325</v>
      </c>
      <c r="BX31" s="2" t="s">
        <v>1844</v>
      </c>
      <c r="BY31" s="2" t="s">
        <v>1844</v>
      </c>
      <c r="BZ31" s="2" t="s">
        <v>1844</v>
      </c>
      <c r="CA31" s="2" t="s">
        <v>1844</v>
      </c>
      <c r="CB31" s="2" t="s">
        <v>1844</v>
      </c>
      <c r="CC31" s="2" t="s">
        <v>154</v>
      </c>
      <c r="CD31" s="2" t="s">
        <v>1844</v>
      </c>
      <c r="CE31" s="2" t="s">
        <v>1844</v>
      </c>
      <c r="CF31" s="2" t="s">
        <v>1844</v>
      </c>
      <c r="CG31" s="2" t="s">
        <v>1844</v>
      </c>
      <c r="CH31" s="2" t="s">
        <v>2326</v>
      </c>
      <c r="CI31" s="2" t="s">
        <v>1869</v>
      </c>
      <c r="CJ31" s="2" t="s">
        <v>1844</v>
      </c>
      <c r="CK31" s="2" t="s">
        <v>1844</v>
      </c>
      <c r="CL31" s="2" t="s">
        <v>1844</v>
      </c>
      <c r="CM31" s="2" t="s">
        <v>1844</v>
      </c>
      <c r="CN31" s="2" t="s">
        <v>1281</v>
      </c>
      <c r="CO31" s="2" t="s">
        <v>1883</v>
      </c>
      <c r="CP31" s="2" t="s">
        <v>2323</v>
      </c>
      <c r="CQ31" s="2" t="s">
        <v>1884</v>
      </c>
      <c r="CR31" s="2" t="s">
        <v>1844</v>
      </c>
      <c r="CS31" s="2" t="s">
        <v>1859</v>
      </c>
      <c r="CT31" s="2" t="s">
        <v>1859</v>
      </c>
      <c r="CU31" s="2" t="s">
        <v>1859</v>
      </c>
      <c r="CV31" s="2" t="s">
        <v>1844</v>
      </c>
      <c r="CW31" s="2" t="s">
        <v>1844</v>
      </c>
      <c r="CX31" s="2" t="s">
        <v>1844</v>
      </c>
      <c r="CY31" s="2" t="s">
        <v>1844</v>
      </c>
      <c r="CZ31" s="2" t="s">
        <v>1844</v>
      </c>
      <c r="DA31" s="2" t="s">
        <v>1844</v>
      </c>
      <c r="DB31" s="2" t="s">
        <v>1844</v>
      </c>
      <c r="DC31" s="2" t="s">
        <v>1026</v>
      </c>
      <c r="DD31" s="2" t="s">
        <v>1281</v>
      </c>
      <c r="DE31" s="2" t="s">
        <v>152</v>
      </c>
      <c r="DF31" s="3">
        <v>44695</v>
      </c>
      <c r="DG31" s="3">
        <v>44697</v>
      </c>
      <c r="DH31" s="3">
        <v>44697</v>
      </c>
      <c r="DI31" s="3"/>
      <c r="DJ31" s="3">
        <v>44695</v>
      </c>
      <c r="DK31" s="3"/>
      <c r="DL31" s="3"/>
      <c r="DM31" s="3">
        <v>44695</v>
      </c>
      <c r="DN31" s="3"/>
      <c r="DO31" s="3">
        <v>44695</v>
      </c>
      <c r="DP31" s="3">
        <v>44695</v>
      </c>
      <c r="DQ31" s="26">
        <v>0</v>
      </c>
    </row>
    <row r="32" spans="1:121" x14ac:dyDescent="0.25">
      <c r="A32" s="2" t="s">
        <v>1281</v>
      </c>
      <c r="B32" s="2" t="s">
        <v>1842</v>
      </c>
      <c r="C32" s="2" t="s">
        <v>2351</v>
      </c>
      <c r="D32" s="2" t="s">
        <v>7368</v>
      </c>
      <c r="E32" s="2" t="s">
        <v>7493</v>
      </c>
      <c r="F32" s="2" t="str">
        <f t="shared" si="0"/>
        <v>EJE FRACTURADO</v>
      </c>
      <c r="G32" s="2" t="str">
        <f t="shared" si="1"/>
        <v>EJE FRACTURADO</v>
      </c>
      <c r="H32" s="2" t="s">
        <v>7345</v>
      </c>
      <c r="I32" s="2" t="s">
        <v>7247</v>
      </c>
      <c r="J32" s="2" t="s">
        <v>7368</v>
      </c>
      <c r="K32" s="2"/>
      <c r="L32" s="2"/>
      <c r="M32" s="2"/>
      <c r="N32" s="2"/>
      <c r="O32" s="2"/>
      <c r="P32" s="2"/>
      <c r="Q32" s="2" t="s">
        <v>153</v>
      </c>
      <c r="R32" s="2" t="s">
        <v>10</v>
      </c>
      <c r="S32" s="2" t="s">
        <v>1300</v>
      </c>
      <c r="T32" s="2" t="s">
        <v>1293</v>
      </c>
      <c r="U32" s="2" t="s">
        <v>1284</v>
      </c>
      <c r="V32" s="2" t="s">
        <v>1330</v>
      </c>
      <c r="W32" s="2" t="s">
        <v>1372</v>
      </c>
      <c r="X32" s="2" t="s">
        <v>1291</v>
      </c>
      <c r="Y32" s="2" t="s">
        <v>1025</v>
      </c>
      <c r="Z32" s="2" t="s">
        <v>1844</v>
      </c>
      <c r="AA32" s="2" t="s">
        <v>1844</v>
      </c>
      <c r="AB32" s="2" t="s">
        <v>2352</v>
      </c>
      <c r="AC32" s="2" t="s">
        <v>1844</v>
      </c>
      <c r="AD32" s="2" t="s">
        <v>1296</v>
      </c>
      <c r="AE32" s="2" t="s">
        <v>2353</v>
      </c>
      <c r="AF32" s="2" t="s">
        <v>2176</v>
      </c>
      <c r="AG32" s="2" t="s">
        <v>1847</v>
      </c>
      <c r="AH32" s="2" t="s">
        <v>1844</v>
      </c>
      <c r="AI32" s="2" t="s">
        <v>1844</v>
      </c>
      <c r="AJ32" s="2" t="s">
        <v>1844</v>
      </c>
      <c r="AK32" s="2" t="s">
        <v>1281</v>
      </c>
      <c r="AL32" s="2" t="s">
        <v>1848</v>
      </c>
      <c r="AM32" s="2" t="s">
        <v>1844</v>
      </c>
      <c r="AN32" s="2" t="s">
        <v>1857</v>
      </c>
      <c r="AO32" s="2" t="s">
        <v>2354</v>
      </c>
      <c r="AP32" s="2" t="s">
        <v>1844</v>
      </c>
      <c r="AQ32" s="2" t="s">
        <v>1844</v>
      </c>
      <c r="AR32" s="2" t="s">
        <v>1844</v>
      </c>
      <c r="AS32" s="2" t="s">
        <v>1844</v>
      </c>
      <c r="AT32" s="2" t="s">
        <v>2355</v>
      </c>
      <c r="AU32" s="2" t="s">
        <v>1844</v>
      </c>
      <c r="AV32" s="2" t="s">
        <v>1844</v>
      </c>
      <c r="AW32" s="2" t="s">
        <v>1851</v>
      </c>
      <c r="AX32" s="2" t="s">
        <v>1844</v>
      </c>
      <c r="AY32" s="2" t="s">
        <v>1844</v>
      </c>
      <c r="AZ32" s="2" t="s">
        <v>1852</v>
      </c>
      <c r="BA32" s="2" t="s">
        <v>1844</v>
      </c>
      <c r="BB32" s="2" t="s">
        <v>1278</v>
      </c>
      <c r="BC32" s="2" t="s">
        <v>2356</v>
      </c>
      <c r="BD32" s="2" t="s">
        <v>1844</v>
      </c>
      <c r="BE32" s="2" t="s">
        <v>2357</v>
      </c>
      <c r="BF32" s="2" t="s">
        <v>1853</v>
      </c>
      <c r="BG32" s="2" t="s">
        <v>1844</v>
      </c>
      <c r="BH32" s="2" t="s">
        <v>1281</v>
      </c>
      <c r="BI32" s="2" t="s">
        <v>1844</v>
      </c>
      <c r="BJ32" s="2" t="s">
        <v>1854</v>
      </c>
      <c r="BK32" s="2" t="s">
        <v>1855</v>
      </c>
      <c r="BL32" s="2" t="s">
        <v>1866</v>
      </c>
      <c r="BM32" s="2" t="s">
        <v>1844</v>
      </c>
      <c r="BN32" s="2" t="s">
        <v>1844</v>
      </c>
      <c r="BO32" s="2" t="s">
        <v>1844</v>
      </c>
      <c r="BP32" s="2" t="s">
        <v>1857</v>
      </c>
      <c r="BQ32" s="2" t="s">
        <v>1844</v>
      </c>
      <c r="BR32" s="2" t="s">
        <v>1844</v>
      </c>
      <c r="BS32" s="2" t="s">
        <v>1853</v>
      </c>
      <c r="BT32" s="2" t="s">
        <v>1844</v>
      </c>
      <c r="BU32" s="2" t="s">
        <v>2358</v>
      </c>
      <c r="BV32" s="2" t="s">
        <v>1882</v>
      </c>
      <c r="BW32" s="2" t="s">
        <v>2359</v>
      </c>
      <c r="BX32" s="2" t="s">
        <v>1844</v>
      </c>
      <c r="BY32" s="2" t="s">
        <v>1844</v>
      </c>
      <c r="BZ32" s="2" t="s">
        <v>1844</v>
      </c>
      <c r="CA32" s="2" t="s">
        <v>1844</v>
      </c>
      <c r="CB32" s="2" t="s">
        <v>1844</v>
      </c>
      <c r="CC32" s="2" t="s">
        <v>154</v>
      </c>
      <c r="CD32" s="2" t="s">
        <v>1844</v>
      </c>
      <c r="CE32" s="2" t="s">
        <v>1844</v>
      </c>
      <c r="CF32" s="2" t="s">
        <v>1844</v>
      </c>
      <c r="CG32" s="2" t="s">
        <v>1844</v>
      </c>
      <c r="CH32" s="2" t="s">
        <v>2353</v>
      </c>
      <c r="CI32" s="2" t="s">
        <v>1869</v>
      </c>
      <c r="CJ32" s="2" t="s">
        <v>1844</v>
      </c>
      <c r="CK32" s="2" t="s">
        <v>1844</v>
      </c>
      <c r="CL32" s="2" t="s">
        <v>1844</v>
      </c>
      <c r="CM32" s="2" t="s">
        <v>1844</v>
      </c>
      <c r="CN32" s="2" t="s">
        <v>1281</v>
      </c>
      <c r="CO32" s="2" t="s">
        <v>1883</v>
      </c>
      <c r="CP32" s="2" t="s">
        <v>2358</v>
      </c>
      <c r="CQ32" s="2" t="s">
        <v>1884</v>
      </c>
      <c r="CR32" s="2" t="s">
        <v>1844</v>
      </c>
      <c r="CS32" s="2" t="s">
        <v>1859</v>
      </c>
      <c r="CT32" s="2" t="s">
        <v>1859</v>
      </c>
      <c r="CU32" s="2" t="s">
        <v>1859</v>
      </c>
      <c r="CV32" s="2" t="s">
        <v>1844</v>
      </c>
      <c r="CW32" s="2" t="s">
        <v>1844</v>
      </c>
      <c r="CX32" s="2" t="s">
        <v>1844</v>
      </c>
      <c r="CY32" s="2" t="s">
        <v>1844</v>
      </c>
      <c r="CZ32" s="2" t="s">
        <v>1844</v>
      </c>
      <c r="DA32" s="2" t="s">
        <v>1844</v>
      </c>
      <c r="DB32" s="2" t="s">
        <v>1844</v>
      </c>
      <c r="DC32" s="2" t="s">
        <v>1026</v>
      </c>
      <c r="DD32" s="2" t="s">
        <v>1281</v>
      </c>
      <c r="DE32" s="2" t="s">
        <v>152</v>
      </c>
      <c r="DF32" s="3">
        <v>44713</v>
      </c>
      <c r="DG32" s="3">
        <v>44715</v>
      </c>
      <c r="DH32" s="3">
        <v>44715</v>
      </c>
      <c r="DI32" s="3"/>
      <c r="DJ32" s="3">
        <v>44715</v>
      </c>
      <c r="DK32" s="3"/>
      <c r="DL32" s="3"/>
      <c r="DM32" s="3">
        <v>44713</v>
      </c>
      <c r="DN32" s="3"/>
      <c r="DO32" s="3">
        <v>44713</v>
      </c>
      <c r="DP32" s="3">
        <v>44713</v>
      </c>
      <c r="DQ32" s="26">
        <v>0</v>
      </c>
    </row>
    <row r="33" spans="1:121" x14ac:dyDescent="0.25">
      <c r="A33" s="2" t="s">
        <v>1281</v>
      </c>
      <c r="B33" s="2" t="s">
        <v>1842</v>
      </c>
      <c r="C33" s="2" t="s">
        <v>2245</v>
      </c>
      <c r="D33" s="2" t="s">
        <v>7698</v>
      </c>
      <c r="E33" s="2" t="s">
        <v>7646</v>
      </c>
      <c r="F33" s="2" t="str">
        <f t="shared" si="0"/>
        <v>CADENA DE TRANSPORTADOR FRACTURADA</v>
      </c>
      <c r="G33" s="2" t="str">
        <f t="shared" si="1"/>
        <v>CADENA DE TRANSPORTADOR FRACTURADA</v>
      </c>
      <c r="H33" s="2" t="s">
        <v>7345</v>
      </c>
      <c r="I33" s="2" t="s">
        <v>7247</v>
      </c>
      <c r="J33" s="2" t="s">
        <v>7290</v>
      </c>
      <c r="K33" s="2" t="s">
        <v>7332</v>
      </c>
      <c r="L33" s="2"/>
      <c r="M33" s="2"/>
      <c r="N33" s="2"/>
      <c r="O33" s="2"/>
      <c r="P33" s="2"/>
      <c r="Q33" s="2" t="s">
        <v>119</v>
      </c>
      <c r="R33" s="2" t="s">
        <v>10</v>
      </c>
      <c r="S33" s="2" t="s">
        <v>1042</v>
      </c>
      <c r="T33" s="2" t="s">
        <v>1276</v>
      </c>
      <c r="U33" s="2" t="s">
        <v>1284</v>
      </c>
      <c r="V33" s="2" t="s">
        <v>1304</v>
      </c>
      <c r="W33" s="2" t="s">
        <v>1436</v>
      </c>
      <c r="X33" s="2" t="s">
        <v>1298</v>
      </c>
      <c r="Y33" s="2" t="s">
        <v>1025</v>
      </c>
      <c r="Z33" s="2" t="s">
        <v>1844</v>
      </c>
      <c r="AA33" s="2" t="s">
        <v>1844</v>
      </c>
      <c r="AB33" s="2" t="s">
        <v>2246</v>
      </c>
      <c r="AC33" s="2" t="s">
        <v>1844</v>
      </c>
      <c r="AD33" s="2" t="s">
        <v>1299</v>
      </c>
      <c r="AE33" s="2" t="s">
        <v>2247</v>
      </c>
      <c r="AF33" s="2" t="s">
        <v>1992</v>
      </c>
      <c r="AG33" s="2" t="s">
        <v>1847</v>
      </c>
      <c r="AH33" s="2" t="s">
        <v>1844</v>
      </c>
      <c r="AI33" s="2" t="s">
        <v>1844</v>
      </c>
      <c r="AJ33" s="2" t="s">
        <v>1844</v>
      </c>
      <c r="AK33" s="2" t="s">
        <v>1281</v>
      </c>
      <c r="AL33" s="2" t="s">
        <v>1848</v>
      </c>
      <c r="AM33" s="2" t="s">
        <v>1844</v>
      </c>
      <c r="AN33" s="2" t="s">
        <v>1993</v>
      </c>
      <c r="AO33" s="2" t="s">
        <v>2248</v>
      </c>
      <c r="AP33" s="2" t="s">
        <v>1844</v>
      </c>
      <c r="AQ33" s="2" t="s">
        <v>1844</v>
      </c>
      <c r="AR33" s="2" t="s">
        <v>1844</v>
      </c>
      <c r="AS33" s="2" t="s">
        <v>1844</v>
      </c>
      <c r="AT33" s="2" t="s">
        <v>2249</v>
      </c>
      <c r="AU33" s="2" t="s">
        <v>1844</v>
      </c>
      <c r="AV33" s="2" t="s">
        <v>1844</v>
      </c>
      <c r="AW33" s="2" t="s">
        <v>1851</v>
      </c>
      <c r="AX33" s="2" t="s">
        <v>1844</v>
      </c>
      <c r="AY33" s="2" t="s">
        <v>1844</v>
      </c>
      <c r="AZ33" s="2" t="s">
        <v>1852</v>
      </c>
      <c r="BA33" s="2" t="s">
        <v>1844</v>
      </c>
      <c r="BB33" s="2" t="s">
        <v>1278</v>
      </c>
      <c r="BC33" s="2" t="s">
        <v>2250</v>
      </c>
      <c r="BD33" s="2" t="s">
        <v>1844</v>
      </c>
      <c r="BE33" s="2" t="s">
        <v>2251</v>
      </c>
      <c r="BF33" s="2" t="s">
        <v>1853</v>
      </c>
      <c r="BG33" s="2" t="s">
        <v>1844</v>
      </c>
      <c r="BH33" s="2" t="s">
        <v>1281</v>
      </c>
      <c r="BI33" s="2" t="s">
        <v>1844</v>
      </c>
      <c r="BJ33" s="2" t="s">
        <v>1854</v>
      </c>
      <c r="BK33" s="2" t="s">
        <v>1855</v>
      </c>
      <c r="BL33" s="2" t="s">
        <v>1914</v>
      </c>
      <c r="BM33" s="2" t="s">
        <v>1844</v>
      </c>
      <c r="BN33" s="2" t="s">
        <v>1844</v>
      </c>
      <c r="BO33" s="2" t="s">
        <v>1844</v>
      </c>
      <c r="BP33" s="2" t="s">
        <v>1857</v>
      </c>
      <c r="BQ33" s="2" t="s">
        <v>1844</v>
      </c>
      <c r="BR33" s="2" t="s">
        <v>1844</v>
      </c>
      <c r="BS33" s="2" t="s">
        <v>1853</v>
      </c>
      <c r="BT33" s="2" t="s">
        <v>1844</v>
      </c>
      <c r="BU33" s="2" t="s">
        <v>2252</v>
      </c>
      <c r="BV33" s="2" t="s">
        <v>1999</v>
      </c>
      <c r="BW33" s="2" t="s">
        <v>2253</v>
      </c>
      <c r="BX33" s="2" t="s">
        <v>1844</v>
      </c>
      <c r="BY33" s="2" t="s">
        <v>1844</v>
      </c>
      <c r="BZ33" s="2" t="s">
        <v>1844</v>
      </c>
      <c r="CA33" s="2" t="s">
        <v>1844</v>
      </c>
      <c r="CB33" s="2" t="s">
        <v>1844</v>
      </c>
      <c r="CC33" s="2" t="s">
        <v>120</v>
      </c>
      <c r="CD33" s="2" t="s">
        <v>1844</v>
      </c>
      <c r="CE33" s="2" t="s">
        <v>1844</v>
      </c>
      <c r="CF33" s="2" t="s">
        <v>1844</v>
      </c>
      <c r="CG33" s="2" t="s">
        <v>1844</v>
      </c>
      <c r="CH33" s="2" t="s">
        <v>2247</v>
      </c>
      <c r="CI33" s="2" t="s">
        <v>1901</v>
      </c>
      <c r="CJ33" s="2" t="s">
        <v>1844</v>
      </c>
      <c r="CK33" s="2" t="s">
        <v>1844</v>
      </c>
      <c r="CL33" s="2" t="s">
        <v>1844</v>
      </c>
      <c r="CM33" s="2" t="s">
        <v>1844</v>
      </c>
      <c r="CN33" s="2" t="s">
        <v>1281</v>
      </c>
      <c r="CO33" s="2" t="s">
        <v>2001</v>
      </c>
      <c r="CP33" s="2" t="s">
        <v>2252</v>
      </c>
      <c r="CQ33" s="2" t="s">
        <v>2002</v>
      </c>
      <c r="CR33" s="2" t="s">
        <v>1844</v>
      </c>
      <c r="CS33" s="2" t="s">
        <v>1859</v>
      </c>
      <c r="CT33" s="2" t="s">
        <v>1859</v>
      </c>
      <c r="CU33" s="2" t="s">
        <v>1859</v>
      </c>
      <c r="CV33" s="2" t="s">
        <v>1844</v>
      </c>
      <c r="CW33" s="2" t="s">
        <v>1844</v>
      </c>
      <c r="CX33" s="2" t="s">
        <v>1844</v>
      </c>
      <c r="CY33" s="2" t="s">
        <v>1844</v>
      </c>
      <c r="CZ33" s="2" t="s">
        <v>1844</v>
      </c>
      <c r="DA33" s="2" t="s">
        <v>1844</v>
      </c>
      <c r="DB33" s="2" t="s">
        <v>1844</v>
      </c>
      <c r="DC33" s="2" t="s">
        <v>1026</v>
      </c>
      <c r="DD33" s="2" t="s">
        <v>1281</v>
      </c>
      <c r="DE33" s="2" t="s">
        <v>118</v>
      </c>
      <c r="DF33" s="3">
        <v>44678</v>
      </c>
      <c r="DG33" s="3">
        <v>44723</v>
      </c>
      <c r="DH33" s="3">
        <v>44723</v>
      </c>
      <c r="DI33" s="3">
        <v>44687</v>
      </c>
      <c r="DJ33" s="3">
        <v>44723</v>
      </c>
      <c r="DK33" s="3"/>
      <c r="DL33" s="3"/>
      <c r="DM33" s="3">
        <v>44678</v>
      </c>
      <c r="DN33" s="3"/>
      <c r="DO33" s="3">
        <v>44678</v>
      </c>
      <c r="DP33" s="3">
        <v>44678</v>
      </c>
      <c r="DQ33" s="26">
        <v>223.33</v>
      </c>
    </row>
    <row r="34" spans="1:121" x14ac:dyDescent="0.25">
      <c r="A34" s="2" t="s">
        <v>1281</v>
      </c>
      <c r="B34" s="2" t="s">
        <v>1842</v>
      </c>
      <c r="C34" s="2" t="s">
        <v>2388</v>
      </c>
      <c r="D34" s="2" t="s">
        <v>7658</v>
      </c>
      <c r="E34" s="2" t="s">
        <v>7931</v>
      </c>
      <c r="F34" s="2" t="str">
        <f t="shared" si="0"/>
        <v>BANDA DE SALIDA DESAJUSTADA</v>
      </c>
      <c r="G34" s="2" t="str">
        <f t="shared" si="1"/>
        <v>BANDA DE SALIDA DESAJUSTADA</v>
      </c>
      <c r="H34" s="2" t="s">
        <v>7267</v>
      </c>
      <c r="I34" s="2" t="s">
        <v>7247</v>
      </c>
      <c r="J34" s="2" t="s">
        <v>7268</v>
      </c>
      <c r="K34" s="2" t="s">
        <v>7272</v>
      </c>
      <c r="L34" s="2" t="s">
        <v>7374</v>
      </c>
      <c r="M34" s="2" t="s">
        <v>7375</v>
      </c>
      <c r="N34" s="2" t="s">
        <v>7376</v>
      </c>
      <c r="O34" s="2" t="s">
        <v>7377</v>
      </c>
      <c r="P34" s="2"/>
      <c r="Q34" s="2" t="s">
        <v>52</v>
      </c>
      <c r="R34" s="2" t="s">
        <v>10</v>
      </c>
      <c r="S34" s="2" t="s">
        <v>1042</v>
      </c>
      <c r="T34" s="2" t="s">
        <v>1276</v>
      </c>
      <c r="U34" s="2" t="s">
        <v>1280</v>
      </c>
      <c r="V34" s="2" t="s">
        <v>1287</v>
      </c>
      <c r="W34" s="2" t="s">
        <v>1287</v>
      </c>
      <c r="X34" s="2" t="s">
        <v>1295</v>
      </c>
      <c r="Y34" s="2" t="s">
        <v>1015</v>
      </c>
      <c r="Z34" s="2" t="s">
        <v>1844</v>
      </c>
      <c r="AA34" s="2" t="s">
        <v>1844</v>
      </c>
      <c r="AB34" s="2" t="s">
        <v>2389</v>
      </c>
      <c r="AC34" s="2" t="s">
        <v>1844</v>
      </c>
      <c r="AD34" s="2" t="s">
        <v>1368</v>
      </c>
      <c r="AE34" s="2" t="s">
        <v>2390</v>
      </c>
      <c r="AF34" s="2" t="s">
        <v>1870</v>
      </c>
      <c r="AG34" s="2" t="s">
        <v>1847</v>
      </c>
      <c r="AH34" s="2" t="s">
        <v>1844</v>
      </c>
      <c r="AI34" s="2" t="s">
        <v>1844</v>
      </c>
      <c r="AJ34" s="2" t="s">
        <v>1844</v>
      </c>
      <c r="AK34" s="2" t="s">
        <v>1281</v>
      </c>
      <c r="AL34" s="2" t="s">
        <v>1848</v>
      </c>
      <c r="AM34" s="2" t="s">
        <v>1844</v>
      </c>
      <c r="AN34" s="2" t="s">
        <v>2226</v>
      </c>
      <c r="AO34" s="2" t="s">
        <v>2391</v>
      </c>
      <c r="AP34" s="2" t="s">
        <v>1844</v>
      </c>
      <c r="AQ34" s="2" t="s">
        <v>1844</v>
      </c>
      <c r="AR34" s="2" t="s">
        <v>1844</v>
      </c>
      <c r="AS34" s="2" t="s">
        <v>1844</v>
      </c>
      <c r="AT34" s="2" t="s">
        <v>2392</v>
      </c>
      <c r="AU34" s="2" t="s">
        <v>1844</v>
      </c>
      <c r="AV34" s="2" t="s">
        <v>1844</v>
      </c>
      <c r="AW34" s="2" t="s">
        <v>1851</v>
      </c>
      <c r="AX34" s="2" t="s">
        <v>1844</v>
      </c>
      <c r="AY34" s="2" t="s">
        <v>1844</v>
      </c>
      <c r="AZ34" s="2" t="s">
        <v>1852</v>
      </c>
      <c r="BA34" s="2" t="s">
        <v>1844</v>
      </c>
      <c r="BB34" s="2" t="s">
        <v>1278</v>
      </c>
      <c r="BC34" s="2" t="s">
        <v>2393</v>
      </c>
      <c r="BD34" s="2" t="s">
        <v>1844</v>
      </c>
      <c r="BE34" s="2" t="s">
        <v>2394</v>
      </c>
      <c r="BF34" s="2" t="s">
        <v>1853</v>
      </c>
      <c r="BG34" s="2" t="s">
        <v>1844</v>
      </c>
      <c r="BH34" s="2" t="s">
        <v>1281</v>
      </c>
      <c r="BI34" s="2" t="s">
        <v>1844</v>
      </c>
      <c r="BJ34" s="2" t="s">
        <v>1854</v>
      </c>
      <c r="BK34" s="2" t="s">
        <v>1855</v>
      </c>
      <c r="BL34" s="2" t="s">
        <v>1871</v>
      </c>
      <c r="BM34" s="2" t="s">
        <v>1844</v>
      </c>
      <c r="BN34" s="2" t="s">
        <v>1844</v>
      </c>
      <c r="BO34" s="2" t="s">
        <v>1844</v>
      </c>
      <c r="BP34" s="2" t="s">
        <v>1857</v>
      </c>
      <c r="BQ34" s="2" t="s">
        <v>1844</v>
      </c>
      <c r="BR34" s="2" t="s">
        <v>1844</v>
      </c>
      <c r="BS34" s="2" t="s">
        <v>1853</v>
      </c>
      <c r="BT34" s="2" t="s">
        <v>1844</v>
      </c>
      <c r="BU34" s="2" t="s">
        <v>2395</v>
      </c>
      <c r="BV34" s="2" t="s">
        <v>1872</v>
      </c>
      <c r="BW34" s="2" t="s">
        <v>2396</v>
      </c>
      <c r="BX34" s="2" t="s">
        <v>1844</v>
      </c>
      <c r="BY34" s="2" t="s">
        <v>1844</v>
      </c>
      <c r="BZ34" s="2" t="s">
        <v>1844</v>
      </c>
      <c r="CA34" s="2" t="s">
        <v>1844</v>
      </c>
      <c r="CB34" s="2" t="s">
        <v>1844</v>
      </c>
      <c r="CC34" s="2" t="s">
        <v>53</v>
      </c>
      <c r="CD34" s="2" t="s">
        <v>1873</v>
      </c>
      <c r="CE34" s="2" t="s">
        <v>1844</v>
      </c>
      <c r="CF34" s="2" t="s">
        <v>1844</v>
      </c>
      <c r="CG34" s="2" t="s">
        <v>1844</v>
      </c>
      <c r="CH34" s="2" t="s">
        <v>2397</v>
      </c>
      <c r="CI34" s="2" t="s">
        <v>1874</v>
      </c>
      <c r="CJ34" s="2" t="s">
        <v>1844</v>
      </c>
      <c r="CK34" s="2" t="s">
        <v>1844</v>
      </c>
      <c r="CL34" s="2" t="s">
        <v>1844</v>
      </c>
      <c r="CM34" s="2" t="s">
        <v>1844</v>
      </c>
      <c r="CN34" s="2" t="s">
        <v>1281</v>
      </c>
      <c r="CO34" s="2" t="s">
        <v>1875</v>
      </c>
      <c r="CP34" s="2" t="s">
        <v>2395</v>
      </c>
      <c r="CQ34" s="2" t="s">
        <v>1876</v>
      </c>
      <c r="CR34" s="2" t="s">
        <v>1844</v>
      </c>
      <c r="CS34" s="2" t="s">
        <v>1859</v>
      </c>
      <c r="CT34" s="2" t="s">
        <v>1859</v>
      </c>
      <c r="CU34" s="2" t="s">
        <v>1859</v>
      </c>
      <c r="CV34" s="2" t="s">
        <v>1844</v>
      </c>
      <c r="CW34" s="2" t="s">
        <v>1844</v>
      </c>
      <c r="CX34" s="2" t="s">
        <v>1844</v>
      </c>
      <c r="CY34" s="2" t="s">
        <v>1844</v>
      </c>
      <c r="CZ34" s="2" t="s">
        <v>1844</v>
      </c>
      <c r="DA34" s="2" t="s">
        <v>1844</v>
      </c>
      <c r="DB34" s="2" t="s">
        <v>1844</v>
      </c>
      <c r="DC34" s="2" t="s">
        <v>1026</v>
      </c>
      <c r="DD34" s="2" t="s">
        <v>1281</v>
      </c>
      <c r="DE34" s="2" t="s">
        <v>51</v>
      </c>
      <c r="DF34" s="3">
        <v>44725</v>
      </c>
      <c r="DG34" s="3">
        <v>44726</v>
      </c>
      <c r="DH34" s="3">
        <v>44735</v>
      </c>
      <c r="DI34" s="3">
        <v>44725</v>
      </c>
      <c r="DJ34" s="3">
        <v>44726</v>
      </c>
      <c r="DK34" s="3"/>
      <c r="DL34" s="3"/>
      <c r="DM34" s="3">
        <v>44725</v>
      </c>
      <c r="DN34" s="3"/>
      <c r="DO34" s="3">
        <v>44725</v>
      </c>
      <c r="DP34" s="3">
        <v>44725</v>
      </c>
      <c r="DQ34" s="26">
        <v>1.67</v>
      </c>
    </row>
    <row r="35" spans="1:121" x14ac:dyDescent="0.25">
      <c r="A35" s="2" t="s">
        <v>1281</v>
      </c>
      <c r="B35" s="2" t="s">
        <v>1842</v>
      </c>
      <c r="C35" s="2" t="s">
        <v>2398</v>
      </c>
      <c r="D35" s="2" t="s">
        <v>7997</v>
      </c>
      <c r="E35" s="2" t="s">
        <v>7929</v>
      </c>
      <c r="F35" s="2" t="str">
        <f t="shared" si="0"/>
        <v>CUCHILLA TRANSVERSAL DESAFILADA</v>
      </c>
      <c r="G35" s="2" t="str">
        <f t="shared" si="1"/>
        <v>CUCHILLA TRANSVERSAL DESAFILADA</v>
      </c>
      <c r="H35" s="2" t="s">
        <v>7369</v>
      </c>
      <c r="I35" s="2" t="s">
        <v>7282</v>
      </c>
      <c r="J35" s="2">
        <v>2</v>
      </c>
      <c r="K35" s="2" t="s">
        <v>7111</v>
      </c>
      <c r="L35" s="2" t="s">
        <v>7378</v>
      </c>
      <c r="M35" s="2" t="s">
        <v>7379</v>
      </c>
      <c r="N35" s="2" t="s">
        <v>7380</v>
      </c>
      <c r="O35" s="2" t="s">
        <v>7337</v>
      </c>
      <c r="P35" s="2"/>
      <c r="Q35" s="2" t="s">
        <v>239</v>
      </c>
      <c r="R35" s="2" t="s">
        <v>10</v>
      </c>
      <c r="S35" s="2" t="s">
        <v>1042</v>
      </c>
      <c r="T35" s="2" t="s">
        <v>1276</v>
      </c>
      <c r="U35" s="2" t="s">
        <v>1280</v>
      </c>
      <c r="V35" s="2" t="s">
        <v>1306</v>
      </c>
      <c r="W35" s="2" t="s">
        <v>1306</v>
      </c>
      <c r="X35" s="2" t="s">
        <v>1279</v>
      </c>
      <c r="Y35" s="2" t="s">
        <v>1025</v>
      </c>
      <c r="Z35" s="2" t="s">
        <v>1844</v>
      </c>
      <c r="AA35" s="2" t="s">
        <v>1844</v>
      </c>
      <c r="AB35" s="2" t="s">
        <v>2399</v>
      </c>
      <c r="AC35" s="2" t="s">
        <v>1844</v>
      </c>
      <c r="AD35" s="2" t="s">
        <v>1296</v>
      </c>
      <c r="AE35" s="2" t="s">
        <v>2400</v>
      </c>
      <c r="AF35" s="2" t="s">
        <v>1846</v>
      </c>
      <c r="AG35" s="2" t="s">
        <v>1847</v>
      </c>
      <c r="AH35" s="2" t="s">
        <v>1844</v>
      </c>
      <c r="AI35" s="2" t="s">
        <v>1844</v>
      </c>
      <c r="AJ35" s="2" t="s">
        <v>1844</v>
      </c>
      <c r="AK35" s="2" t="s">
        <v>1281</v>
      </c>
      <c r="AL35" s="2" t="s">
        <v>1848</v>
      </c>
      <c r="AM35" s="2" t="s">
        <v>1844</v>
      </c>
      <c r="AN35" s="2" t="s">
        <v>1962</v>
      </c>
      <c r="AO35" s="2" t="s">
        <v>2401</v>
      </c>
      <c r="AP35" s="2" t="s">
        <v>1844</v>
      </c>
      <c r="AQ35" s="2" t="s">
        <v>1844</v>
      </c>
      <c r="AR35" s="2" t="s">
        <v>1844</v>
      </c>
      <c r="AS35" s="2" t="s">
        <v>1844</v>
      </c>
      <c r="AT35" s="2" t="s">
        <v>2402</v>
      </c>
      <c r="AU35" s="2" t="s">
        <v>1844</v>
      </c>
      <c r="AV35" s="2" t="s">
        <v>1844</v>
      </c>
      <c r="AW35" s="2" t="s">
        <v>1851</v>
      </c>
      <c r="AX35" s="2" t="s">
        <v>1844</v>
      </c>
      <c r="AY35" s="2" t="s">
        <v>1844</v>
      </c>
      <c r="AZ35" s="2" t="s">
        <v>1852</v>
      </c>
      <c r="BA35" s="2" t="s">
        <v>1844</v>
      </c>
      <c r="BB35" s="2" t="s">
        <v>1278</v>
      </c>
      <c r="BC35" s="2" t="s">
        <v>2403</v>
      </c>
      <c r="BD35" s="2" t="s">
        <v>1844</v>
      </c>
      <c r="BE35" s="2" t="s">
        <v>2404</v>
      </c>
      <c r="BF35" s="2" t="s">
        <v>1853</v>
      </c>
      <c r="BG35" s="2" t="s">
        <v>1844</v>
      </c>
      <c r="BH35" s="2" t="s">
        <v>1281</v>
      </c>
      <c r="BI35" s="2" t="s">
        <v>1844</v>
      </c>
      <c r="BJ35" s="2" t="s">
        <v>1854</v>
      </c>
      <c r="BK35" s="2" t="s">
        <v>1855</v>
      </c>
      <c r="BL35" s="2" t="s">
        <v>1856</v>
      </c>
      <c r="BM35" s="2" t="s">
        <v>1844</v>
      </c>
      <c r="BN35" s="2" t="s">
        <v>1844</v>
      </c>
      <c r="BO35" s="2" t="s">
        <v>1844</v>
      </c>
      <c r="BP35" s="2" t="s">
        <v>1857</v>
      </c>
      <c r="BQ35" s="2" t="s">
        <v>1844</v>
      </c>
      <c r="BR35" s="2" t="s">
        <v>1844</v>
      </c>
      <c r="BS35" s="2" t="s">
        <v>1853</v>
      </c>
      <c r="BT35" s="2" t="s">
        <v>1844</v>
      </c>
      <c r="BU35" s="2" t="s">
        <v>2405</v>
      </c>
      <c r="BV35" s="2" t="s">
        <v>1844</v>
      </c>
      <c r="BW35" s="2" t="s">
        <v>2406</v>
      </c>
      <c r="BX35" s="2" t="s">
        <v>1844</v>
      </c>
      <c r="BY35" s="2" t="s">
        <v>1844</v>
      </c>
      <c r="BZ35" s="2" t="s">
        <v>1844</v>
      </c>
      <c r="CA35" s="2" t="s">
        <v>1844</v>
      </c>
      <c r="CB35" s="2" t="s">
        <v>1844</v>
      </c>
      <c r="CC35" s="2" t="s">
        <v>185</v>
      </c>
      <c r="CD35" s="2" t="s">
        <v>1844</v>
      </c>
      <c r="CE35" s="2" t="s">
        <v>1844</v>
      </c>
      <c r="CF35" s="2" t="s">
        <v>1844</v>
      </c>
      <c r="CG35" s="2" t="s">
        <v>1844</v>
      </c>
      <c r="CH35" s="2" t="s">
        <v>2407</v>
      </c>
      <c r="CI35" s="2" t="s">
        <v>1858</v>
      </c>
      <c r="CJ35" s="2" t="s">
        <v>1844</v>
      </c>
      <c r="CK35" s="2" t="s">
        <v>1844</v>
      </c>
      <c r="CL35" s="2" t="s">
        <v>1844</v>
      </c>
      <c r="CM35" s="2" t="s">
        <v>1844</v>
      </c>
      <c r="CN35" s="2" t="s">
        <v>1281</v>
      </c>
      <c r="CO35" s="2" t="s">
        <v>1844</v>
      </c>
      <c r="CP35" s="2" t="s">
        <v>2405</v>
      </c>
      <c r="CQ35" s="2" t="s">
        <v>1844</v>
      </c>
      <c r="CR35" s="2" t="s">
        <v>1844</v>
      </c>
      <c r="CS35" s="2" t="s">
        <v>1859</v>
      </c>
      <c r="CT35" s="2" t="s">
        <v>1859</v>
      </c>
      <c r="CU35" s="2" t="s">
        <v>1859</v>
      </c>
      <c r="CV35" s="2" t="s">
        <v>1844</v>
      </c>
      <c r="CW35" s="2" t="s">
        <v>1844</v>
      </c>
      <c r="CX35" s="2" t="s">
        <v>1844</v>
      </c>
      <c r="CY35" s="2" t="s">
        <v>1844</v>
      </c>
      <c r="CZ35" s="2" t="s">
        <v>1844</v>
      </c>
      <c r="DA35" s="2" t="s">
        <v>1844</v>
      </c>
      <c r="DB35" s="2" t="s">
        <v>1844</v>
      </c>
      <c r="DC35" s="2" t="s">
        <v>1026</v>
      </c>
      <c r="DD35" s="2" t="s">
        <v>1281</v>
      </c>
      <c r="DE35" s="2" t="s">
        <v>238</v>
      </c>
      <c r="DF35" s="3">
        <v>44726</v>
      </c>
      <c r="DG35" s="3">
        <v>44726</v>
      </c>
      <c r="DH35" s="3">
        <v>44740</v>
      </c>
      <c r="DI35" s="3">
        <v>44726</v>
      </c>
      <c r="DJ35" s="3">
        <v>44726</v>
      </c>
      <c r="DK35" s="3"/>
      <c r="DL35" s="3"/>
      <c r="DM35" s="3">
        <v>44726</v>
      </c>
      <c r="DN35" s="3"/>
      <c r="DO35" s="3">
        <v>44726</v>
      </c>
      <c r="DP35" s="3">
        <v>44726</v>
      </c>
      <c r="DQ35" s="26">
        <v>1</v>
      </c>
    </row>
    <row r="36" spans="1:121" x14ac:dyDescent="0.25">
      <c r="A36" s="2" t="s">
        <v>1281</v>
      </c>
      <c r="B36" s="2" t="s">
        <v>1842</v>
      </c>
      <c r="C36" s="2" t="s">
        <v>2411</v>
      </c>
      <c r="D36" s="2" t="s">
        <v>7667</v>
      </c>
      <c r="E36" s="2" t="s">
        <v>7668</v>
      </c>
      <c r="F36" s="2" t="str">
        <f t="shared" si="0"/>
        <v>PLANCHA DE SELLADO SIN VACÍO</v>
      </c>
      <c r="G36" s="2" t="str">
        <f t="shared" si="1"/>
        <v>PLANCHA DE SELLADO SIN VACÍO</v>
      </c>
      <c r="H36" s="2" t="s">
        <v>7333</v>
      </c>
      <c r="I36" s="2" t="s">
        <v>7247</v>
      </c>
      <c r="J36" s="2" t="s">
        <v>7253</v>
      </c>
      <c r="K36" s="2"/>
      <c r="L36" s="2"/>
      <c r="M36" s="2"/>
      <c r="N36" s="2"/>
      <c r="O36" s="2"/>
      <c r="P36" s="2"/>
      <c r="Q36" s="2" t="s">
        <v>52</v>
      </c>
      <c r="R36" s="2" t="s">
        <v>10</v>
      </c>
      <c r="S36" s="2" t="s">
        <v>67</v>
      </c>
      <c r="T36" s="2" t="s">
        <v>1276</v>
      </c>
      <c r="U36" s="2" t="s">
        <v>1280</v>
      </c>
      <c r="V36" s="2" t="s">
        <v>1283</v>
      </c>
      <c r="W36" s="2" t="s">
        <v>1283</v>
      </c>
      <c r="X36" s="2" t="s">
        <v>1295</v>
      </c>
      <c r="Y36" s="2" t="s">
        <v>1015</v>
      </c>
      <c r="Z36" s="2" t="s">
        <v>1844</v>
      </c>
      <c r="AA36" s="2" t="s">
        <v>1844</v>
      </c>
      <c r="AB36" s="2" t="s">
        <v>2412</v>
      </c>
      <c r="AC36" s="2" t="s">
        <v>1844</v>
      </c>
      <c r="AD36" s="2" t="s">
        <v>1299</v>
      </c>
      <c r="AE36" s="2" t="s">
        <v>2413</v>
      </c>
      <c r="AF36" s="2" t="s">
        <v>1870</v>
      </c>
      <c r="AG36" s="2" t="s">
        <v>1847</v>
      </c>
      <c r="AH36" s="2" t="s">
        <v>1844</v>
      </c>
      <c r="AI36" s="2" t="s">
        <v>1844</v>
      </c>
      <c r="AJ36" s="2" t="s">
        <v>1844</v>
      </c>
      <c r="AK36" s="2" t="s">
        <v>1281</v>
      </c>
      <c r="AL36" s="2" t="s">
        <v>1848</v>
      </c>
      <c r="AM36" s="2" t="s">
        <v>1844</v>
      </c>
      <c r="AN36" s="2" t="s">
        <v>2375</v>
      </c>
      <c r="AO36" s="2" t="s">
        <v>2362</v>
      </c>
      <c r="AP36" s="2" t="s">
        <v>1844</v>
      </c>
      <c r="AQ36" s="2" t="s">
        <v>1844</v>
      </c>
      <c r="AR36" s="2" t="s">
        <v>1844</v>
      </c>
      <c r="AS36" s="2" t="s">
        <v>1844</v>
      </c>
      <c r="AT36" s="2" t="s">
        <v>2362</v>
      </c>
      <c r="AU36" s="2" t="s">
        <v>1844</v>
      </c>
      <c r="AV36" s="2" t="s">
        <v>1844</v>
      </c>
      <c r="AW36" s="2" t="s">
        <v>1851</v>
      </c>
      <c r="AX36" s="2" t="s">
        <v>1844</v>
      </c>
      <c r="AY36" s="2" t="s">
        <v>1844</v>
      </c>
      <c r="AZ36" s="2" t="s">
        <v>1852</v>
      </c>
      <c r="BA36" s="2" t="s">
        <v>1844</v>
      </c>
      <c r="BB36" s="2" t="s">
        <v>1278</v>
      </c>
      <c r="BC36" s="2" t="s">
        <v>2414</v>
      </c>
      <c r="BD36" s="2" t="s">
        <v>1844</v>
      </c>
      <c r="BE36" s="2" t="s">
        <v>2415</v>
      </c>
      <c r="BF36" s="2" t="s">
        <v>1853</v>
      </c>
      <c r="BG36" s="2" t="s">
        <v>1844</v>
      </c>
      <c r="BH36" s="2" t="s">
        <v>1281</v>
      </c>
      <c r="BI36" s="2" t="s">
        <v>1844</v>
      </c>
      <c r="BJ36" s="2" t="s">
        <v>1854</v>
      </c>
      <c r="BK36" s="2" t="s">
        <v>1855</v>
      </c>
      <c r="BL36" s="2" t="s">
        <v>1871</v>
      </c>
      <c r="BM36" s="2" t="s">
        <v>1844</v>
      </c>
      <c r="BN36" s="2" t="s">
        <v>1844</v>
      </c>
      <c r="BO36" s="2" t="s">
        <v>1844</v>
      </c>
      <c r="BP36" s="2" t="s">
        <v>1857</v>
      </c>
      <c r="BQ36" s="2" t="s">
        <v>1844</v>
      </c>
      <c r="BR36" s="2" t="s">
        <v>1844</v>
      </c>
      <c r="BS36" s="2" t="s">
        <v>1853</v>
      </c>
      <c r="BT36" s="2" t="s">
        <v>1844</v>
      </c>
      <c r="BU36" s="2" t="s">
        <v>2416</v>
      </c>
      <c r="BV36" s="2" t="s">
        <v>1872</v>
      </c>
      <c r="BW36" s="2" t="s">
        <v>2417</v>
      </c>
      <c r="BX36" s="2" t="s">
        <v>1844</v>
      </c>
      <c r="BY36" s="2" t="s">
        <v>1844</v>
      </c>
      <c r="BZ36" s="2" t="s">
        <v>1844</v>
      </c>
      <c r="CA36" s="2" t="s">
        <v>1844</v>
      </c>
      <c r="CB36" s="2" t="s">
        <v>1844</v>
      </c>
      <c r="CC36" s="2" t="s">
        <v>53</v>
      </c>
      <c r="CD36" s="2" t="s">
        <v>1873</v>
      </c>
      <c r="CE36" s="2" t="s">
        <v>1844</v>
      </c>
      <c r="CF36" s="2" t="s">
        <v>1844</v>
      </c>
      <c r="CG36" s="2" t="s">
        <v>1844</v>
      </c>
      <c r="CH36" s="2" t="s">
        <v>2418</v>
      </c>
      <c r="CI36" s="2" t="s">
        <v>1874</v>
      </c>
      <c r="CJ36" s="2" t="s">
        <v>1844</v>
      </c>
      <c r="CK36" s="2" t="s">
        <v>1844</v>
      </c>
      <c r="CL36" s="2" t="s">
        <v>1844</v>
      </c>
      <c r="CM36" s="2" t="s">
        <v>1844</v>
      </c>
      <c r="CN36" s="2" t="s">
        <v>1281</v>
      </c>
      <c r="CO36" s="2" t="s">
        <v>1875</v>
      </c>
      <c r="CP36" s="2" t="s">
        <v>2416</v>
      </c>
      <c r="CQ36" s="2" t="s">
        <v>1876</v>
      </c>
      <c r="CR36" s="2" t="s">
        <v>1844</v>
      </c>
      <c r="CS36" s="2" t="s">
        <v>1859</v>
      </c>
      <c r="CT36" s="2" t="s">
        <v>1859</v>
      </c>
      <c r="CU36" s="2" t="s">
        <v>1859</v>
      </c>
      <c r="CV36" s="2" t="s">
        <v>1844</v>
      </c>
      <c r="CW36" s="2" t="s">
        <v>1844</v>
      </c>
      <c r="CX36" s="2" t="s">
        <v>1844</v>
      </c>
      <c r="CY36" s="2" t="s">
        <v>1844</v>
      </c>
      <c r="CZ36" s="2" t="s">
        <v>1844</v>
      </c>
      <c r="DA36" s="2" t="s">
        <v>1844</v>
      </c>
      <c r="DB36" s="2" t="s">
        <v>1844</v>
      </c>
      <c r="DC36" s="2" t="s">
        <v>1026</v>
      </c>
      <c r="DD36" s="2" t="s">
        <v>1281</v>
      </c>
      <c r="DE36" s="2" t="s">
        <v>51</v>
      </c>
      <c r="DF36" s="3">
        <v>44728</v>
      </c>
      <c r="DG36" s="3">
        <v>45043</v>
      </c>
      <c r="DH36" s="3">
        <v>45043</v>
      </c>
      <c r="DI36" s="3">
        <v>44728</v>
      </c>
      <c r="DJ36" s="3">
        <v>44728</v>
      </c>
      <c r="DK36" s="3"/>
      <c r="DL36" s="3"/>
      <c r="DM36" s="3">
        <v>44728</v>
      </c>
      <c r="DN36" s="3"/>
      <c r="DO36" s="3">
        <v>44728</v>
      </c>
      <c r="DP36" s="3">
        <v>44728</v>
      </c>
      <c r="DQ36" s="26">
        <v>3</v>
      </c>
    </row>
    <row r="37" spans="1:121" x14ac:dyDescent="0.25">
      <c r="A37" s="2" t="s">
        <v>1281</v>
      </c>
      <c r="B37" s="2" t="s">
        <v>1842</v>
      </c>
      <c r="C37" s="2" t="s">
        <v>2419</v>
      </c>
      <c r="D37" s="2" t="s">
        <v>8000</v>
      </c>
      <c r="E37" s="2" t="s">
        <v>7465</v>
      </c>
      <c r="F37" s="2" t="str">
        <f t="shared" si="0"/>
        <v>ACOPLE TENSOR DE BANDA DE SALIDA DESACOPLADO</v>
      </c>
      <c r="G37" s="2" t="str">
        <f t="shared" si="1"/>
        <v>ACOPLE TENSOR DE BANDA DE SALIDA DESACOPLADO</v>
      </c>
      <c r="H37" s="2" t="s">
        <v>7381</v>
      </c>
      <c r="I37" s="2" t="s">
        <v>7247</v>
      </c>
      <c r="J37" s="2" t="s">
        <v>7267</v>
      </c>
      <c r="K37" s="2" t="s">
        <v>7382</v>
      </c>
      <c r="L37" s="2" t="s">
        <v>7383</v>
      </c>
      <c r="M37" s="2" t="s">
        <v>7250</v>
      </c>
      <c r="N37" s="2"/>
      <c r="O37" s="2"/>
      <c r="P37" s="2"/>
      <c r="Q37" s="2" t="s">
        <v>52</v>
      </c>
      <c r="R37" s="2" t="s">
        <v>10</v>
      </c>
      <c r="S37" s="2" t="s">
        <v>1042</v>
      </c>
      <c r="T37" s="2" t="s">
        <v>1276</v>
      </c>
      <c r="U37" s="2" t="s">
        <v>1284</v>
      </c>
      <c r="V37" s="2" t="s">
        <v>1287</v>
      </c>
      <c r="W37" s="2" t="s">
        <v>1287</v>
      </c>
      <c r="X37" s="2" t="s">
        <v>1295</v>
      </c>
      <c r="Y37" s="2" t="s">
        <v>1015</v>
      </c>
      <c r="Z37" s="2" t="s">
        <v>1844</v>
      </c>
      <c r="AA37" s="2" t="s">
        <v>1844</v>
      </c>
      <c r="AB37" s="2" t="s">
        <v>2420</v>
      </c>
      <c r="AC37" s="2" t="s">
        <v>1844</v>
      </c>
      <c r="AD37" s="2" t="s">
        <v>1296</v>
      </c>
      <c r="AE37" s="2" t="s">
        <v>2421</v>
      </c>
      <c r="AF37" s="2" t="s">
        <v>1870</v>
      </c>
      <c r="AG37" s="2" t="s">
        <v>1847</v>
      </c>
      <c r="AH37" s="2" t="s">
        <v>1844</v>
      </c>
      <c r="AI37" s="2" t="s">
        <v>1844</v>
      </c>
      <c r="AJ37" s="2" t="s">
        <v>1844</v>
      </c>
      <c r="AK37" s="2" t="s">
        <v>1281</v>
      </c>
      <c r="AL37" s="2" t="s">
        <v>1848</v>
      </c>
      <c r="AM37" s="2" t="s">
        <v>1844</v>
      </c>
      <c r="AN37" s="2" t="s">
        <v>2166</v>
      </c>
      <c r="AO37" s="2" t="s">
        <v>2422</v>
      </c>
      <c r="AP37" s="2" t="s">
        <v>1844</v>
      </c>
      <c r="AQ37" s="2" t="s">
        <v>1844</v>
      </c>
      <c r="AR37" s="2" t="s">
        <v>1844</v>
      </c>
      <c r="AS37" s="2" t="s">
        <v>1844</v>
      </c>
      <c r="AT37" s="2" t="s">
        <v>2423</v>
      </c>
      <c r="AU37" s="2" t="s">
        <v>1844</v>
      </c>
      <c r="AV37" s="2" t="s">
        <v>1844</v>
      </c>
      <c r="AW37" s="2" t="s">
        <v>1851</v>
      </c>
      <c r="AX37" s="2" t="s">
        <v>1844</v>
      </c>
      <c r="AY37" s="2" t="s">
        <v>1844</v>
      </c>
      <c r="AZ37" s="2" t="s">
        <v>1852</v>
      </c>
      <c r="BA37" s="2" t="s">
        <v>1844</v>
      </c>
      <c r="BB37" s="2" t="s">
        <v>1278</v>
      </c>
      <c r="BC37" s="2" t="s">
        <v>2424</v>
      </c>
      <c r="BD37" s="2" t="s">
        <v>1844</v>
      </c>
      <c r="BE37" s="2" t="s">
        <v>2425</v>
      </c>
      <c r="BF37" s="2" t="s">
        <v>1853</v>
      </c>
      <c r="BG37" s="2" t="s">
        <v>1844</v>
      </c>
      <c r="BH37" s="2" t="s">
        <v>1281</v>
      </c>
      <c r="BI37" s="2" t="s">
        <v>1844</v>
      </c>
      <c r="BJ37" s="2" t="s">
        <v>1854</v>
      </c>
      <c r="BK37" s="2" t="s">
        <v>1855</v>
      </c>
      <c r="BL37" s="2" t="s">
        <v>1871</v>
      </c>
      <c r="BM37" s="2" t="s">
        <v>1844</v>
      </c>
      <c r="BN37" s="2" t="s">
        <v>1844</v>
      </c>
      <c r="BO37" s="2" t="s">
        <v>1844</v>
      </c>
      <c r="BP37" s="2" t="s">
        <v>1857</v>
      </c>
      <c r="BQ37" s="2" t="s">
        <v>1844</v>
      </c>
      <c r="BR37" s="2" t="s">
        <v>1844</v>
      </c>
      <c r="BS37" s="2" t="s">
        <v>1853</v>
      </c>
      <c r="BT37" s="2" t="s">
        <v>1844</v>
      </c>
      <c r="BU37" s="2" t="s">
        <v>2426</v>
      </c>
      <c r="BV37" s="2" t="s">
        <v>1872</v>
      </c>
      <c r="BW37" s="2" t="s">
        <v>2427</v>
      </c>
      <c r="BX37" s="2" t="s">
        <v>1844</v>
      </c>
      <c r="BY37" s="2" t="s">
        <v>1844</v>
      </c>
      <c r="BZ37" s="2" t="s">
        <v>1844</v>
      </c>
      <c r="CA37" s="2" t="s">
        <v>1844</v>
      </c>
      <c r="CB37" s="2" t="s">
        <v>1844</v>
      </c>
      <c r="CC37" s="2" t="s">
        <v>53</v>
      </c>
      <c r="CD37" s="2" t="s">
        <v>1873</v>
      </c>
      <c r="CE37" s="2" t="s">
        <v>1844</v>
      </c>
      <c r="CF37" s="2" t="s">
        <v>1844</v>
      </c>
      <c r="CG37" s="2" t="s">
        <v>1844</v>
      </c>
      <c r="CH37" s="2" t="s">
        <v>2421</v>
      </c>
      <c r="CI37" s="2" t="s">
        <v>1874</v>
      </c>
      <c r="CJ37" s="2" t="s">
        <v>1844</v>
      </c>
      <c r="CK37" s="2" t="s">
        <v>1844</v>
      </c>
      <c r="CL37" s="2" t="s">
        <v>1844</v>
      </c>
      <c r="CM37" s="2" t="s">
        <v>1844</v>
      </c>
      <c r="CN37" s="2" t="s">
        <v>1281</v>
      </c>
      <c r="CO37" s="2" t="s">
        <v>1875</v>
      </c>
      <c r="CP37" s="2" t="s">
        <v>2426</v>
      </c>
      <c r="CQ37" s="2" t="s">
        <v>1876</v>
      </c>
      <c r="CR37" s="2" t="s">
        <v>1844</v>
      </c>
      <c r="CS37" s="2" t="s">
        <v>1859</v>
      </c>
      <c r="CT37" s="2" t="s">
        <v>1859</v>
      </c>
      <c r="CU37" s="2" t="s">
        <v>1859</v>
      </c>
      <c r="CV37" s="2" t="s">
        <v>1844</v>
      </c>
      <c r="CW37" s="2" t="s">
        <v>1844</v>
      </c>
      <c r="CX37" s="2" t="s">
        <v>1844</v>
      </c>
      <c r="CY37" s="2" t="s">
        <v>1844</v>
      </c>
      <c r="CZ37" s="2" t="s">
        <v>1844</v>
      </c>
      <c r="DA37" s="2" t="s">
        <v>1844</v>
      </c>
      <c r="DB37" s="2" t="s">
        <v>1844</v>
      </c>
      <c r="DC37" s="2" t="s">
        <v>1026</v>
      </c>
      <c r="DD37" s="2" t="s">
        <v>1281</v>
      </c>
      <c r="DE37" s="2" t="s">
        <v>51</v>
      </c>
      <c r="DF37" s="3">
        <v>44728</v>
      </c>
      <c r="DG37" s="3">
        <v>44729</v>
      </c>
      <c r="DH37" s="3">
        <v>44729</v>
      </c>
      <c r="DI37" s="3">
        <v>44728</v>
      </c>
      <c r="DJ37" s="3">
        <v>44729</v>
      </c>
      <c r="DK37" s="3"/>
      <c r="DL37" s="3"/>
      <c r="DM37" s="3">
        <v>44728</v>
      </c>
      <c r="DN37" s="3"/>
      <c r="DO37" s="3">
        <v>44728</v>
      </c>
      <c r="DP37" s="3">
        <v>44728</v>
      </c>
      <c r="DQ37" s="26">
        <v>0.83</v>
      </c>
    </row>
    <row r="38" spans="1:121" x14ac:dyDescent="0.25">
      <c r="A38" s="2" t="s">
        <v>1281</v>
      </c>
      <c r="B38" s="2" t="s">
        <v>1842</v>
      </c>
      <c r="C38" s="2" t="s">
        <v>2428</v>
      </c>
      <c r="D38" s="2" t="s">
        <v>7997</v>
      </c>
      <c r="E38" s="2" t="s">
        <v>7929</v>
      </c>
      <c r="F38" s="2" t="str">
        <f t="shared" si="0"/>
        <v>CUCHILLA TRANSVERSAL DESAFILADA</v>
      </c>
      <c r="G38" s="2" t="str">
        <f t="shared" si="1"/>
        <v>CUCHILLA TRANSVERSAL DESAFILADA</v>
      </c>
      <c r="H38" s="2" t="s">
        <v>7384</v>
      </c>
      <c r="I38" s="2" t="s">
        <v>7385</v>
      </c>
      <c r="J38" s="2" t="s">
        <v>7111</v>
      </c>
      <c r="K38" s="2" t="s">
        <v>7386</v>
      </c>
      <c r="L38" s="2"/>
      <c r="M38" s="2"/>
      <c r="N38" s="2"/>
      <c r="O38" s="2"/>
      <c r="P38" s="2"/>
      <c r="Q38" s="2" t="s">
        <v>239</v>
      </c>
      <c r="R38" s="2" t="s">
        <v>10</v>
      </c>
      <c r="S38" s="2" t="s">
        <v>1042</v>
      </c>
      <c r="T38" s="2" t="s">
        <v>1276</v>
      </c>
      <c r="U38" s="2" t="s">
        <v>1284</v>
      </c>
      <c r="V38" s="2" t="s">
        <v>1297</v>
      </c>
      <c r="W38" s="2" t="s">
        <v>1297</v>
      </c>
      <c r="X38" s="2" t="s">
        <v>1279</v>
      </c>
      <c r="Y38" s="2" t="s">
        <v>1025</v>
      </c>
      <c r="Z38" s="2" t="s">
        <v>1844</v>
      </c>
      <c r="AA38" s="2" t="s">
        <v>1844</v>
      </c>
      <c r="AB38" s="2" t="s">
        <v>2429</v>
      </c>
      <c r="AC38" s="2" t="s">
        <v>1844</v>
      </c>
      <c r="AD38" s="2" t="s">
        <v>1299</v>
      </c>
      <c r="AE38" s="2" t="s">
        <v>2430</v>
      </c>
      <c r="AF38" s="2" t="s">
        <v>1846</v>
      </c>
      <c r="AG38" s="2" t="s">
        <v>1847</v>
      </c>
      <c r="AH38" s="2" t="s">
        <v>1844</v>
      </c>
      <c r="AI38" s="2" t="s">
        <v>1844</v>
      </c>
      <c r="AJ38" s="2" t="s">
        <v>1844</v>
      </c>
      <c r="AK38" s="2" t="s">
        <v>1281</v>
      </c>
      <c r="AL38" s="2" t="s">
        <v>1848</v>
      </c>
      <c r="AM38" s="2" t="s">
        <v>1844</v>
      </c>
      <c r="AN38" s="2" t="s">
        <v>2431</v>
      </c>
      <c r="AO38" s="2" t="s">
        <v>2432</v>
      </c>
      <c r="AP38" s="2" t="s">
        <v>1844</v>
      </c>
      <c r="AQ38" s="2" t="s">
        <v>1844</v>
      </c>
      <c r="AR38" s="2" t="s">
        <v>1844</v>
      </c>
      <c r="AS38" s="2" t="s">
        <v>1844</v>
      </c>
      <c r="AT38" s="2" t="s">
        <v>2433</v>
      </c>
      <c r="AU38" s="2" t="s">
        <v>1844</v>
      </c>
      <c r="AV38" s="2" t="s">
        <v>1844</v>
      </c>
      <c r="AW38" s="2" t="s">
        <v>1851</v>
      </c>
      <c r="AX38" s="2" t="s">
        <v>1844</v>
      </c>
      <c r="AY38" s="2" t="s">
        <v>1844</v>
      </c>
      <c r="AZ38" s="2" t="s">
        <v>1852</v>
      </c>
      <c r="BA38" s="2" t="s">
        <v>1844</v>
      </c>
      <c r="BB38" s="2" t="s">
        <v>1278</v>
      </c>
      <c r="BC38" s="2" t="s">
        <v>2434</v>
      </c>
      <c r="BD38" s="2" t="s">
        <v>1844</v>
      </c>
      <c r="BE38" s="2" t="s">
        <v>2435</v>
      </c>
      <c r="BF38" s="2" t="s">
        <v>1853</v>
      </c>
      <c r="BG38" s="2" t="s">
        <v>1844</v>
      </c>
      <c r="BH38" s="2" t="s">
        <v>1281</v>
      </c>
      <c r="BI38" s="2" t="s">
        <v>1844</v>
      </c>
      <c r="BJ38" s="2" t="s">
        <v>1854</v>
      </c>
      <c r="BK38" s="2" t="s">
        <v>1855</v>
      </c>
      <c r="BL38" s="2" t="s">
        <v>1856</v>
      </c>
      <c r="BM38" s="2" t="s">
        <v>1844</v>
      </c>
      <c r="BN38" s="2" t="s">
        <v>1844</v>
      </c>
      <c r="BO38" s="2" t="s">
        <v>1844</v>
      </c>
      <c r="BP38" s="2" t="s">
        <v>1857</v>
      </c>
      <c r="BQ38" s="2" t="s">
        <v>1844</v>
      </c>
      <c r="BR38" s="2" t="s">
        <v>1844</v>
      </c>
      <c r="BS38" s="2" t="s">
        <v>1853</v>
      </c>
      <c r="BT38" s="2" t="s">
        <v>1844</v>
      </c>
      <c r="BU38" s="2" t="s">
        <v>2436</v>
      </c>
      <c r="BV38" s="2" t="s">
        <v>1844</v>
      </c>
      <c r="BW38" s="2" t="s">
        <v>2437</v>
      </c>
      <c r="BX38" s="2" t="s">
        <v>1844</v>
      </c>
      <c r="BY38" s="2" t="s">
        <v>1844</v>
      </c>
      <c r="BZ38" s="2" t="s">
        <v>1844</v>
      </c>
      <c r="CA38" s="2" t="s">
        <v>1844</v>
      </c>
      <c r="CB38" s="2" t="s">
        <v>1844</v>
      </c>
      <c r="CC38" s="2" t="s">
        <v>185</v>
      </c>
      <c r="CD38" s="2" t="s">
        <v>1844</v>
      </c>
      <c r="CE38" s="2" t="s">
        <v>1844</v>
      </c>
      <c r="CF38" s="2" t="s">
        <v>1844</v>
      </c>
      <c r="CG38" s="2" t="s">
        <v>1844</v>
      </c>
      <c r="CH38" s="2" t="s">
        <v>2430</v>
      </c>
      <c r="CI38" s="2" t="s">
        <v>1858</v>
      </c>
      <c r="CJ38" s="2" t="s">
        <v>1844</v>
      </c>
      <c r="CK38" s="2" t="s">
        <v>1844</v>
      </c>
      <c r="CL38" s="2" t="s">
        <v>1844</v>
      </c>
      <c r="CM38" s="2" t="s">
        <v>1844</v>
      </c>
      <c r="CN38" s="2" t="s">
        <v>1281</v>
      </c>
      <c r="CO38" s="2" t="s">
        <v>1844</v>
      </c>
      <c r="CP38" s="2" t="s">
        <v>2436</v>
      </c>
      <c r="CQ38" s="2" t="s">
        <v>1844</v>
      </c>
      <c r="CR38" s="2" t="s">
        <v>1844</v>
      </c>
      <c r="CS38" s="2" t="s">
        <v>1859</v>
      </c>
      <c r="CT38" s="2" t="s">
        <v>1859</v>
      </c>
      <c r="CU38" s="2" t="s">
        <v>1859</v>
      </c>
      <c r="CV38" s="2" t="s">
        <v>1844</v>
      </c>
      <c r="CW38" s="2" t="s">
        <v>1844</v>
      </c>
      <c r="CX38" s="2" t="s">
        <v>1844</v>
      </c>
      <c r="CY38" s="2" t="s">
        <v>1844</v>
      </c>
      <c r="CZ38" s="2" t="s">
        <v>1844</v>
      </c>
      <c r="DA38" s="2" t="s">
        <v>1844</v>
      </c>
      <c r="DB38" s="2" t="s">
        <v>1844</v>
      </c>
      <c r="DC38" s="2" t="s">
        <v>1026</v>
      </c>
      <c r="DD38" s="2" t="s">
        <v>1281</v>
      </c>
      <c r="DE38" s="2" t="s">
        <v>238</v>
      </c>
      <c r="DF38" s="3">
        <v>44729</v>
      </c>
      <c r="DG38" s="3">
        <v>44729</v>
      </c>
      <c r="DH38" s="3">
        <v>44729</v>
      </c>
      <c r="DI38" s="3">
        <v>44729</v>
      </c>
      <c r="DJ38" s="3">
        <v>44729</v>
      </c>
      <c r="DK38" s="3"/>
      <c r="DL38" s="3"/>
      <c r="DM38" s="3">
        <v>44729</v>
      </c>
      <c r="DN38" s="3"/>
      <c r="DO38" s="3">
        <v>44729</v>
      </c>
      <c r="DP38" s="3">
        <v>44729</v>
      </c>
      <c r="DQ38" s="26">
        <v>0.67</v>
      </c>
    </row>
    <row r="39" spans="1:121" x14ac:dyDescent="0.25">
      <c r="A39" s="2" t="s">
        <v>1281</v>
      </c>
      <c r="B39" s="2" t="s">
        <v>1842</v>
      </c>
      <c r="C39" s="2" t="s">
        <v>2438</v>
      </c>
      <c r="D39" s="2" t="s">
        <v>7675</v>
      </c>
      <c r="E39" s="2" t="s">
        <v>7493</v>
      </c>
      <c r="F39" s="2" t="str">
        <f t="shared" si="0"/>
        <v>TORNILLO DE TUBO DE LLENADO FRACTURADO</v>
      </c>
      <c r="G39" s="2" t="str">
        <f t="shared" si="1"/>
        <v>TORNILLO DE TUBO DE LLENADO FRACTURADO</v>
      </c>
      <c r="H39" s="2" t="s">
        <v>7325</v>
      </c>
      <c r="I39" s="2" t="s">
        <v>7387</v>
      </c>
      <c r="J39" s="2" t="s">
        <v>7280</v>
      </c>
      <c r="K39" s="2" t="s">
        <v>7247</v>
      </c>
      <c r="L39" s="2" t="s">
        <v>7388</v>
      </c>
      <c r="M39" s="2"/>
      <c r="N39" s="2"/>
      <c r="O39" s="2"/>
      <c r="P39" s="2"/>
      <c r="Q39" s="2" t="s">
        <v>366</v>
      </c>
      <c r="R39" s="2" t="s">
        <v>10</v>
      </c>
      <c r="S39" s="2" t="s">
        <v>67</v>
      </c>
      <c r="T39" s="2" t="s">
        <v>1282</v>
      </c>
      <c r="U39" s="2" t="s">
        <v>1288</v>
      </c>
      <c r="V39" s="2" t="s">
        <v>1289</v>
      </c>
      <c r="W39" s="2" t="s">
        <v>1289</v>
      </c>
      <c r="X39" s="2" t="s">
        <v>1298</v>
      </c>
      <c r="Y39" s="2" t="s">
        <v>1025</v>
      </c>
      <c r="Z39" s="2" t="s">
        <v>1844</v>
      </c>
      <c r="AA39" s="2" t="s">
        <v>1844</v>
      </c>
      <c r="AB39" s="2" t="s">
        <v>1844</v>
      </c>
      <c r="AC39" s="2" t="s">
        <v>1844</v>
      </c>
      <c r="AD39" s="2" t="s">
        <v>1296</v>
      </c>
      <c r="AE39" s="2" t="s">
        <v>2439</v>
      </c>
      <c r="AF39" s="2" t="s">
        <v>1913</v>
      </c>
      <c r="AG39" s="2" t="s">
        <v>1847</v>
      </c>
      <c r="AH39" s="2" t="s">
        <v>1844</v>
      </c>
      <c r="AI39" s="2" t="s">
        <v>1844</v>
      </c>
      <c r="AJ39" s="2" t="s">
        <v>1844</v>
      </c>
      <c r="AK39" s="2" t="s">
        <v>1281</v>
      </c>
      <c r="AL39" s="2" t="s">
        <v>1848</v>
      </c>
      <c r="AM39" s="2" t="s">
        <v>1844</v>
      </c>
      <c r="AN39" s="2" t="s">
        <v>1857</v>
      </c>
      <c r="AO39" s="2" t="s">
        <v>2440</v>
      </c>
      <c r="AP39" s="2" t="s">
        <v>1844</v>
      </c>
      <c r="AQ39" s="2" t="s">
        <v>1844</v>
      </c>
      <c r="AR39" s="2" t="s">
        <v>1844</v>
      </c>
      <c r="AS39" s="2" t="s">
        <v>1844</v>
      </c>
      <c r="AT39" s="2" t="s">
        <v>2440</v>
      </c>
      <c r="AU39" s="2" t="s">
        <v>1844</v>
      </c>
      <c r="AV39" s="2" t="s">
        <v>1844</v>
      </c>
      <c r="AW39" s="2" t="s">
        <v>1851</v>
      </c>
      <c r="AX39" s="2" t="s">
        <v>1844</v>
      </c>
      <c r="AY39" s="2" t="s">
        <v>1844</v>
      </c>
      <c r="AZ39" s="2" t="s">
        <v>1852</v>
      </c>
      <c r="BA39" s="2" t="s">
        <v>1844</v>
      </c>
      <c r="BB39" s="2" t="s">
        <v>1278</v>
      </c>
      <c r="BC39" s="2" t="s">
        <v>2441</v>
      </c>
      <c r="BD39" s="2" t="s">
        <v>1844</v>
      </c>
      <c r="BE39" s="2" t="s">
        <v>2442</v>
      </c>
      <c r="BF39" s="2" t="s">
        <v>1853</v>
      </c>
      <c r="BG39" s="2" t="s">
        <v>1844</v>
      </c>
      <c r="BH39" s="2" t="s">
        <v>1281</v>
      </c>
      <c r="BI39" s="2" t="s">
        <v>1844</v>
      </c>
      <c r="BJ39" s="2" t="s">
        <v>1854</v>
      </c>
      <c r="BK39" s="2" t="s">
        <v>1855</v>
      </c>
      <c r="BL39" s="2" t="s">
        <v>1914</v>
      </c>
      <c r="BM39" s="2" t="s">
        <v>1844</v>
      </c>
      <c r="BN39" s="2" t="s">
        <v>1844</v>
      </c>
      <c r="BO39" s="2" t="s">
        <v>1844</v>
      </c>
      <c r="BP39" s="2" t="s">
        <v>1857</v>
      </c>
      <c r="BQ39" s="2" t="s">
        <v>1844</v>
      </c>
      <c r="BR39" s="2" t="s">
        <v>1844</v>
      </c>
      <c r="BS39" s="2" t="s">
        <v>1853</v>
      </c>
      <c r="BT39" s="2" t="s">
        <v>1844</v>
      </c>
      <c r="BU39" s="2" t="s">
        <v>2443</v>
      </c>
      <c r="BV39" s="2" t="s">
        <v>1844</v>
      </c>
      <c r="BW39" s="2" t="s">
        <v>2444</v>
      </c>
      <c r="BX39" s="2" t="s">
        <v>1844</v>
      </c>
      <c r="BY39" s="2" t="s">
        <v>1844</v>
      </c>
      <c r="BZ39" s="2" t="s">
        <v>1844</v>
      </c>
      <c r="CA39" s="2" t="s">
        <v>1844</v>
      </c>
      <c r="CB39" s="2" t="s">
        <v>1844</v>
      </c>
      <c r="CC39" s="2" t="s">
        <v>120</v>
      </c>
      <c r="CD39" s="2" t="s">
        <v>1844</v>
      </c>
      <c r="CE39" s="2" t="s">
        <v>1844</v>
      </c>
      <c r="CF39" s="2" t="s">
        <v>1844</v>
      </c>
      <c r="CG39" s="2" t="s">
        <v>1844</v>
      </c>
      <c r="CH39" s="2" t="s">
        <v>2445</v>
      </c>
      <c r="CI39" s="2" t="s">
        <v>1901</v>
      </c>
      <c r="CJ39" s="2" t="s">
        <v>1844</v>
      </c>
      <c r="CK39" s="2" t="s">
        <v>1844</v>
      </c>
      <c r="CL39" s="2" t="s">
        <v>1844</v>
      </c>
      <c r="CM39" s="2" t="s">
        <v>1844</v>
      </c>
      <c r="CN39" s="2" t="s">
        <v>1281</v>
      </c>
      <c r="CO39" s="2" t="s">
        <v>1844</v>
      </c>
      <c r="CP39" s="2" t="s">
        <v>2443</v>
      </c>
      <c r="CQ39" s="2" t="s">
        <v>1844</v>
      </c>
      <c r="CR39" s="2" t="s">
        <v>1844</v>
      </c>
      <c r="CS39" s="2" t="s">
        <v>1859</v>
      </c>
      <c r="CT39" s="2" t="s">
        <v>1859</v>
      </c>
      <c r="CU39" s="2" t="s">
        <v>1859</v>
      </c>
      <c r="CV39" s="2" t="s">
        <v>1844</v>
      </c>
      <c r="CW39" s="2" t="s">
        <v>1844</v>
      </c>
      <c r="CX39" s="2" t="s">
        <v>1844</v>
      </c>
      <c r="CY39" s="2" t="s">
        <v>1844</v>
      </c>
      <c r="CZ39" s="2" t="s">
        <v>1844</v>
      </c>
      <c r="DA39" s="2" t="s">
        <v>1844</v>
      </c>
      <c r="DB39" s="2" t="s">
        <v>1844</v>
      </c>
      <c r="DC39" s="2" t="s">
        <v>1026</v>
      </c>
      <c r="DD39" s="2" t="s">
        <v>1281</v>
      </c>
      <c r="DE39" s="2" t="s">
        <v>365</v>
      </c>
      <c r="DF39" s="3">
        <v>44730</v>
      </c>
      <c r="DG39" s="3">
        <v>44730</v>
      </c>
      <c r="DH39" s="3">
        <v>44730</v>
      </c>
      <c r="DI39" s="3"/>
      <c r="DJ39" s="3">
        <v>44729</v>
      </c>
      <c r="DK39" s="3"/>
      <c r="DL39" s="3"/>
      <c r="DM39" s="3">
        <v>44730</v>
      </c>
      <c r="DN39" s="3"/>
      <c r="DO39" s="3">
        <v>44730</v>
      </c>
      <c r="DP39" s="3">
        <v>44729</v>
      </c>
      <c r="DQ39" s="26">
        <v>0</v>
      </c>
    </row>
    <row r="40" spans="1:121" x14ac:dyDescent="0.25">
      <c r="A40" s="2" t="s">
        <v>1281</v>
      </c>
      <c r="B40" s="2" t="s">
        <v>1842</v>
      </c>
      <c r="C40" s="2" t="s">
        <v>2454</v>
      </c>
      <c r="D40" s="2" t="s">
        <v>7676</v>
      </c>
      <c r="E40" s="2" t="s">
        <v>7677</v>
      </c>
      <c r="F40" s="2" t="str">
        <f t="shared" si="0"/>
        <v>CARGADOR Y VIDEOJET DESINCRONIZADO</v>
      </c>
      <c r="G40" s="2" t="str">
        <f t="shared" si="1"/>
        <v>CARGADOR Y VIDEOJET DESINCRONIZADO</v>
      </c>
      <c r="H40" s="2" t="s">
        <v>7334</v>
      </c>
      <c r="I40" s="2" t="s">
        <v>7390</v>
      </c>
      <c r="J40" s="2" t="s">
        <v>7391</v>
      </c>
      <c r="K40" s="2" t="s">
        <v>7291</v>
      </c>
      <c r="L40" s="2" t="s">
        <v>7392</v>
      </c>
      <c r="M40" s="2"/>
      <c r="N40" s="2"/>
      <c r="O40" s="2"/>
      <c r="P40" s="2"/>
      <c r="Q40" s="2" t="s">
        <v>52</v>
      </c>
      <c r="R40" s="2" t="s">
        <v>10</v>
      </c>
      <c r="S40" s="2" t="s">
        <v>67</v>
      </c>
      <c r="T40" s="2" t="s">
        <v>1276</v>
      </c>
      <c r="U40" s="2" t="s">
        <v>1280</v>
      </c>
      <c r="V40" s="2" t="s">
        <v>1287</v>
      </c>
      <c r="W40" s="2" t="s">
        <v>1287</v>
      </c>
      <c r="X40" s="2" t="s">
        <v>1295</v>
      </c>
      <c r="Y40" s="2" t="s">
        <v>1015</v>
      </c>
      <c r="Z40" s="2" t="s">
        <v>1844</v>
      </c>
      <c r="AA40" s="2" t="s">
        <v>1844</v>
      </c>
      <c r="AB40" s="2" t="s">
        <v>2455</v>
      </c>
      <c r="AC40" s="2" t="s">
        <v>1844</v>
      </c>
      <c r="AD40" s="2" t="s">
        <v>1368</v>
      </c>
      <c r="AE40" s="2" t="s">
        <v>2456</v>
      </c>
      <c r="AF40" s="2" t="s">
        <v>1870</v>
      </c>
      <c r="AG40" s="2" t="s">
        <v>1847</v>
      </c>
      <c r="AH40" s="2" t="s">
        <v>1844</v>
      </c>
      <c r="AI40" s="2" t="s">
        <v>1844</v>
      </c>
      <c r="AJ40" s="2" t="s">
        <v>1844</v>
      </c>
      <c r="AK40" s="2" t="s">
        <v>1281</v>
      </c>
      <c r="AL40" s="2" t="s">
        <v>1848</v>
      </c>
      <c r="AM40" s="2" t="s">
        <v>1844</v>
      </c>
      <c r="AN40" s="2" t="s">
        <v>2457</v>
      </c>
      <c r="AO40" s="2" t="s">
        <v>2108</v>
      </c>
      <c r="AP40" s="2" t="s">
        <v>1844</v>
      </c>
      <c r="AQ40" s="2" t="s">
        <v>1844</v>
      </c>
      <c r="AR40" s="2" t="s">
        <v>1844</v>
      </c>
      <c r="AS40" s="2" t="s">
        <v>1844</v>
      </c>
      <c r="AT40" s="2" t="s">
        <v>2458</v>
      </c>
      <c r="AU40" s="2" t="s">
        <v>1844</v>
      </c>
      <c r="AV40" s="2" t="s">
        <v>1844</v>
      </c>
      <c r="AW40" s="2" t="s">
        <v>1851</v>
      </c>
      <c r="AX40" s="2" t="s">
        <v>1844</v>
      </c>
      <c r="AY40" s="2" t="s">
        <v>1844</v>
      </c>
      <c r="AZ40" s="2" t="s">
        <v>1852</v>
      </c>
      <c r="BA40" s="2" t="s">
        <v>1844</v>
      </c>
      <c r="BB40" s="2" t="s">
        <v>1278</v>
      </c>
      <c r="BC40" s="2" t="s">
        <v>2459</v>
      </c>
      <c r="BD40" s="2" t="s">
        <v>1844</v>
      </c>
      <c r="BE40" s="2" t="s">
        <v>2460</v>
      </c>
      <c r="BF40" s="2" t="s">
        <v>1853</v>
      </c>
      <c r="BG40" s="2" t="s">
        <v>1844</v>
      </c>
      <c r="BH40" s="2" t="s">
        <v>1281</v>
      </c>
      <c r="BI40" s="2" t="s">
        <v>1844</v>
      </c>
      <c r="BJ40" s="2" t="s">
        <v>1854</v>
      </c>
      <c r="BK40" s="2" t="s">
        <v>1855</v>
      </c>
      <c r="BL40" s="2" t="s">
        <v>1871</v>
      </c>
      <c r="BM40" s="2" t="s">
        <v>1844</v>
      </c>
      <c r="BN40" s="2" t="s">
        <v>1844</v>
      </c>
      <c r="BO40" s="2" t="s">
        <v>1844</v>
      </c>
      <c r="BP40" s="2" t="s">
        <v>1857</v>
      </c>
      <c r="BQ40" s="2" t="s">
        <v>1844</v>
      </c>
      <c r="BR40" s="2" t="s">
        <v>1844</v>
      </c>
      <c r="BS40" s="2" t="s">
        <v>1853</v>
      </c>
      <c r="BT40" s="2" t="s">
        <v>1844</v>
      </c>
      <c r="BU40" s="2" t="s">
        <v>2461</v>
      </c>
      <c r="BV40" s="2" t="s">
        <v>1872</v>
      </c>
      <c r="BW40" s="2" t="s">
        <v>2462</v>
      </c>
      <c r="BX40" s="2" t="s">
        <v>1844</v>
      </c>
      <c r="BY40" s="2" t="s">
        <v>1844</v>
      </c>
      <c r="BZ40" s="2" t="s">
        <v>1844</v>
      </c>
      <c r="CA40" s="2" t="s">
        <v>1844</v>
      </c>
      <c r="CB40" s="2" t="s">
        <v>1844</v>
      </c>
      <c r="CC40" s="2" t="s">
        <v>53</v>
      </c>
      <c r="CD40" s="2" t="s">
        <v>1873</v>
      </c>
      <c r="CE40" s="2" t="s">
        <v>1844</v>
      </c>
      <c r="CF40" s="2" t="s">
        <v>1844</v>
      </c>
      <c r="CG40" s="2" t="s">
        <v>1844</v>
      </c>
      <c r="CH40" s="2" t="s">
        <v>2463</v>
      </c>
      <c r="CI40" s="2" t="s">
        <v>1874</v>
      </c>
      <c r="CJ40" s="2" t="s">
        <v>1844</v>
      </c>
      <c r="CK40" s="2" t="s">
        <v>1844</v>
      </c>
      <c r="CL40" s="2" t="s">
        <v>1844</v>
      </c>
      <c r="CM40" s="2" t="s">
        <v>1844</v>
      </c>
      <c r="CN40" s="2" t="s">
        <v>1281</v>
      </c>
      <c r="CO40" s="2" t="s">
        <v>1875</v>
      </c>
      <c r="CP40" s="2" t="s">
        <v>2461</v>
      </c>
      <c r="CQ40" s="2" t="s">
        <v>1876</v>
      </c>
      <c r="CR40" s="2" t="s">
        <v>1844</v>
      </c>
      <c r="CS40" s="2" t="s">
        <v>1859</v>
      </c>
      <c r="CT40" s="2" t="s">
        <v>1859</v>
      </c>
      <c r="CU40" s="2" t="s">
        <v>1859</v>
      </c>
      <c r="CV40" s="2" t="s">
        <v>1844</v>
      </c>
      <c r="CW40" s="2" t="s">
        <v>1844</v>
      </c>
      <c r="CX40" s="2" t="s">
        <v>1844</v>
      </c>
      <c r="CY40" s="2" t="s">
        <v>1844</v>
      </c>
      <c r="CZ40" s="2" t="s">
        <v>1844</v>
      </c>
      <c r="DA40" s="2" t="s">
        <v>1844</v>
      </c>
      <c r="DB40" s="2" t="s">
        <v>1844</v>
      </c>
      <c r="DC40" s="2" t="s">
        <v>1026</v>
      </c>
      <c r="DD40" s="2" t="s">
        <v>1281</v>
      </c>
      <c r="DE40" s="2" t="s">
        <v>51</v>
      </c>
      <c r="DF40" s="3">
        <v>44733</v>
      </c>
      <c r="DG40" s="3">
        <v>44733</v>
      </c>
      <c r="DH40" s="3">
        <v>44751</v>
      </c>
      <c r="DI40" s="3">
        <v>44733</v>
      </c>
      <c r="DJ40" s="3">
        <v>44733</v>
      </c>
      <c r="DK40" s="3"/>
      <c r="DL40" s="3"/>
      <c r="DM40" s="3">
        <v>44733</v>
      </c>
      <c r="DN40" s="3"/>
      <c r="DO40" s="3">
        <v>44733</v>
      </c>
      <c r="DP40" s="3">
        <v>44733</v>
      </c>
      <c r="DQ40" s="26">
        <v>3</v>
      </c>
    </row>
    <row r="41" spans="1:121" x14ac:dyDescent="0.25">
      <c r="A41" s="2" t="s">
        <v>1281</v>
      </c>
      <c r="B41" s="2" t="s">
        <v>1842</v>
      </c>
      <c r="C41" s="2" t="s">
        <v>2364</v>
      </c>
      <c r="D41" s="2" t="s">
        <v>7678</v>
      </c>
      <c r="E41" s="2" t="s">
        <v>7662</v>
      </c>
      <c r="F41" s="2" t="str">
        <f t="shared" si="0"/>
        <v>ACOPLE DE PLANCHA Y EJE SUELTOS</v>
      </c>
      <c r="G41" s="2" t="str">
        <f t="shared" si="1"/>
        <v>ACOPLE DE PLANCHA Y EJE SUELTOS</v>
      </c>
      <c r="H41" s="2" t="s">
        <v>7250</v>
      </c>
      <c r="I41" s="2" t="s">
        <v>7394</v>
      </c>
      <c r="J41" s="2" t="s">
        <v>7395</v>
      </c>
      <c r="K41" s="2" t="s">
        <v>7291</v>
      </c>
      <c r="L41" s="2" t="s">
        <v>7368</v>
      </c>
      <c r="M41" s="2" t="s">
        <v>7272</v>
      </c>
      <c r="N41" s="2" t="s">
        <v>7396</v>
      </c>
      <c r="O41" s="2"/>
      <c r="P41" s="2"/>
      <c r="Q41" s="2" t="s">
        <v>153</v>
      </c>
      <c r="R41" s="2" t="s">
        <v>10</v>
      </c>
      <c r="S41" s="2" t="s">
        <v>1042</v>
      </c>
      <c r="T41" s="2" t="s">
        <v>1276</v>
      </c>
      <c r="U41" s="2" t="s">
        <v>1280</v>
      </c>
      <c r="V41" s="2" t="s">
        <v>1289</v>
      </c>
      <c r="W41" s="2" t="s">
        <v>1289</v>
      </c>
      <c r="X41" s="2" t="s">
        <v>1291</v>
      </c>
      <c r="Y41" s="2" t="s">
        <v>1025</v>
      </c>
      <c r="Z41" s="2" t="s">
        <v>1844</v>
      </c>
      <c r="AA41" s="2" t="s">
        <v>1844</v>
      </c>
      <c r="AB41" s="2" t="s">
        <v>2365</v>
      </c>
      <c r="AC41" s="2" t="s">
        <v>1844</v>
      </c>
      <c r="AD41" s="2" t="s">
        <v>1368</v>
      </c>
      <c r="AE41" s="2" t="s">
        <v>2366</v>
      </c>
      <c r="AF41" s="2" t="s">
        <v>2176</v>
      </c>
      <c r="AG41" s="2" t="s">
        <v>1847</v>
      </c>
      <c r="AH41" s="2" t="s">
        <v>1844</v>
      </c>
      <c r="AI41" s="2" t="s">
        <v>1844</v>
      </c>
      <c r="AJ41" s="2" t="s">
        <v>1844</v>
      </c>
      <c r="AK41" s="2" t="s">
        <v>1281</v>
      </c>
      <c r="AL41" s="2" t="s">
        <v>1848</v>
      </c>
      <c r="AM41" s="2" t="s">
        <v>1844</v>
      </c>
      <c r="AN41" s="2" t="s">
        <v>1929</v>
      </c>
      <c r="AO41" s="2" t="s">
        <v>2367</v>
      </c>
      <c r="AP41" s="2" t="s">
        <v>1844</v>
      </c>
      <c r="AQ41" s="2" t="s">
        <v>1844</v>
      </c>
      <c r="AR41" s="2" t="s">
        <v>1844</v>
      </c>
      <c r="AS41" s="2" t="s">
        <v>1844</v>
      </c>
      <c r="AT41" s="2" t="s">
        <v>2366</v>
      </c>
      <c r="AU41" s="2" t="s">
        <v>1844</v>
      </c>
      <c r="AV41" s="2" t="s">
        <v>1844</v>
      </c>
      <c r="AW41" s="2" t="s">
        <v>1851</v>
      </c>
      <c r="AX41" s="2" t="s">
        <v>1844</v>
      </c>
      <c r="AY41" s="2" t="s">
        <v>1844</v>
      </c>
      <c r="AZ41" s="2" t="s">
        <v>1852</v>
      </c>
      <c r="BA41" s="2" t="s">
        <v>1844</v>
      </c>
      <c r="BB41" s="2" t="s">
        <v>1278</v>
      </c>
      <c r="BC41" s="2" t="s">
        <v>2368</v>
      </c>
      <c r="BD41" s="2" t="s">
        <v>1844</v>
      </c>
      <c r="BE41" s="2" t="s">
        <v>2369</v>
      </c>
      <c r="BF41" s="2" t="s">
        <v>1853</v>
      </c>
      <c r="BG41" s="2" t="s">
        <v>1844</v>
      </c>
      <c r="BH41" s="2" t="s">
        <v>1281</v>
      </c>
      <c r="BI41" s="2" t="s">
        <v>1844</v>
      </c>
      <c r="BJ41" s="2" t="s">
        <v>1854</v>
      </c>
      <c r="BK41" s="2" t="s">
        <v>1855</v>
      </c>
      <c r="BL41" s="2" t="s">
        <v>1866</v>
      </c>
      <c r="BM41" s="2" t="s">
        <v>1844</v>
      </c>
      <c r="BN41" s="2" t="s">
        <v>1844</v>
      </c>
      <c r="BO41" s="2" t="s">
        <v>1844</v>
      </c>
      <c r="BP41" s="2" t="s">
        <v>1857</v>
      </c>
      <c r="BQ41" s="2" t="s">
        <v>1844</v>
      </c>
      <c r="BR41" s="2" t="s">
        <v>1844</v>
      </c>
      <c r="BS41" s="2" t="s">
        <v>1853</v>
      </c>
      <c r="BT41" s="2" t="s">
        <v>1844</v>
      </c>
      <c r="BU41" s="2" t="s">
        <v>2370</v>
      </c>
      <c r="BV41" s="2" t="s">
        <v>1882</v>
      </c>
      <c r="BW41" s="2" t="s">
        <v>2371</v>
      </c>
      <c r="BX41" s="2" t="s">
        <v>1844</v>
      </c>
      <c r="BY41" s="2" t="s">
        <v>1844</v>
      </c>
      <c r="BZ41" s="2" t="s">
        <v>1844</v>
      </c>
      <c r="CA41" s="2" t="s">
        <v>1844</v>
      </c>
      <c r="CB41" s="2" t="s">
        <v>1844</v>
      </c>
      <c r="CC41" s="2" t="s">
        <v>154</v>
      </c>
      <c r="CD41" s="2" t="s">
        <v>1844</v>
      </c>
      <c r="CE41" s="2" t="s">
        <v>1844</v>
      </c>
      <c r="CF41" s="2" t="s">
        <v>1844</v>
      </c>
      <c r="CG41" s="2" t="s">
        <v>1844</v>
      </c>
      <c r="CH41" s="2" t="s">
        <v>2366</v>
      </c>
      <c r="CI41" s="2" t="s">
        <v>1869</v>
      </c>
      <c r="CJ41" s="2" t="s">
        <v>1844</v>
      </c>
      <c r="CK41" s="2" t="s">
        <v>1844</v>
      </c>
      <c r="CL41" s="2" t="s">
        <v>1844</v>
      </c>
      <c r="CM41" s="2" t="s">
        <v>1844</v>
      </c>
      <c r="CN41" s="2" t="s">
        <v>1281</v>
      </c>
      <c r="CO41" s="2" t="s">
        <v>1883</v>
      </c>
      <c r="CP41" s="2" t="s">
        <v>2370</v>
      </c>
      <c r="CQ41" s="2" t="s">
        <v>1884</v>
      </c>
      <c r="CR41" s="2" t="s">
        <v>1844</v>
      </c>
      <c r="CS41" s="2" t="s">
        <v>1859</v>
      </c>
      <c r="CT41" s="2" t="s">
        <v>1859</v>
      </c>
      <c r="CU41" s="2" t="s">
        <v>1859</v>
      </c>
      <c r="CV41" s="2" t="s">
        <v>1844</v>
      </c>
      <c r="CW41" s="2" t="s">
        <v>1844</v>
      </c>
      <c r="CX41" s="2" t="s">
        <v>1844</v>
      </c>
      <c r="CY41" s="2" t="s">
        <v>1844</v>
      </c>
      <c r="CZ41" s="2" t="s">
        <v>1844</v>
      </c>
      <c r="DA41" s="2" t="s">
        <v>1844</v>
      </c>
      <c r="DB41" s="2" t="s">
        <v>1844</v>
      </c>
      <c r="DC41" s="2" t="s">
        <v>1026</v>
      </c>
      <c r="DD41" s="2" t="s">
        <v>1281</v>
      </c>
      <c r="DE41" s="2" t="s">
        <v>152</v>
      </c>
      <c r="DF41" s="3">
        <v>44716</v>
      </c>
      <c r="DG41" s="3">
        <v>44737</v>
      </c>
      <c r="DH41" s="3">
        <v>44737</v>
      </c>
      <c r="DI41" s="3">
        <v>44716</v>
      </c>
      <c r="DJ41" s="3">
        <v>44737</v>
      </c>
      <c r="DK41" s="3"/>
      <c r="DL41" s="3"/>
      <c r="DM41" s="3">
        <v>44716</v>
      </c>
      <c r="DN41" s="3"/>
      <c r="DO41" s="3">
        <v>44716</v>
      </c>
      <c r="DP41" s="3">
        <v>44716</v>
      </c>
      <c r="DQ41" s="26">
        <v>0.67</v>
      </c>
    </row>
    <row r="42" spans="1:121" x14ac:dyDescent="0.25">
      <c r="A42" s="2" t="s">
        <v>1281</v>
      </c>
      <c r="B42" s="2" t="s">
        <v>1842</v>
      </c>
      <c r="C42" s="2" t="s">
        <v>2505</v>
      </c>
      <c r="D42" s="2" t="s">
        <v>7679</v>
      </c>
      <c r="E42" s="2" t="s">
        <v>7400</v>
      </c>
      <c r="F42" s="2" t="str">
        <f t="shared" si="0"/>
        <v>CABEZAL N°2 DE VIDEO JET DESACTIVADO</v>
      </c>
      <c r="G42" s="2" t="str">
        <f t="shared" si="1"/>
        <v>CABEZAL N°2 DE VIDEO JET DESACTIVADO</v>
      </c>
      <c r="H42" s="2" t="s">
        <v>7327</v>
      </c>
      <c r="I42" s="2" t="s">
        <v>7399</v>
      </c>
      <c r="J42" s="2">
        <v>2</v>
      </c>
      <c r="K42" s="2" t="s">
        <v>7400</v>
      </c>
      <c r="L42" s="2" t="s">
        <v>7401</v>
      </c>
      <c r="M42" s="2" t="s">
        <v>7402</v>
      </c>
      <c r="N42" s="2"/>
      <c r="O42" s="2"/>
      <c r="P42" s="2"/>
      <c r="Q42" s="2" t="s">
        <v>52</v>
      </c>
      <c r="R42" s="2" t="s">
        <v>10</v>
      </c>
      <c r="S42" s="2" t="s">
        <v>67</v>
      </c>
      <c r="T42" s="2" t="s">
        <v>1293</v>
      </c>
      <c r="U42" s="2" t="s">
        <v>1288</v>
      </c>
      <c r="V42" s="2" t="s">
        <v>1287</v>
      </c>
      <c r="W42" s="2" t="s">
        <v>1287</v>
      </c>
      <c r="X42" s="2" t="s">
        <v>1295</v>
      </c>
      <c r="Y42" s="2" t="s">
        <v>1015</v>
      </c>
      <c r="Z42" s="2" t="s">
        <v>1844</v>
      </c>
      <c r="AA42" s="2" t="s">
        <v>1844</v>
      </c>
      <c r="AB42" s="2" t="s">
        <v>1844</v>
      </c>
      <c r="AC42" s="2" t="s">
        <v>1844</v>
      </c>
      <c r="AD42" s="2" t="s">
        <v>1292</v>
      </c>
      <c r="AE42" s="2" t="s">
        <v>2506</v>
      </c>
      <c r="AF42" s="2" t="s">
        <v>1870</v>
      </c>
      <c r="AG42" s="2" t="s">
        <v>1847</v>
      </c>
      <c r="AH42" s="2" t="s">
        <v>1844</v>
      </c>
      <c r="AI42" s="2" t="s">
        <v>1844</v>
      </c>
      <c r="AJ42" s="2" t="s">
        <v>1844</v>
      </c>
      <c r="AK42" s="2" t="s">
        <v>1281</v>
      </c>
      <c r="AL42" s="2" t="s">
        <v>1848</v>
      </c>
      <c r="AM42" s="2" t="s">
        <v>1844</v>
      </c>
      <c r="AN42" s="2" t="s">
        <v>1857</v>
      </c>
      <c r="AO42" s="2" t="s">
        <v>1905</v>
      </c>
      <c r="AP42" s="2" t="s">
        <v>1844</v>
      </c>
      <c r="AQ42" s="2" t="s">
        <v>1844</v>
      </c>
      <c r="AR42" s="2" t="s">
        <v>1844</v>
      </c>
      <c r="AS42" s="2" t="s">
        <v>1844</v>
      </c>
      <c r="AT42" s="2" t="s">
        <v>1905</v>
      </c>
      <c r="AU42" s="2" t="s">
        <v>1844</v>
      </c>
      <c r="AV42" s="2" t="s">
        <v>1844</v>
      </c>
      <c r="AW42" s="2" t="s">
        <v>1851</v>
      </c>
      <c r="AX42" s="2" t="s">
        <v>1844</v>
      </c>
      <c r="AY42" s="2" t="s">
        <v>1844</v>
      </c>
      <c r="AZ42" s="2" t="s">
        <v>1852</v>
      </c>
      <c r="BA42" s="2" t="s">
        <v>1844</v>
      </c>
      <c r="BB42" s="2" t="s">
        <v>1278</v>
      </c>
      <c r="BC42" s="2" t="s">
        <v>2507</v>
      </c>
      <c r="BD42" s="2" t="s">
        <v>1844</v>
      </c>
      <c r="BE42" s="2" t="s">
        <v>2508</v>
      </c>
      <c r="BF42" s="2" t="s">
        <v>1853</v>
      </c>
      <c r="BG42" s="2" t="s">
        <v>1844</v>
      </c>
      <c r="BH42" s="2" t="s">
        <v>1281</v>
      </c>
      <c r="BI42" s="2" t="s">
        <v>1844</v>
      </c>
      <c r="BJ42" s="2" t="s">
        <v>1854</v>
      </c>
      <c r="BK42" s="2" t="s">
        <v>1855</v>
      </c>
      <c r="BL42" s="2" t="s">
        <v>1871</v>
      </c>
      <c r="BM42" s="2" t="s">
        <v>1844</v>
      </c>
      <c r="BN42" s="2" t="s">
        <v>1844</v>
      </c>
      <c r="BO42" s="2" t="s">
        <v>1844</v>
      </c>
      <c r="BP42" s="2" t="s">
        <v>1857</v>
      </c>
      <c r="BQ42" s="2" t="s">
        <v>1844</v>
      </c>
      <c r="BR42" s="2" t="s">
        <v>1844</v>
      </c>
      <c r="BS42" s="2" t="s">
        <v>1853</v>
      </c>
      <c r="BT42" s="2" t="s">
        <v>1844</v>
      </c>
      <c r="BU42" s="2" t="s">
        <v>2509</v>
      </c>
      <c r="BV42" s="2" t="s">
        <v>1872</v>
      </c>
      <c r="BW42" s="2" t="s">
        <v>2510</v>
      </c>
      <c r="BX42" s="2" t="s">
        <v>1844</v>
      </c>
      <c r="BY42" s="2" t="s">
        <v>1844</v>
      </c>
      <c r="BZ42" s="2" t="s">
        <v>1844</v>
      </c>
      <c r="CA42" s="2" t="s">
        <v>1844</v>
      </c>
      <c r="CB42" s="2" t="s">
        <v>1844</v>
      </c>
      <c r="CC42" s="2" t="s">
        <v>53</v>
      </c>
      <c r="CD42" s="2" t="s">
        <v>1873</v>
      </c>
      <c r="CE42" s="2" t="s">
        <v>1844</v>
      </c>
      <c r="CF42" s="2" t="s">
        <v>1844</v>
      </c>
      <c r="CG42" s="2" t="s">
        <v>1844</v>
      </c>
      <c r="CH42" s="2" t="s">
        <v>2511</v>
      </c>
      <c r="CI42" s="2" t="s">
        <v>1874</v>
      </c>
      <c r="CJ42" s="2" t="s">
        <v>1844</v>
      </c>
      <c r="CK42" s="2" t="s">
        <v>1844</v>
      </c>
      <c r="CL42" s="2" t="s">
        <v>1844</v>
      </c>
      <c r="CM42" s="2" t="s">
        <v>1844</v>
      </c>
      <c r="CN42" s="2" t="s">
        <v>1281</v>
      </c>
      <c r="CO42" s="2" t="s">
        <v>1875</v>
      </c>
      <c r="CP42" s="2" t="s">
        <v>2509</v>
      </c>
      <c r="CQ42" s="2" t="s">
        <v>1876</v>
      </c>
      <c r="CR42" s="2" t="s">
        <v>1844</v>
      </c>
      <c r="CS42" s="2" t="s">
        <v>1859</v>
      </c>
      <c r="CT42" s="2" t="s">
        <v>1859</v>
      </c>
      <c r="CU42" s="2" t="s">
        <v>1859</v>
      </c>
      <c r="CV42" s="2" t="s">
        <v>1844</v>
      </c>
      <c r="CW42" s="2" t="s">
        <v>1844</v>
      </c>
      <c r="CX42" s="2" t="s">
        <v>1844</v>
      </c>
      <c r="CY42" s="2" t="s">
        <v>1844</v>
      </c>
      <c r="CZ42" s="2" t="s">
        <v>1844</v>
      </c>
      <c r="DA42" s="2" t="s">
        <v>1844</v>
      </c>
      <c r="DB42" s="2" t="s">
        <v>1844</v>
      </c>
      <c r="DC42" s="2" t="s">
        <v>1026</v>
      </c>
      <c r="DD42" s="2" t="s">
        <v>1281</v>
      </c>
      <c r="DE42" s="2" t="s">
        <v>51</v>
      </c>
      <c r="DF42" s="3">
        <v>44745</v>
      </c>
      <c r="DG42" s="3">
        <v>44747</v>
      </c>
      <c r="DH42" s="3">
        <v>44747</v>
      </c>
      <c r="DI42" s="3"/>
      <c r="DJ42" s="3">
        <v>44745</v>
      </c>
      <c r="DK42" s="3"/>
      <c r="DL42" s="3"/>
      <c r="DM42" s="3">
        <v>44745</v>
      </c>
      <c r="DN42" s="3"/>
      <c r="DO42" s="3">
        <v>44745</v>
      </c>
      <c r="DP42" s="3">
        <v>44745</v>
      </c>
      <c r="DQ42" s="26">
        <v>0</v>
      </c>
    </row>
    <row r="43" spans="1:121" x14ac:dyDescent="0.25">
      <c r="A43" s="2" t="s">
        <v>1281</v>
      </c>
      <c r="B43" s="2" t="s">
        <v>1842</v>
      </c>
      <c r="C43" s="2" t="s">
        <v>2446</v>
      </c>
      <c r="D43" s="2" t="s">
        <v>7680</v>
      </c>
      <c r="E43" s="2" t="s">
        <v>7493</v>
      </c>
      <c r="F43" s="2" t="str">
        <f t="shared" si="0"/>
        <v>EJE DE BOMBA FRACTURADO</v>
      </c>
      <c r="G43" s="2" t="str">
        <f t="shared" si="1"/>
        <v>EJE DE BOMBA FRACTURADO</v>
      </c>
      <c r="H43" s="2" t="s">
        <v>7368</v>
      </c>
      <c r="I43" s="2" t="s">
        <v>7387</v>
      </c>
      <c r="J43" s="2" t="s">
        <v>7257</v>
      </c>
      <c r="K43" s="2" t="s">
        <v>7252</v>
      </c>
      <c r="L43" s="2"/>
      <c r="M43" s="2"/>
      <c r="N43" s="2"/>
      <c r="O43" s="2"/>
      <c r="P43" s="2"/>
      <c r="Q43" s="2" t="s">
        <v>326</v>
      </c>
      <c r="R43" s="2" t="s">
        <v>10</v>
      </c>
      <c r="S43" s="2" t="s">
        <v>1042</v>
      </c>
      <c r="T43" s="2" t="s">
        <v>1311</v>
      </c>
      <c r="U43" s="2" t="s">
        <v>1280</v>
      </c>
      <c r="V43" s="2" t="s">
        <v>1289</v>
      </c>
      <c r="W43" s="2" t="s">
        <v>1289</v>
      </c>
      <c r="X43" s="2" t="s">
        <v>1298</v>
      </c>
      <c r="Y43" s="2" t="s">
        <v>1025</v>
      </c>
      <c r="Z43" s="2" t="s">
        <v>1844</v>
      </c>
      <c r="AA43" s="2" t="s">
        <v>1844</v>
      </c>
      <c r="AB43" s="2" t="s">
        <v>2447</v>
      </c>
      <c r="AC43" s="2" t="s">
        <v>1844</v>
      </c>
      <c r="AD43" s="2" t="s">
        <v>1296</v>
      </c>
      <c r="AE43" s="2" t="s">
        <v>2448</v>
      </c>
      <c r="AF43" s="2" t="s">
        <v>1960</v>
      </c>
      <c r="AG43" s="2" t="s">
        <v>1847</v>
      </c>
      <c r="AH43" s="2" t="s">
        <v>1844</v>
      </c>
      <c r="AI43" s="2" t="s">
        <v>1844</v>
      </c>
      <c r="AJ43" s="2" t="s">
        <v>1844</v>
      </c>
      <c r="AK43" s="2" t="s">
        <v>1281</v>
      </c>
      <c r="AL43" s="2" t="s">
        <v>1848</v>
      </c>
      <c r="AM43" s="2" t="s">
        <v>1844</v>
      </c>
      <c r="AN43" s="2" t="s">
        <v>2401</v>
      </c>
      <c r="AO43" s="2" t="s">
        <v>2375</v>
      </c>
      <c r="AP43" s="2" t="s">
        <v>1844</v>
      </c>
      <c r="AQ43" s="2" t="s">
        <v>1844</v>
      </c>
      <c r="AR43" s="2" t="s">
        <v>1844</v>
      </c>
      <c r="AS43" s="2" t="s">
        <v>1844</v>
      </c>
      <c r="AT43" s="2" t="s">
        <v>2449</v>
      </c>
      <c r="AU43" s="2" t="s">
        <v>1844</v>
      </c>
      <c r="AV43" s="2" t="s">
        <v>1844</v>
      </c>
      <c r="AW43" s="2" t="s">
        <v>1851</v>
      </c>
      <c r="AX43" s="2" t="s">
        <v>1844</v>
      </c>
      <c r="AY43" s="2" t="s">
        <v>1844</v>
      </c>
      <c r="AZ43" s="2" t="s">
        <v>1852</v>
      </c>
      <c r="BA43" s="2" t="s">
        <v>1844</v>
      </c>
      <c r="BB43" s="2" t="s">
        <v>1278</v>
      </c>
      <c r="BC43" s="2" t="s">
        <v>2450</v>
      </c>
      <c r="BD43" s="2" t="s">
        <v>1844</v>
      </c>
      <c r="BE43" s="2" t="s">
        <v>2451</v>
      </c>
      <c r="BF43" s="2" t="s">
        <v>1853</v>
      </c>
      <c r="BG43" s="2" t="s">
        <v>1844</v>
      </c>
      <c r="BH43" s="2" t="s">
        <v>1281</v>
      </c>
      <c r="BI43" s="2" t="s">
        <v>1844</v>
      </c>
      <c r="BJ43" s="2" t="s">
        <v>1854</v>
      </c>
      <c r="BK43" s="2" t="s">
        <v>1855</v>
      </c>
      <c r="BL43" s="2" t="s">
        <v>1914</v>
      </c>
      <c r="BM43" s="2" t="s">
        <v>1844</v>
      </c>
      <c r="BN43" s="2" t="s">
        <v>1844</v>
      </c>
      <c r="BO43" s="2" t="s">
        <v>1844</v>
      </c>
      <c r="BP43" s="2" t="s">
        <v>1857</v>
      </c>
      <c r="BQ43" s="2" t="s">
        <v>1844</v>
      </c>
      <c r="BR43" s="2" t="s">
        <v>1844</v>
      </c>
      <c r="BS43" s="2" t="s">
        <v>1853</v>
      </c>
      <c r="BT43" s="2" t="s">
        <v>1844</v>
      </c>
      <c r="BU43" s="2" t="s">
        <v>2452</v>
      </c>
      <c r="BV43" s="2" t="s">
        <v>1844</v>
      </c>
      <c r="BW43" s="2" t="s">
        <v>2453</v>
      </c>
      <c r="BX43" s="2" t="s">
        <v>1844</v>
      </c>
      <c r="BY43" s="2" t="s">
        <v>1844</v>
      </c>
      <c r="BZ43" s="2" t="s">
        <v>1844</v>
      </c>
      <c r="CA43" s="2" t="s">
        <v>1844</v>
      </c>
      <c r="CB43" s="2" t="s">
        <v>1844</v>
      </c>
      <c r="CC43" s="2" t="s">
        <v>120</v>
      </c>
      <c r="CD43" s="2" t="s">
        <v>1844</v>
      </c>
      <c r="CE43" s="2" t="s">
        <v>1844</v>
      </c>
      <c r="CF43" s="2" t="s">
        <v>1844</v>
      </c>
      <c r="CG43" s="2" t="s">
        <v>1844</v>
      </c>
      <c r="CH43" s="2" t="s">
        <v>2448</v>
      </c>
      <c r="CI43" s="2" t="s">
        <v>1901</v>
      </c>
      <c r="CJ43" s="2" t="s">
        <v>1844</v>
      </c>
      <c r="CK43" s="2" t="s">
        <v>1844</v>
      </c>
      <c r="CL43" s="2" t="s">
        <v>1844</v>
      </c>
      <c r="CM43" s="2" t="s">
        <v>1844</v>
      </c>
      <c r="CN43" s="2" t="s">
        <v>1281</v>
      </c>
      <c r="CO43" s="2" t="s">
        <v>1844</v>
      </c>
      <c r="CP43" s="2" t="s">
        <v>2452</v>
      </c>
      <c r="CQ43" s="2" t="s">
        <v>1844</v>
      </c>
      <c r="CR43" s="2" t="s">
        <v>1844</v>
      </c>
      <c r="CS43" s="2" t="s">
        <v>1859</v>
      </c>
      <c r="CT43" s="2" t="s">
        <v>1859</v>
      </c>
      <c r="CU43" s="2" t="s">
        <v>1859</v>
      </c>
      <c r="CV43" s="2" t="s">
        <v>1844</v>
      </c>
      <c r="CW43" s="2" t="s">
        <v>1844</v>
      </c>
      <c r="CX43" s="2" t="s">
        <v>1844</v>
      </c>
      <c r="CY43" s="2" t="s">
        <v>1844</v>
      </c>
      <c r="CZ43" s="2" t="s">
        <v>1844</v>
      </c>
      <c r="DA43" s="2" t="s">
        <v>1844</v>
      </c>
      <c r="DB43" s="2" t="s">
        <v>1844</v>
      </c>
      <c r="DC43" s="2" t="s">
        <v>1026</v>
      </c>
      <c r="DD43" s="2" t="s">
        <v>1281</v>
      </c>
      <c r="DE43" s="2" t="s">
        <v>325</v>
      </c>
      <c r="DF43" s="3">
        <v>44732</v>
      </c>
      <c r="DG43" s="3">
        <v>44748</v>
      </c>
      <c r="DH43" s="3">
        <v>44748</v>
      </c>
      <c r="DI43" s="3">
        <v>44733</v>
      </c>
      <c r="DJ43" s="3">
        <v>44748</v>
      </c>
      <c r="DK43" s="3"/>
      <c r="DL43" s="3"/>
      <c r="DM43" s="3">
        <v>44732</v>
      </c>
      <c r="DN43" s="3"/>
      <c r="DO43" s="3">
        <v>44732</v>
      </c>
      <c r="DP43" s="3">
        <v>44732</v>
      </c>
      <c r="DQ43" s="26">
        <v>8.5</v>
      </c>
    </row>
    <row r="44" spans="1:121" x14ac:dyDescent="0.25">
      <c r="A44" s="2" t="s">
        <v>1281</v>
      </c>
      <c r="B44" s="2" t="s">
        <v>1842</v>
      </c>
      <c r="C44" s="2" t="s">
        <v>2046</v>
      </c>
      <c r="D44" s="2" t="s">
        <v>7681</v>
      </c>
      <c r="E44" s="2" t="s">
        <v>7931</v>
      </c>
      <c r="F44" s="2" t="str">
        <f t="shared" si="0"/>
        <v>PELÍCULA INFERIOR DESAJUSTADA</v>
      </c>
      <c r="G44" s="2" t="str">
        <f t="shared" si="1"/>
        <v>PELÍCULA INFERIOR DESAJUSTADA</v>
      </c>
      <c r="H44" s="2" t="s">
        <v>7300</v>
      </c>
      <c r="I44" s="2" t="s">
        <v>7404</v>
      </c>
      <c r="J44" s="2" t="s">
        <v>7111</v>
      </c>
      <c r="K44" s="2" t="s">
        <v>7405</v>
      </c>
      <c r="L44" s="2"/>
      <c r="M44" s="2"/>
      <c r="N44" s="2"/>
      <c r="O44" s="2"/>
      <c r="P44" s="2"/>
      <c r="Q44" s="2" t="s">
        <v>52</v>
      </c>
      <c r="R44" s="2" t="s">
        <v>10</v>
      </c>
      <c r="S44" s="2" t="s">
        <v>1042</v>
      </c>
      <c r="T44" s="2" t="s">
        <v>1276</v>
      </c>
      <c r="U44" s="2" t="s">
        <v>1284</v>
      </c>
      <c r="V44" s="2" t="s">
        <v>1287</v>
      </c>
      <c r="W44" s="2" t="s">
        <v>1287</v>
      </c>
      <c r="X44" s="2" t="s">
        <v>1295</v>
      </c>
      <c r="Y44" s="2" t="s">
        <v>1015</v>
      </c>
      <c r="Z44" s="2" t="s">
        <v>1844</v>
      </c>
      <c r="AA44" s="2" t="s">
        <v>1844</v>
      </c>
      <c r="AB44" s="2" t="s">
        <v>2047</v>
      </c>
      <c r="AC44" s="2" t="s">
        <v>1844</v>
      </c>
      <c r="AD44" s="2" t="s">
        <v>1368</v>
      </c>
      <c r="AE44" s="2" t="s">
        <v>2048</v>
      </c>
      <c r="AF44" s="2" t="s">
        <v>1870</v>
      </c>
      <c r="AG44" s="2" t="s">
        <v>1847</v>
      </c>
      <c r="AH44" s="2" t="s">
        <v>1844</v>
      </c>
      <c r="AI44" s="2" t="s">
        <v>1844</v>
      </c>
      <c r="AJ44" s="2" t="s">
        <v>1844</v>
      </c>
      <c r="AK44" s="2" t="s">
        <v>1281</v>
      </c>
      <c r="AL44" s="2" t="s">
        <v>1848</v>
      </c>
      <c r="AM44" s="2" t="s">
        <v>1844</v>
      </c>
      <c r="AN44" s="2" t="s">
        <v>2049</v>
      </c>
      <c r="AO44" s="2" t="s">
        <v>2050</v>
      </c>
      <c r="AP44" s="2" t="s">
        <v>1844</v>
      </c>
      <c r="AQ44" s="2" t="s">
        <v>1844</v>
      </c>
      <c r="AR44" s="2" t="s">
        <v>1844</v>
      </c>
      <c r="AS44" s="2" t="s">
        <v>1844</v>
      </c>
      <c r="AT44" s="2" t="s">
        <v>2051</v>
      </c>
      <c r="AU44" s="2" t="s">
        <v>1844</v>
      </c>
      <c r="AV44" s="2" t="s">
        <v>1844</v>
      </c>
      <c r="AW44" s="2" t="s">
        <v>1851</v>
      </c>
      <c r="AX44" s="2" t="s">
        <v>1844</v>
      </c>
      <c r="AY44" s="2" t="s">
        <v>1844</v>
      </c>
      <c r="AZ44" s="2" t="s">
        <v>1852</v>
      </c>
      <c r="BA44" s="2" t="s">
        <v>1844</v>
      </c>
      <c r="BB44" s="2" t="s">
        <v>1278</v>
      </c>
      <c r="BC44" s="2" t="s">
        <v>2052</v>
      </c>
      <c r="BD44" s="2" t="s">
        <v>1844</v>
      </c>
      <c r="BE44" s="2" t="s">
        <v>2053</v>
      </c>
      <c r="BF44" s="2" t="s">
        <v>1853</v>
      </c>
      <c r="BG44" s="2" t="s">
        <v>1844</v>
      </c>
      <c r="BH44" s="2" t="s">
        <v>1281</v>
      </c>
      <c r="BI44" s="2" t="s">
        <v>1844</v>
      </c>
      <c r="BJ44" s="2" t="s">
        <v>1854</v>
      </c>
      <c r="BK44" s="2" t="s">
        <v>1855</v>
      </c>
      <c r="BL44" s="2" t="s">
        <v>1871</v>
      </c>
      <c r="BM44" s="2" t="s">
        <v>1844</v>
      </c>
      <c r="BN44" s="2" t="s">
        <v>1844</v>
      </c>
      <c r="BO44" s="2" t="s">
        <v>1844</v>
      </c>
      <c r="BP44" s="2" t="s">
        <v>1857</v>
      </c>
      <c r="BQ44" s="2" t="s">
        <v>1844</v>
      </c>
      <c r="BR44" s="2" t="s">
        <v>1844</v>
      </c>
      <c r="BS44" s="2" t="s">
        <v>1853</v>
      </c>
      <c r="BT44" s="2" t="s">
        <v>1844</v>
      </c>
      <c r="BU44" s="2" t="s">
        <v>2054</v>
      </c>
      <c r="BV44" s="2" t="s">
        <v>1872</v>
      </c>
      <c r="BW44" s="2" t="s">
        <v>2055</v>
      </c>
      <c r="BX44" s="2" t="s">
        <v>1844</v>
      </c>
      <c r="BY44" s="2" t="s">
        <v>1844</v>
      </c>
      <c r="BZ44" s="2" t="s">
        <v>1844</v>
      </c>
      <c r="CA44" s="2" t="s">
        <v>1844</v>
      </c>
      <c r="CB44" s="2" t="s">
        <v>1844</v>
      </c>
      <c r="CC44" s="2" t="s">
        <v>53</v>
      </c>
      <c r="CD44" s="2" t="s">
        <v>1873</v>
      </c>
      <c r="CE44" s="2" t="s">
        <v>1844</v>
      </c>
      <c r="CF44" s="2" t="s">
        <v>1844</v>
      </c>
      <c r="CG44" s="2" t="s">
        <v>1844</v>
      </c>
      <c r="CH44" s="2" t="s">
        <v>2048</v>
      </c>
      <c r="CI44" s="2" t="s">
        <v>1874</v>
      </c>
      <c r="CJ44" s="2" t="s">
        <v>1844</v>
      </c>
      <c r="CK44" s="2" t="s">
        <v>1844</v>
      </c>
      <c r="CL44" s="2" t="s">
        <v>1844</v>
      </c>
      <c r="CM44" s="2" t="s">
        <v>1844</v>
      </c>
      <c r="CN44" s="2" t="s">
        <v>1281</v>
      </c>
      <c r="CO44" s="2" t="s">
        <v>1875</v>
      </c>
      <c r="CP44" s="2" t="s">
        <v>2054</v>
      </c>
      <c r="CQ44" s="2" t="s">
        <v>1876</v>
      </c>
      <c r="CR44" s="2" t="s">
        <v>1844</v>
      </c>
      <c r="CS44" s="2" t="s">
        <v>1859</v>
      </c>
      <c r="CT44" s="2" t="s">
        <v>1859</v>
      </c>
      <c r="CU44" s="2" t="s">
        <v>1859</v>
      </c>
      <c r="CV44" s="2" t="s">
        <v>1844</v>
      </c>
      <c r="CW44" s="2" t="s">
        <v>1844</v>
      </c>
      <c r="CX44" s="2" t="s">
        <v>1844</v>
      </c>
      <c r="CY44" s="2" t="s">
        <v>1844</v>
      </c>
      <c r="CZ44" s="2" t="s">
        <v>1844</v>
      </c>
      <c r="DA44" s="2" t="s">
        <v>1844</v>
      </c>
      <c r="DB44" s="2" t="s">
        <v>1844</v>
      </c>
      <c r="DC44" s="2" t="s">
        <v>1026</v>
      </c>
      <c r="DD44" s="2" t="s">
        <v>1281</v>
      </c>
      <c r="DE44" s="2" t="s">
        <v>51</v>
      </c>
      <c r="DF44" s="3">
        <v>44637</v>
      </c>
      <c r="DG44" s="3">
        <v>44750</v>
      </c>
      <c r="DH44" s="3">
        <v>44750</v>
      </c>
      <c r="DI44" s="3">
        <v>44637</v>
      </c>
      <c r="DJ44" s="3">
        <v>44750</v>
      </c>
      <c r="DK44" s="3"/>
      <c r="DL44" s="3"/>
      <c r="DM44" s="3">
        <v>44637</v>
      </c>
      <c r="DN44" s="3"/>
      <c r="DO44" s="3">
        <v>44637</v>
      </c>
      <c r="DP44" s="3">
        <v>44637</v>
      </c>
      <c r="DQ44" s="26">
        <v>1</v>
      </c>
    </row>
    <row r="45" spans="1:121" x14ac:dyDescent="0.25">
      <c r="A45" s="2" t="s">
        <v>1281</v>
      </c>
      <c r="B45" s="2" t="s">
        <v>1842</v>
      </c>
      <c r="C45" s="2" t="s">
        <v>2487</v>
      </c>
      <c r="D45" s="2" t="s">
        <v>7667</v>
      </c>
      <c r="E45" s="2" t="s">
        <v>7933</v>
      </c>
      <c r="F45" s="2" t="str">
        <f t="shared" si="0"/>
        <v>PLANCHA DE SELLADO ATASCADA</v>
      </c>
      <c r="G45" s="2" t="str">
        <f t="shared" si="1"/>
        <v>PLANCHA DE SELLADO ATASCADA</v>
      </c>
      <c r="H45" s="2" t="s">
        <v>7406</v>
      </c>
      <c r="I45" s="2" t="s">
        <v>7407</v>
      </c>
      <c r="J45" s="2" t="s">
        <v>7408</v>
      </c>
      <c r="K45" s="2" t="s">
        <v>7409</v>
      </c>
      <c r="L45" s="2" t="s">
        <v>7111</v>
      </c>
      <c r="M45" s="2" t="s">
        <v>7273</v>
      </c>
      <c r="N45" s="2"/>
      <c r="O45" s="2"/>
      <c r="P45" s="2"/>
      <c r="Q45" s="2" t="s">
        <v>52</v>
      </c>
      <c r="R45" s="2" t="s">
        <v>10</v>
      </c>
      <c r="S45" s="2" t="s">
        <v>67</v>
      </c>
      <c r="T45" s="2" t="s">
        <v>1276</v>
      </c>
      <c r="U45" s="2" t="s">
        <v>1280</v>
      </c>
      <c r="V45" s="2" t="s">
        <v>1287</v>
      </c>
      <c r="W45" s="2" t="s">
        <v>1287</v>
      </c>
      <c r="X45" s="2" t="s">
        <v>1295</v>
      </c>
      <c r="Y45" s="2" t="s">
        <v>1015</v>
      </c>
      <c r="Z45" s="2" t="s">
        <v>1844</v>
      </c>
      <c r="AA45" s="2" t="s">
        <v>1844</v>
      </c>
      <c r="AB45" s="2" t="s">
        <v>2488</v>
      </c>
      <c r="AC45" s="2" t="s">
        <v>1844</v>
      </c>
      <c r="AD45" s="2" t="s">
        <v>1368</v>
      </c>
      <c r="AE45" s="2" t="s">
        <v>2489</v>
      </c>
      <c r="AF45" s="2" t="s">
        <v>1870</v>
      </c>
      <c r="AG45" s="2" t="s">
        <v>1847</v>
      </c>
      <c r="AH45" s="2" t="s">
        <v>1844</v>
      </c>
      <c r="AI45" s="2" t="s">
        <v>1844</v>
      </c>
      <c r="AJ45" s="2" t="s">
        <v>1844</v>
      </c>
      <c r="AK45" s="2" t="s">
        <v>1281</v>
      </c>
      <c r="AL45" s="2" t="s">
        <v>1848</v>
      </c>
      <c r="AM45" s="2" t="s">
        <v>1844</v>
      </c>
      <c r="AN45" s="2" t="s">
        <v>2391</v>
      </c>
      <c r="AO45" s="2" t="s">
        <v>2311</v>
      </c>
      <c r="AP45" s="2" t="s">
        <v>1844</v>
      </c>
      <c r="AQ45" s="2" t="s">
        <v>1844</v>
      </c>
      <c r="AR45" s="2" t="s">
        <v>1844</v>
      </c>
      <c r="AS45" s="2" t="s">
        <v>1844</v>
      </c>
      <c r="AT45" s="2" t="s">
        <v>2490</v>
      </c>
      <c r="AU45" s="2" t="s">
        <v>1844</v>
      </c>
      <c r="AV45" s="2" t="s">
        <v>1844</v>
      </c>
      <c r="AW45" s="2" t="s">
        <v>1851</v>
      </c>
      <c r="AX45" s="2" t="s">
        <v>1844</v>
      </c>
      <c r="AY45" s="2" t="s">
        <v>1844</v>
      </c>
      <c r="AZ45" s="2" t="s">
        <v>1852</v>
      </c>
      <c r="BA45" s="2" t="s">
        <v>1844</v>
      </c>
      <c r="BB45" s="2" t="s">
        <v>1278</v>
      </c>
      <c r="BC45" s="2" t="s">
        <v>2491</v>
      </c>
      <c r="BD45" s="2" t="s">
        <v>1844</v>
      </c>
      <c r="BE45" s="2" t="s">
        <v>2492</v>
      </c>
      <c r="BF45" s="2" t="s">
        <v>1853</v>
      </c>
      <c r="BG45" s="2" t="s">
        <v>1844</v>
      </c>
      <c r="BH45" s="2" t="s">
        <v>1281</v>
      </c>
      <c r="BI45" s="2" t="s">
        <v>1844</v>
      </c>
      <c r="BJ45" s="2" t="s">
        <v>1854</v>
      </c>
      <c r="BK45" s="2" t="s">
        <v>1855</v>
      </c>
      <c r="BL45" s="2" t="s">
        <v>1871</v>
      </c>
      <c r="BM45" s="2" t="s">
        <v>1844</v>
      </c>
      <c r="BN45" s="2" t="s">
        <v>1844</v>
      </c>
      <c r="BO45" s="2" t="s">
        <v>1844</v>
      </c>
      <c r="BP45" s="2" t="s">
        <v>1857</v>
      </c>
      <c r="BQ45" s="2" t="s">
        <v>1844</v>
      </c>
      <c r="BR45" s="2" t="s">
        <v>1844</v>
      </c>
      <c r="BS45" s="2" t="s">
        <v>1853</v>
      </c>
      <c r="BT45" s="2" t="s">
        <v>1844</v>
      </c>
      <c r="BU45" s="2" t="s">
        <v>2493</v>
      </c>
      <c r="BV45" s="2" t="s">
        <v>1872</v>
      </c>
      <c r="BW45" s="2" t="s">
        <v>2494</v>
      </c>
      <c r="BX45" s="2" t="s">
        <v>1844</v>
      </c>
      <c r="BY45" s="2" t="s">
        <v>1844</v>
      </c>
      <c r="BZ45" s="2" t="s">
        <v>1844</v>
      </c>
      <c r="CA45" s="2" t="s">
        <v>1844</v>
      </c>
      <c r="CB45" s="2" t="s">
        <v>1844</v>
      </c>
      <c r="CC45" s="2" t="s">
        <v>53</v>
      </c>
      <c r="CD45" s="2" t="s">
        <v>1873</v>
      </c>
      <c r="CE45" s="2" t="s">
        <v>1844</v>
      </c>
      <c r="CF45" s="2" t="s">
        <v>1844</v>
      </c>
      <c r="CG45" s="2" t="s">
        <v>1844</v>
      </c>
      <c r="CH45" s="2" t="s">
        <v>2495</v>
      </c>
      <c r="CI45" s="2" t="s">
        <v>1874</v>
      </c>
      <c r="CJ45" s="2" t="s">
        <v>1844</v>
      </c>
      <c r="CK45" s="2" t="s">
        <v>1844</v>
      </c>
      <c r="CL45" s="2" t="s">
        <v>1844</v>
      </c>
      <c r="CM45" s="2" t="s">
        <v>1844</v>
      </c>
      <c r="CN45" s="2" t="s">
        <v>1281</v>
      </c>
      <c r="CO45" s="2" t="s">
        <v>1875</v>
      </c>
      <c r="CP45" s="2" t="s">
        <v>2493</v>
      </c>
      <c r="CQ45" s="2" t="s">
        <v>1876</v>
      </c>
      <c r="CR45" s="2" t="s">
        <v>1844</v>
      </c>
      <c r="CS45" s="2" t="s">
        <v>1859</v>
      </c>
      <c r="CT45" s="2" t="s">
        <v>1859</v>
      </c>
      <c r="CU45" s="2" t="s">
        <v>1859</v>
      </c>
      <c r="CV45" s="2" t="s">
        <v>1844</v>
      </c>
      <c r="CW45" s="2" t="s">
        <v>1844</v>
      </c>
      <c r="CX45" s="2" t="s">
        <v>1844</v>
      </c>
      <c r="CY45" s="2" t="s">
        <v>1844</v>
      </c>
      <c r="CZ45" s="2" t="s">
        <v>1844</v>
      </c>
      <c r="DA45" s="2" t="s">
        <v>1844</v>
      </c>
      <c r="DB45" s="2" t="s">
        <v>1844</v>
      </c>
      <c r="DC45" s="2" t="s">
        <v>1026</v>
      </c>
      <c r="DD45" s="2" t="s">
        <v>1281</v>
      </c>
      <c r="DE45" s="2" t="s">
        <v>51</v>
      </c>
      <c r="DF45" s="3">
        <v>44742</v>
      </c>
      <c r="DG45" s="3">
        <v>44750</v>
      </c>
      <c r="DH45" s="3">
        <v>44750</v>
      </c>
      <c r="DI45" s="3">
        <v>44742</v>
      </c>
      <c r="DJ45" s="3">
        <v>44750</v>
      </c>
      <c r="DK45" s="3"/>
      <c r="DL45" s="3"/>
      <c r="DM45" s="3">
        <v>44742</v>
      </c>
      <c r="DN45" s="3"/>
      <c r="DO45" s="3">
        <v>44742</v>
      </c>
      <c r="DP45" s="3">
        <v>44742</v>
      </c>
      <c r="DQ45" s="26">
        <v>1</v>
      </c>
    </row>
    <row r="46" spans="1:121" x14ac:dyDescent="0.25">
      <c r="A46" s="2" t="s">
        <v>1281</v>
      </c>
      <c r="B46" s="2" t="s">
        <v>1842</v>
      </c>
      <c r="C46" s="2" t="s">
        <v>2597</v>
      </c>
      <c r="D46" s="2" t="s">
        <v>7682</v>
      </c>
      <c r="E46" s="2" t="s">
        <v>7677</v>
      </c>
      <c r="F46" s="2" t="str">
        <f t="shared" si="0"/>
        <v>SISTEMA DE GRAPADO DESINCRONIZADO</v>
      </c>
      <c r="G46" s="2" t="str">
        <f t="shared" si="1"/>
        <v>SISTEMA DE GRAPADO DESINCRONIZADO</v>
      </c>
      <c r="H46" s="2" t="s">
        <v>7288</v>
      </c>
      <c r="I46" s="2" t="s">
        <v>7410</v>
      </c>
      <c r="J46" s="2" t="s">
        <v>7247</v>
      </c>
      <c r="K46" s="2" t="s">
        <v>7411</v>
      </c>
      <c r="L46" s="2"/>
      <c r="M46" s="2"/>
      <c r="N46" s="2"/>
      <c r="O46" s="2"/>
      <c r="P46" s="2"/>
      <c r="Q46" s="2" t="s">
        <v>153</v>
      </c>
      <c r="R46" s="2" t="s">
        <v>10</v>
      </c>
      <c r="S46" s="2" t="s">
        <v>67</v>
      </c>
      <c r="T46" s="2" t="s">
        <v>1293</v>
      </c>
      <c r="U46" s="2" t="s">
        <v>1284</v>
      </c>
      <c r="V46" s="2" t="s">
        <v>1296</v>
      </c>
      <c r="W46" s="2" t="s">
        <v>1296</v>
      </c>
      <c r="X46" s="2" t="s">
        <v>1291</v>
      </c>
      <c r="Y46" s="2" t="s">
        <v>1025</v>
      </c>
      <c r="Z46" s="2" t="s">
        <v>1844</v>
      </c>
      <c r="AA46" s="2" t="s">
        <v>1844</v>
      </c>
      <c r="AB46" s="2" t="s">
        <v>2598</v>
      </c>
      <c r="AC46" s="2" t="s">
        <v>1844</v>
      </c>
      <c r="AD46" s="2" t="s">
        <v>1296</v>
      </c>
      <c r="AE46" s="2" t="s">
        <v>2599</v>
      </c>
      <c r="AF46" s="2" t="s">
        <v>2176</v>
      </c>
      <c r="AG46" s="2" t="s">
        <v>1847</v>
      </c>
      <c r="AH46" s="2" t="s">
        <v>1844</v>
      </c>
      <c r="AI46" s="2" t="s">
        <v>1844</v>
      </c>
      <c r="AJ46" s="2" t="s">
        <v>1844</v>
      </c>
      <c r="AK46" s="2" t="s">
        <v>1281</v>
      </c>
      <c r="AL46" s="2" t="s">
        <v>1848</v>
      </c>
      <c r="AM46" s="2" t="s">
        <v>1844</v>
      </c>
      <c r="AN46" s="2" t="s">
        <v>2600</v>
      </c>
      <c r="AO46" s="2" t="s">
        <v>2601</v>
      </c>
      <c r="AP46" s="2" t="s">
        <v>1844</v>
      </c>
      <c r="AQ46" s="2" t="s">
        <v>1844</v>
      </c>
      <c r="AR46" s="2" t="s">
        <v>1844</v>
      </c>
      <c r="AS46" s="2" t="s">
        <v>1844</v>
      </c>
      <c r="AT46" s="2" t="s">
        <v>2601</v>
      </c>
      <c r="AU46" s="2" t="s">
        <v>1844</v>
      </c>
      <c r="AV46" s="2" t="s">
        <v>1844</v>
      </c>
      <c r="AW46" s="2" t="s">
        <v>1851</v>
      </c>
      <c r="AX46" s="2" t="s">
        <v>1844</v>
      </c>
      <c r="AY46" s="2" t="s">
        <v>1844</v>
      </c>
      <c r="AZ46" s="2" t="s">
        <v>1852</v>
      </c>
      <c r="BA46" s="2" t="s">
        <v>1844</v>
      </c>
      <c r="BB46" s="2" t="s">
        <v>1278</v>
      </c>
      <c r="BC46" s="2" t="s">
        <v>2602</v>
      </c>
      <c r="BD46" s="2" t="s">
        <v>1844</v>
      </c>
      <c r="BE46" s="2" t="s">
        <v>2603</v>
      </c>
      <c r="BF46" s="2" t="s">
        <v>1853</v>
      </c>
      <c r="BG46" s="2" t="s">
        <v>1844</v>
      </c>
      <c r="BH46" s="2" t="s">
        <v>1281</v>
      </c>
      <c r="BI46" s="2" t="s">
        <v>1844</v>
      </c>
      <c r="BJ46" s="2" t="s">
        <v>1854</v>
      </c>
      <c r="BK46" s="2" t="s">
        <v>1855</v>
      </c>
      <c r="BL46" s="2" t="s">
        <v>1866</v>
      </c>
      <c r="BM46" s="2" t="s">
        <v>1844</v>
      </c>
      <c r="BN46" s="2" t="s">
        <v>1844</v>
      </c>
      <c r="BO46" s="2" t="s">
        <v>1844</v>
      </c>
      <c r="BP46" s="2" t="s">
        <v>1857</v>
      </c>
      <c r="BQ46" s="2" t="s">
        <v>1844</v>
      </c>
      <c r="BR46" s="2" t="s">
        <v>1844</v>
      </c>
      <c r="BS46" s="2" t="s">
        <v>1853</v>
      </c>
      <c r="BT46" s="2" t="s">
        <v>1844</v>
      </c>
      <c r="BU46" s="2" t="s">
        <v>2604</v>
      </c>
      <c r="BV46" s="2" t="s">
        <v>1882</v>
      </c>
      <c r="BW46" s="2" t="s">
        <v>2605</v>
      </c>
      <c r="BX46" s="2" t="s">
        <v>1844</v>
      </c>
      <c r="BY46" s="2" t="s">
        <v>1844</v>
      </c>
      <c r="BZ46" s="2" t="s">
        <v>1844</v>
      </c>
      <c r="CA46" s="2" t="s">
        <v>1844</v>
      </c>
      <c r="CB46" s="2" t="s">
        <v>1844</v>
      </c>
      <c r="CC46" s="2" t="s">
        <v>154</v>
      </c>
      <c r="CD46" s="2" t="s">
        <v>1844</v>
      </c>
      <c r="CE46" s="2" t="s">
        <v>1844</v>
      </c>
      <c r="CF46" s="2" t="s">
        <v>1844</v>
      </c>
      <c r="CG46" s="2" t="s">
        <v>1844</v>
      </c>
      <c r="CH46" s="2" t="s">
        <v>2606</v>
      </c>
      <c r="CI46" s="2" t="s">
        <v>1869</v>
      </c>
      <c r="CJ46" s="2" t="s">
        <v>1844</v>
      </c>
      <c r="CK46" s="2" t="s">
        <v>1844</v>
      </c>
      <c r="CL46" s="2" t="s">
        <v>1844</v>
      </c>
      <c r="CM46" s="2" t="s">
        <v>1844</v>
      </c>
      <c r="CN46" s="2" t="s">
        <v>1281</v>
      </c>
      <c r="CO46" s="2" t="s">
        <v>1883</v>
      </c>
      <c r="CP46" s="2" t="s">
        <v>2604</v>
      </c>
      <c r="CQ46" s="2" t="s">
        <v>1884</v>
      </c>
      <c r="CR46" s="2" t="s">
        <v>1844</v>
      </c>
      <c r="CS46" s="2" t="s">
        <v>1859</v>
      </c>
      <c r="CT46" s="2" t="s">
        <v>1859</v>
      </c>
      <c r="CU46" s="2" t="s">
        <v>1859</v>
      </c>
      <c r="CV46" s="2" t="s">
        <v>1844</v>
      </c>
      <c r="CW46" s="2" t="s">
        <v>1844</v>
      </c>
      <c r="CX46" s="2" t="s">
        <v>1844</v>
      </c>
      <c r="CY46" s="2" t="s">
        <v>1844</v>
      </c>
      <c r="CZ46" s="2" t="s">
        <v>1844</v>
      </c>
      <c r="DA46" s="2" t="s">
        <v>1844</v>
      </c>
      <c r="DB46" s="2" t="s">
        <v>1844</v>
      </c>
      <c r="DC46" s="2" t="s">
        <v>1026</v>
      </c>
      <c r="DD46" s="2" t="s">
        <v>1281</v>
      </c>
      <c r="DE46" s="2" t="s">
        <v>152</v>
      </c>
      <c r="DF46" s="3">
        <v>44755</v>
      </c>
      <c r="DG46" s="3">
        <v>44755</v>
      </c>
      <c r="DH46" s="3">
        <v>44755</v>
      </c>
      <c r="DI46" s="3">
        <v>44750</v>
      </c>
      <c r="DJ46" s="3">
        <v>44750</v>
      </c>
      <c r="DK46" s="3"/>
      <c r="DL46" s="3"/>
      <c r="DM46" s="3">
        <v>44755</v>
      </c>
      <c r="DN46" s="3"/>
      <c r="DO46" s="3">
        <v>44755</v>
      </c>
      <c r="DP46" s="3">
        <v>44750</v>
      </c>
      <c r="DQ46" s="26">
        <v>1</v>
      </c>
    </row>
    <row r="47" spans="1:121" x14ac:dyDescent="0.25">
      <c r="A47" s="2" t="s">
        <v>1281</v>
      </c>
      <c r="B47" s="2" t="s">
        <v>1842</v>
      </c>
      <c r="C47" s="2" t="s">
        <v>2334</v>
      </c>
      <c r="D47" s="2" t="s">
        <v>7667</v>
      </c>
      <c r="E47" s="2" t="s">
        <v>7668</v>
      </c>
      <c r="F47" s="2" t="str">
        <f t="shared" si="0"/>
        <v>PLANCHA DE SELLADO SIN VACÍO</v>
      </c>
      <c r="G47" s="2" t="str">
        <f t="shared" si="1"/>
        <v>PLANCHA DE SELLADO SIN VACÍO</v>
      </c>
      <c r="H47" s="2" t="s">
        <v>7412</v>
      </c>
      <c r="I47" s="2" t="s">
        <v>7247</v>
      </c>
      <c r="J47" s="2" t="s">
        <v>7253</v>
      </c>
      <c r="K47" s="2" t="s">
        <v>7111</v>
      </c>
      <c r="L47" s="2" t="s">
        <v>7403</v>
      </c>
      <c r="M47" s="2"/>
      <c r="N47" s="2"/>
      <c r="O47" s="2"/>
      <c r="P47" s="2"/>
      <c r="Q47" s="2" t="s">
        <v>184</v>
      </c>
      <c r="R47" s="2" t="s">
        <v>10</v>
      </c>
      <c r="S47" s="2" t="s">
        <v>1042</v>
      </c>
      <c r="T47" s="2" t="s">
        <v>1276</v>
      </c>
      <c r="U47" s="2" t="s">
        <v>1284</v>
      </c>
      <c r="V47" s="2" t="s">
        <v>1289</v>
      </c>
      <c r="W47" s="2" t="s">
        <v>1289</v>
      </c>
      <c r="X47" s="2" t="s">
        <v>1279</v>
      </c>
      <c r="Y47" s="2" t="s">
        <v>1025</v>
      </c>
      <c r="Z47" s="2" t="s">
        <v>1844</v>
      </c>
      <c r="AA47" s="2" t="s">
        <v>1844</v>
      </c>
      <c r="AB47" s="2" t="s">
        <v>2335</v>
      </c>
      <c r="AC47" s="2" t="s">
        <v>1844</v>
      </c>
      <c r="AD47" s="2" t="s">
        <v>1292</v>
      </c>
      <c r="AE47" s="2" t="s">
        <v>2336</v>
      </c>
      <c r="AF47" s="2" t="s">
        <v>1887</v>
      </c>
      <c r="AG47" s="2" t="s">
        <v>1847</v>
      </c>
      <c r="AH47" s="2" t="s">
        <v>1844</v>
      </c>
      <c r="AI47" s="2" t="s">
        <v>1844</v>
      </c>
      <c r="AJ47" s="2" t="s">
        <v>1844</v>
      </c>
      <c r="AK47" s="2" t="s">
        <v>1281</v>
      </c>
      <c r="AL47" s="2" t="s">
        <v>1848</v>
      </c>
      <c r="AM47" s="2" t="s">
        <v>1844</v>
      </c>
      <c r="AN47" s="2" t="s">
        <v>2311</v>
      </c>
      <c r="AO47" s="2" t="s">
        <v>2030</v>
      </c>
      <c r="AP47" s="2" t="s">
        <v>1844</v>
      </c>
      <c r="AQ47" s="2" t="s">
        <v>1844</v>
      </c>
      <c r="AR47" s="2" t="s">
        <v>1844</v>
      </c>
      <c r="AS47" s="2" t="s">
        <v>1844</v>
      </c>
      <c r="AT47" s="2" t="s">
        <v>2337</v>
      </c>
      <c r="AU47" s="2" t="s">
        <v>1844</v>
      </c>
      <c r="AV47" s="2" t="s">
        <v>1844</v>
      </c>
      <c r="AW47" s="2" t="s">
        <v>1851</v>
      </c>
      <c r="AX47" s="2" t="s">
        <v>1844</v>
      </c>
      <c r="AY47" s="2" t="s">
        <v>1844</v>
      </c>
      <c r="AZ47" s="2" t="s">
        <v>1852</v>
      </c>
      <c r="BA47" s="2" t="s">
        <v>1844</v>
      </c>
      <c r="BB47" s="2" t="s">
        <v>1278</v>
      </c>
      <c r="BC47" s="2" t="s">
        <v>2338</v>
      </c>
      <c r="BD47" s="2" t="s">
        <v>1844</v>
      </c>
      <c r="BE47" s="2" t="s">
        <v>2339</v>
      </c>
      <c r="BF47" s="2" t="s">
        <v>1853</v>
      </c>
      <c r="BG47" s="2" t="s">
        <v>1844</v>
      </c>
      <c r="BH47" s="2" t="s">
        <v>1281</v>
      </c>
      <c r="BI47" s="2" t="s">
        <v>1844</v>
      </c>
      <c r="BJ47" s="2" t="s">
        <v>1854</v>
      </c>
      <c r="BK47" s="2" t="s">
        <v>1855</v>
      </c>
      <c r="BL47" s="2" t="s">
        <v>1890</v>
      </c>
      <c r="BM47" s="2" t="s">
        <v>1844</v>
      </c>
      <c r="BN47" s="2" t="s">
        <v>1844</v>
      </c>
      <c r="BO47" s="2" t="s">
        <v>1844</v>
      </c>
      <c r="BP47" s="2" t="s">
        <v>1857</v>
      </c>
      <c r="BQ47" s="2" t="s">
        <v>1844</v>
      </c>
      <c r="BR47" s="2" t="s">
        <v>1844</v>
      </c>
      <c r="BS47" s="2" t="s">
        <v>1853</v>
      </c>
      <c r="BT47" s="2" t="s">
        <v>1844</v>
      </c>
      <c r="BU47" s="2" t="s">
        <v>2340</v>
      </c>
      <c r="BV47" s="2" t="s">
        <v>1844</v>
      </c>
      <c r="BW47" s="2" t="s">
        <v>2341</v>
      </c>
      <c r="BX47" s="2" t="s">
        <v>1844</v>
      </c>
      <c r="BY47" s="2" t="s">
        <v>1844</v>
      </c>
      <c r="BZ47" s="2" t="s">
        <v>1844</v>
      </c>
      <c r="CA47" s="2" t="s">
        <v>1844</v>
      </c>
      <c r="CB47" s="2" t="s">
        <v>1844</v>
      </c>
      <c r="CC47" s="2" t="s">
        <v>185</v>
      </c>
      <c r="CD47" s="2" t="s">
        <v>1844</v>
      </c>
      <c r="CE47" s="2" t="s">
        <v>1844</v>
      </c>
      <c r="CF47" s="2" t="s">
        <v>1844</v>
      </c>
      <c r="CG47" s="2" t="s">
        <v>1844</v>
      </c>
      <c r="CH47" s="2" t="s">
        <v>2342</v>
      </c>
      <c r="CI47" s="2" t="s">
        <v>1858</v>
      </c>
      <c r="CJ47" s="2" t="s">
        <v>1844</v>
      </c>
      <c r="CK47" s="2" t="s">
        <v>1844</v>
      </c>
      <c r="CL47" s="2" t="s">
        <v>1844</v>
      </c>
      <c r="CM47" s="2" t="s">
        <v>1844</v>
      </c>
      <c r="CN47" s="2" t="s">
        <v>1281</v>
      </c>
      <c r="CO47" s="2" t="s">
        <v>1844</v>
      </c>
      <c r="CP47" s="2" t="s">
        <v>2340</v>
      </c>
      <c r="CQ47" s="2" t="s">
        <v>1844</v>
      </c>
      <c r="CR47" s="2" t="s">
        <v>1844</v>
      </c>
      <c r="CS47" s="2" t="s">
        <v>1859</v>
      </c>
      <c r="CT47" s="2" t="s">
        <v>1859</v>
      </c>
      <c r="CU47" s="2" t="s">
        <v>1859</v>
      </c>
      <c r="CV47" s="2" t="s">
        <v>1844</v>
      </c>
      <c r="CW47" s="2" t="s">
        <v>1844</v>
      </c>
      <c r="CX47" s="2" t="s">
        <v>1844</v>
      </c>
      <c r="CY47" s="2" t="s">
        <v>1844</v>
      </c>
      <c r="CZ47" s="2" t="s">
        <v>1844</v>
      </c>
      <c r="DA47" s="2" t="s">
        <v>1844</v>
      </c>
      <c r="DB47" s="2" t="s">
        <v>1844</v>
      </c>
      <c r="DC47" s="2" t="s">
        <v>1026</v>
      </c>
      <c r="DD47" s="2" t="s">
        <v>1281</v>
      </c>
      <c r="DE47" s="2" t="s">
        <v>183</v>
      </c>
      <c r="DF47" s="3">
        <v>44703</v>
      </c>
      <c r="DG47" s="3">
        <v>44751</v>
      </c>
      <c r="DH47" s="3">
        <v>44756</v>
      </c>
      <c r="DI47" s="3">
        <v>44703</v>
      </c>
      <c r="DJ47" s="3">
        <v>44751</v>
      </c>
      <c r="DK47" s="3"/>
      <c r="DL47" s="3"/>
      <c r="DM47" s="3">
        <v>44703</v>
      </c>
      <c r="DN47" s="3"/>
      <c r="DO47" s="3">
        <v>44703</v>
      </c>
      <c r="DP47" s="3">
        <v>44703</v>
      </c>
      <c r="DQ47" s="26">
        <v>3.83</v>
      </c>
    </row>
    <row r="48" spans="1:121" x14ac:dyDescent="0.25">
      <c r="A48" s="2" t="s">
        <v>1281</v>
      </c>
      <c r="B48" s="2" t="s">
        <v>1842</v>
      </c>
      <c r="C48" s="2" t="s">
        <v>2525</v>
      </c>
      <c r="D48" s="2" t="s">
        <v>7683</v>
      </c>
      <c r="E48" s="2" t="s">
        <v>7460</v>
      </c>
      <c r="F48" s="2" t="str">
        <f t="shared" si="0"/>
        <v>RODILLO SUPERIOR PEGADO</v>
      </c>
      <c r="G48" s="2" t="str">
        <f t="shared" si="1"/>
        <v>RODILLO SUPERIOR PEGADO</v>
      </c>
      <c r="H48" s="2" t="s">
        <v>7297</v>
      </c>
      <c r="I48" s="2" t="s">
        <v>7413</v>
      </c>
      <c r="J48" s="2" t="s">
        <v>7257</v>
      </c>
      <c r="K48" s="2" t="s">
        <v>7414</v>
      </c>
      <c r="L48" s="2" t="s">
        <v>7301</v>
      </c>
      <c r="M48" s="2"/>
      <c r="N48" s="2"/>
      <c r="O48" s="2"/>
      <c r="P48" s="2"/>
      <c r="Q48" s="2" t="s">
        <v>52</v>
      </c>
      <c r="R48" s="2" t="s">
        <v>10</v>
      </c>
      <c r="S48" s="2" t="s">
        <v>60</v>
      </c>
      <c r="T48" s="2" t="s">
        <v>1276</v>
      </c>
      <c r="U48" s="2" t="s">
        <v>1280</v>
      </c>
      <c r="V48" s="2" t="s">
        <v>1322</v>
      </c>
      <c r="W48" s="2" t="s">
        <v>1436</v>
      </c>
      <c r="X48" s="2" t="s">
        <v>1295</v>
      </c>
      <c r="Y48" s="2" t="s">
        <v>1015</v>
      </c>
      <c r="Z48" s="2" t="s">
        <v>1844</v>
      </c>
      <c r="AA48" s="2" t="s">
        <v>1844</v>
      </c>
      <c r="AB48" s="2" t="s">
        <v>2526</v>
      </c>
      <c r="AC48" s="2" t="s">
        <v>1844</v>
      </c>
      <c r="AD48" s="2" t="s">
        <v>2499</v>
      </c>
      <c r="AE48" s="2" t="s">
        <v>2527</v>
      </c>
      <c r="AF48" s="2" t="s">
        <v>1870</v>
      </c>
      <c r="AG48" s="2" t="s">
        <v>1847</v>
      </c>
      <c r="AH48" s="2" t="s">
        <v>1844</v>
      </c>
      <c r="AI48" s="2" t="s">
        <v>1844</v>
      </c>
      <c r="AJ48" s="2" t="s">
        <v>1844</v>
      </c>
      <c r="AK48" s="2" t="s">
        <v>1281</v>
      </c>
      <c r="AL48" s="2" t="s">
        <v>1848</v>
      </c>
      <c r="AM48" s="2" t="s">
        <v>1844</v>
      </c>
      <c r="AN48" s="2" t="s">
        <v>2519</v>
      </c>
      <c r="AO48" s="2" t="s">
        <v>2528</v>
      </c>
      <c r="AP48" s="2" t="s">
        <v>1844</v>
      </c>
      <c r="AQ48" s="2" t="s">
        <v>1844</v>
      </c>
      <c r="AR48" s="2" t="s">
        <v>1844</v>
      </c>
      <c r="AS48" s="2" t="s">
        <v>1844</v>
      </c>
      <c r="AT48" s="2" t="s">
        <v>2528</v>
      </c>
      <c r="AU48" s="2" t="s">
        <v>1844</v>
      </c>
      <c r="AV48" s="2" t="s">
        <v>1844</v>
      </c>
      <c r="AW48" s="2" t="s">
        <v>1851</v>
      </c>
      <c r="AX48" s="2" t="s">
        <v>1844</v>
      </c>
      <c r="AY48" s="2" t="s">
        <v>1844</v>
      </c>
      <c r="AZ48" s="2" t="s">
        <v>1852</v>
      </c>
      <c r="BA48" s="2" t="s">
        <v>1844</v>
      </c>
      <c r="BB48" s="2" t="s">
        <v>1278</v>
      </c>
      <c r="BC48" s="2" t="s">
        <v>2529</v>
      </c>
      <c r="BD48" s="2" t="s">
        <v>1844</v>
      </c>
      <c r="BE48" s="2" t="s">
        <v>2530</v>
      </c>
      <c r="BF48" s="2" t="s">
        <v>1853</v>
      </c>
      <c r="BG48" s="2" t="s">
        <v>1844</v>
      </c>
      <c r="BH48" s="2" t="s">
        <v>1281</v>
      </c>
      <c r="BI48" s="2" t="s">
        <v>1844</v>
      </c>
      <c r="BJ48" s="2" t="s">
        <v>1854</v>
      </c>
      <c r="BK48" s="2" t="s">
        <v>1855</v>
      </c>
      <c r="BL48" s="2" t="s">
        <v>1871</v>
      </c>
      <c r="BM48" s="2" t="s">
        <v>1844</v>
      </c>
      <c r="BN48" s="2" t="s">
        <v>1844</v>
      </c>
      <c r="BO48" s="2" t="s">
        <v>1844</v>
      </c>
      <c r="BP48" s="2" t="s">
        <v>1857</v>
      </c>
      <c r="BQ48" s="2" t="s">
        <v>1844</v>
      </c>
      <c r="BR48" s="2" t="s">
        <v>1844</v>
      </c>
      <c r="BS48" s="2" t="s">
        <v>1853</v>
      </c>
      <c r="BT48" s="2" t="s">
        <v>1844</v>
      </c>
      <c r="BU48" s="2" t="s">
        <v>2531</v>
      </c>
      <c r="BV48" s="2" t="s">
        <v>1872</v>
      </c>
      <c r="BW48" s="2" t="s">
        <v>2532</v>
      </c>
      <c r="BX48" s="2" t="s">
        <v>1844</v>
      </c>
      <c r="BY48" s="2" t="s">
        <v>1844</v>
      </c>
      <c r="BZ48" s="2" t="s">
        <v>1844</v>
      </c>
      <c r="CA48" s="2" t="s">
        <v>1844</v>
      </c>
      <c r="CB48" s="2" t="s">
        <v>1844</v>
      </c>
      <c r="CC48" s="2" t="s">
        <v>53</v>
      </c>
      <c r="CD48" s="2" t="s">
        <v>1873</v>
      </c>
      <c r="CE48" s="2" t="s">
        <v>1844</v>
      </c>
      <c r="CF48" s="2" t="s">
        <v>1844</v>
      </c>
      <c r="CG48" s="2" t="s">
        <v>1844</v>
      </c>
      <c r="CH48" s="2" t="s">
        <v>2533</v>
      </c>
      <c r="CI48" s="2" t="s">
        <v>1874</v>
      </c>
      <c r="CJ48" s="2" t="s">
        <v>1844</v>
      </c>
      <c r="CK48" s="2" t="s">
        <v>1844</v>
      </c>
      <c r="CL48" s="2" t="s">
        <v>1844</v>
      </c>
      <c r="CM48" s="2" t="s">
        <v>1844</v>
      </c>
      <c r="CN48" s="2" t="s">
        <v>1281</v>
      </c>
      <c r="CO48" s="2" t="s">
        <v>1875</v>
      </c>
      <c r="CP48" s="2" t="s">
        <v>2531</v>
      </c>
      <c r="CQ48" s="2" t="s">
        <v>1876</v>
      </c>
      <c r="CR48" s="2" t="s">
        <v>1844</v>
      </c>
      <c r="CS48" s="2" t="s">
        <v>1859</v>
      </c>
      <c r="CT48" s="2" t="s">
        <v>1859</v>
      </c>
      <c r="CU48" s="2" t="s">
        <v>1859</v>
      </c>
      <c r="CV48" s="2" t="s">
        <v>1844</v>
      </c>
      <c r="CW48" s="2" t="s">
        <v>1844</v>
      </c>
      <c r="CX48" s="2" t="s">
        <v>1844</v>
      </c>
      <c r="CY48" s="2" t="s">
        <v>1844</v>
      </c>
      <c r="CZ48" s="2" t="s">
        <v>1844</v>
      </c>
      <c r="DA48" s="2" t="s">
        <v>1844</v>
      </c>
      <c r="DB48" s="2" t="s">
        <v>1844</v>
      </c>
      <c r="DC48" s="2" t="s">
        <v>1026</v>
      </c>
      <c r="DD48" s="2" t="s">
        <v>1281</v>
      </c>
      <c r="DE48" s="2" t="s">
        <v>51</v>
      </c>
      <c r="DF48" s="3">
        <v>44751</v>
      </c>
      <c r="DG48" s="3">
        <v>44763</v>
      </c>
      <c r="DH48" s="3">
        <v>44763</v>
      </c>
      <c r="DI48" s="3">
        <v>44751</v>
      </c>
      <c r="DJ48" s="3">
        <v>44751</v>
      </c>
      <c r="DK48" s="3"/>
      <c r="DL48" s="3"/>
      <c r="DM48" s="3">
        <v>44751</v>
      </c>
      <c r="DN48" s="3"/>
      <c r="DO48" s="3">
        <v>44751</v>
      </c>
      <c r="DP48" s="3">
        <v>44751</v>
      </c>
      <c r="DQ48" s="26">
        <v>1.25</v>
      </c>
    </row>
    <row r="49" spans="1:121" x14ac:dyDescent="0.25">
      <c r="A49" s="2" t="s">
        <v>1281</v>
      </c>
      <c r="B49" s="2" t="s">
        <v>1842</v>
      </c>
      <c r="C49" s="2" t="s">
        <v>2534</v>
      </c>
      <c r="D49" s="2" t="s">
        <v>7667</v>
      </c>
      <c r="E49" s="2" t="s">
        <v>7933</v>
      </c>
      <c r="F49" s="2" t="str">
        <f t="shared" si="0"/>
        <v>PLANCHA DE SELLADO ATASCADA</v>
      </c>
      <c r="G49" s="2" t="str">
        <f t="shared" si="1"/>
        <v>PLANCHA DE SELLADO ATASCADA</v>
      </c>
      <c r="H49" s="2" t="s">
        <v>7297</v>
      </c>
      <c r="I49" s="2" t="s">
        <v>7257</v>
      </c>
      <c r="J49" s="2" t="s">
        <v>7245</v>
      </c>
      <c r="K49" s="2" t="s">
        <v>7247</v>
      </c>
      <c r="L49" s="2" t="s">
        <v>7415</v>
      </c>
      <c r="M49" s="2" t="s">
        <v>7247</v>
      </c>
      <c r="N49" s="2" t="s">
        <v>7416</v>
      </c>
      <c r="O49" s="2" t="s">
        <v>1752</v>
      </c>
      <c r="P49" s="2"/>
      <c r="Q49" s="2" t="s">
        <v>52</v>
      </c>
      <c r="R49" s="2" t="s">
        <v>10</v>
      </c>
      <c r="S49" s="2" t="s">
        <v>67</v>
      </c>
      <c r="T49" s="2" t="s">
        <v>1282</v>
      </c>
      <c r="U49" s="2" t="s">
        <v>1288</v>
      </c>
      <c r="V49" s="2" t="s">
        <v>1277</v>
      </c>
      <c r="W49" s="2" t="s">
        <v>1277</v>
      </c>
      <c r="X49" s="2" t="s">
        <v>1295</v>
      </c>
      <c r="Y49" s="2" t="s">
        <v>1015</v>
      </c>
      <c r="Z49" s="2" t="s">
        <v>1844</v>
      </c>
      <c r="AA49" s="2" t="s">
        <v>1844</v>
      </c>
      <c r="AB49" s="2" t="s">
        <v>1844</v>
      </c>
      <c r="AC49" s="2" t="s">
        <v>1844</v>
      </c>
      <c r="AD49" s="2" t="s">
        <v>1296</v>
      </c>
      <c r="AE49" s="2" t="s">
        <v>2535</v>
      </c>
      <c r="AF49" s="2" t="s">
        <v>1870</v>
      </c>
      <c r="AG49" s="2" t="s">
        <v>1847</v>
      </c>
      <c r="AH49" s="2" t="s">
        <v>1844</v>
      </c>
      <c r="AI49" s="2" t="s">
        <v>1844</v>
      </c>
      <c r="AJ49" s="2" t="s">
        <v>1844</v>
      </c>
      <c r="AK49" s="2" t="s">
        <v>1281</v>
      </c>
      <c r="AL49" s="2" t="s">
        <v>1848</v>
      </c>
      <c r="AM49" s="2" t="s">
        <v>1844</v>
      </c>
      <c r="AN49" s="2" t="s">
        <v>1857</v>
      </c>
      <c r="AO49" s="2" t="s">
        <v>2536</v>
      </c>
      <c r="AP49" s="2" t="s">
        <v>1844</v>
      </c>
      <c r="AQ49" s="2" t="s">
        <v>1844</v>
      </c>
      <c r="AR49" s="2" t="s">
        <v>1844</v>
      </c>
      <c r="AS49" s="2" t="s">
        <v>1844</v>
      </c>
      <c r="AT49" s="2" t="s">
        <v>2536</v>
      </c>
      <c r="AU49" s="2" t="s">
        <v>1844</v>
      </c>
      <c r="AV49" s="2" t="s">
        <v>1844</v>
      </c>
      <c r="AW49" s="2" t="s">
        <v>1851</v>
      </c>
      <c r="AX49" s="2" t="s">
        <v>1844</v>
      </c>
      <c r="AY49" s="2" t="s">
        <v>1844</v>
      </c>
      <c r="AZ49" s="2" t="s">
        <v>1852</v>
      </c>
      <c r="BA49" s="2" t="s">
        <v>1844</v>
      </c>
      <c r="BB49" s="2" t="s">
        <v>1278</v>
      </c>
      <c r="BC49" s="2" t="s">
        <v>2537</v>
      </c>
      <c r="BD49" s="2" t="s">
        <v>1844</v>
      </c>
      <c r="BE49" s="2" t="s">
        <v>2538</v>
      </c>
      <c r="BF49" s="2" t="s">
        <v>1853</v>
      </c>
      <c r="BG49" s="2" t="s">
        <v>1844</v>
      </c>
      <c r="BH49" s="2" t="s">
        <v>1281</v>
      </c>
      <c r="BI49" s="2" t="s">
        <v>1844</v>
      </c>
      <c r="BJ49" s="2" t="s">
        <v>1854</v>
      </c>
      <c r="BK49" s="2" t="s">
        <v>1855</v>
      </c>
      <c r="BL49" s="2" t="s">
        <v>1871</v>
      </c>
      <c r="BM49" s="2" t="s">
        <v>1844</v>
      </c>
      <c r="BN49" s="2" t="s">
        <v>1844</v>
      </c>
      <c r="BO49" s="2" t="s">
        <v>1844</v>
      </c>
      <c r="BP49" s="2" t="s">
        <v>1857</v>
      </c>
      <c r="BQ49" s="2" t="s">
        <v>1844</v>
      </c>
      <c r="BR49" s="2" t="s">
        <v>1844</v>
      </c>
      <c r="BS49" s="2" t="s">
        <v>1853</v>
      </c>
      <c r="BT49" s="2" t="s">
        <v>1844</v>
      </c>
      <c r="BU49" s="2" t="s">
        <v>2539</v>
      </c>
      <c r="BV49" s="2" t="s">
        <v>1872</v>
      </c>
      <c r="BW49" s="2" t="s">
        <v>2540</v>
      </c>
      <c r="BX49" s="2" t="s">
        <v>1844</v>
      </c>
      <c r="BY49" s="2" t="s">
        <v>1844</v>
      </c>
      <c r="BZ49" s="2" t="s">
        <v>1844</v>
      </c>
      <c r="CA49" s="2" t="s">
        <v>1844</v>
      </c>
      <c r="CB49" s="2" t="s">
        <v>1844</v>
      </c>
      <c r="CC49" s="2" t="s">
        <v>53</v>
      </c>
      <c r="CD49" s="2" t="s">
        <v>1873</v>
      </c>
      <c r="CE49" s="2" t="s">
        <v>1844</v>
      </c>
      <c r="CF49" s="2" t="s">
        <v>1844</v>
      </c>
      <c r="CG49" s="2" t="s">
        <v>1844</v>
      </c>
      <c r="CH49" s="2" t="s">
        <v>2541</v>
      </c>
      <c r="CI49" s="2" t="s">
        <v>1874</v>
      </c>
      <c r="CJ49" s="2" t="s">
        <v>1844</v>
      </c>
      <c r="CK49" s="2" t="s">
        <v>1844</v>
      </c>
      <c r="CL49" s="2" t="s">
        <v>1844</v>
      </c>
      <c r="CM49" s="2" t="s">
        <v>1844</v>
      </c>
      <c r="CN49" s="2" t="s">
        <v>1281</v>
      </c>
      <c r="CO49" s="2" t="s">
        <v>1875</v>
      </c>
      <c r="CP49" s="2" t="s">
        <v>2539</v>
      </c>
      <c r="CQ49" s="2" t="s">
        <v>1876</v>
      </c>
      <c r="CR49" s="2" t="s">
        <v>1844</v>
      </c>
      <c r="CS49" s="2" t="s">
        <v>1859</v>
      </c>
      <c r="CT49" s="2" t="s">
        <v>1859</v>
      </c>
      <c r="CU49" s="2" t="s">
        <v>1859</v>
      </c>
      <c r="CV49" s="2" t="s">
        <v>1844</v>
      </c>
      <c r="CW49" s="2" t="s">
        <v>1844</v>
      </c>
      <c r="CX49" s="2" t="s">
        <v>1844</v>
      </c>
      <c r="CY49" s="2" t="s">
        <v>1844</v>
      </c>
      <c r="CZ49" s="2" t="s">
        <v>1844</v>
      </c>
      <c r="DA49" s="2" t="s">
        <v>1844</v>
      </c>
      <c r="DB49" s="2" t="s">
        <v>1844</v>
      </c>
      <c r="DC49" s="2" t="s">
        <v>1026</v>
      </c>
      <c r="DD49" s="2" t="s">
        <v>1281</v>
      </c>
      <c r="DE49" s="2" t="s">
        <v>51</v>
      </c>
      <c r="DF49" s="3">
        <v>44753</v>
      </c>
      <c r="DG49" s="3">
        <v>44754</v>
      </c>
      <c r="DH49" s="3">
        <v>44754</v>
      </c>
      <c r="DI49" s="3"/>
      <c r="DJ49" s="3">
        <v>44753</v>
      </c>
      <c r="DK49" s="3"/>
      <c r="DL49" s="3"/>
      <c r="DM49" s="3">
        <v>44753</v>
      </c>
      <c r="DN49" s="3"/>
      <c r="DO49" s="3">
        <v>44753</v>
      </c>
      <c r="DP49" s="3">
        <v>44753</v>
      </c>
      <c r="DQ49" s="26">
        <v>0</v>
      </c>
    </row>
    <row r="50" spans="1:121" x14ac:dyDescent="0.25">
      <c r="A50" s="2" t="s">
        <v>1281</v>
      </c>
      <c r="B50" s="2" t="s">
        <v>1842</v>
      </c>
      <c r="C50" s="2" t="s">
        <v>2550</v>
      </c>
      <c r="D50" s="2" t="s">
        <v>7704</v>
      </c>
      <c r="E50" s="2" t="s">
        <v>7685</v>
      </c>
      <c r="F50" s="2" t="str">
        <f t="shared" si="0"/>
        <v>CORREA DE SISTEMA DE TORSIÓN ESTIRADA</v>
      </c>
      <c r="G50" s="2" t="str">
        <f t="shared" si="1"/>
        <v>CORREA DE SISTEMA DE TORSIÓN ESTIRADA</v>
      </c>
      <c r="H50" s="2" t="s">
        <v>7417</v>
      </c>
      <c r="I50" s="2" t="s">
        <v>7418</v>
      </c>
      <c r="J50" s="2" t="s">
        <v>7247</v>
      </c>
      <c r="K50" s="2" t="s">
        <v>7251</v>
      </c>
      <c r="L50" s="2">
        <v>480</v>
      </c>
      <c r="M50" s="2"/>
      <c r="N50" s="2"/>
      <c r="O50" s="2"/>
      <c r="P50" s="2"/>
      <c r="Q50" s="2" t="s">
        <v>119</v>
      </c>
      <c r="R50" s="2" t="s">
        <v>10</v>
      </c>
      <c r="S50" s="2" t="s">
        <v>67</v>
      </c>
      <c r="T50" s="2" t="s">
        <v>1311</v>
      </c>
      <c r="U50" s="2" t="s">
        <v>1280</v>
      </c>
      <c r="V50" s="2" t="s">
        <v>1297</v>
      </c>
      <c r="W50" s="2" t="s">
        <v>1297</v>
      </c>
      <c r="X50" s="2" t="s">
        <v>1298</v>
      </c>
      <c r="Y50" s="2" t="s">
        <v>1025</v>
      </c>
      <c r="Z50" s="2" t="s">
        <v>1844</v>
      </c>
      <c r="AA50" s="2" t="s">
        <v>1844</v>
      </c>
      <c r="AB50" s="2" t="s">
        <v>2551</v>
      </c>
      <c r="AC50" s="2" t="s">
        <v>1844</v>
      </c>
      <c r="AD50" s="2" t="s">
        <v>1296</v>
      </c>
      <c r="AE50" s="2" t="s">
        <v>2552</v>
      </c>
      <c r="AF50" s="2" t="s">
        <v>1992</v>
      </c>
      <c r="AG50" s="2" t="s">
        <v>1847</v>
      </c>
      <c r="AH50" s="2" t="s">
        <v>1844</v>
      </c>
      <c r="AI50" s="2" t="s">
        <v>1844</v>
      </c>
      <c r="AJ50" s="2" t="s">
        <v>1844</v>
      </c>
      <c r="AK50" s="2" t="s">
        <v>1281</v>
      </c>
      <c r="AL50" s="2" t="s">
        <v>1848</v>
      </c>
      <c r="AM50" s="2" t="s">
        <v>1844</v>
      </c>
      <c r="AN50" s="2" t="s">
        <v>2043</v>
      </c>
      <c r="AO50" s="2" t="s">
        <v>2553</v>
      </c>
      <c r="AP50" s="2" t="s">
        <v>1844</v>
      </c>
      <c r="AQ50" s="2" t="s">
        <v>1844</v>
      </c>
      <c r="AR50" s="2" t="s">
        <v>1844</v>
      </c>
      <c r="AS50" s="2" t="s">
        <v>1844</v>
      </c>
      <c r="AT50" s="2" t="s">
        <v>2553</v>
      </c>
      <c r="AU50" s="2" t="s">
        <v>1844</v>
      </c>
      <c r="AV50" s="2" t="s">
        <v>1844</v>
      </c>
      <c r="AW50" s="2" t="s">
        <v>1851</v>
      </c>
      <c r="AX50" s="2" t="s">
        <v>1844</v>
      </c>
      <c r="AY50" s="2" t="s">
        <v>1844</v>
      </c>
      <c r="AZ50" s="2" t="s">
        <v>1852</v>
      </c>
      <c r="BA50" s="2" t="s">
        <v>1844</v>
      </c>
      <c r="BB50" s="2" t="s">
        <v>1278</v>
      </c>
      <c r="BC50" s="2" t="s">
        <v>2554</v>
      </c>
      <c r="BD50" s="2" t="s">
        <v>1844</v>
      </c>
      <c r="BE50" s="2" t="s">
        <v>2555</v>
      </c>
      <c r="BF50" s="2" t="s">
        <v>1853</v>
      </c>
      <c r="BG50" s="2" t="s">
        <v>1844</v>
      </c>
      <c r="BH50" s="2" t="s">
        <v>1281</v>
      </c>
      <c r="BI50" s="2" t="s">
        <v>1844</v>
      </c>
      <c r="BJ50" s="2" t="s">
        <v>1854</v>
      </c>
      <c r="BK50" s="2" t="s">
        <v>1855</v>
      </c>
      <c r="BL50" s="2" t="s">
        <v>1914</v>
      </c>
      <c r="BM50" s="2" t="s">
        <v>1844</v>
      </c>
      <c r="BN50" s="2" t="s">
        <v>1844</v>
      </c>
      <c r="BO50" s="2" t="s">
        <v>1844</v>
      </c>
      <c r="BP50" s="2" t="s">
        <v>1857</v>
      </c>
      <c r="BQ50" s="2" t="s">
        <v>1844</v>
      </c>
      <c r="BR50" s="2" t="s">
        <v>1844</v>
      </c>
      <c r="BS50" s="2" t="s">
        <v>1853</v>
      </c>
      <c r="BT50" s="2" t="s">
        <v>1844</v>
      </c>
      <c r="BU50" s="2" t="s">
        <v>2556</v>
      </c>
      <c r="BV50" s="2" t="s">
        <v>1999</v>
      </c>
      <c r="BW50" s="2" t="s">
        <v>2557</v>
      </c>
      <c r="BX50" s="2" t="s">
        <v>1844</v>
      </c>
      <c r="BY50" s="2" t="s">
        <v>1844</v>
      </c>
      <c r="BZ50" s="2" t="s">
        <v>1844</v>
      </c>
      <c r="CA50" s="2" t="s">
        <v>1844</v>
      </c>
      <c r="CB50" s="2" t="s">
        <v>1844</v>
      </c>
      <c r="CC50" s="2" t="s">
        <v>120</v>
      </c>
      <c r="CD50" s="2" t="s">
        <v>1844</v>
      </c>
      <c r="CE50" s="2" t="s">
        <v>1844</v>
      </c>
      <c r="CF50" s="2" t="s">
        <v>1844</v>
      </c>
      <c r="CG50" s="2" t="s">
        <v>1844</v>
      </c>
      <c r="CH50" s="2" t="s">
        <v>2558</v>
      </c>
      <c r="CI50" s="2" t="s">
        <v>1901</v>
      </c>
      <c r="CJ50" s="2" t="s">
        <v>1844</v>
      </c>
      <c r="CK50" s="2" t="s">
        <v>1844</v>
      </c>
      <c r="CL50" s="2" t="s">
        <v>1844</v>
      </c>
      <c r="CM50" s="2" t="s">
        <v>1844</v>
      </c>
      <c r="CN50" s="2" t="s">
        <v>1281</v>
      </c>
      <c r="CO50" s="2" t="s">
        <v>2001</v>
      </c>
      <c r="CP50" s="2" t="s">
        <v>2556</v>
      </c>
      <c r="CQ50" s="2" t="s">
        <v>2002</v>
      </c>
      <c r="CR50" s="2" t="s">
        <v>1844</v>
      </c>
      <c r="CS50" s="2" t="s">
        <v>1859</v>
      </c>
      <c r="CT50" s="2" t="s">
        <v>1859</v>
      </c>
      <c r="CU50" s="2" t="s">
        <v>1859</v>
      </c>
      <c r="CV50" s="2" t="s">
        <v>1844</v>
      </c>
      <c r="CW50" s="2" t="s">
        <v>1844</v>
      </c>
      <c r="CX50" s="2" t="s">
        <v>1844</v>
      </c>
      <c r="CY50" s="2" t="s">
        <v>1844</v>
      </c>
      <c r="CZ50" s="2" t="s">
        <v>1844</v>
      </c>
      <c r="DA50" s="2" t="s">
        <v>1844</v>
      </c>
      <c r="DB50" s="2" t="s">
        <v>1844</v>
      </c>
      <c r="DC50" s="2" t="s">
        <v>1026</v>
      </c>
      <c r="DD50" s="2" t="s">
        <v>1281</v>
      </c>
      <c r="DE50" s="2" t="s">
        <v>118</v>
      </c>
      <c r="DF50" s="3">
        <v>44753</v>
      </c>
      <c r="DG50" s="3">
        <v>44754</v>
      </c>
      <c r="DH50" s="3">
        <v>44754</v>
      </c>
      <c r="DI50" s="3">
        <v>44753</v>
      </c>
      <c r="DJ50" s="3">
        <v>44753</v>
      </c>
      <c r="DK50" s="3"/>
      <c r="DL50" s="3"/>
      <c r="DM50" s="3">
        <v>44753</v>
      </c>
      <c r="DN50" s="3"/>
      <c r="DO50" s="3">
        <v>44753</v>
      </c>
      <c r="DP50" s="3">
        <v>44753</v>
      </c>
      <c r="DQ50" s="26">
        <v>0.75</v>
      </c>
    </row>
    <row r="51" spans="1:121" x14ac:dyDescent="0.25">
      <c r="A51" s="2" t="s">
        <v>1281</v>
      </c>
      <c r="B51" s="2" t="s">
        <v>1842</v>
      </c>
      <c r="C51" s="2" t="s">
        <v>2559</v>
      </c>
      <c r="D51" s="2" t="s">
        <v>7667</v>
      </c>
      <c r="E51" s="2" t="s">
        <v>7668</v>
      </c>
      <c r="F51" s="2" t="str">
        <f t="shared" si="0"/>
        <v>PLANCHA DE SELLADO SIN VACÍO</v>
      </c>
      <c r="G51" s="2" t="str">
        <f t="shared" si="1"/>
        <v>PLANCHA DE SELLADO SIN VACÍO</v>
      </c>
      <c r="H51" s="2" t="s">
        <v>5964</v>
      </c>
      <c r="I51" s="2" t="s">
        <v>7419</v>
      </c>
      <c r="J51" s="2"/>
      <c r="K51" s="2"/>
      <c r="L51" s="2"/>
      <c r="M51" s="2"/>
      <c r="N51" s="2"/>
      <c r="O51" s="2"/>
      <c r="P51" s="2"/>
      <c r="Q51" s="2" t="s">
        <v>239</v>
      </c>
      <c r="R51" s="2" t="s">
        <v>10</v>
      </c>
      <c r="S51" s="2" t="s">
        <v>1129</v>
      </c>
      <c r="T51" s="2" t="s">
        <v>1276</v>
      </c>
      <c r="U51" s="2" t="s">
        <v>1280</v>
      </c>
      <c r="V51" s="2" t="s">
        <v>1330</v>
      </c>
      <c r="W51" s="2" t="s">
        <v>1372</v>
      </c>
      <c r="X51" s="2" t="s">
        <v>1279</v>
      </c>
      <c r="Y51" s="2" t="s">
        <v>1025</v>
      </c>
      <c r="Z51" s="2" t="s">
        <v>1844</v>
      </c>
      <c r="AA51" s="2" t="s">
        <v>1844</v>
      </c>
      <c r="AB51" s="2" t="s">
        <v>2560</v>
      </c>
      <c r="AC51" s="2" t="s">
        <v>1844</v>
      </c>
      <c r="AD51" s="2" t="s">
        <v>1296</v>
      </c>
      <c r="AE51" s="2" t="s">
        <v>2561</v>
      </c>
      <c r="AF51" s="2" t="s">
        <v>1846</v>
      </c>
      <c r="AG51" s="2" t="s">
        <v>1847</v>
      </c>
      <c r="AH51" s="2" t="s">
        <v>1844</v>
      </c>
      <c r="AI51" s="2" t="s">
        <v>1844</v>
      </c>
      <c r="AJ51" s="2" t="s">
        <v>1844</v>
      </c>
      <c r="AK51" s="2" t="s">
        <v>1281</v>
      </c>
      <c r="AL51" s="2" t="s">
        <v>1848</v>
      </c>
      <c r="AM51" s="2" t="s">
        <v>1844</v>
      </c>
      <c r="AN51" s="2" t="s">
        <v>2209</v>
      </c>
      <c r="AO51" s="2" t="s">
        <v>2562</v>
      </c>
      <c r="AP51" s="2" t="s">
        <v>1844</v>
      </c>
      <c r="AQ51" s="2" t="s">
        <v>1844</v>
      </c>
      <c r="AR51" s="2" t="s">
        <v>1844</v>
      </c>
      <c r="AS51" s="2" t="s">
        <v>1844</v>
      </c>
      <c r="AT51" s="2" t="s">
        <v>2563</v>
      </c>
      <c r="AU51" s="2" t="s">
        <v>1844</v>
      </c>
      <c r="AV51" s="2" t="s">
        <v>1844</v>
      </c>
      <c r="AW51" s="2" t="s">
        <v>1851</v>
      </c>
      <c r="AX51" s="2" t="s">
        <v>1844</v>
      </c>
      <c r="AY51" s="2" t="s">
        <v>1844</v>
      </c>
      <c r="AZ51" s="2" t="s">
        <v>1852</v>
      </c>
      <c r="BA51" s="2" t="s">
        <v>1844</v>
      </c>
      <c r="BB51" s="2" t="s">
        <v>1278</v>
      </c>
      <c r="BC51" s="2" t="s">
        <v>2564</v>
      </c>
      <c r="BD51" s="2" t="s">
        <v>1844</v>
      </c>
      <c r="BE51" s="2" t="s">
        <v>2565</v>
      </c>
      <c r="BF51" s="2" t="s">
        <v>1853</v>
      </c>
      <c r="BG51" s="2" t="s">
        <v>1844</v>
      </c>
      <c r="BH51" s="2" t="s">
        <v>1281</v>
      </c>
      <c r="BI51" s="2" t="s">
        <v>1844</v>
      </c>
      <c r="BJ51" s="2" t="s">
        <v>1854</v>
      </c>
      <c r="BK51" s="2" t="s">
        <v>1855</v>
      </c>
      <c r="BL51" s="2" t="s">
        <v>1856</v>
      </c>
      <c r="BM51" s="2" t="s">
        <v>1844</v>
      </c>
      <c r="BN51" s="2" t="s">
        <v>1844</v>
      </c>
      <c r="BO51" s="2" t="s">
        <v>1844</v>
      </c>
      <c r="BP51" s="2" t="s">
        <v>1857</v>
      </c>
      <c r="BQ51" s="2" t="s">
        <v>1844</v>
      </c>
      <c r="BR51" s="2" t="s">
        <v>1844</v>
      </c>
      <c r="BS51" s="2" t="s">
        <v>1853</v>
      </c>
      <c r="BT51" s="2" t="s">
        <v>1844</v>
      </c>
      <c r="BU51" s="2" t="s">
        <v>2566</v>
      </c>
      <c r="BV51" s="2" t="s">
        <v>1844</v>
      </c>
      <c r="BW51" s="2" t="s">
        <v>2567</v>
      </c>
      <c r="BX51" s="2" t="s">
        <v>1844</v>
      </c>
      <c r="BY51" s="2" t="s">
        <v>1844</v>
      </c>
      <c r="BZ51" s="2" t="s">
        <v>1844</v>
      </c>
      <c r="CA51" s="2" t="s">
        <v>1844</v>
      </c>
      <c r="CB51" s="2" t="s">
        <v>1844</v>
      </c>
      <c r="CC51" s="2" t="s">
        <v>185</v>
      </c>
      <c r="CD51" s="2" t="s">
        <v>1844</v>
      </c>
      <c r="CE51" s="2" t="s">
        <v>1844</v>
      </c>
      <c r="CF51" s="2" t="s">
        <v>1844</v>
      </c>
      <c r="CG51" s="2" t="s">
        <v>1844</v>
      </c>
      <c r="CH51" s="2" t="s">
        <v>2561</v>
      </c>
      <c r="CI51" s="2" t="s">
        <v>1858</v>
      </c>
      <c r="CJ51" s="2" t="s">
        <v>1844</v>
      </c>
      <c r="CK51" s="2" t="s">
        <v>1844</v>
      </c>
      <c r="CL51" s="2" t="s">
        <v>1844</v>
      </c>
      <c r="CM51" s="2" t="s">
        <v>1844</v>
      </c>
      <c r="CN51" s="2" t="s">
        <v>1281</v>
      </c>
      <c r="CO51" s="2" t="s">
        <v>1844</v>
      </c>
      <c r="CP51" s="2" t="s">
        <v>2566</v>
      </c>
      <c r="CQ51" s="2" t="s">
        <v>1844</v>
      </c>
      <c r="CR51" s="2" t="s">
        <v>1844</v>
      </c>
      <c r="CS51" s="2" t="s">
        <v>1859</v>
      </c>
      <c r="CT51" s="2" t="s">
        <v>1859</v>
      </c>
      <c r="CU51" s="2" t="s">
        <v>1859</v>
      </c>
      <c r="CV51" s="2" t="s">
        <v>1844</v>
      </c>
      <c r="CW51" s="2" t="s">
        <v>1844</v>
      </c>
      <c r="CX51" s="2" t="s">
        <v>1844</v>
      </c>
      <c r="CY51" s="2" t="s">
        <v>1844</v>
      </c>
      <c r="CZ51" s="2" t="s">
        <v>1844</v>
      </c>
      <c r="DA51" s="2" t="s">
        <v>1844</v>
      </c>
      <c r="DB51" s="2" t="s">
        <v>1844</v>
      </c>
      <c r="DC51" s="2" t="s">
        <v>1026</v>
      </c>
      <c r="DD51" s="2" t="s">
        <v>1281</v>
      </c>
      <c r="DE51" s="2" t="s">
        <v>238</v>
      </c>
      <c r="DF51" s="3">
        <v>44753</v>
      </c>
      <c r="DG51" s="3">
        <v>44753</v>
      </c>
      <c r="DH51" s="3">
        <v>44753</v>
      </c>
      <c r="DI51" s="3">
        <v>44753</v>
      </c>
      <c r="DJ51" s="3">
        <v>44753</v>
      </c>
      <c r="DK51" s="3"/>
      <c r="DL51" s="3"/>
      <c r="DM51" s="3">
        <v>44753</v>
      </c>
      <c r="DN51" s="3"/>
      <c r="DO51" s="3">
        <v>44753</v>
      </c>
      <c r="DP51" s="3">
        <v>44753</v>
      </c>
      <c r="DQ51" s="26">
        <v>1.08</v>
      </c>
    </row>
    <row r="52" spans="1:121" x14ac:dyDescent="0.25">
      <c r="A52" s="2" t="s">
        <v>1281</v>
      </c>
      <c r="B52" s="2" t="s">
        <v>1842</v>
      </c>
      <c r="C52" s="2" t="s">
        <v>2568</v>
      </c>
      <c r="D52" s="2" t="s">
        <v>7686</v>
      </c>
      <c r="E52" s="2" t="s">
        <v>7493</v>
      </c>
      <c r="F52" s="2" t="str">
        <f t="shared" si="0"/>
        <v>CILINDRO LLENADOR FRACTURADO</v>
      </c>
      <c r="G52" s="2" t="str">
        <f t="shared" si="1"/>
        <v>CILINDRO LLENADOR FRACTURADO</v>
      </c>
      <c r="H52" s="2" t="s">
        <v>7420</v>
      </c>
      <c r="I52" s="2" t="s">
        <v>7421</v>
      </c>
      <c r="J52" s="2" t="s">
        <v>7422</v>
      </c>
      <c r="K52" s="2" t="s">
        <v>7423</v>
      </c>
      <c r="L52" s="2"/>
      <c r="M52" s="2"/>
      <c r="N52" s="2"/>
      <c r="O52" s="2"/>
      <c r="P52" s="2"/>
      <c r="Q52" s="2" t="s">
        <v>366</v>
      </c>
      <c r="R52" s="2" t="s">
        <v>10</v>
      </c>
      <c r="S52" s="2" t="s">
        <v>60</v>
      </c>
      <c r="T52" s="2" t="s">
        <v>1293</v>
      </c>
      <c r="U52" s="2" t="s">
        <v>1288</v>
      </c>
      <c r="V52" s="2" t="s">
        <v>1306</v>
      </c>
      <c r="W52" s="2" t="s">
        <v>1306</v>
      </c>
      <c r="X52" s="2" t="s">
        <v>1298</v>
      </c>
      <c r="Y52" s="2" t="s">
        <v>1025</v>
      </c>
      <c r="Z52" s="2" t="s">
        <v>1844</v>
      </c>
      <c r="AA52" s="2" t="s">
        <v>1844</v>
      </c>
      <c r="AB52" s="2" t="s">
        <v>1844</v>
      </c>
      <c r="AC52" s="2" t="s">
        <v>1844</v>
      </c>
      <c r="AD52" s="2" t="s">
        <v>1296</v>
      </c>
      <c r="AE52" s="2" t="s">
        <v>2569</v>
      </c>
      <c r="AF52" s="2" t="s">
        <v>1913</v>
      </c>
      <c r="AG52" s="2" t="s">
        <v>1847</v>
      </c>
      <c r="AH52" s="2" t="s">
        <v>1844</v>
      </c>
      <c r="AI52" s="2" t="s">
        <v>1844</v>
      </c>
      <c r="AJ52" s="2" t="s">
        <v>1844</v>
      </c>
      <c r="AK52" s="2" t="s">
        <v>1281</v>
      </c>
      <c r="AL52" s="2" t="s">
        <v>1848</v>
      </c>
      <c r="AM52" s="2" t="s">
        <v>1844</v>
      </c>
      <c r="AN52" s="2" t="s">
        <v>2570</v>
      </c>
      <c r="AO52" s="2" t="s">
        <v>2571</v>
      </c>
      <c r="AP52" s="2" t="s">
        <v>1844</v>
      </c>
      <c r="AQ52" s="2" t="s">
        <v>1844</v>
      </c>
      <c r="AR52" s="2" t="s">
        <v>1844</v>
      </c>
      <c r="AS52" s="2" t="s">
        <v>1844</v>
      </c>
      <c r="AT52" s="2" t="s">
        <v>2571</v>
      </c>
      <c r="AU52" s="2" t="s">
        <v>1844</v>
      </c>
      <c r="AV52" s="2" t="s">
        <v>1844</v>
      </c>
      <c r="AW52" s="2" t="s">
        <v>1851</v>
      </c>
      <c r="AX52" s="2" t="s">
        <v>1844</v>
      </c>
      <c r="AY52" s="2" t="s">
        <v>1844</v>
      </c>
      <c r="AZ52" s="2" t="s">
        <v>1852</v>
      </c>
      <c r="BA52" s="2" t="s">
        <v>1844</v>
      </c>
      <c r="BB52" s="2" t="s">
        <v>1278</v>
      </c>
      <c r="BC52" s="2" t="s">
        <v>2572</v>
      </c>
      <c r="BD52" s="2" t="s">
        <v>1844</v>
      </c>
      <c r="BE52" s="2" t="s">
        <v>2573</v>
      </c>
      <c r="BF52" s="2" t="s">
        <v>1853</v>
      </c>
      <c r="BG52" s="2" t="s">
        <v>1844</v>
      </c>
      <c r="BH52" s="2" t="s">
        <v>1281</v>
      </c>
      <c r="BI52" s="2" t="s">
        <v>1844</v>
      </c>
      <c r="BJ52" s="2" t="s">
        <v>1854</v>
      </c>
      <c r="BK52" s="2" t="s">
        <v>1855</v>
      </c>
      <c r="BL52" s="2" t="s">
        <v>1914</v>
      </c>
      <c r="BM52" s="2" t="s">
        <v>1844</v>
      </c>
      <c r="BN52" s="2" t="s">
        <v>1844</v>
      </c>
      <c r="BO52" s="2" t="s">
        <v>1844</v>
      </c>
      <c r="BP52" s="2" t="s">
        <v>1857</v>
      </c>
      <c r="BQ52" s="2" t="s">
        <v>1844</v>
      </c>
      <c r="BR52" s="2" t="s">
        <v>1844</v>
      </c>
      <c r="BS52" s="2" t="s">
        <v>1853</v>
      </c>
      <c r="BT52" s="2" t="s">
        <v>1844</v>
      </c>
      <c r="BU52" s="2" t="s">
        <v>2574</v>
      </c>
      <c r="BV52" s="2" t="s">
        <v>1844</v>
      </c>
      <c r="BW52" s="2" t="s">
        <v>2575</v>
      </c>
      <c r="BX52" s="2" t="s">
        <v>1844</v>
      </c>
      <c r="BY52" s="2" t="s">
        <v>1844</v>
      </c>
      <c r="BZ52" s="2" t="s">
        <v>1844</v>
      </c>
      <c r="CA52" s="2" t="s">
        <v>1844</v>
      </c>
      <c r="CB52" s="2" t="s">
        <v>1844</v>
      </c>
      <c r="CC52" s="2" t="s">
        <v>120</v>
      </c>
      <c r="CD52" s="2" t="s">
        <v>1844</v>
      </c>
      <c r="CE52" s="2" t="s">
        <v>1844</v>
      </c>
      <c r="CF52" s="2" t="s">
        <v>1844</v>
      </c>
      <c r="CG52" s="2" t="s">
        <v>1844</v>
      </c>
      <c r="CH52" s="2" t="s">
        <v>2576</v>
      </c>
      <c r="CI52" s="2" t="s">
        <v>1901</v>
      </c>
      <c r="CJ52" s="2" t="s">
        <v>1844</v>
      </c>
      <c r="CK52" s="2" t="s">
        <v>1844</v>
      </c>
      <c r="CL52" s="2" t="s">
        <v>1844</v>
      </c>
      <c r="CM52" s="2" t="s">
        <v>1844</v>
      </c>
      <c r="CN52" s="2" t="s">
        <v>1281</v>
      </c>
      <c r="CO52" s="2" t="s">
        <v>1844</v>
      </c>
      <c r="CP52" s="2" t="s">
        <v>2574</v>
      </c>
      <c r="CQ52" s="2" t="s">
        <v>1844</v>
      </c>
      <c r="CR52" s="2" t="s">
        <v>1844</v>
      </c>
      <c r="CS52" s="2" t="s">
        <v>1859</v>
      </c>
      <c r="CT52" s="2" t="s">
        <v>1859</v>
      </c>
      <c r="CU52" s="2" t="s">
        <v>1859</v>
      </c>
      <c r="CV52" s="2" t="s">
        <v>1844</v>
      </c>
      <c r="CW52" s="2" t="s">
        <v>1844</v>
      </c>
      <c r="CX52" s="2" t="s">
        <v>1844</v>
      </c>
      <c r="CY52" s="2" t="s">
        <v>1844</v>
      </c>
      <c r="CZ52" s="2" t="s">
        <v>1844</v>
      </c>
      <c r="DA52" s="2" t="s">
        <v>1844</v>
      </c>
      <c r="DB52" s="2" t="s">
        <v>1844</v>
      </c>
      <c r="DC52" s="2" t="s">
        <v>1026</v>
      </c>
      <c r="DD52" s="2" t="s">
        <v>1281</v>
      </c>
      <c r="DE52" s="2" t="s">
        <v>365</v>
      </c>
      <c r="DF52" s="3">
        <v>44753</v>
      </c>
      <c r="DG52" s="3">
        <v>44754</v>
      </c>
      <c r="DH52" s="3">
        <v>44754</v>
      </c>
      <c r="DI52" s="3">
        <v>44753</v>
      </c>
      <c r="DJ52" s="3">
        <v>44753</v>
      </c>
      <c r="DK52" s="3"/>
      <c r="DL52" s="3"/>
      <c r="DM52" s="3">
        <v>44753</v>
      </c>
      <c r="DN52" s="3"/>
      <c r="DO52" s="3">
        <v>44753</v>
      </c>
      <c r="DP52" s="3">
        <v>44753</v>
      </c>
      <c r="DQ52" s="26">
        <v>1.33</v>
      </c>
    </row>
    <row r="53" spans="1:121" x14ac:dyDescent="0.25">
      <c r="A53" s="2" t="s">
        <v>1281</v>
      </c>
      <c r="B53" s="2" t="s">
        <v>1842</v>
      </c>
      <c r="C53" s="2" t="s">
        <v>2542</v>
      </c>
      <c r="D53" s="2" t="s">
        <v>7667</v>
      </c>
      <c r="E53" s="2" t="s">
        <v>7668</v>
      </c>
      <c r="F53" s="2" t="str">
        <f t="shared" si="0"/>
        <v>PLANCHA DE SELLADO SIN VACÍO</v>
      </c>
      <c r="G53" s="2" t="str">
        <f t="shared" si="1"/>
        <v>PLANCHA DE SELLADO SIN VACÍO</v>
      </c>
      <c r="H53" s="2" t="s">
        <v>7340</v>
      </c>
      <c r="I53" s="2" t="s">
        <v>120</v>
      </c>
      <c r="J53" s="2"/>
      <c r="K53" s="2"/>
      <c r="L53" s="2"/>
      <c r="M53" s="2"/>
      <c r="N53" s="2"/>
      <c r="O53" s="2"/>
      <c r="P53" s="2"/>
      <c r="Q53" s="2" t="s">
        <v>52</v>
      </c>
      <c r="R53" s="2" t="s">
        <v>10</v>
      </c>
      <c r="S53" s="2" t="s">
        <v>67</v>
      </c>
      <c r="T53" s="2" t="s">
        <v>1276</v>
      </c>
      <c r="U53" s="2" t="s">
        <v>1280</v>
      </c>
      <c r="V53" s="2" t="s">
        <v>1287</v>
      </c>
      <c r="W53" s="2" t="s">
        <v>1287</v>
      </c>
      <c r="X53" s="2" t="s">
        <v>1295</v>
      </c>
      <c r="Y53" s="2" t="s">
        <v>1015</v>
      </c>
      <c r="Z53" s="2" t="s">
        <v>1844</v>
      </c>
      <c r="AA53" s="2" t="s">
        <v>1844</v>
      </c>
      <c r="AB53" s="2" t="s">
        <v>2543</v>
      </c>
      <c r="AC53" s="2" t="s">
        <v>1844</v>
      </c>
      <c r="AD53" s="2" t="s">
        <v>1296</v>
      </c>
      <c r="AE53" s="2" t="s">
        <v>2544</v>
      </c>
      <c r="AF53" s="2" t="s">
        <v>1870</v>
      </c>
      <c r="AG53" s="2" t="s">
        <v>1847</v>
      </c>
      <c r="AH53" s="2" t="s">
        <v>1844</v>
      </c>
      <c r="AI53" s="2" t="s">
        <v>1844</v>
      </c>
      <c r="AJ53" s="2" t="s">
        <v>1844</v>
      </c>
      <c r="AK53" s="2" t="s">
        <v>1281</v>
      </c>
      <c r="AL53" s="2" t="s">
        <v>1848</v>
      </c>
      <c r="AM53" s="2" t="s">
        <v>1844</v>
      </c>
      <c r="AN53" s="2" t="s">
        <v>2135</v>
      </c>
      <c r="AO53" s="2" t="s">
        <v>1905</v>
      </c>
      <c r="AP53" s="2" t="s">
        <v>1844</v>
      </c>
      <c r="AQ53" s="2" t="s">
        <v>1844</v>
      </c>
      <c r="AR53" s="2" t="s">
        <v>1844</v>
      </c>
      <c r="AS53" s="2" t="s">
        <v>1844</v>
      </c>
      <c r="AT53" s="2" t="s">
        <v>2545</v>
      </c>
      <c r="AU53" s="2" t="s">
        <v>1844</v>
      </c>
      <c r="AV53" s="2" t="s">
        <v>1844</v>
      </c>
      <c r="AW53" s="2" t="s">
        <v>1851</v>
      </c>
      <c r="AX53" s="2" t="s">
        <v>1844</v>
      </c>
      <c r="AY53" s="2" t="s">
        <v>1844</v>
      </c>
      <c r="AZ53" s="2" t="s">
        <v>1852</v>
      </c>
      <c r="BA53" s="2" t="s">
        <v>1844</v>
      </c>
      <c r="BB53" s="2" t="s">
        <v>1278</v>
      </c>
      <c r="BC53" s="2" t="s">
        <v>2546</v>
      </c>
      <c r="BD53" s="2" t="s">
        <v>1844</v>
      </c>
      <c r="BE53" s="2" t="s">
        <v>2547</v>
      </c>
      <c r="BF53" s="2" t="s">
        <v>1853</v>
      </c>
      <c r="BG53" s="2" t="s">
        <v>1844</v>
      </c>
      <c r="BH53" s="2" t="s">
        <v>1281</v>
      </c>
      <c r="BI53" s="2" t="s">
        <v>1844</v>
      </c>
      <c r="BJ53" s="2" t="s">
        <v>1854</v>
      </c>
      <c r="BK53" s="2" t="s">
        <v>1855</v>
      </c>
      <c r="BL53" s="2" t="s">
        <v>1871</v>
      </c>
      <c r="BM53" s="2" t="s">
        <v>1844</v>
      </c>
      <c r="BN53" s="2" t="s">
        <v>1844</v>
      </c>
      <c r="BO53" s="2" t="s">
        <v>1844</v>
      </c>
      <c r="BP53" s="2" t="s">
        <v>1857</v>
      </c>
      <c r="BQ53" s="2" t="s">
        <v>1844</v>
      </c>
      <c r="BR53" s="2" t="s">
        <v>1844</v>
      </c>
      <c r="BS53" s="2" t="s">
        <v>1853</v>
      </c>
      <c r="BT53" s="2" t="s">
        <v>1844</v>
      </c>
      <c r="BU53" s="2" t="s">
        <v>2548</v>
      </c>
      <c r="BV53" s="2" t="s">
        <v>1872</v>
      </c>
      <c r="BW53" s="2" t="s">
        <v>2549</v>
      </c>
      <c r="BX53" s="2" t="s">
        <v>1844</v>
      </c>
      <c r="BY53" s="2" t="s">
        <v>1844</v>
      </c>
      <c r="BZ53" s="2" t="s">
        <v>1844</v>
      </c>
      <c r="CA53" s="2" t="s">
        <v>1844</v>
      </c>
      <c r="CB53" s="2" t="s">
        <v>1844</v>
      </c>
      <c r="CC53" s="2" t="s">
        <v>53</v>
      </c>
      <c r="CD53" s="2" t="s">
        <v>1873</v>
      </c>
      <c r="CE53" s="2" t="s">
        <v>1844</v>
      </c>
      <c r="CF53" s="2" t="s">
        <v>1844</v>
      </c>
      <c r="CG53" s="2" t="s">
        <v>1844</v>
      </c>
      <c r="CH53" s="2" t="s">
        <v>2544</v>
      </c>
      <c r="CI53" s="2" t="s">
        <v>1874</v>
      </c>
      <c r="CJ53" s="2" t="s">
        <v>1844</v>
      </c>
      <c r="CK53" s="2" t="s">
        <v>1844</v>
      </c>
      <c r="CL53" s="2" t="s">
        <v>1844</v>
      </c>
      <c r="CM53" s="2" t="s">
        <v>1844</v>
      </c>
      <c r="CN53" s="2" t="s">
        <v>1281</v>
      </c>
      <c r="CO53" s="2" t="s">
        <v>1875</v>
      </c>
      <c r="CP53" s="2" t="s">
        <v>2548</v>
      </c>
      <c r="CQ53" s="2" t="s">
        <v>1876</v>
      </c>
      <c r="CR53" s="2" t="s">
        <v>1844</v>
      </c>
      <c r="CS53" s="2" t="s">
        <v>1859</v>
      </c>
      <c r="CT53" s="2" t="s">
        <v>1859</v>
      </c>
      <c r="CU53" s="2" t="s">
        <v>1859</v>
      </c>
      <c r="CV53" s="2" t="s">
        <v>1844</v>
      </c>
      <c r="CW53" s="2" t="s">
        <v>1844</v>
      </c>
      <c r="CX53" s="2" t="s">
        <v>1844</v>
      </c>
      <c r="CY53" s="2" t="s">
        <v>1844</v>
      </c>
      <c r="CZ53" s="2" t="s">
        <v>1844</v>
      </c>
      <c r="DA53" s="2" t="s">
        <v>1844</v>
      </c>
      <c r="DB53" s="2" t="s">
        <v>1844</v>
      </c>
      <c r="DC53" s="2" t="s">
        <v>1026</v>
      </c>
      <c r="DD53" s="2" t="s">
        <v>1281</v>
      </c>
      <c r="DE53" s="2" t="s">
        <v>51</v>
      </c>
      <c r="DF53" s="3">
        <v>44753</v>
      </c>
      <c r="DG53" s="3">
        <v>44754</v>
      </c>
      <c r="DH53" s="3">
        <v>44754</v>
      </c>
      <c r="DI53" s="3">
        <v>44753</v>
      </c>
      <c r="DJ53" s="3">
        <v>44754</v>
      </c>
      <c r="DK53" s="3"/>
      <c r="DL53" s="3"/>
      <c r="DM53" s="3">
        <v>44753</v>
      </c>
      <c r="DN53" s="3"/>
      <c r="DO53" s="3">
        <v>44753</v>
      </c>
      <c r="DP53" s="3">
        <v>44753</v>
      </c>
      <c r="DQ53" s="26">
        <v>7.58</v>
      </c>
    </row>
    <row r="54" spans="1:121" x14ac:dyDescent="0.25">
      <c r="A54" s="2" t="s">
        <v>1281</v>
      </c>
      <c r="B54" s="2" t="s">
        <v>1842</v>
      </c>
      <c r="C54" s="2" t="s">
        <v>2589</v>
      </c>
      <c r="D54" s="2" t="s">
        <v>7667</v>
      </c>
      <c r="E54" s="2" t="s">
        <v>7668</v>
      </c>
      <c r="F54" s="2" t="str">
        <f t="shared" si="0"/>
        <v>PLANCHA DE SELLADO SIN VACÍO</v>
      </c>
      <c r="G54" s="2" t="str">
        <f t="shared" si="1"/>
        <v>PLANCHA DE SELLADO SIN VACÍO</v>
      </c>
      <c r="H54" s="2" t="s">
        <v>7340</v>
      </c>
      <c r="I54" s="2" t="s">
        <v>120</v>
      </c>
      <c r="J54" s="2"/>
      <c r="K54" s="2"/>
      <c r="L54" s="2"/>
      <c r="M54" s="2"/>
      <c r="N54" s="2"/>
      <c r="O54" s="2"/>
      <c r="P54" s="2"/>
      <c r="Q54" s="2" t="s">
        <v>52</v>
      </c>
      <c r="R54" s="2" t="s">
        <v>10</v>
      </c>
      <c r="S54" s="2" t="s">
        <v>67</v>
      </c>
      <c r="T54" s="2" t="s">
        <v>1293</v>
      </c>
      <c r="U54" s="2" t="s">
        <v>1288</v>
      </c>
      <c r="V54" s="2" t="s">
        <v>1289</v>
      </c>
      <c r="W54" s="2" t="s">
        <v>1289</v>
      </c>
      <c r="X54" s="2" t="s">
        <v>1295</v>
      </c>
      <c r="Y54" s="2" t="s">
        <v>1015</v>
      </c>
      <c r="Z54" s="2" t="s">
        <v>1844</v>
      </c>
      <c r="AA54" s="2" t="s">
        <v>1844</v>
      </c>
      <c r="AB54" s="2" t="s">
        <v>1844</v>
      </c>
      <c r="AC54" s="2" t="s">
        <v>1844</v>
      </c>
      <c r="AD54" s="2" t="s">
        <v>1296</v>
      </c>
      <c r="AE54" s="2" t="s">
        <v>2590</v>
      </c>
      <c r="AF54" s="2" t="s">
        <v>1870</v>
      </c>
      <c r="AG54" s="2" t="s">
        <v>1847</v>
      </c>
      <c r="AH54" s="2" t="s">
        <v>1844</v>
      </c>
      <c r="AI54" s="2" t="s">
        <v>1844</v>
      </c>
      <c r="AJ54" s="2" t="s">
        <v>1844</v>
      </c>
      <c r="AK54" s="2" t="s">
        <v>1281</v>
      </c>
      <c r="AL54" s="2" t="s">
        <v>1848</v>
      </c>
      <c r="AM54" s="2" t="s">
        <v>1844</v>
      </c>
      <c r="AN54" s="2" t="s">
        <v>1857</v>
      </c>
      <c r="AO54" s="2" t="s">
        <v>2591</v>
      </c>
      <c r="AP54" s="2" t="s">
        <v>1844</v>
      </c>
      <c r="AQ54" s="2" t="s">
        <v>1844</v>
      </c>
      <c r="AR54" s="2" t="s">
        <v>1844</v>
      </c>
      <c r="AS54" s="2" t="s">
        <v>1844</v>
      </c>
      <c r="AT54" s="2" t="s">
        <v>2591</v>
      </c>
      <c r="AU54" s="2" t="s">
        <v>1844</v>
      </c>
      <c r="AV54" s="2" t="s">
        <v>1844</v>
      </c>
      <c r="AW54" s="2" t="s">
        <v>1851</v>
      </c>
      <c r="AX54" s="2" t="s">
        <v>1844</v>
      </c>
      <c r="AY54" s="2" t="s">
        <v>1844</v>
      </c>
      <c r="AZ54" s="2" t="s">
        <v>1852</v>
      </c>
      <c r="BA54" s="2" t="s">
        <v>1844</v>
      </c>
      <c r="BB54" s="2" t="s">
        <v>1278</v>
      </c>
      <c r="BC54" s="2" t="s">
        <v>2592</v>
      </c>
      <c r="BD54" s="2" t="s">
        <v>1844</v>
      </c>
      <c r="BE54" s="2" t="s">
        <v>2593</v>
      </c>
      <c r="BF54" s="2" t="s">
        <v>1853</v>
      </c>
      <c r="BG54" s="2" t="s">
        <v>1844</v>
      </c>
      <c r="BH54" s="2" t="s">
        <v>1281</v>
      </c>
      <c r="BI54" s="2" t="s">
        <v>1844</v>
      </c>
      <c r="BJ54" s="2" t="s">
        <v>1854</v>
      </c>
      <c r="BK54" s="2" t="s">
        <v>1855</v>
      </c>
      <c r="BL54" s="2" t="s">
        <v>1871</v>
      </c>
      <c r="BM54" s="2" t="s">
        <v>1844</v>
      </c>
      <c r="BN54" s="2" t="s">
        <v>1844</v>
      </c>
      <c r="BO54" s="2" t="s">
        <v>1844</v>
      </c>
      <c r="BP54" s="2" t="s">
        <v>1857</v>
      </c>
      <c r="BQ54" s="2" t="s">
        <v>1844</v>
      </c>
      <c r="BR54" s="2" t="s">
        <v>1844</v>
      </c>
      <c r="BS54" s="2" t="s">
        <v>1853</v>
      </c>
      <c r="BT54" s="2" t="s">
        <v>1844</v>
      </c>
      <c r="BU54" s="2" t="s">
        <v>2594</v>
      </c>
      <c r="BV54" s="2" t="s">
        <v>1872</v>
      </c>
      <c r="BW54" s="2" t="s">
        <v>2595</v>
      </c>
      <c r="BX54" s="2" t="s">
        <v>1844</v>
      </c>
      <c r="BY54" s="2" t="s">
        <v>1844</v>
      </c>
      <c r="BZ54" s="2" t="s">
        <v>1844</v>
      </c>
      <c r="CA54" s="2" t="s">
        <v>1844</v>
      </c>
      <c r="CB54" s="2" t="s">
        <v>1844</v>
      </c>
      <c r="CC54" s="2" t="s">
        <v>53</v>
      </c>
      <c r="CD54" s="2" t="s">
        <v>1873</v>
      </c>
      <c r="CE54" s="2" t="s">
        <v>1844</v>
      </c>
      <c r="CF54" s="2" t="s">
        <v>1844</v>
      </c>
      <c r="CG54" s="2" t="s">
        <v>1844</v>
      </c>
      <c r="CH54" s="2" t="s">
        <v>2596</v>
      </c>
      <c r="CI54" s="2" t="s">
        <v>1874</v>
      </c>
      <c r="CJ54" s="2" t="s">
        <v>1844</v>
      </c>
      <c r="CK54" s="2" t="s">
        <v>1844</v>
      </c>
      <c r="CL54" s="2" t="s">
        <v>1844</v>
      </c>
      <c r="CM54" s="2" t="s">
        <v>1844</v>
      </c>
      <c r="CN54" s="2" t="s">
        <v>1281</v>
      </c>
      <c r="CO54" s="2" t="s">
        <v>1875</v>
      </c>
      <c r="CP54" s="2" t="s">
        <v>2594</v>
      </c>
      <c r="CQ54" s="2" t="s">
        <v>1876</v>
      </c>
      <c r="CR54" s="2" t="s">
        <v>1844</v>
      </c>
      <c r="CS54" s="2" t="s">
        <v>1859</v>
      </c>
      <c r="CT54" s="2" t="s">
        <v>1859</v>
      </c>
      <c r="CU54" s="2" t="s">
        <v>1859</v>
      </c>
      <c r="CV54" s="2" t="s">
        <v>1844</v>
      </c>
      <c r="CW54" s="2" t="s">
        <v>1844</v>
      </c>
      <c r="CX54" s="2" t="s">
        <v>1844</v>
      </c>
      <c r="CY54" s="2" t="s">
        <v>1844</v>
      </c>
      <c r="CZ54" s="2" t="s">
        <v>1844</v>
      </c>
      <c r="DA54" s="2" t="s">
        <v>1844</v>
      </c>
      <c r="DB54" s="2" t="s">
        <v>1844</v>
      </c>
      <c r="DC54" s="2" t="s">
        <v>1026</v>
      </c>
      <c r="DD54" s="2" t="s">
        <v>1281</v>
      </c>
      <c r="DE54" s="2" t="s">
        <v>51</v>
      </c>
      <c r="DF54" s="3">
        <v>44755</v>
      </c>
      <c r="DG54" s="3">
        <v>44755</v>
      </c>
      <c r="DH54" s="3">
        <v>44755</v>
      </c>
      <c r="DI54" s="3"/>
      <c r="DJ54" s="3">
        <v>44754</v>
      </c>
      <c r="DK54" s="3"/>
      <c r="DL54" s="3"/>
      <c r="DM54" s="3">
        <v>44755</v>
      </c>
      <c r="DN54" s="3"/>
      <c r="DO54" s="3">
        <v>44755</v>
      </c>
      <c r="DP54" s="3">
        <v>44754</v>
      </c>
      <c r="DQ54" s="26">
        <v>0</v>
      </c>
    </row>
    <row r="55" spans="1:121" x14ac:dyDescent="0.25">
      <c r="A55" s="2" t="s">
        <v>1281</v>
      </c>
      <c r="B55" s="2" t="s">
        <v>1842</v>
      </c>
      <c r="C55" s="2" t="s">
        <v>2580</v>
      </c>
      <c r="D55" s="2" t="s">
        <v>7667</v>
      </c>
      <c r="E55" s="2" t="s">
        <v>7668</v>
      </c>
      <c r="F55" s="2" t="str">
        <f t="shared" si="0"/>
        <v>PLANCHA DE SELLADO SIN VACÍO</v>
      </c>
      <c r="G55" s="2" t="str">
        <f t="shared" si="1"/>
        <v>PLANCHA DE SELLADO SIN VACÍO</v>
      </c>
      <c r="H55" s="2" t="s">
        <v>120</v>
      </c>
      <c r="I55" s="2" t="s">
        <v>7424</v>
      </c>
      <c r="J55" s="2" t="s">
        <v>7257</v>
      </c>
      <c r="K55" s="2" t="s">
        <v>7251</v>
      </c>
      <c r="L55" s="2" t="s">
        <v>7287</v>
      </c>
      <c r="M55" s="2"/>
      <c r="N55" s="2"/>
      <c r="O55" s="2"/>
      <c r="P55" s="2"/>
      <c r="Q55" s="2" t="s">
        <v>52</v>
      </c>
      <c r="R55" s="2" t="s">
        <v>10</v>
      </c>
      <c r="S55" s="2" t="s">
        <v>67</v>
      </c>
      <c r="T55" s="2" t="s">
        <v>1276</v>
      </c>
      <c r="U55" s="2" t="s">
        <v>1280</v>
      </c>
      <c r="V55" s="2" t="s">
        <v>1287</v>
      </c>
      <c r="W55" s="2" t="s">
        <v>1287</v>
      </c>
      <c r="X55" s="2" t="s">
        <v>1295</v>
      </c>
      <c r="Y55" s="2" t="s">
        <v>1015</v>
      </c>
      <c r="Z55" s="2" t="s">
        <v>1844</v>
      </c>
      <c r="AA55" s="2" t="s">
        <v>1844</v>
      </c>
      <c r="AB55" s="2" t="s">
        <v>2581</v>
      </c>
      <c r="AC55" s="2" t="s">
        <v>1844</v>
      </c>
      <c r="AD55" s="2" t="s">
        <v>1296</v>
      </c>
      <c r="AE55" s="2" t="s">
        <v>2582</v>
      </c>
      <c r="AF55" s="2" t="s">
        <v>1870</v>
      </c>
      <c r="AG55" s="2" t="s">
        <v>1847</v>
      </c>
      <c r="AH55" s="2" t="s">
        <v>1844</v>
      </c>
      <c r="AI55" s="2" t="s">
        <v>1844</v>
      </c>
      <c r="AJ55" s="2" t="s">
        <v>1844</v>
      </c>
      <c r="AK55" s="2" t="s">
        <v>1281</v>
      </c>
      <c r="AL55" s="2" t="s">
        <v>1848</v>
      </c>
      <c r="AM55" s="2" t="s">
        <v>1844</v>
      </c>
      <c r="AN55" s="2" t="s">
        <v>2065</v>
      </c>
      <c r="AO55" s="2" t="s">
        <v>2583</v>
      </c>
      <c r="AP55" s="2" t="s">
        <v>1844</v>
      </c>
      <c r="AQ55" s="2" t="s">
        <v>1844</v>
      </c>
      <c r="AR55" s="2" t="s">
        <v>1844</v>
      </c>
      <c r="AS55" s="2" t="s">
        <v>1844</v>
      </c>
      <c r="AT55" s="2" t="s">
        <v>2584</v>
      </c>
      <c r="AU55" s="2" t="s">
        <v>1844</v>
      </c>
      <c r="AV55" s="2" t="s">
        <v>1844</v>
      </c>
      <c r="AW55" s="2" t="s">
        <v>1851</v>
      </c>
      <c r="AX55" s="2" t="s">
        <v>1844</v>
      </c>
      <c r="AY55" s="2" t="s">
        <v>1844</v>
      </c>
      <c r="AZ55" s="2" t="s">
        <v>1852</v>
      </c>
      <c r="BA55" s="2" t="s">
        <v>1844</v>
      </c>
      <c r="BB55" s="2" t="s">
        <v>1278</v>
      </c>
      <c r="BC55" s="2" t="s">
        <v>2585</v>
      </c>
      <c r="BD55" s="2" t="s">
        <v>1844</v>
      </c>
      <c r="BE55" s="2" t="s">
        <v>2586</v>
      </c>
      <c r="BF55" s="2" t="s">
        <v>1853</v>
      </c>
      <c r="BG55" s="2" t="s">
        <v>1844</v>
      </c>
      <c r="BH55" s="2" t="s">
        <v>1281</v>
      </c>
      <c r="BI55" s="2" t="s">
        <v>1844</v>
      </c>
      <c r="BJ55" s="2" t="s">
        <v>1854</v>
      </c>
      <c r="BK55" s="2" t="s">
        <v>1855</v>
      </c>
      <c r="BL55" s="2" t="s">
        <v>1871</v>
      </c>
      <c r="BM55" s="2" t="s">
        <v>1844</v>
      </c>
      <c r="BN55" s="2" t="s">
        <v>1844</v>
      </c>
      <c r="BO55" s="2" t="s">
        <v>1844</v>
      </c>
      <c r="BP55" s="2" t="s">
        <v>1857</v>
      </c>
      <c r="BQ55" s="2" t="s">
        <v>1844</v>
      </c>
      <c r="BR55" s="2" t="s">
        <v>1844</v>
      </c>
      <c r="BS55" s="2" t="s">
        <v>1853</v>
      </c>
      <c r="BT55" s="2" t="s">
        <v>1844</v>
      </c>
      <c r="BU55" s="2" t="s">
        <v>2587</v>
      </c>
      <c r="BV55" s="2" t="s">
        <v>1872</v>
      </c>
      <c r="BW55" s="2" t="s">
        <v>2588</v>
      </c>
      <c r="BX55" s="2" t="s">
        <v>1844</v>
      </c>
      <c r="BY55" s="2" t="s">
        <v>1844</v>
      </c>
      <c r="BZ55" s="2" t="s">
        <v>1844</v>
      </c>
      <c r="CA55" s="2" t="s">
        <v>1844</v>
      </c>
      <c r="CB55" s="2" t="s">
        <v>1844</v>
      </c>
      <c r="CC55" s="2" t="s">
        <v>53</v>
      </c>
      <c r="CD55" s="2" t="s">
        <v>1873</v>
      </c>
      <c r="CE55" s="2" t="s">
        <v>1844</v>
      </c>
      <c r="CF55" s="2" t="s">
        <v>1844</v>
      </c>
      <c r="CG55" s="2" t="s">
        <v>1844</v>
      </c>
      <c r="CH55" s="2" t="s">
        <v>2582</v>
      </c>
      <c r="CI55" s="2" t="s">
        <v>1874</v>
      </c>
      <c r="CJ55" s="2" t="s">
        <v>1844</v>
      </c>
      <c r="CK55" s="2" t="s">
        <v>1844</v>
      </c>
      <c r="CL55" s="2" t="s">
        <v>1844</v>
      </c>
      <c r="CM55" s="2" t="s">
        <v>1844</v>
      </c>
      <c r="CN55" s="2" t="s">
        <v>1281</v>
      </c>
      <c r="CO55" s="2" t="s">
        <v>1875</v>
      </c>
      <c r="CP55" s="2" t="s">
        <v>2587</v>
      </c>
      <c r="CQ55" s="2" t="s">
        <v>1876</v>
      </c>
      <c r="CR55" s="2" t="s">
        <v>1844</v>
      </c>
      <c r="CS55" s="2" t="s">
        <v>1859</v>
      </c>
      <c r="CT55" s="2" t="s">
        <v>1859</v>
      </c>
      <c r="CU55" s="2" t="s">
        <v>1859</v>
      </c>
      <c r="CV55" s="2" t="s">
        <v>1844</v>
      </c>
      <c r="CW55" s="2" t="s">
        <v>1844</v>
      </c>
      <c r="CX55" s="2" t="s">
        <v>1844</v>
      </c>
      <c r="CY55" s="2" t="s">
        <v>1844</v>
      </c>
      <c r="CZ55" s="2" t="s">
        <v>1844</v>
      </c>
      <c r="DA55" s="2" t="s">
        <v>1844</v>
      </c>
      <c r="DB55" s="2" t="s">
        <v>1844</v>
      </c>
      <c r="DC55" s="2" t="s">
        <v>1026</v>
      </c>
      <c r="DD55" s="2" t="s">
        <v>1281</v>
      </c>
      <c r="DE55" s="2" t="s">
        <v>51</v>
      </c>
      <c r="DF55" s="3">
        <v>44754</v>
      </c>
      <c r="DG55" s="3">
        <v>44755</v>
      </c>
      <c r="DH55" s="3">
        <v>44755</v>
      </c>
      <c r="DI55" s="3">
        <v>44754</v>
      </c>
      <c r="DJ55" s="3">
        <v>44755</v>
      </c>
      <c r="DK55" s="3"/>
      <c r="DL55" s="3"/>
      <c r="DM55" s="3">
        <v>44754</v>
      </c>
      <c r="DN55" s="3"/>
      <c r="DO55" s="3">
        <v>44754</v>
      </c>
      <c r="DP55" s="3">
        <v>44754</v>
      </c>
      <c r="DQ55" s="26">
        <v>3.25</v>
      </c>
    </row>
    <row r="56" spans="1:121" x14ac:dyDescent="0.25">
      <c r="A56" s="2" t="s">
        <v>1281</v>
      </c>
      <c r="B56" s="2" t="s">
        <v>1842</v>
      </c>
      <c r="C56" s="2" t="s">
        <v>2254</v>
      </c>
      <c r="D56" s="2" t="s">
        <v>7248</v>
      </c>
      <c r="E56" s="2" t="s">
        <v>7493</v>
      </c>
      <c r="F56" s="2" t="str">
        <f t="shared" si="0"/>
        <v>GANCHO FRACTURADO</v>
      </c>
      <c r="G56" s="2" t="str">
        <f t="shared" si="1"/>
        <v>GANCHO FRACTURADO</v>
      </c>
      <c r="H56" s="2" t="s">
        <v>7345</v>
      </c>
      <c r="I56" s="2" t="s">
        <v>7247</v>
      </c>
      <c r="J56" s="2" t="s">
        <v>7248</v>
      </c>
      <c r="K56" s="2"/>
      <c r="L56" s="2"/>
      <c r="M56" s="2"/>
      <c r="N56" s="2"/>
      <c r="O56" s="2"/>
      <c r="P56" s="2"/>
      <c r="Q56" s="2" t="s">
        <v>153</v>
      </c>
      <c r="R56" s="2" t="s">
        <v>10</v>
      </c>
      <c r="S56" s="2" t="s">
        <v>1042</v>
      </c>
      <c r="T56" s="2" t="s">
        <v>1276</v>
      </c>
      <c r="U56" s="2" t="s">
        <v>1280</v>
      </c>
      <c r="V56" s="2" t="s">
        <v>1289</v>
      </c>
      <c r="W56" s="2" t="s">
        <v>1289</v>
      </c>
      <c r="X56" s="2" t="s">
        <v>1291</v>
      </c>
      <c r="Y56" s="2" t="s">
        <v>1025</v>
      </c>
      <c r="Z56" s="2" t="s">
        <v>1844</v>
      </c>
      <c r="AA56" s="2" t="s">
        <v>1844</v>
      </c>
      <c r="AB56" s="2" t="s">
        <v>2255</v>
      </c>
      <c r="AC56" s="2" t="s">
        <v>1844</v>
      </c>
      <c r="AD56" s="2" t="s">
        <v>1292</v>
      </c>
      <c r="AE56" s="2" t="s">
        <v>2256</v>
      </c>
      <c r="AF56" s="2" t="s">
        <v>2176</v>
      </c>
      <c r="AG56" s="2" t="s">
        <v>1847</v>
      </c>
      <c r="AH56" s="2" t="s">
        <v>1844</v>
      </c>
      <c r="AI56" s="2" t="s">
        <v>1844</v>
      </c>
      <c r="AJ56" s="2" t="s">
        <v>1844</v>
      </c>
      <c r="AK56" s="2" t="s">
        <v>1281</v>
      </c>
      <c r="AL56" s="2" t="s">
        <v>1848</v>
      </c>
      <c r="AM56" s="2" t="s">
        <v>1844</v>
      </c>
      <c r="AN56" s="2" t="s">
        <v>1928</v>
      </c>
      <c r="AO56" s="2" t="s">
        <v>2257</v>
      </c>
      <c r="AP56" s="2" t="s">
        <v>1844</v>
      </c>
      <c r="AQ56" s="2" t="s">
        <v>1844</v>
      </c>
      <c r="AR56" s="2" t="s">
        <v>1844</v>
      </c>
      <c r="AS56" s="2" t="s">
        <v>1844</v>
      </c>
      <c r="AT56" s="2" t="s">
        <v>2256</v>
      </c>
      <c r="AU56" s="2" t="s">
        <v>1844</v>
      </c>
      <c r="AV56" s="2" t="s">
        <v>1844</v>
      </c>
      <c r="AW56" s="2" t="s">
        <v>1851</v>
      </c>
      <c r="AX56" s="2" t="s">
        <v>1844</v>
      </c>
      <c r="AY56" s="2" t="s">
        <v>1844</v>
      </c>
      <c r="AZ56" s="2" t="s">
        <v>1852</v>
      </c>
      <c r="BA56" s="2" t="s">
        <v>1844</v>
      </c>
      <c r="BB56" s="2" t="s">
        <v>1278</v>
      </c>
      <c r="BC56" s="2" t="s">
        <v>2258</v>
      </c>
      <c r="BD56" s="2" t="s">
        <v>1844</v>
      </c>
      <c r="BE56" s="2" t="s">
        <v>2259</v>
      </c>
      <c r="BF56" s="2" t="s">
        <v>1853</v>
      </c>
      <c r="BG56" s="2" t="s">
        <v>1844</v>
      </c>
      <c r="BH56" s="2" t="s">
        <v>1281</v>
      </c>
      <c r="BI56" s="2" t="s">
        <v>1844</v>
      </c>
      <c r="BJ56" s="2" t="s">
        <v>1854</v>
      </c>
      <c r="BK56" s="2" t="s">
        <v>1855</v>
      </c>
      <c r="BL56" s="2" t="s">
        <v>1866</v>
      </c>
      <c r="BM56" s="2" t="s">
        <v>1844</v>
      </c>
      <c r="BN56" s="2" t="s">
        <v>1844</v>
      </c>
      <c r="BO56" s="2" t="s">
        <v>1844</v>
      </c>
      <c r="BP56" s="2" t="s">
        <v>1857</v>
      </c>
      <c r="BQ56" s="2" t="s">
        <v>1844</v>
      </c>
      <c r="BR56" s="2" t="s">
        <v>1844</v>
      </c>
      <c r="BS56" s="2" t="s">
        <v>1853</v>
      </c>
      <c r="BT56" s="2" t="s">
        <v>1844</v>
      </c>
      <c r="BU56" s="2" t="s">
        <v>2260</v>
      </c>
      <c r="BV56" s="2" t="s">
        <v>1882</v>
      </c>
      <c r="BW56" s="2" t="s">
        <v>2261</v>
      </c>
      <c r="BX56" s="2" t="s">
        <v>1844</v>
      </c>
      <c r="BY56" s="2" t="s">
        <v>1844</v>
      </c>
      <c r="BZ56" s="2" t="s">
        <v>1844</v>
      </c>
      <c r="CA56" s="2" t="s">
        <v>1844</v>
      </c>
      <c r="CB56" s="2" t="s">
        <v>1844</v>
      </c>
      <c r="CC56" s="2" t="s">
        <v>154</v>
      </c>
      <c r="CD56" s="2" t="s">
        <v>1844</v>
      </c>
      <c r="CE56" s="2" t="s">
        <v>1844</v>
      </c>
      <c r="CF56" s="2" t="s">
        <v>1844</v>
      </c>
      <c r="CG56" s="2" t="s">
        <v>1844</v>
      </c>
      <c r="CH56" s="2" t="s">
        <v>2256</v>
      </c>
      <c r="CI56" s="2" t="s">
        <v>1869</v>
      </c>
      <c r="CJ56" s="2" t="s">
        <v>1844</v>
      </c>
      <c r="CK56" s="2" t="s">
        <v>1844</v>
      </c>
      <c r="CL56" s="2" t="s">
        <v>1844</v>
      </c>
      <c r="CM56" s="2" t="s">
        <v>1844</v>
      </c>
      <c r="CN56" s="2" t="s">
        <v>1281</v>
      </c>
      <c r="CO56" s="2" t="s">
        <v>1883</v>
      </c>
      <c r="CP56" s="2" t="s">
        <v>2260</v>
      </c>
      <c r="CQ56" s="2" t="s">
        <v>1884</v>
      </c>
      <c r="CR56" s="2" t="s">
        <v>1844</v>
      </c>
      <c r="CS56" s="2" t="s">
        <v>1859</v>
      </c>
      <c r="CT56" s="2" t="s">
        <v>1859</v>
      </c>
      <c r="CU56" s="2" t="s">
        <v>1859</v>
      </c>
      <c r="CV56" s="2" t="s">
        <v>1844</v>
      </c>
      <c r="CW56" s="2" t="s">
        <v>1844</v>
      </c>
      <c r="CX56" s="2" t="s">
        <v>1844</v>
      </c>
      <c r="CY56" s="2" t="s">
        <v>1844</v>
      </c>
      <c r="CZ56" s="2" t="s">
        <v>1844</v>
      </c>
      <c r="DA56" s="2" t="s">
        <v>1844</v>
      </c>
      <c r="DB56" s="2" t="s">
        <v>1844</v>
      </c>
      <c r="DC56" s="2" t="s">
        <v>1026</v>
      </c>
      <c r="DD56" s="2" t="s">
        <v>1281</v>
      </c>
      <c r="DE56" s="2" t="s">
        <v>152</v>
      </c>
      <c r="DF56" s="3">
        <v>44678</v>
      </c>
      <c r="DG56" s="3">
        <v>44756</v>
      </c>
      <c r="DH56" s="3">
        <v>44756</v>
      </c>
      <c r="DI56" s="3">
        <v>44678</v>
      </c>
      <c r="DJ56" s="3">
        <v>44756</v>
      </c>
      <c r="DK56" s="3"/>
      <c r="DL56" s="3"/>
      <c r="DM56" s="3">
        <v>44678</v>
      </c>
      <c r="DN56" s="3"/>
      <c r="DO56" s="3">
        <v>44678</v>
      </c>
      <c r="DP56" s="3">
        <v>44678</v>
      </c>
      <c r="DQ56" s="26">
        <v>1.77</v>
      </c>
    </row>
    <row r="57" spans="1:121" x14ac:dyDescent="0.25">
      <c r="A57" s="2" t="s">
        <v>1281</v>
      </c>
      <c r="B57" s="2" t="s">
        <v>1842</v>
      </c>
      <c r="C57" s="2" t="s">
        <v>2607</v>
      </c>
      <c r="D57" s="2" t="s">
        <v>7707</v>
      </c>
      <c r="E57" s="2" t="s">
        <v>7493</v>
      </c>
      <c r="F57" s="2" t="str">
        <f t="shared" si="0"/>
        <v>GANCHO DE TRANSPORTADOR FRACTURADO</v>
      </c>
      <c r="G57" s="2" t="str">
        <f t="shared" si="1"/>
        <v>GANCHO DE TRANSPORTADOR FRACTURADO</v>
      </c>
      <c r="H57" s="2" t="s">
        <v>7427</v>
      </c>
      <c r="I57" s="2" t="s">
        <v>7255</v>
      </c>
      <c r="J57" s="2" t="s">
        <v>7428</v>
      </c>
      <c r="K57" s="2" t="s">
        <v>7255</v>
      </c>
      <c r="L57" s="2" t="s">
        <v>7256</v>
      </c>
      <c r="M57" s="2" t="s">
        <v>7328</v>
      </c>
      <c r="N57" s="2"/>
      <c r="O57" s="2"/>
      <c r="P57" s="2"/>
      <c r="Q57" s="2" t="s">
        <v>119</v>
      </c>
      <c r="R57" s="2" t="s">
        <v>10</v>
      </c>
      <c r="S57" s="2" t="s">
        <v>8</v>
      </c>
      <c r="T57" s="2" t="s">
        <v>1311</v>
      </c>
      <c r="U57" s="2" t="s">
        <v>1284</v>
      </c>
      <c r="V57" s="2" t="s">
        <v>2608</v>
      </c>
      <c r="W57" s="2" t="s">
        <v>1912</v>
      </c>
      <c r="X57" s="2" t="s">
        <v>1298</v>
      </c>
      <c r="Y57" s="2" t="s">
        <v>1025</v>
      </c>
      <c r="Z57" s="2" t="s">
        <v>1844</v>
      </c>
      <c r="AA57" s="2" t="s">
        <v>1844</v>
      </c>
      <c r="AB57" s="2" t="s">
        <v>2609</v>
      </c>
      <c r="AC57" s="2" t="s">
        <v>1844</v>
      </c>
      <c r="AD57" s="2" t="s">
        <v>1303</v>
      </c>
      <c r="AE57" s="2" t="s">
        <v>2610</v>
      </c>
      <c r="AF57" s="2" t="s">
        <v>1992</v>
      </c>
      <c r="AG57" s="2" t="s">
        <v>1847</v>
      </c>
      <c r="AH57" s="2" t="s">
        <v>1844</v>
      </c>
      <c r="AI57" s="2" t="s">
        <v>1844</v>
      </c>
      <c r="AJ57" s="2" t="s">
        <v>1844</v>
      </c>
      <c r="AK57" s="2" t="s">
        <v>1281</v>
      </c>
      <c r="AL57" s="2" t="s">
        <v>1848</v>
      </c>
      <c r="AM57" s="2" t="s">
        <v>1844</v>
      </c>
      <c r="AN57" s="2" t="s">
        <v>1857</v>
      </c>
      <c r="AO57" s="2" t="s">
        <v>2611</v>
      </c>
      <c r="AP57" s="2" t="s">
        <v>1844</v>
      </c>
      <c r="AQ57" s="2" t="s">
        <v>1844</v>
      </c>
      <c r="AR57" s="2" t="s">
        <v>1844</v>
      </c>
      <c r="AS57" s="2" t="s">
        <v>1844</v>
      </c>
      <c r="AT57" s="2" t="s">
        <v>2611</v>
      </c>
      <c r="AU57" s="2" t="s">
        <v>1844</v>
      </c>
      <c r="AV57" s="2" t="s">
        <v>1844</v>
      </c>
      <c r="AW57" s="2" t="s">
        <v>1851</v>
      </c>
      <c r="AX57" s="2" t="s">
        <v>1844</v>
      </c>
      <c r="AY57" s="2" t="s">
        <v>1844</v>
      </c>
      <c r="AZ57" s="2" t="s">
        <v>1852</v>
      </c>
      <c r="BA57" s="2" t="s">
        <v>1844</v>
      </c>
      <c r="BB57" s="2" t="s">
        <v>1278</v>
      </c>
      <c r="BC57" s="2" t="s">
        <v>1889</v>
      </c>
      <c r="BD57" s="2" t="s">
        <v>1844</v>
      </c>
      <c r="BE57" s="2" t="s">
        <v>2612</v>
      </c>
      <c r="BF57" s="2" t="s">
        <v>1853</v>
      </c>
      <c r="BG57" s="2" t="s">
        <v>1844</v>
      </c>
      <c r="BH57" s="2" t="s">
        <v>1281</v>
      </c>
      <c r="BI57" s="2" t="s">
        <v>1844</v>
      </c>
      <c r="BJ57" s="2" t="s">
        <v>1854</v>
      </c>
      <c r="BK57" s="2" t="s">
        <v>1855</v>
      </c>
      <c r="BL57" s="2" t="s">
        <v>1914</v>
      </c>
      <c r="BM57" s="2" t="s">
        <v>1844</v>
      </c>
      <c r="BN57" s="2" t="s">
        <v>1844</v>
      </c>
      <c r="BO57" s="2" t="s">
        <v>1844</v>
      </c>
      <c r="BP57" s="2" t="s">
        <v>1857</v>
      </c>
      <c r="BQ57" s="2" t="s">
        <v>1844</v>
      </c>
      <c r="BR57" s="2" t="s">
        <v>1844</v>
      </c>
      <c r="BS57" s="2" t="s">
        <v>1853</v>
      </c>
      <c r="BT57" s="2" t="s">
        <v>1844</v>
      </c>
      <c r="BU57" s="2" t="s">
        <v>1889</v>
      </c>
      <c r="BV57" s="2" t="s">
        <v>1999</v>
      </c>
      <c r="BW57" s="2" t="s">
        <v>2613</v>
      </c>
      <c r="BX57" s="2" t="s">
        <v>1844</v>
      </c>
      <c r="BY57" s="2" t="s">
        <v>1844</v>
      </c>
      <c r="BZ57" s="2" t="s">
        <v>1844</v>
      </c>
      <c r="CA57" s="2" t="s">
        <v>1844</v>
      </c>
      <c r="CB57" s="2" t="s">
        <v>1844</v>
      </c>
      <c r="CC57" s="2" t="s">
        <v>120</v>
      </c>
      <c r="CD57" s="2" t="s">
        <v>1844</v>
      </c>
      <c r="CE57" s="2" t="s">
        <v>1844</v>
      </c>
      <c r="CF57" s="2" t="s">
        <v>1844</v>
      </c>
      <c r="CG57" s="2" t="s">
        <v>1844</v>
      </c>
      <c r="CH57" s="2" t="s">
        <v>2614</v>
      </c>
      <c r="CI57" s="2" t="s">
        <v>1901</v>
      </c>
      <c r="CJ57" s="2" t="s">
        <v>1844</v>
      </c>
      <c r="CK57" s="2" t="s">
        <v>1844</v>
      </c>
      <c r="CL57" s="2" t="s">
        <v>1844</v>
      </c>
      <c r="CM57" s="2" t="s">
        <v>1844</v>
      </c>
      <c r="CN57" s="2" t="s">
        <v>1281</v>
      </c>
      <c r="CO57" s="2" t="s">
        <v>2001</v>
      </c>
      <c r="CP57" s="2" t="s">
        <v>1889</v>
      </c>
      <c r="CQ57" s="2" t="s">
        <v>2002</v>
      </c>
      <c r="CR57" s="2" t="s">
        <v>1844</v>
      </c>
      <c r="CS57" s="2" t="s">
        <v>1859</v>
      </c>
      <c r="CT57" s="2" t="s">
        <v>1859</v>
      </c>
      <c r="CU57" s="2" t="s">
        <v>1859</v>
      </c>
      <c r="CV57" s="2" t="s">
        <v>1844</v>
      </c>
      <c r="CW57" s="2" t="s">
        <v>1844</v>
      </c>
      <c r="CX57" s="2" t="s">
        <v>1844</v>
      </c>
      <c r="CY57" s="2" t="s">
        <v>1844</v>
      </c>
      <c r="CZ57" s="2" t="s">
        <v>1844</v>
      </c>
      <c r="DA57" s="2" t="s">
        <v>1844</v>
      </c>
      <c r="DB57" s="2" t="s">
        <v>1844</v>
      </c>
      <c r="DC57" s="2" t="s">
        <v>1026</v>
      </c>
      <c r="DD57" s="2" t="s">
        <v>1281</v>
      </c>
      <c r="DE57" s="2" t="s">
        <v>118</v>
      </c>
      <c r="DF57" s="3">
        <v>44761</v>
      </c>
      <c r="DG57" s="3">
        <v>44770</v>
      </c>
      <c r="DH57" s="3">
        <v>44770</v>
      </c>
      <c r="DI57" s="3"/>
      <c r="DJ57" s="3">
        <v>44761</v>
      </c>
      <c r="DK57" s="3"/>
      <c r="DL57" s="3"/>
      <c r="DM57" s="3">
        <v>44761</v>
      </c>
      <c r="DN57" s="3"/>
      <c r="DO57" s="3">
        <v>44761</v>
      </c>
      <c r="DP57" s="3">
        <v>44761</v>
      </c>
      <c r="DQ57" s="26">
        <v>0</v>
      </c>
    </row>
    <row r="58" spans="1:121" x14ac:dyDescent="0.25">
      <c r="A58" s="2" t="s">
        <v>1281</v>
      </c>
      <c r="B58" s="2" t="s">
        <v>1842</v>
      </c>
      <c r="C58" s="2" t="s">
        <v>2626</v>
      </c>
      <c r="D58" s="2" t="s">
        <v>7689</v>
      </c>
      <c r="E58" s="2" t="s">
        <v>7719</v>
      </c>
      <c r="F58" s="2" t="str">
        <f t="shared" si="0"/>
        <v>EJE DE VÁLVULA ATASCADO</v>
      </c>
      <c r="G58" s="2" t="str">
        <f t="shared" si="1"/>
        <v>EJE DE VÁLVULA ATASCADO</v>
      </c>
      <c r="H58" s="2" t="s">
        <v>7331</v>
      </c>
      <c r="I58" s="2" t="s">
        <v>7247</v>
      </c>
      <c r="J58" s="2" t="s">
        <v>7368</v>
      </c>
      <c r="K58" s="2" t="s">
        <v>7247</v>
      </c>
      <c r="L58" s="2" t="s">
        <v>7429</v>
      </c>
      <c r="M58" s="2" t="s">
        <v>7247</v>
      </c>
      <c r="N58" s="2" t="s">
        <v>7328</v>
      </c>
      <c r="O58" s="2"/>
      <c r="P58" s="2"/>
      <c r="Q58" s="2" t="s">
        <v>119</v>
      </c>
      <c r="R58" s="2" t="s">
        <v>10</v>
      </c>
      <c r="S58" s="2" t="s">
        <v>67</v>
      </c>
      <c r="T58" s="2" t="s">
        <v>1276</v>
      </c>
      <c r="U58" s="2" t="s">
        <v>1280</v>
      </c>
      <c r="V58" s="2" t="s">
        <v>1297</v>
      </c>
      <c r="W58" s="2" t="s">
        <v>1297</v>
      </c>
      <c r="X58" s="2" t="s">
        <v>1298</v>
      </c>
      <c r="Y58" s="2" t="s">
        <v>1025</v>
      </c>
      <c r="Z58" s="2" t="s">
        <v>1844</v>
      </c>
      <c r="AA58" s="2" t="s">
        <v>1844</v>
      </c>
      <c r="AB58" s="2" t="s">
        <v>2627</v>
      </c>
      <c r="AC58" s="2" t="s">
        <v>1844</v>
      </c>
      <c r="AD58" s="2" t="s">
        <v>1296</v>
      </c>
      <c r="AE58" s="2" t="s">
        <v>2628</v>
      </c>
      <c r="AF58" s="2" t="s">
        <v>1992</v>
      </c>
      <c r="AG58" s="2" t="s">
        <v>1847</v>
      </c>
      <c r="AH58" s="2" t="s">
        <v>1844</v>
      </c>
      <c r="AI58" s="2" t="s">
        <v>1844</v>
      </c>
      <c r="AJ58" s="2" t="s">
        <v>1844</v>
      </c>
      <c r="AK58" s="2" t="s">
        <v>1281</v>
      </c>
      <c r="AL58" s="2" t="s">
        <v>1848</v>
      </c>
      <c r="AM58" s="2" t="s">
        <v>1844</v>
      </c>
      <c r="AN58" s="2" t="s">
        <v>2629</v>
      </c>
      <c r="AO58" s="2" t="s">
        <v>2630</v>
      </c>
      <c r="AP58" s="2" t="s">
        <v>1844</v>
      </c>
      <c r="AQ58" s="2" t="s">
        <v>1844</v>
      </c>
      <c r="AR58" s="2" t="s">
        <v>1844</v>
      </c>
      <c r="AS58" s="2" t="s">
        <v>1844</v>
      </c>
      <c r="AT58" s="2" t="s">
        <v>2631</v>
      </c>
      <c r="AU58" s="2" t="s">
        <v>1844</v>
      </c>
      <c r="AV58" s="2" t="s">
        <v>1844</v>
      </c>
      <c r="AW58" s="2" t="s">
        <v>1851</v>
      </c>
      <c r="AX58" s="2" t="s">
        <v>1844</v>
      </c>
      <c r="AY58" s="2" t="s">
        <v>1844</v>
      </c>
      <c r="AZ58" s="2" t="s">
        <v>1852</v>
      </c>
      <c r="BA58" s="2" t="s">
        <v>1844</v>
      </c>
      <c r="BB58" s="2" t="s">
        <v>1278</v>
      </c>
      <c r="BC58" s="2" t="s">
        <v>2632</v>
      </c>
      <c r="BD58" s="2" t="s">
        <v>1844</v>
      </c>
      <c r="BE58" s="2" t="s">
        <v>2633</v>
      </c>
      <c r="BF58" s="2" t="s">
        <v>1853</v>
      </c>
      <c r="BG58" s="2" t="s">
        <v>1844</v>
      </c>
      <c r="BH58" s="2" t="s">
        <v>1281</v>
      </c>
      <c r="BI58" s="2" t="s">
        <v>1844</v>
      </c>
      <c r="BJ58" s="2" t="s">
        <v>1854</v>
      </c>
      <c r="BK58" s="2" t="s">
        <v>1855</v>
      </c>
      <c r="BL58" s="2" t="s">
        <v>1914</v>
      </c>
      <c r="BM58" s="2" t="s">
        <v>1844</v>
      </c>
      <c r="BN58" s="2" t="s">
        <v>1844</v>
      </c>
      <c r="BO58" s="2" t="s">
        <v>1844</v>
      </c>
      <c r="BP58" s="2" t="s">
        <v>1857</v>
      </c>
      <c r="BQ58" s="2" t="s">
        <v>1844</v>
      </c>
      <c r="BR58" s="2" t="s">
        <v>1844</v>
      </c>
      <c r="BS58" s="2" t="s">
        <v>1853</v>
      </c>
      <c r="BT58" s="2" t="s">
        <v>1844</v>
      </c>
      <c r="BU58" s="2" t="s">
        <v>2630</v>
      </c>
      <c r="BV58" s="2" t="s">
        <v>1999</v>
      </c>
      <c r="BW58" s="2" t="s">
        <v>2634</v>
      </c>
      <c r="BX58" s="2" t="s">
        <v>1844</v>
      </c>
      <c r="BY58" s="2" t="s">
        <v>1844</v>
      </c>
      <c r="BZ58" s="2" t="s">
        <v>1844</v>
      </c>
      <c r="CA58" s="2" t="s">
        <v>1844</v>
      </c>
      <c r="CB58" s="2" t="s">
        <v>1844</v>
      </c>
      <c r="CC58" s="2" t="s">
        <v>120</v>
      </c>
      <c r="CD58" s="2" t="s">
        <v>1844</v>
      </c>
      <c r="CE58" s="2" t="s">
        <v>1844</v>
      </c>
      <c r="CF58" s="2" t="s">
        <v>1844</v>
      </c>
      <c r="CG58" s="2" t="s">
        <v>1844</v>
      </c>
      <c r="CH58" s="2" t="s">
        <v>2628</v>
      </c>
      <c r="CI58" s="2" t="s">
        <v>1901</v>
      </c>
      <c r="CJ58" s="2" t="s">
        <v>1844</v>
      </c>
      <c r="CK58" s="2" t="s">
        <v>1844</v>
      </c>
      <c r="CL58" s="2" t="s">
        <v>1844</v>
      </c>
      <c r="CM58" s="2" t="s">
        <v>1844</v>
      </c>
      <c r="CN58" s="2" t="s">
        <v>1281</v>
      </c>
      <c r="CO58" s="2" t="s">
        <v>2001</v>
      </c>
      <c r="CP58" s="2" t="s">
        <v>2630</v>
      </c>
      <c r="CQ58" s="2" t="s">
        <v>2002</v>
      </c>
      <c r="CR58" s="2" t="s">
        <v>1844</v>
      </c>
      <c r="CS58" s="2" t="s">
        <v>1859</v>
      </c>
      <c r="CT58" s="2" t="s">
        <v>1859</v>
      </c>
      <c r="CU58" s="2" t="s">
        <v>1859</v>
      </c>
      <c r="CV58" s="2" t="s">
        <v>1844</v>
      </c>
      <c r="CW58" s="2" t="s">
        <v>1844</v>
      </c>
      <c r="CX58" s="2" t="s">
        <v>1844</v>
      </c>
      <c r="CY58" s="2" t="s">
        <v>1844</v>
      </c>
      <c r="CZ58" s="2" t="s">
        <v>1844</v>
      </c>
      <c r="DA58" s="2" t="s">
        <v>1844</v>
      </c>
      <c r="DB58" s="2" t="s">
        <v>1844</v>
      </c>
      <c r="DC58" s="2" t="s">
        <v>1026</v>
      </c>
      <c r="DD58" s="2" t="s">
        <v>1281</v>
      </c>
      <c r="DE58" s="2" t="s">
        <v>118</v>
      </c>
      <c r="DF58" s="3">
        <v>44764</v>
      </c>
      <c r="DG58" s="3">
        <v>44764</v>
      </c>
      <c r="DH58" s="3">
        <v>44764</v>
      </c>
      <c r="DI58" s="3">
        <v>44764</v>
      </c>
      <c r="DJ58" s="3">
        <v>44764</v>
      </c>
      <c r="DK58" s="3"/>
      <c r="DL58" s="3"/>
      <c r="DM58" s="3">
        <v>44764</v>
      </c>
      <c r="DN58" s="3"/>
      <c r="DO58" s="3">
        <v>44764</v>
      </c>
      <c r="DP58" s="3">
        <v>44764</v>
      </c>
      <c r="DQ58" s="26">
        <v>2.37</v>
      </c>
    </row>
    <row r="59" spans="1:121" x14ac:dyDescent="0.25">
      <c r="A59" s="2" t="s">
        <v>1281</v>
      </c>
      <c r="B59" s="2" t="s">
        <v>1842</v>
      </c>
      <c r="C59" s="2" t="s">
        <v>2664</v>
      </c>
      <c r="D59" s="2" t="s">
        <v>7667</v>
      </c>
      <c r="E59" s="2" t="s">
        <v>7684</v>
      </c>
      <c r="F59" s="2" t="str">
        <f t="shared" si="0"/>
        <v>PLANCHA DE SELLADO ARRUGA</v>
      </c>
      <c r="G59" s="2" t="str">
        <f t="shared" si="1"/>
        <v>PLANCHA DE SELLADO ARRUGA</v>
      </c>
      <c r="H59" s="2" t="s">
        <v>7284</v>
      </c>
      <c r="I59" s="2" t="s">
        <v>7430</v>
      </c>
      <c r="J59" s="2"/>
      <c r="K59" s="2"/>
      <c r="L59" s="2"/>
      <c r="M59" s="2"/>
      <c r="N59" s="2"/>
      <c r="O59" s="2"/>
      <c r="P59" s="2"/>
      <c r="Q59" s="2" t="s">
        <v>184</v>
      </c>
      <c r="R59" s="2" t="s">
        <v>10</v>
      </c>
      <c r="S59" s="2" t="s">
        <v>67</v>
      </c>
      <c r="T59" s="2" t="s">
        <v>1276</v>
      </c>
      <c r="U59" s="2" t="s">
        <v>1280</v>
      </c>
      <c r="V59" s="2" t="s">
        <v>1297</v>
      </c>
      <c r="W59" s="2" t="s">
        <v>1297</v>
      </c>
      <c r="X59" s="2" t="s">
        <v>1279</v>
      </c>
      <c r="Y59" s="2" t="s">
        <v>1025</v>
      </c>
      <c r="Z59" s="2" t="s">
        <v>1844</v>
      </c>
      <c r="AA59" s="2" t="s">
        <v>1844</v>
      </c>
      <c r="AB59" s="2" t="s">
        <v>2665</v>
      </c>
      <c r="AC59" s="2" t="s">
        <v>1844</v>
      </c>
      <c r="AD59" s="2" t="s">
        <v>1296</v>
      </c>
      <c r="AE59" s="2" t="s">
        <v>2666</v>
      </c>
      <c r="AF59" s="2" t="s">
        <v>1887</v>
      </c>
      <c r="AG59" s="2" t="s">
        <v>1847</v>
      </c>
      <c r="AH59" s="2" t="s">
        <v>1844</v>
      </c>
      <c r="AI59" s="2" t="s">
        <v>1844</v>
      </c>
      <c r="AJ59" s="2" t="s">
        <v>1844</v>
      </c>
      <c r="AK59" s="2" t="s">
        <v>1281</v>
      </c>
      <c r="AL59" s="2" t="s">
        <v>1848</v>
      </c>
      <c r="AM59" s="2" t="s">
        <v>1844</v>
      </c>
      <c r="AN59" s="2" t="s">
        <v>2667</v>
      </c>
      <c r="AO59" s="2" t="s">
        <v>2668</v>
      </c>
      <c r="AP59" s="2" t="s">
        <v>1844</v>
      </c>
      <c r="AQ59" s="2" t="s">
        <v>1844</v>
      </c>
      <c r="AR59" s="2" t="s">
        <v>1844</v>
      </c>
      <c r="AS59" s="2" t="s">
        <v>1844</v>
      </c>
      <c r="AT59" s="2" t="s">
        <v>2669</v>
      </c>
      <c r="AU59" s="2" t="s">
        <v>1844</v>
      </c>
      <c r="AV59" s="2" t="s">
        <v>1844</v>
      </c>
      <c r="AW59" s="2" t="s">
        <v>1851</v>
      </c>
      <c r="AX59" s="2" t="s">
        <v>1844</v>
      </c>
      <c r="AY59" s="2" t="s">
        <v>1844</v>
      </c>
      <c r="AZ59" s="2" t="s">
        <v>1852</v>
      </c>
      <c r="BA59" s="2" t="s">
        <v>1844</v>
      </c>
      <c r="BB59" s="2" t="s">
        <v>1278</v>
      </c>
      <c r="BC59" s="2" t="s">
        <v>2670</v>
      </c>
      <c r="BD59" s="2" t="s">
        <v>1844</v>
      </c>
      <c r="BE59" s="2" t="s">
        <v>2671</v>
      </c>
      <c r="BF59" s="2" t="s">
        <v>1853</v>
      </c>
      <c r="BG59" s="2" t="s">
        <v>1844</v>
      </c>
      <c r="BH59" s="2" t="s">
        <v>1281</v>
      </c>
      <c r="BI59" s="2" t="s">
        <v>1844</v>
      </c>
      <c r="BJ59" s="2" t="s">
        <v>1854</v>
      </c>
      <c r="BK59" s="2" t="s">
        <v>1855</v>
      </c>
      <c r="BL59" s="2" t="s">
        <v>1890</v>
      </c>
      <c r="BM59" s="2" t="s">
        <v>1844</v>
      </c>
      <c r="BN59" s="2" t="s">
        <v>1844</v>
      </c>
      <c r="BO59" s="2" t="s">
        <v>1844</v>
      </c>
      <c r="BP59" s="2" t="s">
        <v>1857</v>
      </c>
      <c r="BQ59" s="2" t="s">
        <v>1844</v>
      </c>
      <c r="BR59" s="2" t="s">
        <v>1844</v>
      </c>
      <c r="BS59" s="2" t="s">
        <v>1853</v>
      </c>
      <c r="BT59" s="2" t="s">
        <v>1844</v>
      </c>
      <c r="BU59" s="2" t="s">
        <v>2672</v>
      </c>
      <c r="BV59" s="2" t="s">
        <v>1844</v>
      </c>
      <c r="BW59" s="2" t="s">
        <v>2673</v>
      </c>
      <c r="BX59" s="2" t="s">
        <v>1844</v>
      </c>
      <c r="BY59" s="2" t="s">
        <v>1844</v>
      </c>
      <c r="BZ59" s="2" t="s">
        <v>1844</v>
      </c>
      <c r="CA59" s="2" t="s">
        <v>1844</v>
      </c>
      <c r="CB59" s="2" t="s">
        <v>1844</v>
      </c>
      <c r="CC59" s="2" t="s">
        <v>185</v>
      </c>
      <c r="CD59" s="2" t="s">
        <v>1844</v>
      </c>
      <c r="CE59" s="2" t="s">
        <v>1844</v>
      </c>
      <c r="CF59" s="2" t="s">
        <v>1844</v>
      </c>
      <c r="CG59" s="2" t="s">
        <v>1844</v>
      </c>
      <c r="CH59" s="2" t="s">
        <v>2666</v>
      </c>
      <c r="CI59" s="2" t="s">
        <v>1858</v>
      </c>
      <c r="CJ59" s="2" t="s">
        <v>1844</v>
      </c>
      <c r="CK59" s="2" t="s">
        <v>1844</v>
      </c>
      <c r="CL59" s="2" t="s">
        <v>1844</v>
      </c>
      <c r="CM59" s="2" t="s">
        <v>1844</v>
      </c>
      <c r="CN59" s="2" t="s">
        <v>1281</v>
      </c>
      <c r="CO59" s="2" t="s">
        <v>1844</v>
      </c>
      <c r="CP59" s="2" t="s">
        <v>2672</v>
      </c>
      <c r="CQ59" s="2" t="s">
        <v>1844</v>
      </c>
      <c r="CR59" s="2" t="s">
        <v>1844</v>
      </c>
      <c r="CS59" s="2" t="s">
        <v>1859</v>
      </c>
      <c r="CT59" s="2" t="s">
        <v>1859</v>
      </c>
      <c r="CU59" s="2" t="s">
        <v>1859</v>
      </c>
      <c r="CV59" s="2" t="s">
        <v>1844</v>
      </c>
      <c r="CW59" s="2" t="s">
        <v>1844</v>
      </c>
      <c r="CX59" s="2" t="s">
        <v>1844</v>
      </c>
      <c r="CY59" s="2" t="s">
        <v>1844</v>
      </c>
      <c r="CZ59" s="2" t="s">
        <v>1844</v>
      </c>
      <c r="DA59" s="2" t="s">
        <v>1844</v>
      </c>
      <c r="DB59" s="2" t="s">
        <v>1844</v>
      </c>
      <c r="DC59" s="2" t="s">
        <v>1026</v>
      </c>
      <c r="DD59" s="2" t="s">
        <v>1281</v>
      </c>
      <c r="DE59" s="2" t="s">
        <v>183</v>
      </c>
      <c r="DF59" s="3">
        <v>44775</v>
      </c>
      <c r="DG59" s="3">
        <v>44775</v>
      </c>
      <c r="DH59" s="3">
        <v>44775</v>
      </c>
      <c r="DI59" s="3">
        <v>44775</v>
      </c>
      <c r="DJ59" s="3">
        <v>44775</v>
      </c>
      <c r="DK59" s="3"/>
      <c r="DL59" s="3"/>
      <c r="DM59" s="3">
        <v>44775</v>
      </c>
      <c r="DN59" s="3"/>
      <c r="DO59" s="3">
        <v>44775</v>
      </c>
      <c r="DP59" s="3">
        <v>44775</v>
      </c>
      <c r="DQ59" s="26">
        <v>0.33</v>
      </c>
    </row>
    <row r="60" spans="1:121" x14ac:dyDescent="0.25">
      <c r="A60" s="2" t="s">
        <v>1281</v>
      </c>
      <c r="B60" s="2" t="s">
        <v>1842</v>
      </c>
      <c r="C60" s="2" t="s">
        <v>2674</v>
      </c>
      <c r="D60" s="2" t="s">
        <v>7691</v>
      </c>
      <c r="E60" s="2" t="s">
        <v>7432</v>
      </c>
      <c r="F60" s="2" t="str">
        <f t="shared" si="0"/>
        <v>ELECTROVÁLVULAS PEGADAS</v>
      </c>
      <c r="G60" s="2" t="str">
        <f t="shared" si="1"/>
        <v>ELECTROVÁLVULAS PEGADAS</v>
      </c>
      <c r="H60" s="2" t="s">
        <v>7431</v>
      </c>
      <c r="I60" s="2" t="s">
        <v>7432</v>
      </c>
      <c r="J60" s="2"/>
      <c r="K60" s="2"/>
      <c r="L60" s="2"/>
      <c r="M60" s="2"/>
      <c r="N60" s="2"/>
      <c r="O60" s="2"/>
      <c r="P60" s="2"/>
      <c r="Q60" s="2" t="s">
        <v>52</v>
      </c>
      <c r="R60" s="2" t="s">
        <v>10</v>
      </c>
      <c r="S60" s="2" t="s">
        <v>1129</v>
      </c>
      <c r="T60" s="2" t="s">
        <v>1276</v>
      </c>
      <c r="U60" s="2" t="s">
        <v>1280</v>
      </c>
      <c r="V60" s="2" t="s">
        <v>1294</v>
      </c>
      <c r="W60" s="2" t="s">
        <v>1294</v>
      </c>
      <c r="X60" s="2" t="s">
        <v>1295</v>
      </c>
      <c r="Y60" s="2" t="s">
        <v>1015</v>
      </c>
      <c r="Z60" s="2" t="s">
        <v>1844</v>
      </c>
      <c r="AA60" s="2" t="s">
        <v>1844</v>
      </c>
      <c r="AB60" s="2" t="s">
        <v>2675</v>
      </c>
      <c r="AC60" s="2" t="s">
        <v>1844</v>
      </c>
      <c r="AD60" s="2" t="s">
        <v>1296</v>
      </c>
      <c r="AE60" s="2" t="s">
        <v>2676</v>
      </c>
      <c r="AF60" s="2" t="s">
        <v>1870</v>
      </c>
      <c r="AG60" s="2" t="s">
        <v>1847</v>
      </c>
      <c r="AH60" s="2" t="s">
        <v>1844</v>
      </c>
      <c r="AI60" s="2" t="s">
        <v>1844</v>
      </c>
      <c r="AJ60" s="2" t="s">
        <v>1844</v>
      </c>
      <c r="AK60" s="2" t="s">
        <v>1281</v>
      </c>
      <c r="AL60" s="2" t="s">
        <v>1848</v>
      </c>
      <c r="AM60" s="2" t="s">
        <v>1844</v>
      </c>
      <c r="AN60" s="2" t="s">
        <v>2391</v>
      </c>
      <c r="AO60" s="2" t="s">
        <v>2677</v>
      </c>
      <c r="AP60" s="2" t="s">
        <v>1844</v>
      </c>
      <c r="AQ60" s="2" t="s">
        <v>1844</v>
      </c>
      <c r="AR60" s="2" t="s">
        <v>1844</v>
      </c>
      <c r="AS60" s="2" t="s">
        <v>1844</v>
      </c>
      <c r="AT60" s="2" t="s">
        <v>2678</v>
      </c>
      <c r="AU60" s="2" t="s">
        <v>1844</v>
      </c>
      <c r="AV60" s="2" t="s">
        <v>1844</v>
      </c>
      <c r="AW60" s="2" t="s">
        <v>1851</v>
      </c>
      <c r="AX60" s="2" t="s">
        <v>1844</v>
      </c>
      <c r="AY60" s="2" t="s">
        <v>1844</v>
      </c>
      <c r="AZ60" s="2" t="s">
        <v>1852</v>
      </c>
      <c r="BA60" s="2" t="s">
        <v>1844</v>
      </c>
      <c r="BB60" s="2" t="s">
        <v>1278</v>
      </c>
      <c r="BC60" s="2" t="s">
        <v>2679</v>
      </c>
      <c r="BD60" s="2" t="s">
        <v>1844</v>
      </c>
      <c r="BE60" s="2" t="s">
        <v>2680</v>
      </c>
      <c r="BF60" s="2" t="s">
        <v>1853</v>
      </c>
      <c r="BG60" s="2" t="s">
        <v>1844</v>
      </c>
      <c r="BH60" s="2" t="s">
        <v>1281</v>
      </c>
      <c r="BI60" s="2" t="s">
        <v>1844</v>
      </c>
      <c r="BJ60" s="2" t="s">
        <v>1854</v>
      </c>
      <c r="BK60" s="2" t="s">
        <v>1855</v>
      </c>
      <c r="BL60" s="2" t="s">
        <v>1871</v>
      </c>
      <c r="BM60" s="2" t="s">
        <v>1844</v>
      </c>
      <c r="BN60" s="2" t="s">
        <v>1844</v>
      </c>
      <c r="BO60" s="2" t="s">
        <v>1844</v>
      </c>
      <c r="BP60" s="2" t="s">
        <v>1857</v>
      </c>
      <c r="BQ60" s="2" t="s">
        <v>1844</v>
      </c>
      <c r="BR60" s="2" t="s">
        <v>1844</v>
      </c>
      <c r="BS60" s="2" t="s">
        <v>1853</v>
      </c>
      <c r="BT60" s="2" t="s">
        <v>1844</v>
      </c>
      <c r="BU60" s="2" t="s">
        <v>2681</v>
      </c>
      <c r="BV60" s="2" t="s">
        <v>1872</v>
      </c>
      <c r="BW60" s="2" t="s">
        <v>2682</v>
      </c>
      <c r="BX60" s="2" t="s">
        <v>1844</v>
      </c>
      <c r="BY60" s="2" t="s">
        <v>1844</v>
      </c>
      <c r="BZ60" s="2" t="s">
        <v>1844</v>
      </c>
      <c r="CA60" s="2" t="s">
        <v>1844</v>
      </c>
      <c r="CB60" s="2" t="s">
        <v>1844</v>
      </c>
      <c r="CC60" s="2" t="s">
        <v>53</v>
      </c>
      <c r="CD60" s="2" t="s">
        <v>1873</v>
      </c>
      <c r="CE60" s="2" t="s">
        <v>1844</v>
      </c>
      <c r="CF60" s="2" t="s">
        <v>1844</v>
      </c>
      <c r="CG60" s="2" t="s">
        <v>1844</v>
      </c>
      <c r="CH60" s="2" t="s">
        <v>2676</v>
      </c>
      <c r="CI60" s="2" t="s">
        <v>1874</v>
      </c>
      <c r="CJ60" s="2" t="s">
        <v>1844</v>
      </c>
      <c r="CK60" s="2" t="s">
        <v>1844</v>
      </c>
      <c r="CL60" s="2" t="s">
        <v>1844</v>
      </c>
      <c r="CM60" s="2" t="s">
        <v>1844</v>
      </c>
      <c r="CN60" s="2" t="s">
        <v>1281</v>
      </c>
      <c r="CO60" s="2" t="s">
        <v>1875</v>
      </c>
      <c r="CP60" s="2" t="s">
        <v>2681</v>
      </c>
      <c r="CQ60" s="2" t="s">
        <v>1876</v>
      </c>
      <c r="CR60" s="2" t="s">
        <v>1844</v>
      </c>
      <c r="CS60" s="2" t="s">
        <v>1859</v>
      </c>
      <c r="CT60" s="2" t="s">
        <v>1859</v>
      </c>
      <c r="CU60" s="2" t="s">
        <v>1859</v>
      </c>
      <c r="CV60" s="2" t="s">
        <v>1844</v>
      </c>
      <c r="CW60" s="2" t="s">
        <v>1844</v>
      </c>
      <c r="CX60" s="2" t="s">
        <v>1844</v>
      </c>
      <c r="CY60" s="2" t="s">
        <v>1844</v>
      </c>
      <c r="CZ60" s="2" t="s">
        <v>1844</v>
      </c>
      <c r="DA60" s="2" t="s">
        <v>1844</v>
      </c>
      <c r="DB60" s="2" t="s">
        <v>1844</v>
      </c>
      <c r="DC60" s="2" t="s">
        <v>1026</v>
      </c>
      <c r="DD60" s="2" t="s">
        <v>1281</v>
      </c>
      <c r="DE60" s="2" t="s">
        <v>51</v>
      </c>
      <c r="DF60" s="3">
        <v>44776</v>
      </c>
      <c r="DG60" s="3">
        <v>44778</v>
      </c>
      <c r="DH60" s="3">
        <v>44778</v>
      </c>
      <c r="DI60" s="3">
        <v>44776</v>
      </c>
      <c r="DJ60" s="3">
        <v>44778</v>
      </c>
      <c r="DK60" s="3"/>
      <c r="DL60" s="3"/>
      <c r="DM60" s="3">
        <v>44776</v>
      </c>
      <c r="DN60" s="3"/>
      <c r="DO60" s="3">
        <v>44776</v>
      </c>
      <c r="DP60" s="3">
        <v>44776</v>
      </c>
      <c r="DQ60" s="26">
        <v>1.5</v>
      </c>
    </row>
    <row r="61" spans="1:121" x14ac:dyDescent="0.25">
      <c r="A61" s="2" t="s">
        <v>1281</v>
      </c>
      <c r="B61" s="2" t="s">
        <v>1842</v>
      </c>
      <c r="C61" s="2" t="s">
        <v>2691</v>
      </c>
      <c r="D61" s="2" t="s">
        <v>7667</v>
      </c>
      <c r="E61" s="2" t="s">
        <v>7684</v>
      </c>
      <c r="F61" s="2" t="str">
        <f t="shared" si="0"/>
        <v>PLANCHA DE SELLADO ARRUGA</v>
      </c>
      <c r="G61" s="2" t="str">
        <f t="shared" si="1"/>
        <v>PLANCHA DE SELLADO ARRUGA</v>
      </c>
      <c r="H61" s="2" t="s">
        <v>7433</v>
      </c>
      <c r="I61" s="2" t="s">
        <v>7257</v>
      </c>
      <c r="J61" s="2" t="s">
        <v>7279</v>
      </c>
      <c r="K61" s="2" t="s">
        <v>5964</v>
      </c>
      <c r="L61" s="2"/>
      <c r="M61" s="2"/>
      <c r="N61" s="2"/>
      <c r="O61" s="2"/>
      <c r="P61" s="2"/>
      <c r="Q61" s="2" t="s">
        <v>239</v>
      </c>
      <c r="R61" s="2" t="s">
        <v>10</v>
      </c>
      <c r="S61" s="2" t="s">
        <v>67</v>
      </c>
      <c r="T61" s="2" t="s">
        <v>1276</v>
      </c>
      <c r="U61" s="2" t="s">
        <v>1280</v>
      </c>
      <c r="V61" s="2" t="s">
        <v>1296</v>
      </c>
      <c r="W61" s="2" t="s">
        <v>1296</v>
      </c>
      <c r="X61" s="2" t="s">
        <v>1279</v>
      </c>
      <c r="Y61" s="2" t="s">
        <v>1025</v>
      </c>
      <c r="Z61" s="2" t="s">
        <v>1844</v>
      </c>
      <c r="AA61" s="2" t="s">
        <v>1844</v>
      </c>
      <c r="AB61" s="2" t="s">
        <v>2692</v>
      </c>
      <c r="AC61" s="2" t="s">
        <v>1844</v>
      </c>
      <c r="AD61" s="2" t="s">
        <v>1296</v>
      </c>
      <c r="AE61" s="2" t="s">
        <v>2693</v>
      </c>
      <c r="AF61" s="2" t="s">
        <v>1846</v>
      </c>
      <c r="AG61" s="2" t="s">
        <v>1847</v>
      </c>
      <c r="AH61" s="2" t="s">
        <v>1844</v>
      </c>
      <c r="AI61" s="2" t="s">
        <v>1844</v>
      </c>
      <c r="AJ61" s="2" t="s">
        <v>1844</v>
      </c>
      <c r="AK61" s="2" t="s">
        <v>1281</v>
      </c>
      <c r="AL61" s="2" t="s">
        <v>1848</v>
      </c>
      <c r="AM61" s="2" t="s">
        <v>1844</v>
      </c>
      <c r="AN61" s="2" t="s">
        <v>2694</v>
      </c>
      <c r="AO61" s="2" t="s">
        <v>1962</v>
      </c>
      <c r="AP61" s="2" t="s">
        <v>1844</v>
      </c>
      <c r="AQ61" s="2" t="s">
        <v>1844</v>
      </c>
      <c r="AR61" s="2" t="s">
        <v>1844</v>
      </c>
      <c r="AS61" s="2" t="s">
        <v>1844</v>
      </c>
      <c r="AT61" s="2" t="s">
        <v>1962</v>
      </c>
      <c r="AU61" s="2" t="s">
        <v>1844</v>
      </c>
      <c r="AV61" s="2" t="s">
        <v>1844</v>
      </c>
      <c r="AW61" s="2" t="s">
        <v>1851</v>
      </c>
      <c r="AX61" s="2" t="s">
        <v>1844</v>
      </c>
      <c r="AY61" s="2" t="s">
        <v>1844</v>
      </c>
      <c r="AZ61" s="2" t="s">
        <v>1852</v>
      </c>
      <c r="BA61" s="2" t="s">
        <v>1844</v>
      </c>
      <c r="BB61" s="2" t="s">
        <v>1278</v>
      </c>
      <c r="BC61" s="2" t="s">
        <v>2695</v>
      </c>
      <c r="BD61" s="2" t="s">
        <v>1844</v>
      </c>
      <c r="BE61" s="2" t="s">
        <v>2696</v>
      </c>
      <c r="BF61" s="2" t="s">
        <v>1853</v>
      </c>
      <c r="BG61" s="2" t="s">
        <v>1844</v>
      </c>
      <c r="BH61" s="2" t="s">
        <v>1281</v>
      </c>
      <c r="BI61" s="2" t="s">
        <v>1844</v>
      </c>
      <c r="BJ61" s="2" t="s">
        <v>1854</v>
      </c>
      <c r="BK61" s="2" t="s">
        <v>1855</v>
      </c>
      <c r="BL61" s="2" t="s">
        <v>1856</v>
      </c>
      <c r="BM61" s="2" t="s">
        <v>1844</v>
      </c>
      <c r="BN61" s="2" t="s">
        <v>1844</v>
      </c>
      <c r="BO61" s="2" t="s">
        <v>1844</v>
      </c>
      <c r="BP61" s="2" t="s">
        <v>1857</v>
      </c>
      <c r="BQ61" s="2" t="s">
        <v>1844</v>
      </c>
      <c r="BR61" s="2" t="s">
        <v>1844</v>
      </c>
      <c r="BS61" s="2" t="s">
        <v>1853</v>
      </c>
      <c r="BT61" s="2" t="s">
        <v>1844</v>
      </c>
      <c r="BU61" s="2" t="s">
        <v>2697</v>
      </c>
      <c r="BV61" s="2" t="s">
        <v>1844</v>
      </c>
      <c r="BW61" s="2" t="s">
        <v>2698</v>
      </c>
      <c r="BX61" s="2" t="s">
        <v>1844</v>
      </c>
      <c r="BY61" s="2" t="s">
        <v>1844</v>
      </c>
      <c r="BZ61" s="2" t="s">
        <v>1844</v>
      </c>
      <c r="CA61" s="2" t="s">
        <v>1844</v>
      </c>
      <c r="CB61" s="2" t="s">
        <v>1844</v>
      </c>
      <c r="CC61" s="2" t="s">
        <v>185</v>
      </c>
      <c r="CD61" s="2" t="s">
        <v>1844</v>
      </c>
      <c r="CE61" s="2" t="s">
        <v>1844</v>
      </c>
      <c r="CF61" s="2" t="s">
        <v>1844</v>
      </c>
      <c r="CG61" s="2" t="s">
        <v>1844</v>
      </c>
      <c r="CH61" s="2" t="s">
        <v>2699</v>
      </c>
      <c r="CI61" s="2" t="s">
        <v>1858</v>
      </c>
      <c r="CJ61" s="2" t="s">
        <v>1844</v>
      </c>
      <c r="CK61" s="2" t="s">
        <v>1844</v>
      </c>
      <c r="CL61" s="2" t="s">
        <v>1844</v>
      </c>
      <c r="CM61" s="2" t="s">
        <v>1844</v>
      </c>
      <c r="CN61" s="2" t="s">
        <v>1281</v>
      </c>
      <c r="CO61" s="2" t="s">
        <v>1844</v>
      </c>
      <c r="CP61" s="2" t="s">
        <v>2697</v>
      </c>
      <c r="CQ61" s="2" t="s">
        <v>1844</v>
      </c>
      <c r="CR61" s="2" t="s">
        <v>1844</v>
      </c>
      <c r="CS61" s="2" t="s">
        <v>1859</v>
      </c>
      <c r="CT61" s="2" t="s">
        <v>1859</v>
      </c>
      <c r="CU61" s="2" t="s">
        <v>1859</v>
      </c>
      <c r="CV61" s="2" t="s">
        <v>1844</v>
      </c>
      <c r="CW61" s="2" t="s">
        <v>1844</v>
      </c>
      <c r="CX61" s="2" t="s">
        <v>1844</v>
      </c>
      <c r="CY61" s="2" t="s">
        <v>1844</v>
      </c>
      <c r="CZ61" s="2" t="s">
        <v>1844</v>
      </c>
      <c r="DA61" s="2" t="s">
        <v>1844</v>
      </c>
      <c r="DB61" s="2" t="s">
        <v>1844</v>
      </c>
      <c r="DC61" s="2" t="s">
        <v>1026</v>
      </c>
      <c r="DD61" s="2" t="s">
        <v>1281</v>
      </c>
      <c r="DE61" s="2" t="s">
        <v>238</v>
      </c>
      <c r="DF61" s="3">
        <v>44778</v>
      </c>
      <c r="DG61" s="3">
        <v>44778</v>
      </c>
      <c r="DH61" s="3">
        <v>44778</v>
      </c>
      <c r="DI61" s="3">
        <v>44778</v>
      </c>
      <c r="DJ61" s="3">
        <v>44778</v>
      </c>
      <c r="DK61" s="3"/>
      <c r="DL61" s="3"/>
      <c r="DM61" s="3">
        <v>44778</v>
      </c>
      <c r="DN61" s="3"/>
      <c r="DO61" s="3">
        <v>44778</v>
      </c>
      <c r="DP61" s="3">
        <v>44778</v>
      </c>
      <c r="DQ61" s="26">
        <v>1.67</v>
      </c>
    </row>
    <row r="62" spans="1:121" x14ac:dyDescent="0.25">
      <c r="A62" s="2" t="s">
        <v>1281</v>
      </c>
      <c r="B62" s="2" t="s">
        <v>1842</v>
      </c>
      <c r="C62" s="2" t="s">
        <v>2635</v>
      </c>
      <c r="D62" s="2" t="s">
        <v>7692</v>
      </c>
      <c r="E62" s="2" t="s">
        <v>7661</v>
      </c>
      <c r="F62" s="2" t="str">
        <f t="shared" si="0"/>
        <v>SISTEMA DE CORTE DESAJUSTADO</v>
      </c>
      <c r="G62" s="2" t="str">
        <f t="shared" si="1"/>
        <v>SISTEMA DE CORTE DESAJUSTADO</v>
      </c>
      <c r="H62" s="2" t="s">
        <v>7288</v>
      </c>
      <c r="I62" s="2" t="s">
        <v>7247</v>
      </c>
      <c r="J62" s="2" t="s">
        <v>7339</v>
      </c>
      <c r="K62" s="2" t="s">
        <v>7257</v>
      </c>
      <c r="L62" s="2" t="s">
        <v>7435</v>
      </c>
      <c r="M62" s="2"/>
      <c r="N62" s="2"/>
      <c r="O62" s="2"/>
      <c r="P62" s="2"/>
      <c r="Q62" s="2" t="s">
        <v>153</v>
      </c>
      <c r="R62" s="2" t="s">
        <v>10</v>
      </c>
      <c r="S62" s="2" t="s">
        <v>1042</v>
      </c>
      <c r="T62" s="2" t="s">
        <v>1276</v>
      </c>
      <c r="U62" s="2" t="s">
        <v>1284</v>
      </c>
      <c r="V62" s="2" t="s">
        <v>1289</v>
      </c>
      <c r="W62" s="2" t="s">
        <v>1289</v>
      </c>
      <c r="X62" s="2" t="s">
        <v>1291</v>
      </c>
      <c r="Y62" s="2" t="s">
        <v>1025</v>
      </c>
      <c r="Z62" s="2" t="s">
        <v>1844</v>
      </c>
      <c r="AA62" s="2" t="s">
        <v>1844</v>
      </c>
      <c r="AB62" s="2" t="s">
        <v>2636</v>
      </c>
      <c r="AC62" s="2" t="s">
        <v>1844</v>
      </c>
      <c r="AD62" s="2" t="s">
        <v>1296</v>
      </c>
      <c r="AE62" s="2" t="s">
        <v>2637</v>
      </c>
      <c r="AF62" s="2" t="s">
        <v>2176</v>
      </c>
      <c r="AG62" s="2" t="s">
        <v>1847</v>
      </c>
      <c r="AH62" s="2" t="s">
        <v>1844</v>
      </c>
      <c r="AI62" s="2" t="s">
        <v>1844</v>
      </c>
      <c r="AJ62" s="2" t="s">
        <v>1844</v>
      </c>
      <c r="AK62" s="2" t="s">
        <v>1281</v>
      </c>
      <c r="AL62" s="2" t="s">
        <v>1848</v>
      </c>
      <c r="AM62" s="2" t="s">
        <v>1844</v>
      </c>
      <c r="AN62" s="2" t="s">
        <v>2375</v>
      </c>
      <c r="AO62" s="2" t="s">
        <v>2638</v>
      </c>
      <c r="AP62" s="2" t="s">
        <v>1844</v>
      </c>
      <c r="AQ62" s="2" t="s">
        <v>1844</v>
      </c>
      <c r="AR62" s="2" t="s">
        <v>1844</v>
      </c>
      <c r="AS62" s="2" t="s">
        <v>1844</v>
      </c>
      <c r="AT62" s="2" t="s">
        <v>2639</v>
      </c>
      <c r="AU62" s="2" t="s">
        <v>1844</v>
      </c>
      <c r="AV62" s="2" t="s">
        <v>1844</v>
      </c>
      <c r="AW62" s="2" t="s">
        <v>1851</v>
      </c>
      <c r="AX62" s="2" t="s">
        <v>1844</v>
      </c>
      <c r="AY62" s="2" t="s">
        <v>1844</v>
      </c>
      <c r="AZ62" s="2" t="s">
        <v>1852</v>
      </c>
      <c r="BA62" s="2" t="s">
        <v>1844</v>
      </c>
      <c r="BB62" s="2" t="s">
        <v>1278</v>
      </c>
      <c r="BC62" s="2" t="s">
        <v>2640</v>
      </c>
      <c r="BD62" s="2" t="s">
        <v>1844</v>
      </c>
      <c r="BE62" s="2" t="s">
        <v>2641</v>
      </c>
      <c r="BF62" s="2" t="s">
        <v>1853</v>
      </c>
      <c r="BG62" s="2" t="s">
        <v>1844</v>
      </c>
      <c r="BH62" s="2" t="s">
        <v>1281</v>
      </c>
      <c r="BI62" s="2" t="s">
        <v>1844</v>
      </c>
      <c r="BJ62" s="2" t="s">
        <v>1854</v>
      </c>
      <c r="BK62" s="2" t="s">
        <v>1855</v>
      </c>
      <c r="BL62" s="2" t="s">
        <v>1866</v>
      </c>
      <c r="BM62" s="2" t="s">
        <v>1844</v>
      </c>
      <c r="BN62" s="2" t="s">
        <v>1844</v>
      </c>
      <c r="BO62" s="2" t="s">
        <v>1844</v>
      </c>
      <c r="BP62" s="2" t="s">
        <v>1857</v>
      </c>
      <c r="BQ62" s="2" t="s">
        <v>1844</v>
      </c>
      <c r="BR62" s="2" t="s">
        <v>1844</v>
      </c>
      <c r="BS62" s="2" t="s">
        <v>1853</v>
      </c>
      <c r="BT62" s="2" t="s">
        <v>1844</v>
      </c>
      <c r="BU62" s="2" t="s">
        <v>2642</v>
      </c>
      <c r="BV62" s="2" t="s">
        <v>1882</v>
      </c>
      <c r="BW62" s="2" t="s">
        <v>2643</v>
      </c>
      <c r="BX62" s="2" t="s">
        <v>1844</v>
      </c>
      <c r="BY62" s="2" t="s">
        <v>1844</v>
      </c>
      <c r="BZ62" s="2" t="s">
        <v>1844</v>
      </c>
      <c r="CA62" s="2" t="s">
        <v>1844</v>
      </c>
      <c r="CB62" s="2" t="s">
        <v>1844</v>
      </c>
      <c r="CC62" s="2" t="s">
        <v>154</v>
      </c>
      <c r="CD62" s="2" t="s">
        <v>1844</v>
      </c>
      <c r="CE62" s="2" t="s">
        <v>1844</v>
      </c>
      <c r="CF62" s="2" t="s">
        <v>1844</v>
      </c>
      <c r="CG62" s="2" t="s">
        <v>1844</v>
      </c>
      <c r="CH62" s="2" t="s">
        <v>2644</v>
      </c>
      <c r="CI62" s="2" t="s">
        <v>1869</v>
      </c>
      <c r="CJ62" s="2" t="s">
        <v>1844</v>
      </c>
      <c r="CK62" s="2" t="s">
        <v>1844</v>
      </c>
      <c r="CL62" s="2" t="s">
        <v>1844</v>
      </c>
      <c r="CM62" s="2" t="s">
        <v>1844</v>
      </c>
      <c r="CN62" s="2" t="s">
        <v>1281</v>
      </c>
      <c r="CO62" s="2" t="s">
        <v>1883</v>
      </c>
      <c r="CP62" s="2" t="s">
        <v>2642</v>
      </c>
      <c r="CQ62" s="2" t="s">
        <v>1884</v>
      </c>
      <c r="CR62" s="2" t="s">
        <v>1844</v>
      </c>
      <c r="CS62" s="2" t="s">
        <v>1859</v>
      </c>
      <c r="CT62" s="2" t="s">
        <v>1859</v>
      </c>
      <c r="CU62" s="2" t="s">
        <v>1859</v>
      </c>
      <c r="CV62" s="2" t="s">
        <v>1844</v>
      </c>
      <c r="CW62" s="2" t="s">
        <v>1844</v>
      </c>
      <c r="CX62" s="2" t="s">
        <v>1844</v>
      </c>
      <c r="CY62" s="2" t="s">
        <v>1844</v>
      </c>
      <c r="CZ62" s="2" t="s">
        <v>1844</v>
      </c>
      <c r="DA62" s="2" t="s">
        <v>1844</v>
      </c>
      <c r="DB62" s="2" t="s">
        <v>1844</v>
      </c>
      <c r="DC62" s="2" t="s">
        <v>1026</v>
      </c>
      <c r="DD62" s="2" t="s">
        <v>1281</v>
      </c>
      <c r="DE62" s="2" t="s">
        <v>152</v>
      </c>
      <c r="DF62" s="3">
        <v>44764</v>
      </c>
      <c r="DG62" s="3">
        <v>44780</v>
      </c>
      <c r="DH62" s="3">
        <v>44793</v>
      </c>
      <c r="DI62" s="3">
        <v>44773</v>
      </c>
      <c r="DJ62" s="3">
        <v>44780</v>
      </c>
      <c r="DK62" s="3"/>
      <c r="DL62" s="3"/>
      <c r="DM62" s="3">
        <v>44764</v>
      </c>
      <c r="DN62" s="3"/>
      <c r="DO62" s="3">
        <v>44764</v>
      </c>
      <c r="DP62" s="3">
        <v>44764</v>
      </c>
      <c r="DQ62" s="26">
        <v>233.22</v>
      </c>
    </row>
    <row r="63" spans="1:121" x14ac:dyDescent="0.25">
      <c r="A63" s="2" t="s">
        <v>1281</v>
      </c>
      <c r="B63" s="2" t="s">
        <v>1842</v>
      </c>
      <c r="C63" s="2" t="s">
        <v>2683</v>
      </c>
      <c r="D63" s="2" t="s">
        <v>7693</v>
      </c>
      <c r="E63" s="2" t="s">
        <v>7493</v>
      </c>
      <c r="F63" s="2" t="str">
        <f t="shared" si="0"/>
        <v>ACOPLE DE FUSIBLE DE TRANSPORTADOR FRACTURADO</v>
      </c>
      <c r="G63" s="2" t="str">
        <f t="shared" si="1"/>
        <v>ACOPLE DE FUSIBLE DE TRANSPORTADOR FRACTURADO</v>
      </c>
      <c r="H63" s="2" t="s">
        <v>7345</v>
      </c>
      <c r="I63" s="2" t="s">
        <v>7247</v>
      </c>
      <c r="J63" s="2" t="s">
        <v>7250</v>
      </c>
      <c r="K63" s="2" t="s">
        <v>7436</v>
      </c>
      <c r="L63" s="2" t="s">
        <v>7265</v>
      </c>
      <c r="M63" s="2" t="s">
        <v>7437</v>
      </c>
      <c r="N63" s="2"/>
      <c r="O63" s="2"/>
      <c r="P63" s="2"/>
      <c r="Q63" s="2" t="s">
        <v>326</v>
      </c>
      <c r="R63" s="2" t="s">
        <v>10</v>
      </c>
      <c r="S63" s="2" t="s">
        <v>67</v>
      </c>
      <c r="T63" s="2" t="s">
        <v>1276</v>
      </c>
      <c r="U63" s="2" t="s">
        <v>1280</v>
      </c>
      <c r="V63" s="2" t="s">
        <v>1297</v>
      </c>
      <c r="W63" s="2" t="s">
        <v>1297</v>
      </c>
      <c r="X63" s="2" t="s">
        <v>1298</v>
      </c>
      <c r="Y63" s="2" t="s">
        <v>1025</v>
      </c>
      <c r="Z63" s="2" t="s">
        <v>1844</v>
      </c>
      <c r="AA63" s="2" t="s">
        <v>1844</v>
      </c>
      <c r="AB63" s="2" t="s">
        <v>2684</v>
      </c>
      <c r="AC63" s="2" t="s">
        <v>1844</v>
      </c>
      <c r="AD63" s="2" t="s">
        <v>1296</v>
      </c>
      <c r="AE63" s="2" t="s">
        <v>2685</v>
      </c>
      <c r="AF63" s="2" t="s">
        <v>1960</v>
      </c>
      <c r="AG63" s="2" t="s">
        <v>1847</v>
      </c>
      <c r="AH63" s="2" t="s">
        <v>1844</v>
      </c>
      <c r="AI63" s="2" t="s">
        <v>1844</v>
      </c>
      <c r="AJ63" s="2" t="s">
        <v>1844</v>
      </c>
      <c r="AK63" s="2" t="s">
        <v>1281</v>
      </c>
      <c r="AL63" s="2" t="s">
        <v>1848</v>
      </c>
      <c r="AM63" s="2" t="s">
        <v>1844</v>
      </c>
      <c r="AN63" s="2" t="s">
        <v>1962</v>
      </c>
      <c r="AO63" s="2" t="s">
        <v>1905</v>
      </c>
      <c r="AP63" s="2" t="s">
        <v>1844</v>
      </c>
      <c r="AQ63" s="2" t="s">
        <v>1844</v>
      </c>
      <c r="AR63" s="2" t="s">
        <v>1844</v>
      </c>
      <c r="AS63" s="2" t="s">
        <v>1844</v>
      </c>
      <c r="AT63" s="2" t="s">
        <v>2686</v>
      </c>
      <c r="AU63" s="2" t="s">
        <v>1844</v>
      </c>
      <c r="AV63" s="2" t="s">
        <v>1844</v>
      </c>
      <c r="AW63" s="2" t="s">
        <v>1851</v>
      </c>
      <c r="AX63" s="2" t="s">
        <v>1844</v>
      </c>
      <c r="AY63" s="2" t="s">
        <v>1844</v>
      </c>
      <c r="AZ63" s="2" t="s">
        <v>1852</v>
      </c>
      <c r="BA63" s="2" t="s">
        <v>1844</v>
      </c>
      <c r="BB63" s="2" t="s">
        <v>1278</v>
      </c>
      <c r="BC63" s="2" t="s">
        <v>2687</v>
      </c>
      <c r="BD63" s="2" t="s">
        <v>1844</v>
      </c>
      <c r="BE63" s="2" t="s">
        <v>2688</v>
      </c>
      <c r="BF63" s="2" t="s">
        <v>1853</v>
      </c>
      <c r="BG63" s="2" t="s">
        <v>1844</v>
      </c>
      <c r="BH63" s="2" t="s">
        <v>1281</v>
      </c>
      <c r="BI63" s="2" t="s">
        <v>1844</v>
      </c>
      <c r="BJ63" s="2" t="s">
        <v>1854</v>
      </c>
      <c r="BK63" s="2" t="s">
        <v>1855</v>
      </c>
      <c r="BL63" s="2" t="s">
        <v>1914</v>
      </c>
      <c r="BM63" s="2" t="s">
        <v>1844</v>
      </c>
      <c r="BN63" s="2" t="s">
        <v>1844</v>
      </c>
      <c r="BO63" s="2" t="s">
        <v>1844</v>
      </c>
      <c r="BP63" s="2" t="s">
        <v>1857</v>
      </c>
      <c r="BQ63" s="2" t="s">
        <v>1844</v>
      </c>
      <c r="BR63" s="2" t="s">
        <v>1844</v>
      </c>
      <c r="BS63" s="2" t="s">
        <v>1853</v>
      </c>
      <c r="BT63" s="2" t="s">
        <v>1844</v>
      </c>
      <c r="BU63" s="2" t="s">
        <v>2689</v>
      </c>
      <c r="BV63" s="2" t="s">
        <v>1844</v>
      </c>
      <c r="BW63" s="2" t="s">
        <v>2690</v>
      </c>
      <c r="BX63" s="2" t="s">
        <v>1844</v>
      </c>
      <c r="BY63" s="2" t="s">
        <v>1844</v>
      </c>
      <c r="BZ63" s="2" t="s">
        <v>1844</v>
      </c>
      <c r="CA63" s="2" t="s">
        <v>1844</v>
      </c>
      <c r="CB63" s="2" t="s">
        <v>1844</v>
      </c>
      <c r="CC63" s="2" t="s">
        <v>120</v>
      </c>
      <c r="CD63" s="2" t="s">
        <v>1844</v>
      </c>
      <c r="CE63" s="2" t="s">
        <v>1844</v>
      </c>
      <c r="CF63" s="2" t="s">
        <v>1844</v>
      </c>
      <c r="CG63" s="2" t="s">
        <v>1844</v>
      </c>
      <c r="CH63" s="2" t="s">
        <v>2685</v>
      </c>
      <c r="CI63" s="2" t="s">
        <v>1901</v>
      </c>
      <c r="CJ63" s="2" t="s">
        <v>1844</v>
      </c>
      <c r="CK63" s="2" t="s">
        <v>1844</v>
      </c>
      <c r="CL63" s="2" t="s">
        <v>1844</v>
      </c>
      <c r="CM63" s="2" t="s">
        <v>1844</v>
      </c>
      <c r="CN63" s="2" t="s">
        <v>1281</v>
      </c>
      <c r="CO63" s="2" t="s">
        <v>1844</v>
      </c>
      <c r="CP63" s="2" t="s">
        <v>2689</v>
      </c>
      <c r="CQ63" s="2" t="s">
        <v>1844</v>
      </c>
      <c r="CR63" s="2" t="s">
        <v>1844</v>
      </c>
      <c r="CS63" s="2" t="s">
        <v>1859</v>
      </c>
      <c r="CT63" s="2" t="s">
        <v>1859</v>
      </c>
      <c r="CU63" s="2" t="s">
        <v>1859</v>
      </c>
      <c r="CV63" s="2" t="s">
        <v>1844</v>
      </c>
      <c r="CW63" s="2" t="s">
        <v>1844</v>
      </c>
      <c r="CX63" s="2" t="s">
        <v>1844</v>
      </c>
      <c r="CY63" s="2" t="s">
        <v>1844</v>
      </c>
      <c r="CZ63" s="2" t="s">
        <v>1844</v>
      </c>
      <c r="DA63" s="2" t="s">
        <v>1844</v>
      </c>
      <c r="DB63" s="2" t="s">
        <v>1844</v>
      </c>
      <c r="DC63" s="2" t="s">
        <v>1026</v>
      </c>
      <c r="DD63" s="2" t="s">
        <v>1281</v>
      </c>
      <c r="DE63" s="2" t="s">
        <v>325</v>
      </c>
      <c r="DF63" s="3">
        <v>44776</v>
      </c>
      <c r="DG63" s="3">
        <v>44781</v>
      </c>
      <c r="DH63" s="3">
        <v>44781</v>
      </c>
      <c r="DI63" s="3">
        <v>44776</v>
      </c>
      <c r="DJ63" s="3">
        <v>44781</v>
      </c>
      <c r="DK63" s="3"/>
      <c r="DL63" s="3"/>
      <c r="DM63" s="3">
        <v>44776</v>
      </c>
      <c r="DN63" s="3"/>
      <c r="DO63" s="3">
        <v>44776</v>
      </c>
      <c r="DP63" s="3">
        <v>44776</v>
      </c>
      <c r="DQ63" s="26">
        <v>1.5</v>
      </c>
    </row>
    <row r="64" spans="1:121" x14ac:dyDescent="0.25">
      <c r="A64" s="2" t="s">
        <v>1281</v>
      </c>
      <c r="B64" s="2" t="s">
        <v>1842</v>
      </c>
      <c r="C64" s="2" t="s">
        <v>2702</v>
      </c>
      <c r="D64" s="2" t="s">
        <v>7667</v>
      </c>
      <c r="E64" s="2" t="s">
        <v>7668</v>
      </c>
      <c r="F64" s="2" t="str">
        <f t="shared" si="0"/>
        <v>PLANCHA DE SELLADO SIN VACÍO</v>
      </c>
      <c r="G64" s="2" t="str">
        <f t="shared" si="1"/>
        <v>PLANCHA DE SELLADO SIN VACÍO</v>
      </c>
      <c r="H64" s="2" t="s">
        <v>7333</v>
      </c>
      <c r="I64" s="2" t="s">
        <v>7247</v>
      </c>
      <c r="J64" s="2" t="s">
        <v>7253</v>
      </c>
      <c r="K64" s="2"/>
      <c r="L64" s="2"/>
      <c r="M64" s="2"/>
      <c r="N64" s="2"/>
      <c r="O64" s="2"/>
      <c r="P64" s="2"/>
      <c r="Q64" s="2" t="s">
        <v>239</v>
      </c>
      <c r="R64" s="2" t="s">
        <v>10</v>
      </c>
      <c r="S64" s="2" t="s">
        <v>67</v>
      </c>
      <c r="T64" s="2" t="s">
        <v>1276</v>
      </c>
      <c r="U64" s="2" t="s">
        <v>1280</v>
      </c>
      <c r="V64" s="2" t="s">
        <v>1297</v>
      </c>
      <c r="W64" s="2" t="s">
        <v>1297</v>
      </c>
      <c r="X64" s="2" t="s">
        <v>1279</v>
      </c>
      <c r="Y64" s="2" t="s">
        <v>1025</v>
      </c>
      <c r="Z64" s="2" t="s">
        <v>1844</v>
      </c>
      <c r="AA64" s="2" t="s">
        <v>1844</v>
      </c>
      <c r="AB64" s="2" t="s">
        <v>2703</v>
      </c>
      <c r="AC64" s="2" t="s">
        <v>1844</v>
      </c>
      <c r="AD64" s="2" t="s">
        <v>1368</v>
      </c>
      <c r="AE64" s="2" t="s">
        <v>2704</v>
      </c>
      <c r="AF64" s="2" t="s">
        <v>1846</v>
      </c>
      <c r="AG64" s="2" t="s">
        <v>1847</v>
      </c>
      <c r="AH64" s="2" t="s">
        <v>1844</v>
      </c>
      <c r="AI64" s="2" t="s">
        <v>1844</v>
      </c>
      <c r="AJ64" s="2" t="s">
        <v>1844</v>
      </c>
      <c r="AK64" s="2" t="s">
        <v>1281</v>
      </c>
      <c r="AL64" s="2" t="s">
        <v>1848</v>
      </c>
      <c r="AM64" s="2" t="s">
        <v>1844</v>
      </c>
      <c r="AN64" s="2" t="s">
        <v>2519</v>
      </c>
      <c r="AO64" s="2" t="s">
        <v>2108</v>
      </c>
      <c r="AP64" s="2" t="s">
        <v>1844</v>
      </c>
      <c r="AQ64" s="2" t="s">
        <v>1844</v>
      </c>
      <c r="AR64" s="2" t="s">
        <v>1844</v>
      </c>
      <c r="AS64" s="2" t="s">
        <v>1844</v>
      </c>
      <c r="AT64" s="2" t="s">
        <v>2705</v>
      </c>
      <c r="AU64" s="2" t="s">
        <v>1844</v>
      </c>
      <c r="AV64" s="2" t="s">
        <v>1844</v>
      </c>
      <c r="AW64" s="2" t="s">
        <v>1851</v>
      </c>
      <c r="AX64" s="2" t="s">
        <v>1844</v>
      </c>
      <c r="AY64" s="2" t="s">
        <v>1844</v>
      </c>
      <c r="AZ64" s="2" t="s">
        <v>1852</v>
      </c>
      <c r="BA64" s="2" t="s">
        <v>1844</v>
      </c>
      <c r="BB64" s="2" t="s">
        <v>1278</v>
      </c>
      <c r="BC64" s="2" t="s">
        <v>2706</v>
      </c>
      <c r="BD64" s="2" t="s">
        <v>1844</v>
      </c>
      <c r="BE64" s="2" t="s">
        <v>2707</v>
      </c>
      <c r="BF64" s="2" t="s">
        <v>1853</v>
      </c>
      <c r="BG64" s="2" t="s">
        <v>1844</v>
      </c>
      <c r="BH64" s="2" t="s">
        <v>1281</v>
      </c>
      <c r="BI64" s="2" t="s">
        <v>1844</v>
      </c>
      <c r="BJ64" s="2" t="s">
        <v>1854</v>
      </c>
      <c r="BK64" s="2" t="s">
        <v>1855</v>
      </c>
      <c r="BL64" s="2" t="s">
        <v>1856</v>
      </c>
      <c r="BM64" s="2" t="s">
        <v>1844</v>
      </c>
      <c r="BN64" s="2" t="s">
        <v>1844</v>
      </c>
      <c r="BO64" s="2" t="s">
        <v>1844</v>
      </c>
      <c r="BP64" s="2" t="s">
        <v>1857</v>
      </c>
      <c r="BQ64" s="2" t="s">
        <v>1844</v>
      </c>
      <c r="BR64" s="2" t="s">
        <v>1844</v>
      </c>
      <c r="BS64" s="2" t="s">
        <v>1853</v>
      </c>
      <c r="BT64" s="2" t="s">
        <v>1844</v>
      </c>
      <c r="BU64" s="2" t="s">
        <v>2708</v>
      </c>
      <c r="BV64" s="2" t="s">
        <v>1844</v>
      </c>
      <c r="BW64" s="2" t="s">
        <v>2709</v>
      </c>
      <c r="BX64" s="2" t="s">
        <v>1844</v>
      </c>
      <c r="BY64" s="2" t="s">
        <v>1844</v>
      </c>
      <c r="BZ64" s="2" t="s">
        <v>1844</v>
      </c>
      <c r="CA64" s="2" t="s">
        <v>1844</v>
      </c>
      <c r="CB64" s="2" t="s">
        <v>1844</v>
      </c>
      <c r="CC64" s="2" t="s">
        <v>185</v>
      </c>
      <c r="CD64" s="2" t="s">
        <v>1844</v>
      </c>
      <c r="CE64" s="2" t="s">
        <v>1844</v>
      </c>
      <c r="CF64" s="2" t="s">
        <v>1844</v>
      </c>
      <c r="CG64" s="2" t="s">
        <v>1844</v>
      </c>
      <c r="CH64" s="2" t="s">
        <v>2710</v>
      </c>
      <c r="CI64" s="2" t="s">
        <v>1858</v>
      </c>
      <c r="CJ64" s="2" t="s">
        <v>1844</v>
      </c>
      <c r="CK64" s="2" t="s">
        <v>1844</v>
      </c>
      <c r="CL64" s="2" t="s">
        <v>1844</v>
      </c>
      <c r="CM64" s="2" t="s">
        <v>1844</v>
      </c>
      <c r="CN64" s="2" t="s">
        <v>1281</v>
      </c>
      <c r="CO64" s="2" t="s">
        <v>1844</v>
      </c>
      <c r="CP64" s="2" t="s">
        <v>2708</v>
      </c>
      <c r="CQ64" s="2" t="s">
        <v>1844</v>
      </c>
      <c r="CR64" s="2" t="s">
        <v>1844</v>
      </c>
      <c r="CS64" s="2" t="s">
        <v>1859</v>
      </c>
      <c r="CT64" s="2" t="s">
        <v>1859</v>
      </c>
      <c r="CU64" s="2" t="s">
        <v>1859</v>
      </c>
      <c r="CV64" s="2" t="s">
        <v>1844</v>
      </c>
      <c r="CW64" s="2" t="s">
        <v>1844</v>
      </c>
      <c r="CX64" s="2" t="s">
        <v>1844</v>
      </c>
      <c r="CY64" s="2" t="s">
        <v>1844</v>
      </c>
      <c r="CZ64" s="2" t="s">
        <v>1844</v>
      </c>
      <c r="DA64" s="2" t="s">
        <v>1844</v>
      </c>
      <c r="DB64" s="2" t="s">
        <v>1844</v>
      </c>
      <c r="DC64" s="2" t="s">
        <v>1026</v>
      </c>
      <c r="DD64" s="2" t="s">
        <v>1281</v>
      </c>
      <c r="DE64" s="2" t="s">
        <v>238</v>
      </c>
      <c r="DF64" s="3">
        <v>44781</v>
      </c>
      <c r="DG64" s="3">
        <v>44781</v>
      </c>
      <c r="DH64" s="3">
        <v>44781</v>
      </c>
      <c r="DI64" s="3">
        <v>44781</v>
      </c>
      <c r="DJ64" s="3">
        <v>44781</v>
      </c>
      <c r="DK64" s="3"/>
      <c r="DL64" s="3"/>
      <c r="DM64" s="3">
        <v>44781</v>
      </c>
      <c r="DN64" s="3"/>
      <c r="DO64" s="3">
        <v>44781</v>
      </c>
      <c r="DP64" s="3">
        <v>44781</v>
      </c>
      <c r="DQ64" s="26">
        <v>3.83</v>
      </c>
    </row>
    <row r="65" spans="1:121" x14ac:dyDescent="0.25">
      <c r="A65" s="2" t="s">
        <v>1281</v>
      </c>
      <c r="B65" s="2" t="s">
        <v>1842</v>
      </c>
      <c r="C65" s="2" t="s">
        <v>2711</v>
      </c>
      <c r="D65" s="2" t="s">
        <v>7998</v>
      </c>
      <c r="E65" s="2" t="s">
        <v>7461</v>
      </c>
      <c r="F65" s="2" t="str">
        <f t="shared" si="0"/>
        <v>MOLDE DE FORMADO DESCALIBRADO</v>
      </c>
      <c r="G65" s="2" t="str">
        <f t="shared" ref="G65:G125" si="2">CONCATENATE(D65," ",E65)</f>
        <v>MOLDE DE FORMADO DESCALIBRADO</v>
      </c>
      <c r="H65" s="2" t="s">
        <v>7438</v>
      </c>
      <c r="I65" s="2" t="s">
        <v>7247</v>
      </c>
      <c r="J65" s="2" t="s">
        <v>7439</v>
      </c>
      <c r="K65" s="2" t="s">
        <v>7247</v>
      </c>
      <c r="L65" s="2" t="s">
        <v>120</v>
      </c>
      <c r="M65" s="2" t="s">
        <v>7440</v>
      </c>
      <c r="N65" s="2"/>
      <c r="O65" s="2"/>
      <c r="P65" s="2"/>
      <c r="Q65" s="2" t="s">
        <v>239</v>
      </c>
      <c r="R65" s="2" t="s">
        <v>10</v>
      </c>
      <c r="S65" s="2" t="s">
        <v>67</v>
      </c>
      <c r="T65" s="2" t="s">
        <v>1276</v>
      </c>
      <c r="U65" s="2" t="s">
        <v>1280</v>
      </c>
      <c r="V65" s="2" t="s">
        <v>1297</v>
      </c>
      <c r="W65" s="2" t="s">
        <v>1297</v>
      </c>
      <c r="X65" s="2" t="s">
        <v>1279</v>
      </c>
      <c r="Y65" s="2" t="s">
        <v>1025</v>
      </c>
      <c r="Z65" s="2" t="s">
        <v>1844</v>
      </c>
      <c r="AA65" s="2" t="s">
        <v>1844</v>
      </c>
      <c r="AB65" s="2" t="s">
        <v>2712</v>
      </c>
      <c r="AC65" s="2" t="s">
        <v>1844</v>
      </c>
      <c r="AD65" s="2" t="s">
        <v>1296</v>
      </c>
      <c r="AE65" s="2" t="s">
        <v>2713</v>
      </c>
      <c r="AF65" s="2" t="s">
        <v>1846</v>
      </c>
      <c r="AG65" s="2" t="s">
        <v>1847</v>
      </c>
      <c r="AH65" s="2" t="s">
        <v>1844</v>
      </c>
      <c r="AI65" s="2" t="s">
        <v>1844</v>
      </c>
      <c r="AJ65" s="2" t="s">
        <v>1844</v>
      </c>
      <c r="AK65" s="2" t="s">
        <v>1281</v>
      </c>
      <c r="AL65" s="2" t="s">
        <v>1848</v>
      </c>
      <c r="AM65" s="2" t="s">
        <v>1844</v>
      </c>
      <c r="AN65" s="2" t="s">
        <v>2714</v>
      </c>
      <c r="AO65" s="2" t="s">
        <v>2715</v>
      </c>
      <c r="AP65" s="2" t="s">
        <v>1844</v>
      </c>
      <c r="AQ65" s="2" t="s">
        <v>1844</v>
      </c>
      <c r="AR65" s="2" t="s">
        <v>1844</v>
      </c>
      <c r="AS65" s="2" t="s">
        <v>1844</v>
      </c>
      <c r="AT65" s="2" t="s">
        <v>2716</v>
      </c>
      <c r="AU65" s="2" t="s">
        <v>1844</v>
      </c>
      <c r="AV65" s="2" t="s">
        <v>1844</v>
      </c>
      <c r="AW65" s="2" t="s">
        <v>1851</v>
      </c>
      <c r="AX65" s="2" t="s">
        <v>1844</v>
      </c>
      <c r="AY65" s="2" t="s">
        <v>1844</v>
      </c>
      <c r="AZ65" s="2" t="s">
        <v>1852</v>
      </c>
      <c r="BA65" s="2" t="s">
        <v>1844</v>
      </c>
      <c r="BB65" s="2" t="s">
        <v>1278</v>
      </c>
      <c r="BC65" s="2" t="s">
        <v>2717</v>
      </c>
      <c r="BD65" s="2" t="s">
        <v>1844</v>
      </c>
      <c r="BE65" s="2" t="s">
        <v>2718</v>
      </c>
      <c r="BF65" s="2" t="s">
        <v>1853</v>
      </c>
      <c r="BG65" s="2" t="s">
        <v>1844</v>
      </c>
      <c r="BH65" s="2" t="s">
        <v>1281</v>
      </c>
      <c r="BI65" s="2" t="s">
        <v>1844</v>
      </c>
      <c r="BJ65" s="2" t="s">
        <v>1854</v>
      </c>
      <c r="BK65" s="2" t="s">
        <v>1855</v>
      </c>
      <c r="BL65" s="2" t="s">
        <v>1856</v>
      </c>
      <c r="BM65" s="2" t="s">
        <v>1844</v>
      </c>
      <c r="BN65" s="2" t="s">
        <v>1844</v>
      </c>
      <c r="BO65" s="2" t="s">
        <v>1844</v>
      </c>
      <c r="BP65" s="2" t="s">
        <v>1857</v>
      </c>
      <c r="BQ65" s="2" t="s">
        <v>1844</v>
      </c>
      <c r="BR65" s="2" t="s">
        <v>1844</v>
      </c>
      <c r="BS65" s="2" t="s">
        <v>1853</v>
      </c>
      <c r="BT65" s="2" t="s">
        <v>1844</v>
      </c>
      <c r="BU65" s="2" t="s">
        <v>2719</v>
      </c>
      <c r="BV65" s="2" t="s">
        <v>1844</v>
      </c>
      <c r="BW65" s="2" t="s">
        <v>2720</v>
      </c>
      <c r="BX65" s="2" t="s">
        <v>1844</v>
      </c>
      <c r="BY65" s="2" t="s">
        <v>1844</v>
      </c>
      <c r="BZ65" s="2" t="s">
        <v>1844</v>
      </c>
      <c r="CA65" s="2" t="s">
        <v>1844</v>
      </c>
      <c r="CB65" s="2" t="s">
        <v>1844</v>
      </c>
      <c r="CC65" s="2" t="s">
        <v>185</v>
      </c>
      <c r="CD65" s="2" t="s">
        <v>1844</v>
      </c>
      <c r="CE65" s="2" t="s">
        <v>1844</v>
      </c>
      <c r="CF65" s="2" t="s">
        <v>1844</v>
      </c>
      <c r="CG65" s="2" t="s">
        <v>1844</v>
      </c>
      <c r="CH65" s="2" t="s">
        <v>2721</v>
      </c>
      <c r="CI65" s="2" t="s">
        <v>1858</v>
      </c>
      <c r="CJ65" s="2" t="s">
        <v>1844</v>
      </c>
      <c r="CK65" s="2" t="s">
        <v>1844</v>
      </c>
      <c r="CL65" s="2" t="s">
        <v>1844</v>
      </c>
      <c r="CM65" s="2" t="s">
        <v>1844</v>
      </c>
      <c r="CN65" s="2" t="s">
        <v>1281</v>
      </c>
      <c r="CO65" s="2" t="s">
        <v>1844</v>
      </c>
      <c r="CP65" s="2" t="s">
        <v>2719</v>
      </c>
      <c r="CQ65" s="2" t="s">
        <v>1844</v>
      </c>
      <c r="CR65" s="2" t="s">
        <v>1844</v>
      </c>
      <c r="CS65" s="2" t="s">
        <v>1859</v>
      </c>
      <c r="CT65" s="2" t="s">
        <v>1859</v>
      </c>
      <c r="CU65" s="2" t="s">
        <v>1859</v>
      </c>
      <c r="CV65" s="2" t="s">
        <v>1844</v>
      </c>
      <c r="CW65" s="2" t="s">
        <v>1844</v>
      </c>
      <c r="CX65" s="2" t="s">
        <v>1844</v>
      </c>
      <c r="CY65" s="2" t="s">
        <v>1844</v>
      </c>
      <c r="CZ65" s="2" t="s">
        <v>1844</v>
      </c>
      <c r="DA65" s="2" t="s">
        <v>1844</v>
      </c>
      <c r="DB65" s="2" t="s">
        <v>1844</v>
      </c>
      <c r="DC65" s="2" t="s">
        <v>1026</v>
      </c>
      <c r="DD65" s="2" t="s">
        <v>1281</v>
      </c>
      <c r="DE65" s="2" t="s">
        <v>238</v>
      </c>
      <c r="DF65" s="3">
        <v>44783</v>
      </c>
      <c r="DG65" s="3">
        <v>44783</v>
      </c>
      <c r="DH65" s="3">
        <v>44812</v>
      </c>
      <c r="DI65" s="3">
        <v>44783</v>
      </c>
      <c r="DJ65" s="3">
        <v>44783</v>
      </c>
      <c r="DK65" s="3"/>
      <c r="DL65" s="3"/>
      <c r="DM65" s="3">
        <v>44783</v>
      </c>
      <c r="DN65" s="3"/>
      <c r="DO65" s="3">
        <v>44783</v>
      </c>
      <c r="DP65" s="3">
        <v>44783</v>
      </c>
      <c r="DQ65" s="26">
        <v>1.03</v>
      </c>
    </row>
    <row r="66" spans="1:121" x14ac:dyDescent="0.25">
      <c r="A66" s="2" t="s">
        <v>1281</v>
      </c>
      <c r="B66" s="2" t="s">
        <v>1842</v>
      </c>
      <c r="C66" s="2" t="s">
        <v>2728</v>
      </c>
      <c r="D66" s="2" t="s">
        <v>7997</v>
      </c>
      <c r="E66" s="2" t="s">
        <v>7929</v>
      </c>
      <c r="F66" s="2" t="str">
        <f t="shared" ref="F66:F126" si="3">CONCATENATE(D66," ",E66)</f>
        <v>CUCHILLA TRANSVERSAL DESAFILADA</v>
      </c>
      <c r="G66" s="2" t="str">
        <f t="shared" si="2"/>
        <v>CUCHILLA TRANSVERSAL DESAFILADA</v>
      </c>
      <c r="H66" s="2" t="s">
        <v>7333</v>
      </c>
      <c r="I66" s="2" t="s">
        <v>7257</v>
      </c>
      <c r="J66" s="2" t="s">
        <v>7435</v>
      </c>
      <c r="K66" s="2" t="s">
        <v>7370</v>
      </c>
      <c r="L66" s="2" t="s">
        <v>7291</v>
      </c>
      <c r="M66" s="2" t="s">
        <v>7405</v>
      </c>
      <c r="N66" s="2"/>
      <c r="O66" s="2"/>
      <c r="P66" s="2"/>
      <c r="Q66" s="2" t="s">
        <v>239</v>
      </c>
      <c r="R66" s="2" t="s">
        <v>10</v>
      </c>
      <c r="S66" s="2" t="s">
        <v>1042</v>
      </c>
      <c r="T66" s="2" t="s">
        <v>1276</v>
      </c>
      <c r="U66" s="2" t="s">
        <v>1280</v>
      </c>
      <c r="V66" s="2" t="s">
        <v>1297</v>
      </c>
      <c r="W66" s="2" t="s">
        <v>1297</v>
      </c>
      <c r="X66" s="2" t="s">
        <v>1279</v>
      </c>
      <c r="Y66" s="2" t="s">
        <v>1025</v>
      </c>
      <c r="Z66" s="2" t="s">
        <v>1844</v>
      </c>
      <c r="AA66" s="2" t="s">
        <v>1844</v>
      </c>
      <c r="AB66" s="2" t="s">
        <v>2729</v>
      </c>
      <c r="AC66" s="2" t="s">
        <v>1844</v>
      </c>
      <c r="AD66" s="2" t="s">
        <v>1296</v>
      </c>
      <c r="AE66" s="2" t="s">
        <v>2730</v>
      </c>
      <c r="AF66" s="2" t="s">
        <v>1846</v>
      </c>
      <c r="AG66" s="2" t="s">
        <v>1847</v>
      </c>
      <c r="AH66" s="2" t="s">
        <v>1844</v>
      </c>
      <c r="AI66" s="2" t="s">
        <v>1844</v>
      </c>
      <c r="AJ66" s="2" t="s">
        <v>1844</v>
      </c>
      <c r="AK66" s="2" t="s">
        <v>1281</v>
      </c>
      <c r="AL66" s="2" t="s">
        <v>1848</v>
      </c>
      <c r="AM66" s="2" t="s">
        <v>1844</v>
      </c>
      <c r="AN66" s="2" t="s">
        <v>2731</v>
      </c>
      <c r="AO66" s="2" t="s">
        <v>2694</v>
      </c>
      <c r="AP66" s="2" t="s">
        <v>1844</v>
      </c>
      <c r="AQ66" s="2" t="s">
        <v>1844</v>
      </c>
      <c r="AR66" s="2" t="s">
        <v>1844</v>
      </c>
      <c r="AS66" s="2" t="s">
        <v>1844</v>
      </c>
      <c r="AT66" s="2" t="s">
        <v>2732</v>
      </c>
      <c r="AU66" s="2" t="s">
        <v>1844</v>
      </c>
      <c r="AV66" s="2" t="s">
        <v>1844</v>
      </c>
      <c r="AW66" s="2" t="s">
        <v>1851</v>
      </c>
      <c r="AX66" s="2" t="s">
        <v>1844</v>
      </c>
      <c r="AY66" s="2" t="s">
        <v>1844</v>
      </c>
      <c r="AZ66" s="2" t="s">
        <v>1852</v>
      </c>
      <c r="BA66" s="2" t="s">
        <v>1844</v>
      </c>
      <c r="BB66" s="2" t="s">
        <v>1278</v>
      </c>
      <c r="BC66" s="2" t="s">
        <v>2733</v>
      </c>
      <c r="BD66" s="2" t="s">
        <v>1844</v>
      </c>
      <c r="BE66" s="2" t="s">
        <v>2734</v>
      </c>
      <c r="BF66" s="2" t="s">
        <v>1853</v>
      </c>
      <c r="BG66" s="2" t="s">
        <v>1844</v>
      </c>
      <c r="BH66" s="2" t="s">
        <v>1281</v>
      </c>
      <c r="BI66" s="2" t="s">
        <v>1844</v>
      </c>
      <c r="BJ66" s="2" t="s">
        <v>1854</v>
      </c>
      <c r="BK66" s="2" t="s">
        <v>1855</v>
      </c>
      <c r="BL66" s="2" t="s">
        <v>1856</v>
      </c>
      <c r="BM66" s="2" t="s">
        <v>1844</v>
      </c>
      <c r="BN66" s="2" t="s">
        <v>1844</v>
      </c>
      <c r="BO66" s="2" t="s">
        <v>1844</v>
      </c>
      <c r="BP66" s="2" t="s">
        <v>1857</v>
      </c>
      <c r="BQ66" s="2" t="s">
        <v>1844</v>
      </c>
      <c r="BR66" s="2" t="s">
        <v>1844</v>
      </c>
      <c r="BS66" s="2" t="s">
        <v>1853</v>
      </c>
      <c r="BT66" s="2" t="s">
        <v>1844</v>
      </c>
      <c r="BU66" s="2" t="s">
        <v>2735</v>
      </c>
      <c r="BV66" s="2" t="s">
        <v>1844</v>
      </c>
      <c r="BW66" s="2" t="s">
        <v>2736</v>
      </c>
      <c r="BX66" s="2" t="s">
        <v>1844</v>
      </c>
      <c r="BY66" s="2" t="s">
        <v>1844</v>
      </c>
      <c r="BZ66" s="2" t="s">
        <v>1844</v>
      </c>
      <c r="CA66" s="2" t="s">
        <v>1844</v>
      </c>
      <c r="CB66" s="2" t="s">
        <v>1844</v>
      </c>
      <c r="CC66" s="2" t="s">
        <v>185</v>
      </c>
      <c r="CD66" s="2" t="s">
        <v>1844</v>
      </c>
      <c r="CE66" s="2" t="s">
        <v>1844</v>
      </c>
      <c r="CF66" s="2" t="s">
        <v>1844</v>
      </c>
      <c r="CG66" s="2" t="s">
        <v>1844</v>
      </c>
      <c r="CH66" s="2" t="s">
        <v>2737</v>
      </c>
      <c r="CI66" s="2" t="s">
        <v>1858</v>
      </c>
      <c r="CJ66" s="2" t="s">
        <v>1844</v>
      </c>
      <c r="CK66" s="2" t="s">
        <v>1844</v>
      </c>
      <c r="CL66" s="2" t="s">
        <v>1844</v>
      </c>
      <c r="CM66" s="2" t="s">
        <v>1844</v>
      </c>
      <c r="CN66" s="2" t="s">
        <v>1281</v>
      </c>
      <c r="CO66" s="2" t="s">
        <v>1844</v>
      </c>
      <c r="CP66" s="2" t="s">
        <v>2735</v>
      </c>
      <c r="CQ66" s="2" t="s">
        <v>1844</v>
      </c>
      <c r="CR66" s="2" t="s">
        <v>1844</v>
      </c>
      <c r="CS66" s="2" t="s">
        <v>1859</v>
      </c>
      <c r="CT66" s="2" t="s">
        <v>1859</v>
      </c>
      <c r="CU66" s="2" t="s">
        <v>1859</v>
      </c>
      <c r="CV66" s="2" t="s">
        <v>1844</v>
      </c>
      <c r="CW66" s="2" t="s">
        <v>1844</v>
      </c>
      <c r="CX66" s="2" t="s">
        <v>1844</v>
      </c>
      <c r="CY66" s="2" t="s">
        <v>1844</v>
      </c>
      <c r="CZ66" s="2" t="s">
        <v>1844</v>
      </c>
      <c r="DA66" s="2" t="s">
        <v>1844</v>
      </c>
      <c r="DB66" s="2" t="s">
        <v>1844</v>
      </c>
      <c r="DC66" s="2" t="s">
        <v>1026</v>
      </c>
      <c r="DD66" s="2" t="s">
        <v>1281</v>
      </c>
      <c r="DE66" s="2" t="s">
        <v>238</v>
      </c>
      <c r="DF66" s="3">
        <v>44785</v>
      </c>
      <c r="DG66" s="3">
        <v>44785</v>
      </c>
      <c r="DH66" s="3">
        <v>44786</v>
      </c>
      <c r="DI66" s="3">
        <v>44785</v>
      </c>
      <c r="DJ66" s="3">
        <v>44785</v>
      </c>
      <c r="DK66" s="3"/>
      <c r="DL66" s="3"/>
      <c r="DM66" s="3">
        <v>44785</v>
      </c>
      <c r="DN66" s="3"/>
      <c r="DO66" s="3">
        <v>44785</v>
      </c>
      <c r="DP66" s="3">
        <v>44785</v>
      </c>
      <c r="DQ66" s="26">
        <v>0.55000000000000004</v>
      </c>
    </row>
    <row r="67" spans="1:121" x14ac:dyDescent="0.25">
      <c r="A67" s="2" t="s">
        <v>1281</v>
      </c>
      <c r="B67" s="2" t="s">
        <v>1842</v>
      </c>
      <c r="C67" s="2" t="s">
        <v>2738</v>
      </c>
      <c r="D67" s="2" t="s">
        <v>7281</v>
      </c>
      <c r="E67" s="2" t="s">
        <v>7661</v>
      </c>
      <c r="F67" s="2" t="str">
        <f t="shared" si="3"/>
        <v>TROQUEL DESAJUSTADO</v>
      </c>
      <c r="G67" s="2" t="str">
        <f t="shared" si="2"/>
        <v>TROQUEL DESAJUSTADO</v>
      </c>
      <c r="H67" s="2" t="s">
        <v>7441</v>
      </c>
      <c r="I67" s="2" t="s">
        <v>7442</v>
      </c>
      <c r="J67" s="2"/>
      <c r="K67" s="2"/>
      <c r="L67" s="2"/>
      <c r="M67" s="2"/>
      <c r="N67" s="2"/>
      <c r="O67" s="2"/>
      <c r="P67" s="2"/>
      <c r="Q67" s="2" t="s">
        <v>52</v>
      </c>
      <c r="R67" s="2" t="s">
        <v>10</v>
      </c>
      <c r="S67" s="2" t="s">
        <v>67</v>
      </c>
      <c r="T67" s="2" t="s">
        <v>1276</v>
      </c>
      <c r="U67" s="2" t="s">
        <v>1280</v>
      </c>
      <c r="V67" s="2" t="s">
        <v>1296</v>
      </c>
      <c r="W67" s="2" t="s">
        <v>1296</v>
      </c>
      <c r="X67" s="2" t="s">
        <v>1295</v>
      </c>
      <c r="Y67" s="2" t="s">
        <v>1015</v>
      </c>
      <c r="Z67" s="2" t="s">
        <v>1844</v>
      </c>
      <c r="AA67" s="2" t="s">
        <v>1844</v>
      </c>
      <c r="AB67" s="2" t="s">
        <v>2739</v>
      </c>
      <c r="AC67" s="2" t="s">
        <v>1844</v>
      </c>
      <c r="AD67" s="2" t="s">
        <v>1296</v>
      </c>
      <c r="AE67" s="2" t="s">
        <v>2740</v>
      </c>
      <c r="AF67" s="2" t="s">
        <v>1870</v>
      </c>
      <c r="AG67" s="2" t="s">
        <v>1847</v>
      </c>
      <c r="AH67" s="2" t="s">
        <v>1844</v>
      </c>
      <c r="AI67" s="2" t="s">
        <v>1844</v>
      </c>
      <c r="AJ67" s="2" t="s">
        <v>1844</v>
      </c>
      <c r="AK67" s="2" t="s">
        <v>1281</v>
      </c>
      <c r="AL67" s="2" t="s">
        <v>1848</v>
      </c>
      <c r="AM67" s="2" t="s">
        <v>1844</v>
      </c>
      <c r="AN67" s="2" t="s">
        <v>1961</v>
      </c>
      <c r="AO67" s="2" t="s">
        <v>2107</v>
      </c>
      <c r="AP67" s="2" t="s">
        <v>1844</v>
      </c>
      <c r="AQ67" s="2" t="s">
        <v>1844</v>
      </c>
      <c r="AR67" s="2" t="s">
        <v>1844</v>
      </c>
      <c r="AS67" s="2" t="s">
        <v>1844</v>
      </c>
      <c r="AT67" s="2" t="s">
        <v>2741</v>
      </c>
      <c r="AU67" s="2" t="s">
        <v>1844</v>
      </c>
      <c r="AV67" s="2" t="s">
        <v>1844</v>
      </c>
      <c r="AW67" s="2" t="s">
        <v>1851</v>
      </c>
      <c r="AX67" s="2" t="s">
        <v>1844</v>
      </c>
      <c r="AY67" s="2" t="s">
        <v>1844</v>
      </c>
      <c r="AZ67" s="2" t="s">
        <v>1852</v>
      </c>
      <c r="BA67" s="2" t="s">
        <v>1844</v>
      </c>
      <c r="BB67" s="2" t="s">
        <v>1278</v>
      </c>
      <c r="BC67" s="2" t="s">
        <v>2742</v>
      </c>
      <c r="BD67" s="2" t="s">
        <v>1844</v>
      </c>
      <c r="BE67" s="2" t="s">
        <v>2743</v>
      </c>
      <c r="BF67" s="2" t="s">
        <v>1853</v>
      </c>
      <c r="BG67" s="2" t="s">
        <v>1844</v>
      </c>
      <c r="BH67" s="2" t="s">
        <v>1281</v>
      </c>
      <c r="BI67" s="2" t="s">
        <v>1844</v>
      </c>
      <c r="BJ67" s="2" t="s">
        <v>1854</v>
      </c>
      <c r="BK67" s="2" t="s">
        <v>1855</v>
      </c>
      <c r="BL67" s="2" t="s">
        <v>1871</v>
      </c>
      <c r="BM67" s="2" t="s">
        <v>1844</v>
      </c>
      <c r="BN67" s="2" t="s">
        <v>1844</v>
      </c>
      <c r="BO67" s="2" t="s">
        <v>1844</v>
      </c>
      <c r="BP67" s="2" t="s">
        <v>1857</v>
      </c>
      <c r="BQ67" s="2" t="s">
        <v>1844</v>
      </c>
      <c r="BR67" s="2" t="s">
        <v>1844</v>
      </c>
      <c r="BS67" s="2" t="s">
        <v>1853</v>
      </c>
      <c r="BT67" s="2" t="s">
        <v>1844</v>
      </c>
      <c r="BU67" s="2" t="s">
        <v>2744</v>
      </c>
      <c r="BV67" s="2" t="s">
        <v>1872</v>
      </c>
      <c r="BW67" s="2" t="s">
        <v>2745</v>
      </c>
      <c r="BX67" s="2" t="s">
        <v>1844</v>
      </c>
      <c r="BY67" s="2" t="s">
        <v>1844</v>
      </c>
      <c r="BZ67" s="2" t="s">
        <v>1844</v>
      </c>
      <c r="CA67" s="2" t="s">
        <v>1844</v>
      </c>
      <c r="CB67" s="2" t="s">
        <v>1844</v>
      </c>
      <c r="CC67" s="2" t="s">
        <v>53</v>
      </c>
      <c r="CD67" s="2" t="s">
        <v>1873</v>
      </c>
      <c r="CE67" s="2" t="s">
        <v>1844</v>
      </c>
      <c r="CF67" s="2" t="s">
        <v>1844</v>
      </c>
      <c r="CG67" s="2" t="s">
        <v>1844</v>
      </c>
      <c r="CH67" s="2" t="s">
        <v>2746</v>
      </c>
      <c r="CI67" s="2" t="s">
        <v>1874</v>
      </c>
      <c r="CJ67" s="2" t="s">
        <v>1844</v>
      </c>
      <c r="CK67" s="2" t="s">
        <v>1844</v>
      </c>
      <c r="CL67" s="2" t="s">
        <v>1844</v>
      </c>
      <c r="CM67" s="2" t="s">
        <v>1844</v>
      </c>
      <c r="CN67" s="2" t="s">
        <v>1281</v>
      </c>
      <c r="CO67" s="2" t="s">
        <v>1875</v>
      </c>
      <c r="CP67" s="2" t="s">
        <v>2744</v>
      </c>
      <c r="CQ67" s="2" t="s">
        <v>1876</v>
      </c>
      <c r="CR67" s="2" t="s">
        <v>1844</v>
      </c>
      <c r="CS67" s="2" t="s">
        <v>1859</v>
      </c>
      <c r="CT67" s="2" t="s">
        <v>1859</v>
      </c>
      <c r="CU67" s="2" t="s">
        <v>1859</v>
      </c>
      <c r="CV67" s="2" t="s">
        <v>1844</v>
      </c>
      <c r="CW67" s="2" t="s">
        <v>1844</v>
      </c>
      <c r="CX67" s="2" t="s">
        <v>1844</v>
      </c>
      <c r="CY67" s="2" t="s">
        <v>1844</v>
      </c>
      <c r="CZ67" s="2" t="s">
        <v>1844</v>
      </c>
      <c r="DA67" s="2" t="s">
        <v>1844</v>
      </c>
      <c r="DB67" s="2" t="s">
        <v>1844</v>
      </c>
      <c r="DC67" s="2" t="s">
        <v>1026</v>
      </c>
      <c r="DD67" s="2" t="s">
        <v>1281</v>
      </c>
      <c r="DE67" s="2" t="s">
        <v>51</v>
      </c>
      <c r="DF67" s="3">
        <v>44789</v>
      </c>
      <c r="DG67" s="3">
        <v>44789</v>
      </c>
      <c r="DH67" s="3">
        <v>44790</v>
      </c>
      <c r="DI67" s="3">
        <v>44789</v>
      </c>
      <c r="DJ67" s="3">
        <v>44789</v>
      </c>
      <c r="DK67" s="3"/>
      <c r="DL67" s="3"/>
      <c r="DM67" s="3">
        <v>44789</v>
      </c>
      <c r="DN67" s="3"/>
      <c r="DO67" s="3">
        <v>44789</v>
      </c>
      <c r="DP67" s="3">
        <v>44789</v>
      </c>
      <c r="DQ67" s="26">
        <v>1</v>
      </c>
    </row>
    <row r="68" spans="1:121" x14ac:dyDescent="0.25">
      <c r="A68" s="2" t="s">
        <v>1281</v>
      </c>
      <c r="B68" s="2" t="s">
        <v>1842</v>
      </c>
      <c r="C68" s="2" t="s">
        <v>2747</v>
      </c>
      <c r="D68" s="2" t="s">
        <v>7997</v>
      </c>
      <c r="E68" s="2" t="s">
        <v>7931</v>
      </c>
      <c r="F68" s="2" t="str">
        <f t="shared" si="3"/>
        <v>CUCHILLA TRANSVERSAL DESAJUSTADA</v>
      </c>
      <c r="G68" s="2" t="str">
        <f t="shared" si="2"/>
        <v>CUCHILLA TRANSVERSAL DESAJUSTADA</v>
      </c>
      <c r="H68" s="2" t="s">
        <v>7384</v>
      </c>
      <c r="I68" s="2" t="s">
        <v>7385</v>
      </c>
      <c r="J68" s="2" t="s">
        <v>7443</v>
      </c>
      <c r="K68" s="2"/>
      <c r="L68" s="2"/>
      <c r="M68" s="2"/>
      <c r="N68" s="2"/>
      <c r="O68" s="2"/>
      <c r="P68" s="2"/>
      <c r="Q68" s="2" t="s">
        <v>239</v>
      </c>
      <c r="R68" s="2" t="s">
        <v>10</v>
      </c>
      <c r="S68" s="2" t="s">
        <v>67</v>
      </c>
      <c r="T68" s="2" t="s">
        <v>1276</v>
      </c>
      <c r="U68" s="2" t="s">
        <v>1280</v>
      </c>
      <c r="V68" s="2" t="s">
        <v>1297</v>
      </c>
      <c r="W68" s="2" t="s">
        <v>1297</v>
      </c>
      <c r="X68" s="2" t="s">
        <v>1279</v>
      </c>
      <c r="Y68" s="2" t="s">
        <v>1025</v>
      </c>
      <c r="Z68" s="2" t="s">
        <v>1844</v>
      </c>
      <c r="AA68" s="2" t="s">
        <v>1844</v>
      </c>
      <c r="AB68" s="2" t="s">
        <v>2748</v>
      </c>
      <c r="AC68" s="2" t="s">
        <v>1844</v>
      </c>
      <c r="AD68" s="2" t="s">
        <v>1296</v>
      </c>
      <c r="AE68" s="2" t="s">
        <v>2749</v>
      </c>
      <c r="AF68" s="2" t="s">
        <v>1846</v>
      </c>
      <c r="AG68" s="2" t="s">
        <v>1847</v>
      </c>
      <c r="AH68" s="2" t="s">
        <v>1844</v>
      </c>
      <c r="AI68" s="2" t="s">
        <v>1844</v>
      </c>
      <c r="AJ68" s="2" t="s">
        <v>1844</v>
      </c>
      <c r="AK68" s="2" t="s">
        <v>1281</v>
      </c>
      <c r="AL68" s="2" t="s">
        <v>1848</v>
      </c>
      <c r="AM68" s="2" t="s">
        <v>1844</v>
      </c>
      <c r="AN68" s="2" t="s">
        <v>2166</v>
      </c>
      <c r="AO68" s="2" t="s">
        <v>1961</v>
      </c>
      <c r="AP68" s="2" t="s">
        <v>1844</v>
      </c>
      <c r="AQ68" s="2" t="s">
        <v>1844</v>
      </c>
      <c r="AR68" s="2" t="s">
        <v>1844</v>
      </c>
      <c r="AS68" s="2" t="s">
        <v>1844</v>
      </c>
      <c r="AT68" s="2" t="s">
        <v>2750</v>
      </c>
      <c r="AU68" s="2" t="s">
        <v>1844</v>
      </c>
      <c r="AV68" s="2" t="s">
        <v>1844</v>
      </c>
      <c r="AW68" s="2" t="s">
        <v>1851</v>
      </c>
      <c r="AX68" s="2" t="s">
        <v>1844</v>
      </c>
      <c r="AY68" s="2" t="s">
        <v>1844</v>
      </c>
      <c r="AZ68" s="2" t="s">
        <v>1852</v>
      </c>
      <c r="BA68" s="2" t="s">
        <v>1844</v>
      </c>
      <c r="BB68" s="2" t="s">
        <v>1278</v>
      </c>
      <c r="BC68" s="2" t="s">
        <v>2751</v>
      </c>
      <c r="BD68" s="2" t="s">
        <v>1844</v>
      </c>
      <c r="BE68" s="2" t="s">
        <v>2752</v>
      </c>
      <c r="BF68" s="2" t="s">
        <v>1853</v>
      </c>
      <c r="BG68" s="2" t="s">
        <v>1844</v>
      </c>
      <c r="BH68" s="2" t="s">
        <v>1281</v>
      </c>
      <c r="BI68" s="2" t="s">
        <v>1844</v>
      </c>
      <c r="BJ68" s="2" t="s">
        <v>1854</v>
      </c>
      <c r="BK68" s="2" t="s">
        <v>1855</v>
      </c>
      <c r="BL68" s="2" t="s">
        <v>1856</v>
      </c>
      <c r="BM68" s="2" t="s">
        <v>1844</v>
      </c>
      <c r="BN68" s="2" t="s">
        <v>1844</v>
      </c>
      <c r="BO68" s="2" t="s">
        <v>1844</v>
      </c>
      <c r="BP68" s="2" t="s">
        <v>1857</v>
      </c>
      <c r="BQ68" s="2" t="s">
        <v>1844</v>
      </c>
      <c r="BR68" s="2" t="s">
        <v>1844</v>
      </c>
      <c r="BS68" s="2" t="s">
        <v>1853</v>
      </c>
      <c r="BT68" s="2" t="s">
        <v>1844</v>
      </c>
      <c r="BU68" s="2" t="s">
        <v>2753</v>
      </c>
      <c r="BV68" s="2" t="s">
        <v>1844</v>
      </c>
      <c r="BW68" s="2" t="s">
        <v>2754</v>
      </c>
      <c r="BX68" s="2" t="s">
        <v>1844</v>
      </c>
      <c r="BY68" s="2" t="s">
        <v>1844</v>
      </c>
      <c r="BZ68" s="2" t="s">
        <v>1844</v>
      </c>
      <c r="CA68" s="2" t="s">
        <v>1844</v>
      </c>
      <c r="CB68" s="2" t="s">
        <v>1844</v>
      </c>
      <c r="CC68" s="2" t="s">
        <v>185</v>
      </c>
      <c r="CD68" s="2" t="s">
        <v>1844</v>
      </c>
      <c r="CE68" s="2" t="s">
        <v>1844</v>
      </c>
      <c r="CF68" s="2" t="s">
        <v>1844</v>
      </c>
      <c r="CG68" s="2" t="s">
        <v>1844</v>
      </c>
      <c r="CH68" s="2" t="s">
        <v>2755</v>
      </c>
      <c r="CI68" s="2" t="s">
        <v>1858</v>
      </c>
      <c r="CJ68" s="2" t="s">
        <v>1844</v>
      </c>
      <c r="CK68" s="2" t="s">
        <v>1844</v>
      </c>
      <c r="CL68" s="2" t="s">
        <v>1844</v>
      </c>
      <c r="CM68" s="2" t="s">
        <v>1844</v>
      </c>
      <c r="CN68" s="2" t="s">
        <v>1281</v>
      </c>
      <c r="CO68" s="2" t="s">
        <v>1844</v>
      </c>
      <c r="CP68" s="2" t="s">
        <v>2753</v>
      </c>
      <c r="CQ68" s="2" t="s">
        <v>1844</v>
      </c>
      <c r="CR68" s="2" t="s">
        <v>1844</v>
      </c>
      <c r="CS68" s="2" t="s">
        <v>1859</v>
      </c>
      <c r="CT68" s="2" t="s">
        <v>1859</v>
      </c>
      <c r="CU68" s="2" t="s">
        <v>1859</v>
      </c>
      <c r="CV68" s="2" t="s">
        <v>1844</v>
      </c>
      <c r="CW68" s="2" t="s">
        <v>1844</v>
      </c>
      <c r="CX68" s="2" t="s">
        <v>1844</v>
      </c>
      <c r="CY68" s="2" t="s">
        <v>1844</v>
      </c>
      <c r="CZ68" s="2" t="s">
        <v>1844</v>
      </c>
      <c r="DA68" s="2" t="s">
        <v>1844</v>
      </c>
      <c r="DB68" s="2" t="s">
        <v>1844</v>
      </c>
      <c r="DC68" s="2" t="s">
        <v>1026</v>
      </c>
      <c r="DD68" s="2" t="s">
        <v>1281</v>
      </c>
      <c r="DE68" s="2" t="s">
        <v>238</v>
      </c>
      <c r="DF68" s="3">
        <v>44789</v>
      </c>
      <c r="DG68" s="3">
        <v>44789</v>
      </c>
      <c r="DH68" s="3">
        <v>44790</v>
      </c>
      <c r="DI68" s="3">
        <v>44789</v>
      </c>
      <c r="DJ68" s="3">
        <v>44789</v>
      </c>
      <c r="DK68" s="3"/>
      <c r="DL68" s="3"/>
      <c r="DM68" s="3">
        <v>44789</v>
      </c>
      <c r="DN68" s="3"/>
      <c r="DO68" s="3">
        <v>44789</v>
      </c>
      <c r="DP68" s="3">
        <v>44789</v>
      </c>
      <c r="DQ68" s="26">
        <v>1.5</v>
      </c>
    </row>
    <row r="69" spans="1:121" x14ac:dyDescent="0.25">
      <c r="A69" s="2" t="s">
        <v>1281</v>
      </c>
      <c r="B69" s="2" t="s">
        <v>1842</v>
      </c>
      <c r="C69" s="2" t="s">
        <v>2615</v>
      </c>
      <c r="D69" s="2" t="s">
        <v>7248</v>
      </c>
      <c r="E69" s="2" t="s">
        <v>7661</v>
      </c>
      <c r="F69" s="2" t="str">
        <f t="shared" si="3"/>
        <v>GANCHO DESAJUSTADO</v>
      </c>
      <c r="G69" s="2" t="str">
        <f t="shared" si="2"/>
        <v>GANCHO DESAJUSTADO</v>
      </c>
      <c r="H69" s="2" t="s">
        <v>7288</v>
      </c>
      <c r="I69" s="2" t="s">
        <v>7247</v>
      </c>
      <c r="J69" s="2" t="s">
        <v>7444</v>
      </c>
      <c r="K69" s="2" t="s">
        <v>7265</v>
      </c>
      <c r="L69" s="2" t="s">
        <v>7248</v>
      </c>
      <c r="M69" s="2"/>
      <c r="N69" s="2"/>
      <c r="O69" s="2"/>
      <c r="P69" s="2"/>
      <c r="Q69" s="2" t="s">
        <v>406</v>
      </c>
      <c r="R69" s="2" t="s">
        <v>10</v>
      </c>
      <c r="S69" s="2" t="s">
        <v>1042</v>
      </c>
      <c r="T69" s="2" t="s">
        <v>1276</v>
      </c>
      <c r="U69" s="2" t="s">
        <v>1280</v>
      </c>
      <c r="V69" s="2" t="s">
        <v>1289</v>
      </c>
      <c r="W69" s="2" t="s">
        <v>1289</v>
      </c>
      <c r="X69" s="2" t="s">
        <v>1291</v>
      </c>
      <c r="Y69" s="2" t="s">
        <v>1025</v>
      </c>
      <c r="Z69" s="2" t="s">
        <v>1844</v>
      </c>
      <c r="AA69" s="2" t="s">
        <v>1844</v>
      </c>
      <c r="AB69" s="2" t="s">
        <v>2616</v>
      </c>
      <c r="AC69" s="2" t="s">
        <v>1844</v>
      </c>
      <c r="AD69" s="2" t="s">
        <v>1296</v>
      </c>
      <c r="AE69" s="2" t="s">
        <v>2617</v>
      </c>
      <c r="AF69" s="2" t="s">
        <v>1844</v>
      </c>
      <c r="AG69" s="2" t="s">
        <v>1844</v>
      </c>
      <c r="AH69" s="2" t="s">
        <v>1844</v>
      </c>
      <c r="AI69" s="2" t="s">
        <v>1844</v>
      </c>
      <c r="AJ69" s="2" t="s">
        <v>1844</v>
      </c>
      <c r="AK69" s="2" t="s">
        <v>1281</v>
      </c>
      <c r="AL69" s="2" t="s">
        <v>1848</v>
      </c>
      <c r="AM69" s="2" t="s">
        <v>1844</v>
      </c>
      <c r="AN69" s="2" t="s">
        <v>2190</v>
      </c>
      <c r="AO69" s="2" t="s">
        <v>2618</v>
      </c>
      <c r="AP69" s="2" t="s">
        <v>1844</v>
      </c>
      <c r="AQ69" s="2" t="s">
        <v>1844</v>
      </c>
      <c r="AR69" s="2" t="s">
        <v>1844</v>
      </c>
      <c r="AS69" s="2" t="s">
        <v>1844</v>
      </c>
      <c r="AT69" s="2" t="s">
        <v>2619</v>
      </c>
      <c r="AU69" s="2" t="s">
        <v>1844</v>
      </c>
      <c r="AV69" s="2" t="s">
        <v>1844</v>
      </c>
      <c r="AW69" s="2" t="s">
        <v>1851</v>
      </c>
      <c r="AX69" s="2" t="s">
        <v>1844</v>
      </c>
      <c r="AY69" s="2" t="s">
        <v>1844</v>
      </c>
      <c r="AZ69" s="2" t="s">
        <v>1852</v>
      </c>
      <c r="BA69" s="2" t="s">
        <v>1844</v>
      </c>
      <c r="BB69" s="2" t="s">
        <v>1278</v>
      </c>
      <c r="BC69" s="2" t="s">
        <v>2620</v>
      </c>
      <c r="BD69" s="2" t="s">
        <v>1844</v>
      </c>
      <c r="BE69" s="2" t="s">
        <v>2621</v>
      </c>
      <c r="BF69" s="2" t="s">
        <v>1853</v>
      </c>
      <c r="BG69" s="2" t="s">
        <v>1844</v>
      </c>
      <c r="BH69" s="2" t="s">
        <v>1281</v>
      </c>
      <c r="BI69" s="2" t="s">
        <v>1844</v>
      </c>
      <c r="BJ69" s="2" t="s">
        <v>1854</v>
      </c>
      <c r="BK69" s="2" t="s">
        <v>1855</v>
      </c>
      <c r="BL69" s="2" t="s">
        <v>1866</v>
      </c>
      <c r="BM69" s="2" t="s">
        <v>1844</v>
      </c>
      <c r="BN69" s="2" t="s">
        <v>1844</v>
      </c>
      <c r="BO69" s="2" t="s">
        <v>1844</v>
      </c>
      <c r="BP69" s="2" t="s">
        <v>1857</v>
      </c>
      <c r="BQ69" s="2" t="s">
        <v>1844</v>
      </c>
      <c r="BR69" s="2" t="s">
        <v>1844</v>
      </c>
      <c r="BS69" s="2" t="s">
        <v>1853</v>
      </c>
      <c r="BT69" s="2" t="s">
        <v>1844</v>
      </c>
      <c r="BU69" s="2" t="s">
        <v>2622</v>
      </c>
      <c r="BV69" s="2" t="s">
        <v>1844</v>
      </c>
      <c r="BW69" s="2" t="s">
        <v>2623</v>
      </c>
      <c r="BX69" s="2" t="s">
        <v>1844</v>
      </c>
      <c r="BY69" s="2" t="s">
        <v>1844</v>
      </c>
      <c r="BZ69" s="2" t="s">
        <v>1844</v>
      </c>
      <c r="CA69" s="2" t="s">
        <v>1844</v>
      </c>
      <c r="CB69" s="2" t="s">
        <v>1844</v>
      </c>
      <c r="CC69" s="2" t="s">
        <v>154</v>
      </c>
      <c r="CD69" s="2" t="s">
        <v>1844</v>
      </c>
      <c r="CE69" s="2" t="s">
        <v>1844</v>
      </c>
      <c r="CF69" s="2" t="s">
        <v>1844</v>
      </c>
      <c r="CG69" s="2" t="s">
        <v>1844</v>
      </c>
      <c r="CH69" s="2" t="s">
        <v>2624</v>
      </c>
      <c r="CI69" s="2" t="s">
        <v>1869</v>
      </c>
      <c r="CJ69" s="2" t="s">
        <v>1844</v>
      </c>
      <c r="CK69" s="2" t="s">
        <v>1844</v>
      </c>
      <c r="CL69" s="2" t="s">
        <v>1844</v>
      </c>
      <c r="CM69" s="2" t="s">
        <v>1844</v>
      </c>
      <c r="CN69" s="2" t="s">
        <v>1281</v>
      </c>
      <c r="CO69" s="2" t="s">
        <v>1844</v>
      </c>
      <c r="CP69" s="2" t="s">
        <v>2622</v>
      </c>
      <c r="CQ69" s="2" t="s">
        <v>1844</v>
      </c>
      <c r="CR69" s="2" t="s">
        <v>1844</v>
      </c>
      <c r="CS69" s="2" t="s">
        <v>1859</v>
      </c>
      <c r="CT69" s="2" t="s">
        <v>1859</v>
      </c>
      <c r="CU69" s="2" t="s">
        <v>1859</v>
      </c>
      <c r="CV69" s="2" t="s">
        <v>1844</v>
      </c>
      <c r="CW69" s="2" t="s">
        <v>1844</v>
      </c>
      <c r="CX69" s="2" t="s">
        <v>1844</v>
      </c>
      <c r="CY69" s="2" t="s">
        <v>1844</v>
      </c>
      <c r="CZ69" s="2" t="s">
        <v>1844</v>
      </c>
      <c r="DA69" s="2" t="s">
        <v>1844</v>
      </c>
      <c r="DB69" s="2" t="s">
        <v>1844</v>
      </c>
      <c r="DC69" s="2" t="s">
        <v>1026</v>
      </c>
      <c r="DD69" s="2" t="s">
        <v>1281</v>
      </c>
      <c r="DE69" s="2" t="s">
        <v>405</v>
      </c>
      <c r="DF69" s="3">
        <v>44762</v>
      </c>
      <c r="DG69" s="3">
        <v>44791</v>
      </c>
      <c r="DH69" s="3">
        <v>44903</v>
      </c>
      <c r="DI69" s="3">
        <v>44764</v>
      </c>
      <c r="DJ69" s="3">
        <v>44791</v>
      </c>
      <c r="DK69" s="3"/>
      <c r="DL69" s="3"/>
      <c r="DM69" s="3">
        <v>44762</v>
      </c>
      <c r="DN69" s="3"/>
      <c r="DO69" s="3">
        <v>44762</v>
      </c>
      <c r="DP69" s="3">
        <v>44762</v>
      </c>
      <c r="DQ69" s="26">
        <v>57.69</v>
      </c>
    </row>
    <row r="70" spans="1:121" x14ac:dyDescent="0.25">
      <c r="A70" s="2" t="s">
        <v>1281</v>
      </c>
      <c r="B70" s="2" t="s">
        <v>1842</v>
      </c>
      <c r="C70" s="2" t="s">
        <v>2764</v>
      </c>
      <c r="D70" s="2" t="s">
        <v>7695</v>
      </c>
      <c r="E70" s="2" t="s">
        <v>7493</v>
      </c>
      <c r="F70" s="2" t="str">
        <f t="shared" si="3"/>
        <v>TORNILLO DE CABEZAL DE INYECCIÓN FRACTURADO</v>
      </c>
      <c r="G70" s="2" t="str">
        <f t="shared" si="2"/>
        <v>TORNILLO DE CABEZAL DE INYECCIÓN FRACTURADO</v>
      </c>
      <c r="H70" s="2" t="s">
        <v>7262</v>
      </c>
      <c r="I70" s="2" t="s">
        <v>7325</v>
      </c>
      <c r="J70" s="2" t="s">
        <v>7327</v>
      </c>
      <c r="K70" s="2" t="s">
        <v>7445</v>
      </c>
      <c r="L70" s="2"/>
      <c r="M70" s="2"/>
      <c r="N70" s="2"/>
      <c r="O70" s="2"/>
      <c r="P70" s="2"/>
      <c r="Q70" s="2" t="s">
        <v>119</v>
      </c>
      <c r="R70" s="2" t="s">
        <v>10</v>
      </c>
      <c r="S70" s="2" t="s">
        <v>1042</v>
      </c>
      <c r="T70" s="2" t="s">
        <v>1276</v>
      </c>
      <c r="U70" s="2" t="s">
        <v>1280</v>
      </c>
      <c r="V70" s="2" t="s">
        <v>1330</v>
      </c>
      <c r="W70" s="2" t="s">
        <v>1372</v>
      </c>
      <c r="X70" s="2" t="s">
        <v>1298</v>
      </c>
      <c r="Y70" s="2" t="s">
        <v>1025</v>
      </c>
      <c r="Z70" s="2" t="s">
        <v>1844</v>
      </c>
      <c r="AA70" s="2" t="s">
        <v>1844</v>
      </c>
      <c r="AB70" s="2" t="s">
        <v>2765</v>
      </c>
      <c r="AC70" s="2" t="s">
        <v>1844</v>
      </c>
      <c r="AD70" s="2" t="s">
        <v>1299</v>
      </c>
      <c r="AE70" s="2" t="s">
        <v>2766</v>
      </c>
      <c r="AF70" s="2" t="s">
        <v>1992</v>
      </c>
      <c r="AG70" s="2" t="s">
        <v>1847</v>
      </c>
      <c r="AH70" s="2" t="s">
        <v>1844</v>
      </c>
      <c r="AI70" s="2" t="s">
        <v>1844</v>
      </c>
      <c r="AJ70" s="2" t="s">
        <v>1844</v>
      </c>
      <c r="AK70" s="2" t="s">
        <v>1281</v>
      </c>
      <c r="AL70" s="2" t="s">
        <v>1848</v>
      </c>
      <c r="AM70" s="2" t="s">
        <v>1844</v>
      </c>
      <c r="AN70" s="2" t="s">
        <v>2767</v>
      </c>
      <c r="AO70" s="2" t="s">
        <v>2768</v>
      </c>
      <c r="AP70" s="2" t="s">
        <v>1844</v>
      </c>
      <c r="AQ70" s="2" t="s">
        <v>1844</v>
      </c>
      <c r="AR70" s="2" t="s">
        <v>1844</v>
      </c>
      <c r="AS70" s="2" t="s">
        <v>1844</v>
      </c>
      <c r="AT70" s="2" t="s">
        <v>2769</v>
      </c>
      <c r="AU70" s="2" t="s">
        <v>1844</v>
      </c>
      <c r="AV70" s="2" t="s">
        <v>1844</v>
      </c>
      <c r="AW70" s="2" t="s">
        <v>1851</v>
      </c>
      <c r="AX70" s="2" t="s">
        <v>1844</v>
      </c>
      <c r="AY70" s="2" t="s">
        <v>1844</v>
      </c>
      <c r="AZ70" s="2" t="s">
        <v>1852</v>
      </c>
      <c r="BA70" s="2" t="s">
        <v>1844</v>
      </c>
      <c r="BB70" s="2" t="s">
        <v>1278</v>
      </c>
      <c r="BC70" s="2" t="s">
        <v>2770</v>
      </c>
      <c r="BD70" s="2" t="s">
        <v>1844</v>
      </c>
      <c r="BE70" s="2" t="s">
        <v>2771</v>
      </c>
      <c r="BF70" s="2" t="s">
        <v>1853</v>
      </c>
      <c r="BG70" s="2" t="s">
        <v>1844</v>
      </c>
      <c r="BH70" s="2" t="s">
        <v>1281</v>
      </c>
      <c r="BI70" s="2" t="s">
        <v>1844</v>
      </c>
      <c r="BJ70" s="2" t="s">
        <v>1854</v>
      </c>
      <c r="BK70" s="2" t="s">
        <v>1855</v>
      </c>
      <c r="BL70" s="2" t="s">
        <v>1914</v>
      </c>
      <c r="BM70" s="2" t="s">
        <v>1844</v>
      </c>
      <c r="BN70" s="2" t="s">
        <v>1844</v>
      </c>
      <c r="BO70" s="2" t="s">
        <v>1844</v>
      </c>
      <c r="BP70" s="2" t="s">
        <v>1857</v>
      </c>
      <c r="BQ70" s="2" t="s">
        <v>1844</v>
      </c>
      <c r="BR70" s="2" t="s">
        <v>1844</v>
      </c>
      <c r="BS70" s="2" t="s">
        <v>1853</v>
      </c>
      <c r="BT70" s="2" t="s">
        <v>1844</v>
      </c>
      <c r="BU70" s="2" t="s">
        <v>2772</v>
      </c>
      <c r="BV70" s="2" t="s">
        <v>1999</v>
      </c>
      <c r="BW70" s="2" t="s">
        <v>2773</v>
      </c>
      <c r="BX70" s="2" t="s">
        <v>1844</v>
      </c>
      <c r="BY70" s="2" t="s">
        <v>1844</v>
      </c>
      <c r="BZ70" s="2" t="s">
        <v>1844</v>
      </c>
      <c r="CA70" s="2" t="s">
        <v>1844</v>
      </c>
      <c r="CB70" s="2" t="s">
        <v>1844</v>
      </c>
      <c r="CC70" s="2" t="s">
        <v>120</v>
      </c>
      <c r="CD70" s="2" t="s">
        <v>1844</v>
      </c>
      <c r="CE70" s="2" t="s">
        <v>1844</v>
      </c>
      <c r="CF70" s="2" t="s">
        <v>1844</v>
      </c>
      <c r="CG70" s="2" t="s">
        <v>1844</v>
      </c>
      <c r="CH70" s="2" t="s">
        <v>2766</v>
      </c>
      <c r="CI70" s="2" t="s">
        <v>1901</v>
      </c>
      <c r="CJ70" s="2" t="s">
        <v>1844</v>
      </c>
      <c r="CK70" s="2" t="s">
        <v>1844</v>
      </c>
      <c r="CL70" s="2" t="s">
        <v>1844</v>
      </c>
      <c r="CM70" s="2" t="s">
        <v>1844</v>
      </c>
      <c r="CN70" s="2" t="s">
        <v>1281</v>
      </c>
      <c r="CO70" s="2" t="s">
        <v>2001</v>
      </c>
      <c r="CP70" s="2" t="s">
        <v>2772</v>
      </c>
      <c r="CQ70" s="2" t="s">
        <v>2002</v>
      </c>
      <c r="CR70" s="2" t="s">
        <v>1844</v>
      </c>
      <c r="CS70" s="2" t="s">
        <v>1859</v>
      </c>
      <c r="CT70" s="2" t="s">
        <v>1859</v>
      </c>
      <c r="CU70" s="2" t="s">
        <v>1859</v>
      </c>
      <c r="CV70" s="2" t="s">
        <v>1844</v>
      </c>
      <c r="CW70" s="2" t="s">
        <v>1844</v>
      </c>
      <c r="CX70" s="2" t="s">
        <v>1844</v>
      </c>
      <c r="CY70" s="2" t="s">
        <v>1844</v>
      </c>
      <c r="CZ70" s="2" t="s">
        <v>1844</v>
      </c>
      <c r="DA70" s="2" t="s">
        <v>1844</v>
      </c>
      <c r="DB70" s="2" t="s">
        <v>1844</v>
      </c>
      <c r="DC70" s="2" t="s">
        <v>1026</v>
      </c>
      <c r="DD70" s="2" t="s">
        <v>1281</v>
      </c>
      <c r="DE70" s="2" t="s">
        <v>118</v>
      </c>
      <c r="DF70" s="3">
        <v>44795</v>
      </c>
      <c r="DG70" s="3">
        <v>44795</v>
      </c>
      <c r="DH70" s="3">
        <v>44795</v>
      </c>
      <c r="DI70" s="3">
        <v>44795</v>
      </c>
      <c r="DJ70" s="3">
        <v>44795</v>
      </c>
      <c r="DK70" s="3"/>
      <c r="DL70" s="3"/>
      <c r="DM70" s="3">
        <v>44795</v>
      </c>
      <c r="DN70" s="3"/>
      <c r="DO70" s="3">
        <v>44795</v>
      </c>
      <c r="DP70" s="3">
        <v>44795</v>
      </c>
      <c r="DQ70" s="26">
        <v>0.42</v>
      </c>
    </row>
    <row r="71" spans="1:121" x14ac:dyDescent="0.25">
      <c r="A71" s="2" t="s">
        <v>1281</v>
      </c>
      <c r="B71" s="2" t="s">
        <v>1842</v>
      </c>
      <c r="C71" s="2" t="s">
        <v>2774</v>
      </c>
      <c r="D71" s="2" t="s">
        <v>7446</v>
      </c>
      <c r="E71" s="2" t="s">
        <v>7616</v>
      </c>
      <c r="F71" s="2" t="str">
        <f t="shared" si="3"/>
        <v>PERFORADORES PEGADOS</v>
      </c>
      <c r="G71" s="2" t="str">
        <f t="shared" si="2"/>
        <v>PERFORADORES PEGADOS</v>
      </c>
      <c r="H71" s="2" t="s">
        <v>7297</v>
      </c>
      <c r="I71" s="2" t="s">
        <v>7413</v>
      </c>
      <c r="J71" s="2" t="s">
        <v>7257</v>
      </c>
      <c r="K71" s="2" t="s">
        <v>7446</v>
      </c>
      <c r="L71" s="2"/>
      <c r="M71" s="2"/>
      <c r="N71" s="2"/>
      <c r="O71" s="2"/>
      <c r="P71" s="2"/>
      <c r="Q71" s="2" t="s">
        <v>52</v>
      </c>
      <c r="R71" s="2" t="s">
        <v>10</v>
      </c>
      <c r="S71" s="2" t="s">
        <v>1042</v>
      </c>
      <c r="T71" s="2" t="s">
        <v>1276</v>
      </c>
      <c r="U71" s="2" t="s">
        <v>1280</v>
      </c>
      <c r="V71" s="2" t="s">
        <v>1294</v>
      </c>
      <c r="W71" s="2" t="s">
        <v>1294</v>
      </c>
      <c r="X71" s="2" t="s">
        <v>1295</v>
      </c>
      <c r="Y71" s="2" t="s">
        <v>1015</v>
      </c>
      <c r="Z71" s="2" t="s">
        <v>1844</v>
      </c>
      <c r="AA71" s="2" t="s">
        <v>1844</v>
      </c>
      <c r="AB71" s="2" t="s">
        <v>2775</v>
      </c>
      <c r="AC71" s="2" t="s">
        <v>1844</v>
      </c>
      <c r="AD71" s="2" t="s">
        <v>1296</v>
      </c>
      <c r="AE71" s="2" t="s">
        <v>2776</v>
      </c>
      <c r="AF71" s="2" t="s">
        <v>1870</v>
      </c>
      <c r="AG71" s="2" t="s">
        <v>1847</v>
      </c>
      <c r="AH71" s="2" t="s">
        <v>1844</v>
      </c>
      <c r="AI71" s="2" t="s">
        <v>1844</v>
      </c>
      <c r="AJ71" s="2" t="s">
        <v>1844</v>
      </c>
      <c r="AK71" s="2" t="s">
        <v>1281</v>
      </c>
      <c r="AL71" s="2" t="s">
        <v>1848</v>
      </c>
      <c r="AM71" s="2" t="s">
        <v>1844</v>
      </c>
      <c r="AN71" s="2" t="s">
        <v>2777</v>
      </c>
      <c r="AO71" s="2" t="s">
        <v>2311</v>
      </c>
      <c r="AP71" s="2" t="s">
        <v>1844</v>
      </c>
      <c r="AQ71" s="2" t="s">
        <v>1844</v>
      </c>
      <c r="AR71" s="2" t="s">
        <v>1844</v>
      </c>
      <c r="AS71" s="2" t="s">
        <v>1844</v>
      </c>
      <c r="AT71" s="2" t="s">
        <v>2778</v>
      </c>
      <c r="AU71" s="2" t="s">
        <v>1844</v>
      </c>
      <c r="AV71" s="2" t="s">
        <v>1844</v>
      </c>
      <c r="AW71" s="2" t="s">
        <v>1851</v>
      </c>
      <c r="AX71" s="2" t="s">
        <v>1844</v>
      </c>
      <c r="AY71" s="2" t="s">
        <v>1844</v>
      </c>
      <c r="AZ71" s="2" t="s">
        <v>1852</v>
      </c>
      <c r="BA71" s="2" t="s">
        <v>1844</v>
      </c>
      <c r="BB71" s="2" t="s">
        <v>1278</v>
      </c>
      <c r="BC71" s="2" t="s">
        <v>2779</v>
      </c>
      <c r="BD71" s="2" t="s">
        <v>1844</v>
      </c>
      <c r="BE71" s="2" t="s">
        <v>2780</v>
      </c>
      <c r="BF71" s="2" t="s">
        <v>1853</v>
      </c>
      <c r="BG71" s="2" t="s">
        <v>1844</v>
      </c>
      <c r="BH71" s="2" t="s">
        <v>1281</v>
      </c>
      <c r="BI71" s="2" t="s">
        <v>1844</v>
      </c>
      <c r="BJ71" s="2" t="s">
        <v>1854</v>
      </c>
      <c r="BK71" s="2" t="s">
        <v>1855</v>
      </c>
      <c r="BL71" s="2" t="s">
        <v>1871</v>
      </c>
      <c r="BM71" s="2" t="s">
        <v>1844</v>
      </c>
      <c r="BN71" s="2" t="s">
        <v>1844</v>
      </c>
      <c r="BO71" s="2" t="s">
        <v>1844</v>
      </c>
      <c r="BP71" s="2" t="s">
        <v>1857</v>
      </c>
      <c r="BQ71" s="2" t="s">
        <v>1844</v>
      </c>
      <c r="BR71" s="2" t="s">
        <v>1844</v>
      </c>
      <c r="BS71" s="2" t="s">
        <v>1853</v>
      </c>
      <c r="BT71" s="2" t="s">
        <v>1844</v>
      </c>
      <c r="BU71" s="2" t="s">
        <v>2781</v>
      </c>
      <c r="BV71" s="2" t="s">
        <v>1872</v>
      </c>
      <c r="BW71" s="2" t="s">
        <v>2782</v>
      </c>
      <c r="BX71" s="2" t="s">
        <v>1844</v>
      </c>
      <c r="BY71" s="2" t="s">
        <v>1844</v>
      </c>
      <c r="BZ71" s="2" t="s">
        <v>1844</v>
      </c>
      <c r="CA71" s="2" t="s">
        <v>1844</v>
      </c>
      <c r="CB71" s="2" t="s">
        <v>1844</v>
      </c>
      <c r="CC71" s="2" t="s">
        <v>53</v>
      </c>
      <c r="CD71" s="2" t="s">
        <v>1873</v>
      </c>
      <c r="CE71" s="2" t="s">
        <v>1844</v>
      </c>
      <c r="CF71" s="2" t="s">
        <v>1844</v>
      </c>
      <c r="CG71" s="2" t="s">
        <v>1844</v>
      </c>
      <c r="CH71" s="2" t="s">
        <v>2783</v>
      </c>
      <c r="CI71" s="2" t="s">
        <v>1874</v>
      </c>
      <c r="CJ71" s="2" t="s">
        <v>1844</v>
      </c>
      <c r="CK71" s="2" t="s">
        <v>1844</v>
      </c>
      <c r="CL71" s="2" t="s">
        <v>1844</v>
      </c>
      <c r="CM71" s="2" t="s">
        <v>1844</v>
      </c>
      <c r="CN71" s="2" t="s">
        <v>1281</v>
      </c>
      <c r="CO71" s="2" t="s">
        <v>1875</v>
      </c>
      <c r="CP71" s="2" t="s">
        <v>2781</v>
      </c>
      <c r="CQ71" s="2" t="s">
        <v>1876</v>
      </c>
      <c r="CR71" s="2" t="s">
        <v>1844</v>
      </c>
      <c r="CS71" s="2" t="s">
        <v>1859</v>
      </c>
      <c r="CT71" s="2" t="s">
        <v>1859</v>
      </c>
      <c r="CU71" s="2" t="s">
        <v>1859</v>
      </c>
      <c r="CV71" s="2" t="s">
        <v>1844</v>
      </c>
      <c r="CW71" s="2" t="s">
        <v>1844</v>
      </c>
      <c r="CX71" s="2" t="s">
        <v>1844</v>
      </c>
      <c r="CY71" s="2" t="s">
        <v>1844</v>
      </c>
      <c r="CZ71" s="2" t="s">
        <v>1844</v>
      </c>
      <c r="DA71" s="2" t="s">
        <v>1844</v>
      </c>
      <c r="DB71" s="2" t="s">
        <v>1844</v>
      </c>
      <c r="DC71" s="2" t="s">
        <v>1026</v>
      </c>
      <c r="DD71" s="2" t="s">
        <v>1281</v>
      </c>
      <c r="DE71" s="2" t="s">
        <v>51</v>
      </c>
      <c r="DF71" s="3">
        <v>44796</v>
      </c>
      <c r="DG71" s="3">
        <v>44796</v>
      </c>
      <c r="DH71" s="3">
        <v>44798</v>
      </c>
      <c r="DI71" s="3">
        <v>44796</v>
      </c>
      <c r="DJ71" s="3">
        <v>44796</v>
      </c>
      <c r="DK71" s="3"/>
      <c r="DL71" s="3"/>
      <c r="DM71" s="3">
        <v>44796</v>
      </c>
      <c r="DN71" s="3"/>
      <c r="DO71" s="3">
        <v>44796</v>
      </c>
      <c r="DP71" s="3">
        <v>44796</v>
      </c>
      <c r="DQ71" s="26">
        <v>1.67</v>
      </c>
    </row>
    <row r="72" spans="1:121" x14ac:dyDescent="0.25">
      <c r="A72" s="2" t="s">
        <v>1281</v>
      </c>
      <c r="B72" s="2" t="s">
        <v>1842</v>
      </c>
      <c r="C72" s="2" t="s">
        <v>2792</v>
      </c>
      <c r="D72" s="2" t="s">
        <v>7731</v>
      </c>
      <c r="E72" s="2" t="s">
        <v>7447</v>
      </c>
      <c r="F72" s="2" t="str">
        <f t="shared" si="3"/>
        <v>PUNZONES LATERALES LEVANTADOS</v>
      </c>
      <c r="G72" s="2" t="str">
        <f t="shared" si="2"/>
        <v>PUNZONES LATERALES LEVANTADOS</v>
      </c>
      <c r="H72" s="2" t="s">
        <v>7355</v>
      </c>
      <c r="I72" s="2" t="s">
        <v>7447</v>
      </c>
      <c r="J72" s="2"/>
      <c r="K72" s="2"/>
      <c r="L72" s="2"/>
      <c r="M72" s="2"/>
      <c r="N72" s="2"/>
      <c r="O72" s="2"/>
      <c r="P72" s="2"/>
      <c r="Q72" s="2" t="s">
        <v>239</v>
      </c>
      <c r="R72" s="2" t="s">
        <v>10</v>
      </c>
      <c r="S72" s="2" t="s">
        <v>67</v>
      </c>
      <c r="T72" s="2" t="s">
        <v>1276</v>
      </c>
      <c r="U72" s="2" t="s">
        <v>1280</v>
      </c>
      <c r="V72" s="2" t="s">
        <v>1297</v>
      </c>
      <c r="W72" s="2" t="s">
        <v>1297</v>
      </c>
      <c r="X72" s="2" t="s">
        <v>1279</v>
      </c>
      <c r="Y72" s="2" t="s">
        <v>1025</v>
      </c>
      <c r="Z72" s="2" t="s">
        <v>1844</v>
      </c>
      <c r="AA72" s="2" t="s">
        <v>1844</v>
      </c>
      <c r="AB72" s="2" t="s">
        <v>2793</v>
      </c>
      <c r="AC72" s="2" t="s">
        <v>1844</v>
      </c>
      <c r="AD72" s="2" t="s">
        <v>1296</v>
      </c>
      <c r="AE72" s="2" t="s">
        <v>2794</v>
      </c>
      <c r="AF72" s="2" t="s">
        <v>1846</v>
      </c>
      <c r="AG72" s="2" t="s">
        <v>1847</v>
      </c>
      <c r="AH72" s="2" t="s">
        <v>1844</v>
      </c>
      <c r="AI72" s="2" t="s">
        <v>1844</v>
      </c>
      <c r="AJ72" s="2" t="s">
        <v>1844</v>
      </c>
      <c r="AK72" s="2" t="s">
        <v>1281</v>
      </c>
      <c r="AL72" s="2" t="s">
        <v>1848</v>
      </c>
      <c r="AM72" s="2" t="s">
        <v>1844</v>
      </c>
      <c r="AN72" s="2" t="s">
        <v>2311</v>
      </c>
      <c r="AO72" s="2" t="s">
        <v>2795</v>
      </c>
      <c r="AP72" s="2" t="s">
        <v>1844</v>
      </c>
      <c r="AQ72" s="2" t="s">
        <v>1844</v>
      </c>
      <c r="AR72" s="2" t="s">
        <v>1844</v>
      </c>
      <c r="AS72" s="2" t="s">
        <v>1844</v>
      </c>
      <c r="AT72" s="2" t="s">
        <v>2796</v>
      </c>
      <c r="AU72" s="2" t="s">
        <v>1844</v>
      </c>
      <c r="AV72" s="2" t="s">
        <v>1844</v>
      </c>
      <c r="AW72" s="2" t="s">
        <v>1851</v>
      </c>
      <c r="AX72" s="2" t="s">
        <v>1844</v>
      </c>
      <c r="AY72" s="2" t="s">
        <v>1844</v>
      </c>
      <c r="AZ72" s="2" t="s">
        <v>1852</v>
      </c>
      <c r="BA72" s="2" t="s">
        <v>1844</v>
      </c>
      <c r="BB72" s="2" t="s">
        <v>1278</v>
      </c>
      <c r="BC72" s="2" t="s">
        <v>2797</v>
      </c>
      <c r="BD72" s="2" t="s">
        <v>1844</v>
      </c>
      <c r="BE72" s="2" t="s">
        <v>2798</v>
      </c>
      <c r="BF72" s="2" t="s">
        <v>1853</v>
      </c>
      <c r="BG72" s="2" t="s">
        <v>1844</v>
      </c>
      <c r="BH72" s="2" t="s">
        <v>1281</v>
      </c>
      <c r="BI72" s="2" t="s">
        <v>1844</v>
      </c>
      <c r="BJ72" s="2" t="s">
        <v>1854</v>
      </c>
      <c r="BK72" s="2" t="s">
        <v>1855</v>
      </c>
      <c r="BL72" s="2" t="s">
        <v>1856</v>
      </c>
      <c r="BM72" s="2" t="s">
        <v>1844</v>
      </c>
      <c r="BN72" s="2" t="s">
        <v>1844</v>
      </c>
      <c r="BO72" s="2" t="s">
        <v>1844</v>
      </c>
      <c r="BP72" s="2" t="s">
        <v>1857</v>
      </c>
      <c r="BQ72" s="2" t="s">
        <v>1844</v>
      </c>
      <c r="BR72" s="2" t="s">
        <v>1844</v>
      </c>
      <c r="BS72" s="2" t="s">
        <v>1853</v>
      </c>
      <c r="BT72" s="2" t="s">
        <v>1844</v>
      </c>
      <c r="BU72" s="2" t="s">
        <v>2799</v>
      </c>
      <c r="BV72" s="2" t="s">
        <v>1844</v>
      </c>
      <c r="BW72" s="2" t="s">
        <v>2800</v>
      </c>
      <c r="BX72" s="2" t="s">
        <v>1844</v>
      </c>
      <c r="BY72" s="2" t="s">
        <v>1844</v>
      </c>
      <c r="BZ72" s="2" t="s">
        <v>1844</v>
      </c>
      <c r="CA72" s="2" t="s">
        <v>1844</v>
      </c>
      <c r="CB72" s="2" t="s">
        <v>1844</v>
      </c>
      <c r="CC72" s="2" t="s">
        <v>185</v>
      </c>
      <c r="CD72" s="2" t="s">
        <v>1844</v>
      </c>
      <c r="CE72" s="2" t="s">
        <v>1844</v>
      </c>
      <c r="CF72" s="2" t="s">
        <v>1844</v>
      </c>
      <c r="CG72" s="2" t="s">
        <v>1844</v>
      </c>
      <c r="CH72" s="2" t="s">
        <v>2794</v>
      </c>
      <c r="CI72" s="2" t="s">
        <v>1858</v>
      </c>
      <c r="CJ72" s="2" t="s">
        <v>1844</v>
      </c>
      <c r="CK72" s="2" t="s">
        <v>1844</v>
      </c>
      <c r="CL72" s="2" t="s">
        <v>1844</v>
      </c>
      <c r="CM72" s="2" t="s">
        <v>1844</v>
      </c>
      <c r="CN72" s="2" t="s">
        <v>1281</v>
      </c>
      <c r="CO72" s="2" t="s">
        <v>1844</v>
      </c>
      <c r="CP72" s="2" t="s">
        <v>2799</v>
      </c>
      <c r="CQ72" s="2" t="s">
        <v>1844</v>
      </c>
      <c r="CR72" s="2" t="s">
        <v>1844</v>
      </c>
      <c r="CS72" s="2" t="s">
        <v>1859</v>
      </c>
      <c r="CT72" s="2" t="s">
        <v>1859</v>
      </c>
      <c r="CU72" s="2" t="s">
        <v>1859</v>
      </c>
      <c r="CV72" s="2" t="s">
        <v>1844</v>
      </c>
      <c r="CW72" s="2" t="s">
        <v>1844</v>
      </c>
      <c r="CX72" s="2" t="s">
        <v>1844</v>
      </c>
      <c r="CY72" s="2" t="s">
        <v>1844</v>
      </c>
      <c r="CZ72" s="2" t="s">
        <v>1844</v>
      </c>
      <c r="DA72" s="2" t="s">
        <v>1844</v>
      </c>
      <c r="DB72" s="2" t="s">
        <v>1844</v>
      </c>
      <c r="DC72" s="2" t="s">
        <v>1026</v>
      </c>
      <c r="DD72" s="2" t="s">
        <v>1281</v>
      </c>
      <c r="DE72" s="2" t="s">
        <v>238</v>
      </c>
      <c r="DF72" s="3">
        <v>44797</v>
      </c>
      <c r="DG72" s="3">
        <v>44797</v>
      </c>
      <c r="DH72" s="3">
        <v>44797</v>
      </c>
      <c r="DI72" s="3">
        <v>44797</v>
      </c>
      <c r="DJ72" s="3">
        <v>44797</v>
      </c>
      <c r="DK72" s="3"/>
      <c r="DL72" s="3"/>
      <c r="DM72" s="3">
        <v>44797</v>
      </c>
      <c r="DN72" s="3"/>
      <c r="DO72" s="3">
        <v>44797</v>
      </c>
      <c r="DP72" s="3">
        <v>44797</v>
      </c>
      <c r="DQ72" s="26">
        <v>1.17</v>
      </c>
    </row>
    <row r="73" spans="1:121" x14ac:dyDescent="0.25">
      <c r="A73" s="2" t="s">
        <v>1281</v>
      </c>
      <c r="B73" s="2" t="s">
        <v>1842</v>
      </c>
      <c r="C73" s="2" t="s">
        <v>2756</v>
      </c>
      <c r="D73" s="2" t="s">
        <v>7281</v>
      </c>
      <c r="E73" s="2" t="s">
        <v>7702</v>
      </c>
      <c r="F73" s="2" t="str">
        <f t="shared" si="3"/>
        <v>TROQUEL DESAFILADO</v>
      </c>
      <c r="G73" s="2" t="str">
        <f t="shared" si="2"/>
        <v>TROQUEL DESAFILADO</v>
      </c>
      <c r="H73" s="2" t="s">
        <v>7281</v>
      </c>
      <c r="I73" s="2" t="s">
        <v>7448</v>
      </c>
      <c r="J73" s="2" t="s">
        <v>7449</v>
      </c>
      <c r="K73" s="2" t="s">
        <v>7450</v>
      </c>
      <c r="L73" s="2" t="s">
        <v>7257</v>
      </c>
      <c r="M73" s="2" t="s">
        <v>7289</v>
      </c>
      <c r="N73" s="2"/>
      <c r="O73" s="2"/>
      <c r="P73" s="2"/>
      <c r="Q73" s="2" t="s">
        <v>52</v>
      </c>
      <c r="R73" s="2" t="s">
        <v>10</v>
      </c>
      <c r="S73" s="2" t="s">
        <v>1042</v>
      </c>
      <c r="T73" s="2" t="s">
        <v>1276</v>
      </c>
      <c r="U73" s="2" t="s">
        <v>1280</v>
      </c>
      <c r="V73" s="2" t="s">
        <v>1294</v>
      </c>
      <c r="W73" s="2" t="s">
        <v>1294</v>
      </c>
      <c r="X73" s="2" t="s">
        <v>1295</v>
      </c>
      <c r="Y73" s="2" t="s">
        <v>1015</v>
      </c>
      <c r="Z73" s="2" t="s">
        <v>1844</v>
      </c>
      <c r="AA73" s="2" t="s">
        <v>1844</v>
      </c>
      <c r="AB73" s="2" t="s">
        <v>2757</v>
      </c>
      <c r="AC73" s="2" t="s">
        <v>1844</v>
      </c>
      <c r="AD73" s="2" t="s">
        <v>1296</v>
      </c>
      <c r="AE73" s="2" t="s">
        <v>2758</v>
      </c>
      <c r="AF73" s="2" t="s">
        <v>1870</v>
      </c>
      <c r="AG73" s="2" t="s">
        <v>1847</v>
      </c>
      <c r="AH73" s="2" t="s">
        <v>1844</v>
      </c>
      <c r="AI73" s="2" t="s">
        <v>1844</v>
      </c>
      <c r="AJ73" s="2" t="s">
        <v>1844</v>
      </c>
      <c r="AK73" s="2" t="s">
        <v>1281</v>
      </c>
      <c r="AL73" s="2" t="s">
        <v>1848</v>
      </c>
      <c r="AM73" s="2" t="s">
        <v>1844</v>
      </c>
      <c r="AN73" s="2" t="s">
        <v>1961</v>
      </c>
      <c r="AO73" s="2" t="s">
        <v>1962</v>
      </c>
      <c r="AP73" s="2" t="s">
        <v>1844</v>
      </c>
      <c r="AQ73" s="2" t="s">
        <v>1844</v>
      </c>
      <c r="AR73" s="2" t="s">
        <v>1844</v>
      </c>
      <c r="AS73" s="2" t="s">
        <v>1844</v>
      </c>
      <c r="AT73" s="2" t="s">
        <v>2759</v>
      </c>
      <c r="AU73" s="2" t="s">
        <v>1844</v>
      </c>
      <c r="AV73" s="2" t="s">
        <v>1844</v>
      </c>
      <c r="AW73" s="2" t="s">
        <v>1851</v>
      </c>
      <c r="AX73" s="2" t="s">
        <v>1844</v>
      </c>
      <c r="AY73" s="2" t="s">
        <v>1844</v>
      </c>
      <c r="AZ73" s="2" t="s">
        <v>1852</v>
      </c>
      <c r="BA73" s="2" t="s">
        <v>1844</v>
      </c>
      <c r="BB73" s="2" t="s">
        <v>1278</v>
      </c>
      <c r="BC73" s="2" t="s">
        <v>2760</v>
      </c>
      <c r="BD73" s="2" t="s">
        <v>1844</v>
      </c>
      <c r="BE73" s="2" t="s">
        <v>2761</v>
      </c>
      <c r="BF73" s="2" t="s">
        <v>1853</v>
      </c>
      <c r="BG73" s="2" t="s">
        <v>1844</v>
      </c>
      <c r="BH73" s="2" t="s">
        <v>1281</v>
      </c>
      <c r="BI73" s="2" t="s">
        <v>1844</v>
      </c>
      <c r="BJ73" s="2" t="s">
        <v>1854</v>
      </c>
      <c r="BK73" s="2" t="s">
        <v>1855</v>
      </c>
      <c r="BL73" s="2" t="s">
        <v>1871</v>
      </c>
      <c r="BM73" s="2" t="s">
        <v>1844</v>
      </c>
      <c r="BN73" s="2" t="s">
        <v>1844</v>
      </c>
      <c r="BO73" s="2" t="s">
        <v>1844</v>
      </c>
      <c r="BP73" s="2" t="s">
        <v>1857</v>
      </c>
      <c r="BQ73" s="2" t="s">
        <v>1844</v>
      </c>
      <c r="BR73" s="2" t="s">
        <v>1844</v>
      </c>
      <c r="BS73" s="2" t="s">
        <v>1853</v>
      </c>
      <c r="BT73" s="2" t="s">
        <v>1844</v>
      </c>
      <c r="BU73" s="2" t="s">
        <v>2762</v>
      </c>
      <c r="BV73" s="2" t="s">
        <v>1872</v>
      </c>
      <c r="BW73" s="2" t="s">
        <v>2763</v>
      </c>
      <c r="BX73" s="2" t="s">
        <v>1844</v>
      </c>
      <c r="BY73" s="2" t="s">
        <v>1844</v>
      </c>
      <c r="BZ73" s="2" t="s">
        <v>1844</v>
      </c>
      <c r="CA73" s="2" t="s">
        <v>1844</v>
      </c>
      <c r="CB73" s="2" t="s">
        <v>1844</v>
      </c>
      <c r="CC73" s="2" t="s">
        <v>53</v>
      </c>
      <c r="CD73" s="2" t="s">
        <v>1873</v>
      </c>
      <c r="CE73" s="2" t="s">
        <v>1844</v>
      </c>
      <c r="CF73" s="2" t="s">
        <v>1844</v>
      </c>
      <c r="CG73" s="2" t="s">
        <v>1844</v>
      </c>
      <c r="CH73" s="2" t="s">
        <v>2758</v>
      </c>
      <c r="CI73" s="2" t="s">
        <v>1874</v>
      </c>
      <c r="CJ73" s="2" t="s">
        <v>1844</v>
      </c>
      <c r="CK73" s="2" t="s">
        <v>1844</v>
      </c>
      <c r="CL73" s="2" t="s">
        <v>1844</v>
      </c>
      <c r="CM73" s="2" t="s">
        <v>1844</v>
      </c>
      <c r="CN73" s="2" t="s">
        <v>1281</v>
      </c>
      <c r="CO73" s="2" t="s">
        <v>1875</v>
      </c>
      <c r="CP73" s="2" t="s">
        <v>2762</v>
      </c>
      <c r="CQ73" s="2" t="s">
        <v>1876</v>
      </c>
      <c r="CR73" s="2" t="s">
        <v>1844</v>
      </c>
      <c r="CS73" s="2" t="s">
        <v>1859</v>
      </c>
      <c r="CT73" s="2" t="s">
        <v>1859</v>
      </c>
      <c r="CU73" s="2" t="s">
        <v>1859</v>
      </c>
      <c r="CV73" s="2" t="s">
        <v>1844</v>
      </c>
      <c r="CW73" s="2" t="s">
        <v>1844</v>
      </c>
      <c r="CX73" s="2" t="s">
        <v>1844</v>
      </c>
      <c r="CY73" s="2" t="s">
        <v>1844</v>
      </c>
      <c r="CZ73" s="2" t="s">
        <v>1844</v>
      </c>
      <c r="DA73" s="2" t="s">
        <v>1844</v>
      </c>
      <c r="DB73" s="2" t="s">
        <v>1844</v>
      </c>
      <c r="DC73" s="2" t="s">
        <v>1026</v>
      </c>
      <c r="DD73" s="2" t="s">
        <v>1281</v>
      </c>
      <c r="DE73" s="2" t="s">
        <v>51</v>
      </c>
      <c r="DF73" s="3">
        <v>44792</v>
      </c>
      <c r="DG73" s="3">
        <v>44804</v>
      </c>
      <c r="DH73" s="3">
        <v>44804</v>
      </c>
      <c r="DI73" s="3">
        <v>44792</v>
      </c>
      <c r="DJ73" s="3">
        <v>44804</v>
      </c>
      <c r="DK73" s="3"/>
      <c r="DL73" s="3"/>
      <c r="DM73" s="3">
        <v>44792</v>
      </c>
      <c r="DN73" s="3"/>
      <c r="DO73" s="3">
        <v>44792</v>
      </c>
      <c r="DP73" s="3">
        <v>44792</v>
      </c>
      <c r="DQ73" s="26">
        <v>0.5</v>
      </c>
    </row>
    <row r="74" spans="1:121" x14ac:dyDescent="0.25">
      <c r="A74" s="2" t="s">
        <v>1281</v>
      </c>
      <c r="B74" s="2" t="s">
        <v>1842</v>
      </c>
      <c r="C74" s="2" t="s">
        <v>2801</v>
      </c>
      <c r="D74" s="2" t="s">
        <v>7703</v>
      </c>
      <c r="E74" s="2" t="s">
        <v>7493</v>
      </c>
      <c r="F74" s="2" t="str">
        <f t="shared" si="3"/>
        <v>EMPAQUE DE ANTEOJO FRACTURADO</v>
      </c>
      <c r="G74" s="2" t="str">
        <f t="shared" si="2"/>
        <v>EMPAQUE DE ANTEOJO FRACTURADO</v>
      </c>
      <c r="H74" s="2" t="s">
        <v>7345</v>
      </c>
      <c r="I74" s="2" t="s">
        <v>7247</v>
      </c>
      <c r="J74" s="2" t="s">
        <v>185</v>
      </c>
      <c r="K74" s="2" t="s">
        <v>7247</v>
      </c>
      <c r="L74" s="2" t="s">
        <v>7324</v>
      </c>
      <c r="M74" s="2" t="s">
        <v>7247</v>
      </c>
      <c r="N74" s="2" t="s">
        <v>7451</v>
      </c>
      <c r="O74" s="2"/>
      <c r="P74" s="2"/>
      <c r="Q74" s="2" t="s">
        <v>52</v>
      </c>
      <c r="R74" s="2" t="s">
        <v>10</v>
      </c>
      <c r="S74" s="2" t="s">
        <v>1042</v>
      </c>
      <c r="T74" s="2" t="s">
        <v>1276</v>
      </c>
      <c r="U74" s="2" t="s">
        <v>1280</v>
      </c>
      <c r="V74" s="2" t="s">
        <v>1294</v>
      </c>
      <c r="W74" s="2" t="s">
        <v>1294</v>
      </c>
      <c r="X74" s="2" t="s">
        <v>1295</v>
      </c>
      <c r="Y74" s="2" t="s">
        <v>1015</v>
      </c>
      <c r="Z74" s="2" t="s">
        <v>1844</v>
      </c>
      <c r="AA74" s="2" t="s">
        <v>1844</v>
      </c>
      <c r="AB74" s="2" t="s">
        <v>2802</v>
      </c>
      <c r="AC74" s="2" t="s">
        <v>1844</v>
      </c>
      <c r="AD74" s="2" t="s">
        <v>1299</v>
      </c>
      <c r="AE74" s="2" t="s">
        <v>2803</v>
      </c>
      <c r="AF74" s="2" t="s">
        <v>1870</v>
      </c>
      <c r="AG74" s="2" t="s">
        <v>1847</v>
      </c>
      <c r="AH74" s="2" t="s">
        <v>1844</v>
      </c>
      <c r="AI74" s="2" t="s">
        <v>1844</v>
      </c>
      <c r="AJ74" s="2" t="s">
        <v>1844</v>
      </c>
      <c r="AK74" s="2" t="s">
        <v>1281</v>
      </c>
      <c r="AL74" s="2" t="s">
        <v>1848</v>
      </c>
      <c r="AM74" s="2" t="s">
        <v>1844</v>
      </c>
      <c r="AN74" s="2" t="s">
        <v>2071</v>
      </c>
      <c r="AO74" s="2" t="s">
        <v>2804</v>
      </c>
      <c r="AP74" s="2" t="s">
        <v>1844</v>
      </c>
      <c r="AQ74" s="2" t="s">
        <v>1844</v>
      </c>
      <c r="AR74" s="2" t="s">
        <v>1844</v>
      </c>
      <c r="AS74" s="2" t="s">
        <v>1844</v>
      </c>
      <c r="AT74" s="2" t="s">
        <v>2805</v>
      </c>
      <c r="AU74" s="2" t="s">
        <v>1844</v>
      </c>
      <c r="AV74" s="2" t="s">
        <v>1844</v>
      </c>
      <c r="AW74" s="2" t="s">
        <v>1851</v>
      </c>
      <c r="AX74" s="2" t="s">
        <v>1844</v>
      </c>
      <c r="AY74" s="2" t="s">
        <v>1844</v>
      </c>
      <c r="AZ74" s="2" t="s">
        <v>1852</v>
      </c>
      <c r="BA74" s="2" t="s">
        <v>1844</v>
      </c>
      <c r="BB74" s="2" t="s">
        <v>1278</v>
      </c>
      <c r="BC74" s="2" t="s">
        <v>2806</v>
      </c>
      <c r="BD74" s="2" t="s">
        <v>1844</v>
      </c>
      <c r="BE74" s="2" t="s">
        <v>2807</v>
      </c>
      <c r="BF74" s="2" t="s">
        <v>1853</v>
      </c>
      <c r="BG74" s="2" t="s">
        <v>1844</v>
      </c>
      <c r="BH74" s="2" t="s">
        <v>1281</v>
      </c>
      <c r="BI74" s="2" t="s">
        <v>1844</v>
      </c>
      <c r="BJ74" s="2" t="s">
        <v>1854</v>
      </c>
      <c r="BK74" s="2" t="s">
        <v>1855</v>
      </c>
      <c r="BL74" s="2" t="s">
        <v>1871</v>
      </c>
      <c r="BM74" s="2" t="s">
        <v>1844</v>
      </c>
      <c r="BN74" s="2" t="s">
        <v>1844</v>
      </c>
      <c r="BO74" s="2" t="s">
        <v>1844</v>
      </c>
      <c r="BP74" s="2" t="s">
        <v>1857</v>
      </c>
      <c r="BQ74" s="2" t="s">
        <v>1844</v>
      </c>
      <c r="BR74" s="2" t="s">
        <v>1844</v>
      </c>
      <c r="BS74" s="2" t="s">
        <v>1853</v>
      </c>
      <c r="BT74" s="2" t="s">
        <v>1844</v>
      </c>
      <c r="BU74" s="2" t="s">
        <v>2808</v>
      </c>
      <c r="BV74" s="2" t="s">
        <v>1872</v>
      </c>
      <c r="BW74" s="2" t="s">
        <v>2809</v>
      </c>
      <c r="BX74" s="2" t="s">
        <v>1844</v>
      </c>
      <c r="BY74" s="2" t="s">
        <v>1844</v>
      </c>
      <c r="BZ74" s="2" t="s">
        <v>1844</v>
      </c>
      <c r="CA74" s="2" t="s">
        <v>1844</v>
      </c>
      <c r="CB74" s="2" t="s">
        <v>1844</v>
      </c>
      <c r="CC74" s="2" t="s">
        <v>53</v>
      </c>
      <c r="CD74" s="2" t="s">
        <v>1873</v>
      </c>
      <c r="CE74" s="2" t="s">
        <v>1844</v>
      </c>
      <c r="CF74" s="2" t="s">
        <v>1844</v>
      </c>
      <c r="CG74" s="2" t="s">
        <v>1844</v>
      </c>
      <c r="CH74" s="2" t="s">
        <v>2803</v>
      </c>
      <c r="CI74" s="2" t="s">
        <v>1874</v>
      </c>
      <c r="CJ74" s="2" t="s">
        <v>1844</v>
      </c>
      <c r="CK74" s="2" t="s">
        <v>1844</v>
      </c>
      <c r="CL74" s="2" t="s">
        <v>1844</v>
      </c>
      <c r="CM74" s="2" t="s">
        <v>1844</v>
      </c>
      <c r="CN74" s="2" t="s">
        <v>1281</v>
      </c>
      <c r="CO74" s="2" t="s">
        <v>1875</v>
      </c>
      <c r="CP74" s="2" t="s">
        <v>2808</v>
      </c>
      <c r="CQ74" s="2" t="s">
        <v>1876</v>
      </c>
      <c r="CR74" s="2" t="s">
        <v>1844</v>
      </c>
      <c r="CS74" s="2" t="s">
        <v>1859</v>
      </c>
      <c r="CT74" s="2" t="s">
        <v>1859</v>
      </c>
      <c r="CU74" s="2" t="s">
        <v>1859</v>
      </c>
      <c r="CV74" s="2" t="s">
        <v>1844</v>
      </c>
      <c r="CW74" s="2" t="s">
        <v>1844</v>
      </c>
      <c r="CX74" s="2" t="s">
        <v>1844</v>
      </c>
      <c r="CY74" s="2" t="s">
        <v>1844</v>
      </c>
      <c r="CZ74" s="2" t="s">
        <v>1844</v>
      </c>
      <c r="DA74" s="2" t="s">
        <v>1844</v>
      </c>
      <c r="DB74" s="2" t="s">
        <v>1844</v>
      </c>
      <c r="DC74" s="2" t="s">
        <v>1026</v>
      </c>
      <c r="DD74" s="2" t="s">
        <v>1281</v>
      </c>
      <c r="DE74" s="2" t="s">
        <v>51</v>
      </c>
      <c r="DF74" s="3">
        <v>44802</v>
      </c>
      <c r="DG74" s="3">
        <v>44807</v>
      </c>
      <c r="DH74" s="3">
        <v>44807</v>
      </c>
      <c r="DI74" s="3">
        <v>44802</v>
      </c>
      <c r="DJ74" s="3">
        <v>44807</v>
      </c>
      <c r="DK74" s="3"/>
      <c r="DL74" s="3"/>
      <c r="DM74" s="3">
        <v>44802</v>
      </c>
      <c r="DN74" s="3"/>
      <c r="DO74" s="3">
        <v>44802</v>
      </c>
      <c r="DP74" s="3">
        <v>44802</v>
      </c>
      <c r="DQ74" s="26">
        <v>7.17</v>
      </c>
    </row>
    <row r="75" spans="1:121" x14ac:dyDescent="0.25">
      <c r="A75" s="2" t="s">
        <v>1281</v>
      </c>
      <c r="B75" s="2" t="s">
        <v>1842</v>
      </c>
      <c r="C75" s="2" t="s">
        <v>2818</v>
      </c>
      <c r="D75" s="2" t="s">
        <v>7667</v>
      </c>
      <c r="E75" s="2" t="s">
        <v>7668</v>
      </c>
      <c r="F75" s="2" t="str">
        <f t="shared" si="3"/>
        <v>PLANCHA DE SELLADO SIN VACÍO</v>
      </c>
      <c r="G75" s="2" t="str">
        <f t="shared" si="2"/>
        <v>PLANCHA DE SELLADO SIN VACÍO</v>
      </c>
      <c r="H75" s="2" t="s">
        <v>7333</v>
      </c>
      <c r="I75" s="2" t="s">
        <v>7247</v>
      </c>
      <c r="J75" s="2" t="s">
        <v>7253</v>
      </c>
      <c r="K75" s="2"/>
      <c r="L75" s="2"/>
      <c r="M75" s="2"/>
      <c r="N75" s="2"/>
      <c r="O75" s="2"/>
      <c r="P75" s="2"/>
      <c r="Q75" s="2" t="s">
        <v>52</v>
      </c>
      <c r="R75" s="2" t="s">
        <v>10</v>
      </c>
      <c r="S75" s="2" t="s">
        <v>1042</v>
      </c>
      <c r="T75" s="2" t="s">
        <v>1276</v>
      </c>
      <c r="U75" s="2" t="s">
        <v>1280</v>
      </c>
      <c r="V75" s="2" t="s">
        <v>1294</v>
      </c>
      <c r="W75" s="2" t="s">
        <v>1294</v>
      </c>
      <c r="X75" s="2" t="s">
        <v>1295</v>
      </c>
      <c r="Y75" s="2" t="s">
        <v>1015</v>
      </c>
      <c r="Z75" s="2" t="s">
        <v>1844</v>
      </c>
      <c r="AA75" s="2" t="s">
        <v>1844</v>
      </c>
      <c r="AB75" s="2" t="s">
        <v>2819</v>
      </c>
      <c r="AC75" s="2" t="s">
        <v>1844</v>
      </c>
      <c r="AD75" s="2" t="s">
        <v>1296</v>
      </c>
      <c r="AE75" s="2" t="s">
        <v>2820</v>
      </c>
      <c r="AF75" s="2" t="s">
        <v>1870</v>
      </c>
      <c r="AG75" s="2" t="s">
        <v>1847</v>
      </c>
      <c r="AH75" s="2" t="s">
        <v>1844</v>
      </c>
      <c r="AI75" s="2" t="s">
        <v>1844</v>
      </c>
      <c r="AJ75" s="2" t="s">
        <v>1844</v>
      </c>
      <c r="AK75" s="2" t="s">
        <v>1281</v>
      </c>
      <c r="AL75" s="2" t="s">
        <v>1848</v>
      </c>
      <c r="AM75" s="2" t="s">
        <v>1844</v>
      </c>
      <c r="AN75" s="2" t="s">
        <v>1946</v>
      </c>
      <c r="AO75" s="2" t="s">
        <v>1905</v>
      </c>
      <c r="AP75" s="2" t="s">
        <v>1844</v>
      </c>
      <c r="AQ75" s="2" t="s">
        <v>1844</v>
      </c>
      <c r="AR75" s="2" t="s">
        <v>1844</v>
      </c>
      <c r="AS75" s="2" t="s">
        <v>1844</v>
      </c>
      <c r="AT75" s="2" t="s">
        <v>2821</v>
      </c>
      <c r="AU75" s="2" t="s">
        <v>1844</v>
      </c>
      <c r="AV75" s="2" t="s">
        <v>1844</v>
      </c>
      <c r="AW75" s="2" t="s">
        <v>1851</v>
      </c>
      <c r="AX75" s="2" t="s">
        <v>1844</v>
      </c>
      <c r="AY75" s="2" t="s">
        <v>1844</v>
      </c>
      <c r="AZ75" s="2" t="s">
        <v>1852</v>
      </c>
      <c r="BA75" s="2" t="s">
        <v>1844</v>
      </c>
      <c r="BB75" s="2" t="s">
        <v>1278</v>
      </c>
      <c r="BC75" s="2" t="s">
        <v>2822</v>
      </c>
      <c r="BD75" s="2" t="s">
        <v>1844</v>
      </c>
      <c r="BE75" s="2" t="s">
        <v>2823</v>
      </c>
      <c r="BF75" s="2" t="s">
        <v>1853</v>
      </c>
      <c r="BG75" s="2" t="s">
        <v>1844</v>
      </c>
      <c r="BH75" s="2" t="s">
        <v>1281</v>
      </c>
      <c r="BI75" s="2" t="s">
        <v>1844</v>
      </c>
      <c r="BJ75" s="2" t="s">
        <v>1854</v>
      </c>
      <c r="BK75" s="2" t="s">
        <v>1855</v>
      </c>
      <c r="BL75" s="2" t="s">
        <v>1871</v>
      </c>
      <c r="BM75" s="2" t="s">
        <v>1844</v>
      </c>
      <c r="BN75" s="2" t="s">
        <v>1844</v>
      </c>
      <c r="BO75" s="2" t="s">
        <v>1844</v>
      </c>
      <c r="BP75" s="2" t="s">
        <v>1857</v>
      </c>
      <c r="BQ75" s="2" t="s">
        <v>1844</v>
      </c>
      <c r="BR75" s="2" t="s">
        <v>1844</v>
      </c>
      <c r="BS75" s="2" t="s">
        <v>1853</v>
      </c>
      <c r="BT75" s="2" t="s">
        <v>1844</v>
      </c>
      <c r="BU75" s="2" t="s">
        <v>2824</v>
      </c>
      <c r="BV75" s="2" t="s">
        <v>1872</v>
      </c>
      <c r="BW75" s="2" t="s">
        <v>2825</v>
      </c>
      <c r="BX75" s="2" t="s">
        <v>1844</v>
      </c>
      <c r="BY75" s="2" t="s">
        <v>1844</v>
      </c>
      <c r="BZ75" s="2" t="s">
        <v>1844</v>
      </c>
      <c r="CA75" s="2" t="s">
        <v>1844</v>
      </c>
      <c r="CB75" s="2" t="s">
        <v>1844</v>
      </c>
      <c r="CC75" s="2" t="s">
        <v>53</v>
      </c>
      <c r="CD75" s="2" t="s">
        <v>1873</v>
      </c>
      <c r="CE75" s="2" t="s">
        <v>1844</v>
      </c>
      <c r="CF75" s="2" t="s">
        <v>1844</v>
      </c>
      <c r="CG75" s="2" t="s">
        <v>1844</v>
      </c>
      <c r="CH75" s="2" t="s">
        <v>2826</v>
      </c>
      <c r="CI75" s="2" t="s">
        <v>1874</v>
      </c>
      <c r="CJ75" s="2" t="s">
        <v>1844</v>
      </c>
      <c r="CK75" s="2" t="s">
        <v>1844</v>
      </c>
      <c r="CL75" s="2" t="s">
        <v>1844</v>
      </c>
      <c r="CM75" s="2" t="s">
        <v>1844</v>
      </c>
      <c r="CN75" s="2" t="s">
        <v>1281</v>
      </c>
      <c r="CO75" s="2" t="s">
        <v>1875</v>
      </c>
      <c r="CP75" s="2" t="s">
        <v>2824</v>
      </c>
      <c r="CQ75" s="2" t="s">
        <v>1876</v>
      </c>
      <c r="CR75" s="2" t="s">
        <v>1844</v>
      </c>
      <c r="CS75" s="2" t="s">
        <v>1859</v>
      </c>
      <c r="CT75" s="2" t="s">
        <v>1859</v>
      </c>
      <c r="CU75" s="2" t="s">
        <v>1859</v>
      </c>
      <c r="CV75" s="2" t="s">
        <v>1844</v>
      </c>
      <c r="CW75" s="2" t="s">
        <v>1844</v>
      </c>
      <c r="CX75" s="2" t="s">
        <v>1844</v>
      </c>
      <c r="CY75" s="2" t="s">
        <v>1844</v>
      </c>
      <c r="CZ75" s="2" t="s">
        <v>1844</v>
      </c>
      <c r="DA75" s="2" t="s">
        <v>1844</v>
      </c>
      <c r="DB75" s="2" t="s">
        <v>1844</v>
      </c>
      <c r="DC75" s="2" t="s">
        <v>1026</v>
      </c>
      <c r="DD75" s="2" t="s">
        <v>1281</v>
      </c>
      <c r="DE75" s="2" t="s">
        <v>51</v>
      </c>
      <c r="DF75" s="3">
        <v>44807</v>
      </c>
      <c r="DG75" s="3">
        <v>44807</v>
      </c>
      <c r="DH75" s="3">
        <v>44809</v>
      </c>
      <c r="DI75" s="3">
        <v>44807</v>
      </c>
      <c r="DJ75" s="3">
        <v>44807</v>
      </c>
      <c r="DK75" s="3"/>
      <c r="DL75" s="3"/>
      <c r="DM75" s="3">
        <v>44807</v>
      </c>
      <c r="DN75" s="3"/>
      <c r="DO75" s="3">
        <v>44807</v>
      </c>
      <c r="DP75" s="3">
        <v>44807</v>
      </c>
      <c r="DQ75" s="26">
        <v>5.33</v>
      </c>
    </row>
    <row r="76" spans="1:121" x14ac:dyDescent="0.25">
      <c r="A76" s="2" t="s">
        <v>1281</v>
      </c>
      <c r="B76" s="2" t="s">
        <v>1842</v>
      </c>
      <c r="C76" s="2" t="s">
        <v>2831</v>
      </c>
      <c r="D76" s="2" t="s">
        <v>7393</v>
      </c>
      <c r="E76" s="2" t="s">
        <v>8002</v>
      </c>
      <c r="F76" s="2" t="str">
        <f t="shared" si="3"/>
        <v>TOLVA DESCONECTADA</v>
      </c>
      <c r="G76" s="2" t="str">
        <f t="shared" si="2"/>
        <v>TOLVA DESCONECTADA</v>
      </c>
      <c r="H76" s="2" t="s">
        <v>7285</v>
      </c>
      <c r="I76" s="2" t="s">
        <v>7452</v>
      </c>
      <c r="J76" s="2" t="s">
        <v>7393</v>
      </c>
      <c r="K76" s="2" t="s">
        <v>7453</v>
      </c>
      <c r="L76" s="2" t="s">
        <v>7454</v>
      </c>
      <c r="M76" s="2"/>
      <c r="N76" s="2"/>
      <c r="O76" s="2"/>
      <c r="P76" s="2"/>
      <c r="Q76" s="2" t="s">
        <v>366</v>
      </c>
      <c r="R76" s="2" t="s">
        <v>10</v>
      </c>
      <c r="S76" s="2" t="s">
        <v>67</v>
      </c>
      <c r="T76" s="2" t="s">
        <v>1282</v>
      </c>
      <c r="U76" s="2" t="s">
        <v>1288</v>
      </c>
      <c r="V76" s="2" t="s">
        <v>1297</v>
      </c>
      <c r="W76" s="2" t="s">
        <v>1297</v>
      </c>
      <c r="X76" s="2" t="s">
        <v>1298</v>
      </c>
      <c r="Y76" s="2" t="s">
        <v>1015</v>
      </c>
      <c r="Z76" s="2" t="s">
        <v>1844</v>
      </c>
      <c r="AA76" s="2" t="s">
        <v>1844</v>
      </c>
      <c r="AB76" s="2" t="s">
        <v>1844</v>
      </c>
      <c r="AC76" s="2" t="s">
        <v>1844</v>
      </c>
      <c r="AD76" s="2" t="s">
        <v>1296</v>
      </c>
      <c r="AE76" s="2" t="s">
        <v>2832</v>
      </c>
      <c r="AF76" s="2" t="s">
        <v>1913</v>
      </c>
      <c r="AG76" s="2" t="s">
        <v>1847</v>
      </c>
      <c r="AH76" s="2" t="s">
        <v>1844</v>
      </c>
      <c r="AI76" s="2" t="s">
        <v>1844</v>
      </c>
      <c r="AJ76" s="2" t="s">
        <v>1844</v>
      </c>
      <c r="AK76" s="2" t="s">
        <v>1281</v>
      </c>
      <c r="AL76" s="2" t="s">
        <v>1848</v>
      </c>
      <c r="AM76" s="2" t="s">
        <v>1844</v>
      </c>
      <c r="AN76" s="2" t="s">
        <v>1857</v>
      </c>
      <c r="AO76" s="2" t="s">
        <v>2833</v>
      </c>
      <c r="AP76" s="2" t="s">
        <v>1844</v>
      </c>
      <c r="AQ76" s="2" t="s">
        <v>1844</v>
      </c>
      <c r="AR76" s="2" t="s">
        <v>1844</v>
      </c>
      <c r="AS76" s="2" t="s">
        <v>1844</v>
      </c>
      <c r="AT76" s="2" t="s">
        <v>2833</v>
      </c>
      <c r="AU76" s="2" t="s">
        <v>1844</v>
      </c>
      <c r="AV76" s="2" t="s">
        <v>1844</v>
      </c>
      <c r="AW76" s="2" t="s">
        <v>1851</v>
      </c>
      <c r="AX76" s="2" t="s">
        <v>1844</v>
      </c>
      <c r="AY76" s="2" t="s">
        <v>1844</v>
      </c>
      <c r="AZ76" s="2" t="s">
        <v>1852</v>
      </c>
      <c r="BA76" s="2" t="s">
        <v>1844</v>
      </c>
      <c r="BB76" s="2" t="s">
        <v>1278</v>
      </c>
      <c r="BC76" s="2" t="s">
        <v>2834</v>
      </c>
      <c r="BD76" s="2" t="s">
        <v>1844</v>
      </c>
      <c r="BE76" s="2" t="s">
        <v>2835</v>
      </c>
      <c r="BF76" s="2" t="s">
        <v>1853</v>
      </c>
      <c r="BG76" s="2" t="s">
        <v>1844</v>
      </c>
      <c r="BH76" s="2" t="s">
        <v>1281</v>
      </c>
      <c r="BI76" s="2" t="s">
        <v>1844</v>
      </c>
      <c r="BJ76" s="2" t="s">
        <v>1854</v>
      </c>
      <c r="BK76" s="2" t="s">
        <v>1855</v>
      </c>
      <c r="BL76" s="2" t="s">
        <v>1914</v>
      </c>
      <c r="BM76" s="2" t="s">
        <v>1844</v>
      </c>
      <c r="BN76" s="2" t="s">
        <v>1844</v>
      </c>
      <c r="BO76" s="2" t="s">
        <v>1844</v>
      </c>
      <c r="BP76" s="2" t="s">
        <v>1857</v>
      </c>
      <c r="BQ76" s="2" t="s">
        <v>1844</v>
      </c>
      <c r="BR76" s="2" t="s">
        <v>1844</v>
      </c>
      <c r="BS76" s="2" t="s">
        <v>1853</v>
      </c>
      <c r="BT76" s="2" t="s">
        <v>1844</v>
      </c>
      <c r="BU76" s="2" t="s">
        <v>2833</v>
      </c>
      <c r="BV76" s="2" t="s">
        <v>1844</v>
      </c>
      <c r="BW76" s="2" t="s">
        <v>2836</v>
      </c>
      <c r="BX76" s="2" t="s">
        <v>1844</v>
      </c>
      <c r="BY76" s="2" t="s">
        <v>1844</v>
      </c>
      <c r="BZ76" s="2" t="s">
        <v>1844</v>
      </c>
      <c r="CA76" s="2" t="s">
        <v>1844</v>
      </c>
      <c r="CB76" s="2" t="s">
        <v>1844</v>
      </c>
      <c r="CC76" s="2" t="s">
        <v>120</v>
      </c>
      <c r="CD76" s="2" t="s">
        <v>1844</v>
      </c>
      <c r="CE76" s="2" t="s">
        <v>1844</v>
      </c>
      <c r="CF76" s="2" t="s">
        <v>1844</v>
      </c>
      <c r="CG76" s="2" t="s">
        <v>1844</v>
      </c>
      <c r="CH76" s="2" t="s">
        <v>2837</v>
      </c>
      <c r="CI76" s="2" t="s">
        <v>1901</v>
      </c>
      <c r="CJ76" s="2" t="s">
        <v>1844</v>
      </c>
      <c r="CK76" s="2" t="s">
        <v>1844</v>
      </c>
      <c r="CL76" s="2" t="s">
        <v>1844</v>
      </c>
      <c r="CM76" s="2" t="s">
        <v>1844</v>
      </c>
      <c r="CN76" s="2" t="s">
        <v>1281</v>
      </c>
      <c r="CO76" s="2" t="s">
        <v>1844</v>
      </c>
      <c r="CP76" s="2" t="s">
        <v>2833</v>
      </c>
      <c r="CQ76" s="2" t="s">
        <v>1844</v>
      </c>
      <c r="CR76" s="2" t="s">
        <v>1844</v>
      </c>
      <c r="CS76" s="2" t="s">
        <v>1859</v>
      </c>
      <c r="CT76" s="2" t="s">
        <v>1859</v>
      </c>
      <c r="CU76" s="2" t="s">
        <v>1859</v>
      </c>
      <c r="CV76" s="2" t="s">
        <v>1844</v>
      </c>
      <c r="CW76" s="2" t="s">
        <v>1844</v>
      </c>
      <c r="CX76" s="2" t="s">
        <v>1844</v>
      </c>
      <c r="CY76" s="2" t="s">
        <v>1844</v>
      </c>
      <c r="CZ76" s="2" t="s">
        <v>1844</v>
      </c>
      <c r="DA76" s="2" t="s">
        <v>1844</v>
      </c>
      <c r="DB76" s="2" t="s">
        <v>1844</v>
      </c>
      <c r="DC76" s="2" t="s">
        <v>1026</v>
      </c>
      <c r="DD76" s="2" t="s">
        <v>1281</v>
      </c>
      <c r="DE76" s="2" t="s">
        <v>365</v>
      </c>
      <c r="DF76" s="3">
        <v>44810</v>
      </c>
      <c r="DG76" s="3">
        <v>44810</v>
      </c>
      <c r="DH76" s="3">
        <v>44810</v>
      </c>
      <c r="DI76" s="3"/>
      <c r="DJ76" s="3">
        <v>44810</v>
      </c>
      <c r="DK76" s="3"/>
      <c r="DL76" s="3"/>
      <c r="DM76" s="3">
        <v>44810</v>
      </c>
      <c r="DN76" s="3"/>
      <c r="DO76" s="3">
        <v>44810</v>
      </c>
      <c r="DP76" s="3">
        <v>44810</v>
      </c>
      <c r="DQ76" s="26">
        <v>0</v>
      </c>
    </row>
    <row r="77" spans="1:121" x14ac:dyDescent="0.25">
      <c r="A77" s="2" t="s">
        <v>1281</v>
      </c>
      <c r="B77" s="2" t="s">
        <v>1842</v>
      </c>
      <c r="C77" s="2" t="s">
        <v>2648</v>
      </c>
      <c r="D77" s="2" t="s">
        <v>7682</v>
      </c>
      <c r="E77" s="2" t="s">
        <v>7677</v>
      </c>
      <c r="F77" s="2" t="str">
        <f t="shared" si="3"/>
        <v>SISTEMA DE GRAPADO DESINCRONIZADO</v>
      </c>
      <c r="G77" s="2" t="str">
        <f t="shared" si="2"/>
        <v>SISTEMA DE GRAPADO DESINCRONIZADO</v>
      </c>
      <c r="H77" s="2" t="s">
        <v>7288</v>
      </c>
      <c r="I77" s="2" t="s">
        <v>7247</v>
      </c>
      <c r="J77" s="2" t="s">
        <v>7339</v>
      </c>
      <c r="K77" s="2" t="s">
        <v>7291</v>
      </c>
      <c r="L77" s="2" t="s">
        <v>7111</v>
      </c>
      <c r="M77" s="2" t="s">
        <v>7456</v>
      </c>
      <c r="N77" s="2"/>
      <c r="O77" s="2"/>
      <c r="P77" s="2"/>
      <c r="Q77" s="2" t="s">
        <v>406</v>
      </c>
      <c r="R77" s="2" t="s">
        <v>10</v>
      </c>
      <c r="S77" s="2" t="s">
        <v>1042</v>
      </c>
      <c r="T77" s="2" t="s">
        <v>1276</v>
      </c>
      <c r="U77" s="2" t="s">
        <v>1280</v>
      </c>
      <c r="V77" s="2" t="s">
        <v>1287</v>
      </c>
      <c r="W77" s="2" t="s">
        <v>1287</v>
      </c>
      <c r="X77" s="2" t="s">
        <v>1291</v>
      </c>
      <c r="Y77" s="2" t="s">
        <v>1025</v>
      </c>
      <c r="Z77" s="2" t="s">
        <v>1844</v>
      </c>
      <c r="AA77" s="2" t="s">
        <v>1844</v>
      </c>
      <c r="AB77" s="2" t="s">
        <v>2649</v>
      </c>
      <c r="AC77" s="2" t="s">
        <v>1844</v>
      </c>
      <c r="AD77" s="2" t="s">
        <v>1292</v>
      </c>
      <c r="AE77" s="2" t="s">
        <v>2650</v>
      </c>
      <c r="AF77" s="2" t="s">
        <v>1844</v>
      </c>
      <c r="AG77" s="2" t="s">
        <v>1844</v>
      </c>
      <c r="AH77" s="2" t="s">
        <v>1844</v>
      </c>
      <c r="AI77" s="2" t="s">
        <v>1844</v>
      </c>
      <c r="AJ77" s="2" t="s">
        <v>1844</v>
      </c>
      <c r="AK77" s="2" t="s">
        <v>1281</v>
      </c>
      <c r="AL77" s="2" t="s">
        <v>1848</v>
      </c>
      <c r="AM77" s="2" t="s">
        <v>1844</v>
      </c>
      <c r="AN77" s="2" t="s">
        <v>2651</v>
      </c>
      <c r="AO77" s="2" t="s">
        <v>2375</v>
      </c>
      <c r="AP77" s="2" t="s">
        <v>1844</v>
      </c>
      <c r="AQ77" s="2" t="s">
        <v>1844</v>
      </c>
      <c r="AR77" s="2" t="s">
        <v>1844</v>
      </c>
      <c r="AS77" s="2" t="s">
        <v>1844</v>
      </c>
      <c r="AT77" s="2" t="s">
        <v>2650</v>
      </c>
      <c r="AU77" s="2" t="s">
        <v>1844</v>
      </c>
      <c r="AV77" s="2" t="s">
        <v>1844</v>
      </c>
      <c r="AW77" s="2" t="s">
        <v>1851</v>
      </c>
      <c r="AX77" s="2" t="s">
        <v>1844</v>
      </c>
      <c r="AY77" s="2" t="s">
        <v>1844</v>
      </c>
      <c r="AZ77" s="2" t="s">
        <v>1852</v>
      </c>
      <c r="BA77" s="2" t="s">
        <v>1844</v>
      </c>
      <c r="BB77" s="2" t="s">
        <v>1278</v>
      </c>
      <c r="BC77" s="2" t="s">
        <v>2652</v>
      </c>
      <c r="BD77" s="2" t="s">
        <v>1844</v>
      </c>
      <c r="BE77" s="2" t="s">
        <v>2653</v>
      </c>
      <c r="BF77" s="2" t="s">
        <v>1853</v>
      </c>
      <c r="BG77" s="2" t="s">
        <v>1844</v>
      </c>
      <c r="BH77" s="2" t="s">
        <v>1281</v>
      </c>
      <c r="BI77" s="2" t="s">
        <v>1844</v>
      </c>
      <c r="BJ77" s="2" t="s">
        <v>1854</v>
      </c>
      <c r="BK77" s="2" t="s">
        <v>1855</v>
      </c>
      <c r="BL77" s="2" t="s">
        <v>1866</v>
      </c>
      <c r="BM77" s="2" t="s">
        <v>1844</v>
      </c>
      <c r="BN77" s="2" t="s">
        <v>1844</v>
      </c>
      <c r="BO77" s="2" t="s">
        <v>1844</v>
      </c>
      <c r="BP77" s="2" t="s">
        <v>1857</v>
      </c>
      <c r="BQ77" s="2" t="s">
        <v>1844</v>
      </c>
      <c r="BR77" s="2" t="s">
        <v>1844</v>
      </c>
      <c r="BS77" s="2" t="s">
        <v>1853</v>
      </c>
      <c r="BT77" s="2" t="s">
        <v>1844</v>
      </c>
      <c r="BU77" s="2" t="s">
        <v>2654</v>
      </c>
      <c r="BV77" s="2" t="s">
        <v>1844</v>
      </c>
      <c r="BW77" s="2" t="s">
        <v>2655</v>
      </c>
      <c r="BX77" s="2" t="s">
        <v>1844</v>
      </c>
      <c r="BY77" s="2" t="s">
        <v>1844</v>
      </c>
      <c r="BZ77" s="2" t="s">
        <v>1844</v>
      </c>
      <c r="CA77" s="2" t="s">
        <v>1844</v>
      </c>
      <c r="CB77" s="2" t="s">
        <v>1844</v>
      </c>
      <c r="CC77" s="2" t="s">
        <v>154</v>
      </c>
      <c r="CD77" s="2" t="s">
        <v>1844</v>
      </c>
      <c r="CE77" s="2" t="s">
        <v>1844</v>
      </c>
      <c r="CF77" s="2" t="s">
        <v>1844</v>
      </c>
      <c r="CG77" s="2" t="s">
        <v>1844</v>
      </c>
      <c r="CH77" s="2" t="s">
        <v>2650</v>
      </c>
      <c r="CI77" s="2" t="s">
        <v>1869</v>
      </c>
      <c r="CJ77" s="2" t="s">
        <v>1844</v>
      </c>
      <c r="CK77" s="2" t="s">
        <v>1844</v>
      </c>
      <c r="CL77" s="2" t="s">
        <v>1844</v>
      </c>
      <c r="CM77" s="2" t="s">
        <v>1844</v>
      </c>
      <c r="CN77" s="2" t="s">
        <v>1281</v>
      </c>
      <c r="CO77" s="2" t="s">
        <v>1844</v>
      </c>
      <c r="CP77" s="2" t="s">
        <v>2654</v>
      </c>
      <c r="CQ77" s="2" t="s">
        <v>1844</v>
      </c>
      <c r="CR77" s="2" t="s">
        <v>1844</v>
      </c>
      <c r="CS77" s="2" t="s">
        <v>1859</v>
      </c>
      <c r="CT77" s="2" t="s">
        <v>1859</v>
      </c>
      <c r="CU77" s="2" t="s">
        <v>1859</v>
      </c>
      <c r="CV77" s="2" t="s">
        <v>1844</v>
      </c>
      <c r="CW77" s="2" t="s">
        <v>1844</v>
      </c>
      <c r="CX77" s="2" t="s">
        <v>1844</v>
      </c>
      <c r="CY77" s="2" t="s">
        <v>1844</v>
      </c>
      <c r="CZ77" s="2" t="s">
        <v>1844</v>
      </c>
      <c r="DA77" s="2" t="s">
        <v>1844</v>
      </c>
      <c r="DB77" s="2" t="s">
        <v>1844</v>
      </c>
      <c r="DC77" s="2" t="s">
        <v>1026</v>
      </c>
      <c r="DD77" s="2" t="s">
        <v>1281</v>
      </c>
      <c r="DE77" s="2" t="s">
        <v>405</v>
      </c>
      <c r="DF77" s="3">
        <v>44766</v>
      </c>
      <c r="DG77" s="3">
        <v>44812</v>
      </c>
      <c r="DH77" s="3">
        <v>44812</v>
      </c>
      <c r="DI77" s="3">
        <v>44766</v>
      </c>
      <c r="DJ77" s="3">
        <v>44812</v>
      </c>
      <c r="DK77" s="3"/>
      <c r="DL77" s="3"/>
      <c r="DM77" s="3">
        <v>44766</v>
      </c>
      <c r="DN77" s="3"/>
      <c r="DO77" s="3">
        <v>44766</v>
      </c>
      <c r="DP77" s="3">
        <v>44766</v>
      </c>
      <c r="DQ77" s="26">
        <v>1.75</v>
      </c>
    </row>
    <row r="78" spans="1:121" x14ac:dyDescent="0.25">
      <c r="A78" s="2" t="s">
        <v>1281</v>
      </c>
      <c r="B78" s="2" t="s">
        <v>1842</v>
      </c>
      <c r="C78" s="2" t="s">
        <v>2784</v>
      </c>
      <c r="D78" s="2" t="s">
        <v>7697</v>
      </c>
      <c r="E78" s="2" t="s">
        <v>7933</v>
      </c>
      <c r="F78" s="2" t="str">
        <f t="shared" si="3"/>
        <v>VÁLVULA DE CABEZAL DE EMBUTIDO ATASCADA</v>
      </c>
      <c r="G78" s="2" t="str">
        <f t="shared" si="2"/>
        <v>VÁLVULA DE CABEZAL DE EMBUTIDO ATASCADA</v>
      </c>
      <c r="H78" s="2" t="s">
        <v>7429</v>
      </c>
      <c r="I78" s="2" t="s">
        <v>7247</v>
      </c>
      <c r="J78" s="2" t="s">
        <v>7327</v>
      </c>
      <c r="K78" s="2" t="s">
        <v>7247</v>
      </c>
      <c r="L78" s="2" t="s">
        <v>6016</v>
      </c>
      <c r="M78" s="2" t="s">
        <v>7111</v>
      </c>
      <c r="N78" s="2" t="s">
        <v>7457</v>
      </c>
      <c r="O78" s="2"/>
      <c r="P78" s="2"/>
      <c r="Q78" s="2" t="s">
        <v>119</v>
      </c>
      <c r="R78" s="2" t="s">
        <v>10</v>
      </c>
      <c r="S78" s="2" t="s">
        <v>67</v>
      </c>
      <c r="T78" s="2" t="s">
        <v>1276</v>
      </c>
      <c r="U78" s="2" t="s">
        <v>1280</v>
      </c>
      <c r="V78" s="2" t="s">
        <v>1297</v>
      </c>
      <c r="W78" s="2" t="s">
        <v>1297</v>
      </c>
      <c r="X78" s="2" t="s">
        <v>1298</v>
      </c>
      <c r="Y78" s="2" t="s">
        <v>1025</v>
      </c>
      <c r="Z78" s="2" t="s">
        <v>1844</v>
      </c>
      <c r="AA78" s="2" t="s">
        <v>1844</v>
      </c>
      <c r="AB78" s="2" t="s">
        <v>2785</v>
      </c>
      <c r="AC78" s="2" t="s">
        <v>1844</v>
      </c>
      <c r="AD78" s="2" t="s">
        <v>1296</v>
      </c>
      <c r="AE78" s="2" t="s">
        <v>2786</v>
      </c>
      <c r="AF78" s="2" t="s">
        <v>1992</v>
      </c>
      <c r="AG78" s="2" t="s">
        <v>1847</v>
      </c>
      <c r="AH78" s="2" t="s">
        <v>1844</v>
      </c>
      <c r="AI78" s="2" t="s">
        <v>1844</v>
      </c>
      <c r="AJ78" s="2" t="s">
        <v>1844</v>
      </c>
      <c r="AK78" s="2" t="s">
        <v>1281</v>
      </c>
      <c r="AL78" s="2" t="s">
        <v>1848</v>
      </c>
      <c r="AM78" s="2" t="s">
        <v>1844</v>
      </c>
      <c r="AN78" s="2" t="s">
        <v>2195</v>
      </c>
      <c r="AO78" s="2" t="s">
        <v>2787</v>
      </c>
      <c r="AP78" s="2" t="s">
        <v>1844</v>
      </c>
      <c r="AQ78" s="2" t="s">
        <v>1844</v>
      </c>
      <c r="AR78" s="2" t="s">
        <v>1844</v>
      </c>
      <c r="AS78" s="2" t="s">
        <v>1844</v>
      </c>
      <c r="AT78" s="2" t="s">
        <v>2788</v>
      </c>
      <c r="AU78" s="2" t="s">
        <v>1844</v>
      </c>
      <c r="AV78" s="2" t="s">
        <v>1844</v>
      </c>
      <c r="AW78" s="2" t="s">
        <v>1851</v>
      </c>
      <c r="AX78" s="2" t="s">
        <v>1844</v>
      </c>
      <c r="AY78" s="2" t="s">
        <v>1844</v>
      </c>
      <c r="AZ78" s="2" t="s">
        <v>1852</v>
      </c>
      <c r="BA78" s="2" t="s">
        <v>1844</v>
      </c>
      <c r="BB78" s="2" t="s">
        <v>1278</v>
      </c>
      <c r="BC78" s="2" t="s">
        <v>2789</v>
      </c>
      <c r="BD78" s="2" t="s">
        <v>1844</v>
      </c>
      <c r="BE78" s="2" t="s">
        <v>2790</v>
      </c>
      <c r="BF78" s="2" t="s">
        <v>1853</v>
      </c>
      <c r="BG78" s="2" t="s">
        <v>1844</v>
      </c>
      <c r="BH78" s="2" t="s">
        <v>1281</v>
      </c>
      <c r="BI78" s="2" t="s">
        <v>1844</v>
      </c>
      <c r="BJ78" s="2" t="s">
        <v>1854</v>
      </c>
      <c r="BK78" s="2" t="s">
        <v>1855</v>
      </c>
      <c r="BL78" s="2" t="s">
        <v>1914</v>
      </c>
      <c r="BM78" s="2" t="s">
        <v>1844</v>
      </c>
      <c r="BN78" s="2" t="s">
        <v>1844</v>
      </c>
      <c r="BO78" s="2" t="s">
        <v>1844</v>
      </c>
      <c r="BP78" s="2" t="s">
        <v>1857</v>
      </c>
      <c r="BQ78" s="2" t="s">
        <v>1844</v>
      </c>
      <c r="BR78" s="2" t="s">
        <v>1844</v>
      </c>
      <c r="BS78" s="2" t="s">
        <v>1853</v>
      </c>
      <c r="BT78" s="2" t="s">
        <v>1844</v>
      </c>
      <c r="BU78" s="2" t="s">
        <v>2787</v>
      </c>
      <c r="BV78" s="2" t="s">
        <v>1999</v>
      </c>
      <c r="BW78" s="2" t="s">
        <v>2791</v>
      </c>
      <c r="BX78" s="2" t="s">
        <v>1844</v>
      </c>
      <c r="BY78" s="2" t="s">
        <v>1844</v>
      </c>
      <c r="BZ78" s="2" t="s">
        <v>1844</v>
      </c>
      <c r="CA78" s="2" t="s">
        <v>1844</v>
      </c>
      <c r="CB78" s="2" t="s">
        <v>1844</v>
      </c>
      <c r="CC78" s="2" t="s">
        <v>120</v>
      </c>
      <c r="CD78" s="2" t="s">
        <v>1844</v>
      </c>
      <c r="CE78" s="2" t="s">
        <v>1844</v>
      </c>
      <c r="CF78" s="2" t="s">
        <v>1844</v>
      </c>
      <c r="CG78" s="2" t="s">
        <v>1844</v>
      </c>
      <c r="CH78" s="2" t="s">
        <v>2786</v>
      </c>
      <c r="CI78" s="2" t="s">
        <v>1901</v>
      </c>
      <c r="CJ78" s="2" t="s">
        <v>1844</v>
      </c>
      <c r="CK78" s="2" t="s">
        <v>1844</v>
      </c>
      <c r="CL78" s="2" t="s">
        <v>1844</v>
      </c>
      <c r="CM78" s="2" t="s">
        <v>1844</v>
      </c>
      <c r="CN78" s="2" t="s">
        <v>1281</v>
      </c>
      <c r="CO78" s="2" t="s">
        <v>2001</v>
      </c>
      <c r="CP78" s="2" t="s">
        <v>2787</v>
      </c>
      <c r="CQ78" s="2" t="s">
        <v>2002</v>
      </c>
      <c r="CR78" s="2" t="s">
        <v>1844</v>
      </c>
      <c r="CS78" s="2" t="s">
        <v>1859</v>
      </c>
      <c r="CT78" s="2" t="s">
        <v>1859</v>
      </c>
      <c r="CU78" s="2" t="s">
        <v>1859</v>
      </c>
      <c r="CV78" s="2" t="s">
        <v>1844</v>
      </c>
      <c r="CW78" s="2" t="s">
        <v>1844</v>
      </c>
      <c r="CX78" s="2" t="s">
        <v>1844</v>
      </c>
      <c r="CY78" s="2" t="s">
        <v>1844</v>
      </c>
      <c r="CZ78" s="2" t="s">
        <v>1844</v>
      </c>
      <c r="DA78" s="2" t="s">
        <v>1844</v>
      </c>
      <c r="DB78" s="2" t="s">
        <v>1844</v>
      </c>
      <c r="DC78" s="2" t="s">
        <v>1026</v>
      </c>
      <c r="DD78" s="2" t="s">
        <v>1281</v>
      </c>
      <c r="DE78" s="2" t="s">
        <v>118</v>
      </c>
      <c r="DF78" s="3">
        <v>44797</v>
      </c>
      <c r="DG78" s="3">
        <v>44815</v>
      </c>
      <c r="DH78" s="3">
        <v>44815</v>
      </c>
      <c r="DI78" s="3">
        <v>44797</v>
      </c>
      <c r="DJ78" s="3">
        <v>44815</v>
      </c>
      <c r="DK78" s="3"/>
      <c r="DL78" s="3"/>
      <c r="DM78" s="3">
        <v>44797</v>
      </c>
      <c r="DN78" s="3"/>
      <c r="DO78" s="3">
        <v>44797</v>
      </c>
      <c r="DP78" s="3">
        <v>44797</v>
      </c>
      <c r="DQ78" s="26">
        <v>2.25</v>
      </c>
    </row>
    <row r="79" spans="1:121" x14ac:dyDescent="0.25">
      <c r="A79" s="2" t="s">
        <v>1281</v>
      </c>
      <c r="B79" s="2" t="s">
        <v>1842</v>
      </c>
      <c r="C79" s="2" t="s">
        <v>2849</v>
      </c>
      <c r="D79" s="2" t="s">
        <v>7688</v>
      </c>
      <c r="E79" s="2" t="s">
        <v>7460</v>
      </c>
      <c r="F79" s="2" t="str">
        <f t="shared" si="3"/>
        <v>PULSADOR DE EMERGENCIA PEGADO</v>
      </c>
      <c r="G79" s="2" t="str">
        <f t="shared" si="2"/>
        <v>PULSADOR DE EMERGENCIA PEGADO</v>
      </c>
      <c r="H79" s="2" t="s">
        <v>7458</v>
      </c>
      <c r="I79" s="2" t="s">
        <v>7247</v>
      </c>
      <c r="J79" s="2" t="s">
        <v>7459</v>
      </c>
      <c r="K79" s="2" t="s">
        <v>7460</v>
      </c>
      <c r="L79" s="2"/>
      <c r="M79" s="2"/>
      <c r="N79" s="2"/>
      <c r="O79" s="2"/>
      <c r="P79" s="2"/>
      <c r="Q79" s="2" t="s">
        <v>52</v>
      </c>
      <c r="R79" s="2" t="s">
        <v>10</v>
      </c>
      <c r="S79" s="2" t="s">
        <v>1129</v>
      </c>
      <c r="T79" s="2" t="s">
        <v>1276</v>
      </c>
      <c r="U79" s="2" t="s">
        <v>1280</v>
      </c>
      <c r="V79" s="2" t="s">
        <v>1277</v>
      </c>
      <c r="W79" s="2" t="s">
        <v>1277</v>
      </c>
      <c r="X79" s="2" t="s">
        <v>1295</v>
      </c>
      <c r="Y79" s="2" t="s">
        <v>1015</v>
      </c>
      <c r="Z79" s="2" t="s">
        <v>1844</v>
      </c>
      <c r="AA79" s="2" t="s">
        <v>1844</v>
      </c>
      <c r="AB79" s="2" t="s">
        <v>2850</v>
      </c>
      <c r="AC79" s="2" t="s">
        <v>1844</v>
      </c>
      <c r="AD79" s="2" t="s">
        <v>1299</v>
      </c>
      <c r="AE79" s="2" t="s">
        <v>2851</v>
      </c>
      <c r="AF79" s="2" t="s">
        <v>1870</v>
      </c>
      <c r="AG79" s="2" t="s">
        <v>1847</v>
      </c>
      <c r="AH79" s="2" t="s">
        <v>1844</v>
      </c>
      <c r="AI79" s="2" t="s">
        <v>1844</v>
      </c>
      <c r="AJ79" s="2" t="s">
        <v>1844</v>
      </c>
      <c r="AK79" s="2" t="s">
        <v>1281</v>
      </c>
      <c r="AL79" s="2" t="s">
        <v>1848</v>
      </c>
      <c r="AM79" s="2" t="s">
        <v>1844</v>
      </c>
      <c r="AN79" s="2" t="s">
        <v>2536</v>
      </c>
      <c r="AO79" s="2" t="s">
        <v>2852</v>
      </c>
      <c r="AP79" s="2" t="s">
        <v>1844</v>
      </c>
      <c r="AQ79" s="2" t="s">
        <v>1844</v>
      </c>
      <c r="AR79" s="2" t="s">
        <v>1844</v>
      </c>
      <c r="AS79" s="2" t="s">
        <v>1844</v>
      </c>
      <c r="AT79" s="2" t="s">
        <v>2853</v>
      </c>
      <c r="AU79" s="2" t="s">
        <v>1844</v>
      </c>
      <c r="AV79" s="2" t="s">
        <v>1844</v>
      </c>
      <c r="AW79" s="2" t="s">
        <v>1851</v>
      </c>
      <c r="AX79" s="2" t="s">
        <v>1844</v>
      </c>
      <c r="AY79" s="2" t="s">
        <v>1844</v>
      </c>
      <c r="AZ79" s="2" t="s">
        <v>1852</v>
      </c>
      <c r="BA79" s="2" t="s">
        <v>1844</v>
      </c>
      <c r="BB79" s="2" t="s">
        <v>1278</v>
      </c>
      <c r="BC79" s="2" t="s">
        <v>2854</v>
      </c>
      <c r="BD79" s="2" t="s">
        <v>1844</v>
      </c>
      <c r="BE79" s="2" t="s">
        <v>2855</v>
      </c>
      <c r="BF79" s="2" t="s">
        <v>1853</v>
      </c>
      <c r="BG79" s="2" t="s">
        <v>1844</v>
      </c>
      <c r="BH79" s="2" t="s">
        <v>1281</v>
      </c>
      <c r="BI79" s="2" t="s">
        <v>1844</v>
      </c>
      <c r="BJ79" s="2" t="s">
        <v>1854</v>
      </c>
      <c r="BK79" s="2" t="s">
        <v>1855</v>
      </c>
      <c r="BL79" s="2" t="s">
        <v>1871</v>
      </c>
      <c r="BM79" s="2" t="s">
        <v>1844</v>
      </c>
      <c r="BN79" s="2" t="s">
        <v>1844</v>
      </c>
      <c r="BO79" s="2" t="s">
        <v>1844</v>
      </c>
      <c r="BP79" s="2" t="s">
        <v>1857</v>
      </c>
      <c r="BQ79" s="2" t="s">
        <v>1844</v>
      </c>
      <c r="BR79" s="2" t="s">
        <v>1844</v>
      </c>
      <c r="BS79" s="2" t="s">
        <v>1853</v>
      </c>
      <c r="BT79" s="2" t="s">
        <v>1844</v>
      </c>
      <c r="BU79" s="2" t="s">
        <v>2856</v>
      </c>
      <c r="BV79" s="2" t="s">
        <v>1872</v>
      </c>
      <c r="BW79" s="2" t="s">
        <v>2857</v>
      </c>
      <c r="BX79" s="2" t="s">
        <v>1844</v>
      </c>
      <c r="BY79" s="2" t="s">
        <v>1844</v>
      </c>
      <c r="BZ79" s="2" t="s">
        <v>1844</v>
      </c>
      <c r="CA79" s="2" t="s">
        <v>1844</v>
      </c>
      <c r="CB79" s="2" t="s">
        <v>1844</v>
      </c>
      <c r="CC79" s="2" t="s">
        <v>53</v>
      </c>
      <c r="CD79" s="2" t="s">
        <v>1873</v>
      </c>
      <c r="CE79" s="2" t="s">
        <v>1844</v>
      </c>
      <c r="CF79" s="2" t="s">
        <v>1844</v>
      </c>
      <c r="CG79" s="2" t="s">
        <v>1844</v>
      </c>
      <c r="CH79" s="2" t="s">
        <v>2851</v>
      </c>
      <c r="CI79" s="2" t="s">
        <v>1874</v>
      </c>
      <c r="CJ79" s="2" t="s">
        <v>1844</v>
      </c>
      <c r="CK79" s="2" t="s">
        <v>1844</v>
      </c>
      <c r="CL79" s="2" t="s">
        <v>1844</v>
      </c>
      <c r="CM79" s="2" t="s">
        <v>1844</v>
      </c>
      <c r="CN79" s="2" t="s">
        <v>1281</v>
      </c>
      <c r="CO79" s="2" t="s">
        <v>1875</v>
      </c>
      <c r="CP79" s="2" t="s">
        <v>2856</v>
      </c>
      <c r="CQ79" s="2" t="s">
        <v>1876</v>
      </c>
      <c r="CR79" s="2" t="s">
        <v>1844</v>
      </c>
      <c r="CS79" s="2" t="s">
        <v>1859</v>
      </c>
      <c r="CT79" s="2" t="s">
        <v>1859</v>
      </c>
      <c r="CU79" s="2" t="s">
        <v>1859</v>
      </c>
      <c r="CV79" s="2" t="s">
        <v>1844</v>
      </c>
      <c r="CW79" s="2" t="s">
        <v>1844</v>
      </c>
      <c r="CX79" s="2" t="s">
        <v>1844</v>
      </c>
      <c r="CY79" s="2" t="s">
        <v>1844</v>
      </c>
      <c r="CZ79" s="2" t="s">
        <v>1844</v>
      </c>
      <c r="DA79" s="2" t="s">
        <v>1844</v>
      </c>
      <c r="DB79" s="2" t="s">
        <v>1844</v>
      </c>
      <c r="DC79" s="2" t="s">
        <v>1026</v>
      </c>
      <c r="DD79" s="2" t="s">
        <v>1281</v>
      </c>
      <c r="DE79" s="2" t="s">
        <v>51</v>
      </c>
      <c r="DF79" s="3">
        <v>44823</v>
      </c>
      <c r="DG79" s="3">
        <v>44823</v>
      </c>
      <c r="DH79" s="3">
        <v>44823</v>
      </c>
      <c r="DI79" s="3">
        <v>44823</v>
      </c>
      <c r="DJ79" s="3">
        <v>44823</v>
      </c>
      <c r="DK79" s="3"/>
      <c r="DL79" s="3"/>
      <c r="DM79" s="3">
        <v>44823</v>
      </c>
      <c r="DN79" s="3"/>
      <c r="DO79" s="3">
        <v>44823</v>
      </c>
      <c r="DP79" s="3">
        <v>44823</v>
      </c>
      <c r="DQ79" s="26">
        <v>2.63</v>
      </c>
    </row>
    <row r="80" spans="1:121" x14ac:dyDescent="0.25">
      <c r="A80" s="2" t="s">
        <v>1281</v>
      </c>
      <c r="B80" s="2" t="s">
        <v>1842</v>
      </c>
      <c r="C80" s="2" t="s">
        <v>2867</v>
      </c>
      <c r="D80" s="2" t="s">
        <v>7699</v>
      </c>
      <c r="E80" s="2" t="s">
        <v>7461</v>
      </c>
      <c r="F80" s="2" t="str">
        <f t="shared" si="3"/>
        <v>CILINDRO DE PRESIÓN DE TUBO DESCALIBRADO</v>
      </c>
      <c r="G80" s="2" t="str">
        <f t="shared" si="2"/>
        <v>CILINDRO DE PRESIÓN DE TUBO DESCALIBRADO</v>
      </c>
      <c r="H80" s="2" t="s">
        <v>7461</v>
      </c>
      <c r="I80" s="2" t="s">
        <v>7244</v>
      </c>
      <c r="J80" s="2" t="s">
        <v>7247</v>
      </c>
      <c r="K80" s="2" t="s">
        <v>7462</v>
      </c>
      <c r="L80" s="2" t="s">
        <v>7280</v>
      </c>
      <c r="M80" s="2" t="s">
        <v>7272</v>
      </c>
      <c r="N80" s="2"/>
      <c r="O80" s="2"/>
      <c r="P80" s="2"/>
      <c r="Q80" s="2" t="s">
        <v>6</v>
      </c>
      <c r="R80" s="2" t="s">
        <v>10</v>
      </c>
      <c r="S80" s="2" t="s">
        <v>67</v>
      </c>
      <c r="T80" s="2" t="s">
        <v>1276</v>
      </c>
      <c r="U80" s="2" t="s">
        <v>1280</v>
      </c>
      <c r="V80" s="2" t="s">
        <v>1297</v>
      </c>
      <c r="W80" s="2" t="s">
        <v>1297</v>
      </c>
      <c r="X80" s="2" t="s">
        <v>1285</v>
      </c>
      <c r="Y80" s="2" t="s">
        <v>1025</v>
      </c>
      <c r="Z80" s="2" t="s">
        <v>1844</v>
      </c>
      <c r="AA80" s="2" t="s">
        <v>1844</v>
      </c>
      <c r="AB80" s="2" t="s">
        <v>2868</v>
      </c>
      <c r="AC80" s="2" t="s">
        <v>1844</v>
      </c>
      <c r="AD80" s="2" t="s">
        <v>1296</v>
      </c>
      <c r="AE80" s="2" t="s">
        <v>2869</v>
      </c>
      <c r="AF80" s="2" t="s">
        <v>1893</v>
      </c>
      <c r="AG80" s="2" t="s">
        <v>1847</v>
      </c>
      <c r="AH80" s="2" t="s">
        <v>1844</v>
      </c>
      <c r="AI80" s="2" t="s">
        <v>1844</v>
      </c>
      <c r="AJ80" s="2" t="s">
        <v>1844</v>
      </c>
      <c r="AK80" s="2" t="s">
        <v>1281</v>
      </c>
      <c r="AL80" s="2" t="s">
        <v>1848</v>
      </c>
      <c r="AM80" s="2" t="s">
        <v>1844</v>
      </c>
      <c r="AN80" s="2" t="s">
        <v>2677</v>
      </c>
      <c r="AO80" s="2" t="s">
        <v>2401</v>
      </c>
      <c r="AP80" s="2" t="s">
        <v>1844</v>
      </c>
      <c r="AQ80" s="2" t="s">
        <v>1844</v>
      </c>
      <c r="AR80" s="2" t="s">
        <v>1844</v>
      </c>
      <c r="AS80" s="2" t="s">
        <v>1844</v>
      </c>
      <c r="AT80" s="2" t="s">
        <v>2870</v>
      </c>
      <c r="AU80" s="2" t="s">
        <v>1844</v>
      </c>
      <c r="AV80" s="2" t="s">
        <v>1844</v>
      </c>
      <c r="AW80" s="2" t="s">
        <v>1851</v>
      </c>
      <c r="AX80" s="2" t="s">
        <v>1844</v>
      </c>
      <c r="AY80" s="2" t="s">
        <v>1844</v>
      </c>
      <c r="AZ80" s="2" t="s">
        <v>1852</v>
      </c>
      <c r="BA80" s="2" t="s">
        <v>1844</v>
      </c>
      <c r="BB80" s="2" t="s">
        <v>1278</v>
      </c>
      <c r="BC80" s="2" t="s">
        <v>2871</v>
      </c>
      <c r="BD80" s="2" t="s">
        <v>1844</v>
      </c>
      <c r="BE80" s="2" t="s">
        <v>2872</v>
      </c>
      <c r="BF80" s="2" t="s">
        <v>1853</v>
      </c>
      <c r="BG80" s="2" t="s">
        <v>1844</v>
      </c>
      <c r="BH80" s="2" t="s">
        <v>1281</v>
      </c>
      <c r="BI80" s="2" t="s">
        <v>1844</v>
      </c>
      <c r="BJ80" s="2" t="s">
        <v>1854</v>
      </c>
      <c r="BK80" s="2" t="s">
        <v>1855</v>
      </c>
      <c r="BL80" s="2" t="s">
        <v>1897</v>
      </c>
      <c r="BM80" s="2" t="s">
        <v>1844</v>
      </c>
      <c r="BN80" s="2" t="s">
        <v>1844</v>
      </c>
      <c r="BO80" s="2" t="s">
        <v>1844</v>
      </c>
      <c r="BP80" s="2" t="s">
        <v>1857</v>
      </c>
      <c r="BQ80" s="2" t="s">
        <v>1844</v>
      </c>
      <c r="BR80" s="2" t="s">
        <v>1844</v>
      </c>
      <c r="BS80" s="2" t="s">
        <v>1853</v>
      </c>
      <c r="BT80" s="2" t="s">
        <v>1844</v>
      </c>
      <c r="BU80" s="2" t="s">
        <v>2873</v>
      </c>
      <c r="BV80" s="2" t="s">
        <v>1844</v>
      </c>
      <c r="BW80" s="2" t="s">
        <v>2874</v>
      </c>
      <c r="BX80" s="2" t="s">
        <v>1844</v>
      </c>
      <c r="BY80" s="2" t="s">
        <v>1844</v>
      </c>
      <c r="BZ80" s="2" t="s">
        <v>1844</v>
      </c>
      <c r="CA80" s="2" t="s">
        <v>1844</v>
      </c>
      <c r="CB80" s="2" t="s">
        <v>1844</v>
      </c>
      <c r="CC80" s="2" t="s">
        <v>7</v>
      </c>
      <c r="CD80" s="2" t="s">
        <v>1844</v>
      </c>
      <c r="CE80" s="2" t="s">
        <v>1844</v>
      </c>
      <c r="CF80" s="2" t="s">
        <v>1844</v>
      </c>
      <c r="CG80" s="2" t="s">
        <v>1844</v>
      </c>
      <c r="CH80" s="2" t="s">
        <v>2869</v>
      </c>
      <c r="CI80" s="2" t="s">
        <v>1901</v>
      </c>
      <c r="CJ80" s="2" t="s">
        <v>1844</v>
      </c>
      <c r="CK80" s="2" t="s">
        <v>1844</v>
      </c>
      <c r="CL80" s="2" t="s">
        <v>1844</v>
      </c>
      <c r="CM80" s="2" t="s">
        <v>1844</v>
      </c>
      <c r="CN80" s="2" t="s">
        <v>1281</v>
      </c>
      <c r="CO80" s="2" t="s">
        <v>1844</v>
      </c>
      <c r="CP80" s="2" t="s">
        <v>2873</v>
      </c>
      <c r="CQ80" s="2" t="s">
        <v>1844</v>
      </c>
      <c r="CR80" s="2" t="s">
        <v>1844</v>
      </c>
      <c r="CS80" s="2" t="s">
        <v>1859</v>
      </c>
      <c r="CT80" s="2" t="s">
        <v>1859</v>
      </c>
      <c r="CU80" s="2" t="s">
        <v>1859</v>
      </c>
      <c r="CV80" s="2" t="s">
        <v>1844</v>
      </c>
      <c r="CW80" s="2" t="s">
        <v>1844</v>
      </c>
      <c r="CX80" s="2" t="s">
        <v>1844</v>
      </c>
      <c r="CY80" s="2" t="s">
        <v>1844</v>
      </c>
      <c r="CZ80" s="2" t="s">
        <v>1844</v>
      </c>
      <c r="DA80" s="2" t="s">
        <v>1844</v>
      </c>
      <c r="DB80" s="2" t="s">
        <v>1844</v>
      </c>
      <c r="DC80" s="2" t="s">
        <v>1026</v>
      </c>
      <c r="DD80" s="2" t="s">
        <v>1281</v>
      </c>
      <c r="DE80" s="2" t="s">
        <v>5</v>
      </c>
      <c r="DF80" s="3">
        <v>44834</v>
      </c>
      <c r="DG80" s="3">
        <v>44834</v>
      </c>
      <c r="DH80" s="3">
        <v>44834</v>
      </c>
      <c r="DI80" s="3">
        <v>44834</v>
      </c>
      <c r="DJ80" s="3">
        <v>44834</v>
      </c>
      <c r="DK80" s="3"/>
      <c r="DL80" s="3"/>
      <c r="DM80" s="3">
        <v>44834</v>
      </c>
      <c r="DN80" s="3"/>
      <c r="DO80" s="3">
        <v>44834</v>
      </c>
      <c r="DP80" s="3">
        <v>44834</v>
      </c>
      <c r="DQ80" s="26">
        <v>2</v>
      </c>
    </row>
    <row r="81" spans="1:121" x14ac:dyDescent="0.25">
      <c r="A81" s="2" t="s">
        <v>1281</v>
      </c>
      <c r="B81" s="2" t="s">
        <v>1842</v>
      </c>
      <c r="C81" s="2" t="s">
        <v>2882</v>
      </c>
      <c r="D81" s="2" t="s">
        <v>7393</v>
      </c>
      <c r="E81" s="2" t="s">
        <v>7932</v>
      </c>
      <c r="F81" s="2" t="str">
        <f t="shared" si="3"/>
        <v>TOLVA PEGADA</v>
      </c>
      <c r="G81" s="2" t="str">
        <f t="shared" si="2"/>
        <v>TOLVA PEGADA</v>
      </c>
      <c r="H81" s="2" t="s">
        <v>7297</v>
      </c>
      <c r="I81" s="2" t="s">
        <v>7372</v>
      </c>
      <c r="J81" s="2" t="s">
        <v>7257</v>
      </c>
      <c r="K81" s="2" t="s">
        <v>7393</v>
      </c>
      <c r="L81" s="2"/>
      <c r="M81" s="2"/>
      <c r="N81" s="2"/>
      <c r="O81" s="2"/>
      <c r="P81" s="2"/>
      <c r="Q81" s="2" t="s">
        <v>6</v>
      </c>
      <c r="R81" s="2" t="s">
        <v>10</v>
      </c>
      <c r="S81" s="2" t="s">
        <v>67</v>
      </c>
      <c r="T81" s="2" t="s">
        <v>1276</v>
      </c>
      <c r="U81" s="2" t="s">
        <v>1280</v>
      </c>
      <c r="V81" s="2" t="s">
        <v>1283</v>
      </c>
      <c r="W81" s="2" t="s">
        <v>1283</v>
      </c>
      <c r="X81" s="2" t="s">
        <v>1285</v>
      </c>
      <c r="Y81" s="2" t="s">
        <v>1025</v>
      </c>
      <c r="Z81" s="2" t="s">
        <v>1844</v>
      </c>
      <c r="AA81" s="2" t="s">
        <v>1844</v>
      </c>
      <c r="AB81" s="2" t="s">
        <v>2883</v>
      </c>
      <c r="AC81" s="2" t="s">
        <v>1844</v>
      </c>
      <c r="AD81" s="2" t="s">
        <v>1296</v>
      </c>
      <c r="AE81" s="2" t="s">
        <v>2884</v>
      </c>
      <c r="AF81" s="2" t="s">
        <v>1893</v>
      </c>
      <c r="AG81" s="2" t="s">
        <v>1847</v>
      </c>
      <c r="AH81" s="2" t="s">
        <v>1844</v>
      </c>
      <c r="AI81" s="2" t="s">
        <v>1844</v>
      </c>
      <c r="AJ81" s="2" t="s">
        <v>1844</v>
      </c>
      <c r="AK81" s="2" t="s">
        <v>1281</v>
      </c>
      <c r="AL81" s="2" t="s">
        <v>1848</v>
      </c>
      <c r="AM81" s="2" t="s">
        <v>1844</v>
      </c>
      <c r="AN81" s="2" t="s">
        <v>2885</v>
      </c>
      <c r="AO81" s="2" t="s">
        <v>2205</v>
      </c>
      <c r="AP81" s="2" t="s">
        <v>1844</v>
      </c>
      <c r="AQ81" s="2" t="s">
        <v>1844</v>
      </c>
      <c r="AR81" s="2" t="s">
        <v>1844</v>
      </c>
      <c r="AS81" s="2" t="s">
        <v>1844</v>
      </c>
      <c r="AT81" s="2" t="s">
        <v>2886</v>
      </c>
      <c r="AU81" s="2" t="s">
        <v>1844</v>
      </c>
      <c r="AV81" s="2" t="s">
        <v>1844</v>
      </c>
      <c r="AW81" s="2" t="s">
        <v>1851</v>
      </c>
      <c r="AX81" s="2" t="s">
        <v>1844</v>
      </c>
      <c r="AY81" s="2" t="s">
        <v>1844</v>
      </c>
      <c r="AZ81" s="2" t="s">
        <v>1852</v>
      </c>
      <c r="BA81" s="2" t="s">
        <v>1844</v>
      </c>
      <c r="BB81" s="2" t="s">
        <v>1278</v>
      </c>
      <c r="BC81" s="2" t="s">
        <v>2887</v>
      </c>
      <c r="BD81" s="2" t="s">
        <v>1844</v>
      </c>
      <c r="BE81" s="2" t="s">
        <v>2888</v>
      </c>
      <c r="BF81" s="2" t="s">
        <v>1853</v>
      </c>
      <c r="BG81" s="2" t="s">
        <v>1844</v>
      </c>
      <c r="BH81" s="2" t="s">
        <v>1281</v>
      </c>
      <c r="BI81" s="2" t="s">
        <v>1844</v>
      </c>
      <c r="BJ81" s="2" t="s">
        <v>1854</v>
      </c>
      <c r="BK81" s="2" t="s">
        <v>1855</v>
      </c>
      <c r="BL81" s="2" t="s">
        <v>1897</v>
      </c>
      <c r="BM81" s="2" t="s">
        <v>1844</v>
      </c>
      <c r="BN81" s="2" t="s">
        <v>1844</v>
      </c>
      <c r="BO81" s="2" t="s">
        <v>1844</v>
      </c>
      <c r="BP81" s="2" t="s">
        <v>1857</v>
      </c>
      <c r="BQ81" s="2" t="s">
        <v>1844</v>
      </c>
      <c r="BR81" s="2" t="s">
        <v>1844</v>
      </c>
      <c r="BS81" s="2" t="s">
        <v>1853</v>
      </c>
      <c r="BT81" s="2" t="s">
        <v>1844</v>
      </c>
      <c r="BU81" s="2" t="s">
        <v>2889</v>
      </c>
      <c r="BV81" s="2" t="s">
        <v>1844</v>
      </c>
      <c r="BW81" s="2" t="s">
        <v>2890</v>
      </c>
      <c r="BX81" s="2" t="s">
        <v>1844</v>
      </c>
      <c r="BY81" s="2" t="s">
        <v>1844</v>
      </c>
      <c r="BZ81" s="2" t="s">
        <v>1844</v>
      </c>
      <c r="CA81" s="2" t="s">
        <v>1844</v>
      </c>
      <c r="CB81" s="2" t="s">
        <v>1844</v>
      </c>
      <c r="CC81" s="2" t="s">
        <v>7</v>
      </c>
      <c r="CD81" s="2" t="s">
        <v>1844</v>
      </c>
      <c r="CE81" s="2" t="s">
        <v>1844</v>
      </c>
      <c r="CF81" s="2" t="s">
        <v>1844</v>
      </c>
      <c r="CG81" s="2" t="s">
        <v>1844</v>
      </c>
      <c r="CH81" s="2" t="s">
        <v>2884</v>
      </c>
      <c r="CI81" s="2" t="s">
        <v>1901</v>
      </c>
      <c r="CJ81" s="2" t="s">
        <v>1844</v>
      </c>
      <c r="CK81" s="2" t="s">
        <v>1844</v>
      </c>
      <c r="CL81" s="2" t="s">
        <v>1844</v>
      </c>
      <c r="CM81" s="2" t="s">
        <v>1844</v>
      </c>
      <c r="CN81" s="2" t="s">
        <v>1281</v>
      </c>
      <c r="CO81" s="2" t="s">
        <v>1844</v>
      </c>
      <c r="CP81" s="2" t="s">
        <v>2889</v>
      </c>
      <c r="CQ81" s="2" t="s">
        <v>1844</v>
      </c>
      <c r="CR81" s="2" t="s">
        <v>1844</v>
      </c>
      <c r="CS81" s="2" t="s">
        <v>1859</v>
      </c>
      <c r="CT81" s="2" t="s">
        <v>1859</v>
      </c>
      <c r="CU81" s="2" t="s">
        <v>1859</v>
      </c>
      <c r="CV81" s="2" t="s">
        <v>1844</v>
      </c>
      <c r="CW81" s="2" t="s">
        <v>1844</v>
      </c>
      <c r="CX81" s="2" t="s">
        <v>1844</v>
      </c>
      <c r="CY81" s="2" t="s">
        <v>1844</v>
      </c>
      <c r="CZ81" s="2" t="s">
        <v>1844</v>
      </c>
      <c r="DA81" s="2" t="s">
        <v>1844</v>
      </c>
      <c r="DB81" s="2" t="s">
        <v>1844</v>
      </c>
      <c r="DC81" s="2" t="s">
        <v>1026</v>
      </c>
      <c r="DD81" s="2" t="s">
        <v>1281</v>
      </c>
      <c r="DE81" s="2" t="s">
        <v>5</v>
      </c>
      <c r="DF81" s="3">
        <v>44837</v>
      </c>
      <c r="DG81" s="3">
        <v>44837</v>
      </c>
      <c r="DH81" s="3">
        <v>44837</v>
      </c>
      <c r="DI81" s="3">
        <v>44837</v>
      </c>
      <c r="DJ81" s="3">
        <v>44837</v>
      </c>
      <c r="DK81" s="3"/>
      <c r="DL81" s="3"/>
      <c r="DM81" s="3">
        <v>44837</v>
      </c>
      <c r="DN81" s="3"/>
      <c r="DO81" s="3">
        <v>44837</v>
      </c>
      <c r="DP81" s="3">
        <v>44837</v>
      </c>
      <c r="DQ81" s="26">
        <v>1.58</v>
      </c>
    </row>
    <row r="82" spans="1:121" x14ac:dyDescent="0.25">
      <c r="A82" s="2" t="s">
        <v>1281</v>
      </c>
      <c r="B82" s="2" t="s">
        <v>1842</v>
      </c>
      <c r="C82" s="2" t="s">
        <v>2908</v>
      </c>
      <c r="D82" s="2" t="s">
        <v>7446</v>
      </c>
      <c r="E82" s="2" t="s">
        <v>7616</v>
      </c>
      <c r="F82" s="2" t="str">
        <f t="shared" si="3"/>
        <v>PERFORADORES PEGADOS</v>
      </c>
      <c r="G82" s="2" t="str">
        <f t="shared" si="2"/>
        <v>PERFORADORES PEGADOS</v>
      </c>
      <c r="H82" s="2" t="s">
        <v>7463</v>
      </c>
      <c r="I82" s="2" t="s">
        <v>7460</v>
      </c>
      <c r="J82" s="2" t="s">
        <v>7257</v>
      </c>
      <c r="K82" s="2" t="s">
        <v>7300</v>
      </c>
      <c r="L82" s="2" t="s">
        <v>7404</v>
      </c>
      <c r="M82" s="2"/>
      <c r="N82" s="2"/>
      <c r="O82" s="2"/>
      <c r="P82" s="2"/>
      <c r="Q82" s="2" t="s">
        <v>52</v>
      </c>
      <c r="R82" s="2" t="s">
        <v>10</v>
      </c>
      <c r="S82" s="2" t="s">
        <v>1042</v>
      </c>
      <c r="T82" s="2" t="s">
        <v>1276</v>
      </c>
      <c r="U82" s="2" t="s">
        <v>1280</v>
      </c>
      <c r="V82" s="2" t="s">
        <v>1294</v>
      </c>
      <c r="W82" s="2" t="s">
        <v>1294</v>
      </c>
      <c r="X82" s="2" t="s">
        <v>1295</v>
      </c>
      <c r="Y82" s="2" t="s">
        <v>1025</v>
      </c>
      <c r="Z82" s="2" t="s">
        <v>1844</v>
      </c>
      <c r="AA82" s="2" t="s">
        <v>1844</v>
      </c>
      <c r="AB82" s="2" t="s">
        <v>2909</v>
      </c>
      <c r="AC82" s="2" t="s">
        <v>1844</v>
      </c>
      <c r="AD82" s="2" t="s">
        <v>1296</v>
      </c>
      <c r="AE82" s="2" t="s">
        <v>2910</v>
      </c>
      <c r="AF82" s="2" t="s">
        <v>1870</v>
      </c>
      <c r="AG82" s="2" t="s">
        <v>1847</v>
      </c>
      <c r="AH82" s="2" t="s">
        <v>1844</v>
      </c>
      <c r="AI82" s="2" t="s">
        <v>1844</v>
      </c>
      <c r="AJ82" s="2" t="s">
        <v>1844</v>
      </c>
      <c r="AK82" s="2" t="s">
        <v>1281</v>
      </c>
      <c r="AL82" s="2" t="s">
        <v>1848</v>
      </c>
      <c r="AM82" s="2" t="s">
        <v>1844</v>
      </c>
      <c r="AN82" s="2" t="s">
        <v>2911</v>
      </c>
      <c r="AO82" s="2" t="s">
        <v>2912</v>
      </c>
      <c r="AP82" s="2" t="s">
        <v>1844</v>
      </c>
      <c r="AQ82" s="2" t="s">
        <v>1844</v>
      </c>
      <c r="AR82" s="2" t="s">
        <v>1844</v>
      </c>
      <c r="AS82" s="2" t="s">
        <v>1844</v>
      </c>
      <c r="AT82" s="2" t="s">
        <v>2913</v>
      </c>
      <c r="AU82" s="2" t="s">
        <v>1844</v>
      </c>
      <c r="AV82" s="2" t="s">
        <v>1844</v>
      </c>
      <c r="AW82" s="2" t="s">
        <v>1851</v>
      </c>
      <c r="AX82" s="2" t="s">
        <v>1844</v>
      </c>
      <c r="AY82" s="2" t="s">
        <v>1844</v>
      </c>
      <c r="AZ82" s="2" t="s">
        <v>1852</v>
      </c>
      <c r="BA82" s="2" t="s">
        <v>1844</v>
      </c>
      <c r="BB82" s="2" t="s">
        <v>1278</v>
      </c>
      <c r="BC82" s="2" t="s">
        <v>2914</v>
      </c>
      <c r="BD82" s="2" t="s">
        <v>1844</v>
      </c>
      <c r="BE82" s="2" t="s">
        <v>2915</v>
      </c>
      <c r="BF82" s="2" t="s">
        <v>1853</v>
      </c>
      <c r="BG82" s="2" t="s">
        <v>1844</v>
      </c>
      <c r="BH82" s="2" t="s">
        <v>1281</v>
      </c>
      <c r="BI82" s="2" t="s">
        <v>1844</v>
      </c>
      <c r="BJ82" s="2" t="s">
        <v>1854</v>
      </c>
      <c r="BK82" s="2" t="s">
        <v>1855</v>
      </c>
      <c r="BL82" s="2" t="s">
        <v>1871</v>
      </c>
      <c r="BM82" s="2" t="s">
        <v>1844</v>
      </c>
      <c r="BN82" s="2" t="s">
        <v>1844</v>
      </c>
      <c r="BO82" s="2" t="s">
        <v>1844</v>
      </c>
      <c r="BP82" s="2" t="s">
        <v>1857</v>
      </c>
      <c r="BQ82" s="2" t="s">
        <v>1844</v>
      </c>
      <c r="BR82" s="2" t="s">
        <v>1844</v>
      </c>
      <c r="BS82" s="2" t="s">
        <v>1853</v>
      </c>
      <c r="BT82" s="2" t="s">
        <v>1844</v>
      </c>
      <c r="BU82" s="2" t="s">
        <v>2916</v>
      </c>
      <c r="BV82" s="2" t="s">
        <v>1872</v>
      </c>
      <c r="BW82" s="2" t="s">
        <v>2917</v>
      </c>
      <c r="BX82" s="2" t="s">
        <v>1844</v>
      </c>
      <c r="BY82" s="2" t="s">
        <v>1844</v>
      </c>
      <c r="BZ82" s="2" t="s">
        <v>1844</v>
      </c>
      <c r="CA82" s="2" t="s">
        <v>1844</v>
      </c>
      <c r="CB82" s="2" t="s">
        <v>1844</v>
      </c>
      <c r="CC82" s="2" t="s">
        <v>53</v>
      </c>
      <c r="CD82" s="2" t="s">
        <v>1873</v>
      </c>
      <c r="CE82" s="2" t="s">
        <v>1844</v>
      </c>
      <c r="CF82" s="2" t="s">
        <v>1844</v>
      </c>
      <c r="CG82" s="2" t="s">
        <v>1844</v>
      </c>
      <c r="CH82" s="2" t="s">
        <v>2910</v>
      </c>
      <c r="CI82" s="2" t="s">
        <v>1874</v>
      </c>
      <c r="CJ82" s="2" t="s">
        <v>1844</v>
      </c>
      <c r="CK82" s="2" t="s">
        <v>1844</v>
      </c>
      <c r="CL82" s="2" t="s">
        <v>1844</v>
      </c>
      <c r="CM82" s="2" t="s">
        <v>1844</v>
      </c>
      <c r="CN82" s="2" t="s">
        <v>1281</v>
      </c>
      <c r="CO82" s="2" t="s">
        <v>1875</v>
      </c>
      <c r="CP82" s="2" t="s">
        <v>2916</v>
      </c>
      <c r="CQ82" s="2" t="s">
        <v>1876</v>
      </c>
      <c r="CR82" s="2" t="s">
        <v>1844</v>
      </c>
      <c r="CS82" s="2" t="s">
        <v>1859</v>
      </c>
      <c r="CT82" s="2" t="s">
        <v>1859</v>
      </c>
      <c r="CU82" s="2" t="s">
        <v>1859</v>
      </c>
      <c r="CV82" s="2" t="s">
        <v>1844</v>
      </c>
      <c r="CW82" s="2" t="s">
        <v>1844</v>
      </c>
      <c r="CX82" s="2" t="s">
        <v>1844</v>
      </c>
      <c r="CY82" s="2" t="s">
        <v>1844</v>
      </c>
      <c r="CZ82" s="2" t="s">
        <v>1844</v>
      </c>
      <c r="DA82" s="2" t="s">
        <v>1844</v>
      </c>
      <c r="DB82" s="2" t="s">
        <v>1844</v>
      </c>
      <c r="DC82" s="2" t="s">
        <v>1026</v>
      </c>
      <c r="DD82" s="2" t="s">
        <v>1281</v>
      </c>
      <c r="DE82" s="2" t="s">
        <v>51</v>
      </c>
      <c r="DF82" s="3">
        <v>44841</v>
      </c>
      <c r="DG82" s="3">
        <v>44841</v>
      </c>
      <c r="DH82" s="3">
        <v>44841</v>
      </c>
      <c r="DI82" s="3">
        <v>44841</v>
      </c>
      <c r="DJ82" s="3">
        <v>44841</v>
      </c>
      <c r="DK82" s="3"/>
      <c r="DL82" s="3"/>
      <c r="DM82" s="3">
        <v>44841</v>
      </c>
      <c r="DN82" s="3"/>
      <c r="DO82" s="3">
        <v>44841</v>
      </c>
      <c r="DP82" s="3">
        <v>44841</v>
      </c>
      <c r="DQ82" s="26">
        <v>0.57999999999999996</v>
      </c>
    </row>
    <row r="83" spans="1:121" x14ac:dyDescent="0.25">
      <c r="A83" s="2" t="s">
        <v>1281</v>
      </c>
      <c r="B83" s="2" t="s">
        <v>1842</v>
      </c>
      <c r="C83" s="2" t="s">
        <v>2918</v>
      </c>
      <c r="D83" s="2" t="s">
        <v>7698</v>
      </c>
      <c r="E83" s="2" t="s">
        <v>7646</v>
      </c>
      <c r="F83" s="2" t="str">
        <f t="shared" si="3"/>
        <v>CADENA DE TRANSPORTADOR FRACTURADA</v>
      </c>
      <c r="G83" s="2" t="str">
        <f t="shared" si="2"/>
        <v>CADENA DE TRANSPORTADOR FRACTURADA</v>
      </c>
      <c r="H83" s="2" t="s">
        <v>7345</v>
      </c>
      <c r="I83" s="2" t="s">
        <v>7247</v>
      </c>
      <c r="J83" s="2" t="s">
        <v>7290</v>
      </c>
      <c r="K83" s="2" t="s">
        <v>7265</v>
      </c>
      <c r="L83" s="2" t="s">
        <v>7351</v>
      </c>
      <c r="M83" s="2"/>
      <c r="N83" s="2"/>
      <c r="O83" s="2"/>
      <c r="P83" s="2"/>
      <c r="Q83" s="2" t="s">
        <v>119</v>
      </c>
      <c r="R83" s="2" t="s">
        <v>10</v>
      </c>
      <c r="S83" s="2" t="s">
        <v>1042</v>
      </c>
      <c r="T83" s="2" t="s">
        <v>1276</v>
      </c>
      <c r="U83" s="2" t="s">
        <v>1280</v>
      </c>
      <c r="V83" s="2" t="s">
        <v>1294</v>
      </c>
      <c r="W83" s="2" t="s">
        <v>1294</v>
      </c>
      <c r="X83" s="2" t="s">
        <v>1298</v>
      </c>
      <c r="Y83" s="2" t="s">
        <v>1025</v>
      </c>
      <c r="Z83" s="2" t="s">
        <v>1844</v>
      </c>
      <c r="AA83" s="2" t="s">
        <v>1844</v>
      </c>
      <c r="AB83" s="2" t="s">
        <v>2919</v>
      </c>
      <c r="AC83" s="2" t="s">
        <v>1844</v>
      </c>
      <c r="AD83" s="2" t="s">
        <v>1296</v>
      </c>
      <c r="AE83" s="2" t="s">
        <v>2920</v>
      </c>
      <c r="AF83" s="2" t="s">
        <v>1992</v>
      </c>
      <c r="AG83" s="2" t="s">
        <v>1847</v>
      </c>
      <c r="AH83" s="2" t="s">
        <v>1844</v>
      </c>
      <c r="AI83" s="2" t="s">
        <v>1844</v>
      </c>
      <c r="AJ83" s="2" t="s">
        <v>1844</v>
      </c>
      <c r="AK83" s="2" t="s">
        <v>1281</v>
      </c>
      <c r="AL83" s="2" t="s">
        <v>1848</v>
      </c>
      <c r="AM83" s="2" t="s">
        <v>1844</v>
      </c>
      <c r="AN83" s="2" t="s">
        <v>2911</v>
      </c>
      <c r="AO83" s="2" t="s">
        <v>2921</v>
      </c>
      <c r="AP83" s="2" t="s">
        <v>1844</v>
      </c>
      <c r="AQ83" s="2" t="s">
        <v>1844</v>
      </c>
      <c r="AR83" s="2" t="s">
        <v>1844</v>
      </c>
      <c r="AS83" s="2" t="s">
        <v>1844</v>
      </c>
      <c r="AT83" s="2" t="s">
        <v>2922</v>
      </c>
      <c r="AU83" s="2" t="s">
        <v>1844</v>
      </c>
      <c r="AV83" s="2" t="s">
        <v>1844</v>
      </c>
      <c r="AW83" s="2" t="s">
        <v>1851</v>
      </c>
      <c r="AX83" s="2" t="s">
        <v>1844</v>
      </c>
      <c r="AY83" s="2" t="s">
        <v>1844</v>
      </c>
      <c r="AZ83" s="2" t="s">
        <v>1852</v>
      </c>
      <c r="BA83" s="2" t="s">
        <v>1844</v>
      </c>
      <c r="BB83" s="2" t="s">
        <v>1278</v>
      </c>
      <c r="BC83" s="2" t="s">
        <v>2923</v>
      </c>
      <c r="BD83" s="2" t="s">
        <v>1844</v>
      </c>
      <c r="BE83" s="2" t="s">
        <v>2924</v>
      </c>
      <c r="BF83" s="2" t="s">
        <v>1853</v>
      </c>
      <c r="BG83" s="2" t="s">
        <v>1844</v>
      </c>
      <c r="BH83" s="2" t="s">
        <v>1281</v>
      </c>
      <c r="BI83" s="2" t="s">
        <v>1844</v>
      </c>
      <c r="BJ83" s="2" t="s">
        <v>1854</v>
      </c>
      <c r="BK83" s="2" t="s">
        <v>1855</v>
      </c>
      <c r="BL83" s="2" t="s">
        <v>1914</v>
      </c>
      <c r="BM83" s="2" t="s">
        <v>1844</v>
      </c>
      <c r="BN83" s="2" t="s">
        <v>1844</v>
      </c>
      <c r="BO83" s="2" t="s">
        <v>1844</v>
      </c>
      <c r="BP83" s="2" t="s">
        <v>1857</v>
      </c>
      <c r="BQ83" s="2" t="s">
        <v>1844</v>
      </c>
      <c r="BR83" s="2" t="s">
        <v>1844</v>
      </c>
      <c r="BS83" s="2" t="s">
        <v>1853</v>
      </c>
      <c r="BT83" s="2" t="s">
        <v>1844</v>
      </c>
      <c r="BU83" s="2" t="s">
        <v>2925</v>
      </c>
      <c r="BV83" s="2" t="s">
        <v>1999</v>
      </c>
      <c r="BW83" s="2" t="s">
        <v>2926</v>
      </c>
      <c r="BX83" s="2" t="s">
        <v>1844</v>
      </c>
      <c r="BY83" s="2" t="s">
        <v>1844</v>
      </c>
      <c r="BZ83" s="2" t="s">
        <v>1844</v>
      </c>
      <c r="CA83" s="2" t="s">
        <v>1844</v>
      </c>
      <c r="CB83" s="2" t="s">
        <v>1844</v>
      </c>
      <c r="CC83" s="2" t="s">
        <v>120</v>
      </c>
      <c r="CD83" s="2" t="s">
        <v>1844</v>
      </c>
      <c r="CE83" s="2" t="s">
        <v>1844</v>
      </c>
      <c r="CF83" s="2" t="s">
        <v>1844</v>
      </c>
      <c r="CG83" s="2" t="s">
        <v>1844</v>
      </c>
      <c r="CH83" s="2" t="s">
        <v>2920</v>
      </c>
      <c r="CI83" s="2" t="s">
        <v>1901</v>
      </c>
      <c r="CJ83" s="2" t="s">
        <v>1844</v>
      </c>
      <c r="CK83" s="2" t="s">
        <v>1844</v>
      </c>
      <c r="CL83" s="2" t="s">
        <v>1844</v>
      </c>
      <c r="CM83" s="2" t="s">
        <v>1844</v>
      </c>
      <c r="CN83" s="2" t="s">
        <v>1281</v>
      </c>
      <c r="CO83" s="2" t="s">
        <v>2001</v>
      </c>
      <c r="CP83" s="2" t="s">
        <v>2925</v>
      </c>
      <c r="CQ83" s="2" t="s">
        <v>2002</v>
      </c>
      <c r="CR83" s="2" t="s">
        <v>1844</v>
      </c>
      <c r="CS83" s="2" t="s">
        <v>1859</v>
      </c>
      <c r="CT83" s="2" t="s">
        <v>1859</v>
      </c>
      <c r="CU83" s="2" t="s">
        <v>1859</v>
      </c>
      <c r="CV83" s="2" t="s">
        <v>1844</v>
      </c>
      <c r="CW83" s="2" t="s">
        <v>1844</v>
      </c>
      <c r="CX83" s="2" t="s">
        <v>1844</v>
      </c>
      <c r="CY83" s="2" t="s">
        <v>1844</v>
      </c>
      <c r="CZ83" s="2" t="s">
        <v>1844</v>
      </c>
      <c r="DA83" s="2" t="s">
        <v>1844</v>
      </c>
      <c r="DB83" s="2" t="s">
        <v>1844</v>
      </c>
      <c r="DC83" s="2" t="s">
        <v>1026</v>
      </c>
      <c r="DD83" s="2" t="s">
        <v>1281</v>
      </c>
      <c r="DE83" s="2" t="s">
        <v>118</v>
      </c>
      <c r="DF83" s="3">
        <v>44842</v>
      </c>
      <c r="DG83" s="3">
        <v>44842</v>
      </c>
      <c r="DH83" s="3">
        <v>44842</v>
      </c>
      <c r="DI83" s="3">
        <v>44842</v>
      </c>
      <c r="DJ83" s="3">
        <v>44842</v>
      </c>
      <c r="DK83" s="3"/>
      <c r="DL83" s="3"/>
      <c r="DM83" s="3">
        <v>44842</v>
      </c>
      <c r="DN83" s="3"/>
      <c r="DO83" s="3">
        <v>44842</v>
      </c>
      <c r="DP83" s="3">
        <v>44842</v>
      </c>
      <c r="DQ83" s="26">
        <v>1.33</v>
      </c>
    </row>
    <row r="84" spans="1:121" x14ac:dyDescent="0.25">
      <c r="A84" s="2" t="s">
        <v>1281</v>
      </c>
      <c r="B84" s="2" t="s">
        <v>1842</v>
      </c>
      <c r="C84" s="2" t="s">
        <v>2927</v>
      </c>
      <c r="D84" s="2" t="s">
        <v>7700</v>
      </c>
      <c r="E84" s="2" t="s">
        <v>7465</v>
      </c>
      <c r="F84" s="2" t="str">
        <f t="shared" si="3"/>
        <v>ESLABONADOR DE CADENA DE TRANSPORTADOR DESACOPLADO</v>
      </c>
      <c r="G84" s="2" t="str">
        <f t="shared" si="2"/>
        <v>ESLABONADOR DE CADENA DE TRANSPORTADOR DESACOPLADO</v>
      </c>
      <c r="H84" s="2" t="s">
        <v>7464</v>
      </c>
      <c r="I84" s="2" t="s">
        <v>7465</v>
      </c>
      <c r="J84" s="2" t="s">
        <v>7257</v>
      </c>
      <c r="K84" s="2" t="s">
        <v>7290</v>
      </c>
      <c r="L84" s="2" t="s">
        <v>7466</v>
      </c>
      <c r="M84" s="2"/>
      <c r="N84" s="2"/>
      <c r="O84" s="2"/>
      <c r="P84" s="2"/>
      <c r="Q84" s="2" t="s">
        <v>119</v>
      </c>
      <c r="R84" s="2" t="s">
        <v>10</v>
      </c>
      <c r="S84" s="2" t="s">
        <v>1042</v>
      </c>
      <c r="T84" s="2" t="s">
        <v>1276</v>
      </c>
      <c r="U84" s="2" t="s">
        <v>1280</v>
      </c>
      <c r="V84" s="2" t="s">
        <v>1299</v>
      </c>
      <c r="W84" s="2" t="s">
        <v>1299</v>
      </c>
      <c r="X84" s="2" t="s">
        <v>1298</v>
      </c>
      <c r="Y84" s="2" t="s">
        <v>1025</v>
      </c>
      <c r="Z84" s="2" t="s">
        <v>1844</v>
      </c>
      <c r="AA84" s="2" t="s">
        <v>1844</v>
      </c>
      <c r="AB84" s="2" t="s">
        <v>2928</v>
      </c>
      <c r="AC84" s="2" t="s">
        <v>1844</v>
      </c>
      <c r="AD84" s="2" t="s">
        <v>1299</v>
      </c>
      <c r="AE84" s="2" t="s">
        <v>2929</v>
      </c>
      <c r="AF84" s="2" t="s">
        <v>1992</v>
      </c>
      <c r="AG84" s="2" t="s">
        <v>1847</v>
      </c>
      <c r="AH84" s="2" t="s">
        <v>1844</v>
      </c>
      <c r="AI84" s="2" t="s">
        <v>1844</v>
      </c>
      <c r="AJ84" s="2" t="s">
        <v>1844</v>
      </c>
      <c r="AK84" s="2" t="s">
        <v>1281</v>
      </c>
      <c r="AL84" s="2" t="s">
        <v>1848</v>
      </c>
      <c r="AM84" s="2" t="s">
        <v>1844</v>
      </c>
      <c r="AN84" s="2" t="s">
        <v>2930</v>
      </c>
      <c r="AO84" s="2" t="s">
        <v>2931</v>
      </c>
      <c r="AP84" s="2" t="s">
        <v>1844</v>
      </c>
      <c r="AQ84" s="2" t="s">
        <v>1844</v>
      </c>
      <c r="AR84" s="2" t="s">
        <v>1844</v>
      </c>
      <c r="AS84" s="2" t="s">
        <v>1844</v>
      </c>
      <c r="AT84" s="2" t="s">
        <v>2932</v>
      </c>
      <c r="AU84" s="2" t="s">
        <v>1844</v>
      </c>
      <c r="AV84" s="2" t="s">
        <v>1844</v>
      </c>
      <c r="AW84" s="2" t="s">
        <v>1851</v>
      </c>
      <c r="AX84" s="2" t="s">
        <v>1844</v>
      </c>
      <c r="AY84" s="2" t="s">
        <v>1844</v>
      </c>
      <c r="AZ84" s="2" t="s">
        <v>1852</v>
      </c>
      <c r="BA84" s="2" t="s">
        <v>1844</v>
      </c>
      <c r="BB84" s="2" t="s">
        <v>1278</v>
      </c>
      <c r="BC84" s="2" t="s">
        <v>2933</v>
      </c>
      <c r="BD84" s="2" t="s">
        <v>1844</v>
      </c>
      <c r="BE84" s="2" t="s">
        <v>2934</v>
      </c>
      <c r="BF84" s="2" t="s">
        <v>1853</v>
      </c>
      <c r="BG84" s="2" t="s">
        <v>1844</v>
      </c>
      <c r="BH84" s="2" t="s">
        <v>1281</v>
      </c>
      <c r="BI84" s="2" t="s">
        <v>1844</v>
      </c>
      <c r="BJ84" s="2" t="s">
        <v>1854</v>
      </c>
      <c r="BK84" s="2" t="s">
        <v>1855</v>
      </c>
      <c r="BL84" s="2" t="s">
        <v>1914</v>
      </c>
      <c r="BM84" s="2" t="s">
        <v>1844</v>
      </c>
      <c r="BN84" s="2" t="s">
        <v>1844</v>
      </c>
      <c r="BO84" s="2" t="s">
        <v>1844</v>
      </c>
      <c r="BP84" s="2" t="s">
        <v>1857</v>
      </c>
      <c r="BQ84" s="2" t="s">
        <v>1844</v>
      </c>
      <c r="BR84" s="2" t="s">
        <v>1844</v>
      </c>
      <c r="BS84" s="2" t="s">
        <v>1853</v>
      </c>
      <c r="BT84" s="2" t="s">
        <v>1844</v>
      </c>
      <c r="BU84" s="2" t="s">
        <v>2935</v>
      </c>
      <c r="BV84" s="2" t="s">
        <v>1999</v>
      </c>
      <c r="BW84" s="2" t="s">
        <v>2936</v>
      </c>
      <c r="BX84" s="2" t="s">
        <v>1844</v>
      </c>
      <c r="BY84" s="2" t="s">
        <v>1844</v>
      </c>
      <c r="BZ84" s="2" t="s">
        <v>1844</v>
      </c>
      <c r="CA84" s="2" t="s">
        <v>1844</v>
      </c>
      <c r="CB84" s="2" t="s">
        <v>1844</v>
      </c>
      <c r="CC84" s="2" t="s">
        <v>120</v>
      </c>
      <c r="CD84" s="2" t="s">
        <v>1844</v>
      </c>
      <c r="CE84" s="2" t="s">
        <v>1844</v>
      </c>
      <c r="CF84" s="2" t="s">
        <v>1844</v>
      </c>
      <c r="CG84" s="2" t="s">
        <v>1844</v>
      </c>
      <c r="CH84" s="2" t="s">
        <v>2929</v>
      </c>
      <c r="CI84" s="2" t="s">
        <v>1901</v>
      </c>
      <c r="CJ84" s="2" t="s">
        <v>1844</v>
      </c>
      <c r="CK84" s="2" t="s">
        <v>1844</v>
      </c>
      <c r="CL84" s="2" t="s">
        <v>1844</v>
      </c>
      <c r="CM84" s="2" t="s">
        <v>1844</v>
      </c>
      <c r="CN84" s="2" t="s">
        <v>1281</v>
      </c>
      <c r="CO84" s="2" t="s">
        <v>2001</v>
      </c>
      <c r="CP84" s="2" t="s">
        <v>2935</v>
      </c>
      <c r="CQ84" s="2" t="s">
        <v>2002</v>
      </c>
      <c r="CR84" s="2" t="s">
        <v>1844</v>
      </c>
      <c r="CS84" s="2" t="s">
        <v>1859</v>
      </c>
      <c r="CT84" s="2" t="s">
        <v>1859</v>
      </c>
      <c r="CU84" s="2" t="s">
        <v>1859</v>
      </c>
      <c r="CV84" s="2" t="s">
        <v>1844</v>
      </c>
      <c r="CW84" s="2" t="s">
        <v>1844</v>
      </c>
      <c r="CX84" s="2" t="s">
        <v>1844</v>
      </c>
      <c r="CY84" s="2" t="s">
        <v>1844</v>
      </c>
      <c r="CZ84" s="2" t="s">
        <v>1844</v>
      </c>
      <c r="DA84" s="2" t="s">
        <v>1844</v>
      </c>
      <c r="DB84" s="2" t="s">
        <v>1844</v>
      </c>
      <c r="DC84" s="2" t="s">
        <v>1026</v>
      </c>
      <c r="DD84" s="2" t="s">
        <v>1281</v>
      </c>
      <c r="DE84" s="2" t="s">
        <v>118</v>
      </c>
      <c r="DF84" s="3">
        <v>44842</v>
      </c>
      <c r="DG84" s="3">
        <v>44842</v>
      </c>
      <c r="DH84" s="3">
        <v>44842</v>
      </c>
      <c r="DI84" s="3">
        <v>44842</v>
      </c>
      <c r="DJ84" s="3">
        <v>44842</v>
      </c>
      <c r="DK84" s="3"/>
      <c r="DL84" s="3"/>
      <c r="DM84" s="3">
        <v>44842</v>
      </c>
      <c r="DN84" s="3"/>
      <c r="DO84" s="3">
        <v>44842</v>
      </c>
      <c r="DP84" s="3">
        <v>44842</v>
      </c>
      <c r="DQ84" s="26">
        <v>0.8</v>
      </c>
    </row>
    <row r="85" spans="1:121" x14ac:dyDescent="0.25">
      <c r="A85" s="2" t="s">
        <v>1281</v>
      </c>
      <c r="B85" s="2" t="s">
        <v>1842</v>
      </c>
      <c r="C85" s="2" t="s">
        <v>2810</v>
      </c>
      <c r="D85" s="2" t="s">
        <v>7701</v>
      </c>
      <c r="E85" s="2" t="s">
        <v>7493</v>
      </c>
      <c r="F85" s="2" t="str">
        <f t="shared" si="3"/>
        <v>RESORTE DE TIJERAS FRACTURADO</v>
      </c>
      <c r="G85" s="2" t="str">
        <f t="shared" si="2"/>
        <v>RESORTE DE TIJERAS FRACTURADO</v>
      </c>
      <c r="H85" s="2" t="s">
        <v>7272</v>
      </c>
      <c r="I85" s="2" t="s">
        <v>7467</v>
      </c>
      <c r="J85" s="2" t="s">
        <v>7279</v>
      </c>
      <c r="K85" s="2" t="s">
        <v>7468</v>
      </c>
      <c r="L85" s="2" t="s">
        <v>7247</v>
      </c>
      <c r="M85" s="2" t="s">
        <v>7469</v>
      </c>
      <c r="N85" s="2" t="s">
        <v>7342</v>
      </c>
      <c r="O85" s="2"/>
      <c r="P85" s="2"/>
      <c r="Q85" s="2" t="s">
        <v>406</v>
      </c>
      <c r="R85" s="2" t="s">
        <v>10</v>
      </c>
      <c r="S85" s="2" t="s">
        <v>1042</v>
      </c>
      <c r="T85" s="2" t="s">
        <v>1276</v>
      </c>
      <c r="U85" s="2" t="s">
        <v>1280</v>
      </c>
      <c r="V85" s="2" t="s">
        <v>1410</v>
      </c>
      <c r="W85" s="2" t="s">
        <v>1410</v>
      </c>
      <c r="X85" s="2" t="s">
        <v>1291</v>
      </c>
      <c r="Y85" s="2" t="s">
        <v>1025</v>
      </c>
      <c r="Z85" s="2" t="s">
        <v>1844</v>
      </c>
      <c r="AA85" s="2" t="s">
        <v>1844</v>
      </c>
      <c r="AB85" s="2" t="s">
        <v>2811</v>
      </c>
      <c r="AC85" s="2" t="s">
        <v>1844</v>
      </c>
      <c r="AD85" s="2" t="s">
        <v>1296</v>
      </c>
      <c r="AE85" s="2" t="s">
        <v>2812</v>
      </c>
      <c r="AF85" s="2" t="s">
        <v>1844</v>
      </c>
      <c r="AG85" s="2" t="s">
        <v>1844</v>
      </c>
      <c r="AH85" s="2" t="s">
        <v>1844</v>
      </c>
      <c r="AI85" s="2" t="s">
        <v>1844</v>
      </c>
      <c r="AJ85" s="2" t="s">
        <v>1844</v>
      </c>
      <c r="AK85" s="2" t="s">
        <v>1281</v>
      </c>
      <c r="AL85" s="2" t="s">
        <v>1848</v>
      </c>
      <c r="AM85" s="2" t="s">
        <v>1844</v>
      </c>
      <c r="AN85" s="2" t="s">
        <v>1961</v>
      </c>
      <c r="AO85" s="2" t="s">
        <v>2813</v>
      </c>
      <c r="AP85" s="2" t="s">
        <v>1844</v>
      </c>
      <c r="AQ85" s="2" t="s">
        <v>1844</v>
      </c>
      <c r="AR85" s="2" t="s">
        <v>1844</v>
      </c>
      <c r="AS85" s="2" t="s">
        <v>1844</v>
      </c>
      <c r="AT85" s="2" t="s">
        <v>2814</v>
      </c>
      <c r="AU85" s="2" t="s">
        <v>1844</v>
      </c>
      <c r="AV85" s="2" t="s">
        <v>1844</v>
      </c>
      <c r="AW85" s="2" t="s">
        <v>1851</v>
      </c>
      <c r="AX85" s="2" t="s">
        <v>1844</v>
      </c>
      <c r="AY85" s="2" t="s">
        <v>1844</v>
      </c>
      <c r="AZ85" s="2" t="s">
        <v>1852</v>
      </c>
      <c r="BA85" s="2" t="s">
        <v>1844</v>
      </c>
      <c r="BB85" s="2" t="s">
        <v>1278</v>
      </c>
      <c r="BC85" s="2" t="s">
        <v>2815</v>
      </c>
      <c r="BD85" s="2" t="s">
        <v>1844</v>
      </c>
      <c r="BE85" s="2" t="s">
        <v>2816</v>
      </c>
      <c r="BF85" s="2" t="s">
        <v>1853</v>
      </c>
      <c r="BG85" s="2" t="s">
        <v>1844</v>
      </c>
      <c r="BH85" s="2" t="s">
        <v>1281</v>
      </c>
      <c r="BI85" s="2" t="s">
        <v>1844</v>
      </c>
      <c r="BJ85" s="2" t="s">
        <v>1854</v>
      </c>
      <c r="BK85" s="2" t="s">
        <v>1855</v>
      </c>
      <c r="BL85" s="2" t="s">
        <v>1866</v>
      </c>
      <c r="BM85" s="2" t="s">
        <v>1844</v>
      </c>
      <c r="BN85" s="2" t="s">
        <v>1844</v>
      </c>
      <c r="BO85" s="2" t="s">
        <v>1844</v>
      </c>
      <c r="BP85" s="2" t="s">
        <v>1857</v>
      </c>
      <c r="BQ85" s="2" t="s">
        <v>1844</v>
      </c>
      <c r="BR85" s="2" t="s">
        <v>1844</v>
      </c>
      <c r="BS85" s="2" t="s">
        <v>1853</v>
      </c>
      <c r="BT85" s="2" t="s">
        <v>1844</v>
      </c>
      <c r="BU85" s="2" t="s">
        <v>2813</v>
      </c>
      <c r="BV85" s="2" t="s">
        <v>1844</v>
      </c>
      <c r="BW85" s="2" t="s">
        <v>2817</v>
      </c>
      <c r="BX85" s="2" t="s">
        <v>1844</v>
      </c>
      <c r="BY85" s="2" t="s">
        <v>1844</v>
      </c>
      <c r="BZ85" s="2" t="s">
        <v>1844</v>
      </c>
      <c r="CA85" s="2" t="s">
        <v>1844</v>
      </c>
      <c r="CB85" s="2" t="s">
        <v>1844</v>
      </c>
      <c r="CC85" s="2" t="s">
        <v>154</v>
      </c>
      <c r="CD85" s="2" t="s">
        <v>1844</v>
      </c>
      <c r="CE85" s="2" t="s">
        <v>1844</v>
      </c>
      <c r="CF85" s="2" t="s">
        <v>1844</v>
      </c>
      <c r="CG85" s="2" t="s">
        <v>1844</v>
      </c>
      <c r="CH85" s="2" t="s">
        <v>2812</v>
      </c>
      <c r="CI85" s="2" t="s">
        <v>1869</v>
      </c>
      <c r="CJ85" s="2" t="s">
        <v>1844</v>
      </c>
      <c r="CK85" s="2" t="s">
        <v>1844</v>
      </c>
      <c r="CL85" s="2" t="s">
        <v>1844</v>
      </c>
      <c r="CM85" s="2" t="s">
        <v>1844</v>
      </c>
      <c r="CN85" s="2" t="s">
        <v>1281</v>
      </c>
      <c r="CO85" s="2" t="s">
        <v>1844</v>
      </c>
      <c r="CP85" s="2" t="s">
        <v>2813</v>
      </c>
      <c r="CQ85" s="2" t="s">
        <v>1844</v>
      </c>
      <c r="CR85" s="2" t="s">
        <v>1844</v>
      </c>
      <c r="CS85" s="2" t="s">
        <v>1859</v>
      </c>
      <c r="CT85" s="2" t="s">
        <v>1859</v>
      </c>
      <c r="CU85" s="2" t="s">
        <v>1859</v>
      </c>
      <c r="CV85" s="2" t="s">
        <v>1844</v>
      </c>
      <c r="CW85" s="2" t="s">
        <v>1844</v>
      </c>
      <c r="CX85" s="2" t="s">
        <v>1844</v>
      </c>
      <c r="CY85" s="2" t="s">
        <v>1844</v>
      </c>
      <c r="CZ85" s="2" t="s">
        <v>1844</v>
      </c>
      <c r="DA85" s="2" t="s">
        <v>1844</v>
      </c>
      <c r="DB85" s="2" t="s">
        <v>1844</v>
      </c>
      <c r="DC85" s="2" t="s">
        <v>1026</v>
      </c>
      <c r="DD85" s="2" t="s">
        <v>1281</v>
      </c>
      <c r="DE85" s="2" t="s">
        <v>405</v>
      </c>
      <c r="DF85" s="3">
        <v>44804</v>
      </c>
      <c r="DG85" s="3">
        <v>44843</v>
      </c>
      <c r="DH85" s="3">
        <v>44843</v>
      </c>
      <c r="DI85" s="3">
        <v>44813</v>
      </c>
      <c r="DJ85" s="3">
        <v>44843</v>
      </c>
      <c r="DK85" s="3"/>
      <c r="DL85" s="3"/>
      <c r="DM85" s="3">
        <v>44804</v>
      </c>
      <c r="DN85" s="3"/>
      <c r="DO85" s="3">
        <v>44804</v>
      </c>
      <c r="DP85" s="3">
        <v>44804</v>
      </c>
      <c r="DQ85" s="26">
        <v>222.85</v>
      </c>
    </row>
    <row r="86" spans="1:121" x14ac:dyDescent="0.25">
      <c r="A86" s="2" t="s">
        <v>1281</v>
      </c>
      <c r="B86" s="2" t="s">
        <v>1842</v>
      </c>
      <c r="C86" s="2" t="s">
        <v>2947</v>
      </c>
      <c r="D86" s="2" t="s">
        <v>7281</v>
      </c>
      <c r="E86" s="2" t="s">
        <v>7702</v>
      </c>
      <c r="F86" s="2" t="str">
        <f t="shared" si="3"/>
        <v>TROQUEL DESAFILADO</v>
      </c>
      <c r="G86" s="2" t="str">
        <f t="shared" si="2"/>
        <v>TROQUEL DESAFILADO</v>
      </c>
      <c r="H86" s="2" t="s">
        <v>7281</v>
      </c>
      <c r="I86" s="2" t="s">
        <v>7470</v>
      </c>
      <c r="J86" s="2" t="s">
        <v>7111</v>
      </c>
      <c r="K86" s="2" t="s">
        <v>7378</v>
      </c>
      <c r="L86" s="2"/>
      <c r="M86" s="2"/>
      <c r="N86" s="2"/>
      <c r="O86" s="2"/>
      <c r="P86" s="2"/>
      <c r="Q86" s="2" t="s">
        <v>52</v>
      </c>
      <c r="R86" s="2" t="s">
        <v>10</v>
      </c>
      <c r="S86" s="2" t="s">
        <v>1042</v>
      </c>
      <c r="T86" s="2" t="s">
        <v>1276</v>
      </c>
      <c r="U86" s="2" t="s">
        <v>1280</v>
      </c>
      <c r="V86" s="2" t="s">
        <v>1294</v>
      </c>
      <c r="W86" s="2" t="s">
        <v>1294</v>
      </c>
      <c r="X86" s="2" t="s">
        <v>1295</v>
      </c>
      <c r="Y86" s="2" t="s">
        <v>1025</v>
      </c>
      <c r="Z86" s="2" t="s">
        <v>1844</v>
      </c>
      <c r="AA86" s="2" t="s">
        <v>1844</v>
      </c>
      <c r="AB86" s="2" t="s">
        <v>2948</v>
      </c>
      <c r="AC86" s="2" t="s">
        <v>1844</v>
      </c>
      <c r="AD86" s="2" t="s">
        <v>1296</v>
      </c>
      <c r="AE86" s="2" t="s">
        <v>2949</v>
      </c>
      <c r="AF86" s="2" t="s">
        <v>1870</v>
      </c>
      <c r="AG86" s="2" t="s">
        <v>1847</v>
      </c>
      <c r="AH86" s="2" t="s">
        <v>1844</v>
      </c>
      <c r="AI86" s="2" t="s">
        <v>1844</v>
      </c>
      <c r="AJ86" s="2" t="s">
        <v>1844</v>
      </c>
      <c r="AK86" s="2" t="s">
        <v>1281</v>
      </c>
      <c r="AL86" s="2" t="s">
        <v>1848</v>
      </c>
      <c r="AM86" s="2" t="s">
        <v>1844</v>
      </c>
      <c r="AN86" s="2" t="s">
        <v>2391</v>
      </c>
      <c r="AO86" s="2" t="s">
        <v>1961</v>
      </c>
      <c r="AP86" s="2" t="s">
        <v>1844</v>
      </c>
      <c r="AQ86" s="2" t="s">
        <v>1844</v>
      </c>
      <c r="AR86" s="2" t="s">
        <v>1844</v>
      </c>
      <c r="AS86" s="2" t="s">
        <v>1844</v>
      </c>
      <c r="AT86" s="2" t="s">
        <v>2950</v>
      </c>
      <c r="AU86" s="2" t="s">
        <v>1844</v>
      </c>
      <c r="AV86" s="2" t="s">
        <v>1844</v>
      </c>
      <c r="AW86" s="2" t="s">
        <v>1851</v>
      </c>
      <c r="AX86" s="2" t="s">
        <v>1844</v>
      </c>
      <c r="AY86" s="2" t="s">
        <v>1844</v>
      </c>
      <c r="AZ86" s="2" t="s">
        <v>1852</v>
      </c>
      <c r="BA86" s="2" t="s">
        <v>1844</v>
      </c>
      <c r="BB86" s="2" t="s">
        <v>1278</v>
      </c>
      <c r="BC86" s="2" t="s">
        <v>2951</v>
      </c>
      <c r="BD86" s="2" t="s">
        <v>1844</v>
      </c>
      <c r="BE86" s="2" t="s">
        <v>2952</v>
      </c>
      <c r="BF86" s="2" t="s">
        <v>1853</v>
      </c>
      <c r="BG86" s="2" t="s">
        <v>1844</v>
      </c>
      <c r="BH86" s="2" t="s">
        <v>1281</v>
      </c>
      <c r="BI86" s="2" t="s">
        <v>1844</v>
      </c>
      <c r="BJ86" s="2" t="s">
        <v>1854</v>
      </c>
      <c r="BK86" s="2" t="s">
        <v>1855</v>
      </c>
      <c r="BL86" s="2" t="s">
        <v>1871</v>
      </c>
      <c r="BM86" s="2" t="s">
        <v>1844</v>
      </c>
      <c r="BN86" s="2" t="s">
        <v>1844</v>
      </c>
      <c r="BO86" s="2" t="s">
        <v>1844</v>
      </c>
      <c r="BP86" s="2" t="s">
        <v>1857</v>
      </c>
      <c r="BQ86" s="2" t="s">
        <v>1844</v>
      </c>
      <c r="BR86" s="2" t="s">
        <v>1844</v>
      </c>
      <c r="BS86" s="2" t="s">
        <v>1853</v>
      </c>
      <c r="BT86" s="2" t="s">
        <v>1844</v>
      </c>
      <c r="BU86" s="2" t="s">
        <v>2953</v>
      </c>
      <c r="BV86" s="2" t="s">
        <v>1872</v>
      </c>
      <c r="BW86" s="2" t="s">
        <v>2954</v>
      </c>
      <c r="BX86" s="2" t="s">
        <v>1844</v>
      </c>
      <c r="BY86" s="2" t="s">
        <v>1844</v>
      </c>
      <c r="BZ86" s="2" t="s">
        <v>1844</v>
      </c>
      <c r="CA86" s="2" t="s">
        <v>1844</v>
      </c>
      <c r="CB86" s="2" t="s">
        <v>1844</v>
      </c>
      <c r="CC86" s="2" t="s">
        <v>53</v>
      </c>
      <c r="CD86" s="2" t="s">
        <v>1873</v>
      </c>
      <c r="CE86" s="2" t="s">
        <v>1844</v>
      </c>
      <c r="CF86" s="2" t="s">
        <v>1844</v>
      </c>
      <c r="CG86" s="2" t="s">
        <v>1844</v>
      </c>
      <c r="CH86" s="2" t="s">
        <v>2949</v>
      </c>
      <c r="CI86" s="2" t="s">
        <v>1874</v>
      </c>
      <c r="CJ86" s="2" t="s">
        <v>1844</v>
      </c>
      <c r="CK86" s="2" t="s">
        <v>1844</v>
      </c>
      <c r="CL86" s="2" t="s">
        <v>1844</v>
      </c>
      <c r="CM86" s="2" t="s">
        <v>1844</v>
      </c>
      <c r="CN86" s="2" t="s">
        <v>1281</v>
      </c>
      <c r="CO86" s="2" t="s">
        <v>1875</v>
      </c>
      <c r="CP86" s="2" t="s">
        <v>2953</v>
      </c>
      <c r="CQ86" s="2" t="s">
        <v>1876</v>
      </c>
      <c r="CR86" s="2" t="s">
        <v>1844</v>
      </c>
      <c r="CS86" s="2" t="s">
        <v>1859</v>
      </c>
      <c r="CT86" s="2" t="s">
        <v>1859</v>
      </c>
      <c r="CU86" s="2" t="s">
        <v>1859</v>
      </c>
      <c r="CV86" s="2" t="s">
        <v>1844</v>
      </c>
      <c r="CW86" s="2" t="s">
        <v>1844</v>
      </c>
      <c r="CX86" s="2" t="s">
        <v>1844</v>
      </c>
      <c r="CY86" s="2" t="s">
        <v>1844</v>
      </c>
      <c r="CZ86" s="2" t="s">
        <v>1844</v>
      </c>
      <c r="DA86" s="2" t="s">
        <v>1844</v>
      </c>
      <c r="DB86" s="2" t="s">
        <v>1844</v>
      </c>
      <c r="DC86" s="2" t="s">
        <v>1026</v>
      </c>
      <c r="DD86" s="2" t="s">
        <v>1281</v>
      </c>
      <c r="DE86" s="2" t="s">
        <v>51</v>
      </c>
      <c r="DF86" s="3">
        <v>44856</v>
      </c>
      <c r="DG86" s="3">
        <v>44856</v>
      </c>
      <c r="DH86" s="3">
        <v>44856</v>
      </c>
      <c r="DI86" s="3">
        <v>44856</v>
      </c>
      <c r="DJ86" s="3">
        <v>44856</v>
      </c>
      <c r="DK86" s="3"/>
      <c r="DL86" s="3"/>
      <c r="DM86" s="3">
        <v>44856</v>
      </c>
      <c r="DN86" s="3"/>
      <c r="DO86" s="3">
        <v>44856</v>
      </c>
      <c r="DP86" s="3">
        <v>44856</v>
      </c>
      <c r="DQ86" s="26">
        <v>2</v>
      </c>
    </row>
    <row r="87" spans="1:121" x14ac:dyDescent="0.25">
      <c r="A87" s="2" t="s">
        <v>1281</v>
      </c>
      <c r="B87" s="2" t="s">
        <v>1842</v>
      </c>
      <c r="C87" s="2" t="s">
        <v>2891</v>
      </c>
      <c r="D87" s="2" t="s">
        <v>7703</v>
      </c>
      <c r="E87" s="2" t="s">
        <v>7493</v>
      </c>
      <c r="F87" s="2" t="str">
        <f t="shared" si="3"/>
        <v>EMPAQUE DE ANTEOJO FRACTURADO</v>
      </c>
      <c r="G87" s="2" t="str">
        <f t="shared" si="2"/>
        <v>EMPAQUE DE ANTEOJO FRACTURADO</v>
      </c>
      <c r="H87" s="2" t="s">
        <v>7262</v>
      </c>
      <c r="I87" s="2" t="s">
        <v>7471</v>
      </c>
      <c r="J87" s="2"/>
      <c r="K87" s="2"/>
      <c r="L87" s="2"/>
      <c r="M87" s="2"/>
      <c r="N87" s="2"/>
      <c r="O87" s="2"/>
      <c r="P87" s="2"/>
      <c r="Q87" s="2" t="s">
        <v>52</v>
      </c>
      <c r="R87" s="2" t="s">
        <v>10</v>
      </c>
      <c r="S87" s="2" t="s">
        <v>67</v>
      </c>
      <c r="T87" s="2" t="s">
        <v>1276</v>
      </c>
      <c r="U87" s="2" t="s">
        <v>1280</v>
      </c>
      <c r="V87" s="2" t="s">
        <v>1283</v>
      </c>
      <c r="W87" s="2" t="s">
        <v>1283</v>
      </c>
      <c r="X87" s="2" t="s">
        <v>1295</v>
      </c>
      <c r="Y87" s="2" t="s">
        <v>1015</v>
      </c>
      <c r="Z87" s="2" t="s">
        <v>1844</v>
      </c>
      <c r="AA87" s="2" t="s">
        <v>1844</v>
      </c>
      <c r="AB87" s="2" t="s">
        <v>2892</v>
      </c>
      <c r="AC87" s="2" t="s">
        <v>1844</v>
      </c>
      <c r="AD87" s="2" t="s">
        <v>1292</v>
      </c>
      <c r="AE87" s="2" t="s">
        <v>2893</v>
      </c>
      <c r="AF87" s="2" t="s">
        <v>1870</v>
      </c>
      <c r="AG87" s="2" t="s">
        <v>1847</v>
      </c>
      <c r="AH87" s="2" t="s">
        <v>1844</v>
      </c>
      <c r="AI87" s="2" t="s">
        <v>1844</v>
      </c>
      <c r="AJ87" s="2" t="s">
        <v>1844</v>
      </c>
      <c r="AK87" s="2" t="s">
        <v>1281</v>
      </c>
      <c r="AL87" s="2" t="s">
        <v>1848</v>
      </c>
      <c r="AM87" s="2" t="s">
        <v>1844</v>
      </c>
      <c r="AN87" s="2" t="s">
        <v>2894</v>
      </c>
      <c r="AO87" s="2" t="s">
        <v>2895</v>
      </c>
      <c r="AP87" s="2" t="s">
        <v>1844</v>
      </c>
      <c r="AQ87" s="2" t="s">
        <v>1844</v>
      </c>
      <c r="AR87" s="2" t="s">
        <v>1844</v>
      </c>
      <c r="AS87" s="2" t="s">
        <v>1844</v>
      </c>
      <c r="AT87" s="2" t="s">
        <v>2896</v>
      </c>
      <c r="AU87" s="2" t="s">
        <v>1844</v>
      </c>
      <c r="AV87" s="2" t="s">
        <v>1844</v>
      </c>
      <c r="AW87" s="2" t="s">
        <v>1851</v>
      </c>
      <c r="AX87" s="2" t="s">
        <v>1844</v>
      </c>
      <c r="AY87" s="2" t="s">
        <v>1844</v>
      </c>
      <c r="AZ87" s="2" t="s">
        <v>1852</v>
      </c>
      <c r="BA87" s="2" t="s">
        <v>1844</v>
      </c>
      <c r="BB87" s="2" t="s">
        <v>1278</v>
      </c>
      <c r="BC87" s="2" t="s">
        <v>2897</v>
      </c>
      <c r="BD87" s="2" t="s">
        <v>1844</v>
      </c>
      <c r="BE87" s="2" t="s">
        <v>2898</v>
      </c>
      <c r="BF87" s="2" t="s">
        <v>1853</v>
      </c>
      <c r="BG87" s="2" t="s">
        <v>1844</v>
      </c>
      <c r="BH87" s="2" t="s">
        <v>1281</v>
      </c>
      <c r="BI87" s="2" t="s">
        <v>1844</v>
      </c>
      <c r="BJ87" s="2" t="s">
        <v>1854</v>
      </c>
      <c r="BK87" s="2" t="s">
        <v>1855</v>
      </c>
      <c r="BL87" s="2" t="s">
        <v>1871</v>
      </c>
      <c r="BM87" s="2" t="s">
        <v>1844</v>
      </c>
      <c r="BN87" s="2" t="s">
        <v>1844</v>
      </c>
      <c r="BO87" s="2" t="s">
        <v>1844</v>
      </c>
      <c r="BP87" s="2" t="s">
        <v>1857</v>
      </c>
      <c r="BQ87" s="2" t="s">
        <v>1844</v>
      </c>
      <c r="BR87" s="2" t="s">
        <v>1844</v>
      </c>
      <c r="BS87" s="2" t="s">
        <v>1853</v>
      </c>
      <c r="BT87" s="2" t="s">
        <v>1844</v>
      </c>
      <c r="BU87" s="2" t="s">
        <v>2899</v>
      </c>
      <c r="BV87" s="2" t="s">
        <v>1872</v>
      </c>
      <c r="BW87" s="2" t="s">
        <v>2900</v>
      </c>
      <c r="BX87" s="2" t="s">
        <v>1844</v>
      </c>
      <c r="BY87" s="2" t="s">
        <v>1844</v>
      </c>
      <c r="BZ87" s="2" t="s">
        <v>1844</v>
      </c>
      <c r="CA87" s="2" t="s">
        <v>1844</v>
      </c>
      <c r="CB87" s="2" t="s">
        <v>1844</v>
      </c>
      <c r="CC87" s="2" t="s">
        <v>53</v>
      </c>
      <c r="CD87" s="2" t="s">
        <v>1873</v>
      </c>
      <c r="CE87" s="2" t="s">
        <v>1844</v>
      </c>
      <c r="CF87" s="2" t="s">
        <v>1844</v>
      </c>
      <c r="CG87" s="2" t="s">
        <v>1844</v>
      </c>
      <c r="CH87" s="2" t="s">
        <v>2893</v>
      </c>
      <c r="CI87" s="2" t="s">
        <v>1874</v>
      </c>
      <c r="CJ87" s="2" t="s">
        <v>1844</v>
      </c>
      <c r="CK87" s="2" t="s">
        <v>1844</v>
      </c>
      <c r="CL87" s="2" t="s">
        <v>1844</v>
      </c>
      <c r="CM87" s="2" t="s">
        <v>1844</v>
      </c>
      <c r="CN87" s="2" t="s">
        <v>1281</v>
      </c>
      <c r="CO87" s="2" t="s">
        <v>1875</v>
      </c>
      <c r="CP87" s="2" t="s">
        <v>2899</v>
      </c>
      <c r="CQ87" s="2" t="s">
        <v>1876</v>
      </c>
      <c r="CR87" s="2" t="s">
        <v>1844</v>
      </c>
      <c r="CS87" s="2" t="s">
        <v>1859</v>
      </c>
      <c r="CT87" s="2" t="s">
        <v>1859</v>
      </c>
      <c r="CU87" s="2" t="s">
        <v>1859</v>
      </c>
      <c r="CV87" s="2" t="s">
        <v>1844</v>
      </c>
      <c r="CW87" s="2" t="s">
        <v>1844</v>
      </c>
      <c r="CX87" s="2" t="s">
        <v>1844</v>
      </c>
      <c r="CY87" s="2" t="s">
        <v>1844</v>
      </c>
      <c r="CZ87" s="2" t="s">
        <v>1844</v>
      </c>
      <c r="DA87" s="2" t="s">
        <v>1844</v>
      </c>
      <c r="DB87" s="2" t="s">
        <v>1844</v>
      </c>
      <c r="DC87" s="2" t="s">
        <v>1026</v>
      </c>
      <c r="DD87" s="2" t="s">
        <v>1281</v>
      </c>
      <c r="DE87" s="2" t="s">
        <v>51</v>
      </c>
      <c r="DF87" s="3">
        <v>44837</v>
      </c>
      <c r="DG87" s="3">
        <v>44858</v>
      </c>
      <c r="DH87" s="3">
        <v>44858</v>
      </c>
      <c r="DI87" s="3">
        <v>44837</v>
      </c>
      <c r="DJ87" s="3">
        <v>44858</v>
      </c>
      <c r="DK87" s="3"/>
      <c r="DL87" s="3"/>
      <c r="DM87" s="3">
        <v>44837</v>
      </c>
      <c r="DN87" s="3"/>
      <c r="DO87" s="3">
        <v>44837</v>
      </c>
      <c r="DP87" s="3">
        <v>44837</v>
      </c>
      <c r="DQ87" s="26">
        <v>10.08</v>
      </c>
    </row>
    <row r="88" spans="1:121" x14ac:dyDescent="0.25">
      <c r="A88" s="2" t="s">
        <v>1281</v>
      </c>
      <c r="B88" s="2" t="s">
        <v>1842</v>
      </c>
      <c r="C88" s="2" t="s">
        <v>2955</v>
      </c>
      <c r="D88" s="2" t="s">
        <v>7667</v>
      </c>
      <c r="E88" s="2" t="s">
        <v>7668</v>
      </c>
      <c r="F88" s="2" t="str">
        <f t="shared" si="3"/>
        <v>PLANCHA DE SELLADO SIN VACÍO</v>
      </c>
      <c r="G88" s="2" t="str">
        <f t="shared" si="2"/>
        <v>PLANCHA DE SELLADO SIN VACÍO</v>
      </c>
      <c r="H88" s="2" t="s">
        <v>7288</v>
      </c>
      <c r="I88" s="2" t="s">
        <v>7253</v>
      </c>
      <c r="J88" s="2" t="s">
        <v>7291</v>
      </c>
      <c r="K88" s="2" t="s">
        <v>7340</v>
      </c>
      <c r="L88" s="2" t="s">
        <v>120</v>
      </c>
      <c r="M88" s="2"/>
      <c r="N88" s="2"/>
      <c r="O88" s="2"/>
      <c r="P88" s="2"/>
      <c r="Q88" s="2" t="s">
        <v>52</v>
      </c>
      <c r="R88" s="2" t="s">
        <v>10</v>
      </c>
      <c r="S88" s="2" t="s">
        <v>1042</v>
      </c>
      <c r="T88" s="2" t="s">
        <v>1276</v>
      </c>
      <c r="U88" s="2" t="s">
        <v>1280</v>
      </c>
      <c r="V88" s="2" t="s">
        <v>1287</v>
      </c>
      <c r="W88" s="2" t="s">
        <v>1287</v>
      </c>
      <c r="X88" s="2" t="s">
        <v>1295</v>
      </c>
      <c r="Y88" s="2" t="s">
        <v>1025</v>
      </c>
      <c r="Z88" s="2" t="s">
        <v>1844</v>
      </c>
      <c r="AA88" s="2" t="s">
        <v>1844</v>
      </c>
      <c r="AB88" s="2" t="s">
        <v>2956</v>
      </c>
      <c r="AC88" s="2" t="s">
        <v>1844</v>
      </c>
      <c r="AD88" s="2" t="s">
        <v>1299</v>
      </c>
      <c r="AE88" s="2" t="s">
        <v>2957</v>
      </c>
      <c r="AF88" s="2" t="s">
        <v>1870</v>
      </c>
      <c r="AG88" s="2" t="s">
        <v>1847</v>
      </c>
      <c r="AH88" s="2" t="s">
        <v>1844</v>
      </c>
      <c r="AI88" s="2" t="s">
        <v>1844</v>
      </c>
      <c r="AJ88" s="2" t="s">
        <v>1844</v>
      </c>
      <c r="AK88" s="2" t="s">
        <v>1281</v>
      </c>
      <c r="AL88" s="2" t="s">
        <v>1848</v>
      </c>
      <c r="AM88" s="2" t="s">
        <v>1844</v>
      </c>
      <c r="AN88" s="2" t="s">
        <v>2239</v>
      </c>
      <c r="AO88" s="2" t="s">
        <v>2332</v>
      </c>
      <c r="AP88" s="2" t="s">
        <v>1844</v>
      </c>
      <c r="AQ88" s="2" t="s">
        <v>1844</v>
      </c>
      <c r="AR88" s="2" t="s">
        <v>1844</v>
      </c>
      <c r="AS88" s="2" t="s">
        <v>1844</v>
      </c>
      <c r="AT88" s="2" t="s">
        <v>2958</v>
      </c>
      <c r="AU88" s="2" t="s">
        <v>1844</v>
      </c>
      <c r="AV88" s="2" t="s">
        <v>1844</v>
      </c>
      <c r="AW88" s="2" t="s">
        <v>1851</v>
      </c>
      <c r="AX88" s="2" t="s">
        <v>1844</v>
      </c>
      <c r="AY88" s="2" t="s">
        <v>1844</v>
      </c>
      <c r="AZ88" s="2" t="s">
        <v>1852</v>
      </c>
      <c r="BA88" s="2" t="s">
        <v>1844</v>
      </c>
      <c r="BB88" s="2" t="s">
        <v>1278</v>
      </c>
      <c r="BC88" s="2" t="s">
        <v>2959</v>
      </c>
      <c r="BD88" s="2" t="s">
        <v>1844</v>
      </c>
      <c r="BE88" s="2" t="s">
        <v>2960</v>
      </c>
      <c r="BF88" s="2" t="s">
        <v>1853</v>
      </c>
      <c r="BG88" s="2" t="s">
        <v>1844</v>
      </c>
      <c r="BH88" s="2" t="s">
        <v>1281</v>
      </c>
      <c r="BI88" s="2" t="s">
        <v>1844</v>
      </c>
      <c r="BJ88" s="2" t="s">
        <v>1854</v>
      </c>
      <c r="BK88" s="2" t="s">
        <v>1855</v>
      </c>
      <c r="BL88" s="2" t="s">
        <v>1871</v>
      </c>
      <c r="BM88" s="2" t="s">
        <v>1844</v>
      </c>
      <c r="BN88" s="2" t="s">
        <v>1844</v>
      </c>
      <c r="BO88" s="2" t="s">
        <v>1844</v>
      </c>
      <c r="BP88" s="2" t="s">
        <v>1857</v>
      </c>
      <c r="BQ88" s="2" t="s">
        <v>1844</v>
      </c>
      <c r="BR88" s="2" t="s">
        <v>1844</v>
      </c>
      <c r="BS88" s="2" t="s">
        <v>1853</v>
      </c>
      <c r="BT88" s="2" t="s">
        <v>1844</v>
      </c>
      <c r="BU88" s="2" t="s">
        <v>2961</v>
      </c>
      <c r="BV88" s="2" t="s">
        <v>1872</v>
      </c>
      <c r="BW88" s="2" t="s">
        <v>2962</v>
      </c>
      <c r="BX88" s="2" t="s">
        <v>1844</v>
      </c>
      <c r="BY88" s="2" t="s">
        <v>1844</v>
      </c>
      <c r="BZ88" s="2" t="s">
        <v>1844</v>
      </c>
      <c r="CA88" s="2" t="s">
        <v>1844</v>
      </c>
      <c r="CB88" s="2" t="s">
        <v>1844</v>
      </c>
      <c r="CC88" s="2" t="s">
        <v>53</v>
      </c>
      <c r="CD88" s="2" t="s">
        <v>1873</v>
      </c>
      <c r="CE88" s="2" t="s">
        <v>1844</v>
      </c>
      <c r="CF88" s="2" t="s">
        <v>1844</v>
      </c>
      <c r="CG88" s="2" t="s">
        <v>1844</v>
      </c>
      <c r="CH88" s="2" t="s">
        <v>2957</v>
      </c>
      <c r="CI88" s="2" t="s">
        <v>1874</v>
      </c>
      <c r="CJ88" s="2" t="s">
        <v>1844</v>
      </c>
      <c r="CK88" s="2" t="s">
        <v>1844</v>
      </c>
      <c r="CL88" s="2" t="s">
        <v>1844</v>
      </c>
      <c r="CM88" s="2" t="s">
        <v>1844</v>
      </c>
      <c r="CN88" s="2" t="s">
        <v>1281</v>
      </c>
      <c r="CO88" s="2" t="s">
        <v>1875</v>
      </c>
      <c r="CP88" s="2" t="s">
        <v>2961</v>
      </c>
      <c r="CQ88" s="2" t="s">
        <v>1876</v>
      </c>
      <c r="CR88" s="2" t="s">
        <v>1844</v>
      </c>
      <c r="CS88" s="2" t="s">
        <v>1859</v>
      </c>
      <c r="CT88" s="2" t="s">
        <v>1859</v>
      </c>
      <c r="CU88" s="2" t="s">
        <v>1859</v>
      </c>
      <c r="CV88" s="2" t="s">
        <v>1844</v>
      </c>
      <c r="CW88" s="2" t="s">
        <v>1844</v>
      </c>
      <c r="CX88" s="2" t="s">
        <v>1844</v>
      </c>
      <c r="CY88" s="2" t="s">
        <v>1844</v>
      </c>
      <c r="CZ88" s="2" t="s">
        <v>1844</v>
      </c>
      <c r="DA88" s="2" t="s">
        <v>1844</v>
      </c>
      <c r="DB88" s="2" t="s">
        <v>1844</v>
      </c>
      <c r="DC88" s="2" t="s">
        <v>1026</v>
      </c>
      <c r="DD88" s="2" t="s">
        <v>1281</v>
      </c>
      <c r="DE88" s="2" t="s">
        <v>51</v>
      </c>
      <c r="DF88" s="3">
        <v>44858</v>
      </c>
      <c r="DG88" s="3">
        <v>44858</v>
      </c>
      <c r="DH88" s="3">
        <v>44858</v>
      </c>
      <c r="DI88" s="3">
        <v>44858</v>
      </c>
      <c r="DJ88" s="3">
        <v>44858</v>
      </c>
      <c r="DK88" s="3"/>
      <c r="DL88" s="3"/>
      <c r="DM88" s="3">
        <v>44858</v>
      </c>
      <c r="DN88" s="3"/>
      <c r="DO88" s="3">
        <v>44858</v>
      </c>
      <c r="DP88" s="3">
        <v>44858</v>
      </c>
      <c r="DQ88" s="26">
        <v>4.42</v>
      </c>
    </row>
    <row r="89" spans="1:121" x14ac:dyDescent="0.25">
      <c r="A89" s="2" t="s">
        <v>1281</v>
      </c>
      <c r="B89" s="2" t="s">
        <v>1842</v>
      </c>
      <c r="C89" s="2" t="s">
        <v>2967</v>
      </c>
      <c r="D89" s="2" t="s">
        <v>7667</v>
      </c>
      <c r="E89" s="2" t="s">
        <v>7668</v>
      </c>
      <c r="F89" s="2" t="str">
        <f t="shared" si="3"/>
        <v>PLANCHA DE SELLADO SIN VACÍO</v>
      </c>
      <c r="G89" s="2" t="str">
        <f t="shared" si="2"/>
        <v>PLANCHA DE SELLADO SIN VACÍO</v>
      </c>
      <c r="H89" s="2" t="s">
        <v>7288</v>
      </c>
      <c r="I89" s="2" t="s">
        <v>7247</v>
      </c>
      <c r="J89" s="2" t="s">
        <v>7253</v>
      </c>
      <c r="K89" s="2" t="s">
        <v>7257</v>
      </c>
      <c r="L89" s="2" t="s">
        <v>7354</v>
      </c>
      <c r="M89" s="2" t="s">
        <v>7289</v>
      </c>
      <c r="N89" s="2"/>
      <c r="O89" s="2"/>
      <c r="P89" s="2"/>
      <c r="Q89" s="2" t="s">
        <v>52</v>
      </c>
      <c r="R89" s="2" t="s">
        <v>10</v>
      </c>
      <c r="S89" s="2" t="s">
        <v>1091</v>
      </c>
      <c r="T89" s="2" t="s">
        <v>1276</v>
      </c>
      <c r="U89" s="2" t="s">
        <v>1280</v>
      </c>
      <c r="V89" s="2" t="s">
        <v>1294</v>
      </c>
      <c r="W89" s="2" t="s">
        <v>1294</v>
      </c>
      <c r="X89" s="2" t="s">
        <v>1295</v>
      </c>
      <c r="Y89" s="2" t="s">
        <v>1025</v>
      </c>
      <c r="Z89" s="2" t="s">
        <v>1844</v>
      </c>
      <c r="AA89" s="2" t="s">
        <v>1844</v>
      </c>
      <c r="AB89" s="2" t="s">
        <v>2968</v>
      </c>
      <c r="AC89" s="2" t="s">
        <v>1844</v>
      </c>
      <c r="AD89" s="2" t="s">
        <v>1296</v>
      </c>
      <c r="AE89" s="2" t="s">
        <v>2969</v>
      </c>
      <c r="AF89" s="2" t="s">
        <v>1870</v>
      </c>
      <c r="AG89" s="2" t="s">
        <v>1847</v>
      </c>
      <c r="AH89" s="2" t="s">
        <v>1844</v>
      </c>
      <c r="AI89" s="2" t="s">
        <v>1844</v>
      </c>
      <c r="AJ89" s="2" t="s">
        <v>1844</v>
      </c>
      <c r="AK89" s="2" t="s">
        <v>1281</v>
      </c>
      <c r="AL89" s="2" t="s">
        <v>1848</v>
      </c>
      <c r="AM89" s="2" t="s">
        <v>1844</v>
      </c>
      <c r="AN89" s="2" t="s">
        <v>2125</v>
      </c>
      <c r="AO89" s="2" t="s">
        <v>2107</v>
      </c>
      <c r="AP89" s="2" t="s">
        <v>1844</v>
      </c>
      <c r="AQ89" s="2" t="s">
        <v>1844</v>
      </c>
      <c r="AR89" s="2" t="s">
        <v>1844</v>
      </c>
      <c r="AS89" s="2" t="s">
        <v>1844</v>
      </c>
      <c r="AT89" s="2" t="s">
        <v>2970</v>
      </c>
      <c r="AU89" s="2" t="s">
        <v>1844</v>
      </c>
      <c r="AV89" s="2" t="s">
        <v>1844</v>
      </c>
      <c r="AW89" s="2" t="s">
        <v>1851</v>
      </c>
      <c r="AX89" s="2" t="s">
        <v>1844</v>
      </c>
      <c r="AY89" s="2" t="s">
        <v>1844</v>
      </c>
      <c r="AZ89" s="2" t="s">
        <v>1852</v>
      </c>
      <c r="BA89" s="2" t="s">
        <v>1844</v>
      </c>
      <c r="BB89" s="2" t="s">
        <v>1278</v>
      </c>
      <c r="BC89" s="2" t="s">
        <v>2971</v>
      </c>
      <c r="BD89" s="2" t="s">
        <v>1844</v>
      </c>
      <c r="BE89" s="2" t="s">
        <v>2972</v>
      </c>
      <c r="BF89" s="2" t="s">
        <v>1853</v>
      </c>
      <c r="BG89" s="2" t="s">
        <v>1844</v>
      </c>
      <c r="BH89" s="2" t="s">
        <v>1281</v>
      </c>
      <c r="BI89" s="2" t="s">
        <v>1844</v>
      </c>
      <c r="BJ89" s="2" t="s">
        <v>1854</v>
      </c>
      <c r="BK89" s="2" t="s">
        <v>1855</v>
      </c>
      <c r="BL89" s="2" t="s">
        <v>1871</v>
      </c>
      <c r="BM89" s="2" t="s">
        <v>1844</v>
      </c>
      <c r="BN89" s="2" t="s">
        <v>1844</v>
      </c>
      <c r="BO89" s="2" t="s">
        <v>1844</v>
      </c>
      <c r="BP89" s="2" t="s">
        <v>1857</v>
      </c>
      <c r="BQ89" s="2" t="s">
        <v>1844</v>
      </c>
      <c r="BR89" s="2" t="s">
        <v>1844</v>
      </c>
      <c r="BS89" s="2" t="s">
        <v>1853</v>
      </c>
      <c r="BT89" s="2" t="s">
        <v>1844</v>
      </c>
      <c r="BU89" s="2" t="s">
        <v>2973</v>
      </c>
      <c r="BV89" s="2" t="s">
        <v>1872</v>
      </c>
      <c r="BW89" s="2" t="s">
        <v>2974</v>
      </c>
      <c r="BX89" s="2" t="s">
        <v>1844</v>
      </c>
      <c r="BY89" s="2" t="s">
        <v>1844</v>
      </c>
      <c r="BZ89" s="2" t="s">
        <v>1844</v>
      </c>
      <c r="CA89" s="2" t="s">
        <v>1844</v>
      </c>
      <c r="CB89" s="2" t="s">
        <v>1844</v>
      </c>
      <c r="CC89" s="2" t="s">
        <v>53</v>
      </c>
      <c r="CD89" s="2" t="s">
        <v>1873</v>
      </c>
      <c r="CE89" s="2" t="s">
        <v>1844</v>
      </c>
      <c r="CF89" s="2" t="s">
        <v>1844</v>
      </c>
      <c r="CG89" s="2" t="s">
        <v>1844</v>
      </c>
      <c r="CH89" s="2" t="s">
        <v>2969</v>
      </c>
      <c r="CI89" s="2" t="s">
        <v>1874</v>
      </c>
      <c r="CJ89" s="2" t="s">
        <v>1844</v>
      </c>
      <c r="CK89" s="2" t="s">
        <v>1844</v>
      </c>
      <c r="CL89" s="2" t="s">
        <v>1844</v>
      </c>
      <c r="CM89" s="2" t="s">
        <v>1844</v>
      </c>
      <c r="CN89" s="2" t="s">
        <v>1281</v>
      </c>
      <c r="CO89" s="2" t="s">
        <v>1875</v>
      </c>
      <c r="CP89" s="2" t="s">
        <v>2973</v>
      </c>
      <c r="CQ89" s="2" t="s">
        <v>1876</v>
      </c>
      <c r="CR89" s="2" t="s">
        <v>1844</v>
      </c>
      <c r="CS89" s="2" t="s">
        <v>1859</v>
      </c>
      <c r="CT89" s="2" t="s">
        <v>1859</v>
      </c>
      <c r="CU89" s="2" t="s">
        <v>1859</v>
      </c>
      <c r="CV89" s="2" t="s">
        <v>1844</v>
      </c>
      <c r="CW89" s="2" t="s">
        <v>1844</v>
      </c>
      <c r="CX89" s="2" t="s">
        <v>1844</v>
      </c>
      <c r="CY89" s="2" t="s">
        <v>1844</v>
      </c>
      <c r="CZ89" s="2" t="s">
        <v>1844</v>
      </c>
      <c r="DA89" s="2" t="s">
        <v>1844</v>
      </c>
      <c r="DB89" s="2" t="s">
        <v>1844</v>
      </c>
      <c r="DC89" s="2" t="s">
        <v>1026</v>
      </c>
      <c r="DD89" s="2" t="s">
        <v>1281</v>
      </c>
      <c r="DE89" s="2" t="s">
        <v>51</v>
      </c>
      <c r="DF89" s="3">
        <v>44859</v>
      </c>
      <c r="DG89" s="3">
        <v>44860</v>
      </c>
      <c r="DH89" s="3">
        <v>44860</v>
      </c>
      <c r="DI89" s="3">
        <v>44859</v>
      </c>
      <c r="DJ89" s="3">
        <v>44860</v>
      </c>
      <c r="DK89" s="3"/>
      <c r="DL89" s="3"/>
      <c r="DM89" s="3">
        <v>44859</v>
      </c>
      <c r="DN89" s="3"/>
      <c r="DO89" s="3">
        <v>44859</v>
      </c>
      <c r="DP89" s="3">
        <v>44859</v>
      </c>
      <c r="DQ89" s="26">
        <v>5</v>
      </c>
    </row>
    <row r="90" spans="1:121" x14ac:dyDescent="0.25">
      <c r="A90" s="2" t="s">
        <v>1281</v>
      </c>
      <c r="B90" s="2" t="s">
        <v>1842</v>
      </c>
      <c r="C90" s="2" t="s">
        <v>2901</v>
      </c>
      <c r="D90" s="2" t="s">
        <v>7704</v>
      </c>
      <c r="E90" s="2" t="s">
        <v>7646</v>
      </c>
      <c r="F90" s="2" t="str">
        <f t="shared" si="3"/>
        <v>CORREA DE SISTEMA DE TORSIÓN FRACTURADA</v>
      </c>
      <c r="G90" s="2" t="str">
        <f t="shared" si="2"/>
        <v>CORREA DE SISTEMA DE TORSIÓN FRACTURADA</v>
      </c>
      <c r="H90" s="2" t="s">
        <v>7272</v>
      </c>
      <c r="I90" s="2" t="s">
        <v>7473</v>
      </c>
      <c r="J90" s="2" t="s">
        <v>7346</v>
      </c>
      <c r="K90" s="2" t="s">
        <v>7329</v>
      </c>
      <c r="L90" s="2" t="s">
        <v>7247</v>
      </c>
      <c r="M90" s="2" t="s">
        <v>7474</v>
      </c>
      <c r="N90" s="2"/>
      <c r="O90" s="2"/>
      <c r="P90" s="2"/>
      <c r="Q90" s="2" t="s">
        <v>119</v>
      </c>
      <c r="R90" s="2" t="s">
        <v>10</v>
      </c>
      <c r="S90" s="2" t="s">
        <v>1042</v>
      </c>
      <c r="T90" s="2" t="s">
        <v>1276</v>
      </c>
      <c r="U90" s="2" t="s">
        <v>1280</v>
      </c>
      <c r="V90" s="2" t="s">
        <v>1289</v>
      </c>
      <c r="W90" s="2" t="s">
        <v>1289</v>
      </c>
      <c r="X90" s="2" t="s">
        <v>1298</v>
      </c>
      <c r="Y90" s="2" t="s">
        <v>1025</v>
      </c>
      <c r="Z90" s="2" t="s">
        <v>1844</v>
      </c>
      <c r="AA90" s="2" t="s">
        <v>1844</v>
      </c>
      <c r="AB90" s="2" t="s">
        <v>2902</v>
      </c>
      <c r="AC90" s="2" t="s">
        <v>1844</v>
      </c>
      <c r="AD90" s="2" t="s">
        <v>1292</v>
      </c>
      <c r="AE90" s="2" t="s">
        <v>2903</v>
      </c>
      <c r="AF90" s="2" t="s">
        <v>1992</v>
      </c>
      <c r="AG90" s="2" t="s">
        <v>1847</v>
      </c>
      <c r="AH90" s="2" t="s">
        <v>1844</v>
      </c>
      <c r="AI90" s="2" t="s">
        <v>1844</v>
      </c>
      <c r="AJ90" s="2" t="s">
        <v>1844</v>
      </c>
      <c r="AK90" s="2" t="s">
        <v>1281</v>
      </c>
      <c r="AL90" s="2" t="s">
        <v>1848</v>
      </c>
      <c r="AM90" s="2" t="s">
        <v>1844</v>
      </c>
      <c r="AN90" s="2" t="s">
        <v>2107</v>
      </c>
      <c r="AO90" s="2" t="s">
        <v>2502</v>
      </c>
      <c r="AP90" s="2" t="s">
        <v>1844</v>
      </c>
      <c r="AQ90" s="2" t="s">
        <v>1844</v>
      </c>
      <c r="AR90" s="2" t="s">
        <v>1844</v>
      </c>
      <c r="AS90" s="2" t="s">
        <v>1844</v>
      </c>
      <c r="AT90" s="2" t="s">
        <v>2903</v>
      </c>
      <c r="AU90" s="2" t="s">
        <v>1844</v>
      </c>
      <c r="AV90" s="2" t="s">
        <v>1844</v>
      </c>
      <c r="AW90" s="2" t="s">
        <v>1851</v>
      </c>
      <c r="AX90" s="2" t="s">
        <v>1844</v>
      </c>
      <c r="AY90" s="2" t="s">
        <v>1844</v>
      </c>
      <c r="AZ90" s="2" t="s">
        <v>1852</v>
      </c>
      <c r="BA90" s="2" t="s">
        <v>1844</v>
      </c>
      <c r="BB90" s="2" t="s">
        <v>1278</v>
      </c>
      <c r="BC90" s="2" t="s">
        <v>2904</v>
      </c>
      <c r="BD90" s="2" t="s">
        <v>1844</v>
      </c>
      <c r="BE90" s="2" t="s">
        <v>2905</v>
      </c>
      <c r="BF90" s="2" t="s">
        <v>1853</v>
      </c>
      <c r="BG90" s="2" t="s">
        <v>1844</v>
      </c>
      <c r="BH90" s="2" t="s">
        <v>1281</v>
      </c>
      <c r="BI90" s="2" t="s">
        <v>1844</v>
      </c>
      <c r="BJ90" s="2" t="s">
        <v>1854</v>
      </c>
      <c r="BK90" s="2" t="s">
        <v>1855</v>
      </c>
      <c r="BL90" s="2" t="s">
        <v>1914</v>
      </c>
      <c r="BM90" s="2" t="s">
        <v>1844</v>
      </c>
      <c r="BN90" s="2" t="s">
        <v>1844</v>
      </c>
      <c r="BO90" s="2" t="s">
        <v>1844</v>
      </c>
      <c r="BP90" s="2" t="s">
        <v>1857</v>
      </c>
      <c r="BQ90" s="2" t="s">
        <v>1844</v>
      </c>
      <c r="BR90" s="2" t="s">
        <v>1844</v>
      </c>
      <c r="BS90" s="2" t="s">
        <v>1853</v>
      </c>
      <c r="BT90" s="2" t="s">
        <v>1844</v>
      </c>
      <c r="BU90" s="2" t="s">
        <v>2906</v>
      </c>
      <c r="BV90" s="2" t="s">
        <v>1999</v>
      </c>
      <c r="BW90" s="2" t="s">
        <v>2907</v>
      </c>
      <c r="BX90" s="2" t="s">
        <v>1844</v>
      </c>
      <c r="BY90" s="2" t="s">
        <v>1844</v>
      </c>
      <c r="BZ90" s="2" t="s">
        <v>1844</v>
      </c>
      <c r="CA90" s="2" t="s">
        <v>1844</v>
      </c>
      <c r="CB90" s="2" t="s">
        <v>1844</v>
      </c>
      <c r="CC90" s="2" t="s">
        <v>120</v>
      </c>
      <c r="CD90" s="2" t="s">
        <v>1844</v>
      </c>
      <c r="CE90" s="2" t="s">
        <v>1844</v>
      </c>
      <c r="CF90" s="2" t="s">
        <v>1844</v>
      </c>
      <c r="CG90" s="2" t="s">
        <v>1844</v>
      </c>
      <c r="CH90" s="2" t="s">
        <v>2903</v>
      </c>
      <c r="CI90" s="2" t="s">
        <v>1901</v>
      </c>
      <c r="CJ90" s="2" t="s">
        <v>1844</v>
      </c>
      <c r="CK90" s="2" t="s">
        <v>1844</v>
      </c>
      <c r="CL90" s="2" t="s">
        <v>1844</v>
      </c>
      <c r="CM90" s="2" t="s">
        <v>1844</v>
      </c>
      <c r="CN90" s="2" t="s">
        <v>1281</v>
      </c>
      <c r="CO90" s="2" t="s">
        <v>2001</v>
      </c>
      <c r="CP90" s="2" t="s">
        <v>2906</v>
      </c>
      <c r="CQ90" s="2" t="s">
        <v>2002</v>
      </c>
      <c r="CR90" s="2" t="s">
        <v>1844</v>
      </c>
      <c r="CS90" s="2" t="s">
        <v>1859</v>
      </c>
      <c r="CT90" s="2" t="s">
        <v>1859</v>
      </c>
      <c r="CU90" s="2" t="s">
        <v>1859</v>
      </c>
      <c r="CV90" s="2" t="s">
        <v>1844</v>
      </c>
      <c r="CW90" s="2" t="s">
        <v>1844</v>
      </c>
      <c r="CX90" s="2" t="s">
        <v>1844</v>
      </c>
      <c r="CY90" s="2" t="s">
        <v>1844</v>
      </c>
      <c r="CZ90" s="2" t="s">
        <v>1844</v>
      </c>
      <c r="DA90" s="2" t="s">
        <v>1844</v>
      </c>
      <c r="DB90" s="2" t="s">
        <v>1844</v>
      </c>
      <c r="DC90" s="2" t="s">
        <v>1026</v>
      </c>
      <c r="DD90" s="2" t="s">
        <v>1281</v>
      </c>
      <c r="DE90" s="2" t="s">
        <v>118</v>
      </c>
      <c r="DF90" s="3">
        <v>44837</v>
      </c>
      <c r="DG90" s="3">
        <v>44862</v>
      </c>
      <c r="DH90" s="3">
        <v>44862</v>
      </c>
      <c r="DI90" s="3">
        <v>44837</v>
      </c>
      <c r="DJ90" s="3">
        <v>44862</v>
      </c>
      <c r="DK90" s="3"/>
      <c r="DL90" s="3"/>
      <c r="DM90" s="3">
        <v>44837</v>
      </c>
      <c r="DN90" s="3"/>
      <c r="DO90" s="3">
        <v>44837</v>
      </c>
      <c r="DP90" s="3">
        <v>44837</v>
      </c>
      <c r="DQ90" s="26">
        <v>1.67</v>
      </c>
    </row>
    <row r="91" spans="1:121" x14ac:dyDescent="0.25">
      <c r="A91" s="2" t="s">
        <v>1281</v>
      </c>
      <c r="B91" s="2" t="s">
        <v>1842</v>
      </c>
      <c r="C91" s="2" t="s">
        <v>2991</v>
      </c>
      <c r="D91" s="2" t="s">
        <v>7667</v>
      </c>
      <c r="E91" s="2" t="s">
        <v>7668</v>
      </c>
      <c r="F91" s="2" t="str">
        <f t="shared" si="3"/>
        <v>PLANCHA DE SELLADO SIN VACÍO</v>
      </c>
      <c r="G91" s="2" t="str">
        <f t="shared" si="2"/>
        <v>PLANCHA DE SELLADO SIN VACÍO</v>
      </c>
      <c r="H91" s="2" t="s">
        <v>7333</v>
      </c>
      <c r="I91" s="2" t="s">
        <v>7247</v>
      </c>
      <c r="J91" s="2" t="s">
        <v>7253</v>
      </c>
      <c r="K91" s="2" t="s">
        <v>7257</v>
      </c>
      <c r="L91" s="2" t="s">
        <v>7477</v>
      </c>
      <c r="M91" s="2" t="s">
        <v>7478</v>
      </c>
      <c r="N91" s="2" t="s">
        <v>1853</v>
      </c>
      <c r="O91" s="2" t="s">
        <v>7260</v>
      </c>
      <c r="P91" s="2"/>
      <c r="Q91" s="2" t="s">
        <v>52</v>
      </c>
      <c r="R91" s="2" t="s">
        <v>10</v>
      </c>
      <c r="S91" s="2" t="s">
        <v>1042</v>
      </c>
      <c r="T91" s="2" t="s">
        <v>1276</v>
      </c>
      <c r="U91" s="2" t="s">
        <v>1284</v>
      </c>
      <c r="V91" s="2" t="s">
        <v>1287</v>
      </c>
      <c r="W91" s="2" t="s">
        <v>1287</v>
      </c>
      <c r="X91" s="2" t="s">
        <v>1295</v>
      </c>
      <c r="Y91" s="2" t="s">
        <v>1025</v>
      </c>
      <c r="Z91" s="2" t="s">
        <v>1844</v>
      </c>
      <c r="AA91" s="2" t="s">
        <v>1844</v>
      </c>
      <c r="AB91" s="2" t="s">
        <v>2992</v>
      </c>
      <c r="AC91" s="2" t="s">
        <v>1844</v>
      </c>
      <c r="AD91" s="2" t="s">
        <v>1299</v>
      </c>
      <c r="AE91" s="2" t="s">
        <v>2993</v>
      </c>
      <c r="AF91" s="2" t="s">
        <v>1870</v>
      </c>
      <c r="AG91" s="2" t="s">
        <v>1847</v>
      </c>
      <c r="AH91" s="2" t="s">
        <v>1844</v>
      </c>
      <c r="AI91" s="2" t="s">
        <v>1844</v>
      </c>
      <c r="AJ91" s="2" t="s">
        <v>1844</v>
      </c>
      <c r="AK91" s="2" t="s">
        <v>1281</v>
      </c>
      <c r="AL91" s="2" t="s">
        <v>1848</v>
      </c>
      <c r="AM91" s="2" t="s">
        <v>1844</v>
      </c>
      <c r="AN91" s="2" t="s">
        <v>2065</v>
      </c>
      <c r="AO91" s="2" t="s">
        <v>1877</v>
      </c>
      <c r="AP91" s="2" t="s">
        <v>1844</v>
      </c>
      <c r="AQ91" s="2" t="s">
        <v>1844</v>
      </c>
      <c r="AR91" s="2" t="s">
        <v>1844</v>
      </c>
      <c r="AS91" s="2" t="s">
        <v>1844</v>
      </c>
      <c r="AT91" s="2" t="s">
        <v>2994</v>
      </c>
      <c r="AU91" s="2" t="s">
        <v>1844</v>
      </c>
      <c r="AV91" s="2" t="s">
        <v>1844</v>
      </c>
      <c r="AW91" s="2" t="s">
        <v>1851</v>
      </c>
      <c r="AX91" s="2" t="s">
        <v>1844</v>
      </c>
      <c r="AY91" s="2" t="s">
        <v>1844</v>
      </c>
      <c r="AZ91" s="2" t="s">
        <v>1852</v>
      </c>
      <c r="BA91" s="2" t="s">
        <v>1844</v>
      </c>
      <c r="BB91" s="2" t="s">
        <v>1278</v>
      </c>
      <c r="BC91" s="2" t="s">
        <v>2995</v>
      </c>
      <c r="BD91" s="2" t="s">
        <v>1844</v>
      </c>
      <c r="BE91" s="2" t="s">
        <v>2996</v>
      </c>
      <c r="BF91" s="2" t="s">
        <v>1853</v>
      </c>
      <c r="BG91" s="2" t="s">
        <v>1844</v>
      </c>
      <c r="BH91" s="2" t="s">
        <v>1281</v>
      </c>
      <c r="BI91" s="2" t="s">
        <v>1844</v>
      </c>
      <c r="BJ91" s="2" t="s">
        <v>1854</v>
      </c>
      <c r="BK91" s="2" t="s">
        <v>1855</v>
      </c>
      <c r="BL91" s="2" t="s">
        <v>1871</v>
      </c>
      <c r="BM91" s="2" t="s">
        <v>1844</v>
      </c>
      <c r="BN91" s="2" t="s">
        <v>1844</v>
      </c>
      <c r="BO91" s="2" t="s">
        <v>1844</v>
      </c>
      <c r="BP91" s="2" t="s">
        <v>1857</v>
      </c>
      <c r="BQ91" s="2" t="s">
        <v>1844</v>
      </c>
      <c r="BR91" s="2" t="s">
        <v>1844</v>
      </c>
      <c r="BS91" s="2" t="s">
        <v>1853</v>
      </c>
      <c r="BT91" s="2" t="s">
        <v>1844</v>
      </c>
      <c r="BU91" s="2" t="s">
        <v>2997</v>
      </c>
      <c r="BV91" s="2" t="s">
        <v>1872</v>
      </c>
      <c r="BW91" s="2" t="s">
        <v>2998</v>
      </c>
      <c r="BX91" s="2" t="s">
        <v>1844</v>
      </c>
      <c r="BY91" s="2" t="s">
        <v>1844</v>
      </c>
      <c r="BZ91" s="2" t="s">
        <v>1844</v>
      </c>
      <c r="CA91" s="2" t="s">
        <v>1844</v>
      </c>
      <c r="CB91" s="2" t="s">
        <v>1844</v>
      </c>
      <c r="CC91" s="2" t="s">
        <v>53</v>
      </c>
      <c r="CD91" s="2" t="s">
        <v>1873</v>
      </c>
      <c r="CE91" s="2" t="s">
        <v>1844</v>
      </c>
      <c r="CF91" s="2" t="s">
        <v>1844</v>
      </c>
      <c r="CG91" s="2" t="s">
        <v>1844</v>
      </c>
      <c r="CH91" s="2" t="s">
        <v>2993</v>
      </c>
      <c r="CI91" s="2" t="s">
        <v>1874</v>
      </c>
      <c r="CJ91" s="2" t="s">
        <v>1844</v>
      </c>
      <c r="CK91" s="2" t="s">
        <v>1844</v>
      </c>
      <c r="CL91" s="2" t="s">
        <v>1844</v>
      </c>
      <c r="CM91" s="2" t="s">
        <v>1844</v>
      </c>
      <c r="CN91" s="2" t="s">
        <v>1281</v>
      </c>
      <c r="CO91" s="2" t="s">
        <v>1875</v>
      </c>
      <c r="CP91" s="2" t="s">
        <v>2997</v>
      </c>
      <c r="CQ91" s="2" t="s">
        <v>1876</v>
      </c>
      <c r="CR91" s="2" t="s">
        <v>1844</v>
      </c>
      <c r="CS91" s="2" t="s">
        <v>1859</v>
      </c>
      <c r="CT91" s="2" t="s">
        <v>1859</v>
      </c>
      <c r="CU91" s="2" t="s">
        <v>1859</v>
      </c>
      <c r="CV91" s="2" t="s">
        <v>1844</v>
      </c>
      <c r="CW91" s="2" t="s">
        <v>1844</v>
      </c>
      <c r="CX91" s="2" t="s">
        <v>1844</v>
      </c>
      <c r="CY91" s="2" t="s">
        <v>1844</v>
      </c>
      <c r="CZ91" s="2" t="s">
        <v>1844</v>
      </c>
      <c r="DA91" s="2" t="s">
        <v>1844</v>
      </c>
      <c r="DB91" s="2" t="s">
        <v>1844</v>
      </c>
      <c r="DC91" s="2" t="s">
        <v>1026</v>
      </c>
      <c r="DD91" s="2" t="s">
        <v>1281</v>
      </c>
      <c r="DE91" s="2" t="s">
        <v>51</v>
      </c>
      <c r="DF91" s="3">
        <v>44868</v>
      </c>
      <c r="DG91" s="3">
        <v>44869</v>
      </c>
      <c r="DH91" s="3">
        <v>44869</v>
      </c>
      <c r="DI91" s="3">
        <v>44868</v>
      </c>
      <c r="DJ91" s="3">
        <v>44869</v>
      </c>
      <c r="DK91" s="3"/>
      <c r="DL91" s="3"/>
      <c r="DM91" s="3">
        <v>44868</v>
      </c>
      <c r="DN91" s="3"/>
      <c r="DO91" s="3">
        <v>44868</v>
      </c>
      <c r="DP91" s="3">
        <v>44868</v>
      </c>
      <c r="DQ91" s="26">
        <v>6</v>
      </c>
    </row>
    <row r="92" spans="1:121" x14ac:dyDescent="0.25">
      <c r="A92" s="2" t="s">
        <v>1281</v>
      </c>
      <c r="B92" s="2" t="s">
        <v>1842</v>
      </c>
      <c r="C92" s="2" t="s">
        <v>2999</v>
      </c>
      <c r="D92" s="2" t="s">
        <v>7346</v>
      </c>
      <c r="E92" s="2" t="s">
        <v>7646</v>
      </c>
      <c r="F92" s="2" t="str">
        <f t="shared" si="3"/>
        <v>CORREA FRACTURADA</v>
      </c>
      <c r="G92" s="2" t="str">
        <f t="shared" si="2"/>
        <v>CORREA FRACTURADA</v>
      </c>
      <c r="H92" s="2" t="s">
        <v>7345</v>
      </c>
      <c r="I92" s="2" t="s">
        <v>7247</v>
      </c>
      <c r="J92" s="2" t="s">
        <v>7346</v>
      </c>
      <c r="K92" s="2" t="s">
        <v>7265</v>
      </c>
      <c r="L92" s="2" t="s">
        <v>7391</v>
      </c>
      <c r="M92" s="2"/>
      <c r="N92" s="2"/>
      <c r="O92" s="2"/>
      <c r="P92" s="2"/>
      <c r="Q92" s="2" t="s">
        <v>52</v>
      </c>
      <c r="R92" s="2" t="s">
        <v>10</v>
      </c>
      <c r="S92" s="2" t="s">
        <v>1042</v>
      </c>
      <c r="T92" s="2" t="s">
        <v>1311</v>
      </c>
      <c r="U92" s="2" t="s">
        <v>1288</v>
      </c>
      <c r="V92" s="2" t="s">
        <v>1294</v>
      </c>
      <c r="W92" s="2" t="s">
        <v>1294</v>
      </c>
      <c r="X92" s="2" t="s">
        <v>1295</v>
      </c>
      <c r="Y92" s="2" t="s">
        <v>1025</v>
      </c>
      <c r="Z92" s="2" t="s">
        <v>1844</v>
      </c>
      <c r="AA92" s="2" t="s">
        <v>1844</v>
      </c>
      <c r="AB92" s="2" t="s">
        <v>1844</v>
      </c>
      <c r="AC92" s="2" t="s">
        <v>1844</v>
      </c>
      <c r="AD92" s="2" t="s">
        <v>1296</v>
      </c>
      <c r="AE92" s="2" t="s">
        <v>3000</v>
      </c>
      <c r="AF92" s="2" t="s">
        <v>1870</v>
      </c>
      <c r="AG92" s="2" t="s">
        <v>1847</v>
      </c>
      <c r="AH92" s="2" t="s">
        <v>1844</v>
      </c>
      <c r="AI92" s="2" t="s">
        <v>1844</v>
      </c>
      <c r="AJ92" s="2" t="s">
        <v>1844</v>
      </c>
      <c r="AK92" s="2" t="s">
        <v>1281</v>
      </c>
      <c r="AL92" s="2" t="s">
        <v>1848</v>
      </c>
      <c r="AM92" s="2" t="s">
        <v>1844</v>
      </c>
      <c r="AN92" s="2" t="s">
        <v>1857</v>
      </c>
      <c r="AO92" s="2" t="s">
        <v>2300</v>
      </c>
      <c r="AP92" s="2" t="s">
        <v>1844</v>
      </c>
      <c r="AQ92" s="2" t="s">
        <v>1844</v>
      </c>
      <c r="AR92" s="2" t="s">
        <v>1844</v>
      </c>
      <c r="AS92" s="2" t="s">
        <v>1844</v>
      </c>
      <c r="AT92" s="2" t="s">
        <v>2300</v>
      </c>
      <c r="AU92" s="2" t="s">
        <v>1844</v>
      </c>
      <c r="AV92" s="2" t="s">
        <v>1844</v>
      </c>
      <c r="AW92" s="2" t="s">
        <v>1851</v>
      </c>
      <c r="AX92" s="2" t="s">
        <v>1844</v>
      </c>
      <c r="AY92" s="2" t="s">
        <v>1844</v>
      </c>
      <c r="AZ92" s="2" t="s">
        <v>1852</v>
      </c>
      <c r="BA92" s="2" t="s">
        <v>1844</v>
      </c>
      <c r="BB92" s="2" t="s">
        <v>1278</v>
      </c>
      <c r="BC92" s="2" t="s">
        <v>3001</v>
      </c>
      <c r="BD92" s="2" t="s">
        <v>1844</v>
      </c>
      <c r="BE92" s="2" t="s">
        <v>3002</v>
      </c>
      <c r="BF92" s="2" t="s">
        <v>1853</v>
      </c>
      <c r="BG92" s="2" t="s">
        <v>1844</v>
      </c>
      <c r="BH92" s="2" t="s">
        <v>1281</v>
      </c>
      <c r="BI92" s="2" t="s">
        <v>1844</v>
      </c>
      <c r="BJ92" s="2" t="s">
        <v>1854</v>
      </c>
      <c r="BK92" s="2" t="s">
        <v>1855</v>
      </c>
      <c r="BL92" s="2" t="s">
        <v>1871</v>
      </c>
      <c r="BM92" s="2" t="s">
        <v>1844</v>
      </c>
      <c r="BN92" s="2" t="s">
        <v>1844</v>
      </c>
      <c r="BO92" s="2" t="s">
        <v>1844</v>
      </c>
      <c r="BP92" s="2" t="s">
        <v>1857</v>
      </c>
      <c r="BQ92" s="2" t="s">
        <v>1844</v>
      </c>
      <c r="BR92" s="2" t="s">
        <v>1844</v>
      </c>
      <c r="BS92" s="2" t="s">
        <v>1853</v>
      </c>
      <c r="BT92" s="2" t="s">
        <v>1844</v>
      </c>
      <c r="BU92" s="2" t="s">
        <v>3003</v>
      </c>
      <c r="BV92" s="2" t="s">
        <v>1872</v>
      </c>
      <c r="BW92" s="2" t="s">
        <v>3004</v>
      </c>
      <c r="BX92" s="2" t="s">
        <v>1844</v>
      </c>
      <c r="BY92" s="2" t="s">
        <v>1844</v>
      </c>
      <c r="BZ92" s="2" t="s">
        <v>1844</v>
      </c>
      <c r="CA92" s="2" t="s">
        <v>1844</v>
      </c>
      <c r="CB92" s="2" t="s">
        <v>1844</v>
      </c>
      <c r="CC92" s="2" t="s">
        <v>53</v>
      </c>
      <c r="CD92" s="2" t="s">
        <v>1873</v>
      </c>
      <c r="CE92" s="2" t="s">
        <v>1844</v>
      </c>
      <c r="CF92" s="2" t="s">
        <v>1844</v>
      </c>
      <c r="CG92" s="2" t="s">
        <v>1844</v>
      </c>
      <c r="CH92" s="2" t="s">
        <v>3005</v>
      </c>
      <c r="CI92" s="2" t="s">
        <v>1874</v>
      </c>
      <c r="CJ92" s="2" t="s">
        <v>1844</v>
      </c>
      <c r="CK92" s="2" t="s">
        <v>1844</v>
      </c>
      <c r="CL92" s="2" t="s">
        <v>1844</v>
      </c>
      <c r="CM92" s="2" t="s">
        <v>1844</v>
      </c>
      <c r="CN92" s="2" t="s">
        <v>1281</v>
      </c>
      <c r="CO92" s="2" t="s">
        <v>1875</v>
      </c>
      <c r="CP92" s="2" t="s">
        <v>3003</v>
      </c>
      <c r="CQ92" s="2" t="s">
        <v>1876</v>
      </c>
      <c r="CR92" s="2" t="s">
        <v>1844</v>
      </c>
      <c r="CS92" s="2" t="s">
        <v>1859</v>
      </c>
      <c r="CT92" s="2" t="s">
        <v>1859</v>
      </c>
      <c r="CU92" s="2" t="s">
        <v>1859</v>
      </c>
      <c r="CV92" s="2" t="s">
        <v>1844</v>
      </c>
      <c r="CW92" s="2" t="s">
        <v>1844</v>
      </c>
      <c r="CX92" s="2" t="s">
        <v>1844</v>
      </c>
      <c r="CY92" s="2" t="s">
        <v>1844</v>
      </c>
      <c r="CZ92" s="2" t="s">
        <v>1844</v>
      </c>
      <c r="DA92" s="2" t="s">
        <v>1844</v>
      </c>
      <c r="DB92" s="2" t="s">
        <v>1844</v>
      </c>
      <c r="DC92" s="2" t="s">
        <v>1026</v>
      </c>
      <c r="DD92" s="2" t="s">
        <v>1281</v>
      </c>
      <c r="DE92" s="2" t="s">
        <v>51</v>
      </c>
      <c r="DF92" s="3">
        <v>44869</v>
      </c>
      <c r="DG92" s="3">
        <v>44872</v>
      </c>
      <c r="DH92" s="3">
        <v>44872</v>
      </c>
      <c r="DI92" s="3"/>
      <c r="DJ92" s="3">
        <v>44869</v>
      </c>
      <c r="DK92" s="3"/>
      <c r="DL92" s="3"/>
      <c r="DM92" s="3">
        <v>44869</v>
      </c>
      <c r="DN92" s="3"/>
      <c r="DO92" s="3">
        <v>44869</v>
      </c>
      <c r="DP92" s="3">
        <v>44869</v>
      </c>
      <c r="DQ92" s="26">
        <v>0</v>
      </c>
    </row>
    <row r="93" spans="1:121" x14ac:dyDescent="0.25">
      <c r="A93" s="2" t="s">
        <v>1281</v>
      </c>
      <c r="B93" s="2" t="s">
        <v>1842</v>
      </c>
      <c r="C93" s="2" t="s">
        <v>2841</v>
      </c>
      <c r="D93" s="2" t="s">
        <v>7706</v>
      </c>
      <c r="E93" s="2" t="s">
        <v>7493</v>
      </c>
      <c r="F93" s="2" t="str">
        <f t="shared" si="3"/>
        <v>RECIBIDOR DE CUCHILLA TRANSVERSAL FRACTURADO</v>
      </c>
      <c r="G93" s="2" t="str">
        <f t="shared" si="2"/>
        <v>RECIBIDOR DE CUCHILLA TRANSVERSAL FRACTURADO</v>
      </c>
      <c r="H93" s="2" t="s">
        <v>7262</v>
      </c>
      <c r="I93" s="2" t="s">
        <v>7292</v>
      </c>
      <c r="J93" s="2" t="s">
        <v>7369</v>
      </c>
      <c r="K93" s="2" t="s">
        <v>7479</v>
      </c>
      <c r="L93" s="2"/>
      <c r="M93" s="2"/>
      <c r="N93" s="2"/>
      <c r="O93" s="2"/>
      <c r="P93" s="2"/>
      <c r="Q93" s="2" t="s">
        <v>239</v>
      </c>
      <c r="R93" s="2" t="s">
        <v>10</v>
      </c>
      <c r="S93" s="2" t="s">
        <v>1042</v>
      </c>
      <c r="T93" s="2" t="s">
        <v>1276</v>
      </c>
      <c r="U93" s="2" t="s">
        <v>1280</v>
      </c>
      <c r="V93" s="2" t="s">
        <v>1283</v>
      </c>
      <c r="W93" s="2" t="s">
        <v>1283</v>
      </c>
      <c r="X93" s="2" t="s">
        <v>1279</v>
      </c>
      <c r="Y93" s="2" t="s">
        <v>1025</v>
      </c>
      <c r="Z93" s="2" t="s">
        <v>1844</v>
      </c>
      <c r="AA93" s="2" t="s">
        <v>1844</v>
      </c>
      <c r="AB93" s="2" t="s">
        <v>2842</v>
      </c>
      <c r="AC93" s="2" t="s">
        <v>1844</v>
      </c>
      <c r="AD93" s="2" t="s">
        <v>1292</v>
      </c>
      <c r="AE93" s="2" t="s">
        <v>2843</v>
      </c>
      <c r="AF93" s="2" t="s">
        <v>1846</v>
      </c>
      <c r="AG93" s="2" t="s">
        <v>1847</v>
      </c>
      <c r="AH93" s="2" t="s">
        <v>1844</v>
      </c>
      <c r="AI93" s="2" t="s">
        <v>1844</v>
      </c>
      <c r="AJ93" s="2" t="s">
        <v>1844</v>
      </c>
      <c r="AK93" s="2" t="s">
        <v>1281</v>
      </c>
      <c r="AL93" s="2" t="s">
        <v>1848</v>
      </c>
      <c r="AM93" s="2" t="s">
        <v>1844</v>
      </c>
      <c r="AN93" s="2" t="s">
        <v>2095</v>
      </c>
      <c r="AO93" s="2" t="s">
        <v>2519</v>
      </c>
      <c r="AP93" s="2" t="s">
        <v>1844</v>
      </c>
      <c r="AQ93" s="2" t="s">
        <v>1844</v>
      </c>
      <c r="AR93" s="2" t="s">
        <v>1844</v>
      </c>
      <c r="AS93" s="2" t="s">
        <v>1844</v>
      </c>
      <c r="AT93" s="2" t="s">
        <v>2844</v>
      </c>
      <c r="AU93" s="2" t="s">
        <v>1844</v>
      </c>
      <c r="AV93" s="2" t="s">
        <v>1844</v>
      </c>
      <c r="AW93" s="2" t="s">
        <v>1851</v>
      </c>
      <c r="AX93" s="2" t="s">
        <v>1844</v>
      </c>
      <c r="AY93" s="2" t="s">
        <v>1844</v>
      </c>
      <c r="AZ93" s="2" t="s">
        <v>1852</v>
      </c>
      <c r="BA93" s="2" t="s">
        <v>1844</v>
      </c>
      <c r="BB93" s="2" t="s">
        <v>1278</v>
      </c>
      <c r="BC93" s="2" t="s">
        <v>2845</v>
      </c>
      <c r="BD93" s="2" t="s">
        <v>1844</v>
      </c>
      <c r="BE93" s="2" t="s">
        <v>2846</v>
      </c>
      <c r="BF93" s="2" t="s">
        <v>1853</v>
      </c>
      <c r="BG93" s="2" t="s">
        <v>1844</v>
      </c>
      <c r="BH93" s="2" t="s">
        <v>1281</v>
      </c>
      <c r="BI93" s="2" t="s">
        <v>1844</v>
      </c>
      <c r="BJ93" s="2" t="s">
        <v>1854</v>
      </c>
      <c r="BK93" s="2" t="s">
        <v>1855</v>
      </c>
      <c r="BL93" s="2" t="s">
        <v>1856</v>
      </c>
      <c r="BM93" s="2" t="s">
        <v>1844</v>
      </c>
      <c r="BN93" s="2" t="s">
        <v>1844</v>
      </c>
      <c r="BO93" s="2" t="s">
        <v>1844</v>
      </c>
      <c r="BP93" s="2" t="s">
        <v>1857</v>
      </c>
      <c r="BQ93" s="2" t="s">
        <v>1844</v>
      </c>
      <c r="BR93" s="2" t="s">
        <v>1844</v>
      </c>
      <c r="BS93" s="2" t="s">
        <v>1853</v>
      </c>
      <c r="BT93" s="2" t="s">
        <v>1844</v>
      </c>
      <c r="BU93" s="2" t="s">
        <v>2847</v>
      </c>
      <c r="BV93" s="2" t="s">
        <v>1844</v>
      </c>
      <c r="BW93" s="2" t="s">
        <v>2848</v>
      </c>
      <c r="BX93" s="2" t="s">
        <v>1844</v>
      </c>
      <c r="BY93" s="2" t="s">
        <v>1844</v>
      </c>
      <c r="BZ93" s="2" t="s">
        <v>1844</v>
      </c>
      <c r="CA93" s="2" t="s">
        <v>1844</v>
      </c>
      <c r="CB93" s="2" t="s">
        <v>1844</v>
      </c>
      <c r="CC93" s="2" t="s">
        <v>185</v>
      </c>
      <c r="CD93" s="2" t="s">
        <v>1844</v>
      </c>
      <c r="CE93" s="2" t="s">
        <v>1844</v>
      </c>
      <c r="CF93" s="2" t="s">
        <v>1844</v>
      </c>
      <c r="CG93" s="2" t="s">
        <v>1844</v>
      </c>
      <c r="CH93" s="2" t="s">
        <v>2843</v>
      </c>
      <c r="CI93" s="2" t="s">
        <v>1858</v>
      </c>
      <c r="CJ93" s="2" t="s">
        <v>1844</v>
      </c>
      <c r="CK93" s="2" t="s">
        <v>1844</v>
      </c>
      <c r="CL93" s="2" t="s">
        <v>1844</v>
      </c>
      <c r="CM93" s="2" t="s">
        <v>1844</v>
      </c>
      <c r="CN93" s="2" t="s">
        <v>1281</v>
      </c>
      <c r="CO93" s="2" t="s">
        <v>1844</v>
      </c>
      <c r="CP93" s="2" t="s">
        <v>2847</v>
      </c>
      <c r="CQ93" s="2" t="s">
        <v>1844</v>
      </c>
      <c r="CR93" s="2" t="s">
        <v>1844</v>
      </c>
      <c r="CS93" s="2" t="s">
        <v>1859</v>
      </c>
      <c r="CT93" s="2" t="s">
        <v>1859</v>
      </c>
      <c r="CU93" s="2" t="s">
        <v>1859</v>
      </c>
      <c r="CV93" s="2" t="s">
        <v>1844</v>
      </c>
      <c r="CW93" s="2" t="s">
        <v>1844</v>
      </c>
      <c r="CX93" s="2" t="s">
        <v>1844</v>
      </c>
      <c r="CY93" s="2" t="s">
        <v>1844</v>
      </c>
      <c r="CZ93" s="2" t="s">
        <v>1844</v>
      </c>
      <c r="DA93" s="2" t="s">
        <v>1844</v>
      </c>
      <c r="DB93" s="2" t="s">
        <v>1844</v>
      </c>
      <c r="DC93" s="2" t="s">
        <v>1026</v>
      </c>
      <c r="DD93" s="2" t="s">
        <v>1281</v>
      </c>
      <c r="DE93" s="2" t="s">
        <v>238</v>
      </c>
      <c r="DF93" s="3">
        <v>44820</v>
      </c>
      <c r="DG93" s="3">
        <v>44875</v>
      </c>
      <c r="DH93" s="3">
        <v>44875</v>
      </c>
      <c r="DI93" s="3">
        <v>44820</v>
      </c>
      <c r="DJ93" s="3">
        <v>44875</v>
      </c>
      <c r="DK93" s="3"/>
      <c r="DL93" s="3"/>
      <c r="DM93" s="3">
        <v>44820</v>
      </c>
      <c r="DN93" s="3"/>
      <c r="DO93" s="3">
        <v>44820</v>
      </c>
      <c r="DP93" s="3">
        <v>44820</v>
      </c>
      <c r="DQ93" s="26">
        <v>2</v>
      </c>
    </row>
    <row r="94" spans="1:121" x14ac:dyDescent="0.25">
      <c r="A94" s="2" t="s">
        <v>1281</v>
      </c>
      <c r="B94" s="2" t="s">
        <v>1842</v>
      </c>
      <c r="C94" s="2" t="s">
        <v>2982</v>
      </c>
      <c r="D94" s="2" t="s">
        <v>7771</v>
      </c>
      <c r="E94" s="2" t="s">
        <v>7932</v>
      </c>
      <c r="F94" s="2" t="str">
        <f t="shared" si="3"/>
        <v>CORREA DE SISTEMA DE TRANSMISIÓN PEGADA</v>
      </c>
      <c r="G94" s="2" t="str">
        <f t="shared" si="2"/>
        <v>CORREA DE SISTEMA DE TRANSMISIÓN PEGADA</v>
      </c>
      <c r="H94" s="2" t="s">
        <v>7297</v>
      </c>
      <c r="I94" s="2" t="s">
        <v>7247</v>
      </c>
      <c r="J94" s="2" t="s">
        <v>7346</v>
      </c>
      <c r="K94" s="2" t="s">
        <v>7257</v>
      </c>
      <c r="L94" s="2" t="s">
        <v>7251</v>
      </c>
      <c r="M94" s="2" t="s">
        <v>7480</v>
      </c>
      <c r="N94" s="2"/>
      <c r="O94" s="2"/>
      <c r="P94" s="2"/>
      <c r="Q94" s="2" t="s">
        <v>153</v>
      </c>
      <c r="R94" s="2" t="s">
        <v>10</v>
      </c>
      <c r="S94" s="2" t="s">
        <v>67</v>
      </c>
      <c r="T94" s="2" t="s">
        <v>1276</v>
      </c>
      <c r="U94" s="2" t="s">
        <v>1280</v>
      </c>
      <c r="V94" s="2" t="s">
        <v>1410</v>
      </c>
      <c r="W94" s="2" t="s">
        <v>1410</v>
      </c>
      <c r="X94" s="2" t="s">
        <v>1291</v>
      </c>
      <c r="Y94" s="2" t="s">
        <v>1025</v>
      </c>
      <c r="Z94" s="2" t="s">
        <v>1844</v>
      </c>
      <c r="AA94" s="2" t="s">
        <v>1844</v>
      </c>
      <c r="AB94" s="2" t="s">
        <v>2983</v>
      </c>
      <c r="AC94" s="2" t="s">
        <v>1844</v>
      </c>
      <c r="AD94" s="2" t="s">
        <v>1292</v>
      </c>
      <c r="AE94" s="2" t="s">
        <v>2984</v>
      </c>
      <c r="AF94" s="2" t="s">
        <v>2176</v>
      </c>
      <c r="AG94" s="2" t="s">
        <v>1847</v>
      </c>
      <c r="AH94" s="2" t="s">
        <v>1844</v>
      </c>
      <c r="AI94" s="2" t="s">
        <v>1844</v>
      </c>
      <c r="AJ94" s="2" t="s">
        <v>1844</v>
      </c>
      <c r="AK94" s="2" t="s">
        <v>1281</v>
      </c>
      <c r="AL94" s="2" t="s">
        <v>1848</v>
      </c>
      <c r="AM94" s="2" t="s">
        <v>1844</v>
      </c>
      <c r="AN94" s="2" t="s">
        <v>2985</v>
      </c>
      <c r="AO94" s="2" t="s">
        <v>2986</v>
      </c>
      <c r="AP94" s="2" t="s">
        <v>1844</v>
      </c>
      <c r="AQ94" s="2" t="s">
        <v>1844</v>
      </c>
      <c r="AR94" s="2" t="s">
        <v>1844</v>
      </c>
      <c r="AS94" s="2" t="s">
        <v>1844</v>
      </c>
      <c r="AT94" s="2" t="s">
        <v>2984</v>
      </c>
      <c r="AU94" s="2" t="s">
        <v>1844</v>
      </c>
      <c r="AV94" s="2" t="s">
        <v>1844</v>
      </c>
      <c r="AW94" s="2" t="s">
        <v>1851</v>
      </c>
      <c r="AX94" s="2" t="s">
        <v>1844</v>
      </c>
      <c r="AY94" s="2" t="s">
        <v>1844</v>
      </c>
      <c r="AZ94" s="2" t="s">
        <v>1852</v>
      </c>
      <c r="BA94" s="2" t="s">
        <v>1844</v>
      </c>
      <c r="BB94" s="2" t="s">
        <v>1278</v>
      </c>
      <c r="BC94" s="2" t="s">
        <v>2987</v>
      </c>
      <c r="BD94" s="2" t="s">
        <v>1844</v>
      </c>
      <c r="BE94" s="2" t="s">
        <v>2988</v>
      </c>
      <c r="BF94" s="2" t="s">
        <v>1853</v>
      </c>
      <c r="BG94" s="2" t="s">
        <v>1844</v>
      </c>
      <c r="BH94" s="2" t="s">
        <v>1281</v>
      </c>
      <c r="BI94" s="2" t="s">
        <v>1844</v>
      </c>
      <c r="BJ94" s="2" t="s">
        <v>1854</v>
      </c>
      <c r="BK94" s="2" t="s">
        <v>1855</v>
      </c>
      <c r="BL94" s="2" t="s">
        <v>1866</v>
      </c>
      <c r="BM94" s="2" t="s">
        <v>1844</v>
      </c>
      <c r="BN94" s="2" t="s">
        <v>1844</v>
      </c>
      <c r="BO94" s="2" t="s">
        <v>1844</v>
      </c>
      <c r="BP94" s="2" t="s">
        <v>1857</v>
      </c>
      <c r="BQ94" s="2" t="s">
        <v>1844</v>
      </c>
      <c r="BR94" s="2" t="s">
        <v>1844</v>
      </c>
      <c r="BS94" s="2" t="s">
        <v>1853</v>
      </c>
      <c r="BT94" s="2" t="s">
        <v>1844</v>
      </c>
      <c r="BU94" s="2" t="s">
        <v>2989</v>
      </c>
      <c r="BV94" s="2" t="s">
        <v>1882</v>
      </c>
      <c r="BW94" s="2" t="s">
        <v>2990</v>
      </c>
      <c r="BX94" s="2" t="s">
        <v>1844</v>
      </c>
      <c r="BY94" s="2" t="s">
        <v>1844</v>
      </c>
      <c r="BZ94" s="2" t="s">
        <v>1844</v>
      </c>
      <c r="CA94" s="2" t="s">
        <v>1844</v>
      </c>
      <c r="CB94" s="2" t="s">
        <v>1844</v>
      </c>
      <c r="CC94" s="2" t="s">
        <v>154</v>
      </c>
      <c r="CD94" s="2" t="s">
        <v>1844</v>
      </c>
      <c r="CE94" s="2" t="s">
        <v>1844</v>
      </c>
      <c r="CF94" s="2" t="s">
        <v>1844</v>
      </c>
      <c r="CG94" s="2" t="s">
        <v>1844</v>
      </c>
      <c r="CH94" s="2" t="s">
        <v>2984</v>
      </c>
      <c r="CI94" s="2" t="s">
        <v>1869</v>
      </c>
      <c r="CJ94" s="2" t="s">
        <v>1844</v>
      </c>
      <c r="CK94" s="2" t="s">
        <v>1844</v>
      </c>
      <c r="CL94" s="2" t="s">
        <v>1844</v>
      </c>
      <c r="CM94" s="2" t="s">
        <v>1844</v>
      </c>
      <c r="CN94" s="2" t="s">
        <v>1281</v>
      </c>
      <c r="CO94" s="2" t="s">
        <v>1883</v>
      </c>
      <c r="CP94" s="2" t="s">
        <v>2989</v>
      </c>
      <c r="CQ94" s="2" t="s">
        <v>1884</v>
      </c>
      <c r="CR94" s="2" t="s">
        <v>1844</v>
      </c>
      <c r="CS94" s="2" t="s">
        <v>1859</v>
      </c>
      <c r="CT94" s="2" t="s">
        <v>1859</v>
      </c>
      <c r="CU94" s="2" t="s">
        <v>1859</v>
      </c>
      <c r="CV94" s="2" t="s">
        <v>1844</v>
      </c>
      <c r="CW94" s="2" t="s">
        <v>1844</v>
      </c>
      <c r="CX94" s="2" t="s">
        <v>1844</v>
      </c>
      <c r="CY94" s="2" t="s">
        <v>1844</v>
      </c>
      <c r="CZ94" s="2" t="s">
        <v>1844</v>
      </c>
      <c r="DA94" s="2" t="s">
        <v>1844</v>
      </c>
      <c r="DB94" s="2" t="s">
        <v>1844</v>
      </c>
      <c r="DC94" s="2" t="s">
        <v>1026</v>
      </c>
      <c r="DD94" s="2" t="s">
        <v>1281</v>
      </c>
      <c r="DE94" s="2" t="s">
        <v>152</v>
      </c>
      <c r="DF94" s="3">
        <v>44863</v>
      </c>
      <c r="DG94" s="3">
        <v>44875</v>
      </c>
      <c r="DH94" s="3">
        <v>44875</v>
      </c>
      <c r="DI94" s="3">
        <v>44863</v>
      </c>
      <c r="DJ94" s="3">
        <v>44875</v>
      </c>
      <c r="DK94" s="3"/>
      <c r="DL94" s="3"/>
      <c r="DM94" s="3">
        <v>44863</v>
      </c>
      <c r="DN94" s="3"/>
      <c r="DO94" s="3">
        <v>44863</v>
      </c>
      <c r="DP94" s="3">
        <v>44862</v>
      </c>
      <c r="DQ94" s="26">
        <v>2</v>
      </c>
    </row>
    <row r="95" spans="1:121" x14ac:dyDescent="0.25">
      <c r="A95" s="2" t="s">
        <v>1281</v>
      </c>
      <c r="B95" s="2" t="s">
        <v>1842</v>
      </c>
      <c r="C95" s="2" t="s">
        <v>3009</v>
      </c>
      <c r="D95" s="2" t="s">
        <v>7667</v>
      </c>
      <c r="E95" s="2" t="s">
        <v>7668</v>
      </c>
      <c r="F95" s="2" t="str">
        <f t="shared" si="3"/>
        <v>PLANCHA DE SELLADO SIN VACÍO</v>
      </c>
      <c r="G95" s="2" t="str">
        <f t="shared" si="2"/>
        <v>PLANCHA DE SELLADO SIN VACÍO</v>
      </c>
      <c r="H95" s="2" t="s">
        <v>7333</v>
      </c>
      <c r="I95" s="2" t="s">
        <v>7247</v>
      </c>
      <c r="J95" s="2" t="s">
        <v>7253</v>
      </c>
      <c r="K95" s="2"/>
      <c r="L95" s="2"/>
      <c r="M95" s="2"/>
      <c r="N95" s="2"/>
      <c r="O95" s="2"/>
      <c r="P95" s="2"/>
      <c r="Q95" s="2" t="s">
        <v>52</v>
      </c>
      <c r="R95" s="2" t="s">
        <v>10</v>
      </c>
      <c r="S95" s="2" t="s">
        <v>1129</v>
      </c>
      <c r="T95" s="2" t="s">
        <v>1276</v>
      </c>
      <c r="U95" s="2" t="s">
        <v>1280</v>
      </c>
      <c r="V95" s="2" t="s">
        <v>1294</v>
      </c>
      <c r="W95" s="2" t="s">
        <v>1294</v>
      </c>
      <c r="X95" s="2" t="s">
        <v>1295</v>
      </c>
      <c r="Y95" s="2" t="s">
        <v>1025</v>
      </c>
      <c r="Z95" s="2" t="s">
        <v>1844</v>
      </c>
      <c r="AA95" s="2" t="s">
        <v>1844</v>
      </c>
      <c r="AB95" s="2" t="s">
        <v>3010</v>
      </c>
      <c r="AC95" s="2" t="s">
        <v>1844</v>
      </c>
      <c r="AD95" s="2" t="s">
        <v>1296</v>
      </c>
      <c r="AE95" s="2" t="s">
        <v>3011</v>
      </c>
      <c r="AF95" s="2" t="s">
        <v>1870</v>
      </c>
      <c r="AG95" s="2" t="s">
        <v>1847</v>
      </c>
      <c r="AH95" s="2" t="s">
        <v>1844</v>
      </c>
      <c r="AI95" s="2" t="s">
        <v>1844</v>
      </c>
      <c r="AJ95" s="2" t="s">
        <v>1844</v>
      </c>
      <c r="AK95" s="2" t="s">
        <v>1281</v>
      </c>
      <c r="AL95" s="2" t="s">
        <v>1848</v>
      </c>
      <c r="AM95" s="2" t="s">
        <v>1844</v>
      </c>
      <c r="AN95" s="2" t="s">
        <v>2311</v>
      </c>
      <c r="AO95" s="2" t="s">
        <v>2107</v>
      </c>
      <c r="AP95" s="2" t="s">
        <v>1844</v>
      </c>
      <c r="AQ95" s="2" t="s">
        <v>1844</v>
      </c>
      <c r="AR95" s="2" t="s">
        <v>1844</v>
      </c>
      <c r="AS95" s="2" t="s">
        <v>1844</v>
      </c>
      <c r="AT95" s="2" t="s">
        <v>3012</v>
      </c>
      <c r="AU95" s="2" t="s">
        <v>1844</v>
      </c>
      <c r="AV95" s="2" t="s">
        <v>1844</v>
      </c>
      <c r="AW95" s="2" t="s">
        <v>1851</v>
      </c>
      <c r="AX95" s="2" t="s">
        <v>1844</v>
      </c>
      <c r="AY95" s="2" t="s">
        <v>1844</v>
      </c>
      <c r="AZ95" s="2" t="s">
        <v>1852</v>
      </c>
      <c r="BA95" s="2" t="s">
        <v>1844</v>
      </c>
      <c r="BB95" s="2" t="s">
        <v>1278</v>
      </c>
      <c r="BC95" s="2" t="s">
        <v>3013</v>
      </c>
      <c r="BD95" s="2" t="s">
        <v>1844</v>
      </c>
      <c r="BE95" s="2" t="s">
        <v>3014</v>
      </c>
      <c r="BF95" s="2" t="s">
        <v>1853</v>
      </c>
      <c r="BG95" s="2" t="s">
        <v>1844</v>
      </c>
      <c r="BH95" s="2" t="s">
        <v>1281</v>
      </c>
      <c r="BI95" s="2" t="s">
        <v>1844</v>
      </c>
      <c r="BJ95" s="2" t="s">
        <v>1854</v>
      </c>
      <c r="BK95" s="2" t="s">
        <v>1855</v>
      </c>
      <c r="BL95" s="2" t="s">
        <v>1871</v>
      </c>
      <c r="BM95" s="2" t="s">
        <v>1844</v>
      </c>
      <c r="BN95" s="2" t="s">
        <v>1844</v>
      </c>
      <c r="BO95" s="2" t="s">
        <v>1844</v>
      </c>
      <c r="BP95" s="2" t="s">
        <v>1857</v>
      </c>
      <c r="BQ95" s="2" t="s">
        <v>1844</v>
      </c>
      <c r="BR95" s="2" t="s">
        <v>1844</v>
      </c>
      <c r="BS95" s="2" t="s">
        <v>1853</v>
      </c>
      <c r="BT95" s="2" t="s">
        <v>1844</v>
      </c>
      <c r="BU95" s="2" t="s">
        <v>3015</v>
      </c>
      <c r="BV95" s="2" t="s">
        <v>1872</v>
      </c>
      <c r="BW95" s="2" t="s">
        <v>3016</v>
      </c>
      <c r="BX95" s="2" t="s">
        <v>1844</v>
      </c>
      <c r="BY95" s="2" t="s">
        <v>1844</v>
      </c>
      <c r="BZ95" s="2" t="s">
        <v>1844</v>
      </c>
      <c r="CA95" s="2" t="s">
        <v>1844</v>
      </c>
      <c r="CB95" s="2" t="s">
        <v>1844</v>
      </c>
      <c r="CC95" s="2" t="s">
        <v>53</v>
      </c>
      <c r="CD95" s="2" t="s">
        <v>1873</v>
      </c>
      <c r="CE95" s="2" t="s">
        <v>1844</v>
      </c>
      <c r="CF95" s="2" t="s">
        <v>1844</v>
      </c>
      <c r="CG95" s="2" t="s">
        <v>1844</v>
      </c>
      <c r="CH95" s="2" t="s">
        <v>3011</v>
      </c>
      <c r="CI95" s="2" t="s">
        <v>1874</v>
      </c>
      <c r="CJ95" s="2" t="s">
        <v>1844</v>
      </c>
      <c r="CK95" s="2" t="s">
        <v>1844</v>
      </c>
      <c r="CL95" s="2" t="s">
        <v>1844</v>
      </c>
      <c r="CM95" s="2" t="s">
        <v>1844</v>
      </c>
      <c r="CN95" s="2" t="s">
        <v>1281</v>
      </c>
      <c r="CO95" s="2" t="s">
        <v>1875</v>
      </c>
      <c r="CP95" s="2" t="s">
        <v>3015</v>
      </c>
      <c r="CQ95" s="2" t="s">
        <v>1876</v>
      </c>
      <c r="CR95" s="2" t="s">
        <v>1844</v>
      </c>
      <c r="CS95" s="2" t="s">
        <v>1859</v>
      </c>
      <c r="CT95" s="2" t="s">
        <v>1859</v>
      </c>
      <c r="CU95" s="2" t="s">
        <v>1859</v>
      </c>
      <c r="CV95" s="2" t="s">
        <v>1844</v>
      </c>
      <c r="CW95" s="2" t="s">
        <v>1844</v>
      </c>
      <c r="CX95" s="2" t="s">
        <v>1844</v>
      </c>
      <c r="CY95" s="2" t="s">
        <v>1844</v>
      </c>
      <c r="CZ95" s="2" t="s">
        <v>1844</v>
      </c>
      <c r="DA95" s="2" t="s">
        <v>1844</v>
      </c>
      <c r="DB95" s="2" t="s">
        <v>1844</v>
      </c>
      <c r="DC95" s="2" t="s">
        <v>1026</v>
      </c>
      <c r="DD95" s="2" t="s">
        <v>1281</v>
      </c>
      <c r="DE95" s="2" t="s">
        <v>51</v>
      </c>
      <c r="DF95" s="3">
        <v>44881</v>
      </c>
      <c r="DG95" s="3">
        <v>44881</v>
      </c>
      <c r="DH95" s="3">
        <v>44881</v>
      </c>
      <c r="DI95" s="3">
        <v>44881</v>
      </c>
      <c r="DJ95" s="3">
        <v>44881</v>
      </c>
      <c r="DK95" s="3"/>
      <c r="DL95" s="3"/>
      <c r="DM95" s="3">
        <v>44881</v>
      </c>
      <c r="DN95" s="3"/>
      <c r="DO95" s="3">
        <v>44881</v>
      </c>
      <c r="DP95" s="3">
        <v>44881</v>
      </c>
      <c r="DQ95" s="26">
        <v>2</v>
      </c>
    </row>
    <row r="96" spans="1:121" x14ac:dyDescent="0.25">
      <c r="A96" s="2" t="s">
        <v>1281</v>
      </c>
      <c r="B96" s="2" t="s">
        <v>1842</v>
      </c>
      <c r="C96" s="2" t="s">
        <v>3029</v>
      </c>
      <c r="D96" s="2" t="s">
        <v>7350</v>
      </c>
      <c r="E96" s="2" t="s">
        <v>7499</v>
      </c>
      <c r="F96" s="2" t="str">
        <f t="shared" si="3"/>
        <v>MOTOR ATERRIZADO</v>
      </c>
      <c r="G96" s="2" t="str">
        <f t="shared" si="2"/>
        <v>MOTOR ATERRIZADO</v>
      </c>
      <c r="H96" s="2" t="s">
        <v>7482</v>
      </c>
      <c r="I96" s="2" t="s">
        <v>7483</v>
      </c>
      <c r="J96" s="2"/>
      <c r="K96" s="2"/>
      <c r="L96" s="2"/>
      <c r="M96" s="2"/>
      <c r="N96" s="2"/>
      <c r="O96" s="2"/>
      <c r="P96" s="2"/>
      <c r="Q96" s="2" t="s">
        <v>326</v>
      </c>
      <c r="R96" s="2" t="s">
        <v>10</v>
      </c>
      <c r="S96" s="2" t="s">
        <v>67</v>
      </c>
      <c r="T96" s="2" t="s">
        <v>1293</v>
      </c>
      <c r="U96" s="2" t="s">
        <v>1288</v>
      </c>
      <c r="V96" s="2" t="s">
        <v>3030</v>
      </c>
      <c r="W96" s="2" t="s">
        <v>1912</v>
      </c>
      <c r="X96" s="2" t="s">
        <v>1298</v>
      </c>
      <c r="Y96" s="2" t="s">
        <v>1025</v>
      </c>
      <c r="Z96" s="2" t="s">
        <v>1844</v>
      </c>
      <c r="AA96" s="2" t="s">
        <v>1844</v>
      </c>
      <c r="AB96" s="2" t="s">
        <v>1844</v>
      </c>
      <c r="AC96" s="2" t="s">
        <v>1844</v>
      </c>
      <c r="AD96" s="2" t="s">
        <v>1299</v>
      </c>
      <c r="AE96" s="2" t="s">
        <v>3031</v>
      </c>
      <c r="AF96" s="2" t="s">
        <v>1960</v>
      </c>
      <c r="AG96" s="2" t="s">
        <v>1847</v>
      </c>
      <c r="AH96" s="2" t="s">
        <v>1844</v>
      </c>
      <c r="AI96" s="2" t="s">
        <v>1844</v>
      </c>
      <c r="AJ96" s="2" t="s">
        <v>1844</v>
      </c>
      <c r="AK96" s="2" t="s">
        <v>1281</v>
      </c>
      <c r="AL96" s="2" t="s">
        <v>1848</v>
      </c>
      <c r="AM96" s="2" t="s">
        <v>1844</v>
      </c>
      <c r="AN96" s="2" t="s">
        <v>1857</v>
      </c>
      <c r="AO96" s="2" t="s">
        <v>3032</v>
      </c>
      <c r="AP96" s="2" t="s">
        <v>1844</v>
      </c>
      <c r="AQ96" s="2" t="s">
        <v>1844</v>
      </c>
      <c r="AR96" s="2" t="s">
        <v>1844</v>
      </c>
      <c r="AS96" s="2" t="s">
        <v>1844</v>
      </c>
      <c r="AT96" s="2" t="s">
        <v>3032</v>
      </c>
      <c r="AU96" s="2" t="s">
        <v>1844</v>
      </c>
      <c r="AV96" s="2" t="s">
        <v>1844</v>
      </c>
      <c r="AW96" s="2" t="s">
        <v>1851</v>
      </c>
      <c r="AX96" s="2" t="s">
        <v>1844</v>
      </c>
      <c r="AY96" s="2" t="s">
        <v>1844</v>
      </c>
      <c r="AZ96" s="2" t="s">
        <v>1852</v>
      </c>
      <c r="BA96" s="2" t="s">
        <v>1844</v>
      </c>
      <c r="BB96" s="2" t="s">
        <v>1278</v>
      </c>
      <c r="BC96" s="2" t="s">
        <v>3033</v>
      </c>
      <c r="BD96" s="2" t="s">
        <v>1844</v>
      </c>
      <c r="BE96" s="2" t="s">
        <v>3034</v>
      </c>
      <c r="BF96" s="2" t="s">
        <v>1853</v>
      </c>
      <c r="BG96" s="2" t="s">
        <v>1844</v>
      </c>
      <c r="BH96" s="2" t="s">
        <v>1281</v>
      </c>
      <c r="BI96" s="2" t="s">
        <v>1844</v>
      </c>
      <c r="BJ96" s="2" t="s">
        <v>1854</v>
      </c>
      <c r="BK96" s="2" t="s">
        <v>1855</v>
      </c>
      <c r="BL96" s="2" t="s">
        <v>1914</v>
      </c>
      <c r="BM96" s="2" t="s">
        <v>1844</v>
      </c>
      <c r="BN96" s="2" t="s">
        <v>1844</v>
      </c>
      <c r="BO96" s="2" t="s">
        <v>1844</v>
      </c>
      <c r="BP96" s="2" t="s">
        <v>1857</v>
      </c>
      <c r="BQ96" s="2" t="s">
        <v>1844</v>
      </c>
      <c r="BR96" s="2" t="s">
        <v>1844</v>
      </c>
      <c r="BS96" s="2" t="s">
        <v>1853</v>
      </c>
      <c r="BT96" s="2" t="s">
        <v>1844</v>
      </c>
      <c r="BU96" s="2" t="s">
        <v>3033</v>
      </c>
      <c r="BV96" s="2" t="s">
        <v>1844</v>
      </c>
      <c r="BW96" s="2" t="s">
        <v>3035</v>
      </c>
      <c r="BX96" s="2" t="s">
        <v>1844</v>
      </c>
      <c r="BY96" s="2" t="s">
        <v>1844</v>
      </c>
      <c r="BZ96" s="2" t="s">
        <v>1844</v>
      </c>
      <c r="CA96" s="2" t="s">
        <v>1844</v>
      </c>
      <c r="CB96" s="2" t="s">
        <v>1844</v>
      </c>
      <c r="CC96" s="2" t="s">
        <v>120</v>
      </c>
      <c r="CD96" s="2" t="s">
        <v>1844</v>
      </c>
      <c r="CE96" s="2" t="s">
        <v>1844</v>
      </c>
      <c r="CF96" s="2" t="s">
        <v>1844</v>
      </c>
      <c r="CG96" s="2" t="s">
        <v>1844</v>
      </c>
      <c r="CH96" s="2" t="s">
        <v>3036</v>
      </c>
      <c r="CI96" s="2" t="s">
        <v>1901</v>
      </c>
      <c r="CJ96" s="2" t="s">
        <v>1844</v>
      </c>
      <c r="CK96" s="2" t="s">
        <v>1844</v>
      </c>
      <c r="CL96" s="2" t="s">
        <v>1844</v>
      </c>
      <c r="CM96" s="2" t="s">
        <v>1844</v>
      </c>
      <c r="CN96" s="2" t="s">
        <v>1281</v>
      </c>
      <c r="CO96" s="2" t="s">
        <v>1844</v>
      </c>
      <c r="CP96" s="2" t="s">
        <v>3033</v>
      </c>
      <c r="CQ96" s="2" t="s">
        <v>1844</v>
      </c>
      <c r="CR96" s="2" t="s">
        <v>1844</v>
      </c>
      <c r="CS96" s="2" t="s">
        <v>1859</v>
      </c>
      <c r="CT96" s="2" t="s">
        <v>1859</v>
      </c>
      <c r="CU96" s="2" t="s">
        <v>1859</v>
      </c>
      <c r="CV96" s="2" t="s">
        <v>1844</v>
      </c>
      <c r="CW96" s="2" t="s">
        <v>1844</v>
      </c>
      <c r="CX96" s="2" t="s">
        <v>1844</v>
      </c>
      <c r="CY96" s="2" t="s">
        <v>1844</v>
      </c>
      <c r="CZ96" s="2" t="s">
        <v>1844</v>
      </c>
      <c r="DA96" s="2" t="s">
        <v>1844</v>
      </c>
      <c r="DB96" s="2" t="s">
        <v>1844</v>
      </c>
      <c r="DC96" s="2" t="s">
        <v>1026</v>
      </c>
      <c r="DD96" s="2" t="s">
        <v>1281</v>
      </c>
      <c r="DE96" s="2" t="s">
        <v>325</v>
      </c>
      <c r="DF96" s="3">
        <v>44888</v>
      </c>
      <c r="DG96" s="3">
        <v>44888</v>
      </c>
      <c r="DH96" s="3">
        <v>44888</v>
      </c>
      <c r="DI96" s="3"/>
      <c r="DJ96" s="3">
        <v>44888</v>
      </c>
      <c r="DK96" s="3"/>
      <c r="DL96" s="3"/>
      <c r="DM96" s="3">
        <v>44888</v>
      </c>
      <c r="DN96" s="3"/>
      <c r="DO96" s="3">
        <v>44888</v>
      </c>
      <c r="DP96" s="3">
        <v>44888</v>
      </c>
      <c r="DQ96" s="26">
        <v>0</v>
      </c>
    </row>
    <row r="97" spans="1:121" x14ac:dyDescent="0.25">
      <c r="A97" s="2" t="s">
        <v>1281</v>
      </c>
      <c r="B97" s="2" t="s">
        <v>1842</v>
      </c>
      <c r="C97" s="2" t="s">
        <v>3052</v>
      </c>
      <c r="D97" s="2" t="s">
        <v>7369</v>
      </c>
      <c r="E97" s="2" t="s">
        <v>7931</v>
      </c>
      <c r="F97" s="2" t="str">
        <f t="shared" si="3"/>
        <v>CUCHILLA DESAJUSTADA</v>
      </c>
      <c r="G97" s="2" t="str">
        <f t="shared" si="2"/>
        <v>CUCHILLA DESAJUSTADA</v>
      </c>
      <c r="H97" s="2" t="s">
        <v>7264</v>
      </c>
      <c r="I97" s="2" t="s">
        <v>7247</v>
      </c>
      <c r="J97" s="2" t="s">
        <v>7251</v>
      </c>
      <c r="K97" s="2" t="s">
        <v>7369</v>
      </c>
      <c r="L97" s="2"/>
      <c r="M97" s="2"/>
      <c r="N97" s="2"/>
      <c r="O97" s="2"/>
      <c r="P97" s="2"/>
      <c r="Q97" s="2" t="s">
        <v>153</v>
      </c>
      <c r="R97" s="2" t="s">
        <v>10</v>
      </c>
      <c r="S97" s="2" t="s">
        <v>67</v>
      </c>
      <c r="T97" s="2" t="s">
        <v>1276</v>
      </c>
      <c r="U97" s="2" t="s">
        <v>1280</v>
      </c>
      <c r="V97" s="2" t="s">
        <v>1410</v>
      </c>
      <c r="W97" s="2" t="s">
        <v>1410</v>
      </c>
      <c r="X97" s="2" t="s">
        <v>1291</v>
      </c>
      <c r="Y97" s="2" t="s">
        <v>1025</v>
      </c>
      <c r="Z97" s="2" t="s">
        <v>1844</v>
      </c>
      <c r="AA97" s="2" t="s">
        <v>1844</v>
      </c>
      <c r="AB97" s="2" t="s">
        <v>3053</v>
      </c>
      <c r="AC97" s="2" t="s">
        <v>1844</v>
      </c>
      <c r="AD97" s="2" t="s">
        <v>1296</v>
      </c>
      <c r="AE97" s="2" t="s">
        <v>3054</v>
      </c>
      <c r="AF97" s="2" t="s">
        <v>2176</v>
      </c>
      <c r="AG97" s="2" t="s">
        <v>1847</v>
      </c>
      <c r="AH97" s="2" t="s">
        <v>1844</v>
      </c>
      <c r="AI97" s="2" t="s">
        <v>1844</v>
      </c>
      <c r="AJ97" s="2" t="s">
        <v>1844</v>
      </c>
      <c r="AK97" s="2" t="s">
        <v>1281</v>
      </c>
      <c r="AL97" s="2" t="s">
        <v>1848</v>
      </c>
      <c r="AM97" s="2" t="s">
        <v>1844</v>
      </c>
      <c r="AN97" s="2" t="s">
        <v>2985</v>
      </c>
      <c r="AO97" s="2" t="s">
        <v>3055</v>
      </c>
      <c r="AP97" s="2" t="s">
        <v>1844</v>
      </c>
      <c r="AQ97" s="2" t="s">
        <v>1844</v>
      </c>
      <c r="AR97" s="2" t="s">
        <v>1844</v>
      </c>
      <c r="AS97" s="2" t="s">
        <v>1844</v>
      </c>
      <c r="AT97" s="2" t="s">
        <v>3056</v>
      </c>
      <c r="AU97" s="2" t="s">
        <v>1844</v>
      </c>
      <c r="AV97" s="2" t="s">
        <v>1844</v>
      </c>
      <c r="AW97" s="2" t="s">
        <v>1851</v>
      </c>
      <c r="AX97" s="2" t="s">
        <v>1844</v>
      </c>
      <c r="AY97" s="2" t="s">
        <v>1844</v>
      </c>
      <c r="AZ97" s="2" t="s">
        <v>1852</v>
      </c>
      <c r="BA97" s="2" t="s">
        <v>1844</v>
      </c>
      <c r="BB97" s="2" t="s">
        <v>1278</v>
      </c>
      <c r="BC97" s="2" t="s">
        <v>3057</v>
      </c>
      <c r="BD97" s="2" t="s">
        <v>1844</v>
      </c>
      <c r="BE97" s="2" t="s">
        <v>3058</v>
      </c>
      <c r="BF97" s="2" t="s">
        <v>1853</v>
      </c>
      <c r="BG97" s="2" t="s">
        <v>1844</v>
      </c>
      <c r="BH97" s="2" t="s">
        <v>1281</v>
      </c>
      <c r="BI97" s="2" t="s">
        <v>1844</v>
      </c>
      <c r="BJ97" s="2" t="s">
        <v>1854</v>
      </c>
      <c r="BK97" s="2" t="s">
        <v>1855</v>
      </c>
      <c r="BL97" s="2" t="s">
        <v>1866</v>
      </c>
      <c r="BM97" s="2" t="s">
        <v>1844</v>
      </c>
      <c r="BN97" s="2" t="s">
        <v>1844</v>
      </c>
      <c r="BO97" s="2" t="s">
        <v>1844</v>
      </c>
      <c r="BP97" s="2" t="s">
        <v>1857</v>
      </c>
      <c r="BQ97" s="2" t="s">
        <v>1844</v>
      </c>
      <c r="BR97" s="2" t="s">
        <v>1844</v>
      </c>
      <c r="BS97" s="2" t="s">
        <v>1853</v>
      </c>
      <c r="BT97" s="2" t="s">
        <v>1844</v>
      </c>
      <c r="BU97" s="2" t="s">
        <v>3059</v>
      </c>
      <c r="BV97" s="2" t="s">
        <v>1882</v>
      </c>
      <c r="BW97" s="2" t="s">
        <v>3060</v>
      </c>
      <c r="BX97" s="2" t="s">
        <v>1844</v>
      </c>
      <c r="BY97" s="2" t="s">
        <v>1844</v>
      </c>
      <c r="BZ97" s="2" t="s">
        <v>1844</v>
      </c>
      <c r="CA97" s="2" t="s">
        <v>1844</v>
      </c>
      <c r="CB97" s="2" t="s">
        <v>1844</v>
      </c>
      <c r="CC97" s="2" t="s">
        <v>154</v>
      </c>
      <c r="CD97" s="2" t="s">
        <v>1844</v>
      </c>
      <c r="CE97" s="2" t="s">
        <v>1844</v>
      </c>
      <c r="CF97" s="2" t="s">
        <v>1844</v>
      </c>
      <c r="CG97" s="2" t="s">
        <v>1844</v>
      </c>
      <c r="CH97" s="2" t="s">
        <v>3054</v>
      </c>
      <c r="CI97" s="2" t="s">
        <v>1869</v>
      </c>
      <c r="CJ97" s="2" t="s">
        <v>1844</v>
      </c>
      <c r="CK97" s="2" t="s">
        <v>1844</v>
      </c>
      <c r="CL97" s="2" t="s">
        <v>1844</v>
      </c>
      <c r="CM97" s="2" t="s">
        <v>1844</v>
      </c>
      <c r="CN97" s="2" t="s">
        <v>1281</v>
      </c>
      <c r="CO97" s="2" t="s">
        <v>1883</v>
      </c>
      <c r="CP97" s="2" t="s">
        <v>3059</v>
      </c>
      <c r="CQ97" s="2" t="s">
        <v>1884</v>
      </c>
      <c r="CR97" s="2" t="s">
        <v>1844</v>
      </c>
      <c r="CS97" s="2" t="s">
        <v>1859</v>
      </c>
      <c r="CT97" s="2" t="s">
        <v>1859</v>
      </c>
      <c r="CU97" s="2" t="s">
        <v>1859</v>
      </c>
      <c r="CV97" s="2" t="s">
        <v>1844</v>
      </c>
      <c r="CW97" s="2" t="s">
        <v>1844</v>
      </c>
      <c r="CX97" s="2" t="s">
        <v>1844</v>
      </c>
      <c r="CY97" s="2" t="s">
        <v>1844</v>
      </c>
      <c r="CZ97" s="2" t="s">
        <v>1844</v>
      </c>
      <c r="DA97" s="2" t="s">
        <v>1844</v>
      </c>
      <c r="DB97" s="2" t="s">
        <v>1844</v>
      </c>
      <c r="DC97" s="2" t="s">
        <v>1026</v>
      </c>
      <c r="DD97" s="2" t="s">
        <v>1281</v>
      </c>
      <c r="DE97" s="2" t="s">
        <v>152</v>
      </c>
      <c r="DF97" s="3">
        <v>44889</v>
      </c>
      <c r="DG97" s="3">
        <v>44889</v>
      </c>
      <c r="DH97" s="3">
        <v>44889</v>
      </c>
      <c r="DI97" s="3">
        <v>44889</v>
      </c>
      <c r="DJ97" s="3">
        <v>44889</v>
      </c>
      <c r="DK97" s="3"/>
      <c r="DL97" s="3"/>
      <c r="DM97" s="3">
        <v>44889</v>
      </c>
      <c r="DN97" s="3"/>
      <c r="DO97" s="3">
        <v>44889</v>
      </c>
      <c r="DP97" s="3">
        <v>44888</v>
      </c>
      <c r="DQ97" s="26">
        <v>1.72</v>
      </c>
    </row>
    <row r="98" spans="1:121" x14ac:dyDescent="0.25">
      <c r="A98" s="2" t="s">
        <v>1281</v>
      </c>
      <c r="B98" s="2" t="s">
        <v>1842</v>
      </c>
      <c r="C98" s="2" t="s">
        <v>3045</v>
      </c>
      <c r="D98" s="2" t="s">
        <v>7243</v>
      </c>
      <c r="E98" s="2" t="s">
        <v>7493</v>
      </c>
      <c r="F98" s="2" t="str">
        <f t="shared" si="3"/>
        <v>SENSOR FRACTURADO</v>
      </c>
      <c r="G98" s="2" t="str">
        <f t="shared" si="2"/>
        <v>SENSOR FRACTURADO</v>
      </c>
      <c r="H98" s="2" t="s">
        <v>7345</v>
      </c>
      <c r="I98" s="2" t="s">
        <v>7247</v>
      </c>
      <c r="J98" s="2" t="s">
        <v>7243</v>
      </c>
      <c r="K98" s="2"/>
      <c r="L98" s="2"/>
      <c r="M98" s="2"/>
      <c r="N98" s="2"/>
      <c r="O98" s="2"/>
      <c r="P98" s="2"/>
      <c r="Q98" s="2" t="s">
        <v>366</v>
      </c>
      <c r="R98" s="2" t="s">
        <v>10</v>
      </c>
      <c r="S98" s="2" t="s">
        <v>67</v>
      </c>
      <c r="T98" s="2" t="s">
        <v>1276</v>
      </c>
      <c r="U98" s="2" t="s">
        <v>1280</v>
      </c>
      <c r="V98" s="2" t="s">
        <v>1297</v>
      </c>
      <c r="W98" s="2" t="s">
        <v>1297</v>
      </c>
      <c r="X98" s="2" t="s">
        <v>1298</v>
      </c>
      <c r="Y98" s="2" t="s">
        <v>1015</v>
      </c>
      <c r="Z98" s="2" t="s">
        <v>1844</v>
      </c>
      <c r="AA98" s="2" t="s">
        <v>1844</v>
      </c>
      <c r="AB98" s="2" t="s">
        <v>3046</v>
      </c>
      <c r="AC98" s="2" t="s">
        <v>1844</v>
      </c>
      <c r="AD98" s="2" t="s">
        <v>1296</v>
      </c>
      <c r="AE98" s="2" t="s">
        <v>3047</v>
      </c>
      <c r="AF98" s="2" t="s">
        <v>1913</v>
      </c>
      <c r="AG98" s="2" t="s">
        <v>1847</v>
      </c>
      <c r="AH98" s="2" t="s">
        <v>1844</v>
      </c>
      <c r="AI98" s="2" t="s">
        <v>1844</v>
      </c>
      <c r="AJ98" s="2" t="s">
        <v>1844</v>
      </c>
      <c r="AK98" s="2" t="s">
        <v>1281</v>
      </c>
      <c r="AL98" s="2" t="s">
        <v>1848</v>
      </c>
      <c r="AM98" s="2" t="s">
        <v>1844</v>
      </c>
      <c r="AN98" s="2" t="s">
        <v>2205</v>
      </c>
      <c r="AO98" s="2" t="s">
        <v>1905</v>
      </c>
      <c r="AP98" s="2" t="s">
        <v>1844</v>
      </c>
      <c r="AQ98" s="2" t="s">
        <v>1844</v>
      </c>
      <c r="AR98" s="2" t="s">
        <v>1844</v>
      </c>
      <c r="AS98" s="2" t="s">
        <v>1844</v>
      </c>
      <c r="AT98" s="2" t="s">
        <v>2189</v>
      </c>
      <c r="AU98" s="2" t="s">
        <v>1844</v>
      </c>
      <c r="AV98" s="2" t="s">
        <v>1844</v>
      </c>
      <c r="AW98" s="2" t="s">
        <v>1851</v>
      </c>
      <c r="AX98" s="2" t="s">
        <v>1844</v>
      </c>
      <c r="AY98" s="2" t="s">
        <v>1844</v>
      </c>
      <c r="AZ98" s="2" t="s">
        <v>1852</v>
      </c>
      <c r="BA98" s="2" t="s">
        <v>1844</v>
      </c>
      <c r="BB98" s="2" t="s">
        <v>1278</v>
      </c>
      <c r="BC98" s="2" t="s">
        <v>3048</v>
      </c>
      <c r="BD98" s="2" t="s">
        <v>1844</v>
      </c>
      <c r="BE98" s="2" t="s">
        <v>3049</v>
      </c>
      <c r="BF98" s="2" t="s">
        <v>1853</v>
      </c>
      <c r="BG98" s="2" t="s">
        <v>1844</v>
      </c>
      <c r="BH98" s="2" t="s">
        <v>1281</v>
      </c>
      <c r="BI98" s="2" t="s">
        <v>1844</v>
      </c>
      <c r="BJ98" s="2" t="s">
        <v>1854</v>
      </c>
      <c r="BK98" s="2" t="s">
        <v>1855</v>
      </c>
      <c r="BL98" s="2" t="s">
        <v>1914</v>
      </c>
      <c r="BM98" s="2" t="s">
        <v>1844</v>
      </c>
      <c r="BN98" s="2" t="s">
        <v>1844</v>
      </c>
      <c r="BO98" s="2" t="s">
        <v>1844</v>
      </c>
      <c r="BP98" s="2" t="s">
        <v>1857</v>
      </c>
      <c r="BQ98" s="2" t="s">
        <v>1844</v>
      </c>
      <c r="BR98" s="2" t="s">
        <v>1844</v>
      </c>
      <c r="BS98" s="2" t="s">
        <v>1853</v>
      </c>
      <c r="BT98" s="2" t="s">
        <v>1844</v>
      </c>
      <c r="BU98" s="2" t="s">
        <v>3050</v>
      </c>
      <c r="BV98" s="2" t="s">
        <v>1844</v>
      </c>
      <c r="BW98" s="2" t="s">
        <v>3051</v>
      </c>
      <c r="BX98" s="2" t="s">
        <v>1844</v>
      </c>
      <c r="BY98" s="2" t="s">
        <v>1844</v>
      </c>
      <c r="BZ98" s="2" t="s">
        <v>1844</v>
      </c>
      <c r="CA98" s="2" t="s">
        <v>1844</v>
      </c>
      <c r="CB98" s="2" t="s">
        <v>1844</v>
      </c>
      <c r="CC98" s="2" t="s">
        <v>120</v>
      </c>
      <c r="CD98" s="2" t="s">
        <v>1844</v>
      </c>
      <c r="CE98" s="2" t="s">
        <v>1844</v>
      </c>
      <c r="CF98" s="2" t="s">
        <v>1844</v>
      </c>
      <c r="CG98" s="2" t="s">
        <v>1844</v>
      </c>
      <c r="CH98" s="2" t="s">
        <v>3047</v>
      </c>
      <c r="CI98" s="2" t="s">
        <v>1901</v>
      </c>
      <c r="CJ98" s="2" t="s">
        <v>1844</v>
      </c>
      <c r="CK98" s="2" t="s">
        <v>1844</v>
      </c>
      <c r="CL98" s="2" t="s">
        <v>1844</v>
      </c>
      <c r="CM98" s="2" t="s">
        <v>1844</v>
      </c>
      <c r="CN98" s="2" t="s">
        <v>1281</v>
      </c>
      <c r="CO98" s="2" t="s">
        <v>1844</v>
      </c>
      <c r="CP98" s="2" t="s">
        <v>3050</v>
      </c>
      <c r="CQ98" s="2" t="s">
        <v>1844</v>
      </c>
      <c r="CR98" s="2" t="s">
        <v>1844</v>
      </c>
      <c r="CS98" s="2" t="s">
        <v>1859</v>
      </c>
      <c r="CT98" s="2" t="s">
        <v>1859</v>
      </c>
      <c r="CU98" s="2" t="s">
        <v>1859</v>
      </c>
      <c r="CV98" s="2" t="s">
        <v>1844</v>
      </c>
      <c r="CW98" s="2" t="s">
        <v>1844</v>
      </c>
      <c r="CX98" s="2" t="s">
        <v>1844</v>
      </c>
      <c r="CY98" s="2" t="s">
        <v>1844</v>
      </c>
      <c r="CZ98" s="2" t="s">
        <v>1844</v>
      </c>
      <c r="DA98" s="2" t="s">
        <v>1844</v>
      </c>
      <c r="DB98" s="2" t="s">
        <v>1844</v>
      </c>
      <c r="DC98" s="2" t="s">
        <v>1026</v>
      </c>
      <c r="DD98" s="2" t="s">
        <v>1281</v>
      </c>
      <c r="DE98" s="2" t="s">
        <v>365</v>
      </c>
      <c r="DF98" s="3">
        <v>44888</v>
      </c>
      <c r="DG98" s="3">
        <v>44890</v>
      </c>
      <c r="DH98" s="3">
        <v>44890</v>
      </c>
      <c r="DI98" s="3">
        <v>44888</v>
      </c>
      <c r="DJ98" s="3">
        <v>44890</v>
      </c>
      <c r="DK98" s="3"/>
      <c r="DL98" s="3"/>
      <c r="DM98" s="3">
        <v>44888</v>
      </c>
      <c r="DN98" s="3"/>
      <c r="DO98" s="3">
        <v>44888</v>
      </c>
      <c r="DP98" s="3">
        <v>44888</v>
      </c>
      <c r="DQ98" s="26">
        <v>0.75</v>
      </c>
    </row>
    <row r="99" spans="1:121" x14ac:dyDescent="0.25">
      <c r="A99" s="2" t="s">
        <v>1281</v>
      </c>
      <c r="B99" s="2" t="s">
        <v>1842</v>
      </c>
      <c r="C99" s="2" t="s">
        <v>3079</v>
      </c>
      <c r="D99" s="2" t="s">
        <v>7667</v>
      </c>
      <c r="E99" s="2" t="s">
        <v>7668</v>
      </c>
      <c r="F99" s="2" t="str">
        <f t="shared" si="3"/>
        <v>PLANCHA DE SELLADO SIN VACÍO</v>
      </c>
      <c r="G99" s="2" t="str">
        <f t="shared" si="2"/>
        <v>PLANCHA DE SELLADO SIN VACÍO</v>
      </c>
      <c r="H99" s="2" t="s">
        <v>238</v>
      </c>
      <c r="I99" s="2" t="s">
        <v>7275</v>
      </c>
      <c r="J99" s="2" t="s">
        <v>7257</v>
      </c>
      <c r="K99" s="2" t="s">
        <v>7245</v>
      </c>
      <c r="L99" s="2" t="s">
        <v>7247</v>
      </c>
      <c r="M99" s="2" t="s">
        <v>5964</v>
      </c>
      <c r="N99" s="2"/>
      <c r="O99" s="2"/>
      <c r="P99" s="2"/>
      <c r="Q99" s="2" t="s">
        <v>239</v>
      </c>
      <c r="R99" s="2" t="s">
        <v>10</v>
      </c>
      <c r="S99" s="2" t="s">
        <v>1129</v>
      </c>
      <c r="T99" s="2" t="s">
        <v>1276</v>
      </c>
      <c r="U99" s="2" t="s">
        <v>1280</v>
      </c>
      <c r="V99" s="2" t="s">
        <v>1283</v>
      </c>
      <c r="W99" s="2" t="s">
        <v>1283</v>
      </c>
      <c r="X99" s="2" t="s">
        <v>1279</v>
      </c>
      <c r="Y99" s="2" t="s">
        <v>1015</v>
      </c>
      <c r="Z99" s="2" t="s">
        <v>1844</v>
      </c>
      <c r="AA99" s="2" t="s">
        <v>1844</v>
      </c>
      <c r="AB99" s="2" t="s">
        <v>3080</v>
      </c>
      <c r="AC99" s="2" t="s">
        <v>1844</v>
      </c>
      <c r="AD99" s="2" t="s">
        <v>1299</v>
      </c>
      <c r="AE99" s="2" t="s">
        <v>3081</v>
      </c>
      <c r="AF99" s="2" t="s">
        <v>1846</v>
      </c>
      <c r="AG99" s="2" t="s">
        <v>1847</v>
      </c>
      <c r="AH99" s="2" t="s">
        <v>1844</v>
      </c>
      <c r="AI99" s="2" t="s">
        <v>1844</v>
      </c>
      <c r="AJ99" s="2" t="s">
        <v>1844</v>
      </c>
      <c r="AK99" s="2" t="s">
        <v>1281</v>
      </c>
      <c r="AL99" s="2" t="s">
        <v>1848</v>
      </c>
      <c r="AM99" s="2" t="s">
        <v>1844</v>
      </c>
      <c r="AN99" s="2" t="s">
        <v>3082</v>
      </c>
      <c r="AO99" s="2" t="s">
        <v>3083</v>
      </c>
      <c r="AP99" s="2" t="s">
        <v>1844</v>
      </c>
      <c r="AQ99" s="2" t="s">
        <v>1844</v>
      </c>
      <c r="AR99" s="2" t="s">
        <v>1844</v>
      </c>
      <c r="AS99" s="2" t="s">
        <v>1844</v>
      </c>
      <c r="AT99" s="2" t="s">
        <v>3084</v>
      </c>
      <c r="AU99" s="2" t="s">
        <v>1844</v>
      </c>
      <c r="AV99" s="2" t="s">
        <v>1844</v>
      </c>
      <c r="AW99" s="2" t="s">
        <v>1851</v>
      </c>
      <c r="AX99" s="2" t="s">
        <v>1844</v>
      </c>
      <c r="AY99" s="2" t="s">
        <v>1844</v>
      </c>
      <c r="AZ99" s="2" t="s">
        <v>1852</v>
      </c>
      <c r="BA99" s="2" t="s">
        <v>1844</v>
      </c>
      <c r="BB99" s="2" t="s">
        <v>1278</v>
      </c>
      <c r="BC99" s="2" t="s">
        <v>3085</v>
      </c>
      <c r="BD99" s="2" t="s">
        <v>1844</v>
      </c>
      <c r="BE99" s="2" t="s">
        <v>3086</v>
      </c>
      <c r="BF99" s="2" t="s">
        <v>1853</v>
      </c>
      <c r="BG99" s="2" t="s">
        <v>1844</v>
      </c>
      <c r="BH99" s="2" t="s">
        <v>1281</v>
      </c>
      <c r="BI99" s="2" t="s">
        <v>1844</v>
      </c>
      <c r="BJ99" s="2" t="s">
        <v>1854</v>
      </c>
      <c r="BK99" s="2" t="s">
        <v>1855</v>
      </c>
      <c r="BL99" s="2" t="s">
        <v>1856</v>
      </c>
      <c r="BM99" s="2" t="s">
        <v>1844</v>
      </c>
      <c r="BN99" s="2" t="s">
        <v>1844</v>
      </c>
      <c r="BO99" s="2" t="s">
        <v>1844</v>
      </c>
      <c r="BP99" s="2" t="s">
        <v>1857</v>
      </c>
      <c r="BQ99" s="2" t="s">
        <v>1844</v>
      </c>
      <c r="BR99" s="2" t="s">
        <v>1844</v>
      </c>
      <c r="BS99" s="2" t="s">
        <v>1853</v>
      </c>
      <c r="BT99" s="2" t="s">
        <v>1844</v>
      </c>
      <c r="BU99" s="2" t="s">
        <v>3087</v>
      </c>
      <c r="BV99" s="2" t="s">
        <v>1844</v>
      </c>
      <c r="BW99" s="2" t="s">
        <v>3088</v>
      </c>
      <c r="BX99" s="2" t="s">
        <v>1844</v>
      </c>
      <c r="BY99" s="2" t="s">
        <v>1844</v>
      </c>
      <c r="BZ99" s="2" t="s">
        <v>1844</v>
      </c>
      <c r="CA99" s="2" t="s">
        <v>1844</v>
      </c>
      <c r="CB99" s="2" t="s">
        <v>1844</v>
      </c>
      <c r="CC99" s="2" t="s">
        <v>185</v>
      </c>
      <c r="CD99" s="2" t="s">
        <v>1844</v>
      </c>
      <c r="CE99" s="2" t="s">
        <v>1844</v>
      </c>
      <c r="CF99" s="2" t="s">
        <v>1844</v>
      </c>
      <c r="CG99" s="2" t="s">
        <v>1844</v>
      </c>
      <c r="CH99" s="2" t="s">
        <v>3081</v>
      </c>
      <c r="CI99" s="2" t="s">
        <v>1858</v>
      </c>
      <c r="CJ99" s="2" t="s">
        <v>1844</v>
      </c>
      <c r="CK99" s="2" t="s">
        <v>1844</v>
      </c>
      <c r="CL99" s="2" t="s">
        <v>1844</v>
      </c>
      <c r="CM99" s="2" t="s">
        <v>1844</v>
      </c>
      <c r="CN99" s="2" t="s">
        <v>1281</v>
      </c>
      <c r="CO99" s="2" t="s">
        <v>1844</v>
      </c>
      <c r="CP99" s="2" t="s">
        <v>3087</v>
      </c>
      <c r="CQ99" s="2" t="s">
        <v>1844</v>
      </c>
      <c r="CR99" s="2" t="s">
        <v>1844</v>
      </c>
      <c r="CS99" s="2" t="s">
        <v>1859</v>
      </c>
      <c r="CT99" s="2" t="s">
        <v>1859</v>
      </c>
      <c r="CU99" s="2" t="s">
        <v>1859</v>
      </c>
      <c r="CV99" s="2" t="s">
        <v>1844</v>
      </c>
      <c r="CW99" s="2" t="s">
        <v>1844</v>
      </c>
      <c r="CX99" s="2" t="s">
        <v>1844</v>
      </c>
      <c r="CY99" s="2" t="s">
        <v>1844</v>
      </c>
      <c r="CZ99" s="2" t="s">
        <v>1844</v>
      </c>
      <c r="DA99" s="2" t="s">
        <v>1844</v>
      </c>
      <c r="DB99" s="2" t="s">
        <v>1844</v>
      </c>
      <c r="DC99" s="2" t="s">
        <v>1026</v>
      </c>
      <c r="DD99" s="2" t="s">
        <v>1281</v>
      </c>
      <c r="DE99" s="2" t="s">
        <v>238</v>
      </c>
      <c r="DF99" s="3">
        <v>44890</v>
      </c>
      <c r="DG99" s="3">
        <v>44893</v>
      </c>
      <c r="DH99" s="3">
        <v>44893</v>
      </c>
      <c r="DI99" s="3">
        <v>44890</v>
      </c>
      <c r="DJ99" s="3">
        <v>44893</v>
      </c>
      <c r="DK99" s="3"/>
      <c r="DL99" s="3"/>
      <c r="DM99" s="3">
        <v>44890</v>
      </c>
      <c r="DN99" s="3"/>
      <c r="DO99" s="3">
        <v>44890</v>
      </c>
      <c r="DP99" s="3">
        <v>44890</v>
      </c>
      <c r="DQ99" s="26">
        <v>0.77</v>
      </c>
    </row>
    <row r="100" spans="1:121" x14ac:dyDescent="0.25">
      <c r="A100" s="2" t="s">
        <v>1281</v>
      </c>
      <c r="B100" s="2" t="s">
        <v>1842</v>
      </c>
      <c r="C100" s="2" t="s">
        <v>3089</v>
      </c>
      <c r="D100" s="2" t="s">
        <v>7698</v>
      </c>
      <c r="E100" s="2" t="s">
        <v>7646</v>
      </c>
      <c r="F100" s="2" t="str">
        <f t="shared" si="3"/>
        <v>CADENA DE TRANSPORTADOR FRACTURADA</v>
      </c>
      <c r="G100" s="2" t="str">
        <f t="shared" si="2"/>
        <v>CADENA DE TRANSPORTADOR FRACTURADA</v>
      </c>
      <c r="H100" s="2" t="s">
        <v>7345</v>
      </c>
      <c r="I100" s="2" t="s">
        <v>7247</v>
      </c>
      <c r="J100" s="2" t="s">
        <v>7290</v>
      </c>
      <c r="K100" s="2" t="s">
        <v>7247</v>
      </c>
      <c r="L100" s="2" t="s">
        <v>7351</v>
      </c>
      <c r="M100" s="2"/>
      <c r="N100" s="2"/>
      <c r="O100" s="2"/>
      <c r="P100" s="2"/>
      <c r="Q100" s="2" t="s">
        <v>119</v>
      </c>
      <c r="R100" s="2" t="s">
        <v>10</v>
      </c>
      <c r="S100" s="2" t="s">
        <v>67</v>
      </c>
      <c r="T100" s="2" t="s">
        <v>1276</v>
      </c>
      <c r="U100" s="2" t="s">
        <v>1280</v>
      </c>
      <c r="V100" s="2" t="s">
        <v>1297</v>
      </c>
      <c r="W100" s="2" t="s">
        <v>1297</v>
      </c>
      <c r="X100" s="2" t="s">
        <v>1298</v>
      </c>
      <c r="Y100" s="2" t="s">
        <v>1025</v>
      </c>
      <c r="Z100" s="2" t="s">
        <v>1844</v>
      </c>
      <c r="AA100" s="2" t="s">
        <v>1844</v>
      </c>
      <c r="AB100" s="2" t="s">
        <v>3090</v>
      </c>
      <c r="AC100" s="2" t="s">
        <v>1844</v>
      </c>
      <c r="AD100" s="2" t="s">
        <v>1296</v>
      </c>
      <c r="AE100" s="2" t="s">
        <v>3091</v>
      </c>
      <c r="AF100" s="2" t="s">
        <v>1992</v>
      </c>
      <c r="AG100" s="2" t="s">
        <v>1847</v>
      </c>
      <c r="AH100" s="2" t="s">
        <v>1844</v>
      </c>
      <c r="AI100" s="2" t="s">
        <v>1844</v>
      </c>
      <c r="AJ100" s="2" t="s">
        <v>1844</v>
      </c>
      <c r="AK100" s="2" t="s">
        <v>1281</v>
      </c>
      <c r="AL100" s="2" t="s">
        <v>1848</v>
      </c>
      <c r="AM100" s="2" t="s">
        <v>1844</v>
      </c>
      <c r="AN100" s="2" t="s">
        <v>2311</v>
      </c>
      <c r="AO100" s="2" t="s">
        <v>1961</v>
      </c>
      <c r="AP100" s="2" t="s">
        <v>1844</v>
      </c>
      <c r="AQ100" s="2" t="s">
        <v>1844</v>
      </c>
      <c r="AR100" s="2" t="s">
        <v>1844</v>
      </c>
      <c r="AS100" s="2" t="s">
        <v>1844</v>
      </c>
      <c r="AT100" s="2" t="s">
        <v>3092</v>
      </c>
      <c r="AU100" s="2" t="s">
        <v>1844</v>
      </c>
      <c r="AV100" s="2" t="s">
        <v>1844</v>
      </c>
      <c r="AW100" s="2" t="s">
        <v>1851</v>
      </c>
      <c r="AX100" s="2" t="s">
        <v>1844</v>
      </c>
      <c r="AY100" s="2" t="s">
        <v>1844</v>
      </c>
      <c r="AZ100" s="2" t="s">
        <v>1852</v>
      </c>
      <c r="BA100" s="2" t="s">
        <v>1844</v>
      </c>
      <c r="BB100" s="2" t="s">
        <v>1278</v>
      </c>
      <c r="BC100" s="2" t="s">
        <v>3093</v>
      </c>
      <c r="BD100" s="2" t="s">
        <v>1844</v>
      </c>
      <c r="BE100" s="2" t="s">
        <v>3094</v>
      </c>
      <c r="BF100" s="2" t="s">
        <v>1853</v>
      </c>
      <c r="BG100" s="2" t="s">
        <v>1844</v>
      </c>
      <c r="BH100" s="2" t="s">
        <v>1281</v>
      </c>
      <c r="BI100" s="2" t="s">
        <v>1844</v>
      </c>
      <c r="BJ100" s="2" t="s">
        <v>1854</v>
      </c>
      <c r="BK100" s="2" t="s">
        <v>1855</v>
      </c>
      <c r="BL100" s="2" t="s">
        <v>1914</v>
      </c>
      <c r="BM100" s="2" t="s">
        <v>1844</v>
      </c>
      <c r="BN100" s="2" t="s">
        <v>1844</v>
      </c>
      <c r="BO100" s="2" t="s">
        <v>1844</v>
      </c>
      <c r="BP100" s="2" t="s">
        <v>1857</v>
      </c>
      <c r="BQ100" s="2" t="s">
        <v>1844</v>
      </c>
      <c r="BR100" s="2" t="s">
        <v>1844</v>
      </c>
      <c r="BS100" s="2" t="s">
        <v>1853</v>
      </c>
      <c r="BT100" s="2" t="s">
        <v>1844</v>
      </c>
      <c r="BU100" s="2" t="s">
        <v>3095</v>
      </c>
      <c r="BV100" s="2" t="s">
        <v>1999</v>
      </c>
      <c r="BW100" s="2" t="s">
        <v>3096</v>
      </c>
      <c r="BX100" s="2" t="s">
        <v>1844</v>
      </c>
      <c r="BY100" s="2" t="s">
        <v>1844</v>
      </c>
      <c r="BZ100" s="2" t="s">
        <v>1844</v>
      </c>
      <c r="CA100" s="2" t="s">
        <v>1844</v>
      </c>
      <c r="CB100" s="2" t="s">
        <v>1844</v>
      </c>
      <c r="CC100" s="2" t="s">
        <v>120</v>
      </c>
      <c r="CD100" s="2" t="s">
        <v>1844</v>
      </c>
      <c r="CE100" s="2" t="s">
        <v>1844</v>
      </c>
      <c r="CF100" s="2" t="s">
        <v>1844</v>
      </c>
      <c r="CG100" s="2" t="s">
        <v>1844</v>
      </c>
      <c r="CH100" s="2" t="s">
        <v>3091</v>
      </c>
      <c r="CI100" s="2" t="s">
        <v>1901</v>
      </c>
      <c r="CJ100" s="2" t="s">
        <v>1844</v>
      </c>
      <c r="CK100" s="2" t="s">
        <v>1844</v>
      </c>
      <c r="CL100" s="2" t="s">
        <v>1844</v>
      </c>
      <c r="CM100" s="2" t="s">
        <v>1844</v>
      </c>
      <c r="CN100" s="2" t="s">
        <v>1281</v>
      </c>
      <c r="CO100" s="2" t="s">
        <v>2001</v>
      </c>
      <c r="CP100" s="2" t="s">
        <v>3095</v>
      </c>
      <c r="CQ100" s="2" t="s">
        <v>2002</v>
      </c>
      <c r="CR100" s="2" t="s">
        <v>1844</v>
      </c>
      <c r="CS100" s="2" t="s">
        <v>1859</v>
      </c>
      <c r="CT100" s="2" t="s">
        <v>1859</v>
      </c>
      <c r="CU100" s="2" t="s">
        <v>1859</v>
      </c>
      <c r="CV100" s="2" t="s">
        <v>1844</v>
      </c>
      <c r="CW100" s="2" t="s">
        <v>1844</v>
      </c>
      <c r="CX100" s="2" t="s">
        <v>1844</v>
      </c>
      <c r="CY100" s="2" t="s">
        <v>1844</v>
      </c>
      <c r="CZ100" s="2" t="s">
        <v>1844</v>
      </c>
      <c r="DA100" s="2" t="s">
        <v>1844</v>
      </c>
      <c r="DB100" s="2" t="s">
        <v>1844</v>
      </c>
      <c r="DC100" s="2" t="s">
        <v>1026</v>
      </c>
      <c r="DD100" s="2" t="s">
        <v>1281</v>
      </c>
      <c r="DE100" s="2" t="s">
        <v>118</v>
      </c>
      <c r="DF100" s="3">
        <v>44893</v>
      </c>
      <c r="DG100" s="3">
        <v>44893</v>
      </c>
      <c r="DH100" s="3">
        <v>44893</v>
      </c>
      <c r="DI100" s="3">
        <v>44893</v>
      </c>
      <c r="DJ100" s="3">
        <v>44893</v>
      </c>
      <c r="DK100" s="3"/>
      <c r="DL100" s="3"/>
      <c r="DM100" s="3">
        <v>44893</v>
      </c>
      <c r="DN100" s="3"/>
      <c r="DO100" s="3">
        <v>44893</v>
      </c>
      <c r="DP100" s="3">
        <v>44893</v>
      </c>
      <c r="DQ100" s="26">
        <v>1</v>
      </c>
    </row>
    <row r="101" spans="1:121" x14ac:dyDescent="0.25">
      <c r="A101" s="2" t="s">
        <v>1281</v>
      </c>
      <c r="B101" s="2" t="s">
        <v>1842</v>
      </c>
      <c r="C101" s="2" t="s">
        <v>3101</v>
      </c>
      <c r="D101" s="2" t="s">
        <v>7708</v>
      </c>
      <c r="E101" s="2" t="s">
        <v>7485</v>
      </c>
      <c r="F101" s="2" t="str">
        <f t="shared" si="3"/>
        <v>PLANCHA DE APERTURA DESALINEADA</v>
      </c>
      <c r="G101" s="2" t="str">
        <f t="shared" si="2"/>
        <v>PLANCHA DE APERTURA DESALINEADA</v>
      </c>
      <c r="H101" s="2" t="s">
        <v>7395</v>
      </c>
      <c r="I101" s="2" t="s">
        <v>7247</v>
      </c>
      <c r="J101" s="2" t="s">
        <v>7484</v>
      </c>
      <c r="K101" s="2" t="s">
        <v>7485</v>
      </c>
      <c r="L101" s="2"/>
      <c r="M101" s="2"/>
      <c r="N101" s="2"/>
      <c r="O101" s="2"/>
      <c r="P101" s="2"/>
      <c r="Q101" s="2" t="s">
        <v>153</v>
      </c>
      <c r="R101" s="2" t="s">
        <v>10</v>
      </c>
      <c r="S101" s="2" t="s">
        <v>1042</v>
      </c>
      <c r="T101" s="2" t="s">
        <v>1276</v>
      </c>
      <c r="U101" s="2" t="s">
        <v>1280</v>
      </c>
      <c r="V101" s="2" t="s">
        <v>1410</v>
      </c>
      <c r="W101" s="2" t="s">
        <v>1410</v>
      </c>
      <c r="X101" s="2" t="s">
        <v>1291</v>
      </c>
      <c r="Y101" s="2" t="s">
        <v>1025</v>
      </c>
      <c r="Z101" s="2" t="s">
        <v>1844</v>
      </c>
      <c r="AA101" s="2" t="s">
        <v>1844</v>
      </c>
      <c r="AB101" s="2" t="s">
        <v>3102</v>
      </c>
      <c r="AC101" s="2" t="s">
        <v>1844</v>
      </c>
      <c r="AD101" s="2" t="s">
        <v>1299</v>
      </c>
      <c r="AE101" s="2" t="s">
        <v>3103</v>
      </c>
      <c r="AF101" s="2" t="s">
        <v>2176</v>
      </c>
      <c r="AG101" s="2" t="s">
        <v>1847</v>
      </c>
      <c r="AH101" s="2" t="s">
        <v>1844</v>
      </c>
      <c r="AI101" s="2" t="s">
        <v>1844</v>
      </c>
      <c r="AJ101" s="2" t="s">
        <v>1844</v>
      </c>
      <c r="AK101" s="2" t="s">
        <v>1281</v>
      </c>
      <c r="AL101" s="2" t="s">
        <v>1848</v>
      </c>
      <c r="AM101" s="2" t="s">
        <v>1844</v>
      </c>
      <c r="AN101" s="2" t="s">
        <v>2043</v>
      </c>
      <c r="AO101" s="2" t="s">
        <v>3104</v>
      </c>
      <c r="AP101" s="2" t="s">
        <v>1844</v>
      </c>
      <c r="AQ101" s="2" t="s">
        <v>1844</v>
      </c>
      <c r="AR101" s="2" t="s">
        <v>1844</v>
      </c>
      <c r="AS101" s="2" t="s">
        <v>1844</v>
      </c>
      <c r="AT101" s="2" t="s">
        <v>3105</v>
      </c>
      <c r="AU101" s="2" t="s">
        <v>1844</v>
      </c>
      <c r="AV101" s="2" t="s">
        <v>1844</v>
      </c>
      <c r="AW101" s="2" t="s">
        <v>1851</v>
      </c>
      <c r="AX101" s="2" t="s">
        <v>1844</v>
      </c>
      <c r="AY101" s="2" t="s">
        <v>1844</v>
      </c>
      <c r="AZ101" s="2" t="s">
        <v>1852</v>
      </c>
      <c r="BA101" s="2" t="s">
        <v>1844</v>
      </c>
      <c r="BB101" s="2" t="s">
        <v>1278</v>
      </c>
      <c r="BC101" s="2" t="s">
        <v>3106</v>
      </c>
      <c r="BD101" s="2" t="s">
        <v>1844</v>
      </c>
      <c r="BE101" s="2" t="s">
        <v>3107</v>
      </c>
      <c r="BF101" s="2" t="s">
        <v>1853</v>
      </c>
      <c r="BG101" s="2" t="s">
        <v>1844</v>
      </c>
      <c r="BH101" s="2" t="s">
        <v>1281</v>
      </c>
      <c r="BI101" s="2" t="s">
        <v>1844</v>
      </c>
      <c r="BJ101" s="2" t="s">
        <v>1854</v>
      </c>
      <c r="BK101" s="2" t="s">
        <v>1855</v>
      </c>
      <c r="BL101" s="2" t="s">
        <v>1866</v>
      </c>
      <c r="BM101" s="2" t="s">
        <v>1844</v>
      </c>
      <c r="BN101" s="2" t="s">
        <v>1844</v>
      </c>
      <c r="BO101" s="2" t="s">
        <v>1844</v>
      </c>
      <c r="BP101" s="2" t="s">
        <v>1857</v>
      </c>
      <c r="BQ101" s="2" t="s">
        <v>1844</v>
      </c>
      <c r="BR101" s="2" t="s">
        <v>1844</v>
      </c>
      <c r="BS101" s="2" t="s">
        <v>1853</v>
      </c>
      <c r="BT101" s="2" t="s">
        <v>1844</v>
      </c>
      <c r="BU101" s="2" t="s">
        <v>3108</v>
      </c>
      <c r="BV101" s="2" t="s">
        <v>1882</v>
      </c>
      <c r="BW101" s="2" t="s">
        <v>3109</v>
      </c>
      <c r="BX101" s="2" t="s">
        <v>1844</v>
      </c>
      <c r="BY101" s="2" t="s">
        <v>1844</v>
      </c>
      <c r="BZ101" s="2" t="s">
        <v>1844</v>
      </c>
      <c r="CA101" s="2" t="s">
        <v>1844</v>
      </c>
      <c r="CB101" s="2" t="s">
        <v>1844</v>
      </c>
      <c r="CC101" s="2" t="s">
        <v>154</v>
      </c>
      <c r="CD101" s="2" t="s">
        <v>1844</v>
      </c>
      <c r="CE101" s="2" t="s">
        <v>1844</v>
      </c>
      <c r="CF101" s="2" t="s">
        <v>1844</v>
      </c>
      <c r="CG101" s="2" t="s">
        <v>1844</v>
      </c>
      <c r="CH101" s="2" t="s">
        <v>3103</v>
      </c>
      <c r="CI101" s="2" t="s">
        <v>1869</v>
      </c>
      <c r="CJ101" s="2" t="s">
        <v>1844</v>
      </c>
      <c r="CK101" s="2" t="s">
        <v>1844</v>
      </c>
      <c r="CL101" s="2" t="s">
        <v>1844</v>
      </c>
      <c r="CM101" s="2" t="s">
        <v>1844</v>
      </c>
      <c r="CN101" s="2" t="s">
        <v>1281</v>
      </c>
      <c r="CO101" s="2" t="s">
        <v>1883</v>
      </c>
      <c r="CP101" s="2" t="s">
        <v>3108</v>
      </c>
      <c r="CQ101" s="2" t="s">
        <v>1884</v>
      </c>
      <c r="CR101" s="2" t="s">
        <v>1844</v>
      </c>
      <c r="CS101" s="2" t="s">
        <v>1859</v>
      </c>
      <c r="CT101" s="2" t="s">
        <v>1859</v>
      </c>
      <c r="CU101" s="2" t="s">
        <v>1859</v>
      </c>
      <c r="CV101" s="2" t="s">
        <v>1844</v>
      </c>
      <c r="CW101" s="2" t="s">
        <v>1844</v>
      </c>
      <c r="CX101" s="2" t="s">
        <v>1844</v>
      </c>
      <c r="CY101" s="2" t="s">
        <v>1844</v>
      </c>
      <c r="CZ101" s="2" t="s">
        <v>1844</v>
      </c>
      <c r="DA101" s="2" t="s">
        <v>1844</v>
      </c>
      <c r="DB101" s="2" t="s">
        <v>1844</v>
      </c>
      <c r="DC101" s="2" t="s">
        <v>1026</v>
      </c>
      <c r="DD101" s="2" t="s">
        <v>1281</v>
      </c>
      <c r="DE101" s="2" t="s">
        <v>152</v>
      </c>
      <c r="DF101" s="3">
        <v>44894</v>
      </c>
      <c r="DG101" s="3">
        <v>44896</v>
      </c>
      <c r="DH101" s="3">
        <v>44896</v>
      </c>
      <c r="DI101" s="3">
        <v>44894</v>
      </c>
      <c r="DJ101" s="3">
        <v>44896</v>
      </c>
      <c r="DK101" s="3"/>
      <c r="DL101" s="3"/>
      <c r="DM101" s="3">
        <v>44894</v>
      </c>
      <c r="DN101" s="3"/>
      <c r="DO101" s="3">
        <v>44894</v>
      </c>
      <c r="DP101" s="3">
        <v>44894</v>
      </c>
      <c r="DQ101" s="26">
        <v>0.67</v>
      </c>
    </row>
    <row r="102" spans="1:121" x14ac:dyDescent="0.25">
      <c r="A102" s="2" t="s">
        <v>1281</v>
      </c>
      <c r="B102" s="2" t="s">
        <v>1842</v>
      </c>
      <c r="C102" s="2" t="s">
        <v>3118</v>
      </c>
      <c r="D102" s="2" t="s">
        <v>7698</v>
      </c>
      <c r="E102" s="2" t="s">
        <v>7646</v>
      </c>
      <c r="F102" s="2" t="str">
        <f t="shared" si="3"/>
        <v>CADENA DE TRANSPORTADOR FRACTURADA</v>
      </c>
      <c r="G102" s="2" t="str">
        <f t="shared" si="2"/>
        <v>CADENA DE TRANSPORTADOR FRACTURADA</v>
      </c>
      <c r="H102" s="2" t="s">
        <v>7290</v>
      </c>
      <c r="I102" s="2" t="s">
        <v>7247</v>
      </c>
      <c r="J102" s="2" t="s">
        <v>7351</v>
      </c>
      <c r="K102" s="2" t="s">
        <v>7277</v>
      </c>
      <c r="L102" s="2"/>
      <c r="M102" s="2"/>
      <c r="N102" s="2"/>
      <c r="O102" s="2"/>
      <c r="P102" s="2"/>
      <c r="Q102" s="2" t="s">
        <v>119</v>
      </c>
      <c r="R102" s="2" t="s">
        <v>10</v>
      </c>
      <c r="S102" s="2" t="s">
        <v>1042</v>
      </c>
      <c r="T102" s="2" t="s">
        <v>1276</v>
      </c>
      <c r="U102" s="2" t="s">
        <v>1280</v>
      </c>
      <c r="V102" s="2" t="s">
        <v>1289</v>
      </c>
      <c r="W102" s="2" t="s">
        <v>1289</v>
      </c>
      <c r="X102" s="2" t="s">
        <v>1298</v>
      </c>
      <c r="Y102" s="2" t="s">
        <v>1025</v>
      </c>
      <c r="Z102" s="2" t="s">
        <v>1844</v>
      </c>
      <c r="AA102" s="2" t="s">
        <v>1844</v>
      </c>
      <c r="AB102" s="2" t="s">
        <v>3119</v>
      </c>
      <c r="AC102" s="2" t="s">
        <v>1844</v>
      </c>
      <c r="AD102" s="2" t="s">
        <v>1299</v>
      </c>
      <c r="AE102" s="2" t="s">
        <v>3120</v>
      </c>
      <c r="AF102" s="2" t="s">
        <v>1992</v>
      </c>
      <c r="AG102" s="2" t="s">
        <v>1847</v>
      </c>
      <c r="AH102" s="2" t="s">
        <v>1844</v>
      </c>
      <c r="AI102" s="2" t="s">
        <v>1844</v>
      </c>
      <c r="AJ102" s="2" t="s">
        <v>1844</v>
      </c>
      <c r="AK102" s="2" t="s">
        <v>1281</v>
      </c>
      <c r="AL102" s="2" t="s">
        <v>1848</v>
      </c>
      <c r="AM102" s="2" t="s">
        <v>1844</v>
      </c>
      <c r="AN102" s="2" t="s">
        <v>1881</v>
      </c>
      <c r="AO102" s="2" t="s">
        <v>3121</v>
      </c>
      <c r="AP102" s="2" t="s">
        <v>1844</v>
      </c>
      <c r="AQ102" s="2" t="s">
        <v>1844</v>
      </c>
      <c r="AR102" s="2" t="s">
        <v>1844</v>
      </c>
      <c r="AS102" s="2" t="s">
        <v>1844</v>
      </c>
      <c r="AT102" s="2" t="s">
        <v>3122</v>
      </c>
      <c r="AU102" s="2" t="s">
        <v>1844</v>
      </c>
      <c r="AV102" s="2" t="s">
        <v>1844</v>
      </c>
      <c r="AW102" s="2" t="s">
        <v>1851</v>
      </c>
      <c r="AX102" s="2" t="s">
        <v>1844</v>
      </c>
      <c r="AY102" s="2" t="s">
        <v>1844</v>
      </c>
      <c r="AZ102" s="2" t="s">
        <v>1852</v>
      </c>
      <c r="BA102" s="2" t="s">
        <v>1844</v>
      </c>
      <c r="BB102" s="2" t="s">
        <v>1278</v>
      </c>
      <c r="BC102" s="2" t="s">
        <v>3123</v>
      </c>
      <c r="BD102" s="2" t="s">
        <v>1844</v>
      </c>
      <c r="BE102" s="2" t="s">
        <v>3124</v>
      </c>
      <c r="BF102" s="2" t="s">
        <v>1853</v>
      </c>
      <c r="BG102" s="2" t="s">
        <v>1844</v>
      </c>
      <c r="BH102" s="2" t="s">
        <v>1281</v>
      </c>
      <c r="BI102" s="2" t="s">
        <v>1844</v>
      </c>
      <c r="BJ102" s="2" t="s">
        <v>1854</v>
      </c>
      <c r="BK102" s="2" t="s">
        <v>1855</v>
      </c>
      <c r="BL102" s="2" t="s">
        <v>1914</v>
      </c>
      <c r="BM102" s="2" t="s">
        <v>1844</v>
      </c>
      <c r="BN102" s="2" t="s">
        <v>1844</v>
      </c>
      <c r="BO102" s="2" t="s">
        <v>1844</v>
      </c>
      <c r="BP102" s="2" t="s">
        <v>1857</v>
      </c>
      <c r="BQ102" s="2" t="s">
        <v>1844</v>
      </c>
      <c r="BR102" s="2" t="s">
        <v>1844</v>
      </c>
      <c r="BS102" s="2" t="s">
        <v>1853</v>
      </c>
      <c r="BT102" s="2" t="s">
        <v>1844</v>
      </c>
      <c r="BU102" s="2" t="s">
        <v>3125</v>
      </c>
      <c r="BV102" s="2" t="s">
        <v>1999</v>
      </c>
      <c r="BW102" s="2" t="s">
        <v>3126</v>
      </c>
      <c r="BX102" s="2" t="s">
        <v>1844</v>
      </c>
      <c r="BY102" s="2" t="s">
        <v>1844</v>
      </c>
      <c r="BZ102" s="2" t="s">
        <v>1844</v>
      </c>
      <c r="CA102" s="2" t="s">
        <v>1844</v>
      </c>
      <c r="CB102" s="2" t="s">
        <v>1844</v>
      </c>
      <c r="CC102" s="2" t="s">
        <v>120</v>
      </c>
      <c r="CD102" s="2" t="s">
        <v>1844</v>
      </c>
      <c r="CE102" s="2" t="s">
        <v>1844</v>
      </c>
      <c r="CF102" s="2" t="s">
        <v>1844</v>
      </c>
      <c r="CG102" s="2" t="s">
        <v>1844</v>
      </c>
      <c r="CH102" s="2" t="s">
        <v>3120</v>
      </c>
      <c r="CI102" s="2" t="s">
        <v>1901</v>
      </c>
      <c r="CJ102" s="2" t="s">
        <v>1844</v>
      </c>
      <c r="CK102" s="2" t="s">
        <v>1844</v>
      </c>
      <c r="CL102" s="2" t="s">
        <v>1844</v>
      </c>
      <c r="CM102" s="2" t="s">
        <v>1844</v>
      </c>
      <c r="CN102" s="2" t="s">
        <v>1281</v>
      </c>
      <c r="CO102" s="2" t="s">
        <v>2001</v>
      </c>
      <c r="CP102" s="2" t="s">
        <v>3125</v>
      </c>
      <c r="CQ102" s="2" t="s">
        <v>2002</v>
      </c>
      <c r="CR102" s="2" t="s">
        <v>1844</v>
      </c>
      <c r="CS102" s="2" t="s">
        <v>1859</v>
      </c>
      <c r="CT102" s="2" t="s">
        <v>1859</v>
      </c>
      <c r="CU102" s="2" t="s">
        <v>1859</v>
      </c>
      <c r="CV102" s="2" t="s">
        <v>1844</v>
      </c>
      <c r="CW102" s="2" t="s">
        <v>1844</v>
      </c>
      <c r="CX102" s="2" t="s">
        <v>1844</v>
      </c>
      <c r="CY102" s="2" t="s">
        <v>1844</v>
      </c>
      <c r="CZ102" s="2" t="s">
        <v>1844</v>
      </c>
      <c r="DA102" s="2" t="s">
        <v>1844</v>
      </c>
      <c r="DB102" s="2" t="s">
        <v>1844</v>
      </c>
      <c r="DC102" s="2" t="s">
        <v>1026</v>
      </c>
      <c r="DD102" s="2" t="s">
        <v>1281</v>
      </c>
      <c r="DE102" s="2" t="s">
        <v>118</v>
      </c>
      <c r="DF102" s="3">
        <v>44895</v>
      </c>
      <c r="DG102" s="3">
        <v>44896</v>
      </c>
      <c r="DH102" s="3">
        <v>44896</v>
      </c>
      <c r="DI102" s="3">
        <v>44896</v>
      </c>
      <c r="DJ102" s="3">
        <v>44896</v>
      </c>
      <c r="DK102" s="3"/>
      <c r="DL102" s="3"/>
      <c r="DM102" s="3">
        <v>44895</v>
      </c>
      <c r="DN102" s="3"/>
      <c r="DO102" s="3">
        <v>44895</v>
      </c>
      <c r="DP102" s="3">
        <v>44895</v>
      </c>
      <c r="DQ102" s="26">
        <v>2.17</v>
      </c>
    </row>
    <row r="103" spans="1:121" x14ac:dyDescent="0.25">
      <c r="A103" s="2" t="s">
        <v>1281</v>
      </c>
      <c r="B103" s="2" t="s">
        <v>1842</v>
      </c>
      <c r="C103" s="2" t="s">
        <v>3070</v>
      </c>
      <c r="D103" s="2" t="s">
        <v>7667</v>
      </c>
      <c r="E103" s="2" t="s">
        <v>7668</v>
      </c>
      <c r="F103" s="2" t="str">
        <f t="shared" si="3"/>
        <v>PLANCHA DE SELLADO SIN VACÍO</v>
      </c>
      <c r="G103" s="2" t="str">
        <f t="shared" si="2"/>
        <v>PLANCHA DE SELLADO SIN VACÍO</v>
      </c>
      <c r="H103" s="2" t="s">
        <v>7288</v>
      </c>
      <c r="I103" s="2" t="s">
        <v>7247</v>
      </c>
      <c r="J103" s="2" t="s">
        <v>7316</v>
      </c>
      <c r="K103" s="2"/>
      <c r="L103" s="2"/>
      <c r="M103" s="2"/>
      <c r="N103" s="2"/>
      <c r="O103" s="2"/>
      <c r="P103" s="2"/>
      <c r="Q103" s="2" t="s">
        <v>184</v>
      </c>
      <c r="R103" s="2" t="s">
        <v>10</v>
      </c>
      <c r="S103" s="2" t="s">
        <v>67</v>
      </c>
      <c r="T103" s="2" t="s">
        <v>1276</v>
      </c>
      <c r="U103" s="2" t="s">
        <v>1280</v>
      </c>
      <c r="V103" s="2" t="s">
        <v>1289</v>
      </c>
      <c r="W103" s="2" t="s">
        <v>1289</v>
      </c>
      <c r="X103" s="2" t="s">
        <v>1279</v>
      </c>
      <c r="Y103" s="2" t="s">
        <v>1025</v>
      </c>
      <c r="Z103" s="2" t="s">
        <v>1844</v>
      </c>
      <c r="AA103" s="2" t="s">
        <v>1844</v>
      </c>
      <c r="AB103" s="2" t="s">
        <v>3071</v>
      </c>
      <c r="AC103" s="2" t="s">
        <v>1844</v>
      </c>
      <c r="AD103" s="2" t="s">
        <v>1299</v>
      </c>
      <c r="AE103" s="2" t="s">
        <v>3072</v>
      </c>
      <c r="AF103" s="2" t="s">
        <v>1887</v>
      </c>
      <c r="AG103" s="2" t="s">
        <v>1847</v>
      </c>
      <c r="AH103" s="2" t="s">
        <v>1844</v>
      </c>
      <c r="AI103" s="2" t="s">
        <v>1844</v>
      </c>
      <c r="AJ103" s="2" t="s">
        <v>1844</v>
      </c>
      <c r="AK103" s="2" t="s">
        <v>1281</v>
      </c>
      <c r="AL103" s="2" t="s">
        <v>1848</v>
      </c>
      <c r="AM103" s="2" t="s">
        <v>1844</v>
      </c>
      <c r="AN103" s="2" t="s">
        <v>3073</v>
      </c>
      <c r="AO103" s="2" t="s">
        <v>2282</v>
      </c>
      <c r="AP103" s="2" t="s">
        <v>1844</v>
      </c>
      <c r="AQ103" s="2" t="s">
        <v>1844</v>
      </c>
      <c r="AR103" s="2" t="s">
        <v>1844</v>
      </c>
      <c r="AS103" s="2" t="s">
        <v>1844</v>
      </c>
      <c r="AT103" s="2" t="s">
        <v>3074</v>
      </c>
      <c r="AU103" s="2" t="s">
        <v>1844</v>
      </c>
      <c r="AV103" s="2" t="s">
        <v>1844</v>
      </c>
      <c r="AW103" s="2" t="s">
        <v>1851</v>
      </c>
      <c r="AX103" s="2" t="s">
        <v>1844</v>
      </c>
      <c r="AY103" s="2" t="s">
        <v>1844</v>
      </c>
      <c r="AZ103" s="2" t="s">
        <v>1852</v>
      </c>
      <c r="BA103" s="2" t="s">
        <v>1844</v>
      </c>
      <c r="BB103" s="2" t="s">
        <v>1278</v>
      </c>
      <c r="BC103" s="2" t="s">
        <v>3075</v>
      </c>
      <c r="BD103" s="2" t="s">
        <v>1844</v>
      </c>
      <c r="BE103" s="2" t="s">
        <v>3076</v>
      </c>
      <c r="BF103" s="2" t="s">
        <v>1853</v>
      </c>
      <c r="BG103" s="2" t="s">
        <v>1844</v>
      </c>
      <c r="BH103" s="2" t="s">
        <v>1281</v>
      </c>
      <c r="BI103" s="2" t="s">
        <v>1844</v>
      </c>
      <c r="BJ103" s="2" t="s">
        <v>1854</v>
      </c>
      <c r="BK103" s="2" t="s">
        <v>1855</v>
      </c>
      <c r="BL103" s="2" t="s">
        <v>1890</v>
      </c>
      <c r="BM103" s="2" t="s">
        <v>1844</v>
      </c>
      <c r="BN103" s="2" t="s">
        <v>1844</v>
      </c>
      <c r="BO103" s="2" t="s">
        <v>1844</v>
      </c>
      <c r="BP103" s="2" t="s">
        <v>1857</v>
      </c>
      <c r="BQ103" s="2" t="s">
        <v>1844</v>
      </c>
      <c r="BR103" s="2" t="s">
        <v>1844</v>
      </c>
      <c r="BS103" s="2" t="s">
        <v>1853</v>
      </c>
      <c r="BT103" s="2" t="s">
        <v>1844</v>
      </c>
      <c r="BU103" s="2" t="s">
        <v>3077</v>
      </c>
      <c r="BV103" s="2" t="s">
        <v>1844</v>
      </c>
      <c r="BW103" s="2" t="s">
        <v>3078</v>
      </c>
      <c r="BX103" s="2" t="s">
        <v>1844</v>
      </c>
      <c r="BY103" s="2" t="s">
        <v>1844</v>
      </c>
      <c r="BZ103" s="2" t="s">
        <v>1844</v>
      </c>
      <c r="CA103" s="2" t="s">
        <v>1844</v>
      </c>
      <c r="CB103" s="2" t="s">
        <v>1844</v>
      </c>
      <c r="CC103" s="2" t="s">
        <v>185</v>
      </c>
      <c r="CD103" s="2" t="s">
        <v>1844</v>
      </c>
      <c r="CE103" s="2" t="s">
        <v>1844</v>
      </c>
      <c r="CF103" s="2" t="s">
        <v>1844</v>
      </c>
      <c r="CG103" s="2" t="s">
        <v>1844</v>
      </c>
      <c r="CH103" s="2" t="s">
        <v>3072</v>
      </c>
      <c r="CI103" s="2" t="s">
        <v>1858</v>
      </c>
      <c r="CJ103" s="2" t="s">
        <v>1844</v>
      </c>
      <c r="CK103" s="2" t="s">
        <v>1844</v>
      </c>
      <c r="CL103" s="2" t="s">
        <v>1844</v>
      </c>
      <c r="CM103" s="2" t="s">
        <v>1844</v>
      </c>
      <c r="CN103" s="2" t="s">
        <v>1281</v>
      </c>
      <c r="CO103" s="2" t="s">
        <v>1844</v>
      </c>
      <c r="CP103" s="2" t="s">
        <v>3077</v>
      </c>
      <c r="CQ103" s="2" t="s">
        <v>1844</v>
      </c>
      <c r="CR103" s="2" t="s">
        <v>1844</v>
      </c>
      <c r="CS103" s="2" t="s">
        <v>1859</v>
      </c>
      <c r="CT103" s="2" t="s">
        <v>1859</v>
      </c>
      <c r="CU103" s="2" t="s">
        <v>1859</v>
      </c>
      <c r="CV103" s="2" t="s">
        <v>1844</v>
      </c>
      <c r="CW103" s="2" t="s">
        <v>1844</v>
      </c>
      <c r="CX103" s="2" t="s">
        <v>1844</v>
      </c>
      <c r="CY103" s="2" t="s">
        <v>1844</v>
      </c>
      <c r="CZ103" s="2" t="s">
        <v>1844</v>
      </c>
      <c r="DA103" s="2" t="s">
        <v>1844</v>
      </c>
      <c r="DB103" s="2" t="s">
        <v>1844</v>
      </c>
      <c r="DC103" s="2" t="s">
        <v>1026</v>
      </c>
      <c r="DD103" s="2" t="s">
        <v>1281</v>
      </c>
      <c r="DE103" s="2" t="s">
        <v>183</v>
      </c>
      <c r="DF103" s="3">
        <v>44889</v>
      </c>
      <c r="DG103" s="3">
        <v>44897</v>
      </c>
      <c r="DH103" s="3">
        <v>44897</v>
      </c>
      <c r="DI103" s="3">
        <v>44889</v>
      </c>
      <c r="DJ103" s="3">
        <v>44897</v>
      </c>
      <c r="DK103" s="3"/>
      <c r="DL103" s="3"/>
      <c r="DM103" s="3">
        <v>44889</v>
      </c>
      <c r="DN103" s="3"/>
      <c r="DO103" s="3">
        <v>44889</v>
      </c>
      <c r="DP103" s="3">
        <v>44889</v>
      </c>
      <c r="DQ103" s="26">
        <v>1.75</v>
      </c>
    </row>
    <row r="104" spans="1:121" x14ac:dyDescent="0.25">
      <c r="A104" s="2" t="s">
        <v>1281</v>
      </c>
      <c r="B104" s="2" t="s">
        <v>1842</v>
      </c>
      <c r="C104" s="2" t="s">
        <v>3128</v>
      </c>
      <c r="D104" s="2" t="s">
        <v>7703</v>
      </c>
      <c r="E104" s="2" t="s">
        <v>7493</v>
      </c>
      <c r="F104" s="2" t="str">
        <f t="shared" si="3"/>
        <v>EMPAQUE DE ANTEOJO FRACTURADO</v>
      </c>
      <c r="G104" s="2" t="str">
        <f t="shared" si="2"/>
        <v>EMPAQUE DE ANTEOJO FRACTURADO</v>
      </c>
      <c r="H104" s="2" t="s">
        <v>7345</v>
      </c>
      <c r="I104" s="2" t="s">
        <v>7247</v>
      </c>
      <c r="J104" s="2" t="s">
        <v>185</v>
      </c>
      <c r="K104" s="2" t="s">
        <v>7247</v>
      </c>
      <c r="L104" s="2" t="s">
        <v>7324</v>
      </c>
      <c r="M104" s="2"/>
      <c r="N104" s="2"/>
      <c r="O104" s="2"/>
      <c r="P104" s="2"/>
      <c r="Q104" s="2" t="s">
        <v>52</v>
      </c>
      <c r="R104" s="2" t="s">
        <v>10</v>
      </c>
      <c r="S104" s="2" t="s">
        <v>1129</v>
      </c>
      <c r="T104" s="2" t="s">
        <v>1276</v>
      </c>
      <c r="U104" s="2" t="s">
        <v>1280</v>
      </c>
      <c r="V104" s="2" t="s">
        <v>1294</v>
      </c>
      <c r="W104" s="2" t="s">
        <v>1294</v>
      </c>
      <c r="X104" s="2" t="s">
        <v>1295</v>
      </c>
      <c r="Y104" s="2" t="s">
        <v>1025</v>
      </c>
      <c r="Z104" s="2" t="s">
        <v>1844</v>
      </c>
      <c r="AA104" s="2" t="s">
        <v>1844</v>
      </c>
      <c r="AB104" s="2" t="s">
        <v>3129</v>
      </c>
      <c r="AC104" s="2" t="s">
        <v>1844</v>
      </c>
      <c r="AD104" s="2" t="s">
        <v>1296</v>
      </c>
      <c r="AE104" s="2" t="s">
        <v>3130</v>
      </c>
      <c r="AF104" s="2" t="s">
        <v>1870</v>
      </c>
      <c r="AG104" s="2" t="s">
        <v>1847</v>
      </c>
      <c r="AH104" s="2" t="s">
        <v>1844</v>
      </c>
      <c r="AI104" s="2" t="s">
        <v>1844</v>
      </c>
      <c r="AJ104" s="2" t="s">
        <v>1844</v>
      </c>
      <c r="AK104" s="2" t="s">
        <v>1281</v>
      </c>
      <c r="AL104" s="2" t="s">
        <v>1848</v>
      </c>
      <c r="AM104" s="2" t="s">
        <v>1844</v>
      </c>
      <c r="AN104" s="2" t="s">
        <v>2519</v>
      </c>
      <c r="AO104" s="2" t="s">
        <v>2422</v>
      </c>
      <c r="AP104" s="2" t="s">
        <v>1844</v>
      </c>
      <c r="AQ104" s="2" t="s">
        <v>1844</v>
      </c>
      <c r="AR104" s="2" t="s">
        <v>1844</v>
      </c>
      <c r="AS104" s="2" t="s">
        <v>1844</v>
      </c>
      <c r="AT104" s="2" t="s">
        <v>3131</v>
      </c>
      <c r="AU104" s="2" t="s">
        <v>1844</v>
      </c>
      <c r="AV104" s="2" t="s">
        <v>1844</v>
      </c>
      <c r="AW104" s="2" t="s">
        <v>1851</v>
      </c>
      <c r="AX104" s="2" t="s">
        <v>1844</v>
      </c>
      <c r="AY104" s="2" t="s">
        <v>1844</v>
      </c>
      <c r="AZ104" s="2" t="s">
        <v>1852</v>
      </c>
      <c r="BA104" s="2" t="s">
        <v>1844</v>
      </c>
      <c r="BB104" s="2" t="s">
        <v>1278</v>
      </c>
      <c r="BC104" s="2" t="s">
        <v>3132</v>
      </c>
      <c r="BD104" s="2" t="s">
        <v>1844</v>
      </c>
      <c r="BE104" s="2" t="s">
        <v>3133</v>
      </c>
      <c r="BF104" s="2" t="s">
        <v>1853</v>
      </c>
      <c r="BG104" s="2" t="s">
        <v>1844</v>
      </c>
      <c r="BH104" s="2" t="s">
        <v>1281</v>
      </c>
      <c r="BI104" s="2" t="s">
        <v>1844</v>
      </c>
      <c r="BJ104" s="2" t="s">
        <v>1854</v>
      </c>
      <c r="BK104" s="2" t="s">
        <v>1855</v>
      </c>
      <c r="BL104" s="2" t="s">
        <v>1871</v>
      </c>
      <c r="BM104" s="2" t="s">
        <v>1844</v>
      </c>
      <c r="BN104" s="2" t="s">
        <v>1844</v>
      </c>
      <c r="BO104" s="2" t="s">
        <v>1844</v>
      </c>
      <c r="BP104" s="2" t="s">
        <v>1857</v>
      </c>
      <c r="BQ104" s="2" t="s">
        <v>1844</v>
      </c>
      <c r="BR104" s="2" t="s">
        <v>1844</v>
      </c>
      <c r="BS104" s="2" t="s">
        <v>1853</v>
      </c>
      <c r="BT104" s="2" t="s">
        <v>1844</v>
      </c>
      <c r="BU104" s="2" t="s">
        <v>3134</v>
      </c>
      <c r="BV104" s="2" t="s">
        <v>1872</v>
      </c>
      <c r="BW104" s="2" t="s">
        <v>3135</v>
      </c>
      <c r="BX104" s="2" t="s">
        <v>1844</v>
      </c>
      <c r="BY104" s="2" t="s">
        <v>1844</v>
      </c>
      <c r="BZ104" s="2" t="s">
        <v>1844</v>
      </c>
      <c r="CA104" s="2" t="s">
        <v>1844</v>
      </c>
      <c r="CB104" s="2" t="s">
        <v>1844</v>
      </c>
      <c r="CC104" s="2" t="s">
        <v>53</v>
      </c>
      <c r="CD104" s="2" t="s">
        <v>1873</v>
      </c>
      <c r="CE104" s="2" t="s">
        <v>1844</v>
      </c>
      <c r="CF104" s="2" t="s">
        <v>1844</v>
      </c>
      <c r="CG104" s="2" t="s">
        <v>1844</v>
      </c>
      <c r="CH104" s="2" t="s">
        <v>3130</v>
      </c>
      <c r="CI104" s="2" t="s">
        <v>1874</v>
      </c>
      <c r="CJ104" s="2" t="s">
        <v>1844</v>
      </c>
      <c r="CK104" s="2" t="s">
        <v>1844</v>
      </c>
      <c r="CL104" s="2" t="s">
        <v>1844</v>
      </c>
      <c r="CM104" s="2" t="s">
        <v>1844</v>
      </c>
      <c r="CN104" s="2" t="s">
        <v>1281</v>
      </c>
      <c r="CO104" s="2" t="s">
        <v>1875</v>
      </c>
      <c r="CP104" s="2" t="s">
        <v>3134</v>
      </c>
      <c r="CQ104" s="2" t="s">
        <v>1876</v>
      </c>
      <c r="CR104" s="2" t="s">
        <v>1844</v>
      </c>
      <c r="CS104" s="2" t="s">
        <v>1859</v>
      </c>
      <c r="CT104" s="2" t="s">
        <v>1859</v>
      </c>
      <c r="CU104" s="2" t="s">
        <v>1859</v>
      </c>
      <c r="CV104" s="2" t="s">
        <v>1844</v>
      </c>
      <c r="CW104" s="2" t="s">
        <v>1844</v>
      </c>
      <c r="CX104" s="2" t="s">
        <v>1844</v>
      </c>
      <c r="CY104" s="2" t="s">
        <v>1844</v>
      </c>
      <c r="CZ104" s="2" t="s">
        <v>1844</v>
      </c>
      <c r="DA104" s="2" t="s">
        <v>1844</v>
      </c>
      <c r="DB104" s="2" t="s">
        <v>1844</v>
      </c>
      <c r="DC104" s="2" t="s">
        <v>1026</v>
      </c>
      <c r="DD104" s="2" t="s">
        <v>1281</v>
      </c>
      <c r="DE104" s="2" t="s">
        <v>51</v>
      </c>
      <c r="DF104" s="3">
        <v>44902</v>
      </c>
      <c r="DG104" s="3">
        <v>44902</v>
      </c>
      <c r="DH104" s="3">
        <v>44902</v>
      </c>
      <c r="DI104" s="3">
        <v>44902</v>
      </c>
      <c r="DJ104" s="3">
        <v>44902</v>
      </c>
      <c r="DK104" s="3"/>
      <c r="DL104" s="3"/>
      <c r="DM104" s="3">
        <v>44902</v>
      </c>
      <c r="DN104" s="3"/>
      <c r="DO104" s="3">
        <v>44902</v>
      </c>
      <c r="DP104" s="3">
        <v>44902</v>
      </c>
      <c r="DQ104" s="26">
        <v>1.83</v>
      </c>
    </row>
    <row r="105" spans="1:121" x14ac:dyDescent="0.25">
      <c r="A105" s="2" t="s">
        <v>1281</v>
      </c>
      <c r="B105" s="2" t="s">
        <v>1842</v>
      </c>
      <c r="C105" s="2" t="s">
        <v>3136</v>
      </c>
      <c r="D105" s="2" t="s">
        <v>7709</v>
      </c>
      <c r="E105" s="2" t="s">
        <v>7419</v>
      </c>
      <c r="F105" s="2" t="str">
        <f t="shared" si="3"/>
        <v>CONTORNO DE SELLADO DEFICIENTE</v>
      </c>
      <c r="G105" s="2" t="str">
        <f t="shared" si="2"/>
        <v>CONTORNO DE SELLADO DEFICIENTE</v>
      </c>
      <c r="H105" s="2" t="s">
        <v>7488</v>
      </c>
      <c r="I105" s="2" t="s">
        <v>7247</v>
      </c>
      <c r="J105" s="2" t="s">
        <v>5964</v>
      </c>
      <c r="K105" s="2" t="s">
        <v>7419</v>
      </c>
      <c r="L105" s="2"/>
      <c r="M105" s="2"/>
      <c r="N105" s="2"/>
      <c r="O105" s="2"/>
      <c r="P105" s="2"/>
      <c r="Q105" s="2" t="s">
        <v>52</v>
      </c>
      <c r="R105" s="2" t="s">
        <v>10</v>
      </c>
      <c r="S105" s="2" t="s">
        <v>1042</v>
      </c>
      <c r="T105" s="2" t="s">
        <v>1276</v>
      </c>
      <c r="U105" s="2" t="s">
        <v>1280</v>
      </c>
      <c r="V105" s="2" t="s">
        <v>1287</v>
      </c>
      <c r="W105" s="2" t="s">
        <v>1287</v>
      </c>
      <c r="X105" s="2" t="s">
        <v>1295</v>
      </c>
      <c r="Y105" s="2" t="s">
        <v>1025</v>
      </c>
      <c r="Z105" s="2" t="s">
        <v>1844</v>
      </c>
      <c r="AA105" s="2" t="s">
        <v>1844</v>
      </c>
      <c r="AB105" s="2" t="s">
        <v>3137</v>
      </c>
      <c r="AC105" s="2" t="s">
        <v>1844</v>
      </c>
      <c r="AD105" s="2" t="s">
        <v>1299</v>
      </c>
      <c r="AE105" s="2" t="s">
        <v>3138</v>
      </c>
      <c r="AF105" s="2" t="s">
        <v>1870</v>
      </c>
      <c r="AG105" s="2" t="s">
        <v>1847</v>
      </c>
      <c r="AH105" s="2" t="s">
        <v>1844</v>
      </c>
      <c r="AI105" s="2" t="s">
        <v>1844</v>
      </c>
      <c r="AJ105" s="2" t="s">
        <v>1844</v>
      </c>
      <c r="AK105" s="2" t="s">
        <v>1281</v>
      </c>
      <c r="AL105" s="2" t="s">
        <v>1848</v>
      </c>
      <c r="AM105" s="2" t="s">
        <v>1844</v>
      </c>
      <c r="AN105" s="2" t="s">
        <v>2222</v>
      </c>
      <c r="AO105" s="2" t="s">
        <v>2134</v>
      </c>
      <c r="AP105" s="2" t="s">
        <v>1844</v>
      </c>
      <c r="AQ105" s="2" t="s">
        <v>1844</v>
      </c>
      <c r="AR105" s="2" t="s">
        <v>1844</v>
      </c>
      <c r="AS105" s="2" t="s">
        <v>1844</v>
      </c>
      <c r="AT105" s="2" t="s">
        <v>3139</v>
      </c>
      <c r="AU105" s="2" t="s">
        <v>1844</v>
      </c>
      <c r="AV105" s="2" t="s">
        <v>1844</v>
      </c>
      <c r="AW105" s="2" t="s">
        <v>1851</v>
      </c>
      <c r="AX105" s="2" t="s">
        <v>1844</v>
      </c>
      <c r="AY105" s="2" t="s">
        <v>1844</v>
      </c>
      <c r="AZ105" s="2" t="s">
        <v>1852</v>
      </c>
      <c r="BA105" s="2" t="s">
        <v>1844</v>
      </c>
      <c r="BB105" s="2" t="s">
        <v>1278</v>
      </c>
      <c r="BC105" s="2" t="s">
        <v>3140</v>
      </c>
      <c r="BD105" s="2" t="s">
        <v>1844</v>
      </c>
      <c r="BE105" s="2" t="s">
        <v>3141</v>
      </c>
      <c r="BF105" s="2" t="s">
        <v>1853</v>
      </c>
      <c r="BG105" s="2" t="s">
        <v>1844</v>
      </c>
      <c r="BH105" s="2" t="s">
        <v>1281</v>
      </c>
      <c r="BI105" s="2" t="s">
        <v>1844</v>
      </c>
      <c r="BJ105" s="2" t="s">
        <v>1854</v>
      </c>
      <c r="BK105" s="2" t="s">
        <v>1855</v>
      </c>
      <c r="BL105" s="2" t="s">
        <v>1871</v>
      </c>
      <c r="BM105" s="2" t="s">
        <v>1844</v>
      </c>
      <c r="BN105" s="2" t="s">
        <v>1844</v>
      </c>
      <c r="BO105" s="2" t="s">
        <v>1844</v>
      </c>
      <c r="BP105" s="2" t="s">
        <v>1857</v>
      </c>
      <c r="BQ105" s="2" t="s">
        <v>1844</v>
      </c>
      <c r="BR105" s="2" t="s">
        <v>1844</v>
      </c>
      <c r="BS105" s="2" t="s">
        <v>1853</v>
      </c>
      <c r="BT105" s="2" t="s">
        <v>1844</v>
      </c>
      <c r="BU105" s="2" t="s">
        <v>3142</v>
      </c>
      <c r="BV105" s="2" t="s">
        <v>1872</v>
      </c>
      <c r="BW105" s="2" t="s">
        <v>3143</v>
      </c>
      <c r="BX105" s="2" t="s">
        <v>1844</v>
      </c>
      <c r="BY105" s="2" t="s">
        <v>1844</v>
      </c>
      <c r="BZ105" s="2" t="s">
        <v>1844</v>
      </c>
      <c r="CA105" s="2" t="s">
        <v>1844</v>
      </c>
      <c r="CB105" s="2" t="s">
        <v>1844</v>
      </c>
      <c r="CC105" s="2" t="s">
        <v>53</v>
      </c>
      <c r="CD105" s="2" t="s">
        <v>1873</v>
      </c>
      <c r="CE105" s="2" t="s">
        <v>1844</v>
      </c>
      <c r="CF105" s="2" t="s">
        <v>1844</v>
      </c>
      <c r="CG105" s="2" t="s">
        <v>1844</v>
      </c>
      <c r="CH105" s="2" t="s">
        <v>3144</v>
      </c>
      <c r="CI105" s="2" t="s">
        <v>1874</v>
      </c>
      <c r="CJ105" s="2" t="s">
        <v>1844</v>
      </c>
      <c r="CK105" s="2" t="s">
        <v>1844</v>
      </c>
      <c r="CL105" s="2" t="s">
        <v>1844</v>
      </c>
      <c r="CM105" s="2" t="s">
        <v>1844</v>
      </c>
      <c r="CN105" s="2" t="s">
        <v>1281</v>
      </c>
      <c r="CO105" s="2" t="s">
        <v>1875</v>
      </c>
      <c r="CP105" s="2" t="s">
        <v>3142</v>
      </c>
      <c r="CQ105" s="2" t="s">
        <v>1876</v>
      </c>
      <c r="CR105" s="2" t="s">
        <v>1844</v>
      </c>
      <c r="CS105" s="2" t="s">
        <v>1859</v>
      </c>
      <c r="CT105" s="2" t="s">
        <v>1859</v>
      </c>
      <c r="CU105" s="2" t="s">
        <v>1859</v>
      </c>
      <c r="CV105" s="2" t="s">
        <v>1844</v>
      </c>
      <c r="CW105" s="2" t="s">
        <v>1844</v>
      </c>
      <c r="CX105" s="2" t="s">
        <v>1844</v>
      </c>
      <c r="CY105" s="2" t="s">
        <v>1844</v>
      </c>
      <c r="CZ105" s="2" t="s">
        <v>1844</v>
      </c>
      <c r="DA105" s="2" t="s">
        <v>1844</v>
      </c>
      <c r="DB105" s="2" t="s">
        <v>1844</v>
      </c>
      <c r="DC105" s="2" t="s">
        <v>1026</v>
      </c>
      <c r="DD105" s="2" t="s">
        <v>1281</v>
      </c>
      <c r="DE105" s="2" t="s">
        <v>51</v>
      </c>
      <c r="DF105" s="3">
        <v>44902</v>
      </c>
      <c r="DG105" s="3">
        <v>44902</v>
      </c>
      <c r="DH105" s="3">
        <v>44902</v>
      </c>
      <c r="DI105" s="3">
        <v>44902</v>
      </c>
      <c r="DJ105" s="3">
        <v>44902</v>
      </c>
      <c r="DK105" s="3"/>
      <c r="DL105" s="3"/>
      <c r="DM105" s="3">
        <v>44902</v>
      </c>
      <c r="DN105" s="3"/>
      <c r="DO105" s="3">
        <v>44902</v>
      </c>
      <c r="DP105" s="3">
        <v>44902</v>
      </c>
      <c r="DQ105" s="26">
        <v>1.58</v>
      </c>
    </row>
    <row r="106" spans="1:121" x14ac:dyDescent="0.25">
      <c r="A106" s="2" t="s">
        <v>1281</v>
      </c>
      <c r="B106" s="2" t="s">
        <v>1842</v>
      </c>
      <c r="C106" s="2" t="s">
        <v>3145</v>
      </c>
      <c r="D106" s="2" t="s">
        <v>7698</v>
      </c>
      <c r="E106" s="2" t="s">
        <v>7646</v>
      </c>
      <c r="F106" s="2" t="str">
        <f t="shared" si="3"/>
        <v>CADENA DE TRANSPORTADOR FRACTURADA</v>
      </c>
      <c r="G106" s="2" t="str">
        <f t="shared" si="2"/>
        <v>CADENA DE TRANSPORTADOR FRACTURADA</v>
      </c>
      <c r="H106" s="2" t="s">
        <v>7345</v>
      </c>
      <c r="I106" s="2" t="s">
        <v>7247</v>
      </c>
      <c r="J106" s="2" t="s">
        <v>7290</v>
      </c>
      <c r="K106" s="2" t="s">
        <v>7247</v>
      </c>
      <c r="L106" s="2" t="s">
        <v>7351</v>
      </c>
      <c r="M106" s="2"/>
      <c r="N106" s="2"/>
      <c r="O106" s="2"/>
      <c r="P106" s="2"/>
      <c r="Q106" s="2" t="s">
        <v>119</v>
      </c>
      <c r="R106" s="2" t="s">
        <v>10</v>
      </c>
      <c r="S106" s="2" t="s">
        <v>67</v>
      </c>
      <c r="T106" s="2" t="s">
        <v>1276</v>
      </c>
      <c r="U106" s="2" t="s">
        <v>1280</v>
      </c>
      <c r="V106" s="2" t="s">
        <v>1297</v>
      </c>
      <c r="W106" s="2" t="s">
        <v>1297</v>
      </c>
      <c r="X106" s="2" t="s">
        <v>1298</v>
      </c>
      <c r="Y106" s="2" t="s">
        <v>1025</v>
      </c>
      <c r="Z106" s="2" t="s">
        <v>1844</v>
      </c>
      <c r="AA106" s="2" t="s">
        <v>1844</v>
      </c>
      <c r="AB106" s="2" t="s">
        <v>3146</v>
      </c>
      <c r="AC106" s="2" t="s">
        <v>1844</v>
      </c>
      <c r="AD106" s="2" t="s">
        <v>1296</v>
      </c>
      <c r="AE106" s="2" t="s">
        <v>3147</v>
      </c>
      <c r="AF106" s="2" t="s">
        <v>1992</v>
      </c>
      <c r="AG106" s="2" t="s">
        <v>1847</v>
      </c>
      <c r="AH106" s="2" t="s">
        <v>1844</v>
      </c>
      <c r="AI106" s="2" t="s">
        <v>1844</v>
      </c>
      <c r="AJ106" s="2" t="s">
        <v>1844</v>
      </c>
      <c r="AK106" s="2" t="s">
        <v>1281</v>
      </c>
      <c r="AL106" s="2" t="s">
        <v>1848</v>
      </c>
      <c r="AM106" s="2" t="s">
        <v>1844</v>
      </c>
      <c r="AN106" s="2" t="s">
        <v>3148</v>
      </c>
      <c r="AO106" s="2" t="s">
        <v>1946</v>
      </c>
      <c r="AP106" s="2" t="s">
        <v>1844</v>
      </c>
      <c r="AQ106" s="2" t="s">
        <v>1844</v>
      </c>
      <c r="AR106" s="2" t="s">
        <v>1844</v>
      </c>
      <c r="AS106" s="2" t="s">
        <v>1844</v>
      </c>
      <c r="AT106" s="2" t="s">
        <v>3149</v>
      </c>
      <c r="AU106" s="2" t="s">
        <v>1844</v>
      </c>
      <c r="AV106" s="2" t="s">
        <v>1844</v>
      </c>
      <c r="AW106" s="2" t="s">
        <v>1851</v>
      </c>
      <c r="AX106" s="2" t="s">
        <v>1844</v>
      </c>
      <c r="AY106" s="2" t="s">
        <v>1844</v>
      </c>
      <c r="AZ106" s="2" t="s">
        <v>1852</v>
      </c>
      <c r="BA106" s="2" t="s">
        <v>1844</v>
      </c>
      <c r="BB106" s="2" t="s">
        <v>1278</v>
      </c>
      <c r="BC106" s="2" t="s">
        <v>3150</v>
      </c>
      <c r="BD106" s="2" t="s">
        <v>1844</v>
      </c>
      <c r="BE106" s="2" t="s">
        <v>3151</v>
      </c>
      <c r="BF106" s="2" t="s">
        <v>1853</v>
      </c>
      <c r="BG106" s="2" t="s">
        <v>1844</v>
      </c>
      <c r="BH106" s="2" t="s">
        <v>1281</v>
      </c>
      <c r="BI106" s="2" t="s">
        <v>1844</v>
      </c>
      <c r="BJ106" s="2" t="s">
        <v>1854</v>
      </c>
      <c r="BK106" s="2" t="s">
        <v>1855</v>
      </c>
      <c r="BL106" s="2" t="s">
        <v>1914</v>
      </c>
      <c r="BM106" s="2" t="s">
        <v>1844</v>
      </c>
      <c r="BN106" s="2" t="s">
        <v>1844</v>
      </c>
      <c r="BO106" s="2" t="s">
        <v>1844</v>
      </c>
      <c r="BP106" s="2" t="s">
        <v>1857</v>
      </c>
      <c r="BQ106" s="2" t="s">
        <v>1844</v>
      </c>
      <c r="BR106" s="2" t="s">
        <v>1844</v>
      </c>
      <c r="BS106" s="2" t="s">
        <v>1853</v>
      </c>
      <c r="BT106" s="2" t="s">
        <v>1844</v>
      </c>
      <c r="BU106" s="2" t="s">
        <v>3152</v>
      </c>
      <c r="BV106" s="2" t="s">
        <v>1999</v>
      </c>
      <c r="BW106" s="2" t="s">
        <v>3153</v>
      </c>
      <c r="BX106" s="2" t="s">
        <v>1844</v>
      </c>
      <c r="BY106" s="2" t="s">
        <v>1844</v>
      </c>
      <c r="BZ106" s="2" t="s">
        <v>1844</v>
      </c>
      <c r="CA106" s="2" t="s">
        <v>1844</v>
      </c>
      <c r="CB106" s="2" t="s">
        <v>1844</v>
      </c>
      <c r="CC106" s="2" t="s">
        <v>120</v>
      </c>
      <c r="CD106" s="2" t="s">
        <v>1844</v>
      </c>
      <c r="CE106" s="2" t="s">
        <v>1844</v>
      </c>
      <c r="CF106" s="2" t="s">
        <v>1844</v>
      </c>
      <c r="CG106" s="2" t="s">
        <v>1844</v>
      </c>
      <c r="CH106" s="2" t="s">
        <v>3147</v>
      </c>
      <c r="CI106" s="2" t="s">
        <v>1901</v>
      </c>
      <c r="CJ106" s="2" t="s">
        <v>1844</v>
      </c>
      <c r="CK106" s="2" t="s">
        <v>1844</v>
      </c>
      <c r="CL106" s="2" t="s">
        <v>1844</v>
      </c>
      <c r="CM106" s="2" t="s">
        <v>1844</v>
      </c>
      <c r="CN106" s="2" t="s">
        <v>1281</v>
      </c>
      <c r="CO106" s="2" t="s">
        <v>2001</v>
      </c>
      <c r="CP106" s="2" t="s">
        <v>3152</v>
      </c>
      <c r="CQ106" s="2" t="s">
        <v>2002</v>
      </c>
      <c r="CR106" s="2" t="s">
        <v>1844</v>
      </c>
      <c r="CS106" s="2" t="s">
        <v>1859</v>
      </c>
      <c r="CT106" s="2" t="s">
        <v>1859</v>
      </c>
      <c r="CU106" s="2" t="s">
        <v>1859</v>
      </c>
      <c r="CV106" s="2" t="s">
        <v>1844</v>
      </c>
      <c r="CW106" s="2" t="s">
        <v>1844</v>
      </c>
      <c r="CX106" s="2" t="s">
        <v>1844</v>
      </c>
      <c r="CY106" s="2" t="s">
        <v>1844</v>
      </c>
      <c r="CZ106" s="2" t="s">
        <v>1844</v>
      </c>
      <c r="DA106" s="2" t="s">
        <v>1844</v>
      </c>
      <c r="DB106" s="2" t="s">
        <v>1844</v>
      </c>
      <c r="DC106" s="2" t="s">
        <v>1026</v>
      </c>
      <c r="DD106" s="2" t="s">
        <v>1281</v>
      </c>
      <c r="DE106" s="2" t="s">
        <v>118</v>
      </c>
      <c r="DF106" s="3">
        <v>44902</v>
      </c>
      <c r="DG106" s="3">
        <v>44902</v>
      </c>
      <c r="DH106" s="3">
        <v>44902</v>
      </c>
      <c r="DI106" s="3">
        <v>44902</v>
      </c>
      <c r="DJ106" s="3">
        <v>44902</v>
      </c>
      <c r="DK106" s="3"/>
      <c r="DL106" s="3"/>
      <c r="DM106" s="3">
        <v>44902</v>
      </c>
      <c r="DN106" s="3"/>
      <c r="DO106" s="3">
        <v>44902</v>
      </c>
      <c r="DP106" s="3">
        <v>44902</v>
      </c>
      <c r="DQ106" s="26">
        <v>0.5</v>
      </c>
    </row>
    <row r="107" spans="1:121" x14ac:dyDescent="0.25">
      <c r="A107" s="2" t="s">
        <v>1281</v>
      </c>
      <c r="B107" s="2" t="s">
        <v>1842</v>
      </c>
      <c r="C107" s="2" t="s">
        <v>3154</v>
      </c>
      <c r="D107" s="2" t="s">
        <v>7707</v>
      </c>
      <c r="E107" s="2" t="s">
        <v>7493</v>
      </c>
      <c r="F107" s="2" t="str">
        <f t="shared" si="3"/>
        <v>GANCHO DE TRANSPORTADOR FRACTURADO</v>
      </c>
      <c r="G107" s="2" t="str">
        <f t="shared" si="2"/>
        <v>GANCHO DE TRANSPORTADOR FRACTURADO</v>
      </c>
      <c r="H107" s="2" t="s">
        <v>7345</v>
      </c>
      <c r="I107" s="2" t="s">
        <v>7247</v>
      </c>
      <c r="J107" s="2" t="s">
        <v>7248</v>
      </c>
      <c r="K107" s="2" t="s">
        <v>7265</v>
      </c>
      <c r="L107" s="2" t="s">
        <v>7351</v>
      </c>
      <c r="M107" s="2"/>
      <c r="N107" s="2"/>
      <c r="O107" s="2"/>
      <c r="P107" s="2"/>
      <c r="Q107" s="2" t="s">
        <v>119</v>
      </c>
      <c r="R107" s="2" t="s">
        <v>10</v>
      </c>
      <c r="S107" s="2" t="s">
        <v>67</v>
      </c>
      <c r="T107" s="2" t="s">
        <v>1293</v>
      </c>
      <c r="U107" s="2" t="s">
        <v>1288</v>
      </c>
      <c r="V107" s="2" t="s">
        <v>1297</v>
      </c>
      <c r="W107" s="2" t="s">
        <v>1297</v>
      </c>
      <c r="X107" s="2" t="s">
        <v>1298</v>
      </c>
      <c r="Y107" s="2" t="s">
        <v>1025</v>
      </c>
      <c r="Z107" s="2" t="s">
        <v>1844</v>
      </c>
      <c r="AA107" s="2" t="s">
        <v>1844</v>
      </c>
      <c r="AB107" s="2" t="s">
        <v>1844</v>
      </c>
      <c r="AC107" s="2" t="s">
        <v>1844</v>
      </c>
      <c r="AD107" s="2" t="s">
        <v>1296</v>
      </c>
      <c r="AE107" s="2" t="s">
        <v>3155</v>
      </c>
      <c r="AF107" s="2" t="s">
        <v>1992</v>
      </c>
      <c r="AG107" s="2" t="s">
        <v>1847</v>
      </c>
      <c r="AH107" s="2" t="s">
        <v>1844</v>
      </c>
      <c r="AI107" s="2" t="s">
        <v>1844</v>
      </c>
      <c r="AJ107" s="2" t="s">
        <v>1844</v>
      </c>
      <c r="AK107" s="2" t="s">
        <v>1281</v>
      </c>
      <c r="AL107" s="2" t="s">
        <v>1848</v>
      </c>
      <c r="AM107" s="2" t="s">
        <v>1844</v>
      </c>
      <c r="AN107" s="2" t="s">
        <v>1857</v>
      </c>
      <c r="AO107" s="2" t="s">
        <v>2107</v>
      </c>
      <c r="AP107" s="2" t="s">
        <v>1844</v>
      </c>
      <c r="AQ107" s="2" t="s">
        <v>1844</v>
      </c>
      <c r="AR107" s="2" t="s">
        <v>1844</v>
      </c>
      <c r="AS107" s="2" t="s">
        <v>1844</v>
      </c>
      <c r="AT107" s="2" t="s">
        <v>2107</v>
      </c>
      <c r="AU107" s="2" t="s">
        <v>1844</v>
      </c>
      <c r="AV107" s="2" t="s">
        <v>1844</v>
      </c>
      <c r="AW107" s="2" t="s">
        <v>1851</v>
      </c>
      <c r="AX107" s="2" t="s">
        <v>1844</v>
      </c>
      <c r="AY107" s="2" t="s">
        <v>1844</v>
      </c>
      <c r="AZ107" s="2" t="s">
        <v>1852</v>
      </c>
      <c r="BA107" s="2" t="s">
        <v>1844</v>
      </c>
      <c r="BB107" s="2" t="s">
        <v>1278</v>
      </c>
      <c r="BC107" s="2" t="s">
        <v>3156</v>
      </c>
      <c r="BD107" s="2" t="s">
        <v>1844</v>
      </c>
      <c r="BE107" s="2" t="s">
        <v>3157</v>
      </c>
      <c r="BF107" s="2" t="s">
        <v>1853</v>
      </c>
      <c r="BG107" s="2" t="s">
        <v>1844</v>
      </c>
      <c r="BH107" s="2" t="s">
        <v>1281</v>
      </c>
      <c r="BI107" s="2" t="s">
        <v>1844</v>
      </c>
      <c r="BJ107" s="2" t="s">
        <v>1854</v>
      </c>
      <c r="BK107" s="2" t="s">
        <v>1855</v>
      </c>
      <c r="BL107" s="2" t="s">
        <v>1914</v>
      </c>
      <c r="BM107" s="2" t="s">
        <v>1844</v>
      </c>
      <c r="BN107" s="2" t="s">
        <v>1844</v>
      </c>
      <c r="BO107" s="2" t="s">
        <v>1844</v>
      </c>
      <c r="BP107" s="2" t="s">
        <v>1857</v>
      </c>
      <c r="BQ107" s="2" t="s">
        <v>1844</v>
      </c>
      <c r="BR107" s="2" t="s">
        <v>1844</v>
      </c>
      <c r="BS107" s="2" t="s">
        <v>1853</v>
      </c>
      <c r="BT107" s="2" t="s">
        <v>1844</v>
      </c>
      <c r="BU107" s="2" t="s">
        <v>3158</v>
      </c>
      <c r="BV107" s="2" t="s">
        <v>1999</v>
      </c>
      <c r="BW107" s="2" t="s">
        <v>3159</v>
      </c>
      <c r="BX107" s="2" t="s">
        <v>1844</v>
      </c>
      <c r="BY107" s="2" t="s">
        <v>1844</v>
      </c>
      <c r="BZ107" s="2" t="s">
        <v>1844</v>
      </c>
      <c r="CA107" s="2" t="s">
        <v>1844</v>
      </c>
      <c r="CB107" s="2" t="s">
        <v>1844</v>
      </c>
      <c r="CC107" s="2" t="s">
        <v>120</v>
      </c>
      <c r="CD107" s="2" t="s">
        <v>1844</v>
      </c>
      <c r="CE107" s="2" t="s">
        <v>1844</v>
      </c>
      <c r="CF107" s="2" t="s">
        <v>1844</v>
      </c>
      <c r="CG107" s="2" t="s">
        <v>1844</v>
      </c>
      <c r="CH107" s="2" t="s">
        <v>3160</v>
      </c>
      <c r="CI107" s="2" t="s">
        <v>1901</v>
      </c>
      <c r="CJ107" s="2" t="s">
        <v>1844</v>
      </c>
      <c r="CK107" s="2" t="s">
        <v>1844</v>
      </c>
      <c r="CL107" s="2" t="s">
        <v>1844</v>
      </c>
      <c r="CM107" s="2" t="s">
        <v>1844</v>
      </c>
      <c r="CN107" s="2" t="s">
        <v>1281</v>
      </c>
      <c r="CO107" s="2" t="s">
        <v>2001</v>
      </c>
      <c r="CP107" s="2" t="s">
        <v>3158</v>
      </c>
      <c r="CQ107" s="2" t="s">
        <v>2002</v>
      </c>
      <c r="CR107" s="2" t="s">
        <v>1844</v>
      </c>
      <c r="CS107" s="2" t="s">
        <v>1859</v>
      </c>
      <c r="CT107" s="2" t="s">
        <v>1859</v>
      </c>
      <c r="CU107" s="2" t="s">
        <v>1859</v>
      </c>
      <c r="CV107" s="2" t="s">
        <v>1844</v>
      </c>
      <c r="CW107" s="2" t="s">
        <v>1844</v>
      </c>
      <c r="CX107" s="2" t="s">
        <v>1844</v>
      </c>
      <c r="CY107" s="2" t="s">
        <v>1844</v>
      </c>
      <c r="CZ107" s="2" t="s">
        <v>1844</v>
      </c>
      <c r="DA107" s="2" t="s">
        <v>1844</v>
      </c>
      <c r="DB107" s="2" t="s">
        <v>1844</v>
      </c>
      <c r="DC107" s="2" t="s">
        <v>1026</v>
      </c>
      <c r="DD107" s="2" t="s">
        <v>1281</v>
      </c>
      <c r="DE107" s="2" t="s">
        <v>118</v>
      </c>
      <c r="DF107" s="3">
        <v>44902</v>
      </c>
      <c r="DG107" s="3">
        <v>44902</v>
      </c>
      <c r="DH107" s="3">
        <v>44902</v>
      </c>
      <c r="DI107" s="3"/>
      <c r="DJ107" s="3">
        <v>44902</v>
      </c>
      <c r="DK107" s="3"/>
      <c r="DL107" s="3"/>
      <c r="DM107" s="3">
        <v>44902</v>
      </c>
      <c r="DN107" s="3"/>
      <c r="DO107" s="3">
        <v>44902</v>
      </c>
      <c r="DP107" s="3">
        <v>44902</v>
      </c>
      <c r="DQ107" s="26">
        <v>0</v>
      </c>
    </row>
    <row r="108" spans="1:121" x14ac:dyDescent="0.25">
      <c r="A108" s="2" t="s">
        <v>1281</v>
      </c>
      <c r="B108" s="2" t="s">
        <v>1842</v>
      </c>
      <c r="C108" s="2" t="s">
        <v>3168</v>
      </c>
      <c r="D108" s="2" t="s">
        <v>7698</v>
      </c>
      <c r="E108" s="2" t="s">
        <v>7646</v>
      </c>
      <c r="F108" s="2" t="str">
        <f t="shared" si="3"/>
        <v>CADENA DE TRANSPORTADOR FRACTURADA</v>
      </c>
      <c r="G108" s="2" t="str">
        <f t="shared" si="2"/>
        <v>CADENA DE TRANSPORTADOR FRACTURADA</v>
      </c>
      <c r="H108" s="2" t="s">
        <v>7345</v>
      </c>
      <c r="I108" s="2" t="s">
        <v>7247</v>
      </c>
      <c r="J108" s="2" t="s">
        <v>7290</v>
      </c>
      <c r="K108" s="2" t="s">
        <v>7247</v>
      </c>
      <c r="L108" s="2" t="s">
        <v>7351</v>
      </c>
      <c r="M108" s="2"/>
      <c r="N108" s="2"/>
      <c r="O108" s="2"/>
      <c r="P108" s="2"/>
      <c r="Q108" s="2" t="s">
        <v>119</v>
      </c>
      <c r="R108" s="2" t="s">
        <v>10</v>
      </c>
      <c r="S108" s="2" t="s">
        <v>67</v>
      </c>
      <c r="T108" s="2" t="s">
        <v>1276</v>
      </c>
      <c r="U108" s="2" t="s">
        <v>1280</v>
      </c>
      <c r="V108" s="2" t="s">
        <v>1297</v>
      </c>
      <c r="W108" s="2" t="s">
        <v>1297</v>
      </c>
      <c r="X108" s="2" t="s">
        <v>1298</v>
      </c>
      <c r="Y108" s="2" t="s">
        <v>1025</v>
      </c>
      <c r="Z108" s="2" t="s">
        <v>1844</v>
      </c>
      <c r="AA108" s="2" t="s">
        <v>1844</v>
      </c>
      <c r="AB108" s="2" t="s">
        <v>3169</v>
      </c>
      <c r="AC108" s="2" t="s">
        <v>1844</v>
      </c>
      <c r="AD108" s="2" t="s">
        <v>1296</v>
      </c>
      <c r="AE108" s="2" t="s">
        <v>3170</v>
      </c>
      <c r="AF108" s="2" t="s">
        <v>1992</v>
      </c>
      <c r="AG108" s="2" t="s">
        <v>1847</v>
      </c>
      <c r="AH108" s="2" t="s">
        <v>1844</v>
      </c>
      <c r="AI108" s="2" t="s">
        <v>1844</v>
      </c>
      <c r="AJ108" s="2" t="s">
        <v>1844</v>
      </c>
      <c r="AK108" s="2" t="s">
        <v>1281</v>
      </c>
      <c r="AL108" s="2" t="s">
        <v>1848</v>
      </c>
      <c r="AM108" s="2" t="s">
        <v>1844</v>
      </c>
      <c r="AN108" s="2" t="s">
        <v>3171</v>
      </c>
      <c r="AO108" s="2" t="s">
        <v>3172</v>
      </c>
      <c r="AP108" s="2" t="s">
        <v>1844</v>
      </c>
      <c r="AQ108" s="2" t="s">
        <v>1844</v>
      </c>
      <c r="AR108" s="2" t="s">
        <v>1844</v>
      </c>
      <c r="AS108" s="2" t="s">
        <v>1844</v>
      </c>
      <c r="AT108" s="2" t="s">
        <v>3172</v>
      </c>
      <c r="AU108" s="2" t="s">
        <v>1844</v>
      </c>
      <c r="AV108" s="2" t="s">
        <v>1844</v>
      </c>
      <c r="AW108" s="2" t="s">
        <v>1851</v>
      </c>
      <c r="AX108" s="2" t="s">
        <v>1844</v>
      </c>
      <c r="AY108" s="2" t="s">
        <v>1844</v>
      </c>
      <c r="AZ108" s="2" t="s">
        <v>1852</v>
      </c>
      <c r="BA108" s="2" t="s">
        <v>1844</v>
      </c>
      <c r="BB108" s="2" t="s">
        <v>1278</v>
      </c>
      <c r="BC108" s="2" t="s">
        <v>3173</v>
      </c>
      <c r="BD108" s="2" t="s">
        <v>1844</v>
      </c>
      <c r="BE108" s="2" t="s">
        <v>3174</v>
      </c>
      <c r="BF108" s="2" t="s">
        <v>1853</v>
      </c>
      <c r="BG108" s="2" t="s">
        <v>1844</v>
      </c>
      <c r="BH108" s="2" t="s">
        <v>1281</v>
      </c>
      <c r="BI108" s="2" t="s">
        <v>1844</v>
      </c>
      <c r="BJ108" s="2" t="s">
        <v>1854</v>
      </c>
      <c r="BK108" s="2" t="s">
        <v>1855</v>
      </c>
      <c r="BL108" s="2" t="s">
        <v>1914</v>
      </c>
      <c r="BM108" s="2" t="s">
        <v>1844</v>
      </c>
      <c r="BN108" s="2" t="s">
        <v>1844</v>
      </c>
      <c r="BO108" s="2" t="s">
        <v>1844</v>
      </c>
      <c r="BP108" s="2" t="s">
        <v>1857</v>
      </c>
      <c r="BQ108" s="2" t="s">
        <v>1844</v>
      </c>
      <c r="BR108" s="2" t="s">
        <v>1844</v>
      </c>
      <c r="BS108" s="2" t="s">
        <v>1853</v>
      </c>
      <c r="BT108" s="2" t="s">
        <v>1844</v>
      </c>
      <c r="BU108" s="2" t="s">
        <v>3172</v>
      </c>
      <c r="BV108" s="2" t="s">
        <v>1999</v>
      </c>
      <c r="BW108" s="2" t="s">
        <v>3175</v>
      </c>
      <c r="BX108" s="2" t="s">
        <v>1844</v>
      </c>
      <c r="BY108" s="2" t="s">
        <v>1844</v>
      </c>
      <c r="BZ108" s="2" t="s">
        <v>1844</v>
      </c>
      <c r="CA108" s="2" t="s">
        <v>1844</v>
      </c>
      <c r="CB108" s="2" t="s">
        <v>1844</v>
      </c>
      <c r="CC108" s="2" t="s">
        <v>120</v>
      </c>
      <c r="CD108" s="2" t="s">
        <v>1844</v>
      </c>
      <c r="CE108" s="2" t="s">
        <v>1844</v>
      </c>
      <c r="CF108" s="2" t="s">
        <v>1844</v>
      </c>
      <c r="CG108" s="2" t="s">
        <v>1844</v>
      </c>
      <c r="CH108" s="2" t="s">
        <v>3176</v>
      </c>
      <c r="CI108" s="2" t="s">
        <v>1901</v>
      </c>
      <c r="CJ108" s="2" t="s">
        <v>1844</v>
      </c>
      <c r="CK108" s="2" t="s">
        <v>1844</v>
      </c>
      <c r="CL108" s="2" t="s">
        <v>1844</v>
      </c>
      <c r="CM108" s="2" t="s">
        <v>1844</v>
      </c>
      <c r="CN108" s="2" t="s">
        <v>1281</v>
      </c>
      <c r="CO108" s="2" t="s">
        <v>2001</v>
      </c>
      <c r="CP108" s="2" t="s">
        <v>3172</v>
      </c>
      <c r="CQ108" s="2" t="s">
        <v>2002</v>
      </c>
      <c r="CR108" s="2" t="s">
        <v>1844</v>
      </c>
      <c r="CS108" s="2" t="s">
        <v>1859</v>
      </c>
      <c r="CT108" s="2" t="s">
        <v>1859</v>
      </c>
      <c r="CU108" s="2" t="s">
        <v>1859</v>
      </c>
      <c r="CV108" s="2" t="s">
        <v>1844</v>
      </c>
      <c r="CW108" s="2" t="s">
        <v>1844</v>
      </c>
      <c r="CX108" s="2" t="s">
        <v>1844</v>
      </c>
      <c r="CY108" s="2" t="s">
        <v>1844</v>
      </c>
      <c r="CZ108" s="2" t="s">
        <v>1844</v>
      </c>
      <c r="DA108" s="2" t="s">
        <v>1844</v>
      </c>
      <c r="DB108" s="2" t="s">
        <v>1844</v>
      </c>
      <c r="DC108" s="2" t="s">
        <v>1026</v>
      </c>
      <c r="DD108" s="2" t="s">
        <v>1281</v>
      </c>
      <c r="DE108" s="2" t="s">
        <v>118</v>
      </c>
      <c r="DF108" s="3">
        <v>44904</v>
      </c>
      <c r="DG108" s="3">
        <v>44914</v>
      </c>
      <c r="DH108" s="3">
        <v>44914</v>
      </c>
      <c r="DI108" s="3">
        <v>44904</v>
      </c>
      <c r="DJ108" s="3">
        <v>44904</v>
      </c>
      <c r="DK108" s="3"/>
      <c r="DL108" s="3"/>
      <c r="DM108" s="3">
        <v>44904</v>
      </c>
      <c r="DN108" s="3"/>
      <c r="DO108" s="3">
        <v>44904</v>
      </c>
      <c r="DP108" s="3">
        <v>44904</v>
      </c>
      <c r="DQ108" s="26">
        <v>0.56000000000000005</v>
      </c>
    </row>
    <row r="109" spans="1:121" x14ac:dyDescent="0.25">
      <c r="A109" s="2" t="s">
        <v>1281</v>
      </c>
      <c r="B109" s="2" t="s">
        <v>1842</v>
      </c>
      <c r="C109" s="2" t="s">
        <v>3161</v>
      </c>
      <c r="D109" s="2" t="s">
        <v>7682</v>
      </c>
      <c r="E109" s="2" t="s">
        <v>7936</v>
      </c>
      <c r="F109" s="2" t="str">
        <f t="shared" si="3"/>
        <v>SISTEMA DE GRAPADO BLOQUEADO</v>
      </c>
      <c r="G109" s="2" t="str">
        <f t="shared" si="2"/>
        <v>SISTEMA DE GRAPADO BLOQUEADO</v>
      </c>
      <c r="H109" s="2" t="s">
        <v>7366</v>
      </c>
      <c r="I109" s="2" t="s">
        <v>7426</v>
      </c>
      <c r="J109" s="2" t="s">
        <v>7489</v>
      </c>
      <c r="K109" s="2"/>
      <c r="L109" s="2"/>
      <c r="M109" s="2"/>
      <c r="N109" s="2"/>
      <c r="O109" s="2"/>
      <c r="P109" s="2"/>
      <c r="Q109" s="2" t="s">
        <v>153</v>
      </c>
      <c r="R109" s="2" t="s">
        <v>10</v>
      </c>
      <c r="S109" s="2" t="s">
        <v>1042</v>
      </c>
      <c r="T109" s="2" t="s">
        <v>1276</v>
      </c>
      <c r="U109" s="2" t="s">
        <v>1280</v>
      </c>
      <c r="V109" s="2" t="s">
        <v>1410</v>
      </c>
      <c r="W109" s="2" t="s">
        <v>1410</v>
      </c>
      <c r="X109" s="2" t="s">
        <v>1291</v>
      </c>
      <c r="Y109" s="2" t="s">
        <v>1025</v>
      </c>
      <c r="Z109" s="2" t="s">
        <v>1844</v>
      </c>
      <c r="AA109" s="2" t="s">
        <v>1844</v>
      </c>
      <c r="AB109" s="2" t="s">
        <v>3162</v>
      </c>
      <c r="AC109" s="2" t="s">
        <v>1844</v>
      </c>
      <c r="AD109" s="2" t="s">
        <v>1292</v>
      </c>
      <c r="AE109" s="2" t="s">
        <v>3163</v>
      </c>
      <c r="AF109" s="2" t="s">
        <v>2176</v>
      </c>
      <c r="AG109" s="2" t="s">
        <v>1847</v>
      </c>
      <c r="AH109" s="2" t="s">
        <v>1844</v>
      </c>
      <c r="AI109" s="2" t="s">
        <v>1844</v>
      </c>
      <c r="AJ109" s="2" t="s">
        <v>1844</v>
      </c>
      <c r="AK109" s="2" t="s">
        <v>1281</v>
      </c>
      <c r="AL109" s="2" t="s">
        <v>1848</v>
      </c>
      <c r="AM109" s="2" t="s">
        <v>1844</v>
      </c>
      <c r="AN109" s="2" t="s">
        <v>1905</v>
      </c>
      <c r="AO109" s="2" t="s">
        <v>2523</v>
      </c>
      <c r="AP109" s="2" t="s">
        <v>1844</v>
      </c>
      <c r="AQ109" s="2" t="s">
        <v>1844</v>
      </c>
      <c r="AR109" s="2" t="s">
        <v>1844</v>
      </c>
      <c r="AS109" s="2" t="s">
        <v>1844</v>
      </c>
      <c r="AT109" s="2" t="s">
        <v>3163</v>
      </c>
      <c r="AU109" s="2" t="s">
        <v>1844</v>
      </c>
      <c r="AV109" s="2" t="s">
        <v>1844</v>
      </c>
      <c r="AW109" s="2" t="s">
        <v>1851</v>
      </c>
      <c r="AX109" s="2" t="s">
        <v>1844</v>
      </c>
      <c r="AY109" s="2" t="s">
        <v>1844</v>
      </c>
      <c r="AZ109" s="2" t="s">
        <v>1852</v>
      </c>
      <c r="BA109" s="2" t="s">
        <v>1844</v>
      </c>
      <c r="BB109" s="2" t="s">
        <v>1278</v>
      </c>
      <c r="BC109" s="2" t="s">
        <v>3164</v>
      </c>
      <c r="BD109" s="2" t="s">
        <v>1844</v>
      </c>
      <c r="BE109" s="2" t="s">
        <v>3165</v>
      </c>
      <c r="BF109" s="2" t="s">
        <v>1853</v>
      </c>
      <c r="BG109" s="2" t="s">
        <v>1844</v>
      </c>
      <c r="BH109" s="2" t="s">
        <v>1281</v>
      </c>
      <c r="BI109" s="2" t="s">
        <v>1844</v>
      </c>
      <c r="BJ109" s="2" t="s">
        <v>1854</v>
      </c>
      <c r="BK109" s="2" t="s">
        <v>1855</v>
      </c>
      <c r="BL109" s="2" t="s">
        <v>1866</v>
      </c>
      <c r="BM109" s="2" t="s">
        <v>1844</v>
      </c>
      <c r="BN109" s="2" t="s">
        <v>1844</v>
      </c>
      <c r="BO109" s="2" t="s">
        <v>1844</v>
      </c>
      <c r="BP109" s="2" t="s">
        <v>1857</v>
      </c>
      <c r="BQ109" s="2" t="s">
        <v>1844</v>
      </c>
      <c r="BR109" s="2" t="s">
        <v>1844</v>
      </c>
      <c r="BS109" s="2" t="s">
        <v>1853</v>
      </c>
      <c r="BT109" s="2" t="s">
        <v>1844</v>
      </c>
      <c r="BU109" s="2" t="s">
        <v>3166</v>
      </c>
      <c r="BV109" s="2" t="s">
        <v>1882</v>
      </c>
      <c r="BW109" s="2" t="s">
        <v>3167</v>
      </c>
      <c r="BX109" s="2" t="s">
        <v>1844</v>
      </c>
      <c r="BY109" s="2" t="s">
        <v>1844</v>
      </c>
      <c r="BZ109" s="2" t="s">
        <v>1844</v>
      </c>
      <c r="CA109" s="2" t="s">
        <v>1844</v>
      </c>
      <c r="CB109" s="2" t="s">
        <v>1844</v>
      </c>
      <c r="CC109" s="2" t="s">
        <v>154</v>
      </c>
      <c r="CD109" s="2" t="s">
        <v>1844</v>
      </c>
      <c r="CE109" s="2" t="s">
        <v>1844</v>
      </c>
      <c r="CF109" s="2" t="s">
        <v>1844</v>
      </c>
      <c r="CG109" s="2" t="s">
        <v>1844</v>
      </c>
      <c r="CH109" s="2" t="s">
        <v>3163</v>
      </c>
      <c r="CI109" s="2" t="s">
        <v>1869</v>
      </c>
      <c r="CJ109" s="2" t="s">
        <v>1844</v>
      </c>
      <c r="CK109" s="2" t="s">
        <v>1844</v>
      </c>
      <c r="CL109" s="2" t="s">
        <v>1844</v>
      </c>
      <c r="CM109" s="2" t="s">
        <v>1844</v>
      </c>
      <c r="CN109" s="2" t="s">
        <v>1281</v>
      </c>
      <c r="CO109" s="2" t="s">
        <v>1883</v>
      </c>
      <c r="CP109" s="2" t="s">
        <v>3166</v>
      </c>
      <c r="CQ109" s="2" t="s">
        <v>1884</v>
      </c>
      <c r="CR109" s="2" t="s">
        <v>1844</v>
      </c>
      <c r="CS109" s="2" t="s">
        <v>1859</v>
      </c>
      <c r="CT109" s="2" t="s">
        <v>1859</v>
      </c>
      <c r="CU109" s="2" t="s">
        <v>1859</v>
      </c>
      <c r="CV109" s="2" t="s">
        <v>1844</v>
      </c>
      <c r="CW109" s="2" t="s">
        <v>1844</v>
      </c>
      <c r="CX109" s="2" t="s">
        <v>1844</v>
      </c>
      <c r="CY109" s="2" t="s">
        <v>1844</v>
      </c>
      <c r="CZ109" s="2" t="s">
        <v>1844</v>
      </c>
      <c r="DA109" s="2" t="s">
        <v>1844</v>
      </c>
      <c r="DB109" s="2" t="s">
        <v>1844</v>
      </c>
      <c r="DC109" s="2" t="s">
        <v>1026</v>
      </c>
      <c r="DD109" s="2" t="s">
        <v>1281</v>
      </c>
      <c r="DE109" s="2" t="s">
        <v>152</v>
      </c>
      <c r="DF109" s="3">
        <v>44902</v>
      </c>
      <c r="DG109" s="3">
        <v>44908</v>
      </c>
      <c r="DH109" s="3">
        <v>44908</v>
      </c>
      <c r="DI109" s="3">
        <v>44902</v>
      </c>
      <c r="DJ109" s="3">
        <v>44908</v>
      </c>
      <c r="DK109" s="3"/>
      <c r="DL109" s="3"/>
      <c r="DM109" s="3">
        <v>44902</v>
      </c>
      <c r="DN109" s="3"/>
      <c r="DO109" s="3">
        <v>44902</v>
      </c>
      <c r="DP109" s="3">
        <v>44902</v>
      </c>
      <c r="DQ109" s="26">
        <v>4</v>
      </c>
    </row>
    <row r="110" spans="1:121" x14ac:dyDescent="0.25">
      <c r="A110" s="2" t="s">
        <v>1281</v>
      </c>
      <c r="B110" s="2" t="s">
        <v>1842</v>
      </c>
      <c r="C110" s="2" t="s">
        <v>3177</v>
      </c>
      <c r="D110" s="2" t="s">
        <v>7703</v>
      </c>
      <c r="E110" s="2" t="s">
        <v>7493</v>
      </c>
      <c r="F110" s="2" t="str">
        <f t="shared" si="3"/>
        <v>EMPAQUE DE ANTEOJO FRACTURADO</v>
      </c>
      <c r="G110" s="2" t="str">
        <f t="shared" si="2"/>
        <v>EMPAQUE DE ANTEOJO FRACTURADO</v>
      </c>
      <c r="H110" s="2" t="s">
        <v>185</v>
      </c>
      <c r="I110" s="2" t="s">
        <v>7247</v>
      </c>
      <c r="J110" s="2" t="s">
        <v>7324</v>
      </c>
      <c r="K110" s="2" t="s">
        <v>7247</v>
      </c>
      <c r="L110" s="2" t="s">
        <v>5964</v>
      </c>
      <c r="M110" s="2"/>
      <c r="N110" s="2"/>
      <c r="O110" s="2"/>
      <c r="P110" s="2"/>
      <c r="Q110" s="2" t="s">
        <v>52</v>
      </c>
      <c r="R110" s="2" t="s">
        <v>10</v>
      </c>
      <c r="S110" s="2" t="s">
        <v>1042</v>
      </c>
      <c r="T110" s="2" t="s">
        <v>1276</v>
      </c>
      <c r="U110" s="2" t="s">
        <v>1280</v>
      </c>
      <c r="V110" s="2" t="s">
        <v>1294</v>
      </c>
      <c r="W110" s="2" t="s">
        <v>1294</v>
      </c>
      <c r="X110" s="2" t="s">
        <v>1295</v>
      </c>
      <c r="Y110" s="2" t="s">
        <v>1025</v>
      </c>
      <c r="Z110" s="2" t="s">
        <v>1844</v>
      </c>
      <c r="AA110" s="2" t="s">
        <v>1844</v>
      </c>
      <c r="AB110" s="2" t="s">
        <v>3178</v>
      </c>
      <c r="AC110" s="2" t="s">
        <v>1844</v>
      </c>
      <c r="AD110" s="2" t="s">
        <v>1296</v>
      </c>
      <c r="AE110" s="2" t="s">
        <v>3179</v>
      </c>
      <c r="AF110" s="2" t="s">
        <v>1870</v>
      </c>
      <c r="AG110" s="2" t="s">
        <v>1847</v>
      </c>
      <c r="AH110" s="2" t="s">
        <v>1844</v>
      </c>
      <c r="AI110" s="2" t="s">
        <v>1844</v>
      </c>
      <c r="AJ110" s="2" t="s">
        <v>1844</v>
      </c>
      <c r="AK110" s="2" t="s">
        <v>1281</v>
      </c>
      <c r="AL110" s="2" t="s">
        <v>1848</v>
      </c>
      <c r="AM110" s="2" t="s">
        <v>1844</v>
      </c>
      <c r="AN110" s="2" t="s">
        <v>2166</v>
      </c>
      <c r="AO110" s="2" t="s">
        <v>1961</v>
      </c>
      <c r="AP110" s="2" t="s">
        <v>1844</v>
      </c>
      <c r="AQ110" s="2" t="s">
        <v>1844</v>
      </c>
      <c r="AR110" s="2" t="s">
        <v>1844</v>
      </c>
      <c r="AS110" s="2" t="s">
        <v>1844</v>
      </c>
      <c r="AT110" s="2" t="s">
        <v>3180</v>
      </c>
      <c r="AU110" s="2" t="s">
        <v>1844</v>
      </c>
      <c r="AV110" s="2" t="s">
        <v>1844</v>
      </c>
      <c r="AW110" s="2" t="s">
        <v>1851</v>
      </c>
      <c r="AX110" s="2" t="s">
        <v>1844</v>
      </c>
      <c r="AY110" s="2" t="s">
        <v>1844</v>
      </c>
      <c r="AZ110" s="2" t="s">
        <v>1852</v>
      </c>
      <c r="BA110" s="2" t="s">
        <v>1844</v>
      </c>
      <c r="BB110" s="2" t="s">
        <v>1278</v>
      </c>
      <c r="BC110" s="2" t="s">
        <v>3181</v>
      </c>
      <c r="BD110" s="2" t="s">
        <v>1844</v>
      </c>
      <c r="BE110" s="2" t="s">
        <v>3182</v>
      </c>
      <c r="BF110" s="2" t="s">
        <v>1853</v>
      </c>
      <c r="BG110" s="2" t="s">
        <v>1844</v>
      </c>
      <c r="BH110" s="2" t="s">
        <v>1281</v>
      </c>
      <c r="BI110" s="2" t="s">
        <v>1844</v>
      </c>
      <c r="BJ110" s="2" t="s">
        <v>1854</v>
      </c>
      <c r="BK110" s="2" t="s">
        <v>1855</v>
      </c>
      <c r="BL110" s="2" t="s">
        <v>1871</v>
      </c>
      <c r="BM110" s="2" t="s">
        <v>1844</v>
      </c>
      <c r="BN110" s="2" t="s">
        <v>1844</v>
      </c>
      <c r="BO110" s="2" t="s">
        <v>1844</v>
      </c>
      <c r="BP110" s="2" t="s">
        <v>1857</v>
      </c>
      <c r="BQ110" s="2" t="s">
        <v>1844</v>
      </c>
      <c r="BR110" s="2" t="s">
        <v>1844</v>
      </c>
      <c r="BS110" s="2" t="s">
        <v>1853</v>
      </c>
      <c r="BT110" s="2" t="s">
        <v>1844</v>
      </c>
      <c r="BU110" s="2" t="s">
        <v>3183</v>
      </c>
      <c r="BV110" s="2" t="s">
        <v>1872</v>
      </c>
      <c r="BW110" s="2" t="s">
        <v>3184</v>
      </c>
      <c r="BX110" s="2" t="s">
        <v>1844</v>
      </c>
      <c r="BY110" s="2" t="s">
        <v>1844</v>
      </c>
      <c r="BZ110" s="2" t="s">
        <v>1844</v>
      </c>
      <c r="CA110" s="2" t="s">
        <v>1844</v>
      </c>
      <c r="CB110" s="2" t="s">
        <v>1844</v>
      </c>
      <c r="CC110" s="2" t="s">
        <v>53</v>
      </c>
      <c r="CD110" s="2" t="s">
        <v>1873</v>
      </c>
      <c r="CE110" s="2" t="s">
        <v>1844</v>
      </c>
      <c r="CF110" s="2" t="s">
        <v>1844</v>
      </c>
      <c r="CG110" s="2" t="s">
        <v>1844</v>
      </c>
      <c r="CH110" s="2" t="s">
        <v>3179</v>
      </c>
      <c r="CI110" s="2" t="s">
        <v>1874</v>
      </c>
      <c r="CJ110" s="2" t="s">
        <v>1844</v>
      </c>
      <c r="CK110" s="2" t="s">
        <v>1844</v>
      </c>
      <c r="CL110" s="2" t="s">
        <v>1844</v>
      </c>
      <c r="CM110" s="2" t="s">
        <v>1844</v>
      </c>
      <c r="CN110" s="2" t="s">
        <v>1281</v>
      </c>
      <c r="CO110" s="2" t="s">
        <v>1875</v>
      </c>
      <c r="CP110" s="2" t="s">
        <v>3183</v>
      </c>
      <c r="CQ110" s="2" t="s">
        <v>1876</v>
      </c>
      <c r="CR110" s="2" t="s">
        <v>1844</v>
      </c>
      <c r="CS110" s="2" t="s">
        <v>1859</v>
      </c>
      <c r="CT110" s="2" t="s">
        <v>1859</v>
      </c>
      <c r="CU110" s="2" t="s">
        <v>1859</v>
      </c>
      <c r="CV110" s="2" t="s">
        <v>1844</v>
      </c>
      <c r="CW110" s="2" t="s">
        <v>1844</v>
      </c>
      <c r="CX110" s="2" t="s">
        <v>1844</v>
      </c>
      <c r="CY110" s="2" t="s">
        <v>1844</v>
      </c>
      <c r="CZ110" s="2" t="s">
        <v>1844</v>
      </c>
      <c r="DA110" s="2" t="s">
        <v>1844</v>
      </c>
      <c r="DB110" s="2" t="s">
        <v>1844</v>
      </c>
      <c r="DC110" s="2" t="s">
        <v>1026</v>
      </c>
      <c r="DD110" s="2" t="s">
        <v>1281</v>
      </c>
      <c r="DE110" s="2" t="s">
        <v>51</v>
      </c>
      <c r="DF110" s="3">
        <v>44908</v>
      </c>
      <c r="DG110" s="3">
        <v>44908</v>
      </c>
      <c r="DH110" s="3">
        <v>44908</v>
      </c>
      <c r="DI110" s="3">
        <v>44908</v>
      </c>
      <c r="DJ110" s="3">
        <v>44908</v>
      </c>
      <c r="DK110" s="3"/>
      <c r="DL110" s="3"/>
      <c r="DM110" s="3">
        <v>44908</v>
      </c>
      <c r="DN110" s="3"/>
      <c r="DO110" s="3">
        <v>44908</v>
      </c>
      <c r="DP110" s="3">
        <v>44908</v>
      </c>
      <c r="DQ110" s="26">
        <v>1.5</v>
      </c>
    </row>
    <row r="111" spans="1:121" x14ac:dyDescent="0.25">
      <c r="A111" s="2" t="s">
        <v>1281</v>
      </c>
      <c r="B111" s="2" t="s">
        <v>1842</v>
      </c>
      <c r="C111" s="2" t="s">
        <v>3061</v>
      </c>
      <c r="D111" s="2" t="s">
        <v>7369</v>
      </c>
      <c r="E111" s="2" t="s">
        <v>7931</v>
      </c>
      <c r="F111" s="2" t="str">
        <f t="shared" si="3"/>
        <v>CUCHILLA DESAJUSTADA</v>
      </c>
      <c r="G111" s="2" t="str">
        <f t="shared" si="2"/>
        <v>CUCHILLA DESAJUSTADA</v>
      </c>
      <c r="H111" s="2" t="s">
        <v>7264</v>
      </c>
      <c r="I111" s="2" t="s">
        <v>7247</v>
      </c>
      <c r="J111" s="2" t="s">
        <v>7251</v>
      </c>
      <c r="K111" s="2" t="s">
        <v>7369</v>
      </c>
      <c r="L111" s="2"/>
      <c r="M111" s="2"/>
      <c r="N111" s="2"/>
      <c r="O111" s="2"/>
      <c r="P111" s="2"/>
      <c r="Q111" s="2" t="s">
        <v>153</v>
      </c>
      <c r="R111" s="2" t="s">
        <v>10</v>
      </c>
      <c r="S111" s="2" t="s">
        <v>67</v>
      </c>
      <c r="T111" s="2" t="s">
        <v>1276</v>
      </c>
      <c r="U111" s="2" t="s">
        <v>1280</v>
      </c>
      <c r="V111" s="2" t="s">
        <v>1410</v>
      </c>
      <c r="W111" s="2" t="s">
        <v>1410</v>
      </c>
      <c r="X111" s="2" t="s">
        <v>1291</v>
      </c>
      <c r="Y111" s="2" t="s">
        <v>1025</v>
      </c>
      <c r="Z111" s="2" t="s">
        <v>1844</v>
      </c>
      <c r="AA111" s="2" t="s">
        <v>1844</v>
      </c>
      <c r="AB111" s="2" t="s">
        <v>3062</v>
      </c>
      <c r="AC111" s="2" t="s">
        <v>1844</v>
      </c>
      <c r="AD111" s="2" t="s">
        <v>1299</v>
      </c>
      <c r="AE111" s="2" t="s">
        <v>3063</v>
      </c>
      <c r="AF111" s="2" t="s">
        <v>2176</v>
      </c>
      <c r="AG111" s="2" t="s">
        <v>1847</v>
      </c>
      <c r="AH111" s="2" t="s">
        <v>1844</v>
      </c>
      <c r="AI111" s="2" t="s">
        <v>1844</v>
      </c>
      <c r="AJ111" s="2" t="s">
        <v>1844</v>
      </c>
      <c r="AK111" s="2" t="s">
        <v>1281</v>
      </c>
      <c r="AL111" s="2" t="s">
        <v>1848</v>
      </c>
      <c r="AM111" s="2" t="s">
        <v>1844</v>
      </c>
      <c r="AN111" s="2" t="s">
        <v>2043</v>
      </c>
      <c r="AO111" s="2" t="s">
        <v>3064</v>
      </c>
      <c r="AP111" s="2" t="s">
        <v>1844</v>
      </c>
      <c r="AQ111" s="2" t="s">
        <v>1844</v>
      </c>
      <c r="AR111" s="2" t="s">
        <v>1844</v>
      </c>
      <c r="AS111" s="2" t="s">
        <v>1844</v>
      </c>
      <c r="AT111" s="2" t="s">
        <v>3065</v>
      </c>
      <c r="AU111" s="2" t="s">
        <v>1844</v>
      </c>
      <c r="AV111" s="2" t="s">
        <v>1844</v>
      </c>
      <c r="AW111" s="2" t="s">
        <v>1851</v>
      </c>
      <c r="AX111" s="2" t="s">
        <v>1844</v>
      </c>
      <c r="AY111" s="2" t="s">
        <v>1844</v>
      </c>
      <c r="AZ111" s="2" t="s">
        <v>1852</v>
      </c>
      <c r="BA111" s="2" t="s">
        <v>1844</v>
      </c>
      <c r="BB111" s="2" t="s">
        <v>1278</v>
      </c>
      <c r="BC111" s="2" t="s">
        <v>3066</v>
      </c>
      <c r="BD111" s="2" t="s">
        <v>1844</v>
      </c>
      <c r="BE111" s="2" t="s">
        <v>3067</v>
      </c>
      <c r="BF111" s="2" t="s">
        <v>1853</v>
      </c>
      <c r="BG111" s="2" t="s">
        <v>1844</v>
      </c>
      <c r="BH111" s="2" t="s">
        <v>1281</v>
      </c>
      <c r="BI111" s="2" t="s">
        <v>1844</v>
      </c>
      <c r="BJ111" s="2" t="s">
        <v>1854</v>
      </c>
      <c r="BK111" s="2" t="s">
        <v>1855</v>
      </c>
      <c r="BL111" s="2" t="s">
        <v>1866</v>
      </c>
      <c r="BM111" s="2" t="s">
        <v>1844</v>
      </c>
      <c r="BN111" s="2" t="s">
        <v>1844</v>
      </c>
      <c r="BO111" s="2" t="s">
        <v>1844</v>
      </c>
      <c r="BP111" s="2" t="s">
        <v>1857</v>
      </c>
      <c r="BQ111" s="2" t="s">
        <v>1844</v>
      </c>
      <c r="BR111" s="2" t="s">
        <v>1844</v>
      </c>
      <c r="BS111" s="2" t="s">
        <v>1853</v>
      </c>
      <c r="BT111" s="2" t="s">
        <v>1844</v>
      </c>
      <c r="BU111" s="2" t="s">
        <v>3068</v>
      </c>
      <c r="BV111" s="2" t="s">
        <v>1882</v>
      </c>
      <c r="BW111" s="2" t="s">
        <v>3069</v>
      </c>
      <c r="BX111" s="2" t="s">
        <v>1844</v>
      </c>
      <c r="BY111" s="2" t="s">
        <v>1844</v>
      </c>
      <c r="BZ111" s="2" t="s">
        <v>1844</v>
      </c>
      <c r="CA111" s="2" t="s">
        <v>1844</v>
      </c>
      <c r="CB111" s="2" t="s">
        <v>1844</v>
      </c>
      <c r="CC111" s="2" t="s">
        <v>154</v>
      </c>
      <c r="CD111" s="2" t="s">
        <v>1844</v>
      </c>
      <c r="CE111" s="2" t="s">
        <v>1844</v>
      </c>
      <c r="CF111" s="2" t="s">
        <v>1844</v>
      </c>
      <c r="CG111" s="2" t="s">
        <v>1844</v>
      </c>
      <c r="CH111" s="2" t="s">
        <v>3063</v>
      </c>
      <c r="CI111" s="2" t="s">
        <v>1869</v>
      </c>
      <c r="CJ111" s="2" t="s">
        <v>1844</v>
      </c>
      <c r="CK111" s="2" t="s">
        <v>1844</v>
      </c>
      <c r="CL111" s="2" t="s">
        <v>1844</v>
      </c>
      <c r="CM111" s="2" t="s">
        <v>1844</v>
      </c>
      <c r="CN111" s="2" t="s">
        <v>1281</v>
      </c>
      <c r="CO111" s="2" t="s">
        <v>1883</v>
      </c>
      <c r="CP111" s="2" t="s">
        <v>3068</v>
      </c>
      <c r="CQ111" s="2" t="s">
        <v>1884</v>
      </c>
      <c r="CR111" s="2" t="s">
        <v>1844</v>
      </c>
      <c r="CS111" s="2" t="s">
        <v>1859</v>
      </c>
      <c r="CT111" s="2" t="s">
        <v>1859</v>
      </c>
      <c r="CU111" s="2" t="s">
        <v>1859</v>
      </c>
      <c r="CV111" s="2" t="s">
        <v>1844</v>
      </c>
      <c r="CW111" s="2" t="s">
        <v>1844</v>
      </c>
      <c r="CX111" s="2" t="s">
        <v>1844</v>
      </c>
      <c r="CY111" s="2" t="s">
        <v>1844</v>
      </c>
      <c r="CZ111" s="2" t="s">
        <v>1844</v>
      </c>
      <c r="DA111" s="2" t="s">
        <v>1844</v>
      </c>
      <c r="DB111" s="2" t="s">
        <v>1844</v>
      </c>
      <c r="DC111" s="2" t="s">
        <v>1026</v>
      </c>
      <c r="DD111" s="2" t="s">
        <v>1281</v>
      </c>
      <c r="DE111" s="2" t="s">
        <v>152</v>
      </c>
      <c r="DF111" s="3">
        <v>44889</v>
      </c>
      <c r="DG111" s="3">
        <v>44914</v>
      </c>
      <c r="DH111" s="3">
        <v>44914</v>
      </c>
      <c r="DI111" s="3">
        <v>44890</v>
      </c>
      <c r="DJ111" s="3">
        <v>44914</v>
      </c>
      <c r="DK111" s="3"/>
      <c r="DL111" s="3"/>
      <c r="DM111" s="3">
        <v>44889</v>
      </c>
      <c r="DN111" s="3"/>
      <c r="DO111" s="3">
        <v>44889</v>
      </c>
      <c r="DP111" s="3">
        <v>44889</v>
      </c>
      <c r="DQ111" s="26">
        <v>2.33</v>
      </c>
    </row>
    <row r="112" spans="1:121" x14ac:dyDescent="0.25">
      <c r="A112" s="2" t="s">
        <v>1281</v>
      </c>
      <c r="B112" s="2" t="s">
        <v>1842</v>
      </c>
      <c r="C112" s="2" t="s">
        <v>3185</v>
      </c>
      <c r="D112" s="2" t="s">
        <v>7710</v>
      </c>
      <c r="E112" s="2" t="s">
        <v>7493</v>
      </c>
      <c r="F112" s="2" t="str">
        <f t="shared" si="3"/>
        <v>EJE DE GUÍA TRANSVERSAL FRACTURADO</v>
      </c>
      <c r="G112" s="2" t="str">
        <f t="shared" si="2"/>
        <v>EJE DE GUÍA TRANSVERSAL FRACTURADO</v>
      </c>
      <c r="H112" s="2" t="s">
        <v>7368</v>
      </c>
      <c r="I112" s="2" t="s">
        <v>7492</v>
      </c>
      <c r="J112" s="2" t="s">
        <v>7247</v>
      </c>
      <c r="K112" s="2" t="s">
        <v>7385</v>
      </c>
      <c r="L112" s="2" t="s">
        <v>7493</v>
      </c>
      <c r="M112" s="2"/>
      <c r="N112" s="2"/>
      <c r="O112" s="2"/>
      <c r="P112" s="2"/>
      <c r="Q112" s="2" t="s">
        <v>239</v>
      </c>
      <c r="R112" s="2" t="s">
        <v>10</v>
      </c>
      <c r="S112" s="2" t="s">
        <v>1042</v>
      </c>
      <c r="T112" s="2" t="s">
        <v>1276</v>
      </c>
      <c r="U112" s="2" t="s">
        <v>1280</v>
      </c>
      <c r="V112" s="2" t="s">
        <v>1289</v>
      </c>
      <c r="W112" s="2" t="s">
        <v>1289</v>
      </c>
      <c r="X112" s="2" t="s">
        <v>1279</v>
      </c>
      <c r="Y112" s="2" t="s">
        <v>1015</v>
      </c>
      <c r="Z112" s="2" t="s">
        <v>1844</v>
      </c>
      <c r="AA112" s="2" t="s">
        <v>1844</v>
      </c>
      <c r="AB112" s="2" t="s">
        <v>3186</v>
      </c>
      <c r="AC112" s="2" t="s">
        <v>1844</v>
      </c>
      <c r="AD112" s="2" t="s">
        <v>1292</v>
      </c>
      <c r="AE112" s="2" t="s">
        <v>3187</v>
      </c>
      <c r="AF112" s="2" t="s">
        <v>1846</v>
      </c>
      <c r="AG112" s="2" t="s">
        <v>1847</v>
      </c>
      <c r="AH112" s="2" t="s">
        <v>1844</v>
      </c>
      <c r="AI112" s="2" t="s">
        <v>1844</v>
      </c>
      <c r="AJ112" s="2" t="s">
        <v>1844</v>
      </c>
      <c r="AK112" s="2" t="s">
        <v>1281</v>
      </c>
      <c r="AL112" s="2" t="s">
        <v>1848</v>
      </c>
      <c r="AM112" s="2" t="s">
        <v>1844</v>
      </c>
      <c r="AN112" s="2" t="s">
        <v>2401</v>
      </c>
      <c r="AO112" s="2" t="s">
        <v>3188</v>
      </c>
      <c r="AP112" s="2" t="s">
        <v>1844</v>
      </c>
      <c r="AQ112" s="2" t="s">
        <v>1844</v>
      </c>
      <c r="AR112" s="2" t="s">
        <v>1844</v>
      </c>
      <c r="AS112" s="2" t="s">
        <v>1844</v>
      </c>
      <c r="AT112" s="2" t="s">
        <v>3187</v>
      </c>
      <c r="AU112" s="2" t="s">
        <v>1844</v>
      </c>
      <c r="AV112" s="2" t="s">
        <v>1844</v>
      </c>
      <c r="AW112" s="2" t="s">
        <v>1851</v>
      </c>
      <c r="AX112" s="2" t="s">
        <v>1844</v>
      </c>
      <c r="AY112" s="2" t="s">
        <v>1844</v>
      </c>
      <c r="AZ112" s="2" t="s">
        <v>1852</v>
      </c>
      <c r="BA112" s="2" t="s">
        <v>1844</v>
      </c>
      <c r="BB112" s="2" t="s">
        <v>1278</v>
      </c>
      <c r="BC112" s="2" t="s">
        <v>3189</v>
      </c>
      <c r="BD112" s="2" t="s">
        <v>1844</v>
      </c>
      <c r="BE112" s="2" t="s">
        <v>3190</v>
      </c>
      <c r="BF112" s="2" t="s">
        <v>1853</v>
      </c>
      <c r="BG112" s="2" t="s">
        <v>1844</v>
      </c>
      <c r="BH112" s="2" t="s">
        <v>1281</v>
      </c>
      <c r="BI112" s="2" t="s">
        <v>1844</v>
      </c>
      <c r="BJ112" s="2" t="s">
        <v>1854</v>
      </c>
      <c r="BK112" s="2" t="s">
        <v>1855</v>
      </c>
      <c r="BL112" s="2" t="s">
        <v>1856</v>
      </c>
      <c r="BM112" s="2" t="s">
        <v>1844</v>
      </c>
      <c r="BN112" s="2" t="s">
        <v>1844</v>
      </c>
      <c r="BO112" s="2" t="s">
        <v>1844</v>
      </c>
      <c r="BP112" s="2" t="s">
        <v>1857</v>
      </c>
      <c r="BQ112" s="2" t="s">
        <v>1844</v>
      </c>
      <c r="BR112" s="2" t="s">
        <v>1844</v>
      </c>
      <c r="BS112" s="2" t="s">
        <v>1853</v>
      </c>
      <c r="BT112" s="2" t="s">
        <v>1844</v>
      </c>
      <c r="BU112" s="2" t="s">
        <v>3191</v>
      </c>
      <c r="BV112" s="2" t="s">
        <v>1844</v>
      </c>
      <c r="BW112" s="2" t="s">
        <v>3192</v>
      </c>
      <c r="BX112" s="2" t="s">
        <v>1844</v>
      </c>
      <c r="BY112" s="2" t="s">
        <v>1844</v>
      </c>
      <c r="BZ112" s="2" t="s">
        <v>1844</v>
      </c>
      <c r="CA112" s="2" t="s">
        <v>1844</v>
      </c>
      <c r="CB112" s="2" t="s">
        <v>1844</v>
      </c>
      <c r="CC112" s="2" t="s">
        <v>185</v>
      </c>
      <c r="CD112" s="2" t="s">
        <v>1844</v>
      </c>
      <c r="CE112" s="2" t="s">
        <v>1844</v>
      </c>
      <c r="CF112" s="2" t="s">
        <v>1844</v>
      </c>
      <c r="CG112" s="2" t="s">
        <v>1844</v>
      </c>
      <c r="CH112" s="2" t="s">
        <v>3187</v>
      </c>
      <c r="CI112" s="2" t="s">
        <v>1858</v>
      </c>
      <c r="CJ112" s="2" t="s">
        <v>1844</v>
      </c>
      <c r="CK112" s="2" t="s">
        <v>1844</v>
      </c>
      <c r="CL112" s="2" t="s">
        <v>1844</v>
      </c>
      <c r="CM112" s="2" t="s">
        <v>1844</v>
      </c>
      <c r="CN112" s="2" t="s">
        <v>1281</v>
      </c>
      <c r="CO112" s="2" t="s">
        <v>1844</v>
      </c>
      <c r="CP112" s="2" t="s">
        <v>3191</v>
      </c>
      <c r="CQ112" s="2" t="s">
        <v>1844</v>
      </c>
      <c r="CR112" s="2" t="s">
        <v>1844</v>
      </c>
      <c r="CS112" s="2" t="s">
        <v>1859</v>
      </c>
      <c r="CT112" s="2" t="s">
        <v>1859</v>
      </c>
      <c r="CU112" s="2" t="s">
        <v>1859</v>
      </c>
      <c r="CV112" s="2" t="s">
        <v>1844</v>
      </c>
      <c r="CW112" s="2" t="s">
        <v>1844</v>
      </c>
      <c r="CX112" s="2" t="s">
        <v>1844</v>
      </c>
      <c r="CY112" s="2" t="s">
        <v>1844</v>
      </c>
      <c r="CZ112" s="2" t="s">
        <v>1844</v>
      </c>
      <c r="DA112" s="2" t="s">
        <v>1844</v>
      </c>
      <c r="DB112" s="2" t="s">
        <v>1844</v>
      </c>
      <c r="DC112" s="2" t="s">
        <v>1026</v>
      </c>
      <c r="DD112" s="2" t="s">
        <v>1281</v>
      </c>
      <c r="DE112" s="2" t="s">
        <v>238</v>
      </c>
      <c r="DF112" s="3">
        <v>44908</v>
      </c>
      <c r="DG112" s="3">
        <v>44918</v>
      </c>
      <c r="DH112" s="3">
        <v>44918</v>
      </c>
      <c r="DI112" s="3">
        <v>44908</v>
      </c>
      <c r="DJ112" s="3">
        <v>44918</v>
      </c>
      <c r="DK112" s="3"/>
      <c r="DL112" s="3"/>
      <c r="DM112" s="3">
        <v>44908</v>
      </c>
      <c r="DN112" s="3"/>
      <c r="DO112" s="3">
        <v>44908</v>
      </c>
      <c r="DP112" s="3">
        <v>44908</v>
      </c>
      <c r="DQ112" s="26">
        <v>3.33</v>
      </c>
    </row>
    <row r="113" spans="1:121" x14ac:dyDescent="0.25">
      <c r="A113" s="2" t="s">
        <v>1281</v>
      </c>
      <c r="B113" s="2" t="s">
        <v>1842</v>
      </c>
      <c r="C113" s="2" t="s">
        <v>3193</v>
      </c>
      <c r="D113" s="2" t="s">
        <v>7667</v>
      </c>
      <c r="E113" s="2" t="s">
        <v>7668</v>
      </c>
      <c r="F113" s="2" t="str">
        <f t="shared" si="3"/>
        <v>PLANCHA DE SELLADO SIN VACÍO</v>
      </c>
      <c r="G113" s="2" t="str">
        <f t="shared" si="2"/>
        <v>PLANCHA DE SELLADO SIN VACÍO</v>
      </c>
      <c r="H113" s="2" t="s">
        <v>7334</v>
      </c>
      <c r="I113" s="2" t="s">
        <v>7494</v>
      </c>
      <c r="J113" s="2" t="s">
        <v>7257</v>
      </c>
      <c r="K113" s="2" t="s">
        <v>5964</v>
      </c>
      <c r="L113" s="2" t="s">
        <v>7301</v>
      </c>
      <c r="M113" s="2"/>
      <c r="N113" s="2"/>
      <c r="O113" s="2"/>
      <c r="P113" s="2"/>
      <c r="Q113" s="2" t="s">
        <v>184</v>
      </c>
      <c r="R113" s="2" t="s">
        <v>10</v>
      </c>
      <c r="S113" s="2" t="s">
        <v>1091</v>
      </c>
      <c r="T113" s="2" t="s">
        <v>1276</v>
      </c>
      <c r="U113" s="2" t="s">
        <v>1280</v>
      </c>
      <c r="V113" s="2" t="s">
        <v>1289</v>
      </c>
      <c r="W113" s="2" t="s">
        <v>1289</v>
      </c>
      <c r="X113" s="2" t="s">
        <v>1279</v>
      </c>
      <c r="Y113" s="2" t="s">
        <v>1025</v>
      </c>
      <c r="Z113" s="2" t="s">
        <v>1844</v>
      </c>
      <c r="AA113" s="2" t="s">
        <v>1844</v>
      </c>
      <c r="AB113" s="2" t="s">
        <v>3194</v>
      </c>
      <c r="AC113" s="2" t="s">
        <v>1844</v>
      </c>
      <c r="AD113" s="2" t="s">
        <v>1292</v>
      </c>
      <c r="AE113" s="2" t="s">
        <v>3195</v>
      </c>
      <c r="AF113" s="2" t="s">
        <v>1887</v>
      </c>
      <c r="AG113" s="2" t="s">
        <v>1847</v>
      </c>
      <c r="AH113" s="2" t="s">
        <v>1844</v>
      </c>
      <c r="AI113" s="2" t="s">
        <v>1844</v>
      </c>
      <c r="AJ113" s="2" t="s">
        <v>1844</v>
      </c>
      <c r="AK113" s="2" t="s">
        <v>1281</v>
      </c>
      <c r="AL113" s="2" t="s">
        <v>1848</v>
      </c>
      <c r="AM113" s="2" t="s">
        <v>1844</v>
      </c>
      <c r="AN113" s="2" t="s">
        <v>3196</v>
      </c>
      <c r="AO113" s="2" t="s">
        <v>2523</v>
      </c>
      <c r="AP113" s="2" t="s">
        <v>1844</v>
      </c>
      <c r="AQ113" s="2" t="s">
        <v>1844</v>
      </c>
      <c r="AR113" s="2" t="s">
        <v>1844</v>
      </c>
      <c r="AS113" s="2" t="s">
        <v>1844</v>
      </c>
      <c r="AT113" s="2" t="s">
        <v>3197</v>
      </c>
      <c r="AU113" s="2" t="s">
        <v>1844</v>
      </c>
      <c r="AV113" s="2" t="s">
        <v>1844</v>
      </c>
      <c r="AW113" s="2" t="s">
        <v>1851</v>
      </c>
      <c r="AX113" s="2" t="s">
        <v>1844</v>
      </c>
      <c r="AY113" s="2" t="s">
        <v>1844</v>
      </c>
      <c r="AZ113" s="2" t="s">
        <v>1852</v>
      </c>
      <c r="BA113" s="2" t="s">
        <v>1844</v>
      </c>
      <c r="BB113" s="2" t="s">
        <v>1278</v>
      </c>
      <c r="BC113" s="2" t="s">
        <v>3198</v>
      </c>
      <c r="BD113" s="2" t="s">
        <v>1844</v>
      </c>
      <c r="BE113" s="2" t="s">
        <v>3199</v>
      </c>
      <c r="BF113" s="2" t="s">
        <v>1853</v>
      </c>
      <c r="BG113" s="2" t="s">
        <v>1844</v>
      </c>
      <c r="BH113" s="2" t="s">
        <v>1281</v>
      </c>
      <c r="BI113" s="2" t="s">
        <v>1844</v>
      </c>
      <c r="BJ113" s="2" t="s">
        <v>1854</v>
      </c>
      <c r="BK113" s="2" t="s">
        <v>1855</v>
      </c>
      <c r="BL113" s="2" t="s">
        <v>1890</v>
      </c>
      <c r="BM113" s="2" t="s">
        <v>1844</v>
      </c>
      <c r="BN113" s="2" t="s">
        <v>1844</v>
      </c>
      <c r="BO113" s="2" t="s">
        <v>1844</v>
      </c>
      <c r="BP113" s="2" t="s">
        <v>1857</v>
      </c>
      <c r="BQ113" s="2" t="s">
        <v>1844</v>
      </c>
      <c r="BR113" s="2" t="s">
        <v>1844</v>
      </c>
      <c r="BS113" s="2" t="s">
        <v>1853</v>
      </c>
      <c r="BT113" s="2" t="s">
        <v>1844</v>
      </c>
      <c r="BU113" s="2" t="s">
        <v>3200</v>
      </c>
      <c r="BV113" s="2" t="s">
        <v>1844</v>
      </c>
      <c r="BW113" s="2" t="s">
        <v>3201</v>
      </c>
      <c r="BX113" s="2" t="s">
        <v>1844</v>
      </c>
      <c r="BY113" s="2" t="s">
        <v>1844</v>
      </c>
      <c r="BZ113" s="2" t="s">
        <v>1844</v>
      </c>
      <c r="CA113" s="2" t="s">
        <v>1844</v>
      </c>
      <c r="CB113" s="2" t="s">
        <v>1844</v>
      </c>
      <c r="CC113" s="2" t="s">
        <v>185</v>
      </c>
      <c r="CD113" s="2" t="s">
        <v>1844</v>
      </c>
      <c r="CE113" s="2" t="s">
        <v>1844</v>
      </c>
      <c r="CF113" s="2" t="s">
        <v>1844</v>
      </c>
      <c r="CG113" s="2" t="s">
        <v>1844</v>
      </c>
      <c r="CH113" s="2" t="s">
        <v>3195</v>
      </c>
      <c r="CI113" s="2" t="s">
        <v>1858</v>
      </c>
      <c r="CJ113" s="2" t="s">
        <v>1844</v>
      </c>
      <c r="CK113" s="2" t="s">
        <v>1844</v>
      </c>
      <c r="CL113" s="2" t="s">
        <v>1844</v>
      </c>
      <c r="CM113" s="2" t="s">
        <v>1844</v>
      </c>
      <c r="CN113" s="2" t="s">
        <v>1281</v>
      </c>
      <c r="CO113" s="2" t="s">
        <v>1844</v>
      </c>
      <c r="CP113" s="2" t="s">
        <v>3200</v>
      </c>
      <c r="CQ113" s="2" t="s">
        <v>1844</v>
      </c>
      <c r="CR113" s="2" t="s">
        <v>1844</v>
      </c>
      <c r="CS113" s="2" t="s">
        <v>1859</v>
      </c>
      <c r="CT113" s="2" t="s">
        <v>1859</v>
      </c>
      <c r="CU113" s="2" t="s">
        <v>1859</v>
      </c>
      <c r="CV113" s="2" t="s">
        <v>1844</v>
      </c>
      <c r="CW113" s="2" t="s">
        <v>1844</v>
      </c>
      <c r="CX113" s="2" t="s">
        <v>1844</v>
      </c>
      <c r="CY113" s="2" t="s">
        <v>1844</v>
      </c>
      <c r="CZ113" s="2" t="s">
        <v>1844</v>
      </c>
      <c r="DA113" s="2" t="s">
        <v>1844</v>
      </c>
      <c r="DB113" s="2" t="s">
        <v>1844</v>
      </c>
      <c r="DC113" s="2" t="s">
        <v>1026</v>
      </c>
      <c r="DD113" s="2" t="s">
        <v>1281</v>
      </c>
      <c r="DE113" s="2" t="s">
        <v>183</v>
      </c>
      <c r="DF113" s="3">
        <v>44912</v>
      </c>
      <c r="DG113" s="3">
        <v>44918</v>
      </c>
      <c r="DH113" s="3">
        <v>44918</v>
      </c>
      <c r="DI113" s="3">
        <v>44912</v>
      </c>
      <c r="DJ113" s="3">
        <v>44918</v>
      </c>
      <c r="DK113" s="3"/>
      <c r="DL113" s="3"/>
      <c r="DM113" s="3">
        <v>44912</v>
      </c>
      <c r="DN113" s="3"/>
      <c r="DO113" s="3">
        <v>44912</v>
      </c>
      <c r="DP113" s="3">
        <v>44912</v>
      </c>
      <c r="DQ113" s="26">
        <v>1.33</v>
      </c>
    </row>
    <row r="114" spans="1:121" x14ac:dyDescent="0.25">
      <c r="A114" s="2" t="s">
        <v>1281</v>
      </c>
      <c r="B114" s="2" t="s">
        <v>1842</v>
      </c>
      <c r="C114" s="2" t="s">
        <v>3202</v>
      </c>
      <c r="D114" s="2" t="s">
        <v>7693</v>
      </c>
      <c r="E114" s="2" t="s">
        <v>7493</v>
      </c>
      <c r="F114" s="2" t="str">
        <f t="shared" si="3"/>
        <v>ACOPLE DE FUSIBLE DE TRANSPORTADOR FRACTURADO</v>
      </c>
      <c r="G114" s="2" t="str">
        <f t="shared" si="2"/>
        <v>ACOPLE DE FUSIBLE DE TRANSPORTADOR FRACTURADO</v>
      </c>
      <c r="H114" s="2" t="s">
        <v>7345</v>
      </c>
      <c r="I114" s="2" t="s">
        <v>7247</v>
      </c>
      <c r="J114" s="2" t="s">
        <v>7250</v>
      </c>
      <c r="K114" s="2" t="s">
        <v>7436</v>
      </c>
      <c r="L114" s="2" t="s">
        <v>7265</v>
      </c>
      <c r="M114" s="2" t="s">
        <v>7495</v>
      </c>
      <c r="N114" s="2"/>
      <c r="O114" s="2"/>
      <c r="P114" s="2"/>
      <c r="Q114" s="2" t="s">
        <v>326</v>
      </c>
      <c r="R114" s="2" t="s">
        <v>10</v>
      </c>
      <c r="S114" s="2" t="s">
        <v>1042</v>
      </c>
      <c r="T114" s="2" t="s">
        <v>1276</v>
      </c>
      <c r="U114" s="2" t="s">
        <v>1280</v>
      </c>
      <c r="V114" s="2" t="s">
        <v>1410</v>
      </c>
      <c r="W114" s="2" t="s">
        <v>1410</v>
      </c>
      <c r="X114" s="2" t="s">
        <v>1298</v>
      </c>
      <c r="Y114" s="2" t="s">
        <v>1025</v>
      </c>
      <c r="Z114" s="2" t="s">
        <v>1844</v>
      </c>
      <c r="AA114" s="2" t="s">
        <v>1844</v>
      </c>
      <c r="AB114" s="2" t="s">
        <v>3203</v>
      </c>
      <c r="AC114" s="2" t="s">
        <v>1844</v>
      </c>
      <c r="AD114" s="2" t="s">
        <v>1292</v>
      </c>
      <c r="AE114" s="2" t="s">
        <v>3204</v>
      </c>
      <c r="AF114" s="2" t="s">
        <v>1960</v>
      </c>
      <c r="AG114" s="2" t="s">
        <v>1847</v>
      </c>
      <c r="AH114" s="2" t="s">
        <v>1844</v>
      </c>
      <c r="AI114" s="2" t="s">
        <v>1844</v>
      </c>
      <c r="AJ114" s="2" t="s">
        <v>1844</v>
      </c>
      <c r="AK114" s="2" t="s">
        <v>1281</v>
      </c>
      <c r="AL114" s="2" t="s">
        <v>1848</v>
      </c>
      <c r="AM114" s="2" t="s">
        <v>1844</v>
      </c>
      <c r="AN114" s="2" t="s">
        <v>1880</v>
      </c>
      <c r="AO114" s="2" t="s">
        <v>3205</v>
      </c>
      <c r="AP114" s="2" t="s">
        <v>1844</v>
      </c>
      <c r="AQ114" s="2" t="s">
        <v>1844</v>
      </c>
      <c r="AR114" s="2" t="s">
        <v>1844</v>
      </c>
      <c r="AS114" s="2" t="s">
        <v>1844</v>
      </c>
      <c r="AT114" s="2" t="s">
        <v>3206</v>
      </c>
      <c r="AU114" s="2" t="s">
        <v>1844</v>
      </c>
      <c r="AV114" s="2" t="s">
        <v>1844</v>
      </c>
      <c r="AW114" s="2" t="s">
        <v>1851</v>
      </c>
      <c r="AX114" s="2" t="s">
        <v>1844</v>
      </c>
      <c r="AY114" s="2" t="s">
        <v>1844</v>
      </c>
      <c r="AZ114" s="2" t="s">
        <v>1852</v>
      </c>
      <c r="BA114" s="2" t="s">
        <v>1844</v>
      </c>
      <c r="BB114" s="2" t="s">
        <v>1278</v>
      </c>
      <c r="BC114" s="2" t="s">
        <v>3207</v>
      </c>
      <c r="BD114" s="2" t="s">
        <v>1844</v>
      </c>
      <c r="BE114" s="2" t="s">
        <v>3208</v>
      </c>
      <c r="BF114" s="2" t="s">
        <v>1853</v>
      </c>
      <c r="BG114" s="2" t="s">
        <v>1844</v>
      </c>
      <c r="BH114" s="2" t="s">
        <v>1281</v>
      </c>
      <c r="BI114" s="2" t="s">
        <v>1844</v>
      </c>
      <c r="BJ114" s="2" t="s">
        <v>1854</v>
      </c>
      <c r="BK114" s="2" t="s">
        <v>1855</v>
      </c>
      <c r="BL114" s="2" t="s">
        <v>1914</v>
      </c>
      <c r="BM114" s="2" t="s">
        <v>1844</v>
      </c>
      <c r="BN114" s="2" t="s">
        <v>1844</v>
      </c>
      <c r="BO114" s="2" t="s">
        <v>1844</v>
      </c>
      <c r="BP114" s="2" t="s">
        <v>1857</v>
      </c>
      <c r="BQ114" s="2" t="s">
        <v>1844</v>
      </c>
      <c r="BR114" s="2" t="s">
        <v>1844</v>
      </c>
      <c r="BS114" s="2" t="s">
        <v>1853</v>
      </c>
      <c r="BT114" s="2" t="s">
        <v>1844</v>
      </c>
      <c r="BU114" s="2" t="s">
        <v>3209</v>
      </c>
      <c r="BV114" s="2" t="s">
        <v>1844</v>
      </c>
      <c r="BW114" s="2" t="s">
        <v>3210</v>
      </c>
      <c r="BX114" s="2" t="s">
        <v>1844</v>
      </c>
      <c r="BY114" s="2" t="s">
        <v>1844</v>
      </c>
      <c r="BZ114" s="2" t="s">
        <v>1844</v>
      </c>
      <c r="CA114" s="2" t="s">
        <v>1844</v>
      </c>
      <c r="CB114" s="2" t="s">
        <v>1844</v>
      </c>
      <c r="CC114" s="2" t="s">
        <v>120</v>
      </c>
      <c r="CD114" s="2" t="s">
        <v>1844</v>
      </c>
      <c r="CE114" s="2" t="s">
        <v>1844</v>
      </c>
      <c r="CF114" s="2" t="s">
        <v>1844</v>
      </c>
      <c r="CG114" s="2" t="s">
        <v>1844</v>
      </c>
      <c r="CH114" s="2" t="s">
        <v>3204</v>
      </c>
      <c r="CI114" s="2" t="s">
        <v>1901</v>
      </c>
      <c r="CJ114" s="2" t="s">
        <v>1844</v>
      </c>
      <c r="CK114" s="2" t="s">
        <v>1844</v>
      </c>
      <c r="CL114" s="2" t="s">
        <v>1844</v>
      </c>
      <c r="CM114" s="2" t="s">
        <v>1844</v>
      </c>
      <c r="CN114" s="2" t="s">
        <v>1281</v>
      </c>
      <c r="CO114" s="2" t="s">
        <v>1844</v>
      </c>
      <c r="CP114" s="2" t="s">
        <v>3209</v>
      </c>
      <c r="CQ114" s="2" t="s">
        <v>1844</v>
      </c>
      <c r="CR114" s="2" t="s">
        <v>1844</v>
      </c>
      <c r="CS114" s="2" t="s">
        <v>1859</v>
      </c>
      <c r="CT114" s="2" t="s">
        <v>1859</v>
      </c>
      <c r="CU114" s="2" t="s">
        <v>1859</v>
      </c>
      <c r="CV114" s="2" t="s">
        <v>1844</v>
      </c>
      <c r="CW114" s="2" t="s">
        <v>1844</v>
      </c>
      <c r="CX114" s="2" t="s">
        <v>1844</v>
      </c>
      <c r="CY114" s="2" t="s">
        <v>1844</v>
      </c>
      <c r="CZ114" s="2" t="s">
        <v>1844</v>
      </c>
      <c r="DA114" s="2" t="s">
        <v>1844</v>
      </c>
      <c r="DB114" s="2" t="s">
        <v>1844</v>
      </c>
      <c r="DC114" s="2" t="s">
        <v>1026</v>
      </c>
      <c r="DD114" s="2" t="s">
        <v>1281</v>
      </c>
      <c r="DE114" s="2" t="s">
        <v>325</v>
      </c>
      <c r="DF114" s="3">
        <v>44913</v>
      </c>
      <c r="DG114" s="3">
        <v>44922</v>
      </c>
      <c r="DH114" s="3">
        <v>44922</v>
      </c>
      <c r="DI114" s="3">
        <v>44913</v>
      </c>
      <c r="DJ114" s="3">
        <v>44922</v>
      </c>
      <c r="DK114" s="3"/>
      <c r="DL114" s="3"/>
      <c r="DM114" s="3">
        <v>44913</v>
      </c>
      <c r="DN114" s="3"/>
      <c r="DO114" s="3">
        <v>44913</v>
      </c>
      <c r="DP114" s="3">
        <v>44913</v>
      </c>
      <c r="DQ114" s="26">
        <v>0.42</v>
      </c>
    </row>
    <row r="115" spans="1:121" x14ac:dyDescent="0.25">
      <c r="A115" s="2" t="s">
        <v>1281</v>
      </c>
      <c r="B115" s="2" t="s">
        <v>1842</v>
      </c>
      <c r="C115" s="2" t="s">
        <v>3211</v>
      </c>
      <c r="D115" s="2" t="s">
        <v>7712</v>
      </c>
      <c r="E115" s="2" t="s">
        <v>7493</v>
      </c>
      <c r="F115" s="2" t="str">
        <f t="shared" si="3"/>
        <v>TORNILLO DE SUJECIÓN DE POLEA FRACTURADO</v>
      </c>
      <c r="G115" s="2" t="str">
        <f t="shared" si="2"/>
        <v>TORNILLO DE SUJECIÓN DE POLEA FRACTURADO</v>
      </c>
      <c r="H115" s="2" t="s">
        <v>7262</v>
      </c>
      <c r="I115" s="2" t="s">
        <v>7247</v>
      </c>
      <c r="J115" s="2" t="s">
        <v>7325</v>
      </c>
      <c r="K115" s="2" t="s">
        <v>7496</v>
      </c>
      <c r="L115" s="2" t="s">
        <v>7497</v>
      </c>
      <c r="M115" s="2" t="s">
        <v>7251</v>
      </c>
      <c r="N115" s="2" t="s">
        <v>7498</v>
      </c>
      <c r="O115" s="2"/>
      <c r="P115" s="2"/>
      <c r="Q115" s="2" t="s">
        <v>153</v>
      </c>
      <c r="R115" s="2" t="s">
        <v>10</v>
      </c>
      <c r="S115" s="2" t="s">
        <v>1042</v>
      </c>
      <c r="T115" s="2" t="s">
        <v>1276</v>
      </c>
      <c r="U115" s="2" t="s">
        <v>1280</v>
      </c>
      <c r="V115" s="2" t="s">
        <v>1410</v>
      </c>
      <c r="W115" s="2" t="s">
        <v>1410</v>
      </c>
      <c r="X115" s="2" t="s">
        <v>1291</v>
      </c>
      <c r="Y115" s="2" t="s">
        <v>1025</v>
      </c>
      <c r="Z115" s="2" t="s">
        <v>1844</v>
      </c>
      <c r="AA115" s="2" t="s">
        <v>1844</v>
      </c>
      <c r="AB115" s="2" t="s">
        <v>3212</v>
      </c>
      <c r="AC115" s="2" t="s">
        <v>1844</v>
      </c>
      <c r="AD115" s="2" t="s">
        <v>1292</v>
      </c>
      <c r="AE115" s="2" t="s">
        <v>3213</v>
      </c>
      <c r="AF115" s="2" t="s">
        <v>2176</v>
      </c>
      <c r="AG115" s="2" t="s">
        <v>1847</v>
      </c>
      <c r="AH115" s="2" t="s">
        <v>1844</v>
      </c>
      <c r="AI115" s="2" t="s">
        <v>1844</v>
      </c>
      <c r="AJ115" s="2" t="s">
        <v>1844</v>
      </c>
      <c r="AK115" s="2" t="s">
        <v>1281</v>
      </c>
      <c r="AL115" s="2" t="s">
        <v>1848</v>
      </c>
      <c r="AM115" s="2" t="s">
        <v>1844</v>
      </c>
      <c r="AN115" s="2" t="s">
        <v>2311</v>
      </c>
      <c r="AO115" s="2" t="s">
        <v>3214</v>
      </c>
      <c r="AP115" s="2" t="s">
        <v>1844</v>
      </c>
      <c r="AQ115" s="2" t="s">
        <v>1844</v>
      </c>
      <c r="AR115" s="2" t="s">
        <v>1844</v>
      </c>
      <c r="AS115" s="2" t="s">
        <v>1844</v>
      </c>
      <c r="AT115" s="2" t="s">
        <v>3215</v>
      </c>
      <c r="AU115" s="2" t="s">
        <v>1844</v>
      </c>
      <c r="AV115" s="2" t="s">
        <v>1844</v>
      </c>
      <c r="AW115" s="2" t="s">
        <v>1851</v>
      </c>
      <c r="AX115" s="2" t="s">
        <v>1844</v>
      </c>
      <c r="AY115" s="2" t="s">
        <v>1844</v>
      </c>
      <c r="AZ115" s="2" t="s">
        <v>1852</v>
      </c>
      <c r="BA115" s="2" t="s">
        <v>1844</v>
      </c>
      <c r="BB115" s="2" t="s">
        <v>1278</v>
      </c>
      <c r="BC115" s="2" t="s">
        <v>3216</v>
      </c>
      <c r="BD115" s="2" t="s">
        <v>1844</v>
      </c>
      <c r="BE115" s="2" t="s">
        <v>3217</v>
      </c>
      <c r="BF115" s="2" t="s">
        <v>1853</v>
      </c>
      <c r="BG115" s="2" t="s">
        <v>1844</v>
      </c>
      <c r="BH115" s="2" t="s">
        <v>1281</v>
      </c>
      <c r="BI115" s="2" t="s">
        <v>1844</v>
      </c>
      <c r="BJ115" s="2" t="s">
        <v>1854</v>
      </c>
      <c r="BK115" s="2" t="s">
        <v>1855</v>
      </c>
      <c r="BL115" s="2" t="s">
        <v>1866</v>
      </c>
      <c r="BM115" s="2" t="s">
        <v>1844</v>
      </c>
      <c r="BN115" s="2" t="s">
        <v>1844</v>
      </c>
      <c r="BO115" s="2" t="s">
        <v>1844</v>
      </c>
      <c r="BP115" s="2" t="s">
        <v>1857</v>
      </c>
      <c r="BQ115" s="2" t="s">
        <v>1844</v>
      </c>
      <c r="BR115" s="2" t="s">
        <v>1844</v>
      </c>
      <c r="BS115" s="2" t="s">
        <v>1853</v>
      </c>
      <c r="BT115" s="2" t="s">
        <v>1844</v>
      </c>
      <c r="BU115" s="2" t="s">
        <v>3218</v>
      </c>
      <c r="BV115" s="2" t="s">
        <v>1882</v>
      </c>
      <c r="BW115" s="2" t="s">
        <v>3219</v>
      </c>
      <c r="BX115" s="2" t="s">
        <v>1844</v>
      </c>
      <c r="BY115" s="2" t="s">
        <v>1844</v>
      </c>
      <c r="BZ115" s="2" t="s">
        <v>1844</v>
      </c>
      <c r="CA115" s="2" t="s">
        <v>1844</v>
      </c>
      <c r="CB115" s="2" t="s">
        <v>1844</v>
      </c>
      <c r="CC115" s="2" t="s">
        <v>154</v>
      </c>
      <c r="CD115" s="2" t="s">
        <v>1844</v>
      </c>
      <c r="CE115" s="2" t="s">
        <v>1844</v>
      </c>
      <c r="CF115" s="2" t="s">
        <v>1844</v>
      </c>
      <c r="CG115" s="2" t="s">
        <v>1844</v>
      </c>
      <c r="CH115" s="2" t="s">
        <v>3220</v>
      </c>
      <c r="CI115" s="2" t="s">
        <v>1869</v>
      </c>
      <c r="CJ115" s="2" t="s">
        <v>1844</v>
      </c>
      <c r="CK115" s="2" t="s">
        <v>1844</v>
      </c>
      <c r="CL115" s="2" t="s">
        <v>1844</v>
      </c>
      <c r="CM115" s="2" t="s">
        <v>1844</v>
      </c>
      <c r="CN115" s="2" t="s">
        <v>1281</v>
      </c>
      <c r="CO115" s="2" t="s">
        <v>1883</v>
      </c>
      <c r="CP115" s="2" t="s">
        <v>3218</v>
      </c>
      <c r="CQ115" s="2" t="s">
        <v>1884</v>
      </c>
      <c r="CR115" s="2" t="s">
        <v>1844</v>
      </c>
      <c r="CS115" s="2" t="s">
        <v>1859</v>
      </c>
      <c r="CT115" s="2" t="s">
        <v>1859</v>
      </c>
      <c r="CU115" s="2" t="s">
        <v>1859</v>
      </c>
      <c r="CV115" s="2" t="s">
        <v>1844</v>
      </c>
      <c r="CW115" s="2" t="s">
        <v>1844</v>
      </c>
      <c r="CX115" s="2" t="s">
        <v>1844</v>
      </c>
      <c r="CY115" s="2" t="s">
        <v>1844</v>
      </c>
      <c r="CZ115" s="2" t="s">
        <v>1844</v>
      </c>
      <c r="DA115" s="2" t="s">
        <v>1844</v>
      </c>
      <c r="DB115" s="2" t="s">
        <v>1844</v>
      </c>
      <c r="DC115" s="2" t="s">
        <v>1026</v>
      </c>
      <c r="DD115" s="2" t="s">
        <v>1281</v>
      </c>
      <c r="DE115" s="2" t="s">
        <v>152</v>
      </c>
      <c r="DF115" s="3">
        <v>44915</v>
      </c>
      <c r="DG115" s="3">
        <v>44922</v>
      </c>
      <c r="DH115" s="3">
        <v>44930</v>
      </c>
      <c r="DI115" s="3">
        <v>44915</v>
      </c>
      <c r="DJ115" s="3">
        <v>44922</v>
      </c>
      <c r="DK115" s="3"/>
      <c r="DL115" s="3"/>
      <c r="DM115" s="3">
        <v>44915</v>
      </c>
      <c r="DN115" s="3"/>
      <c r="DO115" s="3">
        <v>44915</v>
      </c>
      <c r="DP115" s="3">
        <v>44914</v>
      </c>
      <c r="DQ115" s="26">
        <v>9.2200000000000006</v>
      </c>
    </row>
    <row r="116" spans="1:121" x14ac:dyDescent="0.25">
      <c r="A116" s="2" t="s">
        <v>1281</v>
      </c>
      <c r="B116" s="2" t="s">
        <v>1842</v>
      </c>
      <c r="C116" s="2" t="s">
        <v>3232</v>
      </c>
      <c r="D116" s="2" t="s">
        <v>7698</v>
      </c>
      <c r="E116" s="2" t="s">
        <v>7646</v>
      </c>
      <c r="F116" s="2" t="str">
        <f t="shared" si="3"/>
        <v>CADENA DE TRANSPORTADOR FRACTURADA</v>
      </c>
      <c r="G116" s="2" t="str">
        <f t="shared" si="2"/>
        <v>CADENA DE TRANSPORTADOR FRACTURADA</v>
      </c>
      <c r="H116" s="2" t="s">
        <v>7345</v>
      </c>
      <c r="I116" s="2" t="s">
        <v>7247</v>
      </c>
      <c r="J116" s="2" t="s">
        <v>7290</v>
      </c>
      <c r="K116" s="2" t="s">
        <v>7247</v>
      </c>
      <c r="L116" s="2" t="s">
        <v>7351</v>
      </c>
      <c r="M116" s="2"/>
      <c r="N116" s="2"/>
      <c r="O116" s="2"/>
      <c r="P116" s="2"/>
      <c r="Q116" s="2" t="s">
        <v>119</v>
      </c>
      <c r="R116" s="2" t="s">
        <v>10</v>
      </c>
      <c r="S116" s="2" t="s">
        <v>67</v>
      </c>
      <c r="T116" s="2" t="s">
        <v>1276</v>
      </c>
      <c r="U116" s="2" t="s">
        <v>1284</v>
      </c>
      <c r="V116" s="2" t="s">
        <v>1297</v>
      </c>
      <c r="W116" s="2" t="s">
        <v>1297</v>
      </c>
      <c r="X116" s="2" t="s">
        <v>1298</v>
      </c>
      <c r="Y116" s="2" t="s">
        <v>1025</v>
      </c>
      <c r="Z116" s="2" t="s">
        <v>1844</v>
      </c>
      <c r="AA116" s="2" t="s">
        <v>1844</v>
      </c>
      <c r="AB116" s="2" t="s">
        <v>3233</v>
      </c>
      <c r="AC116" s="2" t="s">
        <v>1844</v>
      </c>
      <c r="AD116" s="2" t="s">
        <v>1423</v>
      </c>
      <c r="AE116" s="2" t="s">
        <v>3234</v>
      </c>
      <c r="AF116" s="2" t="s">
        <v>1992</v>
      </c>
      <c r="AG116" s="2" t="s">
        <v>1847</v>
      </c>
      <c r="AH116" s="2" t="s">
        <v>1844</v>
      </c>
      <c r="AI116" s="2" t="s">
        <v>1844</v>
      </c>
      <c r="AJ116" s="2" t="s">
        <v>1844</v>
      </c>
      <c r="AK116" s="2" t="s">
        <v>1281</v>
      </c>
      <c r="AL116" s="2" t="s">
        <v>1848</v>
      </c>
      <c r="AM116" s="2" t="s">
        <v>1844</v>
      </c>
      <c r="AN116" s="2" t="s">
        <v>2190</v>
      </c>
      <c r="AO116" s="2" t="s">
        <v>2021</v>
      </c>
      <c r="AP116" s="2" t="s">
        <v>1844</v>
      </c>
      <c r="AQ116" s="2" t="s">
        <v>1844</v>
      </c>
      <c r="AR116" s="2" t="s">
        <v>1844</v>
      </c>
      <c r="AS116" s="2" t="s">
        <v>1844</v>
      </c>
      <c r="AT116" s="2" t="s">
        <v>3235</v>
      </c>
      <c r="AU116" s="2" t="s">
        <v>1844</v>
      </c>
      <c r="AV116" s="2" t="s">
        <v>1844</v>
      </c>
      <c r="AW116" s="2" t="s">
        <v>1851</v>
      </c>
      <c r="AX116" s="2" t="s">
        <v>1844</v>
      </c>
      <c r="AY116" s="2" t="s">
        <v>1844</v>
      </c>
      <c r="AZ116" s="2" t="s">
        <v>1852</v>
      </c>
      <c r="BA116" s="2" t="s">
        <v>1844</v>
      </c>
      <c r="BB116" s="2" t="s">
        <v>1278</v>
      </c>
      <c r="BC116" s="2" t="s">
        <v>3236</v>
      </c>
      <c r="BD116" s="2" t="s">
        <v>1844</v>
      </c>
      <c r="BE116" s="2" t="s">
        <v>3237</v>
      </c>
      <c r="BF116" s="2" t="s">
        <v>1853</v>
      </c>
      <c r="BG116" s="2" t="s">
        <v>1844</v>
      </c>
      <c r="BH116" s="2" t="s">
        <v>1281</v>
      </c>
      <c r="BI116" s="2" t="s">
        <v>1844</v>
      </c>
      <c r="BJ116" s="2" t="s">
        <v>1854</v>
      </c>
      <c r="BK116" s="2" t="s">
        <v>1855</v>
      </c>
      <c r="BL116" s="2" t="s">
        <v>1914</v>
      </c>
      <c r="BM116" s="2" t="s">
        <v>1844</v>
      </c>
      <c r="BN116" s="2" t="s">
        <v>1844</v>
      </c>
      <c r="BO116" s="2" t="s">
        <v>1844</v>
      </c>
      <c r="BP116" s="2" t="s">
        <v>1857</v>
      </c>
      <c r="BQ116" s="2" t="s">
        <v>1844</v>
      </c>
      <c r="BR116" s="2" t="s">
        <v>1844</v>
      </c>
      <c r="BS116" s="2" t="s">
        <v>1853</v>
      </c>
      <c r="BT116" s="2" t="s">
        <v>1844</v>
      </c>
      <c r="BU116" s="2" t="s">
        <v>3238</v>
      </c>
      <c r="BV116" s="2" t="s">
        <v>1999</v>
      </c>
      <c r="BW116" s="2" t="s">
        <v>3239</v>
      </c>
      <c r="BX116" s="2" t="s">
        <v>1844</v>
      </c>
      <c r="BY116" s="2" t="s">
        <v>1844</v>
      </c>
      <c r="BZ116" s="2" t="s">
        <v>1844</v>
      </c>
      <c r="CA116" s="2" t="s">
        <v>1844</v>
      </c>
      <c r="CB116" s="2" t="s">
        <v>1844</v>
      </c>
      <c r="CC116" s="2" t="s">
        <v>120</v>
      </c>
      <c r="CD116" s="2" t="s">
        <v>1844</v>
      </c>
      <c r="CE116" s="2" t="s">
        <v>1844</v>
      </c>
      <c r="CF116" s="2" t="s">
        <v>1844</v>
      </c>
      <c r="CG116" s="2" t="s">
        <v>1844</v>
      </c>
      <c r="CH116" s="2" t="s">
        <v>3234</v>
      </c>
      <c r="CI116" s="2" t="s">
        <v>1901</v>
      </c>
      <c r="CJ116" s="2" t="s">
        <v>1844</v>
      </c>
      <c r="CK116" s="2" t="s">
        <v>1844</v>
      </c>
      <c r="CL116" s="2" t="s">
        <v>1844</v>
      </c>
      <c r="CM116" s="2" t="s">
        <v>1844</v>
      </c>
      <c r="CN116" s="2" t="s">
        <v>1281</v>
      </c>
      <c r="CO116" s="2" t="s">
        <v>2001</v>
      </c>
      <c r="CP116" s="2" t="s">
        <v>3238</v>
      </c>
      <c r="CQ116" s="2" t="s">
        <v>2002</v>
      </c>
      <c r="CR116" s="2" t="s">
        <v>1844</v>
      </c>
      <c r="CS116" s="2" t="s">
        <v>1859</v>
      </c>
      <c r="CT116" s="2" t="s">
        <v>1859</v>
      </c>
      <c r="CU116" s="2" t="s">
        <v>1859</v>
      </c>
      <c r="CV116" s="2" t="s">
        <v>1844</v>
      </c>
      <c r="CW116" s="2" t="s">
        <v>1844</v>
      </c>
      <c r="CX116" s="2" t="s">
        <v>1844</v>
      </c>
      <c r="CY116" s="2" t="s">
        <v>1844</v>
      </c>
      <c r="CZ116" s="2" t="s">
        <v>1844</v>
      </c>
      <c r="DA116" s="2" t="s">
        <v>1844</v>
      </c>
      <c r="DB116" s="2" t="s">
        <v>1844</v>
      </c>
      <c r="DC116" s="2" t="s">
        <v>1026</v>
      </c>
      <c r="DD116" s="2" t="s">
        <v>1281</v>
      </c>
      <c r="DE116" s="2" t="s">
        <v>118</v>
      </c>
      <c r="DF116" s="3">
        <v>44921</v>
      </c>
      <c r="DG116" s="3">
        <v>44922</v>
      </c>
      <c r="DH116" s="3">
        <v>44922</v>
      </c>
      <c r="DI116" s="3">
        <v>44921</v>
      </c>
      <c r="DJ116" s="3">
        <v>44922</v>
      </c>
      <c r="DK116" s="3"/>
      <c r="DL116" s="3"/>
      <c r="DM116" s="3">
        <v>44921</v>
      </c>
      <c r="DN116" s="3"/>
      <c r="DO116" s="3">
        <v>44921</v>
      </c>
      <c r="DP116" s="3">
        <v>44921</v>
      </c>
      <c r="DQ116" s="26">
        <v>0.5</v>
      </c>
    </row>
    <row r="117" spans="1:121" x14ac:dyDescent="0.25">
      <c r="A117" s="2" t="s">
        <v>1281</v>
      </c>
      <c r="B117" s="2" t="s">
        <v>1842</v>
      </c>
      <c r="C117" s="2" t="s">
        <v>3242</v>
      </c>
      <c r="D117" s="2" t="s">
        <v>7486</v>
      </c>
      <c r="E117" s="2" t="s">
        <v>7499</v>
      </c>
      <c r="F117" s="2" t="str">
        <f t="shared" si="3"/>
        <v>CONECTOR ATERRIZADO</v>
      </c>
      <c r="G117" s="2" t="str">
        <f t="shared" si="2"/>
        <v>CONECTOR ATERRIZADO</v>
      </c>
      <c r="H117" s="2" t="s">
        <v>7486</v>
      </c>
      <c r="I117" s="2" t="s">
        <v>7499</v>
      </c>
      <c r="J117" s="2"/>
      <c r="K117" s="2"/>
      <c r="L117" s="2"/>
      <c r="M117" s="2"/>
      <c r="N117" s="2"/>
      <c r="O117" s="2"/>
      <c r="P117" s="2"/>
      <c r="Q117" s="2" t="s">
        <v>239</v>
      </c>
      <c r="R117" s="2" t="s">
        <v>10</v>
      </c>
      <c r="S117" s="2" t="s">
        <v>1129</v>
      </c>
      <c r="T117" s="2" t="s">
        <v>1276</v>
      </c>
      <c r="U117" s="2" t="s">
        <v>1280</v>
      </c>
      <c r="V117" s="2" t="s">
        <v>1299</v>
      </c>
      <c r="W117" s="2" t="s">
        <v>1299</v>
      </c>
      <c r="X117" s="2" t="s">
        <v>1279</v>
      </c>
      <c r="Y117" s="2" t="s">
        <v>1015</v>
      </c>
      <c r="Z117" s="2" t="s">
        <v>1844</v>
      </c>
      <c r="AA117" s="2" t="s">
        <v>1844</v>
      </c>
      <c r="AB117" s="2" t="s">
        <v>3243</v>
      </c>
      <c r="AC117" s="2" t="s">
        <v>1844</v>
      </c>
      <c r="AD117" s="2" t="s">
        <v>1299</v>
      </c>
      <c r="AE117" s="2" t="s">
        <v>3244</v>
      </c>
      <c r="AF117" s="2" t="s">
        <v>1846</v>
      </c>
      <c r="AG117" s="2" t="s">
        <v>1847</v>
      </c>
      <c r="AH117" s="2" t="s">
        <v>1844</v>
      </c>
      <c r="AI117" s="2" t="s">
        <v>1844</v>
      </c>
      <c r="AJ117" s="2" t="s">
        <v>1844</v>
      </c>
      <c r="AK117" s="2" t="s">
        <v>1281</v>
      </c>
      <c r="AL117" s="2" t="s">
        <v>1848</v>
      </c>
      <c r="AM117" s="2" t="s">
        <v>1844</v>
      </c>
      <c r="AN117" s="2" t="s">
        <v>2829</v>
      </c>
      <c r="AO117" s="2" t="s">
        <v>2071</v>
      </c>
      <c r="AP117" s="2" t="s">
        <v>1844</v>
      </c>
      <c r="AQ117" s="2" t="s">
        <v>1844</v>
      </c>
      <c r="AR117" s="2" t="s">
        <v>1844</v>
      </c>
      <c r="AS117" s="2" t="s">
        <v>1844</v>
      </c>
      <c r="AT117" s="2" t="s">
        <v>3245</v>
      </c>
      <c r="AU117" s="2" t="s">
        <v>1844</v>
      </c>
      <c r="AV117" s="2" t="s">
        <v>1844</v>
      </c>
      <c r="AW117" s="2" t="s">
        <v>1851</v>
      </c>
      <c r="AX117" s="2" t="s">
        <v>1844</v>
      </c>
      <c r="AY117" s="2" t="s">
        <v>1844</v>
      </c>
      <c r="AZ117" s="2" t="s">
        <v>1852</v>
      </c>
      <c r="BA117" s="2" t="s">
        <v>1844</v>
      </c>
      <c r="BB117" s="2" t="s">
        <v>1278</v>
      </c>
      <c r="BC117" s="2" t="s">
        <v>3246</v>
      </c>
      <c r="BD117" s="2" t="s">
        <v>1844</v>
      </c>
      <c r="BE117" s="2" t="s">
        <v>3247</v>
      </c>
      <c r="BF117" s="2" t="s">
        <v>1853</v>
      </c>
      <c r="BG117" s="2" t="s">
        <v>1844</v>
      </c>
      <c r="BH117" s="2" t="s">
        <v>1281</v>
      </c>
      <c r="BI117" s="2" t="s">
        <v>1844</v>
      </c>
      <c r="BJ117" s="2" t="s">
        <v>1854</v>
      </c>
      <c r="BK117" s="2" t="s">
        <v>1855</v>
      </c>
      <c r="BL117" s="2" t="s">
        <v>1856</v>
      </c>
      <c r="BM117" s="2" t="s">
        <v>1844</v>
      </c>
      <c r="BN117" s="2" t="s">
        <v>1844</v>
      </c>
      <c r="BO117" s="2" t="s">
        <v>1844</v>
      </c>
      <c r="BP117" s="2" t="s">
        <v>1857</v>
      </c>
      <c r="BQ117" s="2" t="s">
        <v>1844</v>
      </c>
      <c r="BR117" s="2" t="s">
        <v>1844</v>
      </c>
      <c r="BS117" s="2" t="s">
        <v>1853</v>
      </c>
      <c r="BT117" s="2" t="s">
        <v>1844</v>
      </c>
      <c r="BU117" s="2" t="s">
        <v>3248</v>
      </c>
      <c r="BV117" s="2" t="s">
        <v>1844</v>
      </c>
      <c r="BW117" s="2" t="s">
        <v>3249</v>
      </c>
      <c r="BX117" s="2" t="s">
        <v>1844</v>
      </c>
      <c r="BY117" s="2" t="s">
        <v>1844</v>
      </c>
      <c r="BZ117" s="2" t="s">
        <v>1844</v>
      </c>
      <c r="CA117" s="2" t="s">
        <v>1844</v>
      </c>
      <c r="CB117" s="2" t="s">
        <v>1844</v>
      </c>
      <c r="CC117" s="2" t="s">
        <v>185</v>
      </c>
      <c r="CD117" s="2" t="s">
        <v>1844</v>
      </c>
      <c r="CE117" s="2" t="s">
        <v>1844</v>
      </c>
      <c r="CF117" s="2" t="s">
        <v>1844</v>
      </c>
      <c r="CG117" s="2" t="s">
        <v>1844</v>
      </c>
      <c r="CH117" s="2" t="s">
        <v>3244</v>
      </c>
      <c r="CI117" s="2" t="s">
        <v>1858</v>
      </c>
      <c r="CJ117" s="2" t="s">
        <v>1844</v>
      </c>
      <c r="CK117" s="2" t="s">
        <v>1844</v>
      </c>
      <c r="CL117" s="2" t="s">
        <v>1844</v>
      </c>
      <c r="CM117" s="2" t="s">
        <v>1844</v>
      </c>
      <c r="CN117" s="2" t="s">
        <v>1281</v>
      </c>
      <c r="CO117" s="2" t="s">
        <v>1844</v>
      </c>
      <c r="CP117" s="2" t="s">
        <v>3248</v>
      </c>
      <c r="CQ117" s="2" t="s">
        <v>1844</v>
      </c>
      <c r="CR117" s="2" t="s">
        <v>1844</v>
      </c>
      <c r="CS117" s="2" t="s">
        <v>1859</v>
      </c>
      <c r="CT117" s="2" t="s">
        <v>1859</v>
      </c>
      <c r="CU117" s="2" t="s">
        <v>1859</v>
      </c>
      <c r="CV117" s="2" t="s">
        <v>1844</v>
      </c>
      <c r="CW117" s="2" t="s">
        <v>1844</v>
      </c>
      <c r="CX117" s="2" t="s">
        <v>1844</v>
      </c>
      <c r="CY117" s="2" t="s">
        <v>1844</v>
      </c>
      <c r="CZ117" s="2" t="s">
        <v>1844</v>
      </c>
      <c r="DA117" s="2" t="s">
        <v>1844</v>
      </c>
      <c r="DB117" s="2" t="s">
        <v>1844</v>
      </c>
      <c r="DC117" s="2" t="s">
        <v>1026</v>
      </c>
      <c r="DD117" s="2" t="s">
        <v>1281</v>
      </c>
      <c r="DE117" s="2" t="s">
        <v>238</v>
      </c>
      <c r="DF117" s="3">
        <v>44930</v>
      </c>
      <c r="DG117" s="3">
        <v>44931</v>
      </c>
      <c r="DH117" s="3">
        <v>44931</v>
      </c>
      <c r="DI117" s="3">
        <v>44930</v>
      </c>
      <c r="DJ117" s="3">
        <v>44931</v>
      </c>
      <c r="DK117" s="3"/>
      <c r="DL117" s="3"/>
      <c r="DM117" s="3">
        <v>44930</v>
      </c>
      <c r="DN117" s="3"/>
      <c r="DO117" s="3">
        <v>44930</v>
      </c>
      <c r="DP117" s="3">
        <v>44930</v>
      </c>
      <c r="DQ117" s="26">
        <v>1.5</v>
      </c>
    </row>
    <row r="118" spans="1:121" x14ac:dyDescent="0.25">
      <c r="A118" s="2" t="s">
        <v>1281</v>
      </c>
      <c r="B118" s="2" t="s">
        <v>1842</v>
      </c>
      <c r="C118" s="2" t="s">
        <v>3250</v>
      </c>
      <c r="D118" s="2" t="s">
        <v>7698</v>
      </c>
      <c r="E118" s="2" t="s">
        <v>7646</v>
      </c>
      <c r="F118" s="2" t="str">
        <f t="shared" si="3"/>
        <v>CADENA DE TRANSPORTADOR FRACTURADA</v>
      </c>
      <c r="G118" s="2" t="str">
        <f t="shared" si="2"/>
        <v>CADENA DE TRANSPORTADOR FRACTURADA</v>
      </c>
      <c r="H118" s="2" t="s">
        <v>7345</v>
      </c>
      <c r="I118" s="2" t="s">
        <v>7247</v>
      </c>
      <c r="J118" s="2" t="s">
        <v>7290</v>
      </c>
      <c r="K118" s="2" t="s">
        <v>7247</v>
      </c>
      <c r="L118" s="2" t="s">
        <v>7351</v>
      </c>
      <c r="M118" s="2"/>
      <c r="N118" s="2"/>
      <c r="O118" s="2"/>
      <c r="P118" s="2"/>
      <c r="Q118" s="2" t="s">
        <v>119</v>
      </c>
      <c r="R118" s="2" t="s">
        <v>10</v>
      </c>
      <c r="S118" s="2" t="s">
        <v>67</v>
      </c>
      <c r="T118" s="2" t="s">
        <v>1276</v>
      </c>
      <c r="U118" s="2" t="s">
        <v>1280</v>
      </c>
      <c r="V118" s="2" t="s">
        <v>1297</v>
      </c>
      <c r="W118" s="2" t="s">
        <v>1297</v>
      </c>
      <c r="X118" s="2" t="s">
        <v>1298</v>
      </c>
      <c r="Y118" s="2" t="s">
        <v>1025</v>
      </c>
      <c r="Z118" s="2" t="s">
        <v>1844</v>
      </c>
      <c r="AA118" s="2" t="s">
        <v>1844</v>
      </c>
      <c r="AB118" s="2" t="s">
        <v>3251</v>
      </c>
      <c r="AC118" s="2" t="s">
        <v>1844</v>
      </c>
      <c r="AD118" s="2" t="s">
        <v>1299</v>
      </c>
      <c r="AE118" s="2" t="s">
        <v>3252</v>
      </c>
      <c r="AF118" s="2" t="s">
        <v>1992</v>
      </c>
      <c r="AG118" s="2" t="s">
        <v>1847</v>
      </c>
      <c r="AH118" s="2" t="s">
        <v>1844</v>
      </c>
      <c r="AI118" s="2" t="s">
        <v>1844</v>
      </c>
      <c r="AJ118" s="2" t="s">
        <v>1844</v>
      </c>
      <c r="AK118" s="2" t="s">
        <v>1281</v>
      </c>
      <c r="AL118" s="2" t="s">
        <v>1848</v>
      </c>
      <c r="AM118" s="2" t="s">
        <v>1844</v>
      </c>
      <c r="AN118" s="2" t="s">
        <v>2391</v>
      </c>
      <c r="AO118" s="2" t="s">
        <v>2166</v>
      </c>
      <c r="AP118" s="2" t="s">
        <v>1844</v>
      </c>
      <c r="AQ118" s="2" t="s">
        <v>1844</v>
      </c>
      <c r="AR118" s="2" t="s">
        <v>1844</v>
      </c>
      <c r="AS118" s="2" t="s">
        <v>1844</v>
      </c>
      <c r="AT118" s="2" t="s">
        <v>2166</v>
      </c>
      <c r="AU118" s="2" t="s">
        <v>1844</v>
      </c>
      <c r="AV118" s="2" t="s">
        <v>1844</v>
      </c>
      <c r="AW118" s="2" t="s">
        <v>1851</v>
      </c>
      <c r="AX118" s="2" t="s">
        <v>1844</v>
      </c>
      <c r="AY118" s="2" t="s">
        <v>1844</v>
      </c>
      <c r="AZ118" s="2" t="s">
        <v>1852</v>
      </c>
      <c r="BA118" s="2" t="s">
        <v>1844</v>
      </c>
      <c r="BB118" s="2" t="s">
        <v>1278</v>
      </c>
      <c r="BC118" s="2" t="s">
        <v>3253</v>
      </c>
      <c r="BD118" s="2" t="s">
        <v>1844</v>
      </c>
      <c r="BE118" s="2" t="s">
        <v>3254</v>
      </c>
      <c r="BF118" s="2" t="s">
        <v>1853</v>
      </c>
      <c r="BG118" s="2" t="s">
        <v>1844</v>
      </c>
      <c r="BH118" s="2" t="s">
        <v>1281</v>
      </c>
      <c r="BI118" s="2" t="s">
        <v>1844</v>
      </c>
      <c r="BJ118" s="2" t="s">
        <v>1854</v>
      </c>
      <c r="BK118" s="2" t="s">
        <v>1855</v>
      </c>
      <c r="BL118" s="2" t="s">
        <v>1914</v>
      </c>
      <c r="BM118" s="2" t="s">
        <v>1844</v>
      </c>
      <c r="BN118" s="2" t="s">
        <v>1844</v>
      </c>
      <c r="BO118" s="2" t="s">
        <v>1844</v>
      </c>
      <c r="BP118" s="2" t="s">
        <v>1857</v>
      </c>
      <c r="BQ118" s="2" t="s">
        <v>1844</v>
      </c>
      <c r="BR118" s="2" t="s">
        <v>1844</v>
      </c>
      <c r="BS118" s="2" t="s">
        <v>1853</v>
      </c>
      <c r="BT118" s="2" t="s">
        <v>1844</v>
      </c>
      <c r="BU118" s="2" t="s">
        <v>3255</v>
      </c>
      <c r="BV118" s="2" t="s">
        <v>1999</v>
      </c>
      <c r="BW118" s="2" t="s">
        <v>3256</v>
      </c>
      <c r="BX118" s="2" t="s">
        <v>1844</v>
      </c>
      <c r="BY118" s="2" t="s">
        <v>1844</v>
      </c>
      <c r="BZ118" s="2" t="s">
        <v>1844</v>
      </c>
      <c r="CA118" s="2" t="s">
        <v>1844</v>
      </c>
      <c r="CB118" s="2" t="s">
        <v>1844</v>
      </c>
      <c r="CC118" s="2" t="s">
        <v>120</v>
      </c>
      <c r="CD118" s="2" t="s">
        <v>1844</v>
      </c>
      <c r="CE118" s="2" t="s">
        <v>1844</v>
      </c>
      <c r="CF118" s="2" t="s">
        <v>1844</v>
      </c>
      <c r="CG118" s="2" t="s">
        <v>1844</v>
      </c>
      <c r="CH118" s="2" t="s">
        <v>3257</v>
      </c>
      <c r="CI118" s="2" t="s">
        <v>1901</v>
      </c>
      <c r="CJ118" s="2" t="s">
        <v>1844</v>
      </c>
      <c r="CK118" s="2" t="s">
        <v>1844</v>
      </c>
      <c r="CL118" s="2" t="s">
        <v>1844</v>
      </c>
      <c r="CM118" s="2" t="s">
        <v>1844</v>
      </c>
      <c r="CN118" s="2" t="s">
        <v>1281</v>
      </c>
      <c r="CO118" s="2" t="s">
        <v>2001</v>
      </c>
      <c r="CP118" s="2" t="s">
        <v>3255</v>
      </c>
      <c r="CQ118" s="2" t="s">
        <v>2002</v>
      </c>
      <c r="CR118" s="2" t="s">
        <v>1844</v>
      </c>
      <c r="CS118" s="2" t="s">
        <v>1859</v>
      </c>
      <c r="CT118" s="2" t="s">
        <v>1859</v>
      </c>
      <c r="CU118" s="2" t="s">
        <v>1859</v>
      </c>
      <c r="CV118" s="2" t="s">
        <v>1844</v>
      </c>
      <c r="CW118" s="2" t="s">
        <v>1844</v>
      </c>
      <c r="CX118" s="2" t="s">
        <v>1844</v>
      </c>
      <c r="CY118" s="2" t="s">
        <v>1844</v>
      </c>
      <c r="CZ118" s="2" t="s">
        <v>1844</v>
      </c>
      <c r="DA118" s="2" t="s">
        <v>1844</v>
      </c>
      <c r="DB118" s="2" t="s">
        <v>1844</v>
      </c>
      <c r="DC118" s="2" t="s">
        <v>1026</v>
      </c>
      <c r="DD118" s="2" t="s">
        <v>1281</v>
      </c>
      <c r="DE118" s="2" t="s">
        <v>118</v>
      </c>
      <c r="DF118" s="3">
        <v>44931</v>
      </c>
      <c r="DG118" s="3">
        <v>44932</v>
      </c>
      <c r="DH118" s="3">
        <v>44932</v>
      </c>
      <c r="DI118" s="3">
        <v>44931</v>
      </c>
      <c r="DJ118" s="3">
        <v>44931</v>
      </c>
      <c r="DK118" s="3"/>
      <c r="DL118" s="3"/>
      <c r="DM118" s="3">
        <v>44931</v>
      </c>
      <c r="DN118" s="3"/>
      <c r="DO118" s="3">
        <v>44931</v>
      </c>
      <c r="DP118" s="3">
        <v>44931</v>
      </c>
      <c r="DQ118" s="26">
        <v>0.5</v>
      </c>
    </row>
    <row r="119" spans="1:121" x14ac:dyDescent="0.25">
      <c r="A119" s="2" t="s">
        <v>1281</v>
      </c>
      <c r="B119" s="2" t="s">
        <v>1842</v>
      </c>
      <c r="C119" s="2" t="s">
        <v>3258</v>
      </c>
      <c r="D119" s="2" t="s">
        <v>7713</v>
      </c>
      <c r="E119" s="2" t="s">
        <v>7419</v>
      </c>
      <c r="F119" s="2" t="str">
        <f t="shared" si="3"/>
        <v>ELEVADOR DE MOLDE DE FORMADO DEFICIENTE</v>
      </c>
      <c r="G119" s="2" t="str">
        <f t="shared" si="2"/>
        <v>ELEVADOR DE MOLDE DE FORMADO DEFICIENTE</v>
      </c>
      <c r="H119" s="2" t="s">
        <v>7500</v>
      </c>
      <c r="I119" s="2" t="s">
        <v>7247</v>
      </c>
      <c r="J119" s="2" t="s">
        <v>7439</v>
      </c>
      <c r="K119" s="2" t="s">
        <v>7247</v>
      </c>
      <c r="L119" s="2" t="s">
        <v>120</v>
      </c>
      <c r="M119" s="2" t="s">
        <v>7419</v>
      </c>
      <c r="N119" s="2"/>
      <c r="O119" s="2"/>
      <c r="P119" s="2"/>
      <c r="Q119" s="2" t="s">
        <v>184</v>
      </c>
      <c r="R119" s="2" t="s">
        <v>10</v>
      </c>
      <c r="S119" s="2" t="s">
        <v>67</v>
      </c>
      <c r="T119" s="2" t="s">
        <v>1276</v>
      </c>
      <c r="U119" s="2" t="s">
        <v>1280</v>
      </c>
      <c r="V119" s="2" t="s">
        <v>1297</v>
      </c>
      <c r="W119" s="2" t="s">
        <v>1297</v>
      </c>
      <c r="X119" s="2" t="s">
        <v>1279</v>
      </c>
      <c r="Y119" s="2" t="s">
        <v>1025</v>
      </c>
      <c r="Z119" s="2" t="s">
        <v>1844</v>
      </c>
      <c r="AA119" s="2" t="s">
        <v>1844</v>
      </c>
      <c r="AB119" s="2" t="s">
        <v>3259</v>
      </c>
      <c r="AC119" s="2" t="s">
        <v>1844</v>
      </c>
      <c r="AD119" s="2" t="s">
        <v>1299</v>
      </c>
      <c r="AE119" s="2" t="s">
        <v>3260</v>
      </c>
      <c r="AF119" s="2" t="s">
        <v>1887</v>
      </c>
      <c r="AG119" s="2" t="s">
        <v>1847</v>
      </c>
      <c r="AH119" s="2" t="s">
        <v>1844</v>
      </c>
      <c r="AI119" s="2" t="s">
        <v>1844</v>
      </c>
      <c r="AJ119" s="2" t="s">
        <v>1844</v>
      </c>
      <c r="AK119" s="2" t="s">
        <v>1281</v>
      </c>
      <c r="AL119" s="2" t="s">
        <v>1848</v>
      </c>
      <c r="AM119" s="2" t="s">
        <v>1844</v>
      </c>
      <c r="AN119" s="2" t="s">
        <v>2921</v>
      </c>
      <c r="AO119" s="2" t="s">
        <v>2391</v>
      </c>
      <c r="AP119" s="2" t="s">
        <v>1844</v>
      </c>
      <c r="AQ119" s="2" t="s">
        <v>1844</v>
      </c>
      <c r="AR119" s="2" t="s">
        <v>1844</v>
      </c>
      <c r="AS119" s="2" t="s">
        <v>1844</v>
      </c>
      <c r="AT119" s="2" t="s">
        <v>2391</v>
      </c>
      <c r="AU119" s="2" t="s">
        <v>1844</v>
      </c>
      <c r="AV119" s="2" t="s">
        <v>1844</v>
      </c>
      <c r="AW119" s="2" t="s">
        <v>1851</v>
      </c>
      <c r="AX119" s="2" t="s">
        <v>1844</v>
      </c>
      <c r="AY119" s="2" t="s">
        <v>1844</v>
      </c>
      <c r="AZ119" s="2" t="s">
        <v>1852</v>
      </c>
      <c r="BA119" s="2" t="s">
        <v>1844</v>
      </c>
      <c r="BB119" s="2" t="s">
        <v>1278</v>
      </c>
      <c r="BC119" s="2" t="s">
        <v>3261</v>
      </c>
      <c r="BD119" s="2" t="s">
        <v>1844</v>
      </c>
      <c r="BE119" s="2" t="s">
        <v>3262</v>
      </c>
      <c r="BF119" s="2" t="s">
        <v>1853</v>
      </c>
      <c r="BG119" s="2" t="s">
        <v>1844</v>
      </c>
      <c r="BH119" s="2" t="s">
        <v>1281</v>
      </c>
      <c r="BI119" s="2" t="s">
        <v>1844</v>
      </c>
      <c r="BJ119" s="2" t="s">
        <v>1854</v>
      </c>
      <c r="BK119" s="2" t="s">
        <v>1855</v>
      </c>
      <c r="BL119" s="2" t="s">
        <v>1890</v>
      </c>
      <c r="BM119" s="2" t="s">
        <v>1844</v>
      </c>
      <c r="BN119" s="2" t="s">
        <v>1844</v>
      </c>
      <c r="BO119" s="2" t="s">
        <v>1844</v>
      </c>
      <c r="BP119" s="2" t="s">
        <v>1857</v>
      </c>
      <c r="BQ119" s="2" t="s">
        <v>1844</v>
      </c>
      <c r="BR119" s="2" t="s">
        <v>1844</v>
      </c>
      <c r="BS119" s="2" t="s">
        <v>1853</v>
      </c>
      <c r="BT119" s="2" t="s">
        <v>1844</v>
      </c>
      <c r="BU119" s="2" t="s">
        <v>3263</v>
      </c>
      <c r="BV119" s="2" t="s">
        <v>1844</v>
      </c>
      <c r="BW119" s="2" t="s">
        <v>3264</v>
      </c>
      <c r="BX119" s="2" t="s">
        <v>1844</v>
      </c>
      <c r="BY119" s="2" t="s">
        <v>1844</v>
      </c>
      <c r="BZ119" s="2" t="s">
        <v>1844</v>
      </c>
      <c r="CA119" s="2" t="s">
        <v>1844</v>
      </c>
      <c r="CB119" s="2" t="s">
        <v>1844</v>
      </c>
      <c r="CC119" s="2" t="s">
        <v>185</v>
      </c>
      <c r="CD119" s="2" t="s">
        <v>1844</v>
      </c>
      <c r="CE119" s="2" t="s">
        <v>1844</v>
      </c>
      <c r="CF119" s="2" t="s">
        <v>1844</v>
      </c>
      <c r="CG119" s="2" t="s">
        <v>1844</v>
      </c>
      <c r="CH119" s="2" t="s">
        <v>3265</v>
      </c>
      <c r="CI119" s="2" t="s">
        <v>1858</v>
      </c>
      <c r="CJ119" s="2" t="s">
        <v>1844</v>
      </c>
      <c r="CK119" s="2" t="s">
        <v>1844</v>
      </c>
      <c r="CL119" s="2" t="s">
        <v>1844</v>
      </c>
      <c r="CM119" s="2" t="s">
        <v>1844</v>
      </c>
      <c r="CN119" s="2" t="s">
        <v>1281</v>
      </c>
      <c r="CO119" s="2" t="s">
        <v>1844</v>
      </c>
      <c r="CP119" s="2" t="s">
        <v>3263</v>
      </c>
      <c r="CQ119" s="2" t="s">
        <v>1844</v>
      </c>
      <c r="CR119" s="2" t="s">
        <v>1844</v>
      </c>
      <c r="CS119" s="2" t="s">
        <v>1859</v>
      </c>
      <c r="CT119" s="2" t="s">
        <v>1859</v>
      </c>
      <c r="CU119" s="2" t="s">
        <v>1859</v>
      </c>
      <c r="CV119" s="2" t="s">
        <v>1844</v>
      </c>
      <c r="CW119" s="2" t="s">
        <v>1844</v>
      </c>
      <c r="CX119" s="2" t="s">
        <v>1844</v>
      </c>
      <c r="CY119" s="2" t="s">
        <v>1844</v>
      </c>
      <c r="CZ119" s="2" t="s">
        <v>1844</v>
      </c>
      <c r="DA119" s="2" t="s">
        <v>1844</v>
      </c>
      <c r="DB119" s="2" t="s">
        <v>1844</v>
      </c>
      <c r="DC119" s="2" t="s">
        <v>1026</v>
      </c>
      <c r="DD119" s="2" t="s">
        <v>1281</v>
      </c>
      <c r="DE119" s="2" t="s">
        <v>183</v>
      </c>
      <c r="DF119" s="3">
        <v>44931</v>
      </c>
      <c r="DG119" s="3">
        <v>44932</v>
      </c>
      <c r="DH119" s="3">
        <v>44932</v>
      </c>
      <c r="DI119" s="3">
        <v>44931</v>
      </c>
      <c r="DJ119" s="3">
        <v>44931</v>
      </c>
      <c r="DK119" s="3"/>
      <c r="DL119" s="3"/>
      <c r="DM119" s="3">
        <v>44931</v>
      </c>
      <c r="DN119" s="3"/>
      <c r="DO119" s="3">
        <v>44931</v>
      </c>
      <c r="DP119" s="3">
        <v>44931</v>
      </c>
      <c r="DQ119" s="26">
        <v>1</v>
      </c>
    </row>
    <row r="120" spans="1:121" x14ac:dyDescent="0.25">
      <c r="A120" s="2" t="s">
        <v>1281</v>
      </c>
      <c r="B120" s="2" t="s">
        <v>1842</v>
      </c>
      <c r="C120" s="2" t="s">
        <v>3266</v>
      </c>
      <c r="D120" s="2" t="s">
        <v>7714</v>
      </c>
      <c r="E120" s="2" t="s">
        <v>7493</v>
      </c>
      <c r="F120" s="2" t="str">
        <f t="shared" si="3"/>
        <v>EJE DE EMBRAGUE FRACTURADO</v>
      </c>
      <c r="G120" s="2" t="str">
        <f t="shared" si="2"/>
        <v>EJE DE EMBRAGUE FRACTURADO</v>
      </c>
      <c r="H120" s="2" t="s">
        <v>7262</v>
      </c>
      <c r="I120" s="2" t="s">
        <v>7257</v>
      </c>
      <c r="J120" s="2" t="s">
        <v>7279</v>
      </c>
      <c r="K120" s="2" t="s">
        <v>7368</v>
      </c>
      <c r="L120" s="2" t="s">
        <v>7265</v>
      </c>
      <c r="M120" s="2" t="s">
        <v>7501</v>
      </c>
      <c r="N120" s="2"/>
      <c r="O120" s="2"/>
      <c r="P120" s="2"/>
      <c r="Q120" s="2" t="s">
        <v>326</v>
      </c>
      <c r="R120" s="2" t="s">
        <v>10</v>
      </c>
      <c r="S120" s="2" t="s">
        <v>1042</v>
      </c>
      <c r="T120" s="2" t="s">
        <v>1276</v>
      </c>
      <c r="U120" s="2" t="s">
        <v>1280</v>
      </c>
      <c r="V120" s="2" t="s">
        <v>1299</v>
      </c>
      <c r="W120" s="2" t="s">
        <v>1299</v>
      </c>
      <c r="X120" s="2" t="s">
        <v>1298</v>
      </c>
      <c r="Y120" s="2" t="s">
        <v>1025</v>
      </c>
      <c r="Z120" s="2" t="s">
        <v>1844</v>
      </c>
      <c r="AA120" s="2" t="s">
        <v>1844</v>
      </c>
      <c r="AB120" s="2" t="s">
        <v>3267</v>
      </c>
      <c r="AC120" s="2" t="s">
        <v>1844</v>
      </c>
      <c r="AD120" s="2" t="s">
        <v>1299</v>
      </c>
      <c r="AE120" s="2" t="s">
        <v>3268</v>
      </c>
      <c r="AF120" s="2" t="s">
        <v>1960</v>
      </c>
      <c r="AG120" s="2" t="s">
        <v>1847</v>
      </c>
      <c r="AH120" s="2" t="s">
        <v>1844</v>
      </c>
      <c r="AI120" s="2" t="s">
        <v>1844</v>
      </c>
      <c r="AJ120" s="2" t="s">
        <v>1844</v>
      </c>
      <c r="AK120" s="2" t="s">
        <v>1281</v>
      </c>
      <c r="AL120" s="2" t="s">
        <v>1848</v>
      </c>
      <c r="AM120" s="2" t="s">
        <v>1844</v>
      </c>
      <c r="AN120" s="2" t="s">
        <v>2186</v>
      </c>
      <c r="AO120" s="2" t="s">
        <v>3269</v>
      </c>
      <c r="AP120" s="2" t="s">
        <v>1844</v>
      </c>
      <c r="AQ120" s="2" t="s">
        <v>1844</v>
      </c>
      <c r="AR120" s="2" t="s">
        <v>1844</v>
      </c>
      <c r="AS120" s="2" t="s">
        <v>1844</v>
      </c>
      <c r="AT120" s="2" t="s">
        <v>3270</v>
      </c>
      <c r="AU120" s="2" t="s">
        <v>1844</v>
      </c>
      <c r="AV120" s="2" t="s">
        <v>1844</v>
      </c>
      <c r="AW120" s="2" t="s">
        <v>1851</v>
      </c>
      <c r="AX120" s="2" t="s">
        <v>1844</v>
      </c>
      <c r="AY120" s="2" t="s">
        <v>1844</v>
      </c>
      <c r="AZ120" s="2" t="s">
        <v>1852</v>
      </c>
      <c r="BA120" s="2" t="s">
        <v>1844</v>
      </c>
      <c r="BB120" s="2" t="s">
        <v>1278</v>
      </c>
      <c r="BC120" s="2" t="s">
        <v>3271</v>
      </c>
      <c r="BD120" s="2" t="s">
        <v>1844</v>
      </c>
      <c r="BE120" s="2" t="s">
        <v>3272</v>
      </c>
      <c r="BF120" s="2" t="s">
        <v>1853</v>
      </c>
      <c r="BG120" s="2" t="s">
        <v>1844</v>
      </c>
      <c r="BH120" s="2" t="s">
        <v>1281</v>
      </c>
      <c r="BI120" s="2" t="s">
        <v>1844</v>
      </c>
      <c r="BJ120" s="2" t="s">
        <v>1854</v>
      </c>
      <c r="BK120" s="2" t="s">
        <v>1855</v>
      </c>
      <c r="BL120" s="2" t="s">
        <v>1914</v>
      </c>
      <c r="BM120" s="2" t="s">
        <v>1844</v>
      </c>
      <c r="BN120" s="2" t="s">
        <v>1844</v>
      </c>
      <c r="BO120" s="2" t="s">
        <v>1844</v>
      </c>
      <c r="BP120" s="2" t="s">
        <v>1857</v>
      </c>
      <c r="BQ120" s="2" t="s">
        <v>1844</v>
      </c>
      <c r="BR120" s="2" t="s">
        <v>1844</v>
      </c>
      <c r="BS120" s="2" t="s">
        <v>1853</v>
      </c>
      <c r="BT120" s="2" t="s">
        <v>1844</v>
      </c>
      <c r="BU120" s="2" t="s">
        <v>3273</v>
      </c>
      <c r="BV120" s="2" t="s">
        <v>1844</v>
      </c>
      <c r="BW120" s="2" t="s">
        <v>3274</v>
      </c>
      <c r="BX120" s="2" t="s">
        <v>1844</v>
      </c>
      <c r="BY120" s="2" t="s">
        <v>1844</v>
      </c>
      <c r="BZ120" s="2" t="s">
        <v>1844</v>
      </c>
      <c r="CA120" s="2" t="s">
        <v>1844</v>
      </c>
      <c r="CB120" s="2" t="s">
        <v>1844</v>
      </c>
      <c r="CC120" s="2" t="s">
        <v>120</v>
      </c>
      <c r="CD120" s="2" t="s">
        <v>1844</v>
      </c>
      <c r="CE120" s="2" t="s">
        <v>1844</v>
      </c>
      <c r="CF120" s="2" t="s">
        <v>1844</v>
      </c>
      <c r="CG120" s="2" t="s">
        <v>1844</v>
      </c>
      <c r="CH120" s="2" t="s">
        <v>3268</v>
      </c>
      <c r="CI120" s="2" t="s">
        <v>1901</v>
      </c>
      <c r="CJ120" s="2" t="s">
        <v>1844</v>
      </c>
      <c r="CK120" s="2" t="s">
        <v>1844</v>
      </c>
      <c r="CL120" s="2" t="s">
        <v>1844</v>
      </c>
      <c r="CM120" s="2" t="s">
        <v>1844</v>
      </c>
      <c r="CN120" s="2" t="s">
        <v>1281</v>
      </c>
      <c r="CO120" s="2" t="s">
        <v>1844</v>
      </c>
      <c r="CP120" s="2" t="s">
        <v>3273</v>
      </c>
      <c r="CQ120" s="2" t="s">
        <v>1844</v>
      </c>
      <c r="CR120" s="2" t="s">
        <v>1844</v>
      </c>
      <c r="CS120" s="2" t="s">
        <v>1859</v>
      </c>
      <c r="CT120" s="2" t="s">
        <v>1859</v>
      </c>
      <c r="CU120" s="2" t="s">
        <v>1859</v>
      </c>
      <c r="CV120" s="2" t="s">
        <v>1844</v>
      </c>
      <c r="CW120" s="2" t="s">
        <v>1844</v>
      </c>
      <c r="CX120" s="2" t="s">
        <v>1844</v>
      </c>
      <c r="CY120" s="2" t="s">
        <v>1844</v>
      </c>
      <c r="CZ120" s="2" t="s">
        <v>1844</v>
      </c>
      <c r="DA120" s="2" t="s">
        <v>1844</v>
      </c>
      <c r="DB120" s="2" t="s">
        <v>1844</v>
      </c>
      <c r="DC120" s="2" t="s">
        <v>1026</v>
      </c>
      <c r="DD120" s="2" t="s">
        <v>1281</v>
      </c>
      <c r="DE120" s="2" t="s">
        <v>325</v>
      </c>
      <c r="DF120" s="3">
        <v>44931</v>
      </c>
      <c r="DG120" s="3">
        <v>44932</v>
      </c>
      <c r="DH120" s="3">
        <v>44932</v>
      </c>
      <c r="DI120" s="3">
        <v>44932</v>
      </c>
      <c r="DJ120" s="3">
        <v>44932</v>
      </c>
      <c r="DK120" s="3"/>
      <c r="DL120" s="3"/>
      <c r="DM120" s="3">
        <v>44931</v>
      </c>
      <c r="DN120" s="3"/>
      <c r="DO120" s="3">
        <v>44931</v>
      </c>
      <c r="DP120" s="3">
        <v>44931</v>
      </c>
      <c r="DQ120" s="26">
        <v>4.25</v>
      </c>
    </row>
    <row r="121" spans="1:121" x14ac:dyDescent="0.25">
      <c r="A121" s="2" t="s">
        <v>1281</v>
      </c>
      <c r="B121" s="2" t="s">
        <v>1842</v>
      </c>
      <c r="C121" s="2" t="s">
        <v>3224</v>
      </c>
      <c r="D121" s="2" t="s">
        <v>7715</v>
      </c>
      <c r="E121" s="2" t="s">
        <v>7719</v>
      </c>
      <c r="F121" s="2" t="str">
        <f t="shared" si="3"/>
        <v>CILINDRO DE SEGUIDOR ATASCADO</v>
      </c>
      <c r="G121" s="2" t="str">
        <f t="shared" si="2"/>
        <v>CILINDRO DE SEGUIDOR ATASCADO</v>
      </c>
      <c r="H121" s="2" t="s">
        <v>7244</v>
      </c>
      <c r="I121" s="2" t="s">
        <v>7265</v>
      </c>
      <c r="J121" s="2" t="s">
        <v>7318</v>
      </c>
      <c r="K121" s="2" t="s">
        <v>7111</v>
      </c>
      <c r="L121" s="2" t="s">
        <v>7383</v>
      </c>
      <c r="M121" s="2"/>
      <c r="N121" s="2"/>
      <c r="O121" s="2"/>
      <c r="P121" s="2"/>
      <c r="Q121" s="2" t="s">
        <v>366</v>
      </c>
      <c r="R121" s="2" t="s">
        <v>10</v>
      </c>
      <c r="S121" s="2" t="s">
        <v>67</v>
      </c>
      <c r="T121" s="2" t="s">
        <v>1276</v>
      </c>
      <c r="U121" s="2" t="s">
        <v>1280</v>
      </c>
      <c r="V121" s="2" t="s">
        <v>1297</v>
      </c>
      <c r="W121" s="2" t="s">
        <v>1297</v>
      </c>
      <c r="X121" s="2" t="s">
        <v>1298</v>
      </c>
      <c r="Y121" s="2" t="s">
        <v>1015</v>
      </c>
      <c r="Z121" s="2" t="s">
        <v>1844</v>
      </c>
      <c r="AA121" s="2" t="s">
        <v>1844</v>
      </c>
      <c r="AB121" s="2" t="s">
        <v>3225</v>
      </c>
      <c r="AC121" s="2" t="s">
        <v>1844</v>
      </c>
      <c r="AD121" s="2" t="s">
        <v>1296</v>
      </c>
      <c r="AE121" s="2" t="s">
        <v>3226</v>
      </c>
      <c r="AF121" s="2" t="s">
        <v>1913</v>
      </c>
      <c r="AG121" s="2" t="s">
        <v>1847</v>
      </c>
      <c r="AH121" s="2" t="s">
        <v>1844</v>
      </c>
      <c r="AI121" s="2" t="s">
        <v>1844</v>
      </c>
      <c r="AJ121" s="2" t="s">
        <v>1844</v>
      </c>
      <c r="AK121" s="2" t="s">
        <v>1281</v>
      </c>
      <c r="AL121" s="2" t="s">
        <v>1848</v>
      </c>
      <c r="AM121" s="2" t="s">
        <v>1844</v>
      </c>
      <c r="AN121" s="2" t="s">
        <v>2570</v>
      </c>
      <c r="AO121" s="2" t="s">
        <v>3227</v>
      </c>
      <c r="AP121" s="2" t="s">
        <v>1844</v>
      </c>
      <c r="AQ121" s="2" t="s">
        <v>1844</v>
      </c>
      <c r="AR121" s="2" t="s">
        <v>1844</v>
      </c>
      <c r="AS121" s="2" t="s">
        <v>1844</v>
      </c>
      <c r="AT121" s="2" t="s">
        <v>3228</v>
      </c>
      <c r="AU121" s="2" t="s">
        <v>1844</v>
      </c>
      <c r="AV121" s="2" t="s">
        <v>1844</v>
      </c>
      <c r="AW121" s="2" t="s">
        <v>1851</v>
      </c>
      <c r="AX121" s="2" t="s">
        <v>1844</v>
      </c>
      <c r="AY121" s="2" t="s">
        <v>1844</v>
      </c>
      <c r="AZ121" s="2" t="s">
        <v>1852</v>
      </c>
      <c r="BA121" s="2" t="s">
        <v>1844</v>
      </c>
      <c r="BB121" s="2" t="s">
        <v>1278</v>
      </c>
      <c r="BC121" s="2" t="s">
        <v>3229</v>
      </c>
      <c r="BD121" s="2" t="s">
        <v>1844</v>
      </c>
      <c r="BE121" s="2" t="s">
        <v>3230</v>
      </c>
      <c r="BF121" s="2" t="s">
        <v>1853</v>
      </c>
      <c r="BG121" s="2" t="s">
        <v>1844</v>
      </c>
      <c r="BH121" s="2" t="s">
        <v>1281</v>
      </c>
      <c r="BI121" s="2" t="s">
        <v>1844</v>
      </c>
      <c r="BJ121" s="2" t="s">
        <v>1854</v>
      </c>
      <c r="BK121" s="2" t="s">
        <v>1855</v>
      </c>
      <c r="BL121" s="2" t="s">
        <v>1914</v>
      </c>
      <c r="BM121" s="2" t="s">
        <v>1844</v>
      </c>
      <c r="BN121" s="2" t="s">
        <v>1844</v>
      </c>
      <c r="BO121" s="2" t="s">
        <v>1844</v>
      </c>
      <c r="BP121" s="2" t="s">
        <v>1857</v>
      </c>
      <c r="BQ121" s="2" t="s">
        <v>1844</v>
      </c>
      <c r="BR121" s="2" t="s">
        <v>1844</v>
      </c>
      <c r="BS121" s="2" t="s">
        <v>1853</v>
      </c>
      <c r="BT121" s="2" t="s">
        <v>1844</v>
      </c>
      <c r="BU121" s="2" t="s">
        <v>3227</v>
      </c>
      <c r="BV121" s="2" t="s">
        <v>1844</v>
      </c>
      <c r="BW121" s="2" t="s">
        <v>3231</v>
      </c>
      <c r="BX121" s="2" t="s">
        <v>1844</v>
      </c>
      <c r="BY121" s="2" t="s">
        <v>1844</v>
      </c>
      <c r="BZ121" s="2" t="s">
        <v>1844</v>
      </c>
      <c r="CA121" s="2" t="s">
        <v>1844</v>
      </c>
      <c r="CB121" s="2" t="s">
        <v>1844</v>
      </c>
      <c r="CC121" s="2" t="s">
        <v>120</v>
      </c>
      <c r="CD121" s="2" t="s">
        <v>1844</v>
      </c>
      <c r="CE121" s="2" t="s">
        <v>1844</v>
      </c>
      <c r="CF121" s="2" t="s">
        <v>1844</v>
      </c>
      <c r="CG121" s="2" t="s">
        <v>1844</v>
      </c>
      <c r="CH121" s="2" t="s">
        <v>3226</v>
      </c>
      <c r="CI121" s="2" t="s">
        <v>1901</v>
      </c>
      <c r="CJ121" s="2" t="s">
        <v>1844</v>
      </c>
      <c r="CK121" s="2" t="s">
        <v>1844</v>
      </c>
      <c r="CL121" s="2" t="s">
        <v>1844</v>
      </c>
      <c r="CM121" s="2" t="s">
        <v>1844</v>
      </c>
      <c r="CN121" s="2" t="s">
        <v>1281</v>
      </c>
      <c r="CO121" s="2" t="s">
        <v>1844</v>
      </c>
      <c r="CP121" s="2" t="s">
        <v>3227</v>
      </c>
      <c r="CQ121" s="2" t="s">
        <v>1844</v>
      </c>
      <c r="CR121" s="2" t="s">
        <v>1844</v>
      </c>
      <c r="CS121" s="2" t="s">
        <v>1859</v>
      </c>
      <c r="CT121" s="2" t="s">
        <v>1859</v>
      </c>
      <c r="CU121" s="2" t="s">
        <v>1859</v>
      </c>
      <c r="CV121" s="2" t="s">
        <v>1844</v>
      </c>
      <c r="CW121" s="2" t="s">
        <v>1844</v>
      </c>
      <c r="CX121" s="2" t="s">
        <v>1844</v>
      </c>
      <c r="CY121" s="2" t="s">
        <v>1844</v>
      </c>
      <c r="CZ121" s="2" t="s">
        <v>1844</v>
      </c>
      <c r="DA121" s="2" t="s">
        <v>1844</v>
      </c>
      <c r="DB121" s="2" t="s">
        <v>1844</v>
      </c>
      <c r="DC121" s="2" t="s">
        <v>1026</v>
      </c>
      <c r="DD121" s="2" t="s">
        <v>1281</v>
      </c>
      <c r="DE121" s="2" t="s">
        <v>365</v>
      </c>
      <c r="DF121" s="3">
        <v>44916</v>
      </c>
      <c r="DG121" s="3">
        <v>44936</v>
      </c>
      <c r="DH121" s="3">
        <v>44936</v>
      </c>
      <c r="DI121" s="3">
        <v>44916</v>
      </c>
      <c r="DJ121" s="3">
        <v>44936</v>
      </c>
      <c r="DK121" s="3"/>
      <c r="DL121" s="3"/>
      <c r="DM121" s="3">
        <v>44916</v>
      </c>
      <c r="DN121" s="3"/>
      <c r="DO121" s="3">
        <v>44916</v>
      </c>
      <c r="DP121" s="3">
        <v>44916</v>
      </c>
      <c r="DQ121" s="26">
        <v>7.97</v>
      </c>
    </row>
    <row r="122" spans="1:121" x14ac:dyDescent="0.25">
      <c r="A122" s="2" t="s">
        <v>1281</v>
      </c>
      <c r="B122" s="2" t="s">
        <v>1842</v>
      </c>
      <c r="C122" s="2" t="s">
        <v>3279</v>
      </c>
      <c r="D122" s="2" t="s">
        <v>7717</v>
      </c>
      <c r="E122" s="2" t="s">
        <v>7419</v>
      </c>
      <c r="F122" s="2" t="str">
        <f t="shared" si="3"/>
        <v>SISTEMA DE CLIPADO DEFICIENTE</v>
      </c>
      <c r="G122" s="2" t="str">
        <f t="shared" si="2"/>
        <v>SISTEMA DE CLIPADO DEFICIENTE</v>
      </c>
      <c r="H122" s="2" t="s">
        <v>7272</v>
      </c>
      <c r="I122" s="2" t="s">
        <v>7502</v>
      </c>
      <c r="J122" s="2" t="s">
        <v>7251</v>
      </c>
      <c r="K122" s="2" t="s">
        <v>7503</v>
      </c>
      <c r="L122" s="2" t="s">
        <v>7291</v>
      </c>
      <c r="M122" s="2" t="s">
        <v>7272</v>
      </c>
      <c r="N122" s="2" t="s">
        <v>7504</v>
      </c>
      <c r="O122" s="2" t="s">
        <v>7279</v>
      </c>
      <c r="P122" s="2" t="s">
        <v>7505</v>
      </c>
      <c r="Q122" s="2" t="s">
        <v>406</v>
      </c>
      <c r="R122" s="2" t="s">
        <v>10</v>
      </c>
      <c r="S122" s="2" t="s">
        <v>54</v>
      </c>
      <c r="T122" s="2" t="s">
        <v>1276</v>
      </c>
      <c r="U122" s="2" t="s">
        <v>1280</v>
      </c>
      <c r="V122" s="2" t="s">
        <v>1410</v>
      </c>
      <c r="W122" s="2" t="s">
        <v>1410</v>
      </c>
      <c r="X122" s="2" t="s">
        <v>1291</v>
      </c>
      <c r="Y122" s="2" t="s">
        <v>1025</v>
      </c>
      <c r="Z122" s="2" t="s">
        <v>1844</v>
      </c>
      <c r="AA122" s="2" t="s">
        <v>1844</v>
      </c>
      <c r="AB122" s="2" t="s">
        <v>3280</v>
      </c>
      <c r="AC122" s="2" t="s">
        <v>1844</v>
      </c>
      <c r="AD122" s="2" t="s">
        <v>1296</v>
      </c>
      <c r="AE122" s="2" t="s">
        <v>3281</v>
      </c>
      <c r="AF122" s="2" t="s">
        <v>1844</v>
      </c>
      <c r="AG122" s="2" t="s">
        <v>1844</v>
      </c>
      <c r="AH122" s="2" t="s">
        <v>1844</v>
      </c>
      <c r="AI122" s="2" t="s">
        <v>1844</v>
      </c>
      <c r="AJ122" s="2" t="s">
        <v>1844</v>
      </c>
      <c r="AK122" s="2" t="s">
        <v>1281</v>
      </c>
      <c r="AL122" s="2" t="s">
        <v>1848</v>
      </c>
      <c r="AM122" s="2" t="s">
        <v>1844</v>
      </c>
      <c r="AN122" s="2" t="s">
        <v>2391</v>
      </c>
      <c r="AO122" s="2" t="s">
        <v>2186</v>
      </c>
      <c r="AP122" s="2" t="s">
        <v>1844</v>
      </c>
      <c r="AQ122" s="2" t="s">
        <v>1844</v>
      </c>
      <c r="AR122" s="2" t="s">
        <v>1844</v>
      </c>
      <c r="AS122" s="2" t="s">
        <v>1844</v>
      </c>
      <c r="AT122" s="2" t="s">
        <v>2186</v>
      </c>
      <c r="AU122" s="2" t="s">
        <v>1844</v>
      </c>
      <c r="AV122" s="2" t="s">
        <v>1844</v>
      </c>
      <c r="AW122" s="2" t="s">
        <v>1851</v>
      </c>
      <c r="AX122" s="2" t="s">
        <v>1844</v>
      </c>
      <c r="AY122" s="2" t="s">
        <v>1844</v>
      </c>
      <c r="AZ122" s="2" t="s">
        <v>1852</v>
      </c>
      <c r="BA122" s="2" t="s">
        <v>1844</v>
      </c>
      <c r="BB122" s="2" t="s">
        <v>1278</v>
      </c>
      <c r="BC122" s="2" t="s">
        <v>3282</v>
      </c>
      <c r="BD122" s="2" t="s">
        <v>1844</v>
      </c>
      <c r="BE122" s="2" t="s">
        <v>3283</v>
      </c>
      <c r="BF122" s="2" t="s">
        <v>1853</v>
      </c>
      <c r="BG122" s="2" t="s">
        <v>1844</v>
      </c>
      <c r="BH122" s="2" t="s">
        <v>1281</v>
      </c>
      <c r="BI122" s="2" t="s">
        <v>1844</v>
      </c>
      <c r="BJ122" s="2" t="s">
        <v>1854</v>
      </c>
      <c r="BK122" s="2" t="s">
        <v>1855</v>
      </c>
      <c r="BL122" s="2" t="s">
        <v>1866</v>
      </c>
      <c r="BM122" s="2" t="s">
        <v>1844</v>
      </c>
      <c r="BN122" s="2" t="s">
        <v>1844</v>
      </c>
      <c r="BO122" s="2" t="s">
        <v>1844</v>
      </c>
      <c r="BP122" s="2" t="s">
        <v>1857</v>
      </c>
      <c r="BQ122" s="2" t="s">
        <v>1844</v>
      </c>
      <c r="BR122" s="2" t="s">
        <v>1844</v>
      </c>
      <c r="BS122" s="2" t="s">
        <v>1853</v>
      </c>
      <c r="BT122" s="2" t="s">
        <v>1844</v>
      </c>
      <c r="BU122" s="2" t="s">
        <v>3284</v>
      </c>
      <c r="BV122" s="2" t="s">
        <v>1844</v>
      </c>
      <c r="BW122" s="2" t="s">
        <v>3285</v>
      </c>
      <c r="BX122" s="2" t="s">
        <v>1844</v>
      </c>
      <c r="BY122" s="2" t="s">
        <v>1844</v>
      </c>
      <c r="BZ122" s="2" t="s">
        <v>1844</v>
      </c>
      <c r="CA122" s="2" t="s">
        <v>1844</v>
      </c>
      <c r="CB122" s="2" t="s">
        <v>1844</v>
      </c>
      <c r="CC122" s="2" t="s">
        <v>154</v>
      </c>
      <c r="CD122" s="2" t="s">
        <v>1844</v>
      </c>
      <c r="CE122" s="2" t="s">
        <v>1844</v>
      </c>
      <c r="CF122" s="2" t="s">
        <v>1844</v>
      </c>
      <c r="CG122" s="2" t="s">
        <v>1844</v>
      </c>
      <c r="CH122" s="2" t="s">
        <v>3286</v>
      </c>
      <c r="CI122" s="2" t="s">
        <v>1869</v>
      </c>
      <c r="CJ122" s="2" t="s">
        <v>1844</v>
      </c>
      <c r="CK122" s="2" t="s">
        <v>1844</v>
      </c>
      <c r="CL122" s="2" t="s">
        <v>1844</v>
      </c>
      <c r="CM122" s="2" t="s">
        <v>1844</v>
      </c>
      <c r="CN122" s="2" t="s">
        <v>1281</v>
      </c>
      <c r="CO122" s="2" t="s">
        <v>1844</v>
      </c>
      <c r="CP122" s="2" t="s">
        <v>3284</v>
      </c>
      <c r="CQ122" s="2" t="s">
        <v>1844</v>
      </c>
      <c r="CR122" s="2" t="s">
        <v>1844</v>
      </c>
      <c r="CS122" s="2" t="s">
        <v>1859</v>
      </c>
      <c r="CT122" s="2" t="s">
        <v>1859</v>
      </c>
      <c r="CU122" s="2" t="s">
        <v>1859</v>
      </c>
      <c r="CV122" s="2" t="s">
        <v>1844</v>
      </c>
      <c r="CW122" s="2" t="s">
        <v>1844</v>
      </c>
      <c r="CX122" s="2" t="s">
        <v>1844</v>
      </c>
      <c r="CY122" s="2" t="s">
        <v>1844</v>
      </c>
      <c r="CZ122" s="2" t="s">
        <v>1844</v>
      </c>
      <c r="DA122" s="2" t="s">
        <v>1844</v>
      </c>
      <c r="DB122" s="2" t="s">
        <v>1844</v>
      </c>
      <c r="DC122" s="2" t="s">
        <v>1026</v>
      </c>
      <c r="DD122" s="2" t="s">
        <v>1281</v>
      </c>
      <c r="DE122" s="2" t="s">
        <v>405</v>
      </c>
      <c r="DF122" s="3">
        <v>44936</v>
      </c>
      <c r="DG122" s="3">
        <v>44972</v>
      </c>
      <c r="DH122" s="3">
        <v>44972</v>
      </c>
      <c r="DI122" s="3">
        <v>44936</v>
      </c>
      <c r="DJ122" s="3">
        <v>44936</v>
      </c>
      <c r="DK122" s="3"/>
      <c r="DL122" s="3"/>
      <c r="DM122" s="3">
        <v>44936</v>
      </c>
      <c r="DN122" s="3"/>
      <c r="DO122" s="3">
        <v>44936</v>
      </c>
      <c r="DP122" s="3">
        <v>44936</v>
      </c>
      <c r="DQ122" s="26">
        <v>9.5</v>
      </c>
    </row>
    <row r="123" spans="1:121" x14ac:dyDescent="0.25">
      <c r="A123" s="2" t="s">
        <v>1281</v>
      </c>
      <c r="B123" s="2" t="s">
        <v>1842</v>
      </c>
      <c r="C123" s="2" t="s">
        <v>3298</v>
      </c>
      <c r="D123" s="2" t="s">
        <v>7718</v>
      </c>
      <c r="E123" s="2" t="s">
        <v>7493</v>
      </c>
      <c r="F123" s="2" t="str">
        <f t="shared" si="3"/>
        <v>INTERRUPTOR PRINCIPAL FRACTURADO</v>
      </c>
      <c r="G123" s="2" t="str">
        <f t="shared" si="2"/>
        <v>INTERRUPTOR PRINCIPAL FRACTURADO</v>
      </c>
      <c r="H123" s="2" t="s">
        <v>7506</v>
      </c>
      <c r="I123" s="2" t="s">
        <v>7507</v>
      </c>
      <c r="J123" s="2" t="s">
        <v>7387</v>
      </c>
      <c r="K123" s="2"/>
      <c r="L123" s="2"/>
      <c r="M123" s="2"/>
      <c r="N123" s="2"/>
      <c r="O123" s="2"/>
      <c r="P123" s="2"/>
      <c r="Q123" s="2" t="s">
        <v>406</v>
      </c>
      <c r="R123" s="2" t="s">
        <v>10</v>
      </c>
      <c r="S123" s="2" t="s">
        <v>54</v>
      </c>
      <c r="T123" s="2" t="s">
        <v>1282</v>
      </c>
      <c r="U123" s="2" t="s">
        <v>1284</v>
      </c>
      <c r="V123" s="2" t="s">
        <v>1410</v>
      </c>
      <c r="W123" s="2" t="s">
        <v>1410</v>
      </c>
      <c r="X123" s="2" t="s">
        <v>1291</v>
      </c>
      <c r="Y123" s="2" t="s">
        <v>1025</v>
      </c>
      <c r="Z123" s="2" t="s">
        <v>1844</v>
      </c>
      <c r="AA123" s="2" t="s">
        <v>1844</v>
      </c>
      <c r="AB123" s="2" t="s">
        <v>3299</v>
      </c>
      <c r="AC123" s="2" t="s">
        <v>1844</v>
      </c>
      <c r="AD123" s="2" t="s">
        <v>1296</v>
      </c>
      <c r="AE123" s="2" t="s">
        <v>3300</v>
      </c>
      <c r="AF123" s="2" t="s">
        <v>1844</v>
      </c>
      <c r="AG123" s="2" t="s">
        <v>1844</v>
      </c>
      <c r="AH123" s="2" t="s">
        <v>1844</v>
      </c>
      <c r="AI123" s="2" t="s">
        <v>1844</v>
      </c>
      <c r="AJ123" s="2" t="s">
        <v>1844</v>
      </c>
      <c r="AK123" s="2" t="s">
        <v>1281</v>
      </c>
      <c r="AL123" s="2" t="s">
        <v>1848</v>
      </c>
      <c r="AM123" s="2" t="s">
        <v>1844</v>
      </c>
      <c r="AN123" s="2" t="s">
        <v>1857</v>
      </c>
      <c r="AO123" s="2" t="s">
        <v>3301</v>
      </c>
      <c r="AP123" s="2" t="s">
        <v>1844</v>
      </c>
      <c r="AQ123" s="2" t="s">
        <v>1844</v>
      </c>
      <c r="AR123" s="2" t="s">
        <v>1844</v>
      </c>
      <c r="AS123" s="2" t="s">
        <v>1844</v>
      </c>
      <c r="AT123" s="2" t="s">
        <v>3302</v>
      </c>
      <c r="AU123" s="2" t="s">
        <v>1844</v>
      </c>
      <c r="AV123" s="2" t="s">
        <v>1844</v>
      </c>
      <c r="AW123" s="2" t="s">
        <v>1851</v>
      </c>
      <c r="AX123" s="2" t="s">
        <v>1844</v>
      </c>
      <c r="AY123" s="2" t="s">
        <v>1844</v>
      </c>
      <c r="AZ123" s="2" t="s">
        <v>1852</v>
      </c>
      <c r="BA123" s="2" t="s">
        <v>1844</v>
      </c>
      <c r="BB123" s="2" t="s">
        <v>1278</v>
      </c>
      <c r="BC123" s="2" t="s">
        <v>3303</v>
      </c>
      <c r="BD123" s="2" t="s">
        <v>1844</v>
      </c>
      <c r="BE123" s="2" t="s">
        <v>3304</v>
      </c>
      <c r="BF123" s="2" t="s">
        <v>1853</v>
      </c>
      <c r="BG123" s="2" t="s">
        <v>1844</v>
      </c>
      <c r="BH123" s="2" t="s">
        <v>1281</v>
      </c>
      <c r="BI123" s="2" t="s">
        <v>1844</v>
      </c>
      <c r="BJ123" s="2" t="s">
        <v>1854</v>
      </c>
      <c r="BK123" s="2" t="s">
        <v>1855</v>
      </c>
      <c r="BL123" s="2" t="s">
        <v>1866</v>
      </c>
      <c r="BM123" s="2" t="s">
        <v>1844</v>
      </c>
      <c r="BN123" s="2" t="s">
        <v>1844</v>
      </c>
      <c r="BO123" s="2" t="s">
        <v>1844</v>
      </c>
      <c r="BP123" s="2" t="s">
        <v>1857</v>
      </c>
      <c r="BQ123" s="2" t="s">
        <v>1844</v>
      </c>
      <c r="BR123" s="2" t="s">
        <v>1844</v>
      </c>
      <c r="BS123" s="2" t="s">
        <v>1853</v>
      </c>
      <c r="BT123" s="2" t="s">
        <v>1844</v>
      </c>
      <c r="BU123" s="2" t="s">
        <v>3301</v>
      </c>
      <c r="BV123" s="2" t="s">
        <v>1844</v>
      </c>
      <c r="BW123" s="2" t="s">
        <v>3305</v>
      </c>
      <c r="BX123" s="2" t="s">
        <v>1844</v>
      </c>
      <c r="BY123" s="2" t="s">
        <v>1844</v>
      </c>
      <c r="BZ123" s="2" t="s">
        <v>1844</v>
      </c>
      <c r="CA123" s="2" t="s">
        <v>1844</v>
      </c>
      <c r="CB123" s="2" t="s">
        <v>1844</v>
      </c>
      <c r="CC123" s="2" t="s">
        <v>154</v>
      </c>
      <c r="CD123" s="2" t="s">
        <v>1844</v>
      </c>
      <c r="CE123" s="2" t="s">
        <v>1844</v>
      </c>
      <c r="CF123" s="2" t="s">
        <v>1844</v>
      </c>
      <c r="CG123" s="2" t="s">
        <v>1844</v>
      </c>
      <c r="CH123" s="2" t="s">
        <v>3300</v>
      </c>
      <c r="CI123" s="2" t="s">
        <v>1869</v>
      </c>
      <c r="CJ123" s="2" t="s">
        <v>1844</v>
      </c>
      <c r="CK123" s="2" t="s">
        <v>1844</v>
      </c>
      <c r="CL123" s="2" t="s">
        <v>1844</v>
      </c>
      <c r="CM123" s="2" t="s">
        <v>1844</v>
      </c>
      <c r="CN123" s="2" t="s">
        <v>1281</v>
      </c>
      <c r="CO123" s="2" t="s">
        <v>1844</v>
      </c>
      <c r="CP123" s="2" t="s">
        <v>3301</v>
      </c>
      <c r="CQ123" s="2" t="s">
        <v>1844</v>
      </c>
      <c r="CR123" s="2" t="s">
        <v>1844</v>
      </c>
      <c r="CS123" s="2" t="s">
        <v>1859</v>
      </c>
      <c r="CT123" s="2" t="s">
        <v>1859</v>
      </c>
      <c r="CU123" s="2" t="s">
        <v>1859</v>
      </c>
      <c r="CV123" s="2" t="s">
        <v>1844</v>
      </c>
      <c r="CW123" s="2" t="s">
        <v>1844</v>
      </c>
      <c r="CX123" s="2" t="s">
        <v>1844</v>
      </c>
      <c r="CY123" s="2" t="s">
        <v>1844</v>
      </c>
      <c r="CZ123" s="2" t="s">
        <v>1844</v>
      </c>
      <c r="DA123" s="2" t="s">
        <v>1844</v>
      </c>
      <c r="DB123" s="2" t="s">
        <v>1844</v>
      </c>
      <c r="DC123" s="2" t="s">
        <v>1026</v>
      </c>
      <c r="DD123" s="2" t="s">
        <v>1281</v>
      </c>
      <c r="DE123" s="2" t="s">
        <v>405</v>
      </c>
      <c r="DF123" s="3">
        <v>44940</v>
      </c>
      <c r="DG123" s="3">
        <v>44940</v>
      </c>
      <c r="DH123" s="3">
        <v>44940</v>
      </c>
      <c r="DI123" s="3"/>
      <c r="DJ123" s="3">
        <v>44940</v>
      </c>
      <c r="DK123" s="3"/>
      <c r="DL123" s="3"/>
      <c r="DM123" s="3">
        <v>44940</v>
      </c>
      <c r="DN123" s="3"/>
      <c r="DO123" s="3">
        <v>44940</v>
      </c>
      <c r="DP123" s="3">
        <v>44940</v>
      </c>
      <c r="DQ123" s="26">
        <v>0</v>
      </c>
    </row>
    <row r="124" spans="1:121" x14ac:dyDescent="0.25">
      <c r="A124" s="2" t="s">
        <v>1281</v>
      </c>
      <c r="B124" s="2" t="s">
        <v>1842</v>
      </c>
      <c r="C124" s="2" t="s">
        <v>3317</v>
      </c>
      <c r="D124" s="2" t="s">
        <v>7692</v>
      </c>
      <c r="E124" s="2" t="s">
        <v>7719</v>
      </c>
      <c r="F124" s="2" t="str">
        <f t="shared" si="3"/>
        <v>SISTEMA DE CORTE ATASCADO</v>
      </c>
      <c r="G124" s="2" t="str">
        <f t="shared" si="2"/>
        <v>SISTEMA DE CORTE ATASCADO</v>
      </c>
      <c r="H124" s="2" t="s">
        <v>7308</v>
      </c>
      <c r="I124" s="2" t="s">
        <v>7508</v>
      </c>
      <c r="J124" s="2" t="s">
        <v>7509</v>
      </c>
      <c r="K124" s="2" t="s">
        <v>7510</v>
      </c>
      <c r="L124" s="2" t="s">
        <v>7256</v>
      </c>
      <c r="M124" s="2" t="s">
        <v>7511</v>
      </c>
      <c r="N124" s="2" t="s">
        <v>7255</v>
      </c>
      <c r="O124" s="2" t="s">
        <v>7512</v>
      </c>
      <c r="P124" s="2"/>
      <c r="Q124" s="2" t="s">
        <v>52</v>
      </c>
      <c r="R124" s="2" t="s">
        <v>10</v>
      </c>
      <c r="S124" s="2" t="s">
        <v>67</v>
      </c>
      <c r="T124" s="2" t="s">
        <v>1282</v>
      </c>
      <c r="U124" s="2" t="s">
        <v>1288</v>
      </c>
      <c r="V124" s="2" t="s">
        <v>1410</v>
      </c>
      <c r="W124" s="2" t="s">
        <v>1410</v>
      </c>
      <c r="X124" s="2" t="s">
        <v>1295</v>
      </c>
      <c r="Y124" s="2" t="s">
        <v>1025</v>
      </c>
      <c r="Z124" s="2" t="s">
        <v>1844</v>
      </c>
      <c r="AA124" s="2" t="s">
        <v>1844</v>
      </c>
      <c r="AB124" s="2" t="s">
        <v>1844</v>
      </c>
      <c r="AC124" s="2" t="s">
        <v>1844</v>
      </c>
      <c r="AD124" s="2" t="s">
        <v>1296</v>
      </c>
      <c r="AE124" s="2" t="s">
        <v>3318</v>
      </c>
      <c r="AF124" s="2" t="s">
        <v>1870</v>
      </c>
      <c r="AG124" s="2" t="s">
        <v>1847</v>
      </c>
      <c r="AH124" s="2" t="s">
        <v>1844</v>
      </c>
      <c r="AI124" s="2" t="s">
        <v>1844</v>
      </c>
      <c r="AJ124" s="2" t="s">
        <v>1844</v>
      </c>
      <c r="AK124" s="2" t="s">
        <v>1281</v>
      </c>
      <c r="AL124" s="2" t="s">
        <v>1848</v>
      </c>
      <c r="AM124" s="2" t="s">
        <v>1844</v>
      </c>
      <c r="AN124" s="2" t="s">
        <v>1857</v>
      </c>
      <c r="AO124" s="2" t="s">
        <v>2503</v>
      </c>
      <c r="AP124" s="2" t="s">
        <v>1844</v>
      </c>
      <c r="AQ124" s="2" t="s">
        <v>1844</v>
      </c>
      <c r="AR124" s="2" t="s">
        <v>1844</v>
      </c>
      <c r="AS124" s="2" t="s">
        <v>1844</v>
      </c>
      <c r="AT124" s="2" t="s">
        <v>2503</v>
      </c>
      <c r="AU124" s="2" t="s">
        <v>1844</v>
      </c>
      <c r="AV124" s="2" t="s">
        <v>1844</v>
      </c>
      <c r="AW124" s="2" t="s">
        <v>1851</v>
      </c>
      <c r="AX124" s="2" t="s">
        <v>1844</v>
      </c>
      <c r="AY124" s="2" t="s">
        <v>1844</v>
      </c>
      <c r="AZ124" s="2" t="s">
        <v>1852</v>
      </c>
      <c r="BA124" s="2" t="s">
        <v>1844</v>
      </c>
      <c r="BB124" s="2" t="s">
        <v>1278</v>
      </c>
      <c r="BC124" s="2" t="s">
        <v>3319</v>
      </c>
      <c r="BD124" s="2" t="s">
        <v>1844</v>
      </c>
      <c r="BE124" s="2" t="s">
        <v>3320</v>
      </c>
      <c r="BF124" s="2" t="s">
        <v>1853</v>
      </c>
      <c r="BG124" s="2" t="s">
        <v>1844</v>
      </c>
      <c r="BH124" s="2" t="s">
        <v>1281</v>
      </c>
      <c r="BI124" s="2" t="s">
        <v>1844</v>
      </c>
      <c r="BJ124" s="2" t="s">
        <v>1854</v>
      </c>
      <c r="BK124" s="2" t="s">
        <v>1855</v>
      </c>
      <c r="BL124" s="2" t="s">
        <v>1871</v>
      </c>
      <c r="BM124" s="2" t="s">
        <v>1844</v>
      </c>
      <c r="BN124" s="2" t="s">
        <v>1844</v>
      </c>
      <c r="BO124" s="2" t="s">
        <v>1844</v>
      </c>
      <c r="BP124" s="2" t="s">
        <v>1857</v>
      </c>
      <c r="BQ124" s="2" t="s">
        <v>1844</v>
      </c>
      <c r="BR124" s="2" t="s">
        <v>1844</v>
      </c>
      <c r="BS124" s="2" t="s">
        <v>1853</v>
      </c>
      <c r="BT124" s="2" t="s">
        <v>1844</v>
      </c>
      <c r="BU124" s="2" t="s">
        <v>3321</v>
      </c>
      <c r="BV124" s="2" t="s">
        <v>1872</v>
      </c>
      <c r="BW124" s="2" t="s">
        <v>3322</v>
      </c>
      <c r="BX124" s="2" t="s">
        <v>1844</v>
      </c>
      <c r="BY124" s="2" t="s">
        <v>1844</v>
      </c>
      <c r="BZ124" s="2" t="s">
        <v>1844</v>
      </c>
      <c r="CA124" s="2" t="s">
        <v>1844</v>
      </c>
      <c r="CB124" s="2" t="s">
        <v>1844</v>
      </c>
      <c r="CC124" s="2" t="s">
        <v>53</v>
      </c>
      <c r="CD124" s="2" t="s">
        <v>1873</v>
      </c>
      <c r="CE124" s="2" t="s">
        <v>1844</v>
      </c>
      <c r="CF124" s="2" t="s">
        <v>1844</v>
      </c>
      <c r="CG124" s="2" t="s">
        <v>1844</v>
      </c>
      <c r="CH124" s="2" t="s">
        <v>3323</v>
      </c>
      <c r="CI124" s="2" t="s">
        <v>1874</v>
      </c>
      <c r="CJ124" s="2" t="s">
        <v>1844</v>
      </c>
      <c r="CK124" s="2" t="s">
        <v>1844</v>
      </c>
      <c r="CL124" s="2" t="s">
        <v>1844</v>
      </c>
      <c r="CM124" s="2" t="s">
        <v>1844</v>
      </c>
      <c r="CN124" s="2" t="s">
        <v>1281</v>
      </c>
      <c r="CO124" s="2" t="s">
        <v>1875</v>
      </c>
      <c r="CP124" s="2" t="s">
        <v>3321</v>
      </c>
      <c r="CQ124" s="2" t="s">
        <v>1876</v>
      </c>
      <c r="CR124" s="2" t="s">
        <v>1844</v>
      </c>
      <c r="CS124" s="2" t="s">
        <v>1859</v>
      </c>
      <c r="CT124" s="2" t="s">
        <v>1859</v>
      </c>
      <c r="CU124" s="2" t="s">
        <v>1859</v>
      </c>
      <c r="CV124" s="2" t="s">
        <v>1844</v>
      </c>
      <c r="CW124" s="2" t="s">
        <v>1844</v>
      </c>
      <c r="CX124" s="2" t="s">
        <v>1844</v>
      </c>
      <c r="CY124" s="2" t="s">
        <v>1844</v>
      </c>
      <c r="CZ124" s="2" t="s">
        <v>1844</v>
      </c>
      <c r="DA124" s="2" t="s">
        <v>1844</v>
      </c>
      <c r="DB124" s="2" t="s">
        <v>1844</v>
      </c>
      <c r="DC124" s="2" t="s">
        <v>1026</v>
      </c>
      <c r="DD124" s="2" t="s">
        <v>1281</v>
      </c>
      <c r="DE124" s="2" t="s">
        <v>51</v>
      </c>
      <c r="DF124" s="3">
        <v>44944</v>
      </c>
      <c r="DG124" s="3">
        <v>44944</v>
      </c>
      <c r="DH124" s="3">
        <v>44944</v>
      </c>
      <c r="DI124" s="3"/>
      <c r="DJ124" s="3">
        <v>44943</v>
      </c>
      <c r="DK124" s="3"/>
      <c r="DL124" s="3"/>
      <c r="DM124" s="3">
        <v>44944</v>
      </c>
      <c r="DN124" s="3"/>
      <c r="DO124" s="3">
        <v>44944</v>
      </c>
      <c r="DP124" s="3">
        <v>44943</v>
      </c>
      <c r="DQ124" s="26">
        <v>0</v>
      </c>
    </row>
    <row r="125" spans="1:121" x14ac:dyDescent="0.25">
      <c r="A125" s="2" t="s">
        <v>1281</v>
      </c>
      <c r="B125" s="2" t="s">
        <v>1842</v>
      </c>
      <c r="C125" s="2" t="s">
        <v>3309</v>
      </c>
      <c r="D125" s="2" t="s">
        <v>7709</v>
      </c>
      <c r="E125" s="2" t="s">
        <v>7419</v>
      </c>
      <c r="F125" s="2" t="str">
        <f t="shared" si="3"/>
        <v>CONTORNO DE SELLADO DEFICIENTE</v>
      </c>
      <c r="G125" s="2" t="str">
        <f t="shared" si="2"/>
        <v>CONTORNO DE SELLADO DEFICIENTE</v>
      </c>
      <c r="H125" s="2" t="s">
        <v>7333</v>
      </c>
      <c r="I125" s="2" t="s">
        <v>7257</v>
      </c>
      <c r="J125" s="2" t="s">
        <v>7488</v>
      </c>
      <c r="K125" s="2" t="s">
        <v>7247</v>
      </c>
      <c r="L125" s="2" t="s">
        <v>5964</v>
      </c>
      <c r="M125" s="2"/>
      <c r="N125" s="2"/>
      <c r="O125" s="2"/>
      <c r="P125" s="2"/>
      <c r="Q125" s="2" t="s">
        <v>52</v>
      </c>
      <c r="R125" s="2" t="s">
        <v>10</v>
      </c>
      <c r="S125" s="2" t="s">
        <v>1129</v>
      </c>
      <c r="T125" s="2" t="s">
        <v>1276</v>
      </c>
      <c r="U125" s="2" t="s">
        <v>1280</v>
      </c>
      <c r="V125" s="2" t="s">
        <v>1294</v>
      </c>
      <c r="W125" s="2" t="s">
        <v>1294</v>
      </c>
      <c r="X125" s="2" t="s">
        <v>1295</v>
      </c>
      <c r="Y125" s="2" t="s">
        <v>1025</v>
      </c>
      <c r="Z125" s="2" t="s">
        <v>1844</v>
      </c>
      <c r="AA125" s="2" t="s">
        <v>1844</v>
      </c>
      <c r="AB125" s="2" t="s">
        <v>3310</v>
      </c>
      <c r="AC125" s="2" t="s">
        <v>1844</v>
      </c>
      <c r="AD125" s="2" t="s">
        <v>1292</v>
      </c>
      <c r="AE125" s="2" t="s">
        <v>3311</v>
      </c>
      <c r="AF125" s="2" t="s">
        <v>1870</v>
      </c>
      <c r="AG125" s="2" t="s">
        <v>1847</v>
      </c>
      <c r="AH125" s="2" t="s">
        <v>1844</v>
      </c>
      <c r="AI125" s="2" t="s">
        <v>1844</v>
      </c>
      <c r="AJ125" s="2" t="s">
        <v>1844</v>
      </c>
      <c r="AK125" s="2" t="s">
        <v>1281</v>
      </c>
      <c r="AL125" s="2" t="s">
        <v>1848</v>
      </c>
      <c r="AM125" s="2" t="s">
        <v>1844</v>
      </c>
      <c r="AN125" s="2" t="s">
        <v>2151</v>
      </c>
      <c r="AO125" s="2" t="s">
        <v>2195</v>
      </c>
      <c r="AP125" s="2" t="s">
        <v>1844</v>
      </c>
      <c r="AQ125" s="2" t="s">
        <v>1844</v>
      </c>
      <c r="AR125" s="2" t="s">
        <v>1844</v>
      </c>
      <c r="AS125" s="2" t="s">
        <v>1844</v>
      </c>
      <c r="AT125" s="2" t="s">
        <v>3312</v>
      </c>
      <c r="AU125" s="2" t="s">
        <v>1844</v>
      </c>
      <c r="AV125" s="2" t="s">
        <v>1844</v>
      </c>
      <c r="AW125" s="2" t="s">
        <v>1851</v>
      </c>
      <c r="AX125" s="2" t="s">
        <v>1844</v>
      </c>
      <c r="AY125" s="2" t="s">
        <v>1844</v>
      </c>
      <c r="AZ125" s="2" t="s">
        <v>1852</v>
      </c>
      <c r="BA125" s="2" t="s">
        <v>1844</v>
      </c>
      <c r="BB125" s="2" t="s">
        <v>1278</v>
      </c>
      <c r="BC125" s="2" t="s">
        <v>3313</v>
      </c>
      <c r="BD125" s="2" t="s">
        <v>1844</v>
      </c>
      <c r="BE125" s="2" t="s">
        <v>3314</v>
      </c>
      <c r="BF125" s="2" t="s">
        <v>1853</v>
      </c>
      <c r="BG125" s="2" t="s">
        <v>1844</v>
      </c>
      <c r="BH125" s="2" t="s">
        <v>1281</v>
      </c>
      <c r="BI125" s="2" t="s">
        <v>1844</v>
      </c>
      <c r="BJ125" s="2" t="s">
        <v>1854</v>
      </c>
      <c r="BK125" s="2" t="s">
        <v>1855</v>
      </c>
      <c r="BL125" s="2" t="s">
        <v>1871</v>
      </c>
      <c r="BM125" s="2" t="s">
        <v>1844</v>
      </c>
      <c r="BN125" s="2" t="s">
        <v>1844</v>
      </c>
      <c r="BO125" s="2" t="s">
        <v>1844</v>
      </c>
      <c r="BP125" s="2" t="s">
        <v>1857</v>
      </c>
      <c r="BQ125" s="2" t="s">
        <v>1844</v>
      </c>
      <c r="BR125" s="2" t="s">
        <v>1844</v>
      </c>
      <c r="BS125" s="2" t="s">
        <v>1853</v>
      </c>
      <c r="BT125" s="2" t="s">
        <v>1844</v>
      </c>
      <c r="BU125" s="2" t="s">
        <v>3315</v>
      </c>
      <c r="BV125" s="2" t="s">
        <v>1872</v>
      </c>
      <c r="BW125" s="2" t="s">
        <v>3316</v>
      </c>
      <c r="BX125" s="2" t="s">
        <v>1844</v>
      </c>
      <c r="BY125" s="2" t="s">
        <v>1844</v>
      </c>
      <c r="BZ125" s="2" t="s">
        <v>1844</v>
      </c>
      <c r="CA125" s="2" t="s">
        <v>1844</v>
      </c>
      <c r="CB125" s="2" t="s">
        <v>1844</v>
      </c>
      <c r="CC125" s="2" t="s">
        <v>53</v>
      </c>
      <c r="CD125" s="2" t="s">
        <v>1873</v>
      </c>
      <c r="CE125" s="2" t="s">
        <v>1844</v>
      </c>
      <c r="CF125" s="2" t="s">
        <v>1844</v>
      </c>
      <c r="CG125" s="2" t="s">
        <v>1844</v>
      </c>
      <c r="CH125" s="2" t="s">
        <v>3311</v>
      </c>
      <c r="CI125" s="2" t="s">
        <v>1874</v>
      </c>
      <c r="CJ125" s="2" t="s">
        <v>1844</v>
      </c>
      <c r="CK125" s="2" t="s">
        <v>1844</v>
      </c>
      <c r="CL125" s="2" t="s">
        <v>1844</v>
      </c>
      <c r="CM125" s="2" t="s">
        <v>1844</v>
      </c>
      <c r="CN125" s="2" t="s">
        <v>1281</v>
      </c>
      <c r="CO125" s="2" t="s">
        <v>1875</v>
      </c>
      <c r="CP125" s="2" t="s">
        <v>3315</v>
      </c>
      <c r="CQ125" s="2" t="s">
        <v>1876</v>
      </c>
      <c r="CR125" s="2" t="s">
        <v>1844</v>
      </c>
      <c r="CS125" s="2" t="s">
        <v>1859</v>
      </c>
      <c r="CT125" s="2" t="s">
        <v>1859</v>
      </c>
      <c r="CU125" s="2" t="s">
        <v>1859</v>
      </c>
      <c r="CV125" s="2" t="s">
        <v>1844</v>
      </c>
      <c r="CW125" s="2" t="s">
        <v>1844</v>
      </c>
      <c r="CX125" s="2" t="s">
        <v>1844</v>
      </c>
      <c r="CY125" s="2" t="s">
        <v>1844</v>
      </c>
      <c r="CZ125" s="2" t="s">
        <v>1844</v>
      </c>
      <c r="DA125" s="2" t="s">
        <v>1844</v>
      </c>
      <c r="DB125" s="2" t="s">
        <v>1844</v>
      </c>
      <c r="DC125" s="2" t="s">
        <v>1026</v>
      </c>
      <c r="DD125" s="2" t="s">
        <v>1281</v>
      </c>
      <c r="DE125" s="2" t="s">
        <v>51</v>
      </c>
      <c r="DF125" s="3">
        <v>44943</v>
      </c>
      <c r="DG125" s="3">
        <v>44946</v>
      </c>
      <c r="DH125" s="3">
        <v>44946</v>
      </c>
      <c r="DI125" s="3">
        <v>44943</v>
      </c>
      <c r="DJ125" s="3">
        <v>44946</v>
      </c>
      <c r="DK125" s="3"/>
      <c r="DL125" s="3"/>
      <c r="DM125" s="3">
        <v>44943</v>
      </c>
      <c r="DN125" s="3"/>
      <c r="DO125" s="3">
        <v>44943</v>
      </c>
      <c r="DP125" s="3">
        <v>44943</v>
      </c>
      <c r="DQ125" s="26">
        <v>4.33</v>
      </c>
    </row>
    <row r="126" spans="1:121" x14ac:dyDescent="0.25">
      <c r="A126" s="2" t="s">
        <v>1281</v>
      </c>
      <c r="B126" s="2" t="s">
        <v>1842</v>
      </c>
      <c r="C126" s="2" t="s">
        <v>3324</v>
      </c>
      <c r="D126" s="2" t="s">
        <v>7667</v>
      </c>
      <c r="E126" s="2" t="s">
        <v>7668</v>
      </c>
      <c r="F126" s="2" t="str">
        <f t="shared" si="3"/>
        <v>PLANCHA DE SELLADO SIN VACÍO</v>
      </c>
      <c r="G126" s="2" t="str">
        <f t="shared" ref="G126:G183" si="4">CONCATENATE(D126," ",E126)</f>
        <v>PLANCHA DE SELLADO SIN VACÍO</v>
      </c>
      <c r="H126" s="2" t="s">
        <v>7333</v>
      </c>
      <c r="I126" s="2" t="s">
        <v>7247</v>
      </c>
      <c r="J126" s="2" t="s">
        <v>7253</v>
      </c>
      <c r="K126" s="2"/>
      <c r="L126" s="2"/>
      <c r="M126" s="2"/>
      <c r="N126" s="2"/>
      <c r="O126" s="2"/>
      <c r="P126" s="2"/>
      <c r="Q126" s="2" t="s">
        <v>52</v>
      </c>
      <c r="R126" s="2" t="s">
        <v>10</v>
      </c>
      <c r="S126" s="2" t="s">
        <v>1129</v>
      </c>
      <c r="T126" s="2" t="s">
        <v>1276</v>
      </c>
      <c r="U126" s="2" t="s">
        <v>1280</v>
      </c>
      <c r="V126" s="2" t="s">
        <v>1294</v>
      </c>
      <c r="W126" s="2" t="s">
        <v>1294</v>
      </c>
      <c r="X126" s="2" t="s">
        <v>1295</v>
      </c>
      <c r="Y126" s="2" t="s">
        <v>1025</v>
      </c>
      <c r="Z126" s="2" t="s">
        <v>1844</v>
      </c>
      <c r="AA126" s="2" t="s">
        <v>1844</v>
      </c>
      <c r="AB126" s="2" t="s">
        <v>3325</v>
      </c>
      <c r="AC126" s="2" t="s">
        <v>1844</v>
      </c>
      <c r="AD126" s="2" t="s">
        <v>1296</v>
      </c>
      <c r="AE126" s="2" t="s">
        <v>3326</v>
      </c>
      <c r="AF126" s="2" t="s">
        <v>1870</v>
      </c>
      <c r="AG126" s="2" t="s">
        <v>1847</v>
      </c>
      <c r="AH126" s="2" t="s">
        <v>1844</v>
      </c>
      <c r="AI126" s="2" t="s">
        <v>1844</v>
      </c>
      <c r="AJ126" s="2" t="s">
        <v>1844</v>
      </c>
      <c r="AK126" s="2" t="s">
        <v>1281</v>
      </c>
      <c r="AL126" s="2" t="s">
        <v>1848</v>
      </c>
      <c r="AM126" s="2" t="s">
        <v>1844</v>
      </c>
      <c r="AN126" s="2" t="s">
        <v>2375</v>
      </c>
      <c r="AO126" s="2" t="s">
        <v>2065</v>
      </c>
      <c r="AP126" s="2" t="s">
        <v>1844</v>
      </c>
      <c r="AQ126" s="2" t="s">
        <v>1844</v>
      </c>
      <c r="AR126" s="2" t="s">
        <v>1844</v>
      </c>
      <c r="AS126" s="2" t="s">
        <v>1844</v>
      </c>
      <c r="AT126" s="2" t="s">
        <v>3327</v>
      </c>
      <c r="AU126" s="2" t="s">
        <v>1844</v>
      </c>
      <c r="AV126" s="2" t="s">
        <v>1844</v>
      </c>
      <c r="AW126" s="2" t="s">
        <v>1851</v>
      </c>
      <c r="AX126" s="2" t="s">
        <v>1844</v>
      </c>
      <c r="AY126" s="2" t="s">
        <v>1844</v>
      </c>
      <c r="AZ126" s="2" t="s">
        <v>1852</v>
      </c>
      <c r="BA126" s="2" t="s">
        <v>1844</v>
      </c>
      <c r="BB126" s="2" t="s">
        <v>1278</v>
      </c>
      <c r="BC126" s="2" t="s">
        <v>3328</v>
      </c>
      <c r="BD126" s="2" t="s">
        <v>1844</v>
      </c>
      <c r="BE126" s="2" t="s">
        <v>3329</v>
      </c>
      <c r="BF126" s="2" t="s">
        <v>1853</v>
      </c>
      <c r="BG126" s="2" t="s">
        <v>1844</v>
      </c>
      <c r="BH126" s="2" t="s">
        <v>1281</v>
      </c>
      <c r="BI126" s="2" t="s">
        <v>1844</v>
      </c>
      <c r="BJ126" s="2" t="s">
        <v>1854</v>
      </c>
      <c r="BK126" s="2" t="s">
        <v>1855</v>
      </c>
      <c r="BL126" s="2" t="s">
        <v>1871</v>
      </c>
      <c r="BM126" s="2" t="s">
        <v>1844</v>
      </c>
      <c r="BN126" s="2" t="s">
        <v>1844</v>
      </c>
      <c r="BO126" s="2" t="s">
        <v>1844</v>
      </c>
      <c r="BP126" s="2" t="s">
        <v>1857</v>
      </c>
      <c r="BQ126" s="2" t="s">
        <v>1844</v>
      </c>
      <c r="BR126" s="2" t="s">
        <v>1844</v>
      </c>
      <c r="BS126" s="2" t="s">
        <v>1853</v>
      </c>
      <c r="BT126" s="2" t="s">
        <v>1844</v>
      </c>
      <c r="BU126" s="2" t="s">
        <v>3330</v>
      </c>
      <c r="BV126" s="2" t="s">
        <v>1872</v>
      </c>
      <c r="BW126" s="2" t="s">
        <v>3331</v>
      </c>
      <c r="BX126" s="2" t="s">
        <v>1844</v>
      </c>
      <c r="BY126" s="2" t="s">
        <v>1844</v>
      </c>
      <c r="BZ126" s="2" t="s">
        <v>1844</v>
      </c>
      <c r="CA126" s="2" t="s">
        <v>1844</v>
      </c>
      <c r="CB126" s="2" t="s">
        <v>1844</v>
      </c>
      <c r="CC126" s="2" t="s">
        <v>53</v>
      </c>
      <c r="CD126" s="2" t="s">
        <v>1873</v>
      </c>
      <c r="CE126" s="2" t="s">
        <v>1844</v>
      </c>
      <c r="CF126" s="2" t="s">
        <v>1844</v>
      </c>
      <c r="CG126" s="2" t="s">
        <v>1844</v>
      </c>
      <c r="CH126" s="2" t="s">
        <v>3332</v>
      </c>
      <c r="CI126" s="2" t="s">
        <v>1874</v>
      </c>
      <c r="CJ126" s="2" t="s">
        <v>1844</v>
      </c>
      <c r="CK126" s="2" t="s">
        <v>1844</v>
      </c>
      <c r="CL126" s="2" t="s">
        <v>1844</v>
      </c>
      <c r="CM126" s="2" t="s">
        <v>1844</v>
      </c>
      <c r="CN126" s="2" t="s">
        <v>1281</v>
      </c>
      <c r="CO126" s="2" t="s">
        <v>1875</v>
      </c>
      <c r="CP126" s="2" t="s">
        <v>3330</v>
      </c>
      <c r="CQ126" s="2" t="s">
        <v>1876</v>
      </c>
      <c r="CR126" s="2" t="s">
        <v>1844</v>
      </c>
      <c r="CS126" s="2" t="s">
        <v>1859</v>
      </c>
      <c r="CT126" s="2" t="s">
        <v>1859</v>
      </c>
      <c r="CU126" s="2" t="s">
        <v>1859</v>
      </c>
      <c r="CV126" s="2" t="s">
        <v>1844</v>
      </c>
      <c r="CW126" s="2" t="s">
        <v>1844</v>
      </c>
      <c r="CX126" s="2" t="s">
        <v>1844</v>
      </c>
      <c r="CY126" s="2" t="s">
        <v>1844</v>
      </c>
      <c r="CZ126" s="2" t="s">
        <v>1844</v>
      </c>
      <c r="DA126" s="2" t="s">
        <v>1844</v>
      </c>
      <c r="DB126" s="2" t="s">
        <v>1844</v>
      </c>
      <c r="DC126" s="2" t="s">
        <v>1026</v>
      </c>
      <c r="DD126" s="2" t="s">
        <v>1281</v>
      </c>
      <c r="DE126" s="2" t="s">
        <v>51</v>
      </c>
      <c r="DF126" s="3">
        <v>44945</v>
      </c>
      <c r="DG126" s="3">
        <v>44946</v>
      </c>
      <c r="DH126" s="3">
        <v>44948</v>
      </c>
      <c r="DI126" s="3">
        <v>44945</v>
      </c>
      <c r="DJ126" s="3">
        <v>44946</v>
      </c>
      <c r="DK126" s="3"/>
      <c r="DL126" s="3"/>
      <c r="DM126" s="3">
        <v>44945</v>
      </c>
      <c r="DN126" s="3"/>
      <c r="DO126" s="3">
        <v>44945</v>
      </c>
      <c r="DP126" s="3">
        <v>44945</v>
      </c>
      <c r="DQ126" s="26">
        <v>1</v>
      </c>
    </row>
    <row r="127" spans="1:121" x14ac:dyDescent="0.25">
      <c r="A127" s="2" t="s">
        <v>1281</v>
      </c>
      <c r="B127" s="2" t="s">
        <v>1842</v>
      </c>
      <c r="C127" s="2" t="s">
        <v>3337</v>
      </c>
      <c r="D127" s="2" t="s">
        <v>7667</v>
      </c>
      <c r="E127" s="2" t="s">
        <v>7668</v>
      </c>
      <c r="F127" s="2" t="str">
        <f t="shared" ref="F127:F184" si="5">CONCATENATE(D127," ",E127)</f>
        <v>PLANCHA DE SELLADO SIN VACÍO</v>
      </c>
      <c r="G127" s="2" t="str">
        <f t="shared" si="4"/>
        <v>PLANCHA DE SELLADO SIN VACÍO</v>
      </c>
      <c r="H127" s="2" t="s">
        <v>7288</v>
      </c>
      <c r="I127" s="2" t="s">
        <v>7247</v>
      </c>
      <c r="J127" s="2" t="s">
        <v>7253</v>
      </c>
      <c r="K127" s="2"/>
      <c r="L127" s="2"/>
      <c r="M127" s="2"/>
      <c r="N127" s="2"/>
      <c r="O127" s="2"/>
      <c r="P127" s="2"/>
      <c r="Q127" s="2" t="s">
        <v>184</v>
      </c>
      <c r="R127" s="2" t="s">
        <v>10</v>
      </c>
      <c r="S127" s="2" t="s">
        <v>67</v>
      </c>
      <c r="T127" s="2" t="s">
        <v>1276</v>
      </c>
      <c r="U127" s="2" t="s">
        <v>1280</v>
      </c>
      <c r="V127" s="2" t="s">
        <v>1283</v>
      </c>
      <c r="W127" s="2" t="s">
        <v>1283</v>
      </c>
      <c r="X127" s="2" t="s">
        <v>1279</v>
      </c>
      <c r="Y127" s="2" t="s">
        <v>1025</v>
      </c>
      <c r="Z127" s="2" t="s">
        <v>1844</v>
      </c>
      <c r="AA127" s="2" t="s">
        <v>1844</v>
      </c>
      <c r="AB127" s="2" t="s">
        <v>3338</v>
      </c>
      <c r="AC127" s="2" t="s">
        <v>1844</v>
      </c>
      <c r="AD127" s="2" t="s">
        <v>1296</v>
      </c>
      <c r="AE127" s="2" t="s">
        <v>3339</v>
      </c>
      <c r="AF127" s="2" t="s">
        <v>1887</v>
      </c>
      <c r="AG127" s="2" t="s">
        <v>1847</v>
      </c>
      <c r="AH127" s="2" t="s">
        <v>1844</v>
      </c>
      <c r="AI127" s="2" t="s">
        <v>1844</v>
      </c>
      <c r="AJ127" s="2" t="s">
        <v>1844</v>
      </c>
      <c r="AK127" s="2" t="s">
        <v>1281</v>
      </c>
      <c r="AL127" s="2" t="s">
        <v>1848</v>
      </c>
      <c r="AM127" s="2" t="s">
        <v>1844</v>
      </c>
      <c r="AN127" s="2" t="s">
        <v>3099</v>
      </c>
      <c r="AO127" s="2" t="s">
        <v>3340</v>
      </c>
      <c r="AP127" s="2" t="s">
        <v>1844</v>
      </c>
      <c r="AQ127" s="2" t="s">
        <v>1844</v>
      </c>
      <c r="AR127" s="2" t="s">
        <v>1844</v>
      </c>
      <c r="AS127" s="2" t="s">
        <v>1844</v>
      </c>
      <c r="AT127" s="2" t="s">
        <v>3341</v>
      </c>
      <c r="AU127" s="2" t="s">
        <v>1844</v>
      </c>
      <c r="AV127" s="2" t="s">
        <v>1844</v>
      </c>
      <c r="AW127" s="2" t="s">
        <v>1851</v>
      </c>
      <c r="AX127" s="2" t="s">
        <v>1844</v>
      </c>
      <c r="AY127" s="2" t="s">
        <v>1844</v>
      </c>
      <c r="AZ127" s="2" t="s">
        <v>1852</v>
      </c>
      <c r="BA127" s="2" t="s">
        <v>1844</v>
      </c>
      <c r="BB127" s="2" t="s">
        <v>1278</v>
      </c>
      <c r="BC127" s="2" t="s">
        <v>3342</v>
      </c>
      <c r="BD127" s="2" t="s">
        <v>1844</v>
      </c>
      <c r="BE127" s="2" t="s">
        <v>3343</v>
      </c>
      <c r="BF127" s="2" t="s">
        <v>1853</v>
      </c>
      <c r="BG127" s="2" t="s">
        <v>1844</v>
      </c>
      <c r="BH127" s="2" t="s">
        <v>1281</v>
      </c>
      <c r="BI127" s="2" t="s">
        <v>1844</v>
      </c>
      <c r="BJ127" s="2" t="s">
        <v>1854</v>
      </c>
      <c r="BK127" s="2" t="s">
        <v>1855</v>
      </c>
      <c r="BL127" s="2" t="s">
        <v>1890</v>
      </c>
      <c r="BM127" s="2" t="s">
        <v>1844</v>
      </c>
      <c r="BN127" s="2" t="s">
        <v>1844</v>
      </c>
      <c r="BO127" s="2" t="s">
        <v>1844</v>
      </c>
      <c r="BP127" s="2" t="s">
        <v>1857</v>
      </c>
      <c r="BQ127" s="2" t="s">
        <v>1844</v>
      </c>
      <c r="BR127" s="2" t="s">
        <v>1844</v>
      </c>
      <c r="BS127" s="2" t="s">
        <v>1853</v>
      </c>
      <c r="BT127" s="2" t="s">
        <v>1844</v>
      </c>
      <c r="BU127" s="2" t="s">
        <v>3344</v>
      </c>
      <c r="BV127" s="2" t="s">
        <v>1844</v>
      </c>
      <c r="BW127" s="2" t="s">
        <v>3345</v>
      </c>
      <c r="BX127" s="2" t="s">
        <v>1844</v>
      </c>
      <c r="BY127" s="2" t="s">
        <v>1844</v>
      </c>
      <c r="BZ127" s="2" t="s">
        <v>1844</v>
      </c>
      <c r="CA127" s="2" t="s">
        <v>1844</v>
      </c>
      <c r="CB127" s="2" t="s">
        <v>1844</v>
      </c>
      <c r="CC127" s="2" t="s">
        <v>185</v>
      </c>
      <c r="CD127" s="2" t="s">
        <v>1844</v>
      </c>
      <c r="CE127" s="2" t="s">
        <v>1844</v>
      </c>
      <c r="CF127" s="2" t="s">
        <v>1844</v>
      </c>
      <c r="CG127" s="2" t="s">
        <v>1844</v>
      </c>
      <c r="CH127" s="2" t="s">
        <v>2904</v>
      </c>
      <c r="CI127" s="2" t="s">
        <v>1858</v>
      </c>
      <c r="CJ127" s="2" t="s">
        <v>1844</v>
      </c>
      <c r="CK127" s="2" t="s">
        <v>1844</v>
      </c>
      <c r="CL127" s="2" t="s">
        <v>1844</v>
      </c>
      <c r="CM127" s="2" t="s">
        <v>1844</v>
      </c>
      <c r="CN127" s="2" t="s">
        <v>1281</v>
      </c>
      <c r="CO127" s="2" t="s">
        <v>1844</v>
      </c>
      <c r="CP127" s="2" t="s">
        <v>3344</v>
      </c>
      <c r="CQ127" s="2" t="s">
        <v>1844</v>
      </c>
      <c r="CR127" s="2" t="s">
        <v>1844</v>
      </c>
      <c r="CS127" s="2" t="s">
        <v>1859</v>
      </c>
      <c r="CT127" s="2" t="s">
        <v>1859</v>
      </c>
      <c r="CU127" s="2" t="s">
        <v>1859</v>
      </c>
      <c r="CV127" s="2" t="s">
        <v>1844</v>
      </c>
      <c r="CW127" s="2" t="s">
        <v>1844</v>
      </c>
      <c r="CX127" s="2" t="s">
        <v>1844</v>
      </c>
      <c r="CY127" s="2" t="s">
        <v>1844</v>
      </c>
      <c r="CZ127" s="2" t="s">
        <v>1844</v>
      </c>
      <c r="DA127" s="2" t="s">
        <v>1844</v>
      </c>
      <c r="DB127" s="2" t="s">
        <v>1844</v>
      </c>
      <c r="DC127" s="2" t="s">
        <v>1026</v>
      </c>
      <c r="DD127" s="2" t="s">
        <v>1281</v>
      </c>
      <c r="DE127" s="2" t="s">
        <v>183</v>
      </c>
      <c r="DF127" s="3">
        <v>44946</v>
      </c>
      <c r="DG127" s="3">
        <v>44946</v>
      </c>
      <c r="DH127" s="3">
        <v>44948</v>
      </c>
      <c r="DI127" s="3">
        <v>44945</v>
      </c>
      <c r="DJ127" s="3">
        <v>44946</v>
      </c>
      <c r="DK127" s="3"/>
      <c r="DL127" s="3"/>
      <c r="DM127" s="3">
        <v>44946</v>
      </c>
      <c r="DN127" s="3"/>
      <c r="DO127" s="3">
        <v>44946</v>
      </c>
      <c r="DP127" s="3">
        <v>44945</v>
      </c>
      <c r="DQ127" s="26">
        <v>1.25</v>
      </c>
    </row>
    <row r="128" spans="1:121" x14ac:dyDescent="0.25">
      <c r="A128" s="2" t="s">
        <v>1281</v>
      </c>
      <c r="B128" s="2" t="s">
        <v>1842</v>
      </c>
      <c r="C128" s="2" t="s">
        <v>3037</v>
      </c>
      <c r="D128" s="2" t="s">
        <v>7350</v>
      </c>
      <c r="E128" s="2" t="s">
        <v>7499</v>
      </c>
      <c r="F128" s="2" t="str">
        <f t="shared" si="5"/>
        <v>MOTOR ATERRIZADO</v>
      </c>
      <c r="G128" s="2" t="str">
        <f t="shared" si="4"/>
        <v>MOTOR ATERRIZADO</v>
      </c>
      <c r="H128" s="2" t="s">
        <v>7350</v>
      </c>
      <c r="I128" s="2" t="s">
        <v>7499</v>
      </c>
      <c r="J128" s="2"/>
      <c r="K128" s="2"/>
      <c r="L128" s="2"/>
      <c r="M128" s="2"/>
      <c r="N128" s="2"/>
      <c r="O128" s="2"/>
      <c r="P128" s="2"/>
      <c r="Q128" s="2" t="s">
        <v>326</v>
      </c>
      <c r="R128" s="2" t="s">
        <v>10</v>
      </c>
      <c r="S128" s="2" t="s">
        <v>1129</v>
      </c>
      <c r="T128" s="2" t="s">
        <v>1276</v>
      </c>
      <c r="U128" s="2" t="s">
        <v>1280</v>
      </c>
      <c r="V128" s="2" t="s">
        <v>3030</v>
      </c>
      <c r="W128" s="2" t="s">
        <v>1912</v>
      </c>
      <c r="X128" s="2" t="s">
        <v>1298</v>
      </c>
      <c r="Y128" s="2" t="s">
        <v>1025</v>
      </c>
      <c r="Z128" s="2" t="s">
        <v>1844</v>
      </c>
      <c r="AA128" s="2" t="s">
        <v>1844</v>
      </c>
      <c r="AB128" s="2" t="s">
        <v>3038</v>
      </c>
      <c r="AC128" s="2" t="s">
        <v>1844</v>
      </c>
      <c r="AD128" s="2" t="s">
        <v>1299</v>
      </c>
      <c r="AE128" s="2" t="s">
        <v>3039</v>
      </c>
      <c r="AF128" s="2" t="s">
        <v>1960</v>
      </c>
      <c r="AG128" s="2" t="s">
        <v>1847</v>
      </c>
      <c r="AH128" s="2" t="s">
        <v>1844</v>
      </c>
      <c r="AI128" s="2" t="s">
        <v>1844</v>
      </c>
      <c r="AJ128" s="2" t="s">
        <v>1844</v>
      </c>
      <c r="AK128" s="2" t="s">
        <v>1281</v>
      </c>
      <c r="AL128" s="2" t="s">
        <v>1848</v>
      </c>
      <c r="AM128" s="2" t="s">
        <v>1844</v>
      </c>
      <c r="AN128" s="2" t="s">
        <v>1993</v>
      </c>
      <c r="AO128" s="2" t="s">
        <v>3040</v>
      </c>
      <c r="AP128" s="2" t="s">
        <v>1844</v>
      </c>
      <c r="AQ128" s="2" t="s">
        <v>1844</v>
      </c>
      <c r="AR128" s="2" t="s">
        <v>1844</v>
      </c>
      <c r="AS128" s="2" t="s">
        <v>1844</v>
      </c>
      <c r="AT128" s="2" t="s">
        <v>3041</v>
      </c>
      <c r="AU128" s="2" t="s">
        <v>1844</v>
      </c>
      <c r="AV128" s="2" t="s">
        <v>1844</v>
      </c>
      <c r="AW128" s="2" t="s">
        <v>1851</v>
      </c>
      <c r="AX128" s="2" t="s">
        <v>1844</v>
      </c>
      <c r="AY128" s="2" t="s">
        <v>1844</v>
      </c>
      <c r="AZ128" s="2" t="s">
        <v>1852</v>
      </c>
      <c r="BA128" s="2" t="s">
        <v>1844</v>
      </c>
      <c r="BB128" s="2" t="s">
        <v>1278</v>
      </c>
      <c r="BC128" s="2" t="s">
        <v>3042</v>
      </c>
      <c r="BD128" s="2" t="s">
        <v>1844</v>
      </c>
      <c r="BE128" s="2" t="s">
        <v>3043</v>
      </c>
      <c r="BF128" s="2" t="s">
        <v>1853</v>
      </c>
      <c r="BG128" s="2" t="s">
        <v>1844</v>
      </c>
      <c r="BH128" s="2" t="s">
        <v>1281</v>
      </c>
      <c r="BI128" s="2" t="s">
        <v>1844</v>
      </c>
      <c r="BJ128" s="2" t="s">
        <v>1854</v>
      </c>
      <c r="BK128" s="2" t="s">
        <v>1855</v>
      </c>
      <c r="BL128" s="2" t="s">
        <v>1914</v>
      </c>
      <c r="BM128" s="2" t="s">
        <v>1844</v>
      </c>
      <c r="BN128" s="2" t="s">
        <v>1844</v>
      </c>
      <c r="BO128" s="2" t="s">
        <v>1844</v>
      </c>
      <c r="BP128" s="2" t="s">
        <v>1857</v>
      </c>
      <c r="BQ128" s="2" t="s">
        <v>1844</v>
      </c>
      <c r="BR128" s="2" t="s">
        <v>1844</v>
      </c>
      <c r="BS128" s="2" t="s">
        <v>1853</v>
      </c>
      <c r="BT128" s="2" t="s">
        <v>1844</v>
      </c>
      <c r="BU128" s="2" t="s">
        <v>3042</v>
      </c>
      <c r="BV128" s="2" t="s">
        <v>1844</v>
      </c>
      <c r="BW128" s="2" t="s">
        <v>3044</v>
      </c>
      <c r="BX128" s="2" t="s">
        <v>1844</v>
      </c>
      <c r="BY128" s="2" t="s">
        <v>1844</v>
      </c>
      <c r="BZ128" s="2" t="s">
        <v>1844</v>
      </c>
      <c r="CA128" s="2" t="s">
        <v>1844</v>
      </c>
      <c r="CB128" s="2" t="s">
        <v>1844</v>
      </c>
      <c r="CC128" s="2" t="s">
        <v>120</v>
      </c>
      <c r="CD128" s="2" t="s">
        <v>1844</v>
      </c>
      <c r="CE128" s="2" t="s">
        <v>1844</v>
      </c>
      <c r="CF128" s="2" t="s">
        <v>1844</v>
      </c>
      <c r="CG128" s="2" t="s">
        <v>1844</v>
      </c>
      <c r="CH128" s="2" t="s">
        <v>3039</v>
      </c>
      <c r="CI128" s="2" t="s">
        <v>1901</v>
      </c>
      <c r="CJ128" s="2" t="s">
        <v>1844</v>
      </c>
      <c r="CK128" s="2" t="s">
        <v>1844</v>
      </c>
      <c r="CL128" s="2" t="s">
        <v>1844</v>
      </c>
      <c r="CM128" s="2" t="s">
        <v>1844</v>
      </c>
      <c r="CN128" s="2" t="s">
        <v>1281</v>
      </c>
      <c r="CO128" s="2" t="s">
        <v>1844</v>
      </c>
      <c r="CP128" s="2" t="s">
        <v>3042</v>
      </c>
      <c r="CQ128" s="2" t="s">
        <v>1844</v>
      </c>
      <c r="CR128" s="2" t="s">
        <v>1844</v>
      </c>
      <c r="CS128" s="2" t="s">
        <v>1859</v>
      </c>
      <c r="CT128" s="2" t="s">
        <v>1859</v>
      </c>
      <c r="CU128" s="2" t="s">
        <v>1859</v>
      </c>
      <c r="CV128" s="2" t="s">
        <v>1844</v>
      </c>
      <c r="CW128" s="2" t="s">
        <v>1844</v>
      </c>
      <c r="CX128" s="2" t="s">
        <v>1844</v>
      </c>
      <c r="CY128" s="2" t="s">
        <v>1844</v>
      </c>
      <c r="CZ128" s="2" t="s">
        <v>1844</v>
      </c>
      <c r="DA128" s="2" t="s">
        <v>1844</v>
      </c>
      <c r="DB128" s="2" t="s">
        <v>1844</v>
      </c>
      <c r="DC128" s="2" t="s">
        <v>1026</v>
      </c>
      <c r="DD128" s="2" t="s">
        <v>1281</v>
      </c>
      <c r="DE128" s="2" t="s">
        <v>325</v>
      </c>
      <c r="DF128" s="3">
        <v>44888</v>
      </c>
      <c r="DG128" s="3">
        <v>44949</v>
      </c>
      <c r="DH128" s="3">
        <v>44949</v>
      </c>
      <c r="DI128" s="3">
        <v>44888</v>
      </c>
      <c r="DJ128" s="3">
        <v>44949</v>
      </c>
      <c r="DK128" s="3"/>
      <c r="DL128" s="3"/>
      <c r="DM128" s="3">
        <v>44888</v>
      </c>
      <c r="DN128" s="3"/>
      <c r="DO128" s="3">
        <v>44888</v>
      </c>
      <c r="DP128" s="3">
        <v>44888</v>
      </c>
      <c r="DQ128" s="26">
        <v>0.68</v>
      </c>
    </row>
    <row r="129" spans="1:121" x14ac:dyDescent="0.25">
      <c r="A129" s="2" t="s">
        <v>1281</v>
      </c>
      <c r="B129" s="2" t="s">
        <v>1842</v>
      </c>
      <c r="C129" s="2" t="s">
        <v>3368</v>
      </c>
      <c r="D129" s="2" t="s">
        <v>7248</v>
      </c>
      <c r="E129" s="2" t="s">
        <v>7719</v>
      </c>
      <c r="F129" s="2" t="str">
        <f t="shared" si="5"/>
        <v>GANCHO ATASCADO</v>
      </c>
      <c r="G129" s="2" t="str">
        <f t="shared" si="4"/>
        <v>GANCHO ATASCADO</v>
      </c>
      <c r="H129" s="2" t="s">
        <v>7279</v>
      </c>
      <c r="I129" s="2" t="s">
        <v>7248</v>
      </c>
      <c r="J129" s="2" t="s">
        <v>7272</v>
      </c>
      <c r="K129" s="2" t="s">
        <v>7513</v>
      </c>
      <c r="L129" s="2" t="s">
        <v>7514</v>
      </c>
      <c r="M129" s="2"/>
      <c r="N129" s="2"/>
      <c r="O129" s="2"/>
      <c r="P129" s="2"/>
      <c r="Q129" s="2" t="s">
        <v>153</v>
      </c>
      <c r="R129" s="2" t="s">
        <v>10</v>
      </c>
      <c r="S129" s="2" t="s">
        <v>67</v>
      </c>
      <c r="T129" s="2" t="s">
        <v>1276</v>
      </c>
      <c r="U129" s="2" t="s">
        <v>1280</v>
      </c>
      <c r="V129" s="2" t="s">
        <v>1410</v>
      </c>
      <c r="W129" s="2" t="s">
        <v>1410</v>
      </c>
      <c r="X129" s="2" t="s">
        <v>1291</v>
      </c>
      <c r="Y129" s="2" t="s">
        <v>1025</v>
      </c>
      <c r="Z129" s="2" t="s">
        <v>1844</v>
      </c>
      <c r="AA129" s="2" t="s">
        <v>1844</v>
      </c>
      <c r="AB129" s="2" t="s">
        <v>3369</v>
      </c>
      <c r="AC129" s="2" t="s">
        <v>1844</v>
      </c>
      <c r="AD129" s="2" t="s">
        <v>1296</v>
      </c>
      <c r="AE129" s="2" t="s">
        <v>3370</v>
      </c>
      <c r="AF129" s="2" t="s">
        <v>2176</v>
      </c>
      <c r="AG129" s="2" t="s">
        <v>1847</v>
      </c>
      <c r="AH129" s="2" t="s">
        <v>1844</v>
      </c>
      <c r="AI129" s="2" t="s">
        <v>1844</v>
      </c>
      <c r="AJ129" s="2" t="s">
        <v>1844</v>
      </c>
      <c r="AK129" s="2" t="s">
        <v>1281</v>
      </c>
      <c r="AL129" s="2" t="s">
        <v>1848</v>
      </c>
      <c r="AM129" s="2" t="s">
        <v>1844</v>
      </c>
      <c r="AN129" s="2" t="s">
        <v>2185</v>
      </c>
      <c r="AO129" s="2" t="s">
        <v>3371</v>
      </c>
      <c r="AP129" s="2" t="s">
        <v>1844</v>
      </c>
      <c r="AQ129" s="2" t="s">
        <v>1844</v>
      </c>
      <c r="AR129" s="2" t="s">
        <v>1844</v>
      </c>
      <c r="AS129" s="2" t="s">
        <v>1844</v>
      </c>
      <c r="AT129" s="2" t="s">
        <v>3372</v>
      </c>
      <c r="AU129" s="2" t="s">
        <v>1844</v>
      </c>
      <c r="AV129" s="2" t="s">
        <v>1844</v>
      </c>
      <c r="AW129" s="2" t="s">
        <v>1851</v>
      </c>
      <c r="AX129" s="2" t="s">
        <v>1844</v>
      </c>
      <c r="AY129" s="2" t="s">
        <v>1844</v>
      </c>
      <c r="AZ129" s="2" t="s">
        <v>1852</v>
      </c>
      <c r="BA129" s="2" t="s">
        <v>1844</v>
      </c>
      <c r="BB129" s="2" t="s">
        <v>1278</v>
      </c>
      <c r="BC129" s="2" t="s">
        <v>3373</v>
      </c>
      <c r="BD129" s="2" t="s">
        <v>1844</v>
      </c>
      <c r="BE129" s="2" t="s">
        <v>3374</v>
      </c>
      <c r="BF129" s="2" t="s">
        <v>1853</v>
      </c>
      <c r="BG129" s="2" t="s">
        <v>1844</v>
      </c>
      <c r="BH129" s="2" t="s">
        <v>1281</v>
      </c>
      <c r="BI129" s="2" t="s">
        <v>1844</v>
      </c>
      <c r="BJ129" s="2" t="s">
        <v>1854</v>
      </c>
      <c r="BK129" s="2" t="s">
        <v>1855</v>
      </c>
      <c r="BL129" s="2" t="s">
        <v>1866</v>
      </c>
      <c r="BM129" s="2" t="s">
        <v>1844</v>
      </c>
      <c r="BN129" s="2" t="s">
        <v>1844</v>
      </c>
      <c r="BO129" s="2" t="s">
        <v>1844</v>
      </c>
      <c r="BP129" s="2" t="s">
        <v>1857</v>
      </c>
      <c r="BQ129" s="2" t="s">
        <v>1844</v>
      </c>
      <c r="BR129" s="2" t="s">
        <v>1844</v>
      </c>
      <c r="BS129" s="2" t="s">
        <v>1853</v>
      </c>
      <c r="BT129" s="2" t="s">
        <v>1844</v>
      </c>
      <c r="BU129" s="2" t="s">
        <v>3375</v>
      </c>
      <c r="BV129" s="2" t="s">
        <v>1882</v>
      </c>
      <c r="BW129" s="2" t="s">
        <v>3376</v>
      </c>
      <c r="BX129" s="2" t="s">
        <v>1844</v>
      </c>
      <c r="BY129" s="2" t="s">
        <v>1844</v>
      </c>
      <c r="BZ129" s="2" t="s">
        <v>1844</v>
      </c>
      <c r="CA129" s="2" t="s">
        <v>1844</v>
      </c>
      <c r="CB129" s="2" t="s">
        <v>1844</v>
      </c>
      <c r="CC129" s="2" t="s">
        <v>154</v>
      </c>
      <c r="CD129" s="2" t="s">
        <v>1844</v>
      </c>
      <c r="CE129" s="2" t="s">
        <v>1844</v>
      </c>
      <c r="CF129" s="2" t="s">
        <v>1844</v>
      </c>
      <c r="CG129" s="2" t="s">
        <v>1844</v>
      </c>
      <c r="CH129" s="2" t="s">
        <v>3377</v>
      </c>
      <c r="CI129" s="2" t="s">
        <v>1869</v>
      </c>
      <c r="CJ129" s="2" t="s">
        <v>1844</v>
      </c>
      <c r="CK129" s="2" t="s">
        <v>1844</v>
      </c>
      <c r="CL129" s="2" t="s">
        <v>1844</v>
      </c>
      <c r="CM129" s="2" t="s">
        <v>1844</v>
      </c>
      <c r="CN129" s="2" t="s">
        <v>1281</v>
      </c>
      <c r="CO129" s="2" t="s">
        <v>1883</v>
      </c>
      <c r="CP129" s="2" t="s">
        <v>3375</v>
      </c>
      <c r="CQ129" s="2" t="s">
        <v>1884</v>
      </c>
      <c r="CR129" s="2" t="s">
        <v>1844</v>
      </c>
      <c r="CS129" s="2" t="s">
        <v>1859</v>
      </c>
      <c r="CT129" s="2" t="s">
        <v>1859</v>
      </c>
      <c r="CU129" s="2" t="s">
        <v>1859</v>
      </c>
      <c r="CV129" s="2" t="s">
        <v>1844</v>
      </c>
      <c r="CW129" s="2" t="s">
        <v>1844</v>
      </c>
      <c r="CX129" s="2" t="s">
        <v>1844</v>
      </c>
      <c r="CY129" s="2" t="s">
        <v>1844</v>
      </c>
      <c r="CZ129" s="2" t="s">
        <v>1844</v>
      </c>
      <c r="DA129" s="2" t="s">
        <v>1844</v>
      </c>
      <c r="DB129" s="2" t="s">
        <v>1844</v>
      </c>
      <c r="DC129" s="2" t="s">
        <v>1026</v>
      </c>
      <c r="DD129" s="2" t="s">
        <v>1281</v>
      </c>
      <c r="DE129" s="2" t="s">
        <v>152</v>
      </c>
      <c r="DF129" s="3">
        <v>44950</v>
      </c>
      <c r="DG129" s="3">
        <v>44950</v>
      </c>
      <c r="DH129" s="3">
        <v>44951</v>
      </c>
      <c r="DI129" s="3">
        <v>44950</v>
      </c>
      <c r="DJ129" s="3">
        <v>44950</v>
      </c>
      <c r="DK129" s="3"/>
      <c r="DL129" s="3"/>
      <c r="DM129" s="3">
        <v>44950</v>
      </c>
      <c r="DN129" s="3"/>
      <c r="DO129" s="3">
        <v>44950</v>
      </c>
      <c r="DP129" s="3">
        <v>44950</v>
      </c>
      <c r="DQ129" s="26">
        <v>0.65</v>
      </c>
    </row>
    <row r="130" spans="1:121" x14ac:dyDescent="0.25">
      <c r="A130" s="2" t="s">
        <v>1281</v>
      </c>
      <c r="B130" s="2" t="s">
        <v>1842</v>
      </c>
      <c r="C130" s="2" t="s">
        <v>3380</v>
      </c>
      <c r="D130" s="2" t="s">
        <v>7658</v>
      </c>
      <c r="E130" s="2" t="s">
        <v>7931</v>
      </c>
      <c r="F130" s="2" t="str">
        <f t="shared" si="5"/>
        <v>BANDA DE SALIDA DESAJUSTADA</v>
      </c>
      <c r="G130" s="2" t="str">
        <f t="shared" si="4"/>
        <v>BANDA DE SALIDA DESAJUSTADA</v>
      </c>
      <c r="H130" s="2" t="s">
        <v>7264</v>
      </c>
      <c r="I130" s="2" t="s">
        <v>7257</v>
      </c>
      <c r="J130" s="2" t="s">
        <v>7267</v>
      </c>
      <c r="K130" s="2" t="s">
        <v>7247</v>
      </c>
      <c r="L130" s="2" t="s">
        <v>7515</v>
      </c>
      <c r="M130" s="2"/>
      <c r="N130" s="2"/>
      <c r="O130" s="2"/>
      <c r="P130" s="2"/>
      <c r="Q130" s="2" t="s">
        <v>52</v>
      </c>
      <c r="R130" s="2" t="s">
        <v>10</v>
      </c>
      <c r="S130" s="2" t="s">
        <v>1042</v>
      </c>
      <c r="T130" s="2" t="s">
        <v>1276</v>
      </c>
      <c r="U130" s="2" t="s">
        <v>1280</v>
      </c>
      <c r="V130" s="2" t="s">
        <v>1330</v>
      </c>
      <c r="W130" s="2" t="s">
        <v>1330</v>
      </c>
      <c r="X130" s="2" t="s">
        <v>1295</v>
      </c>
      <c r="Y130" s="2" t="s">
        <v>1025</v>
      </c>
      <c r="Z130" s="2" t="s">
        <v>1844</v>
      </c>
      <c r="AA130" s="2" t="s">
        <v>1844</v>
      </c>
      <c r="AB130" s="2" t="s">
        <v>3381</v>
      </c>
      <c r="AC130" s="2" t="s">
        <v>1844</v>
      </c>
      <c r="AD130" s="2" t="s">
        <v>1292</v>
      </c>
      <c r="AE130" s="2" t="s">
        <v>3382</v>
      </c>
      <c r="AF130" s="2" t="s">
        <v>1870</v>
      </c>
      <c r="AG130" s="2" t="s">
        <v>1847</v>
      </c>
      <c r="AH130" s="2" t="s">
        <v>1844</v>
      </c>
      <c r="AI130" s="2" t="s">
        <v>1844</v>
      </c>
      <c r="AJ130" s="2" t="s">
        <v>1844</v>
      </c>
      <c r="AK130" s="2" t="s">
        <v>1281</v>
      </c>
      <c r="AL130" s="2" t="s">
        <v>1848</v>
      </c>
      <c r="AM130" s="2" t="s">
        <v>1844</v>
      </c>
      <c r="AN130" s="2" t="s">
        <v>1877</v>
      </c>
      <c r="AO130" s="2" t="s">
        <v>2391</v>
      </c>
      <c r="AP130" s="2" t="s">
        <v>1844</v>
      </c>
      <c r="AQ130" s="2" t="s">
        <v>1844</v>
      </c>
      <c r="AR130" s="2" t="s">
        <v>1844</v>
      </c>
      <c r="AS130" s="2" t="s">
        <v>1844</v>
      </c>
      <c r="AT130" s="2" t="s">
        <v>2391</v>
      </c>
      <c r="AU130" s="2" t="s">
        <v>1844</v>
      </c>
      <c r="AV130" s="2" t="s">
        <v>1844</v>
      </c>
      <c r="AW130" s="2" t="s">
        <v>1851</v>
      </c>
      <c r="AX130" s="2" t="s">
        <v>1844</v>
      </c>
      <c r="AY130" s="2" t="s">
        <v>1844</v>
      </c>
      <c r="AZ130" s="2" t="s">
        <v>1852</v>
      </c>
      <c r="BA130" s="2" t="s">
        <v>1844</v>
      </c>
      <c r="BB130" s="2" t="s">
        <v>1278</v>
      </c>
      <c r="BC130" s="2" t="s">
        <v>3383</v>
      </c>
      <c r="BD130" s="2" t="s">
        <v>1844</v>
      </c>
      <c r="BE130" s="2" t="s">
        <v>3384</v>
      </c>
      <c r="BF130" s="2" t="s">
        <v>1853</v>
      </c>
      <c r="BG130" s="2" t="s">
        <v>1844</v>
      </c>
      <c r="BH130" s="2" t="s">
        <v>1281</v>
      </c>
      <c r="BI130" s="2" t="s">
        <v>1844</v>
      </c>
      <c r="BJ130" s="2" t="s">
        <v>1854</v>
      </c>
      <c r="BK130" s="2" t="s">
        <v>1855</v>
      </c>
      <c r="BL130" s="2" t="s">
        <v>1871</v>
      </c>
      <c r="BM130" s="2" t="s">
        <v>1844</v>
      </c>
      <c r="BN130" s="2" t="s">
        <v>1844</v>
      </c>
      <c r="BO130" s="2" t="s">
        <v>1844</v>
      </c>
      <c r="BP130" s="2" t="s">
        <v>1857</v>
      </c>
      <c r="BQ130" s="2" t="s">
        <v>1844</v>
      </c>
      <c r="BR130" s="2" t="s">
        <v>1844</v>
      </c>
      <c r="BS130" s="2" t="s">
        <v>1853</v>
      </c>
      <c r="BT130" s="2" t="s">
        <v>1844</v>
      </c>
      <c r="BU130" s="2" t="s">
        <v>3385</v>
      </c>
      <c r="BV130" s="2" t="s">
        <v>1872</v>
      </c>
      <c r="BW130" s="2" t="s">
        <v>3386</v>
      </c>
      <c r="BX130" s="2" t="s">
        <v>1844</v>
      </c>
      <c r="BY130" s="2" t="s">
        <v>1844</v>
      </c>
      <c r="BZ130" s="2" t="s">
        <v>1844</v>
      </c>
      <c r="CA130" s="2" t="s">
        <v>1844</v>
      </c>
      <c r="CB130" s="2" t="s">
        <v>1844</v>
      </c>
      <c r="CC130" s="2" t="s">
        <v>53</v>
      </c>
      <c r="CD130" s="2" t="s">
        <v>1873</v>
      </c>
      <c r="CE130" s="2" t="s">
        <v>1844</v>
      </c>
      <c r="CF130" s="2" t="s">
        <v>1844</v>
      </c>
      <c r="CG130" s="2" t="s">
        <v>1844</v>
      </c>
      <c r="CH130" s="2" t="s">
        <v>3387</v>
      </c>
      <c r="CI130" s="2" t="s">
        <v>1874</v>
      </c>
      <c r="CJ130" s="2" t="s">
        <v>1844</v>
      </c>
      <c r="CK130" s="2" t="s">
        <v>1844</v>
      </c>
      <c r="CL130" s="2" t="s">
        <v>1844</v>
      </c>
      <c r="CM130" s="2" t="s">
        <v>1844</v>
      </c>
      <c r="CN130" s="2" t="s">
        <v>1281</v>
      </c>
      <c r="CO130" s="2" t="s">
        <v>1875</v>
      </c>
      <c r="CP130" s="2" t="s">
        <v>3385</v>
      </c>
      <c r="CQ130" s="2" t="s">
        <v>1876</v>
      </c>
      <c r="CR130" s="2" t="s">
        <v>1844</v>
      </c>
      <c r="CS130" s="2" t="s">
        <v>1859</v>
      </c>
      <c r="CT130" s="2" t="s">
        <v>1859</v>
      </c>
      <c r="CU130" s="2" t="s">
        <v>1859</v>
      </c>
      <c r="CV130" s="2" t="s">
        <v>1844</v>
      </c>
      <c r="CW130" s="2" t="s">
        <v>1844</v>
      </c>
      <c r="CX130" s="2" t="s">
        <v>1844</v>
      </c>
      <c r="CY130" s="2" t="s">
        <v>1844</v>
      </c>
      <c r="CZ130" s="2" t="s">
        <v>1844</v>
      </c>
      <c r="DA130" s="2" t="s">
        <v>1844</v>
      </c>
      <c r="DB130" s="2" t="s">
        <v>1844</v>
      </c>
      <c r="DC130" s="2" t="s">
        <v>1026</v>
      </c>
      <c r="DD130" s="2" t="s">
        <v>1281</v>
      </c>
      <c r="DE130" s="2" t="s">
        <v>51</v>
      </c>
      <c r="DF130" s="3">
        <v>44953</v>
      </c>
      <c r="DG130" s="3">
        <v>45261</v>
      </c>
      <c r="DH130" s="3">
        <v>45261</v>
      </c>
      <c r="DI130" s="3">
        <v>44953</v>
      </c>
      <c r="DJ130" s="3">
        <v>44953</v>
      </c>
      <c r="DK130" s="3"/>
      <c r="DL130" s="3"/>
      <c r="DM130" s="3">
        <v>44953</v>
      </c>
      <c r="DN130" s="3"/>
      <c r="DO130" s="3">
        <v>44953</v>
      </c>
      <c r="DP130" s="3">
        <v>44953</v>
      </c>
      <c r="DQ130" s="26">
        <v>5</v>
      </c>
    </row>
    <row r="131" spans="1:121" x14ac:dyDescent="0.25">
      <c r="A131" s="2" t="s">
        <v>1281</v>
      </c>
      <c r="B131" s="2" t="s">
        <v>1842</v>
      </c>
      <c r="C131" s="2" t="s">
        <v>3403</v>
      </c>
      <c r="D131" s="2" t="s">
        <v>7716</v>
      </c>
      <c r="E131" s="2" t="s">
        <v>7936</v>
      </c>
      <c r="F131" s="2" t="str">
        <f t="shared" si="5"/>
        <v>SENSOR DE GANCHO BLOQUEADO</v>
      </c>
      <c r="G131" s="2" t="str">
        <f t="shared" si="4"/>
        <v>SENSOR DE GANCHO BLOQUEADO</v>
      </c>
      <c r="H131" s="2" t="s">
        <v>7243</v>
      </c>
      <c r="I131" s="2" t="s">
        <v>7265</v>
      </c>
      <c r="J131" s="2" t="s">
        <v>7248</v>
      </c>
      <c r="K131" s="2" t="s">
        <v>7272</v>
      </c>
      <c r="L131" s="2" t="s">
        <v>7366</v>
      </c>
      <c r="M131" s="2"/>
      <c r="N131" s="2"/>
      <c r="O131" s="2"/>
      <c r="P131" s="2"/>
      <c r="Q131" s="2" t="s">
        <v>153</v>
      </c>
      <c r="R131" s="2" t="s">
        <v>10</v>
      </c>
      <c r="S131" s="2" t="s">
        <v>67</v>
      </c>
      <c r="T131" s="2" t="s">
        <v>1276</v>
      </c>
      <c r="U131" s="2" t="s">
        <v>1280</v>
      </c>
      <c r="V131" s="2" t="s">
        <v>1410</v>
      </c>
      <c r="W131" s="2" t="s">
        <v>1410</v>
      </c>
      <c r="X131" s="2" t="s">
        <v>1291</v>
      </c>
      <c r="Y131" s="2" t="s">
        <v>1025</v>
      </c>
      <c r="Z131" s="2" t="s">
        <v>1844</v>
      </c>
      <c r="AA131" s="2" t="s">
        <v>1844</v>
      </c>
      <c r="AB131" s="2" t="s">
        <v>3404</v>
      </c>
      <c r="AC131" s="2" t="s">
        <v>1844</v>
      </c>
      <c r="AD131" s="2" t="s">
        <v>1296</v>
      </c>
      <c r="AE131" s="2" t="s">
        <v>3405</v>
      </c>
      <c r="AF131" s="2" t="s">
        <v>2176</v>
      </c>
      <c r="AG131" s="2" t="s">
        <v>1847</v>
      </c>
      <c r="AH131" s="2" t="s">
        <v>1844</v>
      </c>
      <c r="AI131" s="2" t="s">
        <v>1844</v>
      </c>
      <c r="AJ131" s="2" t="s">
        <v>1844</v>
      </c>
      <c r="AK131" s="2" t="s">
        <v>1281</v>
      </c>
      <c r="AL131" s="2" t="s">
        <v>1848</v>
      </c>
      <c r="AM131" s="2" t="s">
        <v>1844</v>
      </c>
      <c r="AN131" s="2" t="s">
        <v>2282</v>
      </c>
      <c r="AO131" s="2" t="s">
        <v>2159</v>
      </c>
      <c r="AP131" s="2" t="s">
        <v>1844</v>
      </c>
      <c r="AQ131" s="2" t="s">
        <v>1844</v>
      </c>
      <c r="AR131" s="2" t="s">
        <v>1844</v>
      </c>
      <c r="AS131" s="2" t="s">
        <v>1844</v>
      </c>
      <c r="AT131" s="2" t="s">
        <v>3406</v>
      </c>
      <c r="AU131" s="2" t="s">
        <v>1844</v>
      </c>
      <c r="AV131" s="2" t="s">
        <v>1844</v>
      </c>
      <c r="AW131" s="2" t="s">
        <v>1851</v>
      </c>
      <c r="AX131" s="2" t="s">
        <v>1844</v>
      </c>
      <c r="AY131" s="2" t="s">
        <v>1844</v>
      </c>
      <c r="AZ131" s="2" t="s">
        <v>1852</v>
      </c>
      <c r="BA131" s="2" t="s">
        <v>1844</v>
      </c>
      <c r="BB131" s="2" t="s">
        <v>1278</v>
      </c>
      <c r="BC131" s="2" t="s">
        <v>3407</v>
      </c>
      <c r="BD131" s="2" t="s">
        <v>1844</v>
      </c>
      <c r="BE131" s="2" t="s">
        <v>3408</v>
      </c>
      <c r="BF131" s="2" t="s">
        <v>1853</v>
      </c>
      <c r="BG131" s="2" t="s">
        <v>1844</v>
      </c>
      <c r="BH131" s="2" t="s">
        <v>1281</v>
      </c>
      <c r="BI131" s="2" t="s">
        <v>1844</v>
      </c>
      <c r="BJ131" s="2" t="s">
        <v>1854</v>
      </c>
      <c r="BK131" s="2" t="s">
        <v>1855</v>
      </c>
      <c r="BL131" s="2" t="s">
        <v>1866</v>
      </c>
      <c r="BM131" s="2" t="s">
        <v>1844</v>
      </c>
      <c r="BN131" s="2" t="s">
        <v>1844</v>
      </c>
      <c r="BO131" s="2" t="s">
        <v>1844</v>
      </c>
      <c r="BP131" s="2" t="s">
        <v>1857</v>
      </c>
      <c r="BQ131" s="2" t="s">
        <v>1844</v>
      </c>
      <c r="BR131" s="2" t="s">
        <v>1844</v>
      </c>
      <c r="BS131" s="2" t="s">
        <v>1853</v>
      </c>
      <c r="BT131" s="2" t="s">
        <v>1844</v>
      </c>
      <c r="BU131" s="2" t="s">
        <v>3409</v>
      </c>
      <c r="BV131" s="2" t="s">
        <v>1882</v>
      </c>
      <c r="BW131" s="2" t="s">
        <v>3410</v>
      </c>
      <c r="BX131" s="2" t="s">
        <v>1844</v>
      </c>
      <c r="BY131" s="2" t="s">
        <v>1844</v>
      </c>
      <c r="BZ131" s="2" t="s">
        <v>1844</v>
      </c>
      <c r="CA131" s="2" t="s">
        <v>1844</v>
      </c>
      <c r="CB131" s="2" t="s">
        <v>1844</v>
      </c>
      <c r="CC131" s="2" t="s">
        <v>154</v>
      </c>
      <c r="CD131" s="2" t="s">
        <v>1844</v>
      </c>
      <c r="CE131" s="2" t="s">
        <v>1844</v>
      </c>
      <c r="CF131" s="2" t="s">
        <v>1844</v>
      </c>
      <c r="CG131" s="2" t="s">
        <v>1844</v>
      </c>
      <c r="CH131" s="2" t="s">
        <v>3405</v>
      </c>
      <c r="CI131" s="2" t="s">
        <v>1869</v>
      </c>
      <c r="CJ131" s="2" t="s">
        <v>1844</v>
      </c>
      <c r="CK131" s="2" t="s">
        <v>1844</v>
      </c>
      <c r="CL131" s="2" t="s">
        <v>1844</v>
      </c>
      <c r="CM131" s="2" t="s">
        <v>1844</v>
      </c>
      <c r="CN131" s="2" t="s">
        <v>1281</v>
      </c>
      <c r="CO131" s="2" t="s">
        <v>1883</v>
      </c>
      <c r="CP131" s="2" t="s">
        <v>3409</v>
      </c>
      <c r="CQ131" s="2" t="s">
        <v>1884</v>
      </c>
      <c r="CR131" s="2" t="s">
        <v>1844</v>
      </c>
      <c r="CS131" s="2" t="s">
        <v>1859</v>
      </c>
      <c r="CT131" s="2" t="s">
        <v>1859</v>
      </c>
      <c r="CU131" s="2" t="s">
        <v>1859</v>
      </c>
      <c r="CV131" s="2" t="s">
        <v>1844</v>
      </c>
      <c r="CW131" s="2" t="s">
        <v>1844</v>
      </c>
      <c r="CX131" s="2" t="s">
        <v>1844</v>
      </c>
      <c r="CY131" s="2" t="s">
        <v>1844</v>
      </c>
      <c r="CZ131" s="2" t="s">
        <v>1844</v>
      </c>
      <c r="DA131" s="2" t="s">
        <v>1844</v>
      </c>
      <c r="DB131" s="2" t="s">
        <v>1844</v>
      </c>
      <c r="DC131" s="2" t="s">
        <v>1026</v>
      </c>
      <c r="DD131" s="2" t="s">
        <v>1281</v>
      </c>
      <c r="DE131" s="2" t="s">
        <v>152</v>
      </c>
      <c r="DF131" s="3">
        <v>44960</v>
      </c>
      <c r="DG131" s="3">
        <v>44960</v>
      </c>
      <c r="DH131" s="3">
        <v>44960</v>
      </c>
      <c r="DI131" s="3">
        <v>44960</v>
      </c>
      <c r="DJ131" s="3">
        <v>44960</v>
      </c>
      <c r="DK131" s="3"/>
      <c r="DL131" s="3"/>
      <c r="DM131" s="3">
        <v>44960</v>
      </c>
      <c r="DN131" s="3"/>
      <c r="DO131" s="3">
        <v>44960</v>
      </c>
      <c r="DP131" s="3">
        <v>44960</v>
      </c>
      <c r="DQ131" s="26">
        <v>0.5</v>
      </c>
    </row>
    <row r="132" spans="1:121" x14ac:dyDescent="0.25">
      <c r="A132" s="2" t="s">
        <v>1281</v>
      </c>
      <c r="B132" s="2" t="s">
        <v>1842</v>
      </c>
      <c r="C132" s="2" t="s">
        <v>3346</v>
      </c>
      <c r="D132" s="2" t="s">
        <v>7667</v>
      </c>
      <c r="E132" s="2" t="s">
        <v>7684</v>
      </c>
      <c r="F132" s="2" t="str">
        <f t="shared" si="5"/>
        <v>PLANCHA DE SELLADO ARRUGA</v>
      </c>
      <c r="G132" s="2" t="str">
        <f t="shared" si="4"/>
        <v>PLANCHA DE SELLADO ARRUGA</v>
      </c>
      <c r="H132" s="2" t="s">
        <v>7516</v>
      </c>
      <c r="I132" s="2" t="s">
        <v>7257</v>
      </c>
      <c r="J132" s="2" t="s">
        <v>7279</v>
      </c>
      <c r="K132" s="2" t="s">
        <v>5964</v>
      </c>
      <c r="L132" s="2"/>
      <c r="M132" s="2"/>
      <c r="N132" s="2"/>
      <c r="O132" s="2"/>
      <c r="P132" s="2"/>
      <c r="Q132" s="2" t="s">
        <v>52</v>
      </c>
      <c r="R132" s="2" t="s">
        <v>10</v>
      </c>
      <c r="S132" s="2" t="s">
        <v>1042</v>
      </c>
      <c r="T132" s="2" t="s">
        <v>1276</v>
      </c>
      <c r="U132" s="2" t="s">
        <v>1280</v>
      </c>
      <c r="V132" s="2" t="s">
        <v>1287</v>
      </c>
      <c r="W132" s="2" t="s">
        <v>1287</v>
      </c>
      <c r="X132" s="2" t="s">
        <v>1295</v>
      </c>
      <c r="Y132" s="2" t="s">
        <v>1025</v>
      </c>
      <c r="Z132" s="2" t="s">
        <v>1844</v>
      </c>
      <c r="AA132" s="2" t="s">
        <v>1844</v>
      </c>
      <c r="AB132" s="2" t="s">
        <v>3347</v>
      </c>
      <c r="AC132" s="2" t="s">
        <v>1844</v>
      </c>
      <c r="AD132" s="2" t="s">
        <v>1299</v>
      </c>
      <c r="AE132" s="2" t="s">
        <v>3348</v>
      </c>
      <c r="AF132" s="2" t="s">
        <v>1870</v>
      </c>
      <c r="AG132" s="2" t="s">
        <v>1847</v>
      </c>
      <c r="AH132" s="2" t="s">
        <v>1844</v>
      </c>
      <c r="AI132" s="2" t="s">
        <v>1844</v>
      </c>
      <c r="AJ132" s="2" t="s">
        <v>1844</v>
      </c>
      <c r="AK132" s="2" t="s">
        <v>1281</v>
      </c>
      <c r="AL132" s="2" t="s">
        <v>1848</v>
      </c>
      <c r="AM132" s="2" t="s">
        <v>1844</v>
      </c>
      <c r="AN132" s="2" t="s">
        <v>3349</v>
      </c>
      <c r="AO132" s="2" t="s">
        <v>3350</v>
      </c>
      <c r="AP132" s="2" t="s">
        <v>1844</v>
      </c>
      <c r="AQ132" s="2" t="s">
        <v>1844</v>
      </c>
      <c r="AR132" s="2" t="s">
        <v>1844</v>
      </c>
      <c r="AS132" s="2" t="s">
        <v>1844</v>
      </c>
      <c r="AT132" s="2" t="s">
        <v>3351</v>
      </c>
      <c r="AU132" s="2" t="s">
        <v>1844</v>
      </c>
      <c r="AV132" s="2" t="s">
        <v>1844</v>
      </c>
      <c r="AW132" s="2" t="s">
        <v>1851</v>
      </c>
      <c r="AX132" s="2" t="s">
        <v>1844</v>
      </c>
      <c r="AY132" s="2" t="s">
        <v>1844</v>
      </c>
      <c r="AZ132" s="2" t="s">
        <v>1852</v>
      </c>
      <c r="BA132" s="2" t="s">
        <v>1844</v>
      </c>
      <c r="BB132" s="2" t="s">
        <v>1278</v>
      </c>
      <c r="BC132" s="2" t="s">
        <v>3352</v>
      </c>
      <c r="BD132" s="2" t="s">
        <v>1844</v>
      </c>
      <c r="BE132" s="2" t="s">
        <v>3353</v>
      </c>
      <c r="BF132" s="2" t="s">
        <v>1853</v>
      </c>
      <c r="BG132" s="2" t="s">
        <v>1844</v>
      </c>
      <c r="BH132" s="2" t="s">
        <v>1281</v>
      </c>
      <c r="BI132" s="2" t="s">
        <v>1844</v>
      </c>
      <c r="BJ132" s="2" t="s">
        <v>1854</v>
      </c>
      <c r="BK132" s="2" t="s">
        <v>1855</v>
      </c>
      <c r="BL132" s="2" t="s">
        <v>1871</v>
      </c>
      <c r="BM132" s="2" t="s">
        <v>1844</v>
      </c>
      <c r="BN132" s="2" t="s">
        <v>1844</v>
      </c>
      <c r="BO132" s="2" t="s">
        <v>1844</v>
      </c>
      <c r="BP132" s="2" t="s">
        <v>1857</v>
      </c>
      <c r="BQ132" s="2" t="s">
        <v>1844</v>
      </c>
      <c r="BR132" s="2" t="s">
        <v>1844</v>
      </c>
      <c r="BS132" s="2" t="s">
        <v>1853</v>
      </c>
      <c r="BT132" s="2" t="s">
        <v>1844</v>
      </c>
      <c r="BU132" s="2" t="s">
        <v>3354</v>
      </c>
      <c r="BV132" s="2" t="s">
        <v>1872</v>
      </c>
      <c r="BW132" s="2" t="s">
        <v>3355</v>
      </c>
      <c r="BX132" s="2" t="s">
        <v>1844</v>
      </c>
      <c r="BY132" s="2" t="s">
        <v>1844</v>
      </c>
      <c r="BZ132" s="2" t="s">
        <v>1844</v>
      </c>
      <c r="CA132" s="2" t="s">
        <v>1844</v>
      </c>
      <c r="CB132" s="2" t="s">
        <v>1844</v>
      </c>
      <c r="CC132" s="2" t="s">
        <v>53</v>
      </c>
      <c r="CD132" s="2" t="s">
        <v>1873</v>
      </c>
      <c r="CE132" s="2" t="s">
        <v>1844</v>
      </c>
      <c r="CF132" s="2" t="s">
        <v>1844</v>
      </c>
      <c r="CG132" s="2" t="s">
        <v>1844</v>
      </c>
      <c r="CH132" s="2" t="s">
        <v>3348</v>
      </c>
      <c r="CI132" s="2" t="s">
        <v>1874</v>
      </c>
      <c r="CJ132" s="2" t="s">
        <v>1844</v>
      </c>
      <c r="CK132" s="2" t="s">
        <v>1844</v>
      </c>
      <c r="CL132" s="2" t="s">
        <v>1844</v>
      </c>
      <c r="CM132" s="2" t="s">
        <v>1844</v>
      </c>
      <c r="CN132" s="2" t="s">
        <v>1281</v>
      </c>
      <c r="CO132" s="2" t="s">
        <v>1875</v>
      </c>
      <c r="CP132" s="2" t="s">
        <v>3354</v>
      </c>
      <c r="CQ132" s="2" t="s">
        <v>1876</v>
      </c>
      <c r="CR132" s="2" t="s">
        <v>1844</v>
      </c>
      <c r="CS132" s="2" t="s">
        <v>1859</v>
      </c>
      <c r="CT132" s="2" t="s">
        <v>1859</v>
      </c>
      <c r="CU132" s="2" t="s">
        <v>1859</v>
      </c>
      <c r="CV132" s="2" t="s">
        <v>1844</v>
      </c>
      <c r="CW132" s="2" t="s">
        <v>1844</v>
      </c>
      <c r="CX132" s="2" t="s">
        <v>1844</v>
      </c>
      <c r="CY132" s="2" t="s">
        <v>1844</v>
      </c>
      <c r="CZ132" s="2" t="s">
        <v>1844</v>
      </c>
      <c r="DA132" s="2" t="s">
        <v>1844</v>
      </c>
      <c r="DB132" s="2" t="s">
        <v>1844</v>
      </c>
      <c r="DC132" s="2" t="s">
        <v>1026</v>
      </c>
      <c r="DD132" s="2" t="s">
        <v>1281</v>
      </c>
      <c r="DE132" s="2" t="s">
        <v>51</v>
      </c>
      <c r="DF132" s="3">
        <v>44947</v>
      </c>
      <c r="DG132" s="3">
        <v>44961</v>
      </c>
      <c r="DH132" s="3">
        <v>44961</v>
      </c>
      <c r="DI132" s="3">
        <v>44947</v>
      </c>
      <c r="DJ132" s="3">
        <v>44961</v>
      </c>
      <c r="DK132" s="3"/>
      <c r="DL132" s="3"/>
      <c r="DM132" s="3">
        <v>44947</v>
      </c>
      <c r="DN132" s="3"/>
      <c r="DO132" s="3">
        <v>44947</v>
      </c>
      <c r="DP132" s="3">
        <v>44947</v>
      </c>
      <c r="DQ132" s="26">
        <v>0.67</v>
      </c>
    </row>
    <row r="133" spans="1:121" x14ac:dyDescent="0.25">
      <c r="A133" s="2" t="s">
        <v>1281</v>
      </c>
      <c r="B133" s="2" t="s">
        <v>1842</v>
      </c>
      <c r="C133" s="2" t="s">
        <v>3395</v>
      </c>
      <c r="D133" s="2" t="s">
        <v>7698</v>
      </c>
      <c r="E133" s="2" t="s">
        <v>7646</v>
      </c>
      <c r="F133" s="2" t="str">
        <f t="shared" si="5"/>
        <v>CADENA DE TRANSPORTADOR FRACTURADA</v>
      </c>
      <c r="G133" s="2" t="str">
        <f t="shared" si="4"/>
        <v>CADENA DE TRANSPORTADOR FRACTURADA</v>
      </c>
      <c r="H133" s="2" t="s">
        <v>7345</v>
      </c>
      <c r="I133" s="2" t="s">
        <v>7290</v>
      </c>
      <c r="J133" s="2" t="s">
        <v>7351</v>
      </c>
      <c r="K133" s="2"/>
      <c r="L133" s="2"/>
      <c r="M133" s="2"/>
      <c r="N133" s="2"/>
      <c r="O133" s="2"/>
      <c r="P133" s="2"/>
      <c r="Q133" s="2" t="s">
        <v>119</v>
      </c>
      <c r="R133" s="2" t="s">
        <v>10</v>
      </c>
      <c r="S133" s="2" t="s">
        <v>67</v>
      </c>
      <c r="T133" s="2" t="s">
        <v>1276</v>
      </c>
      <c r="U133" s="2" t="s">
        <v>1280</v>
      </c>
      <c r="V133" s="2" t="s">
        <v>1296</v>
      </c>
      <c r="W133" s="2" t="s">
        <v>1296</v>
      </c>
      <c r="X133" s="2" t="s">
        <v>1298</v>
      </c>
      <c r="Y133" s="2" t="s">
        <v>1025</v>
      </c>
      <c r="Z133" s="2" t="s">
        <v>1844</v>
      </c>
      <c r="AA133" s="2" t="s">
        <v>1844</v>
      </c>
      <c r="AB133" s="2" t="s">
        <v>3396</v>
      </c>
      <c r="AC133" s="2" t="s">
        <v>1844</v>
      </c>
      <c r="AD133" s="2" t="s">
        <v>1296</v>
      </c>
      <c r="AE133" s="2" t="s">
        <v>3397</v>
      </c>
      <c r="AF133" s="2" t="s">
        <v>1992</v>
      </c>
      <c r="AG133" s="2" t="s">
        <v>1847</v>
      </c>
      <c r="AH133" s="2" t="s">
        <v>1844</v>
      </c>
      <c r="AI133" s="2" t="s">
        <v>1844</v>
      </c>
      <c r="AJ133" s="2" t="s">
        <v>1844</v>
      </c>
      <c r="AK133" s="2" t="s">
        <v>1281</v>
      </c>
      <c r="AL133" s="2" t="s">
        <v>1848</v>
      </c>
      <c r="AM133" s="2" t="s">
        <v>1844</v>
      </c>
      <c r="AN133" s="2" t="s">
        <v>2348</v>
      </c>
      <c r="AO133" s="2" t="s">
        <v>3398</v>
      </c>
      <c r="AP133" s="2" t="s">
        <v>1844</v>
      </c>
      <c r="AQ133" s="2" t="s">
        <v>1844</v>
      </c>
      <c r="AR133" s="2" t="s">
        <v>1844</v>
      </c>
      <c r="AS133" s="2" t="s">
        <v>1844</v>
      </c>
      <c r="AT133" s="2" t="s">
        <v>3114</v>
      </c>
      <c r="AU133" s="2" t="s">
        <v>1844</v>
      </c>
      <c r="AV133" s="2" t="s">
        <v>1844</v>
      </c>
      <c r="AW133" s="2" t="s">
        <v>1851</v>
      </c>
      <c r="AX133" s="2" t="s">
        <v>1844</v>
      </c>
      <c r="AY133" s="2" t="s">
        <v>1844</v>
      </c>
      <c r="AZ133" s="2" t="s">
        <v>1852</v>
      </c>
      <c r="BA133" s="2" t="s">
        <v>1844</v>
      </c>
      <c r="BB133" s="2" t="s">
        <v>1278</v>
      </c>
      <c r="BC133" s="2" t="s">
        <v>3399</v>
      </c>
      <c r="BD133" s="2" t="s">
        <v>1844</v>
      </c>
      <c r="BE133" s="2" t="s">
        <v>3400</v>
      </c>
      <c r="BF133" s="2" t="s">
        <v>1853</v>
      </c>
      <c r="BG133" s="2" t="s">
        <v>1844</v>
      </c>
      <c r="BH133" s="2" t="s">
        <v>1281</v>
      </c>
      <c r="BI133" s="2" t="s">
        <v>1844</v>
      </c>
      <c r="BJ133" s="2" t="s">
        <v>1854</v>
      </c>
      <c r="BK133" s="2" t="s">
        <v>1855</v>
      </c>
      <c r="BL133" s="2" t="s">
        <v>1914</v>
      </c>
      <c r="BM133" s="2" t="s">
        <v>1844</v>
      </c>
      <c r="BN133" s="2" t="s">
        <v>1844</v>
      </c>
      <c r="BO133" s="2" t="s">
        <v>1844</v>
      </c>
      <c r="BP133" s="2" t="s">
        <v>1857</v>
      </c>
      <c r="BQ133" s="2" t="s">
        <v>1844</v>
      </c>
      <c r="BR133" s="2" t="s">
        <v>1844</v>
      </c>
      <c r="BS133" s="2" t="s">
        <v>1853</v>
      </c>
      <c r="BT133" s="2" t="s">
        <v>1844</v>
      </c>
      <c r="BU133" s="2" t="s">
        <v>3401</v>
      </c>
      <c r="BV133" s="2" t="s">
        <v>1999</v>
      </c>
      <c r="BW133" s="2" t="s">
        <v>3402</v>
      </c>
      <c r="BX133" s="2" t="s">
        <v>1844</v>
      </c>
      <c r="BY133" s="2" t="s">
        <v>1844</v>
      </c>
      <c r="BZ133" s="2" t="s">
        <v>1844</v>
      </c>
      <c r="CA133" s="2" t="s">
        <v>1844</v>
      </c>
      <c r="CB133" s="2" t="s">
        <v>1844</v>
      </c>
      <c r="CC133" s="2" t="s">
        <v>120</v>
      </c>
      <c r="CD133" s="2" t="s">
        <v>1844</v>
      </c>
      <c r="CE133" s="2" t="s">
        <v>1844</v>
      </c>
      <c r="CF133" s="2" t="s">
        <v>1844</v>
      </c>
      <c r="CG133" s="2" t="s">
        <v>1844</v>
      </c>
      <c r="CH133" s="2" t="s">
        <v>3397</v>
      </c>
      <c r="CI133" s="2" t="s">
        <v>1901</v>
      </c>
      <c r="CJ133" s="2" t="s">
        <v>1844</v>
      </c>
      <c r="CK133" s="2" t="s">
        <v>1844</v>
      </c>
      <c r="CL133" s="2" t="s">
        <v>1844</v>
      </c>
      <c r="CM133" s="2" t="s">
        <v>1844</v>
      </c>
      <c r="CN133" s="2" t="s">
        <v>1281</v>
      </c>
      <c r="CO133" s="2" t="s">
        <v>2001</v>
      </c>
      <c r="CP133" s="2" t="s">
        <v>3401</v>
      </c>
      <c r="CQ133" s="2" t="s">
        <v>2002</v>
      </c>
      <c r="CR133" s="2" t="s">
        <v>1844</v>
      </c>
      <c r="CS133" s="2" t="s">
        <v>1859</v>
      </c>
      <c r="CT133" s="2" t="s">
        <v>1859</v>
      </c>
      <c r="CU133" s="2" t="s">
        <v>1859</v>
      </c>
      <c r="CV133" s="2" t="s">
        <v>1844</v>
      </c>
      <c r="CW133" s="2" t="s">
        <v>1844</v>
      </c>
      <c r="CX133" s="2" t="s">
        <v>1844</v>
      </c>
      <c r="CY133" s="2" t="s">
        <v>1844</v>
      </c>
      <c r="CZ133" s="2" t="s">
        <v>1844</v>
      </c>
      <c r="DA133" s="2" t="s">
        <v>1844</v>
      </c>
      <c r="DB133" s="2" t="s">
        <v>1844</v>
      </c>
      <c r="DC133" s="2" t="s">
        <v>1026</v>
      </c>
      <c r="DD133" s="2" t="s">
        <v>1281</v>
      </c>
      <c r="DE133" s="2" t="s">
        <v>118</v>
      </c>
      <c r="DF133" s="3">
        <v>44960</v>
      </c>
      <c r="DG133" s="3">
        <v>44961</v>
      </c>
      <c r="DH133" s="3">
        <v>44961</v>
      </c>
      <c r="DI133" s="3">
        <v>44960</v>
      </c>
      <c r="DJ133" s="3">
        <v>44961</v>
      </c>
      <c r="DK133" s="3"/>
      <c r="DL133" s="3"/>
      <c r="DM133" s="3">
        <v>44960</v>
      </c>
      <c r="DN133" s="3"/>
      <c r="DO133" s="3">
        <v>44960</v>
      </c>
      <c r="DP133" s="3">
        <v>44960</v>
      </c>
      <c r="DQ133" s="26">
        <v>2.42</v>
      </c>
    </row>
    <row r="134" spans="1:121" x14ac:dyDescent="0.25">
      <c r="A134" s="2" t="s">
        <v>1281</v>
      </c>
      <c r="B134" s="2" t="s">
        <v>1842</v>
      </c>
      <c r="C134" s="2" t="s">
        <v>3414</v>
      </c>
      <c r="D134" s="2" t="s">
        <v>7999</v>
      </c>
      <c r="E134" s="2" t="s">
        <v>7493</v>
      </c>
      <c r="F134" s="2" t="str">
        <f t="shared" si="5"/>
        <v>EJE DE CUCHILLA TRANSVERSAL FRACTURADO</v>
      </c>
      <c r="G134" s="2" t="str">
        <f t="shared" si="4"/>
        <v>EJE DE CUCHILLA TRANSVERSAL FRACTURADO</v>
      </c>
      <c r="H134" s="2" t="s">
        <v>238</v>
      </c>
      <c r="I134" s="2" t="s">
        <v>7368</v>
      </c>
      <c r="J134" s="2" t="s">
        <v>7369</v>
      </c>
      <c r="K134" s="2" t="s">
        <v>7517</v>
      </c>
      <c r="L134" s="2" t="s">
        <v>7371</v>
      </c>
      <c r="M134" s="2" t="s">
        <v>7518</v>
      </c>
      <c r="N134" s="2"/>
      <c r="O134" s="2"/>
      <c r="P134" s="2"/>
      <c r="Q134" s="2" t="s">
        <v>239</v>
      </c>
      <c r="R134" s="2" t="s">
        <v>10</v>
      </c>
      <c r="S134" s="2" t="s">
        <v>1042</v>
      </c>
      <c r="T134" s="2" t="s">
        <v>1276</v>
      </c>
      <c r="U134" s="2" t="s">
        <v>1280</v>
      </c>
      <c r="V134" s="2" t="s">
        <v>1405</v>
      </c>
      <c r="W134" s="2" t="s">
        <v>1405</v>
      </c>
      <c r="X134" s="2" t="s">
        <v>1279</v>
      </c>
      <c r="Y134" s="2" t="s">
        <v>1015</v>
      </c>
      <c r="Z134" s="2" t="s">
        <v>1844</v>
      </c>
      <c r="AA134" s="2" t="s">
        <v>1844</v>
      </c>
      <c r="AB134" s="2" t="s">
        <v>3415</v>
      </c>
      <c r="AC134" s="2" t="s">
        <v>1844</v>
      </c>
      <c r="AD134" s="2" t="s">
        <v>1292</v>
      </c>
      <c r="AE134" s="2" t="s">
        <v>3416</v>
      </c>
      <c r="AF134" s="2" t="s">
        <v>1846</v>
      </c>
      <c r="AG134" s="2" t="s">
        <v>1847</v>
      </c>
      <c r="AH134" s="2" t="s">
        <v>1844</v>
      </c>
      <c r="AI134" s="2" t="s">
        <v>1844</v>
      </c>
      <c r="AJ134" s="2" t="s">
        <v>1844</v>
      </c>
      <c r="AK134" s="2" t="s">
        <v>1281</v>
      </c>
      <c r="AL134" s="2" t="s">
        <v>1848</v>
      </c>
      <c r="AM134" s="2" t="s">
        <v>1844</v>
      </c>
      <c r="AN134" s="2" t="s">
        <v>3417</v>
      </c>
      <c r="AO134" s="2" t="s">
        <v>3418</v>
      </c>
      <c r="AP134" s="2" t="s">
        <v>1844</v>
      </c>
      <c r="AQ134" s="2" t="s">
        <v>1844</v>
      </c>
      <c r="AR134" s="2" t="s">
        <v>1844</v>
      </c>
      <c r="AS134" s="2" t="s">
        <v>1844</v>
      </c>
      <c r="AT134" s="2" t="s">
        <v>3416</v>
      </c>
      <c r="AU134" s="2" t="s">
        <v>1844</v>
      </c>
      <c r="AV134" s="2" t="s">
        <v>1844</v>
      </c>
      <c r="AW134" s="2" t="s">
        <v>1851</v>
      </c>
      <c r="AX134" s="2" t="s">
        <v>1844</v>
      </c>
      <c r="AY134" s="2" t="s">
        <v>1844</v>
      </c>
      <c r="AZ134" s="2" t="s">
        <v>1852</v>
      </c>
      <c r="BA134" s="2" t="s">
        <v>1844</v>
      </c>
      <c r="BB134" s="2" t="s">
        <v>1278</v>
      </c>
      <c r="BC134" s="2" t="s">
        <v>3419</v>
      </c>
      <c r="BD134" s="2" t="s">
        <v>1844</v>
      </c>
      <c r="BE134" s="2" t="s">
        <v>3420</v>
      </c>
      <c r="BF134" s="2" t="s">
        <v>1853</v>
      </c>
      <c r="BG134" s="2" t="s">
        <v>1844</v>
      </c>
      <c r="BH134" s="2" t="s">
        <v>1281</v>
      </c>
      <c r="BI134" s="2" t="s">
        <v>1844</v>
      </c>
      <c r="BJ134" s="2" t="s">
        <v>1854</v>
      </c>
      <c r="BK134" s="2" t="s">
        <v>1855</v>
      </c>
      <c r="BL134" s="2" t="s">
        <v>1856</v>
      </c>
      <c r="BM134" s="2" t="s">
        <v>1844</v>
      </c>
      <c r="BN134" s="2" t="s">
        <v>1844</v>
      </c>
      <c r="BO134" s="2" t="s">
        <v>1844</v>
      </c>
      <c r="BP134" s="2" t="s">
        <v>1857</v>
      </c>
      <c r="BQ134" s="2" t="s">
        <v>1844</v>
      </c>
      <c r="BR134" s="2" t="s">
        <v>1844</v>
      </c>
      <c r="BS134" s="2" t="s">
        <v>1853</v>
      </c>
      <c r="BT134" s="2" t="s">
        <v>1844</v>
      </c>
      <c r="BU134" s="2" t="s">
        <v>3421</v>
      </c>
      <c r="BV134" s="2" t="s">
        <v>1844</v>
      </c>
      <c r="BW134" s="2" t="s">
        <v>3422</v>
      </c>
      <c r="BX134" s="2" t="s">
        <v>1844</v>
      </c>
      <c r="BY134" s="2" t="s">
        <v>1844</v>
      </c>
      <c r="BZ134" s="2" t="s">
        <v>1844</v>
      </c>
      <c r="CA134" s="2" t="s">
        <v>1844</v>
      </c>
      <c r="CB134" s="2" t="s">
        <v>1844</v>
      </c>
      <c r="CC134" s="2" t="s">
        <v>185</v>
      </c>
      <c r="CD134" s="2" t="s">
        <v>1844</v>
      </c>
      <c r="CE134" s="2" t="s">
        <v>1844</v>
      </c>
      <c r="CF134" s="2" t="s">
        <v>1844</v>
      </c>
      <c r="CG134" s="2" t="s">
        <v>1844</v>
      </c>
      <c r="CH134" s="2" t="s">
        <v>3416</v>
      </c>
      <c r="CI134" s="2" t="s">
        <v>1858</v>
      </c>
      <c r="CJ134" s="2" t="s">
        <v>1844</v>
      </c>
      <c r="CK134" s="2" t="s">
        <v>1844</v>
      </c>
      <c r="CL134" s="2" t="s">
        <v>1844</v>
      </c>
      <c r="CM134" s="2" t="s">
        <v>1844</v>
      </c>
      <c r="CN134" s="2" t="s">
        <v>1281</v>
      </c>
      <c r="CO134" s="2" t="s">
        <v>1844</v>
      </c>
      <c r="CP134" s="2" t="s">
        <v>3421</v>
      </c>
      <c r="CQ134" s="2" t="s">
        <v>1844</v>
      </c>
      <c r="CR134" s="2" t="s">
        <v>1844</v>
      </c>
      <c r="CS134" s="2" t="s">
        <v>1859</v>
      </c>
      <c r="CT134" s="2" t="s">
        <v>1859</v>
      </c>
      <c r="CU134" s="2" t="s">
        <v>1859</v>
      </c>
      <c r="CV134" s="2" t="s">
        <v>1844</v>
      </c>
      <c r="CW134" s="2" t="s">
        <v>1844</v>
      </c>
      <c r="CX134" s="2" t="s">
        <v>1844</v>
      </c>
      <c r="CY134" s="2" t="s">
        <v>1844</v>
      </c>
      <c r="CZ134" s="2" t="s">
        <v>1844</v>
      </c>
      <c r="DA134" s="2" t="s">
        <v>1844</v>
      </c>
      <c r="DB134" s="2" t="s">
        <v>1844</v>
      </c>
      <c r="DC134" s="2" t="s">
        <v>1026</v>
      </c>
      <c r="DD134" s="2" t="s">
        <v>1281</v>
      </c>
      <c r="DE134" s="2" t="s">
        <v>238</v>
      </c>
      <c r="DF134" s="3">
        <v>44960</v>
      </c>
      <c r="DG134" s="3">
        <v>44963</v>
      </c>
      <c r="DH134" s="3">
        <v>44963</v>
      </c>
      <c r="DI134" s="3">
        <v>44960</v>
      </c>
      <c r="DJ134" s="3">
        <v>44963</v>
      </c>
      <c r="DK134" s="3"/>
      <c r="DL134" s="3"/>
      <c r="DM134" s="3">
        <v>44960</v>
      </c>
      <c r="DN134" s="3"/>
      <c r="DO134" s="3">
        <v>44960</v>
      </c>
      <c r="DP134" s="3">
        <v>44960</v>
      </c>
      <c r="DQ134" s="26">
        <v>1</v>
      </c>
    </row>
    <row r="135" spans="1:121" x14ac:dyDescent="0.25">
      <c r="A135" s="2" t="s">
        <v>1281</v>
      </c>
      <c r="B135" s="2" t="s">
        <v>1842</v>
      </c>
      <c r="C135" s="2" t="s">
        <v>3427</v>
      </c>
      <c r="D135" s="2" t="s">
        <v>7521</v>
      </c>
      <c r="E135" s="2" t="s">
        <v>7419</v>
      </c>
      <c r="F135" s="2" t="str">
        <f t="shared" si="5"/>
        <v>BARRIDO DEFICIENTE</v>
      </c>
      <c r="G135" s="2" t="str">
        <f t="shared" si="4"/>
        <v>BARRIDO DEFICIENTE</v>
      </c>
      <c r="H135" s="2" t="s">
        <v>7521</v>
      </c>
      <c r="I135" s="2" t="s">
        <v>7419</v>
      </c>
      <c r="J135" s="2"/>
      <c r="K135" s="2"/>
      <c r="L135" s="2"/>
      <c r="M135" s="2"/>
      <c r="N135" s="2"/>
      <c r="O135" s="2"/>
      <c r="P135" s="2"/>
      <c r="Q135" s="2" t="s">
        <v>153</v>
      </c>
      <c r="R135" s="2" t="s">
        <v>10</v>
      </c>
      <c r="S135" s="2" t="s">
        <v>67</v>
      </c>
      <c r="T135" s="2" t="s">
        <v>1276</v>
      </c>
      <c r="U135" s="2" t="s">
        <v>1280</v>
      </c>
      <c r="V135" s="2" t="s">
        <v>1410</v>
      </c>
      <c r="W135" s="2" t="s">
        <v>1410</v>
      </c>
      <c r="X135" s="2" t="s">
        <v>1291</v>
      </c>
      <c r="Y135" s="2" t="s">
        <v>1025</v>
      </c>
      <c r="Z135" s="2" t="s">
        <v>1844</v>
      </c>
      <c r="AA135" s="2" t="s">
        <v>1844</v>
      </c>
      <c r="AB135" s="2" t="s">
        <v>3428</v>
      </c>
      <c r="AC135" s="2" t="s">
        <v>1844</v>
      </c>
      <c r="AD135" s="2" t="s">
        <v>1296</v>
      </c>
      <c r="AE135" s="2" t="s">
        <v>3429</v>
      </c>
      <c r="AF135" s="2" t="s">
        <v>2176</v>
      </c>
      <c r="AG135" s="2" t="s">
        <v>1847</v>
      </c>
      <c r="AH135" s="2" t="s">
        <v>1844</v>
      </c>
      <c r="AI135" s="2" t="s">
        <v>1844</v>
      </c>
      <c r="AJ135" s="2" t="s">
        <v>1844</v>
      </c>
      <c r="AK135" s="2" t="s">
        <v>1281</v>
      </c>
      <c r="AL135" s="2" t="s">
        <v>1848</v>
      </c>
      <c r="AM135" s="2" t="s">
        <v>1844</v>
      </c>
      <c r="AN135" s="2" t="s">
        <v>3112</v>
      </c>
      <c r="AO135" s="2" t="s">
        <v>3430</v>
      </c>
      <c r="AP135" s="2" t="s">
        <v>1844</v>
      </c>
      <c r="AQ135" s="2" t="s">
        <v>1844</v>
      </c>
      <c r="AR135" s="2" t="s">
        <v>1844</v>
      </c>
      <c r="AS135" s="2" t="s">
        <v>1844</v>
      </c>
      <c r="AT135" s="2" t="s">
        <v>3431</v>
      </c>
      <c r="AU135" s="2" t="s">
        <v>1844</v>
      </c>
      <c r="AV135" s="2" t="s">
        <v>1844</v>
      </c>
      <c r="AW135" s="2" t="s">
        <v>1851</v>
      </c>
      <c r="AX135" s="2" t="s">
        <v>1844</v>
      </c>
      <c r="AY135" s="2" t="s">
        <v>1844</v>
      </c>
      <c r="AZ135" s="2" t="s">
        <v>1852</v>
      </c>
      <c r="BA135" s="2" t="s">
        <v>1844</v>
      </c>
      <c r="BB135" s="2" t="s">
        <v>1278</v>
      </c>
      <c r="BC135" s="2" t="s">
        <v>3432</v>
      </c>
      <c r="BD135" s="2" t="s">
        <v>1844</v>
      </c>
      <c r="BE135" s="2" t="s">
        <v>3433</v>
      </c>
      <c r="BF135" s="2" t="s">
        <v>1853</v>
      </c>
      <c r="BG135" s="2" t="s">
        <v>1844</v>
      </c>
      <c r="BH135" s="2" t="s">
        <v>1281</v>
      </c>
      <c r="BI135" s="2" t="s">
        <v>1844</v>
      </c>
      <c r="BJ135" s="2" t="s">
        <v>1854</v>
      </c>
      <c r="BK135" s="2" t="s">
        <v>1855</v>
      </c>
      <c r="BL135" s="2" t="s">
        <v>1866</v>
      </c>
      <c r="BM135" s="2" t="s">
        <v>1844</v>
      </c>
      <c r="BN135" s="2" t="s">
        <v>1844</v>
      </c>
      <c r="BO135" s="2" t="s">
        <v>1844</v>
      </c>
      <c r="BP135" s="2" t="s">
        <v>1857</v>
      </c>
      <c r="BQ135" s="2" t="s">
        <v>1844</v>
      </c>
      <c r="BR135" s="2" t="s">
        <v>1844</v>
      </c>
      <c r="BS135" s="2" t="s">
        <v>1853</v>
      </c>
      <c r="BT135" s="2" t="s">
        <v>1844</v>
      </c>
      <c r="BU135" s="2" t="s">
        <v>3434</v>
      </c>
      <c r="BV135" s="2" t="s">
        <v>1882</v>
      </c>
      <c r="BW135" s="2" t="s">
        <v>3435</v>
      </c>
      <c r="BX135" s="2" t="s">
        <v>1844</v>
      </c>
      <c r="BY135" s="2" t="s">
        <v>1844</v>
      </c>
      <c r="BZ135" s="2" t="s">
        <v>1844</v>
      </c>
      <c r="CA135" s="2" t="s">
        <v>1844</v>
      </c>
      <c r="CB135" s="2" t="s">
        <v>1844</v>
      </c>
      <c r="CC135" s="2" t="s">
        <v>154</v>
      </c>
      <c r="CD135" s="2" t="s">
        <v>1844</v>
      </c>
      <c r="CE135" s="2" t="s">
        <v>1844</v>
      </c>
      <c r="CF135" s="2" t="s">
        <v>1844</v>
      </c>
      <c r="CG135" s="2" t="s">
        <v>1844</v>
      </c>
      <c r="CH135" s="2" t="s">
        <v>3436</v>
      </c>
      <c r="CI135" s="2" t="s">
        <v>1869</v>
      </c>
      <c r="CJ135" s="2" t="s">
        <v>1844</v>
      </c>
      <c r="CK135" s="2" t="s">
        <v>1844</v>
      </c>
      <c r="CL135" s="2" t="s">
        <v>1844</v>
      </c>
      <c r="CM135" s="2" t="s">
        <v>1844</v>
      </c>
      <c r="CN135" s="2" t="s">
        <v>1281</v>
      </c>
      <c r="CO135" s="2" t="s">
        <v>1883</v>
      </c>
      <c r="CP135" s="2" t="s">
        <v>3434</v>
      </c>
      <c r="CQ135" s="2" t="s">
        <v>1884</v>
      </c>
      <c r="CR135" s="2" t="s">
        <v>1844</v>
      </c>
      <c r="CS135" s="2" t="s">
        <v>1859</v>
      </c>
      <c r="CT135" s="2" t="s">
        <v>1859</v>
      </c>
      <c r="CU135" s="2" t="s">
        <v>1859</v>
      </c>
      <c r="CV135" s="2" t="s">
        <v>1844</v>
      </c>
      <c r="CW135" s="2" t="s">
        <v>1844</v>
      </c>
      <c r="CX135" s="2" t="s">
        <v>1844</v>
      </c>
      <c r="CY135" s="2" t="s">
        <v>1844</v>
      </c>
      <c r="CZ135" s="2" t="s">
        <v>1844</v>
      </c>
      <c r="DA135" s="2" t="s">
        <v>1844</v>
      </c>
      <c r="DB135" s="2" t="s">
        <v>1844</v>
      </c>
      <c r="DC135" s="2" t="s">
        <v>1026</v>
      </c>
      <c r="DD135" s="2" t="s">
        <v>1281</v>
      </c>
      <c r="DE135" s="2" t="s">
        <v>152</v>
      </c>
      <c r="DF135" s="3">
        <v>44963</v>
      </c>
      <c r="DG135" s="3">
        <v>44963</v>
      </c>
      <c r="DH135" s="3">
        <v>44964</v>
      </c>
      <c r="DI135" s="3">
        <v>44963</v>
      </c>
      <c r="DJ135" s="3">
        <v>44963</v>
      </c>
      <c r="DK135" s="3"/>
      <c r="DL135" s="3"/>
      <c r="DM135" s="3">
        <v>44963</v>
      </c>
      <c r="DN135" s="3"/>
      <c r="DO135" s="3">
        <v>44963</v>
      </c>
      <c r="DP135" s="3">
        <v>44962</v>
      </c>
      <c r="DQ135" s="26">
        <v>2.8</v>
      </c>
    </row>
    <row r="136" spans="1:121" x14ac:dyDescent="0.25">
      <c r="A136" s="2" t="s">
        <v>1281</v>
      </c>
      <c r="B136" s="2" t="s">
        <v>1842</v>
      </c>
      <c r="C136" s="2" t="s">
        <v>3437</v>
      </c>
      <c r="D136" s="2" t="s">
        <v>7258</v>
      </c>
      <c r="E136" s="2" t="s">
        <v>7568</v>
      </c>
      <c r="F136" s="2" t="str">
        <f t="shared" si="5"/>
        <v>GRAPADORA BLOQUEADA</v>
      </c>
      <c r="G136" s="2" t="str">
        <f t="shared" si="4"/>
        <v>GRAPADORA BLOQUEADA</v>
      </c>
      <c r="H136" s="2" t="s">
        <v>7258</v>
      </c>
      <c r="I136" s="2" t="s">
        <v>7111</v>
      </c>
      <c r="J136" s="2" t="s">
        <v>7522</v>
      </c>
      <c r="K136" s="2" t="s">
        <v>7523</v>
      </c>
      <c r="L136" s="2"/>
      <c r="M136" s="2"/>
      <c r="N136" s="2"/>
      <c r="O136" s="2"/>
      <c r="P136" s="2"/>
      <c r="Q136" s="2" t="s">
        <v>406</v>
      </c>
      <c r="R136" s="2" t="s">
        <v>10</v>
      </c>
      <c r="S136" s="2" t="s">
        <v>1300</v>
      </c>
      <c r="T136" s="2" t="s">
        <v>1276</v>
      </c>
      <c r="U136" s="2" t="s">
        <v>1280</v>
      </c>
      <c r="V136" s="2" t="s">
        <v>1410</v>
      </c>
      <c r="W136" s="2" t="s">
        <v>1410</v>
      </c>
      <c r="X136" s="2" t="s">
        <v>1291</v>
      </c>
      <c r="Y136" s="2" t="s">
        <v>1025</v>
      </c>
      <c r="Z136" s="2" t="s">
        <v>1844</v>
      </c>
      <c r="AA136" s="2" t="s">
        <v>1844</v>
      </c>
      <c r="AB136" s="2" t="s">
        <v>3438</v>
      </c>
      <c r="AC136" s="2" t="s">
        <v>1844</v>
      </c>
      <c r="AD136" s="2" t="s">
        <v>1296</v>
      </c>
      <c r="AE136" s="2" t="s">
        <v>3439</v>
      </c>
      <c r="AF136" s="2" t="s">
        <v>1844</v>
      </c>
      <c r="AG136" s="2" t="s">
        <v>1844</v>
      </c>
      <c r="AH136" s="2" t="s">
        <v>1844</v>
      </c>
      <c r="AI136" s="2" t="s">
        <v>1844</v>
      </c>
      <c r="AJ136" s="2" t="s">
        <v>1844</v>
      </c>
      <c r="AK136" s="2" t="s">
        <v>1281</v>
      </c>
      <c r="AL136" s="2" t="s">
        <v>1848</v>
      </c>
      <c r="AM136" s="2" t="s">
        <v>1844</v>
      </c>
      <c r="AN136" s="2" t="s">
        <v>1905</v>
      </c>
      <c r="AO136" s="2" t="s">
        <v>3440</v>
      </c>
      <c r="AP136" s="2" t="s">
        <v>1844</v>
      </c>
      <c r="AQ136" s="2" t="s">
        <v>1844</v>
      </c>
      <c r="AR136" s="2" t="s">
        <v>1844</v>
      </c>
      <c r="AS136" s="2" t="s">
        <v>1844</v>
      </c>
      <c r="AT136" s="2" t="s">
        <v>3440</v>
      </c>
      <c r="AU136" s="2" t="s">
        <v>1844</v>
      </c>
      <c r="AV136" s="2" t="s">
        <v>1844</v>
      </c>
      <c r="AW136" s="2" t="s">
        <v>1851</v>
      </c>
      <c r="AX136" s="2" t="s">
        <v>1844</v>
      </c>
      <c r="AY136" s="2" t="s">
        <v>1844</v>
      </c>
      <c r="AZ136" s="2" t="s">
        <v>1852</v>
      </c>
      <c r="BA136" s="2" t="s">
        <v>1844</v>
      </c>
      <c r="BB136" s="2" t="s">
        <v>1278</v>
      </c>
      <c r="BC136" s="2" t="s">
        <v>3441</v>
      </c>
      <c r="BD136" s="2" t="s">
        <v>1844</v>
      </c>
      <c r="BE136" s="2" t="s">
        <v>3442</v>
      </c>
      <c r="BF136" s="2" t="s">
        <v>1853</v>
      </c>
      <c r="BG136" s="2" t="s">
        <v>1844</v>
      </c>
      <c r="BH136" s="2" t="s">
        <v>1281</v>
      </c>
      <c r="BI136" s="2" t="s">
        <v>1844</v>
      </c>
      <c r="BJ136" s="2" t="s">
        <v>1854</v>
      </c>
      <c r="BK136" s="2" t="s">
        <v>1855</v>
      </c>
      <c r="BL136" s="2" t="s">
        <v>1866</v>
      </c>
      <c r="BM136" s="2" t="s">
        <v>1844</v>
      </c>
      <c r="BN136" s="2" t="s">
        <v>1844</v>
      </c>
      <c r="BO136" s="2" t="s">
        <v>1844</v>
      </c>
      <c r="BP136" s="2" t="s">
        <v>1857</v>
      </c>
      <c r="BQ136" s="2" t="s">
        <v>1844</v>
      </c>
      <c r="BR136" s="2" t="s">
        <v>1844</v>
      </c>
      <c r="BS136" s="2" t="s">
        <v>1853</v>
      </c>
      <c r="BT136" s="2" t="s">
        <v>1844</v>
      </c>
      <c r="BU136" s="2" t="s">
        <v>3440</v>
      </c>
      <c r="BV136" s="2" t="s">
        <v>1844</v>
      </c>
      <c r="BW136" s="2" t="s">
        <v>3443</v>
      </c>
      <c r="BX136" s="2" t="s">
        <v>1844</v>
      </c>
      <c r="BY136" s="2" t="s">
        <v>1844</v>
      </c>
      <c r="BZ136" s="2" t="s">
        <v>1844</v>
      </c>
      <c r="CA136" s="2" t="s">
        <v>1844</v>
      </c>
      <c r="CB136" s="2" t="s">
        <v>1844</v>
      </c>
      <c r="CC136" s="2" t="s">
        <v>154</v>
      </c>
      <c r="CD136" s="2" t="s">
        <v>1844</v>
      </c>
      <c r="CE136" s="2" t="s">
        <v>1844</v>
      </c>
      <c r="CF136" s="2" t="s">
        <v>1844</v>
      </c>
      <c r="CG136" s="2" t="s">
        <v>1844</v>
      </c>
      <c r="CH136" s="2" t="s">
        <v>3444</v>
      </c>
      <c r="CI136" s="2" t="s">
        <v>1869</v>
      </c>
      <c r="CJ136" s="2" t="s">
        <v>1844</v>
      </c>
      <c r="CK136" s="2" t="s">
        <v>1844</v>
      </c>
      <c r="CL136" s="2" t="s">
        <v>1844</v>
      </c>
      <c r="CM136" s="2" t="s">
        <v>1844</v>
      </c>
      <c r="CN136" s="2" t="s">
        <v>1281</v>
      </c>
      <c r="CO136" s="2" t="s">
        <v>1844</v>
      </c>
      <c r="CP136" s="2" t="s">
        <v>3440</v>
      </c>
      <c r="CQ136" s="2" t="s">
        <v>1844</v>
      </c>
      <c r="CR136" s="2" t="s">
        <v>1844</v>
      </c>
      <c r="CS136" s="2" t="s">
        <v>1859</v>
      </c>
      <c r="CT136" s="2" t="s">
        <v>1859</v>
      </c>
      <c r="CU136" s="2" t="s">
        <v>1859</v>
      </c>
      <c r="CV136" s="2" t="s">
        <v>1844</v>
      </c>
      <c r="CW136" s="2" t="s">
        <v>1844</v>
      </c>
      <c r="CX136" s="2" t="s">
        <v>1844</v>
      </c>
      <c r="CY136" s="2" t="s">
        <v>1844</v>
      </c>
      <c r="CZ136" s="2" t="s">
        <v>1844</v>
      </c>
      <c r="DA136" s="2" t="s">
        <v>1844</v>
      </c>
      <c r="DB136" s="2" t="s">
        <v>1844</v>
      </c>
      <c r="DC136" s="2" t="s">
        <v>1026</v>
      </c>
      <c r="DD136" s="2" t="s">
        <v>1281</v>
      </c>
      <c r="DE136" s="2" t="s">
        <v>405</v>
      </c>
      <c r="DF136" s="3">
        <v>44963</v>
      </c>
      <c r="DG136" s="3">
        <v>44972</v>
      </c>
      <c r="DH136" s="3">
        <v>44972</v>
      </c>
      <c r="DI136" s="3">
        <v>44967</v>
      </c>
      <c r="DJ136" s="3">
        <v>44963</v>
      </c>
      <c r="DK136" s="3"/>
      <c r="DL136" s="3"/>
      <c r="DM136" s="3">
        <v>44963</v>
      </c>
      <c r="DN136" s="3"/>
      <c r="DO136" s="3">
        <v>44963</v>
      </c>
      <c r="DP136" s="3">
        <v>44963</v>
      </c>
      <c r="DQ136" s="26">
        <v>100.3</v>
      </c>
    </row>
    <row r="137" spans="1:121" x14ac:dyDescent="0.25">
      <c r="A137" s="2" t="s">
        <v>1281</v>
      </c>
      <c r="B137" s="2" t="s">
        <v>1842</v>
      </c>
      <c r="C137" s="2" t="s">
        <v>3445</v>
      </c>
      <c r="D137" s="2" t="s">
        <v>7392</v>
      </c>
      <c r="E137" s="2" t="s">
        <v>7568</v>
      </c>
      <c r="F137" s="2" t="str">
        <f t="shared" si="5"/>
        <v>VIDEOJET BLOQUEADA</v>
      </c>
      <c r="G137" s="2" t="str">
        <f t="shared" si="4"/>
        <v>VIDEOJET BLOQUEADA</v>
      </c>
      <c r="H137" s="2" t="s">
        <v>7401</v>
      </c>
      <c r="I137" s="2" t="s">
        <v>7402</v>
      </c>
      <c r="J137" s="2" t="s">
        <v>7111</v>
      </c>
      <c r="K137" s="2" t="s">
        <v>7373</v>
      </c>
      <c r="L137" s="2"/>
      <c r="M137" s="2"/>
      <c r="N137" s="2"/>
      <c r="O137" s="2"/>
      <c r="P137" s="2"/>
      <c r="Q137" s="2" t="s">
        <v>52</v>
      </c>
      <c r="R137" s="2" t="s">
        <v>10</v>
      </c>
      <c r="S137" s="2" t="s">
        <v>67</v>
      </c>
      <c r="T137" s="2" t="s">
        <v>1293</v>
      </c>
      <c r="U137" s="2" t="s">
        <v>1288</v>
      </c>
      <c r="V137" s="2" t="s">
        <v>1287</v>
      </c>
      <c r="W137" s="2" t="s">
        <v>1287</v>
      </c>
      <c r="X137" s="2" t="s">
        <v>1295</v>
      </c>
      <c r="Y137" s="2" t="s">
        <v>1025</v>
      </c>
      <c r="Z137" s="2" t="s">
        <v>1844</v>
      </c>
      <c r="AA137" s="2" t="s">
        <v>1844</v>
      </c>
      <c r="AB137" s="2" t="s">
        <v>1844</v>
      </c>
      <c r="AC137" s="2" t="s">
        <v>1844</v>
      </c>
      <c r="AD137" s="2" t="s">
        <v>1296</v>
      </c>
      <c r="AE137" s="2" t="s">
        <v>3446</v>
      </c>
      <c r="AF137" s="2" t="s">
        <v>1870</v>
      </c>
      <c r="AG137" s="2" t="s">
        <v>1847</v>
      </c>
      <c r="AH137" s="2" t="s">
        <v>1844</v>
      </c>
      <c r="AI137" s="2" t="s">
        <v>1844</v>
      </c>
      <c r="AJ137" s="2" t="s">
        <v>1844</v>
      </c>
      <c r="AK137" s="2" t="s">
        <v>1281</v>
      </c>
      <c r="AL137" s="2" t="s">
        <v>1848</v>
      </c>
      <c r="AM137" s="2" t="s">
        <v>1844</v>
      </c>
      <c r="AN137" s="2" t="s">
        <v>1857</v>
      </c>
      <c r="AO137" s="2" t="s">
        <v>1905</v>
      </c>
      <c r="AP137" s="2" t="s">
        <v>1844</v>
      </c>
      <c r="AQ137" s="2" t="s">
        <v>1844</v>
      </c>
      <c r="AR137" s="2" t="s">
        <v>1844</v>
      </c>
      <c r="AS137" s="2" t="s">
        <v>1844</v>
      </c>
      <c r="AT137" s="2" t="s">
        <v>1905</v>
      </c>
      <c r="AU137" s="2" t="s">
        <v>1844</v>
      </c>
      <c r="AV137" s="2" t="s">
        <v>1844</v>
      </c>
      <c r="AW137" s="2" t="s">
        <v>1851</v>
      </c>
      <c r="AX137" s="2" t="s">
        <v>1844</v>
      </c>
      <c r="AY137" s="2" t="s">
        <v>1844</v>
      </c>
      <c r="AZ137" s="2" t="s">
        <v>1852</v>
      </c>
      <c r="BA137" s="2" t="s">
        <v>1844</v>
      </c>
      <c r="BB137" s="2" t="s">
        <v>1278</v>
      </c>
      <c r="BC137" s="2" t="s">
        <v>3447</v>
      </c>
      <c r="BD137" s="2" t="s">
        <v>1844</v>
      </c>
      <c r="BE137" s="2" t="s">
        <v>3448</v>
      </c>
      <c r="BF137" s="2" t="s">
        <v>1853</v>
      </c>
      <c r="BG137" s="2" t="s">
        <v>1844</v>
      </c>
      <c r="BH137" s="2" t="s">
        <v>1281</v>
      </c>
      <c r="BI137" s="2" t="s">
        <v>1844</v>
      </c>
      <c r="BJ137" s="2" t="s">
        <v>1854</v>
      </c>
      <c r="BK137" s="2" t="s">
        <v>1855</v>
      </c>
      <c r="BL137" s="2" t="s">
        <v>1871</v>
      </c>
      <c r="BM137" s="2" t="s">
        <v>1844</v>
      </c>
      <c r="BN137" s="2" t="s">
        <v>1844</v>
      </c>
      <c r="BO137" s="2" t="s">
        <v>1844</v>
      </c>
      <c r="BP137" s="2" t="s">
        <v>1857</v>
      </c>
      <c r="BQ137" s="2" t="s">
        <v>1844</v>
      </c>
      <c r="BR137" s="2" t="s">
        <v>1844</v>
      </c>
      <c r="BS137" s="2" t="s">
        <v>1853</v>
      </c>
      <c r="BT137" s="2" t="s">
        <v>1844</v>
      </c>
      <c r="BU137" s="2" t="s">
        <v>3449</v>
      </c>
      <c r="BV137" s="2" t="s">
        <v>1872</v>
      </c>
      <c r="BW137" s="2" t="s">
        <v>3450</v>
      </c>
      <c r="BX137" s="2" t="s">
        <v>1844</v>
      </c>
      <c r="BY137" s="2" t="s">
        <v>1844</v>
      </c>
      <c r="BZ137" s="2" t="s">
        <v>1844</v>
      </c>
      <c r="CA137" s="2" t="s">
        <v>1844</v>
      </c>
      <c r="CB137" s="2" t="s">
        <v>1844</v>
      </c>
      <c r="CC137" s="2" t="s">
        <v>53</v>
      </c>
      <c r="CD137" s="2" t="s">
        <v>1873</v>
      </c>
      <c r="CE137" s="2" t="s">
        <v>1844</v>
      </c>
      <c r="CF137" s="2" t="s">
        <v>1844</v>
      </c>
      <c r="CG137" s="2" t="s">
        <v>1844</v>
      </c>
      <c r="CH137" s="2" t="s">
        <v>3451</v>
      </c>
      <c r="CI137" s="2" t="s">
        <v>1874</v>
      </c>
      <c r="CJ137" s="2" t="s">
        <v>1844</v>
      </c>
      <c r="CK137" s="2" t="s">
        <v>1844</v>
      </c>
      <c r="CL137" s="2" t="s">
        <v>1844</v>
      </c>
      <c r="CM137" s="2" t="s">
        <v>1844</v>
      </c>
      <c r="CN137" s="2" t="s">
        <v>1281</v>
      </c>
      <c r="CO137" s="2" t="s">
        <v>1875</v>
      </c>
      <c r="CP137" s="2" t="s">
        <v>3449</v>
      </c>
      <c r="CQ137" s="2" t="s">
        <v>1876</v>
      </c>
      <c r="CR137" s="2" t="s">
        <v>1844</v>
      </c>
      <c r="CS137" s="2" t="s">
        <v>1859</v>
      </c>
      <c r="CT137" s="2" t="s">
        <v>1859</v>
      </c>
      <c r="CU137" s="2" t="s">
        <v>1859</v>
      </c>
      <c r="CV137" s="2" t="s">
        <v>1844</v>
      </c>
      <c r="CW137" s="2" t="s">
        <v>1844</v>
      </c>
      <c r="CX137" s="2" t="s">
        <v>1844</v>
      </c>
      <c r="CY137" s="2" t="s">
        <v>1844</v>
      </c>
      <c r="CZ137" s="2" t="s">
        <v>1844</v>
      </c>
      <c r="DA137" s="2" t="s">
        <v>1844</v>
      </c>
      <c r="DB137" s="2" t="s">
        <v>1844</v>
      </c>
      <c r="DC137" s="2" t="s">
        <v>1026</v>
      </c>
      <c r="DD137" s="2" t="s">
        <v>1281</v>
      </c>
      <c r="DE137" s="2" t="s">
        <v>51</v>
      </c>
      <c r="DF137" s="3">
        <v>44964</v>
      </c>
      <c r="DG137" s="3">
        <v>44965</v>
      </c>
      <c r="DH137" s="3">
        <v>44965</v>
      </c>
      <c r="DI137" s="3"/>
      <c r="DJ137" s="3">
        <v>44964</v>
      </c>
      <c r="DK137" s="3"/>
      <c r="DL137" s="3"/>
      <c r="DM137" s="3">
        <v>44964</v>
      </c>
      <c r="DN137" s="3"/>
      <c r="DO137" s="3">
        <v>44964</v>
      </c>
      <c r="DP137" s="3">
        <v>44964</v>
      </c>
      <c r="DQ137" s="26">
        <v>0</v>
      </c>
    </row>
    <row r="138" spans="1:121" x14ac:dyDescent="0.25">
      <c r="A138" s="2" t="s">
        <v>1281</v>
      </c>
      <c r="B138" s="2" t="s">
        <v>1842</v>
      </c>
      <c r="C138" s="2" t="s">
        <v>3356</v>
      </c>
      <c r="D138" s="2" t="s">
        <v>7682</v>
      </c>
      <c r="E138" s="2" t="s">
        <v>7419</v>
      </c>
      <c r="F138" s="2" t="str">
        <f t="shared" si="5"/>
        <v>SISTEMA DE GRAPADO DEFICIENTE</v>
      </c>
      <c r="G138" s="2" t="str">
        <f t="shared" si="4"/>
        <v>SISTEMA DE GRAPADO DEFICIENTE</v>
      </c>
      <c r="H138" s="2" t="s">
        <v>7524</v>
      </c>
      <c r="I138" s="2" t="s">
        <v>7111</v>
      </c>
      <c r="J138" s="2" t="s">
        <v>7434</v>
      </c>
      <c r="K138" s="2" t="s">
        <v>7352</v>
      </c>
      <c r="L138" s="2" t="s">
        <v>7525</v>
      </c>
      <c r="M138" s="2"/>
      <c r="N138" s="2"/>
      <c r="O138" s="2"/>
      <c r="P138" s="2"/>
      <c r="Q138" s="2" t="s">
        <v>406</v>
      </c>
      <c r="R138" s="2" t="s">
        <v>10</v>
      </c>
      <c r="S138" s="2" t="s">
        <v>1042</v>
      </c>
      <c r="T138" s="2" t="s">
        <v>1276</v>
      </c>
      <c r="U138" s="2" t="s">
        <v>1280</v>
      </c>
      <c r="V138" s="2" t="s">
        <v>1405</v>
      </c>
      <c r="W138" s="2" t="s">
        <v>1405</v>
      </c>
      <c r="X138" s="2" t="s">
        <v>1291</v>
      </c>
      <c r="Y138" s="2" t="s">
        <v>1025</v>
      </c>
      <c r="Z138" s="2" t="s">
        <v>1844</v>
      </c>
      <c r="AA138" s="2" t="s">
        <v>1844</v>
      </c>
      <c r="AB138" s="2" t="s">
        <v>3357</v>
      </c>
      <c r="AC138" s="2" t="s">
        <v>1844</v>
      </c>
      <c r="AD138" s="2" t="s">
        <v>1292</v>
      </c>
      <c r="AE138" s="2" t="s">
        <v>3358</v>
      </c>
      <c r="AF138" s="2" t="s">
        <v>1844</v>
      </c>
      <c r="AG138" s="2" t="s">
        <v>1844</v>
      </c>
      <c r="AH138" s="2" t="s">
        <v>1844</v>
      </c>
      <c r="AI138" s="2" t="s">
        <v>1844</v>
      </c>
      <c r="AJ138" s="2" t="s">
        <v>1844</v>
      </c>
      <c r="AK138" s="2" t="s">
        <v>1281</v>
      </c>
      <c r="AL138" s="2" t="s">
        <v>1848</v>
      </c>
      <c r="AM138" s="2" t="s">
        <v>1844</v>
      </c>
      <c r="AN138" s="2" t="s">
        <v>2570</v>
      </c>
      <c r="AO138" s="2" t="s">
        <v>3359</v>
      </c>
      <c r="AP138" s="2" t="s">
        <v>1844</v>
      </c>
      <c r="AQ138" s="2" t="s">
        <v>1844</v>
      </c>
      <c r="AR138" s="2" t="s">
        <v>1844</v>
      </c>
      <c r="AS138" s="2" t="s">
        <v>1844</v>
      </c>
      <c r="AT138" s="2" t="s">
        <v>3360</v>
      </c>
      <c r="AU138" s="2" t="s">
        <v>1844</v>
      </c>
      <c r="AV138" s="2" t="s">
        <v>1844</v>
      </c>
      <c r="AW138" s="2" t="s">
        <v>1851</v>
      </c>
      <c r="AX138" s="2" t="s">
        <v>1844</v>
      </c>
      <c r="AY138" s="2" t="s">
        <v>1844</v>
      </c>
      <c r="AZ138" s="2" t="s">
        <v>1852</v>
      </c>
      <c r="BA138" s="2" t="s">
        <v>1844</v>
      </c>
      <c r="BB138" s="2" t="s">
        <v>1278</v>
      </c>
      <c r="BC138" s="2" t="s">
        <v>3361</v>
      </c>
      <c r="BD138" s="2" t="s">
        <v>1844</v>
      </c>
      <c r="BE138" s="2" t="s">
        <v>3362</v>
      </c>
      <c r="BF138" s="2" t="s">
        <v>1853</v>
      </c>
      <c r="BG138" s="2" t="s">
        <v>1844</v>
      </c>
      <c r="BH138" s="2" t="s">
        <v>1281</v>
      </c>
      <c r="BI138" s="2" t="s">
        <v>1844</v>
      </c>
      <c r="BJ138" s="2" t="s">
        <v>1854</v>
      </c>
      <c r="BK138" s="2" t="s">
        <v>1855</v>
      </c>
      <c r="BL138" s="2" t="s">
        <v>1866</v>
      </c>
      <c r="BM138" s="2" t="s">
        <v>1844</v>
      </c>
      <c r="BN138" s="2" t="s">
        <v>1844</v>
      </c>
      <c r="BO138" s="2" t="s">
        <v>1844</v>
      </c>
      <c r="BP138" s="2" t="s">
        <v>1857</v>
      </c>
      <c r="BQ138" s="2" t="s">
        <v>1844</v>
      </c>
      <c r="BR138" s="2" t="s">
        <v>1844</v>
      </c>
      <c r="BS138" s="2" t="s">
        <v>1853</v>
      </c>
      <c r="BT138" s="2" t="s">
        <v>1844</v>
      </c>
      <c r="BU138" s="2" t="s">
        <v>3363</v>
      </c>
      <c r="BV138" s="2" t="s">
        <v>1844</v>
      </c>
      <c r="BW138" s="2" t="s">
        <v>3364</v>
      </c>
      <c r="BX138" s="2" t="s">
        <v>1844</v>
      </c>
      <c r="BY138" s="2" t="s">
        <v>1844</v>
      </c>
      <c r="BZ138" s="2" t="s">
        <v>1844</v>
      </c>
      <c r="CA138" s="2" t="s">
        <v>1844</v>
      </c>
      <c r="CB138" s="2" t="s">
        <v>1844</v>
      </c>
      <c r="CC138" s="2" t="s">
        <v>154</v>
      </c>
      <c r="CD138" s="2" t="s">
        <v>1844</v>
      </c>
      <c r="CE138" s="2" t="s">
        <v>1844</v>
      </c>
      <c r="CF138" s="2" t="s">
        <v>1844</v>
      </c>
      <c r="CG138" s="2" t="s">
        <v>1844</v>
      </c>
      <c r="CH138" s="2" t="s">
        <v>3358</v>
      </c>
      <c r="CI138" s="2" t="s">
        <v>1869</v>
      </c>
      <c r="CJ138" s="2" t="s">
        <v>1844</v>
      </c>
      <c r="CK138" s="2" t="s">
        <v>1844</v>
      </c>
      <c r="CL138" s="2" t="s">
        <v>1844</v>
      </c>
      <c r="CM138" s="2" t="s">
        <v>1844</v>
      </c>
      <c r="CN138" s="2" t="s">
        <v>1281</v>
      </c>
      <c r="CO138" s="2" t="s">
        <v>1844</v>
      </c>
      <c r="CP138" s="2" t="s">
        <v>3363</v>
      </c>
      <c r="CQ138" s="2" t="s">
        <v>1844</v>
      </c>
      <c r="CR138" s="2" t="s">
        <v>1844</v>
      </c>
      <c r="CS138" s="2" t="s">
        <v>1859</v>
      </c>
      <c r="CT138" s="2" t="s">
        <v>1859</v>
      </c>
      <c r="CU138" s="2" t="s">
        <v>1859</v>
      </c>
      <c r="CV138" s="2" t="s">
        <v>1844</v>
      </c>
      <c r="CW138" s="2" t="s">
        <v>1844</v>
      </c>
      <c r="CX138" s="2" t="s">
        <v>1844</v>
      </c>
      <c r="CY138" s="2" t="s">
        <v>1844</v>
      </c>
      <c r="CZ138" s="2" t="s">
        <v>1844</v>
      </c>
      <c r="DA138" s="2" t="s">
        <v>1844</v>
      </c>
      <c r="DB138" s="2" t="s">
        <v>1844</v>
      </c>
      <c r="DC138" s="2" t="s">
        <v>1026</v>
      </c>
      <c r="DD138" s="2" t="s">
        <v>1281</v>
      </c>
      <c r="DE138" s="2" t="s">
        <v>405</v>
      </c>
      <c r="DF138" s="3">
        <v>44949</v>
      </c>
      <c r="DG138" s="3">
        <v>44965</v>
      </c>
      <c r="DH138" s="3">
        <v>44965</v>
      </c>
      <c r="DI138" s="3">
        <v>44958</v>
      </c>
      <c r="DJ138" s="3">
        <v>44965</v>
      </c>
      <c r="DK138" s="3"/>
      <c r="DL138" s="3"/>
      <c r="DM138" s="3">
        <v>44949</v>
      </c>
      <c r="DN138" s="3"/>
      <c r="DO138" s="3">
        <v>44949</v>
      </c>
      <c r="DP138" s="3">
        <v>44949</v>
      </c>
      <c r="DQ138" s="26">
        <v>211.93</v>
      </c>
    </row>
    <row r="139" spans="1:121" x14ac:dyDescent="0.25">
      <c r="A139" s="2" t="s">
        <v>1281</v>
      </c>
      <c r="B139" s="2" t="s">
        <v>1842</v>
      </c>
      <c r="C139" s="2" t="s">
        <v>3452</v>
      </c>
      <c r="D139" s="2" t="s">
        <v>7720</v>
      </c>
      <c r="E139" s="2" t="s">
        <v>7546</v>
      </c>
      <c r="F139" s="2" t="str">
        <f t="shared" si="5"/>
        <v>CADENA TRANSVERSAL DESCARRILADA</v>
      </c>
      <c r="G139" s="2" t="str">
        <f t="shared" si="4"/>
        <v>CADENA TRANSVERSAL DESCARRILADA</v>
      </c>
      <c r="H139" s="2" t="s">
        <v>7272</v>
      </c>
      <c r="I139" s="2" t="s">
        <v>7526</v>
      </c>
      <c r="J139" s="2" t="s">
        <v>7251</v>
      </c>
      <c r="K139" s="2" t="s">
        <v>7290</v>
      </c>
      <c r="L139" s="2" t="s">
        <v>7527</v>
      </c>
      <c r="M139" s="2"/>
      <c r="N139" s="2"/>
      <c r="O139" s="2"/>
      <c r="P139" s="2"/>
      <c r="Q139" s="2" t="s">
        <v>326</v>
      </c>
      <c r="R139" s="2" t="s">
        <v>10</v>
      </c>
      <c r="S139" s="2" t="s">
        <v>67</v>
      </c>
      <c r="T139" s="2" t="s">
        <v>1276</v>
      </c>
      <c r="U139" s="2" t="s">
        <v>1280</v>
      </c>
      <c r="V139" s="2" t="s">
        <v>1283</v>
      </c>
      <c r="W139" s="2" t="s">
        <v>1283</v>
      </c>
      <c r="X139" s="2" t="s">
        <v>1298</v>
      </c>
      <c r="Y139" s="2" t="s">
        <v>1025</v>
      </c>
      <c r="Z139" s="2" t="s">
        <v>1844</v>
      </c>
      <c r="AA139" s="2" t="s">
        <v>1844</v>
      </c>
      <c r="AB139" s="2" t="s">
        <v>3453</v>
      </c>
      <c r="AC139" s="2" t="s">
        <v>1844</v>
      </c>
      <c r="AD139" s="2" t="s">
        <v>1296</v>
      </c>
      <c r="AE139" s="2" t="s">
        <v>3454</v>
      </c>
      <c r="AF139" s="2" t="s">
        <v>1960</v>
      </c>
      <c r="AG139" s="2" t="s">
        <v>1847</v>
      </c>
      <c r="AH139" s="2" t="s">
        <v>1844</v>
      </c>
      <c r="AI139" s="2" t="s">
        <v>1844</v>
      </c>
      <c r="AJ139" s="2" t="s">
        <v>1844</v>
      </c>
      <c r="AK139" s="2" t="s">
        <v>1281</v>
      </c>
      <c r="AL139" s="2" t="s">
        <v>1848</v>
      </c>
      <c r="AM139" s="2" t="s">
        <v>1844</v>
      </c>
      <c r="AN139" s="2" t="s">
        <v>2035</v>
      </c>
      <c r="AO139" s="2" t="s">
        <v>3455</v>
      </c>
      <c r="AP139" s="2" t="s">
        <v>1844</v>
      </c>
      <c r="AQ139" s="2" t="s">
        <v>1844</v>
      </c>
      <c r="AR139" s="2" t="s">
        <v>1844</v>
      </c>
      <c r="AS139" s="2" t="s">
        <v>1844</v>
      </c>
      <c r="AT139" s="2" t="s">
        <v>3456</v>
      </c>
      <c r="AU139" s="2" t="s">
        <v>1844</v>
      </c>
      <c r="AV139" s="2" t="s">
        <v>1844</v>
      </c>
      <c r="AW139" s="2" t="s">
        <v>1851</v>
      </c>
      <c r="AX139" s="2" t="s">
        <v>1844</v>
      </c>
      <c r="AY139" s="2" t="s">
        <v>1844</v>
      </c>
      <c r="AZ139" s="2" t="s">
        <v>1852</v>
      </c>
      <c r="BA139" s="2" t="s">
        <v>1844</v>
      </c>
      <c r="BB139" s="2" t="s">
        <v>1278</v>
      </c>
      <c r="BC139" s="2" t="s">
        <v>3457</v>
      </c>
      <c r="BD139" s="2" t="s">
        <v>1844</v>
      </c>
      <c r="BE139" s="2" t="s">
        <v>3458</v>
      </c>
      <c r="BF139" s="2" t="s">
        <v>1853</v>
      </c>
      <c r="BG139" s="2" t="s">
        <v>1844</v>
      </c>
      <c r="BH139" s="2" t="s">
        <v>1281</v>
      </c>
      <c r="BI139" s="2" t="s">
        <v>1844</v>
      </c>
      <c r="BJ139" s="2" t="s">
        <v>1854</v>
      </c>
      <c r="BK139" s="2" t="s">
        <v>1855</v>
      </c>
      <c r="BL139" s="2" t="s">
        <v>1914</v>
      </c>
      <c r="BM139" s="2" t="s">
        <v>1844</v>
      </c>
      <c r="BN139" s="2" t="s">
        <v>1844</v>
      </c>
      <c r="BO139" s="2" t="s">
        <v>1844</v>
      </c>
      <c r="BP139" s="2" t="s">
        <v>1857</v>
      </c>
      <c r="BQ139" s="2" t="s">
        <v>1844</v>
      </c>
      <c r="BR139" s="2" t="s">
        <v>1844</v>
      </c>
      <c r="BS139" s="2" t="s">
        <v>1853</v>
      </c>
      <c r="BT139" s="2" t="s">
        <v>1844</v>
      </c>
      <c r="BU139" s="2" t="s">
        <v>3459</v>
      </c>
      <c r="BV139" s="2" t="s">
        <v>1844</v>
      </c>
      <c r="BW139" s="2" t="s">
        <v>3460</v>
      </c>
      <c r="BX139" s="2" t="s">
        <v>1844</v>
      </c>
      <c r="BY139" s="2" t="s">
        <v>1844</v>
      </c>
      <c r="BZ139" s="2" t="s">
        <v>1844</v>
      </c>
      <c r="CA139" s="2" t="s">
        <v>1844</v>
      </c>
      <c r="CB139" s="2" t="s">
        <v>1844</v>
      </c>
      <c r="CC139" s="2" t="s">
        <v>120</v>
      </c>
      <c r="CD139" s="2" t="s">
        <v>1844</v>
      </c>
      <c r="CE139" s="2" t="s">
        <v>1844</v>
      </c>
      <c r="CF139" s="2" t="s">
        <v>1844</v>
      </c>
      <c r="CG139" s="2" t="s">
        <v>1844</v>
      </c>
      <c r="CH139" s="2" t="s">
        <v>3454</v>
      </c>
      <c r="CI139" s="2" t="s">
        <v>1901</v>
      </c>
      <c r="CJ139" s="2" t="s">
        <v>1844</v>
      </c>
      <c r="CK139" s="2" t="s">
        <v>1844</v>
      </c>
      <c r="CL139" s="2" t="s">
        <v>1844</v>
      </c>
      <c r="CM139" s="2" t="s">
        <v>1844</v>
      </c>
      <c r="CN139" s="2" t="s">
        <v>1281</v>
      </c>
      <c r="CO139" s="2" t="s">
        <v>1844</v>
      </c>
      <c r="CP139" s="2" t="s">
        <v>3459</v>
      </c>
      <c r="CQ139" s="2" t="s">
        <v>1844</v>
      </c>
      <c r="CR139" s="2" t="s">
        <v>1844</v>
      </c>
      <c r="CS139" s="2" t="s">
        <v>1859</v>
      </c>
      <c r="CT139" s="2" t="s">
        <v>1859</v>
      </c>
      <c r="CU139" s="2" t="s">
        <v>1859</v>
      </c>
      <c r="CV139" s="2" t="s">
        <v>1844</v>
      </c>
      <c r="CW139" s="2" t="s">
        <v>1844</v>
      </c>
      <c r="CX139" s="2" t="s">
        <v>1844</v>
      </c>
      <c r="CY139" s="2" t="s">
        <v>1844</v>
      </c>
      <c r="CZ139" s="2" t="s">
        <v>1844</v>
      </c>
      <c r="DA139" s="2" t="s">
        <v>1844</v>
      </c>
      <c r="DB139" s="2" t="s">
        <v>1844</v>
      </c>
      <c r="DC139" s="2" t="s">
        <v>1026</v>
      </c>
      <c r="DD139" s="2" t="s">
        <v>1281</v>
      </c>
      <c r="DE139" s="2" t="s">
        <v>325</v>
      </c>
      <c r="DF139" s="3">
        <v>44964</v>
      </c>
      <c r="DG139" s="3">
        <v>44965</v>
      </c>
      <c r="DH139" s="3">
        <v>44965</v>
      </c>
      <c r="DI139" s="3">
        <v>44964</v>
      </c>
      <c r="DJ139" s="3">
        <v>44965</v>
      </c>
      <c r="DK139" s="3"/>
      <c r="DL139" s="3"/>
      <c r="DM139" s="3">
        <v>44964</v>
      </c>
      <c r="DN139" s="3"/>
      <c r="DO139" s="3">
        <v>44964</v>
      </c>
      <c r="DP139" s="3">
        <v>44964</v>
      </c>
      <c r="DQ139" s="26">
        <v>0.42</v>
      </c>
    </row>
    <row r="140" spans="1:121" x14ac:dyDescent="0.25">
      <c r="A140" s="2" t="s">
        <v>1281</v>
      </c>
      <c r="B140" s="2" t="s">
        <v>1842</v>
      </c>
      <c r="C140" s="2" t="s">
        <v>3465</v>
      </c>
      <c r="D140" s="2" t="s">
        <v>7721</v>
      </c>
      <c r="E140" s="2" t="s">
        <v>7493</v>
      </c>
      <c r="F140" s="2" t="str">
        <f t="shared" si="5"/>
        <v>TORNILLO PLATO ESLABONADOR FRACTURADO</v>
      </c>
      <c r="G140" s="2" t="str">
        <f t="shared" si="4"/>
        <v>TORNILLO PLATO ESLABONADOR FRACTURADO</v>
      </c>
      <c r="H140" s="2" t="s">
        <v>7325</v>
      </c>
      <c r="I140" s="2" t="s">
        <v>7309</v>
      </c>
      <c r="J140" s="2" t="s">
        <v>7528</v>
      </c>
      <c r="K140" s="2" t="s">
        <v>7387</v>
      </c>
      <c r="L140" s="2"/>
      <c r="M140" s="2"/>
      <c r="N140" s="2"/>
      <c r="O140" s="2"/>
      <c r="P140" s="2"/>
      <c r="Q140" s="2" t="s">
        <v>326</v>
      </c>
      <c r="R140" s="2" t="s">
        <v>10</v>
      </c>
      <c r="S140" s="2" t="s">
        <v>1042</v>
      </c>
      <c r="T140" s="2" t="s">
        <v>1276</v>
      </c>
      <c r="U140" s="2" t="s">
        <v>1280</v>
      </c>
      <c r="V140" s="2" t="s">
        <v>1289</v>
      </c>
      <c r="W140" s="2" t="s">
        <v>1289</v>
      </c>
      <c r="X140" s="2" t="s">
        <v>1298</v>
      </c>
      <c r="Y140" s="2" t="s">
        <v>1025</v>
      </c>
      <c r="Z140" s="2" t="s">
        <v>1844</v>
      </c>
      <c r="AA140" s="2" t="s">
        <v>1844</v>
      </c>
      <c r="AB140" s="2" t="s">
        <v>3466</v>
      </c>
      <c r="AC140" s="2" t="s">
        <v>1844</v>
      </c>
      <c r="AD140" s="2" t="s">
        <v>1292</v>
      </c>
      <c r="AE140" s="2" t="s">
        <v>3467</v>
      </c>
      <c r="AF140" s="2" t="s">
        <v>1960</v>
      </c>
      <c r="AG140" s="2" t="s">
        <v>1847</v>
      </c>
      <c r="AH140" s="2" t="s">
        <v>1844</v>
      </c>
      <c r="AI140" s="2" t="s">
        <v>1844</v>
      </c>
      <c r="AJ140" s="2" t="s">
        <v>1844</v>
      </c>
      <c r="AK140" s="2" t="s">
        <v>1281</v>
      </c>
      <c r="AL140" s="2" t="s">
        <v>1848</v>
      </c>
      <c r="AM140" s="2" t="s">
        <v>1844</v>
      </c>
      <c r="AN140" s="2" t="s">
        <v>3468</v>
      </c>
      <c r="AO140" s="2" t="s">
        <v>1976</v>
      </c>
      <c r="AP140" s="2" t="s">
        <v>1844</v>
      </c>
      <c r="AQ140" s="2" t="s">
        <v>1844</v>
      </c>
      <c r="AR140" s="2" t="s">
        <v>1844</v>
      </c>
      <c r="AS140" s="2" t="s">
        <v>1844</v>
      </c>
      <c r="AT140" s="2" t="s">
        <v>1976</v>
      </c>
      <c r="AU140" s="2" t="s">
        <v>1844</v>
      </c>
      <c r="AV140" s="2" t="s">
        <v>1844</v>
      </c>
      <c r="AW140" s="2" t="s">
        <v>1851</v>
      </c>
      <c r="AX140" s="2" t="s">
        <v>1844</v>
      </c>
      <c r="AY140" s="2" t="s">
        <v>1844</v>
      </c>
      <c r="AZ140" s="2" t="s">
        <v>1852</v>
      </c>
      <c r="BA140" s="2" t="s">
        <v>1844</v>
      </c>
      <c r="BB140" s="2" t="s">
        <v>1278</v>
      </c>
      <c r="BC140" s="2" t="s">
        <v>3469</v>
      </c>
      <c r="BD140" s="2" t="s">
        <v>1844</v>
      </c>
      <c r="BE140" s="2" t="s">
        <v>3470</v>
      </c>
      <c r="BF140" s="2" t="s">
        <v>1853</v>
      </c>
      <c r="BG140" s="2" t="s">
        <v>1844</v>
      </c>
      <c r="BH140" s="2" t="s">
        <v>1281</v>
      </c>
      <c r="BI140" s="2" t="s">
        <v>1844</v>
      </c>
      <c r="BJ140" s="2" t="s">
        <v>1854</v>
      </c>
      <c r="BK140" s="2" t="s">
        <v>1855</v>
      </c>
      <c r="BL140" s="2" t="s">
        <v>1914</v>
      </c>
      <c r="BM140" s="2" t="s">
        <v>1844</v>
      </c>
      <c r="BN140" s="2" t="s">
        <v>1844</v>
      </c>
      <c r="BO140" s="2" t="s">
        <v>1844</v>
      </c>
      <c r="BP140" s="2" t="s">
        <v>1857</v>
      </c>
      <c r="BQ140" s="2" t="s">
        <v>1844</v>
      </c>
      <c r="BR140" s="2" t="s">
        <v>1844</v>
      </c>
      <c r="BS140" s="2" t="s">
        <v>1853</v>
      </c>
      <c r="BT140" s="2" t="s">
        <v>1844</v>
      </c>
      <c r="BU140" s="2" t="s">
        <v>3471</v>
      </c>
      <c r="BV140" s="2" t="s">
        <v>1844</v>
      </c>
      <c r="BW140" s="2" t="s">
        <v>3472</v>
      </c>
      <c r="BX140" s="2" t="s">
        <v>1844</v>
      </c>
      <c r="BY140" s="2" t="s">
        <v>1844</v>
      </c>
      <c r="BZ140" s="2" t="s">
        <v>1844</v>
      </c>
      <c r="CA140" s="2" t="s">
        <v>1844</v>
      </c>
      <c r="CB140" s="2" t="s">
        <v>1844</v>
      </c>
      <c r="CC140" s="2" t="s">
        <v>120</v>
      </c>
      <c r="CD140" s="2" t="s">
        <v>1844</v>
      </c>
      <c r="CE140" s="2" t="s">
        <v>1844</v>
      </c>
      <c r="CF140" s="2" t="s">
        <v>1844</v>
      </c>
      <c r="CG140" s="2" t="s">
        <v>1844</v>
      </c>
      <c r="CH140" s="2" t="s">
        <v>3473</v>
      </c>
      <c r="CI140" s="2" t="s">
        <v>1901</v>
      </c>
      <c r="CJ140" s="2" t="s">
        <v>1844</v>
      </c>
      <c r="CK140" s="2" t="s">
        <v>1844</v>
      </c>
      <c r="CL140" s="2" t="s">
        <v>1844</v>
      </c>
      <c r="CM140" s="2" t="s">
        <v>1844</v>
      </c>
      <c r="CN140" s="2" t="s">
        <v>1281</v>
      </c>
      <c r="CO140" s="2" t="s">
        <v>1844</v>
      </c>
      <c r="CP140" s="2" t="s">
        <v>3471</v>
      </c>
      <c r="CQ140" s="2" t="s">
        <v>1844</v>
      </c>
      <c r="CR140" s="2" t="s">
        <v>1844</v>
      </c>
      <c r="CS140" s="2" t="s">
        <v>1859</v>
      </c>
      <c r="CT140" s="2" t="s">
        <v>1859</v>
      </c>
      <c r="CU140" s="2" t="s">
        <v>1859</v>
      </c>
      <c r="CV140" s="2" t="s">
        <v>1844</v>
      </c>
      <c r="CW140" s="2" t="s">
        <v>1844</v>
      </c>
      <c r="CX140" s="2" t="s">
        <v>1844</v>
      </c>
      <c r="CY140" s="2" t="s">
        <v>1844</v>
      </c>
      <c r="CZ140" s="2" t="s">
        <v>1844</v>
      </c>
      <c r="DA140" s="2" t="s">
        <v>1844</v>
      </c>
      <c r="DB140" s="2" t="s">
        <v>1844</v>
      </c>
      <c r="DC140" s="2" t="s">
        <v>1026</v>
      </c>
      <c r="DD140" s="2" t="s">
        <v>1281</v>
      </c>
      <c r="DE140" s="2" t="s">
        <v>325</v>
      </c>
      <c r="DF140" s="3">
        <v>44967</v>
      </c>
      <c r="DG140" s="3">
        <v>44970</v>
      </c>
      <c r="DH140" s="3">
        <v>44970</v>
      </c>
      <c r="DI140" s="3">
        <v>44967</v>
      </c>
      <c r="DJ140" s="3">
        <v>44967</v>
      </c>
      <c r="DK140" s="3"/>
      <c r="DL140" s="3"/>
      <c r="DM140" s="3">
        <v>44967</v>
      </c>
      <c r="DN140" s="3"/>
      <c r="DO140" s="3">
        <v>44967</v>
      </c>
      <c r="DP140" s="3">
        <v>44967</v>
      </c>
      <c r="DQ140" s="26">
        <v>1</v>
      </c>
    </row>
    <row r="141" spans="1:121" x14ac:dyDescent="0.25">
      <c r="A141" s="2" t="s">
        <v>1281</v>
      </c>
      <c r="B141" s="2" t="s">
        <v>1842</v>
      </c>
      <c r="C141" s="2" t="s">
        <v>3474</v>
      </c>
      <c r="D141" s="2" t="s">
        <v>7703</v>
      </c>
      <c r="E141" s="2" t="s">
        <v>7493</v>
      </c>
      <c r="F141" s="2" t="str">
        <f t="shared" si="5"/>
        <v>EMPAQUE DE ANTEOJO FRACTURADO</v>
      </c>
      <c r="G141" s="2" t="str">
        <f t="shared" si="4"/>
        <v>EMPAQUE DE ANTEOJO FRACTURADO</v>
      </c>
      <c r="H141" s="2" t="s">
        <v>185</v>
      </c>
      <c r="I141" s="2" t="s">
        <v>7324</v>
      </c>
      <c r="J141" s="2" t="s">
        <v>7247</v>
      </c>
      <c r="K141" s="2" t="s">
        <v>5964</v>
      </c>
      <c r="L141" s="2" t="s">
        <v>7254</v>
      </c>
      <c r="M141" s="2"/>
      <c r="N141" s="2"/>
      <c r="O141" s="2"/>
      <c r="P141" s="2"/>
      <c r="Q141" s="2" t="s">
        <v>52</v>
      </c>
      <c r="R141" s="2" t="s">
        <v>10</v>
      </c>
      <c r="S141" s="2" t="s">
        <v>1042</v>
      </c>
      <c r="T141" s="2" t="s">
        <v>1276</v>
      </c>
      <c r="U141" s="2" t="s">
        <v>1280</v>
      </c>
      <c r="V141" s="2" t="s">
        <v>1287</v>
      </c>
      <c r="W141" s="2" t="s">
        <v>1287</v>
      </c>
      <c r="X141" s="2" t="s">
        <v>1295</v>
      </c>
      <c r="Y141" s="2" t="s">
        <v>1025</v>
      </c>
      <c r="Z141" s="2" t="s">
        <v>1844</v>
      </c>
      <c r="AA141" s="2" t="s">
        <v>1844</v>
      </c>
      <c r="AB141" s="2" t="s">
        <v>3475</v>
      </c>
      <c r="AC141" s="2" t="s">
        <v>1844</v>
      </c>
      <c r="AD141" s="2" t="s">
        <v>1299</v>
      </c>
      <c r="AE141" s="2" t="s">
        <v>3476</v>
      </c>
      <c r="AF141" s="2" t="s">
        <v>1870</v>
      </c>
      <c r="AG141" s="2" t="s">
        <v>1847</v>
      </c>
      <c r="AH141" s="2" t="s">
        <v>1844</v>
      </c>
      <c r="AI141" s="2" t="s">
        <v>1844</v>
      </c>
      <c r="AJ141" s="2" t="s">
        <v>1844</v>
      </c>
      <c r="AK141" s="2" t="s">
        <v>1281</v>
      </c>
      <c r="AL141" s="2" t="s">
        <v>1848</v>
      </c>
      <c r="AM141" s="2" t="s">
        <v>1844</v>
      </c>
      <c r="AN141" s="2" t="s">
        <v>2029</v>
      </c>
      <c r="AO141" s="2" t="s">
        <v>2108</v>
      </c>
      <c r="AP141" s="2" t="s">
        <v>1844</v>
      </c>
      <c r="AQ141" s="2" t="s">
        <v>1844</v>
      </c>
      <c r="AR141" s="2" t="s">
        <v>1844</v>
      </c>
      <c r="AS141" s="2" t="s">
        <v>1844</v>
      </c>
      <c r="AT141" s="2" t="s">
        <v>3477</v>
      </c>
      <c r="AU141" s="2" t="s">
        <v>1844</v>
      </c>
      <c r="AV141" s="2" t="s">
        <v>1844</v>
      </c>
      <c r="AW141" s="2" t="s">
        <v>1851</v>
      </c>
      <c r="AX141" s="2" t="s">
        <v>1844</v>
      </c>
      <c r="AY141" s="2" t="s">
        <v>1844</v>
      </c>
      <c r="AZ141" s="2" t="s">
        <v>1852</v>
      </c>
      <c r="BA141" s="2" t="s">
        <v>1844</v>
      </c>
      <c r="BB141" s="2" t="s">
        <v>1278</v>
      </c>
      <c r="BC141" s="2" t="s">
        <v>3478</v>
      </c>
      <c r="BD141" s="2" t="s">
        <v>1844</v>
      </c>
      <c r="BE141" s="2" t="s">
        <v>3479</v>
      </c>
      <c r="BF141" s="2" t="s">
        <v>1853</v>
      </c>
      <c r="BG141" s="2" t="s">
        <v>1844</v>
      </c>
      <c r="BH141" s="2" t="s">
        <v>1281</v>
      </c>
      <c r="BI141" s="2" t="s">
        <v>1844</v>
      </c>
      <c r="BJ141" s="2" t="s">
        <v>1854</v>
      </c>
      <c r="BK141" s="2" t="s">
        <v>1855</v>
      </c>
      <c r="BL141" s="2" t="s">
        <v>1871</v>
      </c>
      <c r="BM141" s="2" t="s">
        <v>1844</v>
      </c>
      <c r="BN141" s="2" t="s">
        <v>1844</v>
      </c>
      <c r="BO141" s="2" t="s">
        <v>1844</v>
      </c>
      <c r="BP141" s="2" t="s">
        <v>1857</v>
      </c>
      <c r="BQ141" s="2" t="s">
        <v>1844</v>
      </c>
      <c r="BR141" s="2" t="s">
        <v>1844</v>
      </c>
      <c r="BS141" s="2" t="s">
        <v>1853</v>
      </c>
      <c r="BT141" s="2" t="s">
        <v>1844</v>
      </c>
      <c r="BU141" s="2" t="s">
        <v>3480</v>
      </c>
      <c r="BV141" s="2" t="s">
        <v>1872</v>
      </c>
      <c r="BW141" s="2" t="s">
        <v>3481</v>
      </c>
      <c r="BX141" s="2" t="s">
        <v>1844</v>
      </c>
      <c r="BY141" s="2" t="s">
        <v>1844</v>
      </c>
      <c r="BZ141" s="2" t="s">
        <v>1844</v>
      </c>
      <c r="CA141" s="2" t="s">
        <v>1844</v>
      </c>
      <c r="CB141" s="2" t="s">
        <v>1844</v>
      </c>
      <c r="CC141" s="2" t="s">
        <v>53</v>
      </c>
      <c r="CD141" s="2" t="s">
        <v>1873</v>
      </c>
      <c r="CE141" s="2" t="s">
        <v>1844</v>
      </c>
      <c r="CF141" s="2" t="s">
        <v>1844</v>
      </c>
      <c r="CG141" s="2" t="s">
        <v>1844</v>
      </c>
      <c r="CH141" s="2" t="s">
        <v>3476</v>
      </c>
      <c r="CI141" s="2" t="s">
        <v>1874</v>
      </c>
      <c r="CJ141" s="2" t="s">
        <v>1844</v>
      </c>
      <c r="CK141" s="2" t="s">
        <v>1844</v>
      </c>
      <c r="CL141" s="2" t="s">
        <v>1844</v>
      </c>
      <c r="CM141" s="2" t="s">
        <v>1844</v>
      </c>
      <c r="CN141" s="2" t="s">
        <v>1281</v>
      </c>
      <c r="CO141" s="2" t="s">
        <v>1875</v>
      </c>
      <c r="CP141" s="2" t="s">
        <v>3480</v>
      </c>
      <c r="CQ141" s="2" t="s">
        <v>1876</v>
      </c>
      <c r="CR141" s="2" t="s">
        <v>1844</v>
      </c>
      <c r="CS141" s="2" t="s">
        <v>1859</v>
      </c>
      <c r="CT141" s="2" t="s">
        <v>1859</v>
      </c>
      <c r="CU141" s="2" t="s">
        <v>1859</v>
      </c>
      <c r="CV141" s="2" t="s">
        <v>1844</v>
      </c>
      <c r="CW141" s="2" t="s">
        <v>1844</v>
      </c>
      <c r="CX141" s="2" t="s">
        <v>1844</v>
      </c>
      <c r="CY141" s="2" t="s">
        <v>1844</v>
      </c>
      <c r="CZ141" s="2" t="s">
        <v>1844</v>
      </c>
      <c r="DA141" s="2" t="s">
        <v>1844</v>
      </c>
      <c r="DB141" s="2" t="s">
        <v>1844</v>
      </c>
      <c r="DC141" s="2" t="s">
        <v>1026</v>
      </c>
      <c r="DD141" s="2" t="s">
        <v>1281</v>
      </c>
      <c r="DE141" s="2" t="s">
        <v>51</v>
      </c>
      <c r="DF141" s="3">
        <v>44969</v>
      </c>
      <c r="DG141" s="3">
        <v>44969</v>
      </c>
      <c r="DH141" s="3">
        <v>44969</v>
      </c>
      <c r="DI141" s="3">
        <v>44969</v>
      </c>
      <c r="DJ141" s="3">
        <v>44969</v>
      </c>
      <c r="DK141" s="3"/>
      <c r="DL141" s="3"/>
      <c r="DM141" s="3">
        <v>44969</v>
      </c>
      <c r="DN141" s="3"/>
      <c r="DO141" s="3">
        <v>44969</v>
      </c>
      <c r="DP141" s="3">
        <v>44969</v>
      </c>
      <c r="DQ141" s="26">
        <v>0.5</v>
      </c>
    </row>
    <row r="142" spans="1:121" x14ac:dyDescent="0.25">
      <c r="A142" s="2" t="s">
        <v>1281</v>
      </c>
      <c r="B142" s="2" t="s">
        <v>1842</v>
      </c>
      <c r="C142" s="2" t="s">
        <v>3486</v>
      </c>
      <c r="D142" s="2" t="s">
        <v>7481</v>
      </c>
      <c r="E142" s="2" t="s">
        <v>7593</v>
      </c>
      <c r="F142" s="2" t="str">
        <f t="shared" si="5"/>
        <v>PANTALLA QUEMADA</v>
      </c>
      <c r="G142" s="2" t="str">
        <f t="shared" si="4"/>
        <v>PANTALLA QUEMADA</v>
      </c>
      <c r="H142" s="2" t="s">
        <v>7251</v>
      </c>
      <c r="I142" s="2" t="s">
        <v>7481</v>
      </c>
      <c r="J142" s="2" t="s">
        <v>7272</v>
      </c>
      <c r="K142" s="2" t="s">
        <v>7529</v>
      </c>
      <c r="L142" s="2"/>
      <c r="M142" s="2"/>
      <c r="N142" s="2"/>
      <c r="O142" s="2"/>
      <c r="P142" s="2"/>
      <c r="Q142" s="2" t="s">
        <v>153</v>
      </c>
      <c r="R142" s="2" t="s">
        <v>10</v>
      </c>
      <c r="S142" s="2" t="s">
        <v>67</v>
      </c>
      <c r="T142" s="2" t="s">
        <v>1282</v>
      </c>
      <c r="U142" s="2" t="s">
        <v>1288</v>
      </c>
      <c r="V142" s="2" t="s">
        <v>1410</v>
      </c>
      <c r="W142" s="2" t="s">
        <v>1410</v>
      </c>
      <c r="X142" s="2" t="s">
        <v>1291</v>
      </c>
      <c r="Y142" s="2" t="s">
        <v>1025</v>
      </c>
      <c r="Z142" s="2" t="s">
        <v>1844</v>
      </c>
      <c r="AA142" s="2" t="s">
        <v>1844</v>
      </c>
      <c r="AB142" s="2" t="s">
        <v>1844</v>
      </c>
      <c r="AC142" s="2" t="s">
        <v>1844</v>
      </c>
      <c r="AD142" s="2" t="s">
        <v>1296</v>
      </c>
      <c r="AE142" s="2" t="s">
        <v>3487</v>
      </c>
      <c r="AF142" s="2" t="s">
        <v>2176</v>
      </c>
      <c r="AG142" s="2" t="s">
        <v>1847</v>
      </c>
      <c r="AH142" s="2" t="s">
        <v>1844</v>
      </c>
      <c r="AI142" s="2" t="s">
        <v>1844</v>
      </c>
      <c r="AJ142" s="2" t="s">
        <v>1844</v>
      </c>
      <c r="AK142" s="2" t="s">
        <v>1281</v>
      </c>
      <c r="AL142" s="2" t="s">
        <v>1848</v>
      </c>
      <c r="AM142" s="2" t="s">
        <v>1844</v>
      </c>
      <c r="AN142" s="2" t="s">
        <v>1857</v>
      </c>
      <c r="AO142" s="2" t="s">
        <v>2030</v>
      </c>
      <c r="AP142" s="2" t="s">
        <v>1844</v>
      </c>
      <c r="AQ142" s="2" t="s">
        <v>1844</v>
      </c>
      <c r="AR142" s="2" t="s">
        <v>1844</v>
      </c>
      <c r="AS142" s="2" t="s">
        <v>1844</v>
      </c>
      <c r="AT142" s="2" t="s">
        <v>2030</v>
      </c>
      <c r="AU142" s="2" t="s">
        <v>1844</v>
      </c>
      <c r="AV142" s="2" t="s">
        <v>1844</v>
      </c>
      <c r="AW142" s="2" t="s">
        <v>1851</v>
      </c>
      <c r="AX142" s="2" t="s">
        <v>1844</v>
      </c>
      <c r="AY142" s="2" t="s">
        <v>1844</v>
      </c>
      <c r="AZ142" s="2" t="s">
        <v>1852</v>
      </c>
      <c r="BA142" s="2" t="s">
        <v>1844</v>
      </c>
      <c r="BB142" s="2" t="s">
        <v>1278</v>
      </c>
      <c r="BC142" s="2" t="s">
        <v>3488</v>
      </c>
      <c r="BD142" s="2" t="s">
        <v>1844</v>
      </c>
      <c r="BE142" s="2" t="s">
        <v>3489</v>
      </c>
      <c r="BF142" s="2" t="s">
        <v>1853</v>
      </c>
      <c r="BG142" s="2" t="s">
        <v>1844</v>
      </c>
      <c r="BH142" s="2" t="s">
        <v>1281</v>
      </c>
      <c r="BI142" s="2" t="s">
        <v>1844</v>
      </c>
      <c r="BJ142" s="2" t="s">
        <v>1854</v>
      </c>
      <c r="BK142" s="2" t="s">
        <v>1855</v>
      </c>
      <c r="BL142" s="2" t="s">
        <v>1866</v>
      </c>
      <c r="BM142" s="2" t="s">
        <v>1844</v>
      </c>
      <c r="BN142" s="2" t="s">
        <v>1844</v>
      </c>
      <c r="BO142" s="2" t="s">
        <v>1844</v>
      </c>
      <c r="BP142" s="2" t="s">
        <v>1857</v>
      </c>
      <c r="BQ142" s="2" t="s">
        <v>1844</v>
      </c>
      <c r="BR142" s="2" t="s">
        <v>1844</v>
      </c>
      <c r="BS142" s="2" t="s">
        <v>1853</v>
      </c>
      <c r="BT142" s="2" t="s">
        <v>1844</v>
      </c>
      <c r="BU142" s="2" t="s">
        <v>3490</v>
      </c>
      <c r="BV142" s="2" t="s">
        <v>1882</v>
      </c>
      <c r="BW142" s="2" t="s">
        <v>3491</v>
      </c>
      <c r="BX142" s="2" t="s">
        <v>1844</v>
      </c>
      <c r="BY142" s="2" t="s">
        <v>1844</v>
      </c>
      <c r="BZ142" s="2" t="s">
        <v>1844</v>
      </c>
      <c r="CA142" s="2" t="s">
        <v>1844</v>
      </c>
      <c r="CB142" s="2" t="s">
        <v>1844</v>
      </c>
      <c r="CC142" s="2" t="s">
        <v>154</v>
      </c>
      <c r="CD142" s="2" t="s">
        <v>1844</v>
      </c>
      <c r="CE142" s="2" t="s">
        <v>1844</v>
      </c>
      <c r="CF142" s="2" t="s">
        <v>1844</v>
      </c>
      <c r="CG142" s="2" t="s">
        <v>1844</v>
      </c>
      <c r="CH142" s="2" t="s">
        <v>3492</v>
      </c>
      <c r="CI142" s="2" t="s">
        <v>1869</v>
      </c>
      <c r="CJ142" s="2" t="s">
        <v>1844</v>
      </c>
      <c r="CK142" s="2" t="s">
        <v>1844</v>
      </c>
      <c r="CL142" s="2" t="s">
        <v>1844</v>
      </c>
      <c r="CM142" s="2" t="s">
        <v>1844</v>
      </c>
      <c r="CN142" s="2" t="s">
        <v>1281</v>
      </c>
      <c r="CO142" s="2" t="s">
        <v>1883</v>
      </c>
      <c r="CP142" s="2" t="s">
        <v>3490</v>
      </c>
      <c r="CQ142" s="2" t="s">
        <v>1884</v>
      </c>
      <c r="CR142" s="2" t="s">
        <v>1844</v>
      </c>
      <c r="CS142" s="2" t="s">
        <v>1859</v>
      </c>
      <c r="CT142" s="2" t="s">
        <v>1859</v>
      </c>
      <c r="CU142" s="2" t="s">
        <v>1859</v>
      </c>
      <c r="CV142" s="2" t="s">
        <v>1844</v>
      </c>
      <c r="CW142" s="2" t="s">
        <v>1844</v>
      </c>
      <c r="CX142" s="2" t="s">
        <v>1844</v>
      </c>
      <c r="CY142" s="2" t="s">
        <v>1844</v>
      </c>
      <c r="CZ142" s="2" t="s">
        <v>1844</v>
      </c>
      <c r="DA142" s="2" t="s">
        <v>1844</v>
      </c>
      <c r="DB142" s="2" t="s">
        <v>1844</v>
      </c>
      <c r="DC142" s="2" t="s">
        <v>1026</v>
      </c>
      <c r="DD142" s="2" t="s">
        <v>1281</v>
      </c>
      <c r="DE142" s="2" t="s">
        <v>152</v>
      </c>
      <c r="DF142" s="3">
        <v>44973</v>
      </c>
      <c r="DG142" s="3">
        <v>44978</v>
      </c>
      <c r="DH142" s="3">
        <v>44978</v>
      </c>
      <c r="DI142" s="3"/>
      <c r="DJ142" s="3">
        <v>44973</v>
      </c>
      <c r="DK142" s="3"/>
      <c r="DL142" s="3"/>
      <c r="DM142" s="3">
        <v>44973</v>
      </c>
      <c r="DN142" s="3"/>
      <c r="DO142" s="3">
        <v>44973</v>
      </c>
      <c r="DP142" s="3">
        <v>44973</v>
      </c>
      <c r="DQ142" s="26">
        <v>0</v>
      </c>
    </row>
    <row r="143" spans="1:121" x14ac:dyDescent="0.25">
      <c r="A143" s="2" t="s">
        <v>1281</v>
      </c>
      <c r="B143" s="2" t="s">
        <v>1842</v>
      </c>
      <c r="C143" s="2" t="s">
        <v>3493</v>
      </c>
      <c r="D143" s="2" t="s">
        <v>7540</v>
      </c>
      <c r="E143" s="2" t="s">
        <v>7934</v>
      </c>
      <c r="F143" s="2" t="str">
        <f t="shared" si="5"/>
        <v>TIJERA DESGASTADA</v>
      </c>
      <c r="G143" s="2" t="str">
        <f t="shared" si="4"/>
        <v>TIJERA DESGASTADA</v>
      </c>
      <c r="H143" s="2" t="s">
        <v>7272</v>
      </c>
      <c r="I143" s="2" t="s">
        <v>7502</v>
      </c>
      <c r="J143" s="2" t="s">
        <v>7251</v>
      </c>
      <c r="K143" s="2" t="s">
        <v>7503</v>
      </c>
      <c r="L143" s="2" t="s">
        <v>7426</v>
      </c>
      <c r="M143" s="2" t="s">
        <v>7317</v>
      </c>
      <c r="N143" s="2" t="s">
        <v>7530</v>
      </c>
      <c r="O143" s="2"/>
      <c r="P143" s="2"/>
      <c r="Q143" s="2" t="s">
        <v>406</v>
      </c>
      <c r="R143" s="2" t="s">
        <v>10</v>
      </c>
      <c r="S143" s="2" t="s">
        <v>54</v>
      </c>
      <c r="T143" s="2" t="s">
        <v>1282</v>
      </c>
      <c r="U143" s="2" t="s">
        <v>1288</v>
      </c>
      <c r="V143" s="2" t="s">
        <v>1410</v>
      </c>
      <c r="W143" s="2" t="s">
        <v>1410</v>
      </c>
      <c r="X143" s="2" t="s">
        <v>1291</v>
      </c>
      <c r="Y143" s="2" t="s">
        <v>1025</v>
      </c>
      <c r="Z143" s="2" t="s">
        <v>1844</v>
      </c>
      <c r="AA143" s="2" t="s">
        <v>1844</v>
      </c>
      <c r="AB143" s="2" t="s">
        <v>1844</v>
      </c>
      <c r="AC143" s="2" t="s">
        <v>1844</v>
      </c>
      <c r="AD143" s="2" t="s">
        <v>1296</v>
      </c>
      <c r="AE143" s="2" t="s">
        <v>3494</v>
      </c>
      <c r="AF143" s="2" t="s">
        <v>1844</v>
      </c>
      <c r="AG143" s="2" t="s">
        <v>1844</v>
      </c>
      <c r="AH143" s="2" t="s">
        <v>1844</v>
      </c>
      <c r="AI143" s="2" t="s">
        <v>1844</v>
      </c>
      <c r="AJ143" s="2" t="s">
        <v>1844</v>
      </c>
      <c r="AK143" s="2" t="s">
        <v>1281</v>
      </c>
      <c r="AL143" s="2" t="s">
        <v>1848</v>
      </c>
      <c r="AM143" s="2" t="s">
        <v>1844</v>
      </c>
      <c r="AN143" s="2" t="s">
        <v>1857</v>
      </c>
      <c r="AO143" s="2" t="s">
        <v>2385</v>
      </c>
      <c r="AP143" s="2" t="s">
        <v>1844</v>
      </c>
      <c r="AQ143" s="2" t="s">
        <v>1844</v>
      </c>
      <c r="AR143" s="2" t="s">
        <v>1844</v>
      </c>
      <c r="AS143" s="2" t="s">
        <v>1844</v>
      </c>
      <c r="AT143" s="2" t="s">
        <v>2385</v>
      </c>
      <c r="AU143" s="2" t="s">
        <v>1844</v>
      </c>
      <c r="AV143" s="2" t="s">
        <v>1844</v>
      </c>
      <c r="AW143" s="2" t="s">
        <v>1851</v>
      </c>
      <c r="AX143" s="2" t="s">
        <v>1844</v>
      </c>
      <c r="AY143" s="2" t="s">
        <v>1844</v>
      </c>
      <c r="AZ143" s="2" t="s">
        <v>1852</v>
      </c>
      <c r="BA143" s="2" t="s">
        <v>1844</v>
      </c>
      <c r="BB143" s="2" t="s">
        <v>1278</v>
      </c>
      <c r="BC143" s="2" t="s">
        <v>3495</v>
      </c>
      <c r="BD143" s="2" t="s">
        <v>1844</v>
      </c>
      <c r="BE143" s="2" t="s">
        <v>3496</v>
      </c>
      <c r="BF143" s="2" t="s">
        <v>1853</v>
      </c>
      <c r="BG143" s="2" t="s">
        <v>1844</v>
      </c>
      <c r="BH143" s="2" t="s">
        <v>1281</v>
      </c>
      <c r="BI143" s="2" t="s">
        <v>1844</v>
      </c>
      <c r="BJ143" s="2" t="s">
        <v>1854</v>
      </c>
      <c r="BK143" s="2" t="s">
        <v>1855</v>
      </c>
      <c r="BL143" s="2" t="s">
        <v>1866</v>
      </c>
      <c r="BM143" s="2" t="s">
        <v>1844</v>
      </c>
      <c r="BN143" s="2" t="s">
        <v>1844</v>
      </c>
      <c r="BO143" s="2" t="s">
        <v>1844</v>
      </c>
      <c r="BP143" s="2" t="s">
        <v>1857</v>
      </c>
      <c r="BQ143" s="2" t="s">
        <v>1844</v>
      </c>
      <c r="BR143" s="2" t="s">
        <v>1844</v>
      </c>
      <c r="BS143" s="2" t="s">
        <v>1853</v>
      </c>
      <c r="BT143" s="2" t="s">
        <v>1844</v>
      </c>
      <c r="BU143" s="2" t="s">
        <v>3497</v>
      </c>
      <c r="BV143" s="2" t="s">
        <v>1844</v>
      </c>
      <c r="BW143" s="2" t="s">
        <v>3498</v>
      </c>
      <c r="BX143" s="2" t="s">
        <v>1844</v>
      </c>
      <c r="BY143" s="2" t="s">
        <v>1844</v>
      </c>
      <c r="BZ143" s="2" t="s">
        <v>1844</v>
      </c>
      <c r="CA143" s="2" t="s">
        <v>1844</v>
      </c>
      <c r="CB143" s="2" t="s">
        <v>1844</v>
      </c>
      <c r="CC143" s="2" t="s">
        <v>154</v>
      </c>
      <c r="CD143" s="2" t="s">
        <v>1844</v>
      </c>
      <c r="CE143" s="2" t="s">
        <v>1844</v>
      </c>
      <c r="CF143" s="2" t="s">
        <v>1844</v>
      </c>
      <c r="CG143" s="2" t="s">
        <v>1844</v>
      </c>
      <c r="CH143" s="2" t="s">
        <v>3499</v>
      </c>
      <c r="CI143" s="2" t="s">
        <v>1869</v>
      </c>
      <c r="CJ143" s="2" t="s">
        <v>1844</v>
      </c>
      <c r="CK143" s="2" t="s">
        <v>1844</v>
      </c>
      <c r="CL143" s="2" t="s">
        <v>1844</v>
      </c>
      <c r="CM143" s="2" t="s">
        <v>1844</v>
      </c>
      <c r="CN143" s="2" t="s">
        <v>1281</v>
      </c>
      <c r="CO143" s="2" t="s">
        <v>1844</v>
      </c>
      <c r="CP143" s="2" t="s">
        <v>3497</v>
      </c>
      <c r="CQ143" s="2" t="s">
        <v>1844</v>
      </c>
      <c r="CR143" s="2" t="s">
        <v>1844</v>
      </c>
      <c r="CS143" s="2" t="s">
        <v>1859</v>
      </c>
      <c r="CT143" s="2" t="s">
        <v>1859</v>
      </c>
      <c r="CU143" s="2" t="s">
        <v>1859</v>
      </c>
      <c r="CV143" s="2" t="s">
        <v>1844</v>
      </c>
      <c r="CW143" s="2" t="s">
        <v>1844</v>
      </c>
      <c r="CX143" s="2" t="s">
        <v>1844</v>
      </c>
      <c r="CY143" s="2" t="s">
        <v>1844</v>
      </c>
      <c r="CZ143" s="2" t="s">
        <v>1844</v>
      </c>
      <c r="DA143" s="2" t="s">
        <v>1844</v>
      </c>
      <c r="DB143" s="2" t="s">
        <v>1844</v>
      </c>
      <c r="DC143" s="2" t="s">
        <v>1026</v>
      </c>
      <c r="DD143" s="2" t="s">
        <v>1281</v>
      </c>
      <c r="DE143" s="2" t="s">
        <v>405</v>
      </c>
      <c r="DF143" s="3">
        <v>44973</v>
      </c>
      <c r="DG143" s="3">
        <v>44978</v>
      </c>
      <c r="DH143" s="3">
        <v>44978</v>
      </c>
      <c r="DI143" s="3"/>
      <c r="DJ143" s="3">
        <v>44973</v>
      </c>
      <c r="DK143" s="3"/>
      <c r="DL143" s="3"/>
      <c r="DM143" s="3">
        <v>44973</v>
      </c>
      <c r="DN143" s="3"/>
      <c r="DO143" s="3">
        <v>44973</v>
      </c>
      <c r="DP143" s="3">
        <v>44973</v>
      </c>
      <c r="DQ143" s="26">
        <v>0</v>
      </c>
    </row>
    <row r="144" spans="1:121" x14ac:dyDescent="0.25">
      <c r="A144" s="2" t="s">
        <v>1281</v>
      </c>
      <c r="B144" s="2" t="s">
        <v>1842</v>
      </c>
      <c r="C144" s="2" t="s">
        <v>3515</v>
      </c>
      <c r="D144" s="2" t="s">
        <v>7722</v>
      </c>
      <c r="E144" s="2" t="s">
        <v>7493</v>
      </c>
      <c r="F144" s="2" t="str">
        <f t="shared" si="5"/>
        <v>GUÍA DE PELÍCULA FRACTURADO</v>
      </c>
      <c r="G144" s="2" t="str">
        <f t="shared" si="4"/>
        <v>GUÍA DE PELÍCULA FRACTURADO</v>
      </c>
      <c r="H144" s="2" t="s">
        <v>7345</v>
      </c>
      <c r="I144" s="2" t="s">
        <v>7247</v>
      </c>
      <c r="J144" s="2" t="s">
        <v>7531</v>
      </c>
      <c r="K144" s="2" t="s">
        <v>7247</v>
      </c>
      <c r="L144" s="2" t="s">
        <v>7300</v>
      </c>
      <c r="M144" s="2"/>
      <c r="N144" s="2"/>
      <c r="O144" s="2"/>
      <c r="P144" s="2"/>
      <c r="Q144" s="2" t="s">
        <v>52</v>
      </c>
      <c r="R144" s="2" t="s">
        <v>10</v>
      </c>
      <c r="S144" s="2" t="s">
        <v>1042</v>
      </c>
      <c r="T144" s="2" t="s">
        <v>1276</v>
      </c>
      <c r="U144" s="2" t="s">
        <v>1280</v>
      </c>
      <c r="V144" s="2" t="s">
        <v>1294</v>
      </c>
      <c r="W144" s="2" t="s">
        <v>1294</v>
      </c>
      <c r="X144" s="2" t="s">
        <v>1295</v>
      </c>
      <c r="Y144" s="2" t="s">
        <v>1025</v>
      </c>
      <c r="Z144" s="2" t="s">
        <v>1844</v>
      </c>
      <c r="AA144" s="2" t="s">
        <v>1844</v>
      </c>
      <c r="AB144" s="2" t="s">
        <v>3516</v>
      </c>
      <c r="AC144" s="2" t="s">
        <v>1844</v>
      </c>
      <c r="AD144" s="2" t="s">
        <v>1299</v>
      </c>
      <c r="AE144" s="2" t="s">
        <v>3517</v>
      </c>
      <c r="AF144" s="2" t="s">
        <v>1870</v>
      </c>
      <c r="AG144" s="2" t="s">
        <v>1847</v>
      </c>
      <c r="AH144" s="2" t="s">
        <v>1844</v>
      </c>
      <c r="AI144" s="2" t="s">
        <v>1844</v>
      </c>
      <c r="AJ144" s="2" t="s">
        <v>1844</v>
      </c>
      <c r="AK144" s="2" t="s">
        <v>1281</v>
      </c>
      <c r="AL144" s="2" t="s">
        <v>1848</v>
      </c>
      <c r="AM144" s="2" t="s">
        <v>1844</v>
      </c>
      <c r="AN144" s="2" t="s">
        <v>3518</v>
      </c>
      <c r="AO144" s="2" t="s">
        <v>2166</v>
      </c>
      <c r="AP144" s="2" t="s">
        <v>1844</v>
      </c>
      <c r="AQ144" s="2" t="s">
        <v>1844</v>
      </c>
      <c r="AR144" s="2" t="s">
        <v>1844</v>
      </c>
      <c r="AS144" s="2" t="s">
        <v>1844</v>
      </c>
      <c r="AT144" s="2" t="s">
        <v>3519</v>
      </c>
      <c r="AU144" s="2" t="s">
        <v>1844</v>
      </c>
      <c r="AV144" s="2" t="s">
        <v>1844</v>
      </c>
      <c r="AW144" s="2" t="s">
        <v>1851</v>
      </c>
      <c r="AX144" s="2" t="s">
        <v>1844</v>
      </c>
      <c r="AY144" s="2" t="s">
        <v>1844</v>
      </c>
      <c r="AZ144" s="2" t="s">
        <v>1852</v>
      </c>
      <c r="BA144" s="2" t="s">
        <v>1844</v>
      </c>
      <c r="BB144" s="2" t="s">
        <v>1278</v>
      </c>
      <c r="BC144" s="2" t="s">
        <v>3520</v>
      </c>
      <c r="BD144" s="2" t="s">
        <v>1844</v>
      </c>
      <c r="BE144" s="2" t="s">
        <v>3521</v>
      </c>
      <c r="BF144" s="2" t="s">
        <v>1853</v>
      </c>
      <c r="BG144" s="2" t="s">
        <v>1844</v>
      </c>
      <c r="BH144" s="2" t="s">
        <v>1281</v>
      </c>
      <c r="BI144" s="2" t="s">
        <v>1844</v>
      </c>
      <c r="BJ144" s="2" t="s">
        <v>1854</v>
      </c>
      <c r="BK144" s="2" t="s">
        <v>1855</v>
      </c>
      <c r="BL144" s="2" t="s">
        <v>1871</v>
      </c>
      <c r="BM144" s="2" t="s">
        <v>1844</v>
      </c>
      <c r="BN144" s="2" t="s">
        <v>1844</v>
      </c>
      <c r="BO144" s="2" t="s">
        <v>1844</v>
      </c>
      <c r="BP144" s="2" t="s">
        <v>1857</v>
      </c>
      <c r="BQ144" s="2" t="s">
        <v>1844</v>
      </c>
      <c r="BR144" s="2" t="s">
        <v>1844</v>
      </c>
      <c r="BS144" s="2" t="s">
        <v>1853</v>
      </c>
      <c r="BT144" s="2" t="s">
        <v>1844</v>
      </c>
      <c r="BU144" s="2" t="s">
        <v>3522</v>
      </c>
      <c r="BV144" s="2" t="s">
        <v>1872</v>
      </c>
      <c r="BW144" s="2" t="s">
        <v>3523</v>
      </c>
      <c r="BX144" s="2" t="s">
        <v>1844</v>
      </c>
      <c r="BY144" s="2" t="s">
        <v>1844</v>
      </c>
      <c r="BZ144" s="2" t="s">
        <v>1844</v>
      </c>
      <c r="CA144" s="2" t="s">
        <v>1844</v>
      </c>
      <c r="CB144" s="2" t="s">
        <v>1844</v>
      </c>
      <c r="CC144" s="2" t="s">
        <v>53</v>
      </c>
      <c r="CD144" s="2" t="s">
        <v>1873</v>
      </c>
      <c r="CE144" s="2" t="s">
        <v>1844</v>
      </c>
      <c r="CF144" s="2" t="s">
        <v>1844</v>
      </c>
      <c r="CG144" s="2" t="s">
        <v>1844</v>
      </c>
      <c r="CH144" s="2" t="s">
        <v>3517</v>
      </c>
      <c r="CI144" s="2" t="s">
        <v>1874</v>
      </c>
      <c r="CJ144" s="2" t="s">
        <v>1844</v>
      </c>
      <c r="CK144" s="2" t="s">
        <v>1844</v>
      </c>
      <c r="CL144" s="2" t="s">
        <v>1844</v>
      </c>
      <c r="CM144" s="2" t="s">
        <v>1844</v>
      </c>
      <c r="CN144" s="2" t="s">
        <v>1281</v>
      </c>
      <c r="CO144" s="2" t="s">
        <v>1875</v>
      </c>
      <c r="CP144" s="2" t="s">
        <v>3522</v>
      </c>
      <c r="CQ144" s="2" t="s">
        <v>1876</v>
      </c>
      <c r="CR144" s="2" t="s">
        <v>1844</v>
      </c>
      <c r="CS144" s="2" t="s">
        <v>1859</v>
      </c>
      <c r="CT144" s="2" t="s">
        <v>1859</v>
      </c>
      <c r="CU144" s="2" t="s">
        <v>1859</v>
      </c>
      <c r="CV144" s="2" t="s">
        <v>1844</v>
      </c>
      <c r="CW144" s="2" t="s">
        <v>1844</v>
      </c>
      <c r="CX144" s="2" t="s">
        <v>1844</v>
      </c>
      <c r="CY144" s="2" t="s">
        <v>1844</v>
      </c>
      <c r="CZ144" s="2" t="s">
        <v>1844</v>
      </c>
      <c r="DA144" s="2" t="s">
        <v>1844</v>
      </c>
      <c r="DB144" s="2" t="s">
        <v>1844</v>
      </c>
      <c r="DC144" s="2" t="s">
        <v>1026</v>
      </c>
      <c r="DD144" s="2" t="s">
        <v>1281</v>
      </c>
      <c r="DE144" s="2" t="s">
        <v>51</v>
      </c>
      <c r="DF144" s="3">
        <v>44978</v>
      </c>
      <c r="DG144" s="3">
        <v>44979</v>
      </c>
      <c r="DH144" s="3">
        <v>44979</v>
      </c>
      <c r="DI144" s="3">
        <v>44978</v>
      </c>
      <c r="DJ144" s="3">
        <v>44979</v>
      </c>
      <c r="DK144" s="3"/>
      <c r="DL144" s="3"/>
      <c r="DM144" s="3">
        <v>44978</v>
      </c>
      <c r="DN144" s="3"/>
      <c r="DO144" s="3">
        <v>44978</v>
      </c>
      <c r="DP144" s="3">
        <v>44978</v>
      </c>
      <c r="DQ144" s="26">
        <v>0.57999999999999996</v>
      </c>
    </row>
    <row r="145" spans="1:121" x14ac:dyDescent="0.25">
      <c r="A145" s="2" t="s">
        <v>1281</v>
      </c>
      <c r="B145" s="2" t="s">
        <v>1842</v>
      </c>
      <c r="C145" s="2" t="s">
        <v>3524</v>
      </c>
      <c r="D145" s="2" t="s">
        <v>7281</v>
      </c>
      <c r="E145" s="2" t="s">
        <v>7661</v>
      </c>
      <c r="F145" s="2" t="str">
        <f t="shared" si="5"/>
        <v>TROQUEL DESAJUSTADO</v>
      </c>
      <c r="G145" s="2" t="str">
        <f t="shared" si="4"/>
        <v>TROQUEL DESAJUSTADO</v>
      </c>
      <c r="H145" s="2" t="s">
        <v>7281</v>
      </c>
      <c r="I145" s="2" t="s">
        <v>7448</v>
      </c>
      <c r="J145" s="2" t="s">
        <v>7286</v>
      </c>
      <c r="K145" s="2" t="s">
        <v>7533</v>
      </c>
      <c r="L145" s="2" t="s">
        <v>7257</v>
      </c>
      <c r="M145" s="2" t="s">
        <v>7279</v>
      </c>
      <c r="N145" s="2" t="s">
        <v>7435</v>
      </c>
      <c r="O145" s="2"/>
      <c r="P145" s="2"/>
      <c r="Q145" s="2" t="s">
        <v>52</v>
      </c>
      <c r="R145" s="2" t="s">
        <v>10</v>
      </c>
      <c r="S145" s="2" t="s">
        <v>1042</v>
      </c>
      <c r="T145" s="2" t="s">
        <v>1276</v>
      </c>
      <c r="U145" s="2" t="s">
        <v>1280</v>
      </c>
      <c r="V145" s="2" t="s">
        <v>1294</v>
      </c>
      <c r="W145" s="2" t="s">
        <v>1294</v>
      </c>
      <c r="X145" s="2" t="s">
        <v>1295</v>
      </c>
      <c r="Y145" s="2" t="s">
        <v>1025</v>
      </c>
      <c r="Z145" s="2" t="s">
        <v>1844</v>
      </c>
      <c r="AA145" s="2" t="s">
        <v>1844</v>
      </c>
      <c r="AB145" s="2" t="s">
        <v>3525</v>
      </c>
      <c r="AC145" s="2" t="s">
        <v>1844</v>
      </c>
      <c r="AD145" s="2" t="s">
        <v>1296</v>
      </c>
      <c r="AE145" s="2" t="s">
        <v>3526</v>
      </c>
      <c r="AF145" s="2" t="s">
        <v>1870</v>
      </c>
      <c r="AG145" s="2" t="s">
        <v>1847</v>
      </c>
      <c r="AH145" s="2" t="s">
        <v>1844</v>
      </c>
      <c r="AI145" s="2" t="s">
        <v>1844</v>
      </c>
      <c r="AJ145" s="2" t="s">
        <v>1844</v>
      </c>
      <c r="AK145" s="2" t="s">
        <v>1281</v>
      </c>
      <c r="AL145" s="2" t="s">
        <v>1848</v>
      </c>
      <c r="AM145" s="2" t="s">
        <v>1844</v>
      </c>
      <c r="AN145" s="2" t="s">
        <v>1877</v>
      </c>
      <c r="AO145" s="2" t="s">
        <v>2272</v>
      </c>
      <c r="AP145" s="2" t="s">
        <v>1844</v>
      </c>
      <c r="AQ145" s="2" t="s">
        <v>1844</v>
      </c>
      <c r="AR145" s="2" t="s">
        <v>1844</v>
      </c>
      <c r="AS145" s="2" t="s">
        <v>1844</v>
      </c>
      <c r="AT145" s="2" t="s">
        <v>2272</v>
      </c>
      <c r="AU145" s="2" t="s">
        <v>1844</v>
      </c>
      <c r="AV145" s="2" t="s">
        <v>1844</v>
      </c>
      <c r="AW145" s="2" t="s">
        <v>1851</v>
      </c>
      <c r="AX145" s="2" t="s">
        <v>1844</v>
      </c>
      <c r="AY145" s="2" t="s">
        <v>1844</v>
      </c>
      <c r="AZ145" s="2" t="s">
        <v>1852</v>
      </c>
      <c r="BA145" s="2" t="s">
        <v>1844</v>
      </c>
      <c r="BB145" s="2" t="s">
        <v>1278</v>
      </c>
      <c r="BC145" s="2" t="s">
        <v>3527</v>
      </c>
      <c r="BD145" s="2" t="s">
        <v>1844</v>
      </c>
      <c r="BE145" s="2" t="s">
        <v>3528</v>
      </c>
      <c r="BF145" s="2" t="s">
        <v>1853</v>
      </c>
      <c r="BG145" s="2" t="s">
        <v>1844</v>
      </c>
      <c r="BH145" s="2" t="s">
        <v>1281</v>
      </c>
      <c r="BI145" s="2" t="s">
        <v>1844</v>
      </c>
      <c r="BJ145" s="2" t="s">
        <v>1854</v>
      </c>
      <c r="BK145" s="2" t="s">
        <v>1855</v>
      </c>
      <c r="BL145" s="2" t="s">
        <v>1871</v>
      </c>
      <c r="BM145" s="2" t="s">
        <v>1844</v>
      </c>
      <c r="BN145" s="2" t="s">
        <v>1844</v>
      </c>
      <c r="BO145" s="2" t="s">
        <v>1844</v>
      </c>
      <c r="BP145" s="2" t="s">
        <v>1857</v>
      </c>
      <c r="BQ145" s="2" t="s">
        <v>1844</v>
      </c>
      <c r="BR145" s="2" t="s">
        <v>1844</v>
      </c>
      <c r="BS145" s="2" t="s">
        <v>1853</v>
      </c>
      <c r="BT145" s="2" t="s">
        <v>1844</v>
      </c>
      <c r="BU145" s="2" t="s">
        <v>3529</v>
      </c>
      <c r="BV145" s="2" t="s">
        <v>1872</v>
      </c>
      <c r="BW145" s="2" t="s">
        <v>3530</v>
      </c>
      <c r="BX145" s="2" t="s">
        <v>1844</v>
      </c>
      <c r="BY145" s="2" t="s">
        <v>1844</v>
      </c>
      <c r="BZ145" s="2" t="s">
        <v>1844</v>
      </c>
      <c r="CA145" s="2" t="s">
        <v>1844</v>
      </c>
      <c r="CB145" s="2" t="s">
        <v>1844</v>
      </c>
      <c r="CC145" s="2" t="s">
        <v>53</v>
      </c>
      <c r="CD145" s="2" t="s">
        <v>1873</v>
      </c>
      <c r="CE145" s="2" t="s">
        <v>1844</v>
      </c>
      <c r="CF145" s="2" t="s">
        <v>1844</v>
      </c>
      <c r="CG145" s="2" t="s">
        <v>1844</v>
      </c>
      <c r="CH145" s="2" t="s">
        <v>3531</v>
      </c>
      <c r="CI145" s="2" t="s">
        <v>1874</v>
      </c>
      <c r="CJ145" s="2" t="s">
        <v>1844</v>
      </c>
      <c r="CK145" s="2" t="s">
        <v>1844</v>
      </c>
      <c r="CL145" s="2" t="s">
        <v>1844</v>
      </c>
      <c r="CM145" s="2" t="s">
        <v>1844</v>
      </c>
      <c r="CN145" s="2" t="s">
        <v>1281</v>
      </c>
      <c r="CO145" s="2" t="s">
        <v>1875</v>
      </c>
      <c r="CP145" s="2" t="s">
        <v>3529</v>
      </c>
      <c r="CQ145" s="2" t="s">
        <v>1876</v>
      </c>
      <c r="CR145" s="2" t="s">
        <v>1844</v>
      </c>
      <c r="CS145" s="2" t="s">
        <v>1859</v>
      </c>
      <c r="CT145" s="2" t="s">
        <v>1859</v>
      </c>
      <c r="CU145" s="2" t="s">
        <v>1859</v>
      </c>
      <c r="CV145" s="2" t="s">
        <v>1844</v>
      </c>
      <c r="CW145" s="2" t="s">
        <v>1844</v>
      </c>
      <c r="CX145" s="2" t="s">
        <v>1844</v>
      </c>
      <c r="CY145" s="2" t="s">
        <v>1844</v>
      </c>
      <c r="CZ145" s="2" t="s">
        <v>1844</v>
      </c>
      <c r="DA145" s="2" t="s">
        <v>1844</v>
      </c>
      <c r="DB145" s="2" t="s">
        <v>1844</v>
      </c>
      <c r="DC145" s="2" t="s">
        <v>1026</v>
      </c>
      <c r="DD145" s="2" t="s">
        <v>1281</v>
      </c>
      <c r="DE145" s="2" t="s">
        <v>51</v>
      </c>
      <c r="DF145" s="3">
        <v>44980</v>
      </c>
      <c r="DG145" s="3">
        <v>44985</v>
      </c>
      <c r="DH145" s="3">
        <v>44985</v>
      </c>
      <c r="DI145" s="3">
        <v>44980</v>
      </c>
      <c r="DJ145" s="3">
        <v>44980</v>
      </c>
      <c r="DK145" s="3"/>
      <c r="DL145" s="3"/>
      <c r="DM145" s="3">
        <v>44980</v>
      </c>
      <c r="DN145" s="3"/>
      <c r="DO145" s="3">
        <v>44980</v>
      </c>
      <c r="DP145" s="3">
        <v>44980</v>
      </c>
      <c r="DQ145" s="26">
        <v>0.5</v>
      </c>
    </row>
    <row r="146" spans="1:121" x14ac:dyDescent="0.25">
      <c r="A146" s="2" t="s">
        <v>1281</v>
      </c>
      <c r="B146" s="2" t="s">
        <v>1842</v>
      </c>
      <c r="C146" s="2" t="s">
        <v>3532</v>
      </c>
      <c r="D146" s="2" t="s">
        <v>7290</v>
      </c>
      <c r="E146" s="2" t="s">
        <v>7546</v>
      </c>
      <c r="F146" s="2" t="str">
        <f t="shared" si="5"/>
        <v>CADENA DESCARRILADA</v>
      </c>
      <c r="G146" s="2" t="str">
        <f t="shared" si="4"/>
        <v>CADENA DESCARRILADA</v>
      </c>
      <c r="H146" s="2" t="s">
        <v>7534</v>
      </c>
      <c r="I146" s="2" t="s">
        <v>7247</v>
      </c>
      <c r="J146" s="2" t="s">
        <v>7290</v>
      </c>
      <c r="K146" s="2"/>
      <c r="L146" s="2"/>
      <c r="M146" s="2"/>
      <c r="N146" s="2"/>
      <c r="O146" s="2"/>
      <c r="P146" s="2"/>
      <c r="Q146" s="2" t="s">
        <v>52</v>
      </c>
      <c r="R146" s="2" t="s">
        <v>10</v>
      </c>
      <c r="S146" s="2" t="s">
        <v>1042</v>
      </c>
      <c r="T146" s="2" t="s">
        <v>1276</v>
      </c>
      <c r="U146" s="2" t="s">
        <v>1280</v>
      </c>
      <c r="V146" s="2" t="s">
        <v>1330</v>
      </c>
      <c r="W146" s="2" t="s">
        <v>1330</v>
      </c>
      <c r="X146" s="2" t="s">
        <v>1295</v>
      </c>
      <c r="Y146" s="2" t="s">
        <v>1025</v>
      </c>
      <c r="Z146" s="2" t="s">
        <v>1844</v>
      </c>
      <c r="AA146" s="2" t="s">
        <v>1844</v>
      </c>
      <c r="AB146" s="2" t="s">
        <v>3533</v>
      </c>
      <c r="AC146" s="2" t="s">
        <v>1844</v>
      </c>
      <c r="AD146" s="2" t="s">
        <v>1531</v>
      </c>
      <c r="AE146" s="2" t="s">
        <v>3534</v>
      </c>
      <c r="AF146" s="2" t="s">
        <v>1870</v>
      </c>
      <c r="AG146" s="2" t="s">
        <v>1847</v>
      </c>
      <c r="AH146" s="2" t="s">
        <v>1844</v>
      </c>
      <c r="AI146" s="2" t="s">
        <v>1844</v>
      </c>
      <c r="AJ146" s="2" t="s">
        <v>1844</v>
      </c>
      <c r="AK146" s="2" t="s">
        <v>1281</v>
      </c>
      <c r="AL146" s="2" t="s">
        <v>1848</v>
      </c>
      <c r="AM146" s="2" t="s">
        <v>1844</v>
      </c>
      <c r="AN146" s="2" t="s">
        <v>2081</v>
      </c>
      <c r="AO146" s="2" t="s">
        <v>2804</v>
      </c>
      <c r="AP146" s="2" t="s">
        <v>1844</v>
      </c>
      <c r="AQ146" s="2" t="s">
        <v>1844</v>
      </c>
      <c r="AR146" s="2" t="s">
        <v>1844</v>
      </c>
      <c r="AS146" s="2" t="s">
        <v>1844</v>
      </c>
      <c r="AT146" s="2" t="s">
        <v>2804</v>
      </c>
      <c r="AU146" s="2" t="s">
        <v>1844</v>
      </c>
      <c r="AV146" s="2" t="s">
        <v>1844</v>
      </c>
      <c r="AW146" s="2" t="s">
        <v>1851</v>
      </c>
      <c r="AX146" s="2" t="s">
        <v>1844</v>
      </c>
      <c r="AY146" s="2" t="s">
        <v>1844</v>
      </c>
      <c r="AZ146" s="2" t="s">
        <v>1852</v>
      </c>
      <c r="BA146" s="2" t="s">
        <v>1844</v>
      </c>
      <c r="BB146" s="2" t="s">
        <v>1278</v>
      </c>
      <c r="BC146" s="2" t="s">
        <v>3535</v>
      </c>
      <c r="BD146" s="2" t="s">
        <v>1844</v>
      </c>
      <c r="BE146" s="2" t="s">
        <v>3536</v>
      </c>
      <c r="BF146" s="2" t="s">
        <v>1853</v>
      </c>
      <c r="BG146" s="2" t="s">
        <v>1844</v>
      </c>
      <c r="BH146" s="2" t="s">
        <v>1281</v>
      </c>
      <c r="BI146" s="2" t="s">
        <v>1844</v>
      </c>
      <c r="BJ146" s="2" t="s">
        <v>1854</v>
      </c>
      <c r="BK146" s="2" t="s">
        <v>1855</v>
      </c>
      <c r="BL146" s="2" t="s">
        <v>1871</v>
      </c>
      <c r="BM146" s="2" t="s">
        <v>1844</v>
      </c>
      <c r="BN146" s="2" t="s">
        <v>1844</v>
      </c>
      <c r="BO146" s="2" t="s">
        <v>1844</v>
      </c>
      <c r="BP146" s="2" t="s">
        <v>1857</v>
      </c>
      <c r="BQ146" s="2" t="s">
        <v>1844</v>
      </c>
      <c r="BR146" s="2" t="s">
        <v>1844</v>
      </c>
      <c r="BS146" s="2" t="s">
        <v>1853</v>
      </c>
      <c r="BT146" s="2" t="s">
        <v>1844</v>
      </c>
      <c r="BU146" s="2" t="s">
        <v>3537</v>
      </c>
      <c r="BV146" s="2" t="s">
        <v>1872</v>
      </c>
      <c r="BW146" s="2" t="s">
        <v>3538</v>
      </c>
      <c r="BX146" s="2" t="s">
        <v>1844</v>
      </c>
      <c r="BY146" s="2" t="s">
        <v>1844</v>
      </c>
      <c r="BZ146" s="2" t="s">
        <v>1844</v>
      </c>
      <c r="CA146" s="2" t="s">
        <v>1844</v>
      </c>
      <c r="CB146" s="2" t="s">
        <v>1844</v>
      </c>
      <c r="CC146" s="2" t="s">
        <v>53</v>
      </c>
      <c r="CD146" s="2" t="s">
        <v>1873</v>
      </c>
      <c r="CE146" s="2" t="s">
        <v>1844</v>
      </c>
      <c r="CF146" s="2" t="s">
        <v>1844</v>
      </c>
      <c r="CG146" s="2" t="s">
        <v>1844</v>
      </c>
      <c r="CH146" s="2" t="s">
        <v>3539</v>
      </c>
      <c r="CI146" s="2" t="s">
        <v>1874</v>
      </c>
      <c r="CJ146" s="2" t="s">
        <v>1844</v>
      </c>
      <c r="CK146" s="2" t="s">
        <v>1844</v>
      </c>
      <c r="CL146" s="2" t="s">
        <v>1844</v>
      </c>
      <c r="CM146" s="2" t="s">
        <v>1844</v>
      </c>
      <c r="CN146" s="2" t="s">
        <v>1281</v>
      </c>
      <c r="CO146" s="2" t="s">
        <v>1875</v>
      </c>
      <c r="CP146" s="2" t="s">
        <v>3537</v>
      </c>
      <c r="CQ146" s="2" t="s">
        <v>1876</v>
      </c>
      <c r="CR146" s="2" t="s">
        <v>1844</v>
      </c>
      <c r="CS146" s="2" t="s">
        <v>1859</v>
      </c>
      <c r="CT146" s="2" t="s">
        <v>1859</v>
      </c>
      <c r="CU146" s="2" t="s">
        <v>1859</v>
      </c>
      <c r="CV146" s="2" t="s">
        <v>1844</v>
      </c>
      <c r="CW146" s="2" t="s">
        <v>1844</v>
      </c>
      <c r="CX146" s="2" t="s">
        <v>1844</v>
      </c>
      <c r="CY146" s="2" t="s">
        <v>1844</v>
      </c>
      <c r="CZ146" s="2" t="s">
        <v>1844</v>
      </c>
      <c r="DA146" s="2" t="s">
        <v>1844</v>
      </c>
      <c r="DB146" s="2" t="s">
        <v>1844</v>
      </c>
      <c r="DC146" s="2" t="s">
        <v>1026</v>
      </c>
      <c r="DD146" s="2" t="s">
        <v>1281</v>
      </c>
      <c r="DE146" s="2" t="s">
        <v>51</v>
      </c>
      <c r="DF146" s="3">
        <v>44981</v>
      </c>
      <c r="DG146" s="3">
        <v>45077</v>
      </c>
      <c r="DH146" s="3">
        <v>45077</v>
      </c>
      <c r="DI146" s="3">
        <v>44981</v>
      </c>
      <c r="DJ146" s="3">
        <v>44981</v>
      </c>
      <c r="DK146" s="3"/>
      <c r="DL146" s="3"/>
      <c r="DM146" s="3">
        <v>44981</v>
      </c>
      <c r="DN146" s="3"/>
      <c r="DO146" s="3">
        <v>44981</v>
      </c>
      <c r="DP146" s="3">
        <v>44981</v>
      </c>
      <c r="DQ146" s="26">
        <v>3.67</v>
      </c>
    </row>
    <row r="147" spans="1:121" x14ac:dyDescent="0.25">
      <c r="A147" s="2" t="s">
        <v>1281</v>
      </c>
      <c r="B147" s="2" t="s">
        <v>1842</v>
      </c>
      <c r="C147" s="2" t="s">
        <v>3506</v>
      </c>
      <c r="D147" s="2" t="s">
        <v>7692</v>
      </c>
      <c r="E147" s="2" t="s">
        <v>7661</v>
      </c>
      <c r="F147" s="2" t="str">
        <f t="shared" si="5"/>
        <v>SISTEMA DE CORTE DESAJUSTADO</v>
      </c>
      <c r="G147" s="2" t="str">
        <f t="shared" si="4"/>
        <v>SISTEMA DE CORTE DESAJUSTADO</v>
      </c>
      <c r="H147" s="2" t="s">
        <v>7264</v>
      </c>
      <c r="I147" s="2" t="s">
        <v>7265</v>
      </c>
      <c r="J147" s="2" t="s">
        <v>7435</v>
      </c>
      <c r="K147" s="2"/>
      <c r="L147" s="2"/>
      <c r="M147" s="2"/>
      <c r="N147" s="2"/>
      <c r="O147" s="2"/>
      <c r="P147" s="2"/>
      <c r="Q147" s="2" t="s">
        <v>153</v>
      </c>
      <c r="R147" s="2" t="s">
        <v>10</v>
      </c>
      <c r="S147" s="2" t="s">
        <v>67</v>
      </c>
      <c r="T147" s="2" t="s">
        <v>1276</v>
      </c>
      <c r="U147" s="2" t="s">
        <v>1280</v>
      </c>
      <c r="V147" s="2" t="s">
        <v>1410</v>
      </c>
      <c r="W147" s="2" t="s">
        <v>1410</v>
      </c>
      <c r="X147" s="2" t="s">
        <v>1291</v>
      </c>
      <c r="Y147" s="2" t="s">
        <v>1025</v>
      </c>
      <c r="Z147" s="2" t="s">
        <v>1844</v>
      </c>
      <c r="AA147" s="2" t="s">
        <v>1844</v>
      </c>
      <c r="AB147" s="2" t="s">
        <v>3507</v>
      </c>
      <c r="AC147" s="2" t="s">
        <v>1844</v>
      </c>
      <c r="AD147" s="2" t="s">
        <v>1296</v>
      </c>
      <c r="AE147" s="2" t="s">
        <v>3508</v>
      </c>
      <c r="AF147" s="2" t="s">
        <v>2176</v>
      </c>
      <c r="AG147" s="2" t="s">
        <v>1847</v>
      </c>
      <c r="AH147" s="2" t="s">
        <v>1844</v>
      </c>
      <c r="AI147" s="2" t="s">
        <v>1844</v>
      </c>
      <c r="AJ147" s="2" t="s">
        <v>1844</v>
      </c>
      <c r="AK147" s="2" t="s">
        <v>1281</v>
      </c>
      <c r="AL147" s="2" t="s">
        <v>1848</v>
      </c>
      <c r="AM147" s="2" t="s">
        <v>1844</v>
      </c>
      <c r="AN147" s="2" t="s">
        <v>2043</v>
      </c>
      <c r="AO147" s="2" t="s">
        <v>3509</v>
      </c>
      <c r="AP147" s="2" t="s">
        <v>1844</v>
      </c>
      <c r="AQ147" s="2" t="s">
        <v>1844</v>
      </c>
      <c r="AR147" s="2" t="s">
        <v>1844</v>
      </c>
      <c r="AS147" s="2" t="s">
        <v>1844</v>
      </c>
      <c r="AT147" s="2" t="s">
        <v>3510</v>
      </c>
      <c r="AU147" s="2" t="s">
        <v>1844</v>
      </c>
      <c r="AV147" s="2" t="s">
        <v>1844</v>
      </c>
      <c r="AW147" s="2" t="s">
        <v>1851</v>
      </c>
      <c r="AX147" s="2" t="s">
        <v>1844</v>
      </c>
      <c r="AY147" s="2" t="s">
        <v>1844</v>
      </c>
      <c r="AZ147" s="2" t="s">
        <v>1852</v>
      </c>
      <c r="BA147" s="2" t="s">
        <v>1844</v>
      </c>
      <c r="BB147" s="2" t="s">
        <v>1278</v>
      </c>
      <c r="BC147" s="2" t="s">
        <v>3511</v>
      </c>
      <c r="BD147" s="2" t="s">
        <v>1844</v>
      </c>
      <c r="BE147" s="2" t="s">
        <v>3512</v>
      </c>
      <c r="BF147" s="2" t="s">
        <v>1853</v>
      </c>
      <c r="BG147" s="2" t="s">
        <v>1844</v>
      </c>
      <c r="BH147" s="2" t="s">
        <v>1281</v>
      </c>
      <c r="BI147" s="2" t="s">
        <v>1844</v>
      </c>
      <c r="BJ147" s="2" t="s">
        <v>1854</v>
      </c>
      <c r="BK147" s="2" t="s">
        <v>1855</v>
      </c>
      <c r="BL147" s="2" t="s">
        <v>1866</v>
      </c>
      <c r="BM147" s="2" t="s">
        <v>1844</v>
      </c>
      <c r="BN147" s="2" t="s">
        <v>1844</v>
      </c>
      <c r="BO147" s="2" t="s">
        <v>1844</v>
      </c>
      <c r="BP147" s="2" t="s">
        <v>1857</v>
      </c>
      <c r="BQ147" s="2" t="s">
        <v>1844</v>
      </c>
      <c r="BR147" s="2" t="s">
        <v>1844</v>
      </c>
      <c r="BS147" s="2" t="s">
        <v>1853</v>
      </c>
      <c r="BT147" s="2" t="s">
        <v>1844</v>
      </c>
      <c r="BU147" s="2" t="s">
        <v>3513</v>
      </c>
      <c r="BV147" s="2" t="s">
        <v>1882</v>
      </c>
      <c r="BW147" s="2" t="s">
        <v>3514</v>
      </c>
      <c r="BX147" s="2" t="s">
        <v>1844</v>
      </c>
      <c r="BY147" s="2" t="s">
        <v>1844</v>
      </c>
      <c r="BZ147" s="2" t="s">
        <v>1844</v>
      </c>
      <c r="CA147" s="2" t="s">
        <v>1844</v>
      </c>
      <c r="CB147" s="2" t="s">
        <v>1844</v>
      </c>
      <c r="CC147" s="2" t="s">
        <v>154</v>
      </c>
      <c r="CD147" s="2" t="s">
        <v>1844</v>
      </c>
      <c r="CE147" s="2" t="s">
        <v>1844</v>
      </c>
      <c r="CF147" s="2" t="s">
        <v>1844</v>
      </c>
      <c r="CG147" s="2" t="s">
        <v>1844</v>
      </c>
      <c r="CH147" s="2" t="s">
        <v>3508</v>
      </c>
      <c r="CI147" s="2" t="s">
        <v>1869</v>
      </c>
      <c r="CJ147" s="2" t="s">
        <v>1844</v>
      </c>
      <c r="CK147" s="2" t="s">
        <v>1844</v>
      </c>
      <c r="CL147" s="2" t="s">
        <v>1844</v>
      </c>
      <c r="CM147" s="2" t="s">
        <v>1844</v>
      </c>
      <c r="CN147" s="2" t="s">
        <v>1281</v>
      </c>
      <c r="CO147" s="2" t="s">
        <v>1883</v>
      </c>
      <c r="CP147" s="2" t="s">
        <v>3513</v>
      </c>
      <c r="CQ147" s="2" t="s">
        <v>1884</v>
      </c>
      <c r="CR147" s="2" t="s">
        <v>1844</v>
      </c>
      <c r="CS147" s="2" t="s">
        <v>1859</v>
      </c>
      <c r="CT147" s="2" t="s">
        <v>1859</v>
      </c>
      <c r="CU147" s="2" t="s">
        <v>1859</v>
      </c>
      <c r="CV147" s="2" t="s">
        <v>1844</v>
      </c>
      <c r="CW147" s="2" t="s">
        <v>1844</v>
      </c>
      <c r="CX147" s="2" t="s">
        <v>1844</v>
      </c>
      <c r="CY147" s="2" t="s">
        <v>1844</v>
      </c>
      <c r="CZ147" s="2" t="s">
        <v>1844</v>
      </c>
      <c r="DA147" s="2" t="s">
        <v>1844</v>
      </c>
      <c r="DB147" s="2" t="s">
        <v>1844</v>
      </c>
      <c r="DC147" s="2" t="s">
        <v>1026</v>
      </c>
      <c r="DD147" s="2" t="s">
        <v>1281</v>
      </c>
      <c r="DE147" s="2" t="s">
        <v>152</v>
      </c>
      <c r="DF147" s="3">
        <v>44977</v>
      </c>
      <c r="DG147" s="3">
        <v>44996</v>
      </c>
      <c r="DH147" s="3">
        <v>44996</v>
      </c>
      <c r="DI147" s="3">
        <v>44977</v>
      </c>
      <c r="DJ147" s="3">
        <v>44996</v>
      </c>
      <c r="DK147" s="3"/>
      <c r="DL147" s="3"/>
      <c r="DM147" s="3">
        <v>44977</v>
      </c>
      <c r="DN147" s="3"/>
      <c r="DO147" s="3">
        <v>44977</v>
      </c>
      <c r="DP147" s="3">
        <v>44977</v>
      </c>
      <c r="DQ147" s="26">
        <v>0.98</v>
      </c>
    </row>
    <row r="148" spans="1:121" x14ac:dyDescent="0.25">
      <c r="A148" s="2" t="s">
        <v>1281</v>
      </c>
      <c r="B148" s="2" t="s">
        <v>1842</v>
      </c>
      <c r="C148" s="2" t="s">
        <v>3555</v>
      </c>
      <c r="D148" s="2" t="s">
        <v>7724</v>
      </c>
      <c r="E148" s="2" t="s">
        <v>7726</v>
      </c>
      <c r="F148" s="2" t="str">
        <f t="shared" si="5"/>
        <v>CILINDRO DE MORDAZA AIREADO</v>
      </c>
      <c r="G148" s="2" t="str">
        <f t="shared" si="4"/>
        <v>CILINDRO DE MORDAZA AIREADO</v>
      </c>
      <c r="H148" s="2" t="s">
        <v>7455</v>
      </c>
      <c r="I148" s="2" t="s">
        <v>7255</v>
      </c>
      <c r="J148" s="2" t="s">
        <v>7256</v>
      </c>
      <c r="K148" s="2" t="s">
        <v>7490</v>
      </c>
      <c r="L148" s="2" t="s">
        <v>7304</v>
      </c>
      <c r="M148" s="2" t="s">
        <v>7535</v>
      </c>
      <c r="N148" s="2" t="s">
        <v>7255</v>
      </c>
      <c r="O148" s="2" t="s">
        <v>7536</v>
      </c>
      <c r="P148" s="2"/>
      <c r="Q148" s="2" t="s">
        <v>6</v>
      </c>
      <c r="R148" s="2" t="s">
        <v>10</v>
      </c>
      <c r="S148" s="2" t="s">
        <v>1042</v>
      </c>
      <c r="T148" s="2" t="s">
        <v>1276</v>
      </c>
      <c r="U148" s="2" t="s">
        <v>1280</v>
      </c>
      <c r="V148" s="2" t="s">
        <v>1277</v>
      </c>
      <c r="W148" s="2" t="s">
        <v>1277</v>
      </c>
      <c r="X148" s="2" t="s">
        <v>1285</v>
      </c>
      <c r="Y148" s="2" t="s">
        <v>1025</v>
      </c>
      <c r="Z148" s="2" t="s">
        <v>1844</v>
      </c>
      <c r="AA148" s="2" t="s">
        <v>1844</v>
      </c>
      <c r="AB148" s="2" t="s">
        <v>3556</v>
      </c>
      <c r="AC148" s="2" t="s">
        <v>1844</v>
      </c>
      <c r="AD148" s="2" t="s">
        <v>1299</v>
      </c>
      <c r="AE148" s="2" t="s">
        <v>3557</v>
      </c>
      <c r="AF148" s="2" t="s">
        <v>1893</v>
      </c>
      <c r="AG148" s="2" t="s">
        <v>1847</v>
      </c>
      <c r="AH148" s="2" t="s">
        <v>1844</v>
      </c>
      <c r="AI148" s="2" t="s">
        <v>1844</v>
      </c>
      <c r="AJ148" s="2" t="s">
        <v>1844</v>
      </c>
      <c r="AK148" s="2" t="s">
        <v>1281</v>
      </c>
      <c r="AL148" s="2" t="s">
        <v>1848</v>
      </c>
      <c r="AM148" s="2" t="s">
        <v>1844</v>
      </c>
      <c r="AN148" s="2" t="s">
        <v>3558</v>
      </c>
      <c r="AO148" s="2" t="s">
        <v>1905</v>
      </c>
      <c r="AP148" s="2" t="s">
        <v>1844</v>
      </c>
      <c r="AQ148" s="2" t="s">
        <v>1844</v>
      </c>
      <c r="AR148" s="2" t="s">
        <v>1844</v>
      </c>
      <c r="AS148" s="2" t="s">
        <v>1844</v>
      </c>
      <c r="AT148" s="2" t="s">
        <v>1905</v>
      </c>
      <c r="AU148" s="2" t="s">
        <v>1844</v>
      </c>
      <c r="AV148" s="2" t="s">
        <v>1844</v>
      </c>
      <c r="AW148" s="2" t="s">
        <v>1851</v>
      </c>
      <c r="AX148" s="2" t="s">
        <v>1844</v>
      </c>
      <c r="AY148" s="2" t="s">
        <v>1844</v>
      </c>
      <c r="AZ148" s="2" t="s">
        <v>1852</v>
      </c>
      <c r="BA148" s="2" t="s">
        <v>1844</v>
      </c>
      <c r="BB148" s="2" t="s">
        <v>1278</v>
      </c>
      <c r="BC148" s="2" t="s">
        <v>3559</v>
      </c>
      <c r="BD148" s="2" t="s">
        <v>1844</v>
      </c>
      <c r="BE148" s="2" t="s">
        <v>3560</v>
      </c>
      <c r="BF148" s="2" t="s">
        <v>1853</v>
      </c>
      <c r="BG148" s="2" t="s">
        <v>1844</v>
      </c>
      <c r="BH148" s="2" t="s">
        <v>1281</v>
      </c>
      <c r="BI148" s="2" t="s">
        <v>1844</v>
      </c>
      <c r="BJ148" s="2" t="s">
        <v>1854</v>
      </c>
      <c r="BK148" s="2" t="s">
        <v>1855</v>
      </c>
      <c r="BL148" s="2" t="s">
        <v>1897</v>
      </c>
      <c r="BM148" s="2" t="s">
        <v>1844</v>
      </c>
      <c r="BN148" s="2" t="s">
        <v>1844</v>
      </c>
      <c r="BO148" s="2" t="s">
        <v>1844</v>
      </c>
      <c r="BP148" s="2" t="s">
        <v>1857</v>
      </c>
      <c r="BQ148" s="2" t="s">
        <v>1844</v>
      </c>
      <c r="BR148" s="2" t="s">
        <v>1844</v>
      </c>
      <c r="BS148" s="2" t="s">
        <v>1853</v>
      </c>
      <c r="BT148" s="2" t="s">
        <v>1844</v>
      </c>
      <c r="BU148" s="2" t="s">
        <v>3561</v>
      </c>
      <c r="BV148" s="2" t="s">
        <v>1844</v>
      </c>
      <c r="BW148" s="2" t="s">
        <v>3562</v>
      </c>
      <c r="BX148" s="2" t="s">
        <v>1844</v>
      </c>
      <c r="BY148" s="2" t="s">
        <v>1844</v>
      </c>
      <c r="BZ148" s="2" t="s">
        <v>1844</v>
      </c>
      <c r="CA148" s="2" t="s">
        <v>1844</v>
      </c>
      <c r="CB148" s="2" t="s">
        <v>1844</v>
      </c>
      <c r="CC148" s="2" t="s">
        <v>7</v>
      </c>
      <c r="CD148" s="2" t="s">
        <v>1844</v>
      </c>
      <c r="CE148" s="2" t="s">
        <v>1844</v>
      </c>
      <c r="CF148" s="2" t="s">
        <v>1844</v>
      </c>
      <c r="CG148" s="2" t="s">
        <v>1844</v>
      </c>
      <c r="CH148" s="2" t="s">
        <v>3563</v>
      </c>
      <c r="CI148" s="2" t="s">
        <v>1901</v>
      </c>
      <c r="CJ148" s="2" t="s">
        <v>1844</v>
      </c>
      <c r="CK148" s="2" t="s">
        <v>1844</v>
      </c>
      <c r="CL148" s="2" t="s">
        <v>1844</v>
      </c>
      <c r="CM148" s="2" t="s">
        <v>1844</v>
      </c>
      <c r="CN148" s="2" t="s">
        <v>1281</v>
      </c>
      <c r="CO148" s="2" t="s">
        <v>1844</v>
      </c>
      <c r="CP148" s="2" t="s">
        <v>3561</v>
      </c>
      <c r="CQ148" s="2" t="s">
        <v>1844</v>
      </c>
      <c r="CR148" s="2" t="s">
        <v>1844</v>
      </c>
      <c r="CS148" s="2" t="s">
        <v>1859</v>
      </c>
      <c r="CT148" s="2" t="s">
        <v>1859</v>
      </c>
      <c r="CU148" s="2" t="s">
        <v>1859</v>
      </c>
      <c r="CV148" s="2" t="s">
        <v>1844</v>
      </c>
      <c r="CW148" s="2" t="s">
        <v>1844</v>
      </c>
      <c r="CX148" s="2" t="s">
        <v>1844</v>
      </c>
      <c r="CY148" s="2" t="s">
        <v>1844</v>
      </c>
      <c r="CZ148" s="2" t="s">
        <v>1844</v>
      </c>
      <c r="DA148" s="2" t="s">
        <v>1844</v>
      </c>
      <c r="DB148" s="2" t="s">
        <v>1844</v>
      </c>
      <c r="DC148" s="2" t="s">
        <v>1026</v>
      </c>
      <c r="DD148" s="2" t="s">
        <v>1281</v>
      </c>
      <c r="DE148" s="2" t="s">
        <v>5</v>
      </c>
      <c r="DF148" s="3">
        <v>44999</v>
      </c>
      <c r="DG148" s="3">
        <v>44999</v>
      </c>
      <c r="DH148" s="3">
        <v>44999</v>
      </c>
      <c r="DI148" s="3">
        <v>44999</v>
      </c>
      <c r="DJ148" s="3">
        <v>44999</v>
      </c>
      <c r="DK148" s="3"/>
      <c r="DL148" s="3"/>
      <c r="DM148" s="3">
        <v>44999</v>
      </c>
      <c r="DN148" s="3"/>
      <c r="DO148" s="3">
        <v>44999</v>
      </c>
      <c r="DP148" s="3">
        <v>44999</v>
      </c>
      <c r="DQ148" s="26">
        <v>4.51</v>
      </c>
    </row>
    <row r="149" spans="1:121" x14ac:dyDescent="0.25">
      <c r="A149" s="2" t="s">
        <v>1281</v>
      </c>
      <c r="B149" s="2" t="s">
        <v>1842</v>
      </c>
      <c r="C149" s="2" t="s">
        <v>3577</v>
      </c>
      <c r="D149" s="2" t="s">
        <v>7290</v>
      </c>
      <c r="E149" s="2" t="s">
        <v>7727</v>
      </c>
      <c r="F149" s="2" t="str">
        <f t="shared" si="5"/>
        <v>CADENA DESTENSIONADA</v>
      </c>
      <c r="G149" s="2" t="str">
        <f t="shared" si="4"/>
        <v>CADENA DESTENSIONADA</v>
      </c>
      <c r="H149" s="2" t="s">
        <v>7537</v>
      </c>
      <c r="I149" s="2" t="s">
        <v>7247</v>
      </c>
      <c r="J149" s="2" t="s">
        <v>7290</v>
      </c>
      <c r="K149" s="2"/>
      <c r="L149" s="2"/>
      <c r="M149" s="2"/>
      <c r="N149" s="2"/>
      <c r="O149" s="2"/>
      <c r="P149" s="2"/>
      <c r="Q149" s="2" t="s">
        <v>239</v>
      </c>
      <c r="R149" s="2" t="s">
        <v>10</v>
      </c>
      <c r="S149" s="2" t="s">
        <v>67</v>
      </c>
      <c r="T149" s="2" t="s">
        <v>1293</v>
      </c>
      <c r="U149" s="2" t="s">
        <v>1288</v>
      </c>
      <c r="V149" s="2" t="s">
        <v>1283</v>
      </c>
      <c r="W149" s="2" t="s">
        <v>1283</v>
      </c>
      <c r="X149" s="2" t="s">
        <v>1279</v>
      </c>
      <c r="Y149" s="2" t="s">
        <v>1015</v>
      </c>
      <c r="Z149" s="2" t="s">
        <v>1844</v>
      </c>
      <c r="AA149" s="2" t="s">
        <v>1844</v>
      </c>
      <c r="AB149" s="2" t="s">
        <v>1844</v>
      </c>
      <c r="AC149" s="2" t="s">
        <v>1844</v>
      </c>
      <c r="AD149" s="2" t="s">
        <v>1296</v>
      </c>
      <c r="AE149" s="2" t="s">
        <v>3578</v>
      </c>
      <c r="AF149" s="2" t="s">
        <v>1846</v>
      </c>
      <c r="AG149" s="2" t="s">
        <v>1847</v>
      </c>
      <c r="AH149" s="2" t="s">
        <v>1844</v>
      </c>
      <c r="AI149" s="2" t="s">
        <v>1844</v>
      </c>
      <c r="AJ149" s="2" t="s">
        <v>1844</v>
      </c>
      <c r="AK149" s="2" t="s">
        <v>1281</v>
      </c>
      <c r="AL149" s="2" t="s">
        <v>1848</v>
      </c>
      <c r="AM149" s="2" t="s">
        <v>1844</v>
      </c>
      <c r="AN149" s="2" t="s">
        <v>1857</v>
      </c>
      <c r="AO149" s="2" t="s">
        <v>2385</v>
      </c>
      <c r="AP149" s="2" t="s">
        <v>1844</v>
      </c>
      <c r="AQ149" s="2" t="s">
        <v>1844</v>
      </c>
      <c r="AR149" s="2" t="s">
        <v>1844</v>
      </c>
      <c r="AS149" s="2" t="s">
        <v>1844</v>
      </c>
      <c r="AT149" s="2" t="s">
        <v>2385</v>
      </c>
      <c r="AU149" s="2" t="s">
        <v>1844</v>
      </c>
      <c r="AV149" s="2" t="s">
        <v>1844</v>
      </c>
      <c r="AW149" s="2" t="s">
        <v>1851</v>
      </c>
      <c r="AX149" s="2" t="s">
        <v>1844</v>
      </c>
      <c r="AY149" s="2" t="s">
        <v>1844</v>
      </c>
      <c r="AZ149" s="2" t="s">
        <v>1852</v>
      </c>
      <c r="BA149" s="2" t="s">
        <v>1844</v>
      </c>
      <c r="BB149" s="2" t="s">
        <v>1278</v>
      </c>
      <c r="BC149" s="2" t="s">
        <v>3579</v>
      </c>
      <c r="BD149" s="2" t="s">
        <v>1844</v>
      </c>
      <c r="BE149" s="2" t="s">
        <v>3580</v>
      </c>
      <c r="BF149" s="2" t="s">
        <v>1853</v>
      </c>
      <c r="BG149" s="2" t="s">
        <v>1844</v>
      </c>
      <c r="BH149" s="2" t="s">
        <v>1281</v>
      </c>
      <c r="BI149" s="2" t="s">
        <v>1844</v>
      </c>
      <c r="BJ149" s="2" t="s">
        <v>1854</v>
      </c>
      <c r="BK149" s="2" t="s">
        <v>1855</v>
      </c>
      <c r="BL149" s="2" t="s">
        <v>1856</v>
      </c>
      <c r="BM149" s="2" t="s">
        <v>1844</v>
      </c>
      <c r="BN149" s="2" t="s">
        <v>1844</v>
      </c>
      <c r="BO149" s="2" t="s">
        <v>1844</v>
      </c>
      <c r="BP149" s="2" t="s">
        <v>1857</v>
      </c>
      <c r="BQ149" s="2" t="s">
        <v>1844</v>
      </c>
      <c r="BR149" s="2" t="s">
        <v>1844</v>
      </c>
      <c r="BS149" s="2" t="s">
        <v>1853</v>
      </c>
      <c r="BT149" s="2" t="s">
        <v>1844</v>
      </c>
      <c r="BU149" s="2" t="s">
        <v>3581</v>
      </c>
      <c r="BV149" s="2" t="s">
        <v>1844</v>
      </c>
      <c r="BW149" s="2" t="s">
        <v>3582</v>
      </c>
      <c r="BX149" s="2" t="s">
        <v>1844</v>
      </c>
      <c r="BY149" s="2" t="s">
        <v>1844</v>
      </c>
      <c r="BZ149" s="2" t="s">
        <v>1844</v>
      </c>
      <c r="CA149" s="2" t="s">
        <v>1844</v>
      </c>
      <c r="CB149" s="2" t="s">
        <v>1844</v>
      </c>
      <c r="CC149" s="2" t="s">
        <v>185</v>
      </c>
      <c r="CD149" s="2" t="s">
        <v>1844</v>
      </c>
      <c r="CE149" s="2" t="s">
        <v>1844</v>
      </c>
      <c r="CF149" s="2" t="s">
        <v>1844</v>
      </c>
      <c r="CG149" s="2" t="s">
        <v>1844</v>
      </c>
      <c r="CH149" s="2" t="s">
        <v>3583</v>
      </c>
      <c r="CI149" s="2" t="s">
        <v>1858</v>
      </c>
      <c r="CJ149" s="2" t="s">
        <v>1844</v>
      </c>
      <c r="CK149" s="2" t="s">
        <v>1844</v>
      </c>
      <c r="CL149" s="2" t="s">
        <v>1844</v>
      </c>
      <c r="CM149" s="2" t="s">
        <v>1844</v>
      </c>
      <c r="CN149" s="2" t="s">
        <v>1281</v>
      </c>
      <c r="CO149" s="2" t="s">
        <v>1844</v>
      </c>
      <c r="CP149" s="2" t="s">
        <v>3581</v>
      </c>
      <c r="CQ149" s="2" t="s">
        <v>1844</v>
      </c>
      <c r="CR149" s="2" t="s">
        <v>1844</v>
      </c>
      <c r="CS149" s="2" t="s">
        <v>1859</v>
      </c>
      <c r="CT149" s="2" t="s">
        <v>1859</v>
      </c>
      <c r="CU149" s="2" t="s">
        <v>1859</v>
      </c>
      <c r="CV149" s="2" t="s">
        <v>1844</v>
      </c>
      <c r="CW149" s="2" t="s">
        <v>1844</v>
      </c>
      <c r="CX149" s="2" t="s">
        <v>1844</v>
      </c>
      <c r="CY149" s="2" t="s">
        <v>1844</v>
      </c>
      <c r="CZ149" s="2" t="s">
        <v>1844</v>
      </c>
      <c r="DA149" s="2" t="s">
        <v>1844</v>
      </c>
      <c r="DB149" s="2" t="s">
        <v>1844</v>
      </c>
      <c r="DC149" s="2" t="s">
        <v>1026</v>
      </c>
      <c r="DD149" s="2" t="s">
        <v>1281</v>
      </c>
      <c r="DE149" s="2" t="s">
        <v>238</v>
      </c>
      <c r="DF149" s="3">
        <v>45006</v>
      </c>
      <c r="DG149" s="3">
        <v>45006</v>
      </c>
      <c r="DH149" s="3">
        <v>45006</v>
      </c>
      <c r="DI149" s="3"/>
      <c r="DJ149" s="3">
        <v>45006</v>
      </c>
      <c r="DK149" s="3"/>
      <c r="DL149" s="3"/>
      <c r="DM149" s="3">
        <v>45006</v>
      </c>
      <c r="DN149" s="3"/>
      <c r="DO149" s="3">
        <v>45006</v>
      </c>
      <c r="DP149" s="3">
        <v>45006</v>
      </c>
      <c r="DQ149" s="26">
        <v>0</v>
      </c>
    </row>
    <row r="150" spans="1:121" x14ac:dyDescent="0.25">
      <c r="A150" s="2" t="s">
        <v>1281</v>
      </c>
      <c r="B150" s="2" t="s">
        <v>1842</v>
      </c>
      <c r="C150" s="2" t="s">
        <v>3584</v>
      </c>
      <c r="D150" s="2" t="s">
        <v>7682</v>
      </c>
      <c r="E150" s="2" t="s">
        <v>7419</v>
      </c>
      <c r="F150" s="2" t="str">
        <f t="shared" si="5"/>
        <v>SISTEMA DE GRAPADO DEFICIENTE</v>
      </c>
      <c r="G150" s="2" t="str">
        <f t="shared" si="4"/>
        <v>SISTEMA DE GRAPADO DEFICIENTE</v>
      </c>
      <c r="H150" s="2" t="s">
        <v>405</v>
      </c>
      <c r="I150" s="2" t="s">
        <v>7538</v>
      </c>
      <c r="J150" s="2" t="s">
        <v>7248</v>
      </c>
      <c r="K150" s="2" t="s">
        <v>7352</v>
      </c>
      <c r="L150" s="2" t="s">
        <v>7539</v>
      </c>
      <c r="M150" s="2"/>
      <c r="N150" s="2"/>
      <c r="O150" s="2"/>
      <c r="P150" s="2"/>
      <c r="Q150" s="2" t="s">
        <v>406</v>
      </c>
      <c r="R150" s="2" t="s">
        <v>10</v>
      </c>
      <c r="S150" s="2" t="s">
        <v>1042</v>
      </c>
      <c r="T150" s="2" t="s">
        <v>1282</v>
      </c>
      <c r="U150" s="2" t="s">
        <v>1288</v>
      </c>
      <c r="V150" s="2" t="s">
        <v>1405</v>
      </c>
      <c r="W150" s="2" t="s">
        <v>1405</v>
      </c>
      <c r="X150" s="2" t="s">
        <v>1291</v>
      </c>
      <c r="Y150" s="2" t="s">
        <v>1025</v>
      </c>
      <c r="Z150" s="2" t="s">
        <v>1844</v>
      </c>
      <c r="AA150" s="2" t="s">
        <v>1844</v>
      </c>
      <c r="AB150" s="2" t="s">
        <v>1844</v>
      </c>
      <c r="AC150" s="2" t="s">
        <v>1844</v>
      </c>
      <c r="AD150" s="2" t="s">
        <v>1531</v>
      </c>
      <c r="AE150" s="2" t="s">
        <v>3585</v>
      </c>
      <c r="AF150" s="2" t="s">
        <v>1844</v>
      </c>
      <c r="AG150" s="2" t="s">
        <v>1844</v>
      </c>
      <c r="AH150" s="2" t="s">
        <v>1844</v>
      </c>
      <c r="AI150" s="2" t="s">
        <v>1844</v>
      </c>
      <c r="AJ150" s="2" t="s">
        <v>1844</v>
      </c>
      <c r="AK150" s="2" t="s">
        <v>1281</v>
      </c>
      <c r="AL150" s="2" t="s">
        <v>1848</v>
      </c>
      <c r="AM150" s="2" t="s">
        <v>1844</v>
      </c>
      <c r="AN150" s="2" t="s">
        <v>1857</v>
      </c>
      <c r="AO150" s="2" t="s">
        <v>3586</v>
      </c>
      <c r="AP150" s="2" t="s">
        <v>1844</v>
      </c>
      <c r="AQ150" s="2" t="s">
        <v>1844</v>
      </c>
      <c r="AR150" s="2" t="s">
        <v>1844</v>
      </c>
      <c r="AS150" s="2" t="s">
        <v>1844</v>
      </c>
      <c r="AT150" s="2" t="s">
        <v>3586</v>
      </c>
      <c r="AU150" s="2" t="s">
        <v>1844</v>
      </c>
      <c r="AV150" s="2" t="s">
        <v>1844</v>
      </c>
      <c r="AW150" s="2" t="s">
        <v>1851</v>
      </c>
      <c r="AX150" s="2" t="s">
        <v>1844</v>
      </c>
      <c r="AY150" s="2" t="s">
        <v>1844</v>
      </c>
      <c r="AZ150" s="2" t="s">
        <v>1852</v>
      </c>
      <c r="BA150" s="2" t="s">
        <v>1844</v>
      </c>
      <c r="BB150" s="2" t="s">
        <v>1278</v>
      </c>
      <c r="BC150" s="2" t="s">
        <v>3587</v>
      </c>
      <c r="BD150" s="2" t="s">
        <v>1844</v>
      </c>
      <c r="BE150" s="2" t="s">
        <v>3588</v>
      </c>
      <c r="BF150" s="2" t="s">
        <v>1853</v>
      </c>
      <c r="BG150" s="2" t="s">
        <v>1844</v>
      </c>
      <c r="BH150" s="2" t="s">
        <v>1281</v>
      </c>
      <c r="BI150" s="2" t="s">
        <v>1844</v>
      </c>
      <c r="BJ150" s="2" t="s">
        <v>1854</v>
      </c>
      <c r="BK150" s="2" t="s">
        <v>1855</v>
      </c>
      <c r="BL150" s="2" t="s">
        <v>1866</v>
      </c>
      <c r="BM150" s="2" t="s">
        <v>1844</v>
      </c>
      <c r="BN150" s="2" t="s">
        <v>1844</v>
      </c>
      <c r="BO150" s="2" t="s">
        <v>1844</v>
      </c>
      <c r="BP150" s="2" t="s">
        <v>1857</v>
      </c>
      <c r="BQ150" s="2" t="s">
        <v>1844</v>
      </c>
      <c r="BR150" s="2" t="s">
        <v>1844</v>
      </c>
      <c r="BS150" s="2" t="s">
        <v>1853</v>
      </c>
      <c r="BT150" s="2" t="s">
        <v>1844</v>
      </c>
      <c r="BU150" s="2" t="s">
        <v>3586</v>
      </c>
      <c r="BV150" s="2" t="s">
        <v>1844</v>
      </c>
      <c r="BW150" s="2" t="s">
        <v>3589</v>
      </c>
      <c r="BX150" s="2" t="s">
        <v>1844</v>
      </c>
      <c r="BY150" s="2" t="s">
        <v>1844</v>
      </c>
      <c r="BZ150" s="2" t="s">
        <v>1844</v>
      </c>
      <c r="CA150" s="2" t="s">
        <v>1844</v>
      </c>
      <c r="CB150" s="2" t="s">
        <v>1844</v>
      </c>
      <c r="CC150" s="2" t="s">
        <v>154</v>
      </c>
      <c r="CD150" s="2" t="s">
        <v>1844</v>
      </c>
      <c r="CE150" s="2" t="s">
        <v>1844</v>
      </c>
      <c r="CF150" s="2" t="s">
        <v>1844</v>
      </c>
      <c r="CG150" s="2" t="s">
        <v>1844</v>
      </c>
      <c r="CH150" s="2" t="s">
        <v>3590</v>
      </c>
      <c r="CI150" s="2" t="s">
        <v>1869</v>
      </c>
      <c r="CJ150" s="2" t="s">
        <v>1844</v>
      </c>
      <c r="CK150" s="2" t="s">
        <v>1844</v>
      </c>
      <c r="CL150" s="2" t="s">
        <v>1844</v>
      </c>
      <c r="CM150" s="2" t="s">
        <v>1844</v>
      </c>
      <c r="CN150" s="2" t="s">
        <v>1281</v>
      </c>
      <c r="CO150" s="2" t="s">
        <v>1844</v>
      </c>
      <c r="CP150" s="2" t="s">
        <v>3586</v>
      </c>
      <c r="CQ150" s="2" t="s">
        <v>1844</v>
      </c>
      <c r="CR150" s="2" t="s">
        <v>1844</v>
      </c>
      <c r="CS150" s="2" t="s">
        <v>1859</v>
      </c>
      <c r="CT150" s="2" t="s">
        <v>1859</v>
      </c>
      <c r="CU150" s="2" t="s">
        <v>1859</v>
      </c>
      <c r="CV150" s="2" t="s">
        <v>1844</v>
      </c>
      <c r="CW150" s="2" t="s">
        <v>1844</v>
      </c>
      <c r="CX150" s="2" t="s">
        <v>1844</v>
      </c>
      <c r="CY150" s="2" t="s">
        <v>1844</v>
      </c>
      <c r="CZ150" s="2" t="s">
        <v>1844</v>
      </c>
      <c r="DA150" s="2" t="s">
        <v>1844</v>
      </c>
      <c r="DB150" s="2" t="s">
        <v>1844</v>
      </c>
      <c r="DC150" s="2" t="s">
        <v>1026</v>
      </c>
      <c r="DD150" s="2" t="s">
        <v>1281</v>
      </c>
      <c r="DE150" s="2" t="s">
        <v>405</v>
      </c>
      <c r="DF150" s="3">
        <v>45006</v>
      </c>
      <c r="DG150" s="3">
        <v>45019</v>
      </c>
      <c r="DH150" s="3">
        <v>45019</v>
      </c>
      <c r="DI150" s="3"/>
      <c r="DJ150" s="3">
        <v>45006</v>
      </c>
      <c r="DK150" s="3"/>
      <c r="DL150" s="3"/>
      <c r="DM150" s="3">
        <v>45006</v>
      </c>
      <c r="DN150" s="3"/>
      <c r="DO150" s="3">
        <v>45006</v>
      </c>
      <c r="DP150" s="3">
        <v>45006</v>
      </c>
      <c r="DQ150" s="26">
        <v>0</v>
      </c>
    </row>
    <row r="151" spans="1:121" x14ac:dyDescent="0.25">
      <c r="A151" s="2" t="s">
        <v>1281</v>
      </c>
      <c r="B151" s="2" t="s">
        <v>1842</v>
      </c>
      <c r="C151" s="2" t="s">
        <v>3289</v>
      </c>
      <c r="D151" s="2" t="s">
        <v>7725</v>
      </c>
      <c r="E151" s="2" t="s">
        <v>7728</v>
      </c>
      <c r="F151" s="2" t="str">
        <f t="shared" si="5"/>
        <v>EJE DE TIJERA SALIDO</v>
      </c>
      <c r="G151" s="2" t="str">
        <f t="shared" si="4"/>
        <v>EJE DE TIJERA SALIDO</v>
      </c>
      <c r="H151" s="2" t="s">
        <v>7368</v>
      </c>
      <c r="I151" s="2" t="s">
        <v>7247</v>
      </c>
      <c r="J151" s="2" t="s">
        <v>7251</v>
      </c>
      <c r="K151" s="2" t="s">
        <v>7540</v>
      </c>
      <c r="L151" s="2" t="s">
        <v>7272</v>
      </c>
      <c r="M151" s="2" t="s">
        <v>7541</v>
      </c>
      <c r="N151" s="2"/>
      <c r="O151" s="2"/>
      <c r="P151" s="2"/>
      <c r="Q151" s="2" t="s">
        <v>153</v>
      </c>
      <c r="R151" s="2" t="s">
        <v>10</v>
      </c>
      <c r="S151" s="2" t="s">
        <v>67</v>
      </c>
      <c r="T151" s="2" t="s">
        <v>1276</v>
      </c>
      <c r="U151" s="2" t="s">
        <v>1280</v>
      </c>
      <c r="V151" s="2" t="s">
        <v>1410</v>
      </c>
      <c r="W151" s="2" t="s">
        <v>1410</v>
      </c>
      <c r="X151" s="2" t="s">
        <v>1291</v>
      </c>
      <c r="Y151" s="2" t="s">
        <v>1025</v>
      </c>
      <c r="Z151" s="2" t="s">
        <v>1844</v>
      </c>
      <c r="AA151" s="2" t="s">
        <v>1844</v>
      </c>
      <c r="AB151" s="2" t="s">
        <v>3290</v>
      </c>
      <c r="AC151" s="2" t="s">
        <v>1844</v>
      </c>
      <c r="AD151" s="2" t="s">
        <v>1296</v>
      </c>
      <c r="AE151" s="2" t="s">
        <v>3291</v>
      </c>
      <c r="AF151" s="2" t="s">
        <v>2176</v>
      </c>
      <c r="AG151" s="2" t="s">
        <v>1847</v>
      </c>
      <c r="AH151" s="2" t="s">
        <v>1844</v>
      </c>
      <c r="AI151" s="2" t="s">
        <v>1844</v>
      </c>
      <c r="AJ151" s="2" t="s">
        <v>1844</v>
      </c>
      <c r="AK151" s="2" t="s">
        <v>1281</v>
      </c>
      <c r="AL151" s="2" t="s">
        <v>1848</v>
      </c>
      <c r="AM151" s="2" t="s">
        <v>1844</v>
      </c>
      <c r="AN151" s="2" t="s">
        <v>2375</v>
      </c>
      <c r="AO151" s="2" t="s">
        <v>3292</v>
      </c>
      <c r="AP151" s="2" t="s">
        <v>1844</v>
      </c>
      <c r="AQ151" s="2" t="s">
        <v>1844</v>
      </c>
      <c r="AR151" s="2" t="s">
        <v>1844</v>
      </c>
      <c r="AS151" s="2" t="s">
        <v>1844</v>
      </c>
      <c r="AT151" s="2" t="s">
        <v>3293</v>
      </c>
      <c r="AU151" s="2" t="s">
        <v>1844</v>
      </c>
      <c r="AV151" s="2" t="s">
        <v>1844</v>
      </c>
      <c r="AW151" s="2" t="s">
        <v>1851</v>
      </c>
      <c r="AX151" s="2" t="s">
        <v>1844</v>
      </c>
      <c r="AY151" s="2" t="s">
        <v>1844</v>
      </c>
      <c r="AZ151" s="2" t="s">
        <v>1852</v>
      </c>
      <c r="BA151" s="2" t="s">
        <v>1844</v>
      </c>
      <c r="BB151" s="2" t="s">
        <v>1278</v>
      </c>
      <c r="BC151" s="2" t="s">
        <v>3294</v>
      </c>
      <c r="BD151" s="2" t="s">
        <v>1844</v>
      </c>
      <c r="BE151" s="2" t="s">
        <v>3295</v>
      </c>
      <c r="BF151" s="2" t="s">
        <v>1853</v>
      </c>
      <c r="BG151" s="2" t="s">
        <v>1844</v>
      </c>
      <c r="BH151" s="2" t="s">
        <v>1281</v>
      </c>
      <c r="BI151" s="2" t="s">
        <v>1844</v>
      </c>
      <c r="BJ151" s="2" t="s">
        <v>1854</v>
      </c>
      <c r="BK151" s="2" t="s">
        <v>1855</v>
      </c>
      <c r="BL151" s="2" t="s">
        <v>1866</v>
      </c>
      <c r="BM151" s="2" t="s">
        <v>1844</v>
      </c>
      <c r="BN151" s="2" t="s">
        <v>1844</v>
      </c>
      <c r="BO151" s="2" t="s">
        <v>1844</v>
      </c>
      <c r="BP151" s="2" t="s">
        <v>1857</v>
      </c>
      <c r="BQ151" s="2" t="s">
        <v>1844</v>
      </c>
      <c r="BR151" s="2" t="s">
        <v>1844</v>
      </c>
      <c r="BS151" s="2" t="s">
        <v>1853</v>
      </c>
      <c r="BT151" s="2" t="s">
        <v>1844</v>
      </c>
      <c r="BU151" s="2" t="s">
        <v>3296</v>
      </c>
      <c r="BV151" s="2" t="s">
        <v>1882</v>
      </c>
      <c r="BW151" s="2" t="s">
        <v>3297</v>
      </c>
      <c r="BX151" s="2" t="s">
        <v>1844</v>
      </c>
      <c r="BY151" s="2" t="s">
        <v>1844</v>
      </c>
      <c r="BZ151" s="2" t="s">
        <v>1844</v>
      </c>
      <c r="CA151" s="2" t="s">
        <v>1844</v>
      </c>
      <c r="CB151" s="2" t="s">
        <v>1844</v>
      </c>
      <c r="CC151" s="2" t="s">
        <v>154</v>
      </c>
      <c r="CD151" s="2" t="s">
        <v>1844</v>
      </c>
      <c r="CE151" s="2" t="s">
        <v>1844</v>
      </c>
      <c r="CF151" s="2" t="s">
        <v>1844</v>
      </c>
      <c r="CG151" s="2" t="s">
        <v>1844</v>
      </c>
      <c r="CH151" s="2" t="s">
        <v>3291</v>
      </c>
      <c r="CI151" s="2" t="s">
        <v>1869</v>
      </c>
      <c r="CJ151" s="2" t="s">
        <v>1844</v>
      </c>
      <c r="CK151" s="2" t="s">
        <v>1844</v>
      </c>
      <c r="CL151" s="2" t="s">
        <v>1844</v>
      </c>
      <c r="CM151" s="2" t="s">
        <v>1844</v>
      </c>
      <c r="CN151" s="2" t="s">
        <v>1281</v>
      </c>
      <c r="CO151" s="2" t="s">
        <v>1883</v>
      </c>
      <c r="CP151" s="2" t="s">
        <v>3296</v>
      </c>
      <c r="CQ151" s="2" t="s">
        <v>1884</v>
      </c>
      <c r="CR151" s="2" t="s">
        <v>1844</v>
      </c>
      <c r="CS151" s="2" t="s">
        <v>1859</v>
      </c>
      <c r="CT151" s="2" t="s">
        <v>1859</v>
      </c>
      <c r="CU151" s="2" t="s">
        <v>1859</v>
      </c>
      <c r="CV151" s="2" t="s">
        <v>1844</v>
      </c>
      <c r="CW151" s="2" t="s">
        <v>1844</v>
      </c>
      <c r="CX151" s="2" t="s">
        <v>1844</v>
      </c>
      <c r="CY151" s="2" t="s">
        <v>1844</v>
      </c>
      <c r="CZ151" s="2" t="s">
        <v>1844</v>
      </c>
      <c r="DA151" s="2" t="s">
        <v>1844</v>
      </c>
      <c r="DB151" s="2" t="s">
        <v>1844</v>
      </c>
      <c r="DC151" s="2" t="s">
        <v>1026</v>
      </c>
      <c r="DD151" s="2" t="s">
        <v>1281</v>
      </c>
      <c r="DE151" s="2" t="s">
        <v>152</v>
      </c>
      <c r="DF151" s="3">
        <v>44940</v>
      </c>
      <c r="DG151" s="3">
        <v>45009</v>
      </c>
      <c r="DH151" s="3">
        <v>45009</v>
      </c>
      <c r="DI151" s="3">
        <v>44943</v>
      </c>
      <c r="DJ151" s="3">
        <v>45009</v>
      </c>
      <c r="DK151" s="3"/>
      <c r="DL151" s="3"/>
      <c r="DM151" s="3">
        <v>44940</v>
      </c>
      <c r="DN151" s="3"/>
      <c r="DO151" s="3">
        <v>44940</v>
      </c>
      <c r="DP151" s="3">
        <v>44940</v>
      </c>
      <c r="DQ151" s="26">
        <v>90.65</v>
      </c>
    </row>
    <row r="152" spans="1:121" x14ac:dyDescent="0.25">
      <c r="A152" s="2" t="s">
        <v>1281</v>
      </c>
      <c r="B152" s="2" t="s">
        <v>1842</v>
      </c>
      <c r="C152" s="2" t="s">
        <v>3540</v>
      </c>
      <c r="D152" s="2" t="s">
        <v>7729</v>
      </c>
      <c r="E152" s="2" t="s">
        <v>7493</v>
      </c>
      <c r="F152" s="2" t="str">
        <f t="shared" si="5"/>
        <v>TORNILLO DE SISTEMA DE TRANSMISIÓN FRACTURADO</v>
      </c>
      <c r="G152" s="2" t="str">
        <f t="shared" si="4"/>
        <v>TORNILLO DE SISTEMA DE TRANSMISIÓN FRACTURADO</v>
      </c>
      <c r="H152" s="2" t="s">
        <v>7262</v>
      </c>
      <c r="I152" s="2" t="s">
        <v>7257</v>
      </c>
      <c r="J152" s="2" t="s">
        <v>7279</v>
      </c>
      <c r="K152" s="2" t="s">
        <v>7325</v>
      </c>
      <c r="L152" s="2" t="s">
        <v>7247</v>
      </c>
      <c r="M152" s="2" t="s">
        <v>7251</v>
      </c>
      <c r="N152" s="2" t="s">
        <v>7542</v>
      </c>
      <c r="O152" s="2"/>
      <c r="P152" s="2"/>
      <c r="Q152" s="2" t="s">
        <v>153</v>
      </c>
      <c r="R152" s="2" t="s">
        <v>10</v>
      </c>
      <c r="S152" s="2" t="s">
        <v>67</v>
      </c>
      <c r="T152" s="2" t="s">
        <v>1276</v>
      </c>
      <c r="U152" s="2" t="s">
        <v>1280</v>
      </c>
      <c r="V152" s="2" t="s">
        <v>1410</v>
      </c>
      <c r="W152" s="2" t="s">
        <v>1410</v>
      </c>
      <c r="X152" s="2" t="s">
        <v>1291</v>
      </c>
      <c r="Y152" s="2" t="s">
        <v>1025</v>
      </c>
      <c r="Z152" s="2" t="s">
        <v>1844</v>
      </c>
      <c r="AA152" s="2" t="s">
        <v>1844</v>
      </c>
      <c r="AB152" s="2" t="s">
        <v>3541</v>
      </c>
      <c r="AC152" s="2" t="s">
        <v>1844</v>
      </c>
      <c r="AD152" s="2" t="s">
        <v>1296</v>
      </c>
      <c r="AE152" s="2" t="s">
        <v>3542</v>
      </c>
      <c r="AF152" s="2" t="s">
        <v>2176</v>
      </c>
      <c r="AG152" s="2" t="s">
        <v>1847</v>
      </c>
      <c r="AH152" s="2" t="s">
        <v>1844</v>
      </c>
      <c r="AI152" s="2" t="s">
        <v>1844</v>
      </c>
      <c r="AJ152" s="2" t="s">
        <v>1844</v>
      </c>
      <c r="AK152" s="2" t="s">
        <v>1281</v>
      </c>
      <c r="AL152" s="2" t="s">
        <v>1848</v>
      </c>
      <c r="AM152" s="2" t="s">
        <v>1844</v>
      </c>
      <c r="AN152" s="2" t="s">
        <v>1929</v>
      </c>
      <c r="AO152" s="2" t="s">
        <v>3099</v>
      </c>
      <c r="AP152" s="2" t="s">
        <v>1844</v>
      </c>
      <c r="AQ152" s="2" t="s">
        <v>1844</v>
      </c>
      <c r="AR152" s="2" t="s">
        <v>1844</v>
      </c>
      <c r="AS152" s="2" t="s">
        <v>1844</v>
      </c>
      <c r="AT152" s="2" t="s">
        <v>3543</v>
      </c>
      <c r="AU152" s="2" t="s">
        <v>1844</v>
      </c>
      <c r="AV152" s="2" t="s">
        <v>1844</v>
      </c>
      <c r="AW152" s="2" t="s">
        <v>1851</v>
      </c>
      <c r="AX152" s="2" t="s">
        <v>1844</v>
      </c>
      <c r="AY152" s="2" t="s">
        <v>1844</v>
      </c>
      <c r="AZ152" s="2" t="s">
        <v>1852</v>
      </c>
      <c r="BA152" s="2" t="s">
        <v>1844</v>
      </c>
      <c r="BB152" s="2" t="s">
        <v>1278</v>
      </c>
      <c r="BC152" s="2" t="s">
        <v>3544</v>
      </c>
      <c r="BD152" s="2" t="s">
        <v>1844</v>
      </c>
      <c r="BE152" s="2" t="s">
        <v>3545</v>
      </c>
      <c r="BF152" s="2" t="s">
        <v>1853</v>
      </c>
      <c r="BG152" s="2" t="s">
        <v>1844</v>
      </c>
      <c r="BH152" s="2" t="s">
        <v>1281</v>
      </c>
      <c r="BI152" s="2" t="s">
        <v>1844</v>
      </c>
      <c r="BJ152" s="2" t="s">
        <v>1854</v>
      </c>
      <c r="BK152" s="2" t="s">
        <v>1855</v>
      </c>
      <c r="BL152" s="2" t="s">
        <v>1866</v>
      </c>
      <c r="BM152" s="2" t="s">
        <v>1844</v>
      </c>
      <c r="BN152" s="2" t="s">
        <v>1844</v>
      </c>
      <c r="BO152" s="2" t="s">
        <v>1844</v>
      </c>
      <c r="BP152" s="2" t="s">
        <v>1857</v>
      </c>
      <c r="BQ152" s="2" t="s">
        <v>1844</v>
      </c>
      <c r="BR152" s="2" t="s">
        <v>1844</v>
      </c>
      <c r="BS152" s="2" t="s">
        <v>1853</v>
      </c>
      <c r="BT152" s="2" t="s">
        <v>1844</v>
      </c>
      <c r="BU152" s="2" t="s">
        <v>3546</v>
      </c>
      <c r="BV152" s="2" t="s">
        <v>1882</v>
      </c>
      <c r="BW152" s="2" t="s">
        <v>3547</v>
      </c>
      <c r="BX152" s="2" t="s">
        <v>1844</v>
      </c>
      <c r="BY152" s="2" t="s">
        <v>1844</v>
      </c>
      <c r="BZ152" s="2" t="s">
        <v>1844</v>
      </c>
      <c r="CA152" s="2" t="s">
        <v>1844</v>
      </c>
      <c r="CB152" s="2" t="s">
        <v>1844</v>
      </c>
      <c r="CC152" s="2" t="s">
        <v>154</v>
      </c>
      <c r="CD152" s="2" t="s">
        <v>1844</v>
      </c>
      <c r="CE152" s="2" t="s">
        <v>1844</v>
      </c>
      <c r="CF152" s="2" t="s">
        <v>1844</v>
      </c>
      <c r="CG152" s="2" t="s">
        <v>1844</v>
      </c>
      <c r="CH152" s="2" t="s">
        <v>3542</v>
      </c>
      <c r="CI152" s="2" t="s">
        <v>1869</v>
      </c>
      <c r="CJ152" s="2" t="s">
        <v>1844</v>
      </c>
      <c r="CK152" s="2" t="s">
        <v>1844</v>
      </c>
      <c r="CL152" s="2" t="s">
        <v>1844</v>
      </c>
      <c r="CM152" s="2" t="s">
        <v>1844</v>
      </c>
      <c r="CN152" s="2" t="s">
        <v>1281</v>
      </c>
      <c r="CO152" s="2" t="s">
        <v>1883</v>
      </c>
      <c r="CP152" s="2" t="s">
        <v>3546</v>
      </c>
      <c r="CQ152" s="2" t="s">
        <v>1884</v>
      </c>
      <c r="CR152" s="2" t="s">
        <v>1844</v>
      </c>
      <c r="CS152" s="2" t="s">
        <v>1859</v>
      </c>
      <c r="CT152" s="2" t="s">
        <v>1859</v>
      </c>
      <c r="CU152" s="2" t="s">
        <v>1859</v>
      </c>
      <c r="CV152" s="2" t="s">
        <v>1844</v>
      </c>
      <c r="CW152" s="2" t="s">
        <v>1844</v>
      </c>
      <c r="CX152" s="2" t="s">
        <v>1844</v>
      </c>
      <c r="CY152" s="2" t="s">
        <v>1844</v>
      </c>
      <c r="CZ152" s="2" t="s">
        <v>1844</v>
      </c>
      <c r="DA152" s="2" t="s">
        <v>1844</v>
      </c>
      <c r="DB152" s="2" t="s">
        <v>1844</v>
      </c>
      <c r="DC152" s="2" t="s">
        <v>1026</v>
      </c>
      <c r="DD152" s="2" t="s">
        <v>1281</v>
      </c>
      <c r="DE152" s="2" t="s">
        <v>152</v>
      </c>
      <c r="DF152" s="3">
        <v>44981</v>
      </c>
      <c r="DG152" s="3">
        <v>45009</v>
      </c>
      <c r="DH152" s="3">
        <v>45009</v>
      </c>
      <c r="DI152" s="3">
        <v>44983</v>
      </c>
      <c r="DJ152" s="3">
        <v>45009</v>
      </c>
      <c r="DK152" s="3"/>
      <c r="DL152" s="3"/>
      <c r="DM152" s="3">
        <v>44981</v>
      </c>
      <c r="DN152" s="3"/>
      <c r="DO152" s="3">
        <v>44981</v>
      </c>
      <c r="DP152" s="3">
        <v>44980</v>
      </c>
      <c r="DQ152" s="26">
        <v>53</v>
      </c>
    </row>
    <row r="153" spans="1:121" x14ac:dyDescent="0.25">
      <c r="A153" s="2" t="s">
        <v>1281</v>
      </c>
      <c r="B153" s="2" t="s">
        <v>1842</v>
      </c>
      <c r="C153" s="2" t="s">
        <v>3568</v>
      </c>
      <c r="D153" s="2" t="s">
        <v>7290</v>
      </c>
      <c r="E153" s="2" t="s">
        <v>7727</v>
      </c>
      <c r="F153" s="2" t="str">
        <f t="shared" si="5"/>
        <v>CADENA DESTENSIONADA</v>
      </c>
      <c r="G153" s="2" t="str">
        <f t="shared" si="4"/>
        <v>CADENA DESTENSIONADA</v>
      </c>
      <c r="H153" s="2" t="s">
        <v>7537</v>
      </c>
      <c r="I153" s="2" t="s">
        <v>7247</v>
      </c>
      <c r="J153" s="2" t="s">
        <v>7290</v>
      </c>
      <c r="K153" s="2"/>
      <c r="L153" s="2"/>
      <c r="M153" s="2"/>
      <c r="N153" s="2"/>
      <c r="O153" s="2"/>
      <c r="P153" s="2"/>
      <c r="Q153" s="2" t="s">
        <v>239</v>
      </c>
      <c r="R153" s="2" t="s">
        <v>10</v>
      </c>
      <c r="S153" s="2" t="s">
        <v>67</v>
      </c>
      <c r="T153" s="2" t="s">
        <v>1276</v>
      </c>
      <c r="U153" s="2" t="s">
        <v>1280</v>
      </c>
      <c r="V153" s="2" t="s">
        <v>1296</v>
      </c>
      <c r="W153" s="2" t="s">
        <v>1296</v>
      </c>
      <c r="X153" s="2" t="s">
        <v>1279</v>
      </c>
      <c r="Y153" s="2" t="s">
        <v>1015</v>
      </c>
      <c r="Z153" s="2" t="s">
        <v>1844</v>
      </c>
      <c r="AA153" s="2" t="s">
        <v>1844</v>
      </c>
      <c r="AB153" s="2" t="s">
        <v>3569</v>
      </c>
      <c r="AC153" s="2" t="s">
        <v>1844</v>
      </c>
      <c r="AD153" s="2" t="s">
        <v>1296</v>
      </c>
      <c r="AE153" s="2" t="s">
        <v>3570</v>
      </c>
      <c r="AF153" s="2" t="s">
        <v>1846</v>
      </c>
      <c r="AG153" s="2" t="s">
        <v>1847</v>
      </c>
      <c r="AH153" s="2" t="s">
        <v>1844</v>
      </c>
      <c r="AI153" s="2" t="s">
        <v>1844</v>
      </c>
      <c r="AJ153" s="2" t="s">
        <v>1844</v>
      </c>
      <c r="AK153" s="2" t="s">
        <v>1281</v>
      </c>
      <c r="AL153" s="2" t="s">
        <v>1848</v>
      </c>
      <c r="AM153" s="2" t="s">
        <v>1844</v>
      </c>
      <c r="AN153" s="2" t="s">
        <v>1929</v>
      </c>
      <c r="AO153" s="2" t="s">
        <v>2385</v>
      </c>
      <c r="AP153" s="2" t="s">
        <v>1844</v>
      </c>
      <c r="AQ153" s="2" t="s">
        <v>1844</v>
      </c>
      <c r="AR153" s="2" t="s">
        <v>1844</v>
      </c>
      <c r="AS153" s="2" t="s">
        <v>1844</v>
      </c>
      <c r="AT153" s="2" t="s">
        <v>3571</v>
      </c>
      <c r="AU153" s="2" t="s">
        <v>1844</v>
      </c>
      <c r="AV153" s="2" t="s">
        <v>1844</v>
      </c>
      <c r="AW153" s="2" t="s">
        <v>1851</v>
      </c>
      <c r="AX153" s="2" t="s">
        <v>1844</v>
      </c>
      <c r="AY153" s="2" t="s">
        <v>1844</v>
      </c>
      <c r="AZ153" s="2" t="s">
        <v>1852</v>
      </c>
      <c r="BA153" s="2" t="s">
        <v>1844</v>
      </c>
      <c r="BB153" s="2" t="s">
        <v>1278</v>
      </c>
      <c r="BC153" s="2" t="s">
        <v>3572</v>
      </c>
      <c r="BD153" s="2" t="s">
        <v>1844</v>
      </c>
      <c r="BE153" s="2" t="s">
        <v>3573</v>
      </c>
      <c r="BF153" s="2" t="s">
        <v>1853</v>
      </c>
      <c r="BG153" s="2" t="s">
        <v>1844</v>
      </c>
      <c r="BH153" s="2" t="s">
        <v>1281</v>
      </c>
      <c r="BI153" s="2" t="s">
        <v>1844</v>
      </c>
      <c r="BJ153" s="2" t="s">
        <v>1854</v>
      </c>
      <c r="BK153" s="2" t="s">
        <v>1855</v>
      </c>
      <c r="BL153" s="2" t="s">
        <v>1856</v>
      </c>
      <c r="BM153" s="2" t="s">
        <v>1844</v>
      </c>
      <c r="BN153" s="2" t="s">
        <v>1844</v>
      </c>
      <c r="BO153" s="2" t="s">
        <v>1844</v>
      </c>
      <c r="BP153" s="2" t="s">
        <v>1857</v>
      </c>
      <c r="BQ153" s="2" t="s">
        <v>1844</v>
      </c>
      <c r="BR153" s="2" t="s">
        <v>1844</v>
      </c>
      <c r="BS153" s="2" t="s">
        <v>1853</v>
      </c>
      <c r="BT153" s="2" t="s">
        <v>1844</v>
      </c>
      <c r="BU153" s="2" t="s">
        <v>3574</v>
      </c>
      <c r="BV153" s="2" t="s">
        <v>1844</v>
      </c>
      <c r="BW153" s="2" t="s">
        <v>3575</v>
      </c>
      <c r="BX153" s="2" t="s">
        <v>1844</v>
      </c>
      <c r="BY153" s="2" t="s">
        <v>1844</v>
      </c>
      <c r="BZ153" s="2" t="s">
        <v>1844</v>
      </c>
      <c r="CA153" s="2" t="s">
        <v>1844</v>
      </c>
      <c r="CB153" s="2" t="s">
        <v>1844</v>
      </c>
      <c r="CC153" s="2" t="s">
        <v>185</v>
      </c>
      <c r="CD153" s="2" t="s">
        <v>1844</v>
      </c>
      <c r="CE153" s="2" t="s">
        <v>1844</v>
      </c>
      <c r="CF153" s="2" t="s">
        <v>1844</v>
      </c>
      <c r="CG153" s="2" t="s">
        <v>1844</v>
      </c>
      <c r="CH153" s="2" t="s">
        <v>3576</v>
      </c>
      <c r="CI153" s="2" t="s">
        <v>1858</v>
      </c>
      <c r="CJ153" s="2" t="s">
        <v>1844</v>
      </c>
      <c r="CK153" s="2" t="s">
        <v>1844</v>
      </c>
      <c r="CL153" s="2" t="s">
        <v>1844</v>
      </c>
      <c r="CM153" s="2" t="s">
        <v>1844</v>
      </c>
      <c r="CN153" s="2" t="s">
        <v>1281</v>
      </c>
      <c r="CO153" s="2" t="s">
        <v>1844</v>
      </c>
      <c r="CP153" s="2" t="s">
        <v>3574</v>
      </c>
      <c r="CQ153" s="2" t="s">
        <v>1844</v>
      </c>
      <c r="CR153" s="2" t="s">
        <v>1844</v>
      </c>
      <c r="CS153" s="2" t="s">
        <v>1859</v>
      </c>
      <c r="CT153" s="2" t="s">
        <v>1859</v>
      </c>
      <c r="CU153" s="2" t="s">
        <v>1859</v>
      </c>
      <c r="CV153" s="2" t="s">
        <v>1844</v>
      </c>
      <c r="CW153" s="2" t="s">
        <v>1844</v>
      </c>
      <c r="CX153" s="2" t="s">
        <v>1844</v>
      </c>
      <c r="CY153" s="2" t="s">
        <v>1844</v>
      </c>
      <c r="CZ153" s="2" t="s">
        <v>1844</v>
      </c>
      <c r="DA153" s="2" t="s">
        <v>1844</v>
      </c>
      <c r="DB153" s="2" t="s">
        <v>1844</v>
      </c>
      <c r="DC153" s="2" t="s">
        <v>1026</v>
      </c>
      <c r="DD153" s="2" t="s">
        <v>1281</v>
      </c>
      <c r="DE153" s="2" t="s">
        <v>238</v>
      </c>
      <c r="DF153" s="3">
        <v>45006</v>
      </c>
      <c r="DG153" s="3">
        <v>45009</v>
      </c>
      <c r="DH153" s="3">
        <v>45012</v>
      </c>
      <c r="DI153" s="3">
        <v>45006</v>
      </c>
      <c r="DJ153" s="3">
        <v>45009</v>
      </c>
      <c r="DK153" s="3"/>
      <c r="DL153" s="3"/>
      <c r="DM153" s="3">
        <v>45006</v>
      </c>
      <c r="DN153" s="3"/>
      <c r="DO153" s="3">
        <v>45006</v>
      </c>
      <c r="DP153" s="3">
        <v>45006</v>
      </c>
      <c r="DQ153" s="26">
        <v>1</v>
      </c>
    </row>
    <row r="154" spans="1:121" x14ac:dyDescent="0.25">
      <c r="A154" s="2" t="s">
        <v>1281</v>
      </c>
      <c r="B154" s="2" t="s">
        <v>1842</v>
      </c>
      <c r="C154" s="2" t="s">
        <v>3591</v>
      </c>
      <c r="D154" s="2" t="s">
        <v>7730</v>
      </c>
      <c r="E154" s="2" t="s">
        <v>7419</v>
      </c>
      <c r="F154" s="2" t="str">
        <f t="shared" si="5"/>
        <v>AISLAMIENTO DE ASPIRADORA DEFICIENTE</v>
      </c>
      <c r="G154" s="2" t="str">
        <f t="shared" si="4"/>
        <v>AISLAMIENTO DE ASPIRADORA DEFICIENTE</v>
      </c>
      <c r="H154" s="2" t="s">
        <v>7475</v>
      </c>
      <c r="I154" s="2" t="s">
        <v>7286</v>
      </c>
      <c r="J154" s="2" t="s">
        <v>7543</v>
      </c>
      <c r="K154" s="2" t="s">
        <v>7544</v>
      </c>
      <c r="L154" s="2" t="s">
        <v>7545</v>
      </c>
      <c r="M154" s="2"/>
      <c r="N154" s="2"/>
      <c r="O154" s="2"/>
      <c r="P154" s="2"/>
      <c r="Q154" s="2" t="s">
        <v>52</v>
      </c>
      <c r="R154" s="2" t="s">
        <v>10</v>
      </c>
      <c r="S154" s="2" t="s">
        <v>67</v>
      </c>
      <c r="T154" s="2" t="s">
        <v>1293</v>
      </c>
      <c r="U154" s="2" t="s">
        <v>1288</v>
      </c>
      <c r="V154" s="2" t="s">
        <v>1287</v>
      </c>
      <c r="W154" s="2" t="s">
        <v>1287</v>
      </c>
      <c r="X154" s="2" t="s">
        <v>1295</v>
      </c>
      <c r="Y154" s="2" t="s">
        <v>1025</v>
      </c>
      <c r="Z154" s="2" t="s">
        <v>1844</v>
      </c>
      <c r="AA154" s="2" t="s">
        <v>1844</v>
      </c>
      <c r="AB154" s="2" t="s">
        <v>1844</v>
      </c>
      <c r="AC154" s="2" t="s">
        <v>1844</v>
      </c>
      <c r="AD154" s="2" t="s">
        <v>1299</v>
      </c>
      <c r="AE154" s="2" t="s">
        <v>3592</v>
      </c>
      <c r="AF154" s="2" t="s">
        <v>1870</v>
      </c>
      <c r="AG154" s="2" t="s">
        <v>1847</v>
      </c>
      <c r="AH154" s="2" t="s">
        <v>1844</v>
      </c>
      <c r="AI154" s="2" t="s">
        <v>1844</v>
      </c>
      <c r="AJ154" s="2" t="s">
        <v>1844</v>
      </c>
      <c r="AK154" s="2" t="s">
        <v>1281</v>
      </c>
      <c r="AL154" s="2" t="s">
        <v>1848</v>
      </c>
      <c r="AM154" s="2" t="s">
        <v>1844</v>
      </c>
      <c r="AN154" s="2" t="s">
        <v>1857</v>
      </c>
      <c r="AO154" s="2" t="s">
        <v>2311</v>
      </c>
      <c r="AP154" s="2" t="s">
        <v>1844</v>
      </c>
      <c r="AQ154" s="2" t="s">
        <v>1844</v>
      </c>
      <c r="AR154" s="2" t="s">
        <v>1844</v>
      </c>
      <c r="AS154" s="2" t="s">
        <v>1844</v>
      </c>
      <c r="AT154" s="2" t="s">
        <v>2311</v>
      </c>
      <c r="AU154" s="2" t="s">
        <v>1844</v>
      </c>
      <c r="AV154" s="2" t="s">
        <v>1844</v>
      </c>
      <c r="AW154" s="2" t="s">
        <v>1851</v>
      </c>
      <c r="AX154" s="2" t="s">
        <v>1844</v>
      </c>
      <c r="AY154" s="2" t="s">
        <v>1844</v>
      </c>
      <c r="AZ154" s="2" t="s">
        <v>1852</v>
      </c>
      <c r="BA154" s="2" t="s">
        <v>1844</v>
      </c>
      <c r="BB154" s="2" t="s">
        <v>1278</v>
      </c>
      <c r="BC154" s="2" t="s">
        <v>3593</v>
      </c>
      <c r="BD154" s="2" t="s">
        <v>1844</v>
      </c>
      <c r="BE154" s="2" t="s">
        <v>3594</v>
      </c>
      <c r="BF154" s="2" t="s">
        <v>1853</v>
      </c>
      <c r="BG154" s="2" t="s">
        <v>1844</v>
      </c>
      <c r="BH154" s="2" t="s">
        <v>1281</v>
      </c>
      <c r="BI154" s="2" t="s">
        <v>1844</v>
      </c>
      <c r="BJ154" s="2" t="s">
        <v>1854</v>
      </c>
      <c r="BK154" s="2" t="s">
        <v>1855</v>
      </c>
      <c r="BL154" s="2" t="s">
        <v>1871</v>
      </c>
      <c r="BM154" s="2" t="s">
        <v>1844</v>
      </c>
      <c r="BN154" s="2" t="s">
        <v>1844</v>
      </c>
      <c r="BO154" s="2" t="s">
        <v>1844</v>
      </c>
      <c r="BP154" s="2" t="s">
        <v>1857</v>
      </c>
      <c r="BQ154" s="2" t="s">
        <v>1844</v>
      </c>
      <c r="BR154" s="2" t="s">
        <v>1844</v>
      </c>
      <c r="BS154" s="2" t="s">
        <v>1853</v>
      </c>
      <c r="BT154" s="2" t="s">
        <v>1844</v>
      </c>
      <c r="BU154" s="2" t="s">
        <v>3595</v>
      </c>
      <c r="BV154" s="2" t="s">
        <v>1872</v>
      </c>
      <c r="BW154" s="2" t="s">
        <v>3596</v>
      </c>
      <c r="BX154" s="2" t="s">
        <v>1844</v>
      </c>
      <c r="BY154" s="2" t="s">
        <v>1844</v>
      </c>
      <c r="BZ154" s="2" t="s">
        <v>1844</v>
      </c>
      <c r="CA154" s="2" t="s">
        <v>1844</v>
      </c>
      <c r="CB154" s="2" t="s">
        <v>1844</v>
      </c>
      <c r="CC154" s="2" t="s">
        <v>53</v>
      </c>
      <c r="CD154" s="2" t="s">
        <v>1873</v>
      </c>
      <c r="CE154" s="2" t="s">
        <v>1844</v>
      </c>
      <c r="CF154" s="2" t="s">
        <v>1844</v>
      </c>
      <c r="CG154" s="2" t="s">
        <v>1844</v>
      </c>
      <c r="CH154" s="2" t="s">
        <v>3597</v>
      </c>
      <c r="CI154" s="2" t="s">
        <v>1874</v>
      </c>
      <c r="CJ154" s="2" t="s">
        <v>1844</v>
      </c>
      <c r="CK154" s="2" t="s">
        <v>1844</v>
      </c>
      <c r="CL154" s="2" t="s">
        <v>1844</v>
      </c>
      <c r="CM154" s="2" t="s">
        <v>1844</v>
      </c>
      <c r="CN154" s="2" t="s">
        <v>1281</v>
      </c>
      <c r="CO154" s="2" t="s">
        <v>1875</v>
      </c>
      <c r="CP154" s="2" t="s">
        <v>3595</v>
      </c>
      <c r="CQ154" s="2" t="s">
        <v>1876</v>
      </c>
      <c r="CR154" s="2" t="s">
        <v>1844</v>
      </c>
      <c r="CS154" s="2" t="s">
        <v>1859</v>
      </c>
      <c r="CT154" s="2" t="s">
        <v>1859</v>
      </c>
      <c r="CU154" s="2" t="s">
        <v>1859</v>
      </c>
      <c r="CV154" s="2" t="s">
        <v>1844</v>
      </c>
      <c r="CW154" s="2" t="s">
        <v>1844</v>
      </c>
      <c r="CX154" s="2" t="s">
        <v>1844</v>
      </c>
      <c r="CY154" s="2" t="s">
        <v>1844</v>
      </c>
      <c r="CZ154" s="2" t="s">
        <v>1844</v>
      </c>
      <c r="DA154" s="2" t="s">
        <v>1844</v>
      </c>
      <c r="DB154" s="2" t="s">
        <v>1844</v>
      </c>
      <c r="DC154" s="2" t="s">
        <v>1026</v>
      </c>
      <c r="DD154" s="2" t="s">
        <v>1281</v>
      </c>
      <c r="DE154" s="2" t="s">
        <v>51</v>
      </c>
      <c r="DF154" s="3">
        <v>45013</v>
      </c>
      <c r="DG154" s="3">
        <v>45013</v>
      </c>
      <c r="DH154" s="3">
        <v>45013</v>
      </c>
      <c r="DI154" s="3"/>
      <c r="DJ154" s="3">
        <v>45013</v>
      </c>
      <c r="DK154" s="3"/>
      <c r="DL154" s="3"/>
      <c r="DM154" s="3">
        <v>45013</v>
      </c>
      <c r="DN154" s="3"/>
      <c r="DO154" s="3">
        <v>45013</v>
      </c>
      <c r="DP154" s="3">
        <v>45013</v>
      </c>
      <c r="DQ154" s="26">
        <v>0</v>
      </c>
    </row>
    <row r="155" spans="1:121" x14ac:dyDescent="0.25">
      <c r="A155" s="2" t="s">
        <v>1281</v>
      </c>
      <c r="B155" s="2" t="s">
        <v>1842</v>
      </c>
      <c r="C155" s="2" t="s">
        <v>3598</v>
      </c>
      <c r="D155" s="2" t="s">
        <v>7290</v>
      </c>
      <c r="E155" s="2" t="s">
        <v>7546</v>
      </c>
      <c r="F155" s="2" t="str">
        <f t="shared" si="5"/>
        <v>CADENA DESCARRILADA</v>
      </c>
      <c r="G155" s="2" t="str">
        <f t="shared" si="4"/>
        <v>CADENA DESCARRILADA</v>
      </c>
      <c r="H155" s="2" t="s">
        <v>7290</v>
      </c>
      <c r="I155" s="2" t="s">
        <v>7546</v>
      </c>
      <c r="J155" s="2"/>
      <c r="K155" s="2"/>
      <c r="L155" s="2"/>
      <c r="M155" s="2"/>
      <c r="N155" s="2"/>
      <c r="O155" s="2"/>
      <c r="P155" s="2"/>
      <c r="Q155" s="2" t="s">
        <v>239</v>
      </c>
      <c r="R155" s="2" t="s">
        <v>10</v>
      </c>
      <c r="S155" s="2" t="s">
        <v>67</v>
      </c>
      <c r="T155" s="2" t="s">
        <v>1293</v>
      </c>
      <c r="U155" s="2" t="s">
        <v>1288</v>
      </c>
      <c r="V155" s="2" t="s">
        <v>1289</v>
      </c>
      <c r="W155" s="2" t="s">
        <v>1289</v>
      </c>
      <c r="X155" s="2" t="s">
        <v>1279</v>
      </c>
      <c r="Y155" s="2" t="s">
        <v>1015</v>
      </c>
      <c r="Z155" s="2" t="s">
        <v>1844</v>
      </c>
      <c r="AA155" s="2" t="s">
        <v>1844</v>
      </c>
      <c r="AB155" s="2" t="s">
        <v>1844</v>
      </c>
      <c r="AC155" s="2" t="s">
        <v>1844</v>
      </c>
      <c r="AD155" s="2" t="s">
        <v>1531</v>
      </c>
      <c r="AE155" s="2" t="s">
        <v>3599</v>
      </c>
      <c r="AF155" s="2" t="s">
        <v>1846</v>
      </c>
      <c r="AG155" s="2" t="s">
        <v>1847</v>
      </c>
      <c r="AH155" s="2" t="s">
        <v>1844</v>
      </c>
      <c r="AI155" s="2" t="s">
        <v>1844</v>
      </c>
      <c r="AJ155" s="2" t="s">
        <v>1844</v>
      </c>
      <c r="AK155" s="2" t="s">
        <v>1281</v>
      </c>
      <c r="AL155" s="2" t="s">
        <v>1848</v>
      </c>
      <c r="AM155" s="2" t="s">
        <v>1844</v>
      </c>
      <c r="AN155" s="2" t="s">
        <v>1857</v>
      </c>
      <c r="AO155" s="2" t="s">
        <v>3600</v>
      </c>
      <c r="AP155" s="2" t="s">
        <v>1844</v>
      </c>
      <c r="AQ155" s="2" t="s">
        <v>1844</v>
      </c>
      <c r="AR155" s="2" t="s">
        <v>1844</v>
      </c>
      <c r="AS155" s="2" t="s">
        <v>1844</v>
      </c>
      <c r="AT155" s="2" t="s">
        <v>3600</v>
      </c>
      <c r="AU155" s="2" t="s">
        <v>1844</v>
      </c>
      <c r="AV155" s="2" t="s">
        <v>1844</v>
      </c>
      <c r="AW155" s="2" t="s">
        <v>1851</v>
      </c>
      <c r="AX155" s="2" t="s">
        <v>1844</v>
      </c>
      <c r="AY155" s="2" t="s">
        <v>1844</v>
      </c>
      <c r="AZ155" s="2" t="s">
        <v>1852</v>
      </c>
      <c r="BA155" s="2" t="s">
        <v>1844</v>
      </c>
      <c r="BB155" s="2" t="s">
        <v>1278</v>
      </c>
      <c r="BC155" s="2" t="s">
        <v>3601</v>
      </c>
      <c r="BD155" s="2" t="s">
        <v>1844</v>
      </c>
      <c r="BE155" s="2" t="s">
        <v>3602</v>
      </c>
      <c r="BF155" s="2" t="s">
        <v>1853</v>
      </c>
      <c r="BG155" s="2" t="s">
        <v>1844</v>
      </c>
      <c r="BH155" s="2" t="s">
        <v>1281</v>
      </c>
      <c r="BI155" s="2" t="s">
        <v>1844</v>
      </c>
      <c r="BJ155" s="2" t="s">
        <v>1854</v>
      </c>
      <c r="BK155" s="2" t="s">
        <v>1855</v>
      </c>
      <c r="BL155" s="2" t="s">
        <v>1856</v>
      </c>
      <c r="BM155" s="2" t="s">
        <v>1844</v>
      </c>
      <c r="BN155" s="2" t="s">
        <v>1844</v>
      </c>
      <c r="BO155" s="2" t="s">
        <v>1844</v>
      </c>
      <c r="BP155" s="2" t="s">
        <v>1857</v>
      </c>
      <c r="BQ155" s="2" t="s">
        <v>1844</v>
      </c>
      <c r="BR155" s="2" t="s">
        <v>1844</v>
      </c>
      <c r="BS155" s="2" t="s">
        <v>1853</v>
      </c>
      <c r="BT155" s="2" t="s">
        <v>1844</v>
      </c>
      <c r="BU155" s="2" t="s">
        <v>3603</v>
      </c>
      <c r="BV155" s="2" t="s">
        <v>1844</v>
      </c>
      <c r="BW155" s="2" t="s">
        <v>3604</v>
      </c>
      <c r="BX155" s="2" t="s">
        <v>1844</v>
      </c>
      <c r="BY155" s="2" t="s">
        <v>1844</v>
      </c>
      <c r="BZ155" s="2" t="s">
        <v>1844</v>
      </c>
      <c r="CA155" s="2" t="s">
        <v>1844</v>
      </c>
      <c r="CB155" s="2" t="s">
        <v>1844</v>
      </c>
      <c r="CC155" s="2" t="s">
        <v>185</v>
      </c>
      <c r="CD155" s="2" t="s">
        <v>1844</v>
      </c>
      <c r="CE155" s="2" t="s">
        <v>1844</v>
      </c>
      <c r="CF155" s="2" t="s">
        <v>1844</v>
      </c>
      <c r="CG155" s="2" t="s">
        <v>1844</v>
      </c>
      <c r="CH155" s="2" t="s">
        <v>3605</v>
      </c>
      <c r="CI155" s="2" t="s">
        <v>1858</v>
      </c>
      <c r="CJ155" s="2" t="s">
        <v>1844</v>
      </c>
      <c r="CK155" s="2" t="s">
        <v>1844</v>
      </c>
      <c r="CL155" s="2" t="s">
        <v>1844</v>
      </c>
      <c r="CM155" s="2" t="s">
        <v>1844</v>
      </c>
      <c r="CN155" s="2" t="s">
        <v>1281</v>
      </c>
      <c r="CO155" s="2" t="s">
        <v>1844</v>
      </c>
      <c r="CP155" s="2" t="s">
        <v>3603</v>
      </c>
      <c r="CQ155" s="2" t="s">
        <v>1844</v>
      </c>
      <c r="CR155" s="2" t="s">
        <v>1844</v>
      </c>
      <c r="CS155" s="2" t="s">
        <v>1859</v>
      </c>
      <c r="CT155" s="2" t="s">
        <v>1859</v>
      </c>
      <c r="CU155" s="2" t="s">
        <v>1859</v>
      </c>
      <c r="CV155" s="2" t="s">
        <v>1844</v>
      </c>
      <c r="CW155" s="2" t="s">
        <v>1844</v>
      </c>
      <c r="CX155" s="2" t="s">
        <v>1844</v>
      </c>
      <c r="CY155" s="2" t="s">
        <v>1844</v>
      </c>
      <c r="CZ155" s="2" t="s">
        <v>1844</v>
      </c>
      <c r="DA155" s="2" t="s">
        <v>1844</v>
      </c>
      <c r="DB155" s="2" t="s">
        <v>1844</v>
      </c>
      <c r="DC155" s="2" t="s">
        <v>1026</v>
      </c>
      <c r="DD155" s="2" t="s">
        <v>1281</v>
      </c>
      <c r="DE155" s="2" t="s">
        <v>238</v>
      </c>
      <c r="DF155" s="3">
        <v>45013</v>
      </c>
      <c r="DG155" s="3">
        <v>45013</v>
      </c>
      <c r="DH155" s="3">
        <v>45013</v>
      </c>
      <c r="DI155" s="3"/>
      <c r="DJ155" s="3">
        <v>45013</v>
      </c>
      <c r="DK155" s="3"/>
      <c r="DL155" s="3"/>
      <c r="DM155" s="3">
        <v>45013</v>
      </c>
      <c r="DN155" s="3"/>
      <c r="DO155" s="3">
        <v>45013</v>
      </c>
      <c r="DP155" s="3">
        <v>45013</v>
      </c>
      <c r="DQ155" s="26">
        <v>0</v>
      </c>
    </row>
    <row r="156" spans="1:121" x14ac:dyDescent="0.25">
      <c r="A156" s="2" t="s">
        <v>1281</v>
      </c>
      <c r="B156" s="2" t="s">
        <v>1842</v>
      </c>
      <c r="C156" s="2" t="s">
        <v>3606</v>
      </c>
      <c r="D156" s="2" t="s">
        <v>7290</v>
      </c>
      <c r="E156" s="2" t="s">
        <v>7546</v>
      </c>
      <c r="F156" s="2" t="str">
        <f t="shared" si="5"/>
        <v>CADENA DESCARRILADA</v>
      </c>
      <c r="G156" s="2" t="str">
        <f t="shared" si="4"/>
        <v>CADENA DESCARRILADA</v>
      </c>
      <c r="H156" s="2" t="s">
        <v>7534</v>
      </c>
      <c r="I156" s="2" t="s">
        <v>7290</v>
      </c>
      <c r="J156" s="2" t="s">
        <v>7294</v>
      </c>
      <c r="K156" s="2"/>
      <c r="L156" s="2"/>
      <c r="M156" s="2"/>
      <c r="N156" s="2"/>
      <c r="O156" s="2"/>
      <c r="P156" s="2"/>
      <c r="Q156" s="2" t="s">
        <v>239</v>
      </c>
      <c r="R156" s="2" t="s">
        <v>10</v>
      </c>
      <c r="S156" s="2" t="s">
        <v>60</v>
      </c>
      <c r="T156" s="2" t="s">
        <v>1276</v>
      </c>
      <c r="U156" s="2" t="s">
        <v>1280</v>
      </c>
      <c r="V156" s="2" t="s">
        <v>1306</v>
      </c>
      <c r="W156" s="2" t="s">
        <v>1306</v>
      </c>
      <c r="X156" s="2" t="s">
        <v>1279</v>
      </c>
      <c r="Y156" s="2" t="s">
        <v>1015</v>
      </c>
      <c r="Z156" s="2" t="s">
        <v>1844</v>
      </c>
      <c r="AA156" s="2" t="s">
        <v>1844</v>
      </c>
      <c r="AB156" s="2" t="s">
        <v>3607</v>
      </c>
      <c r="AC156" s="2" t="s">
        <v>1844</v>
      </c>
      <c r="AD156" s="2" t="s">
        <v>1299</v>
      </c>
      <c r="AE156" s="2" t="s">
        <v>3608</v>
      </c>
      <c r="AF156" s="2" t="s">
        <v>1846</v>
      </c>
      <c r="AG156" s="2" t="s">
        <v>1847</v>
      </c>
      <c r="AH156" s="2" t="s">
        <v>1844</v>
      </c>
      <c r="AI156" s="2" t="s">
        <v>1844</v>
      </c>
      <c r="AJ156" s="2" t="s">
        <v>1844</v>
      </c>
      <c r="AK156" s="2" t="s">
        <v>1281</v>
      </c>
      <c r="AL156" s="2" t="s">
        <v>1848</v>
      </c>
      <c r="AM156" s="2" t="s">
        <v>1844</v>
      </c>
      <c r="AN156" s="2" t="s">
        <v>2095</v>
      </c>
      <c r="AO156" s="2" t="s">
        <v>2125</v>
      </c>
      <c r="AP156" s="2" t="s">
        <v>1844</v>
      </c>
      <c r="AQ156" s="2" t="s">
        <v>1844</v>
      </c>
      <c r="AR156" s="2" t="s">
        <v>1844</v>
      </c>
      <c r="AS156" s="2" t="s">
        <v>1844</v>
      </c>
      <c r="AT156" s="2" t="s">
        <v>2125</v>
      </c>
      <c r="AU156" s="2" t="s">
        <v>1844</v>
      </c>
      <c r="AV156" s="2" t="s">
        <v>1844</v>
      </c>
      <c r="AW156" s="2" t="s">
        <v>1851</v>
      </c>
      <c r="AX156" s="2" t="s">
        <v>1844</v>
      </c>
      <c r="AY156" s="2" t="s">
        <v>1844</v>
      </c>
      <c r="AZ156" s="2" t="s">
        <v>1852</v>
      </c>
      <c r="BA156" s="2" t="s">
        <v>1844</v>
      </c>
      <c r="BB156" s="2" t="s">
        <v>1278</v>
      </c>
      <c r="BC156" s="2" t="s">
        <v>3609</v>
      </c>
      <c r="BD156" s="2" t="s">
        <v>1844</v>
      </c>
      <c r="BE156" s="2" t="s">
        <v>3610</v>
      </c>
      <c r="BF156" s="2" t="s">
        <v>1853</v>
      </c>
      <c r="BG156" s="2" t="s">
        <v>1844</v>
      </c>
      <c r="BH156" s="2" t="s">
        <v>1281</v>
      </c>
      <c r="BI156" s="2" t="s">
        <v>1844</v>
      </c>
      <c r="BJ156" s="2" t="s">
        <v>1854</v>
      </c>
      <c r="BK156" s="2" t="s">
        <v>1855</v>
      </c>
      <c r="BL156" s="2" t="s">
        <v>1856</v>
      </c>
      <c r="BM156" s="2" t="s">
        <v>1844</v>
      </c>
      <c r="BN156" s="2" t="s">
        <v>1844</v>
      </c>
      <c r="BO156" s="2" t="s">
        <v>1844</v>
      </c>
      <c r="BP156" s="2" t="s">
        <v>1857</v>
      </c>
      <c r="BQ156" s="2" t="s">
        <v>1844</v>
      </c>
      <c r="BR156" s="2" t="s">
        <v>1844</v>
      </c>
      <c r="BS156" s="2" t="s">
        <v>1853</v>
      </c>
      <c r="BT156" s="2" t="s">
        <v>1844</v>
      </c>
      <c r="BU156" s="2" t="s">
        <v>3611</v>
      </c>
      <c r="BV156" s="2" t="s">
        <v>1844</v>
      </c>
      <c r="BW156" s="2" t="s">
        <v>3612</v>
      </c>
      <c r="BX156" s="2" t="s">
        <v>1844</v>
      </c>
      <c r="BY156" s="2" t="s">
        <v>1844</v>
      </c>
      <c r="BZ156" s="2" t="s">
        <v>1844</v>
      </c>
      <c r="CA156" s="2" t="s">
        <v>1844</v>
      </c>
      <c r="CB156" s="2" t="s">
        <v>1844</v>
      </c>
      <c r="CC156" s="2" t="s">
        <v>185</v>
      </c>
      <c r="CD156" s="2" t="s">
        <v>1844</v>
      </c>
      <c r="CE156" s="2" t="s">
        <v>1844</v>
      </c>
      <c r="CF156" s="2" t="s">
        <v>1844</v>
      </c>
      <c r="CG156" s="2" t="s">
        <v>1844</v>
      </c>
      <c r="CH156" s="2" t="s">
        <v>3613</v>
      </c>
      <c r="CI156" s="2" t="s">
        <v>1858</v>
      </c>
      <c r="CJ156" s="2" t="s">
        <v>1844</v>
      </c>
      <c r="CK156" s="2" t="s">
        <v>1844</v>
      </c>
      <c r="CL156" s="2" t="s">
        <v>1844</v>
      </c>
      <c r="CM156" s="2" t="s">
        <v>1844</v>
      </c>
      <c r="CN156" s="2" t="s">
        <v>1281</v>
      </c>
      <c r="CO156" s="2" t="s">
        <v>1844</v>
      </c>
      <c r="CP156" s="2" t="s">
        <v>3611</v>
      </c>
      <c r="CQ156" s="2" t="s">
        <v>1844</v>
      </c>
      <c r="CR156" s="2" t="s">
        <v>1844</v>
      </c>
      <c r="CS156" s="2" t="s">
        <v>1859</v>
      </c>
      <c r="CT156" s="2" t="s">
        <v>1859</v>
      </c>
      <c r="CU156" s="2" t="s">
        <v>1859</v>
      </c>
      <c r="CV156" s="2" t="s">
        <v>1844</v>
      </c>
      <c r="CW156" s="2" t="s">
        <v>1844</v>
      </c>
      <c r="CX156" s="2" t="s">
        <v>1844</v>
      </c>
      <c r="CY156" s="2" t="s">
        <v>1844</v>
      </c>
      <c r="CZ156" s="2" t="s">
        <v>1844</v>
      </c>
      <c r="DA156" s="2" t="s">
        <v>1844</v>
      </c>
      <c r="DB156" s="2" t="s">
        <v>1844</v>
      </c>
      <c r="DC156" s="2" t="s">
        <v>1026</v>
      </c>
      <c r="DD156" s="2" t="s">
        <v>1281</v>
      </c>
      <c r="DE156" s="2" t="s">
        <v>238</v>
      </c>
      <c r="DF156" s="3">
        <v>45013</v>
      </c>
      <c r="DG156" s="3">
        <v>45014</v>
      </c>
      <c r="DH156" s="3">
        <v>45014</v>
      </c>
      <c r="DI156" s="3">
        <v>45013</v>
      </c>
      <c r="DJ156" s="3">
        <v>45013</v>
      </c>
      <c r="DK156" s="3"/>
      <c r="DL156" s="3"/>
      <c r="DM156" s="3">
        <v>45013</v>
      </c>
      <c r="DN156" s="3"/>
      <c r="DO156" s="3">
        <v>45013</v>
      </c>
      <c r="DP156" s="3">
        <v>45013</v>
      </c>
      <c r="DQ156" s="26">
        <v>0.5</v>
      </c>
    </row>
    <row r="157" spans="1:121" x14ac:dyDescent="0.25">
      <c r="A157" s="2" t="s">
        <v>1281</v>
      </c>
      <c r="B157" s="2" t="s">
        <v>1842</v>
      </c>
      <c r="C157" s="2" t="s">
        <v>3614</v>
      </c>
      <c r="D157" s="2" t="s">
        <v>7351</v>
      </c>
      <c r="E157" s="2" t="s">
        <v>7677</v>
      </c>
      <c r="F157" s="2" t="str">
        <f t="shared" si="5"/>
        <v>TRANSPORTADOR DESINCRONIZADO</v>
      </c>
      <c r="G157" s="2" t="str">
        <f t="shared" si="4"/>
        <v>TRANSPORTADOR DESINCRONIZADO</v>
      </c>
      <c r="H157" s="2" t="s">
        <v>7111</v>
      </c>
      <c r="I157" s="2" t="s">
        <v>7547</v>
      </c>
      <c r="J157" s="2" t="s">
        <v>7279</v>
      </c>
      <c r="K157" s="2" t="s">
        <v>7351</v>
      </c>
      <c r="L157" s="2"/>
      <c r="M157" s="2"/>
      <c r="N157" s="2"/>
      <c r="O157" s="2"/>
      <c r="P157" s="2"/>
      <c r="Q157" s="2" t="s">
        <v>326</v>
      </c>
      <c r="R157" s="2" t="s">
        <v>10</v>
      </c>
      <c r="S157" s="2" t="s">
        <v>67</v>
      </c>
      <c r="T157" s="2" t="s">
        <v>1276</v>
      </c>
      <c r="U157" s="2" t="s">
        <v>1280</v>
      </c>
      <c r="V157" s="2" t="s">
        <v>1283</v>
      </c>
      <c r="W157" s="2" t="s">
        <v>1283</v>
      </c>
      <c r="X157" s="2" t="s">
        <v>1298</v>
      </c>
      <c r="Y157" s="2" t="s">
        <v>1025</v>
      </c>
      <c r="Z157" s="2" t="s">
        <v>1844</v>
      </c>
      <c r="AA157" s="2" t="s">
        <v>1844</v>
      </c>
      <c r="AB157" s="2" t="s">
        <v>3615</v>
      </c>
      <c r="AC157" s="2" t="s">
        <v>1844</v>
      </c>
      <c r="AD157" s="2" t="s">
        <v>1296</v>
      </c>
      <c r="AE157" s="2" t="s">
        <v>3616</v>
      </c>
      <c r="AF157" s="2" t="s">
        <v>1960</v>
      </c>
      <c r="AG157" s="2" t="s">
        <v>1847</v>
      </c>
      <c r="AH157" s="2" t="s">
        <v>1844</v>
      </c>
      <c r="AI157" s="2" t="s">
        <v>1844</v>
      </c>
      <c r="AJ157" s="2" t="s">
        <v>1844</v>
      </c>
      <c r="AK157" s="2" t="s">
        <v>1281</v>
      </c>
      <c r="AL157" s="2" t="s">
        <v>1848</v>
      </c>
      <c r="AM157" s="2" t="s">
        <v>1844</v>
      </c>
      <c r="AN157" s="2" t="s">
        <v>1918</v>
      </c>
      <c r="AO157" s="2" t="s">
        <v>1857</v>
      </c>
      <c r="AP157" s="2" t="s">
        <v>1844</v>
      </c>
      <c r="AQ157" s="2" t="s">
        <v>1844</v>
      </c>
      <c r="AR157" s="2" t="s">
        <v>1844</v>
      </c>
      <c r="AS157" s="2" t="s">
        <v>1844</v>
      </c>
      <c r="AT157" s="2" t="s">
        <v>3617</v>
      </c>
      <c r="AU157" s="2" t="s">
        <v>1844</v>
      </c>
      <c r="AV157" s="2" t="s">
        <v>1844</v>
      </c>
      <c r="AW157" s="2" t="s">
        <v>1851</v>
      </c>
      <c r="AX157" s="2" t="s">
        <v>1844</v>
      </c>
      <c r="AY157" s="2" t="s">
        <v>1844</v>
      </c>
      <c r="AZ157" s="2" t="s">
        <v>1852</v>
      </c>
      <c r="BA157" s="2" t="s">
        <v>1844</v>
      </c>
      <c r="BB157" s="2" t="s">
        <v>1278</v>
      </c>
      <c r="BC157" s="2" t="s">
        <v>3618</v>
      </c>
      <c r="BD157" s="2" t="s">
        <v>1844</v>
      </c>
      <c r="BE157" s="2" t="s">
        <v>3619</v>
      </c>
      <c r="BF157" s="2" t="s">
        <v>1853</v>
      </c>
      <c r="BG157" s="2" t="s">
        <v>1844</v>
      </c>
      <c r="BH157" s="2" t="s">
        <v>1281</v>
      </c>
      <c r="BI157" s="2" t="s">
        <v>1844</v>
      </c>
      <c r="BJ157" s="2" t="s">
        <v>1854</v>
      </c>
      <c r="BK157" s="2" t="s">
        <v>1855</v>
      </c>
      <c r="BL157" s="2" t="s">
        <v>1914</v>
      </c>
      <c r="BM157" s="2" t="s">
        <v>1844</v>
      </c>
      <c r="BN157" s="2" t="s">
        <v>1844</v>
      </c>
      <c r="BO157" s="2" t="s">
        <v>1844</v>
      </c>
      <c r="BP157" s="2" t="s">
        <v>1857</v>
      </c>
      <c r="BQ157" s="2" t="s">
        <v>1844</v>
      </c>
      <c r="BR157" s="2" t="s">
        <v>1844</v>
      </c>
      <c r="BS157" s="2" t="s">
        <v>1853</v>
      </c>
      <c r="BT157" s="2" t="s">
        <v>1844</v>
      </c>
      <c r="BU157" s="2" t="s">
        <v>3620</v>
      </c>
      <c r="BV157" s="2" t="s">
        <v>1844</v>
      </c>
      <c r="BW157" s="2" t="s">
        <v>3621</v>
      </c>
      <c r="BX157" s="2" t="s">
        <v>1844</v>
      </c>
      <c r="BY157" s="2" t="s">
        <v>1844</v>
      </c>
      <c r="BZ157" s="2" t="s">
        <v>1844</v>
      </c>
      <c r="CA157" s="2" t="s">
        <v>1844</v>
      </c>
      <c r="CB157" s="2" t="s">
        <v>1844</v>
      </c>
      <c r="CC157" s="2" t="s">
        <v>120</v>
      </c>
      <c r="CD157" s="2" t="s">
        <v>1844</v>
      </c>
      <c r="CE157" s="2" t="s">
        <v>1844</v>
      </c>
      <c r="CF157" s="2" t="s">
        <v>1844</v>
      </c>
      <c r="CG157" s="2" t="s">
        <v>1844</v>
      </c>
      <c r="CH157" s="2" t="s">
        <v>3622</v>
      </c>
      <c r="CI157" s="2" t="s">
        <v>1901</v>
      </c>
      <c r="CJ157" s="2" t="s">
        <v>1844</v>
      </c>
      <c r="CK157" s="2" t="s">
        <v>1844</v>
      </c>
      <c r="CL157" s="2" t="s">
        <v>1844</v>
      </c>
      <c r="CM157" s="2" t="s">
        <v>1844</v>
      </c>
      <c r="CN157" s="2" t="s">
        <v>1281</v>
      </c>
      <c r="CO157" s="2" t="s">
        <v>1844</v>
      </c>
      <c r="CP157" s="2" t="s">
        <v>3620</v>
      </c>
      <c r="CQ157" s="2" t="s">
        <v>1844</v>
      </c>
      <c r="CR157" s="2" t="s">
        <v>1844</v>
      </c>
      <c r="CS157" s="2" t="s">
        <v>1859</v>
      </c>
      <c r="CT157" s="2" t="s">
        <v>1859</v>
      </c>
      <c r="CU157" s="2" t="s">
        <v>1859</v>
      </c>
      <c r="CV157" s="2" t="s">
        <v>1844</v>
      </c>
      <c r="CW157" s="2" t="s">
        <v>1844</v>
      </c>
      <c r="CX157" s="2" t="s">
        <v>1844</v>
      </c>
      <c r="CY157" s="2" t="s">
        <v>1844</v>
      </c>
      <c r="CZ157" s="2" t="s">
        <v>1844</v>
      </c>
      <c r="DA157" s="2" t="s">
        <v>1844</v>
      </c>
      <c r="DB157" s="2" t="s">
        <v>1844</v>
      </c>
      <c r="DC157" s="2" t="s">
        <v>1026</v>
      </c>
      <c r="DD157" s="2" t="s">
        <v>1281</v>
      </c>
      <c r="DE157" s="2" t="s">
        <v>325</v>
      </c>
      <c r="DF157" s="3">
        <v>45013</v>
      </c>
      <c r="DG157" s="3">
        <v>45013</v>
      </c>
      <c r="DH157" s="3">
        <v>45015</v>
      </c>
      <c r="DI157" s="3">
        <v>45013</v>
      </c>
      <c r="DJ157" s="3">
        <v>45013</v>
      </c>
      <c r="DK157" s="3"/>
      <c r="DL157" s="3"/>
      <c r="DM157" s="3">
        <v>45013</v>
      </c>
      <c r="DN157" s="3"/>
      <c r="DO157" s="3">
        <v>45013</v>
      </c>
      <c r="DP157" s="3">
        <v>45013</v>
      </c>
      <c r="DQ157" s="26">
        <v>0.83</v>
      </c>
    </row>
    <row r="158" spans="1:121" x14ac:dyDescent="0.25">
      <c r="A158" s="2" t="s">
        <v>1281</v>
      </c>
      <c r="B158" s="2" t="s">
        <v>1842</v>
      </c>
      <c r="C158" s="2" t="s">
        <v>3639</v>
      </c>
      <c r="D158" s="2" t="s">
        <v>7653</v>
      </c>
      <c r="E158" s="2" t="s">
        <v>7568</v>
      </c>
      <c r="F158" s="2" t="str">
        <f t="shared" si="5"/>
        <v>MÓDULO BLOQUEADA</v>
      </c>
      <c r="G158" s="2" t="str">
        <f t="shared" si="4"/>
        <v>MÓDULO BLOQUEADA</v>
      </c>
      <c r="H158" s="2" t="s">
        <v>7366</v>
      </c>
      <c r="I158" s="2" t="s">
        <v>7265</v>
      </c>
      <c r="J158" s="2" t="s">
        <v>7313</v>
      </c>
      <c r="K158" s="2"/>
      <c r="L158" s="2"/>
      <c r="M158" s="2"/>
      <c r="N158" s="2"/>
      <c r="O158" s="2"/>
      <c r="P158" s="2"/>
      <c r="Q158" s="2" t="s">
        <v>153</v>
      </c>
      <c r="R158" s="2" t="s">
        <v>10</v>
      </c>
      <c r="S158" s="2" t="s">
        <v>67</v>
      </c>
      <c r="T158" s="2" t="s">
        <v>1276</v>
      </c>
      <c r="U158" s="2" t="s">
        <v>1280</v>
      </c>
      <c r="V158" s="2" t="s">
        <v>1283</v>
      </c>
      <c r="W158" s="2" t="s">
        <v>1283</v>
      </c>
      <c r="X158" s="2" t="s">
        <v>1291</v>
      </c>
      <c r="Y158" s="2" t="s">
        <v>1025</v>
      </c>
      <c r="Z158" s="2" t="s">
        <v>1844</v>
      </c>
      <c r="AA158" s="2" t="s">
        <v>1844</v>
      </c>
      <c r="AB158" s="2" t="s">
        <v>3640</v>
      </c>
      <c r="AC158" s="2" t="s">
        <v>1844</v>
      </c>
      <c r="AD158" s="2" t="s">
        <v>1296</v>
      </c>
      <c r="AE158" s="2" t="s">
        <v>3641</v>
      </c>
      <c r="AF158" s="2" t="s">
        <v>2176</v>
      </c>
      <c r="AG158" s="2" t="s">
        <v>1847</v>
      </c>
      <c r="AH158" s="2" t="s">
        <v>1844</v>
      </c>
      <c r="AI158" s="2" t="s">
        <v>1844</v>
      </c>
      <c r="AJ158" s="2" t="s">
        <v>1844</v>
      </c>
      <c r="AK158" s="2" t="s">
        <v>1281</v>
      </c>
      <c r="AL158" s="2" t="s">
        <v>1848</v>
      </c>
      <c r="AM158" s="2" t="s">
        <v>1844</v>
      </c>
      <c r="AN158" s="2" t="s">
        <v>2601</v>
      </c>
      <c r="AO158" s="2" t="s">
        <v>3642</v>
      </c>
      <c r="AP158" s="2" t="s">
        <v>1844</v>
      </c>
      <c r="AQ158" s="2" t="s">
        <v>1844</v>
      </c>
      <c r="AR158" s="2" t="s">
        <v>1844</v>
      </c>
      <c r="AS158" s="2" t="s">
        <v>1844</v>
      </c>
      <c r="AT158" s="2" t="s">
        <v>3643</v>
      </c>
      <c r="AU158" s="2" t="s">
        <v>1844</v>
      </c>
      <c r="AV158" s="2" t="s">
        <v>1844</v>
      </c>
      <c r="AW158" s="2" t="s">
        <v>1851</v>
      </c>
      <c r="AX158" s="2" t="s">
        <v>1844</v>
      </c>
      <c r="AY158" s="2" t="s">
        <v>1844</v>
      </c>
      <c r="AZ158" s="2" t="s">
        <v>1852</v>
      </c>
      <c r="BA158" s="2" t="s">
        <v>1844</v>
      </c>
      <c r="BB158" s="2" t="s">
        <v>1278</v>
      </c>
      <c r="BC158" s="2" t="s">
        <v>3644</v>
      </c>
      <c r="BD158" s="2" t="s">
        <v>1844</v>
      </c>
      <c r="BE158" s="2" t="s">
        <v>3645</v>
      </c>
      <c r="BF158" s="2" t="s">
        <v>1853</v>
      </c>
      <c r="BG158" s="2" t="s">
        <v>1844</v>
      </c>
      <c r="BH158" s="2" t="s">
        <v>1281</v>
      </c>
      <c r="BI158" s="2" t="s">
        <v>1844</v>
      </c>
      <c r="BJ158" s="2" t="s">
        <v>1854</v>
      </c>
      <c r="BK158" s="2" t="s">
        <v>1855</v>
      </c>
      <c r="BL158" s="2" t="s">
        <v>1866</v>
      </c>
      <c r="BM158" s="2" t="s">
        <v>1844</v>
      </c>
      <c r="BN158" s="2" t="s">
        <v>1844</v>
      </c>
      <c r="BO158" s="2" t="s">
        <v>1844</v>
      </c>
      <c r="BP158" s="2" t="s">
        <v>1857</v>
      </c>
      <c r="BQ158" s="2" t="s">
        <v>1844</v>
      </c>
      <c r="BR158" s="2" t="s">
        <v>1844</v>
      </c>
      <c r="BS158" s="2" t="s">
        <v>1853</v>
      </c>
      <c r="BT158" s="2" t="s">
        <v>1844</v>
      </c>
      <c r="BU158" s="2" t="s">
        <v>3646</v>
      </c>
      <c r="BV158" s="2" t="s">
        <v>1882</v>
      </c>
      <c r="BW158" s="2" t="s">
        <v>3647</v>
      </c>
      <c r="BX158" s="2" t="s">
        <v>1844</v>
      </c>
      <c r="BY158" s="2" t="s">
        <v>1844</v>
      </c>
      <c r="BZ158" s="2" t="s">
        <v>1844</v>
      </c>
      <c r="CA158" s="2" t="s">
        <v>1844</v>
      </c>
      <c r="CB158" s="2" t="s">
        <v>1844</v>
      </c>
      <c r="CC158" s="2" t="s">
        <v>154</v>
      </c>
      <c r="CD158" s="2" t="s">
        <v>1844</v>
      </c>
      <c r="CE158" s="2" t="s">
        <v>1844</v>
      </c>
      <c r="CF158" s="2" t="s">
        <v>1844</v>
      </c>
      <c r="CG158" s="2" t="s">
        <v>1844</v>
      </c>
      <c r="CH158" s="2" t="s">
        <v>3648</v>
      </c>
      <c r="CI158" s="2" t="s">
        <v>1869</v>
      </c>
      <c r="CJ158" s="2" t="s">
        <v>1844</v>
      </c>
      <c r="CK158" s="2" t="s">
        <v>1844</v>
      </c>
      <c r="CL158" s="2" t="s">
        <v>1844</v>
      </c>
      <c r="CM158" s="2" t="s">
        <v>1844</v>
      </c>
      <c r="CN158" s="2" t="s">
        <v>1281</v>
      </c>
      <c r="CO158" s="2" t="s">
        <v>1883</v>
      </c>
      <c r="CP158" s="2" t="s">
        <v>3646</v>
      </c>
      <c r="CQ158" s="2" t="s">
        <v>1884</v>
      </c>
      <c r="CR158" s="2" t="s">
        <v>1844</v>
      </c>
      <c r="CS158" s="2" t="s">
        <v>1859</v>
      </c>
      <c r="CT158" s="2" t="s">
        <v>1859</v>
      </c>
      <c r="CU158" s="2" t="s">
        <v>1859</v>
      </c>
      <c r="CV158" s="2" t="s">
        <v>1844</v>
      </c>
      <c r="CW158" s="2" t="s">
        <v>1844</v>
      </c>
      <c r="CX158" s="2" t="s">
        <v>1844</v>
      </c>
      <c r="CY158" s="2" t="s">
        <v>1844</v>
      </c>
      <c r="CZ158" s="2" t="s">
        <v>1844</v>
      </c>
      <c r="DA158" s="2" t="s">
        <v>1844</v>
      </c>
      <c r="DB158" s="2" t="s">
        <v>1844</v>
      </c>
      <c r="DC158" s="2" t="s">
        <v>1026</v>
      </c>
      <c r="DD158" s="2" t="s">
        <v>1281</v>
      </c>
      <c r="DE158" s="2" t="s">
        <v>152</v>
      </c>
      <c r="DF158" s="3">
        <v>45027</v>
      </c>
      <c r="DG158" s="3">
        <v>45027</v>
      </c>
      <c r="DH158" s="3">
        <v>45033</v>
      </c>
      <c r="DI158" s="3">
        <v>45026</v>
      </c>
      <c r="DJ158" s="3">
        <v>45027</v>
      </c>
      <c r="DK158" s="3"/>
      <c r="DL158" s="3"/>
      <c r="DM158" s="3">
        <v>45027</v>
      </c>
      <c r="DN158" s="3"/>
      <c r="DO158" s="3">
        <v>45027</v>
      </c>
      <c r="DP158" s="3">
        <v>45026</v>
      </c>
      <c r="DQ158" s="26">
        <v>0.47</v>
      </c>
    </row>
    <row r="159" spans="1:121" x14ac:dyDescent="0.25">
      <c r="A159" s="2" t="s">
        <v>1281</v>
      </c>
      <c r="B159" s="2" t="s">
        <v>1842</v>
      </c>
      <c r="C159" s="2" t="s">
        <v>3649</v>
      </c>
      <c r="D159" s="2" t="s">
        <v>7740</v>
      </c>
      <c r="E159" s="2" t="s">
        <v>7461</v>
      </c>
      <c r="F159" s="2" t="str">
        <f t="shared" si="5"/>
        <v>SENSOR DE GUARDA DE FORMADO DESCALIBRADO</v>
      </c>
      <c r="G159" s="2" t="str">
        <f t="shared" si="4"/>
        <v>SENSOR DE GUARDA DE FORMADO DESCALIBRADO</v>
      </c>
      <c r="H159" s="2" t="s">
        <v>7243</v>
      </c>
      <c r="I159" s="2" t="s">
        <v>7247</v>
      </c>
      <c r="J159" s="2" t="s">
        <v>7335</v>
      </c>
      <c r="K159" s="2" t="s">
        <v>120</v>
      </c>
      <c r="L159" s="2" t="s">
        <v>7453</v>
      </c>
      <c r="M159" s="2" t="s">
        <v>7454</v>
      </c>
      <c r="N159" s="2"/>
      <c r="O159" s="2"/>
      <c r="P159" s="2"/>
      <c r="Q159" s="2" t="s">
        <v>52</v>
      </c>
      <c r="R159" s="2" t="s">
        <v>10</v>
      </c>
      <c r="S159" s="2" t="s">
        <v>1129</v>
      </c>
      <c r="T159" s="2" t="s">
        <v>1276</v>
      </c>
      <c r="U159" s="2" t="s">
        <v>1280</v>
      </c>
      <c r="V159" s="2" t="s">
        <v>1287</v>
      </c>
      <c r="W159" s="2" t="s">
        <v>1287</v>
      </c>
      <c r="X159" s="2" t="s">
        <v>1295</v>
      </c>
      <c r="Y159" s="2" t="s">
        <v>1025</v>
      </c>
      <c r="Z159" s="2" t="s">
        <v>1844</v>
      </c>
      <c r="AA159" s="2" t="s">
        <v>1844</v>
      </c>
      <c r="AB159" s="2" t="s">
        <v>3650</v>
      </c>
      <c r="AC159" s="2" t="s">
        <v>1844</v>
      </c>
      <c r="AD159" s="2" t="s">
        <v>1292</v>
      </c>
      <c r="AE159" s="2" t="s">
        <v>3651</v>
      </c>
      <c r="AF159" s="2" t="s">
        <v>1870</v>
      </c>
      <c r="AG159" s="2" t="s">
        <v>1847</v>
      </c>
      <c r="AH159" s="2" t="s">
        <v>1844</v>
      </c>
      <c r="AI159" s="2" t="s">
        <v>1844</v>
      </c>
      <c r="AJ159" s="2" t="s">
        <v>1844</v>
      </c>
      <c r="AK159" s="2" t="s">
        <v>1281</v>
      </c>
      <c r="AL159" s="2" t="s">
        <v>1848</v>
      </c>
      <c r="AM159" s="2" t="s">
        <v>1844</v>
      </c>
      <c r="AN159" s="2" t="s">
        <v>2107</v>
      </c>
      <c r="AO159" s="2" t="s">
        <v>1905</v>
      </c>
      <c r="AP159" s="2" t="s">
        <v>1844</v>
      </c>
      <c r="AQ159" s="2" t="s">
        <v>1844</v>
      </c>
      <c r="AR159" s="2" t="s">
        <v>1844</v>
      </c>
      <c r="AS159" s="2" t="s">
        <v>1844</v>
      </c>
      <c r="AT159" s="2" t="s">
        <v>1905</v>
      </c>
      <c r="AU159" s="2" t="s">
        <v>1844</v>
      </c>
      <c r="AV159" s="2" t="s">
        <v>1844</v>
      </c>
      <c r="AW159" s="2" t="s">
        <v>1851</v>
      </c>
      <c r="AX159" s="2" t="s">
        <v>1844</v>
      </c>
      <c r="AY159" s="2" t="s">
        <v>1844</v>
      </c>
      <c r="AZ159" s="2" t="s">
        <v>1852</v>
      </c>
      <c r="BA159" s="2" t="s">
        <v>1844</v>
      </c>
      <c r="BB159" s="2" t="s">
        <v>1278</v>
      </c>
      <c r="BC159" s="2" t="s">
        <v>3652</v>
      </c>
      <c r="BD159" s="2" t="s">
        <v>1844</v>
      </c>
      <c r="BE159" s="2" t="s">
        <v>3653</v>
      </c>
      <c r="BF159" s="2" t="s">
        <v>1853</v>
      </c>
      <c r="BG159" s="2" t="s">
        <v>1844</v>
      </c>
      <c r="BH159" s="2" t="s">
        <v>1281</v>
      </c>
      <c r="BI159" s="2" t="s">
        <v>1844</v>
      </c>
      <c r="BJ159" s="2" t="s">
        <v>1854</v>
      </c>
      <c r="BK159" s="2" t="s">
        <v>1855</v>
      </c>
      <c r="BL159" s="2" t="s">
        <v>1871</v>
      </c>
      <c r="BM159" s="2" t="s">
        <v>1844</v>
      </c>
      <c r="BN159" s="2" t="s">
        <v>1844</v>
      </c>
      <c r="BO159" s="2" t="s">
        <v>1844</v>
      </c>
      <c r="BP159" s="2" t="s">
        <v>1857</v>
      </c>
      <c r="BQ159" s="2" t="s">
        <v>1844</v>
      </c>
      <c r="BR159" s="2" t="s">
        <v>1844</v>
      </c>
      <c r="BS159" s="2" t="s">
        <v>1853</v>
      </c>
      <c r="BT159" s="2" t="s">
        <v>1844</v>
      </c>
      <c r="BU159" s="2" t="s">
        <v>3654</v>
      </c>
      <c r="BV159" s="2" t="s">
        <v>1872</v>
      </c>
      <c r="BW159" s="2" t="s">
        <v>3655</v>
      </c>
      <c r="BX159" s="2" t="s">
        <v>1844</v>
      </c>
      <c r="BY159" s="2" t="s">
        <v>1844</v>
      </c>
      <c r="BZ159" s="2" t="s">
        <v>1844</v>
      </c>
      <c r="CA159" s="2" t="s">
        <v>1844</v>
      </c>
      <c r="CB159" s="2" t="s">
        <v>1844</v>
      </c>
      <c r="CC159" s="2" t="s">
        <v>53</v>
      </c>
      <c r="CD159" s="2" t="s">
        <v>1873</v>
      </c>
      <c r="CE159" s="2" t="s">
        <v>1844</v>
      </c>
      <c r="CF159" s="2" t="s">
        <v>1844</v>
      </c>
      <c r="CG159" s="2" t="s">
        <v>1844</v>
      </c>
      <c r="CH159" s="2" t="s">
        <v>3656</v>
      </c>
      <c r="CI159" s="2" t="s">
        <v>1874</v>
      </c>
      <c r="CJ159" s="2" t="s">
        <v>1844</v>
      </c>
      <c r="CK159" s="2" t="s">
        <v>1844</v>
      </c>
      <c r="CL159" s="2" t="s">
        <v>1844</v>
      </c>
      <c r="CM159" s="2" t="s">
        <v>1844</v>
      </c>
      <c r="CN159" s="2" t="s">
        <v>1281</v>
      </c>
      <c r="CO159" s="2" t="s">
        <v>1875</v>
      </c>
      <c r="CP159" s="2" t="s">
        <v>3654</v>
      </c>
      <c r="CQ159" s="2" t="s">
        <v>1876</v>
      </c>
      <c r="CR159" s="2" t="s">
        <v>1844</v>
      </c>
      <c r="CS159" s="2" t="s">
        <v>1859</v>
      </c>
      <c r="CT159" s="2" t="s">
        <v>1859</v>
      </c>
      <c r="CU159" s="2" t="s">
        <v>1859</v>
      </c>
      <c r="CV159" s="2" t="s">
        <v>1844</v>
      </c>
      <c r="CW159" s="2" t="s">
        <v>1844</v>
      </c>
      <c r="CX159" s="2" t="s">
        <v>1844</v>
      </c>
      <c r="CY159" s="2" t="s">
        <v>1844</v>
      </c>
      <c r="CZ159" s="2" t="s">
        <v>1844</v>
      </c>
      <c r="DA159" s="2" t="s">
        <v>1844</v>
      </c>
      <c r="DB159" s="2" t="s">
        <v>1844</v>
      </c>
      <c r="DC159" s="2" t="s">
        <v>1026</v>
      </c>
      <c r="DD159" s="2" t="s">
        <v>1281</v>
      </c>
      <c r="DE159" s="2" t="s">
        <v>51</v>
      </c>
      <c r="DF159" s="3">
        <v>45028</v>
      </c>
      <c r="DG159" s="3">
        <v>45072</v>
      </c>
      <c r="DH159" s="3">
        <v>45072</v>
      </c>
      <c r="DI159" s="3">
        <v>45028</v>
      </c>
      <c r="DJ159" s="3">
        <v>45028</v>
      </c>
      <c r="DK159" s="3"/>
      <c r="DL159" s="3"/>
      <c r="DM159" s="3">
        <v>45028</v>
      </c>
      <c r="DN159" s="3"/>
      <c r="DO159" s="3">
        <v>45028</v>
      </c>
      <c r="DP159" s="3">
        <v>45028</v>
      </c>
      <c r="DQ159" s="26">
        <v>1</v>
      </c>
    </row>
    <row r="160" spans="1:121" x14ac:dyDescent="0.25">
      <c r="A160" s="2" t="s">
        <v>1281</v>
      </c>
      <c r="B160" s="2" t="s">
        <v>1842</v>
      </c>
      <c r="C160" s="2" t="s">
        <v>3657</v>
      </c>
      <c r="D160" s="2" t="s">
        <v>7731</v>
      </c>
      <c r="E160" s="2" t="s">
        <v>7460</v>
      </c>
      <c r="F160" s="2" t="str">
        <f t="shared" si="5"/>
        <v>PUNZONES LATERALES PEGADO</v>
      </c>
      <c r="G160" s="2" t="str">
        <f t="shared" si="4"/>
        <v>PUNZONES LATERALES PEGADO</v>
      </c>
      <c r="H160" s="2" t="s">
        <v>7297</v>
      </c>
      <c r="I160" s="2" t="s">
        <v>7372</v>
      </c>
      <c r="J160" s="2" t="s">
        <v>7247</v>
      </c>
      <c r="K160" s="2" t="s">
        <v>7355</v>
      </c>
      <c r="L160" s="2" t="s">
        <v>7548</v>
      </c>
      <c r="M160" s="2"/>
      <c r="N160" s="2"/>
      <c r="O160" s="2"/>
      <c r="P160" s="2"/>
      <c r="Q160" s="2" t="s">
        <v>52</v>
      </c>
      <c r="R160" s="2" t="s">
        <v>10</v>
      </c>
      <c r="S160" s="2" t="s">
        <v>67</v>
      </c>
      <c r="T160" s="2" t="s">
        <v>1276</v>
      </c>
      <c r="U160" s="2" t="s">
        <v>1280</v>
      </c>
      <c r="V160" s="2" t="s">
        <v>1531</v>
      </c>
      <c r="W160" s="2" t="s">
        <v>1531</v>
      </c>
      <c r="X160" s="2" t="s">
        <v>1295</v>
      </c>
      <c r="Y160" s="2" t="s">
        <v>1025</v>
      </c>
      <c r="Z160" s="2" t="s">
        <v>1844</v>
      </c>
      <c r="AA160" s="2" t="s">
        <v>1844</v>
      </c>
      <c r="AB160" s="2" t="s">
        <v>3658</v>
      </c>
      <c r="AC160" s="2" t="s">
        <v>1844</v>
      </c>
      <c r="AD160" s="2" t="s">
        <v>1292</v>
      </c>
      <c r="AE160" s="2" t="s">
        <v>3659</v>
      </c>
      <c r="AF160" s="2" t="s">
        <v>1870</v>
      </c>
      <c r="AG160" s="2" t="s">
        <v>1847</v>
      </c>
      <c r="AH160" s="2" t="s">
        <v>1844</v>
      </c>
      <c r="AI160" s="2" t="s">
        <v>1844</v>
      </c>
      <c r="AJ160" s="2" t="s">
        <v>1844</v>
      </c>
      <c r="AK160" s="2" t="s">
        <v>1281</v>
      </c>
      <c r="AL160" s="2" t="s">
        <v>1848</v>
      </c>
      <c r="AM160" s="2" t="s">
        <v>1844</v>
      </c>
      <c r="AN160" s="2" t="s">
        <v>2204</v>
      </c>
      <c r="AO160" s="2" t="s">
        <v>2272</v>
      </c>
      <c r="AP160" s="2" t="s">
        <v>1844</v>
      </c>
      <c r="AQ160" s="2" t="s">
        <v>1844</v>
      </c>
      <c r="AR160" s="2" t="s">
        <v>1844</v>
      </c>
      <c r="AS160" s="2" t="s">
        <v>1844</v>
      </c>
      <c r="AT160" s="2" t="s">
        <v>2272</v>
      </c>
      <c r="AU160" s="2" t="s">
        <v>1844</v>
      </c>
      <c r="AV160" s="2" t="s">
        <v>1844</v>
      </c>
      <c r="AW160" s="2" t="s">
        <v>1851</v>
      </c>
      <c r="AX160" s="2" t="s">
        <v>1844</v>
      </c>
      <c r="AY160" s="2" t="s">
        <v>1844</v>
      </c>
      <c r="AZ160" s="2" t="s">
        <v>1852</v>
      </c>
      <c r="BA160" s="2" t="s">
        <v>1844</v>
      </c>
      <c r="BB160" s="2" t="s">
        <v>1278</v>
      </c>
      <c r="BC160" s="2" t="s">
        <v>3660</v>
      </c>
      <c r="BD160" s="2" t="s">
        <v>1844</v>
      </c>
      <c r="BE160" s="2" t="s">
        <v>3661</v>
      </c>
      <c r="BF160" s="2" t="s">
        <v>1853</v>
      </c>
      <c r="BG160" s="2" t="s">
        <v>1844</v>
      </c>
      <c r="BH160" s="2" t="s">
        <v>1281</v>
      </c>
      <c r="BI160" s="2" t="s">
        <v>1844</v>
      </c>
      <c r="BJ160" s="2" t="s">
        <v>1854</v>
      </c>
      <c r="BK160" s="2" t="s">
        <v>1855</v>
      </c>
      <c r="BL160" s="2" t="s">
        <v>1871</v>
      </c>
      <c r="BM160" s="2" t="s">
        <v>1844</v>
      </c>
      <c r="BN160" s="2" t="s">
        <v>1844</v>
      </c>
      <c r="BO160" s="2" t="s">
        <v>1844</v>
      </c>
      <c r="BP160" s="2" t="s">
        <v>1857</v>
      </c>
      <c r="BQ160" s="2" t="s">
        <v>1844</v>
      </c>
      <c r="BR160" s="2" t="s">
        <v>1844</v>
      </c>
      <c r="BS160" s="2" t="s">
        <v>1853</v>
      </c>
      <c r="BT160" s="2" t="s">
        <v>1844</v>
      </c>
      <c r="BU160" s="2" t="s">
        <v>3662</v>
      </c>
      <c r="BV160" s="2" t="s">
        <v>1872</v>
      </c>
      <c r="BW160" s="2" t="s">
        <v>3663</v>
      </c>
      <c r="BX160" s="2" t="s">
        <v>1844</v>
      </c>
      <c r="BY160" s="2" t="s">
        <v>1844</v>
      </c>
      <c r="BZ160" s="2" t="s">
        <v>1844</v>
      </c>
      <c r="CA160" s="2" t="s">
        <v>1844</v>
      </c>
      <c r="CB160" s="2" t="s">
        <v>1844</v>
      </c>
      <c r="CC160" s="2" t="s">
        <v>53</v>
      </c>
      <c r="CD160" s="2" t="s">
        <v>1873</v>
      </c>
      <c r="CE160" s="2" t="s">
        <v>1844</v>
      </c>
      <c r="CF160" s="2" t="s">
        <v>1844</v>
      </c>
      <c r="CG160" s="2" t="s">
        <v>1844</v>
      </c>
      <c r="CH160" s="2" t="s">
        <v>3659</v>
      </c>
      <c r="CI160" s="2" t="s">
        <v>1874</v>
      </c>
      <c r="CJ160" s="2" t="s">
        <v>1844</v>
      </c>
      <c r="CK160" s="2" t="s">
        <v>1844</v>
      </c>
      <c r="CL160" s="2" t="s">
        <v>1844</v>
      </c>
      <c r="CM160" s="2" t="s">
        <v>1844</v>
      </c>
      <c r="CN160" s="2" t="s">
        <v>1281</v>
      </c>
      <c r="CO160" s="2" t="s">
        <v>1875</v>
      </c>
      <c r="CP160" s="2" t="s">
        <v>3662</v>
      </c>
      <c r="CQ160" s="2" t="s">
        <v>1876</v>
      </c>
      <c r="CR160" s="2" t="s">
        <v>1844</v>
      </c>
      <c r="CS160" s="2" t="s">
        <v>1859</v>
      </c>
      <c r="CT160" s="2" t="s">
        <v>1859</v>
      </c>
      <c r="CU160" s="2" t="s">
        <v>1859</v>
      </c>
      <c r="CV160" s="2" t="s">
        <v>1844</v>
      </c>
      <c r="CW160" s="2" t="s">
        <v>1844</v>
      </c>
      <c r="CX160" s="2" t="s">
        <v>1844</v>
      </c>
      <c r="CY160" s="2" t="s">
        <v>1844</v>
      </c>
      <c r="CZ160" s="2" t="s">
        <v>1844</v>
      </c>
      <c r="DA160" s="2" t="s">
        <v>1844</v>
      </c>
      <c r="DB160" s="2" t="s">
        <v>1844</v>
      </c>
      <c r="DC160" s="2" t="s">
        <v>1026</v>
      </c>
      <c r="DD160" s="2" t="s">
        <v>1281</v>
      </c>
      <c r="DE160" s="2" t="s">
        <v>51</v>
      </c>
      <c r="DF160" s="3">
        <v>45029</v>
      </c>
      <c r="DG160" s="3">
        <v>45072</v>
      </c>
      <c r="DH160" s="3">
        <v>45072</v>
      </c>
      <c r="DI160" s="3">
        <v>45028</v>
      </c>
      <c r="DJ160" s="3">
        <v>45028</v>
      </c>
      <c r="DK160" s="3"/>
      <c r="DL160" s="3"/>
      <c r="DM160" s="3">
        <v>45029</v>
      </c>
      <c r="DN160" s="3"/>
      <c r="DO160" s="3">
        <v>45029</v>
      </c>
      <c r="DP160" s="3">
        <v>45028</v>
      </c>
      <c r="DQ160" s="26">
        <v>3</v>
      </c>
    </row>
    <row r="161" spans="1:121" x14ac:dyDescent="0.25">
      <c r="A161" s="2" t="s">
        <v>1281</v>
      </c>
      <c r="B161" s="2" t="s">
        <v>1842</v>
      </c>
      <c r="C161" s="2" t="s">
        <v>3631</v>
      </c>
      <c r="D161" s="2" t="s">
        <v>7550</v>
      </c>
      <c r="E161" s="2" t="s">
        <v>7723</v>
      </c>
      <c r="F161" s="2" t="str">
        <f t="shared" si="5"/>
        <v>SERVOMOTOR RECALENTADO</v>
      </c>
      <c r="G161" s="2" t="str">
        <f t="shared" si="4"/>
        <v>SERVOMOTOR RECALENTADO</v>
      </c>
      <c r="H161" s="2" t="s">
        <v>7549</v>
      </c>
      <c r="I161" s="2" t="s">
        <v>7550</v>
      </c>
      <c r="J161" s="2"/>
      <c r="K161" s="2"/>
      <c r="L161" s="2"/>
      <c r="M161" s="2"/>
      <c r="N161" s="2"/>
      <c r="O161" s="2"/>
      <c r="P161" s="2"/>
      <c r="Q161" s="2" t="s">
        <v>171</v>
      </c>
      <c r="R161" s="2" t="s">
        <v>10</v>
      </c>
      <c r="S161" s="2" t="s">
        <v>67</v>
      </c>
      <c r="T161" s="2" t="s">
        <v>1276</v>
      </c>
      <c r="U161" s="2" t="s">
        <v>1280</v>
      </c>
      <c r="V161" s="2" t="s">
        <v>1405</v>
      </c>
      <c r="W161" s="2" t="s">
        <v>1405</v>
      </c>
      <c r="X161" s="2" t="s">
        <v>1298</v>
      </c>
      <c r="Y161" s="2" t="s">
        <v>1025</v>
      </c>
      <c r="Z161" s="2" t="s">
        <v>1844</v>
      </c>
      <c r="AA161" s="2" t="s">
        <v>1844</v>
      </c>
      <c r="AB161" s="2" t="s">
        <v>3632</v>
      </c>
      <c r="AC161" s="2" t="s">
        <v>1844</v>
      </c>
      <c r="AD161" s="2" t="s">
        <v>1531</v>
      </c>
      <c r="AE161" s="2" t="s">
        <v>3633</v>
      </c>
      <c r="AF161" s="2" t="s">
        <v>1844</v>
      </c>
      <c r="AG161" s="2" t="s">
        <v>1844</v>
      </c>
      <c r="AH161" s="2" t="s">
        <v>1844</v>
      </c>
      <c r="AI161" s="2" t="s">
        <v>1844</v>
      </c>
      <c r="AJ161" s="2" t="s">
        <v>1844</v>
      </c>
      <c r="AK161" s="2" t="s">
        <v>1281</v>
      </c>
      <c r="AL161" s="2" t="s">
        <v>1848</v>
      </c>
      <c r="AM161" s="2" t="s">
        <v>1844</v>
      </c>
      <c r="AN161" s="2" t="s">
        <v>2536</v>
      </c>
      <c r="AO161" s="2" t="s">
        <v>2362</v>
      </c>
      <c r="AP161" s="2" t="s">
        <v>1844</v>
      </c>
      <c r="AQ161" s="2" t="s">
        <v>1844</v>
      </c>
      <c r="AR161" s="2" t="s">
        <v>1844</v>
      </c>
      <c r="AS161" s="2" t="s">
        <v>1844</v>
      </c>
      <c r="AT161" s="2" t="s">
        <v>3634</v>
      </c>
      <c r="AU161" s="2" t="s">
        <v>1844</v>
      </c>
      <c r="AV161" s="2" t="s">
        <v>1844</v>
      </c>
      <c r="AW161" s="2" t="s">
        <v>1851</v>
      </c>
      <c r="AX161" s="2" t="s">
        <v>1844</v>
      </c>
      <c r="AY161" s="2" t="s">
        <v>1844</v>
      </c>
      <c r="AZ161" s="2" t="s">
        <v>1852</v>
      </c>
      <c r="BA161" s="2" t="s">
        <v>1844</v>
      </c>
      <c r="BB161" s="2" t="s">
        <v>1278</v>
      </c>
      <c r="BC161" s="2" t="s">
        <v>3635</v>
      </c>
      <c r="BD161" s="2" t="s">
        <v>1844</v>
      </c>
      <c r="BE161" s="2" t="s">
        <v>3636</v>
      </c>
      <c r="BF161" s="2" t="s">
        <v>1853</v>
      </c>
      <c r="BG161" s="2" t="s">
        <v>1844</v>
      </c>
      <c r="BH161" s="2" t="s">
        <v>1281</v>
      </c>
      <c r="BI161" s="2" t="s">
        <v>1844</v>
      </c>
      <c r="BJ161" s="2" t="s">
        <v>1854</v>
      </c>
      <c r="BK161" s="2" t="s">
        <v>1855</v>
      </c>
      <c r="BL161" s="2" t="s">
        <v>1914</v>
      </c>
      <c r="BM161" s="2" t="s">
        <v>1844</v>
      </c>
      <c r="BN161" s="2" t="s">
        <v>1844</v>
      </c>
      <c r="BO161" s="2" t="s">
        <v>1844</v>
      </c>
      <c r="BP161" s="2" t="s">
        <v>1857</v>
      </c>
      <c r="BQ161" s="2" t="s">
        <v>1844</v>
      </c>
      <c r="BR161" s="2" t="s">
        <v>1844</v>
      </c>
      <c r="BS161" s="2" t="s">
        <v>1853</v>
      </c>
      <c r="BT161" s="2" t="s">
        <v>1844</v>
      </c>
      <c r="BU161" s="2" t="s">
        <v>3637</v>
      </c>
      <c r="BV161" s="2" t="s">
        <v>1999</v>
      </c>
      <c r="BW161" s="2" t="s">
        <v>3638</v>
      </c>
      <c r="BX161" s="2" t="s">
        <v>1844</v>
      </c>
      <c r="BY161" s="2" t="s">
        <v>1844</v>
      </c>
      <c r="BZ161" s="2" t="s">
        <v>1844</v>
      </c>
      <c r="CA161" s="2" t="s">
        <v>1844</v>
      </c>
      <c r="CB161" s="2" t="s">
        <v>1844</v>
      </c>
      <c r="CC161" s="2" t="s">
        <v>120</v>
      </c>
      <c r="CD161" s="2" t="s">
        <v>1844</v>
      </c>
      <c r="CE161" s="2" t="s">
        <v>1844</v>
      </c>
      <c r="CF161" s="2" t="s">
        <v>1844</v>
      </c>
      <c r="CG161" s="2" t="s">
        <v>1844</v>
      </c>
      <c r="CH161" s="2" t="s">
        <v>3633</v>
      </c>
      <c r="CI161" s="2" t="s">
        <v>1901</v>
      </c>
      <c r="CJ161" s="2" t="s">
        <v>1844</v>
      </c>
      <c r="CK161" s="2" t="s">
        <v>1844</v>
      </c>
      <c r="CL161" s="2" t="s">
        <v>1844</v>
      </c>
      <c r="CM161" s="2" t="s">
        <v>1844</v>
      </c>
      <c r="CN161" s="2" t="s">
        <v>1281</v>
      </c>
      <c r="CO161" s="2" t="s">
        <v>2001</v>
      </c>
      <c r="CP161" s="2" t="s">
        <v>3637</v>
      </c>
      <c r="CQ161" s="2" t="s">
        <v>2002</v>
      </c>
      <c r="CR161" s="2" t="s">
        <v>1844</v>
      </c>
      <c r="CS161" s="2" t="s">
        <v>1859</v>
      </c>
      <c r="CT161" s="2" t="s">
        <v>1859</v>
      </c>
      <c r="CU161" s="2" t="s">
        <v>1859</v>
      </c>
      <c r="CV161" s="2" t="s">
        <v>1844</v>
      </c>
      <c r="CW161" s="2" t="s">
        <v>1844</v>
      </c>
      <c r="CX161" s="2" t="s">
        <v>1844</v>
      </c>
      <c r="CY161" s="2" t="s">
        <v>1844</v>
      </c>
      <c r="CZ161" s="2" t="s">
        <v>1844</v>
      </c>
      <c r="DA161" s="2" t="s">
        <v>1844</v>
      </c>
      <c r="DB161" s="2" t="s">
        <v>1844</v>
      </c>
      <c r="DC161" s="2" t="s">
        <v>1026</v>
      </c>
      <c r="DD161" s="2" t="s">
        <v>1281</v>
      </c>
      <c r="DE161" s="2" t="s">
        <v>170</v>
      </c>
      <c r="DF161" s="3">
        <v>45026</v>
      </c>
      <c r="DG161" s="3">
        <v>45030</v>
      </c>
      <c r="DH161" s="3">
        <v>45030</v>
      </c>
      <c r="DI161" s="3">
        <v>45026</v>
      </c>
      <c r="DJ161" s="3">
        <v>45030</v>
      </c>
      <c r="DK161" s="3"/>
      <c r="DL161" s="3"/>
      <c r="DM161" s="3">
        <v>45026</v>
      </c>
      <c r="DN161" s="3"/>
      <c r="DO161" s="3">
        <v>45026</v>
      </c>
      <c r="DP161" s="3">
        <v>45026</v>
      </c>
      <c r="DQ161" s="26">
        <v>1.5</v>
      </c>
    </row>
    <row r="162" spans="1:121" x14ac:dyDescent="0.25">
      <c r="A162" s="2" t="s">
        <v>1281</v>
      </c>
      <c r="B162" s="2" t="s">
        <v>1842</v>
      </c>
      <c r="C162" s="2" t="s">
        <v>3672</v>
      </c>
      <c r="D162" s="2" t="s">
        <v>7733</v>
      </c>
      <c r="E162" s="2" t="s">
        <v>7461</v>
      </c>
      <c r="F162" s="2" t="str">
        <f t="shared" si="5"/>
        <v>SENSOR DE GUARDA DE TAPA SUPERIOR DESCALIBRADO</v>
      </c>
      <c r="G162" s="2" t="str">
        <f t="shared" si="4"/>
        <v>SENSOR DE GUARDA DE TAPA SUPERIOR DESCALIBRADO</v>
      </c>
      <c r="H162" s="2" t="s">
        <v>7243</v>
      </c>
      <c r="I162" s="2" t="s">
        <v>7335</v>
      </c>
      <c r="J162" s="2" t="s">
        <v>7551</v>
      </c>
      <c r="K162" s="2" t="s">
        <v>7552</v>
      </c>
      <c r="L162" s="2" t="s">
        <v>7111</v>
      </c>
      <c r="M162" s="2" t="s">
        <v>7397</v>
      </c>
      <c r="N162" s="2" t="s">
        <v>7553</v>
      </c>
      <c r="O162" s="2"/>
      <c r="P162" s="2"/>
      <c r="Q162" s="2" t="s">
        <v>52</v>
      </c>
      <c r="R162" s="2" t="s">
        <v>10</v>
      </c>
      <c r="S162" s="2" t="s">
        <v>1129</v>
      </c>
      <c r="T162" s="2" t="s">
        <v>1276</v>
      </c>
      <c r="U162" s="2" t="s">
        <v>1280</v>
      </c>
      <c r="V162" s="2" t="s">
        <v>1287</v>
      </c>
      <c r="W162" s="2" t="s">
        <v>1538</v>
      </c>
      <c r="X162" s="2" t="s">
        <v>1295</v>
      </c>
      <c r="Y162" s="2" t="s">
        <v>1025</v>
      </c>
      <c r="Z162" s="2" t="s">
        <v>1844</v>
      </c>
      <c r="AA162" s="2" t="s">
        <v>1844</v>
      </c>
      <c r="AB162" s="2" t="s">
        <v>3673</v>
      </c>
      <c r="AC162" s="2" t="s">
        <v>1844</v>
      </c>
      <c r="AD162" s="2" t="s">
        <v>1292</v>
      </c>
      <c r="AE162" s="2" t="s">
        <v>3674</v>
      </c>
      <c r="AF162" s="2" t="s">
        <v>1870</v>
      </c>
      <c r="AG162" s="2" t="s">
        <v>1847</v>
      </c>
      <c r="AH162" s="2" t="s">
        <v>1844</v>
      </c>
      <c r="AI162" s="2" t="s">
        <v>1844</v>
      </c>
      <c r="AJ162" s="2" t="s">
        <v>1844</v>
      </c>
      <c r="AK162" s="2" t="s">
        <v>1281</v>
      </c>
      <c r="AL162" s="2" t="s">
        <v>1848</v>
      </c>
      <c r="AM162" s="2" t="s">
        <v>1844</v>
      </c>
      <c r="AN162" s="2" t="s">
        <v>2528</v>
      </c>
      <c r="AO162" s="2" t="s">
        <v>3675</v>
      </c>
      <c r="AP162" s="2" t="s">
        <v>1844</v>
      </c>
      <c r="AQ162" s="2" t="s">
        <v>1844</v>
      </c>
      <c r="AR162" s="2" t="s">
        <v>1844</v>
      </c>
      <c r="AS162" s="2" t="s">
        <v>1844</v>
      </c>
      <c r="AT162" s="2" t="s">
        <v>3675</v>
      </c>
      <c r="AU162" s="2" t="s">
        <v>1844</v>
      </c>
      <c r="AV162" s="2" t="s">
        <v>1844</v>
      </c>
      <c r="AW162" s="2" t="s">
        <v>1851</v>
      </c>
      <c r="AX162" s="2" t="s">
        <v>1844</v>
      </c>
      <c r="AY162" s="2" t="s">
        <v>1844</v>
      </c>
      <c r="AZ162" s="2" t="s">
        <v>1852</v>
      </c>
      <c r="BA162" s="2" t="s">
        <v>1844</v>
      </c>
      <c r="BB162" s="2" t="s">
        <v>1278</v>
      </c>
      <c r="BC162" s="2" t="s">
        <v>3676</v>
      </c>
      <c r="BD162" s="2" t="s">
        <v>1844</v>
      </c>
      <c r="BE162" s="2" t="s">
        <v>3677</v>
      </c>
      <c r="BF162" s="2" t="s">
        <v>1853</v>
      </c>
      <c r="BG162" s="2" t="s">
        <v>1844</v>
      </c>
      <c r="BH162" s="2" t="s">
        <v>1281</v>
      </c>
      <c r="BI162" s="2" t="s">
        <v>1844</v>
      </c>
      <c r="BJ162" s="2" t="s">
        <v>1854</v>
      </c>
      <c r="BK162" s="2" t="s">
        <v>1855</v>
      </c>
      <c r="BL162" s="2" t="s">
        <v>1871</v>
      </c>
      <c r="BM162" s="2" t="s">
        <v>1844</v>
      </c>
      <c r="BN162" s="2" t="s">
        <v>1844</v>
      </c>
      <c r="BO162" s="2" t="s">
        <v>1844</v>
      </c>
      <c r="BP162" s="2" t="s">
        <v>1857</v>
      </c>
      <c r="BQ162" s="2" t="s">
        <v>1844</v>
      </c>
      <c r="BR162" s="2" t="s">
        <v>1844</v>
      </c>
      <c r="BS162" s="2" t="s">
        <v>1853</v>
      </c>
      <c r="BT162" s="2" t="s">
        <v>1844</v>
      </c>
      <c r="BU162" s="2" t="s">
        <v>3678</v>
      </c>
      <c r="BV162" s="2" t="s">
        <v>1872</v>
      </c>
      <c r="BW162" s="2" t="s">
        <v>3679</v>
      </c>
      <c r="BX162" s="2" t="s">
        <v>1844</v>
      </c>
      <c r="BY162" s="2" t="s">
        <v>1844</v>
      </c>
      <c r="BZ162" s="2" t="s">
        <v>1844</v>
      </c>
      <c r="CA162" s="2" t="s">
        <v>1844</v>
      </c>
      <c r="CB162" s="2" t="s">
        <v>1844</v>
      </c>
      <c r="CC162" s="2" t="s">
        <v>53</v>
      </c>
      <c r="CD162" s="2" t="s">
        <v>1873</v>
      </c>
      <c r="CE162" s="2" t="s">
        <v>1844</v>
      </c>
      <c r="CF162" s="2" t="s">
        <v>1844</v>
      </c>
      <c r="CG162" s="2" t="s">
        <v>1844</v>
      </c>
      <c r="CH162" s="2" t="s">
        <v>3674</v>
      </c>
      <c r="CI162" s="2" t="s">
        <v>1874</v>
      </c>
      <c r="CJ162" s="2" t="s">
        <v>1844</v>
      </c>
      <c r="CK162" s="2" t="s">
        <v>1844</v>
      </c>
      <c r="CL162" s="2" t="s">
        <v>1844</v>
      </c>
      <c r="CM162" s="2" t="s">
        <v>1844</v>
      </c>
      <c r="CN162" s="2" t="s">
        <v>1281</v>
      </c>
      <c r="CO162" s="2" t="s">
        <v>1875</v>
      </c>
      <c r="CP162" s="2" t="s">
        <v>3678</v>
      </c>
      <c r="CQ162" s="2" t="s">
        <v>1876</v>
      </c>
      <c r="CR162" s="2" t="s">
        <v>1844</v>
      </c>
      <c r="CS162" s="2" t="s">
        <v>1859</v>
      </c>
      <c r="CT162" s="2" t="s">
        <v>1859</v>
      </c>
      <c r="CU162" s="2" t="s">
        <v>1859</v>
      </c>
      <c r="CV162" s="2" t="s">
        <v>1844</v>
      </c>
      <c r="CW162" s="2" t="s">
        <v>1844</v>
      </c>
      <c r="CX162" s="2" t="s">
        <v>1844</v>
      </c>
      <c r="CY162" s="2" t="s">
        <v>1844</v>
      </c>
      <c r="CZ162" s="2" t="s">
        <v>1844</v>
      </c>
      <c r="DA162" s="2" t="s">
        <v>1844</v>
      </c>
      <c r="DB162" s="2" t="s">
        <v>1844</v>
      </c>
      <c r="DC162" s="2" t="s">
        <v>1026</v>
      </c>
      <c r="DD162" s="2" t="s">
        <v>1281</v>
      </c>
      <c r="DE162" s="2" t="s">
        <v>51</v>
      </c>
      <c r="DF162" s="3">
        <v>45042</v>
      </c>
      <c r="DG162" s="3">
        <v>45072</v>
      </c>
      <c r="DH162" s="3">
        <v>45072</v>
      </c>
      <c r="DI162" s="3">
        <v>45042</v>
      </c>
      <c r="DJ162" s="3">
        <v>45042</v>
      </c>
      <c r="DK162" s="3"/>
      <c r="DL162" s="3"/>
      <c r="DM162" s="3">
        <v>45042</v>
      </c>
      <c r="DN162" s="3"/>
      <c r="DO162" s="3">
        <v>45042</v>
      </c>
      <c r="DP162" s="3">
        <v>45042</v>
      </c>
      <c r="DQ162" s="26">
        <v>2.42</v>
      </c>
    </row>
    <row r="163" spans="1:121" x14ac:dyDescent="0.25">
      <c r="A163" s="2" t="s">
        <v>1281</v>
      </c>
      <c r="B163" s="2" t="s">
        <v>1842</v>
      </c>
      <c r="C163" s="2" t="s">
        <v>3689</v>
      </c>
      <c r="D163" s="2" t="s">
        <v>7698</v>
      </c>
      <c r="E163" s="2" t="s">
        <v>7646</v>
      </c>
      <c r="F163" s="2" t="str">
        <f t="shared" si="5"/>
        <v>CADENA DE TRANSPORTADOR FRACTURADA</v>
      </c>
      <c r="G163" s="2" t="str">
        <f t="shared" si="4"/>
        <v>CADENA DE TRANSPORTADOR FRACTURADA</v>
      </c>
      <c r="H163" s="2" t="s">
        <v>7345</v>
      </c>
      <c r="I163" s="2" t="s">
        <v>7290</v>
      </c>
      <c r="J163" s="2" t="s">
        <v>7332</v>
      </c>
      <c r="K163" s="2"/>
      <c r="L163" s="2"/>
      <c r="M163" s="2"/>
      <c r="N163" s="2"/>
      <c r="O163" s="2"/>
      <c r="P163" s="2"/>
      <c r="Q163" s="2" t="s">
        <v>119</v>
      </c>
      <c r="R163" s="2" t="s">
        <v>10</v>
      </c>
      <c r="S163" s="2" t="s">
        <v>1042</v>
      </c>
      <c r="T163" s="2" t="s">
        <v>1276</v>
      </c>
      <c r="U163" s="2" t="s">
        <v>1280</v>
      </c>
      <c r="V163" s="2" t="s">
        <v>1294</v>
      </c>
      <c r="W163" s="2" t="s">
        <v>1538</v>
      </c>
      <c r="X163" s="2" t="s">
        <v>1298</v>
      </c>
      <c r="Y163" s="2" t="s">
        <v>1025</v>
      </c>
      <c r="Z163" s="2" t="s">
        <v>1844</v>
      </c>
      <c r="AA163" s="2" t="s">
        <v>1844</v>
      </c>
      <c r="AB163" s="2" t="s">
        <v>3690</v>
      </c>
      <c r="AC163" s="2" t="s">
        <v>1844</v>
      </c>
      <c r="AD163" s="2" t="s">
        <v>1292</v>
      </c>
      <c r="AE163" s="2" t="s">
        <v>3691</v>
      </c>
      <c r="AF163" s="2" t="s">
        <v>1992</v>
      </c>
      <c r="AG163" s="2" t="s">
        <v>1847</v>
      </c>
      <c r="AH163" s="2" t="s">
        <v>1844</v>
      </c>
      <c r="AI163" s="2" t="s">
        <v>1844</v>
      </c>
      <c r="AJ163" s="2" t="s">
        <v>1844</v>
      </c>
      <c r="AK163" s="2" t="s">
        <v>1281</v>
      </c>
      <c r="AL163" s="2" t="s">
        <v>1848</v>
      </c>
      <c r="AM163" s="2" t="s">
        <v>1844</v>
      </c>
      <c r="AN163" s="2" t="s">
        <v>2125</v>
      </c>
      <c r="AO163" s="2" t="s">
        <v>2921</v>
      </c>
      <c r="AP163" s="2" t="s">
        <v>1844</v>
      </c>
      <c r="AQ163" s="2" t="s">
        <v>1844</v>
      </c>
      <c r="AR163" s="2" t="s">
        <v>1844</v>
      </c>
      <c r="AS163" s="2" t="s">
        <v>1844</v>
      </c>
      <c r="AT163" s="2" t="s">
        <v>3692</v>
      </c>
      <c r="AU163" s="2" t="s">
        <v>1844</v>
      </c>
      <c r="AV163" s="2" t="s">
        <v>1844</v>
      </c>
      <c r="AW163" s="2" t="s">
        <v>1851</v>
      </c>
      <c r="AX163" s="2" t="s">
        <v>1844</v>
      </c>
      <c r="AY163" s="2" t="s">
        <v>1844</v>
      </c>
      <c r="AZ163" s="2" t="s">
        <v>1852</v>
      </c>
      <c r="BA163" s="2" t="s">
        <v>1844</v>
      </c>
      <c r="BB163" s="2" t="s">
        <v>1278</v>
      </c>
      <c r="BC163" s="2" t="s">
        <v>3693</v>
      </c>
      <c r="BD163" s="2" t="s">
        <v>1844</v>
      </c>
      <c r="BE163" s="2" t="s">
        <v>3694</v>
      </c>
      <c r="BF163" s="2" t="s">
        <v>1853</v>
      </c>
      <c r="BG163" s="2" t="s">
        <v>1844</v>
      </c>
      <c r="BH163" s="2" t="s">
        <v>1281</v>
      </c>
      <c r="BI163" s="2" t="s">
        <v>1844</v>
      </c>
      <c r="BJ163" s="2" t="s">
        <v>1854</v>
      </c>
      <c r="BK163" s="2" t="s">
        <v>1855</v>
      </c>
      <c r="BL163" s="2" t="s">
        <v>1914</v>
      </c>
      <c r="BM163" s="2" t="s">
        <v>1844</v>
      </c>
      <c r="BN163" s="2" t="s">
        <v>1844</v>
      </c>
      <c r="BO163" s="2" t="s">
        <v>1844</v>
      </c>
      <c r="BP163" s="2" t="s">
        <v>1857</v>
      </c>
      <c r="BQ163" s="2" t="s">
        <v>1844</v>
      </c>
      <c r="BR163" s="2" t="s">
        <v>1844</v>
      </c>
      <c r="BS163" s="2" t="s">
        <v>1853</v>
      </c>
      <c r="BT163" s="2" t="s">
        <v>1844</v>
      </c>
      <c r="BU163" s="2" t="s">
        <v>3695</v>
      </c>
      <c r="BV163" s="2" t="s">
        <v>1999</v>
      </c>
      <c r="BW163" s="2" t="s">
        <v>3696</v>
      </c>
      <c r="BX163" s="2" t="s">
        <v>1844</v>
      </c>
      <c r="BY163" s="2" t="s">
        <v>1844</v>
      </c>
      <c r="BZ163" s="2" t="s">
        <v>1844</v>
      </c>
      <c r="CA163" s="2" t="s">
        <v>1844</v>
      </c>
      <c r="CB163" s="2" t="s">
        <v>1844</v>
      </c>
      <c r="CC163" s="2" t="s">
        <v>120</v>
      </c>
      <c r="CD163" s="2" t="s">
        <v>1844</v>
      </c>
      <c r="CE163" s="2" t="s">
        <v>1844</v>
      </c>
      <c r="CF163" s="2" t="s">
        <v>1844</v>
      </c>
      <c r="CG163" s="2" t="s">
        <v>1844</v>
      </c>
      <c r="CH163" s="2" t="s">
        <v>3691</v>
      </c>
      <c r="CI163" s="2" t="s">
        <v>1901</v>
      </c>
      <c r="CJ163" s="2" t="s">
        <v>1844</v>
      </c>
      <c r="CK163" s="2" t="s">
        <v>1844</v>
      </c>
      <c r="CL163" s="2" t="s">
        <v>1844</v>
      </c>
      <c r="CM163" s="2" t="s">
        <v>1844</v>
      </c>
      <c r="CN163" s="2" t="s">
        <v>1281</v>
      </c>
      <c r="CO163" s="2" t="s">
        <v>2001</v>
      </c>
      <c r="CP163" s="2" t="s">
        <v>3695</v>
      </c>
      <c r="CQ163" s="2" t="s">
        <v>2002</v>
      </c>
      <c r="CR163" s="2" t="s">
        <v>1844</v>
      </c>
      <c r="CS163" s="2" t="s">
        <v>1859</v>
      </c>
      <c r="CT163" s="2" t="s">
        <v>1859</v>
      </c>
      <c r="CU163" s="2" t="s">
        <v>1859</v>
      </c>
      <c r="CV163" s="2" t="s">
        <v>1844</v>
      </c>
      <c r="CW163" s="2" t="s">
        <v>1844</v>
      </c>
      <c r="CX163" s="2" t="s">
        <v>1844</v>
      </c>
      <c r="CY163" s="2" t="s">
        <v>1844</v>
      </c>
      <c r="CZ163" s="2" t="s">
        <v>1844</v>
      </c>
      <c r="DA163" s="2" t="s">
        <v>1844</v>
      </c>
      <c r="DB163" s="2" t="s">
        <v>1844</v>
      </c>
      <c r="DC163" s="2" t="s">
        <v>1026</v>
      </c>
      <c r="DD163" s="2" t="s">
        <v>1281</v>
      </c>
      <c r="DE163" s="2" t="s">
        <v>118</v>
      </c>
      <c r="DF163" s="3">
        <v>45052</v>
      </c>
      <c r="DG163" s="3">
        <v>45052</v>
      </c>
      <c r="DH163" s="3">
        <v>45052</v>
      </c>
      <c r="DI163" s="3">
        <v>45052</v>
      </c>
      <c r="DJ163" s="3">
        <v>45052</v>
      </c>
      <c r="DK163" s="3"/>
      <c r="DL163" s="3"/>
      <c r="DM163" s="3">
        <v>45052</v>
      </c>
      <c r="DN163" s="3"/>
      <c r="DO163" s="3">
        <v>45052</v>
      </c>
      <c r="DP163" s="3">
        <v>45052</v>
      </c>
      <c r="DQ163" s="26">
        <v>1</v>
      </c>
    </row>
    <row r="164" spans="1:121" x14ac:dyDescent="0.25">
      <c r="A164" s="2" t="s">
        <v>1281</v>
      </c>
      <c r="B164" s="2" t="s">
        <v>1842</v>
      </c>
      <c r="C164" s="2" t="s">
        <v>3697</v>
      </c>
      <c r="D164" s="2" t="s">
        <v>7734</v>
      </c>
      <c r="E164" s="2" t="s">
        <v>7735</v>
      </c>
      <c r="F164" s="2" t="str">
        <f t="shared" si="5"/>
        <v>FRENO DE BRAZO DETERIORADO</v>
      </c>
      <c r="G164" s="2" t="str">
        <f t="shared" si="4"/>
        <v>FRENO DE BRAZO DETERIORADO</v>
      </c>
      <c r="H164" s="2" t="s">
        <v>7554</v>
      </c>
      <c r="I164" s="2" t="s">
        <v>7247</v>
      </c>
      <c r="J164" s="2" t="s">
        <v>7299</v>
      </c>
      <c r="K164" s="2" t="s">
        <v>7555</v>
      </c>
      <c r="L164" s="2"/>
      <c r="M164" s="2"/>
      <c r="N164" s="2"/>
      <c r="O164" s="2"/>
      <c r="P164" s="2"/>
      <c r="Q164" s="2" t="s">
        <v>52</v>
      </c>
      <c r="R164" s="2" t="s">
        <v>10</v>
      </c>
      <c r="S164" s="2" t="s">
        <v>1042</v>
      </c>
      <c r="T164" s="2" t="s">
        <v>1282</v>
      </c>
      <c r="U164" s="2" t="s">
        <v>1288</v>
      </c>
      <c r="V164" s="2" t="s">
        <v>1538</v>
      </c>
      <c r="W164" s="2" t="s">
        <v>1538</v>
      </c>
      <c r="X164" s="2" t="s">
        <v>1295</v>
      </c>
      <c r="Y164" s="2" t="s">
        <v>1025</v>
      </c>
      <c r="Z164" s="2" t="s">
        <v>1844</v>
      </c>
      <c r="AA164" s="2" t="s">
        <v>1844</v>
      </c>
      <c r="AB164" s="2" t="s">
        <v>1844</v>
      </c>
      <c r="AC164" s="2" t="s">
        <v>1844</v>
      </c>
      <c r="AD164" s="2" t="s">
        <v>1292</v>
      </c>
      <c r="AE164" s="2" t="s">
        <v>3698</v>
      </c>
      <c r="AF164" s="2" t="s">
        <v>1870</v>
      </c>
      <c r="AG164" s="2" t="s">
        <v>1847</v>
      </c>
      <c r="AH164" s="2" t="s">
        <v>1844</v>
      </c>
      <c r="AI164" s="2" t="s">
        <v>1844</v>
      </c>
      <c r="AJ164" s="2" t="s">
        <v>1844</v>
      </c>
      <c r="AK164" s="2" t="s">
        <v>1281</v>
      </c>
      <c r="AL164" s="2" t="s">
        <v>1848</v>
      </c>
      <c r="AM164" s="2" t="s">
        <v>1844</v>
      </c>
      <c r="AN164" s="2" t="s">
        <v>1857</v>
      </c>
      <c r="AO164" s="2" t="s">
        <v>3699</v>
      </c>
      <c r="AP164" s="2" t="s">
        <v>1844</v>
      </c>
      <c r="AQ164" s="2" t="s">
        <v>1844</v>
      </c>
      <c r="AR164" s="2" t="s">
        <v>1844</v>
      </c>
      <c r="AS164" s="2" t="s">
        <v>1844</v>
      </c>
      <c r="AT164" s="2" t="s">
        <v>3699</v>
      </c>
      <c r="AU164" s="2" t="s">
        <v>1844</v>
      </c>
      <c r="AV164" s="2" t="s">
        <v>1844</v>
      </c>
      <c r="AW164" s="2" t="s">
        <v>1851</v>
      </c>
      <c r="AX164" s="2" t="s">
        <v>1844</v>
      </c>
      <c r="AY164" s="2" t="s">
        <v>1844</v>
      </c>
      <c r="AZ164" s="2" t="s">
        <v>1852</v>
      </c>
      <c r="BA164" s="2" t="s">
        <v>1844</v>
      </c>
      <c r="BB164" s="2" t="s">
        <v>1278</v>
      </c>
      <c r="BC164" s="2" t="s">
        <v>3700</v>
      </c>
      <c r="BD164" s="2" t="s">
        <v>1844</v>
      </c>
      <c r="BE164" s="2" t="s">
        <v>3701</v>
      </c>
      <c r="BF164" s="2" t="s">
        <v>1853</v>
      </c>
      <c r="BG164" s="2" t="s">
        <v>1844</v>
      </c>
      <c r="BH164" s="2" t="s">
        <v>1281</v>
      </c>
      <c r="BI164" s="2" t="s">
        <v>1844</v>
      </c>
      <c r="BJ164" s="2" t="s">
        <v>1854</v>
      </c>
      <c r="BK164" s="2" t="s">
        <v>1855</v>
      </c>
      <c r="BL164" s="2" t="s">
        <v>1871</v>
      </c>
      <c r="BM164" s="2" t="s">
        <v>1844</v>
      </c>
      <c r="BN164" s="2" t="s">
        <v>1844</v>
      </c>
      <c r="BO164" s="2" t="s">
        <v>1844</v>
      </c>
      <c r="BP164" s="2" t="s">
        <v>1857</v>
      </c>
      <c r="BQ164" s="2" t="s">
        <v>1844</v>
      </c>
      <c r="BR164" s="2" t="s">
        <v>1844</v>
      </c>
      <c r="BS164" s="2" t="s">
        <v>1853</v>
      </c>
      <c r="BT164" s="2" t="s">
        <v>1844</v>
      </c>
      <c r="BU164" s="2" t="s">
        <v>3702</v>
      </c>
      <c r="BV164" s="2" t="s">
        <v>1872</v>
      </c>
      <c r="BW164" s="2" t="s">
        <v>3703</v>
      </c>
      <c r="BX164" s="2" t="s">
        <v>1844</v>
      </c>
      <c r="BY164" s="2" t="s">
        <v>1844</v>
      </c>
      <c r="BZ164" s="2" t="s">
        <v>1844</v>
      </c>
      <c r="CA164" s="2" t="s">
        <v>1844</v>
      </c>
      <c r="CB164" s="2" t="s">
        <v>1844</v>
      </c>
      <c r="CC164" s="2" t="s">
        <v>53</v>
      </c>
      <c r="CD164" s="2" t="s">
        <v>1873</v>
      </c>
      <c r="CE164" s="2" t="s">
        <v>1844</v>
      </c>
      <c r="CF164" s="2" t="s">
        <v>1844</v>
      </c>
      <c r="CG164" s="2" t="s">
        <v>1844</v>
      </c>
      <c r="CH164" s="2" t="s">
        <v>3704</v>
      </c>
      <c r="CI164" s="2" t="s">
        <v>1874</v>
      </c>
      <c r="CJ164" s="2" t="s">
        <v>1844</v>
      </c>
      <c r="CK164" s="2" t="s">
        <v>1844</v>
      </c>
      <c r="CL164" s="2" t="s">
        <v>1844</v>
      </c>
      <c r="CM164" s="2" t="s">
        <v>1844</v>
      </c>
      <c r="CN164" s="2" t="s">
        <v>1281</v>
      </c>
      <c r="CO164" s="2" t="s">
        <v>1875</v>
      </c>
      <c r="CP164" s="2" t="s">
        <v>3702</v>
      </c>
      <c r="CQ164" s="2" t="s">
        <v>1876</v>
      </c>
      <c r="CR164" s="2" t="s">
        <v>1844</v>
      </c>
      <c r="CS164" s="2" t="s">
        <v>1859</v>
      </c>
      <c r="CT164" s="2" t="s">
        <v>1859</v>
      </c>
      <c r="CU164" s="2" t="s">
        <v>1859</v>
      </c>
      <c r="CV164" s="2" t="s">
        <v>1844</v>
      </c>
      <c r="CW164" s="2" t="s">
        <v>1844</v>
      </c>
      <c r="CX164" s="2" t="s">
        <v>1844</v>
      </c>
      <c r="CY164" s="2" t="s">
        <v>1844</v>
      </c>
      <c r="CZ164" s="2" t="s">
        <v>1844</v>
      </c>
      <c r="DA164" s="2" t="s">
        <v>1844</v>
      </c>
      <c r="DB164" s="2" t="s">
        <v>1844</v>
      </c>
      <c r="DC164" s="2" t="s">
        <v>1026</v>
      </c>
      <c r="DD164" s="2" t="s">
        <v>1281</v>
      </c>
      <c r="DE164" s="2" t="s">
        <v>51</v>
      </c>
      <c r="DF164" s="3">
        <v>45053</v>
      </c>
      <c r="DG164" s="3">
        <v>45056</v>
      </c>
      <c r="DH164" s="3">
        <v>45056</v>
      </c>
      <c r="DI164" s="3"/>
      <c r="DJ164" s="3">
        <v>45053</v>
      </c>
      <c r="DK164" s="3"/>
      <c r="DL164" s="3"/>
      <c r="DM164" s="3">
        <v>45053</v>
      </c>
      <c r="DN164" s="3"/>
      <c r="DO164" s="3">
        <v>45053</v>
      </c>
      <c r="DP164" s="3">
        <v>45053</v>
      </c>
      <c r="DQ164" s="26">
        <v>0</v>
      </c>
    </row>
    <row r="165" spans="1:121" x14ac:dyDescent="0.25">
      <c r="A165" s="2" t="s">
        <v>1281</v>
      </c>
      <c r="B165" s="2" t="s">
        <v>1842</v>
      </c>
      <c r="C165" s="2" t="s">
        <v>3709</v>
      </c>
      <c r="D165" s="2" t="s">
        <v>7732</v>
      </c>
      <c r="E165" s="2" t="s">
        <v>7269</v>
      </c>
      <c r="F165" s="2" t="str">
        <f t="shared" si="5"/>
        <v>BOMBA DOSIFICADORA FRENADA</v>
      </c>
      <c r="G165" s="2" t="str">
        <f t="shared" si="4"/>
        <v>BOMBA DOSIFICADORA FRENADA</v>
      </c>
      <c r="H165" s="2" t="s">
        <v>7272</v>
      </c>
      <c r="I165" s="2" t="s">
        <v>7556</v>
      </c>
      <c r="J165" s="2" t="s">
        <v>7251</v>
      </c>
      <c r="K165" s="2" t="s">
        <v>7252</v>
      </c>
      <c r="L165" s="2" t="s">
        <v>7557</v>
      </c>
      <c r="M165" s="2"/>
      <c r="N165" s="2"/>
      <c r="O165" s="2"/>
      <c r="P165" s="2"/>
      <c r="Q165" s="2" t="s">
        <v>366</v>
      </c>
      <c r="R165" s="2" t="s">
        <v>10</v>
      </c>
      <c r="S165" s="2" t="s">
        <v>67</v>
      </c>
      <c r="T165" s="2" t="s">
        <v>1282</v>
      </c>
      <c r="U165" s="2" t="s">
        <v>1288</v>
      </c>
      <c r="V165" s="2" t="s">
        <v>1289</v>
      </c>
      <c r="W165" s="2" t="s">
        <v>1538</v>
      </c>
      <c r="X165" s="2" t="s">
        <v>1298</v>
      </c>
      <c r="Y165" s="2" t="s">
        <v>1025</v>
      </c>
      <c r="Z165" s="2" t="s">
        <v>1844</v>
      </c>
      <c r="AA165" s="2" t="s">
        <v>1844</v>
      </c>
      <c r="AB165" s="2" t="s">
        <v>1844</v>
      </c>
      <c r="AC165" s="2" t="s">
        <v>1844</v>
      </c>
      <c r="AD165" s="2" t="s">
        <v>1531</v>
      </c>
      <c r="AE165" s="2" t="s">
        <v>3710</v>
      </c>
      <c r="AF165" s="2" t="s">
        <v>1913</v>
      </c>
      <c r="AG165" s="2" t="s">
        <v>1847</v>
      </c>
      <c r="AH165" s="2" t="s">
        <v>1844</v>
      </c>
      <c r="AI165" s="2" t="s">
        <v>1844</v>
      </c>
      <c r="AJ165" s="2" t="s">
        <v>1844</v>
      </c>
      <c r="AK165" s="2" t="s">
        <v>1281</v>
      </c>
      <c r="AL165" s="2" t="s">
        <v>1848</v>
      </c>
      <c r="AM165" s="2" t="s">
        <v>1844</v>
      </c>
      <c r="AN165" s="2" t="s">
        <v>1857</v>
      </c>
      <c r="AO165" s="2" t="s">
        <v>3711</v>
      </c>
      <c r="AP165" s="2" t="s">
        <v>1844</v>
      </c>
      <c r="AQ165" s="2" t="s">
        <v>1844</v>
      </c>
      <c r="AR165" s="2" t="s">
        <v>1844</v>
      </c>
      <c r="AS165" s="2" t="s">
        <v>1844</v>
      </c>
      <c r="AT165" s="2" t="s">
        <v>3711</v>
      </c>
      <c r="AU165" s="2" t="s">
        <v>1844</v>
      </c>
      <c r="AV165" s="2" t="s">
        <v>1844</v>
      </c>
      <c r="AW165" s="2" t="s">
        <v>1851</v>
      </c>
      <c r="AX165" s="2" t="s">
        <v>1844</v>
      </c>
      <c r="AY165" s="2" t="s">
        <v>1844</v>
      </c>
      <c r="AZ165" s="2" t="s">
        <v>1852</v>
      </c>
      <c r="BA165" s="2" t="s">
        <v>1844</v>
      </c>
      <c r="BB165" s="2" t="s">
        <v>1278</v>
      </c>
      <c r="BC165" s="2" t="s">
        <v>3712</v>
      </c>
      <c r="BD165" s="2" t="s">
        <v>1844</v>
      </c>
      <c r="BE165" s="2" t="s">
        <v>3713</v>
      </c>
      <c r="BF165" s="2" t="s">
        <v>1853</v>
      </c>
      <c r="BG165" s="2" t="s">
        <v>1844</v>
      </c>
      <c r="BH165" s="2" t="s">
        <v>1281</v>
      </c>
      <c r="BI165" s="2" t="s">
        <v>1844</v>
      </c>
      <c r="BJ165" s="2" t="s">
        <v>1854</v>
      </c>
      <c r="BK165" s="2" t="s">
        <v>1855</v>
      </c>
      <c r="BL165" s="2" t="s">
        <v>1914</v>
      </c>
      <c r="BM165" s="2" t="s">
        <v>1844</v>
      </c>
      <c r="BN165" s="2" t="s">
        <v>1844</v>
      </c>
      <c r="BO165" s="2" t="s">
        <v>1844</v>
      </c>
      <c r="BP165" s="2" t="s">
        <v>1857</v>
      </c>
      <c r="BQ165" s="2" t="s">
        <v>1844</v>
      </c>
      <c r="BR165" s="2" t="s">
        <v>1844</v>
      </c>
      <c r="BS165" s="2" t="s">
        <v>1853</v>
      </c>
      <c r="BT165" s="2" t="s">
        <v>1844</v>
      </c>
      <c r="BU165" s="2" t="s">
        <v>3714</v>
      </c>
      <c r="BV165" s="2" t="s">
        <v>1844</v>
      </c>
      <c r="BW165" s="2" t="s">
        <v>3715</v>
      </c>
      <c r="BX165" s="2" t="s">
        <v>1844</v>
      </c>
      <c r="BY165" s="2" t="s">
        <v>1844</v>
      </c>
      <c r="BZ165" s="2" t="s">
        <v>1844</v>
      </c>
      <c r="CA165" s="2" t="s">
        <v>1844</v>
      </c>
      <c r="CB165" s="2" t="s">
        <v>1844</v>
      </c>
      <c r="CC165" s="2" t="s">
        <v>120</v>
      </c>
      <c r="CD165" s="2" t="s">
        <v>1844</v>
      </c>
      <c r="CE165" s="2" t="s">
        <v>1844</v>
      </c>
      <c r="CF165" s="2" t="s">
        <v>1844</v>
      </c>
      <c r="CG165" s="2" t="s">
        <v>1844</v>
      </c>
      <c r="CH165" s="2" t="s">
        <v>3716</v>
      </c>
      <c r="CI165" s="2" t="s">
        <v>1901</v>
      </c>
      <c r="CJ165" s="2" t="s">
        <v>1844</v>
      </c>
      <c r="CK165" s="2" t="s">
        <v>1844</v>
      </c>
      <c r="CL165" s="2" t="s">
        <v>1844</v>
      </c>
      <c r="CM165" s="2" t="s">
        <v>1844</v>
      </c>
      <c r="CN165" s="2" t="s">
        <v>1281</v>
      </c>
      <c r="CO165" s="2" t="s">
        <v>1844</v>
      </c>
      <c r="CP165" s="2" t="s">
        <v>3714</v>
      </c>
      <c r="CQ165" s="2" t="s">
        <v>1844</v>
      </c>
      <c r="CR165" s="2" t="s">
        <v>1844</v>
      </c>
      <c r="CS165" s="2" t="s">
        <v>1859</v>
      </c>
      <c r="CT165" s="2" t="s">
        <v>1859</v>
      </c>
      <c r="CU165" s="2" t="s">
        <v>1859</v>
      </c>
      <c r="CV165" s="2" t="s">
        <v>1844</v>
      </c>
      <c r="CW165" s="2" t="s">
        <v>1844</v>
      </c>
      <c r="CX165" s="2" t="s">
        <v>1844</v>
      </c>
      <c r="CY165" s="2" t="s">
        <v>1844</v>
      </c>
      <c r="CZ165" s="2" t="s">
        <v>1844</v>
      </c>
      <c r="DA165" s="2" t="s">
        <v>1844</v>
      </c>
      <c r="DB165" s="2" t="s">
        <v>1844</v>
      </c>
      <c r="DC165" s="2" t="s">
        <v>1026</v>
      </c>
      <c r="DD165" s="2" t="s">
        <v>1281</v>
      </c>
      <c r="DE165" s="2" t="s">
        <v>365</v>
      </c>
      <c r="DF165" s="3">
        <v>45055</v>
      </c>
      <c r="DG165" s="3">
        <v>45058</v>
      </c>
      <c r="DH165" s="3">
        <v>45058</v>
      </c>
      <c r="DI165" s="3"/>
      <c r="DJ165" s="3">
        <v>45055</v>
      </c>
      <c r="DK165" s="3"/>
      <c r="DL165" s="3"/>
      <c r="DM165" s="3">
        <v>45055</v>
      </c>
      <c r="DN165" s="3"/>
      <c r="DO165" s="3">
        <v>45055</v>
      </c>
      <c r="DP165" s="3">
        <v>45055</v>
      </c>
      <c r="DQ165" s="26">
        <v>0</v>
      </c>
    </row>
    <row r="166" spans="1:121" x14ac:dyDescent="0.25">
      <c r="A166" s="2" t="s">
        <v>1281</v>
      </c>
      <c r="B166" s="2" t="s">
        <v>1842</v>
      </c>
      <c r="C166" s="2" t="s">
        <v>3739</v>
      </c>
      <c r="D166" s="2" t="s">
        <v>7248</v>
      </c>
      <c r="E166" s="2" t="s">
        <v>7460</v>
      </c>
      <c r="F166" s="2" t="str">
        <f t="shared" si="5"/>
        <v>GANCHO PEGADO</v>
      </c>
      <c r="G166" s="2" t="str">
        <f t="shared" si="4"/>
        <v>GANCHO PEGADO</v>
      </c>
      <c r="H166" s="2" t="s">
        <v>7558</v>
      </c>
      <c r="I166" s="2" t="s">
        <v>7510</v>
      </c>
      <c r="J166" s="2" t="s">
        <v>7559</v>
      </c>
      <c r="K166" s="2" t="s">
        <v>7560</v>
      </c>
      <c r="L166" s="2" t="s">
        <v>7508</v>
      </c>
      <c r="M166" s="2" t="s">
        <v>7356</v>
      </c>
      <c r="N166" s="2"/>
      <c r="O166" s="2"/>
      <c r="P166" s="2"/>
      <c r="Q166" s="2" t="s">
        <v>406</v>
      </c>
      <c r="R166" s="2" t="s">
        <v>10</v>
      </c>
      <c r="S166" s="2" t="s">
        <v>54</v>
      </c>
      <c r="T166" s="2" t="s">
        <v>1276</v>
      </c>
      <c r="U166" s="2" t="s">
        <v>1280</v>
      </c>
      <c r="V166" s="2" t="s">
        <v>1410</v>
      </c>
      <c r="W166" s="2" t="s">
        <v>1410</v>
      </c>
      <c r="X166" s="2" t="s">
        <v>1291</v>
      </c>
      <c r="Y166" s="2" t="s">
        <v>1025</v>
      </c>
      <c r="Z166" s="2" t="s">
        <v>1844</v>
      </c>
      <c r="AA166" s="2" t="s">
        <v>1844</v>
      </c>
      <c r="AB166" s="2" t="s">
        <v>3740</v>
      </c>
      <c r="AC166" s="2" t="s">
        <v>1844</v>
      </c>
      <c r="AD166" s="2" t="s">
        <v>1296</v>
      </c>
      <c r="AE166" s="2" t="s">
        <v>3741</v>
      </c>
      <c r="AF166" s="2" t="s">
        <v>1844</v>
      </c>
      <c r="AG166" s="2" t="s">
        <v>1844</v>
      </c>
      <c r="AH166" s="2" t="s">
        <v>1844</v>
      </c>
      <c r="AI166" s="2" t="s">
        <v>1844</v>
      </c>
      <c r="AJ166" s="2" t="s">
        <v>1844</v>
      </c>
      <c r="AK166" s="2" t="s">
        <v>1281</v>
      </c>
      <c r="AL166" s="2" t="s">
        <v>1848</v>
      </c>
      <c r="AM166" s="2" t="s">
        <v>1844</v>
      </c>
      <c r="AN166" s="2" t="s">
        <v>1928</v>
      </c>
      <c r="AO166" s="2" t="s">
        <v>3027</v>
      </c>
      <c r="AP166" s="2" t="s">
        <v>1844</v>
      </c>
      <c r="AQ166" s="2" t="s">
        <v>1844</v>
      </c>
      <c r="AR166" s="2" t="s">
        <v>1844</v>
      </c>
      <c r="AS166" s="2" t="s">
        <v>1844</v>
      </c>
      <c r="AT166" s="2" t="s">
        <v>3742</v>
      </c>
      <c r="AU166" s="2" t="s">
        <v>1844</v>
      </c>
      <c r="AV166" s="2" t="s">
        <v>1844</v>
      </c>
      <c r="AW166" s="2" t="s">
        <v>1851</v>
      </c>
      <c r="AX166" s="2" t="s">
        <v>1844</v>
      </c>
      <c r="AY166" s="2" t="s">
        <v>1844</v>
      </c>
      <c r="AZ166" s="2" t="s">
        <v>1852</v>
      </c>
      <c r="BA166" s="2" t="s">
        <v>1844</v>
      </c>
      <c r="BB166" s="2" t="s">
        <v>1278</v>
      </c>
      <c r="BC166" s="2" t="s">
        <v>3743</v>
      </c>
      <c r="BD166" s="2" t="s">
        <v>1844</v>
      </c>
      <c r="BE166" s="2" t="s">
        <v>3744</v>
      </c>
      <c r="BF166" s="2" t="s">
        <v>1853</v>
      </c>
      <c r="BG166" s="2" t="s">
        <v>1844</v>
      </c>
      <c r="BH166" s="2" t="s">
        <v>1281</v>
      </c>
      <c r="BI166" s="2" t="s">
        <v>1844</v>
      </c>
      <c r="BJ166" s="2" t="s">
        <v>1854</v>
      </c>
      <c r="BK166" s="2" t="s">
        <v>1855</v>
      </c>
      <c r="BL166" s="2" t="s">
        <v>1866</v>
      </c>
      <c r="BM166" s="2" t="s">
        <v>1844</v>
      </c>
      <c r="BN166" s="2" t="s">
        <v>1844</v>
      </c>
      <c r="BO166" s="2" t="s">
        <v>1844</v>
      </c>
      <c r="BP166" s="2" t="s">
        <v>1857</v>
      </c>
      <c r="BQ166" s="2" t="s">
        <v>1844</v>
      </c>
      <c r="BR166" s="2" t="s">
        <v>1844</v>
      </c>
      <c r="BS166" s="2" t="s">
        <v>1853</v>
      </c>
      <c r="BT166" s="2" t="s">
        <v>1844</v>
      </c>
      <c r="BU166" s="2" t="s">
        <v>3745</v>
      </c>
      <c r="BV166" s="2" t="s">
        <v>1844</v>
      </c>
      <c r="BW166" s="2" t="s">
        <v>3746</v>
      </c>
      <c r="BX166" s="2" t="s">
        <v>1844</v>
      </c>
      <c r="BY166" s="2" t="s">
        <v>1844</v>
      </c>
      <c r="BZ166" s="2" t="s">
        <v>1844</v>
      </c>
      <c r="CA166" s="2" t="s">
        <v>1844</v>
      </c>
      <c r="CB166" s="2" t="s">
        <v>1844</v>
      </c>
      <c r="CC166" s="2" t="s">
        <v>154</v>
      </c>
      <c r="CD166" s="2" t="s">
        <v>1844</v>
      </c>
      <c r="CE166" s="2" t="s">
        <v>1844</v>
      </c>
      <c r="CF166" s="2" t="s">
        <v>1844</v>
      </c>
      <c r="CG166" s="2" t="s">
        <v>1844</v>
      </c>
      <c r="CH166" s="2" t="s">
        <v>3747</v>
      </c>
      <c r="CI166" s="2" t="s">
        <v>1869</v>
      </c>
      <c r="CJ166" s="2" t="s">
        <v>1844</v>
      </c>
      <c r="CK166" s="2" t="s">
        <v>1844</v>
      </c>
      <c r="CL166" s="2" t="s">
        <v>1844</v>
      </c>
      <c r="CM166" s="2" t="s">
        <v>1844</v>
      </c>
      <c r="CN166" s="2" t="s">
        <v>1281</v>
      </c>
      <c r="CO166" s="2" t="s">
        <v>1844</v>
      </c>
      <c r="CP166" s="2" t="s">
        <v>3745</v>
      </c>
      <c r="CQ166" s="2" t="s">
        <v>1844</v>
      </c>
      <c r="CR166" s="2" t="s">
        <v>1844</v>
      </c>
      <c r="CS166" s="2" t="s">
        <v>1859</v>
      </c>
      <c r="CT166" s="2" t="s">
        <v>1859</v>
      </c>
      <c r="CU166" s="2" t="s">
        <v>1859</v>
      </c>
      <c r="CV166" s="2" t="s">
        <v>1844</v>
      </c>
      <c r="CW166" s="2" t="s">
        <v>1844</v>
      </c>
      <c r="CX166" s="2" t="s">
        <v>1844</v>
      </c>
      <c r="CY166" s="2" t="s">
        <v>1844</v>
      </c>
      <c r="CZ166" s="2" t="s">
        <v>1844</v>
      </c>
      <c r="DA166" s="2" t="s">
        <v>1844</v>
      </c>
      <c r="DB166" s="2" t="s">
        <v>1844</v>
      </c>
      <c r="DC166" s="2" t="s">
        <v>1026</v>
      </c>
      <c r="DD166" s="2" t="s">
        <v>1281</v>
      </c>
      <c r="DE166" s="2" t="s">
        <v>405</v>
      </c>
      <c r="DF166" s="3">
        <v>45071</v>
      </c>
      <c r="DG166" s="3">
        <v>45071</v>
      </c>
      <c r="DH166" s="3">
        <v>45072</v>
      </c>
      <c r="DI166" s="3">
        <v>45071</v>
      </c>
      <c r="DJ166" s="3">
        <v>45071</v>
      </c>
      <c r="DK166" s="3"/>
      <c r="DL166" s="3"/>
      <c r="DM166" s="3">
        <v>45071</v>
      </c>
      <c r="DN166" s="3"/>
      <c r="DO166" s="3">
        <v>45071</v>
      </c>
      <c r="DP166" s="3">
        <v>45071</v>
      </c>
      <c r="DQ166" s="26">
        <v>1</v>
      </c>
    </row>
    <row r="167" spans="1:121" x14ac:dyDescent="0.25">
      <c r="A167" s="2" t="s">
        <v>1281</v>
      </c>
      <c r="B167" s="2" t="s">
        <v>1842</v>
      </c>
      <c r="C167" s="2" t="s">
        <v>3748</v>
      </c>
      <c r="D167" s="2" t="s">
        <v>7667</v>
      </c>
      <c r="E167" s="2" t="s">
        <v>7668</v>
      </c>
      <c r="F167" s="2" t="str">
        <f t="shared" si="5"/>
        <v>PLANCHA DE SELLADO SIN VACÍO</v>
      </c>
      <c r="G167" s="2" t="str">
        <f t="shared" si="4"/>
        <v>PLANCHA DE SELLADO SIN VACÍO</v>
      </c>
      <c r="H167" s="2" t="s">
        <v>7340</v>
      </c>
      <c r="I167" s="2" t="s">
        <v>5964</v>
      </c>
      <c r="J167" s="2"/>
      <c r="K167" s="2"/>
      <c r="L167" s="2"/>
      <c r="M167" s="2"/>
      <c r="N167" s="2"/>
      <c r="O167" s="2"/>
      <c r="P167" s="2"/>
      <c r="Q167" s="2" t="s">
        <v>184</v>
      </c>
      <c r="R167" s="2" t="s">
        <v>10</v>
      </c>
      <c r="S167" s="2" t="s">
        <v>67</v>
      </c>
      <c r="T167" s="2" t="s">
        <v>1276</v>
      </c>
      <c r="U167" s="2" t="s">
        <v>1280</v>
      </c>
      <c r="V167" s="2" t="s">
        <v>1283</v>
      </c>
      <c r="W167" s="2" t="s">
        <v>1283</v>
      </c>
      <c r="X167" s="2" t="s">
        <v>1279</v>
      </c>
      <c r="Y167" s="2" t="s">
        <v>1025</v>
      </c>
      <c r="Z167" s="2" t="s">
        <v>1844</v>
      </c>
      <c r="AA167" s="2" t="s">
        <v>1844</v>
      </c>
      <c r="AB167" s="2" t="s">
        <v>3749</v>
      </c>
      <c r="AC167" s="2" t="s">
        <v>1844</v>
      </c>
      <c r="AD167" s="2" t="s">
        <v>1296</v>
      </c>
      <c r="AE167" s="2" t="s">
        <v>3750</v>
      </c>
      <c r="AF167" s="2" t="s">
        <v>1887</v>
      </c>
      <c r="AG167" s="2" t="s">
        <v>1847</v>
      </c>
      <c r="AH167" s="2" t="s">
        <v>1844</v>
      </c>
      <c r="AI167" s="2" t="s">
        <v>1844</v>
      </c>
      <c r="AJ167" s="2" t="s">
        <v>1844</v>
      </c>
      <c r="AK167" s="2" t="s">
        <v>1281</v>
      </c>
      <c r="AL167" s="2" t="s">
        <v>1848</v>
      </c>
      <c r="AM167" s="2" t="s">
        <v>1844</v>
      </c>
      <c r="AN167" s="2" t="s">
        <v>3027</v>
      </c>
      <c r="AO167" s="2" t="s">
        <v>2282</v>
      </c>
      <c r="AP167" s="2" t="s">
        <v>1844</v>
      </c>
      <c r="AQ167" s="2" t="s">
        <v>1844</v>
      </c>
      <c r="AR167" s="2" t="s">
        <v>1844</v>
      </c>
      <c r="AS167" s="2" t="s">
        <v>1844</v>
      </c>
      <c r="AT167" s="2" t="s">
        <v>3751</v>
      </c>
      <c r="AU167" s="2" t="s">
        <v>1844</v>
      </c>
      <c r="AV167" s="2" t="s">
        <v>1844</v>
      </c>
      <c r="AW167" s="2" t="s">
        <v>1851</v>
      </c>
      <c r="AX167" s="2" t="s">
        <v>1844</v>
      </c>
      <c r="AY167" s="2" t="s">
        <v>1844</v>
      </c>
      <c r="AZ167" s="2" t="s">
        <v>1852</v>
      </c>
      <c r="BA167" s="2" t="s">
        <v>1844</v>
      </c>
      <c r="BB167" s="2" t="s">
        <v>1278</v>
      </c>
      <c r="BC167" s="2" t="s">
        <v>3752</v>
      </c>
      <c r="BD167" s="2" t="s">
        <v>1844</v>
      </c>
      <c r="BE167" s="2" t="s">
        <v>3753</v>
      </c>
      <c r="BF167" s="2" t="s">
        <v>1853</v>
      </c>
      <c r="BG167" s="2" t="s">
        <v>1844</v>
      </c>
      <c r="BH167" s="2" t="s">
        <v>1281</v>
      </c>
      <c r="BI167" s="2" t="s">
        <v>1844</v>
      </c>
      <c r="BJ167" s="2" t="s">
        <v>1854</v>
      </c>
      <c r="BK167" s="2" t="s">
        <v>1855</v>
      </c>
      <c r="BL167" s="2" t="s">
        <v>1890</v>
      </c>
      <c r="BM167" s="2" t="s">
        <v>1844</v>
      </c>
      <c r="BN167" s="2" t="s">
        <v>1844</v>
      </c>
      <c r="BO167" s="2" t="s">
        <v>1844</v>
      </c>
      <c r="BP167" s="2" t="s">
        <v>1857</v>
      </c>
      <c r="BQ167" s="2" t="s">
        <v>1844</v>
      </c>
      <c r="BR167" s="2" t="s">
        <v>1844</v>
      </c>
      <c r="BS167" s="2" t="s">
        <v>1853</v>
      </c>
      <c r="BT167" s="2" t="s">
        <v>1844</v>
      </c>
      <c r="BU167" s="2" t="s">
        <v>3754</v>
      </c>
      <c r="BV167" s="2" t="s">
        <v>1844</v>
      </c>
      <c r="BW167" s="2" t="s">
        <v>3755</v>
      </c>
      <c r="BX167" s="2" t="s">
        <v>1844</v>
      </c>
      <c r="BY167" s="2" t="s">
        <v>1844</v>
      </c>
      <c r="BZ167" s="2" t="s">
        <v>1844</v>
      </c>
      <c r="CA167" s="2" t="s">
        <v>1844</v>
      </c>
      <c r="CB167" s="2" t="s">
        <v>1844</v>
      </c>
      <c r="CC167" s="2" t="s">
        <v>185</v>
      </c>
      <c r="CD167" s="2" t="s">
        <v>1844</v>
      </c>
      <c r="CE167" s="2" t="s">
        <v>1844</v>
      </c>
      <c r="CF167" s="2" t="s">
        <v>1844</v>
      </c>
      <c r="CG167" s="2" t="s">
        <v>1844</v>
      </c>
      <c r="CH167" s="2" t="s">
        <v>3756</v>
      </c>
      <c r="CI167" s="2" t="s">
        <v>1858</v>
      </c>
      <c r="CJ167" s="2" t="s">
        <v>1844</v>
      </c>
      <c r="CK167" s="2" t="s">
        <v>1844</v>
      </c>
      <c r="CL167" s="2" t="s">
        <v>1844</v>
      </c>
      <c r="CM167" s="2" t="s">
        <v>1844</v>
      </c>
      <c r="CN167" s="2" t="s">
        <v>1281</v>
      </c>
      <c r="CO167" s="2" t="s">
        <v>1844</v>
      </c>
      <c r="CP167" s="2" t="s">
        <v>3754</v>
      </c>
      <c r="CQ167" s="2" t="s">
        <v>1844</v>
      </c>
      <c r="CR167" s="2" t="s">
        <v>1844</v>
      </c>
      <c r="CS167" s="2" t="s">
        <v>1859</v>
      </c>
      <c r="CT167" s="2" t="s">
        <v>1859</v>
      </c>
      <c r="CU167" s="2" t="s">
        <v>1859</v>
      </c>
      <c r="CV167" s="2" t="s">
        <v>1844</v>
      </c>
      <c r="CW167" s="2" t="s">
        <v>1844</v>
      </c>
      <c r="CX167" s="2" t="s">
        <v>1844</v>
      </c>
      <c r="CY167" s="2" t="s">
        <v>1844</v>
      </c>
      <c r="CZ167" s="2" t="s">
        <v>1844</v>
      </c>
      <c r="DA167" s="2" t="s">
        <v>1844</v>
      </c>
      <c r="DB167" s="2" t="s">
        <v>1844</v>
      </c>
      <c r="DC167" s="2" t="s">
        <v>1026</v>
      </c>
      <c r="DD167" s="2" t="s">
        <v>1281</v>
      </c>
      <c r="DE167" s="2" t="s">
        <v>183</v>
      </c>
      <c r="DF167" s="3">
        <v>45078</v>
      </c>
      <c r="DG167" s="3">
        <v>45078</v>
      </c>
      <c r="DH167" s="3">
        <v>45080</v>
      </c>
      <c r="DI167" s="3">
        <v>45078</v>
      </c>
      <c r="DJ167" s="3">
        <v>45078</v>
      </c>
      <c r="DK167" s="3"/>
      <c r="DL167" s="3"/>
      <c r="DM167" s="3">
        <v>45078</v>
      </c>
      <c r="DN167" s="3"/>
      <c r="DO167" s="3">
        <v>45078</v>
      </c>
      <c r="DP167" s="3">
        <v>45078</v>
      </c>
      <c r="DQ167" s="26">
        <v>1</v>
      </c>
    </row>
    <row r="168" spans="1:121" x14ac:dyDescent="0.25">
      <c r="A168" s="2" t="s">
        <v>1281</v>
      </c>
      <c r="B168" s="2" t="s">
        <v>1842</v>
      </c>
      <c r="C168" s="2" t="s">
        <v>3757</v>
      </c>
      <c r="D168" s="2" t="s">
        <v>7561</v>
      </c>
      <c r="E168" s="2" t="s">
        <v>7330</v>
      </c>
      <c r="F168" s="2" t="str">
        <f t="shared" si="5"/>
        <v>REDUCTOR FRENADO</v>
      </c>
      <c r="G168" s="2" t="str">
        <f t="shared" si="4"/>
        <v>REDUCTOR FRENADO</v>
      </c>
      <c r="H168" s="2" t="s">
        <v>7272</v>
      </c>
      <c r="I168" s="2" t="s">
        <v>7556</v>
      </c>
      <c r="J168" s="2" t="s">
        <v>7279</v>
      </c>
      <c r="K168" s="2" t="s">
        <v>7561</v>
      </c>
      <c r="L168" s="2"/>
      <c r="M168" s="2"/>
      <c r="N168" s="2"/>
      <c r="O168" s="2"/>
      <c r="P168" s="2"/>
      <c r="Q168" s="2" t="s">
        <v>366</v>
      </c>
      <c r="R168" s="2" t="s">
        <v>10</v>
      </c>
      <c r="S168" s="2" t="s">
        <v>1042</v>
      </c>
      <c r="T168" s="2" t="s">
        <v>1276</v>
      </c>
      <c r="U168" s="2" t="s">
        <v>1280</v>
      </c>
      <c r="V168" s="2" t="s">
        <v>1283</v>
      </c>
      <c r="W168" s="2" t="s">
        <v>1283</v>
      </c>
      <c r="X168" s="2" t="s">
        <v>1298</v>
      </c>
      <c r="Y168" s="2" t="s">
        <v>1025</v>
      </c>
      <c r="Z168" s="2" t="s">
        <v>1844</v>
      </c>
      <c r="AA168" s="2" t="s">
        <v>1844</v>
      </c>
      <c r="AB168" s="2" t="s">
        <v>3758</v>
      </c>
      <c r="AC168" s="2" t="s">
        <v>1844</v>
      </c>
      <c r="AD168" s="2" t="s">
        <v>1299</v>
      </c>
      <c r="AE168" s="2" t="s">
        <v>3759</v>
      </c>
      <c r="AF168" s="2" t="s">
        <v>1913</v>
      </c>
      <c r="AG168" s="2" t="s">
        <v>1847</v>
      </c>
      <c r="AH168" s="2" t="s">
        <v>1844</v>
      </c>
      <c r="AI168" s="2" t="s">
        <v>1844</v>
      </c>
      <c r="AJ168" s="2" t="s">
        <v>1844</v>
      </c>
      <c r="AK168" s="2" t="s">
        <v>1281</v>
      </c>
      <c r="AL168" s="2" t="s">
        <v>1848</v>
      </c>
      <c r="AM168" s="2" t="s">
        <v>1844</v>
      </c>
      <c r="AN168" s="2" t="s">
        <v>2362</v>
      </c>
      <c r="AO168" s="2" t="s">
        <v>3760</v>
      </c>
      <c r="AP168" s="2" t="s">
        <v>1844</v>
      </c>
      <c r="AQ168" s="2" t="s">
        <v>1844</v>
      </c>
      <c r="AR168" s="2" t="s">
        <v>1844</v>
      </c>
      <c r="AS168" s="2" t="s">
        <v>1844</v>
      </c>
      <c r="AT168" s="2" t="s">
        <v>3760</v>
      </c>
      <c r="AU168" s="2" t="s">
        <v>1844</v>
      </c>
      <c r="AV168" s="2" t="s">
        <v>1844</v>
      </c>
      <c r="AW168" s="2" t="s">
        <v>1851</v>
      </c>
      <c r="AX168" s="2" t="s">
        <v>1844</v>
      </c>
      <c r="AY168" s="2" t="s">
        <v>1844</v>
      </c>
      <c r="AZ168" s="2" t="s">
        <v>1852</v>
      </c>
      <c r="BA168" s="2" t="s">
        <v>1844</v>
      </c>
      <c r="BB168" s="2" t="s">
        <v>1278</v>
      </c>
      <c r="BC168" s="2" t="s">
        <v>3761</v>
      </c>
      <c r="BD168" s="2" t="s">
        <v>1844</v>
      </c>
      <c r="BE168" s="2" t="s">
        <v>3762</v>
      </c>
      <c r="BF168" s="2" t="s">
        <v>1853</v>
      </c>
      <c r="BG168" s="2" t="s">
        <v>1844</v>
      </c>
      <c r="BH168" s="2" t="s">
        <v>1281</v>
      </c>
      <c r="BI168" s="2" t="s">
        <v>1844</v>
      </c>
      <c r="BJ168" s="2" t="s">
        <v>1854</v>
      </c>
      <c r="BK168" s="2" t="s">
        <v>1855</v>
      </c>
      <c r="BL168" s="2" t="s">
        <v>1914</v>
      </c>
      <c r="BM168" s="2" t="s">
        <v>1844</v>
      </c>
      <c r="BN168" s="2" t="s">
        <v>1844</v>
      </c>
      <c r="BO168" s="2" t="s">
        <v>1844</v>
      </c>
      <c r="BP168" s="2" t="s">
        <v>1857</v>
      </c>
      <c r="BQ168" s="2" t="s">
        <v>1844</v>
      </c>
      <c r="BR168" s="2" t="s">
        <v>1844</v>
      </c>
      <c r="BS168" s="2" t="s">
        <v>1853</v>
      </c>
      <c r="BT168" s="2" t="s">
        <v>1844</v>
      </c>
      <c r="BU168" s="2" t="s">
        <v>3763</v>
      </c>
      <c r="BV168" s="2" t="s">
        <v>1844</v>
      </c>
      <c r="BW168" s="2" t="s">
        <v>3764</v>
      </c>
      <c r="BX168" s="2" t="s">
        <v>1844</v>
      </c>
      <c r="BY168" s="2" t="s">
        <v>1844</v>
      </c>
      <c r="BZ168" s="2" t="s">
        <v>1844</v>
      </c>
      <c r="CA168" s="2" t="s">
        <v>1844</v>
      </c>
      <c r="CB168" s="2" t="s">
        <v>1844</v>
      </c>
      <c r="CC168" s="2" t="s">
        <v>120</v>
      </c>
      <c r="CD168" s="2" t="s">
        <v>1844</v>
      </c>
      <c r="CE168" s="2" t="s">
        <v>1844</v>
      </c>
      <c r="CF168" s="2" t="s">
        <v>1844</v>
      </c>
      <c r="CG168" s="2" t="s">
        <v>1844</v>
      </c>
      <c r="CH168" s="2" t="s">
        <v>3765</v>
      </c>
      <c r="CI168" s="2" t="s">
        <v>1901</v>
      </c>
      <c r="CJ168" s="2" t="s">
        <v>1844</v>
      </c>
      <c r="CK168" s="2" t="s">
        <v>1844</v>
      </c>
      <c r="CL168" s="2" t="s">
        <v>1844</v>
      </c>
      <c r="CM168" s="2" t="s">
        <v>1844</v>
      </c>
      <c r="CN168" s="2" t="s">
        <v>1281</v>
      </c>
      <c r="CO168" s="2" t="s">
        <v>1844</v>
      </c>
      <c r="CP168" s="2" t="s">
        <v>3763</v>
      </c>
      <c r="CQ168" s="2" t="s">
        <v>1844</v>
      </c>
      <c r="CR168" s="2" t="s">
        <v>1844</v>
      </c>
      <c r="CS168" s="2" t="s">
        <v>1859</v>
      </c>
      <c r="CT168" s="2" t="s">
        <v>1859</v>
      </c>
      <c r="CU168" s="2" t="s">
        <v>1859</v>
      </c>
      <c r="CV168" s="2" t="s">
        <v>1844</v>
      </c>
      <c r="CW168" s="2" t="s">
        <v>1844</v>
      </c>
      <c r="CX168" s="2" t="s">
        <v>1844</v>
      </c>
      <c r="CY168" s="2" t="s">
        <v>1844</v>
      </c>
      <c r="CZ168" s="2" t="s">
        <v>1844</v>
      </c>
      <c r="DA168" s="2" t="s">
        <v>1844</v>
      </c>
      <c r="DB168" s="2" t="s">
        <v>1844</v>
      </c>
      <c r="DC168" s="2" t="s">
        <v>1026</v>
      </c>
      <c r="DD168" s="2" t="s">
        <v>1281</v>
      </c>
      <c r="DE168" s="2" t="s">
        <v>365</v>
      </c>
      <c r="DF168" s="3">
        <v>45080</v>
      </c>
      <c r="DG168" s="3">
        <v>45092</v>
      </c>
      <c r="DH168" s="3">
        <v>45092</v>
      </c>
      <c r="DI168" s="3">
        <v>45080</v>
      </c>
      <c r="DJ168" s="3">
        <v>45080</v>
      </c>
      <c r="DK168" s="3"/>
      <c r="DL168" s="3"/>
      <c r="DM168" s="3">
        <v>45080</v>
      </c>
      <c r="DN168" s="3"/>
      <c r="DO168" s="3">
        <v>45080</v>
      </c>
      <c r="DP168" s="3">
        <v>45080</v>
      </c>
      <c r="DQ168" s="26">
        <v>13.9</v>
      </c>
    </row>
    <row r="169" spans="1:121" x14ac:dyDescent="0.25">
      <c r="A169" s="2" t="s">
        <v>1281</v>
      </c>
      <c r="B169" s="2" t="s">
        <v>1842</v>
      </c>
      <c r="C169" s="2" t="s">
        <v>3772</v>
      </c>
      <c r="D169" s="2" t="s">
        <v>7736</v>
      </c>
      <c r="E169" s="2" t="s">
        <v>7563</v>
      </c>
      <c r="F169" s="2" t="str">
        <f t="shared" si="5"/>
        <v>MOTOR DE BANDA DE SALIDA PARADO</v>
      </c>
      <c r="G169" s="2" t="str">
        <f t="shared" si="4"/>
        <v>MOTOR DE BANDA DE SALIDA PARADO</v>
      </c>
      <c r="H169" s="2" t="s">
        <v>7350</v>
      </c>
      <c r="I169" s="2" t="s">
        <v>7267</v>
      </c>
      <c r="J169" s="2" t="s">
        <v>7268</v>
      </c>
      <c r="K169" s="2" t="s">
        <v>7563</v>
      </c>
      <c r="L169" s="2"/>
      <c r="M169" s="2"/>
      <c r="N169" s="2"/>
      <c r="O169" s="2"/>
      <c r="P169" s="2"/>
      <c r="Q169" s="2" t="s">
        <v>153</v>
      </c>
      <c r="R169" s="2" t="s">
        <v>10</v>
      </c>
      <c r="S169" s="2" t="s">
        <v>67</v>
      </c>
      <c r="T169" s="2" t="s">
        <v>1276</v>
      </c>
      <c r="U169" s="2" t="s">
        <v>1280</v>
      </c>
      <c r="V169" s="2" t="s">
        <v>1296</v>
      </c>
      <c r="W169" s="2" t="s">
        <v>1296</v>
      </c>
      <c r="X169" s="2" t="s">
        <v>1291</v>
      </c>
      <c r="Y169" s="2" t="s">
        <v>1025</v>
      </c>
      <c r="Z169" s="2" t="s">
        <v>1844</v>
      </c>
      <c r="AA169" s="2" t="s">
        <v>1844</v>
      </c>
      <c r="AB169" s="2" t="s">
        <v>3773</v>
      </c>
      <c r="AC169" s="2" t="s">
        <v>1844</v>
      </c>
      <c r="AD169" s="2" t="s">
        <v>1296</v>
      </c>
      <c r="AE169" s="2" t="s">
        <v>3774</v>
      </c>
      <c r="AF169" s="2" t="s">
        <v>2176</v>
      </c>
      <c r="AG169" s="2" t="s">
        <v>1847</v>
      </c>
      <c r="AH169" s="2" t="s">
        <v>1844</v>
      </c>
      <c r="AI169" s="2" t="s">
        <v>1844</v>
      </c>
      <c r="AJ169" s="2" t="s">
        <v>1844</v>
      </c>
      <c r="AK169" s="2" t="s">
        <v>1281</v>
      </c>
      <c r="AL169" s="2" t="s">
        <v>1848</v>
      </c>
      <c r="AM169" s="2" t="s">
        <v>1844</v>
      </c>
      <c r="AN169" s="2" t="s">
        <v>3775</v>
      </c>
      <c r="AO169" s="2" t="s">
        <v>3127</v>
      </c>
      <c r="AP169" s="2" t="s">
        <v>1844</v>
      </c>
      <c r="AQ169" s="2" t="s">
        <v>1844</v>
      </c>
      <c r="AR169" s="2" t="s">
        <v>1844</v>
      </c>
      <c r="AS169" s="2" t="s">
        <v>1844</v>
      </c>
      <c r="AT169" s="2" t="s">
        <v>3776</v>
      </c>
      <c r="AU169" s="2" t="s">
        <v>1844</v>
      </c>
      <c r="AV169" s="2" t="s">
        <v>1844</v>
      </c>
      <c r="AW169" s="2" t="s">
        <v>1851</v>
      </c>
      <c r="AX169" s="2" t="s">
        <v>1844</v>
      </c>
      <c r="AY169" s="2" t="s">
        <v>1844</v>
      </c>
      <c r="AZ169" s="2" t="s">
        <v>1852</v>
      </c>
      <c r="BA169" s="2" t="s">
        <v>1844</v>
      </c>
      <c r="BB169" s="2" t="s">
        <v>1278</v>
      </c>
      <c r="BC169" s="2" t="s">
        <v>3777</v>
      </c>
      <c r="BD169" s="2" t="s">
        <v>1844</v>
      </c>
      <c r="BE169" s="2" t="s">
        <v>3778</v>
      </c>
      <c r="BF169" s="2" t="s">
        <v>1853</v>
      </c>
      <c r="BG169" s="2" t="s">
        <v>1844</v>
      </c>
      <c r="BH169" s="2" t="s">
        <v>1281</v>
      </c>
      <c r="BI169" s="2" t="s">
        <v>1844</v>
      </c>
      <c r="BJ169" s="2" t="s">
        <v>1854</v>
      </c>
      <c r="BK169" s="2" t="s">
        <v>1855</v>
      </c>
      <c r="BL169" s="2" t="s">
        <v>1866</v>
      </c>
      <c r="BM169" s="2" t="s">
        <v>1844</v>
      </c>
      <c r="BN169" s="2" t="s">
        <v>1844</v>
      </c>
      <c r="BO169" s="2" t="s">
        <v>1844</v>
      </c>
      <c r="BP169" s="2" t="s">
        <v>1857</v>
      </c>
      <c r="BQ169" s="2" t="s">
        <v>1844</v>
      </c>
      <c r="BR169" s="2" t="s">
        <v>1844</v>
      </c>
      <c r="BS169" s="2" t="s">
        <v>1853</v>
      </c>
      <c r="BT169" s="2" t="s">
        <v>1844</v>
      </c>
      <c r="BU169" s="2" t="s">
        <v>3779</v>
      </c>
      <c r="BV169" s="2" t="s">
        <v>1882</v>
      </c>
      <c r="BW169" s="2" t="s">
        <v>3780</v>
      </c>
      <c r="BX169" s="2" t="s">
        <v>1844</v>
      </c>
      <c r="BY169" s="2" t="s">
        <v>1844</v>
      </c>
      <c r="BZ169" s="2" t="s">
        <v>1844</v>
      </c>
      <c r="CA169" s="2" t="s">
        <v>1844</v>
      </c>
      <c r="CB169" s="2" t="s">
        <v>1844</v>
      </c>
      <c r="CC169" s="2" t="s">
        <v>154</v>
      </c>
      <c r="CD169" s="2" t="s">
        <v>1844</v>
      </c>
      <c r="CE169" s="2" t="s">
        <v>1844</v>
      </c>
      <c r="CF169" s="2" t="s">
        <v>1844</v>
      </c>
      <c r="CG169" s="2" t="s">
        <v>1844</v>
      </c>
      <c r="CH169" s="2" t="s">
        <v>3781</v>
      </c>
      <c r="CI169" s="2" t="s">
        <v>1869</v>
      </c>
      <c r="CJ169" s="2" t="s">
        <v>1844</v>
      </c>
      <c r="CK169" s="2" t="s">
        <v>1844</v>
      </c>
      <c r="CL169" s="2" t="s">
        <v>1844</v>
      </c>
      <c r="CM169" s="2" t="s">
        <v>1844</v>
      </c>
      <c r="CN169" s="2" t="s">
        <v>1281</v>
      </c>
      <c r="CO169" s="2" t="s">
        <v>1883</v>
      </c>
      <c r="CP169" s="2" t="s">
        <v>3779</v>
      </c>
      <c r="CQ169" s="2" t="s">
        <v>1884</v>
      </c>
      <c r="CR169" s="2" t="s">
        <v>1844</v>
      </c>
      <c r="CS169" s="2" t="s">
        <v>1859</v>
      </c>
      <c r="CT169" s="2" t="s">
        <v>1859</v>
      </c>
      <c r="CU169" s="2" t="s">
        <v>1859</v>
      </c>
      <c r="CV169" s="2" t="s">
        <v>1844</v>
      </c>
      <c r="CW169" s="2" t="s">
        <v>1844</v>
      </c>
      <c r="CX169" s="2" t="s">
        <v>1844</v>
      </c>
      <c r="CY169" s="2" t="s">
        <v>1844</v>
      </c>
      <c r="CZ169" s="2" t="s">
        <v>1844</v>
      </c>
      <c r="DA169" s="2" t="s">
        <v>1844</v>
      </c>
      <c r="DB169" s="2" t="s">
        <v>1844</v>
      </c>
      <c r="DC169" s="2" t="s">
        <v>1026</v>
      </c>
      <c r="DD169" s="2" t="s">
        <v>1281</v>
      </c>
      <c r="DE169" s="2" t="s">
        <v>152</v>
      </c>
      <c r="DF169" s="3">
        <v>45085</v>
      </c>
      <c r="DG169" s="3">
        <v>45085</v>
      </c>
      <c r="DH169" s="3">
        <v>45086</v>
      </c>
      <c r="DI169" s="3">
        <v>45085</v>
      </c>
      <c r="DJ169" s="3">
        <v>45085</v>
      </c>
      <c r="DK169" s="3"/>
      <c r="DL169" s="3"/>
      <c r="DM169" s="3">
        <v>45085</v>
      </c>
      <c r="DN169" s="3"/>
      <c r="DO169" s="3">
        <v>45085</v>
      </c>
      <c r="DP169" s="3">
        <v>45085</v>
      </c>
      <c r="DQ169" s="26">
        <v>1.42</v>
      </c>
    </row>
    <row r="170" spans="1:121" x14ac:dyDescent="0.25">
      <c r="A170" s="2" t="s">
        <v>1281</v>
      </c>
      <c r="B170" s="2" t="s">
        <v>1842</v>
      </c>
      <c r="C170" s="2" t="s">
        <v>3782</v>
      </c>
      <c r="D170" s="2" t="s">
        <v>7540</v>
      </c>
      <c r="E170" s="2" t="s">
        <v>7930</v>
      </c>
      <c r="F170" s="2" t="str">
        <f t="shared" si="5"/>
        <v>TIJERA DESCALIBRADA</v>
      </c>
      <c r="G170" s="2" t="str">
        <f t="shared" si="4"/>
        <v>TIJERA DESCALIBRADA</v>
      </c>
      <c r="H170" s="2" t="s">
        <v>7540</v>
      </c>
      <c r="I170" s="2" t="s">
        <v>7265</v>
      </c>
      <c r="J170" s="2" t="s">
        <v>7311</v>
      </c>
      <c r="K170" s="2" t="s">
        <v>7564</v>
      </c>
      <c r="L170" s="2" t="s">
        <v>7251</v>
      </c>
      <c r="M170" s="2" t="s">
        <v>7565</v>
      </c>
      <c r="N170" s="2"/>
      <c r="O170" s="2"/>
      <c r="P170" s="2"/>
      <c r="Q170" s="2" t="s">
        <v>153</v>
      </c>
      <c r="R170" s="2" t="s">
        <v>10</v>
      </c>
      <c r="S170" s="2" t="s">
        <v>67</v>
      </c>
      <c r="T170" s="2" t="s">
        <v>1276</v>
      </c>
      <c r="U170" s="2" t="s">
        <v>1280</v>
      </c>
      <c r="V170" s="2" t="s">
        <v>1405</v>
      </c>
      <c r="W170" s="2" t="s">
        <v>1405</v>
      </c>
      <c r="X170" s="2" t="s">
        <v>1291</v>
      </c>
      <c r="Y170" s="2" t="s">
        <v>1025</v>
      </c>
      <c r="Z170" s="2" t="s">
        <v>1844</v>
      </c>
      <c r="AA170" s="2" t="s">
        <v>1844</v>
      </c>
      <c r="AB170" s="2" t="s">
        <v>3783</v>
      </c>
      <c r="AC170" s="2" t="s">
        <v>1844</v>
      </c>
      <c r="AD170" s="2" t="s">
        <v>1296</v>
      </c>
      <c r="AE170" s="2" t="s">
        <v>3784</v>
      </c>
      <c r="AF170" s="2" t="s">
        <v>2176</v>
      </c>
      <c r="AG170" s="2" t="s">
        <v>1847</v>
      </c>
      <c r="AH170" s="2" t="s">
        <v>1844</v>
      </c>
      <c r="AI170" s="2" t="s">
        <v>1844</v>
      </c>
      <c r="AJ170" s="2" t="s">
        <v>1844</v>
      </c>
      <c r="AK170" s="2" t="s">
        <v>1281</v>
      </c>
      <c r="AL170" s="2" t="s">
        <v>1848</v>
      </c>
      <c r="AM170" s="2" t="s">
        <v>1844</v>
      </c>
      <c r="AN170" s="2" t="s">
        <v>1928</v>
      </c>
      <c r="AO170" s="2" t="s">
        <v>3785</v>
      </c>
      <c r="AP170" s="2" t="s">
        <v>1844</v>
      </c>
      <c r="AQ170" s="2" t="s">
        <v>1844</v>
      </c>
      <c r="AR170" s="2" t="s">
        <v>1844</v>
      </c>
      <c r="AS170" s="2" t="s">
        <v>1844</v>
      </c>
      <c r="AT170" s="2" t="s">
        <v>3786</v>
      </c>
      <c r="AU170" s="2" t="s">
        <v>1844</v>
      </c>
      <c r="AV170" s="2" t="s">
        <v>1844</v>
      </c>
      <c r="AW170" s="2" t="s">
        <v>1851</v>
      </c>
      <c r="AX170" s="2" t="s">
        <v>1844</v>
      </c>
      <c r="AY170" s="2" t="s">
        <v>1844</v>
      </c>
      <c r="AZ170" s="2" t="s">
        <v>1852</v>
      </c>
      <c r="BA170" s="2" t="s">
        <v>1844</v>
      </c>
      <c r="BB170" s="2" t="s">
        <v>1278</v>
      </c>
      <c r="BC170" s="2" t="s">
        <v>3787</v>
      </c>
      <c r="BD170" s="2" t="s">
        <v>1844</v>
      </c>
      <c r="BE170" s="2" t="s">
        <v>3788</v>
      </c>
      <c r="BF170" s="2" t="s">
        <v>1853</v>
      </c>
      <c r="BG170" s="2" t="s">
        <v>1844</v>
      </c>
      <c r="BH170" s="2" t="s">
        <v>1281</v>
      </c>
      <c r="BI170" s="2" t="s">
        <v>1844</v>
      </c>
      <c r="BJ170" s="2" t="s">
        <v>1854</v>
      </c>
      <c r="BK170" s="2" t="s">
        <v>1855</v>
      </c>
      <c r="BL170" s="2" t="s">
        <v>1866</v>
      </c>
      <c r="BM170" s="2" t="s">
        <v>1844</v>
      </c>
      <c r="BN170" s="2" t="s">
        <v>1844</v>
      </c>
      <c r="BO170" s="2" t="s">
        <v>1844</v>
      </c>
      <c r="BP170" s="2" t="s">
        <v>1857</v>
      </c>
      <c r="BQ170" s="2" t="s">
        <v>1844</v>
      </c>
      <c r="BR170" s="2" t="s">
        <v>1844</v>
      </c>
      <c r="BS170" s="2" t="s">
        <v>1853</v>
      </c>
      <c r="BT170" s="2" t="s">
        <v>1844</v>
      </c>
      <c r="BU170" s="2" t="s">
        <v>3789</v>
      </c>
      <c r="BV170" s="2" t="s">
        <v>1882</v>
      </c>
      <c r="BW170" s="2" t="s">
        <v>3790</v>
      </c>
      <c r="BX170" s="2" t="s">
        <v>1844</v>
      </c>
      <c r="BY170" s="2" t="s">
        <v>1844</v>
      </c>
      <c r="BZ170" s="2" t="s">
        <v>1844</v>
      </c>
      <c r="CA170" s="2" t="s">
        <v>1844</v>
      </c>
      <c r="CB170" s="2" t="s">
        <v>1844</v>
      </c>
      <c r="CC170" s="2" t="s">
        <v>154</v>
      </c>
      <c r="CD170" s="2" t="s">
        <v>1844</v>
      </c>
      <c r="CE170" s="2" t="s">
        <v>1844</v>
      </c>
      <c r="CF170" s="2" t="s">
        <v>1844</v>
      </c>
      <c r="CG170" s="2" t="s">
        <v>1844</v>
      </c>
      <c r="CH170" s="2" t="s">
        <v>3784</v>
      </c>
      <c r="CI170" s="2" t="s">
        <v>1869</v>
      </c>
      <c r="CJ170" s="2" t="s">
        <v>1844</v>
      </c>
      <c r="CK170" s="2" t="s">
        <v>1844</v>
      </c>
      <c r="CL170" s="2" t="s">
        <v>1844</v>
      </c>
      <c r="CM170" s="2" t="s">
        <v>1844</v>
      </c>
      <c r="CN170" s="2" t="s">
        <v>1281</v>
      </c>
      <c r="CO170" s="2" t="s">
        <v>1883</v>
      </c>
      <c r="CP170" s="2" t="s">
        <v>3789</v>
      </c>
      <c r="CQ170" s="2" t="s">
        <v>1884</v>
      </c>
      <c r="CR170" s="2" t="s">
        <v>1844</v>
      </c>
      <c r="CS170" s="2" t="s">
        <v>1859</v>
      </c>
      <c r="CT170" s="2" t="s">
        <v>1859</v>
      </c>
      <c r="CU170" s="2" t="s">
        <v>1859</v>
      </c>
      <c r="CV170" s="2" t="s">
        <v>1844</v>
      </c>
      <c r="CW170" s="2" t="s">
        <v>1844</v>
      </c>
      <c r="CX170" s="2" t="s">
        <v>1844</v>
      </c>
      <c r="CY170" s="2" t="s">
        <v>1844</v>
      </c>
      <c r="CZ170" s="2" t="s">
        <v>1844</v>
      </c>
      <c r="DA170" s="2" t="s">
        <v>1844</v>
      </c>
      <c r="DB170" s="2" t="s">
        <v>1844</v>
      </c>
      <c r="DC170" s="2" t="s">
        <v>1026</v>
      </c>
      <c r="DD170" s="2" t="s">
        <v>1281</v>
      </c>
      <c r="DE170" s="2" t="s">
        <v>152</v>
      </c>
      <c r="DF170" s="3">
        <v>45085</v>
      </c>
      <c r="DG170" s="3">
        <v>45090</v>
      </c>
      <c r="DH170" s="3">
        <v>45090</v>
      </c>
      <c r="DI170" s="3">
        <v>45086</v>
      </c>
      <c r="DJ170" s="3">
        <v>45090</v>
      </c>
      <c r="DK170" s="3"/>
      <c r="DL170" s="3"/>
      <c r="DM170" s="3">
        <v>45085</v>
      </c>
      <c r="DN170" s="3"/>
      <c r="DO170" s="3">
        <v>45085</v>
      </c>
      <c r="DP170" s="3">
        <v>45085</v>
      </c>
      <c r="DQ170" s="26">
        <v>15.15</v>
      </c>
    </row>
    <row r="171" spans="1:121" x14ac:dyDescent="0.25">
      <c r="A171" s="2" t="s">
        <v>1281</v>
      </c>
      <c r="B171" s="2" t="s">
        <v>1842</v>
      </c>
      <c r="C171" s="2" t="s">
        <v>3791</v>
      </c>
      <c r="D171" s="2" t="s">
        <v>7248</v>
      </c>
      <c r="E171" s="2" t="s">
        <v>7661</v>
      </c>
      <c r="F171" s="2" t="str">
        <f t="shared" si="5"/>
        <v>GANCHO DESAJUSTADO</v>
      </c>
      <c r="G171" s="2" t="str">
        <f t="shared" si="4"/>
        <v>GANCHO DESAJUSTADO</v>
      </c>
      <c r="H171" s="2" t="s">
        <v>7248</v>
      </c>
      <c r="I171" s="2" t="s">
        <v>7340</v>
      </c>
      <c r="J171" s="2" t="s">
        <v>7566</v>
      </c>
      <c r="K171" s="2" t="s">
        <v>7283</v>
      </c>
      <c r="L171" s="2" t="s">
        <v>7565</v>
      </c>
      <c r="M171" s="2"/>
      <c r="N171" s="2"/>
      <c r="O171" s="2"/>
      <c r="P171" s="2"/>
      <c r="Q171" s="2" t="s">
        <v>406</v>
      </c>
      <c r="R171" s="2" t="s">
        <v>10</v>
      </c>
      <c r="S171" s="2" t="s">
        <v>67</v>
      </c>
      <c r="T171" s="2" t="s">
        <v>1276</v>
      </c>
      <c r="U171" s="2" t="s">
        <v>1280</v>
      </c>
      <c r="V171" s="2" t="s">
        <v>1405</v>
      </c>
      <c r="W171" s="2" t="s">
        <v>1405</v>
      </c>
      <c r="X171" s="2" t="s">
        <v>1291</v>
      </c>
      <c r="Y171" s="2" t="s">
        <v>1025</v>
      </c>
      <c r="Z171" s="2" t="s">
        <v>1844</v>
      </c>
      <c r="AA171" s="2" t="s">
        <v>1844</v>
      </c>
      <c r="AB171" s="2" t="s">
        <v>3792</v>
      </c>
      <c r="AC171" s="2" t="s">
        <v>1844</v>
      </c>
      <c r="AD171" s="2" t="s">
        <v>1531</v>
      </c>
      <c r="AE171" s="2" t="s">
        <v>3793</v>
      </c>
      <c r="AF171" s="2" t="s">
        <v>1844</v>
      </c>
      <c r="AG171" s="2" t="s">
        <v>1844</v>
      </c>
      <c r="AH171" s="2" t="s">
        <v>1844</v>
      </c>
      <c r="AI171" s="2" t="s">
        <v>1844</v>
      </c>
      <c r="AJ171" s="2" t="s">
        <v>1844</v>
      </c>
      <c r="AK171" s="2" t="s">
        <v>1281</v>
      </c>
      <c r="AL171" s="2" t="s">
        <v>1848</v>
      </c>
      <c r="AM171" s="2" t="s">
        <v>1844</v>
      </c>
      <c r="AN171" s="2" t="s">
        <v>3794</v>
      </c>
      <c r="AO171" s="2" t="s">
        <v>2272</v>
      </c>
      <c r="AP171" s="2" t="s">
        <v>1844</v>
      </c>
      <c r="AQ171" s="2" t="s">
        <v>1844</v>
      </c>
      <c r="AR171" s="2" t="s">
        <v>1844</v>
      </c>
      <c r="AS171" s="2" t="s">
        <v>1844</v>
      </c>
      <c r="AT171" s="2" t="s">
        <v>3795</v>
      </c>
      <c r="AU171" s="2" t="s">
        <v>1844</v>
      </c>
      <c r="AV171" s="2" t="s">
        <v>1844</v>
      </c>
      <c r="AW171" s="2" t="s">
        <v>1851</v>
      </c>
      <c r="AX171" s="2" t="s">
        <v>1844</v>
      </c>
      <c r="AY171" s="2" t="s">
        <v>1844</v>
      </c>
      <c r="AZ171" s="2" t="s">
        <v>1852</v>
      </c>
      <c r="BA171" s="2" t="s">
        <v>1844</v>
      </c>
      <c r="BB171" s="2" t="s">
        <v>1278</v>
      </c>
      <c r="BC171" s="2" t="s">
        <v>2020</v>
      </c>
      <c r="BD171" s="2" t="s">
        <v>1844</v>
      </c>
      <c r="BE171" s="2" t="s">
        <v>3796</v>
      </c>
      <c r="BF171" s="2" t="s">
        <v>1853</v>
      </c>
      <c r="BG171" s="2" t="s">
        <v>1844</v>
      </c>
      <c r="BH171" s="2" t="s">
        <v>1281</v>
      </c>
      <c r="BI171" s="2" t="s">
        <v>1844</v>
      </c>
      <c r="BJ171" s="2" t="s">
        <v>1854</v>
      </c>
      <c r="BK171" s="2" t="s">
        <v>1855</v>
      </c>
      <c r="BL171" s="2" t="s">
        <v>1866</v>
      </c>
      <c r="BM171" s="2" t="s">
        <v>1844</v>
      </c>
      <c r="BN171" s="2" t="s">
        <v>1844</v>
      </c>
      <c r="BO171" s="2" t="s">
        <v>1844</v>
      </c>
      <c r="BP171" s="2" t="s">
        <v>1857</v>
      </c>
      <c r="BQ171" s="2" t="s">
        <v>1844</v>
      </c>
      <c r="BR171" s="2" t="s">
        <v>1844</v>
      </c>
      <c r="BS171" s="2" t="s">
        <v>1853</v>
      </c>
      <c r="BT171" s="2" t="s">
        <v>1844</v>
      </c>
      <c r="BU171" s="2" t="s">
        <v>3797</v>
      </c>
      <c r="BV171" s="2" t="s">
        <v>1844</v>
      </c>
      <c r="BW171" s="2" t="s">
        <v>3798</v>
      </c>
      <c r="BX171" s="2" t="s">
        <v>1844</v>
      </c>
      <c r="BY171" s="2" t="s">
        <v>1844</v>
      </c>
      <c r="BZ171" s="2" t="s">
        <v>1844</v>
      </c>
      <c r="CA171" s="2" t="s">
        <v>1844</v>
      </c>
      <c r="CB171" s="2" t="s">
        <v>1844</v>
      </c>
      <c r="CC171" s="2" t="s">
        <v>154</v>
      </c>
      <c r="CD171" s="2" t="s">
        <v>1844</v>
      </c>
      <c r="CE171" s="2" t="s">
        <v>1844</v>
      </c>
      <c r="CF171" s="2" t="s">
        <v>1844</v>
      </c>
      <c r="CG171" s="2" t="s">
        <v>1844</v>
      </c>
      <c r="CH171" s="2" t="s">
        <v>3793</v>
      </c>
      <c r="CI171" s="2" t="s">
        <v>1869</v>
      </c>
      <c r="CJ171" s="2" t="s">
        <v>1844</v>
      </c>
      <c r="CK171" s="2" t="s">
        <v>1844</v>
      </c>
      <c r="CL171" s="2" t="s">
        <v>1844</v>
      </c>
      <c r="CM171" s="2" t="s">
        <v>1844</v>
      </c>
      <c r="CN171" s="2" t="s">
        <v>1281</v>
      </c>
      <c r="CO171" s="2" t="s">
        <v>1844</v>
      </c>
      <c r="CP171" s="2" t="s">
        <v>3797</v>
      </c>
      <c r="CQ171" s="2" t="s">
        <v>1844</v>
      </c>
      <c r="CR171" s="2" t="s">
        <v>1844</v>
      </c>
      <c r="CS171" s="2" t="s">
        <v>1859</v>
      </c>
      <c r="CT171" s="2" t="s">
        <v>1859</v>
      </c>
      <c r="CU171" s="2" t="s">
        <v>1859</v>
      </c>
      <c r="CV171" s="2" t="s">
        <v>1844</v>
      </c>
      <c r="CW171" s="2" t="s">
        <v>1844</v>
      </c>
      <c r="CX171" s="2" t="s">
        <v>1844</v>
      </c>
      <c r="CY171" s="2" t="s">
        <v>1844</v>
      </c>
      <c r="CZ171" s="2" t="s">
        <v>1844</v>
      </c>
      <c r="DA171" s="2" t="s">
        <v>1844</v>
      </c>
      <c r="DB171" s="2" t="s">
        <v>1844</v>
      </c>
      <c r="DC171" s="2" t="s">
        <v>1026</v>
      </c>
      <c r="DD171" s="2" t="s">
        <v>1281</v>
      </c>
      <c r="DE171" s="2" t="s">
        <v>405</v>
      </c>
      <c r="DF171" s="3">
        <v>45085</v>
      </c>
      <c r="DG171" s="3">
        <v>45090</v>
      </c>
      <c r="DH171" s="3">
        <v>45090</v>
      </c>
      <c r="DI171" s="3">
        <v>45085</v>
      </c>
      <c r="DJ171" s="3">
        <v>45090</v>
      </c>
      <c r="DK171" s="3"/>
      <c r="DL171" s="3"/>
      <c r="DM171" s="3">
        <v>45085</v>
      </c>
      <c r="DN171" s="3"/>
      <c r="DO171" s="3">
        <v>45085</v>
      </c>
      <c r="DP171" s="3">
        <v>45085</v>
      </c>
      <c r="DQ171" s="26">
        <v>4.83</v>
      </c>
    </row>
    <row r="172" spans="1:121" x14ac:dyDescent="0.25">
      <c r="A172" s="2" t="s">
        <v>1281</v>
      </c>
      <c r="B172" s="2" t="s">
        <v>1842</v>
      </c>
      <c r="C172" s="2" t="s">
        <v>3799</v>
      </c>
      <c r="D172" s="2" t="s">
        <v>7997</v>
      </c>
      <c r="E172" s="2" t="s">
        <v>7929</v>
      </c>
      <c r="F172" s="2" t="str">
        <f t="shared" si="5"/>
        <v>CUCHILLA TRANSVERSAL DESAFILADA</v>
      </c>
      <c r="G172" s="2" t="str">
        <f t="shared" si="4"/>
        <v>CUCHILLA TRANSVERSAL DESAFILADA</v>
      </c>
      <c r="H172" s="2" t="s">
        <v>7369</v>
      </c>
      <c r="I172" s="2" t="s">
        <v>7370</v>
      </c>
      <c r="J172" s="2">
        <v>2</v>
      </c>
      <c r="K172" s="2" t="s">
        <v>7111</v>
      </c>
      <c r="L172" s="2" t="s">
        <v>7378</v>
      </c>
      <c r="M172" s="2"/>
      <c r="N172" s="2"/>
      <c r="O172" s="2"/>
      <c r="P172" s="2"/>
      <c r="Q172" s="2" t="s">
        <v>239</v>
      </c>
      <c r="R172" s="2" t="s">
        <v>10</v>
      </c>
      <c r="S172" s="2" t="s">
        <v>67</v>
      </c>
      <c r="T172" s="2" t="s">
        <v>1276</v>
      </c>
      <c r="U172" s="2" t="s">
        <v>1280</v>
      </c>
      <c r="V172" s="2" t="s">
        <v>1289</v>
      </c>
      <c r="W172" s="2" t="s">
        <v>1289</v>
      </c>
      <c r="X172" s="2" t="s">
        <v>1279</v>
      </c>
      <c r="Y172" s="2" t="s">
        <v>1015</v>
      </c>
      <c r="Z172" s="2" t="s">
        <v>1844</v>
      </c>
      <c r="AA172" s="2" t="s">
        <v>1844</v>
      </c>
      <c r="AB172" s="2" t="s">
        <v>3800</v>
      </c>
      <c r="AC172" s="2" t="s">
        <v>1844</v>
      </c>
      <c r="AD172" s="2" t="s">
        <v>1531</v>
      </c>
      <c r="AE172" s="2" t="s">
        <v>3801</v>
      </c>
      <c r="AF172" s="2" t="s">
        <v>1846</v>
      </c>
      <c r="AG172" s="2" t="s">
        <v>1847</v>
      </c>
      <c r="AH172" s="2" t="s">
        <v>1844</v>
      </c>
      <c r="AI172" s="2" t="s">
        <v>1844</v>
      </c>
      <c r="AJ172" s="2" t="s">
        <v>1844</v>
      </c>
      <c r="AK172" s="2" t="s">
        <v>1281</v>
      </c>
      <c r="AL172" s="2" t="s">
        <v>1848</v>
      </c>
      <c r="AM172" s="2" t="s">
        <v>1844</v>
      </c>
      <c r="AN172" s="2" t="s">
        <v>3802</v>
      </c>
      <c r="AO172" s="2" t="s">
        <v>1975</v>
      </c>
      <c r="AP172" s="2" t="s">
        <v>1844</v>
      </c>
      <c r="AQ172" s="2" t="s">
        <v>1844</v>
      </c>
      <c r="AR172" s="2" t="s">
        <v>1844</v>
      </c>
      <c r="AS172" s="2" t="s">
        <v>1844</v>
      </c>
      <c r="AT172" s="2" t="s">
        <v>3803</v>
      </c>
      <c r="AU172" s="2" t="s">
        <v>1844</v>
      </c>
      <c r="AV172" s="2" t="s">
        <v>1844</v>
      </c>
      <c r="AW172" s="2" t="s">
        <v>1851</v>
      </c>
      <c r="AX172" s="2" t="s">
        <v>1844</v>
      </c>
      <c r="AY172" s="2" t="s">
        <v>1844</v>
      </c>
      <c r="AZ172" s="2" t="s">
        <v>1852</v>
      </c>
      <c r="BA172" s="2" t="s">
        <v>1844</v>
      </c>
      <c r="BB172" s="2" t="s">
        <v>1278</v>
      </c>
      <c r="BC172" s="2" t="s">
        <v>3804</v>
      </c>
      <c r="BD172" s="2" t="s">
        <v>1844</v>
      </c>
      <c r="BE172" s="2" t="s">
        <v>3805</v>
      </c>
      <c r="BF172" s="2" t="s">
        <v>1853</v>
      </c>
      <c r="BG172" s="2" t="s">
        <v>1844</v>
      </c>
      <c r="BH172" s="2" t="s">
        <v>1281</v>
      </c>
      <c r="BI172" s="2" t="s">
        <v>1844</v>
      </c>
      <c r="BJ172" s="2" t="s">
        <v>1854</v>
      </c>
      <c r="BK172" s="2" t="s">
        <v>1855</v>
      </c>
      <c r="BL172" s="2" t="s">
        <v>1856</v>
      </c>
      <c r="BM172" s="2" t="s">
        <v>1844</v>
      </c>
      <c r="BN172" s="2" t="s">
        <v>1844</v>
      </c>
      <c r="BO172" s="2" t="s">
        <v>1844</v>
      </c>
      <c r="BP172" s="2" t="s">
        <v>1857</v>
      </c>
      <c r="BQ172" s="2" t="s">
        <v>1844</v>
      </c>
      <c r="BR172" s="2" t="s">
        <v>1844</v>
      </c>
      <c r="BS172" s="2" t="s">
        <v>1853</v>
      </c>
      <c r="BT172" s="2" t="s">
        <v>1844</v>
      </c>
      <c r="BU172" s="2" t="s">
        <v>3806</v>
      </c>
      <c r="BV172" s="2" t="s">
        <v>1844</v>
      </c>
      <c r="BW172" s="2" t="s">
        <v>3807</v>
      </c>
      <c r="BX172" s="2" t="s">
        <v>1844</v>
      </c>
      <c r="BY172" s="2" t="s">
        <v>1844</v>
      </c>
      <c r="BZ172" s="2" t="s">
        <v>1844</v>
      </c>
      <c r="CA172" s="2" t="s">
        <v>1844</v>
      </c>
      <c r="CB172" s="2" t="s">
        <v>1844</v>
      </c>
      <c r="CC172" s="2" t="s">
        <v>185</v>
      </c>
      <c r="CD172" s="2" t="s">
        <v>1844</v>
      </c>
      <c r="CE172" s="2" t="s">
        <v>1844</v>
      </c>
      <c r="CF172" s="2" t="s">
        <v>1844</v>
      </c>
      <c r="CG172" s="2" t="s">
        <v>1844</v>
      </c>
      <c r="CH172" s="2" t="s">
        <v>3801</v>
      </c>
      <c r="CI172" s="2" t="s">
        <v>1858</v>
      </c>
      <c r="CJ172" s="2" t="s">
        <v>1844</v>
      </c>
      <c r="CK172" s="2" t="s">
        <v>1844</v>
      </c>
      <c r="CL172" s="2" t="s">
        <v>1844</v>
      </c>
      <c r="CM172" s="2" t="s">
        <v>1844</v>
      </c>
      <c r="CN172" s="2" t="s">
        <v>1281</v>
      </c>
      <c r="CO172" s="2" t="s">
        <v>1844</v>
      </c>
      <c r="CP172" s="2" t="s">
        <v>3806</v>
      </c>
      <c r="CQ172" s="2" t="s">
        <v>1844</v>
      </c>
      <c r="CR172" s="2" t="s">
        <v>1844</v>
      </c>
      <c r="CS172" s="2" t="s">
        <v>1859</v>
      </c>
      <c r="CT172" s="2" t="s">
        <v>1859</v>
      </c>
      <c r="CU172" s="2" t="s">
        <v>1859</v>
      </c>
      <c r="CV172" s="2" t="s">
        <v>1844</v>
      </c>
      <c r="CW172" s="2" t="s">
        <v>1844</v>
      </c>
      <c r="CX172" s="2" t="s">
        <v>1844</v>
      </c>
      <c r="CY172" s="2" t="s">
        <v>1844</v>
      </c>
      <c r="CZ172" s="2" t="s">
        <v>1844</v>
      </c>
      <c r="DA172" s="2" t="s">
        <v>1844</v>
      </c>
      <c r="DB172" s="2" t="s">
        <v>1844</v>
      </c>
      <c r="DC172" s="2" t="s">
        <v>1026</v>
      </c>
      <c r="DD172" s="2" t="s">
        <v>1281</v>
      </c>
      <c r="DE172" s="2" t="s">
        <v>238</v>
      </c>
      <c r="DF172" s="3">
        <v>45086</v>
      </c>
      <c r="DG172" s="3">
        <v>45090</v>
      </c>
      <c r="DH172" s="3">
        <v>45090</v>
      </c>
      <c r="DI172" s="3">
        <v>45086</v>
      </c>
      <c r="DJ172" s="3">
        <v>45090</v>
      </c>
      <c r="DK172" s="3"/>
      <c r="DL172" s="3"/>
      <c r="DM172" s="3">
        <v>45086</v>
      </c>
      <c r="DN172" s="3"/>
      <c r="DO172" s="3">
        <v>45086</v>
      </c>
      <c r="DP172" s="3">
        <v>45086</v>
      </c>
      <c r="DQ172" s="26">
        <v>1.17</v>
      </c>
    </row>
    <row r="173" spans="1:121" x14ac:dyDescent="0.25">
      <c r="A173" s="2" t="s">
        <v>1281</v>
      </c>
      <c r="B173" s="2" t="s">
        <v>1842</v>
      </c>
      <c r="C173" s="2" t="s">
        <v>3811</v>
      </c>
      <c r="D173" s="2" t="s">
        <v>7703</v>
      </c>
      <c r="E173" s="2" t="s">
        <v>7493</v>
      </c>
      <c r="F173" s="2" t="str">
        <f t="shared" si="5"/>
        <v>EMPAQUE DE ANTEOJO FRACTURADO</v>
      </c>
      <c r="G173" s="2" t="str">
        <f t="shared" si="4"/>
        <v>EMPAQUE DE ANTEOJO FRACTURADO</v>
      </c>
      <c r="H173" s="2" t="s">
        <v>185</v>
      </c>
      <c r="I173" s="2" t="s">
        <v>7247</v>
      </c>
      <c r="J173" s="2" t="s">
        <v>7324</v>
      </c>
      <c r="K173" s="2" t="s">
        <v>7567</v>
      </c>
      <c r="L173" s="2"/>
      <c r="M173" s="2"/>
      <c r="N173" s="2"/>
      <c r="O173" s="2"/>
      <c r="P173" s="2"/>
      <c r="Q173" s="2" t="s">
        <v>52</v>
      </c>
      <c r="R173" s="2" t="s">
        <v>10</v>
      </c>
      <c r="S173" s="2" t="s">
        <v>1042</v>
      </c>
      <c r="T173" s="2" t="s">
        <v>1276</v>
      </c>
      <c r="U173" s="2" t="s">
        <v>1280</v>
      </c>
      <c r="V173" s="2" t="s">
        <v>1299</v>
      </c>
      <c r="W173" s="2" t="s">
        <v>1299</v>
      </c>
      <c r="X173" s="2" t="s">
        <v>1295</v>
      </c>
      <c r="Y173" s="2" t="s">
        <v>1025</v>
      </c>
      <c r="Z173" s="2" t="s">
        <v>1844</v>
      </c>
      <c r="AA173" s="2" t="s">
        <v>1844</v>
      </c>
      <c r="AB173" s="2" t="s">
        <v>3812</v>
      </c>
      <c r="AC173" s="2" t="s">
        <v>1844</v>
      </c>
      <c r="AD173" s="2" t="s">
        <v>1292</v>
      </c>
      <c r="AE173" s="2" t="s">
        <v>3813</v>
      </c>
      <c r="AF173" s="2" t="s">
        <v>1870</v>
      </c>
      <c r="AG173" s="2" t="s">
        <v>1847</v>
      </c>
      <c r="AH173" s="2" t="s">
        <v>1844</v>
      </c>
      <c r="AI173" s="2" t="s">
        <v>1844</v>
      </c>
      <c r="AJ173" s="2" t="s">
        <v>1844</v>
      </c>
      <c r="AK173" s="2" t="s">
        <v>1281</v>
      </c>
      <c r="AL173" s="2" t="s">
        <v>1848</v>
      </c>
      <c r="AM173" s="2" t="s">
        <v>1844</v>
      </c>
      <c r="AN173" s="2" t="s">
        <v>3814</v>
      </c>
      <c r="AO173" s="2" t="s">
        <v>2885</v>
      </c>
      <c r="AP173" s="2" t="s">
        <v>1844</v>
      </c>
      <c r="AQ173" s="2" t="s">
        <v>1844</v>
      </c>
      <c r="AR173" s="2" t="s">
        <v>1844</v>
      </c>
      <c r="AS173" s="2" t="s">
        <v>1844</v>
      </c>
      <c r="AT173" s="2" t="s">
        <v>2885</v>
      </c>
      <c r="AU173" s="2" t="s">
        <v>1844</v>
      </c>
      <c r="AV173" s="2" t="s">
        <v>1844</v>
      </c>
      <c r="AW173" s="2" t="s">
        <v>1851</v>
      </c>
      <c r="AX173" s="2" t="s">
        <v>1844</v>
      </c>
      <c r="AY173" s="2" t="s">
        <v>1844</v>
      </c>
      <c r="AZ173" s="2" t="s">
        <v>1852</v>
      </c>
      <c r="BA173" s="2" t="s">
        <v>1844</v>
      </c>
      <c r="BB173" s="2" t="s">
        <v>1278</v>
      </c>
      <c r="BC173" s="2" t="s">
        <v>3815</v>
      </c>
      <c r="BD173" s="2" t="s">
        <v>1844</v>
      </c>
      <c r="BE173" s="2" t="s">
        <v>3816</v>
      </c>
      <c r="BF173" s="2" t="s">
        <v>1853</v>
      </c>
      <c r="BG173" s="2" t="s">
        <v>1844</v>
      </c>
      <c r="BH173" s="2" t="s">
        <v>1281</v>
      </c>
      <c r="BI173" s="2" t="s">
        <v>1844</v>
      </c>
      <c r="BJ173" s="2" t="s">
        <v>1854</v>
      </c>
      <c r="BK173" s="2" t="s">
        <v>1855</v>
      </c>
      <c r="BL173" s="2" t="s">
        <v>1871</v>
      </c>
      <c r="BM173" s="2" t="s">
        <v>1844</v>
      </c>
      <c r="BN173" s="2" t="s">
        <v>1844</v>
      </c>
      <c r="BO173" s="2" t="s">
        <v>1844</v>
      </c>
      <c r="BP173" s="2" t="s">
        <v>1857</v>
      </c>
      <c r="BQ173" s="2" t="s">
        <v>1844</v>
      </c>
      <c r="BR173" s="2" t="s">
        <v>1844</v>
      </c>
      <c r="BS173" s="2" t="s">
        <v>1853</v>
      </c>
      <c r="BT173" s="2" t="s">
        <v>1844</v>
      </c>
      <c r="BU173" s="2" t="s">
        <v>3817</v>
      </c>
      <c r="BV173" s="2" t="s">
        <v>1872</v>
      </c>
      <c r="BW173" s="2" t="s">
        <v>3818</v>
      </c>
      <c r="BX173" s="2" t="s">
        <v>1844</v>
      </c>
      <c r="BY173" s="2" t="s">
        <v>1844</v>
      </c>
      <c r="BZ173" s="2" t="s">
        <v>1844</v>
      </c>
      <c r="CA173" s="2" t="s">
        <v>1844</v>
      </c>
      <c r="CB173" s="2" t="s">
        <v>1844</v>
      </c>
      <c r="CC173" s="2" t="s">
        <v>53</v>
      </c>
      <c r="CD173" s="2" t="s">
        <v>1873</v>
      </c>
      <c r="CE173" s="2" t="s">
        <v>1844</v>
      </c>
      <c r="CF173" s="2" t="s">
        <v>1844</v>
      </c>
      <c r="CG173" s="2" t="s">
        <v>1844</v>
      </c>
      <c r="CH173" s="2" t="s">
        <v>3819</v>
      </c>
      <c r="CI173" s="2" t="s">
        <v>1874</v>
      </c>
      <c r="CJ173" s="2" t="s">
        <v>1844</v>
      </c>
      <c r="CK173" s="2" t="s">
        <v>1844</v>
      </c>
      <c r="CL173" s="2" t="s">
        <v>1844</v>
      </c>
      <c r="CM173" s="2" t="s">
        <v>1844</v>
      </c>
      <c r="CN173" s="2" t="s">
        <v>1281</v>
      </c>
      <c r="CO173" s="2" t="s">
        <v>1875</v>
      </c>
      <c r="CP173" s="2" t="s">
        <v>3817</v>
      </c>
      <c r="CQ173" s="2" t="s">
        <v>1876</v>
      </c>
      <c r="CR173" s="2" t="s">
        <v>1844</v>
      </c>
      <c r="CS173" s="2" t="s">
        <v>1859</v>
      </c>
      <c r="CT173" s="2" t="s">
        <v>1859</v>
      </c>
      <c r="CU173" s="2" t="s">
        <v>1859</v>
      </c>
      <c r="CV173" s="2" t="s">
        <v>1844</v>
      </c>
      <c r="CW173" s="2" t="s">
        <v>1844</v>
      </c>
      <c r="CX173" s="2" t="s">
        <v>1844</v>
      </c>
      <c r="CY173" s="2" t="s">
        <v>1844</v>
      </c>
      <c r="CZ173" s="2" t="s">
        <v>1844</v>
      </c>
      <c r="DA173" s="2" t="s">
        <v>1844</v>
      </c>
      <c r="DB173" s="2" t="s">
        <v>1844</v>
      </c>
      <c r="DC173" s="2" t="s">
        <v>1026</v>
      </c>
      <c r="DD173" s="2" t="s">
        <v>1281</v>
      </c>
      <c r="DE173" s="2" t="s">
        <v>51</v>
      </c>
      <c r="DF173" s="3">
        <v>45090</v>
      </c>
      <c r="DG173" s="3">
        <v>45112</v>
      </c>
      <c r="DH173" s="3">
        <v>45112</v>
      </c>
      <c r="DI173" s="3">
        <v>45090</v>
      </c>
      <c r="DJ173" s="3">
        <v>45090</v>
      </c>
      <c r="DK173" s="3"/>
      <c r="DL173" s="3"/>
      <c r="DM173" s="3">
        <v>45090</v>
      </c>
      <c r="DN173" s="3"/>
      <c r="DO173" s="3">
        <v>45090</v>
      </c>
      <c r="DP173" s="3">
        <v>45090</v>
      </c>
      <c r="DQ173" s="26">
        <v>0.75</v>
      </c>
    </row>
    <row r="174" spans="1:121" x14ac:dyDescent="0.25">
      <c r="A174" s="2" t="s">
        <v>1281</v>
      </c>
      <c r="B174" s="2" t="s">
        <v>1842</v>
      </c>
      <c r="C174" s="2" t="s">
        <v>3830</v>
      </c>
      <c r="D174" s="2" t="s">
        <v>7698</v>
      </c>
      <c r="E174" s="2" t="s">
        <v>7646</v>
      </c>
      <c r="F174" s="2" t="str">
        <f t="shared" si="5"/>
        <v>CADENA DE TRANSPORTADOR FRACTURADA</v>
      </c>
      <c r="G174" s="2" t="str">
        <f t="shared" si="4"/>
        <v>CADENA DE TRANSPORTADOR FRACTURADA</v>
      </c>
      <c r="H174" s="2" t="s">
        <v>7290</v>
      </c>
      <c r="I174" s="2" t="s">
        <v>7247</v>
      </c>
      <c r="J174" s="2" t="s">
        <v>7351</v>
      </c>
      <c r="K174" s="2" t="s">
        <v>7277</v>
      </c>
      <c r="L174" s="2"/>
      <c r="M174" s="2"/>
      <c r="N174" s="2"/>
      <c r="O174" s="2"/>
      <c r="P174" s="2"/>
      <c r="Q174" s="2" t="s">
        <v>119</v>
      </c>
      <c r="R174" s="2" t="s">
        <v>10</v>
      </c>
      <c r="S174" s="2" t="s">
        <v>1042</v>
      </c>
      <c r="T174" s="2" t="s">
        <v>1276</v>
      </c>
      <c r="U174" s="2" t="s">
        <v>1280</v>
      </c>
      <c r="V174" s="2" t="s">
        <v>1558</v>
      </c>
      <c r="W174" s="2" t="s">
        <v>1558</v>
      </c>
      <c r="X174" s="2" t="s">
        <v>1298</v>
      </c>
      <c r="Y174" s="2" t="s">
        <v>1025</v>
      </c>
      <c r="Z174" s="2" t="s">
        <v>1844</v>
      </c>
      <c r="AA174" s="2" t="s">
        <v>1844</v>
      </c>
      <c r="AB174" s="2" t="s">
        <v>3831</v>
      </c>
      <c r="AC174" s="2" t="s">
        <v>1844</v>
      </c>
      <c r="AD174" s="2" t="s">
        <v>1299</v>
      </c>
      <c r="AE174" s="2" t="s">
        <v>3832</v>
      </c>
      <c r="AF174" s="2" t="s">
        <v>1992</v>
      </c>
      <c r="AG174" s="2" t="s">
        <v>1847</v>
      </c>
      <c r="AH174" s="2" t="s">
        <v>1844</v>
      </c>
      <c r="AI174" s="2" t="s">
        <v>1844</v>
      </c>
      <c r="AJ174" s="2" t="s">
        <v>1844</v>
      </c>
      <c r="AK174" s="2" t="s">
        <v>1281</v>
      </c>
      <c r="AL174" s="2" t="s">
        <v>1848</v>
      </c>
      <c r="AM174" s="2" t="s">
        <v>1844</v>
      </c>
      <c r="AN174" s="2" t="s">
        <v>2330</v>
      </c>
      <c r="AO174" s="2" t="s">
        <v>3833</v>
      </c>
      <c r="AP174" s="2" t="s">
        <v>1844</v>
      </c>
      <c r="AQ174" s="2" t="s">
        <v>1844</v>
      </c>
      <c r="AR174" s="2" t="s">
        <v>1844</v>
      </c>
      <c r="AS174" s="2" t="s">
        <v>1844</v>
      </c>
      <c r="AT174" s="2" t="s">
        <v>3834</v>
      </c>
      <c r="AU174" s="2" t="s">
        <v>1844</v>
      </c>
      <c r="AV174" s="2" t="s">
        <v>1844</v>
      </c>
      <c r="AW174" s="2" t="s">
        <v>1851</v>
      </c>
      <c r="AX174" s="2" t="s">
        <v>1844</v>
      </c>
      <c r="AY174" s="2" t="s">
        <v>1844</v>
      </c>
      <c r="AZ174" s="2" t="s">
        <v>1852</v>
      </c>
      <c r="BA174" s="2" t="s">
        <v>1844</v>
      </c>
      <c r="BB174" s="2" t="s">
        <v>1278</v>
      </c>
      <c r="BC174" s="2" t="s">
        <v>3804</v>
      </c>
      <c r="BD174" s="2" t="s">
        <v>1844</v>
      </c>
      <c r="BE174" s="2" t="s">
        <v>3835</v>
      </c>
      <c r="BF174" s="2" t="s">
        <v>1853</v>
      </c>
      <c r="BG174" s="2" t="s">
        <v>1844</v>
      </c>
      <c r="BH174" s="2" t="s">
        <v>1281</v>
      </c>
      <c r="BI174" s="2" t="s">
        <v>1844</v>
      </c>
      <c r="BJ174" s="2" t="s">
        <v>1854</v>
      </c>
      <c r="BK174" s="2" t="s">
        <v>1855</v>
      </c>
      <c r="BL174" s="2" t="s">
        <v>1914</v>
      </c>
      <c r="BM174" s="2" t="s">
        <v>1844</v>
      </c>
      <c r="BN174" s="2" t="s">
        <v>1844</v>
      </c>
      <c r="BO174" s="2" t="s">
        <v>1844</v>
      </c>
      <c r="BP174" s="2" t="s">
        <v>1857</v>
      </c>
      <c r="BQ174" s="2" t="s">
        <v>1844</v>
      </c>
      <c r="BR174" s="2" t="s">
        <v>1844</v>
      </c>
      <c r="BS174" s="2" t="s">
        <v>1853</v>
      </c>
      <c r="BT174" s="2" t="s">
        <v>1844</v>
      </c>
      <c r="BU174" s="2" t="s">
        <v>3836</v>
      </c>
      <c r="BV174" s="2" t="s">
        <v>1999</v>
      </c>
      <c r="BW174" s="2" t="s">
        <v>3837</v>
      </c>
      <c r="BX174" s="2" t="s">
        <v>1844</v>
      </c>
      <c r="BY174" s="2" t="s">
        <v>1844</v>
      </c>
      <c r="BZ174" s="2" t="s">
        <v>1844</v>
      </c>
      <c r="CA174" s="2" t="s">
        <v>1844</v>
      </c>
      <c r="CB174" s="2" t="s">
        <v>1844</v>
      </c>
      <c r="CC174" s="2" t="s">
        <v>120</v>
      </c>
      <c r="CD174" s="2" t="s">
        <v>1844</v>
      </c>
      <c r="CE174" s="2" t="s">
        <v>1844</v>
      </c>
      <c r="CF174" s="2" t="s">
        <v>1844</v>
      </c>
      <c r="CG174" s="2" t="s">
        <v>1844</v>
      </c>
      <c r="CH174" s="2" t="s">
        <v>3832</v>
      </c>
      <c r="CI174" s="2" t="s">
        <v>1901</v>
      </c>
      <c r="CJ174" s="2" t="s">
        <v>1844</v>
      </c>
      <c r="CK174" s="2" t="s">
        <v>1844</v>
      </c>
      <c r="CL174" s="2" t="s">
        <v>1844</v>
      </c>
      <c r="CM174" s="2" t="s">
        <v>1844</v>
      </c>
      <c r="CN174" s="2" t="s">
        <v>1281</v>
      </c>
      <c r="CO174" s="2" t="s">
        <v>2001</v>
      </c>
      <c r="CP174" s="2" t="s">
        <v>3836</v>
      </c>
      <c r="CQ174" s="2" t="s">
        <v>2002</v>
      </c>
      <c r="CR174" s="2" t="s">
        <v>1844</v>
      </c>
      <c r="CS174" s="2" t="s">
        <v>1859</v>
      </c>
      <c r="CT174" s="2" t="s">
        <v>1859</v>
      </c>
      <c r="CU174" s="2" t="s">
        <v>1859</v>
      </c>
      <c r="CV174" s="2" t="s">
        <v>1844</v>
      </c>
      <c r="CW174" s="2" t="s">
        <v>1844</v>
      </c>
      <c r="CX174" s="2" t="s">
        <v>1844</v>
      </c>
      <c r="CY174" s="2" t="s">
        <v>1844</v>
      </c>
      <c r="CZ174" s="2" t="s">
        <v>1844</v>
      </c>
      <c r="DA174" s="2" t="s">
        <v>1844</v>
      </c>
      <c r="DB174" s="2" t="s">
        <v>1844</v>
      </c>
      <c r="DC174" s="2" t="s">
        <v>1026</v>
      </c>
      <c r="DD174" s="2" t="s">
        <v>1281</v>
      </c>
      <c r="DE174" s="2" t="s">
        <v>118</v>
      </c>
      <c r="DF174" s="3">
        <v>45093</v>
      </c>
      <c r="DG174" s="3">
        <v>45094</v>
      </c>
      <c r="DH174" s="3">
        <v>45094</v>
      </c>
      <c r="DI174" s="3">
        <v>45093</v>
      </c>
      <c r="DJ174" s="3">
        <v>45094</v>
      </c>
      <c r="DK174" s="3"/>
      <c r="DL174" s="3"/>
      <c r="DM174" s="3">
        <v>45093</v>
      </c>
      <c r="DN174" s="3"/>
      <c r="DO174" s="3">
        <v>45093</v>
      </c>
      <c r="DP174" s="3">
        <v>45093</v>
      </c>
      <c r="DQ174" s="26">
        <v>2.83</v>
      </c>
    </row>
    <row r="175" spans="1:121" x14ac:dyDescent="0.25">
      <c r="A175" s="2" t="s">
        <v>1281</v>
      </c>
      <c r="B175" s="2" t="s">
        <v>1842</v>
      </c>
      <c r="C175" s="2" t="s">
        <v>3844</v>
      </c>
      <c r="D175" s="2" t="s">
        <v>7667</v>
      </c>
      <c r="E175" s="2" t="s">
        <v>7668</v>
      </c>
      <c r="F175" s="2" t="str">
        <f t="shared" si="5"/>
        <v>PLANCHA DE SELLADO SIN VACÍO</v>
      </c>
      <c r="G175" s="2" t="str">
        <f t="shared" si="4"/>
        <v>PLANCHA DE SELLADO SIN VACÍO</v>
      </c>
      <c r="H175" s="2" t="s">
        <v>183</v>
      </c>
      <c r="I175" s="2" t="s">
        <v>7340</v>
      </c>
      <c r="J175" s="2" t="s">
        <v>5964</v>
      </c>
      <c r="K175" s="2"/>
      <c r="L175" s="2"/>
      <c r="M175" s="2"/>
      <c r="N175" s="2"/>
      <c r="O175" s="2"/>
      <c r="P175" s="2"/>
      <c r="Q175" s="2" t="s">
        <v>184</v>
      </c>
      <c r="R175" s="2" t="s">
        <v>10</v>
      </c>
      <c r="S175" s="2" t="s">
        <v>1129</v>
      </c>
      <c r="T175" s="2" t="s">
        <v>1276</v>
      </c>
      <c r="U175" s="2" t="s">
        <v>1280</v>
      </c>
      <c r="V175" s="2" t="s">
        <v>1283</v>
      </c>
      <c r="W175" s="2" t="s">
        <v>1283</v>
      </c>
      <c r="X175" s="2" t="s">
        <v>1279</v>
      </c>
      <c r="Y175" s="2" t="s">
        <v>1025</v>
      </c>
      <c r="Z175" s="2" t="s">
        <v>1844</v>
      </c>
      <c r="AA175" s="2" t="s">
        <v>1844</v>
      </c>
      <c r="AB175" s="2" t="s">
        <v>3845</v>
      </c>
      <c r="AC175" s="2" t="s">
        <v>1844</v>
      </c>
      <c r="AD175" s="2" t="s">
        <v>1299</v>
      </c>
      <c r="AE175" s="2" t="s">
        <v>3846</v>
      </c>
      <c r="AF175" s="2" t="s">
        <v>1887</v>
      </c>
      <c r="AG175" s="2" t="s">
        <v>1847</v>
      </c>
      <c r="AH175" s="2" t="s">
        <v>1844</v>
      </c>
      <c r="AI175" s="2" t="s">
        <v>1844</v>
      </c>
      <c r="AJ175" s="2" t="s">
        <v>1844</v>
      </c>
      <c r="AK175" s="2" t="s">
        <v>1281</v>
      </c>
      <c r="AL175" s="2" t="s">
        <v>1848</v>
      </c>
      <c r="AM175" s="2" t="s">
        <v>1844</v>
      </c>
      <c r="AN175" s="2" t="s">
        <v>3847</v>
      </c>
      <c r="AO175" s="2" t="s">
        <v>3848</v>
      </c>
      <c r="AP175" s="2" t="s">
        <v>1844</v>
      </c>
      <c r="AQ175" s="2" t="s">
        <v>1844</v>
      </c>
      <c r="AR175" s="2" t="s">
        <v>1844</v>
      </c>
      <c r="AS175" s="2" t="s">
        <v>1844</v>
      </c>
      <c r="AT175" s="2" t="s">
        <v>3849</v>
      </c>
      <c r="AU175" s="2" t="s">
        <v>1844</v>
      </c>
      <c r="AV175" s="2" t="s">
        <v>1844</v>
      </c>
      <c r="AW175" s="2" t="s">
        <v>1851</v>
      </c>
      <c r="AX175" s="2" t="s">
        <v>1844</v>
      </c>
      <c r="AY175" s="2" t="s">
        <v>1844</v>
      </c>
      <c r="AZ175" s="2" t="s">
        <v>1852</v>
      </c>
      <c r="BA175" s="2" t="s">
        <v>1844</v>
      </c>
      <c r="BB175" s="2" t="s">
        <v>1278</v>
      </c>
      <c r="BC175" s="2" t="s">
        <v>3850</v>
      </c>
      <c r="BD175" s="2" t="s">
        <v>1844</v>
      </c>
      <c r="BE175" s="2" t="s">
        <v>3851</v>
      </c>
      <c r="BF175" s="2" t="s">
        <v>1853</v>
      </c>
      <c r="BG175" s="2" t="s">
        <v>1844</v>
      </c>
      <c r="BH175" s="2" t="s">
        <v>1281</v>
      </c>
      <c r="BI175" s="2" t="s">
        <v>1844</v>
      </c>
      <c r="BJ175" s="2" t="s">
        <v>1854</v>
      </c>
      <c r="BK175" s="2" t="s">
        <v>1855</v>
      </c>
      <c r="BL175" s="2" t="s">
        <v>1890</v>
      </c>
      <c r="BM175" s="2" t="s">
        <v>1844</v>
      </c>
      <c r="BN175" s="2" t="s">
        <v>1844</v>
      </c>
      <c r="BO175" s="2" t="s">
        <v>1844</v>
      </c>
      <c r="BP175" s="2" t="s">
        <v>1857</v>
      </c>
      <c r="BQ175" s="2" t="s">
        <v>1844</v>
      </c>
      <c r="BR175" s="2" t="s">
        <v>1844</v>
      </c>
      <c r="BS175" s="2" t="s">
        <v>1853</v>
      </c>
      <c r="BT175" s="2" t="s">
        <v>1844</v>
      </c>
      <c r="BU175" s="2" t="s">
        <v>3852</v>
      </c>
      <c r="BV175" s="2" t="s">
        <v>1844</v>
      </c>
      <c r="BW175" s="2" t="s">
        <v>3853</v>
      </c>
      <c r="BX175" s="2" t="s">
        <v>1844</v>
      </c>
      <c r="BY175" s="2" t="s">
        <v>1844</v>
      </c>
      <c r="BZ175" s="2" t="s">
        <v>1844</v>
      </c>
      <c r="CA175" s="2" t="s">
        <v>1844</v>
      </c>
      <c r="CB175" s="2" t="s">
        <v>1844</v>
      </c>
      <c r="CC175" s="2" t="s">
        <v>185</v>
      </c>
      <c r="CD175" s="2" t="s">
        <v>1844</v>
      </c>
      <c r="CE175" s="2" t="s">
        <v>1844</v>
      </c>
      <c r="CF175" s="2" t="s">
        <v>1844</v>
      </c>
      <c r="CG175" s="2" t="s">
        <v>1844</v>
      </c>
      <c r="CH175" s="2" t="s">
        <v>3846</v>
      </c>
      <c r="CI175" s="2" t="s">
        <v>1858</v>
      </c>
      <c r="CJ175" s="2" t="s">
        <v>1844</v>
      </c>
      <c r="CK175" s="2" t="s">
        <v>1844</v>
      </c>
      <c r="CL175" s="2" t="s">
        <v>1844</v>
      </c>
      <c r="CM175" s="2" t="s">
        <v>1844</v>
      </c>
      <c r="CN175" s="2" t="s">
        <v>1281</v>
      </c>
      <c r="CO175" s="2" t="s">
        <v>1844</v>
      </c>
      <c r="CP175" s="2" t="s">
        <v>3852</v>
      </c>
      <c r="CQ175" s="2" t="s">
        <v>1844</v>
      </c>
      <c r="CR175" s="2" t="s">
        <v>1844</v>
      </c>
      <c r="CS175" s="2" t="s">
        <v>1859</v>
      </c>
      <c r="CT175" s="2" t="s">
        <v>1859</v>
      </c>
      <c r="CU175" s="2" t="s">
        <v>1859</v>
      </c>
      <c r="CV175" s="2" t="s">
        <v>1844</v>
      </c>
      <c r="CW175" s="2" t="s">
        <v>1844</v>
      </c>
      <c r="CX175" s="2" t="s">
        <v>1844</v>
      </c>
      <c r="CY175" s="2" t="s">
        <v>1844</v>
      </c>
      <c r="CZ175" s="2" t="s">
        <v>1844</v>
      </c>
      <c r="DA175" s="2" t="s">
        <v>1844</v>
      </c>
      <c r="DB175" s="2" t="s">
        <v>1844</v>
      </c>
      <c r="DC175" s="2" t="s">
        <v>1026</v>
      </c>
      <c r="DD175" s="2" t="s">
        <v>1281</v>
      </c>
      <c r="DE175" s="2" t="s">
        <v>183</v>
      </c>
      <c r="DF175" s="3">
        <v>45100</v>
      </c>
      <c r="DG175" s="3">
        <v>45101</v>
      </c>
      <c r="DH175" s="3">
        <v>45101</v>
      </c>
      <c r="DI175" s="3">
        <v>45099</v>
      </c>
      <c r="DJ175" s="3">
        <v>45101</v>
      </c>
      <c r="DK175" s="3"/>
      <c r="DL175" s="3"/>
      <c r="DM175" s="3">
        <v>45100</v>
      </c>
      <c r="DN175" s="3"/>
      <c r="DO175" s="3">
        <v>45100</v>
      </c>
      <c r="DP175" s="3">
        <v>45099</v>
      </c>
      <c r="DQ175" s="26">
        <v>0.5</v>
      </c>
    </row>
    <row r="176" spans="1:121" x14ac:dyDescent="0.25">
      <c r="A176" s="2" t="s">
        <v>1281</v>
      </c>
      <c r="B176" s="2" t="s">
        <v>1842</v>
      </c>
      <c r="C176" s="2" t="s">
        <v>3866</v>
      </c>
      <c r="D176" s="2" t="s">
        <v>7281</v>
      </c>
      <c r="E176" s="2" t="s">
        <v>7702</v>
      </c>
      <c r="F176" s="2" t="str">
        <f t="shared" si="5"/>
        <v>TROQUEL DESAFILADO</v>
      </c>
      <c r="G176" s="2" t="str">
        <f t="shared" si="4"/>
        <v>TROQUEL DESAFILADO</v>
      </c>
      <c r="H176" s="2" t="s">
        <v>7340</v>
      </c>
      <c r="I176" s="2" t="s">
        <v>7435</v>
      </c>
      <c r="J176" s="2" t="s">
        <v>7257</v>
      </c>
      <c r="K176" s="2" t="s">
        <v>7281</v>
      </c>
      <c r="L176" s="2" t="s">
        <v>7470</v>
      </c>
      <c r="M176" s="2"/>
      <c r="N176" s="2"/>
      <c r="O176" s="2"/>
      <c r="P176" s="2"/>
      <c r="Q176" s="2" t="s">
        <v>52</v>
      </c>
      <c r="R176" s="2" t="s">
        <v>10</v>
      </c>
      <c r="S176" s="2" t="s">
        <v>1042</v>
      </c>
      <c r="T176" s="2" t="s">
        <v>1276</v>
      </c>
      <c r="U176" s="2" t="s">
        <v>1280</v>
      </c>
      <c r="V176" s="2" t="s">
        <v>1299</v>
      </c>
      <c r="W176" s="2" t="s">
        <v>1299</v>
      </c>
      <c r="X176" s="2" t="s">
        <v>1295</v>
      </c>
      <c r="Y176" s="2" t="s">
        <v>1025</v>
      </c>
      <c r="Z176" s="2" t="s">
        <v>1844</v>
      </c>
      <c r="AA176" s="2" t="s">
        <v>1844</v>
      </c>
      <c r="AB176" s="2" t="s">
        <v>3867</v>
      </c>
      <c r="AC176" s="2" t="s">
        <v>1844</v>
      </c>
      <c r="AD176" s="2" t="s">
        <v>1292</v>
      </c>
      <c r="AE176" s="2" t="s">
        <v>3868</v>
      </c>
      <c r="AF176" s="2" t="s">
        <v>1870</v>
      </c>
      <c r="AG176" s="2" t="s">
        <v>1847</v>
      </c>
      <c r="AH176" s="2" t="s">
        <v>1844</v>
      </c>
      <c r="AI176" s="2" t="s">
        <v>1844</v>
      </c>
      <c r="AJ176" s="2" t="s">
        <v>1844</v>
      </c>
      <c r="AK176" s="2" t="s">
        <v>1281</v>
      </c>
      <c r="AL176" s="2" t="s">
        <v>1848</v>
      </c>
      <c r="AM176" s="2" t="s">
        <v>1844</v>
      </c>
      <c r="AN176" s="2" t="s">
        <v>2391</v>
      </c>
      <c r="AO176" s="2" t="s">
        <v>1905</v>
      </c>
      <c r="AP176" s="2" t="s">
        <v>1844</v>
      </c>
      <c r="AQ176" s="2" t="s">
        <v>1844</v>
      </c>
      <c r="AR176" s="2" t="s">
        <v>1844</v>
      </c>
      <c r="AS176" s="2" t="s">
        <v>1844</v>
      </c>
      <c r="AT176" s="2" t="s">
        <v>1905</v>
      </c>
      <c r="AU176" s="2" t="s">
        <v>1844</v>
      </c>
      <c r="AV176" s="2" t="s">
        <v>1844</v>
      </c>
      <c r="AW176" s="2" t="s">
        <v>1851</v>
      </c>
      <c r="AX176" s="2" t="s">
        <v>1844</v>
      </c>
      <c r="AY176" s="2" t="s">
        <v>1844</v>
      </c>
      <c r="AZ176" s="2" t="s">
        <v>1852</v>
      </c>
      <c r="BA176" s="2" t="s">
        <v>1844</v>
      </c>
      <c r="BB176" s="2" t="s">
        <v>1278</v>
      </c>
      <c r="BC176" s="2" t="s">
        <v>3869</v>
      </c>
      <c r="BD176" s="2" t="s">
        <v>1844</v>
      </c>
      <c r="BE176" s="2" t="s">
        <v>3870</v>
      </c>
      <c r="BF176" s="2" t="s">
        <v>1853</v>
      </c>
      <c r="BG176" s="2" t="s">
        <v>1844</v>
      </c>
      <c r="BH176" s="2" t="s">
        <v>1281</v>
      </c>
      <c r="BI176" s="2" t="s">
        <v>1844</v>
      </c>
      <c r="BJ176" s="2" t="s">
        <v>1854</v>
      </c>
      <c r="BK176" s="2" t="s">
        <v>1855</v>
      </c>
      <c r="BL176" s="2" t="s">
        <v>1871</v>
      </c>
      <c r="BM176" s="2" t="s">
        <v>1844</v>
      </c>
      <c r="BN176" s="2" t="s">
        <v>1844</v>
      </c>
      <c r="BO176" s="2" t="s">
        <v>1844</v>
      </c>
      <c r="BP176" s="2" t="s">
        <v>1857</v>
      </c>
      <c r="BQ176" s="2" t="s">
        <v>1844</v>
      </c>
      <c r="BR176" s="2" t="s">
        <v>1844</v>
      </c>
      <c r="BS176" s="2" t="s">
        <v>1853</v>
      </c>
      <c r="BT176" s="2" t="s">
        <v>1844</v>
      </c>
      <c r="BU176" s="2" t="s">
        <v>3871</v>
      </c>
      <c r="BV176" s="2" t="s">
        <v>1872</v>
      </c>
      <c r="BW176" s="2" t="s">
        <v>3872</v>
      </c>
      <c r="BX176" s="2" t="s">
        <v>1844</v>
      </c>
      <c r="BY176" s="2" t="s">
        <v>1844</v>
      </c>
      <c r="BZ176" s="2" t="s">
        <v>1844</v>
      </c>
      <c r="CA176" s="2" t="s">
        <v>1844</v>
      </c>
      <c r="CB176" s="2" t="s">
        <v>1844</v>
      </c>
      <c r="CC176" s="2" t="s">
        <v>53</v>
      </c>
      <c r="CD176" s="2" t="s">
        <v>1873</v>
      </c>
      <c r="CE176" s="2" t="s">
        <v>1844</v>
      </c>
      <c r="CF176" s="2" t="s">
        <v>1844</v>
      </c>
      <c r="CG176" s="2" t="s">
        <v>1844</v>
      </c>
      <c r="CH176" s="2" t="s">
        <v>3873</v>
      </c>
      <c r="CI176" s="2" t="s">
        <v>1874</v>
      </c>
      <c r="CJ176" s="2" t="s">
        <v>1844</v>
      </c>
      <c r="CK176" s="2" t="s">
        <v>1844</v>
      </c>
      <c r="CL176" s="2" t="s">
        <v>1844</v>
      </c>
      <c r="CM176" s="2" t="s">
        <v>1844</v>
      </c>
      <c r="CN176" s="2" t="s">
        <v>1281</v>
      </c>
      <c r="CO176" s="2" t="s">
        <v>1875</v>
      </c>
      <c r="CP176" s="2" t="s">
        <v>3871</v>
      </c>
      <c r="CQ176" s="2" t="s">
        <v>1876</v>
      </c>
      <c r="CR176" s="2" t="s">
        <v>1844</v>
      </c>
      <c r="CS176" s="2" t="s">
        <v>1859</v>
      </c>
      <c r="CT176" s="2" t="s">
        <v>1859</v>
      </c>
      <c r="CU176" s="2" t="s">
        <v>1859</v>
      </c>
      <c r="CV176" s="2" t="s">
        <v>1844</v>
      </c>
      <c r="CW176" s="2" t="s">
        <v>1844</v>
      </c>
      <c r="CX176" s="2" t="s">
        <v>1844</v>
      </c>
      <c r="CY176" s="2" t="s">
        <v>1844</v>
      </c>
      <c r="CZ176" s="2" t="s">
        <v>1844</v>
      </c>
      <c r="DA176" s="2" t="s">
        <v>1844</v>
      </c>
      <c r="DB176" s="2" t="s">
        <v>1844</v>
      </c>
      <c r="DC176" s="2" t="s">
        <v>1026</v>
      </c>
      <c r="DD176" s="2" t="s">
        <v>1281</v>
      </c>
      <c r="DE176" s="2" t="s">
        <v>51</v>
      </c>
      <c r="DF176" s="3">
        <v>45105</v>
      </c>
      <c r="DG176" s="3">
        <v>45112</v>
      </c>
      <c r="DH176" s="3">
        <v>45112</v>
      </c>
      <c r="DI176" s="3">
        <v>45103</v>
      </c>
      <c r="DJ176" s="3">
        <v>45103</v>
      </c>
      <c r="DK176" s="3"/>
      <c r="DL176" s="3"/>
      <c r="DM176" s="3">
        <v>45105</v>
      </c>
      <c r="DN176" s="3"/>
      <c r="DO176" s="3">
        <v>45105</v>
      </c>
      <c r="DP176" s="3">
        <v>45103</v>
      </c>
      <c r="DQ176" s="26">
        <v>4</v>
      </c>
    </row>
    <row r="177" spans="1:121" x14ac:dyDescent="0.25">
      <c r="A177" s="2" t="s">
        <v>1281</v>
      </c>
      <c r="B177" s="2" t="s">
        <v>1842</v>
      </c>
      <c r="C177" s="2" t="s">
        <v>3854</v>
      </c>
      <c r="D177" s="2" t="s">
        <v>7667</v>
      </c>
      <c r="E177" s="2" t="s">
        <v>7668</v>
      </c>
      <c r="F177" s="2" t="str">
        <f t="shared" si="5"/>
        <v>PLANCHA DE SELLADO SIN VACÍO</v>
      </c>
      <c r="G177" s="2" t="str">
        <f t="shared" si="4"/>
        <v>PLANCHA DE SELLADO SIN VACÍO</v>
      </c>
      <c r="H177" s="2" t="s">
        <v>7245</v>
      </c>
      <c r="I177" s="2" t="s">
        <v>7247</v>
      </c>
      <c r="J177" s="2" t="s">
        <v>5964</v>
      </c>
      <c r="K177" s="2" t="s">
        <v>7286</v>
      </c>
      <c r="L177" s="2" t="s">
        <v>7569</v>
      </c>
      <c r="M177" s="2" t="s">
        <v>7570</v>
      </c>
      <c r="N177" s="2"/>
      <c r="O177" s="2"/>
      <c r="P177" s="2"/>
      <c r="Q177" s="2" t="s">
        <v>184</v>
      </c>
      <c r="R177" s="2" t="s">
        <v>10</v>
      </c>
      <c r="S177" s="2" t="s">
        <v>1042</v>
      </c>
      <c r="T177" s="2" t="s">
        <v>1276</v>
      </c>
      <c r="U177" s="2" t="s">
        <v>1280</v>
      </c>
      <c r="V177" s="2" t="s">
        <v>1306</v>
      </c>
      <c r="W177" s="2" t="s">
        <v>1306</v>
      </c>
      <c r="X177" s="2" t="s">
        <v>1279</v>
      </c>
      <c r="Y177" s="2" t="s">
        <v>1025</v>
      </c>
      <c r="Z177" s="2" t="s">
        <v>1844</v>
      </c>
      <c r="AA177" s="2" t="s">
        <v>1844</v>
      </c>
      <c r="AB177" s="2" t="s">
        <v>3855</v>
      </c>
      <c r="AC177" s="2" t="s">
        <v>1844</v>
      </c>
      <c r="AD177" s="2" t="s">
        <v>1299</v>
      </c>
      <c r="AE177" s="2" t="s">
        <v>3856</v>
      </c>
      <c r="AF177" s="2" t="s">
        <v>1887</v>
      </c>
      <c r="AG177" s="2" t="s">
        <v>1847</v>
      </c>
      <c r="AH177" s="2" t="s">
        <v>1844</v>
      </c>
      <c r="AI177" s="2" t="s">
        <v>1844</v>
      </c>
      <c r="AJ177" s="2" t="s">
        <v>1844</v>
      </c>
      <c r="AK177" s="2" t="s">
        <v>1281</v>
      </c>
      <c r="AL177" s="2" t="s">
        <v>1848</v>
      </c>
      <c r="AM177" s="2" t="s">
        <v>1844</v>
      </c>
      <c r="AN177" s="2" t="s">
        <v>3857</v>
      </c>
      <c r="AO177" s="2" t="s">
        <v>2804</v>
      </c>
      <c r="AP177" s="2" t="s">
        <v>1844</v>
      </c>
      <c r="AQ177" s="2" t="s">
        <v>1844</v>
      </c>
      <c r="AR177" s="2" t="s">
        <v>1844</v>
      </c>
      <c r="AS177" s="2" t="s">
        <v>1844</v>
      </c>
      <c r="AT177" s="2" t="s">
        <v>3858</v>
      </c>
      <c r="AU177" s="2" t="s">
        <v>1844</v>
      </c>
      <c r="AV177" s="2" t="s">
        <v>1844</v>
      </c>
      <c r="AW177" s="2" t="s">
        <v>1851</v>
      </c>
      <c r="AX177" s="2" t="s">
        <v>1844</v>
      </c>
      <c r="AY177" s="2" t="s">
        <v>1844</v>
      </c>
      <c r="AZ177" s="2" t="s">
        <v>1852</v>
      </c>
      <c r="BA177" s="2" t="s">
        <v>1844</v>
      </c>
      <c r="BB177" s="2" t="s">
        <v>1278</v>
      </c>
      <c r="BC177" s="2" t="s">
        <v>3859</v>
      </c>
      <c r="BD177" s="2" t="s">
        <v>1844</v>
      </c>
      <c r="BE177" s="2" t="s">
        <v>3860</v>
      </c>
      <c r="BF177" s="2" t="s">
        <v>1853</v>
      </c>
      <c r="BG177" s="2" t="s">
        <v>1844</v>
      </c>
      <c r="BH177" s="2" t="s">
        <v>1281</v>
      </c>
      <c r="BI177" s="2" t="s">
        <v>1844</v>
      </c>
      <c r="BJ177" s="2" t="s">
        <v>1854</v>
      </c>
      <c r="BK177" s="2" t="s">
        <v>1855</v>
      </c>
      <c r="BL177" s="2" t="s">
        <v>1890</v>
      </c>
      <c r="BM177" s="2" t="s">
        <v>1844</v>
      </c>
      <c r="BN177" s="2" t="s">
        <v>1844</v>
      </c>
      <c r="BO177" s="2" t="s">
        <v>1844</v>
      </c>
      <c r="BP177" s="2" t="s">
        <v>1857</v>
      </c>
      <c r="BQ177" s="2" t="s">
        <v>1844</v>
      </c>
      <c r="BR177" s="2" t="s">
        <v>1844</v>
      </c>
      <c r="BS177" s="2" t="s">
        <v>1853</v>
      </c>
      <c r="BT177" s="2" t="s">
        <v>1844</v>
      </c>
      <c r="BU177" s="2" t="s">
        <v>3861</v>
      </c>
      <c r="BV177" s="2" t="s">
        <v>1844</v>
      </c>
      <c r="BW177" s="2" t="s">
        <v>3862</v>
      </c>
      <c r="BX177" s="2" t="s">
        <v>1844</v>
      </c>
      <c r="BY177" s="2" t="s">
        <v>1844</v>
      </c>
      <c r="BZ177" s="2" t="s">
        <v>1844</v>
      </c>
      <c r="CA177" s="2" t="s">
        <v>1844</v>
      </c>
      <c r="CB177" s="2" t="s">
        <v>1844</v>
      </c>
      <c r="CC177" s="2" t="s">
        <v>185</v>
      </c>
      <c r="CD177" s="2" t="s">
        <v>1844</v>
      </c>
      <c r="CE177" s="2" t="s">
        <v>1844</v>
      </c>
      <c r="CF177" s="2" t="s">
        <v>1844</v>
      </c>
      <c r="CG177" s="2" t="s">
        <v>1844</v>
      </c>
      <c r="CH177" s="2" t="s">
        <v>3856</v>
      </c>
      <c r="CI177" s="2" t="s">
        <v>1858</v>
      </c>
      <c r="CJ177" s="2" t="s">
        <v>1844</v>
      </c>
      <c r="CK177" s="2" t="s">
        <v>1844</v>
      </c>
      <c r="CL177" s="2" t="s">
        <v>1844</v>
      </c>
      <c r="CM177" s="2" t="s">
        <v>1844</v>
      </c>
      <c r="CN177" s="2" t="s">
        <v>1281</v>
      </c>
      <c r="CO177" s="2" t="s">
        <v>1844</v>
      </c>
      <c r="CP177" s="2" t="s">
        <v>3861</v>
      </c>
      <c r="CQ177" s="2" t="s">
        <v>1844</v>
      </c>
      <c r="CR177" s="2" t="s">
        <v>1844</v>
      </c>
      <c r="CS177" s="2" t="s">
        <v>1859</v>
      </c>
      <c r="CT177" s="2" t="s">
        <v>1859</v>
      </c>
      <c r="CU177" s="2" t="s">
        <v>1859</v>
      </c>
      <c r="CV177" s="2" t="s">
        <v>1844</v>
      </c>
      <c r="CW177" s="2" t="s">
        <v>1844</v>
      </c>
      <c r="CX177" s="2" t="s">
        <v>1844</v>
      </c>
      <c r="CY177" s="2" t="s">
        <v>1844</v>
      </c>
      <c r="CZ177" s="2" t="s">
        <v>1844</v>
      </c>
      <c r="DA177" s="2" t="s">
        <v>1844</v>
      </c>
      <c r="DB177" s="2" t="s">
        <v>1844</v>
      </c>
      <c r="DC177" s="2" t="s">
        <v>1026</v>
      </c>
      <c r="DD177" s="2" t="s">
        <v>1281</v>
      </c>
      <c r="DE177" s="2" t="s">
        <v>183</v>
      </c>
      <c r="DF177" s="3">
        <v>45103</v>
      </c>
      <c r="DG177" s="3">
        <v>45104</v>
      </c>
      <c r="DH177" s="3">
        <v>45104</v>
      </c>
      <c r="DI177" s="3">
        <v>45103</v>
      </c>
      <c r="DJ177" s="3">
        <v>45104</v>
      </c>
      <c r="DK177" s="3"/>
      <c r="DL177" s="3"/>
      <c r="DM177" s="3">
        <v>45103</v>
      </c>
      <c r="DN177" s="3"/>
      <c r="DO177" s="3">
        <v>45103</v>
      </c>
      <c r="DP177" s="3">
        <v>45103</v>
      </c>
      <c r="DQ177" s="26">
        <v>0.33</v>
      </c>
    </row>
    <row r="178" spans="1:121" x14ac:dyDescent="0.25">
      <c r="A178" s="2" t="s">
        <v>1281</v>
      </c>
      <c r="B178" s="2" t="s">
        <v>1842</v>
      </c>
      <c r="C178" s="2" t="s">
        <v>3881</v>
      </c>
      <c r="D178" s="2" t="s">
        <v>7709</v>
      </c>
      <c r="E178" s="2" t="s">
        <v>7419</v>
      </c>
      <c r="F178" s="2" t="str">
        <f t="shared" si="5"/>
        <v>CONTORNO DE SELLADO DEFICIENTE</v>
      </c>
      <c r="G178" s="2" t="str">
        <f t="shared" si="4"/>
        <v>CONTORNO DE SELLADO DEFICIENTE</v>
      </c>
      <c r="H178" s="2" t="s">
        <v>7488</v>
      </c>
      <c r="I178" s="2" t="s">
        <v>7247</v>
      </c>
      <c r="J178" s="2" t="s">
        <v>5964</v>
      </c>
      <c r="K178" s="2" t="s">
        <v>7571</v>
      </c>
      <c r="L178" s="2"/>
      <c r="M178" s="2"/>
      <c r="N178" s="2"/>
      <c r="O178" s="2"/>
      <c r="P178" s="2"/>
      <c r="Q178" s="2" t="s">
        <v>52</v>
      </c>
      <c r="R178" s="2" t="s">
        <v>10</v>
      </c>
      <c r="S178" s="2" t="s">
        <v>67</v>
      </c>
      <c r="T178" s="2" t="s">
        <v>1276</v>
      </c>
      <c r="U178" s="2" t="s">
        <v>1280</v>
      </c>
      <c r="V178" s="2" t="s">
        <v>1287</v>
      </c>
      <c r="W178" s="2" t="s">
        <v>1287</v>
      </c>
      <c r="X178" s="2" t="s">
        <v>1295</v>
      </c>
      <c r="Y178" s="2" t="s">
        <v>1025</v>
      </c>
      <c r="Z178" s="2" t="s">
        <v>1844</v>
      </c>
      <c r="AA178" s="2" t="s">
        <v>1844</v>
      </c>
      <c r="AB178" s="2" t="s">
        <v>3882</v>
      </c>
      <c r="AC178" s="2" t="s">
        <v>1844</v>
      </c>
      <c r="AD178" s="2" t="s">
        <v>1292</v>
      </c>
      <c r="AE178" s="2" t="s">
        <v>3883</v>
      </c>
      <c r="AF178" s="2" t="s">
        <v>1870</v>
      </c>
      <c r="AG178" s="2" t="s">
        <v>1847</v>
      </c>
      <c r="AH178" s="2" t="s">
        <v>1844</v>
      </c>
      <c r="AI178" s="2" t="s">
        <v>1844</v>
      </c>
      <c r="AJ178" s="2" t="s">
        <v>1844</v>
      </c>
      <c r="AK178" s="2" t="s">
        <v>1281</v>
      </c>
      <c r="AL178" s="2" t="s">
        <v>1848</v>
      </c>
      <c r="AM178" s="2" t="s">
        <v>1844</v>
      </c>
      <c r="AN178" s="2" t="s">
        <v>1877</v>
      </c>
      <c r="AO178" s="2" t="s">
        <v>2518</v>
      </c>
      <c r="AP178" s="2" t="s">
        <v>1844</v>
      </c>
      <c r="AQ178" s="2" t="s">
        <v>1844</v>
      </c>
      <c r="AR178" s="2" t="s">
        <v>1844</v>
      </c>
      <c r="AS178" s="2" t="s">
        <v>1844</v>
      </c>
      <c r="AT178" s="2" t="s">
        <v>2518</v>
      </c>
      <c r="AU178" s="2" t="s">
        <v>1844</v>
      </c>
      <c r="AV178" s="2" t="s">
        <v>1844</v>
      </c>
      <c r="AW178" s="2" t="s">
        <v>1851</v>
      </c>
      <c r="AX178" s="2" t="s">
        <v>1844</v>
      </c>
      <c r="AY178" s="2" t="s">
        <v>1844</v>
      </c>
      <c r="AZ178" s="2" t="s">
        <v>1852</v>
      </c>
      <c r="BA178" s="2" t="s">
        <v>1844</v>
      </c>
      <c r="BB178" s="2" t="s">
        <v>1278</v>
      </c>
      <c r="BC178" s="2" t="s">
        <v>3884</v>
      </c>
      <c r="BD178" s="2" t="s">
        <v>1844</v>
      </c>
      <c r="BE178" s="2" t="s">
        <v>3885</v>
      </c>
      <c r="BF178" s="2" t="s">
        <v>1853</v>
      </c>
      <c r="BG178" s="2" t="s">
        <v>1844</v>
      </c>
      <c r="BH178" s="2" t="s">
        <v>1281</v>
      </c>
      <c r="BI178" s="2" t="s">
        <v>1844</v>
      </c>
      <c r="BJ178" s="2" t="s">
        <v>1854</v>
      </c>
      <c r="BK178" s="2" t="s">
        <v>1855</v>
      </c>
      <c r="BL178" s="2" t="s">
        <v>1871</v>
      </c>
      <c r="BM178" s="2" t="s">
        <v>1844</v>
      </c>
      <c r="BN178" s="2" t="s">
        <v>1844</v>
      </c>
      <c r="BO178" s="2" t="s">
        <v>1844</v>
      </c>
      <c r="BP178" s="2" t="s">
        <v>1857</v>
      </c>
      <c r="BQ178" s="2" t="s">
        <v>1844</v>
      </c>
      <c r="BR178" s="2" t="s">
        <v>1844</v>
      </c>
      <c r="BS178" s="2" t="s">
        <v>1853</v>
      </c>
      <c r="BT178" s="2" t="s">
        <v>1844</v>
      </c>
      <c r="BU178" s="2" t="s">
        <v>3886</v>
      </c>
      <c r="BV178" s="2" t="s">
        <v>1872</v>
      </c>
      <c r="BW178" s="2" t="s">
        <v>3887</v>
      </c>
      <c r="BX178" s="2" t="s">
        <v>1844</v>
      </c>
      <c r="BY178" s="2" t="s">
        <v>1844</v>
      </c>
      <c r="BZ178" s="2" t="s">
        <v>1844</v>
      </c>
      <c r="CA178" s="2" t="s">
        <v>1844</v>
      </c>
      <c r="CB178" s="2" t="s">
        <v>1844</v>
      </c>
      <c r="CC178" s="2" t="s">
        <v>53</v>
      </c>
      <c r="CD178" s="2" t="s">
        <v>1873</v>
      </c>
      <c r="CE178" s="2" t="s">
        <v>1844</v>
      </c>
      <c r="CF178" s="2" t="s">
        <v>1844</v>
      </c>
      <c r="CG178" s="2" t="s">
        <v>1844</v>
      </c>
      <c r="CH178" s="2" t="s">
        <v>2731</v>
      </c>
      <c r="CI178" s="2" t="s">
        <v>1874</v>
      </c>
      <c r="CJ178" s="2" t="s">
        <v>1844</v>
      </c>
      <c r="CK178" s="2" t="s">
        <v>1844</v>
      </c>
      <c r="CL178" s="2" t="s">
        <v>1844</v>
      </c>
      <c r="CM178" s="2" t="s">
        <v>1844</v>
      </c>
      <c r="CN178" s="2" t="s">
        <v>1281</v>
      </c>
      <c r="CO178" s="2" t="s">
        <v>1875</v>
      </c>
      <c r="CP178" s="2" t="s">
        <v>3886</v>
      </c>
      <c r="CQ178" s="2" t="s">
        <v>1876</v>
      </c>
      <c r="CR178" s="2" t="s">
        <v>1844</v>
      </c>
      <c r="CS178" s="2" t="s">
        <v>1859</v>
      </c>
      <c r="CT178" s="2" t="s">
        <v>1859</v>
      </c>
      <c r="CU178" s="2" t="s">
        <v>1859</v>
      </c>
      <c r="CV178" s="2" t="s">
        <v>1844</v>
      </c>
      <c r="CW178" s="2" t="s">
        <v>1844</v>
      </c>
      <c r="CX178" s="2" t="s">
        <v>1844</v>
      </c>
      <c r="CY178" s="2" t="s">
        <v>1844</v>
      </c>
      <c r="CZ178" s="2" t="s">
        <v>1844</v>
      </c>
      <c r="DA178" s="2" t="s">
        <v>1844</v>
      </c>
      <c r="DB178" s="2" t="s">
        <v>1844</v>
      </c>
      <c r="DC178" s="2" t="s">
        <v>1026</v>
      </c>
      <c r="DD178" s="2" t="s">
        <v>1281</v>
      </c>
      <c r="DE178" s="2" t="s">
        <v>51</v>
      </c>
      <c r="DF178" s="3">
        <v>45107</v>
      </c>
      <c r="DG178" s="3">
        <v>45112</v>
      </c>
      <c r="DH178" s="3">
        <v>45112</v>
      </c>
      <c r="DI178" s="3">
        <v>45107</v>
      </c>
      <c r="DJ178" s="3">
        <v>45107</v>
      </c>
      <c r="DK178" s="3"/>
      <c r="DL178" s="3"/>
      <c r="DM178" s="3">
        <v>45107</v>
      </c>
      <c r="DN178" s="3"/>
      <c r="DO178" s="3">
        <v>45107</v>
      </c>
      <c r="DP178" s="3">
        <v>45107</v>
      </c>
      <c r="DQ178" s="26">
        <v>3.5</v>
      </c>
    </row>
    <row r="179" spans="1:121" x14ac:dyDescent="0.25">
      <c r="A179" s="2" t="s">
        <v>1281</v>
      </c>
      <c r="B179" s="2" t="s">
        <v>1842</v>
      </c>
      <c r="C179" s="2" t="s">
        <v>3890</v>
      </c>
      <c r="D179" s="2" t="s">
        <v>7698</v>
      </c>
      <c r="E179" s="2" t="s">
        <v>7646</v>
      </c>
      <c r="F179" s="2" t="str">
        <f t="shared" si="5"/>
        <v>CADENA DE TRANSPORTADOR FRACTURADA</v>
      </c>
      <c r="G179" s="2" t="str">
        <f t="shared" si="4"/>
        <v>CADENA DE TRANSPORTADOR FRACTURADA</v>
      </c>
      <c r="H179" s="2" t="s">
        <v>7262</v>
      </c>
      <c r="I179" s="2" t="s">
        <v>7247</v>
      </c>
      <c r="J179" s="2" t="s">
        <v>7290</v>
      </c>
      <c r="K179" s="2" t="s">
        <v>7332</v>
      </c>
      <c r="L179" s="2"/>
      <c r="M179" s="2"/>
      <c r="N179" s="2"/>
      <c r="O179" s="2"/>
      <c r="P179" s="2"/>
      <c r="Q179" s="2" t="s">
        <v>119</v>
      </c>
      <c r="R179" s="2" t="s">
        <v>10</v>
      </c>
      <c r="S179" s="2" t="s">
        <v>1042</v>
      </c>
      <c r="T179" s="2" t="s">
        <v>1276</v>
      </c>
      <c r="U179" s="2" t="s">
        <v>1280</v>
      </c>
      <c r="V179" s="2" t="s">
        <v>1299</v>
      </c>
      <c r="W179" s="2" t="s">
        <v>1299</v>
      </c>
      <c r="X179" s="2" t="s">
        <v>1298</v>
      </c>
      <c r="Y179" s="2" t="s">
        <v>1025</v>
      </c>
      <c r="Z179" s="2" t="s">
        <v>1844</v>
      </c>
      <c r="AA179" s="2" t="s">
        <v>1844</v>
      </c>
      <c r="AB179" s="2" t="s">
        <v>3891</v>
      </c>
      <c r="AC179" s="2" t="s">
        <v>1844</v>
      </c>
      <c r="AD179" s="2" t="s">
        <v>1299</v>
      </c>
      <c r="AE179" s="2" t="s">
        <v>3892</v>
      </c>
      <c r="AF179" s="2" t="s">
        <v>1992</v>
      </c>
      <c r="AG179" s="2" t="s">
        <v>1847</v>
      </c>
      <c r="AH179" s="2" t="s">
        <v>1844</v>
      </c>
      <c r="AI179" s="2" t="s">
        <v>1844</v>
      </c>
      <c r="AJ179" s="2" t="s">
        <v>1844</v>
      </c>
      <c r="AK179" s="2" t="s">
        <v>1281</v>
      </c>
      <c r="AL179" s="2" t="s">
        <v>1848</v>
      </c>
      <c r="AM179" s="2" t="s">
        <v>1844</v>
      </c>
      <c r="AN179" s="2" t="s">
        <v>1857</v>
      </c>
      <c r="AO179" s="2" t="s">
        <v>3893</v>
      </c>
      <c r="AP179" s="2" t="s">
        <v>1844</v>
      </c>
      <c r="AQ179" s="2" t="s">
        <v>1844</v>
      </c>
      <c r="AR179" s="2" t="s">
        <v>1844</v>
      </c>
      <c r="AS179" s="2" t="s">
        <v>1844</v>
      </c>
      <c r="AT179" s="2" t="s">
        <v>3894</v>
      </c>
      <c r="AU179" s="2" t="s">
        <v>1844</v>
      </c>
      <c r="AV179" s="2" t="s">
        <v>1844</v>
      </c>
      <c r="AW179" s="2" t="s">
        <v>1851</v>
      </c>
      <c r="AX179" s="2" t="s">
        <v>1844</v>
      </c>
      <c r="AY179" s="2" t="s">
        <v>1844</v>
      </c>
      <c r="AZ179" s="2" t="s">
        <v>1852</v>
      </c>
      <c r="BA179" s="2" t="s">
        <v>1844</v>
      </c>
      <c r="BB179" s="2" t="s">
        <v>1278</v>
      </c>
      <c r="BC179" s="2" t="s">
        <v>3895</v>
      </c>
      <c r="BD179" s="2" t="s">
        <v>1844</v>
      </c>
      <c r="BE179" s="2" t="s">
        <v>3896</v>
      </c>
      <c r="BF179" s="2" t="s">
        <v>1853</v>
      </c>
      <c r="BG179" s="2" t="s">
        <v>1844</v>
      </c>
      <c r="BH179" s="2" t="s">
        <v>1281</v>
      </c>
      <c r="BI179" s="2" t="s">
        <v>1844</v>
      </c>
      <c r="BJ179" s="2" t="s">
        <v>1854</v>
      </c>
      <c r="BK179" s="2" t="s">
        <v>1855</v>
      </c>
      <c r="BL179" s="2" t="s">
        <v>1914</v>
      </c>
      <c r="BM179" s="2" t="s">
        <v>1844</v>
      </c>
      <c r="BN179" s="2" t="s">
        <v>1844</v>
      </c>
      <c r="BO179" s="2" t="s">
        <v>1844</v>
      </c>
      <c r="BP179" s="2" t="s">
        <v>1857</v>
      </c>
      <c r="BQ179" s="2" t="s">
        <v>1844</v>
      </c>
      <c r="BR179" s="2" t="s">
        <v>1844</v>
      </c>
      <c r="BS179" s="2" t="s">
        <v>1853</v>
      </c>
      <c r="BT179" s="2" t="s">
        <v>1844</v>
      </c>
      <c r="BU179" s="2" t="s">
        <v>3897</v>
      </c>
      <c r="BV179" s="2" t="s">
        <v>1999</v>
      </c>
      <c r="BW179" s="2" t="s">
        <v>3898</v>
      </c>
      <c r="BX179" s="2" t="s">
        <v>1844</v>
      </c>
      <c r="BY179" s="2" t="s">
        <v>1844</v>
      </c>
      <c r="BZ179" s="2" t="s">
        <v>1844</v>
      </c>
      <c r="CA179" s="2" t="s">
        <v>1844</v>
      </c>
      <c r="CB179" s="2" t="s">
        <v>1844</v>
      </c>
      <c r="CC179" s="2" t="s">
        <v>120</v>
      </c>
      <c r="CD179" s="2" t="s">
        <v>1844</v>
      </c>
      <c r="CE179" s="2" t="s">
        <v>1844</v>
      </c>
      <c r="CF179" s="2" t="s">
        <v>1844</v>
      </c>
      <c r="CG179" s="2" t="s">
        <v>1844</v>
      </c>
      <c r="CH179" s="2" t="s">
        <v>3899</v>
      </c>
      <c r="CI179" s="2" t="s">
        <v>1901</v>
      </c>
      <c r="CJ179" s="2" t="s">
        <v>1844</v>
      </c>
      <c r="CK179" s="2" t="s">
        <v>1844</v>
      </c>
      <c r="CL179" s="2" t="s">
        <v>1844</v>
      </c>
      <c r="CM179" s="2" t="s">
        <v>1844</v>
      </c>
      <c r="CN179" s="2" t="s">
        <v>1281</v>
      </c>
      <c r="CO179" s="2" t="s">
        <v>2001</v>
      </c>
      <c r="CP179" s="2" t="s">
        <v>3897</v>
      </c>
      <c r="CQ179" s="2" t="s">
        <v>2002</v>
      </c>
      <c r="CR179" s="2" t="s">
        <v>1844</v>
      </c>
      <c r="CS179" s="2" t="s">
        <v>1859</v>
      </c>
      <c r="CT179" s="2" t="s">
        <v>1859</v>
      </c>
      <c r="CU179" s="2" t="s">
        <v>1859</v>
      </c>
      <c r="CV179" s="2" t="s">
        <v>1844</v>
      </c>
      <c r="CW179" s="2" t="s">
        <v>1844</v>
      </c>
      <c r="CX179" s="2" t="s">
        <v>1844</v>
      </c>
      <c r="CY179" s="2" t="s">
        <v>1844</v>
      </c>
      <c r="CZ179" s="2" t="s">
        <v>1844</v>
      </c>
      <c r="DA179" s="2" t="s">
        <v>1844</v>
      </c>
      <c r="DB179" s="2" t="s">
        <v>1844</v>
      </c>
      <c r="DC179" s="2" t="s">
        <v>1026</v>
      </c>
      <c r="DD179" s="2" t="s">
        <v>1281</v>
      </c>
      <c r="DE179" s="2" t="s">
        <v>118</v>
      </c>
      <c r="DF179" s="3">
        <v>45112</v>
      </c>
      <c r="DG179" s="3">
        <v>45112</v>
      </c>
      <c r="DH179" s="3">
        <v>45112</v>
      </c>
      <c r="DI179" s="3">
        <v>45112</v>
      </c>
      <c r="DJ179" s="3">
        <v>45112</v>
      </c>
      <c r="DK179" s="3"/>
      <c r="DL179" s="3"/>
      <c r="DM179" s="3">
        <v>45112</v>
      </c>
      <c r="DN179" s="3"/>
      <c r="DO179" s="3">
        <v>45112</v>
      </c>
      <c r="DP179" s="3">
        <v>45111</v>
      </c>
      <c r="DQ179" s="26">
        <v>1.95</v>
      </c>
    </row>
    <row r="180" spans="1:121" x14ac:dyDescent="0.25">
      <c r="A180" s="2" t="s">
        <v>1281</v>
      </c>
      <c r="B180" s="2" t="s">
        <v>1842</v>
      </c>
      <c r="C180" s="2" t="s">
        <v>3903</v>
      </c>
      <c r="D180" s="2" t="s">
        <v>7739</v>
      </c>
      <c r="E180" s="2" t="s">
        <v>7719</v>
      </c>
      <c r="F180" s="2" t="str">
        <f t="shared" si="5"/>
        <v>ESTACIÓN DE SELLADO ATASCADO</v>
      </c>
      <c r="G180" s="2" t="str">
        <f t="shared" si="4"/>
        <v>ESTACIÓN DE SELLADO ATASCADO</v>
      </c>
      <c r="H180" s="2" t="s">
        <v>7331</v>
      </c>
      <c r="I180" s="2" t="s">
        <v>7257</v>
      </c>
      <c r="J180" s="2" t="s">
        <v>7472</v>
      </c>
      <c r="K180" s="2" t="s">
        <v>7247</v>
      </c>
      <c r="L180" s="2" t="s">
        <v>5964</v>
      </c>
      <c r="M180" s="2"/>
      <c r="N180" s="2"/>
      <c r="O180" s="2"/>
      <c r="P180" s="2"/>
      <c r="Q180" s="2" t="s">
        <v>52</v>
      </c>
      <c r="R180" s="2" t="s">
        <v>10</v>
      </c>
      <c r="S180" s="2" t="s">
        <v>1042</v>
      </c>
      <c r="T180" s="2" t="s">
        <v>1276</v>
      </c>
      <c r="U180" s="2" t="s">
        <v>1280</v>
      </c>
      <c r="V180" s="2" t="s">
        <v>1538</v>
      </c>
      <c r="W180" s="2" t="s">
        <v>1538</v>
      </c>
      <c r="X180" s="2" t="s">
        <v>1295</v>
      </c>
      <c r="Y180" s="2" t="s">
        <v>1025</v>
      </c>
      <c r="Z180" s="2" t="s">
        <v>1844</v>
      </c>
      <c r="AA180" s="2" t="s">
        <v>1844</v>
      </c>
      <c r="AB180" s="2" t="s">
        <v>3904</v>
      </c>
      <c r="AC180" s="2" t="s">
        <v>1844</v>
      </c>
      <c r="AD180" s="2" t="s">
        <v>1531</v>
      </c>
      <c r="AE180" s="2" t="s">
        <v>3905</v>
      </c>
      <c r="AF180" s="2" t="s">
        <v>1870</v>
      </c>
      <c r="AG180" s="2" t="s">
        <v>1847</v>
      </c>
      <c r="AH180" s="2" t="s">
        <v>1844</v>
      </c>
      <c r="AI180" s="2" t="s">
        <v>1844</v>
      </c>
      <c r="AJ180" s="2" t="s">
        <v>1844</v>
      </c>
      <c r="AK180" s="2" t="s">
        <v>1281</v>
      </c>
      <c r="AL180" s="2" t="s">
        <v>1848</v>
      </c>
      <c r="AM180" s="2" t="s">
        <v>1844</v>
      </c>
      <c r="AN180" s="2" t="s">
        <v>2694</v>
      </c>
      <c r="AO180" s="2" t="s">
        <v>3906</v>
      </c>
      <c r="AP180" s="2" t="s">
        <v>1844</v>
      </c>
      <c r="AQ180" s="2" t="s">
        <v>1844</v>
      </c>
      <c r="AR180" s="2" t="s">
        <v>1844</v>
      </c>
      <c r="AS180" s="2" t="s">
        <v>1844</v>
      </c>
      <c r="AT180" s="2" t="s">
        <v>3907</v>
      </c>
      <c r="AU180" s="2" t="s">
        <v>1844</v>
      </c>
      <c r="AV180" s="2" t="s">
        <v>1844</v>
      </c>
      <c r="AW180" s="2" t="s">
        <v>1851</v>
      </c>
      <c r="AX180" s="2" t="s">
        <v>1844</v>
      </c>
      <c r="AY180" s="2" t="s">
        <v>1844</v>
      </c>
      <c r="AZ180" s="2" t="s">
        <v>1852</v>
      </c>
      <c r="BA180" s="2" t="s">
        <v>1844</v>
      </c>
      <c r="BB180" s="2" t="s">
        <v>1278</v>
      </c>
      <c r="BC180" s="2" t="s">
        <v>3908</v>
      </c>
      <c r="BD180" s="2" t="s">
        <v>1844</v>
      </c>
      <c r="BE180" s="2" t="s">
        <v>3909</v>
      </c>
      <c r="BF180" s="2" t="s">
        <v>1853</v>
      </c>
      <c r="BG180" s="2" t="s">
        <v>1844</v>
      </c>
      <c r="BH180" s="2" t="s">
        <v>1281</v>
      </c>
      <c r="BI180" s="2" t="s">
        <v>1844</v>
      </c>
      <c r="BJ180" s="2" t="s">
        <v>1854</v>
      </c>
      <c r="BK180" s="2" t="s">
        <v>1855</v>
      </c>
      <c r="BL180" s="2" t="s">
        <v>1871</v>
      </c>
      <c r="BM180" s="2" t="s">
        <v>1844</v>
      </c>
      <c r="BN180" s="2" t="s">
        <v>1844</v>
      </c>
      <c r="BO180" s="2" t="s">
        <v>1844</v>
      </c>
      <c r="BP180" s="2" t="s">
        <v>1857</v>
      </c>
      <c r="BQ180" s="2" t="s">
        <v>1844</v>
      </c>
      <c r="BR180" s="2" t="s">
        <v>1844</v>
      </c>
      <c r="BS180" s="2" t="s">
        <v>1853</v>
      </c>
      <c r="BT180" s="2" t="s">
        <v>1844</v>
      </c>
      <c r="BU180" s="2" t="s">
        <v>3910</v>
      </c>
      <c r="BV180" s="2" t="s">
        <v>1872</v>
      </c>
      <c r="BW180" s="2" t="s">
        <v>3911</v>
      </c>
      <c r="BX180" s="2" t="s">
        <v>1844</v>
      </c>
      <c r="BY180" s="2" t="s">
        <v>1844</v>
      </c>
      <c r="BZ180" s="2" t="s">
        <v>1844</v>
      </c>
      <c r="CA180" s="2" t="s">
        <v>1844</v>
      </c>
      <c r="CB180" s="2" t="s">
        <v>1844</v>
      </c>
      <c r="CC180" s="2" t="s">
        <v>53</v>
      </c>
      <c r="CD180" s="2" t="s">
        <v>1873</v>
      </c>
      <c r="CE180" s="2" t="s">
        <v>1844</v>
      </c>
      <c r="CF180" s="2" t="s">
        <v>1844</v>
      </c>
      <c r="CG180" s="2" t="s">
        <v>1844</v>
      </c>
      <c r="CH180" s="2" t="s">
        <v>3905</v>
      </c>
      <c r="CI180" s="2" t="s">
        <v>1874</v>
      </c>
      <c r="CJ180" s="2" t="s">
        <v>1844</v>
      </c>
      <c r="CK180" s="2" t="s">
        <v>1844</v>
      </c>
      <c r="CL180" s="2" t="s">
        <v>1844</v>
      </c>
      <c r="CM180" s="2" t="s">
        <v>1844</v>
      </c>
      <c r="CN180" s="2" t="s">
        <v>1281</v>
      </c>
      <c r="CO180" s="2" t="s">
        <v>1875</v>
      </c>
      <c r="CP180" s="2" t="s">
        <v>3910</v>
      </c>
      <c r="CQ180" s="2" t="s">
        <v>1876</v>
      </c>
      <c r="CR180" s="2" t="s">
        <v>1844</v>
      </c>
      <c r="CS180" s="2" t="s">
        <v>1859</v>
      </c>
      <c r="CT180" s="2" t="s">
        <v>1859</v>
      </c>
      <c r="CU180" s="2" t="s">
        <v>1859</v>
      </c>
      <c r="CV180" s="2" t="s">
        <v>1844</v>
      </c>
      <c r="CW180" s="2" t="s">
        <v>1844</v>
      </c>
      <c r="CX180" s="2" t="s">
        <v>1844</v>
      </c>
      <c r="CY180" s="2" t="s">
        <v>1844</v>
      </c>
      <c r="CZ180" s="2" t="s">
        <v>1844</v>
      </c>
      <c r="DA180" s="2" t="s">
        <v>1844</v>
      </c>
      <c r="DB180" s="2" t="s">
        <v>1844</v>
      </c>
      <c r="DC180" s="2" t="s">
        <v>1026</v>
      </c>
      <c r="DD180" s="2" t="s">
        <v>1281</v>
      </c>
      <c r="DE180" s="2" t="s">
        <v>51</v>
      </c>
      <c r="DF180" s="3">
        <v>45114</v>
      </c>
      <c r="DG180" s="3">
        <v>45115</v>
      </c>
      <c r="DH180" s="3">
        <v>45115</v>
      </c>
      <c r="DI180" s="3">
        <v>45114</v>
      </c>
      <c r="DJ180" s="3">
        <v>45115</v>
      </c>
      <c r="DK180" s="3"/>
      <c r="DL180" s="3"/>
      <c r="DM180" s="3">
        <v>45114</v>
      </c>
      <c r="DN180" s="3"/>
      <c r="DO180" s="3">
        <v>45114</v>
      </c>
      <c r="DP180" s="3">
        <v>45114</v>
      </c>
      <c r="DQ180" s="26">
        <v>0.9</v>
      </c>
    </row>
    <row r="181" spans="1:121" x14ac:dyDescent="0.25">
      <c r="A181" s="2" t="s">
        <v>1281</v>
      </c>
      <c r="B181" s="2" t="s">
        <v>1842</v>
      </c>
      <c r="C181" s="2" t="s">
        <v>3918</v>
      </c>
      <c r="D181" s="2" t="s">
        <v>7692</v>
      </c>
      <c r="E181" s="2" t="s">
        <v>7461</v>
      </c>
      <c r="F181" s="2" t="str">
        <f t="shared" si="5"/>
        <v>SISTEMA DE CORTE DESCALIBRADO</v>
      </c>
      <c r="G181" s="2" t="str">
        <f t="shared" si="4"/>
        <v>SISTEMA DE CORTE DESCALIBRADO</v>
      </c>
      <c r="H181" s="2" t="s">
        <v>7340</v>
      </c>
      <c r="I181" s="2" t="s">
        <v>7435</v>
      </c>
      <c r="J181" s="2" t="s">
        <v>7572</v>
      </c>
      <c r="K181" s="2" t="s">
        <v>7291</v>
      </c>
      <c r="L181" s="2" t="s">
        <v>7370</v>
      </c>
      <c r="M181" s="2"/>
      <c r="N181" s="2"/>
      <c r="O181" s="2"/>
      <c r="P181" s="2"/>
      <c r="Q181" s="2" t="s">
        <v>52</v>
      </c>
      <c r="R181" s="2" t="s">
        <v>10</v>
      </c>
      <c r="S181" s="2" t="s">
        <v>1042</v>
      </c>
      <c r="T181" s="2" t="s">
        <v>1276</v>
      </c>
      <c r="U181" s="2" t="s">
        <v>1280</v>
      </c>
      <c r="V181" s="2" t="s">
        <v>1538</v>
      </c>
      <c r="W181" s="2" t="s">
        <v>1538</v>
      </c>
      <c r="X181" s="2" t="s">
        <v>1295</v>
      </c>
      <c r="Y181" s="2" t="s">
        <v>1025</v>
      </c>
      <c r="Z181" s="2" t="s">
        <v>1844</v>
      </c>
      <c r="AA181" s="2" t="s">
        <v>1844</v>
      </c>
      <c r="AB181" s="2" t="s">
        <v>3919</v>
      </c>
      <c r="AC181" s="2" t="s">
        <v>1844</v>
      </c>
      <c r="AD181" s="2" t="s">
        <v>1292</v>
      </c>
      <c r="AE181" s="2" t="s">
        <v>3920</v>
      </c>
      <c r="AF181" s="2" t="s">
        <v>1870</v>
      </c>
      <c r="AG181" s="2" t="s">
        <v>1847</v>
      </c>
      <c r="AH181" s="2" t="s">
        <v>1844</v>
      </c>
      <c r="AI181" s="2" t="s">
        <v>1844</v>
      </c>
      <c r="AJ181" s="2" t="s">
        <v>1844</v>
      </c>
      <c r="AK181" s="2" t="s">
        <v>1281</v>
      </c>
      <c r="AL181" s="2" t="s">
        <v>1848</v>
      </c>
      <c r="AM181" s="2" t="s">
        <v>1844</v>
      </c>
      <c r="AN181" s="2" t="s">
        <v>2714</v>
      </c>
      <c r="AO181" s="2" t="s">
        <v>2107</v>
      </c>
      <c r="AP181" s="2" t="s">
        <v>1844</v>
      </c>
      <c r="AQ181" s="2" t="s">
        <v>1844</v>
      </c>
      <c r="AR181" s="2" t="s">
        <v>1844</v>
      </c>
      <c r="AS181" s="2" t="s">
        <v>1844</v>
      </c>
      <c r="AT181" s="2" t="s">
        <v>2107</v>
      </c>
      <c r="AU181" s="2" t="s">
        <v>1844</v>
      </c>
      <c r="AV181" s="2" t="s">
        <v>1844</v>
      </c>
      <c r="AW181" s="2" t="s">
        <v>1851</v>
      </c>
      <c r="AX181" s="2" t="s">
        <v>1844</v>
      </c>
      <c r="AY181" s="2" t="s">
        <v>1844</v>
      </c>
      <c r="AZ181" s="2" t="s">
        <v>1852</v>
      </c>
      <c r="BA181" s="2" t="s">
        <v>1844</v>
      </c>
      <c r="BB181" s="2" t="s">
        <v>1278</v>
      </c>
      <c r="BC181" s="2" t="s">
        <v>3921</v>
      </c>
      <c r="BD181" s="2" t="s">
        <v>1844</v>
      </c>
      <c r="BE181" s="2" t="s">
        <v>3922</v>
      </c>
      <c r="BF181" s="2" t="s">
        <v>1853</v>
      </c>
      <c r="BG181" s="2" t="s">
        <v>1844</v>
      </c>
      <c r="BH181" s="2" t="s">
        <v>1281</v>
      </c>
      <c r="BI181" s="2" t="s">
        <v>1844</v>
      </c>
      <c r="BJ181" s="2" t="s">
        <v>1854</v>
      </c>
      <c r="BK181" s="2" t="s">
        <v>1855</v>
      </c>
      <c r="BL181" s="2" t="s">
        <v>1871</v>
      </c>
      <c r="BM181" s="2" t="s">
        <v>1844</v>
      </c>
      <c r="BN181" s="2" t="s">
        <v>1844</v>
      </c>
      <c r="BO181" s="2" t="s">
        <v>1844</v>
      </c>
      <c r="BP181" s="2" t="s">
        <v>1857</v>
      </c>
      <c r="BQ181" s="2" t="s">
        <v>1844</v>
      </c>
      <c r="BR181" s="2" t="s">
        <v>1844</v>
      </c>
      <c r="BS181" s="2" t="s">
        <v>1853</v>
      </c>
      <c r="BT181" s="2" t="s">
        <v>1844</v>
      </c>
      <c r="BU181" s="2" t="s">
        <v>3923</v>
      </c>
      <c r="BV181" s="2" t="s">
        <v>1872</v>
      </c>
      <c r="BW181" s="2" t="s">
        <v>3924</v>
      </c>
      <c r="BX181" s="2" t="s">
        <v>1844</v>
      </c>
      <c r="BY181" s="2" t="s">
        <v>1844</v>
      </c>
      <c r="BZ181" s="2" t="s">
        <v>1844</v>
      </c>
      <c r="CA181" s="2" t="s">
        <v>1844</v>
      </c>
      <c r="CB181" s="2" t="s">
        <v>1844</v>
      </c>
      <c r="CC181" s="2" t="s">
        <v>53</v>
      </c>
      <c r="CD181" s="2" t="s">
        <v>1873</v>
      </c>
      <c r="CE181" s="2" t="s">
        <v>1844</v>
      </c>
      <c r="CF181" s="2" t="s">
        <v>1844</v>
      </c>
      <c r="CG181" s="2" t="s">
        <v>1844</v>
      </c>
      <c r="CH181" s="2" t="s">
        <v>3925</v>
      </c>
      <c r="CI181" s="2" t="s">
        <v>1874</v>
      </c>
      <c r="CJ181" s="2" t="s">
        <v>1844</v>
      </c>
      <c r="CK181" s="2" t="s">
        <v>1844</v>
      </c>
      <c r="CL181" s="2" t="s">
        <v>1844</v>
      </c>
      <c r="CM181" s="2" t="s">
        <v>1844</v>
      </c>
      <c r="CN181" s="2" t="s">
        <v>1281</v>
      </c>
      <c r="CO181" s="2" t="s">
        <v>1875</v>
      </c>
      <c r="CP181" s="2" t="s">
        <v>3923</v>
      </c>
      <c r="CQ181" s="2" t="s">
        <v>1876</v>
      </c>
      <c r="CR181" s="2" t="s">
        <v>1844</v>
      </c>
      <c r="CS181" s="2" t="s">
        <v>1859</v>
      </c>
      <c r="CT181" s="2" t="s">
        <v>1859</v>
      </c>
      <c r="CU181" s="2" t="s">
        <v>1859</v>
      </c>
      <c r="CV181" s="2" t="s">
        <v>1844</v>
      </c>
      <c r="CW181" s="2" t="s">
        <v>1844</v>
      </c>
      <c r="CX181" s="2" t="s">
        <v>1844</v>
      </c>
      <c r="CY181" s="2" t="s">
        <v>1844</v>
      </c>
      <c r="CZ181" s="2" t="s">
        <v>1844</v>
      </c>
      <c r="DA181" s="2" t="s">
        <v>1844</v>
      </c>
      <c r="DB181" s="2" t="s">
        <v>1844</v>
      </c>
      <c r="DC181" s="2" t="s">
        <v>1026</v>
      </c>
      <c r="DD181" s="2" t="s">
        <v>1281</v>
      </c>
      <c r="DE181" s="2" t="s">
        <v>51</v>
      </c>
      <c r="DF181" s="3">
        <v>45125</v>
      </c>
      <c r="DG181" s="3">
        <v>45128</v>
      </c>
      <c r="DH181" s="3">
        <v>45128</v>
      </c>
      <c r="DI181" s="3">
        <v>45124</v>
      </c>
      <c r="DJ181" s="3">
        <v>45124</v>
      </c>
      <c r="DK181" s="3"/>
      <c r="DL181" s="3"/>
      <c r="DM181" s="3">
        <v>45125</v>
      </c>
      <c r="DN181" s="3"/>
      <c r="DO181" s="3">
        <v>45125</v>
      </c>
      <c r="DP181" s="3">
        <v>45124</v>
      </c>
      <c r="DQ181" s="26">
        <v>2.33</v>
      </c>
    </row>
    <row r="182" spans="1:121" x14ac:dyDescent="0.25">
      <c r="A182" s="2" t="s">
        <v>1281</v>
      </c>
      <c r="B182" s="2" t="s">
        <v>1842</v>
      </c>
      <c r="C182" s="2" t="s">
        <v>3932</v>
      </c>
      <c r="D182" s="2" t="s">
        <v>7281</v>
      </c>
      <c r="E182" s="2" t="s">
        <v>7702</v>
      </c>
      <c r="F182" s="2" t="str">
        <f t="shared" si="5"/>
        <v>TROQUEL DESAFILADO</v>
      </c>
      <c r="G182" s="2" t="str">
        <f t="shared" si="4"/>
        <v>TROQUEL DESAFILADO</v>
      </c>
      <c r="H182" s="2" t="s">
        <v>7281</v>
      </c>
      <c r="I182" s="2" t="s">
        <v>7282</v>
      </c>
      <c r="J182" s="2">
        <v>3</v>
      </c>
      <c r="K182" s="2" t="s">
        <v>7574</v>
      </c>
      <c r="L182" s="2"/>
      <c r="M182" s="2"/>
      <c r="N182" s="2"/>
      <c r="O182" s="2"/>
      <c r="P182" s="2"/>
      <c r="Q182" s="2" t="s">
        <v>52</v>
      </c>
      <c r="R182" s="2" t="s">
        <v>10</v>
      </c>
      <c r="S182" s="2" t="s">
        <v>67</v>
      </c>
      <c r="T182" s="2" t="s">
        <v>1276</v>
      </c>
      <c r="U182" s="2" t="s">
        <v>1280</v>
      </c>
      <c r="V182" s="2" t="s">
        <v>1287</v>
      </c>
      <c r="W182" s="2" t="s">
        <v>1287</v>
      </c>
      <c r="X182" s="2" t="s">
        <v>1295</v>
      </c>
      <c r="Y182" s="2" t="s">
        <v>1025</v>
      </c>
      <c r="Z182" s="2" t="s">
        <v>1844</v>
      </c>
      <c r="AA182" s="2" t="s">
        <v>1844</v>
      </c>
      <c r="AB182" s="2" t="s">
        <v>3933</v>
      </c>
      <c r="AC182" s="2" t="s">
        <v>1844</v>
      </c>
      <c r="AD182" s="2" t="s">
        <v>1531</v>
      </c>
      <c r="AE182" s="2" t="s">
        <v>3934</v>
      </c>
      <c r="AF182" s="2" t="s">
        <v>1870</v>
      </c>
      <c r="AG182" s="2" t="s">
        <v>1847</v>
      </c>
      <c r="AH182" s="2" t="s">
        <v>1844</v>
      </c>
      <c r="AI182" s="2" t="s">
        <v>1844</v>
      </c>
      <c r="AJ182" s="2" t="s">
        <v>1844</v>
      </c>
      <c r="AK182" s="2" t="s">
        <v>1281</v>
      </c>
      <c r="AL182" s="2" t="s">
        <v>1848</v>
      </c>
      <c r="AM182" s="2" t="s">
        <v>1844</v>
      </c>
      <c r="AN182" s="2" t="s">
        <v>3935</v>
      </c>
      <c r="AO182" s="2" t="s">
        <v>1905</v>
      </c>
      <c r="AP182" s="2" t="s">
        <v>1844</v>
      </c>
      <c r="AQ182" s="2" t="s">
        <v>1844</v>
      </c>
      <c r="AR182" s="2" t="s">
        <v>1844</v>
      </c>
      <c r="AS182" s="2" t="s">
        <v>1844</v>
      </c>
      <c r="AT182" s="2" t="s">
        <v>1905</v>
      </c>
      <c r="AU182" s="2" t="s">
        <v>1844</v>
      </c>
      <c r="AV182" s="2" t="s">
        <v>1844</v>
      </c>
      <c r="AW182" s="2" t="s">
        <v>1851</v>
      </c>
      <c r="AX182" s="2" t="s">
        <v>1844</v>
      </c>
      <c r="AY182" s="2" t="s">
        <v>1844</v>
      </c>
      <c r="AZ182" s="2" t="s">
        <v>1852</v>
      </c>
      <c r="BA182" s="2" t="s">
        <v>1844</v>
      </c>
      <c r="BB182" s="2" t="s">
        <v>1278</v>
      </c>
      <c r="BC182" s="2" t="s">
        <v>3936</v>
      </c>
      <c r="BD182" s="2" t="s">
        <v>1844</v>
      </c>
      <c r="BE182" s="2" t="s">
        <v>3937</v>
      </c>
      <c r="BF182" s="2" t="s">
        <v>1853</v>
      </c>
      <c r="BG182" s="2" t="s">
        <v>1844</v>
      </c>
      <c r="BH182" s="2" t="s">
        <v>1281</v>
      </c>
      <c r="BI182" s="2" t="s">
        <v>1844</v>
      </c>
      <c r="BJ182" s="2" t="s">
        <v>1854</v>
      </c>
      <c r="BK182" s="2" t="s">
        <v>1855</v>
      </c>
      <c r="BL182" s="2" t="s">
        <v>1871</v>
      </c>
      <c r="BM182" s="2" t="s">
        <v>1844</v>
      </c>
      <c r="BN182" s="2" t="s">
        <v>1844</v>
      </c>
      <c r="BO182" s="2" t="s">
        <v>1844</v>
      </c>
      <c r="BP182" s="2" t="s">
        <v>1857</v>
      </c>
      <c r="BQ182" s="2" t="s">
        <v>1844</v>
      </c>
      <c r="BR182" s="2" t="s">
        <v>1844</v>
      </c>
      <c r="BS182" s="2" t="s">
        <v>1853</v>
      </c>
      <c r="BT182" s="2" t="s">
        <v>1844</v>
      </c>
      <c r="BU182" s="2" t="s">
        <v>3938</v>
      </c>
      <c r="BV182" s="2" t="s">
        <v>1872</v>
      </c>
      <c r="BW182" s="2" t="s">
        <v>3939</v>
      </c>
      <c r="BX182" s="2" t="s">
        <v>1844</v>
      </c>
      <c r="BY182" s="2" t="s">
        <v>1844</v>
      </c>
      <c r="BZ182" s="2" t="s">
        <v>1844</v>
      </c>
      <c r="CA182" s="2" t="s">
        <v>1844</v>
      </c>
      <c r="CB182" s="2" t="s">
        <v>1844</v>
      </c>
      <c r="CC182" s="2" t="s">
        <v>53</v>
      </c>
      <c r="CD182" s="2" t="s">
        <v>1873</v>
      </c>
      <c r="CE182" s="2" t="s">
        <v>1844</v>
      </c>
      <c r="CF182" s="2" t="s">
        <v>1844</v>
      </c>
      <c r="CG182" s="2" t="s">
        <v>1844</v>
      </c>
      <c r="CH182" s="2" t="s">
        <v>3940</v>
      </c>
      <c r="CI182" s="2" t="s">
        <v>1874</v>
      </c>
      <c r="CJ182" s="2" t="s">
        <v>1844</v>
      </c>
      <c r="CK182" s="2" t="s">
        <v>1844</v>
      </c>
      <c r="CL182" s="2" t="s">
        <v>1844</v>
      </c>
      <c r="CM182" s="2" t="s">
        <v>1844</v>
      </c>
      <c r="CN182" s="2" t="s">
        <v>1281</v>
      </c>
      <c r="CO182" s="2" t="s">
        <v>1875</v>
      </c>
      <c r="CP182" s="2" t="s">
        <v>3938</v>
      </c>
      <c r="CQ182" s="2" t="s">
        <v>1876</v>
      </c>
      <c r="CR182" s="2" t="s">
        <v>1844</v>
      </c>
      <c r="CS182" s="2" t="s">
        <v>1859</v>
      </c>
      <c r="CT182" s="2" t="s">
        <v>1859</v>
      </c>
      <c r="CU182" s="2" t="s">
        <v>1859</v>
      </c>
      <c r="CV182" s="2" t="s">
        <v>1844</v>
      </c>
      <c r="CW182" s="2" t="s">
        <v>1844</v>
      </c>
      <c r="CX182" s="2" t="s">
        <v>1844</v>
      </c>
      <c r="CY182" s="2" t="s">
        <v>1844</v>
      </c>
      <c r="CZ182" s="2" t="s">
        <v>1844</v>
      </c>
      <c r="DA182" s="2" t="s">
        <v>1844</v>
      </c>
      <c r="DB182" s="2" t="s">
        <v>1844</v>
      </c>
      <c r="DC182" s="2" t="s">
        <v>1026</v>
      </c>
      <c r="DD182" s="2" t="s">
        <v>1281</v>
      </c>
      <c r="DE182" s="2" t="s">
        <v>51</v>
      </c>
      <c r="DF182" s="3">
        <v>45127</v>
      </c>
      <c r="DG182" s="3">
        <v>45222</v>
      </c>
      <c r="DH182" s="3">
        <v>45222</v>
      </c>
      <c r="DI182" s="3">
        <v>45127</v>
      </c>
      <c r="DJ182" s="3">
        <v>45127</v>
      </c>
      <c r="DK182" s="3"/>
      <c r="DL182" s="3"/>
      <c r="DM182" s="3">
        <v>45127</v>
      </c>
      <c r="DN182" s="3"/>
      <c r="DO182" s="3">
        <v>45127</v>
      </c>
      <c r="DP182" s="3">
        <v>45127</v>
      </c>
      <c r="DQ182" s="26">
        <v>1.42</v>
      </c>
    </row>
    <row r="183" spans="1:121" x14ac:dyDescent="0.25">
      <c r="A183" s="2" t="s">
        <v>1281</v>
      </c>
      <c r="B183" s="2" t="s">
        <v>1842</v>
      </c>
      <c r="C183" s="2" t="s">
        <v>3941</v>
      </c>
      <c r="D183" s="2" t="s">
        <v>7575</v>
      </c>
      <c r="E183" s="2" t="s">
        <v>7930</v>
      </c>
      <c r="F183" s="2" t="str">
        <f t="shared" si="5"/>
        <v>BALANZA DESCALIBRADA</v>
      </c>
      <c r="G183" s="2" t="str">
        <f t="shared" si="4"/>
        <v>BALANZA DESCALIBRADA</v>
      </c>
      <c r="H183" s="2" t="s">
        <v>7575</v>
      </c>
      <c r="I183" s="2" t="s">
        <v>7111</v>
      </c>
      <c r="J183" s="2" t="s">
        <v>7576</v>
      </c>
      <c r="K183" s="2" t="s">
        <v>7425</v>
      </c>
      <c r="L183" s="2"/>
      <c r="M183" s="2"/>
      <c r="N183" s="2"/>
      <c r="O183" s="2"/>
      <c r="P183" s="2"/>
      <c r="Q183" s="2" t="s">
        <v>119</v>
      </c>
      <c r="R183" s="2" t="s">
        <v>10</v>
      </c>
      <c r="S183" s="2" t="s">
        <v>67</v>
      </c>
      <c r="T183" s="2" t="s">
        <v>1282</v>
      </c>
      <c r="U183" s="2" t="s">
        <v>1288</v>
      </c>
      <c r="V183" s="2" t="s">
        <v>1289</v>
      </c>
      <c r="W183" s="2" t="s">
        <v>1289</v>
      </c>
      <c r="X183" s="2" t="s">
        <v>1298</v>
      </c>
      <c r="Y183" s="2" t="s">
        <v>1025</v>
      </c>
      <c r="Z183" s="2" t="s">
        <v>1844</v>
      </c>
      <c r="AA183" s="2" t="s">
        <v>1844</v>
      </c>
      <c r="AB183" s="2" t="s">
        <v>1844</v>
      </c>
      <c r="AC183" s="2" t="s">
        <v>1844</v>
      </c>
      <c r="AD183" s="2" t="s">
        <v>1531</v>
      </c>
      <c r="AE183" s="2" t="s">
        <v>3942</v>
      </c>
      <c r="AF183" s="2" t="s">
        <v>1992</v>
      </c>
      <c r="AG183" s="2" t="s">
        <v>1847</v>
      </c>
      <c r="AH183" s="2" t="s">
        <v>1844</v>
      </c>
      <c r="AI183" s="2" t="s">
        <v>1844</v>
      </c>
      <c r="AJ183" s="2" t="s">
        <v>1844</v>
      </c>
      <c r="AK183" s="2" t="s">
        <v>1281</v>
      </c>
      <c r="AL183" s="2" t="s">
        <v>1848</v>
      </c>
      <c r="AM183" s="2" t="s">
        <v>1844</v>
      </c>
      <c r="AN183" s="2" t="s">
        <v>1857</v>
      </c>
      <c r="AO183" s="2" t="s">
        <v>3943</v>
      </c>
      <c r="AP183" s="2" t="s">
        <v>1844</v>
      </c>
      <c r="AQ183" s="2" t="s">
        <v>1844</v>
      </c>
      <c r="AR183" s="2" t="s">
        <v>1844</v>
      </c>
      <c r="AS183" s="2" t="s">
        <v>1844</v>
      </c>
      <c r="AT183" s="2" t="s">
        <v>3943</v>
      </c>
      <c r="AU183" s="2" t="s">
        <v>1844</v>
      </c>
      <c r="AV183" s="2" t="s">
        <v>1844</v>
      </c>
      <c r="AW183" s="2" t="s">
        <v>1851</v>
      </c>
      <c r="AX183" s="2" t="s">
        <v>1844</v>
      </c>
      <c r="AY183" s="2" t="s">
        <v>1844</v>
      </c>
      <c r="AZ183" s="2" t="s">
        <v>1852</v>
      </c>
      <c r="BA183" s="2" t="s">
        <v>1844</v>
      </c>
      <c r="BB183" s="2" t="s">
        <v>1278</v>
      </c>
      <c r="BC183" s="2" t="s">
        <v>3944</v>
      </c>
      <c r="BD183" s="2" t="s">
        <v>1844</v>
      </c>
      <c r="BE183" s="2" t="s">
        <v>3945</v>
      </c>
      <c r="BF183" s="2" t="s">
        <v>1853</v>
      </c>
      <c r="BG183" s="2" t="s">
        <v>1844</v>
      </c>
      <c r="BH183" s="2" t="s">
        <v>1281</v>
      </c>
      <c r="BI183" s="2" t="s">
        <v>1844</v>
      </c>
      <c r="BJ183" s="2" t="s">
        <v>1854</v>
      </c>
      <c r="BK183" s="2" t="s">
        <v>1855</v>
      </c>
      <c r="BL183" s="2" t="s">
        <v>1914</v>
      </c>
      <c r="BM183" s="2" t="s">
        <v>1844</v>
      </c>
      <c r="BN183" s="2" t="s">
        <v>1844</v>
      </c>
      <c r="BO183" s="2" t="s">
        <v>1844</v>
      </c>
      <c r="BP183" s="2" t="s">
        <v>1857</v>
      </c>
      <c r="BQ183" s="2" t="s">
        <v>1844</v>
      </c>
      <c r="BR183" s="2" t="s">
        <v>1844</v>
      </c>
      <c r="BS183" s="2" t="s">
        <v>1853</v>
      </c>
      <c r="BT183" s="2" t="s">
        <v>1844</v>
      </c>
      <c r="BU183" s="2" t="s">
        <v>3946</v>
      </c>
      <c r="BV183" s="2" t="s">
        <v>1999</v>
      </c>
      <c r="BW183" s="2" t="s">
        <v>3947</v>
      </c>
      <c r="BX183" s="2" t="s">
        <v>1844</v>
      </c>
      <c r="BY183" s="2" t="s">
        <v>1844</v>
      </c>
      <c r="BZ183" s="2" t="s">
        <v>1844</v>
      </c>
      <c r="CA183" s="2" t="s">
        <v>1844</v>
      </c>
      <c r="CB183" s="2" t="s">
        <v>1844</v>
      </c>
      <c r="CC183" s="2" t="s">
        <v>120</v>
      </c>
      <c r="CD183" s="2" t="s">
        <v>1844</v>
      </c>
      <c r="CE183" s="2" t="s">
        <v>1844</v>
      </c>
      <c r="CF183" s="2" t="s">
        <v>1844</v>
      </c>
      <c r="CG183" s="2" t="s">
        <v>1844</v>
      </c>
      <c r="CH183" s="2" t="s">
        <v>2327</v>
      </c>
      <c r="CI183" s="2" t="s">
        <v>1901</v>
      </c>
      <c r="CJ183" s="2" t="s">
        <v>1844</v>
      </c>
      <c r="CK183" s="2" t="s">
        <v>1844</v>
      </c>
      <c r="CL183" s="2" t="s">
        <v>1844</v>
      </c>
      <c r="CM183" s="2" t="s">
        <v>1844</v>
      </c>
      <c r="CN183" s="2" t="s">
        <v>1281</v>
      </c>
      <c r="CO183" s="2" t="s">
        <v>2001</v>
      </c>
      <c r="CP183" s="2" t="s">
        <v>3946</v>
      </c>
      <c r="CQ183" s="2" t="s">
        <v>2002</v>
      </c>
      <c r="CR183" s="2" t="s">
        <v>1844</v>
      </c>
      <c r="CS183" s="2" t="s">
        <v>1859</v>
      </c>
      <c r="CT183" s="2" t="s">
        <v>1859</v>
      </c>
      <c r="CU183" s="2" t="s">
        <v>1859</v>
      </c>
      <c r="CV183" s="2" t="s">
        <v>1844</v>
      </c>
      <c r="CW183" s="2" t="s">
        <v>1844</v>
      </c>
      <c r="CX183" s="2" t="s">
        <v>1844</v>
      </c>
      <c r="CY183" s="2" t="s">
        <v>1844</v>
      </c>
      <c r="CZ183" s="2" t="s">
        <v>1844</v>
      </c>
      <c r="DA183" s="2" t="s">
        <v>1844</v>
      </c>
      <c r="DB183" s="2" t="s">
        <v>1844</v>
      </c>
      <c r="DC183" s="2" t="s">
        <v>1026</v>
      </c>
      <c r="DD183" s="2" t="s">
        <v>1281</v>
      </c>
      <c r="DE183" s="2" t="s">
        <v>118</v>
      </c>
      <c r="DF183" s="3">
        <v>45127</v>
      </c>
      <c r="DG183" s="3">
        <v>45128</v>
      </c>
      <c r="DH183" s="3">
        <v>45128</v>
      </c>
      <c r="DI183" s="3"/>
      <c r="DJ183" s="3">
        <v>45127</v>
      </c>
      <c r="DK183" s="3"/>
      <c r="DL183" s="3"/>
      <c r="DM183" s="3">
        <v>45127</v>
      </c>
      <c r="DN183" s="3"/>
      <c r="DO183" s="3">
        <v>45127</v>
      </c>
      <c r="DP183" s="3">
        <v>45127</v>
      </c>
      <c r="DQ183" s="26">
        <v>0</v>
      </c>
    </row>
    <row r="184" spans="1:121" x14ac:dyDescent="0.25">
      <c r="A184" s="2" t="s">
        <v>1281</v>
      </c>
      <c r="B184" s="2" t="s">
        <v>1842</v>
      </c>
      <c r="C184" s="2" t="s">
        <v>3951</v>
      </c>
      <c r="D184" s="2" t="s">
        <v>7740</v>
      </c>
      <c r="E184" s="2" t="s">
        <v>7461</v>
      </c>
      <c r="F184" s="2" t="str">
        <f t="shared" si="5"/>
        <v>SENSOR DE GUARDA DE FORMADO DESCALIBRADO</v>
      </c>
      <c r="G184" s="2" t="str">
        <f t="shared" ref="G184:G247" si="6">CONCATENATE(D184," ",E184)</f>
        <v>SENSOR DE GUARDA DE FORMADO DESCALIBRADO</v>
      </c>
      <c r="H184" s="2" t="s">
        <v>7243</v>
      </c>
      <c r="I184" s="2" t="s">
        <v>7335</v>
      </c>
      <c r="J184" s="2" t="s">
        <v>7247</v>
      </c>
      <c r="K184" s="2" t="s">
        <v>120</v>
      </c>
      <c r="L184" s="2" t="s">
        <v>7111</v>
      </c>
      <c r="M184" s="2" t="s">
        <v>7246</v>
      </c>
      <c r="N184" s="2"/>
      <c r="O184" s="2"/>
      <c r="P184" s="2"/>
      <c r="Q184" s="2" t="s">
        <v>52</v>
      </c>
      <c r="R184" s="2" t="s">
        <v>10</v>
      </c>
      <c r="S184" s="2" t="s">
        <v>1129</v>
      </c>
      <c r="T184" s="2" t="s">
        <v>1276</v>
      </c>
      <c r="U184" s="2" t="s">
        <v>1280</v>
      </c>
      <c r="V184" s="2" t="s">
        <v>1294</v>
      </c>
      <c r="W184" s="2" t="s">
        <v>1294</v>
      </c>
      <c r="X184" s="2" t="s">
        <v>1295</v>
      </c>
      <c r="Y184" s="2" t="s">
        <v>1025</v>
      </c>
      <c r="Z184" s="2" t="s">
        <v>1844</v>
      </c>
      <c r="AA184" s="2" t="s">
        <v>1844</v>
      </c>
      <c r="AB184" s="2" t="s">
        <v>3952</v>
      </c>
      <c r="AC184" s="2" t="s">
        <v>1844</v>
      </c>
      <c r="AD184" s="2" t="s">
        <v>1296</v>
      </c>
      <c r="AE184" s="2" t="s">
        <v>3953</v>
      </c>
      <c r="AF184" s="2" t="s">
        <v>1870</v>
      </c>
      <c r="AG184" s="2" t="s">
        <v>1847</v>
      </c>
      <c r="AH184" s="2" t="s">
        <v>1844</v>
      </c>
      <c r="AI184" s="2" t="s">
        <v>1844</v>
      </c>
      <c r="AJ184" s="2" t="s">
        <v>1844</v>
      </c>
      <c r="AK184" s="2" t="s">
        <v>1281</v>
      </c>
      <c r="AL184" s="2" t="s">
        <v>1848</v>
      </c>
      <c r="AM184" s="2" t="s">
        <v>1844</v>
      </c>
      <c r="AN184" s="2" t="s">
        <v>3954</v>
      </c>
      <c r="AO184" s="2" t="s">
        <v>3955</v>
      </c>
      <c r="AP184" s="2" t="s">
        <v>1844</v>
      </c>
      <c r="AQ184" s="2" t="s">
        <v>1844</v>
      </c>
      <c r="AR184" s="2" t="s">
        <v>1844</v>
      </c>
      <c r="AS184" s="2" t="s">
        <v>1844</v>
      </c>
      <c r="AT184" s="2" t="s">
        <v>3956</v>
      </c>
      <c r="AU184" s="2" t="s">
        <v>1844</v>
      </c>
      <c r="AV184" s="2" t="s">
        <v>1844</v>
      </c>
      <c r="AW184" s="2" t="s">
        <v>1851</v>
      </c>
      <c r="AX184" s="2" t="s">
        <v>1844</v>
      </c>
      <c r="AY184" s="2" t="s">
        <v>1844</v>
      </c>
      <c r="AZ184" s="2" t="s">
        <v>1852</v>
      </c>
      <c r="BA184" s="2" t="s">
        <v>1844</v>
      </c>
      <c r="BB184" s="2" t="s">
        <v>1278</v>
      </c>
      <c r="BC184" s="2" t="s">
        <v>3957</v>
      </c>
      <c r="BD184" s="2" t="s">
        <v>1844</v>
      </c>
      <c r="BE184" s="2" t="s">
        <v>3958</v>
      </c>
      <c r="BF184" s="2" t="s">
        <v>1853</v>
      </c>
      <c r="BG184" s="2" t="s">
        <v>1844</v>
      </c>
      <c r="BH184" s="2" t="s">
        <v>1281</v>
      </c>
      <c r="BI184" s="2" t="s">
        <v>1844</v>
      </c>
      <c r="BJ184" s="2" t="s">
        <v>1854</v>
      </c>
      <c r="BK184" s="2" t="s">
        <v>1855</v>
      </c>
      <c r="BL184" s="2" t="s">
        <v>1871</v>
      </c>
      <c r="BM184" s="2" t="s">
        <v>1844</v>
      </c>
      <c r="BN184" s="2" t="s">
        <v>1844</v>
      </c>
      <c r="BO184" s="2" t="s">
        <v>1844</v>
      </c>
      <c r="BP184" s="2" t="s">
        <v>1857</v>
      </c>
      <c r="BQ184" s="2" t="s">
        <v>1844</v>
      </c>
      <c r="BR184" s="2" t="s">
        <v>1844</v>
      </c>
      <c r="BS184" s="2" t="s">
        <v>1853</v>
      </c>
      <c r="BT184" s="2" t="s">
        <v>1844</v>
      </c>
      <c r="BU184" s="2" t="s">
        <v>3959</v>
      </c>
      <c r="BV184" s="2" t="s">
        <v>1872</v>
      </c>
      <c r="BW184" s="2" t="s">
        <v>3960</v>
      </c>
      <c r="BX184" s="2" t="s">
        <v>1844</v>
      </c>
      <c r="BY184" s="2" t="s">
        <v>1844</v>
      </c>
      <c r="BZ184" s="2" t="s">
        <v>1844</v>
      </c>
      <c r="CA184" s="2" t="s">
        <v>1844</v>
      </c>
      <c r="CB184" s="2" t="s">
        <v>1844</v>
      </c>
      <c r="CC184" s="2" t="s">
        <v>53</v>
      </c>
      <c r="CD184" s="2" t="s">
        <v>1873</v>
      </c>
      <c r="CE184" s="2" t="s">
        <v>1844</v>
      </c>
      <c r="CF184" s="2" t="s">
        <v>1844</v>
      </c>
      <c r="CG184" s="2" t="s">
        <v>1844</v>
      </c>
      <c r="CH184" s="2" t="s">
        <v>3961</v>
      </c>
      <c r="CI184" s="2" t="s">
        <v>1874</v>
      </c>
      <c r="CJ184" s="2" t="s">
        <v>1844</v>
      </c>
      <c r="CK184" s="2" t="s">
        <v>1844</v>
      </c>
      <c r="CL184" s="2" t="s">
        <v>1844</v>
      </c>
      <c r="CM184" s="2" t="s">
        <v>1844</v>
      </c>
      <c r="CN184" s="2" t="s">
        <v>1281</v>
      </c>
      <c r="CO184" s="2" t="s">
        <v>1875</v>
      </c>
      <c r="CP184" s="2" t="s">
        <v>3959</v>
      </c>
      <c r="CQ184" s="2" t="s">
        <v>1876</v>
      </c>
      <c r="CR184" s="2" t="s">
        <v>1844</v>
      </c>
      <c r="CS184" s="2" t="s">
        <v>1859</v>
      </c>
      <c r="CT184" s="2" t="s">
        <v>1859</v>
      </c>
      <c r="CU184" s="2" t="s">
        <v>1859</v>
      </c>
      <c r="CV184" s="2" t="s">
        <v>1844</v>
      </c>
      <c r="CW184" s="2" t="s">
        <v>1844</v>
      </c>
      <c r="CX184" s="2" t="s">
        <v>1844</v>
      </c>
      <c r="CY184" s="2" t="s">
        <v>1844</v>
      </c>
      <c r="CZ184" s="2" t="s">
        <v>1844</v>
      </c>
      <c r="DA184" s="2" t="s">
        <v>1844</v>
      </c>
      <c r="DB184" s="2" t="s">
        <v>1844</v>
      </c>
      <c r="DC184" s="2" t="s">
        <v>1026</v>
      </c>
      <c r="DD184" s="2" t="s">
        <v>1281</v>
      </c>
      <c r="DE184" s="2" t="s">
        <v>51</v>
      </c>
      <c r="DF184" s="3">
        <v>45131</v>
      </c>
      <c r="DG184" s="3">
        <v>45131</v>
      </c>
      <c r="DH184" s="3">
        <v>45132</v>
      </c>
      <c r="DI184" s="3">
        <v>45131</v>
      </c>
      <c r="DJ184" s="3">
        <v>45131</v>
      </c>
      <c r="DK184" s="3"/>
      <c r="DL184" s="3"/>
      <c r="DM184" s="3">
        <v>45131</v>
      </c>
      <c r="DN184" s="3"/>
      <c r="DO184" s="3">
        <v>45131</v>
      </c>
      <c r="DP184" s="3">
        <v>45131</v>
      </c>
      <c r="DQ184" s="26">
        <v>0.83</v>
      </c>
    </row>
    <row r="185" spans="1:121" x14ac:dyDescent="0.25">
      <c r="A185" s="2" t="s">
        <v>1281</v>
      </c>
      <c r="B185" s="2" t="s">
        <v>1842</v>
      </c>
      <c r="C185" s="2" t="s">
        <v>3972</v>
      </c>
      <c r="D185" s="2" t="s">
        <v>7698</v>
      </c>
      <c r="E185" s="2" t="s">
        <v>7646</v>
      </c>
      <c r="F185" s="2" t="str">
        <f t="shared" ref="F185:F248" si="7">CONCATENATE(D185," ",E185)</f>
        <v>CADENA DE TRANSPORTADOR FRACTURADA</v>
      </c>
      <c r="G185" s="2" t="str">
        <f t="shared" si="6"/>
        <v>CADENA DE TRANSPORTADOR FRACTURADA</v>
      </c>
      <c r="H185" s="2" t="s">
        <v>7290</v>
      </c>
      <c r="I185" s="2" t="s">
        <v>7277</v>
      </c>
      <c r="J185" s="2" t="s">
        <v>7328</v>
      </c>
      <c r="K185" s="2">
        <v>1</v>
      </c>
      <c r="L185" s="2"/>
      <c r="M185" s="2"/>
      <c r="N185" s="2"/>
      <c r="O185" s="2"/>
      <c r="P185" s="2"/>
      <c r="Q185" s="2" t="s">
        <v>119</v>
      </c>
      <c r="R185" s="2" t="s">
        <v>10</v>
      </c>
      <c r="S185" s="2" t="s">
        <v>67</v>
      </c>
      <c r="T185" s="2" t="s">
        <v>1276</v>
      </c>
      <c r="U185" s="2" t="s">
        <v>1280</v>
      </c>
      <c r="V185" s="2" t="s">
        <v>1306</v>
      </c>
      <c r="W185" s="2" t="s">
        <v>1306</v>
      </c>
      <c r="X185" s="2" t="s">
        <v>1298</v>
      </c>
      <c r="Y185" s="2" t="s">
        <v>1025</v>
      </c>
      <c r="Z185" s="2" t="s">
        <v>1844</v>
      </c>
      <c r="AA185" s="2" t="s">
        <v>1844</v>
      </c>
      <c r="AB185" s="2" t="s">
        <v>3973</v>
      </c>
      <c r="AC185" s="2" t="s">
        <v>1844</v>
      </c>
      <c r="AD185" s="2" t="s">
        <v>1296</v>
      </c>
      <c r="AE185" s="2" t="s">
        <v>3974</v>
      </c>
      <c r="AF185" s="2" t="s">
        <v>1992</v>
      </c>
      <c r="AG185" s="2" t="s">
        <v>1847</v>
      </c>
      <c r="AH185" s="2" t="s">
        <v>1844</v>
      </c>
      <c r="AI185" s="2" t="s">
        <v>1844</v>
      </c>
      <c r="AJ185" s="2" t="s">
        <v>1844</v>
      </c>
      <c r="AK185" s="2" t="s">
        <v>1281</v>
      </c>
      <c r="AL185" s="2" t="s">
        <v>1848</v>
      </c>
      <c r="AM185" s="2" t="s">
        <v>1844</v>
      </c>
      <c r="AN185" s="2" t="s">
        <v>1967</v>
      </c>
      <c r="AO185" s="2" t="s">
        <v>3975</v>
      </c>
      <c r="AP185" s="2" t="s">
        <v>1844</v>
      </c>
      <c r="AQ185" s="2" t="s">
        <v>1844</v>
      </c>
      <c r="AR185" s="2" t="s">
        <v>1844</v>
      </c>
      <c r="AS185" s="2" t="s">
        <v>1844</v>
      </c>
      <c r="AT185" s="2" t="s">
        <v>3976</v>
      </c>
      <c r="AU185" s="2" t="s">
        <v>1844</v>
      </c>
      <c r="AV185" s="2" t="s">
        <v>1844</v>
      </c>
      <c r="AW185" s="2" t="s">
        <v>1851</v>
      </c>
      <c r="AX185" s="2" t="s">
        <v>1844</v>
      </c>
      <c r="AY185" s="2" t="s">
        <v>1844</v>
      </c>
      <c r="AZ185" s="2" t="s">
        <v>1852</v>
      </c>
      <c r="BA185" s="2" t="s">
        <v>1844</v>
      </c>
      <c r="BB185" s="2" t="s">
        <v>1278</v>
      </c>
      <c r="BC185" s="2" t="s">
        <v>3977</v>
      </c>
      <c r="BD185" s="2" t="s">
        <v>1844</v>
      </c>
      <c r="BE185" s="2" t="s">
        <v>3978</v>
      </c>
      <c r="BF185" s="2" t="s">
        <v>1853</v>
      </c>
      <c r="BG185" s="2" t="s">
        <v>1844</v>
      </c>
      <c r="BH185" s="2" t="s">
        <v>1281</v>
      </c>
      <c r="BI185" s="2" t="s">
        <v>1844</v>
      </c>
      <c r="BJ185" s="2" t="s">
        <v>1854</v>
      </c>
      <c r="BK185" s="2" t="s">
        <v>1855</v>
      </c>
      <c r="BL185" s="2" t="s">
        <v>1914</v>
      </c>
      <c r="BM185" s="2" t="s">
        <v>1844</v>
      </c>
      <c r="BN185" s="2" t="s">
        <v>1844</v>
      </c>
      <c r="BO185" s="2" t="s">
        <v>1844</v>
      </c>
      <c r="BP185" s="2" t="s">
        <v>1857</v>
      </c>
      <c r="BQ185" s="2" t="s">
        <v>1844</v>
      </c>
      <c r="BR185" s="2" t="s">
        <v>1844</v>
      </c>
      <c r="BS185" s="2" t="s">
        <v>1853</v>
      </c>
      <c r="BT185" s="2" t="s">
        <v>1844</v>
      </c>
      <c r="BU185" s="2" t="s">
        <v>3979</v>
      </c>
      <c r="BV185" s="2" t="s">
        <v>1999</v>
      </c>
      <c r="BW185" s="2" t="s">
        <v>3980</v>
      </c>
      <c r="BX185" s="2" t="s">
        <v>1844</v>
      </c>
      <c r="BY185" s="2" t="s">
        <v>1844</v>
      </c>
      <c r="BZ185" s="2" t="s">
        <v>1844</v>
      </c>
      <c r="CA185" s="2" t="s">
        <v>1844</v>
      </c>
      <c r="CB185" s="2" t="s">
        <v>1844</v>
      </c>
      <c r="CC185" s="2" t="s">
        <v>120</v>
      </c>
      <c r="CD185" s="2" t="s">
        <v>1844</v>
      </c>
      <c r="CE185" s="2" t="s">
        <v>1844</v>
      </c>
      <c r="CF185" s="2" t="s">
        <v>1844</v>
      </c>
      <c r="CG185" s="2" t="s">
        <v>1844</v>
      </c>
      <c r="CH185" s="2" t="s">
        <v>3974</v>
      </c>
      <c r="CI185" s="2" t="s">
        <v>1901</v>
      </c>
      <c r="CJ185" s="2" t="s">
        <v>1844</v>
      </c>
      <c r="CK185" s="2" t="s">
        <v>1844</v>
      </c>
      <c r="CL185" s="2" t="s">
        <v>1844</v>
      </c>
      <c r="CM185" s="2" t="s">
        <v>1844</v>
      </c>
      <c r="CN185" s="2" t="s">
        <v>1281</v>
      </c>
      <c r="CO185" s="2" t="s">
        <v>2001</v>
      </c>
      <c r="CP185" s="2" t="s">
        <v>3979</v>
      </c>
      <c r="CQ185" s="2" t="s">
        <v>2002</v>
      </c>
      <c r="CR185" s="2" t="s">
        <v>1844</v>
      </c>
      <c r="CS185" s="2" t="s">
        <v>1859</v>
      </c>
      <c r="CT185" s="2" t="s">
        <v>1859</v>
      </c>
      <c r="CU185" s="2" t="s">
        <v>1859</v>
      </c>
      <c r="CV185" s="2" t="s">
        <v>1844</v>
      </c>
      <c r="CW185" s="2" t="s">
        <v>1844</v>
      </c>
      <c r="CX185" s="2" t="s">
        <v>1844</v>
      </c>
      <c r="CY185" s="2" t="s">
        <v>1844</v>
      </c>
      <c r="CZ185" s="2" t="s">
        <v>1844</v>
      </c>
      <c r="DA185" s="2" t="s">
        <v>1844</v>
      </c>
      <c r="DB185" s="2" t="s">
        <v>1844</v>
      </c>
      <c r="DC185" s="2" t="s">
        <v>1026</v>
      </c>
      <c r="DD185" s="2" t="s">
        <v>1281</v>
      </c>
      <c r="DE185" s="2" t="s">
        <v>118</v>
      </c>
      <c r="DF185" s="3">
        <v>45133</v>
      </c>
      <c r="DG185" s="3">
        <v>45133</v>
      </c>
      <c r="DH185" s="3">
        <v>45133</v>
      </c>
      <c r="DI185" s="3">
        <v>45133</v>
      </c>
      <c r="DJ185" s="3">
        <v>45133</v>
      </c>
      <c r="DK185" s="3"/>
      <c r="DL185" s="3"/>
      <c r="DM185" s="3">
        <v>45133</v>
      </c>
      <c r="DN185" s="3"/>
      <c r="DO185" s="3">
        <v>45133</v>
      </c>
      <c r="DP185" s="3">
        <v>45133</v>
      </c>
      <c r="DQ185" s="26">
        <v>2.33</v>
      </c>
    </row>
    <row r="186" spans="1:121" x14ac:dyDescent="0.25">
      <c r="A186" s="2" t="s">
        <v>1281</v>
      </c>
      <c r="B186" s="2" t="s">
        <v>1842</v>
      </c>
      <c r="C186" s="2" t="s">
        <v>3984</v>
      </c>
      <c r="D186" s="2" t="s">
        <v>7352</v>
      </c>
      <c r="E186" s="2" t="s">
        <v>7932</v>
      </c>
      <c r="F186" s="2" t="str">
        <f t="shared" si="7"/>
        <v>CLIPADORA PEGADA</v>
      </c>
      <c r="G186" s="2" t="str">
        <f t="shared" si="6"/>
        <v>CLIPADORA PEGADA</v>
      </c>
      <c r="H186" s="2" t="s">
        <v>7577</v>
      </c>
      <c r="I186" s="2" t="s">
        <v>7297</v>
      </c>
      <c r="J186" s="2" t="s">
        <v>7372</v>
      </c>
      <c r="K186" s="2"/>
      <c r="L186" s="2"/>
      <c r="M186" s="2"/>
      <c r="N186" s="2"/>
      <c r="O186" s="2"/>
      <c r="P186" s="2"/>
      <c r="Q186" s="2" t="s">
        <v>153</v>
      </c>
      <c r="R186" s="2" t="s">
        <v>10</v>
      </c>
      <c r="S186" s="2" t="s">
        <v>67</v>
      </c>
      <c r="T186" s="2" t="s">
        <v>1276</v>
      </c>
      <c r="U186" s="2" t="s">
        <v>1280</v>
      </c>
      <c r="V186" s="2" t="s">
        <v>1283</v>
      </c>
      <c r="W186" s="2" t="s">
        <v>1283</v>
      </c>
      <c r="X186" s="2" t="s">
        <v>1291</v>
      </c>
      <c r="Y186" s="2" t="s">
        <v>1025</v>
      </c>
      <c r="Z186" s="2" t="s">
        <v>1844</v>
      </c>
      <c r="AA186" s="2" t="s">
        <v>1844</v>
      </c>
      <c r="AB186" s="2" t="s">
        <v>3985</v>
      </c>
      <c r="AC186" s="2" t="s">
        <v>1844</v>
      </c>
      <c r="AD186" s="2" t="s">
        <v>1292</v>
      </c>
      <c r="AE186" s="2" t="s">
        <v>3986</v>
      </c>
      <c r="AF186" s="2" t="s">
        <v>2176</v>
      </c>
      <c r="AG186" s="2" t="s">
        <v>1847</v>
      </c>
      <c r="AH186" s="2" t="s">
        <v>1844</v>
      </c>
      <c r="AI186" s="2" t="s">
        <v>1844</v>
      </c>
      <c r="AJ186" s="2" t="s">
        <v>1844</v>
      </c>
      <c r="AK186" s="2" t="s">
        <v>1281</v>
      </c>
      <c r="AL186" s="2" t="s">
        <v>1848</v>
      </c>
      <c r="AM186" s="2" t="s">
        <v>1844</v>
      </c>
      <c r="AN186" s="2" t="s">
        <v>2107</v>
      </c>
      <c r="AO186" s="2" t="s">
        <v>3987</v>
      </c>
      <c r="AP186" s="2" t="s">
        <v>1844</v>
      </c>
      <c r="AQ186" s="2" t="s">
        <v>1844</v>
      </c>
      <c r="AR186" s="2" t="s">
        <v>1844</v>
      </c>
      <c r="AS186" s="2" t="s">
        <v>1844</v>
      </c>
      <c r="AT186" s="2" t="s">
        <v>3987</v>
      </c>
      <c r="AU186" s="2" t="s">
        <v>1844</v>
      </c>
      <c r="AV186" s="2" t="s">
        <v>1844</v>
      </c>
      <c r="AW186" s="2" t="s">
        <v>1851</v>
      </c>
      <c r="AX186" s="2" t="s">
        <v>1844</v>
      </c>
      <c r="AY186" s="2" t="s">
        <v>1844</v>
      </c>
      <c r="AZ186" s="2" t="s">
        <v>1852</v>
      </c>
      <c r="BA186" s="2" t="s">
        <v>1844</v>
      </c>
      <c r="BB186" s="2" t="s">
        <v>1278</v>
      </c>
      <c r="BC186" s="2" t="s">
        <v>3988</v>
      </c>
      <c r="BD186" s="2" t="s">
        <v>1844</v>
      </c>
      <c r="BE186" s="2" t="s">
        <v>3989</v>
      </c>
      <c r="BF186" s="2" t="s">
        <v>1853</v>
      </c>
      <c r="BG186" s="2" t="s">
        <v>1844</v>
      </c>
      <c r="BH186" s="2" t="s">
        <v>1281</v>
      </c>
      <c r="BI186" s="2" t="s">
        <v>1844</v>
      </c>
      <c r="BJ186" s="2" t="s">
        <v>1854</v>
      </c>
      <c r="BK186" s="2" t="s">
        <v>1855</v>
      </c>
      <c r="BL186" s="2" t="s">
        <v>1866</v>
      </c>
      <c r="BM186" s="2" t="s">
        <v>1844</v>
      </c>
      <c r="BN186" s="2" t="s">
        <v>1844</v>
      </c>
      <c r="BO186" s="2" t="s">
        <v>1844</v>
      </c>
      <c r="BP186" s="2" t="s">
        <v>1857</v>
      </c>
      <c r="BQ186" s="2" t="s">
        <v>1844</v>
      </c>
      <c r="BR186" s="2" t="s">
        <v>1844</v>
      </c>
      <c r="BS186" s="2" t="s">
        <v>1853</v>
      </c>
      <c r="BT186" s="2" t="s">
        <v>1844</v>
      </c>
      <c r="BU186" s="2" t="s">
        <v>3990</v>
      </c>
      <c r="BV186" s="2" t="s">
        <v>1882</v>
      </c>
      <c r="BW186" s="2" t="s">
        <v>3991</v>
      </c>
      <c r="BX186" s="2" t="s">
        <v>1844</v>
      </c>
      <c r="BY186" s="2" t="s">
        <v>1844</v>
      </c>
      <c r="BZ186" s="2" t="s">
        <v>1844</v>
      </c>
      <c r="CA186" s="2" t="s">
        <v>1844</v>
      </c>
      <c r="CB186" s="2" t="s">
        <v>1844</v>
      </c>
      <c r="CC186" s="2" t="s">
        <v>154</v>
      </c>
      <c r="CD186" s="2" t="s">
        <v>1844</v>
      </c>
      <c r="CE186" s="2" t="s">
        <v>1844</v>
      </c>
      <c r="CF186" s="2" t="s">
        <v>1844</v>
      </c>
      <c r="CG186" s="2" t="s">
        <v>1844</v>
      </c>
      <c r="CH186" s="2" t="s">
        <v>3992</v>
      </c>
      <c r="CI186" s="2" t="s">
        <v>1869</v>
      </c>
      <c r="CJ186" s="2" t="s">
        <v>1844</v>
      </c>
      <c r="CK186" s="2" t="s">
        <v>1844</v>
      </c>
      <c r="CL186" s="2" t="s">
        <v>1844</v>
      </c>
      <c r="CM186" s="2" t="s">
        <v>1844</v>
      </c>
      <c r="CN186" s="2" t="s">
        <v>1281</v>
      </c>
      <c r="CO186" s="2" t="s">
        <v>1883</v>
      </c>
      <c r="CP186" s="2" t="s">
        <v>3990</v>
      </c>
      <c r="CQ186" s="2" t="s">
        <v>1884</v>
      </c>
      <c r="CR186" s="2" t="s">
        <v>1844</v>
      </c>
      <c r="CS186" s="2" t="s">
        <v>1859</v>
      </c>
      <c r="CT186" s="2" t="s">
        <v>1859</v>
      </c>
      <c r="CU186" s="2" t="s">
        <v>1859</v>
      </c>
      <c r="CV186" s="2" t="s">
        <v>1844</v>
      </c>
      <c r="CW186" s="2" t="s">
        <v>1844</v>
      </c>
      <c r="CX186" s="2" t="s">
        <v>1844</v>
      </c>
      <c r="CY186" s="2" t="s">
        <v>1844</v>
      </c>
      <c r="CZ186" s="2" t="s">
        <v>1844</v>
      </c>
      <c r="DA186" s="2" t="s">
        <v>1844</v>
      </c>
      <c r="DB186" s="2" t="s">
        <v>1844</v>
      </c>
      <c r="DC186" s="2" t="s">
        <v>1026</v>
      </c>
      <c r="DD186" s="2" t="s">
        <v>1281</v>
      </c>
      <c r="DE186" s="2" t="s">
        <v>152</v>
      </c>
      <c r="DF186" s="3">
        <v>45134</v>
      </c>
      <c r="DG186" s="3">
        <v>45271</v>
      </c>
      <c r="DH186" s="3">
        <v>45271</v>
      </c>
      <c r="DI186" s="3">
        <v>45134</v>
      </c>
      <c r="DJ186" s="3">
        <v>45134</v>
      </c>
      <c r="DK186" s="3"/>
      <c r="DL186" s="3"/>
      <c r="DM186" s="3">
        <v>45134</v>
      </c>
      <c r="DN186" s="3"/>
      <c r="DO186" s="3">
        <v>45134</v>
      </c>
      <c r="DP186" s="3">
        <v>45134</v>
      </c>
      <c r="DQ186" s="26">
        <v>4.42</v>
      </c>
    </row>
    <row r="187" spans="1:121" x14ac:dyDescent="0.25">
      <c r="A187" s="2" t="s">
        <v>1281</v>
      </c>
      <c r="B187" s="2" t="s">
        <v>1842</v>
      </c>
      <c r="C187" s="2" t="s">
        <v>3993</v>
      </c>
      <c r="D187" s="2" t="s">
        <v>7281</v>
      </c>
      <c r="E187" s="2" t="s">
        <v>7702</v>
      </c>
      <c r="F187" s="2" t="str">
        <f t="shared" si="7"/>
        <v>TROQUEL DESAFILADO</v>
      </c>
      <c r="G187" s="2" t="str">
        <f t="shared" si="6"/>
        <v>TROQUEL DESAFILADO</v>
      </c>
      <c r="H187" s="2" t="s">
        <v>7264</v>
      </c>
      <c r="I187" s="2" t="s">
        <v>7257</v>
      </c>
      <c r="J187" s="2" t="s">
        <v>7281</v>
      </c>
      <c r="K187" s="2">
        <v>2</v>
      </c>
      <c r="L187" s="2" t="s">
        <v>7111</v>
      </c>
      <c r="M187" s="2" t="s">
        <v>7378</v>
      </c>
      <c r="N187" s="2" t="s">
        <v>7578</v>
      </c>
      <c r="O187" s="2"/>
      <c r="P187" s="2"/>
      <c r="Q187" s="2" t="s">
        <v>52</v>
      </c>
      <c r="R187" s="2" t="s">
        <v>10</v>
      </c>
      <c r="S187" s="2" t="s">
        <v>1042</v>
      </c>
      <c r="T187" s="2" t="s">
        <v>1276</v>
      </c>
      <c r="U187" s="2" t="s">
        <v>1280</v>
      </c>
      <c r="V187" s="2" t="s">
        <v>1538</v>
      </c>
      <c r="W187" s="2" t="s">
        <v>1538</v>
      </c>
      <c r="X187" s="2" t="s">
        <v>1295</v>
      </c>
      <c r="Y187" s="2" t="s">
        <v>1025</v>
      </c>
      <c r="Z187" s="2" t="s">
        <v>1844</v>
      </c>
      <c r="AA187" s="2" t="s">
        <v>1844</v>
      </c>
      <c r="AB187" s="2" t="s">
        <v>3994</v>
      </c>
      <c r="AC187" s="2" t="s">
        <v>1844</v>
      </c>
      <c r="AD187" s="2" t="s">
        <v>1292</v>
      </c>
      <c r="AE187" s="2" t="s">
        <v>3995</v>
      </c>
      <c r="AF187" s="2" t="s">
        <v>1870</v>
      </c>
      <c r="AG187" s="2" t="s">
        <v>1847</v>
      </c>
      <c r="AH187" s="2" t="s">
        <v>1844</v>
      </c>
      <c r="AI187" s="2" t="s">
        <v>1844</v>
      </c>
      <c r="AJ187" s="2" t="s">
        <v>1844</v>
      </c>
      <c r="AK187" s="2" t="s">
        <v>1281</v>
      </c>
      <c r="AL187" s="2" t="s">
        <v>1848</v>
      </c>
      <c r="AM187" s="2" t="s">
        <v>1844</v>
      </c>
      <c r="AN187" s="2" t="s">
        <v>2921</v>
      </c>
      <c r="AO187" s="2" t="s">
        <v>3996</v>
      </c>
      <c r="AP187" s="2" t="s">
        <v>1844</v>
      </c>
      <c r="AQ187" s="2" t="s">
        <v>1844</v>
      </c>
      <c r="AR187" s="2" t="s">
        <v>1844</v>
      </c>
      <c r="AS187" s="2" t="s">
        <v>1844</v>
      </c>
      <c r="AT187" s="2" t="s">
        <v>3996</v>
      </c>
      <c r="AU187" s="2" t="s">
        <v>1844</v>
      </c>
      <c r="AV187" s="2" t="s">
        <v>1844</v>
      </c>
      <c r="AW187" s="2" t="s">
        <v>1851</v>
      </c>
      <c r="AX187" s="2" t="s">
        <v>1844</v>
      </c>
      <c r="AY187" s="2" t="s">
        <v>1844</v>
      </c>
      <c r="AZ187" s="2" t="s">
        <v>1852</v>
      </c>
      <c r="BA187" s="2" t="s">
        <v>1844</v>
      </c>
      <c r="BB187" s="2" t="s">
        <v>1278</v>
      </c>
      <c r="BC187" s="2" t="s">
        <v>3997</v>
      </c>
      <c r="BD187" s="2" t="s">
        <v>1844</v>
      </c>
      <c r="BE187" s="2" t="s">
        <v>3998</v>
      </c>
      <c r="BF187" s="2" t="s">
        <v>1853</v>
      </c>
      <c r="BG187" s="2" t="s">
        <v>1844</v>
      </c>
      <c r="BH187" s="2" t="s">
        <v>1281</v>
      </c>
      <c r="BI187" s="2" t="s">
        <v>1844</v>
      </c>
      <c r="BJ187" s="2" t="s">
        <v>1854</v>
      </c>
      <c r="BK187" s="2" t="s">
        <v>1855</v>
      </c>
      <c r="BL187" s="2" t="s">
        <v>1871</v>
      </c>
      <c r="BM187" s="2" t="s">
        <v>1844</v>
      </c>
      <c r="BN187" s="2" t="s">
        <v>1844</v>
      </c>
      <c r="BO187" s="2" t="s">
        <v>1844</v>
      </c>
      <c r="BP187" s="2" t="s">
        <v>1857</v>
      </c>
      <c r="BQ187" s="2" t="s">
        <v>1844</v>
      </c>
      <c r="BR187" s="2" t="s">
        <v>1844</v>
      </c>
      <c r="BS187" s="2" t="s">
        <v>1853</v>
      </c>
      <c r="BT187" s="2" t="s">
        <v>1844</v>
      </c>
      <c r="BU187" s="2" t="s">
        <v>3999</v>
      </c>
      <c r="BV187" s="2" t="s">
        <v>1872</v>
      </c>
      <c r="BW187" s="2" t="s">
        <v>4000</v>
      </c>
      <c r="BX187" s="2" t="s">
        <v>1844</v>
      </c>
      <c r="BY187" s="2" t="s">
        <v>1844</v>
      </c>
      <c r="BZ187" s="2" t="s">
        <v>1844</v>
      </c>
      <c r="CA187" s="2" t="s">
        <v>1844</v>
      </c>
      <c r="CB187" s="2" t="s">
        <v>1844</v>
      </c>
      <c r="CC187" s="2" t="s">
        <v>53</v>
      </c>
      <c r="CD187" s="2" t="s">
        <v>1873</v>
      </c>
      <c r="CE187" s="2" t="s">
        <v>1844</v>
      </c>
      <c r="CF187" s="2" t="s">
        <v>1844</v>
      </c>
      <c r="CG187" s="2" t="s">
        <v>1844</v>
      </c>
      <c r="CH187" s="2" t="s">
        <v>4001</v>
      </c>
      <c r="CI187" s="2" t="s">
        <v>1874</v>
      </c>
      <c r="CJ187" s="2" t="s">
        <v>1844</v>
      </c>
      <c r="CK187" s="2" t="s">
        <v>1844</v>
      </c>
      <c r="CL187" s="2" t="s">
        <v>1844</v>
      </c>
      <c r="CM187" s="2" t="s">
        <v>1844</v>
      </c>
      <c r="CN187" s="2" t="s">
        <v>1281</v>
      </c>
      <c r="CO187" s="2" t="s">
        <v>1875</v>
      </c>
      <c r="CP187" s="2" t="s">
        <v>3999</v>
      </c>
      <c r="CQ187" s="2" t="s">
        <v>1876</v>
      </c>
      <c r="CR187" s="2" t="s">
        <v>1844</v>
      </c>
      <c r="CS187" s="2" t="s">
        <v>1859</v>
      </c>
      <c r="CT187" s="2" t="s">
        <v>1859</v>
      </c>
      <c r="CU187" s="2" t="s">
        <v>1859</v>
      </c>
      <c r="CV187" s="2" t="s">
        <v>1844</v>
      </c>
      <c r="CW187" s="2" t="s">
        <v>1844</v>
      </c>
      <c r="CX187" s="2" t="s">
        <v>1844</v>
      </c>
      <c r="CY187" s="2" t="s">
        <v>1844</v>
      </c>
      <c r="CZ187" s="2" t="s">
        <v>1844</v>
      </c>
      <c r="DA187" s="2" t="s">
        <v>1844</v>
      </c>
      <c r="DB187" s="2" t="s">
        <v>1844</v>
      </c>
      <c r="DC187" s="2" t="s">
        <v>1026</v>
      </c>
      <c r="DD187" s="2" t="s">
        <v>1281</v>
      </c>
      <c r="DE187" s="2" t="s">
        <v>51</v>
      </c>
      <c r="DF187" s="3">
        <v>45135</v>
      </c>
      <c r="DG187" s="3">
        <v>45160</v>
      </c>
      <c r="DH187" s="3">
        <v>45160</v>
      </c>
      <c r="DI187" s="3">
        <v>45135</v>
      </c>
      <c r="DJ187" s="3">
        <v>45135</v>
      </c>
      <c r="DK187" s="3"/>
      <c r="DL187" s="3"/>
      <c r="DM187" s="3">
        <v>45135</v>
      </c>
      <c r="DN187" s="3"/>
      <c r="DO187" s="3">
        <v>45135</v>
      </c>
      <c r="DP187" s="3">
        <v>45135</v>
      </c>
      <c r="DQ187" s="26">
        <v>0.75</v>
      </c>
    </row>
    <row r="188" spans="1:121" x14ac:dyDescent="0.25">
      <c r="A188" s="2" t="s">
        <v>1281</v>
      </c>
      <c r="B188" s="2" t="s">
        <v>1842</v>
      </c>
      <c r="C188" s="2" t="s">
        <v>4005</v>
      </c>
      <c r="D188" s="2" t="s">
        <v>7741</v>
      </c>
      <c r="E188" s="2" t="s">
        <v>7493</v>
      </c>
      <c r="F188" s="2" t="str">
        <f t="shared" si="7"/>
        <v>TENEDOR DE GANCHOS FRACTURADO</v>
      </c>
      <c r="G188" s="2" t="str">
        <f t="shared" si="6"/>
        <v>TENEDOR DE GANCHOS FRACTURADO</v>
      </c>
      <c r="H188" s="2" t="s">
        <v>7345</v>
      </c>
      <c r="I188" s="2" t="s">
        <v>7279</v>
      </c>
      <c r="J188" s="2" t="s">
        <v>7579</v>
      </c>
      <c r="K188" s="2" t="s">
        <v>7247</v>
      </c>
      <c r="L188" s="2" t="s">
        <v>7354</v>
      </c>
      <c r="M188" s="2" t="s">
        <v>7580</v>
      </c>
      <c r="N188" s="2"/>
      <c r="O188" s="2"/>
      <c r="P188" s="2"/>
      <c r="Q188" s="2" t="s">
        <v>153</v>
      </c>
      <c r="R188" s="2" t="s">
        <v>10</v>
      </c>
      <c r="S188" s="2" t="s">
        <v>67</v>
      </c>
      <c r="T188" s="2" t="s">
        <v>1276</v>
      </c>
      <c r="U188" s="2" t="s">
        <v>1280</v>
      </c>
      <c r="V188" s="2" t="s">
        <v>1297</v>
      </c>
      <c r="W188" s="2" t="s">
        <v>1297</v>
      </c>
      <c r="X188" s="2" t="s">
        <v>1291</v>
      </c>
      <c r="Y188" s="2" t="s">
        <v>1025</v>
      </c>
      <c r="Z188" s="2" t="s">
        <v>1844</v>
      </c>
      <c r="AA188" s="2" t="s">
        <v>1844</v>
      </c>
      <c r="AB188" s="2" t="s">
        <v>4006</v>
      </c>
      <c r="AC188" s="2" t="s">
        <v>1844</v>
      </c>
      <c r="AD188" s="2" t="s">
        <v>1531</v>
      </c>
      <c r="AE188" s="2" t="s">
        <v>4007</v>
      </c>
      <c r="AF188" s="2" t="s">
        <v>2176</v>
      </c>
      <c r="AG188" s="2" t="s">
        <v>1847</v>
      </c>
      <c r="AH188" s="2" t="s">
        <v>1844</v>
      </c>
      <c r="AI188" s="2" t="s">
        <v>1844</v>
      </c>
      <c r="AJ188" s="2" t="s">
        <v>1844</v>
      </c>
      <c r="AK188" s="2" t="s">
        <v>1281</v>
      </c>
      <c r="AL188" s="2" t="s">
        <v>1848</v>
      </c>
      <c r="AM188" s="2" t="s">
        <v>1844</v>
      </c>
      <c r="AN188" s="2" t="s">
        <v>4008</v>
      </c>
      <c r="AO188" s="2" t="s">
        <v>4009</v>
      </c>
      <c r="AP188" s="2" t="s">
        <v>1844</v>
      </c>
      <c r="AQ188" s="2" t="s">
        <v>1844</v>
      </c>
      <c r="AR188" s="2" t="s">
        <v>1844</v>
      </c>
      <c r="AS188" s="2" t="s">
        <v>1844</v>
      </c>
      <c r="AT188" s="2" t="s">
        <v>4010</v>
      </c>
      <c r="AU188" s="2" t="s">
        <v>1844</v>
      </c>
      <c r="AV188" s="2" t="s">
        <v>1844</v>
      </c>
      <c r="AW188" s="2" t="s">
        <v>1851</v>
      </c>
      <c r="AX188" s="2" t="s">
        <v>1844</v>
      </c>
      <c r="AY188" s="2" t="s">
        <v>1844</v>
      </c>
      <c r="AZ188" s="2" t="s">
        <v>1852</v>
      </c>
      <c r="BA188" s="2" t="s">
        <v>1844</v>
      </c>
      <c r="BB188" s="2" t="s">
        <v>1278</v>
      </c>
      <c r="BC188" s="2" t="s">
        <v>4011</v>
      </c>
      <c r="BD188" s="2" t="s">
        <v>1844</v>
      </c>
      <c r="BE188" s="2" t="s">
        <v>4012</v>
      </c>
      <c r="BF188" s="2" t="s">
        <v>1853</v>
      </c>
      <c r="BG188" s="2" t="s">
        <v>1844</v>
      </c>
      <c r="BH188" s="2" t="s">
        <v>1281</v>
      </c>
      <c r="BI188" s="2" t="s">
        <v>1844</v>
      </c>
      <c r="BJ188" s="2" t="s">
        <v>1854</v>
      </c>
      <c r="BK188" s="2" t="s">
        <v>1855</v>
      </c>
      <c r="BL188" s="2" t="s">
        <v>1866</v>
      </c>
      <c r="BM188" s="2" t="s">
        <v>1844</v>
      </c>
      <c r="BN188" s="2" t="s">
        <v>1844</v>
      </c>
      <c r="BO188" s="2" t="s">
        <v>1844</v>
      </c>
      <c r="BP188" s="2" t="s">
        <v>1857</v>
      </c>
      <c r="BQ188" s="2" t="s">
        <v>1844</v>
      </c>
      <c r="BR188" s="2" t="s">
        <v>1844</v>
      </c>
      <c r="BS188" s="2" t="s">
        <v>1853</v>
      </c>
      <c r="BT188" s="2" t="s">
        <v>1844</v>
      </c>
      <c r="BU188" s="2" t="s">
        <v>4013</v>
      </c>
      <c r="BV188" s="2" t="s">
        <v>1882</v>
      </c>
      <c r="BW188" s="2" t="s">
        <v>4014</v>
      </c>
      <c r="BX188" s="2" t="s">
        <v>1844</v>
      </c>
      <c r="BY188" s="2" t="s">
        <v>1844</v>
      </c>
      <c r="BZ188" s="2" t="s">
        <v>1844</v>
      </c>
      <c r="CA188" s="2" t="s">
        <v>1844</v>
      </c>
      <c r="CB188" s="2" t="s">
        <v>1844</v>
      </c>
      <c r="CC188" s="2" t="s">
        <v>154</v>
      </c>
      <c r="CD188" s="2" t="s">
        <v>1844</v>
      </c>
      <c r="CE188" s="2" t="s">
        <v>1844</v>
      </c>
      <c r="CF188" s="2" t="s">
        <v>1844</v>
      </c>
      <c r="CG188" s="2" t="s">
        <v>1844</v>
      </c>
      <c r="CH188" s="2" t="s">
        <v>4007</v>
      </c>
      <c r="CI188" s="2" t="s">
        <v>1869</v>
      </c>
      <c r="CJ188" s="2" t="s">
        <v>1844</v>
      </c>
      <c r="CK188" s="2" t="s">
        <v>1844</v>
      </c>
      <c r="CL188" s="2" t="s">
        <v>1844</v>
      </c>
      <c r="CM188" s="2" t="s">
        <v>1844</v>
      </c>
      <c r="CN188" s="2" t="s">
        <v>1281</v>
      </c>
      <c r="CO188" s="2" t="s">
        <v>1883</v>
      </c>
      <c r="CP188" s="2" t="s">
        <v>4013</v>
      </c>
      <c r="CQ188" s="2" t="s">
        <v>1884</v>
      </c>
      <c r="CR188" s="2" t="s">
        <v>1844</v>
      </c>
      <c r="CS188" s="2" t="s">
        <v>1859</v>
      </c>
      <c r="CT188" s="2" t="s">
        <v>1859</v>
      </c>
      <c r="CU188" s="2" t="s">
        <v>1859</v>
      </c>
      <c r="CV188" s="2" t="s">
        <v>1844</v>
      </c>
      <c r="CW188" s="2" t="s">
        <v>1844</v>
      </c>
      <c r="CX188" s="2" t="s">
        <v>1844</v>
      </c>
      <c r="CY188" s="2" t="s">
        <v>1844</v>
      </c>
      <c r="CZ188" s="2" t="s">
        <v>1844</v>
      </c>
      <c r="DA188" s="2" t="s">
        <v>1844</v>
      </c>
      <c r="DB188" s="2" t="s">
        <v>1844</v>
      </c>
      <c r="DC188" s="2" t="s">
        <v>1026</v>
      </c>
      <c r="DD188" s="2" t="s">
        <v>1281</v>
      </c>
      <c r="DE188" s="2" t="s">
        <v>152</v>
      </c>
      <c r="DF188" s="3">
        <v>45136</v>
      </c>
      <c r="DG188" s="3">
        <v>45137</v>
      </c>
      <c r="DH188" s="3">
        <v>45137</v>
      </c>
      <c r="DI188" s="3">
        <v>45136</v>
      </c>
      <c r="DJ188" s="3">
        <v>45137</v>
      </c>
      <c r="DK188" s="3"/>
      <c r="DL188" s="3"/>
      <c r="DM188" s="3">
        <v>45136</v>
      </c>
      <c r="DN188" s="3"/>
      <c r="DO188" s="3">
        <v>45136</v>
      </c>
      <c r="DP188" s="3">
        <v>45136</v>
      </c>
      <c r="DQ188" s="26">
        <v>0.33</v>
      </c>
    </row>
    <row r="189" spans="1:121" x14ac:dyDescent="0.25">
      <c r="A189" s="2" t="s">
        <v>1281</v>
      </c>
      <c r="B189" s="2" t="s">
        <v>1842</v>
      </c>
      <c r="C189" s="2" t="s">
        <v>4022</v>
      </c>
      <c r="D189" s="2" t="s">
        <v>7667</v>
      </c>
      <c r="E189" s="2" t="s">
        <v>7668</v>
      </c>
      <c r="F189" s="2" t="str">
        <f t="shared" si="7"/>
        <v>PLANCHA DE SELLADO SIN VACÍO</v>
      </c>
      <c r="G189" s="2" t="str">
        <f t="shared" si="6"/>
        <v>PLANCHA DE SELLADO SIN VACÍO</v>
      </c>
      <c r="H189" s="2" t="s">
        <v>7251</v>
      </c>
      <c r="I189" s="2" t="s">
        <v>7581</v>
      </c>
      <c r="J189" s="2" t="s">
        <v>7111</v>
      </c>
      <c r="K189" s="2" t="s">
        <v>7582</v>
      </c>
      <c r="L189" s="2" t="s">
        <v>7279</v>
      </c>
      <c r="M189" s="2" t="s">
        <v>7253</v>
      </c>
      <c r="N189" s="2"/>
      <c r="O189" s="2"/>
      <c r="P189" s="2"/>
      <c r="Q189" s="2" t="s">
        <v>52</v>
      </c>
      <c r="R189" s="2" t="s">
        <v>10</v>
      </c>
      <c r="S189" s="2" t="s">
        <v>1042</v>
      </c>
      <c r="T189" s="2" t="s">
        <v>1276</v>
      </c>
      <c r="U189" s="2" t="s">
        <v>1280</v>
      </c>
      <c r="V189" s="2" t="s">
        <v>1294</v>
      </c>
      <c r="W189" s="2" t="s">
        <v>1294</v>
      </c>
      <c r="X189" s="2" t="s">
        <v>1295</v>
      </c>
      <c r="Y189" s="2" t="s">
        <v>1025</v>
      </c>
      <c r="Z189" s="2" t="s">
        <v>1844</v>
      </c>
      <c r="AA189" s="2" t="s">
        <v>1844</v>
      </c>
      <c r="AB189" s="2" t="s">
        <v>4023</v>
      </c>
      <c r="AC189" s="2" t="s">
        <v>1844</v>
      </c>
      <c r="AD189" s="2" t="s">
        <v>1292</v>
      </c>
      <c r="AE189" s="2" t="s">
        <v>4024</v>
      </c>
      <c r="AF189" s="2" t="s">
        <v>1870</v>
      </c>
      <c r="AG189" s="2" t="s">
        <v>1847</v>
      </c>
      <c r="AH189" s="2" t="s">
        <v>1844</v>
      </c>
      <c r="AI189" s="2" t="s">
        <v>1844</v>
      </c>
      <c r="AJ189" s="2" t="s">
        <v>1844</v>
      </c>
      <c r="AK189" s="2" t="s">
        <v>1281</v>
      </c>
      <c r="AL189" s="2" t="s">
        <v>1848</v>
      </c>
      <c r="AM189" s="2" t="s">
        <v>1844</v>
      </c>
      <c r="AN189" s="2" t="s">
        <v>2239</v>
      </c>
      <c r="AO189" s="2" t="s">
        <v>3828</v>
      </c>
      <c r="AP189" s="2" t="s">
        <v>1844</v>
      </c>
      <c r="AQ189" s="2" t="s">
        <v>1844</v>
      </c>
      <c r="AR189" s="2" t="s">
        <v>1844</v>
      </c>
      <c r="AS189" s="2" t="s">
        <v>1844</v>
      </c>
      <c r="AT189" s="2" t="s">
        <v>3828</v>
      </c>
      <c r="AU189" s="2" t="s">
        <v>1844</v>
      </c>
      <c r="AV189" s="2" t="s">
        <v>1844</v>
      </c>
      <c r="AW189" s="2" t="s">
        <v>1851</v>
      </c>
      <c r="AX189" s="2" t="s">
        <v>1844</v>
      </c>
      <c r="AY189" s="2" t="s">
        <v>1844</v>
      </c>
      <c r="AZ189" s="2" t="s">
        <v>1852</v>
      </c>
      <c r="BA189" s="2" t="s">
        <v>1844</v>
      </c>
      <c r="BB189" s="2" t="s">
        <v>1278</v>
      </c>
      <c r="BC189" s="2" t="s">
        <v>4025</v>
      </c>
      <c r="BD189" s="2" t="s">
        <v>1844</v>
      </c>
      <c r="BE189" s="2" t="s">
        <v>4026</v>
      </c>
      <c r="BF189" s="2" t="s">
        <v>1853</v>
      </c>
      <c r="BG189" s="2" t="s">
        <v>1844</v>
      </c>
      <c r="BH189" s="2" t="s">
        <v>1281</v>
      </c>
      <c r="BI189" s="2" t="s">
        <v>1844</v>
      </c>
      <c r="BJ189" s="2" t="s">
        <v>1854</v>
      </c>
      <c r="BK189" s="2" t="s">
        <v>1855</v>
      </c>
      <c r="BL189" s="2" t="s">
        <v>1871</v>
      </c>
      <c r="BM189" s="2" t="s">
        <v>1844</v>
      </c>
      <c r="BN189" s="2" t="s">
        <v>1844</v>
      </c>
      <c r="BO189" s="2" t="s">
        <v>1844</v>
      </c>
      <c r="BP189" s="2" t="s">
        <v>1857</v>
      </c>
      <c r="BQ189" s="2" t="s">
        <v>1844</v>
      </c>
      <c r="BR189" s="2" t="s">
        <v>1844</v>
      </c>
      <c r="BS189" s="2" t="s">
        <v>1853</v>
      </c>
      <c r="BT189" s="2" t="s">
        <v>1844</v>
      </c>
      <c r="BU189" s="2" t="s">
        <v>4027</v>
      </c>
      <c r="BV189" s="2" t="s">
        <v>1872</v>
      </c>
      <c r="BW189" s="2" t="s">
        <v>4028</v>
      </c>
      <c r="BX189" s="2" t="s">
        <v>1844</v>
      </c>
      <c r="BY189" s="2" t="s">
        <v>1844</v>
      </c>
      <c r="BZ189" s="2" t="s">
        <v>1844</v>
      </c>
      <c r="CA189" s="2" t="s">
        <v>1844</v>
      </c>
      <c r="CB189" s="2" t="s">
        <v>1844</v>
      </c>
      <c r="CC189" s="2" t="s">
        <v>53</v>
      </c>
      <c r="CD189" s="2" t="s">
        <v>1873</v>
      </c>
      <c r="CE189" s="2" t="s">
        <v>1844</v>
      </c>
      <c r="CF189" s="2" t="s">
        <v>1844</v>
      </c>
      <c r="CG189" s="2" t="s">
        <v>1844</v>
      </c>
      <c r="CH189" s="2" t="s">
        <v>4029</v>
      </c>
      <c r="CI189" s="2" t="s">
        <v>1874</v>
      </c>
      <c r="CJ189" s="2" t="s">
        <v>1844</v>
      </c>
      <c r="CK189" s="2" t="s">
        <v>1844</v>
      </c>
      <c r="CL189" s="2" t="s">
        <v>1844</v>
      </c>
      <c r="CM189" s="2" t="s">
        <v>1844</v>
      </c>
      <c r="CN189" s="2" t="s">
        <v>1281</v>
      </c>
      <c r="CO189" s="2" t="s">
        <v>1875</v>
      </c>
      <c r="CP189" s="2" t="s">
        <v>4027</v>
      </c>
      <c r="CQ189" s="2" t="s">
        <v>1876</v>
      </c>
      <c r="CR189" s="2" t="s">
        <v>1844</v>
      </c>
      <c r="CS189" s="2" t="s">
        <v>1859</v>
      </c>
      <c r="CT189" s="2" t="s">
        <v>1859</v>
      </c>
      <c r="CU189" s="2" t="s">
        <v>1859</v>
      </c>
      <c r="CV189" s="2" t="s">
        <v>1844</v>
      </c>
      <c r="CW189" s="2" t="s">
        <v>1844</v>
      </c>
      <c r="CX189" s="2" t="s">
        <v>1844</v>
      </c>
      <c r="CY189" s="2" t="s">
        <v>1844</v>
      </c>
      <c r="CZ189" s="2" t="s">
        <v>1844</v>
      </c>
      <c r="DA189" s="2" t="s">
        <v>1844</v>
      </c>
      <c r="DB189" s="2" t="s">
        <v>1844</v>
      </c>
      <c r="DC189" s="2" t="s">
        <v>1026</v>
      </c>
      <c r="DD189" s="2" t="s">
        <v>1281</v>
      </c>
      <c r="DE189" s="2" t="s">
        <v>51</v>
      </c>
      <c r="DF189" s="3">
        <v>45141</v>
      </c>
      <c r="DG189" s="3">
        <v>45160</v>
      </c>
      <c r="DH189" s="3">
        <v>45160</v>
      </c>
      <c r="DI189" s="3">
        <v>45141</v>
      </c>
      <c r="DJ189" s="3">
        <v>45141</v>
      </c>
      <c r="DK189" s="3"/>
      <c r="DL189" s="3"/>
      <c r="DM189" s="3">
        <v>45141</v>
      </c>
      <c r="DN189" s="3"/>
      <c r="DO189" s="3">
        <v>45141</v>
      </c>
      <c r="DP189" s="3">
        <v>45141</v>
      </c>
      <c r="DQ189" s="26">
        <v>4</v>
      </c>
    </row>
    <row r="190" spans="1:121" x14ac:dyDescent="0.25">
      <c r="A190" s="2" t="s">
        <v>1281</v>
      </c>
      <c r="B190" s="2" t="s">
        <v>1842</v>
      </c>
      <c r="C190" s="2" t="s">
        <v>4030</v>
      </c>
      <c r="D190" s="2" t="s">
        <v>7667</v>
      </c>
      <c r="E190" s="2" t="s">
        <v>7668</v>
      </c>
      <c r="F190" s="2" t="str">
        <f t="shared" si="7"/>
        <v>PLANCHA DE SELLADO SIN VACÍO</v>
      </c>
      <c r="G190" s="2" t="str">
        <f t="shared" si="6"/>
        <v>PLANCHA DE SELLADO SIN VACÍO</v>
      </c>
      <c r="H190" s="2" t="s">
        <v>7288</v>
      </c>
      <c r="I190" s="2" t="s">
        <v>7247</v>
      </c>
      <c r="J190" s="2" t="s">
        <v>7316</v>
      </c>
      <c r="K190" s="2" t="s">
        <v>7257</v>
      </c>
      <c r="L190" s="2" t="s">
        <v>5964</v>
      </c>
      <c r="M190" s="2"/>
      <c r="N190" s="2"/>
      <c r="O190" s="2"/>
      <c r="P190" s="2"/>
      <c r="Q190" s="2" t="s">
        <v>52</v>
      </c>
      <c r="R190" s="2" t="s">
        <v>10</v>
      </c>
      <c r="S190" s="2" t="s">
        <v>1129</v>
      </c>
      <c r="T190" s="2" t="s">
        <v>1276</v>
      </c>
      <c r="U190" s="2" t="s">
        <v>1280</v>
      </c>
      <c r="V190" s="2" t="s">
        <v>1294</v>
      </c>
      <c r="W190" s="2" t="s">
        <v>1294</v>
      </c>
      <c r="X190" s="2" t="s">
        <v>1295</v>
      </c>
      <c r="Y190" s="2" t="s">
        <v>1025</v>
      </c>
      <c r="Z190" s="2" t="s">
        <v>1844</v>
      </c>
      <c r="AA190" s="2" t="s">
        <v>1844</v>
      </c>
      <c r="AB190" s="2" t="s">
        <v>4031</v>
      </c>
      <c r="AC190" s="2" t="s">
        <v>1844</v>
      </c>
      <c r="AD190" s="2" t="s">
        <v>1292</v>
      </c>
      <c r="AE190" s="2" t="s">
        <v>4032</v>
      </c>
      <c r="AF190" s="2" t="s">
        <v>1870</v>
      </c>
      <c r="AG190" s="2" t="s">
        <v>1847</v>
      </c>
      <c r="AH190" s="2" t="s">
        <v>1844</v>
      </c>
      <c r="AI190" s="2" t="s">
        <v>1844</v>
      </c>
      <c r="AJ190" s="2" t="s">
        <v>1844</v>
      </c>
      <c r="AK190" s="2" t="s">
        <v>1281</v>
      </c>
      <c r="AL190" s="2" t="s">
        <v>1848</v>
      </c>
      <c r="AM190" s="2" t="s">
        <v>1844</v>
      </c>
      <c r="AN190" s="2" t="s">
        <v>4033</v>
      </c>
      <c r="AO190" s="2" t="s">
        <v>2570</v>
      </c>
      <c r="AP190" s="2" t="s">
        <v>1844</v>
      </c>
      <c r="AQ190" s="2" t="s">
        <v>1844</v>
      </c>
      <c r="AR190" s="2" t="s">
        <v>1844</v>
      </c>
      <c r="AS190" s="2" t="s">
        <v>1844</v>
      </c>
      <c r="AT190" s="2" t="s">
        <v>2570</v>
      </c>
      <c r="AU190" s="2" t="s">
        <v>1844</v>
      </c>
      <c r="AV190" s="2" t="s">
        <v>1844</v>
      </c>
      <c r="AW190" s="2" t="s">
        <v>1851</v>
      </c>
      <c r="AX190" s="2" t="s">
        <v>1844</v>
      </c>
      <c r="AY190" s="2" t="s">
        <v>1844</v>
      </c>
      <c r="AZ190" s="2" t="s">
        <v>1852</v>
      </c>
      <c r="BA190" s="2" t="s">
        <v>1844</v>
      </c>
      <c r="BB190" s="2" t="s">
        <v>1278</v>
      </c>
      <c r="BC190" s="2" t="s">
        <v>4034</v>
      </c>
      <c r="BD190" s="2" t="s">
        <v>1844</v>
      </c>
      <c r="BE190" s="2" t="s">
        <v>4035</v>
      </c>
      <c r="BF190" s="2" t="s">
        <v>1853</v>
      </c>
      <c r="BG190" s="2" t="s">
        <v>1844</v>
      </c>
      <c r="BH190" s="2" t="s">
        <v>1281</v>
      </c>
      <c r="BI190" s="2" t="s">
        <v>1844</v>
      </c>
      <c r="BJ190" s="2" t="s">
        <v>1854</v>
      </c>
      <c r="BK190" s="2" t="s">
        <v>1855</v>
      </c>
      <c r="BL190" s="2" t="s">
        <v>1871</v>
      </c>
      <c r="BM190" s="2" t="s">
        <v>1844</v>
      </c>
      <c r="BN190" s="2" t="s">
        <v>1844</v>
      </c>
      <c r="BO190" s="2" t="s">
        <v>1844</v>
      </c>
      <c r="BP190" s="2" t="s">
        <v>1857</v>
      </c>
      <c r="BQ190" s="2" t="s">
        <v>1844</v>
      </c>
      <c r="BR190" s="2" t="s">
        <v>1844</v>
      </c>
      <c r="BS190" s="2" t="s">
        <v>1853</v>
      </c>
      <c r="BT190" s="2" t="s">
        <v>1844</v>
      </c>
      <c r="BU190" s="2" t="s">
        <v>4036</v>
      </c>
      <c r="BV190" s="2" t="s">
        <v>1872</v>
      </c>
      <c r="BW190" s="2" t="s">
        <v>4037</v>
      </c>
      <c r="BX190" s="2" t="s">
        <v>1844</v>
      </c>
      <c r="BY190" s="2" t="s">
        <v>1844</v>
      </c>
      <c r="BZ190" s="2" t="s">
        <v>1844</v>
      </c>
      <c r="CA190" s="2" t="s">
        <v>1844</v>
      </c>
      <c r="CB190" s="2" t="s">
        <v>1844</v>
      </c>
      <c r="CC190" s="2" t="s">
        <v>53</v>
      </c>
      <c r="CD190" s="2" t="s">
        <v>1873</v>
      </c>
      <c r="CE190" s="2" t="s">
        <v>1844</v>
      </c>
      <c r="CF190" s="2" t="s">
        <v>1844</v>
      </c>
      <c r="CG190" s="2" t="s">
        <v>1844</v>
      </c>
      <c r="CH190" s="2" t="s">
        <v>4038</v>
      </c>
      <c r="CI190" s="2" t="s">
        <v>1874</v>
      </c>
      <c r="CJ190" s="2" t="s">
        <v>1844</v>
      </c>
      <c r="CK190" s="2" t="s">
        <v>1844</v>
      </c>
      <c r="CL190" s="2" t="s">
        <v>1844</v>
      </c>
      <c r="CM190" s="2" t="s">
        <v>1844</v>
      </c>
      <c r="CN190" s="2" t="s">
        <v>1281</v>
      </c>
      <c r="CO190" s="2" t="s">
        <v>1875</v>
      </c>
      <c r="CP190" s="2" t="s">
        <v>4036</v>
      </c>
      <c r="CQ190" s="2" t="s">
        <v>1876</v>
      </c>
      <c r="CR190" s="2" t="s">
        <v>1844</v>
      </c>
      <c r="CS190" s="2" t="s">
        <v>1859</v>
      </c>
      <c r="CT190" s="2" t="s">
        <v>1859</v>
      </c>
      <c r="CU190" s="2" t="s">
        <v>1859</v>
      </c>
      <c r="CV190" s="2" t="s">
        <v>1844</v>
      </c>
      <c r="CW190" s="2" t="s">
        <v>1844</v>
      </c>
      <c r="CX190" s="2" t="s">
        <v>1844</v>
      </c>
      <c r="CY190" s="2" t="s">
        <v>1844</v>
      </c>
      <c r="CZ190" s="2" t="s">
        <v>1844</v>
      </c>
      <c r="DA190" s="2" t="s">
        <v>1844</v>
      </c>
      <c r="DB190" s="2" t="s">
        <v>1844</v>
      </c>
      <c r="DC190" s="2" t="s">
        <v>1026</v>
      </c>
      <c r="DD190" s="2" t="s">
        <v>1281</v>
      </c>
      <c r="DE190" s="2" t="s">
        <v>51</v>
      </c>
      <c r="DF190" s="3">
        <v>45143</v>
      </c>
      <c r="DG190" s="3">
        <v>45160</v>
      </c>
      <c r="DH190" s="3">
        <v>45160</v>
      </c>
      <c r="DI190" s="3">
        <v>45143</v>
      </c>
      <c r="DJ190" s="3">
        <v>45143</v>
      </c>
      <c r="DK190" s="3"/>
      <c r="DL190" s="3"/>
      <c r="DM190" s="3">
        <v>45143</v>
      </c>
      <c r="DN190" s="3"/>
      <c r="DO190" s="3">
        <v>45143</v>
      </c>
      <c r="DP190" s="3">
        <v>45143</v>
      </c>
      <c r="DQ190" s="26">
        <v>1.58</v>
      </c>
    </row>
    <row r="191" spans="1:121" x14ac:dyDescent="0.25">
      <c r="A191" s="2" t="s">
        <v>1281</v>
      </c>
      <c r="B191" s="2" t="s">
        <v>1842</v>
      </c>
      <c r="C191" s="2" t="s">
        <v>4039</v>
      </c>
      <c r="D191" s="2" t="s">
        <v>7281</v>
      </c>
      <c r="E191" s="2" t="s">
        <v>7702</v>
      </c>
      <c r="F191" s="2" t="str">
        <f t="shared" si="7"/>
        <v>TROQUEL DESAFILADO</v>
      </c>
      <c r="G191" s="2" t="str">
        <f t="shared" si="6"/>
        <v>TROQUEL DESAFILADO</v>
      </c>
      <c r="H191" s="2" t="s">
        <v>7281</v>
      </c>
      <c r="I191" s="2" t="s">
        <v>7470</v>
      </c>
      <c r="J191" s="2" t="s">
        <v>7111</v>
      </c>
      <c r="K191" s="2" t="s">
        <v>7378</v>
      </c>
      <c r="L191" s="2"/>
      <c r="M191" s="2"/>
      <c r="N191" s="2"/>
      <c r="O191" s="2"/>
      <c r="P191" s="2"/>
      <c r="Q191" s="2" t="s">
        <v>52</v>
      </c>
      <c r="R191" s="2" t="s">
        <v>10</v>
      </c>
      <c r="S191" s="2" t="s">
        <v>1042</v>
      </c>
      <c r="T191" s="2" t="s">
        <v>1276</v>
      </c>
      <c r="U191" s="2" t="s">
        <v>1280</v>
      </c>
      <c r="V191" s="2" t="s">
        <v>1294</v>
      </c>
      <c r="W191" s="2" t="s">
        <v>1294</v>
      </c>
      <c r="X191" s="2" t="s">
        <v>1295</v>
      </c>
      <c r="Y191" s="2" t="s">
        <v>1025</v>
      </c>
      <c r="Z191" s="2" t="s">
        <v>1844</v>
      </c>
      <c r="AA191" s="2" t="s">
        <v>1844</v>
      </c>
      <c r="AB191" s="2" t="s">
        <v>4040</v>
      </c>
      <c r="AC191" s="2" t="s">
        <v>1844</v>
      </c>
      <c r="AD191" s="2" t="s">
        <v>1292</v>
      </c>
      <c r="AE191" s="2" t="s">
        <v>4041</v>
      </c>
      <c r="AF191" s="2" t="s">
        <v>1870</v>
      </c>
      <c r="AG191" s="2" t="s">
        <v>1847</v>
      </c>
      <c r="AH191" s="2" t="s">
        <v>1844</v>
      </c>
      <c r="AI191" s="2" t="s">
        <v>1844</v>
      </c>
      <c r="AJ191" s="2" t="s">
        <v>1844</v>
      </c>
      <c r="AK191" s="2" t="s">
        <v>1281</v>
      </c>
      <c r="AL191" s="2" t="s">
        <v>1848</v>
      </c>
      <c r="AM191" s="2" t="s">
        <v>1844</v>
      </c>
      <c r="AN191" s="2" t="s">
        <v>1889</v>
      </c>
      <c r="AO191" s="2" t="s">
        <v>3954</v>
      </c>
      <c r="AP191" s="2" t="s">
        <v>1844</v>
      </c>
      <c r="AQ191" s="2" t="s">
        <v>1844</v>
      </c>
      <c r="AR191" s="2" t="s">
        <v>1844</v>
      </c>
      <c r="AS191" s="2" t="s">
        <v>1844</v>
      </c>
      <c r="AT191" s="2" t="s">
        <v>3954</v>
      </c>
      <c r="AU191" s="2" t="s">
        <v>1844</v>
      </c>
      <c r="AV191" s="2" t="s">
        <v>1844</v>
      </c>
      <c r="AW191" s="2" t="s">
        <v>1851</v>
      </c>
      <c r="AX191" s="2" t="s">
        <v>1844</v>
      </c>
      <c r="AY191" s="2" t="s">
        <v>1844</v>
      </c>
      <c r="AZ191" s="2" t="s">
        <v>1852</v>
      </c>
      <c r="BA191" s="2" t="s">
        <v>1844</v>
      </c>
      <c r="BB191" s="2" t="s">
        <v>1278</v>
      </c>
      <c r="BC191" s="2" t="s">
        <v>4042</v>
      </c>
      <c r="BD191" s="2" t="s">
        <v>1844</v>
      </c>
      <c r="BE191" s="2" t="s">
        <v>4043</v>
      </c>
      <c r="BF191" s="2" t="s">
        <v>1853</v>
      </c>
      <c r="BG191" s="2" t="s">
        <v>1844</v>
      </c>
      <c r="BH191" s="2" t="s">
        <v>1281</v>
      </c>
      <c r="BI191" s="2" t="s">
        <v>1844</v>
      </c>
      <c r="BJ191" s="2" t="s">
        <v>1854</v>
      </c>
      <c r="BK191" s="2" t="s">
        <v>1855</v>
      </c>
      <c r="BL191" s="2" t="s">
        <v>1871</v>
      </c>
      <c r="BM191" s="2" t="s">
        <v>1844</v>
      </c>
      <c r="BN191" s="2" t="s">
        <v>1844</v>
      </c>
      <c r="BO191" s="2" t="s">
        <v>1844</v>
      </c>
      <c r="BP191" s="2" t="s">
        <v>1857</v>
      </c>
      <c r="BQ191" s="2" t="s">
        <v>1844</v>
      </c>
      <c r="BR191" s="2" t="s">
        <v>1844</v>
      </c>
      <c r="BS191" s="2" t="s">
        <v>1853</v>
      </c>
      <c r="BT191" s="2" t="s">
        <v>1844</v>
      </c>
      <c r="BU191" s="2" t="s">
        <v>4044</v>
      </c>
      <c r="BV191" s="2" t="s">
        <v>1872</v>
      </c>
      <c r="BW191" s="2" t="s">
        <v>4045</v>
      </c>
      <c r="BX191" s="2" t="s">
        <v>1844</v>
      </c>
      <c r="BY191" s="2" t="s">
        <v>1844</v>
      </c>
      <c r="BZ191" s="2" t="s">
        <v>1844</v>
      </c>
      <c r="CA191" s="2" t="s">
        <v>1844</v>
      </c>
      <c r="CB191" s="2" t="s">
        <v>1844</v>
      </c>
      <c r="CC191" s="2" t="s">
        <v>53</v>
      </c>
      <c r="CD191" s="2" t="s">
        <v>1873</v>
      </c>
      <c r="CE191" s="2" t="s">
        <v>1844</v>
      </c>
      <c r="CF191" s="2" t="s">
        <v>1844</v>
      </c>
      <c r="CG191" s="2" t="s">
        <v>1844</v>
      </c>
      <c r="CH191" s="2" t="s">
        <v>4046</v>
      </c>
      <c r="CI191" s="2" t="s">
        <v>1874</v>
      </c>
      <c r="CJ191" s="2" t="s">
        <v>1844</v>
      </c>
      <c r="CK191" s="2" t="s">
        <v>1844</v>
      </c>
      <c r="CL191" s="2" t="s">
        <v>1844</v>
      </c>
      <c r="CM191" s="2" t="s">
        <v>1844</v>
      </c>
      <c r="CN191" s="2" t="s">
        <v>1281</v>
      </c>
      <c r="CO191" s="2" t="s">
        <v>1875</v>
      </c>
      <c r="CP191" s="2" t="s">
        <v>4044</v>
      </c>
      <c r="CQ191" s="2" t="s">
        <v>1876</v>
      </c>
      <c r="CR191" s="2" t="s">
        <v>1844</v>
      </c>
      <c r="CS191" s="2" t="s">
        <v>1859</v>
      </c>
      <c r="CT191" s="2" t="s">
        <v>1859</v>
      </c>
      <c r="CU191" s="2" t="s">
        <v>1859</v>
      </c>
      <c r="CV191" s="2" t="s">
        <v>1844</v>
      </c>
      <c r="CW191" s="2" t="s">
        <v>1844</v>
      </c>
      <c r="CX191" s="2" t="s">
        <v>1844</v>
      </c>
      <c r="CY191" s="2" t="s">
        <v>1844</v>
      </c>
      <c r="CZ191" s="2" t="s">
        <v>1844</v>
      </c>
      <c r="DA191" s="2" t="s">
        <v>1844</v>
      </c>
      <c r="DB191" s="2" t="s">
        <v>1844</v>
      </c>
      <c r="DC191" s="2" t="s">
        <v>1026</v>
      </c>
      <c r="DD191" s="2" t="s">
        <v>1281</v>
      </c>
      <c r="DE191" s="2" t="s">
        <v>51</v>
      </c>
      <c r="DF191" s="3">
        <v>45147</v>
      </c>
      <c r="DG191" s="3">
        <v>45160</v>
      </c>
      <c r="DH191" s="3">
        <v>45160</v>
      </c>
      <c r="DI191" s="3">
        <v>45147</v>
      </c>
      <c r="DJ191" s="3">
        <v>45147</v>
      </c>
      <c r="DK191" s="3"/>
      <c r="DL191" s="3"/>
      <c r="DM191" s="3">
        <v>45147</v>
      </c>
      <c r="DN191" s="3"/>
      <c r="DO191" s="3">
        <v>45147</v>
      </c>
      <c r="DP191" s="3">
        <v>45147</v>
      </c>
      <c r="DQ191" s="26">
        <v>0.67</v>
      </c>
    </row>
    <row r="192" spans="1:121" x14ac:dyDescent="0.25">
      <c r="A192" s="2" t="s">
        <v>1281</v>
      </c>
      <c r="B192" s="2" t="s">
        <v>1842</v>
      </c>
      <c r="C192" s="2" t="s">
        <v>4047</v>
      </c>
      <c r="D192" s="2" t="s">
        <v>7281</v>
      </c>
      <c r="E192" s="2" t="s">
        <v>7661</v>
      </c>
      <c r="F192" s="2" t="str">
        <f t="shared" si="7"/>
        <v>TROQUEL DESAJUSTADO</v>
      </c>
      <c r="G192" s="2" t="str">
        <f t="shared" si="6"/>
        <v>TROQUEL DESAJUSTADO</v>
      </c>
      <c r="H192" s="2" t="s">
        <v>7264</v>
      </c>
      <c r="I192" s="2" t="s">
        <v>7281</v>
      </c>
      <c r="J192" s="2">
        <v>2</v>
      </c>
      <c r="K192" s="2"/>
      <c r="L192" s="2"/>
      <c r="M192" s="2"/>
      <c r="N192" s="2"/>
      <c r="O192" s="2"/>
      <c r="P192" s="2"/>
      <c r="Q192" s="2" t="s">
        <v>52</v>
      </c>
      <c r="R192" s="2" t="s">
        <v>10</v>
      </c>
      <c r="S192" s="2" t="s">
        <v>1042</v>
      </c>
      <c r="T192" s="2" t="s">
        <v>1276</v>
      </c>
      <c r="U192" s="2" t="s">
        <v>1280</v>
      </c>
      <c r="V192" s="2" t="s">
        <v>1538</v>
      </c>
      <c r="W192" s="2" t="s">
        <v>1538</v>
      </c>
      <c r="X192" s="2" t="s">
        <v>1295</v>
      </c>
      <c r="Y192" s="2" t="s">
        <v>1025</v>
      </c>
      <c r="Z192" s="2" t="s">
        <v>1844</v>
      </c>
      <c r="AA192" s="2" t="s">
        <v>1844</v>
      </c>
      <c r="AB192" s="2" t="s">
        <v>4048</v>
      </c>
      <c r="AC192" s="2" t="s">
        <v>1844</v>
      </c>
      <c r="AD192" s="2" t="s">
        <v>1292</v>
      </c>
      <c r="AE192" s="2" t="s">
        <v>4049</v>
      </c>
      <c r="AF192" s="2" t="s">
        <v>1870</v>
      </c>
      <c r="AG192" s="2" t="s">
        <v>1847</v>
      </c>
      <c r="AH192" s="2" t="s">
        <v>1844</v>
      </c>
      <c r="AI192" s="2" t="s">
        <v>1844</v>
      </c>
      <c r="AJ192" s="2" t="s">
        <v>1844</v>
      </c>
      <c r="AK192" s="2" t="s">
        <v>1281</v>
      </c>
      <c r="AL192" s="2" t="s">
        <v>1848</v>
      </c>
      <c r="AM192" s="2" t="s">
        <v>1844</v>
      </c>
      <c r="AN192" s="2" t="s">
        <v>2795</v>
      </c>
      <c r="AO192" s="2" t="s">
        <v>2401</v>
      </c>
      <c r="AP192" s="2" t="s">
        <v>1844</v>
      </c>
      <c r="AQ192" s="2" t="s">
        <v>1844</v>
      </c>
      <c r="AR192" s="2" t="s">
        <v>1844</v>
      </c>
      <c r="AS192" s="2" t="s">
        <v>1844</v>
      </c>
      <c r="AT192" s="2" t="s">
        <v>2401</v>
      </c>
      <c r="AU192" s="2" t="s">
        <v>1844</v>
      </c>
      <c r="AV192" s="2" t="s">
        <v>1844</v>
      </c>
      <c r="AW192" s="2" t="s">
        <v>1851</v>
      </c>
      <c r="AX192" s="2" t="s">
        <v>1844</v>
      </c>
      <c r="AY192" s="2" t="s">
        <v>1844</v>
      </c>
      <c r="AZ192" s="2" t="s">
        <v>1852</v>
      </c>
      <c r="BA192" s="2" t="s">
        <v>1844</v>
      </c>
      <c r="BB192" s="2" t="s">
        <v>1278</v>
      </c>
      <c r="BC192" s="2" t="s">
        <v>4050</v>
      </c>
      <c r="BD192" s="2" t="s">
        <v>1844</v>
      </c>
      <c r="BE192" s="2" t="s">
        <v>4051</v>
      </c>
      <c r="BF192" s="2" t="s">
        <v>1853</v>
      </c>
      <c r="BG192" s="2" t="s">
        <v>1844</v>
      </c>
      <c r="BH192" s="2" t="s">
        <v>1281</v>
      </c>
      <c r="BI192" s="2" t="s">
        <v>1844</v>
      </c>
      <c r="BJ192" s="2" t="s">
        <v>1854</v>
      </c>
      <c r="BK192" s="2" t="s">
        <v>1855</v>
      </c>
      <c r="BL192" s="2" t="s">
        <v>1871</v>
      </c>
      <c r="BM192" s="2" t="s">
        <v>1844</v>
      </c>
      <c r="BN192" s="2" t="s">
        <v>1844</v>
      </c>
      <c r="BO192" s="2" t="s">
        <v>1844</v>
      </c>
      <c r="BP192" s="2" t="s">
        <v>1857</v>
      </c>
      <c r="BQ192" s="2" t="s">
        <v>1844</v>
      </c>
      <c r="BR192" s="2" t="s">
        <v>1844</v>
      </c>
      <c r="BS192" s="2" t="s">
        <v>1853</v>
      </c>
      <c r="BT192" s="2" t="s">
        <v>1844</v>
      </c>
      <c r="BU192" s="2" t="s">
        <v>4052</v>
      </c>
      <c r="BV192" s="2" t="s">
        <v>1872</v>
      </c>
      <c r="BW192" s="2" t="s">
        <v>4053</v>
      </c>
      <c r="BX192" s="2" t="s">
        <v>1844</v>
      </c>
      <c r="BY192" s="2" t="s">
        <v>1844</v>
      </c>
      <c r="BZ192" s="2" t="s">
        <v>1844</v>
      </c>
      <c r="CA192" s="2" t="s">
        <v>1844</v>
      </c>
      <c r="CB192" s="2" t="s">
        <v>1844</v>
      </c>
      <c r="CC192" s="2" t="s">
        <v>53</v>
      </c>
      <c r="CD192" s="2" t="s">
        <v>1873</v>
      </c>
      <c r="CE192" s="2" t="s">
        <v>1844</v>
      </c>
      <c r="CF192" s="2" t="s">
        <v>1844</v>
      </c>
      <c r="CG192" s="2" t="s">
        <v>1844</v>
      </c>
      <c r="CH192" s="2" t="s">
        <v>4054</v>
      </c>
      <c r="CI192" s="2" t="s">
        <v>1874</v>
      </c>
      <c r="CJ192" s="2" t="s">
        <v>1844</v>
      </c>
      <c r="CK192" s="2" t="s">
        <v>1844</v>
      </c>
      <c r="CL192" s="2" t="s">
        <v>1844</v>
      </c>
      <c r="CM192" s="2" t="s">
        <v>1844</v>
      </c>
      <c r="CN192" s="2" t="s">
        <v>1281</v>
      </c>
      <c r="CO192" s="2" t="s">
        <v>1875</v>
      </c>
      <c r="CP192" s="2" t="s">
        <v>4052</v>
      </c>
      <c r="CQ192" s="2" t="s">
        <v>1876</v>
      </c>
      <c r="CR192" s="2" t="s">
        <v>1844</v>
      </c>
      <c r="CS192" s="2" t="s">
        <v>1859</v>
      </c>
      <c r="CT192" s="2" t="s">
        <v>1859</v>
      </c>
      <c r="CU192" s="2" t="s">
        <v>1859</v>
      </c>
      <c r="CV192" s="2" t="s">
        <v>1844</v>
      </c>
      <c r="CW192" s="2" t="s">
        <v>1844</v>
      </c>
      <c r="CX192" s="2" t="s">
        <v>1844</v>
      </c>
      <c r="CY192" s="2" t="s">
        <v>1844</v>
      </c>
      <c r="CZ192" s="2" t="s">
        <v>1844</v>
      </c>
      <c r="DA192" s="2" t="s">
        <v>1844</v>
      </c>
      <c r="DB192" s="2" t="s">
        <v>1844</v>
      </c>
      <c r="DC192" s="2" t="s">
        <v>1026</v>
      </c>
      <c r="DD192" s="2" t="s">
        <v>1281</v>
      </c>
      <c r="DE192" s="2" t="s">
        <v>51</v>
      </c>
      <c r="DF192" s="3">
        <v>45150</v>
      </c>
      <c r="DG192" s="3">
        <v>45160</v>
      </c>
      <c r="DH192" s="3">
        <v>45160</v>
      </c>
      <c r="DI192" s="3">
        <v>45150</v>
      </c>
      <c r="DJ192" s="3">
        <v>45150</v>
      </c>
      <c r="DK192" s="3"/>
      <c r="DL192" s="3"/>
      <c r="DM192" s="3">
        <v>45150</v>
      </c>
      <c r="DN192" s="3"/>
      <c r="DO192" s="3">
        <v>45150</v>
      </c>
      <c r="DP192" s="3">
        <v>45150</v>
      </c>
      <c r="DQ192" s="26">
        <v>1.33</v>
      </c>
    </row>
    <row r="193" spans="1:121" x14ac:dyDescent="0.25">
      <c r="A193" s="2" t="s">
        <v>1281</v>
      </c>
      <c r="B193" s="2" t="s">
        <v>1842</v>
      </c>
      <c r="C193" s="2" t="s">
        <v>4055</v>
      </c>
      <c r="D193" s="2" t="s">
        <v>7346</v>
      </c>
      <c r="E193" s="2" t="s">
        <v>7646</v>
      </c>
      <c r="F193" s="2" t="str">
        <f t="shared" si="7"/>
        <v>CORREA FRACTURADA</v>
      </c>
      <c r="G193" s="2" t="str">
        <f t="shared" si="6"/>
        <v>CORREA FRACTURADA</v>
      </c>
      <c r="H193" s="2" t="s">
        <v>7345</v>
      </c>
      <c r="I193" s="2" t="s">
        <v>7346</v>
      </c>
      <c r="J193" s="2" t="s">
        <v>7347</v>
      </c>
      <c r="K193" s="2"/>
      <c r="L193" s="2"/>
      <c r="M193" s="2"/>
      <c r="N193" s="2"/>
      <c r="O193" s="2"/>
      <c r="P193" s="2"/>
      <c r="Q193" s="2" t="s">
        <v>52</v>
      </c>
      <c r="R193" s="2" t="s">
        <v>10</v>
      </c>
      <c r="S193" s="2" t="s">
        <v>1042</v>
      </c>
      <c r="T193" s="2" t="s">
        <v>1276</v>
      </c>
      <c r="U193" s="2" t="s">
        <v>1280</v>
      </c>
      <c r="V193" s="2" t="s">
        <v>1294</v>
      </c>
      <c r="W193" s="2" t="s">
        <v>1294</v>
      </c>
      <c r="X193" s="2" t="s">
        <v>1295</v>
      </c>
      <c r="Y193" s="2" t="s">
        <v>1025</v>
      </c>
      <c r="Z193" s="2" t="s">
        <v>1844</v>
      </c>
      <c r="AA193" s="2" t="s">
        <v>1844</v>
      </c>
      <c r="AB193" s="2" t="s">
        <v>4056</v>
      </c>
      <c r="AC193" s="2" t="s">
        <v>1844</v>
      </c>
      <c r="AD193" s="2" t="s">
        <v>1296</v>
      </c>
      <c r="AE193" s="2" t="s">
        <v>4057</v>
      </c>
      <c r="AF193" s="2" t="s">
        <v>1870</v>
      </c>
      <c r="AG193" s="2" t="s">
        <v>1847</v>
      </c>
      <c r="AH193" s="2" t="s">
        <v>1844</v>
      </c>
      <c r="AI193" s="2" t="s">
        <v>1844</v>
      </c>
      <c r="AJ193" s="2" t="s">
        <v>1844</v>
      </c>
      <c r="AK193" s="2" t="s">
        <v>1281</v>
      </c>
      <c r="AL193" s="2" t="s">
        <v>1848</v>
      </c>
      <c r="AM193" s="2" t="s">
        <v>1844</v>
      </c>
      <c r="AN193" s="2" t="s">
        <v>1889</v>
      </c>
      <c r="AO193" s="2" t="s">
        <v>1967</v>
      </c>
      <c r="AP193" s="2" t="s">
        <v>1844</v>
      </c>
      <c r="AQ193" s="2" t="s">
        <v>1844</v>
      </c>
      <c r="AR193" s="2" t="s">
        <v>1844</v>
      </c>
      <c r="AS193" s="2" t="s">
        <v>1844</v>
      </c>
      <c r="AT193" s="2" t="s">
        <v>4058</v>
      </c>
      <c r="AU193" s="2" t="s">
        <v>1844</v>
      </c>
      <c r="AV193" s="2" t="s">
        <v>1844</v>
      </c>
      <c r="AW193" s="2" t="s">
        <v>1851</v>
      </c>
      <c r="AX193" s="2" t="s">
        <v>1844</v>
      </c>
      <c r="AY193" s="2" t="s">
        <v>1844</v>
      </c>
      <c r="AZ193" s="2" t="s">
        <v>1852</v>
      </c>
      <c r="BA193" s="2" t="s">
        <v>1844</v>
      </c>
      <c r="BB193" s="2" t="s">
        <v>1278</v>
      </c>
      <c r="BC193" s="2" t="s">
        <v>4059</v>
      </c>
      <c r="BD193" s="2" t="s">
        <v>1844</v>
      </c>
      <c r="BE193" s="2" t="s">
        <v>4060</v>
      </c>
      <c r="BF193" s="2" t="s">
        <v>1853</v>
      </c>
      <c r="BG193" s="2" t="s">
        <v>1844</v>
      </c>
      <c r="BH193" s="2" t="s">
        <v>1281</v>
      </c>
      <c r="BI193" s="2" t="s">
        <v>1844</v>
      </c>
      <c r="BJ193" s="2" t="s">
        <v>1854</v>
      </c>
      <c r="BK193" s="2" t="s">
        <v>1855</v>
      </c>
      <c r="BL193" s="2" t="s">
        <v>1871</v>
      </c>
      <c r="BM193" s="2" t="s">
        <v>1844</v>
      </c>
      <c r="BN193" s="2" t="s">
        <v>1844</v>
      </c>
      <c r="BO193" s="2" t="s">
        <v>1844</v>
      </c>
      <c r="BP193" s="2" t="s">
        <v>1857</v>
      </c>
      <c r="BQ193" s="2" t="s">
        <v>1844</v>
      </c>
      <c r="BR193" s="2" t="s">
        <v>1844</v>
      </c>
      <c r="BS193" s="2" t="s">
        <v>1853</v>
      </c>
      <c r="BT193" s="2" t="s">
        <v>1844</v>
      </c>
      <c r="BU193" s="2" t="s">
        <v>4061</v>
      </c>
      <c r="BV193" s="2" t="s">
        <v>1872</v>
      </c>
      <c r="BW193" s="2" t="s">
        <v>4062</v>
      </c>
      <c r="BX193" s="2" t="s">
        <v>1844</v>
      </c>
      <c r="BY193" s="2" t="s">
        <v>1844</v>
      </c>
      <c r="BZ193" s="2" t="s">
        <v>1844</v>
      </c>
      <c r="CA193" s="2" t="s">
        <v>1844</v>
      </c>
      <c r="CB193" s="2" t="s">
        <v>1844</v>
      </c>
      <c r="CC193" s="2" t="s">
        <v>53</v>
      </c>
      <c r="CD193" s="2" t="s">
        <v>1873</v>
      </c>
      <c r="CE193" s="2" t="s">
        <v>1844</v>
      </c>
      <c r="CF193" s="2" t="s">
        <v>1844</v>
      </c>
      <c r="CG193" s="2" t="s">
        <v>1844</v>
      </c>
      <c r="CH193" s="2" t="s">
        <v>4057</v>
      </c>
      <c r="CI193" s="2" t="s">
        <v>1874</v>
      </c>
      <c r="CJ193" s="2" t="s">
        <v>1844</v>
      </c>
      <c r="CK193" s="2" t="s">
        <v>1844</v>
      </c>
      <c r="CL193" s="2" t="s">
        <v>1844</v>
      </c>
      <c r="CM193" s="2" t="s">
        <v>1844</v>
      </c>
      <c r="CN193" s="2" t="s">
        <v>1281</v>
      </c>
      <c r="CO193" s="2" t="s">
        <v>1875</v>
      </c>
      <c r="CP193" s="2" t="s">
        <v>4061</v>
      </c>
      <c r="CQ193" s="2" t="s">
        <v>1876</v>
      </c>
      <c r="CR193" s="2" t="s">
        <v>1844</v>
      </c>
      <c r="CS193" s="2" t="s">
        <v>1859</v>
      </c>
      <c r="CT193" s="2" t="s">
        <v>1859</v>
      </c>
      <c r="CU193" s="2" t="s">
        <v>1859</v>
      </c>
      <c r="CV193" s="2" t="s">
        <v>1844</v>
      </c>
      <c r="CW193" s="2" t="s">
        <v>1844</v>
      </c>
      <c r="CX193" s="2" t="s">
        <v>1844</v>
      </c>
      <c r="CY193" s="2" t="s">
        <v>1844</v>
      </c>
      <c r="CZ193" s="2" t="s">
        <v>1844</v>
      </c>
      <c r="DA193" s="2" t="s">
        <v>1844</v>
      </c>
      <c r="DB193" s="2" t="s">
        <v>1844</v>
      </c>
      <c r="DC193" s="2" t="s">
        <v>1026</v>
      </c>
      <c r="DD193" s="2" t="s">
        <v>1281</v>
      </c>
      <c r="DE193" s="2" t="s">
        <v>51</v>
      </c>
      <c r="DF193" s="3">
        <v>45150</v>
      </c>
      <c r="DG193" s="3">
        <v>45150</v>
      </c>
      <c r="DH193" s="3">
        <v>45150</v>
      </c>
      <c r="DI193" s="3">
        <v>45150</v>
      </c>
      <c r="DJ193" s="3">
        <v>45150</v>
      </c>
      <c r="DK193" s="3"/>
      <c r="DL193" s="3"/>
      <c r="DM193" s="3">
        <v>45150</v>
      </c>
      <c r="DN193" s="3"/>
      <c r="DO193" s="3">
        <v>45150</v>
      </c>
      <c r="DP193" s="3">
        <v>45150</v>
      </c>
      <c r="DQ193" s="26">
        <v>1.17</v>
      </c>
    </row>
    <row r="194" spans="1:121" x14ac:dyDescent="0.25">
      <c r="A194" s="2" t="s">
        <v>1281</v>
      </c>
      <c r="B194" s="2" t="s">
        <v>1842</v>
      </c>
      <c r="C194" s="2" t="s">
        <v>4063</v>
      </c>
      <c r="D194" s="2" t="s">
        <v>7738</v>
      </c>
      <c r="E194" s="2" t="s">
        <v>7583</v>
      </c>
      <c r="F194" s="2" t="str">
        <f t="shared" si="7"/>
        <v>ESTACIÓN DE FORMADO OBSTRUIDA</v>
      </c>
      <c r="G194" s="2" t="str">
        <f t="shared" si="6"/>
        <v>ESTACIÓN DE FORMADO OBSTRUIDA</v>
      </c>
      <c r="H194" s="2" t="s">
        <v>7472</v>
      </c>
      <c r="I194" s="2" t="s">
        <v>7247</v>
      </c>
      <c r="J194" s="2" t="s">
        <v>120</v>
      </c>
      <c r="K194" s="2" t="s">
        <v>7583</v>
      </c>
      <c r="L194" s="2"/>
      <c r="M194" s="2"/>
      <c r="N194" s="2"/>
      <c r="O194" s="2"/>
      <c r="P194" s="2"/>
      <c r="Q194" s="2" t="s">
        <v>184</v>
      </c>
      <c r="R194" s="2" t="s">
        <v>10</v>
      </c>
      <c r="S194" s="2" t="s">
        <v>1042</v>
      </c>
      <c r="T194" s="2" t="s">
        <v>1276</v>
      </c>
      <c r="U194" s="2" t="s">
        <v>1280</v>
      </c>
      <c r="V194" s="2" t="s">
        <v>1410</v>
      </c>
      <c r="W194" s="2" t="s">
        <v>1410</v>
      </c>
      <c r="X194" s="2" t="s">
        <v>1279</v>
      </c>
      <c r="Y194" s="2" t="s">
        <v>1025</v>
      </c>
      <c r="Z194" s="2" t="s">
        <v>1844</v>
      </c>
      <c r="AA194" s="2" t="s">
        <v>1844</v>
      </c>
      <c r="AB194" s="2" t="s">
        <v>4064</v>
      </c>
      <c r="AC194" s="2" t="s">
        <v>1844</v>
      </c>
      <c r="AD194" s="2" t="s">
        <v>1531</v>
      </c>
      <c r="AE194" s="2" t="s">
        <v>4065</v>
      </c>
      <c r="AF194" s="2" t="s">
        <v>1887</v>
      </c>
      <c r="AG194" s="2" t="s">
        <v>1847</v>
      </c>
      <c r="AH194" s="2" t="s">
        <v>1844</v>
      </c>
      <c r="AI194" s="2" t="s">
        <v>1844</v>
      </c>
      <c r="AJ194" s="2" t="s">
        <v>1844</v>
      </c>
      <c r="AK194" s="2" t="s">
        <v>1281</v>
      </c>
      <c r="AL194" s="2" t="s">
        <v>1848</v>
      </c>
      <c r="AM194" s="2" t="s">
        <v>1844</v>
      </c>
      <c r="AN194" s="2" t="s">
        <v>2518</v>
      </c>
      <c r="AO194" s="2" t="s">
        <v>4066</v>
      </c>
      <c r="AP194" s="2" t="s">
        <v>1844</v>
      </c>
      <c r="AQ194" s="2" t="s">
        <v>1844</v>
      </c>
      <c r="AR194" s="2" t="s">
        <v>1844</v>
      </c>
      <c r="AS194" s="2" t="s">
        <v>1844</v>
      </c>
      <c r="AT194" s="2" t="s">
        <v>4067</v>
      </c>
      <c r="AU194" s="2" t="s">
        <v>1844</v>
      </c>
      <c r="AV194" s="2" t="s">
        <v>1844</v>
      </c>
      <c r="AW194" s="2" t="s">
        <v>1851</v>
      </c>
      <c r="AX194" s="2" t="s">
        <v>1844</v>
      </c>
      <c r="AY194" s="2" t="s">
        <v>1844</v>
      </c>
      <c r="AZ194" s="2" t="s">
        <v>1852</v>
      </c>
      <c r="BA194" s="2" t="s">
        <v>1844</v>
      </c>
      <c r="BB194" s="2" t="s">
        <v>1278</v>
      </c>
      <c r="BC194" s="2" t="s">
        <v>4068</v>
      </c>
      <c r="BD194" s="2" t="s">
        <v>1844</v>
      </c>
      <c r="BE194" s="2" t="s">
        <v>4069</v>
      </c>
      <c r="BF194" s="2" t="s">
        <v>1853</v>
      </c>
      <c r="BG194" s="2" t="s">
        <v>1844</v>
      </c>
      <c r="BH194" s="2" t="s">
        <v>1281</v>
      </c>
      <c r="BI194" s="2" t="s">
        <v>1844</v>
      </c>
      <c r="BJ194" s="2" t="s">
        <v>1854</v>
      </c>
      <c r="BK194" s="2" t="s">
        <v>1855</v>
      </c>
      <c r="BL194" s="2" t="s">
        <v>1890</v>
      </c>
      <c r="BM194" s="2" t="s">
        <v>1844</v>
      </c>
      <c r="BN194" s="2" t="s">
        <v>1844</v>
      </c>
      <c r="BO194" s="2" t="s">
        <v>1844</v>
      </c>
      <c r="BP194" s="2" t="s">
        <v>1857</v>
      </c>
      <c r="BQ194" s="2" t="s">
        <v>1844</v>
      </c>
      <c r="BR194" s="2" t="s">
        <v>1844</v>
      </c>
      <c r="BS194" s="2" t="s">
        <v>1853</v>
      </c>
      <c r="BT194" s="2" t="s">
        <v>1844</v>
      </c>
      <c r="BU194" s="2" t="s">
        <v>2545</v>
      </c>
      <c r="BV194" s="2" t="s">
        <v>1844</v>
      </c>
      <c r="BW194" s="2" t="s">
        <v>4070</v>
      </c>
      <c r="BX194" s="2" t="s">
        <v>1844</v>
      </c>
      <c r="BY194" s="2" t="s">
        <v>1844</v>
      </c>
      <c r="BZ194" s="2" t="s">
        <v>1844</v>
      </c>
      <c r="CA194" s="2" t="s">
        <v>1844</v>
      </c>
      <c r="CB194" s="2" t="s">
        <v>1844</v>
      </c>
      <c r="CC194" s="2" t="s">
        <v>185</v>
      </c>
      <c r="CD194" s="2" t="s">
        <v>1844</v>
      </c>
      <c r="CE194" s="2" t="s">
        <v>1844</v>
      </c>
      <c r="CF194" s="2" t="s">
        <v>1844</v>
      </c>
      <c r="CG194" s="2" t="s">
        <v>1844</v>
      </c>
      <c r="CH194" s="2" t="s">
        <v>4065</v>
      </c>
      <c r="CI194" s="2" t="s">
        <v>1858</v>
      </c>
      <c r="CJ194" s="2" t="s">
        <v>1844</v>
      </c>
      <c r="CK194" s="2" t="s">
        <v>1844</v>
      </c>
      <c r="CL194" s="2" t="s">
        <v>1844</v>
      </c>
      <c r="CM194" s="2" t="s">
        <v>1844</v>
      </c>
      <c r="CN194" s="2" t="s">
        <v>1281</v>
      </c>
      <c r="CO194" s="2" t="s">
        <v>1844</v>
      </c>
      <c r="CP194" s="2" t="s">
        <v>2545</v>
      </c>
      <c r="CQ194" s="2" t="s">
        <v>1844</v>
      </c>
      <c r="CR194" s="2" t="s">
        <v>1844</v>
      </c>
      <c r="CS194" s="2" t="s">
        <v>1859</v>
      </c>
      <c r="CT194" s="2" t="s">
        <v>1859</v>
      </c>
      <c r="CU194" s="2" t="s">
        <v>1859</v>
      </c>
      <c r="CV194" s="2" t="s">
        <v>1844</v>
      </c>
      <c r="CW194" s="2" t="s">
        <v>1844</v>
      </c>
      <c r="CX194" s="2" t="s">
        <v>1844</v>
      </c>
      <c r="CY194" s="2" t="s">
        <v>1844</v>
      </c>
      <c r="CZ194" s="2" t="s">
        <v>1844</v>
      </c>
      <c r="DA194" s="2" t="s">
        <v>1844</v>
      </c>
      <c r="DB194" s="2" t="s">
        <v>1844</v>
      </c>
      <c r="DC194" s="2" t="s">
        <v>1026</v>
      </c>
      <c r="DD194" s="2" t="s">
        <v>1281</v>
      </c>
      <c r="DE194" s="2" t="s">
        <v>183</v>
      </c>
      <c r="DF194" s="3">
        <v>45152</v>
      </c>
      <c r="DG194" s="3">
        <v>45153</v>
      </c>
      <c r="DH194" s="3">
        <v>45153</v>
      </c>
      <c r="DI194" s="3">
        <v>45152</v>
      </c>
      <c r="DJ194" s="3">
        <v>45153</v>
      </c>
      <c r="DK194" s="3"/>
      <c r="DL194" s="3"/>
      <c r="DM194" s="3">
        <v>45152</v>
      </c>
      <c r="DN194" s="3"/>
      <c r="DO194" s="3">
        <v>45152</v>
      </c>
      <c r="DP194" s="3">
        <v>45152</v>
      </c>
      <c r="DQ194" s="26">
        <v>1.99</v>
      </c>
    </row>
    <row r="195" spans="1:121" x14ac:dyDescent="0.25">
      <c r="A195" s="2" t="s">
        <v>1281</v>
      </c>
      <c r="B195" s="2" t="s">
        <v>1842</v>
      </c>
      <c r="C195" s="2" t="s">
        <v>4073</v>
      </c>
      <c r="D195" s="2" t="s">
        <v>7742</v>
      </c>
      <c r="E195" s="2" t="s">
        <v>7584</v>
      </c>
      <c r="F195" s="2" t="str">
        <f t="shared" si="7"/>
        <v>GUÍA DE CORREA ABIERTA</v>
      </c>
      <c r="G195" s="2" t="str">
        <f t="shared" si="6"/>
        <v>GUÍA DE CORREA ABIERTA</v>
      </c>
      <c r="H195" s="2" t="s">
        <v>7531</v>
      </c>
      <c r="I195" s="2" t="s">
        <v>7247</v>
      </c>
      <c r="J195" s="2" t="s">
        <v>7346</v>
      </c>
      <c r="K195" s="2" t="s">
        <v>7584</v>
      </c>
      <c r="L195" s="2"/>
      <c r="M195" s="2"/>
      <c r="N195" s="2"/>
      <c r="O195" s="2"/>
      <c r="P195" s="2"/>
      <c r="Q195" s="2" t="s">
        <v>171</v>
      </c>
      <c r="R195" s="2" t="s">
        <v>10</v>
      </c>
      <c r="S195" s="2" t="s">
        <v>67</v>
      </c>
      <c r="T195" s="2" t="s">
        <v>1276</v>
      </c>
      <c r="U195" s="2" t="s">
        <v>1280</v>
      </c>
      <c r="V195" s="2" t="s">
        <v>1289</v>
      </c>
      <c r="W195" s="2" t="s">
        <v>1289</v>
      </c>
      <c r="X195" s="2" t="s">
        <v>1298</v>
      </c>
      <c r="Y195" s="2" t="s">
        <v>1025</v>
      </c>
      <c r="Z195" s="2" t="s">
        <v>1844</v>
      </c>
      <c r="AA195" s="2" t="s">
        <v>1844</v>
      </c>
      <c r="AB195" s="2" t="s">
        <v>4074</v>
      </c>
      <c r="AC195" s="2" t="s">
        <v>1844</v>
      </c>
      <c r="AD195" s="2" t="s">
        <v>1296</v>
      </c>
      <c r="AE195" s="2" t="s">
        <v>4075</v>
      </c>
      <c r="AF195" s="2" t="s">
        <v>4076</v>
      </c>
      <c r="AG195" s="2" t="s">
        <v>1847</v>
      </c>
      <c r="AH195" s="2" t="s">
        <v>1844</v>
      </c>
      <c r="AI195" s="2" t="s">
        <v>1844</v>
      </c>
      <c r="AJ195" s="2" t="s">
        <v>1844</v>
      </c>
      <c r="AK195" s="2" t="s">
        <v>1281</v>
      </c>
      <c r="AL195" s="2" t="s">
        <v>1848</v>
      </c>
      <c r="AM195" s="2" t="s">
        <v>1844</v>
      </c>
      <c r="AN195" s="2" t="s">
        <v>2204</v>
      </c>
      <c r="AO195" s="2" t="s">
        <v>4077</v>
      </c>
      <c r="AP195" s="2" t="s">
        <v>1844</v>
      </c>
      <c r="AQ195" s="2" t="s">
        <v>1844</v>
      </c>
      <c r="AR195" s="2" t="s">
        <v>1844</v>
      </c>
      <c r="AS195" s="2" t="s">
        <v>1844</v>
      </c>
      <c r="AT195" s="2" t="s">
        <v>4078</v>
      </c>
      <c r="AU195" s="2" t="s">
        <v>1844</v>
      </c>
      <c r="AV195" s="2" t="s">
        <v>1844</v>
      </c>
      <c r="AW195" s="2" t="s">
        <v>1851</v>
      </c>
      <c r="AX195" s="2" t="s">
        <v>1844</v>
      </c>
      <c r="AY195" s="2" t="s">
        <v>1844</v>
      </c>
      <c r="AZ195" s="2" t="s">
        <v>1852</v>
      </c>
      <c r="BA195" s="2" t="s">
        <v>1844</v>
      </c>
      <c r="BB195" s="2" t="s">
        <v>1278</v>
      </c>
      <c r="BC195" s="2" t="s">
        <v>4079</v>
      </c>
      <c r="BD195" s="2" t="s">
        <v>1844</v>
      </c>
      <c r="BE195" s="2" t="s">
        <v>4080</v>
      </c>
      <c r="BF195" s="2" t="s">
        <v>1853</v>
      </c>
      <c r="BG195" s="2" t="s">
        <v>1844</v>
      </c>
      <c r="BH195" s="2" t="s">
        <v>1281</v>
      </c>
      <c r="BI195" s="2" t="s">
        <v>1844</v>
      </c>
      <c r="BJ195" s="2" t="s">
        <v>1854</v>
      </c>
      <c r="BK195" s="2" t="s">
        <v>1855</v>
      </c>
      <c r="BL195" s="2" t="s">
        <v>1914</v>
      </c>
      <c r="BM195" s="2" t="s">
        <v>1844</v>
      </c>
      <c r="BN195" s="2" t="s">
        <v>1844</v>
      </c>
      <c r="BO195" s="2" t="s">
        <v>1844</v>
      </c>
      <c r="BP195" s="2" t="s">
        <v>1857</v>
      </c>
      <c r="BQ195" s="2" t="s">
        <v>1844</v>
      </c>
      <c r="BR195" s="2" t="s">
        <v>1844</v>
      </c>
      <c r="BS195" s="2" t="s">
        <v>1853</v>
      </c>
      <c r="BT195" s="2" t="s">
        <v>1844</v>
      </c>
      <c r="BU195" s="2" t="s">
        <v>4081</v>
      </c>
      <c r="BV195" s="2" t="s">
        <v>1999</v>
      </c>
      <c r="BW195" s="2" t="s">
        <v>4082</v>
      </c>
      <c r="BX195" s="2" t="s">
        <v>1844</v>
      </c>
      <c r="BY195" s="2" t="s">
        <v>1844</v>
      </c>
      <c r="BZ195" s="2" t="s">
        <v>1844</v>
      </c>
      <c r="CA195" s="2" t="s">
        <v>1844</v>
      </c>
      <c r="CB195" s="2" t="s">
        <v>1844</v>
      </c>
      <c r="CC195" s="2" t="s">
        <v>120</v>
      </c>
      <c r="CD195" s="2" t="s">
        <v>1844</v>
      </c>
      <c r="CE195" s="2" t="s">
        <v>1844</v>
      </c>
      <c r="CF195" s="2" t="s">
        <v>1844</v>
      </c>
      <c r="CG195" s="2" t="s">
        <v>1844</v>
      </c>
      <c r="CH195" s="2" t="s">
        <v>4075</v>
      </c>
      <c r="CI195" s="2" t="s">
        <v>1901</v>
      </c>
      <c r="CJ195" s="2" t="s">
        <v>1844</v>
      </c>
      <c r="CK195" s="2" t="s">
        <v>1844</v>
      </c>
      <c r="CL195" s="2" t="s">
        <v>1844</v>
      </c>
      <c r="CM195" s="2" t="s">
        <v>1844</v>
      </c>
      <c r="CN195" s="2" t="s">
        <v>1281</v>
      </c>
      <c r="CO195" s="2" t="s">
        <v>2001</v>
      </c>
      <c r="CP195" s="2" t="s">
        <v>4081</v>
      </c>
      <c r="CQ195" s="2" t="s">
        <v>2002</v>
      </c>
      <c r="CR195" s="2" t="s">
        <v>1844</v>
      </c>
      <c r="CS195" s="2" t="s">
        <v>1859</v>
      </c>
      <c r="CT195" s="2" t="s">
        <v>1859</v>
      </c>
      <c r="CU195" s="2" t="s">
        <v>1859</v>
      </c>
      <c r="CV195" s="2" t="s">
        <v>1844</v>
      </c>
      <c r="CW195" s="2" t="s">
        <v>1844</v>
      </c>
      <c r="CX195" s="2" t="s">
        <v>1844</v>
      </c>
      <c r="CY195" s="2" t="s">
        <v>1844</v>
      </c>
      <c r="CZ195" s="2" t="s">
        <v>1844</v>
      </c>
      <c r="DA195" s="2" t="s">
        <v>1844</v>
      </c>
      <c r="DB195" s="2" t="s">
        <v>1844</v>
      </c>
      <c r="DC195" s="2" t="s">
        <v>1026</v>
      </c>
      <c r="DD195" s="2" t="s">
        <v>1281</v>
      </c>
      <c r="DE195" s="2" t="s">
        <v>170</v>
      </c>
      <c r="DF195" s="3">
        <v>45153</v>
      </c>
      <c r="DG195" s="3">
        <v>45153</v>
      </c>
      <c r="DH195" s="3">
        <v>45153</v>
      </c>
      <c r="DI195" s="3">
        <v>45153</v>
      </c>
      <c r="DJ195" s="3">
        <v>45153</v>
      </c>
      <c r="DK195" s="3"/>
      <c r="DL195" s="3"/>
      <c r="DM195" s="3">
        <v>45153</v>
      </c>
      <c r="DN195" s="3"/>
      <c r="DO195" s="3">
        <v>45153</v>
      </c>
      <c r="DP195" s="3">
        <v>45153</v>
      </c>
      <c r="DQ195" s="26">
        <v>0.83</v>
      </c>
    </row>
    <row r="196" spans="1:121" x14ac:dyDescent="0.25">
      <c r="A196" s="2" t="s">
        <v>1281</v>
      </c>
      <c r="B196" s="2" t="s">
        <v>1842</v>
      </c>
      <c r="C196" s="2" t="s">
        <v>4083</v>
      </c>
      <c r="D196" s="2" t="s">
        <v>7392</v>
      </c>
      <c r="E196" s="2" t="s">
        <v>7930</v>
      </c>
      <c r="F196" s="2" t="str">
        <f t="shared" si="7"/>
        <v>VIDEOJET DESCALIBRADA</v>
      </c>
      <c r="G196" s="2" t="str">
        <f t="shared" si="6"/>
        <v>VIDEOJET DESCALIBRADA</v>
      </c>
      <c r="H196" s="2" t="s">
        <v>7585</v>
      </c>
      <c r="I196" s="2" t="s">
        <v>7586</v>
      </c>
      <c r="J196" s="2" t="s">
        <v>7247</v>
      </c>
      <c r="K196" s="2" t="s">
        <v>7401</v>
      </c>
      <c r="L196" s="2" t="s">
        <v>7402</v>
      </c>
      <c r="M196" s="2"/>
      <c r="N196" s="2"/>
      <c r="O196" s="2"/>
      <c r="P196" s="2"/>
      <c r="Q196" s="2" t="s">
        <v>52</v>
      </c>
      <c r="R196" s="2" t="s">
        <v>10</v>
      </c>
      <c r="S196" s="2" t="s">
        <v>1042</v>
      </c>
      <c r="T196" s="2" t="s">
        <v>1282</v>
      </c>
      <c r="U196" s="2" t="s">
        <v>1288</v>
      </c>
      <c r="V196" s="2" t="s">
        <v>1538</v>
      </c>
      <c r="W196" s="2" t="s">
        <v>1538</v>
      </c>
      <c r="X196" s="2" t="s">
        <v>1295</v>
      </c>
      <c r="Y196" s="2" t="s">
        <v>1025</v>
      </c>
      <c r="Z196" s="2" t="s">
        <v>1844</v>
      </c>
      <c r="AA196" s="2" t="s">
        <v>1844</v>
      </c>
      <c r="AB196" s="2" t="s">
        <v>1844</v>
      </c>
      <c r="AC196" s="2" t="s">
        <v>1844</v>
      </c>
      <c r="AD196" s="2" t="s">
        <v>1531</v>
      </c>
      <c r="AE196" s="2" t="s">
        <v>4084</v>
      </c>
      <c r="AF196" s="2" t="s">
        <v>1870</v>
      </c>
      <c r="AG196" s="2" t="s">
        <v>1847</v>
      </c>
      <c r="AH196" s="2" t="s">
        <v>1844</v>
      </c>
      <c r="AI196" s="2" t="s">
        <v>1844</v>
      </c>
      <c r="AJ196" s="2" t="s">
        <v>1844</v>
      </c>
      <c r="AK196" s="2" t="s">
        <v>1281</v>
      </c>
      <c r="AL196" s="2" t="s">
        <v>1848</v>
      </c>
      <c r="AM196" s="2" t="s">
        <v>1844</v>
      </c>
      <c r="AN196" s="2" t="s">
        <v>1857</v>
      </c>
      <c r="AO196" s="2" t="s">
        <v>4085</v>
      </c>
      <c r="AP196" s="2" t="s">
        <v>1844</v>
      </c>
      <c r="AQ196" s="2" t="s">
        <v>1844</v>
      </c>
      <c r="AR196" s="2" t="s">
        <v>1844</v>
      </c>
      <c r="AS196" s="2" t="s">
        <v>1844</v>
      </c>
      <c r="AT196" s="2" t="s">
        <v>4085</v>
      </c>
      <c r="AU196" s="2" t="s">
        <v>1844</v>
      </c>
      <c r="AV196" s="2" t="s">
        <v>1844</v>
      </c>
      <c r="AW196" s="2" t="s">
        <v>1851</v>
      </c>
      <c r="AX196" s="2" t="s">
        <v>1844</v>
      </c>
      <c r="AY196" s="2" t="s">
        <v>1844</v>
      </c>
      <c r="AZ196" s="2" t="s">
        <v>1852</v>
      </c>
      <c r="BA196" s="2" t="s">
        <v>1844</v>
      </c>
      <c r="BB196" s="2" t="s">
        <v>1278</v>
      </c>
      <c r="BC196" s="2" t="s">
        <v>4086</v>
      </c>
      <c r="BD196" s="2" t="s">
        <v>1844</v>
      </c>
      <c r="BE196" s="2" t="s">
        <v>4087</v>
      </c>
      <c r="BF196" s="2" t="s">
        <v>1853</v>
      </c>
      <c r="BG196" s="2" t="s">
        <v>1844</v>
      </c>
      <c r="BH196" s="2" t="s">
        <v>1281</v>
      </c>
      <c r="BI196" s="2" t="s">
        <v>1844</v>
      </c>
      <c r="BJ196" s="2" t="s">
        <v>1854</v>
      </c>
      <c r="BK196" s="2" t="s">
        <v>1855</v>
      </c>
      <c r="BL196" s="2" t="s">
        <v>1871</v>
      </c>
      <c r="BM196" s="2" t="s">
        <v>1844</v>
      </c>
      <c r="BN196" s="2" t="s">
        <v>1844</v>
      </c>
      <c r="BO196" s="2" t="s">
        <v>1844</v>
      </c>
      <c r="BP196" s="2" t="s">
        <v>1857</v>
      </c>
      <c r="BQ196" s="2" t="s">
        <v>1844</v>
      </c>
      <c r="BR196" s="2" t="s">
        <v>1844</v>
      </c>
      <c r="BS196" s="2" t="s">
        <v>1853</v>
      </c>
      <c r="BT196" s="2" t="s">
        <v>1844</v>
      </c>
      <c r="BU196" s="2" t="s">
        <v>4088</v>
      </c>
      <c r="BV196" s="2" t="s">
        <v>1872</v>
      </c>
      <c r="BW196" s="2" t="s">
        <v>4089</v>
      </c>
      <c r="BX196" s="2" t="s">
        <v>1844</v>
      </c>
      <c r="BY196" s="2" t="s">
        <v>1844</v>
      </c>
      <c r="BZ196" s="2" t="s">
        <v>1844</v>
      </c>
      <c r="CA196" s="2" t="s">
        <v>1844</v>
      </c>
      <c r="CB196" s="2" t="s">
        <v>1844</v>
      </c>
      <c r="CC196" s="2" t="s">
        <v>53</v>
      </c>
      <c r="CD196" s="2" t="s">
        <v>1873</v>
      </c>
      <c r="CE196" s="2" t="s">
        <v>1844</v>
      </c>
      <c r="CF196" s="2" t="s">
        <v>1844</v>
      </c>
      <c r="CG196" s="2" t="s">
        <v>1844</v>
      </c>
      <c r="CH196" s="2" t="s">
        <v>4090</v>
      </c>
      <c r="CI196" s="2" t="s">
        <v>1874</v>
      </c>
      <c r="CJ196" s="2" t="s">
        <v>1844</v>
      </c>
      <c r="CK196" s="2" t="s">
        <v>1844</v>
      </c>
      <c r="CL196" s="2" t="s">
        <v>1844</v>
      </c>
      <c r="CM196" s="2" t="s">
        <v>1844</v>
      </c>
      <c r="CN196" s="2" t="s">
        <v>1281</v>
      </c>
      <c r="CO196" s="2" t="s">
        <v>1875</v>
      </c>
      <c r="CP196" s="2" t="s">
        <v>4088</v>
      </c>
      <c r="CQ196" s="2" t="s">
        <v>1876</v>
      </c>
      <c r="CR196" s="2" t="s">
        <v>1844</v>
      </c>
      <c r="CS196" s="2" t="s">
        <v>1859</v>
      </c>
      <c r="CT196" s="2" t="s">
        <v>1859</v>
      </c>
      <c r="CU196" s="2" t="s">
        <v>1859</v>
      </c>
      <c r="CV196" s="2" t="s">
        <v>1844</v>
      </c>
      <c r="CW196" s="2" t="s">
        <v>1844</v>
      </c>
      <c r="CX196" s="2" t="s">
        <v>1844</v>
      </c>
      <c r="CY196" s="2" t="s">
        <v>1844</v>
      </c>
      <c r="CZ196" s="2" t="s">
        <v>1844</v>
      </c>
      <c r="DA196" s="2" t="s">
        <v>1844</v>
      </c>
      <c r="DB196" s="2" t="s">
        <v>1844</v>
      </c>
      <c r="DC196" s="2" t="s">
        <v>1026</v>
      </c>
      <c r="DD196" s="2" t="s">
        <v>1281</v>
      </c>
      <c r="DE196" s="2" t="s">
        <v>51</v>
      </c>
      <c r="DF196" s="3">
        <v>45154</v>
      </c>
      <c r="DG196" s="3">
        <v>45154</v>
      </c>
      <c r="DH196" s="3">
        <v>45154</v>
      </c>
      <c r="DI196" s="3"/>
      <c r="DJ196" s="3">
        <v>45154</v>
      </c>
      <c r="DK196" s="3"/>
      <c r="DL196" s="3"/>
      <c r="DM196" s="3">
        <v>45154</v>
      </c>
      <c r="DN196" s="3"/>
      <c r="DO196" s="3">
        <v>45154</v>
      </c>
      <c r="DP196" s="3">
        <v>45154</v>
      </c>
      <c r="DQ196" s="26">
        <v>0</v>
      </c>
    </row>
    <row r="197" spans="1:121" x14ac:dyDescent="0.25">
      <c r="A197" s="2" t="s">
        <v>1281</v>
      </c>
      <c r="B197" s="2" t="s">
        <v>1842</v>
      </c>
      <c r="C197" s="2" t="s">
        <v>4091</v>
      </c>
      <c r="D197" s="2" t="s">
        <v>7481</v>
      </c>
      <c r="E197" s="2" t="s">
        <v>7568</v>
      </c>
      <c r="F197" s="2" t="str">
        <f t="shared" si="7"/>
        <v>PANTALLA BLOQUEADA</v>
      </c>
      <c r="G197" s="2" t="str">
        <f t="shared" si="6"/>
        <v>PANTALLA BLOQUEADA</v>
      </c>
      <c r="H197" s="2" t="s">
        <v>7366</v>
      </c>
      <c r="I197" s="2" t="s">
        <v>7257</v>
      </c>
      <c r="J197" s="2" t="s">
        <v>7481</v>
      </c>
      <c r="K197" s="2" t="s">
        <v>7389</v>
      </c>
      <c r="L197" s="2"/>
      <c r="M197" s="2"/>
      <c r="N197" s="2"/>
      <c r="O197" s="2"/>
      <c r="P197" s="2"/>
      <c r="Q197" s="2" t="s">
        <v>153</v>
      </c>
      <c r="R197" s="2" t="s">
        <v>10</v>
      </c>
      <c r="S197" s="2" t="s">
        <v>67</v>
      </c>
      <c r="T197" s="2" t="s">
        <v>1276</v>
      </c>
      <c r="U197" s="2" t="s">
        <v>1280</v>
      </c>
      <c r="V197" s="2" t="s">
        <v>1405</v>
      </c>
      <c r="W197" s="2" t="s">
        <v>1405</v>
      </c>
      <c r="X197" s="2" t="s">
        <v>1291</v>
      </c>
      <c r="Y197" s="2" t="s">
        <v>1025</v>
      </c>
      <c r="Z197" s="2" t="s">
        <v>1844</v>
      </c>
      <c r="AA197" s="2" t="s">
        <v>1844</v>
      </c>
      <c r="AB197" s="2" t="s">
        <v>4092</v>
      </c>
      <c r="AC197" s="2" t="s">
        <v>1844</v>
      </c>
      <c r="AD197" s="2" t="s">
        <v>1531</v>
      </c>
      <c r="AE197" s="2" t="s">
        <v>4093</v>
      </c>
      <c r="AF197" s="2" t="s">
        <v>2176</v>
      </c>
      <c r="AG197" s="2" t="s">
        <v>1847</v>
      </c>
      <c r="AH197" s="2" t="s">
        <v>1844</v>
      </c>
      <c r="AI197" s="2" t="s">
        <v>1844</v>
      </c>
      <c r="AJ197" s="2" t="s">
        <v>1844</v>
      </c>
      <c r="AK197" s="2" t="s">
        <v>1281</v>
      </c>
      <c r="AL197" s="2" t="s">
        <v>1848</v>
      </c>
      <c r="AM197" s="2" t="s">
        <v>1844</v>
      </c>
      <c r="AN197" s="2" t="s">
        <v>1967</v>
      </c>
      <c r="AO197" s="2" t="s">
        <v>4094</v>
      </c>
      <c r="AP197" s="2" t="s">
        <v>1844</v>
      </c>
      <c r="AQ197" s="2" t="s">
        <v>1844</v>
      </c>
      <c r="AR197" s="2" t="s">
        <v>1844</v>
      </c>
      <c r="AS197" s="2" t="s">
        <v>1844</v>
      </c>
      <c r="AT197" s="2" t="s">
        <v>4094</v>
      </c>
      <c r="AU197" s="2" t="s">
        <v>1844</v>
      </c>
      <c r="AV197" s="2" t="s">
        <v>1844</v>
      </c>
      <c r="AW197" s="2" t="s">
        <v>1851</v>
      </c>
      <c r="AX197" s="2" t="s">
        <v>1844</v>
      </c>
      <c r="AY197" s="2" t="s">
        <v>1844</v>
      </c>
      <c r="AZ197" s="2" t="s">
        <v>1852</v>
      </c>
      <c r="BA197" s="2" t="s">
        <v>1844</v>
      </c>
      <c r="BB197" s="2" t="s">
        <v>1278</v>
      </c>
      <c r="BC197" s="2" t="s">
        <v>4095</v>
      </c>
      <c r="BD197" s="2" t="s">
        <v>1844</v>
      </c>
      <c r="BE197" s="2" t="s">
        <v>4096</v>
      </c>
      <c r="BF197" s="2" t="s">
        <v>1853</v>
      </c>
      <c r="BG197" s="2" t="s">
        <v>1844</v>
      </c>
      <c r="BH197" s="2" t="s">
        <v>1281</v>
      </c>
      <c r="BI197" s="2" t="s">
        <v>1844</v>
      </c>
      <c r="BJ197" s="2" t="s">
        <v>1854</v>
      </c>
      <c r="BK197" s="2" t="s">
        <v>1855</v>
      </c>
      <c r="BL197" s="2" t="s">
        <v>1866</v>
      </c>
      <c r="BM197" s="2" t="s">
        <v>1844</v>
      </c>
      <c r="BN197" s="2" t="s">
        <v>1844</v>
      </c>
      <c r="BO197" s="2" t="s">
        <v>1844</v>
      </c>
      <c r="BP197" s="2" t="s">
        <v>1857</v>
      </c>
      <c r="BQ197" s="2" t="s">
        <v>1844</v>
      </c>
      <c r="BR197" s="2" t="s">
        <v>1844</v>
      </c>
      <c r="BS197" s="2" t="s">
        <v>1853</v>
      </c>
      <c r="BT197" s="2" t="s">
        <v>1844</v>
      </c>
      <c r="BU197" s="2" t="s">
        <v>4097</v>
      </c>
      <c r="BV197" s="2" t="s">
        <v>1882</v>
      </c>
      <c r="BW197" s="2" t="s">
        <v>4098</v>
      </c>
      <c r="BX197" s="2" t="s">
        <v>1844</v>
      </c>
      <c r="BY197" s="2" t="s">
        <v>1844</v>
      </c>
      <c r="BZ197" s="2" t="s">
        <v>1844</v>
      </c>
      <c r="CA197" s="2" t="s">
        <v>1844</v>
      </c>
      <c r="CB197" s="2" t="s">
        <v>1844</v>
      </c>
      <c r="CC197" s="2" t="s">
        <v>154</v>
      </c>
      <c r="CD197" s="2" t="s">
        <v>1844</v>
      </c>
      <c r="CE197" s="2" t="s">
        <v>1844</v>
      </c>
      <c r="CF197" s="2" t="s">
        <v>1844</v>
      </c>
      <c r="CG197" s="2" t="s">
        <v>1844</v>
      </c>
      <c r="CH197" s="2" t="s">
        <v>4099</v>
      </c>
      <c r="CI197" s="2" t="s">
        <v>1869</v>
      </c>
      <c r="CJ197" s="2" t="s">
        <v>1844</v>
      </c>
      <c r="CK197" s="2" t="s">
        <v>1844</v>
      </c>
      <c r="CL197" s="2" t="s">
        <v>1844</v>
      </c>
      <c r="CM197" s="2" t="s">
        <v>1844</v>
      </c>
      <c r="CN197" s="2" t="s">
        <v>1281</v>
      </c>
      <c r="CO197" s="2" t="s">
        <v>1883</v>
      </c>
      <c r="CP197" s="2" t="s">
        <v>4097</v>
      </c>
      <c r="CQ197" s="2" t="s">
        <v>1884</v>
      </c>
      <c r="CR197" s="2" t="s">
        <v>1844</v>
      </c>
      <c r="CS197" s="2" t="s">
        <v>1859</v>
      </c>
      <c r="CT197" s="2" t="s">
        <v>1859</v>
      </c>
      <c r="CU197" s="2" t="s">
        <v>1859</v>
      </c>
      <c r="CV197" s="2" t="s">
        <v>1844</v>
      </c>
      <c r="CW197" s="2" t="s">
        <v>1844</v>
      </c>
      <c r="CX197" s="2" t="s">
        <v>1844</v>
      </c>
      <c r="CY197" s="2" t="s">
        <v>1844</v>
      </c>
      <c r="CZ197" s="2" t="s">
        <v>1844</v>
      </c>
      <c r="DA197" s="2" t="s">
        <v>1844</v>
      </c>
      <c r="DB197" s="2" t="s">
        <v>1844</v>
      </c>
      <c r="DC197" s="2" t="s">
        <v>1026</v>
      </c>
      <c r="DD197" s="2" t="s">
        <v>1281</v>
      </c>
      <c r="DE197" s="2" t="s">
        <v>152</v>
      </c>
      <c r="DF197" s="3">
        <v>45155</v>
      </c>
      <c r="DG197" s="3">
        <v>45169</v>
      </c>
      <c r="DH197" s="3">
        <v>45169</v>
      </c>
      <c r="DI197" s="3">
        <v>45155</v>
      </c>
      <c r="DJ197" s="3">
        <v>45155</v>
      </c>
      <c r="DK197" s="3"/>
      <c r="DL197" s="3"/>
      <c r="DM197" s="3">
        <v>45155</v>
      </c>
      <c r="DN197" s="3"/>
      <c r="DO197" s="3">
        <v>45155</v>
      </c>
      <c r="DP197" s="3">
        <v>45155</v>
      </c>
      <c r="DQ197" s="26">
        <v>1.67</v>
      </c>
    </row>
    <row r="198" spans="1:121" x14ac:dyDescent="0.25">
      <c r="A198" s="2" t="s">
        <v>1281</v>
      </c>
      <c r="B198" s="2" t="s">
        <v>1842</v>
      </c>
      <c r="C198" s="2" t="s">
        <v>4101</v>
      </c>
      <c r="D198" s="2" t="s">
        <v>7352</v>
      </c>
      <c r="E198" s="2" t="s">
        <v>7743</v>
      </c>
      <c r="F198" s="2" t="str">
        <f t="shared" si="7"/>
        <v>CLIPADORA SOBRECARGADA</v>
      </c>
      <c r="G198" s="2" t="str">
        <f t="shared" si="6"/>
        <v>CLIPADORA SOBRECARGADA</v>
      </c>
      <c r="H198" s="2" t="s">
        <v>7587</v>
      </c>
      <c r="I198" s="2" t="s">
        <v>7588</v>
      </c>
      <c r="J198" s="2" t="s">
        <v>7589</v>
      </c>
      <c r="K198" s="2"/>
      <c r="L198" s="2"/>
      <c r="M198" s="2"/>
      <c r="N198" s="2"/>
      <c r="O198" s="2"/>
      <c r="P198" s="2"/>
      <c r="Q198" s="2" t="s">
        <v>153</v>
      </c>
      <c r="R198" s="2" t="s">
        <v>10</v>
      </c>
      <c r="S198" s="2" t="s">
        <v>54</v>
      </c>
      <c r="T198" s="2" t="s">
        <v>1276</v>
      </c>
      <c r="U198" s="2" t="s">
        <v>1280</v>
      </c>
      <c r="V198" s="2" t="s">
        <v>1306</v>
      </c>
      <c r="W198" s="2" t="s">
        <v>1306</v>
      </c>
      <c r="X198" s="2" t="s">
        <v>1291</v>
      </c>
      <c r="Y198" s="2" t="s">
        <v>1025</v>
      </c>
      <c r="Z198" s="2" t="s">
        <v>1844</v>
      </c>
      <c r="AA198" s="2" t="s">
        <v>1844</v>
      </c>
      <c r="AB198" s="2" t="s">
        <v>4102</v>
      </c>
      <c r="AC198" s="2" t="s">
        <v>1844</v>
      </c>
      <c r="AD198" s="2" t="s">
        <v>1299</v>
      </c>
      <c r="AE198" s="2" t="s">
        <v>4103</v>
      </c>
      <c r="AF198" s="2" t="s">
        <v>2176</v>
      </c>
      <c r="AG198" s="2" t="s">
        <v>1847</v>
      </c>
      <c r="AH198" s="2" t="s">
        <v>1844</v>
      </c>
      <c r="AI198" s="2" t="s">
        <v>1844</v>
      </c>
      <c r="AJ198" s="2" t="s">
        <v>1844</v>
      </c>
      <c r="AK198" s="2" t="s">
        <v>1281</v>
      </c>
      <c r="AL198" s="2" t="s">
        <v>1848</v>
      </c>
      <c r="AM198" s="2" t="s">
        <v>1844</v>
      </c>
      <c r="AN198" s="2" t="s">
        <v>4104</v>
      </c>
      <c r="AO198" s="2" t="s">
        <v>4105</v>
      </c>
      <c r="AP198" s="2" t="s">
        <v>1844</v>
      </c>
      <c r="AQ198" s="2" t="s">
        <v>1844</v>
      </c>
      <c r="AR198" s="2" t="s">
        <v>1844</v>
      </c>
      <c r="AS198" s="2" t="s">
        <v>1844</v>
      </c>
      <c r="AT198" s="2" t="s">
        <v>4106</v>
      </c>
      <c r="AU198" s="2" t="s">
        <v>1844</v>
      </c>
      <c r="AV198" s="2" t="s">
        <v>1844</v>
      </c>
      <c r="AW198" s="2" t="s">
        <v>1851</v>
      </c>
      <c r="AX198" s="2" t="s">
        <v>1844</v>
      </c>
      <c r="AY198" s="2" t="s">
        <v>1844</v>
      </c>
      <c r="AZ198" s="2" t="s">
        <v>1852</v>
      </c>
      <c r="BA198" s="2" t="s">
        <v>1844</v>
      </c>
      <c r="BB198" s="2" t="s">
        <v>1278</v>
      </c>
      <c r="BC198" s="2" t="s">
        <v>4107</v>
      </c>
      <c r="BD198" s="2" t="s">
        <v>1844</v>
      </c>
      <c r="BE198" s="2" t="s">
        <v>4108</v>
      </c>
      <c r="BF198" s="2" t="s">
        <v>1853</v>
      </c>
      <c r="BG198" s="2" t="s">
        <v>1844</v>
      </c>
      <c r="BH198" s="2" t="s">
        <v>1281</v>
      </c>
      <c r="BI198" s="2" t="s">
        <v>1844</v>
      </c>
      <c r="BJ198" s="2" t="s">
        <v>1854</v>
      </c>
      <c r="BK198" s="2" t="s">
        <v>1855</v>
      </c>
      <c r="BL198" s="2" t="s">
        <v>1866</v>
      </c>
      <c r="BM198" s="2" t="s">
        <v>1844</v>
      </c>
      <c r="BN198" s="2" t="s">
        <v>1844</v>
      </c>
      <c r="BO198" s="2" t="s">
        <v>1844</v>
      </c>
      <c r="BP198" s="2" t="s">
        <v>1857</v>
      </c>
      <c r="BQ198" s="2" t="s">
        <v>1844</v>
      </c>
      <c r="BR198" s="2" t="s">
        <v>1844</v>
      </c>
      <c r="BS198" s="2" t="s">
        <v>1853</v>
      </c>
      <c r="BT198" s="2" t="s">
        <v>1844</v>
      </c>
      <c r="BU198" s="2" t="s">
        <v>4105</v>
      </c>
      <c r="BV198" s="2" t="s">
        <v>1882</v>
      </c>
      <c r="BW198" s="2" t="s">
        <v>4109</v>
      </c>
      <c r="BX198" s="2" t="s">
        <v>1844</v>
      </c>
      <c r="BY198" s="2" t="s">
        <v>1844</v>
      </c>
      <c r="BZ198" s="2" t="s">
        <v>1844</v>
      </c>
      <c r="CA198" s="2" t="s">
        <v>1844</v>
      </c>
      <c r="CB198" s="2" t="s">
        <v>1844</v>
      </c>
      <c r="CC198" s="2" t="s">
        <v>154</v>
      </c>
      <c r="CD198" s="2" t="s">
        <v>1844</v>
      </c>
      <c r="CE198" s="2" t="s">
        <v>1844</v>
      </c>
      <c r="CF198" s="2" t="s">
        <v>1844</v>
      </c>
      <c r="CG198" s="2" t="s">
        <v>1844</v>
      </c>
      <c r="CH198" s="2" t="s">
        <v>4103</v>
      </c>
      <c r="CI198" s="2" t="s">
        <v>1869</v>
      </c>
      <c r="CJ198" s="2" t="s">
        <v>1844</v>
      </c>
      <c r="CK198" s="2" t="s">
        <v>1844</v>
      </c>
      <c r="CL198" s="2" t="s">
        <v>1844</v>
      </c>
      <c r="CM198" s="2" t="s">
        <v>1844</v>
      </c>
      <c r="CN198" s="2" t="s">
        <v>1281</v>
      </c>
      <c r="CO198" s="2" t="s">
        <v>1883</v>
      </c>
      <c r="CP198" s="2" t="s">
        <v>4105</v>
      </c>
      <c r="CQ198" s="2" t="s">
        <v>1884</v>
      </c>
      <c r="CR198" s="2" t="s">
        <v>1844</v>
      </c>
      <c r="CS198" s="2" t="s">
        <v>1859</v>
      </c>
      <c r="CT198" s="2" t="s">
        <v>1859</v>
      </c>
      <c r="CU198" s="2" t="s">
        <v>1859</v>
      </c>
      <c r="CV198" s="2" t="s">
        <v>1844</v>
      </c>
      <c r="CW198" s="2" t="s">
        <v>1844</v>
      </c>
      <c r="CX198" s="2" t="s">
        <v>1844</v>
      </c>
      <c r="CY198" s="2" t="s">
        <v>1844</v>
      </c>
      <c r="CZ198" s="2" t="s">
        <v>1844</v>
      </c>
      <c r="DA198" s="2" t="s">
        <v>1844</v>
      </c>
      <c r="DB198" s="2" t="s">
        <v>1844</v>
      </c>
      <c r="DC198" s="2" t="s">
        <v>1026</v>
      </c>
      <c r="DD198" s="2" t="s">
        <v>1281</v>
      </c>
      <c r="DE198" s="2" t="s">
        <v>152</v>
      </c>
      <c r="DF198" s="3">
        <v>45157</v>
      </c>
      <c r="DG198" s="3">
        <v>45161</v>
      </c>
      <c r="DH198" s="3">
        <v>45161</v>
      </c>
      <c r="DI198" s="3">
        <v>45157</v>
      </c>
      <c r="DJ198" s="3">
        <v>45161</v>
      </c>
      <c r="DK198" s="3"/>
      <c r="DL198" s="3"/>
      <c r="DM198" s="3">
        <v>45157</v>
      </c>
      <c r="DN198" s="3"/>
      <c r="DO198" s="3">
        <v>45157</v>
      </c>
      <c r="DP198" s="3">
        <v>45157</v>
      </c>
      <c r="DQ198" s="26">
        <v>1</v>
      </c>
    </row>
    <row r="199" spans="1:121" x14ac:dyDescent="0.25">
      <c r="A199" s="2" t="s">
        <v>1281</v>
      </c>
      <c r="B199" s="2" t="s">
        <v>1842</v>
      </c>
      <c r="C199" s="2" t="s">
        <v>4110</v>
      </c>
      <c r="D199" s="2" t="s">
        <v>7481</v>
      </c>
      <c r="E199" s="2" t="s">
        <v>7568</v>
      </c>
      <c r="F199" s="2" t="str">
        <f t="shared" si="7"/>
        <v>PANTALLA BLOQUEADA</v>
      </c>
      <c r="G199" s="2" t="str">
        <f t="shared" si="6"/>
        <v>PANTALLA BLOQUEADA</v>
      </c>
      <c r="H199" s="2" t="s">
        <v>7366</v>
      </c>
      <c r="I199" s="2" t="s">
        <v>7247</v>
      </c>
      <c r="J199" s="2" t="s">
        <v>7481</v>
      </c>
      <c r="K199" s="2"/>
      <c r="L199" s="2"/>
      <c r="M199" s="2"/>
      <c r="N199" s="2"/>
      <c r="O199" s="2"/>
      <c r="P199" s="2"/>
      <c r="Q199" s="2" t="s">
        <v>153</v>
      </c>
      <c r="R199" s="2" t="s">
        <v>10</v>
      </c>
      <c r="S199" s="2" t="s">
        <v>67</v>
      </c>
      <c r="T199" s="2" t="s">
        <v>1276</v>
      </c>
      <c r="U199" s="2" t="s">
        <v>1280</v>
      </c>
      <c r="V199" s="2" t="s">
        <v>1405</v>
      </c>
      <c r="W199" s="2" t="s">
        <v>1405</v>
      </c>
      <c r="X199" s="2" t="s">
        <v>1291</v>
      </c>
      <c r="Y199" s="2" t="s">
        <v>1025</v>
      </c>
      <c r="Z199" s="2" t="s">
        <v>1844</v>
      </c>
      <c r="AA199" s="2" t="s">
        <v>1844</v>
      </c>
      <c r="AB199" s="2" t="s">
        <v>4111</v>
      </c>
      <c r="AC199" s="2" t="s">
        <v>1844</v>
      </c>
      <c r="AD199" s="2" t="s">
        <v>1296</v>
      </c>
      <c r="AE199" s="2" t="s">
        <v>4112</v>
      </c>
      <c r="AF199" s="2" t="s">
        <v>2176</v>
      </c>
      <c r="AG199" s="2" t="s">
        <v>1847</v>
      </c>
      <c r="AH199" s="2" t="s">
        <v>1844</v>
      </c>
      <c r="AI199" s="2" t="s">
        <v>1844</v>
      </c>
      <c r="AJ199" s="2" t="s">
        <v>1844</v>
      </c>
      <c r="AK199" s="2" t="s">
        <v>1281</v>
      </c>
      <c r="AL199" s="2" t="s">
        <v>1848</v>
      </c>
      <c r="AM199" s="2" t="s">
        <v>1844</v>
      </c>
      <c r="AN199" s="2" t="s">
        <v>4113</v>
      </c>
      <c r="AO199" s="2" t="s">
        <v>4114</v>
      </c>
      <c r="AP199" s="2" t="s">
        <v>1844</v>
      </c>
      <c r="AQ199" s="2" t="s">
        <v>1844</v>
      </c>
      <c r="AR199" s="2" t="s">
        <v>1844</v>
      </c>
      <c r="AS199" s="2" t="s">
        <v>1844</v>
      </c>
      <c r="AT199" s="2" t="s">
        <v>4115</v>
      </c>
      <c r="AU199" s="2" t="s">
        <v>1844</v>
      </c>
      <c r="AV199" s="2" t="s">
        <v>1844</v>
      </c>
      <c r="AW199" s="2" t="s">
        <v>1851</v>
      </c>
      <c r="AX199" s="2" t="s">
        <v>1844</v>
      </c>
      <c r="AY199" s="2" t="s">
        <v>1844</v>
      </c>
      <c r="AZ199" s="2" t="s">
        <v>1852</v>
      </c>
      <c r="BA199" s="2" t="s">
        <v>1844</v>
      </c>
      <c r="BB199" s="2" t="s">
        <v>1278</v>
      </c>
      <c r="BC199" s="2" t="s">
        <v>4116</v>
      </c>
      <c r="BD199" s="2" t="s">
        <v>1844</v>
      </c>
      <c r="BE199" s="2" t="s">
        <v>4117</v>
      </c>
      <c r="BF199" s="2" t="s">
        <v>1853</v>
      </c>
      <c r="BG199" s="2" t="s">
        <v>1844</v>
      </c>
      <c r="BH199" s="2" t="s">
        <v>1281</v>
      </c>
      <c r="BI199" s="2" t="s">
        <v>1844</v>
      </c>
      <c r="BJ199" s="2" t="s">
        <v>1854</v>
      </c>
      <c r="BK199" s="2" t="s">
        <v>1855</v>
      </c>
      <c r="BL199" s="2" t="s">
        <v>1866</v>
      </c>
      <c r="BM199" s="2" t="s">
        <v>1844</v>
      </c>
      <c r="BN199" s="2" t="s">
        <v>1844</v>
      </c>
      <c r="BO199" s="2" t="s">
        <v>1844</v>
      </c>
      <c r="BP199" s="2" t="s">
        <v>1857</v>
      </c>
      <c r="BQ199" s="2" t="s">
        <v>1844</v>
      </c>
      <c r="BR199" s="2" t="s">
        <v>1844</v>
      </c>
      <c r="BS199" s="2" t="s">
        <v>1853</v>
      </c>
      <c r="BT199" s="2" t="s">
        <v>1844</v>
      </c>
      <c r="BU199" s="2" t="s">
        <v>4118</v>
      </c>
      <c r="BV199" s="2" t="s">
        <v>1882</v>
      </c>
      <c r="BW199" s="2" t="s">
        <v>4119</v>
      </c>
      <c r="BX199" s="2" t="s">
        <v>1844</v>
      </c>
      <c r="BY199" s="2" t="s">
        <v>1844</v>
      </c>
      <c r="BZ199" s="2" t="s">
        <v>1844</v>
      </c>
      <c r="CA199" s="2" t="s">
        <v>1844</v>
      </c>
      <c r="CB199" s="2" t="s">
        <v>1844</v>
      </c>
      <c r="CC199" s="2" t="s">
        <v>154</v>
      </c>
      <c r="CD199" s="2" t="s">
        <v>1844</v>
      </c>
      <c r="CE199" s="2" t="s">
        <v>1844</v>
      </c>
      <c r="CF199" s="2" t="s">
        <v>1844</v>
      </c>
      <c r="CG199" s="2" t="s">
        <v>1844</v>
      </c>
      <c r="CH199" s="2" t="s">
        <v>4120</v>
      </c>
      <c r="CI199" s="2" t="s">
        <v>1869</v>
      </c>
      <c r="CJ199" s="2" t="s">
        <v>1844</v>
      </c>
      <c r="CK199" s="2" t="s">
        <v>1844</v>
      </c>
      <c r="CL199" s="2" t="s">
        <v>1844</v>
      </c>
      <c r="CM199" s="2" t="s">
        <v>1844</v>
      </c>
      <c r="CN199" s="2" t="s">
        <v>1281</v>
      </c>
      <c r="CO199" s="2" t="s">
        <v>1883</v>
      </c>
      <c r="CP199" s="2" t="s">
        <v>4118</v>
      </c>
      <c r="CQ199" s="2" t="s">
        <v>1884</v>
      </c>
      <c r="CR199" s="2" t="s">
        <v>1844</v>
      </c>
      <c r="CS199" s="2" t="s">
        <v>1859</v>
      </c>
      <c r="CT199" s="2" t="s">
        <v>1859</v>
      </c>
      <c r="CU199" s="2" t="s">
        <v>1859</v>
      </c>
      <c r="CV199" s="2" t="s">
        <v>1844</v>
      </c>
      <c r="CW199" s="2" t="s">
        <v>1844</v>
      </c>
      <c r="CX199" s="2" t="s">
        <v>1844</v>
      </c>
      <c r="CY199" s="2" t="s">
        <v>1844</v>
      </c>
      <c r="CZ199" s="2" t="s">
        <v>1844</v>
      </c>
      <c r="DA199" s="2" t="s">
        <v>1844</v>
      </c>
      <c r="DB199" s="2" t="s">
        <v>1844</v>
      </c>
      <c r="DC199" s="2" t="s">
        <v>1026</v>
      </c>
      <c r="DD199" s="2" t="s">
        <v>1281</v>
      </c>
      <c r="DE199" s="2" t="s">
        <v>152</v>
      </c>
      <c r="DF199" s="3">
        <v>45161</v>
      </c>
      <c r="DG199" s="3">
        <v>45161</v>
      </c>
      <c r="DH199" s="3">
        <v>45162</v>
      </c>
      <c r="DI199" s="3">
        <v>45161</v>
      </c>
      <c r="DJ199" s="3">
        <v>45161</v>
      </c>
      <c r="DK199" s="3"/>
      <c r="DL199" s="3"/>
      <c r="DM199" s="3">
        <v>45161</v>
      </c>
      <c r="DN199" s="3"/>
      <c r="DO199" s="3">
        <v>45161</v>
      </c>
      <c r="DP199" s="3">
        <v>45161</v>
      </c>
      <c r="DQ199" s="26">
        <v>1.1499999999999999</v>
      </c>
    </row>
    <row r="200" spans="1:121" x14ac:dyDescent="0.25">
      <c r="A200" s="2" t="s">
        <v>1281</v>
      </c>
      <c r="B200" s="2" t="s">
        <v>1842</v>
      </c>
      <c r="C200" s="2" t="s">
        <v>4121</v>
      </c>
      <c r="D200" s="2" t="s">
        <v>7744</v>
      </c>
      <c r="E200" s="2" t="s">
        <v>7745</v>
      </c>
      <c r="F200" s="2" t="str">
        <f t="shared" si="7"/>
        <v>GUARDAMOTOR DISPARADO</v>
      </c>
      <c r="G200" s="2" t="str">
        <f t="shared" si="6"/>
        <v>GUARDAMOTOR DISPARADO</v>
      </c>
      <c r="H200" s="2" t="s">
        <v>7590</v>
      </c>
      <c r="I200" s="2" t="s">
        <v>7359</v>
      </c>
      <c r="J200" s="2" t="s">
        <v>7591</v>
      </c>
      <c r="K200" s="2" t="s">
        <v>7510</v>
      </c>
      <c r="L200" s="2" t="s">
        <v>7256</v>
      </c>
      <c r="M200" s="2" t="s">
        <v>7592</v>
      </c>
      <c r="N200" s="2"/>
      <c r="O200" s="2"/>
      <c r="P200" s="2"/>
      <c r="Q200" s="2" t="s">
        <v>184</v>
      </c>
      <c r="R200" s="2" t="s">
        <v>10</v>
      </c>
      <c r="S200" s="2" t="s">
        <v>54</v>
      </c>
      <c r="T200" s="2" t="s">
        <v>1276</v>
      </c>
      <c r="U200" s="2" t="s">
        <v>1280</v>
      </c>
      <c r="V200" s="2" t="s">
        <v>1306</v>
      </c>
      <c r="W200" s="2" t="s">
        <v>1306</v>
      </c>
      <c r="X200" s="2" t="s">
        <v>1279</v>
      </c>
      <c r="Y200" s="2" t="s">
        <v>1025</v>
      </c>
      <c r="Z200" s="2" t="s">
        <v>1844</v>
      </c>
      <c r="AA200" s="2" t="s">
        <v>1844</v>
      </c>
      <c r="AB200" s="2" t="s">
        <v>4122</v>
      </c>
      <c r="AC200" s="2" t="s">
        <v>1844</v>
      </c>
      <c r="AD200" s="2" t="s">
        <v>1299</v>
      </c>
      <c r="AE200" s="2" t="s">
        <v>4123</v>
      </c>
      <c r="AF200" s="2" t="s">
        <v>1887</v>
      </c>
      <c r="AG200" s="2" t="s">
        <v>1847</v>
      </c>
      <c r="AH200" s="2" t="s">
        <v>1844</v>
      </c>
      <c r="AI200" s="2" t="s">
        <v>1844</v>
      </c>
      <c r="AJ200" s="2" t="s">
        <v>1844</v>
      </c>
      <c r="AK200" s="2" t="s">
        <v>1281</v>
      </c>
      <c r="AL200" s="2" t="s">
        <v>1848</v>
      </c>
      <c r="AM200" s="2" t="s">
        <v>1844</v>
      </c>
      <c r="AN200" s="2" t="s">
        <v>4124</v>
      </c>
      <c r="AO200" s="2" t="s">
        <v>4125</v>
      </c>
      <c r="AP200" s="2" t="s">
        <v>1844</v>
      </c>
      <c r="AQ200" s="2" t="s">
        <v>1844</v>
      </c>
      <c r="AR200" s="2" t="s">
        <v>1844</v>
      </c>
      <c r="AS200" s="2" t="s">
        <v>1844</v>
      </c>
      <c r="AT200" s="2" t="s">
        <v>4126</v>
      </c>
      <c r="AU200" s="2" t="s">
        <v>1844</v>
      </c>
      <c r="AV200" s="2" t="s">
        <v>1844</v>
      </c>
      <c r="AW200" s="2" t="s">
        <v>1851</v>
      </c>
      <c r="AX200" s="2" t="s">
        <v>1844</v>
      </c>
      <c r="AY200" s="2" t="s">
        <v>1844</v>
      </c>
      <c r="AZ200" s="2" t="s">
        <v>1852</v>
      </c>
      <c r="BA200" s="2" t="s">
        <v>1844</v>
      </c>
      <c r="BB200" s="2" t="s">
        <v>1278</v>
      </c>
      <c r="BC200" s="2" t="s">
        <v>4127</v>
      </c>
      <c r="BD200" s="2" t="s">
        <v>1844</v>
      </c>
      <c r="BE200" s="2" t="s">
        <v>4128</v>
      </c>
      <c r="BF200" s="2" t="s">
        <v>1853</v>
      </c>
      <c r="BG200" s="2" t="s">
        <v>1844</v>
      </c>
      <c r="BH200" s="2" t="s">
        <v>1281</v>
      </c>
      <c r="BI200" s="2" t="s">
        <v>1844</v>
      </c>
      <c r="BJ200" s="2" t="s">
        <v>1854</v>
      </c>
      <c r="BK200" s="2" t="s">
        <v>1855</v>
      </c>
      <c r="BL200" s="2" t="s">
        <v>1890</v>
      </c>
      <c r="BM200" s="2" t="s">
        <v>1844</v>
      </c>
      <c r="BN200" s="2" t="s">
        <v>1844</v>
      </c>
      <c r="BO200" s="2" t="s">
        <v>1844</v>
      </c>
      <c r="BP200" s="2" t="s">
        <v>1857</v>
      </c>
      <c r="BQ200" s="2" t="s">
        <v>1844</v>
      </c>
      <c r="BR200" s="2" t="s">
        <v>1844</v>
      </c>
      <c r="BS200" s="2" t="s">
        <v>1853</v>
      </c>
      <c r="BT200" s="2" t="s">
        <v>1844</v>
      </c>
      <c r="BU200" s="2" t="s">
        <v>4129</v>
      </c>
      <c r="BV200" s="2" t="s">
        <v>1844</v>
      </c>
      <c r="BW200" s="2" t="s">
        <v>4130</v>
      </c>
      <c r="BX200" s="2" t="s">
        <v>1844</v>
      </c>
      <c r="BY200" s="2" t="s">
        <v>1844</v>
      </c>
      <c r="BZ200" s="2" t="s">
        <v>1844</v>
      </c>
      <c r="CA200" s="2" t="s">
        <v>1844</v>
      </c>
      <c r="CB200" s="2" t="s">
        <v>1844</v>
      </c>
      <c r="CC200" s="2" t="s">
        <v>185</v>
      </c>
      <c r="CD200" s="2" t="s">
        <v>1844</v>
      </c>
      <c r="CE200" s="2" t="s">
        <v>1844</v>
      </c>
      <c r="CF200" s="2" t="s">
        <v>1844</v>
      </c>
      <c r="CG200" s="2" t="s">
        <v>1844</v>
      </c>
      <c r="CH200" s="2" t="s">
        <v>4123</v>
      </c>
      <c r="CI200" s="2" t="s">
        <v>1858</v>
      </c>
      <c r="CJ200" s="2" t="s">
        <v>1844</v>
      </c>
      <c r="CK200" s="2" t="s">
        <v>1844</v>
      </c>
      <c r="CL200" s="2" t="s">
        <v>1844</v>
      </c>
      <c r="CM200" s="2" t="s">
        <v>1844</v>
      </c>
      <c r="CN200" s="2" t="s">
        <v>1281</v>
      </c>
      <c r="CO200" s="2" t="s">
        <v>1844</v>
      </c>
      <c r="CP200" s="2" t="s">
        <v>4129</v>
      </c>
      <c r="CQ200" s="2" t="s">
        <v>1844</v>
      </c>
      <c r="CR200" s="2" t="s">
        <v>1844</v>
      </c>
      <c r="CS200" s="2" t="s">
        <v>1859</v>
      </c>
      <c r="CT200" s="2" t="s">
        <v>1859</v>
      </c>
      <c r="CU200" s="2" t="s">
        <v>1859</v>
      </c>
      <c r="CV200" s="2" t="s">
        <v>1844</v>
      </c>
      <c r="CW200" s="2" t="s">
        <v>1844</v>
      </c>
      <c r="CX200" s="2" t="s">
        <v>1844</v>
      </c>
      <c r="CY200" s="2" t="s">
        <v>1844</v>
      </c>
      <c r="CZ200" s="2" t="s">
        <v>1844</v>
      </c>
      <c r="DA200" s="2" t="s">
        <v>1844</v>
      </c>
      <c r="DB200" s="2" t="s">
        <v>1844</v>
      </c>
      <c r="DC200" s="2" t="s">
        <v>1026</v>
      </c>
      <c r="DD200" s="2" t="s">
        <v>1281</v>
      </c>
      <c r="DE200" s="2" t="s">
        <v>183</v>
      </c>
      <c r="DF200" s="3">
        <v>45162</v>
      </c>
      <c r="DG200" s="3">
        <v>45163</v>
      </c>
      <c r="DH200" s="3">
        <v>45163</v>
      </c>
      <c r="DI200" s="3">
        <v>45162</v>
      </c>
      <c r="DJ200" s="3">
        <v>45163</v>
      </c>
      <c r="DK200" s="3"/>
      <c r="DL200" s="3"/>
      <c r="DM200" s="3">
        <v>45162</v>
      </c>
      <c r="DN200" s="3"/>
      <c r="DO200" s="3">
        <v>45162</v>
      </c>
      <c r="DP200" s="3">
        <v>45162</v>
      </c>
      <c r="DQ200" s="26">
        <v>0.53</v>
      </c>
    </row>
    <row r="201" spans="1:121" x14ac:dyDescent="0.25">
      <c r="A201" s="2" t="s">
        <v>1281</v>
      </c>
      <c r="B201" s="2" t="s">
        <v>1842</v>
      </c>
      <c r="C201" s="2" t="s">
        <v>4140</v>
      </c>
      <c r="D201" s="2" t="s">
        <v>7481</v>
      </c>
      <c r="E201" s="2" t="s">
        <v>7568</v>
      </c>
      <c r="F201" s="2" t="str">
        <f t="shared" si="7"/>
        <v>PANTALLA BLOQUEADA</v>
      </c>
      <c r="G201" s="2" t="str">
        <f t="shared" si="6"/>
        <v>PANTALLA BLOQUEADA</v>
      </c>
      <c r="H201" s="2" t="s">
        <v>7481</v>
      </c>
      <c r="I201" s="2" t="s">
        <v>7593</v>
      </c>
      <c r="J201" s="2"/>
      <c r="K201" s="2"/>
      <c r="L201" s="2"/>
      <c r="M201" s="2"/>
      <c r="N201" s="2"/>
      <c r="O201" s="2"/>
      <c r="P201" s="2"/>
      <c r="Q201" s="2" t="s">
        <v>406</v>
      </c>
      <c r="R201" s="2" t="s">
        <v>10</v>
      </c>
      <c r="S201" s="2" t="s">
        <v>8</v>
      </c>
      <c r="T201" s="2" t="s">
        <v>1293</v>
      </c>
      <c r="U201" s="2" t="s">
        <v>1280</v>
      </c>
      <c r="V201" s="2" t="s">
        <v>1405</v>
      </c>
      <c r="W201" s="2" t="s">
        <v>1405</v>
      </c>
      <c r="X201" s="2" t="s">
        <v>1291</v>
      </c>
      <c r="Y201" s="2" t="s">
        <v>1025</v>
      </c>
      <c r="Z201" s="2" t="s">
        <v>1844</v>
      </c>
      <c r="AA201" s="2" t="s">
        <v>1844</v>
      </c>
      <c r="AB201" s="2" t="s">
        <v>4141</v>
      </c>
      <c r="AC201" s="2" t="s">
        <v>1844</v>
      </c>
      <c r="AD201" s="2" t="s">
        <v>1296</v>
      </c>
      <c r="AE201" s="2" t="s">
        <v>4142</v>
      </c>
      <c r="AF201" s="2" t="s">
        <v>1844</v>
      </c>
      <c r="AG201" s="2" t="s">
        <v>1844</v>
      </c>
      <c r="AH201" s="2" t="s">
        <v>1844</v>
      </c>
      <c r="AI201" s="2" t="s">
        <v>1844</v>
      </c>
      <c r="AJ201" s="2" t="s">
        <v>1844</v>
      </c>
      <c r="AK201" s="2" t="s">
        <v>1281</v>
      </c>
      <c r="AL201" s="2" t="s">
        <v>1848</v>
      </c>
      <c r="AM201" s="2" t="s">
        <v>1844</v>
      </c>
      <c r="AN201" s="2" t="s">
        <v>2125</v>
      </c>
      <c r="AO201" s="2" t="s">
        <v>4143</v>
      </c>
      <c r="AP201" s="2" t="s">
        <v>1844</v>
      </c>
      <c r="AQ201" s="2" t="s">
        <v>1844</v>
      </c>
      <c r="AR201" s="2" t="s">
        <v>1844</v>
      </c>
      <c r="AS201" s="2" t="s">
        <v>1844</v>
      </c>
      <c r="AT201" s="2" t="s">
        <v>4143</v>
      </c>
      <c r="AU201" s="2" t="s">
        <v>1844</v>
      </c>
      <c r="AV201" s="2" t="s">
        <v>1844</v>
      </c>
      <c r="AW201" s="2" t="s">
        <v>1851</v>
      </c>
      <c r="AX201" s="2" t="s">
        <v>1844</v>
      </c>
      <c r="AY201" s="2" t="s">
        <v>1844</v>
      </c>
      <c r="AZ201" s="2" t="s">
        <v>1852</v>
      </c>
      <c r="BA201" s="2" t="s">
        <v>1844</v>
      </c>
      <c r="BB201" s="2" t="s">
        <v>1278</v>
      </c>
      <c r="BC201" s="2" t="s">
        <v>4144</v>
      </c>
      <c r="BD201" s="2" t="s">
        <v>1844</v>
      </c>
      <c r="BE201" s="2" t="s">
        <v>4145</v>
      </c>
      <c r="BF201" s="2" t="s">
        <v>1853</v>
      </c>
      <c r="BG201" s="2" t="s">
        <v>1844</v>
      </c>
      <c r="BH201" s="2" t="s">
        <v>1281</v>
      </c>
      <c r="BI201" s="2" t="s">
        <v>1844</v>
      </c>
      <c r="BJ201" s="2" t="s">
        <v>1854</v>
      </c>
      <c r="BK201" s="2" t="s">
        <v>1855</v>
      </c>
      <c r="BL201" s="2" t="s">
        <v>1866</v>
      </c>
      <c r="BM201" s="2" t="s">
        <v>1844</v>
      </c>
      <c r="BN201" s="2" t="s">
        <v>1844</v>
      </c>
      <c r="BO201" s="2" t="s">
        <v>1844</v>
      </c>
      <c r="BP201" s="2" t="s">
        <v>1857</v>
      </c>
      <c r="BQ201" s="2" t="s">
        <v>1844</v>
      </c>
      <c r="BR201" s="2" t="s">
        <v>1844</v>
      </c>
      <c r="BS201" s="2" t="s">
        <v>1853</v>
      </c>
      <c r="BT201" s="2" t="s">
        <v>1844</v>
      </c>
      <c r="BU201" s="2" t="s">
        <v>4146</v>
      </c>
      <c r="BV201" s="2" t="s">
        <v>1844</v>
      </c>
      <c r="BW201" s="2" t="s">
        <v>4147</v>
      </c>
      <c r="BX201" s="2" t="s">
        <v>1844</v>
      </c>
      <c r="BY201" s="2" t="s">
        <v>1844</v>
      </c>
      <c r="BZ201" s="2" t="s">
        <v>1844</v>
      </c>
      <c r="CA201" s="2" t="s">
        <v>1844</v>
      </c>
      <c r="CB201" s="2" t="s">
        <v>1844</v>
      </c>
      <c r="CC201" s="2" t="s">
        <v>154</v>
      </c>
      <c r="CD201" s="2" t="s">
        <v>1844</v>
      </c>
      <c r="CE201" s="2" t="s">
        <v>1844</v>
      </c>
      <c r="CF201" s="2" t="s">
        <v>1844</v>
      </c>
      <c r="CG201" s="2" t="s">
        <v>1844</v>
      </c>
      <c r="CH201" s="2" t="s">
        <v>4148</v>
      </c>
      <c r="CI201" s="2" t="s">
        <v>1869</v>
      </c>
      <c r="CJ201" s="2" t="s">
        <v>1844</v>
      </c>
      <c r="CK201" s="2" t="s">
        <v>1844</v>
      </c>
      <c r="CL201" s="2" t="s">
        <v>1844</v>
      </c>
      <c r="CM201" s="2" t="s">
        <v>1844</v>
      </c>
      <c r="CN201" s="2" t="s">
        <v>1281</v>
      </c>
      <c r="CO201" s="2" t="s">
        <v>1844</v>
      </c>
      <c r="CP201" s="2" t="s">
        <v>4146</v>
      </c>
      <c r="CQ201" s="2" t="s">
        <v>1844</v>
      </c>
      <c r="CR201" s="2" t="s">
        <v>1844</v>
      </c>
      <c r="CS201" s="2" t="s">
        <v>1859</v>
      </c>
      <c r="CT201" s="2" t="s">
        <v>1859</v>
      </c>
      <c r="CU201" s="2" t="s">
        <v>1859</v>
      </c>
      <c r="CV201" s="2" t="s">
        <v>1844</v>
      </c>
      <c r="CW201" s="2" t="s">
        <v>1844</v>
      </c>
      <c r="CX201" s="2" t="s">
        <v>1844</v>
      </c>
      <c r="CY201" s="2" t="s">
        <v>1844</v>
      </c>
      <c r="CZ201" s="2" t="s">
        <v>1844</v>
      </c>
      <c r="DA201" s="2" t="s">
        <v>1844</v>
      </c>
      <c r="DB201" s="2" t="s">
        <v>1844</v>
      </c>
      <c r="DC201" s="2" t="s">
        <v>1026</v>
      </c>
      <c r="DD201" s="2" t="s">
        <v>1281</v>
      </c>
      <c r="DE201" s="2" t="s">
        <v>405</v>
      </c>
      <c r="DF201" s="3">
        <v>45163</v>
      </c>
      <c r="DG201" s="3">
        <v>45164</v>
      </c>
      <c r="DH201" s="3">
        <v>45164</v>
      </c>
      <c r="DI201" s="3">
        <v>45164</v>
      </c>
      <c r="DJ201" s="3">
        <v>45163</v>
      </c>
      <c r="DK201" s="3"/>
      <c r="DL201" s="3"/>
      <c r="DM201" s="3">
        <v>45163</v>
      </c>
      <c r="DN201" s="3"/>
      <c r="DO201" s="3">
        <v>45163</v>
      </c>
      <c r="DP201" s="3">
        <v>45163</v>
      </c>
      <c r="DQ201" s="26">
        <v>19.489999999999998</v>
      </c>
    </row>
    <row r="202" spans="1:121" x14ac:dyDescent="0.25">
      <c r="A202" s="2" t="s">
        <v>1281</v>
      </c>
      <c r="B202" s="2" t="s">
        <v>1842</v>
      </c>
      <c r="C202" s="2" t="s">
        <v>4131</v>
      </c>
      <c r="D202" s="2" t="s">
        <v>7248</v>
      </c>
      <c r="E202" s="2" t="s">
        <v>7493</v>
      </c>
      <c r="F202" s="2" t="str">
        <f t="shared" si="7"/>
        <v>GANCHO FRACTURADO</v>
      </c>
      <c r="G202" s="2" t="str">
        <f t="shared" si="6"/>
        <v>GANCHO FRACTURADO</v>
      </c>
      <c r="H202" s="2" t="s">
        <v>7345</v>
      </c>
      <c r="I202" s="2" t="s">
        <v>7247</v>
      </c>
      <c r="J202" s="2" t="s">
        <v>7248</v>
      </c>
      <c r="K202" s="2" t="s">
        <v>7247</v>
      </c>
      <c r="L202" s="2" t="s">
        <v>7341</v>
      </c>
      <c r="M202" s="2"/>
      <c r="N202" s="2"/>
      <c r="O202" s="2"/>
      <c r="P202" s="2"/>
      <c r="Q202" s="2" t="s">
        <v>153</v>
      </c>
      <c r="R202" s="2" t="s">
        <v>10</v>
      </c>
      <c r="S202" s="2" t="s">
        <v>67</v>
      </c>
      <c r="T202" s="2" t="s">
        <v>1276</v>
      </c>
      <c r="U202" s="2" t="s">
        <v>1280</v>
      </c>
      <c r="V202" s="2" t="s">
        <v>1405</v>
      </c>
      <c r="W202" s="2" t="s">
        <v>1405</v>
      </c>
      <c r="X202" s="2" t="s">
        <v>1291</v>
      </c>
      <c r="Y202" s="2" t="s">
        <v>1025</v>
      </c>
      <c r="Z202" s="2" t="s">
        <v>1844</v>
      </c>
      <c r="AA202" s="2" t="s">
        <v>1844</v>
      </c>
      <c r="AB202" s="2" t="s">
        <v>4132</v>
      </c>
      <c r="AC202" s="2" t="s">
        <v>1844</v>
      </c>
      <c r="AD202" s="2" t="s">
        <v>1296</v>
      </c>
      <c r="AE202" s="2" t="s">
        <v>4133</v>
      </c>
      <c r="AF202" s="2" t="s">
        <v>2176</v>
      </c>
      <c r="AG202" s="2" t="s">
        <v>1847</v>
      </c>
      <c r="AH202" s="2" t="s">
        <v>1844</v>
      </c>
      <c r="AI202" s="2" t="s">
        <v>1844</v>
      </c>
      <c r="AJ202" s="2" t="s">
        <v>1844</v>
      </c>
      <c r="AK202" s="2" t="s">
        <v>1281</v>
      </c>
      <c r="AL202" s="2" t="s">
        <v>1848</v>
      </c>
      <c r="AM202" s="2" t="s">
        <v>1844</v>
      </c>
      <c r="AN202" s="2" t="s">
        <v>2536</v>
      </c>
      <c r="AO202" s="2" t="s">
        <v>2195</v>
      </c>
      <c r="AP202" s="2" t="s">
        <v>1844</v>
      </c>
      <c r="AQ202" s="2" t="s">
        <v>1844</v>
      </c>
      <c r="AR202" s="2" t="s">
        <v>1844</v>
      </c>
      <c r="AS202" s="2" t="s">
        <v>1844</v>
      </c>
      <c r="AT202" s="2" t="s">
        <v>4134</v>
      </c>
      <c r="AU202" s="2" t="s">
        <v>1844</v>
      </c>
      <c r="AV202" s="2" t="s">
        <v>1844</v>
      </c>
      <c r="AW202" s="2" t="s">
        <v>1851</v>
      </c>
      <c r="AX202" s="2" t="s">
        <v>1844</v>
      </c>
      <c r="AY202" s="2" t="s">
        <v>1844</v>
      </c>
      <c r="AZ202" s="2" t="s">
        <v>1852</v>
      </c>
      <c r="BA202" s="2" t="s">
        <v>1844</v>
      </c>
      <c r="BB202" s="2" t="s">
        <v>1278</v>
      </c>
      <c r="BC202" s="2" t="s">
        <v>4135</v>
      </c>
      <c r="BD202" s="2" t="s">
        <v>1844</v>
      </c>
      <c r="BE202" s="2" t="s">
        <v>4136</v>
      </c>
      <c r="BF202" s="2" t="s">
        <v>1853</v>
      </c>
      <c r="BG202" s="2" t="s">
        <v>1844</v>
      </c>
      <c r="BH202" s="2" t="s">
        <v>1281</v>
      </c>
      <c r="BI202" s="2" t="s">
        <v>1844</v>
      </c>
      <c r="BJ202" s="2" t="s">
        <v>1854</v>
      </c>
      <c r="BK202" s="2" t="s">
        <v>1855</v>
      </c>
      <c r="BL202" s="2" t="s">
        <v>1866</v>
      </c>
      <c r="BM202" s="2" t="s">
        <v>1844</v>
      </c>
      <c r="BN202" s="2" t="s">
        <v>1844</v>
      </c>
      <c r="BO202" s="2" t="s">
        <v>1844</v>
      </c>
      <c r="BP202" s="2" t="s">
        <v>1857</v>
      </c>
      <c r="BQ202" s="2" t="s">
        <v>1844</v>
      </c>
      <c r="BR202" s="2" t="s">
        <v>1844</v>
      </c>
      <c r="BS202" s="2" t="s">
        <v>1853</v>
      </c>
      <c r="BT202" s="2" t="s">
        <v>1844</v>
      </c>
      <c r="BU202" s="2" t="s">
        <v>4137</v>
      </c>
      <c r="BV202" s="2" t="s">
        <v>1882</v>
      </c>
      <c r="BW202" s="2" t="s">
        <v>4138</v>
      </c>
      <c r="BX202" s="2" t="s">
        <v>1844</v>
      </c>
      <c r="BY202" s="2" t="s">
        <v>1844</v>
      </c>
      <c r="BZ202" s="2" t="s">
        <v>1844</v>
      </c>
      <c r="CA202" s="2" t="s">
        <v>1844</v>
      </c>
      <c r="CB202" s="2" t="s">
        <v>1844</v>
      </c>
      <c r="CC202" s="2" t="s">
        <v>154</v>
      </c>
      <c r="CD202" s="2" t="s">
        <v>1844</v>
      </c>
      <c r="CE202" s="2" t="s">
        <v>1844</v>
      </c>
      <c r="CF202" s="2" t="s">
        <v>1844</v>
      </c>
      <c r="CG202" s="2" t="s">
        <v>1844</v>
      </c>
      <c r="CH202" s="2" t="s">
        <v>4139</v>
      </c>
      <c r="CI202" s="2" t="s">
        <v>1869</v>
      </c>
      <c r="CJ202" s="2" t="s">
        <v>1844</v>
      </c>
      <c r="CK202" s="2" t="s">
        <v>1844</v>
      </c>
      <c r="CL202" s="2" t="s">
        <v>1844</v>
      </c>
      <c r="CM202" s="2" t="s">
        <v>1844</v>
      </c>
      <c r="CN202" s="2" t="s">
        <v>1281</v>
      </c>
      <c r="CO202" s="2" t="s">
        <v>1883</v>
      </c>
      <c r="CP202" s="2" t="s">
        <v>4137</v>
      </c>
      <c r="CQ202" s="2" t="s">
        <v>1884</v>
      </c>
      <c r="CR202" s="2" t="s">
        <v>1844</v>
      </c>
      <c r="CS202" s="2" t="s">
        <v>1859</v>
      </c>
      <c r="CT202" s="2" t="s">
        <v>1859</v>
      </c>
      <c r="CU202" s="2" t="s">
        <v>1859</v>
      </c>
      <c r="CV202" s="2" t="s">
        <v>1844</v>
      </c>
      <c r="CW202" s="2" t="s">
        <v>1844</v>
      </c>
      <c r="CX202" s="2" t="s">
        <v>1844</v>
      </c>
      <c r="CY202" s="2" t="s">
        <v>1844</v>
      </c>
      <c r="CZ202" s="2" t="s">
        <v>1844</v>
      </c>
      <c r="DA202" s="2" t="s">
        <v>1844</v>
      </c>
      <c r="DB202" s="2" t="s">
        <v>1844</v>
      </c>
      <c r="DC202" s="2" t="s">
        <v>1026</v>
      </c>
      <c r="DD202" s="2" t="s">
        <v>1281</v>
      </c>
      <c r="DE202" s="2" t="s">
        <v>152</v>
      </c>
      <c r="DF202" s="3">
        <v>45163</v>
      </c>
      <c r="DG202" s="3">
        <v>45164</v>
      </c>
      <c r="DH202" s="3">
        <v>45166</v>
      </c>
      <c r="DI202" s="3">
        <v>45163</v>
      </c>
      <c r="DJ202" s="3">
        <v>45164</v>
      </c>
      <c r="DK202" s="3"/>
      <c r="DL202" s="3"/>
      <c r="DM202" s="3">
        <v>45163</v>
      </c>
      <c r="DN202" s="3"/>
      <c r="DO202" s="3">
        <v>45163</v>
      </c>
      <c r="DP202" s="3">
        <v>45163</v>
      </c>
      <c r="DQ202" s="26">
        <v>7.5</v>
      </c>
    </row>
    <row r="203" spans="1:121" x14ac:dyDescent="0.25">
      <c r="A203" s="2" t="s">
        <v>1281</v>
      </c>
      <c r="B203" s="2" t="s">
        <v>1842</v>
      </c>
      <c r="C203" s="2" t="s">
        <v>4149</v>
      </c>
      <c r="D203" s="2" t="s">
        <v>7481</v>
      </c>
      <c r="E203" s="2" t="s">
        <v>7568</v>
      </c>
      <c r="F203" s="2" t="str">
        <f t="shared" si="7"/>
        <v>PANTALLA BLOQUEADA</v>
      </c>
      <c r="G203" s="2" t="str">
        <f t="shared" si="6"/>
        <v>PANTALLA BLOQUEADA</v>
      </c>
      <c r="H203" s="2" t="s">
        <v>7406</v>
      </c>
      <c r="I203" s="2" t="s">
        <v>7247</v>
      </c>
      <c r="J203" s="2" t="s">
        <v>7314</v>
      </c>
      <c r="K203" s="2" t="s">
        <v>7257</v>
      </c>
      <c r="L203" s="2" t="s">
        <v>7481</v>
      </c>
      <c r="M203" s="2"/>
      <c r="N203" s="2"/>
      <c r="O203" s="2"/>
      <c r="P203" s="2"/>
      <c r="Q203" s="2" t="s">
        <v>406</v>
      </c>
      <c r="R203" s="2" t="s">
        <v>10</v>
      </c>
      <c r="S203" s="2" t="s">
        <v>67</v>
      </c>
      <c r="T203" s="2" t="s">
        <v>1276</v>
      </c>
      <c r="U203" s="2" t="s">
        <v>1280</v>
      </c>
      <c r="V203" s="2" t="s">
        <v>1531</v>
      </c>
      <c r="W203" s="2" t="s">
        <v>1531</v>
      </c>
      <c r="X203" s="2" t="s">
        <v>1291</v>
      </c>
      <c r="Y203" s="2" t="s">
        <v>1025</v>
      </c>
      <c r="Z203" s="2" t="s">
        <v>1844</v>
      </c>
      <c r="AA203" s="2" t="s">
        <v>1844</v>
      </c>
      <c r="AB203" s="2" t="s">
        <v>4150</v>
      </c>
      <c r="AC203" s="2" t="s">
        <v>1844</v>
      </c>
      <c r="AD203" s="2" t="s">
        <v>1296</v>
      </c>
      <c r="AE203" s="2" t="s">
        <v>4151</v>
      </c>
      <c r="AF203" s="2" t="s">
        <v>1844</v>
      </c>
      <c r="AG203" s="2" t="s">
        <v>1844</v>
      </c>
      <c r="AH203" s="2" t="s">
        <v>1844</v>
      </c>
      <c r="AI203" s="2" t="s">
        <v>1844</v>
      </c>
      <c r="AJ203" s="2" t="s">
        <v>1844</v>
      </c>
      <c r="AK203" s="2" t="s">
        <v>1281</v>
      </c>
      <c r="AL203" s="2" t="s">
        <v>1848</v>
      </c>
      <c r="AM203" s="2" t="s">
        <v>1844</v>
      </c>
      <c r="AN203" s="2" t="s">
        <v>2125</v>
      </c>
      <c r="AO203" s="2" t="s">
        <v>2081</v>
      </c>
      <c r="AP203" s="2" t="s">
        <v>1844</v>
      </c>
      <c r="AQ203" s="2" t="s">
        <v>1844</v>
      </c>
      <c r="AR203" s="2" t="s">
        <v>1844</v>
      </c>
      <c r="AS203" s="2" t="s">
        <v>1844</v>
      </c>
      <c r="AT203" s="2" t="s">
        <v>4152</v>
      </c>
      <c r="AU203" s="2" t="s">
        <v>1844</v>
      </c>
      <c r="AV203" s="2" t="s">
        <v>1844</v>
      </c>
      <c r="AW203" s="2" t="s">
        <v>1851</v>
      </c>
      <c r="AX203" s="2" t="s">
        <v>1844</v>
      </c>
      <c r="AY203" s="2" t="s">
        <v>1844</v>
      </c>
      <c r="AZ203" s="2" t="s">
        <v>1852</v>
      </c>
      <c r="BA203" s="2" t="s">
        <v>1844</v>
      </c>
      <c r="BB203" s="2" t="s">
        <v>1278</v>
      </c>
      <c r="BC203" s="2" t="s">
        <v>4153</v>
      </c>
      <c r="BD203" s="2" t="s">
        <v>1844</v>
      </c>
      <c r="BE203" s="2" t="s">
        <v>4154</v>
      </c>
      <c r="BF203" s="2" t="s">
        <v>1853</v>
      </c>
      <c r="BG203" s="2" t="s">
        <v>1844</v>
      </c>
      <c r="BH203" s="2" t="s">
        <v>1281</v>
      </c>
      <c r="BI203" s="2" t="s">
        <v>1844</v>
      </c>
      <c r="BJ203" s="2" t="s">
        <v>1854</v>
      </c>
      <c r="BK203" s="2" t="s">
        <v>1855</v>
      </c>
      <c r="BL203" s="2" t="s">
        <v>1866</v>
      </c>
      <c r="BM203" s="2" t="s">
        <v>1844</v>
      </c>
      <c r="BN203" s="2" t="s">
        <v>1844</v>
      </c>
      <c r="BO203" s="2" t="s">
        <v>1844</v>
      </c>
      <c r="BP203" s="2" t="s">
        <v>1857</v>
      </c>
      <c r="BQ203" s="2" t="s">
        <v>1844</v>
      </c>
      <c r="BR203" s="2" t="s">
        <v>1844</v>
      </c>
      <c r="BS203" s="2" t="s">
        <v>1853</v>
      </c>
      <c r="BT203" s="2" t="s">
        <v>1844</v>
      </c>
      <c r="BU203" s="2" t="s">
        <v>4155</v>
      </c>
      <c r="BV203" s="2" t="s">
        <v>1844</v>
      </c>
      <c r="BW203" s="2" t="s">
        <v>4156</v>
      </c>
      <c r="BX203" s="2" t="s">
        <v>1844</v>
      </c>
      <c r="BY203" s="2" t="s">
        <v>1844</v>
      </c>
      <c r="BZ203" s="2" t="s">
        <v>1844</v>
      </c>
      <c r="CA203" s="2" t="s">
        <v>1844</v>
      </c>
      <c r="CB203" s="2" t="s">
        <v>1844</v>
      </c>
      <c r="CC203" s="2" t="s">
        <v>154</v>
      </c>
      <c r="CD203" s="2" t="s">
        <v>1844</v>
      </c>
      <c r="CE203" s="2" t="s">
        <v>1844</v>
      </c>
      <c r="CF203" s="2" t="s">
        <v>1844</v>
      </c>
      <c r="CG203" s="2" t="s">
        <v>1844</v>
      </c>
      <c r="CH203" s="2" t="s">
        <v>4157</v>
      </c>
      <c r="CI203" s="2" t="s">
        <v>1869</v>
      </c>
      <c r="CJ203" s="2" t="s">
        <v>1844</v>
      </c>
      <c r="CK203" s="2" t="s">
        <v>1844</v>
      </c>
      <c r="CL203" s="2" t="s">
        <v>1844</v>
      </c>
      <c r="CM203" s="2" t="s">
        <v>1844</v>
      </c>
      <c r="CN203" s="2" t="s">
        <v>1281</v>
      </c>
      <c r="CO203" s="2" t="s">
        <v>1844</v>
      </c>
      <c r="CP203" s="2" t="s">
        <v>4155</v>
      </c>
      <c r="CQ203" s="2" t="s">
        <v>1844</v>
      </c>
      <c r="CR203" s="2" t="s">
        <v>1844</v>
      </c>
      <c r="CS203" s="2" t="s">
        <v>1859</v>
      </c>
      <c r="CT203" s="2" t="s">
        <v>1859</v>
      </c>
      <c r="CU203" s="2" t="s">
        <v>1859</v>
      </c>
      <c r="CV203" s="2" t="s">
        <v>1844</v>
      </c>
      <c r="CW203" s="2" t="s">
        <v>1844</v>
      </c>
      <c r="CX203" s="2" t="s">
        <v>1844</v>
      </c>
      <c r="CY203" s="2" t="s">
        <v>1844</v>
      </c>
      <c r="CZ203" s="2" t="s">
        <v>1844</v>
      </c>
      <c r="DA203" s="2" t="s">
        <v>1844</v>
      </c>
      <c r="DB203" s="2" t="s">
        <v>1844</v>
      </c>
      <c r="DC203" s="2" t="s">
        <v>1026</v>
      </c>
      <c r="DD203" s="2" t="s">
        <v>1281</v>
      </c>
      <c r="DE203" s="2" t="s">
        <v>405</v>
      </c>
      <c r="DF203" s="3">
        <v>45164</v>
      </c>
      <c r="DG203" s="3">
        <v>45165</v>
      </c>
      <c r="DH203" s="3">
        <v>45166</v>
      </c>
      <c r="DI203" s="3">
        <v>45164</v>
      </c>
      <c r="DJ203" s="3">
        <v>45165</v>
      </c>
      <c r="DK203" s="3"/>
      <c r="DL203" s="3"/>
      <c r="DM203" s="3">
        <v>45164</v>
      </c>
      <c r="DN203" s="3"/>
      <c r="DO203" s="3">
        <v>45164</v>
      </c>
      <c r="DP203" s="3">
        <v>45163</v>
      </c>
      <c r="DQ203" s="26">
        <v>19.5</v>
      </c>
    </row>
    <row r="204" spans="1:121" x14ac:dyDescent="0.25">
      <c r="A204" s="2" t="s">
        <v>1281</v>
      </c>
      <c r="B204" s="2" t="s">
        <v>1842</v>
      </c>
      <c r="C204" s="2" t="s">
        <v>4158</v>
      </c>
      <c r="D204" s="2" t="s">
        <v>7667</v>
      </c>
      <c r="E204" s="2" t="s">
        <v>7931</v>
      </c>
      <c r="F204" s="2" t="str">
        <f t="shared" si="7"/>
        <v>PLANCHA DE SELLADO DESAJUSTADA</v>
      </c>
      <c r="G204" s="2" t="str">
        <f t="shared" si="6"/>
        <v>PLANCHA DE SELLADO DESAJUSTADA</v>
      </c>
      <c r="H204" s="2" t="s">
        <v>7340</v>
      </c>
      <c r="I204" s="2" t="s">
        <v>120</v>
      </c>
      <c r="J204" s="2" t="s">
        <v>7257</v>
      </c>
      <c r="K204" s="2" t="s">
        <v>7245</v>
      </c>
      <c r="L204" s="2" t="s">
        <v>7301</v>
      </c>
      <c r="M204" s="2"/>
      <c r="N204" s="2"/>
      <c r="O204" s="2"/>
      <c r="P204" s="2"/>
      <c r="Q204" s="2" t="s">
        <v>52</v>
      </c>
      <c r="R204" s="2" t="s">
        <v>10</v>
      </c>
      <c r="S204" s="2" t="s">
        <v>1042</v>
      </c>
      <c r="T204" s="2" t="s">
        <v>1276</v>
      </c>
      <c r="U204" s="2" t="s">
        <v>1280</v>
      </c>
      <c r="V204" s="2" t="s">
        <v>1538</v>
      </c>
      <c r="W204" s="2" t="s">
        <v>1538</v>
      </c>
      <c r="X204" s="2" t="s">
        <v>1295</v>
      </c>
      <c r="Y204" s="2" t="s">
        <v>1025</v>
      </c>
      <c r="Z204" s="2" t="s">
        <v>1844</v>
      </c>
      <c r="AA204" s="2" t="s">
        <v>1844</v>
      </c>
      <c r="AB204" s="2" t="s">
        <v>4159</v>
      </c>
      <c r="AC204" s="2" t="s">
        <v>1844</v>
      </c>
      <c r="AD204" s="2" t="s">
        <v>1292</v>
      </c>
      <c r="AE204" s="2" t="s">
        <v>4160</v>
      </c>
      <c r="AF204" s="2" t="s">
        <v>1870</v>
      </c>
      <c r="AG204" s="2" t="s">
        <v>1847</v>
      </c>
      <c r="AH204" s="2" t="s">
        <v>1844</v>
      </c>
      <c r="AI204" s="2" t="s">
        <v>1844</v>
      </c>
      <c r="AJ204" s="2" t="s">
        <v>1844</v>
      </c>
      <c r="AK204" s="2" t="s">
        <v>1281</v>
      </c>
      <c r="AL204" s="2" t="s">
        <v>1848</v>
      </c>
      <c r="AM204" s="2" t="s">
        <v>1844</v>
      </c>
      <c r="AN204" s="2" t="s">
        <v>4161</v>
      </c>
      <c r="AO204" s="2" t="s">
        <v>4162</v>
      </c>
      <c r="AP204" s="2" t="s">
        <v>1844</v>
      </c>
      <c r="AQ204" s="2" t="s">
        <v>1844</v>
      </c>
      <c r="AR204" s="2" t="s">
        <v>1844</v>
      </c>
      <c r="AS204" s="2" t="s">
        <v>1844</v>
      </c>
      <c r="AT204" s="2" t="s">
        <v>4162</v>
      </c>
      <c r="AU204" s="2" t="s">
        <v>1844</v>
      </c>
      <c r="AV204" s="2" t="s">
        <v>1844</v>
      </c>
      <c r="AW204" s="2" t="s">
        <v>1851</v>
      </c>
      <c r="AX204" s="2" t="s">
        <v>1844</v>
      </c>
      <c r="AY204" s="2" t="s">
        <v>1844</v>
      </c>
      <c r="AZ204" s="2" t="s">
        <v>1852</v>
      </c>
      <c r="BA204" s="2" t="s">
        <v>1844</v>
      </c>
      <c r="BB204" s="2" t="s">
        <v>1278</v>
      </c>
      <c r="BC204" s="2" t="s">
        <v>4163</v>
      </c>
      <c r="BD204" s="2" t="s">
        <v>1844</v>
      </c>
      <c r="BE204" s="2" t="s">
        <v>4164</v>
      </c>
      <c r="BF204" s="2" t="s">
        <v>1853</v>
      </c>
      <c r="BG204" s="2" t="s">
        <v>1844</v>
      </c>
      <c r="BH204" s="2" t="s">
        <v>1281</v>
      </c>
      <c r="BI204" s="2" t="s">
        <v>1844</v>
      </c>
      <c r="BJ204" s="2" t="s">
        <v>1854</v>
      </c>
      <c r="BK204" s="2" t="s">
        <v>1855</v>
      </c>
      <c r="BL204" s="2" t="s">
        <v>1871</v>
      </c>
      <c r="BM204" s="2" t="s">
        <v>1844</v>
      </c>
      <c r="BN204" s="2" t="s">
        <v>1844</v>
      </c>
      <c r="BO204" s="2" t="s">
        <v>1844</v>
      </c>
      <c r="BP204" s="2" t="s">
        <v>1857</v>
      </c>
      <c r="BQ204" s="2" t="s">
        <v>1844</v>
      </c>
      <c r="BR204" s="2" t="s">
        <v>1844</v>
      </c>
      <c r="BS204" s="2" t="s">
        <v>1853</v>
      </c>
      <c r="BT204" s="2" t="s">
        <v>1844</v>
      </c>
      <c r="BU204" s="2" t="s">
        <v>4165</v>
      </c>
      <c r="BV204" s="2" t="s">
        <v>1872</v>
      </c>
      <c r="BW204" s="2" t="s">
        <v>4166</v>
      </c>
      <c r="BX204" s="2" t="s">
        <v>1844</v>
      </c>
      <c r="BY204" s="2" t="s">
        <v>1844</v>
      </c>
      <c r="BZ204" s="2" t="s">
        <v>1844</v>
      </c>
      <c r="CA204" s="2" t="s">
        <v>1844</v>
      </c>
      <c r="CB204" s="2" t="s">
        <v>1844</v>
      </c>
      <c r="CC204" s="2" t="s">
        <v>53</v>
      </c>
      <c r="CD204" s="2" t="s">
        <v>1873</v>
      </c>
      <c r="CE204" s="2" t="s">
        <v>1844</v>
      </c>
      <c r="CF204" s="2" t="s">
        <v>1844</v>
      </c>
      <c r="CG204" s="2" t="s">
        <v>1844</v>
      </c>
      <c r="CH204" s="2" t="s">
        <v>4167</v>
      </c>
      <c r="CI204" s="2" t="s">
        <v>1874</v>
      </c>
      <c r="CJ204" s="2" t="s">
        <v>1844</v>
      </c>
      <c r="CK204" s="2" t="s">
        <v>1844</v>
      </c>
      <c r="CL204" s="2" t="s">
        <v>1844</v>
      </c>
      <c r="CM204" s="2" t="s">
        <v>1844</v>
      </c>
      <c r="CN204" s="2" t="s">
        <v>1281</v>
      </c>
      <c r="CO204" s="2" t="s">
        <v>1875</v>
      </c>
      <c r="CP204" s="2" t="s">
        <v>4165</v>
      </c>
      <c r="CQ204" s="2" t="s">
        <v>1876</v>
      </c>
      <c r="CR204" s="2" t="s">
        <v>1844</v>
      </c>
      <c r="CS204" s="2" t="s">
        <v>1859</v>
      </c>
      <c r="CT204" s="2" t="s">
        <v>1859</v>
      </c>
      <c r="CU204" s="2" t="s">
        <v>1859</v>
      </c>
      <c r="CV204" s="2" t="s">
        <v>1844</v>
      </c>
      <c r="CW204" s="2" t="s">
        <v>1844</v>
      </c>
      <c r="CX204" s="2" t="s">
        <v>1844</v>
      </c>
      <c r="CY204" s="2" t="s">
        <v>1844</v>
      </c>
      <c r="CZ204" s="2" t="s">
        <v>1844</v>
      </c>
      <c r="DA204" s="2" t="s">
        <v>1844</v>
      </c>
      <c r="DB204" s="2" t="s">
        <v>1844</v>
      </c>
      <c r="DC204" s="2" t="s">
        <v>1026</v>
      </c>
      <c r="DD204" s="2" t="s">
        <v>1281</v>
      </c>
      <c r="DE204" s="2" t="s">
        <v>51</v>
      </c>
      <c r="DF204" s="3">
        <v>45166</v>
      </c>
      <c r="DG204" s="3">
        <v>45194</v>
      </c>
      <c r="DH204" s="3">
        <v>45194</v>
      </c>
      <c r="DI204" s="3">
        <v>45166</v>
      </c>
      <c r="DJ204" s="3">
        <v>45166</v>
      </c>
      <c r="DK204" s="3"/>
      <c r="DL204" s="3"/>
      <c r="DM204" s="3">
        <v>45166</v>
      </c>
      <c r="DN204" s="3"/>
      <c r="DO204" s="3">
        <v>45166</v>
      </c>
      <c r="DP204" s="3">
        <v>45166</v>
      </c>
      <c r="DQ204" s="26">
        <v>1.91</v>
      </c>
    </row>
    <row r="205" spans="1:121" x14ac:dyDescent="0.25">
      <c r="A205" s="2" t="s">
        <v>1281</v>
      </c>
      <c r="B205" s="2" t="s">
        <v>1842</v>
      </c>
      <c r="C205" s="2" t="s">
        <v>4173</v>
      </c>
      <c r="D205" s="2" t="s">
        <v>7739</v>
      </c>
      <c r="E205" s="2" t="s">
        <v>7931</v>
      </c>
      <c r="F205" s="2" t="str">
        <f t="shared" si="7"/>
        <v>ESTACIÓN DE SELLADO DESAJUSTADA</v>
      </c>
      <c r="G205" s="2" t="str">
        <f t="shared" si="6"/>
        <v>ESTACIÓN DE SELLADO DESAJUSTADA</v>
      </c>
      <c r="H205" s="2" t="s">
        <v>7340</v>
      </c>
      <c r="I205" s="2" t="s">
        <v>5964</v>
      </c>
      <c r="J205" s="2" t="s">
        <v>7257</v>
      </c>
      <c r="K205" s="2" t="s">
        <v>7472</v>
      </c>
      <c r="L205" s="2"/>
      <c r="M205" s="2"/>
      <c r="N205" s="2"/>
      <c r="O205" s="2"/>
      <c r="P205" s="2"/>
      <c r="Q205" s="2" t="s">
        <v>239</v>
      </c>
      <c r="R205" s="2" t="s">
        <v>10</v>
      </c>
      <c r="S205" s="2" t="s">
        <v>67</v>
      </c>
      <c r="T205" s="2" t="s">
        <v>1276</v>
      </c>
      <c r="U205" s="2" t="s">
        <v>1280</v>
      </c>
      <c r="V205" s="2" t="s">
        <v>1410</v>
      </c>
      <c r="W205" s="2" t="s">
        <v>1410</v>
      </c>
      <c r="X205" s="2" t="s">
        <v>1279</v>
      </c>
      <c r="Y205" s="2" t="s">
        <v>1015</v>
      </c>
      <c r="Z205" s="2" t="s">
        <v>1844</v>
      </c>
      <c r="AA205" s="2" t="s">
        <v>1844</v>
      </c>
      <c r="AB205" s="2" t="s">
        <v>4174</v>
      </c>
      <c r="AC205" s="2" t="s">
        <v>1844</v>
      </c>
      <c r="AD205" s="2" t="s">
        <v>1531</v>
      </c>
      <c r="AE205" s="2" t="s">
        <v>4175</v>
      </c>
      <c r="AF205" s="2" t="s">
        <v>1846</v>
      </c>
      <c r="AG205" s="2" t="s">
        <v>1847</v>
      </c>
      <c r="AH205" s="2" t="s">
        <v>1844</v>
      </c>
      <c r="AI205" s="2" t="s">
        <v>1844</v>
      </c>
      <c r="AJ205" s="2" t="s">
        <v>1844</v>
      </c>
      <c r="AK205" s="2" t="s">
        <v>1281</v>
      </c>
      <c r="AL205" s="2" t="s">
        <v>1848</v>
      </c>
      <c r="AM205" s="2" t="s">
        <v>1844</v>
      </c>
      <c r="AN205" s="2" t="s">
        <v>1962</v>
      </c>
      <c r="AO205" s="2" t="s">
        <v>2401</v>
      </c>
      <c r="AP205" s="2" t="s">
        <v>1844</v>
      </c>
      <c r="AQ205" s="2" t="s">
        <v>1844</v>
      </c>
      <c r="AR205" s="2" t="s">
        <v>1844</v>
      </c>
      <c r="AS205" s="2" t="s">
        <v>1844</v>
      </c>
      <c r="AT205" s="2" t="s">
        <v>4176</v>
      </c>
      <c r="AU205" s="2" t="s">
        <v>1844</v>
      </c>
      <c r="AV205" s="2" t="s">
        <v>1844</v>
      </c>
      <c r="AW205" s="2" t="s">
        <v>1851</v>
      </c>
      <c r="AX205" s="2" t="s">
        <v>1844</v>
      </c>
      <c r="AY205" s="2" t="s">
        <v>1844</v>
      </c>
      <c r="AZ205" s="2" t="s">
        <v>1852</v>
      </c>
      <c r="BA205" s="2" t="s">
        <v>1844</v>
      </c>
      <c r="BB205" s="2" t="s">
        <v>1278</v>
      </c>
      <c r="BC205" s="2" t="s">
        <v>4177</v>
      </c>
      <c r="BD205" s="2" t="s">
        <v>1844</v>
      </c>
      <c r="BE205" s="2" t="s">
        <v>4178</v>
      </c>
      <c r="BF205" s="2" t="s">
        <v>1853</v>
      </c>
      <c r="BG205" s="2" t="s">
        <v>1844</v>
      </c>
      <c r="BH205" s="2" t="s">
        <v>1281</v>
      </c>
      <c r="BI205" s="2" t="s">
        <v>1844</v>
      </c>
      <c r="BJ205" s="2" t="s">
        <v>1854</v>
      </c>
      <c r="BK205" s="2" t="s">
        <v>1855</v>
      </c>
      <c r="BL205" s="2" t="s">
        <v>1856</v>
      </c>
      <c r="BM205" s="2" t="s">
        <v>1844</v>
      </c>
      <c r="BN205" s="2" t="s">
        <v>1844</v>
      </c>
      <c r="BO205" s="2" t="s">
        <v>1844</v>
      </c>
      <c r="BP205" s="2" t="s">
        <v>1857</v>
      </c>
      <c r="BQ205" s="2" t="s">
        <v>1844</v>
      </c>
      <c r="BR205" s="2" t="s">
        <v>1844</v>
      </c>
      <c r="BS205" s="2" t="s">
        <v>1853</v>
      </c>
      <c r="BT205" s="2" t="s">
        <v>1844</v>
      </c>
      <c r="BU205" s="2" t="s">
        <v>4179</v>
      </c>
      <c r="BV205" s="2" t="s">
        <v>1844</v>
      </c>
      <c r="BW205" s="2" t="s">
        <v>4180</v>
      </c>
      <c r="BX205" s="2" t="s">
        <v>1844</v>
      </c>
      <c r="BY205" s="2" t="s">
        <v>1844</v>
      </c>
      <c r="BZ205" s="2" t="s">
        <v>1844</v>
      </c>
      <c r="CA205" s="2" t="s">
        <v>1844</v>
      </c>
      <c r="CB205" s="2" t="s">
        <v>1844</v>
      </c>
      <c r="CC205" s="2" t="s">
        <v>185</v>
      </c>
      <c r="CD205" s="2" t="s">
        <v>1844</v>
      </c>
      <c r="CE205" s="2" t="s">
        <v>1844</v>
      </c>
      <c r="CF205" s="2" t="s">
        <v>1844</v>
      </c>
      <c r="CG205" s="2" t="s">
        <v>1844</v>
      </c>
      <c r="CH205" s="2" t="s">
        <v>4175</v>
      </c>
      <c r="CI205" s="2" t="s">
        <v>1858</v>
      </c>
      <c r="CJ205" s="2" t="s">
        <v>1844</v>
      </c>
      <c r="CK205" s="2" t="s">
        <v>1844</v>
      </c>
      <c r="CL205" s="2" t="s">
        <v>1844</v>
      </c>
      <c r="CM205" s="2" t="s">
        <v>1844</v>
      </c>
      <c r="CN205" s="2" t="s">
        <v>1281</v>
      </c>
      <c r="CO205" s="2" t="s">
        <v>1844</v>
      </c>
      <c r="CP205" s="2" t="s">
        <v>4179</v>
      </c>
      <c r="CQ205" s="2" t="s">
        <v>1844</v>
      </c>
      <c r="CR205" s="2" t="s">
        <v>1844</v>
      </c>
      <c r="CS205" s="2" t="s">
        <v>1859</v>
      </c>
      <c r="CT205" s="2" t="s">
        <v>1859</v>
      </c>
      <c r="CU205" s="2" t="s">
        <v>1859</v>
      </c>
      <c r="CV205" s="2" t="s">
        <v>1844</v>
      </c>
      <c r="CW205" s="2" t="s">
        <v>1844</v>
      </c>
      <c r="CX205" s="2" t="s">
        <v>1844</v>
      </c>
      <c r="CY205" s="2" t="s">
        <v>1844</v>
      </c>
      <c r="CZ205" s="2" t="s">
        <v>1844</v>
      </c>
      <c r="DA205" s="2" t="s">
        <v>1844</v>
      </c>
      <c r="DB205" s="2" t="s">
        <v>1844</v>
      </c>
      <c r="DC205" s="2" t="s">
        <v>1026</v>
      </c>
      <c r="DD205" s="2" t="s">
        <v>1281</v>
      </c>
      <c r="DE205" s="2" t="s">
        <v>238</v>
      </c>
      <c r="DF205" s="3">
        <v>45167</v>
      </c>
      <c r="DG205" s="3">
        <v>45169</v>
      </c>
      <c r="DH205" s="3">
        <v>45169</v>
      </c>
      <c r="DI205" s="3">
        <v>45167</v>
      </c>
      <c r="DJ205" s="3">
        <v>45169</v>
      </c>
      <c r="DK205" s="3"/>
      <c r="DL205" s="3"/>
      <c r="DM205" s="3">
        <v>45167</v>
      </c>
      <c r="DN205" s="3"/>
      <c r="DO205" s="3">
        <v>45167</v>
      </c>
      <c r="DP205" s="3">
        <v>45167</v>
      </c>
      <c r="DQ205" s="26">
        <v>1</v>
      </c>
    </row>
    <row r="206" spans="1:121" x14ac:dyDescent="0.25">
      <c r="A206" s="2" t="s">
        <v>1281</v>
      </c>
      <c r="B206" s="2" t="s">
        <v>1842</v>
      </c>
      <c r="C206" s="2" t="s">
        <v>4188</v>
      </c>
      <c r="D206" s="2" t="s">
        <v>7746</v>
      </c>
      <c r="E206" s="2" t="s">
        <v>7493</v>
      </c>
      <c r="F206" s="2" t="str">
        <f t="shared" si="7"/>
        <v>TORNILLO DE POLEA FRACTURADO</v>
      </c>
      <c r="G206" s="2" t="str">
        <f t="shared" si="6"/>
        <v>TORNILLO DE POLEA FRACTURADO</v>
      </c>
      <c r="H206" s="2" t="s">
        <v>7345</v>
      </c>
      <c r="I206" s="2" t="s">
        <v>7247</v>
      </c>
      <c r="J206" s="2" t="s">
        <v>7325</v>
      </c>
      <c r="K206" s="2" t="s">
        <v>7247</v>
      </c>
      <c r="L206" s="2" t="s">
        <v>7498</v>
      </c>
      <c r="M206" s="2"/>
      <c r="N206" s="2"/>
      <c r="O206" s="2"/>
      <c r="P206" s="2"/>
      <c r="Q206" s="2" t="s">
        <v>153</v>
      </c>
      <c r="R206" s="2" t="s">
        <v>10</v>
      </c>
      <c r="S206" s="2" t="s">
        <v>1042</v>
      </c>
      <c r="T206" s="2" t="s">
        <v>1276</v>
      </c>
      <c r="U206" s="2" t="s">
        <v>1280</v>
      </c>
      <c r="V206" s="2" t="s">
        <v>1294</v>
      </c>
      <c r="W206" s="2" t="s">
        <v>1294</v>
      </c>
      <c r="X206" s="2" t="s">
        <v>1291</v>
      </c>
      <c r="Y206" s="2" t="s">
        <v>1025</v>
      </c>
      <c r="Z206" s="2" t="s">
        <v>1844</v>
      </c>
      <c r="AA206" s="2" t="s">
        <v>1844</v>
      </c>
      <c r="AB206" s="2" t="s">
        <v>4189</v>
      </c>
      <c r="AC206" s="2" t="s">
        <v>1844</v>
      </c>
      <c r="AD206" s="2" t="s">
        <v>1296</v>
      </c>
      <c r="AE206" s="2" t="s">
        <v>4190</v>
      </c>
      <c r="AF206" s="2" t="s">
        <v>2176</v>
      </c>
      <c r="AG206" s="2" t="s">
        <v>1847</v>
      </c>
      <c r="AH206" s="2" t="s">
        <v>1844</v>
      </c>
      <c r="AI206" s="2" t="s">
        <v>1844</v>
      </c>
      <c r="AJ206" s="2" t="s">
        <v>1844</v>
      </c>
      <c r="AK206" s="2" t="s">
        <v>1281</v>
      </c>
      <c r="AL206" s="2" t="s">
        <v>1848</v>
      </c>
      <c r="AM206" s="2" t="s">
        <v>1844</v>
      </c>
      <c r="AN206" s="2" t="s">
        <v>4191</v>
      </c>
      <c r="AO206" s="2" t="s">
        <v>2113</v>
      </c>
      <c r="AP206" s="2" t="s">
        <v>1844</v>
      </c>
      <c r="AQ206" s="2" t="s">
        <v>1844</v>
      </c>
      <c r="AR206" s="2" t="s">
        <v>1844</v>
      </c>
      <c r="AS206" s="2" t="s">
        <v>1844</v>
      </c>
      <c r="AT206" s="2" t="s">
        <v>4192</v>
      </c>
      <c r="AU206" s="2" t="s">
        <v>1844</v>
      </c>
      <c r="AV206" s="2" t="s">
        <v>1844</v>
      </c>
      <c r="AW206" s="2" t="s">
        <v>1851</v>
      </c>
      <c r="AX206" s="2" t="s">
        <v>1844</v>
      </c>
      <c r="AY206" s="2" t="s">
        <v>1844</v>
      </c>
      <c r="AZ206" s="2" t="s">
        <v>1852</v>
      </c>
      <c r="BA206" s="2" t="s">
        <v>1844</v>
      </c>
      <c r="BB206" s="2" t="s">
        <v>1278</v>
      </c>
      <c r="BC206" s="2" t="s">
        <v>4193</v>
      </c>
      <c r="BD206" s="2" t="s">
        <v>1844</v>
      </c>
      <c r="BE206" s="2" t="s">
        <v>4194</v>
      </c>
      <c r="BF206" s="2" t="s">
        <v>1853</v>
      </c>
      <c r="BG206" s="2" t="s">
        <v>1844</v>
      </c>
      <c r="BH206" s="2" t="s">
        <v>1281</v>
      </c>
      <c r="BI206" s="2" t="s">
        <v>1844</v>
      </c>
      <c r="BJ206" s="2" t="s">
        <v>1854</v>
      </c>
      <c r="BK206" s="2" t="s">
        <v>1855</v>
      </c>
      <c r="BL206" s="2" t="s">
        <v>1866</v>
      </c>
      <c r="BM206" s="2" t="s">
        <v>1844</v>
      </c>
      <c r="BN206" s="2" t="s">
        <v>1844</v>
      </c>
      <c r="BO206" s="2" t="s">
        <v>1844</v>
      </c>
      <c r="BP206" s="2" t="s">
        <v>1857</v>
      </c>
      <c r="BQ206" s="2" t="s">
        <v>1844</v>
      </c>
      <c r="BR206" s="2" t="s">
        <v>1844</v>
      </c>
      <c r="BS206" s="2" t="s">
        <v>1853</v>
      </c>
      <c r="BT206" s="2" t="s">
        <v>1844</v>
      </c>
      <c r="BU206" s="2" t="s">
        <v>4195</v>
      </c>
      <c r="BV206" s="2" t="s">
        <v>1882</v>
      </c>
      <c r="BW206" s="2" t="s">
        <v>4196</v>
      </c>
      <c r="BX206" s="2" t="s">
        <v>1844</v>
      </c>
      <c r="BY206" s="2" t="s">
        <v>1844</v>
      </c>
      <c r="BZ206" s="2" t="s">
        <v>1844</v>
      </c>
      <c r="CA206" s="2" t="s">
        <v>1844</v>
      </c>
      <c r="CB206" s="2" t="s">
        <v>1844</v>
      </c>
      <c r="CC206" s="2" t="s">
        <v>154</v>
      </c>
      <c r="CD206" s="2" t="s">
        <v>1844</v>
      </c>
      <c r="CE206" s="2" t="s">
        <v>1844</v>
      </c>
      <c r="CF206" s="2" t="s">
        <v>1844</v>
      </c>
      <c r="CG206" s="2" t="s">
        <v>1844</v>
      </c>
      <c r="CH206" s="2" t="s">
        <v>4197</v>
      </c>
      <c r="CI206" s="2" t="s">
        <v>1869</v>
      </c>
      <c r="CJ206" s="2" t="s">
        <v>1844</v>
      </c>
      <c r="CK206" s="2" t="s">
        <v>1844</v>
      </c>
      <c r="CL206" s="2" t="s">
        <v>1844</v>
      </c>
      <c r="CM206" s="2" t="s">
        <v>1844</v>
      </c>
      <c r="CN206" s="2" t="s">
        <v>1281</v>
      </c>
      <c r="CO206" s="2" t="s">
        <v>1883</v>
      </c>
      <c r="CP206" s="2" t="s">
        <v>4195</v>
      </c>
      <c r="CQ206" s="2" t="s">
        <v>1884</v>
      </c>
      <c r="CR206" s="2" t="s">
        <v>1844</v>
      </c>
      <c r="CS206" s="2" t="s">
        <v>1859</v>
      </c>
      <c r="CT206" s="2" t="s">
        <v>1859</v>
      </c>
      <c r="CU206" s="2" t="s">
        <v>1859</v>
      </c>
      <c r="CV206" s="2" t="s">
        <v>1844</v>
      </c>
      <c r="CW206" s="2" t="s">
        <v>1844</v>
      </c>
      <c r="CX206" s="2" t="s">
        <v>1844</v>
      </c>
      <c r="CY206" s="2" t="s">
        <v>1844</v>
      </c>
      <c r="CZ206" s="2" t="s">
        <v>1844</v>
      </c>
      <c r="DA206" s="2" t="s">
        <v>1844</v>
      </c>
      <c r="DB206" s="2" t="s">
        <v>1844</v>
      </c>
      <c r="DC206" s="2" t="s">
        <v>1026</v>
      </c>
      <c r="DD206" s="2" t="s">
        <v>1281</v>
      </c>
      <c r="DE206" s="2" t="s">
        <v>152</v>
      </c>
      <c r="DF206" s="3">
        <v>45170</v>
      </c>
      <c r="DG206" s="3">
        <v>45170</v>
      </c>
      <c r="DH206" s="3">
        <v>45171</v>
      </c>
      <c r="DI206" s="3">
        <v>45170</v>
      </c>
      <c r="DJ206" s="3">
        <v>45170</v>
      </c>
      <c r="DK206" s="3"/>
      <c r="DL206" s="3"/>
      <c r="DM206" s="3">
        <v>45170</v>
      </c>
      <c r="DN206" s="3"/>
      <c r="DO206" s="3">
        <v>45170</v>
      </c>
      <c r="DP206" s="3">
        <v>45170</v>
      </c>
      <c r="DQ206" s="26">
        <v>0.67</v>
      </c>
    </row>
    <row r="207" spans="1:121" x14ac:dyDescent="0.25">
      <c r="A207" s="2" t="s">
        <v>1281</v>
      </c>
      <c r="B207" s="2" t="s">
        <v>1842</v>
      </c>
      <c r="C207" s="2" t="s">
        <v>4206</v>
      </c>
      <c r="D207" s="2" t="s">
        <v>7746</v>
      </c>
      <c r="E207" s="2" t="s">
        <v>7493</v>
      </c>
      <c r="F207" s="2" t="str">
        <f t="shared" si="7"/>
        <v>TORNILLO DE POLEA FRACTURADO</v>
      </c>
      <c r="G207" s="2" t="str">
        <f t="shared" si="6"/>
        <v>TORNILLO DE POLEA FRACTURADO</v>
      </c>
      <c r="H207" s="2" t="s">
        <v>7262</v>
      </c>
      <c r="I207" s="2" t="s">
        <v>7325</v>
      </c>
      <c r="J207" s="2" t="s">
        <v>7498</v>
      </c>
      <c r="K207" s="2" t="s">
        <v>7594</v>
      </c>
      <c r="L207" s="2"/>
      <c r="M207" s="2"/>
      <c r="N207" s="2"/>
      <c r="O207" s="2"/>
      <c r="P207" s="2"/>
      <c r="Q207" s="2" t="s">
        <v>153</v>
      </c>
      <c r="R207" s="2" t="s">
        <v>10</v>
      </c>
      <c r="S207" s="2" t="s">
        <v>1042</v>
      </c>
      <c r="T207" s="2" t="s">
        <v>1276</v>
      </c>
      <c r="U207" s="2" t="s">
        <v>1280</v>
      </c>
      <c r="V207" s="2" t="s">
        <v>1283</v>
      </c>
      <c r="W207" s="2" t="s">
        <v>1283</v>
      </c>
      <c r="X207" s="2" t="s">
        <v>1291</v>
      </c>
      <c r="Y207" s="2" t="s">
        <v>1025</v>
      </c>
      <c r="Z207" s="2" t="s">
        <v>1844</v>
      </c>
      <c r="AA207" s="2" t="s">
        <v>1844</v>
      </c>
      <c r="AB207" s="2" t="s">
        <v>4207</v>
      </c>
      <c r="AC207" s="2" t="s">
        <v>1844</v>
      </c>
      <c r="AD207" s="2" t="s">
        <v>1465</v>
      </c>
      <c r="AE207" s="2" t="s">
        <v>4208</v>
      </c>
      <c r="AF207" s="2" t="s">
        <v>2176</v>
      </c>
      <c r="AG207" s="2" t="s">
        <v>1847</v>
      </c>
      <c r="AH207" s="2" t="s">
        <v>1844</v>
      </c>
      <c r="AI207" s="2" t="s">
        <v>1844</v>
      </c>
      <c r="AJ207" s="2" t="s">
        <v>1844</v>
      </c>
      <c r="AK207" s="2" t="s">
        <v>1281</v>
      </c>
      <c r="AL207" s="2" t="s">
        <v>1848</v>
      </c>
      <c r="AM207" s="2" t="s">
        <v>1844</v>
      </c>
      <c r="AN207" s="2" t="s">
        <v>2362</v>
      </c>
      <c r="AO207" s="2" t="s">
        <v>4209</v>
      </c>
      <c r="AP207" s="2" t="s">
        <v>1844</v>
      </c>
      <c r="AQ207" s="2" t="s">
        <v>1844</v>
      </c>
      <c r="AR207" s="2" t="s">
        <v>1844</v>
      </c>
      <c r="AS207" s="2" t="s">
        <v>1844</v>
      </c>
      <c r="AT207" s="2" t="s">
        <v>4209</v>
      </c>
      <c r="AU207" s="2" t="s">
        <v>1844</v>
      </c>
      <c r="AV207" s="2" t="s">
        <v>1844</v>
      </c>
      <c r="AW207" s="2" t="s">
        <v>1851</v>
      </c>
      <c r="AX207" s="2" t="s">
        <v>1844</v>
      </c>
      <c r="AY207" s="2" t="s">
        <v>1844</v>
      </c>
      <c r="AZ207" s="2" t="s">
        <v>1852</v>
      </c>
      <c r="BA207" s="2" t="s">
        <v>1844</v>
      </c>
      <c r="BB207" s="2" t="s">
        <v>1278</v>
      </c>
      <c r="BC207" s="2" t="s">
        <v>4210</v>
      </c>
      <c r="BD207" s="2" t="s">
        <v>1844</v>
      </c>
      <c r="BE207" s="2" t="s">
        <v>4211</v>
      </c>
      <c r="BF207" s="2" t="s">
        <v>1853</v>
      </c>
      <c r="BG207" s="2" t="s">
        <v>1844</v>
      </c>
      <c r="BH207" s="2" t="s">
        <v>1281</v>
      </c>
      <c r="BI207" s="2" t="s">
        <v>1844</v>
      </c>
      <c r="BJ207" s="2" t="s">
        <v>1854</v>
      </c>
      <c r="BK207" s="2" t="s">
        <v>1855</v>
      </c>
      <c r="BL207" s="2" t="s">
        <v>1866</v>
      </c>
      <c r="BM207" s="2" t="s">
        <v>1844</v>
      </c>
      <c r="BN207" s="2" t="s">
        <v>1844</v>
      </c>
      <c r="BO207" s="2" t="s">
        <v>1844</v>
      </c>
      <c r="BP207" s="2" t="s">
        <v>1857</v>
      </c>
      <c r="BQ207" s="2" t="s">
        <v>1844</v>
      </c>
      <c r="BR207" s="2" t="s">
        <v>1844</v>
      </c>
      <c r="BS207" s="2" t="s">
        <v>1853</v>
      </c>
      <c r="BT207" s="2" t="s">
        <v>1844</v>
      </c>
      <c r="BU207" s="2" t="s">
        <v>4212</v>
      </c>
      <c r="BV207" s="2" t="s">
        <v>1882</v>
      </c>
      <c r="BW207" s="2" t="s">
        <v>4213</v>
      </c>
      <c r="BX207" s="2" t="s">
        <v>1844</v>
      </c>
      <c r="BY207" s="2" t="s">
        <v>1844</v>
      </c>
      <c r="BZ207" s="2" t="s">
        <v>1844</v>
      </c>
      <c r="CA207" s="2" t="s">
        <v>1844</v>
      </c>
      <c r="CB207" s="2" t="s">
        <v>1844</v>
      </c>
      <c r="CC207" s="2" t="s">
        <v>154</v>
      </c>
      <c r="CD207" s="2" t="s">
        <v>1844</v>
      </c>
      <c r="CE207" s="2" t="s">
        <v>1844</v>
      </c>
      <c r="CF207" s="2" t="s">
        <v>1844</v>
      </c>
      <c r="CG207" s="2" t="s">
        <v>1844</v>
      </c>
      <c r="CH207" s="2" t="s">
        <v>4214</v>
      </c>
      <c r="CI207" s="2" t="s">
        <v>1869</v>
      </c>
      <c r="CJ207" s="2" t="s">
        <v>1844</v>
      </c>
      <c r="CK207" s="2" t="s">
        <v>1844</v>
      </c>
      <c r="CL207" s="2" t="s">
        <v>1844</v>
      </c>
      <c r="CM207" s="2" t="s">
        <v>1844</v>
      </c>
      <c r="CN207" s="2" t="s">
        <v>1281</v>
      </c>
      <c r="CO207" s="2" t="s">
        <v>1883</v>
      </c>
      <c r="CP207" s="2" t="s">
        <v>4212</v>
      </c>
      <c r="CQ207" s="2" t="s">
        <v>1884</v>
      </c>
      <c r="CR207" s="2" t="s">
        <v>1844</v>
      </c>
      <c r="CS207" s="2" t="s">
        <v>1859</v>
      </c>
      <c r="CT207" s="2" t="s">
        <v>1859</v>
      </c>
      <c r="CU207" s="2" t="s">
        <v>1859</v>
      </c>
      <c r="CV207" s="2" t="s">
        <v>1844</v>
      </c>
      <c r="CW207" s="2" t="s">
        <v>1844</v>
      </c>
      <c r="CX207" s="2" t="s">
        <v>1844</v>
      </c>
      <c r="CY207" s="2" t="s">
        <v>1844</v>
      </c>
      <c r="CZ207" s="2" t="s">
        <v>1844</v>
      </c>
      <c r="DA207" s="2" t="s">
        <v>1844</v>
      </c>
      <c r="DB207" s="2" t="s">
        <v>1844</v>
      </c>
      <c r="DC207" s="2" t="s">
        <v>1026</v>
      </c>
      <c r="DD207" s="2" t="s">
        <v>1281</v>
      </c>
      <c r="DE207" s="2" t="s">
        <v>152</v>
      </c>
      <c r="DF207" s="3">
        <v>45174</v>
      </c>
      <c r="DG207" s="3">
        <v>45498</v>
      </c>
      <c r="DH207" s="3">
        <v>45498</v>
      </c>
      <c r="DI207" s="3">
        <v>45177</v>
      </c>
      <c r="DJ207" s="3">
        <v>45174</v>
      </c>
      <c r="DK207" s="3"/>
      <c r="DL207" s="3"/>
      <c r="DM207" s="3">
        <v>45174</v>
      </c>
      <c r="DN207" s="3"/>
      <c r="DO207" s="3">
        <v>45174</v>
      </c>
      <c r="DP207" s="3">
        <v>45174</v>
      </c>
      <c r="DQ207" s="26">
        <v>87.3</v>
      </c>
    </row>
    <row r="208" spans="1:121" x14ac:dyDescent="0.25">
      <c r="A208" s="2" t="s">
        <v>1281</v>
      </c>
      <c r="B208" s="2" t="s">
        <v>1842</v>
      </c>
      <c r="C208" s="2" t="s">
        <v>4223</v>
      </c>
      <c r="D208" s="2" t="s">
        <v>7664</v>
      </c>
      <c r="E208" s="2" t="s">
        <v>7461</v>
      </c>
      <c r="F208" s="2" t="str">
        <f t="shared" si="7"/>
        <v>DETECTOR DE METALES DESCALIBRADO</v>
      </c>
      <c r="G208" s="2" t="str">
        <f t="shared" si="6"/>
        <v>DETECTOR DE METALES DESCALIBRADO</v>
      </c>
      <c r="H208" s="2" t="s">
        <v>7364</v>
      </c>
      <c r="I208" s="2" t="s">
        <v>7247</v>
      </c>
      <c r="J208" s="2" t="s">
        <v>7365</v>
      </c>
      <c r="K208" s="2" t="s">
        <v>7461</v>
      </c>
      <c r="L208" s="2"/>
      <c r="M208" s="2"/>
      <c r="N208" s="2"/>
      <c r="O208" s="2"/>
      <c r="P208" s="2"/>
      <c r="Q208" s="2" t="s">
        <v>52</v>
      </c>
      <c r="R208" s="2" t="s">
        <v>10</v>
      </c>
      <c r="S208" s="2" t="s">
        <v>1129</v>
      </c>
      <c r="T208" s="2" t="s">
        <v>1282</v>
      </c>
      <c r="U208" s="2" t="s">
        <v>1288</v>
      </c>
      <c r="V208" s="2" t="s">
        <v>1294</v>
      </c>
      <c r="W208" s="2" t="s">
        <v>1294</v>
      </c>
      <c r="X208" s="2" t="s">
        <v>1295</v>
      </c>
      <c r="Y208" s="2" t="s">
        <v>1025</v>
      </c>
      <c r="Z208" s="2" t="s">
        <v>1844</v>
      </c>
      <c r="AA208" s="2" t="s">
        <v>1844</v>
      </c>
      <c r="AB208" s="2" t="s">
        <v>1844</v>
      </c>
      <c r="AC208" s="2" t="s">
        <v>1844</v>
      </c>
      <c r="AD208" s="2" t="s">
        <v>1296</v>
      </c>
      <c r="AE208" s="2" t="s">
        <v>4224</v>
      </c>
      <c r="AF208" s="2" t="s">
        <v>1870</v>
      </c>
      <c r="AG208" s="2" t="s">
        <v>1847</v>
      </c>
      <c r="AH208" s="2" t="s">
        <v>1844</v>
      </c>
      <c r="AI208" s="2" t="s">
        <v>1844</v>
      </c>
      <c r="AJ208" s="2" t="s">
        <v>1844</v>
      </c>
      <c r="AK208" s="2" t="s">
        <v>1281</v>
      </c>
      <c r="AL208" s="2" t="s">
        <v>1848</v>
      </c>
      <c r="AM208" s="2" t="s">
        <v>1844</v>
      </c>
      <c r="AN208" s="2" t="s">
        <v>1857</v>
      </c>
      <c r="AO208" s="2" t="s">
        <v>4225</v>
      </c>
      <c r="AP208" s="2" t="s">
        <v>1844</v>
      </c>
      <c r="AQ208" s="2" t="s">
        <v>1844</v>
      </c>
      <c r="AR208" s="2" t="s">
        <v>1844</v>
      </c>
      <c r="AS208" s="2" t="s">
        <v>1844</v>
      </c>
      <c r="AT208" s="2" t="s">
        <v>4225</v>
      </c>
      <c r="AU208" s="2" t="s">
        <v>1844</v>
      </c>
      <c r="AV208" s="2" t="s">
        <v>1844</v>
      </c>
      <c r="AW208" s="2" t="s">
        <v>1851</v>
      </c>
      <c r="AX208" s="2" t="s">
        <v>1844</v>
      </c>
      <c r="AY208" s="2" t="s">
        <v>1844</v>
      </c>
      <c r="AZ208" s="2" t="s">
        <v>1852</v>
      </c>
      <c r="BA208" s="2" t="s">
        <v>1844</v>
      </c>
      <c r="BB208" s="2" t="s">
        <v>1278</v>
      </c>
      <c r="BC208" s="2" t="s">
        <v>4226</v>
      </c>
      <c r="BD208" s="2" t="s">
        <v>1844</v>
      </c>
      <c r="BE208" s="2" t="s">
        <v>4227</v>
      </c>
      <c r="BF208" s="2" t="s">
        <v>1853</v>
      </c>
      <c r="BG208" s="2" t="s">
        <v>1844</v>
      </c>
      <c r="BH208" s="2" t="s">
        <v>1281</v>
      </c>
      <c r="BI208" s="2" t="s">
        <v>1844</v>
      </c>
      <c r="BJ208" s="2" t="s">
        <v>1854</v>
      </c>
      <c r="BK208" s="2" t="s">
        <v>1855</v>
      </c>
      <c r="BL208" s="2" t="s">
        <v>1871</v>
      </c>
      <c r="BM208" s="2" t="s">
        <v>1844</v>
      </c>
      <c r="BN208" s="2" t="s">
        <v>1844</v>
      </c>
      <c r="BO208" s="2" t="s">
        <v>1844</v>
      </c>
      <c r="BP208" s="2" t="s">
        <v>1857</v>
      </c>
      <c r="BQ208" s="2" t="s">
        <v>1844</v>
      </c>
      <c r="BR208" s="2" t="s">
        <v>1844</v>
      </c>
      <c r="BS208" s="2" t="s">
        <v>1853</v>
      </c>
      <c r="BT208" s="2" t="s">
        <v>1844</v>
      </c>
      <c r="BU208" s="2" t="s">
        <v>4228</v>
      </c>
      <c r="BV208" s="2" t="s">
        <v>1872</v>
      </c>
      <c r="BW208" s="2" t="s">
        <v>4229</v>
      </c>
      <c r="BX208" s="2" t="s">
        <v>1844</v>
      </c>
      <c r="BY208" s="2" t="s">
        <v>1844</v>
      </c>
      <c r="BZ208" s="2" t="s">
        <v>1844</v>
      </c>
      <c r="CA208" s="2" t="s">
        <v>1844</v>
      </c>
      <c r="CB208" s="2" t="s">
        <v>1844</v>
      </c>
      <c r="CC208" s="2" t="s">
        <v>53</v>
      </c>
      <c r="CD208" s="2" t="s">
        <v>1873</v>
      </c>
      <c r="CE208" s="2" t="s">
        <v>1844</v>
      </c>
      <c r="CF208" s="2" t="s">
        <v>1844</v>
      </c>
      <c r="CG208" s="2" t="s">
        <v>1844</v>
      </c>
      <c r="CH208" s="2" t="s">
        <v>4230</v>
      </c>
      <c r="CI208" s="2" t="s">
        <v>1874</v>
      </c>
      <c r="CJ208" s="2" t="s">
        <v>1844</v>
      </c>
      <c r="CK208" s="2" t="s">
        <v>1844</v>
      </c>
      <c r="CL208" s="2" t="s">
        <v>1844</v>
      </c>
      <c r="CM208" s="2" t="s">
        <v>1844</v>
      </c>
      <c r="CN208" s="2" t="s">
        <v>1281</v>
      </c>
      <c r="CO208" s="2" t="s">
        <v>1875</v>
      </c>
      <c r="CP208" s="2" t="s">
        <v>4228</v>
      </c>
      <c r="CQ208" s="2" t="s">
        <v>1876</v>
      </c>
      <c r="CR208" s="2" t="s">
        <v>1844</v>
      </c>
      <c r="CS208" s="2" t="s">
        <v>1859</v>
      </c>
      <c r="CT208" s="2" t="s">
        <v>1859</v>
      </c>
      <c r="CU208" s="2" t="s">
        <v>1859</v>
      </c>
      <c r="CV208" s="2" t="s">
        <v>1844</v>
      </c>
      <c r="CW208" s="2" t="s">
        <v>1844</v>
      </c>
      <c r="CX208" s="2" t="s">
        <v>1844</v>
      </c>
      <c r="CY208" s="2" t="s">
        <v>1844</v>
      </c>
      <c r="CZ208" s="2" t="s">
        <v>1844</v>
      </c>
      <c r="DA208" s="2" t="s">
        <v>1844</v>
      </c>
      <c r="DB208" s="2" t="s">
        <v>1844</v>
      </c>
      <c r="DC208" s="2" t="s">
        <v>1026</v>
      </c>
      <c r="DD208" s="2" t="s">
        <v>1281</v>
      </c>
      <c r="DE208" s="2" t="s">
        <v>51</v>
      </c>
      <c r="DF208" s="3">
        <v>45177</v>
      </c>
      <c r="DG208" s="3">
        <v>45177</v>
      </c>
      <c r="DH208" s="3">
        <v>45177</v>
      </c>
      <c r="DI208" s="3"/>
      <c r="DJ208" s="3">
        <v>45177</v>
      </c>
      <c r="DK208" s="3"/>
      <c r="DL208" s="3"/>
      <c r="DM208" s="3">
        <v>45177</v>
      </c>
      <c r="DN208" s="3"/>
      <c r="DO208" s="3">
        <v>45177</v>
      </c>
      <c r="DP208" s="3">
        <v>45177</v>
      </c>
      <c r="DQ208" s="26">
        <v>0</v>
      </c>
    </row>
    <row r="209" spans="1:121" x14ac:dyDescent="0.25">
      <c r="A209" s="2" t="s">
        <v>1281</v>
      </c>
      <c r="B209" s="2" t="s">
        <v>1842</v>
      </c>
      <c r="C209" s="2" t="s">
        <v>4234</v>
      </c>
      <c r="D209" s="2" t="s">
        <v>7750</v>
      </c>
      <c r="E209" s="2" t="s">
        <v>7646</v>
      </c>
      <c r="F209" s="2" t="str">
        <f t="shared" si="7"/>
        <v>PALANCA DE SISTEMA DE EMBUTIDO FRACTURADA</v>
      </c>
      <c r="G209" s="2" t="str">
        <f t="shared" si="6"/>
        <v>PALANCA DE SISTEMA DE EMBUTIDO FRACTURADA</v>
      </c>
      <c r="H209" s="2" t="s">
        <v>7345</v>
      </c>
      <c r="I209" s="2" t="s">
        <v>7247</v>
      </c>
      <c r="J209" s="2" t="s">
        <v>7595</v>
      </c>
      <c r="K209" s="2" t="s">
        <v>7257</v>
      </c>
      <c r="L209" s="2" t="s">
        <v>7279</v>
      </c>
      <c r="M209" s="2" t="s">
        <v>7329</v>
      </c>
      <c r="N209" s="2" t="s">
        <v>7247</v>
      </c>
      <c r="O209" s="2" t="s">
        <v>7596</v>
      </c>
      <c r="P209" s="2"/>
      <c r="Q209" s="2" t="s">
        <v>119</v>
      </c>
      <c r="R209" s="2" t="s">
        <v>10</v>
      </c>
      <c r="S209" s="2" t="s">
        <v>67</v>
      </c>
      <c r="T209" s="2" t="s">
        <v>1276</v>
      </c>
      <c r="U209" s="2" t="s">
        <v>1280</v>
      </c>
      <c r="V209" s="2" t="s">
        <v>1289</v>
      </c>
      <c r="W209" s="2" t="s">
        <v>1289</v>
      </c>
      <c r="X209" s="2" t="s">
        <v>1298</v>
      </c>
      <c r="Y209" s="2" t="s">
        <v>1025</v>
      </c>
      <c r="Z209" s="2" t="s">
        <v>1844</v>
      </c>
      <c r="AA209" s="2" t="s">
        <v>1844</v>
      </c>
      <c r="AB209" s="2" t="s">
        <v>4235</v>
      </c>
      <c r="AC209" s="2" t="s">
        <v>1844</v>
      </c>
      <c r="AD209" s="2" t="s">
        <v>1296</v>
      </c>
      <c r="AE209" s="2" t="s">
        <v>4236</v>
      </c>
      <c r="AF209" s="2" t="s">
        <v>1992</v>
      </c>
      <c r="AG209" s="2" t="s">
        <v>1847</v>
      </c>
      <c r="AH209" s="2" t="s">
        <v>1844</v>
      </c>
      <c r="AI209" s="2" t="s">
        <v>1844</v>
      </c>
      <c r="AJ209" s="2" t="s">
        <v>1844</v>
      </c>
      <c r="AK209" s="2" t="s">
        <v>1281</v>
      </c>
      <c r="AL209" s="2" t="s">
        <v>1848</v>
      </c>
      <c r="AM209" s="2" t="s">
        <v>1844</v>
      </c>
      <c r="AN209" s="2" t="s">
        <v>1993</v>
      </c>
      <c r="AO209" s="2" t="s">
        <v>4237</v>
      </c>
      <c r="AP209" s="2" t="s">
        <v>1844</v>
      </c>
      <c r="AQ209" s="2" t="s">
        <v>1844</v>
      </c>
      <c r="AR209" s="2" t="s">
        <v>1844</v>
      </c>
      <c r="AS209" s="2" t="s">
        <v>1844</v>
      </c>
      <c r="AT209" s="2" t="s">
        <v>4238</v>
      </c>
      <c r="AU209" s="2" t="s">
        <v>1844</v>
      </c>
      <c r="AV209" s="2" t="s">
        <v>1844</v>
      </c>
      <c r="AW209" s="2" t="s">
        <v>1851</v>
      </c>
      <c r="AX209" s="2" t="s">
        <v>1844</v>
      </c>
      <c r="AY209" s="2" t="s">
        <v>1844</v>
      </c>
      <c r="AZ209" s="2" t="s">
        <v>1852</v>
      </c>
      <c r="BA209" s="2" t="s">
        <v>1844</v>
      </c>
      <c r="BB209" s="2" t="s">
        <v>1278</v>
      </c>
      <c r="BC209" s="2" t="s">
        <v>4239</v>
      </c>
      <c r="BD209" s="2" t="s">
        <v>1844</v>
      </c>
      <c r="BE209" s="2" t="s">
        <v>4240</v>
      </c>
      <c r="BF209" s="2" t="s">
        <v>1853</v>
      </c>
      <c r="BG209" s="2" t="s">
        <v>1844</v>
      </c>
      <c r="BH209" s="2" t="s">
        <v>1281</v>
      </c>
      <c r="BI209" s="2" t="s">
        <v>1844</v>
      </c>
      <c r="BJ209" s="2" t="s">
        <v>1854</v>
      </c>
      <c r="BK209" s="2" t="s">
        <v>1855</v>
      </c>
      <c r="BL209" s="2" t="s">
        <v>1914</v>
      </c>
      <c r="BM209" s="2" t="s">
        <v>1844</v>
      </c>
      <c r="BN209" s="2" t="s">
        <v>1844</v>
      </c>
      <c r="BO209" s="2" t="s">
        <v>1844</v>
      </c>
      <c r="BP209" s="2" t="s">
        <v>1857</v>
      </c>
      <c r="BQ209" s="2" t="s">
        <v>1844</v>
      </c>
      <c r="BR209" s="2" t="s">
        <v>1844</v>
      </c>
      <c r="BS209" s="2" t="s">
        <v>1853</v>
      </c>
      <c r="BT209" s="2" t="s">
        <v>1844</v>
      </c>
      <c r="BU209" s="2" t="s">
        <v>4241</v>
      </c>
      <c r="BV209" s="2" t="s">
        <v>1999</v>
      </c>
      <c r="BW209" s="2" t="s">
        <v>4242</v>
      </c>
      <c r="BX209" s="2" t="s">
        <v>1844</v>
      </c>
      <c r="BY209" s="2" t="s">
        <v>1844</v>
      </c>
      <c r="BZ209" s="2" t="s">
        <v>1844</v>
      </c>
      <c r="CA209" s="2" t="s">
        <v>1844</v>
      </c>
      <c r="CB209" s="2" t="s">
        <v>1844</v>
      </c>
      <c r="CC209" s="2" t="s">
        <v>120</v>
      </c>
      <c r="CD209" s="2" t="s">
        <v>1844</v>
      </c>
      <c r="CE209" s="2" t="s">
        <v>1844</v>
      </c>
      <c r="CF209" s="2" t="s">
        <v>1844</v>
      </c>
      <c r="CG209" s="2" t="s">
        <v>1844</v>
      </c>
      <c r="CH209" s="2" t="s">
        <v>4243</v>
      </c>
      <c r="CI209" s="2" t="s">
        <v>1901</v>
      </c>
      <c r="CJ209" s="2" t="s">
        <v>1844</v>
      </c>
      <c r="CK209" s="2" t="s">
        <v>1844</v>
      </c>
      <c r="CL209" s="2" t="s">
        <v>1844</v>
      </c>
      <c r="CM209" s="2" t="s">
        <v>1844</v>
      </c>
      <c r="CN209" s="2" t="s">
        <v>1281</v>
      </c>
      <c r="CO209" s="2" t="s">
        <v>2001</v>
      </c>
      <c r="CP209" s="2" t="s">
        <v>4241</v>
      </c>
      <c r="CQ209" s="2" t="s">
        <v>2002</v>
      </c>
      <c r="CR209" s="2" t="s">
        <v>1844</v>
      </c>
      <c r="CS209" s="2" t="s">
        <v>1859</v>
      </c>
      <c r="CT209" s="2" t="s">
        <v>1859</v>
      </c>
      <c r="CU209" s="2" t="s">
        <v>1859</v>
      </c>
      <c r="CV209" s="2" t="s">
        <v>1844</v>
      </c>
      <c r="CW209" s="2" t="s">
        <v>1844</v>
      </c>
      <c r="CX209" s="2" t="s">
        <v>1844</v>
      </c>
      <c r="CY209" s="2" t="s">
        <v>1844</v>
      </c>
      <c r="CZ209" s="2" t="s">
        <v>1844</v>
      </c>
      <c r="DA209" s="2" t="s">
        <v>1844</v>
      </c>
      <c r="DB209" s="2" t="s">
        <v>1844</v>
      </c>
      <c r="DC209" s="2" t="s">
        <v>1026</v>
      </c>
      <c r="DD209" s="2" t="s">
        <v>1281</v>
      </c>
      <c r="DE209" s="2" t="s">
        <v>118</v>
      </c>
      <c r="DF209" s="3">
        <v>45180</v>
      </c>
      <c r="DG209" s="3">
        <v>45180</v>
      </c>
      <c r="DH209" s="3">
        <v>45182</v>
      </c>
      <c r="DI209" s="3">
        <v>45180</v>
      </c>
      <c r="DJ209" s="3">
        <v>45180</v>
      </c>
      <c r="DK209" s="3"/>
      <c r="DL209" s="3"/>
      <c r="DM209" s="3">
        <v>45180</v>
      </c>
      <c r="DN209" s="3"/>
      <c r="DO209" s="3">
        <v>45180</v>
      </c>
      <c r="DP209" s="3">
        <v>45180</v>
      </c>
      <c r="DQ209" s="26">
        <v>1.3</v>
      </c>
    </row>
    <row r="210" spans="1:121" x14ac:dyDescent="0.25">
      <c r="A210" s="2" t="s">
        <v>1281</v>
      </c>
      <c r="B210" s="2" t="s">
        <v>1842</v>
      </c>
      <c r="C210" s="2" t="s">
        <v>4244</v>
      </c>
      <c r="D210" s="2" t="s">
        <v>7436</v>
      </c>
      <c r="E210" s="2" t="s">
        <v>7597</v>
      </c>
      <c r="F210" s="2" t="str">
        <f t="shared" si="7"/>
        <v>FUSIBLE QUEMADO</v>
      </c>
      <c r="G210" s="2" t="str">
        <f t="shared" si="6"/>
        <v>FUSIBLE QUEMADO</v>
      </c>
      <c r="H210" s="2" t="s">
        <v>7367</v>
      </c>
      <c r="I210" s="2" t="s">
        <v>7436</v>
      </c>
      <c r="J210" s="2" t="s">
        <v>7597</v>
      </c>
      <c r="K210" s="2"/>
      <c r="L210" s="2"/>
      <c r="M210" s="2"/>
      <c r="N210" s="2"/>
      <c r="O210" s="2"/>
      <c r="P210" s="2"/>
      <c r="Q210" s="2" t="s">
        <v>171</v>
      </c>
      <c r="R210" s="2" t="s">
        <v>10</v>
      </c>
      <c r="S210" s="2" t="s">
        <v>1129</v>
      </c>
      <c r="T210" s="2" t="s">
        <v>1276</v>
      </c>
      <c r="U210" s="2" t="s">
        <v>1280</v>
      </c>
      <c r="V210" s="2" t="s">
        <v>1283</v>
      </c>
      <c r="W210" s="2" t="s">
        <v>1283</v>
      </c>
      <c r="X210" s="2" t="s">
        <v>1298</v>
      </c>
      <c r="Y210" s="2" t="s">
        <v>1025</v>
      </c>
      <c r="Z210" s="2" t="s">
        <v>1844</v>
      </c>
      <c r="AA210" s="2" t="s">
        <v>1844</v>
      </c>
      <c r="AB210" s="2" t="s">
        <v>4245</v>
      </c>
      <c r="AC210" s="2" t="s">
        <v>1844</v>
      </c>
      <c r="AD210" s="2" t="s">
        <v>1299</v>
      </c>
      <c r="AE210" s="2" t="s">
        <v>4246</v>
      </c>
      <c r="AF210" s="2" t="s">
        <v>4076</v>
      </c>
      <c r="AG210" s="2" t="s">
        <v>1847</v>
      </c>
      <c r="AH210" s="2" t="s">
        <v>1844</v>
      </c>
      <c r="AI210" s="2" t="s">
        <v>1844</v>
      </c>
      <c r="AJ210" s="2" t="s">
        <v>1844</v>
      </c>
      <c r="AK210" s="2" t="s">
        <v>1281</v>
      </c>
      <c r="AL210" s="2" t="s">
        <v>1848</v>
      </c>
      <c r="AM210" s="2" t="s">
        <v>1844</v>
      </c>
      <c r="AN210" s="2" t="s">
        <v>4247</v>
      </c>
      <c r="AO210" s="2" t="s">
        <v>3425</v>
      </c>
      <c r="AP210" s="2" t="s">
        <v>1844</v>
      </c>
      <c r="AQ210" s="2" t="s">
        <v>1844</v>
      </c>
      <c r="AR210" s="2" t="s">
        <v>1844</v>
      </c>
      <c r="AS210" s="2" t="s">
        <v>1844</v>
      </c>
      <c r="AT210" s="2" t="s">
        <v>4248</v>
      </c>
      <c r="AU210" s="2" t="s">
        <v>1844</v>
      </c>
      <c r="AV210" s="2" t="s">
        <v>1844</v>
      </c>
      <c r="AW210" s="2" t="s">
        <v>1851</v>
      </c>
      <c r="AX210" s="2" t="s">
        <v>1844</v>
      </c>
      <c r="AY210" s="2" t="s">
        <v>1844</v>
      </c>
      <c r="AZ210" s="2" t="s">
        <v>1852</v>
      </c>
      <c r="BA210" s="2" t="s">
        <v>1844</v>
      </c>
      <c r="BB210" s="2" t="s">
        <v>1278</v>
      </c>
      <c r="BC210" s="2" t="s">
        <v>4249</v>
      </c>
      <c r="BD210" s="2" t="s">
        <v>1844</v>
      </c>
      <c r="BE210" s="2" t="s">
        <v>4250</v>
      </c>
      <c r="BF210" s="2" t="s">
        <v>1853</v>
      </c>
      <c r="BG210" s="2" t="s">
        <v>1844</v>
      </c>
      <c r="BH210" s="2" t="s">
        <v>1281</v>
      </c>
      <c r="BI210" s="2" t="s">
        <v>1844</v>
      </c>
      <c r="BJ210" s="2" t="s">
        <v>1854</v>
      </c>
      <c r="BK210" s="2" t="s">
        <v>1855</v>
      </c>
      <c r="BL210" s="2" t="s">
        <v>1914</v>
      </c>
      <c r="BM210" s="2" t="s">
        <v>1844</v>
      </c>
      <c r="BN210" s="2" t="s">
        <v>1844</v>
      </c>
      <c r="BO210" s="2" t="s">
        <v>1844</v>
      </c>
      <c r="BP210" s="2" t="s">
        <v>1857</v>
      </c>
      <c r="BQ210" s="2" t="s">
        <v>1844</v>
      </c>
      <c r="BR210" s="2" t="s">
        <v>1844</v>
      </c>
      <c r="BS210" s="2" t="s">
        <v>1853</v>
      </c>
      <c r="BT210" s="2" t="s">
        <v>1844</v>
      </c>
      <c r="BU210" s="2" t="s">
        <v>4251</v>
      </c>
      <c r="BV210" s="2" t="s">
        <v>1999</v>
      </c>
      <c r="BW210" s="2" t="s">
        <v>4252</v>
      </c>
      <c r="BX210" s="2" t="s">
        <v>1844</v>
      </c>
      <c r="BY210" s="2" t="s">
        <v>1844</v>
      </c>
      <c r="BZ210" s="2" t="s">
        <v>1844</v>
      </c>
      <c r="CA210" s="2" t="s">
        <v>1844</v>
      </c>
      <c r="CB210" s="2" t="s">
        <v>1844</v>
      </c>
      <c r="CC210" s="2" t="s">
        <v>120</v>
      </c>
      <c r="CD210" s="2" t="s">
        <v>1844</v>
      </c>
      <c r="CE210" s="2" t="s">
        <v>1844</v>
      </c>
      <c r="CF210" s="2" t="s">
        <v>1844</v>
      </c>
      <c r="CG210" s="2" t="s">
        <v>1844</v>
      </c>
      <c r="CH210" s="2" t="s">
        <v>4253</v>
      </c>
      <c r="CI210" s="2" t="s">
        <v>1901</v>
      </c>
      <c r="CJ210" s="2" t="s">
        <v>1844</v>
      </c>
      <c r="CK210" s="2" t="s">
        <v>1844</v>
      </c>
      <c r="CL210" s="2" t="s">
        <v>1844</v>
      </c>
      <c r="CM210" s="2" t="s">
        <v>1844</v>
      </c>
      <c r="CN210" s="2" t="s">
        <v>1281</v>
      </c>
      <c r="CO210" s="2" t="s">
        <v>2001</v>
      </c>
      <c r="CP210" s="2" t="s">
        <v>4251</v>
      </c>
      <c r="CQ210" s="2" t="s">
        <v>2002</v>
      </c>
      <c r="CR210" s="2" t="s">
        <v>1844</v>
      </c>
      <c r="CS210" s="2" t="s">
        <v>1859</v>
      </c>
      <c r="CT210" s="2" t="s">
        <v>1859</v>
      </c>
      <c r="CU210" s="2" t="s">
        <v>1859</v>
      </c>
      <c r="CV210" s="2" t="s">
        <v>1844</v>
      </c>
      <c r="CW210" s="2" t="s">
        <v>1844</v>
      </c>
      <c r="CX210" s="2" t="s">
        <v>1844</v>
      </c>
      <c r="CY210" s="2" t="s">
        <v>1844</v>
      </c>
      <c r="CZ210" s="2" t="s">
        <v>1844</v>
      </c>
      <c r="DA210" s="2" t="s">
        <v>1844</v>
      </c>
      <c r="DB210" s="2" t="s">
        <v>1844</v>
      </c>
      <c r="DC210" s="2" t="s">
        <v>1026</v>
      </c>
      <c r="DD210" s="2" t="s">
        <v>1281</v>
      </c>
      <c r="DE210" s="2" t="s">
        <v>170</v>
      </c>
      <c r="DF210" s="3">
        <v>45180</v>
      </c>
      <c r="DG210" s="3">
        <v>45181</v>
      </c>
      <c r="DH210" s="3">
        <v>45181</v>
      </c>
      <c r="DI210" s="3">
        <v>45180</v>
      </c>
      <c r="DJ210" s="3">
        <v>45181</v>
      </c>
      <c r="DK210" s="3"/>
      <c r="DL210" s="3"/>
      <c r="DM210" s="3">
        <v>45180</v>
      </c>
      <c r="DN210" s="3"/>
      <c r="DO210" s="3">
        <v>45180</v>
      </c>
      <c r="DP210" s="3">
        <v>45180</v>
      </c>
      <c r="DQ210" s="26">
        <v>0.33</v>
      </c>
    </row>
    <row r="211" spans="1:121" x14ac:dyDescent="0.25">
      <c r="A211" s="2" t="s">
        <v>1281</v>
      </c>
      <c r="B211" s="2" t="s">
        <v>1842</v>
      </c>
      <c r="C211" s="2" t="s">
        <v>4254</v>
      </c>
      <c r="D211" s="2" t="s">
        <v>7686</v>
      </c>
      <c r="E211" s="2" t="s">
        <v>7719</v>
      </c>
      <c r="F211" s="2" t="str">
        <f t="shared" si="7"/>
        <v>CILINDRO LLENADOR ATASCADO</v>
      </c>
      <c r="G211" s="2" t="str">
        <f t="shared" si="6"/>
        <v>CILINDRO LLENADOR ATASCADO</v>
      </c>
      <c r="H211" s="2" t="s">
        <v>7279</v>
      </c>
      <c r="I211" s="2" t="s">
        <v>7244</v>
      </c>
      <c r="J211" s="2" t="s">
        <v>7247</v>
      </c>
      <c r="K211" s="2" t="s">
        <v>7388</v>
      </c>
      <c r="L211" s="2" t="s">
        <v>7111</v>
      </c>
      <c r="M211" s="2" t="s">
        <v>7598</v>
      </c>
      <c r="N211" s="2"/>
      <c r="O211" s="2"/>
      <c r="P211" s="2"/>
      <c r="Q211" s="2" t="s">
        <v>326</v>
      </c>
      <c r="R211" s="2" t="s">
        <v>10</v>
      </c>
      <c r="S211" s="2" t="s">
        <v>1091</v>
      </c>
      <c r="T211" s="2" t="s">
        <v>1276</v>
      </c>
      <c r="U211" s="2" t="s">
        <v>1280</v>
      </c>
      <c r="V211" s="2" t="s">
        <v>1410</v>
      </c>
      <c r="W211" s="2" t="s">
        <v>1410</v>
      </c>
      <c r="X211" s="2" t="s">
        <v>1298</v>
      </c>
      <c r="Y211" s="2" t="s">
        <v>1025</v>
      </c>
      <c r="Z211" s="2" t="s">
        <v>1844</v>
      </c>
      <c r="AA211" s="2" t="s">
        <v>1844</v>
      </c>
      <c r="AB211" s="2" t="s">
        <v>4255</v>
      </c>
      <c r="AC211" s="2" t="s">
        <v>1844</v>
      </c>
      <c r="AD211" s="2" t="s">
        <v>1299</v>
      </c>
      <c r="AE211" s="2" t="s">
        <v>4256</v>
      </c>
      <c r="AF211" s="2" t="s">
        <v>1960</v>
      </c>
      <c r="AG211" s="2" t="s">
        <v>1847</v>
      </c>
      <c r="AH211" s="2" t="s">
        <v>1844</v>
      </c>
      <c r="AI211" s="2" t="s">
        <v>1844</v>
      </c>
      <c r="AJ211" s="2" t="s">
        <v>1844</v>
      </c>
      <c r="AK211" s="2" t="s">
        <v>1281</v>
      </c>
      <c r="AL211" s="2" t="s">
        <v>1848</v>
      </c>
      <c r="AM211" s="2" t="s">
        <v>1844</v>
      </c>
      <c r="AN211" s="2" t="s">
        <v>4257</v>
      </c>
      <c r="AO211" s="2" t="s">
        <v>2804</v>
      </c>
      <c r="AP211" s="2" t="s">
        <v>1844</v>
      </c>
      <c r="AQ211" s="2" t="s">
        <v>1844</v>
      </c>
      <c r="AR211" s="2" t="s">
        <v>1844</v>
      </c>
      <c r="AS211" s="2" t="s">
        <v>1844</v>
      </c>
      <c r="AT211" s="2" t="s">
        <v>4258</v>
      </c>
      <c r="AU211" s="2" t="s">
        <v>1844</v>
      </c>
      <c r="AV211" s="2" t="s">
        <v>1844</v>
      </c>
      <c r="AW211" s="2" t="s">
        <v>1851</v>
      </c>
      <c r="AX211" s="2" t="s">
        <v>1844</v>
      </c>
      <c r="AY211" s="2" t="s">
        <v>1844</v>
      </c>
      <c r="AZ211" s="2" t="s">
        <v>1852</v>
      </c>
      <c r="BA211" s="2" t="s">
        <v>1844</v>
      </c>
      <c r="BB211" s="2" t="s">
        <v>1278</v>
      </c>
      <c r="BC211" s="2" t="s">
        <v>4259</v>
      </c>
      <c r="BD211" s="2" t="s">
        <v>1844</v>
      </c>
      <c r="BE211" s="2" t="s">
        <v>4260</v>
      </c>
      <c r="BF211" s="2" t="s">
        <v>1853</v>
      </c>
      <c r="BG211" s="2" t="s">
        <v>1844</v>
      </c>
      <c r="BH211" s="2" t="s">
        <v>1281</v>
      </c>
      <c r="BI211" s="2" t="s">
        <v>1844</v>
      </c>
      <c r="BJ211" s="2" t="s">
        <v>1854</v>
      </c>
      <c r="BK211" s="2" t="s">
        <v>1855</v>
      </c>
      <c r="BL211" s="2" t="s">
        <v>1914</v>
      </c>
      <c r="BM211" s="2" t="s">
        <v>1844</v>
      </c>
      <c r="BN211" s="2" t="s">
        <v>1844</v>
      </c>
      <c r="BO211" s="2" t="s">
        <v>1844</v>
      </c>
      <c r="BP211" s="2" t="s">
        <v>1857</v>
      </c>
      <c r="BQ211" s="2" t="s">
        <v>1844</v>
      </c>
      <c r="BR211" s="2" t="s">
        <v>1844</v>
      </c>
      <c r="BS211" s="2" t="s">
        <v>1853</v>
      </c>
      <c r="BT211" s="2" t="s">
        <v>1844</v>
      </c>
      <c r="BU211" s="2" t="s">
        <v>4261</v>
      </c>
      <c r="BV211" s="2" t="s">
        <v>1844</v>
      </c>
      <c r="BW211" s="2" t="s">
        <v>4262</v>
      </c>
      <c r="BX211" s="2" t="s">
        <v>1844</v>
      </c>
      <c r="BY211" s="2" t="s">
        <v>1844</v>
      </c>
      <c r="BZ211" s="2" t="s">
        <v>1844</v>
      </c>
      <c r="CA211" s="2" t="s">
        <v>1844</v>
      </c>
      <c r="CB211" s="2" t="s">
        <v>1844</v>
      </c>
      <c r="CC211" s="2" t="s">
        <v>120</v>
      </c>
      <c r="CD211" s="2" t="s">
        <v>1844</v>
      </c>
      <c r="CE211" s="2" t="s">
        <v>1844</v>
      </c>
      <c r="CF211" s="2" t="s">
        <v>1844</v>
      </c>
      <c r="CG211" s="2" t="s">
        <v>1844</v>
      </c>
      <c r="CH211" s="2" t="s">
        <v>4256</v>
      </c>
      <c r="CI211" s="2" t="s">
        <v>1901</v>
      </c>
      <c r="CJ211" s="2" t="s">
        <v>1844</v>
      </c>
      <c r="CK211" s="2" t="s">
        <v>1844</v>
      </c>
      <c r="CL211" s="2" t="s">
        <v>1844</v>
      </c>
      <c r="CM211" s="2" t="s">
        <v>1844</v>
      </c>
      <c r="CN211" s="2" t="s">
        <v>1281</v>
      </c>
      <c r="CO211" s="2" t="s">
        <v>1844</v>
      </c>
      <c r="CP211" s="2" t="s">
        <v>4261</v>
      </c>
      <c r="CQ211" s="2" t="s">
        <v>1844</v>
      </c>
      <c r="CR211" s="2" t="s">
        <v>1844</v>
      </c>
      <c r="CS211" s="2" t="s">
        <v>1859</v>
      </c>
      <c r="CT211" s="2" t="s">
        <v>1859</v>
      </c>
      <c r="CU211" s="2" t="s">
        <v>1859</v>
      </c>
      <c r="CV211" s="2" t="s">
        <v>1844</v>
      </c>
      <c r="CW211" s="2" t="s">
        <v>1844</v>
      </c>
      <c r="CX211" s="2" t="s">
        <v>1844</v>
      </c>
      <c r="CY211" s="2" t="s">
        <v>1844</v>
      </c>
      <c r="CZ211" s="2" t="s">
        <v>1844</v>
      </c>
      <c r="DA211" s="2" t="s">
        <v>1844</v>
      </c>
      <c r="DB211" s="2" t="s">
        <v>1844</v>
      </c>
      <c r="DC211" s="2" t="s">
        <v>1026</v>
      </c>
      <c r="DD211" s="2" t="s">
        <v>1281</v>
      </c>
      <c r="DE211" s="2" t="s">
        <v>325</v>
      </c>
      <c r="DF211" s="3">
        <v>45180</v>
      </c>
      <c r="DG211" s="3">
        <v>45181</v>
      </c>
      <c r="DH211" s="3">
        <v>45181</v>
      </c>
      <c r="DI211" s="3">
        <v>45180</v>
      </c>
      <c r="DJ211" s="3">
        <v>45181</v>
      </c>
      <c r="DK211" s="3"/>
      <c r="DL211" s="3"/>
      <c r="DM211" s="3">
        <v>45180</v>
      </c>
      <c r="DN211" s="3"/>
      <c r="DO211" s="3">
        <v>45180</v>
      </c>
      <c r="DP211" s="3">
        <v>45180</v>
      </c>
      <c r="DQ211" s="26">
        <v>0.57999999999999996</v>
      </c>
    </row>
    <row r="212" spans="1:121" x14ac:dyDescent="0.25">
      <c r="A212" s="2" t="s">
        <v>1281</v>
      </c>
      <c r="B212" s="2" t="s">
        <v>1842</v>
      </c>
      <c r="C212" s="2" t="s">
        <v>4263</v>
      </c>
      <c r="D212" s="2" t="s">
        <v>7698</v>
      </c>
      <c r="E212" s="2" t="s">
        <v>7646</v>
      </c>
      <c r="F212" s="2" t="str">
        <f t="shared" si="7"/>
        <v>CADENA DE TRANSPORTADOR FRACTURADA</v>
      </c>
      <c r="G212" s="2" t="str">
        <f t="shared" si="6"/>
        <v>CADENA DE TRANSPORTADOR FRACTURADA</v>
      </c>
      <c r="H212" s="2" t="s">
        <v>7272</v>
      </c>
      <c r="I212" s="2" t="s">
        <v>7467</v>
      </c>
      <c r="J212" s="2" t="s">
        <v>7290</v>
      </c>
      <c r="K212" s="2" t="s">
        <v>7247</v>
      </c>
      <c r="L212" s="2" t="s">
        <v>7351</v>
      </c>
      <c r="M212" s="2"/>
      <c r="N212" s="2"/>
      <c r="O212" s="2"/>
      <c r="P212" s="2"/>
      <c r="Q212" s="2" t="s">
        <v>119</v>
      </c>
      <c r="R212" s="2" t="s">
        <v>10</v>
      </c>
      <c r="S212" s="2" t="s">
        <v>1042</v>
      </c>
      <c r="T212" s="2" t="s">
        <v>1276</v>
      </c>
      <c r="U212" s="2" t="s">
        <v>1280</v>
      </c>
      <c r="V212" s="2" t="s">
        <v>1410</v>
      </c>
      <c r="W212" s="2" t="s">
        <v>1410</v>
      </c>
      <c r="X212" s="2" t="s">
        <v>1298</v>
      </c>
      <c r="Y212" s="2" t="s">
        <v>1025</v>
      </c>
      <c r="Z212" s="2" t="s">
        <v>1844</v>
      </c>
      <c r="AA212" s="2" t="s">
        <v>1844</v>
      </c>
      <c r="AB212" s="2" t="s">
        <v>4264</v>
      </c>
      <c r="AC212" s="2" t="s">
        <v>1844</v>
      </c>
      <c r="AD212" s="2" t="s">
        <v>1299</v>
      </c>
      <c r="AE212" s="2" t="s">
        <v>4265</v>
      </c>
      <c r="AF212" s="2" t="s">
        <v>1992</v>
      </c>
      <c r="AG212" s="2" t="s">
        <v>1847</v>
      </c>
      <c r="AH212" s="2" t="s">
        <v>1844</v>
      </c>
      <c r="AI212" s="2" t="s">
        <v>1844</v>
      </c>
      <c r="AJ212" s="2" t="s">
        <v>1844</v>
      </c>
      <c r="AK212" s="2" t="s">
        <v>1281</v>
      </c>
      <c r="AL212" s="2" t="s">
        <v>1848</v>
      </c>
      <c r="AM212" s="2" t="s">
        <v>1844</v>
      </c>
      <c r="AN212" s="2" t="s">
        <v>2029</v>
      </c>
      <c r="AO212" s="2" t="s">
        <v>1905</v>
      </c>
      <c r="AP212" s="2" t="s">
        <v>1844</v>
      </c>
      <c r="AQ212" s="2" t="s">
        <v>1844</v>
      </c>
      <c r="AR212" s="2" t="s">
        <v>1844</v>
      </c>
      <c r="AS212" s="2" t="s">
        <v>1844</v>
      </c>
      <c r="AT212" s="2" t="s">
        <v>4266</v>
      </c>
      <c r="AU212" s="2" t="s">
        <v>1844</v>
      </c>
      <c r="AV212" s="2" t="s">
        <v>1844</v>
      </c>
      <c r="AW212" s="2" t="s">
        <v>1851</v>
      </c>
      <c r="AX212" s="2" t="s">
        <v>1844</v>
      </c>
      <c r="AY212" s="2" t="s">
        <v>1844</v>
      </c>
      <c r="AZ212" s="2" t="s">
        <v>1852</v>
      </c>
      <c r="BA212" s="2" t="s">
        <v>1844</v>
      </c>
      <c r="BB212" s="2" t="s">
        <v>1278</v>
      </c>
      <c r="BC212" s="2" t="s">
        <v>4267</v>
      </c>
      <c r="BD212" s="2" t="s">
        <v>1844</v>
      </c>
      <c r="BE212" s="2" t="s">
        <v>4268</v>
      </c>
      <c r="BF212" s="2" t="s">
        <v>1853</v>
      </c>
      <c r="BG212" s="2" t="s">
        <v>1844</v>
      </c>
      <c r="BH212" s="2" t="s">
        <v>1281</v>
      </c>
      <c r="BI212" s="2" t="s">
        <v>1844</v>
      </c>
      <c r="BJ212" s="2" t="s">
        <v>1854</v>
      </c>
      <c r="BK212" s="2" t="s">
        <v>1855</v>
      </c>
      <c r="BL212" s="2" t="s">
        <v>1914</v>
      </c>
      <c r="BM212" s="2" t="s">
        <v>1844</v>
      </c>
      <c r="BN212" s="2" t="s">
        <v>1844</v>
      </c>
      <c r="BO212" s="2" t="s">
        <v>1844</v>
      </c>
      <c r="BP212" s="2" t="s">
        <v>1857</v>
      </c>
      <c r="BQ212" s="2" t="s">
        <v>1844</v>
      </c>
      <c r="BR212" s="2" t="s">
        <v>1844</v>
      </c>
      <c r="BS212" s="2" t="s">
        <v>1853</v>
      </c>
      <c r="BT212" s="2" t="s">
        <v>1844</v>
      </c>
      <c r="BU212" s="2" t="s">
        <v>4269</v>
      </c>
      <c r="BV212" s="2" t="s">
        <v>1999</v>
      </c>
      <c r="BW212" s="2" t="s">
        <v>4270</v>
      </c>
      <c r="BX212" s="2" t="s">
        <v>1844</v>
      </c>
      <c r="BY212" s="2" t="s">
        <v>1844</v>
      </c>
      <c r="BZ212" s="2" t="s">
        <v>1844</v>
      </c>
      <c r="CA212" s="2" t="s">
        <v>1844</v>
      </c>
      <c r="CB212" s="2" t="s">
        <v>1844</v>
      </c>
      <c r="CC212" s="2" t="s">
        <v>120</v>
      </c>
      <c r="CD212" s="2" t="s">
        <v>1844</v>
      </c>
      <c r="CE212" s="2" t="s">
        <v>1844</v>
      </c>
      <c r="CF212" s="2" t="s">
        <v>1844</v>
      </c>
      <c r="CG212" s="2" t="s">
        <v>1844</v>
      </c>
      <c r="CH212" s="2" t="s">
        <v>4265</v>
      </c>
      <c r="CI212" s="2" t="s">
        <v>1901</v>
      </c>
      <c r="CJ212" s="2" t="s">
        <v>1844</v>
      </c>
      <c r="CK212" s="2" t="s">
        <v>1844</v>
      </c>
      <c r="CL212" s="2" t="s">
        <v>1844</v>
      </c>
      <c r="CM212" s="2" t="s">
        <v>1844</v>
      </c>
      <c r="CN212" s="2" t="s">
        <v>1281</v>
      </c>
      <c r="CO212" s="2" t="s">
        <v>2001</v>
      </c>
      <c r="CP212" s="2" t="s">
        <v>4269</v>
      </c>
      <c r="CQ212" s="2" t="s">
        <v>2002</v>
      </c>
      <c r="CR212" s="2" t="s">
        <v>1844</v>
      </c>
      <c r="CS212" s="2" t="s">
        <v>1859</v>
      </c>
      <c r="CT212" s="2" t="s">
        <v>1859</v>
      </c>
      <c r="CU212" s="2" t="s">
        <v>1859</v>
      </c>
      <c r="CV212" s="2" t="s">
        <v>1844</v>
      </c>
      <c r="CW212" s="2" t="s">
        <v>1844</v>
      </c>
      <c r="CX212" s="2" t="s">
        <v>1844</v>
      </c>
      <c r="CY212" s="2" t="s">
        <v>1844</v>
      </c>
      <c r="CZ212" s="2" t="s">
        <v>1844</v>
      </c>
      <c r="DA212" s="2" t="s">
        <v>1844</v>
      </c>
      <c r="DB212" s="2" t="s">
        <v>1844</v>
      </c>
      <c r="DC212" s="2" t="s">
        <v>1026</v>
      </c>
      <c r="DD212" s="2" t="s">
        <v>1281</v>
      </c>
      <c r="DE212" s="2" t="s">
        <v>118</v>
      </c>
      <c r="DF212" s="3">
        <v>45189</v>
      </c>
      <c r="DG212" s="3">
        <v>45190</v>
      </c>
      <c r="DH212" s="3">
        <v>45190</v>
      </c>
      <c r="DI212" s="3">
        <v>45189</v>
      </c>
      <c r="DJ212" s="3">
        <v>45190</v>
      </c>
      <c r="DK212" s="3"/>
      <c r="DL212" s="3"/>
      <c r="DM212" s="3">
        <v>45189</v>
      </c>
      <c r="DN212" s="3"/>
      <c r="DO212" s="3">
        <v>45189</v>
      </c>
      <c r="DP212" s="3">
        <v>45189</v>
      </c>
      <c r="DQ212" s="26">
        <v>1.17</v>
      </c>
    </row>
    <row r="213" spans="1:121" x14ac:dyDescent="0.25">
      <c r="A213" s="2" t="s">
        <v>1281</v>
      </c>
      <c r="B213" s="2" t="s">
        <v>1842</v>
      </c>
      <c r="C213" s="2" t="s">
        <v>4271</v>
      </c>
      <c r="D213" s="2" t="s">
        <v>7692</v>
      </c>
      <c r="E213" s="2" t="s">
        <v>7661</v>
      </c>
      <c r="F213" s="2" t="str">
        <f t="shared" si="7"/>
        <v>SISTEMA DE CORTE DESAJUSTADO</v>
      </c>
      <c r="G213" s="2" t="str">
        <f t="shared" si="6"/>
        <v>SISTEMA DE CORTE DESAJUSTADO</v>
      </c>
      <c r="H213" s="2" t="s">
        <v>7251</v>
      </c>
      <c r="I213" s="2" t="s">
        <v>7258</v>
      </c>
      <c r="J213" s="2" t="s">
        <v>7111</v>
      </c>
      <c r="K213" s="2" t="s">
        <v>7378</v>
      </c>
      <c r="L213" s="2"/>
      <c r="M213" s="2"/>
      <c r="N213" s="2"/>
      <c r="O213" s="2"/>
      <c r="P213" s="2"/>
      <c r="Q213" s="2" t="s">
        <v>153</v>
      </c>
      <c r="R213" s="2" t="s">
        <v>10</v>
      </c>
      <c r="S213" s="2" t="s">
        <v>67</v>
      </c>
      <c r="T213" s="2" t="s">
        <v>1276</v>
      </c>
      <c r="U213" s="2" t="s">
        <v>1280</v>
      </c>
      <c r="V213" s="2" t="s">
        <v>1289</v>
      </c>
      <c r="W213" s="2" t="s">
        <v>1289</v>
      </c>
      <c r="X213" s="2" t="s">
        <v>1291</v>
      </c>
      <c r="Y213" s="2" t="s">
        <v>1025</v>
      </c>
      <c r="Z213" s="2" t="s">
        <v>1844</v>
      </c>
      <c r="AA213" s="2" t="s">
        <v>1844</v>
      </c>
      <c r="AB213" s="2" t="s">
        <v>4272</v>
      </c>
      <c r="AC213" s="2" t="s">
        <v>1844</v>
      </c>
      <c r="AD213" s="2" t="s">
        <v>1296</v>
      </c>
      <c r="AE213" s="2" t="s">
        <v>4273</v>
      </c>
      <c r="AF213" s="2" t="s">
        <v>2176</v>
      </c>
      <c r="AG213" s="2" t="s">
        <v>1847</v>
      </c>
      <c r="AH213" s="2" t="s">
        <v>1844</v>
      </c>
      <c r="AI213" s="2" t="s">
        <v>1844</v>
      </c>
      <c r="AJ213" s="2" t="s">
        <v>1844</v>
      </c>
      <c r="AK213" s="2" t="s">
        <v>1281</v>
      </c>
      <c r="AL213" s="2" t="s">
        <v>1848</v>
      </c>
      <c r="AM213" s="2" t="s">
        <v>1844</v>
      </c>
      <c r="AN213" s="2" t="s">
        <v>2190</v>
      </c>
      <c r="AO213" s="2" t="s">
        <v>4274</v>
      </c>
      <c r="AP213" s="2" t="s">
        <v>1844</v>
      </c>
      <c r="AQ213" s="2" t="s">
        <v>1844</v>
      </c>
      <c r="AR213" s="2" t="s">
        <v>1844</v>
      </c>
      <c r="AS213" s="2" t="s">
        <v>1844</v>
      </c>
      <c r="AT213" s="2" t="s">
        <v>4275</v>
      </c>
      <c r="AU213" s="2" t="s">
        <v>1844</v>
      </c>
      <c r="AV213" s="2" t="s">
        <v>1844</v>
      </c>
      <c r="AW213" s="2" t="s">
        <v>1851</v>
      </c>
      <c r="AX213" s="2" t="s">
        <v>1844</v>
      </c>
      <c r="AY213" s="2" t="s">
        <v>1844</v>
      </c>
      <c r="AZ213" s="2" t="s">
        <v>1852</v>
      </c>
      <c r="BA213" s="2" t="s">
        <v>1844</v>
      </c>
      <c r="BB213" s="2" t="s">
        <v>1278</v>
      </c>
      <c r="BC213" s="2" t="s">
        <v>4276</v>
      </c>
      <c r="BD213" s="2" t="s">
        <v>1844</v>
      </c>
      <c r="BE213" s="2" t="s">
        <v>4277</v>
      </c>
      <c r="BF213" s="2" t="s">
        <v>1853</v>
      </c>
      <c r="BG213" s="2" t="s">
        <v>1844</v>
      </c>
      <c r="BH213" s="2" t="s">
        <v>1281</v>
      </c>
      <c r="BI213" s="2" t="s">
        <v>1844</v>
      </c>
      <c r="BJ213" s="2" t="s">
        <v>1854</v>
      </c>
      <c r="BK213" s="2" t="s">
        <v>1855</v>
      </c>
      <c r="BL213" s="2" t="s">
        <v>1866</v>
      </c>
      <c r="BM213" s="2" t="s">
        <v>1844</v>
      </c>
      <c r="BN213" s="2" t="s">
        <v>1844</v>
      </c>
      <c r="BO213" s="2" t="s">
        <v>1844</v>
      </c>
      <c r="BP213" s="2" t="s">
        <v>1857</v>
      </c>
      <c r="BQ213" s="2" t="s">
        <v>1844</v>
      </c>
      <c r="BR213" s="2" t="s">
        <v>1844</v>
      </c>
      <c r="BS213" s="2" t="s">
        <v>1853</v>
      </c>
      <c r="BT213" s="2" t="s">
        <v>1844</v>
      </c>
      <c r="BU213" s="2" t="s">
        <v>4278</v>
      </c>
      <c r="BV213" s="2" t="s">
        <v>1882</v>
      </c>
      <c r="BW213" s="2" t="s">
        <v>4279</v>
      </c>
      <c r="BX213" s="2" t="s">
        <v>1844</v>
      </c>
      <c r="BY213" s="2" t="s">
        <v>1844</v>
      </c>
      <c r="BZ213" s="2" t="s">
        <v>1844</v>
      </c>
      <c r="CA213" s="2" t="s">
        <v>1844</v>
      </c>
      <c r="CB213" s="2" t="s">
        <v>1844</v>
      </c>
      <c r="CC213" s="2" t="s">
        <v>154</v>
      </c>
      <c r="CD213" s="2" t="s">
        <v>1844</v>
      </c>
      <c r="CE213" s="2" t="s">
        <v>1844</v>
      </c>
      <c r="CF213" s="2" t="s">
        <v>1844</v>
      </c>
      <c r="CG213" s="2" t="s">
        <v>1844</v>
      </c>
      <c r="CH213" s="2" t="s">
        <v>4273</v>
      </c>
      <c r="CI213" s="2" t="s">
        <v>1869</v>
      </c>
      <c r="CJ213" s="2" t="s">
        <v>1844</v>
      </c>
      <c r="CK213" s="2" t="s">
        <v>1844</v>
      </c>
      <c r="CL213" s="2" t="s">
        <v>1844</v>
      </c>
      <c r="CM213" s="2" t="s">
        <v>1844</v>
      </c>
      <c r="CN213" s="2" t="s">
        <v>1281</v>
      </c>
      <c r="CO213" s="2" t="s">
        <v>1883</v>
      </c>
      <c r="CP213" s="2" t="s">
        <v>4278</v>
      </c>
      <c r="CQ213" s="2" t="s">
        <v>1884</v>
      </c>
      <c r="CR213" s="2" t="s">
        <v>1844</v>
      </c>
      <c r="CS213" s="2" t="s">
        <v>1859</v>
      </c>
      <c r="CT213" s="2" t="s">
        <v>1859</v>
      </c>
      <c r="CU213" s="2" t="s">
        <v>1859</v>
      </c>
      <c r="CV213" s="2" t="s">
        <v>1844</v>
      </c>
      <c r="CW213" s="2" t="s">
        <v>1844</v>
      </c>
      <c r="CX213" s="2" t="s">
        <v>1844</v>
      </c>
      <c r="CY213" s="2" t="s">
        <v>1844</v>
      </c>
      <c r="CZ213" s="2" t="s">
        <v>1844</v>
      </c>
      <c r="DA213" s="2" t="s">
        <v>1844</v>
      </c>
      <c r="DB213" s="2" t="s">
        <v>1844</v>
      </c>
      <c r="DC213" s="2" t="s">
        <v>1026</v>
      </c>
      <c r="DD213" s="2" t="s">
        <v>1281</v>
      </c>
      <c r="DE213" s="2" t="s">
        <v>152</v>
      </c>
      <c r="DF213" s="3">
        <v>45196</v>
      </c>
      <c r="DG213" s="3">
        <v>45198</v>
      </c>
      <c r="DH213" s="3">
        <v>45198</v>
      </c>
      <c r="DI213" s="3">
        <v>45198</v>
      </c>
      <c r="DJ213" s="3">
        <v>45198</v>
      </c>
      <c r="DK213" s="3"/>
      <c r="DL213" s="3"/>
      <c r="DM213" s="3">
        <v>45196</v>
      </c>
      <c r="DN213" s="3"/>
      <c r="DO213" s="3">
        <v>45196</v>
      </c>
      <c r="DP213" s="3">
        <v>45196</v>
      </c>
      <c r="DQ213" s="26">
        <v>44.87</v>
      </c>
    </row>
    <row r="214" spans="1:121" x14ac:dyDescent="0.25">
      <c r="A214" s="2" t="s">
        <v>1281</v>
      </c>
      <c r="B214" s="2" t="s">
        <v>1842</v>
      </c>
      <c r="C214" s="2" t="s">
        <v>4285</v>
      </c>
      <c r="D214" s="2" t="s">
        <v>7698</v>
      </c>
      <c r="E214" s="2" t="s">
        <v>7646</v>
      </c>
      <c r="F214" s="2" t="str">
        <f t="shared" si="7"/>
        <v>CADENA DE TRANSPORTADOR FRACTURADA</v>
      </c>
      <c r="G214" s="2" t="str">
        <f t="shared" si="6"/>
        <v>CADENA DE TRANSPORTADOR FRACTURADA</v>
      </c>
      <c r="H214" s="2" t="s">
        <v>7345</v>
      </c>
      <c r="I214" s="2" t="s">
        <v>7247</v>
      </c>
      <c r="J214" s="2" t="s">
        <v>7290</v>
      </c>
      <c r="K214" s="2"/>
      <c r="L214" s="2"/>
      <c r="M214" s="2"/>
      <c r="N214" s="2"/>
      <c r="O214" s="2"/>
      <c r="P214" s="2"/>
      <c r="Q214" s="2" t="s">
        <v>119</v>
      </c>
      <c r="R214" s="2" t="s">
        <v>10</v>
      </c>
      <c r="S214" s="2" t="s">
        <v>67</v>
      </c>
      <c r="T214" s="2" t="s">
        <v>1276</v>
      </c>
      <c r="U214" s="2" t="s">
        <v>1280</v>
      </c>
      <c r="V214" s="2" t="s">
        <v>1410</v>
      </c>
      <c r="W214" s="2" t="s">
        <v>1410</v>
      </c>
      <c r="X214" s="2" t="s">
        <v>1298</v>
      </c>
      <c r="Y214" s="2" t="s">
        <v>1025</v>
      </c>
      <c r="Z214" s="2" t="s">
        <v>1844</v>
      </c>
      <c r="AA214" s="2" t="s">
        <v>1844</v>
      </c>
      <c r="AB214" s="2" t="s">
        <v>4286</v>
      </c>
      <c r="AC214" s="2" t="s">
        <v>1844</v>
      </c>
      <c r="AD214" s="2" t="s">
        <v>1531</v>
      </c>
      <c r="AE214" s="2" t="s">
        <v>4287</v>
      </c>
      <c r="AF214" s="2" t="s">
        <v>1992</v>
      </c>
      <c r="AG214" s="2" t="s">
        <v>1847</v>
      </c>
      <c r="AH214" s="2" t="s">
        <v>1844</v>
      </c>
      <c r="AI214" s="2" t="s">
        <v>1844</v>
      </c>
      <c r="AJ214" s="2" t="s">
        <v>1844</v>
      </c>
      <c r="AK214" s="2" t="s">
        <v>1281</v>
      </c>
      <c r="AL214" s="2" t="s">
        <v>1848</v>
      </c>
      <c r="AM214" s="2" t="s">
        <v>1844</v>
      </c>
      <c r="AN214" s="2" t="s">
        <v>2432</v>
      </c>
      <c r="AO214" s="2" t="s">
        <v>4288</v>
      </c>
      <c r="AP214" s="2" t="s">
        <v>1844</v>
      </c>
      <c r="AQ214" s="2" t="s">
        <v>1844</v>
      </c>
      <c r="AR214" s="2" t="s">
        <v>1844</v>
      </c>
      <c r="AS214" s="2" t="s">
        <v>1844</v>
      </c>
      <c r="AT214" s="2" t="s">
        <v>4289</v>
      </c>
      <c r="AU214" s="2" t="s">
        <v>1844</v>
      </c>
      <c r="AV214" s="2" t="s">
        <v>1844</v>
      </c>
      <c r="AW214" s="2" t="s">
        <v>1851</v>
      </c>
      <c r="AX214" s="2" t="s">
        <v>1844</v>
      </c>
      <c r="AY214" s="2" t="s">
        <v>1844</v>
      </c>
      <c r="AZ214" s="2" t="s">
        <v>1852</v>
      </c>
      <c r="BA214" s="2" t="s">
        <v>1844</v>
      </c>
      <c r="BB214" s="2" t="s">
        <v>1278</v>
      </c>
      <c r="BC214" s="2" t="s">
        <v>4290</v>
      </c>
      <c r="BD214" s="2" t="s">
        <v>1844</v>
      </c>
      <c r="BE214" s="2" t="s">
        <v>4291</v>
      </c>
      <c r="BF214" s="2" t="s">
        <v>1853</v>
      </c>
      <c r="BG214" s="2" t="s">
        <v>1844</v>
      </c>
      <c r="BH214" s="2" t="s">
        <v>1281</v>
      </c>
      <c r="BI214" s="2" t="s">
        <v>1844</v>
      </c>
      <c r="BJ214" s="2" t="s">
        <v>1854</v>
      </c>
      <c r="BK214" s="2" t="s">
        <v>1855</v>
      </c>
      <c r="BL214" s="2" t="s">
        <v>1914</v>
      </c>
      <c r="BM214" s="2" t="s">
        <v>1844</v>
      </c>
      <c r="BN214" s="2" t="s">
        <v>1844</v>
      </c>
      <c r="BO214" s="2" t="s">
        <v>1844</v>
      </c>
      <c r="BP214" s="2" t="s">
        <v>1857</v>
      </c>
      <c r="BQ214" s="2" t="s">
        <v>1844</v>
      </c>
      <c r="BR214" s="2" t="s">
        <v>1844</v>
      </c>
      <c r="BS214" s="2" t="s">
        <v>1853</v>
      </c>
      <c r="BT214" s="2" t="s">
        <v>1844</v>
      </c>
      <c r="BU214" s="2" t="s">
        <v>4292</v>
      </c>
      <c r="BV214" s="2" t="s">
        <v>1999</v>
      </c>
      <c r="BW214" s="2" t="s">
        <v>4293</v>
      </c>
      <c r="BX214" s="2" t="s">
        <v>1844</v>
      </c>
      <c r="BY214" s="2" t="s">
        <v>1844</v>
      </c>
      <c r="BZ214" s="2" t="s">
        <v>1844</v>
      </c>
      <c r="CA214" s="2" t="s">
        <v>1844</v>
      </c>
      <c r="CB214" s="2" t="s">
        <v>1844</v>
      </c>
      <c r="CC214" s="2" t="s">
        <v>120</v>
      </c>
      <c r="CD214" s="2" t="s">
        <v>1844</v>
      </c>
      <c r="CE214" s="2" t="s">
        <v>1844</v>
      </c>
      <c r="CF214" s="2" t="s">
        <v>1844</v>
      </c>
      <c r="CG214" s="2" t="s">
        <v>1844</v>
      </c>
      <c r="CH214" s="2" t="s">
        <v>4294</v>
      </c>
      <c r="CI214" s="2" t="s">
        <v>1901</v>
      </c>
      <c r="CJ214" s="2" t="s">
        <v>1844</v>
      </c>
      <c r="CK214" s="2" t="s">
        <v>1844</v>
      </c>
      <c r="CL214" s="2" t="s">
        <v>1844</v>
      </c>
      <c r="CM214" s="2" t="s">
        <v>1844</v>
      </c>
      <c r="CN214" s="2" t="s">
        <v>1281</v>
      </c>
      <c r="CO214" s="2" t="s">
        <v>2001</v>
      </c>
      <c r="CP214" s="2" t="s">
        <v>4292</v>
      </c>
      <c r="CQ214" s="2" t="s">
        <v>2002</v>
      </c>
      <c r="CR214" s="2" t="s">
        <v>1844</v>
      </c>
      <c r="CS214" s="2" t="s">
        <v>1859</v>
      </c>
      <c r="CT214" s="2" t="s">
        <v>1859</v>
      </c>
      <c r="CU214" s="2" t="s">
        <v>1859</v>
      </c>
      <c r="CV214" s="2" t="s">
        <v>1844</v>
      </c>
      <c r="CW214" s="2" t="s">
        <v>1844</v>
      </c>
      <c r="CX214" s="2" t="s">
        <v>1844</v>
      </c>
      <c r="CY214" s="2" t="s">
        <v>1844</v>
      </c>
      <c r="CZ214" s="2" t="s">
        <v>1844</v>
      </c>
      <c r="DA214" s="2" t="s">
        <v>1844</v>
      </c>
      <c r="DB214" s="2" t="s">
        <v>1844</v>
      </c>
      <c r="DC214" s="2" t="s">
        <v>1026</v>
      </c>
      <c r="DD214" s="2" t="s">
        <v>1281</v>
      </c>
      <c r="DE214" s="2" t="s">
        <v>118</v>
      </c>
      <c r="DF214" s="3">
        <v>45205</v>
      </c>
      <c r="DG214" s="3">
        <v>45205</v>
      </c>
      <c r="DH214" s="3">
        <v>45205</v>
      </c>
      <c r="DI214" s="3">
        <v>45205</v>
      </c>
      <c r="DJ214" s="3">
        <v>45205</v>
      </c>
      <c r="DK214" s="3"/>
      <c r="DL214" s="3"/>
      <c r="DM214" s="3">
        <v>45205</v>
      </c>
      <c r="DN214" s="3"/>
      <c r="DO214" s="3">
        <v>45205</v>
      </c>
      <c r="DP214" s="3">
        <v>45205</v>
      </c>
      <c r="DQ214" s="26">
        <v>1.38</v>
      </c>
    </row>
    <row r="215" spans="1:121" x14ac:dyDescent="0.25">
      <c r="A215" s="2" t="s">
        <v>1281</v>
      </c>
      <c r="B215" s="2" t="s">
        <v>1842</v>
      </c>
      <c r="C215" s="2" t="s">
        <v>4300</v>
      </c>
      <c r="D215" s="2" t="s">
        <v>7392</v>
      </c>
      <c r="E215" s="2" t="s">
        <v>7930</v>
      </c>
      <c r="F215" s="2" t="str">
        <f t="shared" si="7"/>
        <v>VIDEOJET DESCALIBRADA</v>
      </c>
      <c r="G215" s="2" t="str">
        <f t="shared" si="6"/>
        <v>VIDEOJET DESCALIBRADA</v>
      </c>
      <c r="H215" s="2" t="s">
        <v>7401</v>
      </c>
      <c r="I215" s="2" t="s">
        <v>7402</v>
      </c>
      <c r="J215" s="2" t="s">
        <v>7111</v>
      </c>
      <c r="K215" s="2" t="s">
        <v>7599</v>
      </c>
      <c r="L215" s="2"/>
      <c r="M215" s="2"/>
      <c r="N215" s="2"/>
      <c r="O215" s="2"/>
      <c r="P215" s="2"/>
      <c r="Q215" s="2" t="s">
        <v>239</v>
      </c>
      <c r="R215" s="2" t="s">
        <v>10</v>
      </c>
      <c r="S215" s="2" t="s">
        <v>67</v>
      </c>
      <c r="T215" s="2" t="s">
        <v>1282</v>
      </c>
      <c r="U215" s="2" t="s">
        <v>1288</v>
      </c>
      <c r="V215" s="2" t="s">
        <v>1297</v>
      </c>
      <c r="W215" s="2" t="s">
        <v>1277</v>
      </c>
      <c r="X215" s="2" t="s">
        <v>1279</v>
      </c>
      <c r="Y215" s="2" t="s">
        <v>1015</v>
      </c>
      <c r="Z215" s="2" t="s">
        <v>1844</v>
      </c>
      <c r="AA215" s="2" t="s">
        <v>1844</v>
      </c>
      <c r="AB215" s="2" t="s">
        <v>1844</v>
      </c>
      <c r="AC215" s="2" t="s">
        <v>1844</v>
      </c>
      <c r="AD215" s="2" t="s">
        <v>1296</v>
      </c>
      <c r="AE215" s="2" t="s">
        <v>4301</v>
      </c>
      <c r="AF215" s="2" t="s">
        <v>1846</v>
      </c>
      <c r="AG215" s="2" t="s">
        <v>1847</v>
      </c>
      <c r="AH215" s="2" t="s">
        <v>1844</v>
      </c>
      <c r="AI215" s="2" t="s">
        <v>1844</v>
      </c>
      <c r="AJ215" s="2" t="s">
        <v>1844</v>
      </c>
      <c r="AK215" s="2" t="s">
        <v>1281</v>
      </c>
      <c r="AL215" s="2" t="s">
        <v>1848</v>
      </c>
      <c r="AM215" s="2" t="s">
        <v>1844</v>
      </c>
      <c r="AN215" s="2" t="s">
        <v>1857</v>
      </c>
      <c r="AO215" s="2" t="s">
        <v>2894</v>
      </c>
      <c r="AP215" s="2" t="s">
        <v>1844</v>
      </c>
      <c r="AQ215" s="2" t="s">
        <v>1844</v>
      </c>
      <c r="AR215" s="2" t="s">
        <v>1844</v>
      </c>
      <c r="AS215" s="2" t="s">
        <v>1844</v>
      </c>
      <c r="AT215" s="2" t="s">
        <v>2894</v>
      </c>
      <c r="AU215" s="2" t="s">
        <v>1844</v>
      </c>
      <c r="AV215" s="2" t="s">
        <v>1844</v>
      </c>
      <c r="AW215" s="2" t="s">
        <v>1851</v>
      </c>
      <c r="AX215" s="2" t="s">
        <v>1844</v>
      </c>
      <c r="AY215" s="2" t="s">
        <v>1844</v>
      </c>
      <c r="AZ215" s="2" t="s">
        <v>1852</v>
      </c>
      <c r="BA215" s="2" t="s">
        <v>1844</v>
      </c>
      <c r="BB215" s="2" t="s">
        <v>1278</v>
      </c>
      <c r="BC215" s="2" t="s">
        <v>4302</v>
      </c>
      <c r="BD215" s="2" t="s">
        <v>1844</v>
      </c>
      <c r="BE215" s="2" t="s">
        <v>4303</v>
      </c>
      <c r="BF215" s="2" t="s">
        <v>1853</v>
      </c>
      <c r="BG215" s="2" t="s">
        <v>1844</v>
      </c>
      <c r="BH215" s="2" t="s">
        <v>1281</v>
      </c>
      <c r="BI215" s="2" t="s">
        <v>1844</v>
      </c>
      <c r="BJ215" s="2" t="s">
        <v>1854</v>
      </c>
      <c r="BK215" s="2" t="s">
        <v>1855</v>
      </c>
      <c r="BL215" s="2" t="s">
        <v>1856</v>
      </c>
      <c r="BM215" s="2" t="s">
        <v>1844</v>
      </c>
      <c r="BN215" s="2" t="s">
        <v>1844</v>
      </c>
      <c r="BO215" s="2" t="s">
        <v>1844</v>
      </c>
      <c r="BP215" s="2" t="s">
        <v>1857</v>
      </c>
      <c r="BQ215" s="2" t="s">
        <v>1844</v>
      </c>
      <c r="BR215" s="2" t="s">
        <v>1844</v>
      </c>
      <c r="BS215" s="2" t="s">
        <v>1853</v>
      </c>
      <c r="BT215" s="2" t="s">
        <v>1844</v>
      </c>
      <c r="BU215" s="2" t="s">
        <v>4304</v>
      </c>
      <c r="BV215" s="2" t="s">
        <v>1844</v>
      </c>
      <c r="BW215" s="2" t="s">
        <v>4305</v>
      </c>
      <c r="BX215" s="2" t="s">
        <v>1844</v>
      </c>
      <c r="BY215" s="2" t="s">
        <v>1844</v>
      </c>
      <c r="BZ215" s="2" t="s">
        <v>1844</v>
      </c>
      <c r="CA215" s="2" t="s">
        <v>1844</v>
      </c>
      <c r="CB215" s="2" t="s">
        <v>1844</v>
      </c>
      <c r="CC215" s="2" t="s">
        <v>185</v>
      </c>
      <c r="CD215" s="2" t="s">
        <v>1844</v>
      </c>
      <c r="CE215" s="2" t="s">
        <v>1844</v>
      </c>
      <c r="CF215" s="2" t="s">
        <v>1844</v>
      </c>
      <c r="CG215" s="2" t="s">
        <v>1844</v>
      </c>
      <c r="CH215" s="2" t="s">
        <v>2333</v>
      </c>
      <c r="CI215" s="2" t="s">
        <v>1858</v>
      </c>
      <c r="CJ215" s="2" t="s">
        <v>1844</v>
      </c>
      <c r="CK215" s="2" t="s">
        <v>1844</v>
      </c>
      <c r="CL215" s="2" t="s">
        <v>1844</v>
      </c>
      <c r="CM215" s="2" t="s">
        <v>1844</v>
      </c>
      <c r="CN215" s="2" t="s">
        <v>1281</v>
      </c>
      <c r="CO215" s="2" t="s">
        <v>1844</v>
      </c>
      <c r="CP215" s="2" t="s">
        <v>4304</v>
      </c>
      <c r="CQ215" s="2" t="s">
        <v>1844</v>
      </c>
      <c r="CR215" s="2" t="s">
        <v>1844</v>
      </c>
      <c r="CS215" s="2" t="s">
        <v>1859</v>
      </c>
      <c r="CT215" s="2" t="s">
        <v>1859</v>
      </c>
      <c r="CU215" s="2" t="s">
        <v>1859</v>
      </c>
      <c r="CV215" s="2" t="s">
        <v>1844</v>
      </c>
      <c r="CW215" s="2" t="s">
        <v>1844</v>
      </c>
      <c r="CX215" s="2" t="s">
        <v>1844</v>
      </c>
      <c r="CY215" s="2" t="s">
        <v>1844</v>
      </c>
      <c r="CZ215" s="2" t="s">
        <v>1844</v>
      </c>
      <c r="DA215" s="2" t="s">
        <v>1844</v>
      </c>
      <c r="DB215" s="2" t="s">
        <v>1844</v>
      </c>
      <c r="DC215" s="2" t="s">
        <v>1026</v>
      </c>
      <c r="DD215" s="2" t="s">
        <v>1281</v>
      </c>
      <c r="DE215" s="2" t="s">
        <v>238</v>
      </c>
      <c r="DF215" s="3">
        <v>45213</v>
      </c>
      <c r="DG215" s="3">
        <v>45213</v>
      </c>
      <c r="DH215" s="3">
        <v>45213</v>
      </c>
      <c r="DI215" s="3"/>
      <c r="DJ215" s="3">
        <v>45213</v>
      </c>
      <c r="DK215" s="3"/>
      <c r="DL215" s="3"/>
      <c r="DM215" s="3">
        <v>45213</v>
      </c>
      <c r="DN215" s="3"/>
      <c r="DO215" s="3">
        <v>45213</v>
      </c>
      <c r="DP215" s="3">
        <v>45213</v>
      </c>
      <c r="DQ215" s="26">
        <v>0</v>
      </c>
    </row>
    <row r="216" spans="1:121" x14ac:dyDescent="0.25">
      <c r="A216" s="2" t="s">
        <v>1281</v>
      </c>
      <c r="B216" s="2" t="s">
        <v>1842</v>
      </c>
      <c r="C216" s="2" t="s">
        <v>4320</v>
      </c>
      <c r="D216" s="2" t="s">
        <v>7732</v>
      </c>
      <c r="E216" s="2" t="s">
        <v>7269</v>
      </c>
      <c r="F216" s="2" t="str">
        <f t="shared" si="7"/>
        <v>BOMBA DOSIFICADORA FRENADA</v>
      </c>
      <c r="G216" s="2" t="str">
        <f t="shared" si="6"/>
        <v>BOMBA DOSIFICADORA FRENADA</v>
      </c>
      <c r="H216" s="2" t="s">
        <v>7562</v>
      </c>
      <c r="I216" s="2" t="s">
        <v>7257</v>
      </c>
      <c r="J216" s="2" t="s">
        <v>7252</v>
      </c>
      <c r="K216" s="2" t="s">
        <v>7557</v>
      </c>
      <c r="L216" s="2"/>
      <c r="M216" s="2"/>
      <c r="N216" s="2"/>
      <c r="O216" s="2"/>
      <c r="P216" s="2"/>
      <c r="Q216" s="2" t="s">
        <v>366</v>
      </c>
      <c r="R216" s="2" t="s">
        <v>10</v>
      </c>
      <c r="S216" s="2" t="s">
        <v>67</v>
      </c>
      <c r="T216" s="2" t="s">
        <v>1276</v>
      </c>
      <c r="U216" s="2" t="s">
        <v>1280</v>
      </c>
      <c r="V216" s="2" t="s">
        <v>1410</v>
      </c>
      <c r="W216" s="2" t="s">
        <v>1410</v>
      </c>
      <c r="X216" s="2" t="s">
        <v>1298</v>
      </c>
      <c r="Y216" s="2" t="s">
        <v>1025</v>
      </c>
      <c r="Z216" s="2" t="s">
        <v>1844</v>
      </c>
      <c r="AA216" s="2" t="s">
        <v>1844</v>
      </c>
      <c r="AB216" s="2" t="s">
        <v>4321</v>
      </c>
      <c r="AC216" s="2" t="s">
        <v>1844</v>
      </c>
      <c r="AD216" s="2" t="s">
        <v>1531</v>
      </c>
      <c r="AE216" s="2" t="s">
        <v>4322</v>
      </c>
      <c r="AF216" s="2" t="s">
        <v>1913</v>
      </c>
      <c r="AG216" s="2" t="s">
        <v>1847</v>
      </c>
      <c r="AH216" s="2" t="s">
        <v>1844</v>
      </c>
      <c r="AI216" s="2" t="s">
        <v>1844</v>
      </c>
      <c r="AJ216" s="2" t="s">
        <v>1844</v>
      </c>
      <c r="AK216" s="2" t="s">
        <v>1281</v>
      </c>
      <c r="AL216" s="2" t="s">
        <v>1848</v>
      </c>
      <c r="AM216" s="2" t="s">
        <v>1844</v>
      </c>
      <c r="AN216" s="2" t="s">
        <v>4323</v>
      </c>
      <c r="AO216" s="2" t="s">
        <v>1946</v>
      </c>
      <c r="AP216" s="2" t="s">
        <v>1844</v>
      </c>
      <c r="AQ216" s="2" t="s">
        <v>1844</v>
      </c>
      <c r="AR216" s="2" t="s">
        <v>1844</v>
      </c>
      <c r="AS216" s="2" t="s">
        <v>1844</v>
      </c>
      <c r="AT216" s="2" t="s">
        <v>4324</v>
      </c>
      <c r="AU216" s="2" t="s">
        <v>1844</v>
      </c>
      <c r="AV216" s="2" t="s">
        <v>1844</v>
      </c>
      <c r="AW216" s="2" t="s">
        <v>1851</v>
      </c>
      <c r="AX216" s="2" t="s">
        <v>1844</v>
      </c>
      <c r="AY216" s="2" t="s">
        <v>1844</v>
      </c>
      <c r="AZ216" s="2" t="s">
        <v>1852</v>
      </c>
      <c r="BA216" s="2" t="s">
        <v>1844</v>
      </c>
      <c r="BB216" s="2" t="s">
        <v>1278</v>
      </c>
      <c r="BC216" s="2" t="s">
        <v>4325</v>
      </c>
      <c r="BD216" s="2" t="s">
        <v>1844</v>
      </c>
      <c r="BE216" s="2" t="s">
        <v>4326</v>
      </c>
      <c r="BF216" s="2" t="s">
        <v>1853</v>
      </c>
      <c r="BG216" s="2" t="s">
        <v>1844</v>
      </c>
      <c r="BH216" s="2" t="s">
        <v>1281</v>
      </c>
      <c r="BI216" s="2" t="s">
        <v>1844</v>
      </c>
      <c r="BJ216" s="2" t="s">
        <v>1854</v>
      </c>
      <c r="BK216" s="2" t="s">
        <v>1855</v>
      </c>
      <c r="BL216" s="2" t="s">
        <v>1914</v>
      </c>
      <c r="BM216" s="2" t="s">
        <v>1844</v>
      </c>
      <c r="BN216" s="2" t="s">
        <v>1844</v>
      </c>
      <c r="BO216" s="2" t="s">
        <v>1844</v>
      </c>
      <c r="BP216" s="2" t="s">
        <v>1857</v>
      </c>
      <c r="BQ216" s="2" t="s">
        <v>1844</v>
      </c>
      <c r="BR216" s="2" t="s">
        <v>1844</v>
      </c>
      <c r="BS216" s="2" t="s">
        <v>1853</v>
      </c>
      <c r="BT216" s="2" t="s">
        <v>1844</v>
      </c>
      <c r="BU216" s="2" t="s">
        <v>4327</v>
      </c>
      <c r="BV216" s="2" t="s">
        <v>1844</v>
      </c>
      <c r="BW216" s="2" t="s">
        <v>4328</v>
      </c>
      <c r="BX216" s="2" t="s">
        <v>1844</v>
      </c>
      <c r="BY216" s="2" t="s">
        <v>1844</v>
      </c>
      <c r="BZ216" s="2" t="s">
        <v>1844</v>
      </c>
      <c r="CA216" s="2" t="s">
        <v>1844</v>
      </c>
      <c r="CB216" s="2" t="s">
        <v>1844</v>
      </c>
      <c r="CC216" s="2" t="s">
        <v>120</v>
      </c>
      <c r="CD216" s="2" t="s">
        <v>1844</v>
      </c>
      <c r="CE216" s="2" t="s">
        <v>1844</v>
      </c>
      <c r="CF216" s="2" t="s">
        <v>1844</v>
      </c>
      <c r="CG216" s="2" t="s">
        <v>1844</v>
      </c>
      <c r="CH216" s="2" t="s">
        <v>4322</v>
      </c>
      <c r="CI216" s="2" t="s">
        <v>1901</v>
      </c>
      <c r="CJ216" s="2" t="s">
        <v>1844</v>
      </c>
      <c r="CK216" s="2" t="s">
        <v>1844</v>
      </c>
      <c r="CL216" s="2" t="s">
        <v>1844</v>
      </c>
      <c r="CM216" s="2" t="s">
        <v>1844</v>
      </c>
      <c r="CN216" s="2" t="s">
        <v>1281</v>
      </c>
      <c r="CO216" s="2" t="s">
        <v>1844</v>
      </c>
      <c r="CP216" s="2" t="s">
        <v>4327</v>
      </c>
      <c r="CQ216" s="2" t="s">
        <v>1844</v>
      </c>
      <c r="CR216" s="2" t="s">
        <v>1844</v>
      </c>
      <c r="CS216" s="2" t="s">
        <v>1859</v>
      </c>
      <c r="CT216" s="2" t="s">
        <v>1859</v>
      </c>
      <c r="CU216" s="2" t="s">
        <v>1859</v>
      </c>
      <c r="CV216" s="2" t="s">
        <v>1844</v>
      </c>
      <c r="CW216" s="2" t="s">
        <v>1844</v>
      </c>
      <c r="CX216" s="2" t="s">
        <v>1844</v>
      </c>
      <c r="CY216" s="2" t="s">
        <v>1844</v>
      </c>
      <c r="CZ216" s="2" t="s">
        <v>1844</v>
      </c>
      <c r="DA216" s="2" t="s">
        <v>1844</v>
      </c>
      <c r="DB216" s="2" t="s">
        <v>1844</v>
      </c>
      <c r="DC216" s="2" t="s">
        <v>1026</v>
      </c>
      <c r="DD216" s="2" t="s">
        <v>1281</v>
      </c>
      <c r="DE216" s="2" t="s">
        <v>365</v>
      </c>
      <c r="DF216" s="3">
        <v>45219</v>
      </c>
      <c r="DG216" s="3">
        <v>45220</v>
      </c>
      <c r="DH216" s="3">
        <v>45220</v>
      </c>
      <c r="DI216" s="3">
        <v>45219</v>
      </c>
      <c r="DJ216" s="3">
        <v>45220</v>
      </c>
      <c r="DK216" s="3"/>
      <c r="DL216" s="3"/>
      <c r="DM216" s="3">
        <v>45219</v>
      </c>
      <c r="DN216" s="3"/>
      <c r="DO216" s="3">
        <v>45219</v>
      </c>
      <c r="DP216" s="3">
        <v>45219</v>
      </c>
      <c r="DQ216" s="26">
        <v>0.75</v>
      </c>
    </row>
    <row r="217" spans="1:121" x14ac:dyDescent="0.25">
      <c r="A217" s="2" t="s">
        <v>1281</v>
      </c>
      <c r="B217" s="2" t="s">
        <v>1842</v>
      </c>
      <c r="C217" s="2" t="s">
        <v>4329</v>
      </c>
      <c r="D217" s="2" t="s">
        <v>7281</v>
      </c>
      <c r="E217" s="2" t="s">
        <v>7661</v>
      </c>
      <c r="F217" s="2" t="str">
        <f t="shared" si="7"/>
        <v>TROQUEL DESAJUSTADO</v>
      </c>
      <c r="G217" s="2" t="str">
        <f t="shared" si="6"/>
        <v>TROQUEL DESAJUSTADO</v>
      </c>
      <c r="H217" s="2" t="s">
        <v>7600</v>
      </c>
      <c r="I217" s="2" t="s">
        <v>7275</v>
      </c>
      <c r="J217" s="2" t="s">
        <v>7257</v>
      </c>
      <c r="K217" s="2" t="s">
        <v>7441</v>
      </c>
      <c r="L217" s="2"/>
      <c r="M217" s="2"/>
      <c r="N217" s="2"/>
      <c r="O217" s="2"/>
      <c r="P217" s="2"/>
      <c r="Q217" s="2" t="s">
        <v>52</v>
      </c>
      <c r="R217" s="2" t="s">
        <v>10</v>
      </c>
      <c r="S217" s="2" t="s">
        <v>1042</v>
      </c>
      <c r="T217" s="2" t="s">
        <v>1276</v>
      </c>
      <c r="U217" s="2" t="s">
        <v>1280</v>
      </c>
      <c r="V217" s="2" t="s">
        <v>1538</v>
      </c>
      <c r="W217" s="2" t="s">
        <v>1538</v>
      </c>
      <c r="X217" s="2" t="s">
        <v>1295</v>
      </c>
      <c r="Y217" s="2" t="s">
        <v>1025</v>
      </c>
      <c r="Z217" s="2" t="s">
        <v>1844</v>
      </c>
      <c r="AA217" s="2" t="s">
        <v>1844</v>
      </c>
      <c r="AB217" s="2" t="s">
        <v>4330</v>
      </c>
      <c r="AC217" s="2" t="s">
        <v>1844</v>
      </c>
      <c r="AD217" s="2" t="s">
        <v>1531</v>
      </c>
      <c r="AE217" s="2" t="s">
        <v>4331</v>
      </c>
      <c r="AF217" s="2" t="s">
        <v>1870</v>
      </c>
      <c r="AG217" s="2" t="s">
        <v>1847</v>
      </c>
      <c r="AH217" s="2" t="s">
        <v>1844</v>
      </c>
      <c r="AI217" s="2" t="s">
        <v>1844</v>
      </c>
      <c r="AJ217" s="2" t="s">
        <v>1844</v>
      </c>
      <c r="AK217" s="2" t="s">
        <v>1281</v>
      </c>
      <c r="AL217" s="2" t="s">
        <v>1848</v>
      </c>
      <c r="AM217" s="2" t="s">
        <v>1844</v>
      </c>
      <c r="AN217" s="2" t="s">
        <v>2348</v>
      </c>
      <c r="AO217" s="2" t="s">
        <v>2107</v>
      </c>
      <c r="AP217" s="2" t="s">
        <v>1844</v>
      </c>
      <c r="AQ217" s="2" t="s">
        <v>1844</v>
      </c>
      <c r="AR217" s="2" t="s">
        <v>1844</v>
      </c>
      <c r="AS217" s="2" t="s">
        <v>1844</v>
      </c>
      <c r="AT217" s="2" t="s">
        <v>4332</v>
      </c>
      <c r="AU217" s="2" t="s">
        <v>1844</v>
      </c>
      <c r="AV217" s="2" t="s">
        <v>1844</v>
      </c>
      <c r="AW217" s="2" t="s">
        <v>1851</v>
      </c>
      <c r="AX217" s="2" t="s">
        <v>1844</v>
      </c>
      <c r="AY217" s="2" t="s">
        <v>1844</v>
      </c>
      <c r="AZ217" s="2" t="s">
        <v>1852</v>
      </c>
      <c r="BA217" s="2" t="s">
        <v>1844</v>
      </c>
      <c r="BB217" s="2" t="s">
        <v>1278</v>
      </c>
      <c r="BC217" s="2" t="s">
        <v>4333</v>
      </c>
      <c r="BD217" s="2" t="s">
        <v>1844</v>
      </c>
      <c r="BE217" s="2" t="s">
        <v>4334</v>
      </c>
      <c r="BF217" s="2" t="s">
        <v>1853</v>
      </c>
      <c r="BG217" s="2" t="s">
        <v>1844</v>
      </c>
      <c r="BH217" s="2" t="s">
        <v>1281</v>
      </c>
      <c r="BI217" s="2" t="s">
        <v>1844</v>
      </c>
      <c r="BJ217" s="2" t="s">
        <v>1854</v>
      </c>
      <c r="BK217" s="2" t="s">
        <v>1855</v>
      </c>
      <c r="BL217" s="2" t="s">
        <v>1871</v>
      </c>
      <c r="BM217" s="2" t="s">
        <v>1844</v>
      </c>
      <c r="BN217" s="2" t="s">
        <v>1844</v>
      </c>
      <c r="BO217" s="2" t="s">
        <v>1844</v>
      </c>
      <c r="BP217" s="2" t="s">
        <v>1857</v>
      </c>
      <c r="BQ217" s="2" t="s">
        <v>1844</v>
      </c>
      <c r="BR217" s="2" t="s">
        <v>1844</v>
      </c>
      <c r="BS217" s="2" t="s">
        <v>1853</v>
      </c>
      <c r="BT217" s="2" t="s">
        <v>1844</v>
      </c>
      <c r="BU217" s="2" t="s">
        <v>4335</v>
      </c>
      <c r="BV217" s="2" t="s">
        <v>1872</v>
      </c>
      <c r="BW217" s="2" t="s">
        <v>4336</v>
      </c>
      <c r="BX217" s="2" t="s">
        <v>1844</v>
      </c>
      <c r="BY217" s="2" t="s">
        <v>1844</v>
      </c>
      <c r="BZ217" s="2" t="s">
        <v>1844</v>
      </c>
      <c r="CA217" s="2" t="s">
        <v>1844</v>
      </c>
      <c r="CB217" s="2" t="s">
        <v>1844</v>
      </c>
      <c r="CC217" s="2" t="s">
        <v>53</v>
      </c>
      <c r="CD217" s="2" t="s">
        <v>1873</v>
      </c>
      <c r="CE217" s="2" t="s">
        <v>1844</v>
      </c>
      <c r="CF217" s="2" t="s">
        <v>1844</v>
      </c>
      <c r="CG217" s="2" t="s">
        <v>1844</v>
      </c>
      <c r="CH217" s="2" t="s">
        <v>4331</v>
      </c>
      <c r="CI217" s="2" t="s">
        <v>1874</v>
      </c>
      <c r="CJ217" s="2" t="s">
        <v>1844</v>
      </c>
      <c r="CK217" s="2" t="s">
        <v>1844</v>
      </c>
      <c r="CL217" s="2" t="s">
        <v>1844</v>
      </c>
      <c r="CM217" s="2" t="s">
        <v>1844</v>
      </c>
      <c r="CN217" s="2" t="s">
        <v>1281</v>
      </c>
      <c r="CO217" s="2" t="s">
        <v>1875</v>
      </c>
      <c r="CP217" s="2" t="s">
        <v>4335</v>
      </c>
      <c r="CQ217" s="2" t="s">
        <v>1876</v>
      </c>
      <c r="CR217" s="2" t="s">
        <v>1844</v>
      </c>
      <c r="CS217" s="2" t="s">
        <v>1859</v>
      </c>
      <c r="CT217" s="2" t="s">
        <v>1859</v>
      </c>
      <c r="CU217" s="2" t="s">
        <v>1859</v>
      </c>
      <c r="CV217" s="2" t="s">
        <v>1844</v>
      </c>
      <c r="CW217" s="2" t="s">
        <v>1844</v>
      </c>
      <c r="CX217" s="2" t="s">
        <v>1844</v>
      </c>
      <c r="CY217" s="2" t="s">
        <v>1844</v>
      </c>
      <c r="CZ217" s="2" t="s">
        <v>1844</v>
      </c>
      <c r="DA217" s="2" t="s">
        <v>1844</v>
      </c>
      <c r="DB217" s="2" t="s">
        <v>1844</v>
      </c>
      <c r="DC217" s="2" t="s">
        <v>1026</v>
      </c>
      <c r="DD217" s="2" t="s">
        <v>1281</v>
      </c>
      <c r="DE217" s="2" t="s">
        <v>51</v>
      </c>
      <c r="DF217" s="3">
        <v>45220</v>
      </c>
      <c r="DG217" s="3">
        <v>45220</v>
      </c>
      <c r="DH217" s="3">
        <v>45220</v>
      </c>
      <c r="DI217" s="3">
        <v>45220</v>
      </c>
      <c r="DJ217" s="3">
        <v>45220</v>
      </c>
      <c r="DK217" s="3"/>
      <c r="DL217" s="3"/>
      <c r="DM217" s="3">
        <v>45220</v>
      </c>
      <c r="DN217" s="3"/>
      <c r="DO217" s="3">
        <v>45220</v>
      </c>
      <c r="DP217" s="3">
        <v>45220</v>
      </c>
      <c r="DQ217" s="26">
        <v>0.67</v>
      </c>
    </row>
    <row r="218" spans="1:121" x14ac:dyDescent="0.25">
      <c r="A218" s="2" t="s">
        <v>1281</v>
      </c>
      <c r="B218" s="2" t="s">
        <v>1842</v>
      </c>
      <c r="C218" s="2" t="s">
        <v>4340</v>
      </c>
      <c r="D218" s="2" t="s">
        <v>7658</v>
      </c>
      <c r="E218" s="2" t="s">
        <v>7931</v>
      </c>
      <c r="F218" s="2" t="str">
        <f t="shared" si="7"/>
        <v>BANDA DE SALIDA DESAJUSTADA</v>
      </c>
      <c r="G218" s="2" t="str">
        <f t="shared" si="6"/>
        <v>BANDA DE SALIDA DESAJUSTADA</v>
      </c>
      <c r="H218" s="2" t="s">
        <v>7267</v>
      </c>
      <c r="I218" s="2" t="s">
        <v>7247</v>
      </c>
      <c r="J218" s="2" t="s">
        <v>7268</v>
      </c>
      <c r="K218" s="2" t="s">
        <v>7269</v>
      </c>
      <c r="L218" s="2"/>
      <c r="M218" s="2"/>
      <c r="N218" s="2"/>
      <c r="O218" s="2"/>
      <c r="P218" s="2"/>
      <c r="Q218" s="2" t="s">
        <v>52</v>
      </c>
      <c r="R218" s="2" t="s">
        <v>10</v>
      </c>
      <c r="S218" s="2" t="s">
        <v>1042</v>
      </c>
      <c r="T218" s="2" t="s">
        <v>1282</v>
      </c>
      <c r="U218" s="2" t="s">
        <v>1288</v>
      </c>
      <c r="V218" s="2" t="s">
        <v>1538</v>
      </c>
      <c r="W218" s="2" t="s">
        <v>1538</v>
      </c>
      <c r="X218" s="2" t="s">
        <v>1295</v>
      </c>
      <c r="Y218" s="2" t="s">
        <v>1025</v>
      </c>
      <c r="Z218" s="2" t="s">
        <v>1844</v>
      </c>
      <c r="AA218" s="2" t="s">
        <v>1844</v>
      </c>
      <c r="AB218" s="2" t="s">
        <v>1844</v>
      </c>
      <c r="AC218" s="2" t="s">
        <v>1844</v>
      </c>
      <c r="AD218" s="2" t="s">
        <v>1531</v>
      </c>
      <c r="AE218" s="2" t="s">
        <v>4341</v>
      </c>
      <c r="AF218" s="2" t="s">
        <v>1870</v>
      </c>
      <c r="AG218" s="2" t="s">
        <v>1847</v>
      </c>
      <c r="AH218" s="2" t="s">
        <v>1844</v>
      </c>
      <c r="AI218" s="2" t="s">
        <v>1844</v>
      </c>
      <c r="AJ218" s="2" t="s">
        <v>1844</v>
      </c>
      <c r="AK218" s="2" t="s">
        <v>1281</v>
      </c>
      <c r="AL218" s="2" t="s">
        <v>1848</v>
      </c>
      <c r="AM218" s="2" t="s">
        <v>1844</v>
      </c>
      <c r="AN218" s="2" t="s">
        <v>1857</v>
      </c>
      <c r="AO218" s="2" t="s">
        <v>4342</v>
      </c>
      <c r="AP218" s="2" t="s">
        <v>1844</v>
      </c>
      <c r="AQ218" s="2" t="s">
        <v>1844</v>
      </c>
      <c r="AR218" s="2" t="s">
        <v>1844</v>
      </c>
      <c r="AS218" s="2" t="s">
        <v>1844</v>
      </c>
      <c r="AT218" s="2" t="s">
        <v>4342</v>
      </c>
      <c r="AU218" s="2" t="s">
        <v>1844</v>
      </c>
      <c r="AV218" s="2" t="s">
        <v>1844</v>
      </c>
      <c r="AW218" s="2" t="s">
        <v>1851</v>
      </c>
      <c r="AX218" s="2" t="s">
        <v>1844</v>
      </c>
      <c r="AY218" s="2" t="s">
        <v>1844</v>
      </c>
      <c r="AZ218" s="2" t="s">
        <v>1852</v>
      </c>
      <c r="BA218" s="2" t="s">
        <v>1844</v>
      </c>
      <c r="BB218" s="2" t="s">
        <v>1278</v>
      </c>
      <c r="BC218" s="2" t="s">
        <v>4343</v>
      </c>
      <c r="BD218" s="2" t="s">
        <v>1844</v>
      </c>
      <c r="BE218" s="2" t="s">
        <v>4344</v>
      </c>
      <c r="BF218" s="2" t="s">
        <v>1853</v>
      </c>
      <c r="BG218" s="2" t="s">
        <v>1844</v>
      </c>
      <c r="BH218" s="2" t="s">
        <v>1281</v>
      </c>
      <c r="BI218" s="2" t="s">
        <v>1844</v>
      </c>
      <c r="BJ218" s="2" t="s">
        <v>1854</v>
      </c>
      <c r="BK218" s="2" t="s">
        <v>1855</v>
      </c>
      <c r="BL218" s="2" t="s">
        <v>1871</v>
      </c>
      <c r="BM218" s="2" t="s">
        <v>1844</v>
      </c>
      <c r="BN218" s="2" t="s">
        <v>1844</v>
      </c>
      <c r="BO218" s="2" t="s">
        <v>1844</v>
      </c>
      <c r="BP218" s="2" t="s">
        <v>1857</v>
      </c>
      <c r="BQ218" s="2" t="s">
        <v>1844</v>
      </c>
      <c r="BR218" s="2" t="s">
        <v>1844</v>
      </c>
      <c r="BS218" s="2" t="s">
        <v>1853</v>
      </c>
      <c r="BT218" s="2" t="s">
        <v>1844</v>
      </c>
      <c r="BU218" s="2" t="s">
        <v>4345</v>
      </c>
      <c r="BV218" s="2" t="s">
        <v>1872</v>
      </c>
      <c r="BW218" s="2" t="s">
        <v>4346</v>
      </c>
      <c r="BX218" s="2" t="s">
        <v>1844</v>
      </c>
      <c r="BY218" s="2" t="s">
        <v>1844</v>
      </c>
      <c r="BZ218" s="2" t="s">
        <v>1844</v>
      </c>
      <c r="CA218" s="2" t="s">
        <v>1844</v>
      </c>
      <c r="CB218" s="2" t="s">
        <v>1844</v>
      </c>
      <c r="CC218" s="2" t="s">
        <v>53</v>
      </c>
      <c r="CD218" s="2" t="s">
        <v>1873</v>
      </c>
      <c r="CE218" s="2" t="s">
        <v>1844</v>
      </c>
      <c r="CF218" s="2" t="s">
        <v>1844</v>
      </c>
      <c r="CG218" s="2" t="s">
        <v>1844</v>
      </c>
      <c r="CH218" s="2" t="s">
        <v>2708</v>
      </c>
      <c r="CI218" s="2" t="s">
        <v>1874</v>
      </c>
      <c r="CJ218" s="2" t="s">
        <v>1844</v>
      </c>
      <c r="CK218" s="2" t="s">
        <v>1844</v>
      </c>
      <c r="CL218" s="2" t="s">
        <v>1844</v>
      </c>
      <c r="CM218" s="2" t="s">
        <v>1844</v>
      </c>
      <c r="CN218" s="2" t="s">
        <v>1281</v>
      </c>
      <c r="CO218" s="2" t="s">
        <v>1875</v>
      </c>
      <c r="CP218" s="2" t="s">
        <v>4345</v>
      </c>
      <c r="CQ218" s="2" t="s">
        <v>1876</v>
      </c>
      <c r="CR218" s="2" t="s">
        <v>1844</v>
      </c>
      <c r="CS218" s="2" t="s">
        <v>1859</v>
      </c>
      <c r="CT218" s="2" t="s">
        <v>1859</v>
      </c>
      <c r="CU218" s="2" t="s">
        <v>1859</v>
      </c>
      <c r="CV218" s="2" t="s">
        <v>1844</v>
      </c>
      <c r="CW218" s="2" t="s">
        <v>1844</v>
      </c>
      <c r="CX218" s="2" t="s">
        <v>1844</v>
      </c>
      <c r="CY218" s="2" t="s">
        <v>1844</v>
      </c>
      <c r="CZ218" s="2" t="s">
        <v>1844</v>
      </c>
      <c r="DA218" s="2" t="s">
        <v>1844</v>
      </c>
      <c r="DB218" s="2" t="s">
        <v>1844</v>
      </c>
      <c r="DC218" s="2" t="s">
        <v>1026</v>
      </c>
      <c r="DD218" s="2" t="s">
        <v>1281</v>
      </c>
      <c r="DE218" s="2" t="s">
        <v>51</v>
      </c>
      <c r="DF218" s="3">
        <v>45222</v>
      </c>
      <c r="DG218" s="3">
        <v>45224</v>
      </c>
      <c r="DH218" s="3">
        <v>45224</v>
      </c>
      <c r="DI218" s="3"/>
      <c r="DJ218" s="3">
        <v>45222</v>
      </c>
      <c r="DK218" s="3"/>
      <c r="DL218" s="3"/>
      <c r="DM218" s="3">
        <v>45222</v>
      </c>
      <c r="DN218" s="3"/>
      <c r="DO218" s="3">
        <v>45222</v>
      </c>
      <c r="DP218" s="3">
        <v>45222</v>
      </c>
      <c r="DQ218" s="26">
        <v>0</v>
      </c>
    </row>
    <row r="219" spans="1:121" x14ac:dyDescent="0.25">
      <c r="A219" s="2" t="s">
        <v>1281</v>
      </c>
      <c r="B219" s="2" t="s">
        <v>1842</v>
      </c>
      <c r="C219" s="2" t="s">
        <v>4347</v>
      </c>
      <c r="D219" s="2" t="s">
        <v>7698</v>
      </c>
      <c r="E219" s="2" t="s">
        <v>7646</v>
      </c>
      <c r="F219" s="2" t="str">
        <f t="shared" si="7"/>
        <v>CADENA DE TRANSPORTADOR FRACTURADA</v>
      </c>
      <c r="G219" s="2" t="str">
        <f t="shared" si="6"/>
        <v>CADENA DE TRANSPORTADOR FRACTURADA</v>
      </c>
      <c r="H219" s="2" t="s">
        <v>7345</v>
      </c>
      <c r="I219" s="2" t="s">
        <v>7247</v>
      </c>
      <c r="J219" s="2" t="s">
        <v>7290</v>
      </c>
      <c r="K219" s="2" t="s">
        <v>7247</v>
      </c>
      <c r="L219" s="2" t="s">
        <v>7351</v>
      </c>
      <c r="M219" s="2"/>
      <c r="N219" s="2"/>
      <c r="O219" s="2"/>
      <c r="P219" s="2"/>
      <c r="Q219" s="2" t="s">
        <v>119</v>
      </c>
      <c r="R219" s="2" t="s">
        <v>10</v>
      </c>
      <c r="S219" s="2" t="s">
        <v>1042</v>
      </c>
      <c r="T219" s="2" t="s">
        <v>1276</v>
      </c>
      <c r="U219" s="2" t="s">
        <v>1280</v>
      </c>
      <c r="V219" s="2" t="s">
        <v>1531</v>
      </c>
      <c r="W219" s="2" t="s">
        <v>1531</v>
      </c>
      <c r="X219" s="2" t="s">
        <v>1298</v>
      </c>
      <c r="Y219" s="2" t="s">
        <v>1025</v>
      </c>
      <c r="Z219" s="2" t="s">
        <v>1844</v>
      </c>
      <c r="AA219" s="2" t="s">
        <v>1844</v>
      </c>
      <c r="AB219" s="2" t="s">
        <v>4348</v>
      </c>
      <c r="AC219" s="2" t="s">
        <v>1844</v>
      </c>
      <c r="AD219" s="2" t="s">
        <v>1299</v>
      </c>
      <c r="AE219" s="2" t="s">
        <v>4349</v>
      </c>
      <c r="AF219" s="2" t="s">
        <v>1992</v>
      </c>
      <c r="AG219" s="2" t="s">
        <v>1847</v>
      </c>
      <c r="AH219" s="2" t="s">
        <v>1844</v>
      </c>
      <c r="AI219" s="2" t="s">
        <v>1844</v>
      </c>
      <c r="AJ219" s="2" t="s">
        <v>1844</v>
      </c>
      <c r="AK219" s="2" t="s">
        <v>1281</v>
      </c>
      <c r="AL219" s="2" t="s">
        <v>1848</v>
      </c>
      <c r="AM219" s="2" t="s">
        <v>1844</v>
      </c>
      <c r="AN219" s="2" t="s">
        <v>2804</v>
      </c>
      <c r="AO219" s="2" t="s">
        <v>3996</v>
      </c>
      <c r="AP219" s="2" t="s">
        <v>1844</v>
      </c>
      <c r="AQ219" s="2" t="s">
        <v>1844</v>
      </c>
      <c r="AR219" s="2" t="s">
        <v>1844</v>
      </c>
      <c r="AS219" s="2" t="s">
        <v>1844</v>
      </c>
      <c r="AT219" s="2" t="s">
        <v>4350</v>
      </c>
      <c r="AU219" s="2" t="s">
        <v>1844</v>
      </c>
      <c r="AV219" s="2" t="s">
        <v>1844</v>
      </c>
      <c r="AW219" s="2" t="s">
        <v>1851</v>
      </c>
      <c r="AX219" s="2" t="s">
        <v>1844</v>
      </c>
      <c r="AY219" s="2" t="s">
        <v>1844</v>
      </c>
      <c r="AZ219" s="2" t="s">
        <v>1852</v>
      </c>
      <c r="BA219" s="2" t="s">
        <v>1844</v>
      </c>
      <c r="BB219" s="2" t="s">
        <v>1278</v>
      </c>
      <c r="BC219" s="2" t="s">
        <v>4351</v>
      </c>
      <c r="BD219" s="2" t="s">
        <v>1844</v>
      </c>
      <c r="BE219" s="2" t="s">
        <v>4352</v>
      </c>
      <c r="BF219" s="2" t="s">
        <v>1853</v>
      </c>
      <c r="BG219" s="2" t="s">
        <v>1844</v>
      </c>
      <c r="BH219" s="2" t="s">
        <v>1281</v>
      </c>
      <c r="BI219" s="2" t="s">
        <v>1844</v>
      </c>
      <c r="BJ219" s="2" t="s">
        <v>1854</v>
      </c>
      <c r="BK219" s="2" t="s">
        <v>1855</v>
      </c>
      <c r="BL219" s="2" t="s">
        <v>1914</v>
      </c>
      <c r="BM219" s="2" t="s">
        <v>1844</v>
      </c>
      <c r="BN219" s="2" t="s">
        <v>1844</v>
      </c>
      <c r="BO219" s="2" t="s">
        <v>1844</v>
      </c>
      <c r="BP219" s="2" t="s">
        <v>1857</v>
      </c>
      <c r="BQ219" s="2" t="s">
        <v>1844</v>
      </c>
      <c r="BR219" s="2" t="s">
        <v>1844</v>
      </c>
      <c r="BS219" s="2" t="s">
        <v>1853</v>
      </c>
      <c r="BT219" s="2" t="s">
        <v>1844</v>
      </c>
      <c r="BU219" s="2" t="s">
        <v>4353</v>
      </c>
      <c r="BV219" s="2" t="s">
        <v>1999</v>
      </c>
      <c r="BW219" s="2" t="s">
        <v>4354</v>
      </c>
      <c r="BX219" s="2" t="s">
        <v>1844</v>
      </c>
      <c r="BY219" s="2" t="s">
        <v>1844</v>
      </c>
      <c r="BZ219" s="2" t="s">
        <v>1844</v>
      </c>
      <c r="CA219" s="2" t="s">
        <v>1844</v>
      </c>
      <c r="CB219" s="2" t="s">
        <v>1844</v>
      </c>
      <c r="CC219" s="2" t="s">
        <v>120</v>
      </c>
      <c r="CD219" s="2" t="s">
        <v>1844</v>
      </c>
      <c r="CE219" s="2" t="s">
        <v>1844</v>
      </c>
      <c r="CF219" s="2" t="s">
        <v>1844</v>
      </c>
      <c r="CG219" s="2" t="s">
        <v>1844</v>
      </c>
      <c r="CH219" s="2" t="s">
        <v>4349</v>
      </c>
      <c r="CI219" s="2" t="s">
        <v>1901</v>
      </c>
      <c r="CJ219" s="2" t="s">
        <v>1844</v>
      </c>
      <c r="CK219" s="2" t="s">
        <v>1844</v>
      </c>
      <c r="CL219" s="2" t="s">
        <v>1844</v>
      </c>
      <c r="CM219" s="2" t="s">
        <v>1844</v>
      </c>
      <c r="CN219" s="2" t="s">
        <v>1281</v>
      </c>
      <c r="CO219" s="2" t="s">
        <v>2001</v>
      </c>
      <c r="CP219" s="2" t="s">
        <v>4353</v>
      </c>
      <c r="CQ219" s="2" t="s">
        <v>2002</v>
      </c>
      <c r="CR219" s="2" t="s">
        <v>1844</v>
      </c>
      <c r="CS219" s="2" t="s">
        <v>1859</v>
      </c>
      <c r="CT219" s="2" t="s">
        <v>1859</v>
      </c>
      <c r="CU219" s="2" t="s">
        <v>1859</v>
      </c>
      <c r="CV219" s="2" t="s">
        <v>1844</v>
      </c>
      <c r="CW219" s="2" t="s">
        <v>1844</v>
      </c>
      <c r="CX219" s="2" t="s">
        <v>1844</v>
      </c>
      <c r="CY219" s="2" t="s">
        <v>1844</v>
      </c>
      <c r="CZ219" s="2" t="s">
        <v>1844</v>
      </c>
      <c r="DA219" s="2" t="s">
        <v>1844</v>
      </c>
      <c r="DB219" s="2" t="s">
        <v>1844</v>
      </c>
      <c r="DC219" s="2" t="s">
        <v>1026</v>
      </c>
      <c r="DD219" s="2" t="s">
        <v>1281</v>
      </c>
      <c r="DE219" s="2" t="s">
        <v>118</v>
      </c>
      <c r="DF219" s="3">
        <v>45225</v>
      </c>
      <c r="DG219" s="3">
        <v>45226</v>
      </c>
      <c r="DH219" s="3">
        <v>45226</v>
      </c>
      <c r="DI219" s="3">
        <v>45225</v>
      </c>
      <c r="DJ219" s="3">
        <v>45226</v>
      </c>
      <c r="DK219" s="3"/>
      <c r="DL219" s="3"/>
      <c r="DM219" s="3">
        <v>45225</v>
      </c>
      <c r="DN219" s="3"/>
      <c r="DO219" s="3">
        <v>45225</v>
      </c>
      <c r="DP219" s="3">
        <v>45225</v>
      </c>
      <c r="DQ219" s="26">
        <v>2.58</v>
      </c>
    </row>
    <row r="220" spans="1:121" x14ac:dyDescent="0.25">
      <c r="A220" s="2" t="s">
        <v>1281</v>
      </c>
      <c r="B220" s="2" t="s">
        <v>1842</v>
      </c>
      <c r="C220" s="2" t="s">
        <v>4355</v>
      </c>
      <c r="D220" s="2" t="s">
        <v>7290</v>
      </c>
      <c r="E220" s="2" t="s">
        <v>7269</v>
      </c>
      <c r="F220" s="2" t="str">
        <f t="shared" si="7"/>
        <v>CADENA FRENADA</v>
      </c>
      <c r="G220" s="2" t="str">
        <f t="shared" si="6"/>
        <v>CADENA FRENADA</v>
      </c>
      <c r="H220" s="2" t="s">
        <v>7290</v>
      </c>
      <c r="I220" s="2" t="s">
        <v>7269</v>
      </c>
      <c r="J220" s="2"/>
      <c r="K220" s="2"/>
      <c r="L220" s="2"/>
      <c r="M220" s="2"/>
      <c r="N220" s="2"/>
      <c r="O220" s="2"/>
      <c r="P220" s="2"/>
      <c r="Q220" s="2" t="s">
        <v>52</v>
      </c>
      <c r="R220" s="2" t="s">
        <v>10</v>
      </c>
      <c r="S220" s="2" t="s">
        <v>1042</v>
      </c>
      <c r="T220" s="2" t="s">
        <v>1282</v>
      </c>
      <c r="U220" s="2" t="s">
        <v>1288</v>
      </c>
      <c r="V220" s="2" t="s">
        <v>1538</v>
      </c>
      <c r="W220" s="2" t="s">
        <v>1538</v>
      </c>
      <c r="X220" s="2" t="s">
        <v>1295</v>
      </c>
      <c r="Y220" s="2" t="s">
        <v>1025</v>
      </c>
      <c r="Z220" s="2" t="s">
        <v>1844</v>
      </c>
      <c r="AA220" s="2" t="s">
        <v>1844</v>
      </c>
      <c r="AB220" s="2" t="s">
        <v>1844</v>
      </c>
      <c r="AC220" s="2" t="s">
        <v>1844</v>
      </c>
      <c r="AD220" s="2" t="s">
        <v>1531</v>
      </c>
      <c r="AE220" s="2" t="s">
        <v>4356</v>
      </c>
      <c r="AF220" s="2" t="s">
        <v>1870</v>
      </c>
      <c r="AG220" s="2" t="s">
        <v>1847</v>
      </c>
      <c r="AH220" s="2" t="s">
        <v>1844</v>
      </c>
      <c r="AI220" s="2" t="s">
        <v>1844</v>
      </c>
      <c r="AJ220" s="2" t="s">
        <v>1844</v>
      </c>
      <c r="AK220" s="2" t="s">
        <v>1281</v>
      </c>
      <c r="AL220" s="2" t="s">
        <v>1848</v>
      </c>
      <c r="AM220" s="2" t="s">
        <v>1844</v>
      </c>
      <c r="AN220" s="2" t="s">
        <v>1857</v>
      </c>
      <c r="AO220" s="2" t="s">
        <v>4357</v>
      </c>
      <c r="AP220" s="2" t="s">
        <v>1844</v>
      </c>
      <c r="AQ220" s="2" t="s">
        <v>1844</v>
      </c>
      <c r="AR220" s="2" t="s">
        <v>1844</v>
      </c>
      <c r="AS220" s="2" t="s">
        <v>1844</v>
      </c>
      <c r="AT220" s="2" t="s">
        <v>4357</v>
      </c>
      <c r="AU220" s="2" t="s">
        <v>1844</v>
      </c>
      <c r="AV220" s="2" t="s">
        <v>1844</v>
      </c>
      <c r="AW220" s="2" t="s">
        <v>1851</v>
      </c>
      <c r="AX220" s="2" t="s">
        <v>1844</v>
      </c>
      <c r="AY220" s="2" t="s">
        <v>1844</v>
      </c>
      <c r="AZ220" s="2" t="s">
        <v>1852</v>
      </c>
      <c r="BA220" s="2" t="s">
        <v>1844</v>
      </c>
      <c r="BB220" s="2" t="s">
        <v>1278</v>
      </c>
      <c r="BC220" s="2" t="s">
        <v>4358</v>
      </c>
      <c r="BD220" s="2" t="s">
        <v>1844</v>
      </c>
      <c r="BE220" s="2" t="s">
        <v>4359</v>
      </c>
      <c r="BF220" s="2" t="s">
        <v>1853</v>
      </c>
      <c r="BG220" s="2" t="s">
        <v>1844</v>
      </c>
      <c r="BH220" s="2" t="s">
        <v>1281</v>
      </c>
      <c r="BI220" s="2" t="s">
        <v>1844</v>
      </c>
      <c r="BJ220" s="2" t="s">
        <v>1854</v>
      </c>
      <c r="BK220" s="2" t="s">
        <v>1855</v>
      </c>
      <c r="BL220" s="2" t="s">
        <v>1871</v>
      </c>
      <c r="BM220" s="2" t="s">
        <v>1844</v>
      </c>
      <c r="BN220" s="2" t="s">
        <v>1844</v>
      </c>
      <c r="BO220" s="2" t="s">
        <v>1844</v>
      </c>
      <c r="BP220" s="2" t="s">
        <v>1857</v>
      </c>
      <c r="BQ220" s="2" t="s">
        <v>1844</v>
      </c>
      <c r="BR220" s="2" t="s">
        <v>1844</v>
      </c>
      <c r="BS220" s="2" t="s">
        <v>1853</v>
      </c>
      <c r="BT220" s="2" t="s">
        <v>1844</v>
      </c>
      <c r="BU220" s="2" t="s">
        <v>4360</v>
      </c>
      <c r="BV220" s="2" t="s">
        <v>1872</v>
      </c>
      <c r="BW220" s="2" t="s">
        <v>4361</v>
      </c>
      <c r="BX220" s="2" t="s">
        <v>1844</v>
      </c>
      <c r="BY220" s="2" t="s">
        <v>1844</v>
      </c>
      <c r="BZ220" s="2" t="s">
        <v>1844</v>
      </c>
      <c r="CA220" s="2" t="s">
        <v>1844</v>
      </c>
      <c r="CB220" s="2" t="s">
        <v>1844</v>
      </c>
      <c r="CC220" s="2" t="s">
        <v>53</v>
      </c>
      <c r="CD220" s="2" t="s">
        <v>1873</v>
      </c>
      <c r="CE220" s="2" t="s">
        <v>1844</v>
      </c>
      <c r="CF220" s="2" t="s">
        <v>1844</v>
      </c>
      <c r="CG220" s="2" t="s">
        <v>1844</v>
      </c>
      <c r="CH220" s="2" t="s">
        <v>4362</v>
      </c>
      <c r="CI220" s="2" t="s">
        <v>1874</v>
      </c>
      <c r="CJ220" s="2" t="s">
        <v>1844</v>
      </c>
      <c r="CK220" s="2" t="s">
        <v>1844</v>
      </c>
      <c r="CL220" s="2" t="s">
        <v>1844</v>
      </c>
      <c r="CM220" s="2" t="s">
        <v>1844</v>
      </c>
      <c r="CN220" s="2" t="s">
        <v>1281</v>
      </c>
      <c r="CO220" s="2" t="s">
        <v>1875</v>
      </c>
      <c r="CP220" s="2" t="s">
        <v>4360</v>
      </c>
      <c r="CQ220" s="2" t="s">
        <v>1876</v>
      </c>
      <c r="CR220" s="2" t="s">
        <v>1844</v>
      </c>
      <c r="CS220" s="2" t="s">
        <v>1859</v>
      </c>
      <c r="CT220" s="2" t="s">
        <v>1859</v>
      </c>
      <c r="CU220" s="2" t="s">
        <v>1859</v>
      </c>
      <c r="CV220" s="2" t="s">
        <v>1844</v>
      </c>
      <c r="CW220" s="2" t="s">
        <v>1844</v>
      </c>
      <c r="CX220" s="2" t="s">
        <v>1844</v>
      </c>
      <c r="CY220" s="2" t="s">
        <v>1844</v>
      </c>
      <c r="CZ220" s="2" t="s">
        <v>1844</v>
      </c>
      <c r="DA220" s="2" t="s">
        <v>1844</v>
      </c>
      <c r="DB220" s="2" t="s">
        <v>1844</v>
      </c>
      <c r="DC220" s="2" t="s">
        <v>1026</v>
      </c>
      <c r="DD220" s="2" t="s">
        <v>1281</v>
      </c>
      <c r="DE220" s="2" t="s">
        <v>51</v>
      </c>
      <c r="DF220" s="3">
        <v>45226</v>
      </c>
      <c r="DG220" s="3">
        <v>45232</v>
      </c>
      <c r="DH220" s="3">
        <v>45232</v>
      </c>
      <c r="DI220" s="3"/>
      <c r="DJ220" s="3">
        <v>45226</v>
      </c>
      <c r="DK220" s="3"/>
      <c r="DL220" s="3"/>
      <c r="DM220" s="3">
        <v>45226</v>
      </c>
      <c r="DN220" s="3"/>
      <c r="DO220" s="3">
        <v>45226</v>
      </c>
      <c r="DP220" s="3">
        <v>45226</v>
      </c>
      <c r="DQ220" s="26">
        <v>0</v>
      </c>
    </row>
    <row r="221" spans="1:121" x14ac:dyDescent="0.25">
      <c r="A221" s="2" t="s">
        <v>1281</v>
      </c>
      <c r="B221" s="2" t="s">
        <v>1842</v>
      </c>
      <c r="C221" s="2" t="s">
        <v>4363</v>
      </c>
      <c r="D221" s="2" t="s">
        <v>7751</v>
      </c>
      <c r="E221" s="2" t="s">
        <v>7934</v>
      </c>
      <c r="F221" s="2" t="str">
        <f t="shared" si="7"/>
        <v>MEMBRANA DE SELLADO DESGASTADA</v>
      </c>
      <c r="G221" s="2" t="str">
        <f t="shared" si="6"/>
        <v>MEMBRANA DE SELLADO DESGASTADA</v>
      </c>
      <c r="H221" s="2" t="s">
        <v>7317</v>
      </c>
      <c r="I221" s="2" t="s">
        <v>7247</v>
      </c>
      <c r="J221" s="2" t="s">
        <v>7276</v>
      </c>
      <c r="K221" s="2" t="s">
        <v>7472</v>
      </c>
      <c r="L221" s="2" t="s">
        <v>7247</v>
      </c>
      <c r="M221" s="2" t="s">
        <v>7601</v>
      </c>
      <c r="N221" s="2"/>
      <c r="O221" s="2"/>
      <c r="P221" s="2"/>
      <c r="Q221" s="2" t="s">
        <v>52</v>
      </c>
      <c r="R221" s="2" t="s">
        <v>10</v>
      </c>
      <c r="S221" s="2" t="s">
        <v>67</v>
      </c>
      <c r="T221" s="2" t="s">
        <v>1276</v>
      </c>
      <c r="U221" s="2" t="s">
        <v>1280</v>
      </c>
      <c r="V221" s="2" t="s">
        <v>1410</v>
      </c>
      <c r="W221" s="2" t="s">
        <v>1410</v>
      </c>
      <c r="X221" s="2" t="s">
        <v>1295</v>
      </c>
      <c r="Y221" s="2" t="s">
        <v>1025</v>
      </c>
      <c r="Z221" s="2" t="s">
        <v>1844</v>
      </c>
      <c r="AA221" s="2" t="s">
        <v>1844</v>
      </c>
      <c r="AB221" s="2" t="s">
        <v>4364</v>
      </c>
      <c r="AC221" s="2" t="s">
        <v>1844</v>
      </c>
      <c r="AD221" s="2" t="s">
        <v>1531</v>
      </c>
      <c r="AE221" s="2" t="s">
        <v>4365</v>
      </c>
      <c r="AF221" s="2" t="s">
        <v>1870</v>
      </c>
      <c r="AG221" s="2" t="s">
        <v>1847</v>
      </c>
      <c r="AH221" s="2" t="s">
        <v>1844</v>
      </c>
      <c r="AI221" s="2" t="s">
        <v>1844</v>
      </c>
      <c r="AJ221" s="2" t="s">
        <v>1844</v>
      </c>
      <c r="AK221" s="2" t="s">
        <v>1281</v>
      </c>
      <c r="AL221" s="2" t="s">
        <v>1848</v>
      </c>
      <c r="AM221" s="2" t="s">
        <v>1844</v>
      </c>
      <c r="AN221" s="2" t="s">
        <v>2191</v>
      </c>
      <c r="AO221" s="2" t="s">
        <v>2391</v>
      </c>
      <c r="AP221" s="2" t="s">
        <v>1844</v>
      </c>
      <c r="AQ221" s="2" t="s">
        <v>1844</v>
      </c>
      <c r="AR221" s="2" t="s">
        <v>1844</v>
      </c>
      <c r="AS221" s="2" t="s">
        <v>1844</v>
      </c>
      <c r="AT221" s="2" t="s">
        <v>4366</v>
      </c>
      <c r="AU221" s="2" t="s">
        <v>1844</v>
      </c>
      <c r="AV221" s="2" t="s">
        <v>1844</v>
      </c>
      <c r="AW221" s="2" t="s">
        <v>1851</v>
      </c>
      <c r="AX221" s="2" t="s">
        <v>1844</v>
      </c>
      <c r="AY221" s="2" t="s">
        <v>1844</v>
      </c>
      <c r="AZ221" s="2" t="s">
        <v>1852</v>
      </c>
      <c r="BA221" s="2" t="s">
        <v>1844</v>
      </c>
      <c r="BB221" s="2" t="s">
        <v>1278</v>
      </c>
      <c r="BC221" s="2" t="s">
        <v>4367</v>
      </c>
      <c r="BD221" s="2" t="s">
        <v>1844</v>
      </c>
      <c r="BE221" s="2" t="s">
        <v>4368</v>
      </c>
      <c r="BF221" s="2" t="s">
        <v>1853</v>
      </c>
      <c r="BG221" s="2" t="s">
        <v>1844</v>
      </c>
      <c r="BH221" s="2" t="s">
        <v>1281</v>
      </c>
      <c r="BI221" s="2" t="s">
        <v>1844</v>
      </c>
      <c r="BJ221" s="2" t="s">
        <v>1854</v>
      </c>
      <c r="BK221" s="2" t="s">
        <v>1855</v>
      </c>
      <c r="BL221" s="2" t="s">
        <v>1871</v>
      </c>
      <c r="BM221" s="2" t="s">
        <v>1844</v>
      </c>
      <c r="BN221" s="2" t="s">
        <v>1844</v>
      </c>
      <c r="BO221" s="2" t="s">
        <v>1844</v>
      </c>
      <c r="BP221" s="2" t="s">
        <v>1857</v>
      </c>
      <c r="BQ221" s="2" t="s">
        <v>1844</v>
      </c>
      <c r="BR221" s="2" t="s">
        <v>1844</v>
      </c>
      <c r="BS221" s="2" t="s">
        <v>1853</v>
      </c>
      <c r="BT221" s="2" t="s">
        <v>1844</v>
      </c>
      <c r="BU221" s="2" t="s">
        <v>4369</v>
      </c>
      <c r="BV221" s="2" t="s">
        <v>1872</v>
      </c>
      <c r="BW221" s="2" t="s">
        <v>4370</v>
      </c>
      <c r="BX221" s="2" t="s">
        <v>1844</v>
      </c>
      <c r="BY221" s="2" t="s">
        <v>1844</v>
      </c>
      <c r="BZ221" s="2" t="s">
        <v>1844</v>
      </c>
      <c r="CA221" s="2" t="s">
        <v>1844</v>
      </c>
      <c r="CB221" s="2" t="s">
        <v>1844</v>
      </c>
      <c r="CC221" s="2" t="s">
        <v>53</v>
      </c>
      <c r="CD221" s="2" t="s">
        <v>1873</v>
      </c>
      <c r="CE221" s="2" t="s">
        <v>1844</v>
      </c>
      <c r="CF221" s="2" t="s">
        <v>1844</v>
      </c>
      <c r="CG221" s="2" t="s">
        <v>1844</v>
      </c>
      <c r="CH221" s="2" t="s">
        <v>4365</v>
      </c>
      <c r="CI221" s="2" t="s">
        <v>1874</v>
      </c>
      <c r="CJ221" s="2" t="s">
        <v>1844</v>
      </c>
      <c r="CK221" s="2" t="s">
        <v>1844</v>
      </c>
      <c r="CL221" s="2" t="s">
        <v>1844</v>
      </c>
      <c r="CM221" s="2" t="s">
        <v>1844</v>
      </c>
      <c r="CN221" s="2" t="s">
        <v>1281</v>
      </c>
      <c r="CO221" s="2" t="s">
        <v>1875</v>
      </c>
      <c r="CP221" s="2" t="s">
        <v>4369</v>
      </c>
      <c r="CQ221" s="2" t="s">
        <v>1876</v>
      </c>
      <c r="CR221" s="2" t="s">
        <v>1844</v>
      </c>
      <c r="CS221" s="2" t="s">
        <v>1859</v>
      </c>
      <c r="CT221" s="2" t="s">
        <v>1859</v>
      </c>
      <c r="CU221" s="2" t="s">
        <v>1859</v>
      </c>
      <c r="CV221" s="2" t="s">
        <v>1844</v>
      </c>
      <c r="CW221" s="2" t="s">
        <v>1844</v>
      </c>
      <c r="CX221" s="2" t="s">
        <v>1844</v>
      </c>
      <c r="CY221" s="2" t="s">
        <v>1844</v>
      </c>
      <c r="CZ221" s="2" t="s">
        <v>1844</v>
      </c>
      <c r="DA221" s="2" t="s">
        <v>1844</v>
      </c>
      <c r="DB221" s="2" t="s">
        <v>1844</v>
      </c>
      <c r="DC221" s="2" t="s">
        <v>1026</v>
      </c>
      <c r="DD221" s="2" t="s">
        <v>1281</v>
      </c>
      <c r="DE221" s="2" t="s">
        <v>51</v>
      </c>
      <c r="DF221" s="3">
        <v>45238</v>
      </c>
      <c r="DG221" s="3">
        <v>45239</v>
      </c>
      <c r="DH221" s="3">
        <v>45239</v>
      </c>
      <c r="DI221" s="3">
        <v>45238</v>
      </c>
      <c r="DJ221" s="3">
        <v>45239</v>
      </c>
      <c r="DK221" s="3"/>
      <c r="DL221" s="3"/>
      <c r="DM221" s="3">
        <v>45238</v>
      </c>
      <c r="DN221" s="3"/>
      <c r="DO221" s="3">
        <v>45238</v>
      </c>
      <c r="DP221" s="3">
        <v>45238</v>
      </c>
      <c r="DQ221" s="26">
        <v>3.25</v>
      </c>
    </row>
    <row r="222" spans="1:121" x14ac:dyDescent="0.25">
      <c r="A222" s="2" t="s">
        <v>1281</v>
      </c>
      <c r="B222" s="2" t="s">
        <v>1842</v>
      </c>
      <c r="C222" s="2" t="s">
        <v>4376</v>
      </c>
      <c r="D222" s="2" t="s">
        <v>7281</v>
      </c>
      <c r="E222" s="2" t="s">
        <v>7702</v>
      </c>
      <c r="F222" s="2" t="str">
        <f t="shared" si="7"/>
        <v>TROQUEL DESAFILADO</v>
      </c>
      <c r="G222" s="2" t="str">
        <f t="shared" si="6"/>
        <v>TROQUEL DESAFILADO</v>
      </c>
      <c r="H222" s="2" t="s">
        <v>7281</v>
      </c>
      <c r="I222" s="2">
        <v>4</v>
      </c>
      <c r="J222" s="2" t="s">
        <v>7453</v>
      </c>
      <c r="K222" s="2" t="s">
        <v>7603</v>
      </c>
      <c r="L222" s="2" t="s">
        <v>7604</v>
      </c>
      <c r="M222" s="2" t="s">
        <v>7488</v>
      </c>
      <c r="N222" s="2"/>
      <c r="O222" s="2"/>
      <c r="P222" s="2"/>
      <c r="Q222" s="2" t="s">
        <v>52</v>
      </c>
      <c r="R222" s="2" t="s">
        <v>10</v>
      </c>
      <c r="S222" s="2" t="s">
        <v>1042</v>
      </c>
      <c r="T222" s="2" t="s">
        <v>1276</v>
      </c>
      <c r="U222" s="2" t="s">
        <v>1280</v>
      </c>
      <c r="V222" s="2" t="s">
        <v>1538</v>
      </c>
      <c r="W222" s="2" t="s">
        <v>1538</v>
      </c>
      <c r="X222" s="2" t="s">
        <v>1295</v>
      </c>
      <c r="Y222" s="2" t="s">
        <v>1025</v>
      </c>
      <c r="Z222" s="2" t="s">
        <v>1844</v>
      </c>
      <c r="AA222" s="2" t="s">
        <v>1844</v>
      </c>
      <c r="AB222" s="2" t="s">
        <v>4377</v>
      </c>
      <c r="AC222" s="2" t="s">
        <v>1844</v>
      </c>
      <c r="AD222" s="2" t="s">
        <v>4378</v>
      </c>
      <c r="AE222" s="2" t="s">
        <v>4379</v>
      </c>
      <c r="AF222" s="2" t="s">
        <v>1870</v>
      </c>
      <c r="AG222" s="2" t="s">
        <v>1847</v>
      </c>
      <c r="AH222" s="2" t="s">
        <v>1844</v>
      </c>
      <c r="AI222" s="2" t="s">
        <v>1844</v>
      </c>
      <c r="AJ222" s="2" t="s">
        <v>1844</v>
      </c>
      <c r="AK222" s="2" t="s">
        <v>1281</v>
      </c>
      <c r="AL222" s="2" t="s">
        <v>1848</v>
      </c>
      <c r="AM222" s="2" t="s">
        <v>1844</v>
      </c>
      <c r="AN222" s="2" t="s">
        <v>4380</v>
      </c>
      <c r="AO222" s="2" t="s">
        <v>1962</v>
      </c>
      <c r="AP222" s="2" t="s">
        <v>1844</v>
      </c>
      <c r="AQ222" s="2" t="s">
        <v>1844</v>
      </c>
      <c r="AR222" s="2" t="s">
        <v>1844</v>
      </c>
      <c r="AS222" s="2" t="s">
        <v>1844</v>
      </c>
      <c r="AT222" s="2" t="s">
        <v>4381</v>
      </c>
      <c r="AU222" s="2" t="s">
        <v>1844</v>
      </c>
      <c r="AV222" s="2" t="s">
        <v>1844</v>
      </c>
      <c r="AW222" s="2" t="s">
        <v>1851</v>
      </c>
      <c r="AX222" s="2" t="s">
        <v>1844</v>
      </c>
      <c r="AY222" s="2" t="s">
        <v>1844</v>
      </c>
      <c r="AZ222" s="2" t="s">
        <v>1852</v>
      </c>
      <c r="BA222" s="2" t="s">
        <v>1844</v>
      </c>
      <c r="BB222" s="2" t="s">
        <v>1278</v>
      </c>
      <c r="BC222" s="2" t="s">
        <v>4382</v>
      </c>
      <c r="BD222" s="2" t="s">
        <v>1844</v>
      </c>
      <c r="BE222" s="2" t="s">
        <v>4383</v>
      </c>
      <c r="BF222" s="2" t="s">
        <v>1853</v>
      </c>
      <c r="BG222" s="2" t="s">
        <v>1844</v>
      </c>
      <c r="BH222" s="2" t="s">
        <v>1281</v>
      </c>
      <c r="BI222" s="2" t="s">
        <v>1844</v>
      </c>
      <c r="BJ222" s="2" t="s">
        <v>1854</v>
      </c>
      <c r="BK222" s="2" t="s">
        <v>1855</v>
      </c>
      <c r="BL222" s="2" t="s">
        <v>1871</v>
      </c>
      <c r="BM222" s="2" t="s">
        <v>1844</v>
      </c>
      <c r="BN222" s="2" t="s">
        <v>1844</v>
      </c>
      <c r="BO222" s="2" t="s">
        <v>1844</v>
      </c>
      <c r="BP222" s="2" t="s">
        <v>1857</v>
      </c>
      <c r="BQ222" s="2" t="s">
        <v>1844</v>
      </c>
      <c r="BR222" s="2" t="s">
        <v>1844</v>
      </c>
      <c r="BS222" s="2" t="s">
        <v>1853</v>
      </c>
      <c r="BT222" s="2" t="s">
        <v>1844</v>
      </c>
      <c r="BU222" s="2" t="s">
        <v>4384</v>
      </c>
      <c r="BV222" s="2" t="s">
        <v>1872</v>
      </c>
      <c r="BW222" s="2" t="s">
        <v>4385</v>
      </c>
      <c r="BX222" s="2" t="s">
        <v>1844</v>
      </c>
      <c r="BY222" s="2" t="s">
        <v>1844</v>
      </c>
      <c r="BZ222" s="2" t="s">
        <v>1844</v>
      </c>
      <c r="CA222" s="2" t="s">
        <v>1844</v>
      </c>
      <c r="CB222" s="2" t="s">
        <v>1844</v>
      </c>
      <c r="CC222" s="2" t="s">
        <v>53</v>
      </c>
      <c r="CD222" s="2" t="s">
        <v>1873</v>
      </c>
      <c r="CE222" s="2" t="s">
        <v>1844</v>
      </c>
      <c r="CF222" s="2" t="s">
        <v>1844</v>
      </c>
      <c r="CG222" s="2" t="s">
        <v>1844</v>
      </c>
      <c r="CH222" s="2" t="s">
        <v>4386</v>
      </c>
      <c r="CI222" s="2" t="s">
        <v>1874</v>
      </c>
      <c r="CJ222" s="2" t="s">
        <v>1844</v>
      </c>
      <c r="CK222" s="2" t="s">
        <v>1844</v>
      </c>
      <c r="CL222" s="2" t="s">
        <v>1844</v>
      </c>
      <c r="CM222" s="2" t="s">
        <v>1844</v>
      </c>
      <c r="CN222" s="2" t="s">
        <v>1281</v>
      </c>
      <c r="CO222" s="2" t="s">
        <v>1875</v>
      </c>
      <c r="CP222" s="2" t="s">
        <v>4384</v>
      </c>
      <c r="CQ222" s="2" t="s">
        <v>1876</v>
      </c>
      <c r="CR222" s="2" t="s">
        <v>1844</v>
      </c>
      <c r="CS222" s="2" t="s">
        <v>1859</v>
      </c>
      <c r="CT222" s="2" t="s">
        <v>1859</v>
      </c>
      <c r="CU222" s="2" t="s">
        <v>1859</v>
      </c>
      <c r="CV222" s="2" t="s">
        <v>1844</v>
      </c>
      <c r="CW222" s="2" t="s">
        <v>1844</v>
      </c>
      <c r="CX222" s="2" t="s">
        <v>1844</v>
      </c>
      <c r="CY222" s="2" t="s">
        <v>1844</v>
      </c>
      <c r="CZ222" s="2" t="s">
        <v>1844</v>
      </c>
      <c r="DA222" s="2" t="s">
        <v>1844</v>
      </c>
      <c r="DB222" s="2" t="s">
        <v>1844</v>
      </c>
      <c r="DC222" s="2" t="s">
        <v>1026</v>
      </c>
      <c r="DD222" s="2" t="s">
        <v>1281</v>
      </c>
      <c r="DE222" s="2" t="s">
        <v>51</v>
      </c>
      <c r="DF222" s="3">
        <v>45241</v>
      </c>
      <c r="DG222" s="3">
        <v>45241</v>
      </c>
      <c r="DH222" s="3">
        <v>45259</v>
      </c>
      <c r="DI222" s="3">
        <v>45241</v>
      </c>
      <c r="DJ222" s="3">
        <v>45241</v>
      </c>
      <c r="DK222" s="3"/>
      <c r="DL222" s="3"/>
      <c r="DM222" s="3">
        <v>45241</v>
      </c>
      <c r="DN222" s="3"/>
      <c r="DO222" s="3">
        <v>45241</v>
      </c>
      <c r="DP222" s="3">
        <v>45241</v>
      </c>
      <c r="DQ222" s="26">
        <v>5.42</v>
      </c>
    </row>
    <row r="223" spans="1:121" x14ac:dyDescent="0.25">
      <c r="A223" s="2" t="s">
        <v>1281</v>
      </c>
      <c r="B223" s="2" t="s">
        <v>1842</v>
      </c>
      <c r="C223" s="2" t="s">
        <v>4395</v>
      </c>
      <c r="D223" s="2" t="s">
        <v>7281</v>
      </c>
      <c r="E223" s="2" t="s">
        <v>7702</v>
      </c>
      <c r="F223" s="2" t="str">
        <f t="shared" si="7"/>
        <v>TROQUEL DESAFILADO</v>
      </c>
      <c r="G223" s="2" t="str">
        <f t="shared" si="6"/>
        <v>TROQUEL DESAFILADO</v>
      </c>
      <c r="H223" s="2" t="s">
        <v>7264</v>
      </c>
      <c r="I223" s="2" t="s">
        <v>7441</v>
      </c>
      <c r="J223" s="2" t="s">
        <v>7449</v>
      </c>
      <c r="K223" s="2" t="s">
        <v>7605</v>
      </c>
      <c r="L223" s="2" t="s">
        <v>7606</v>
      </c>
      <c r="M223" s="2"/>
      <c r="N223" s="2"/>
      <c r="O223" s="2"/>
      <c r="P223" s="2"/>
      <c r="Q223" s="2" t="s">
        <v>52</v>
      </c>
      <c r="R223" s="2" t="s">
        <v>10</v>
      </c>
      <c r="S223" s="2" t="s">
        <v>1042</v>
      </c>
      <c r="T223" s="2" t="s">
        <v>1276</v>
      </c>
      <c r="U223" s="2" t="s">
        <v>1280</v>
      </c>
      <c r="V223" s="2" t="s">
        <v>1538</v>
      </c>
      <c r="W223" s="2" t="s">
        <v>1538</v>
      </c>
      <c r="X223" s="2" t="s">
        <v>1295</v>
      </c>
      <c r="Y223" s="2" t="s">
        <v>1025</v>
      </c>
      <c r="Z223" s="2" t="s">
        <v>1844</v>
      </c>
      <c r="AA223" s="2" t="s">
        <v>1844</v>
      </c>
      <c r="AB223" s="2" t="s">
        <v>4396</v>
      </c>
      <c r="AC223" s="2" t="s">
        <v>1844</v>
      </c>
      <c r="AD223" s="2" t="s">
        <v>1292</v>
      </c>
      <c r="AE223" s="2" t="s">
        <v>4397</v>
      </c>
      <c r="AF223" s="2" t="s">
        <v>1870</v>
      </c>
      <c r="AG223" s="2" t="s">
        <v>1847</v>
      </c>
      <c r="AH223" s="2" t="s">
        <v>1844</v>
      </c>
      <c r="AI223" s="2" t="s">
        <v>1844</v>
      </c>
      <c r="AJ223" s="2" t="s">
        <v>1844</v>
      </c>
      <c r="AK223" s="2" t="s">
        <v>1281</v>
      </c>
      <c r="AL223" s="2" t="s">
        <v>1848</v>
      </c>
      <c r="AM223" s="2" t="s">
        <v>1844</v>
      </c>
      <c r="AN223" s="2" t="s">
        <v>1946</v>
      </c>
      <c r="AO223" s="2" t="s">
        <v>2391</v>
      </c>
      <c r="AP223" s="2" t="s">
        <v>1844</v>
      </c>
      <c r="AQ223" s="2" t="s">
        <v>1844</v>
      </c>
      <c r="AR223" s="2" t="s">
        <v>1844</v>
      </c>
      <c r="AS223" s="2" t="s">
        <v>1844</v>
      </c>
      <c r="AT223" s="2" t="s">
        <v>2391</v>
      </c>
      <c r="AU223" s="2" t="s">
        <v>1844</v>
      </c>
      <c r="AV223" s="2" t="s">
        <v>1844</v>
      </c>
      <c r="AW223" s="2" t="s">
        <v>1851</v>
      </c>
      <c r="AX223" s="2" t="s">
        <v>1844</v>
      </c>
      <c r="AY223" s="2" t="s">
        <v>1844</v>
      </c>
      <c r="AZ223" s="2" t="s">
        <v>1852</v>
      </c>
      <c r="BA223" s="2" t="s">
        <v>1844</v>
      </c>
      <c r="BB223" s="2" t="s">
        <v>1278</v>
      </c>
      <c r="BC223" s="2" t="s">
        <v>4398</v>
      </c>
      <c r="BD223" s="2" t="s">
        <v>1844</v>
      </c>
      <c r="BE223" s="2" t="s">
        <v>4399</v>
      </c>
      <c r="BF223" s="2" t="s">
        <v>1853</v>
      </c>
      <c r="BG223" s="2" t="s">
        <v>1844</v>
      </c>
      <c r="BH223" s="2" t="s">
        <v>1281</v>
      </c>
      <c r="BI223" s="2" t="s">
        <v>1844</v>
      </c>
      <c r="BJ223" s="2" t="s">
        <v>1854</v>
      </c>
      <c r="BK223" s="2" t="s">
        <v>1855</v>
      </c>
      <c r="BL223" s="2" t="s">
        <v>1871</v>
      </c>
      <c r="BM223" s="2" t="s">
        <v>1844</v>
      </c>
      <c r="BN223" s="2" t="s">
        <v>1844</v>
      </c>
      <c r="BO223" s="2" t="s">
        <v>1844</v>
      </c>
      <c r="BP223" s="2" t="s">
        <v>1857</v>
      </c>
      <c r="BQ223" s="2" t="s">
        <v>1844</v>
      </c>
      <c r="BR223" s="2" t="s">
        <v>1844</v>
      </c>
      <c r="BS223" s="2" t="s">
        <v>1853</v>
      </c>
      <c r="BT223" s="2" t="s">
        <v>1844</v>
      </c>
      <c r="BU223" s="2" t="s">
        <v>4400</v>
      </c>
      <c r="BV223" s="2" t="s">
        <v>1872</v>
      </c>
      <c r="BW223" s="2" t="s">
        <v>4401</v>
      </c>
      <c r="BX223" s="2" t="s">
        <v>1844</v>
      </c>
      <c r="BY223" s="2" t="s">
        <v>1844</v>
      </c>
      <c r="BZ223" s="2" t="s">
        <v>1844</v>
      </c>
      <c r="CA223" s="2" t="s">
        <v>1844</v>
      </c>
      <c r="CB223" s="2" t="s">
        <v>1844</v>
      </c>
      <c r="CC223" s="2" t="s">
        <v>53</v>
      </c>
      <c r="CD223" s="2" t="s">
        <v>1873</v>
      </c>
      <c r="CE223" s="2" t="s">
        <v>1844</v>
      </c>
      <c r="CF223" s="2" t="s">
        <v>1844</v>
      </c>
      <c r="CG223" s="2" t="s">
        <v>1844</v>
      </c>
      <c r="CH223" s="2" t="s">
        <v>4402</v>
      </c>
      <c r="CI223" s="2" t="s">
        <v>1874</v>
      </c>
      <c r="CJ223" s="2" t="s">
        <v>1844</v>
      </c>
      <c r="CK223" s="2" t="s">
        <v>1844</v>
      </c>
      <c r="CL223" s="2" t="s">
        <v>1844</v>
      </c>
      <c r="CM223" s="2" t="s">
        <v>1844</v>
      </c>
      <c r="CN223" s="2" t="s">
        <v>1281</v>
      </c>
      <c r="CO223" s="2" t="s">
        <v>1875</v>
      </c>
      <c r="CP223" s="2" t="s">
        <v>4400</v>
      </c>
      <c r="CQ223" s="2" t="s">
        <v>1876</v>
      </c>
      <c r="CR223" s="2" t="s">
        <v>1844</v>
      </c>
      <c r="CS223" s="2" t="s">
        <v>1859</v>
      </c>
      <c r="CT223" s="2" t="s">
        <v>1859</v>
      </c>
      <c r="CU223" s="2" t="s">
        <v>1859</v>
      </c>
      <c r="CV223" s="2" t="s">
        <v>1844</v>
      </c>
      <c r="CW223" s="2" t="s">
        <v>1844</v>
      </c>
      <c r="CX223" s="2" t="s">
        <v>1844</v>
      </c>
      <c r="CY223" s="2" t="s">
        <v>1844</v>
      </c>
      <c r="CZ223" s="2" t="s">
        <v>1844</v>
      </c>
      <c r="DA223" s="2" t="s">
        <v>1844</v>
      </c>
      <c r="DB223" s="2" t="s">
        <v>1844</v>
      </c>
      <c r="DC223" s="2" t="s">
        <v>1026</v>
      </c>
      <c r="DD223" s="2" t="s">
        <v>1281</v>
      </c>
      <c r="DE223" s="2" t="s">
        <v>51</v>
      </c>
      <c r="DF223" s="3">
        <v>45252</v>
      </c>
      <c r="DG223" s="3">
        <v>45260</v>
      </c>
      <c r="DH223" s="3">
        <v>45273</v>
      </c>
      <c r="DI223" s="3">
        <v>45252</v>
      </c>
      <c r="DJ223" s="3">
        <v>45252</v>
      </c>
      <c r="DK223" s="3"/>
      <c r="DL223" s="3"/>
      <c r="DM223" s="3">
        <v>45252</v>
      </c>
      <c r="DN223" s="3"/>
      <c r="DO223" s="3">
        <v>45252</v>
      </c>
      <c r="DP223" s="3">
        <v>45252</v>
      </c>
      <c r="DQ223" s="26">
        <v>1.33</v>
      </c>
    </row>
    <row r="224" spans="1:121" x14ac:dyDescent="0.25">
      <c r="A224" s="2" t="s">
        <v>1281</v>
      </c>
      <c r="B224" s="2" t="s">
        <v>1842</v>
      </c>
      <c r="C224" s="2" t="s">
        <v>4413</v>
      </c>
      <c r="D224" s="2" t="s">
        <v>7281</v>
      </c>
      <c r="E224" s="2" t="s">
        <v>7702</v>
      </c>
      <c r="F224" s="2" t="str">
        <f t="shared" si="7"/>
        <v>TROQUEL DESAFILADO</v>
      </c>
      <c r="G224" s="2" t="str">
        <f t="shared" si="6"/>
        <v>TROQUEL DESAFILADO</v>
      </c>
      <c r="H224" s="2">
        <v>20183406</v>
      </c>
      <c r="I224" s="2" t="s">
        <v>7294</v>
      </c>
      <c r="J224" s="2">
        <v>700</v>
      </c>
      <c r="K224" s="2" t="s">
        <v>7317</v>
      </c>
      <c r="L224" s="2" t="s">
        <v>7247</v>
      </c>
      <c r="M224" s="2" t="s">
        <v>7369</v>
      </c>
      <c r="N224" s="2"/>
      <c r="O224" s="2"/>
      <c r="P224" s="2"/>
      <c r="Q224" s="2" t="s">
        <v>52</v>
      </c>
      <c r="R224" s="2" t="s">
        <v>10</v>
      </c>
      <c r="S224" s="2" t="s">
        <v>1042</v>
      </c>
      <c r="T224" s="2" t="s">
        <v>1293</v>
      </c>
      <c r="U224" s="2" t="s">
        <v>1288</v>
      </c>
      <c r="V224" s="2" t="s">
        <v>1538</v>
      </c>
      <c r="W224" s="2" t="s">
        <v>1538</v>
      </c>
      <c r="X224" s="2" t="s">
        <v>1295</v>
      </c>
      <c r="Y224" s="2" t="s">
        <v>1025</v>
      </c>
      <c r="Z224" s="2" t="s">
        <v>1844</v>
      </c>
      <c r="AA224" s="2" t="s">
        <v>1844</v>
      </c>
      <c r="AB224" s="2" t="s">
        <v>1844</v>
      </c>
      <c r="AC224" s="2" t="s">
        <v>1844</v>
      </c>
      <c r="AD224" s="2" t="s">
        <v>1531</v>
      </c>
      <c r="AE224" s="2" t="s">
        <v>4414</v>
      </c>
      <c r="AF224" s="2" t="s">
        <v>1870</v>
      </c>
      <c r="AG224" s="2" t="s">
        <v>1847</v>
      </c>
      <c r="AH224" s="2" t="s">
        <v>1844</v>
      </c>
      <c r="AI224" s="2" t="s">
        <v>1844</v>
      </c>
      <c r="AJ224" s="2" t="s">
        <v>1844</v>
      </c>
      <c r="AK224" s="2" t="s">
        <v>1281</v>
      </c>
      <c r="AL224" s="2" t="s">
        <v>1848</v>
      </c>
      <c r="AM224" s="2" t="s">
        <v>1844</v>
      </c>
      <c r="AN224" s="2" t="s">
        <v>1857</v>
      </c>
      <c r="AO224" s="2" t="s">
        <v>4415</v>
      </c>
      <c r="AP224" s="2" t="s">
        <v>1844</v>
      </c>
      <c r="AQ224" s="2" t="s">
        <v>1844</v>
      </c>
      <c r="AR224" s="2" t="s">
        <v>1844</v>
      </c>
      <c r="AS224" s="2" t="s">
        <v>1844</v>
      </c>
      <c r="AT224" s="2" t="s">
        <v>4415</v>
      </c>
      <c r="AU224" s="2" t="s">
        <v>1844</v>
      </c>
      <c r="AV224" s="2" t="s">
        <v>1844</v>
      </c>
      <c r="AW224" s="2" t="s">
        <v>1851</v>
      </c>
      <c r="AX224" s="2" t="s">
        <v>1844</v>
      </c>
      <c r="AY224" s="2" t="s">
        <v>1844</v>
      </c>
      <c r="AZ224" s="2" t="s">
        <v>1852</v>
      </c>
      <c r="BA224" s="2" t="s">
        <v>1844</v>
      </c>
      <c r="BB224" s="2" t="s">
        <v>1278</v>
      </c>
      <c r="BC224" s="2" t="s">
        <v>4416</v>
      </c>
      <c r="BD224" s="2" t="s">
        <v>1844</v>
      </c>
      <c r="BE224" s="2" t="s">
        <v>4417</v>
      </c>
      <c r="BF224" s="2" t="s">
        <v>1853</v>
      </c>
      <c r="BG224" s="2" t="s">
        <v>1844</v>
      </c>
      <c r="BH224" s="2" t="s">
        <v>1281</v>
      </c>
      <c r="BI224" s="2" t="s">
        <v>1844</v>
      </c>
      <c r="BJ224" s="2" t="s">
        <v>1854</v>
      </c>
      <c r="BK224" s="2" t="s">
        <v>1855</v>
      </c>
      <c r="BL224" s="2" t="s">
        <v>1871</v>
      </c>
      <c r="BM224" s="2" t="s">
        <v>1844</v>
      </c>
      <c r="BN224" s="2" t="s">
        <v>1844</v>
      </c>
      <c r="BO224" s="2" t="s">
        <v>1844</v>
      </c>
      <c r="BP224" s="2" t="s">
        <v>1857</v>
      </c>
      <c r="BQ224" s="2" t="s">
        <v>1844</v>
      </c>
      <c r="BR224" s="2" t="s">
        <v>1844</v>
      </c>
      <c r="BS224" s="2" t="s">
        <v>1853</v>
      </c>
      <c r="BT224" s="2" t="s">
        <v>1844</v>
      </c>
      <c r="BU224" s="2" t="s">
        <v>4418</v>
      </c>
      <c r="BV224" s="2" t="s">
        <v>1872</v>
      </c>
      <c r="BW224" s="2" t="s">
        <v>4419</v>
      </c>
      <c r="BX224" s="2" t="s">
        <v>1844</v>
      </c>
      <c r="BY224" s="2" t="s">
        <v>1844</v>
      </c>
      <c r="BZ224" s="2" t="s">
        <v>1844</v>
      </c>
      <c r="CA224" s="2" t="s">
        <v>1844</v>
      </c>
      <c r="CB224" s="2" t="s">
        <v>1844</v>
      </c>
      <c r="CC224" s="2" t="s">
        <v>53</v>
      </c>
      <c r="CD224" s="2" t="s">
        <v>1873</v>
      </c>
      <c r="CE224" s="2" t="s">
        <v>1844</v>
      </c>
      <c r="CF224" s="2" t="s">
        <v>1844</v>
      </c>
      <c r="CG224" s="2" t="s">
        <v>1844</v>
      </c>
      <c r="CH224" s="2" t="s">
        <v>4420</v>
      </c>
      <c r="CI224" s="2" t="s">
        <v>1874</v>
      </c>
      <c r="CJ224" s="2" t="s">
        <v>1844</v>
      </c>
      <c r="CK224" s="2" t="s">
        <v>1844</v>
      </c>
      <c r="CL224" s="2" t="s">
        <v>1844</v>
      </c>
      <c r="CM224" s="2" t="s">
        <v>1844</v>
      </c>
      <c r="CN224" s="2" t="s">
        <v>1281</v>
      </c>
      <c r="CO224" s="2" t="s">
        <v>1875</v>
      </c>
      <c r="CP224" s="2" t="s">
        <v>4418</v>
      </c>
      <c r="CQ224" s="2" t="s">
        <v>1876</v>
      </c>
      <c r="CR224" s="2" t="s">
        <v>1844</v>
      </c>
      <c r="CS224" s="2" t="s">
        <v>1859</v>
      </c>
      <c r="CT224" s="2" t="s">
        <v>1859</v>
      </c>
      <c r="CU224" s="2" t="s">
        <v>1859</v>
      </c>
      <c r="CV224" s="2" t="s">
        <v>1844</v>
      </c>
      <c r="CW224" s="2" t="s">
        <v>1844</v>
      </c>
      <c r="CX224" s="2" t="s">
        <v>1844</v>
      </c>
      <c r="CY224" s="2" t="s">
        <v>1844</v>
      </c>
      <c r="CZ224" s="2" t="s">
        <v>1844</v>
      </c>
      <c r="DA224" s="2" t="s">
        <v>1844</v>
      </c>
      <c r="DB224" s="2" t="s">
        <v>1844</v>
      </c>
      <c r="DC224" s="2" t="s">
        <v>1026</v>
      </c>
      <c r="DD224" s="2" t="s">
        <v>1281</v>
      </c>
      <c r="DE224" s="2" t="s">
        <v>51</v>
      </c>
      <c r="DF224" s="3">
        <v>45261</v>
      </c>
      <c r="DG224" s="3">
        <v>45261</v>
      </c>
      <c r="DH224" s="3">
        <v>45261</v>
      </c>
      <c r="DI224" s="3"/>
      <c r="DJ224" s="3">
        <v>45261</v>
      </c>
      <c r="DK224" s="3"/>
      <c r="DL224" s="3"/>
      <c r="DM224" s="3">
        <v>45261</v>
      </c>
      <c r="DN224" s="3"/>
      <c r="DO224" s="3">
        <v>45261</v>
      </c>
      <c r="DP224" s="3">
        <v>45261</v>
      </c>
      <c r="DQ224" s="26">
        <v>0</v>
      </c>
    </row>
    <row r="225" spans="1:121" x14ac:dyDescent="0.25">
      <c r="A225" s="2" t="s">
        <v>1281</v>
      </c>
      <c r="B225" s="2" t="s">
        <v>1842</v>
      </c>
      <c r="C225" s="2" t="s">
        <v>4421</v>
      </c>
      <c r="D225" s="2" t="s">
        <v>7281</v>
      </c>
      <c r="E225" s="2" t="s">
        <v>7702</v>
      </c>
      <c r="F225" s="2" t="str">
        <f t="shared" si="7"/>
        <v>TROQUEL DESAFILADO</v>
      </c>
      <c r="G225" s="2" t="str">
        <f t="shared" si="6"/>
        <v>TROQUEL DESAFILADO</v>
      </c>
      <c r="H225" s="2" t="s">
        <v>7317</v>
      </c>
      <c r="I225" s="2" t="s">
        <v>7247</v>
      </c>
      <c r="J225" s="2" t="s">
        <v>7369</v>
      </c>
      <c r="K225" s="2"/>
      <c r="L225" s="2"/>
      <c r="M225" s="2"/>
      <c r="N225" s="2"/>
      <c r="O225" s="2"/>
      <c r="P225" s="2"/>
      <c r="Q225" s="2" t="s">
        <v>52</v>
      </c>
      <c r="R225" s="2" t="s">
        <v>10</v>
      </c>
      <c r="S225" s="2" t="s">
        <v>1042</v>
      </c>
      <c r="T225" s="2" t="s">
        <v>1276</v>
      </c>
      <c r="U225" s="2" t="s">
        <v>1280</v>
      </c>
      <c r="V225" s="2" t="s">
        <v>1538</v>
      </c>
      <c r="W225" s="2" t="s">
        <v>1538</v>
      </c>
      <c r="X225" s="2" t="s">
        <v>1295</v>
      </c>
      <c r="Y225" s="2" t="s">
        <v>1025</v>
      </c>
      <c r="Z225" s="2" t="s">
        <v>1844</v>
      </c>
      <c r="AA225" s="2" t="s">
        <v>1844</v>
      </c>
      <c r="AB225" s="2" t="s">
        <v>4422</v>
      </c>
      <c r="AC225" s="2" t="s">
        <v>1844</v>
      </c>
      <c r="AD225" s="2" t="s">
        <v>1531</v>
      </c>
      <c r="AE225" s="2" t="s">
        <v>4423</v>
      </c>
      <c r="AF225" s="2" t="s">
        <v>1870</v>
      </c>
      <c r="AG225" s="2" t="s">
        <v>1847</v>
      </c>
      <c r="AH225" s="2" t="s">
        <v>1844</v>
      </c>
      <c r="AI225" s="2" t="s">
        <v>1844</v>
      </c>
      <c r="AJ225" s="2" t="s">
        <v>1844</v>
      </c>
      <c r="AK225" s="2" t="s">
        <v>1281</v>
      </c>
      <c r="AL225" s="2" t="s">
        <v>1848</v>
      </c>
      <c r="AM225" s="2" t="s">
        <v>1844</v>
      </c>
      <c r="AN225" s="2" t="s">
        <v>2677</v>
      </c>
      <c r="AO225" s="2" t="s">
        <v>4424</v>
      </c>
      <c r="AP225" s="2" t="s">
        <v>1844</v>
      </c>
      <c r="AQ225" s="2" t="s">
        <v>1844</v>
      </c>
      <c r="AR225" s="2" t="s">
        <v>1844</v>
      </c>
      <c r="AS225" s="2" t="s">
        <v>1844</v>
      </c>
      <c r="AT225" s="2" t="s">
        <v>4424</v>
      </c>
      <c r="AU225" s="2" t="s">
        <v>1844</v>
      </c>
      <c r="AV225" s="2" t="s">
        <v>1844</v>
      </c>
      <c r="AW225" s="2" t="s">
        <v>1851</v>
      </c>
      <c r="AX225" s="2" t="s">
        <v>1844</v>
      </c>
      <c r="AY225" s="2" t="s">
        <v>1844</v>
      </c>
      <c r="AZ225" s="2" t="s">
        <v>1852</v>
      </c>
      <c r="BA225" s="2" t="s">
        <v>1844</v>
      </c>
      <c r="BB225" s="2" t="s">
        <v>1278</v>
      </c>
      <c r="BC225" s="2" t="s">
        <v>4425</v>
      </c>
      <c r="BD225" s="2" t="s">
        <v>1844</v>
      </c>
      <c r="BE225" s="2" t="s">
        <v>4426</v>
      </c>
      <c r="BF225" s="2" t="s">
        <v>1853</v>
      </c>
      <c r="BG225" s="2" t="s">
        <v>1844</v>
      </c>
      <c r="BH225" s="2" t="s">
        <v>1281</v>
      </c>
      <c r="BI225" s="2" t="s">
        <v>1844</v>
      </c>
      <c r="BJ225" s="2" t="s">
        <v>1854</v>
      </c>
      <c r="BK225" s="2" t="s">
        <v>1855</v>
      </c>
      <c r="BL225" s="2" t="s">
        <v>1871</v>
      </c>
      <c r="BM225" s="2" t="s">
        <v>1844</v>
      </c>
      <c r="BN225" s="2" t="s">
        <v>1844</v>
      </c>
      <c r="BO225" s="2" t="s">
        <v>1844</v>
      </c>
      <c r="BP225" s="2" t="s">
        <v>1857</v>
      </c>
      <c r="BQ225" s="2" t="s">
        <v>1844</v>
      </c>
      <c r="BR225" s="2" t="s">
        <v>1844</v>
      </c>
      <c r="BS225" s="2" t="s">
        <v>1853</v>
      </c>
      <c r="BT225" s="2" t="s">
        <v>1844</v>
      </c>
      <c r="BU225" s="2" t="s">
        <v>4427</v>
      </c>
      <c r="BV225" s="2" t="s">
        <v>1872</v>
      </c>
      <c r="BW225" s="2" t="s">
        <v>4428</v>
      </c>
      <c r="BX225" s="2" t="s">
        <v>1844</v>
      </c>
      <c r="BY225" s="2" t="s">
        <v>1844</v>
      </c>
      <c r="BZ225" s="2" t="s">
        <v>1844</v>
      </c>
      <c r="CA225" s="2" t="s">
        <v>1844</v>
      </c>
      <c r="CB225" s="2" t="s">
        <v>1844</v>
      </c>
      <c r="CC225" s="2" t="s">
        <v>53</v>
      </c>
      <c r="CD225" s="2" t="s">
        <v>1873</v>
      </c>
      <c r="CE225" s="2" t="s">
        <v>1844</v>
      </c>
      <c r="CF225" s="2" t="s">
        <v>1844</v>
      </c>
      <c r="CG225" s="2" t="s">
        <v>1844</v>
      </c>
      <c r="CH225" s="2" t="s">
        <v>4429</v>
      </c>
      <c r="CI225" s="2" t="s">
        <v>1874</v>
      </c>
      <c r="CJ225" s="2" t="s">
        <v>1844</v>
      </c>
      <c r="CK225" s="2" t="s">
        <v>1844</v>
      </c>
      <c r="CL225" s="2" t="s">
        <v>1844</v>
      </c>
      <c r="CM225" s="2" t="s">
        <v>1844</v>
      </c>
      <c r="CN225" s="2" t="s">
        <v>1281</v>
      </c>
      <c r="CO225" s="2" t="s">
        <v>1875</v>
      </c>
      <c r="CP225" s="2" t="s">
        <v>4427</v>
      </c>
      <c r="CQ225" s="2" t="s">
        <v>1876</v>
      </c>
      <c r="CR225" s="2" t="s">
        <v>1844</v>
      </c>
      <c r="CS225" s="2" t="s">
        <v>1859</v>
      </c>
      <c r="CT225" s="2" t="s">
        <v>1859</v>
      </c>
      <c r="CU225" s="2" t="s">
        <v>1859</v>
      </c>
      <c r="CV225" s="2" t="s">
        <v>1844</v>
      </c>
      <c r="CW225" s="2" t="s">
        <v>1844</v>
      </c>
      <c r="CX225" s="2" t="s">
        <v>1844</v>
      </c>
      <c r="CY225" s="2" t="s">
        <v>1844</v>
      </c>
      <c r="CZ225" s="2" t="s">
        <v>1844</v>
      </c>
      <c r="DA225" s="2" t="s">
        <v>1844</v>
      </c>
      <c r="DB225" s="2" t="s">
        <v>1844</v>
      </c>
      <c r="DC225" s="2" t="s">
        <v>1026</v>
      </c>
      <c r="DD225" s="2" t="s">
        <v>1281</v>
      </c>
      <c r="DE225" s="2" t="s">
        <v>51</v>
      </c>
      <c r="DF225" s="3">
        <v>45261</v>
      </c>
      <c r="DG225" s="3">
        <v>45276</v>
      </c>
      <c r="DH225" s="3">
        <v>45276</v>
      </c>
      <c r="DI225" s="3">
        <v>45261</v>
      </c>
      <c r="DJ225" s="3">
        <v>45261</v>
      </c>
      <c r="DK225" s="3"/>
      <c r="DL225" s="3"/>
      <c r="DM225" s="3">
        <v>45261</v>
      </c>
      <c r="DN225" s="3"/>
      <c r="DO225" s="3">
        <v>45261</v>
      </c>
      <c r="DP225" s="3">
        <v>45261</v>
      </c>
      <c r="DQ225" s="26">
        <v>0.83</v>
      </c>
    </row>
    <row r="226" spans="1:121" x14ac:dyDescent="0.25">
      <c r="A226" s="2" t="s">
        <v>1281</v>
      </c>
      <c r="B226" s="2" t="s">
        <v>1842</v>
      </c>
      <c r="C226" s="2" t="s">
        <v>4439</v>
      </c>
      <c r="D226" s="2" t="s">
        <v>7747</v>
      </c>
      <c r="E226" s="2" t="s">
        <v>7609</v>
      </c>
      <c r="F226" s="2" t="str">
        <f t="shared" si="7"/>
        <v>TEMPERATURA DE SELLADO ELEVADA</v>
      </c>
      <c r="G226" s="2" t="str">
        <f t="shared" si="6"/>
        <v>TEMPERATURA DE SELLADO ELEVADA</v>
      </c>
      <c r="H226" s="2" t="s">
        <v>7274</v>
      </c>
      <c r="I226" s="2" t="s">
        <v>7247</v>
      </c>
      <c r="J226" s="2" t="s">
        <v>5964</v>
      </c>
      <c r="K226" s="2" t="s">
        <v>7609</v>
      </c>
      <c r="L226" s="2"/>
      <c r="M226" s="2"/>
      <c r="N226" s="2"/>
      <c r="O226" s="2"/>
      <c r="P226" s="2"/>
      <c r="Q226" s="2" t="s">
        <v>52</v>
      </c>
      <c r="R226" s="2" t="s">
        <v>10</v>
      </c>
      <c r="S226" s="2" t="s">
        <v>1129</v>
      </c>
      <c r="T226" s="2" t="s">
        <v>1276</v>
      </c>
      <c r="U226" s="2" t="s">
        <v>1280</v>
      </c>
      <c r="V226" s="2" t="s">
        <v>1294</v>
      </c>
      <c r="W226" s="2" t="s">
        <v>1294</v>
      </c>
      <c r="X226" s="2" t="s">
        <v>1295</v>
      </c>
      <c r="Y226" s="2" t="s">
        <v>1025</v>
      </c>
      <c r="Z226" s="2" t="s">
        <v>1844</v>
      </c>
      <c r="AA226" s="2" t="s">
        <v>1844</v>
      </c>
      <c r="AB226" s="2" t="s">
        <v>4440</v>
      </c>
      <c r="AC226" s="2" t="s">
        <v>1844</v>
      </c>
      <c r="AD226" s="2" t="s">
        <v>1296</v>
      </c>
      <c r="AE226" s="2" t="s">
        <v>4441</v>
      </c>
      <c r="AF226" s="2" t="s">
        <v>1870</v>
      </c>
      <c r="AG226" s="2" t="s">
        <v>1847</v>
      </c>
      <c r="AH226" s="2" t="s">
        <v>1844</v>
      </c>
      <c r="AI226" s="2" t="s">
        <v>1844</v>
      </c>
      <c r="AJ226" s="2" t="s">
        <v>1844</v>
      </c>
      <c r="AK226" s="2" t="s">
        <v>1281</v>
      </c>
      <c r="AL226" s="2" t="s">
        <v>1848</v>
      </c>
      <c r="AM226" s="2" t="s">
        <v>1844</v>
      </c>
      <c r="AN226" s="2" t="s">
        <v>2571</v>
      </c>
      <c r="AO226" s="2" t="s">
        <v>2190</v>
      </c>
      <c r="AP226" s="2" t="s">
        <v>1844</v>
      </c>
      <c r="AQ226" s="2" t="s">
        <v>1844</v>
      </c>
      <c r="AR226" s="2" t="s">
        <v>1844</v>
      </c>
      <c r="AS226" s="2" t="s">
        <v>1844</v>
      </c>
      <c r="AT226" s="2" t="s">
        <v>4442</v>
      </c>
      <c r="AU226" s="2" t="s">
        <v>1844</v>
      </c>
      <c r="AV226" s="2" t="s">
        <v>1844</v>
      </c>
      <c r="AW226" s="2" t="s">
        <v>1851</v>
      </c>
      <c r="AX226" s="2" t="s">
        <v>1844</v>
      </c>
      <c r="AY226" s="2" t="s">
        <v>1844</v>
      </c>
      <c r="AZ226" s="2" t="s">
        <v>1852</v>
      </c>
      <c r="BA226" s="2" t="s">
        <v>1844</v>
      </c>
      <c r="BB226" s="2" t="s">
        <v>1278</v>
      </c>
      <c r="BC226" s="2" t="s">
        <v>4443</v>
      </c>
      <c r="BD226" s="2" t="s">
        <v>1844</v>
      </c>
      <c r="BE226" s="2" t="s">
        <v>4444</v>
      </c>
      <c r="BF226" s="2" t="s">
        <v>1853</v>
      </c>
      <c r="BG226" s="2" t="s">
        <v>1844</v>
      </c>
      <c r="BH226" s="2" t="s">
        <v>1281</v>
      </c>
      <c r="BI226" s="2" t="s">
        <v>1844</v>
      </c>
      <c r="BJ226" s="2" t="s">
        <v>1854</v>
      </c>
      <c r="BK226" s="2" t="s">
        <v>1855</v>
      </c>
      <c r="BL226" s="2" t="s">
        <v>1871</v>
      </c>
      <c r="BM226" s="2" t="s">
        <v>1844</v>
      </c>
      <c r="BN226" s="2" t="s">
        <v>1844</v>
      </c>
      <c r="BO226" s="2" t="s">
        <v>1844</v>
      </c>
      <c r="BP226" s="2" t="s">
        <v>1857</v>
      </c>
      <c r="BQ226" s="2" t="s">
        <v>1844</v>
      </c>
      <c r="BR226" s="2" t="s">
        <v>1844</v>
      </c>
      <c r="BS226" s="2" t="s">
        <v>1853</v>
      </c>
      <c r="BT226" s="2" t="s">
        <v>1844</v>
      </c>
      <c r="BU226" s="2" t="s">
        <v>4445</v>
      </c>
      <c r="BV226" s="2" t="s">
        <v>1872</v>
      </c>
      <c r="BW226" s="2" t="s">
        <v>4446</v>
      </c>
      <c r="BX226" s="2" t="s">
        <v>1844</v>
      </c>
      <c r="BY226" s="2" t="s">
        <v>1844</v>
      </c>
      <c r="BZ226" s="2" t="s">
        <v>1844</v>
      </c>
      <c r="CA226" s="2" t="s">
        <v>1844</v>
      </c>
      <c r="CB226" s="2" t="s">
        <v>1844</v>
      </c>
      <c r="CC226" s="2" t="s">
        <v>53</v>
      </c>
      <c r="CD226" s="2" t="s">
        <v>1873</v>
      </c>
      <c r="CE226" s="2" t="s">
        <v>1844</v>
      </c>
      <c r="CF226" s="2" t="s">
        <v>1844</v>
      </c>
      <c r="CG226" s="2" t="s">
        <v>1844</v>
      </c>
      <c r="CH226" s="2" t="s">
        <v>4441</v>
      </c>
      <c r="CI226" s="2" t="s">
        <v>1874</v>
      </c>
      <c r="CJ226" s="2" t="s">
        <v>1844</v>
      </c>
      <c r="CK226" s="2" t="s">
        <v>1844</v>
      </c>
      <c r="CL226" s="2" t="s">
        <v>1844</v>
      </c>
      <c r="CM226" s="2" t="s">
        <v>1844</v>
      </c>
      <c r="CN226" s="2" t="s">
        <v>1281</v>
      </c>
      <c r="CO226" s="2" t="s">
        <v>1875</v>
      </c>
      <c r="CP226" s="2" t="s">
        <v>4445</v>
      </c>
      <c r="CQ226" s="2" t="s">
        <v>1876</v>
      </c>
      <c r="CR226" s="2" t="s">
        <v>1844</v>
      </c>
      <c r="CS226" s="2" t="s">
        <v>1859</v>
      </c>
      <c r="CT226" s="2" t="s">
        <v>1859</v>
      </c>
      <c r="CU226" s="2" t="s">
        <v>1859</v>
      </c>
      <c r="CV226" s="2" t="s">
        <v>1844</v>
      </c>
      <c r="CW226" s="2" t="s">
        <v>1844</v>
      </c>
      <c r="CX226" s="2" t="s">
        <v>1844</v>
      </c>
      <c r="CY226" s="2" t="s">
        <v>1844</v>
      </c>
      <c r="CZ226" s="2" t="s">
        <v>1844</v>
      </c>
      <c r="DA226" s="2" t="s">
        <v>1844</v>
      </c>
      <c r="DB226" s="2" t="s">
        <v>1844</v>
      </c>
      <c r="DC226" s="2" t="s">
        <v>1026</v>
      </c>
      <c r="DD226" s="2" t="s">
        <v>1281</v>
      </c>
      <c r="DE226" s="2" t="s">
        <v>51</v>
      </c>
      <c r="DF226" s="3">
        <v>45264</v>
      </c>
      <c r="DG226" s="3">
        <v>45264</v>
      </c>
      <c r="DH226" s="3">
        <v>45264</v>
      </c>
      <c r="DI226" s="3">
        <v>45264</v>
      </c>
      <c r="DJ226" s="3">
        <v>45264</v>
      </c>
      <c r="DK226" s="3"/>
      <c r="DL226" s="3"/>
      <c r="DM226" s="3">
        <v>45264</v>
      </c>
      <c r="DN226" s="3"/>
      <c r="DO226" s="3">
        <v>45264</v>
      </c>
      <c r="DP226" s="3">
        <v>45264</v>
      </c>
      <c r="DQ226" s="26">
        <v>0.67</v>
      </c>
    </row>
    <row r="227" spans="1:121" x14ac:dyDescent="0.25">
      <c r="A227" s="2" t="s">
        <v>1281</v>
      </c>
      <c r="B227" s="2" t="s">
        <v>1842</v>
      </c>
      <c r="C227" s="2" t="s">
        <v>4306</v>
      </c>
      <c r="D227" s="2" t="s">
        <v>7997</v>
      </c>
      <c r="E227" s="2" t="s">
        <v>7931</v>
      </c>
      <c r="F227" s="2" t="str">
        <f t="shared" si="7"/>
        <v>CUCHILLA TRANSVERSAL DESAJUSTADA</v>
      </c>
      <c r="G227" s="2" t="str">
        <f t="shared" si="6"/>
        <v>CUCHILLA TRANSVERSAL DESAJUSTADA</v>
      </c>
      <c r="H227" s="2" t="s">
        <v>7340</v>
      </c>
      <c r="I227" s="2" t="s">
        <v>7435</v>
      </c>
      <c r="J227" s="2" t="s">
        <v>7247</v>
      </c>
      <c r="K227" s="2" t="s">
        <v>7369</v>
      </c>
      <c r="L227" s="2" t="s">
        <v>7370</v>
      </c>
      <c r="M227" s="2"/>
      <c r="N227" s="2"/>
      <c r="O227" s="2"/>
      <c r="P227" s="2"/>
      <c r="Q227" s="2" t="s">
        <v>239</v>
      </c>
      <c r="R227" s="2" t="s">
        <v>10</v>
      </c>
      <c r="S227" s="2" t="s">
        <v>1042</v>
      </c>
      <c r="T227" s="2" t="s">
        <v>1276</v>
      </c>
      <c r="U227" s="2" t="s">
        <v>1280</v>
      </c>
      <c r="V227" s="2" t="s">
        <v>1410</v>
      </c>
      <c r="W227" s="2" t="s">
        <v>1410</v>
      </c>
      <c r="X227" s="2" t="s">
        <v>1279</v>
      </c>
      <c r="Y227" s="2" t="s">
        <v>1015</v>
      </c>
      <c r="Z227" s="2" t="s">
        <v>1844</v>
      </c>
      <c r="AA227" s="2" t="s">
        <v>1844</v>
      </c>
      <c r="AB227" s="2" t="s">
        <v>4307</v>
      </c>
      <c r="AC227" s="2" t="s">
        <v>1844</v>
      </c>
      <c r="AD227" s="2" t="s">
        <v>1299</v>
      </c>
      <c r="AE227" s="2" t="s">
        <v>4308</v>
      </c>
      <c r="AF227" s="2" t="s">
        <v>1846</v>
      </c>
      <c r="AG227" s="2" t="s">
        <v>1847</v>
      </c>
      <c r="AH227" s="2" t="s">
        <v>1844</v>
      </c>
      <c r="AI227" s="2" t="s">
        <v>1844</v>
      </c>
      <c r="AJ227" s="2" t="s">
        <v>1844</v>
      </c>
      <c r="AK227" s="2" t="s">
        <v>1281</v>
      </c>
      <c r="AL227" s="2" t="s">
        <v>1848</v>
      </c>
      <c r="AM227" s="2" t="s">
        <v>1844</v>
      </c>
      <c r="AN227" s="2" t="s">
        <v>4309</v>
      </c>
      <c r="AO227" s="2" t="s">
        <v>4310</v>
      </c>
      <c r="AP227" s="2" t="s">
        <v>1844</v>
      </c>
      <c r="AQ227" s="2" t="s">
        <v>1844</v>
      </c>
      <c r="AR227" s="2" t="s">
        <v>1844</v>
      </c>
      <c r="AS227" s="2" t="s">
        <v>1844</v>
      </c>
      <c r="AT227" s="2" t="s">
        <v>4311</v>
      </c>
      <c r="AU227" s="2" t="s">
        <v>1844</v>
      </c>
      <c r="AV227" s="2" t="s">
        <v>1844</v>
      </c>
      <c r="AW227" s="2" t="s">
        <v>1851</v>
      </c>
      <c r="AX227" s="2" t="s">
        <v>1844</v>
      </c>
      <c r="AY227" s="2" t="s">
        <v>1844</v>
      </c>
      <c r="AZ227" s="2" t="s">
        <v>1852</v>
      </c>
      <c r="BA227" s="2" t="s">
        <v>1844</v>
      </c>
      <c r="BB227" s="2" t="s">
        <v>1278</v>
      </c>
      <c r="BC227" s="2" t="s">
        <v>4312</v>
      </c>
      <c r="BD227" s="2" t="s">
        <v>1844</v>
      </c>
      <c r="BE227" s="2" t="s">
        <v>4313</v>
      </c>
      <c r="BF227" s="2" t="s">
        <v>1853</v>
      </c>
      <c r="BG227" s="2" t="s">
        <v>1844</v>
      </c>
      <c r="BH227" s="2" t="s">
        <v>1281</v>
      </c>
      <c r="BI227" s="2" t="s">
        <v>1844</v>
      </c>
      <c r="BJ227" s="2" t="s">
        <v>1854</v>
      </c>
      <c r="BK227" s="2" t="s">
        <v>1855</v>
      </c>
      <c r="BL227" s="2" t="s">
        <v>1856</v>
      </c>
      <c r="BM227" s="2" t="s">
        <v>1844</v>
      </c>
      <c r="BN227" s="2" t="s">
        <v>1844</v>
      </c>
      <c r="BO227" s="2" t="s">
        <v>1844</v>
      </c>
      <c r="BP227" s="2" t="s">
        <v>1857</v>
      </c>
      <c r="BQ227" s="2" t="s">
        <v>1844</v>
      </c>
      <c r="BR227" s="2" t="s">
        <v>1844</v>
      </c>
      <c r="BS227" s="2" t="s">
        <v>1853</v>
      </c>
      <c r="BT227" s="2" t="s">
        <v>1844</v>
      </c>
      <c r="BU227" s="2" t="s">
        <v>4314</v>
      </c>
      <c r="BV227" s="2" t="s">
        <v>1844</v>
      </c>
      <c r="BW227" s="2" t="s">
        <v>4315</v>
      </c>
      <c r="BX227" s="2" t="s">
        <v>1844</v>
      </c>
      <c r="BY227" s="2" t="s">
        <v>1844</v>
      </c>
      <c r="BZ227" s="2" t="s">
        <v>1844</v>
      </c>
      <c r="CA227" s="2" t="s">
        <v>1844</v>
      </c>
      <c r="CB227" s="2" t="s">
        <v>1844</v>
      </c>
      <c r="CC227" s="2" t="s">
        <v>185</v>
      </c>
      <c r="CD227" s="2" t="s">
        <v>1844</v>
      </c>
      <c r="CE227" s="2" t="s">
        <v>1844</v>
      </c>
      <c r="CF227" s="2" t="s">
        <v>1844</v>
      </c>
      <c r="CG227" s="2" t="s">
        <v>1844</v>
      </c>
      <c r="CH227" s="2" t="s">
        <v>4308</v>
      </c>
      <c r="CI227" s="2" t="s">
        <v>1858</v>
      </c>
      <c r="CJ227" s="2" t="s">
        <v>1844</v>
      </c>
      <c r="CK227" s="2" t="s">
        <v>1844</v>
      </c>
      <c r="CL227" s="2" t="s">
        <v>1844</v>
      </c>
      <c r="CM227" s="2" t="s">
        <v>1844</v>
      </c>
      <c r="CN227" s="2" t="s">
        <v>1281</v>
      </c>
      <c r="CO227" s="2" t="s">
        <v>1844</v>
      </c>
      <c r="CP227" s="2" t="s">
        <v>4314</v>
      </c>
      <c r="CQ227" s="2" t="s">
        <v>1844</v>
      </c>
      <c r="CR227" s="2" t="s">
        <v>1844</v>
      </c>
      <c r="CS227" s="2" t="s">
        <v>1859</v>
      </c>
      <c r="CT227" s="2" t="s">
        <v>1859</v>
      </c>
      <c r="CU227" s="2" t="s">
        <v>1859</v>
      </c>
      <c r="CV227" s="2" t="s">
        <v>1844</v>
      </c>
      <c r="CW227" s="2" t="s">
        <v>1844</v>
      </c>
      <c r="CX227" s="2" t="s">
        <v>1844</v>
      </c>
      <c r="CY227" s="2" t="s">
        <v>1844</v>
      </c>
      <c r="CZ227" s="2" t="s">
        <v>1844</v>
      </c>
      <c r="DA227" s="2" t="s">
        <v>1844</v>
      </c>
      <c r="DB227" s="2" t="s">
        <v>1844</v>
      </c>
      <c r="DC227" s="2" t="s">
        <v>1026</v>
      </c>
      <c r="DD227" s="2" t="s">
        <v>1281</v>
      </c>
      <c r="DE227" s="2" t="s">
        <v>238</v>
      </c>
      <c r="DF227" s="3">
        <v>45215</v>
      </c>
      <c r="DG227" s="3">
        <v>45266</v>
      </c>
      <c r="DH227" s="3">
        <v>45266</v>
      </c>
      <c r="DI227" s="3">
        <v>45215</v>
      </c>
      <c r="DJ227" s="3">
        <v>45266</v>
      </c>
      <c r="DK227" s="3"/>
      <c r="DL227" s="3"/>
      <c r="DM227" s="3">
        <v>45215</v>
      </c>
      <c r="DN227" s="3"/>
      <c r="DO227" s="3">
        <v>45215</v>
      </c>
      <c r="DP227" s="3">
        <v>45215</v>
      </c>
      <c r="DQ227" s="26">
        <v>0.91</v>
      </c>
    </row>
    <row r="228" spans="1:121" x14ac:dyDescent="0.25">
      <c r="A228" s="2" t="s">
        <v>1281</v>
      </c>
      <c r="B228" s="2" t="s">
        <v>1842</v>
      </c>
      <c r="C228" s="2" t="s">
        <v>4430</v>
      </c>
      <c r="D228" s="2" t="s">
        <v>7748</v>
      </c>
      <c r="E228" s="2" t="s">
        <v>7493</v>
      </c>
      <c r="F228" s="2" t="str">
        <f t="shared" si="7"/>
        <v>UÑA DE RETENEDOR FRACTURADO</v>
      </c>
      <c r="G228" s="2" t="str">
        <f t="shared" si="6"/>
        <v>UÑA DE RETENEDOR FRACTURADO</v>
      </c>
      <c r="H228" s="2" t="s">
        <v>7610</v>
      </c>
      <c r="I228" s="2" t="s">
        <v>7247</v>
      </c>
      <c r="J228" s="2" t="s">
        <v>7611</v>
      </c>
      <c r="K228" s="2" t="s">
        <v>7277</v>
      </c>
      <c r="L228" s="2"/>
      <c r="M228" s="2"/>
      <c r="N228" s="2"/>
      <c r="O228" s="2"/>
      <c r="P228" s="2"/>
      <c r="Q228" s="2" t="s">
        <v>153</v>
      </c>
      <c r="R228" s="2" t="s">
        <v>10</v>
      </c>
      <c r="S228" s="2" t="s">
        <v>67</v>
      </c>
      <c r="T228" s="2" t="s">
        <v>1276</v>
      </c>
      <c r="U228" s="2" t="s">
        <v>1280</v>
      </c>
      <c r="V228" s="2" t="s">
        <v>1289</v>
      </c>
      <c r="W228" s="2" t="s">
        <v>1289</v>
      </c>
      <c r="X228" s="2" t="s">
        <v>1291</v>
      </c>
      <c r="Y228" s="2" t="s">
        <v>1025</v>
      </c>
      <c r="Z228" s="2" t="s">
        <v>1844</v>
      </c>
      <c r="AA228" s="2" t="s">
        <v>1844</v>
      </c>
      <c r="AB228" s="2" t="s">
        <v>4431</v>
      </c>
      <c r="AC228" s="2" t="s">
        <v>1844</v>
      </c>
      <c r="AD228" s="2" t="s">
        <v>1296</v>
      </c>
      <c r="AE228" s="2" t="s">
        <v>4432</v>
      </c>
      <c r="AF228" s="2" t="s">
        <v>2176</v>
      </c>
      <c r="AG228" s="2" t="s">
        <v>1847</v>
      </c>
      <c r="AH228" s="2" t="s">
        <v>1844</v>
      </c>
      <c r="AI228" s="2" t="s">
        <v>1844</v>
      </c>
      <c r="AJ228" s="2" t="s">
        <v>1844</v>
      </c>
      <c r="AK228" s="2" t="s">
        <v>1281</v>
      </c>
      <c r="AL228" s="2" t="s">
        <v>1848</v>
      </c>
      <c r="AM228" s="2" t="s">
        <v>1844</v>
      </c>
      <c r="AN228" s="2" t="s">
        <v>1877</v>
      </c>
      <c r="AO228" s="2" t="s">
        <v>4433</v>
      </c>
      <c r="AP228" s="2" t="s">
        <v>1844</v>
      </c>
      <c r="AQ228" s="2" t="s">
        <v>1844</v>
      </c>
      <c r="AR228" s="2" t="s">
        <v>1844</v>
      </c>
      <c r="AS228" s="2" t="s">
        <v>1844</v>
      </c>
      <c r="AT228" s="2" t="s">
        <v>4434</v>
      </c>
      <c r="AU228" s="2" t="s">
        <v>1844</v>
      </c>
      <c r="AV228" s="2" t="s">
        <v>1844</v>
      </c>
      <c r="AW228" s="2" t="s">
        <v>1851</v>
      </c>
      <c r="AX228" s="2" t="s">
        <v>1844</v>
      </c>
      <c r="AY228" s="2" t="s">
        <v>1844</v>
      </c>
      <c r="AZ228" s="2" t="s">
        <v>1852</v>
      </c>
      <c r="BA228" s="2" t="s">
        <v>1844</v>
      </c>
      <c r="BB228" s="2" t="s">
        <v>1278</v>
      </c>
      <c r="BC228" s="2" t="s">
        <v>4435</v>
      </c>
      <c r="BD228" s="2" t="s">
        <v>1844</v>
      </c>
      <c r="BE228" s="2" t="s">
        <v>4436</v>
      </c>
      <c r="BF228" s="2" t="s">
        <v>1853</v>
      </c>
      <c r="BG228" s="2" t="s">
        <v>1844</v>
      </c>
      <c r="BH228" s="2" t="s">
        <v>1281</v>
      </c>
      <c r="BI228" s="2" t="s">
        <v>1844</v>
      </c>
      <c r="BJ228" s="2" t="s">
        <v>1854</v>
      </c>
      <c r="BK228" s="2" t="s">
        <v>1855</v>
      </c>
      <c r="BL228" s="2" t="s">
        <v>1866</v>
      </c>
      <c r="BM228" s="2" t="s">
        <v>1844</v>
      </c>
      <c r="BN228" s="2" t="s">
        <v>1844</v>
      </c>
      <c r="BO228" s="2" t="s">
        <v>1844</v>
      </c>
      <c r="BP228" s="2" t="s">
        <v>1857</v>
      </c>
      <c r="BQ228" s="2" t="s">
        <v>1844</v>
      </c>
      <c r="BR228" s="2" t="s">
        <v>1844</v>
      </c>
      <c r="BS228" s="2" t="s">
        <v>1853</v>
      </c>
      <c r="BT228" s="2" t="s">
        <v>1844</v>
      </c>
      <c r="BU228" s="2" t="s">
        <v>4437</v>
      </c>
      <c r="BV228" s="2" t="s">
        <v>1882</v>
      </c>
      <c r="BW228" s="2" t="s">
        <v>4438</v>
      </c>
      <c r="BX228" s="2" t="s">
        <v>1844</v>
      </c>
      <c r="BY228" s="2" t="s">
        <v>1844</v>
      </c>
      <c r="BZ228" s="2" t="s">
        <v>1844</v>
      </c>
      <c r="CA228" s="2" t="s">
        <v>1844</v>
      </c>
      <c r="CB228" s="2" t="s">
        <v>1844</v>
      </c>
      <c r="CC228" s="2" t="s">
        <v>154</v>
      </c>
      <c r="CD228" s="2" t="s">
        <v>1844</v>
      </c>
      <c r="CE228" s="2" t="s">
        <v>1844</v>
      </c>
      <c r="CF228" s="2" t="s">
        <v>1844</v>
      </c>
      <c r="CG228" s="2" t="s">
        <v>1844</v>
      </c>
      <c r="CH228" s="2" t="s">
        <v>4432</v>
      </c>
      <c r="CI228" s="2" t="s">
        <v>1869</v>
      </c>
      <c r="CJ228" s="2" t="s">
        <v>1844</v>
      </c>
      <c r="CK228" s="2" t="s">
        <v>1844</v>
      </c>
      <c r="CL228" s="2" t="s">
        <v>1844</v>
      </c>
      <c r="CM228" s="2" t="s">
        <v>1844</v>
      </c>
      <c r="CN228" s="2" t="s">
        <v>1281</v>
      </c>
      <c r="CO228" s="2" t="s">
        <v>1883</v>
      </c>
      <c r="CP228" s="2" t="s">
        <v>4437</v>
      </c>
      <c r="CQ228" s="2" t="s">
        <v>1884</v>
      </c>
      <c r="CR228" s="2" t="s">
        <v>1844</v>
      </c>
      <c r="CS228" s="2" t="s">
        <v>1859</v>
      </c>
      <c r="CT228" s="2" t="s">
        <v>1859</v>
      </c>
      <c r="CU228" s="2" t="s">
        <v>1859</v>
      </c>
      <c r="CV228" s="2" t="s">
        <v>1844</v>
      </c>
      <c r="CW228" s="2" t="s">
        <v>1844</v>
      </c>
      <c r="CX228" s="2" t="s">
        <v>1844</v>
      </c>
      <c r="CY228" s="2" t="s">
        <v>1844</v>
      </c>
      <c r="CZ228" s="2" t="s">
        <v>1844</v>
      </c>
      <c r="DA228" s="2" t="s">
        <v>1844</v>
      </c>
      <c r="DB228" s="2" t="s">
        <v>1844</v>
      </c>
      <c r="DC228" s="2" t="s">
        <v>1026</v>
      </c>
      <c r="DD228" s="2" t="s">
        <v>1281</v>
      </c>
      <c r="DE228" s="2" t="s">
        <v>152</v>
      </c>
      <c r="DF228" s="3">
        <v>45261</v>
      </c>
      <c r="DG228" s="3">
        <v>45271</v>
      </c>
      <c r="DH228" s="3">
        <v>45271</v>
      </c>
      <c r="DI228" s="3">
        <v>45264</v>
      </c>
      <c r="DJ228" s="3">
        <v>45271</v>
      </c>
      <c r="DK228" s="3"/>
      <c r="DL228" s="3"/>
      <c r="DM228" s="3">
        <v>45261</v>
      </c>
      <c r="DN228" s="3"/>
      <c r="DO228" s="3">
        <v>45261</v>
      </c>
      <c r="DP228" s="3">
        <v>45261</v>
      </c>
      <c r="DQ228" s="26">
        <v>69.33</v>
      </c>
    </row>
    <row r="229" spans="1:121" x14ac:dyDescent="0.25">
      <c r="A229" s="2" t="s">
        <v>1281</v>
      </c>
      <c r="B229" s="2" t="s">
        <v>1842</v>
      </c>
      <c r="C229" s="2" t="s">
        <v>4460</v>
      </c>
      <c r="D229" s="2" t="s">
        <v>7732</v>
      </c>
      <c r="E229" s="2" t="s">
        <v>7932</v>
      </c>
      <c r="F229" s="2" t="str">
        <f t="shared" si="7"/>
        <v>BOMBA DOSIFICADORA PEGADA</v>
      </c>
      <c r="G229" s="2" t="str">
        <f t="shared" si="6"/>
        <v>BOMBA DOSIFICADORA PEGADA</v>
      </c>
      <c r="H229" s="2" t="s">
        <v>7612</v>
      </c>
      <c r="I229" s="2" t="s">
        <v>7607</v>
      </c>
      <c r="J229" s="2" t="s">
        <v>7613</v>
      </c>
      <c r="K229" s="2" t="s">
        <v>7614</v>
      </c>
      <c r="L229" s="2" t="s">
        <v>7608</v>
      </c>
      <c r="M229" s="2"/>
      <c r="N229" s="2"/>
      <c r="O229" s="2"/>
      <c r="P229" s="2"/>
      <c r="Q229" s="2" t="s">
        <v>326</v>
      </c>
      <c r="R229" s="2" t="s">
        <v>10</v>
      </c>
      <c r="S229" s="2" t="s">
        <v>67</v>
      </c>
      <c r="T229" s="2" t="s">
        <v>1282</v>
      </c>
      <c r="U229" s="2" t="s">
        <v>1288</v>
      </c>
      <c r="V229" s="2" t="s">
        <v>1306</v>
      </c>
      <c r="W229" s="2" t="s">
        <v>1306</v>
      </c>
      <c r="X229" s="2" t="s">
        <v>1298</v>
      </c>
      <c r="Y229" s="2" t="s">
        <v>1025</v>
      </c>
      <c r="Z229" s="2" t="s">
        <v>1844</v>
      </c>
      <c r="AA229" s="2" t="s">
        <v>1844</v>
      </c>
      <c r="AB229" s="2" t="s">
        <v>1844</v>
      </c>
      <c r="AC229" s="2" t="s">
        <v>1844</v>
      </c>
      <c r="AD229" s="2" t="s">
        <v>1299</v>
      </c>
      <c r="AE229" s="2" t="s">
        <v>4265</v>
      </c>
      <c r="AF229" s="2" t="s">
        <v>1960</v>
      </c>
      <c r="AG229" s="2" t="s">
        <v>1847</v>
      </c>
      <c r="AH229" s="2" t="s">
        <v>1844</v>
      </c>
      <c r="AI229" s="2" t="s">
        <v>1844</v>
      </c>
      <c r="AJ229" s="2" t="s">
        <v>1844</v>
      </c>
      <c r="AK229" s="2" t="s">
        <v>1281</v>
      </c>
      <c r="AL229" s="2" t="s">
        <v>1848</v>
      </c>
      <c r="AM229" s="2" t="s">
        <v>1844</v>
      </c>
      <c r="AN229" s="2" t="s">
        <v>1857</v>
      </c>
      <c r="AO229" s="2" t="s">
        <v>4461</v>
      </c>
      <c r="AP229" s="2" t="s">
        <v>1844</v>
      </c>
      <c r="AQ229" s="2" t="s">
        <v>1844</v>
      </c>
      <c r="AR229" s="2" t="s">
        <v>1844</v>
      </c>
      <c r="AS229" s="2" t="s">
        <v>1844</v>
      </c>
      <c r="AT229" s="2" t="s">
        <v>4461</v>
      </c>
      <c r="AU229" s="2" t="s">
        <v>1844</v>
      </c>
      <c r="AV229" s="2" t="s">
        <v>1844</v>
      </c>
      <c r="AW229" s="2" t="s">
        <v>1851</v>
      </c>
      <c r="AX229" s="2" t="s">
        <v>1844</v>
      </c>
      <c r="AY229" s="2" t="s">
        <v>1844</v>
      </c>
      <c r="AZ229" s="2" t="s">
        <v>1852</v>
      </c>
      <c r="BA229" s="2" t="s">
        <v>1844</v>
      </c>
      <c r="BB229" s="2" t="s">
        <v>1278</v>
      </c>
      <c r="BC229" s="2" t="s">
        <v>4462</v>
      </c>
      <c r="BD229" s="2" t="s">
        <v>1844</v>
      </c>
      <c r="BE229" s="2" t="s">
        <v>4463</v>
      </c>
      <c r="BF229" s="2" t="s">
        <v>1853</v>
      </c>
      <c r="BG229" s="2" t="s">
        <v>1844</v>
      </c>
      <c r="BH229" s="2" t="s">
        <v>1281</v>
      </c>
      <c r="BI229" s="2" t="s">
        <v>1844</v>
      </c>
      <c r="BJ229" s="2" t="s">
        <v>1854</v>
      </c>
      <c r="BK229" s="2" t="s">
        <v>1855</v>
      </c>
      <c r="BL229" s="2" t="s">
        <v>1914</v>
      </c>
      <c r="BM229" s="2" t="s">
        <v>1844</v>
      </c>
      <c r="BN229" s="2" t="s">
        <v>1844</v>
      </c>
      <c r="BO229" s="2" t="s">
        <v>1844</v>
      </c>
      <c r="BP229" s="2" t="s">
        <v>1857</v>
      </c>
      <c r="BQ229" s="2" t="s">
        <v>1844</v>
      </c>
      <c r="BR229" s="2" t="s">
        <v>1844</v>
      </c>
      <c r="BS229" s="2" t="s">
        <v>1853</v>
      </c>
      <c r="BT229" s="2" t="s">
        <v>1844</v>
      </c>
      <c r="BU229" s="2" t="s">
        <v>4461</v>
      </c>
      <c r="BV229" s="2" t="s">
        <v>1844</v>
      </c>
      <c r="BW229" s="2" t="s">
        <v>4464</v>
      </c>
      <c r="BX229" s="2" t="s">
        <v>1844</v>
      </c>
      <c r="BY229" s="2" t="s">
        <v>1844</v>
      </c>
      <c r="BZ229" s="2" t="s">
        <v>1844</v>
      </c>
      <c r="CA229" s="2" t="s">
        <v>1844</v>
      </c>
      <c r="CB229" s="2" t="s">
        <v>1844</v>
      </c>
      <c r="CC229" s="2" t="s">
        <v>120</v>
      </c>
      <c r="CD229" s="2" t="s">
        <v>1844</v>
      </c>
      <c r="CE229" s="2" t="s">
        <v>1844</v>
      </c>
      <c r="CF229" s="2" t="s">
        <v>1844</v>
      </c>
      <c r="CG229" s="2" t="s">
        <v>1844</v>
      </c>
      <c r="CH229" s="2" t="s">
        <v>4266</v>
      </c>
      <c r="CI229" s="2" t="s">
        <v>1901</v>
      </c>
      <c r="CJ229" s="2" t="s">
        <v>1844</v>
      </c>
      <c r="CK229" s="2" t="s">
        <v>1844</v>
      </c>
      <c r="CL229" s="2" t="s">
        <v>1844</v>
      </c>
      <c r="CM229" s="2" t="s">
        <v>1844</v>
      </c>
      <c r="CN229" s="2" t="s">
        <v>1281</v>
      </c>
      <c r="CO229" s="2" t="s">
        <v>1844</v>
      </c>
      <c r="CP229" s="2" t="s">
        <v>4461</v>
      </c>
      <c r="CQ229" s="2" t="s">
        <v>1844</v>
      </c>
      <c r="CR229" s="2" t="s">
        <v>1844</v>
      </c>
      <c r="CS229" s="2" t="s">
        <v>1859</v>
      </c>
      <c r="CT229" s="2" t="s">
        <v>1859</v>
      </c>
      <c r="CU229" s="2" t="s">
        <v>1859</v>
      </c>
      <c r="CV229" s="2" t="s">
        <v>1844</v>
      </c>
      <c r="CW229" s="2" t="s">
        <v>1844</v>
      </c>
      <c r="CX229" s="2" t="s">
        <v>1844</v>
      </c>
      <c r="CY229" s="2" t="s">
        <v>1844</v>
      </c>
      <c r="CZ229" s="2" t="s">
        <v>1844</v>
      </c>
      <c r="DA229" s="2" t="s">
        <v>1844</v>
      </c>
      <c r="DB229" s="2" t="s">
        <v>1844</v>
      </c>
      <c r="DC229" s="2" t="s">
        <v>1026</v>
      </c>
      <c r="DD229" s="2" t="s">
        <v>1281</v>
      </c>
      <c r="DE229" s="2" t="s">
        <v>325</v>
      </c>
      <c r="DF229" s="3">
        <v>45275</v>
      </c>
      <c r="DG229" s="3">
        <v>45276</v>
      </c>
      <c r="DH229" s="3">
        <v>45276</v>
      </c>
      <c r="DI229" s="3"/>
      <c r="DJ229" s="3">
        <v>45275</v>
      </c>
      <c r="DK229" s="3"/>
      <c r="DL229" s="3"/>
      <c r="DM229" s="3">
        <v>45275</v>
      </c>
      <c r="DN229" s="3"/>
      <c r="DO229" s="3">
        <v>45275</v>
      </c>
      <c r="DP229" s="3">
        <v>45275</v>
      </c>
      <c r="DQ229" s="26">
        <v>0</v>
      </c>
    </row>
    <row r="230" spans="1:121" x14ac:dyDescent="0.25">
      <c r="A230" s="2" t="s">
        <v>1281</v>
      </c>
      <c r="B230" s="2" t="s">
        <v>1842</v>
      </c>
      <c r="C230" s="2" t="s">
        <v>4473</v>
      </c>
      <c r="D230" s="2" t="s">
        <v>7752</v>
      </c>
      <c r="E230" s="2" t="s">
        <v>7485</v>
      </c>
      <c r="F230" s="2" t="str">
        <f t="shared" si="7"/>
        <v>PELÍCULA DE PORTABOBINAS DESALINEADA</v>
      </c>
      <c r="G230" s="2" t="str">
        <f t="shared" si="6"/>
        <v>PELÍCULA DE PORTABOBINAS DESALINEADA</v>
      </c>
      <c r="H230" s="2" t="s">
        <v>7300</v>
      </c>
      <c r="I230" s="2" t="s">
        <v>7265</v>
      </c>
      <c r="J230" s="2" t="s">
        <v>7615</v>
      </c>
      <c r="K230" s="2" t="s">
        <v>7448</v>
      </c>
      <c r="L230" s="2" t="s">
        <v>7485</v>
      </c>
      <c r="M230" s="2"/>
      <c r="N230" s="2"/>
      <c r="O230" s="2"/>
      <c r="P230" s="2"/>
      <c r="Q230" s="2" t="s">
        <v>239</v>
      </c>
      <c r="R230" s="2" t="s">
        <v>10</v>
      </c>
      <c r="S230" s="2" t="s">
        <v>1042</v>
      </c>
      <c r="T230" s="2" t="s">
        <v>1276</v>
      </c>
      <c r="U230" s="2" t="s">
        <v>1280</v>
      </c>
      <c r="V230" s="2" t="s">
        <v>1306</v>
      </c>
      <c r="W230" s="2" t="s">
        <v>1306</v>
      </c>
      <c r="X230" s="2" t="s">
        <v>1279</v>
      </c>
      <c r="Y230" s="2" t="s">
        <v>1015</v>
      </c>
      <c r="Z230" s="2" t="s">
        <v>1844</v>
      </c>
      <c r="AA230" s="2" t="s">
        <v>1844</v>
      </c>
      <c r="AB230" s="2" t="s">
        <v>4474</v>
      </c>
      <c r="AC230" s="2" t="s">
        <v>1844</v>
      </c>
      <c r="AD230" s="2" t="s">
        <v>1299</v>
      </c>
      <c r="AE230" s="2" t="s">
        <v>4475</v>
      </c>
      <c r="AF230" s="2" t="s">
        <v>1846</v>
      </c>
      <c r="AG230" s="2" t="s">
        <v>1847</v>
      </c>
      <c r="AH230" s="2" t="s">
        <v>1844</v>
      </c>
      <c r="AI230" s="2" t="s">
        <v>1844</v>
      </c>
      <c r="AJ230" s="2" t="s">
        <v>1844</v>
      </c>
      <c r="AK230" s="2" t="s">
        <v>1281</v>
      </c>
      <c r="AL230" s="2" t="s">
        <v>1848</v>
      </c>
      <c r="AM230" s="2" t="s">
        <v>1844</v>
      </c>
      <c r="AN230" s="2" t="s">
        <v>2283</v>
      </c>
      <c r="AO230" s="2" t="s">
        <v>4476</v>
      </c>
      <c r="AP230" s="2" t="s">
        <v>1844</v>
      </c>
      <c r="AQ230" s="2" t="s">
        <v>1844</v>
      </c>
      <c r="AR230" s="2" t="s">
        <v>1844</v>
      </c>
      <c r="AS230" s="2" t="s">
        <v>1844</v>
      </c>
      <c r="AT230" s="2" t="s">
        <v>4477</v>
      </c>
      <c r="AU230" s="2" t="s">
        <v>1844</v>
      </c>
      <c r="AV230" s="2" t="s">
        <v>1844</v>
      </c>
      <c r="AW230" s="2" t="s">
        <v>1851</v>
      </c>
      <c r="AX230" s="2" t="s">
        <v>1844</v>
      </c>
      <c r="AY230" s="2" t="s">
        <v>1844</v>
      </c>
      <c r="AZ230" s="2" t="s">
        <v>1852</v>
      </c>
      <c r="BA230" s="2" t="s">
        <v>1844</v>
      </c>
      <c r="BB230" s="2" t="s">
        <v>1278</v>
      </c>
      <c r="BC230" s="2" t="s">
        <v>4478</v>
      </c>
      <c r="BD230" s="2" t="s">
        <v>1844</v>
      </c>
      <c r="BE230" s="2" t="s">
        <v>4479</v>
      </c>
      <c r="BF230" s="2" t="s">
        <v>1853</v>
      </c>
      <c r="BG230" s="2" t="s">
        <v>1844</v>
      </c>
      <c r="BH230" s="2" t="s">
        <v>1281</v>
      </c>
      <c r="BI230" s="2" t="s">
        <v>1844</v>
      </c>
      <c r="BJ230" s="2" t="s">
        <v>1854</v>
      </c>
      <c r="BK230" s="2" t="s">
        <v>1855</v>
      </c>
      <c r="BL230" s="2" t="s">
        <v>1856</v>
      </c>
      <c r="BM230" s="2" t="s">
        <v>1844</v>
      </c>
      <c r="BN230" s="2" t="s">
        <v>1844</v>
      </c>
      <c r="BO230" s="2" t="s">
        <v>1844</v>
      </c>
      <c r="BP230" s="2" t="s">
        <v>1857</v>
      </c>
      <c r="BQ230" s="2" t="s">
        <v>1844</v>
      </c>
      <c r="BR230" s="2" t="s">
        <v>1844</v>
      </c>
      <c r="BS230" s="2" t="s">
        <v>1853</v>
      </c>
      <c r="BT230" s="2" t="s">
        <v>1844</v>
      </c>
      <c r="BU230" s="2" t="s">
        <v>4480</v>
      </c>
      <c r="BV230" s="2" t="s">
        <v>1844</v>
      </c>
      <c r="BW230" s="2" t="s">
        <v>4481</v>
      </c>
      <c r="BX230" s="2" t="s">
        <v>1844</v>
      </c>
      <c r="BY230" s="2" t="s">
        <v>1844</v>
      </c>
      <c r="BZ230" s="2" t="s">
        <v>1844</v>
      </c>
      <c r="CA230" s="2" t="s">
        <v>1844</v>
      </c>
      <c r="CB230" s="2" t="s">
        <v>1844</v>
      </c>
      <c r="CC230" s="2" t="s">
        <v>185</v>
      </c>
      <c r="CD230" s="2" t="s">
        <v>1844</v>
      </c>
      <c r="CE230" s="2" t="s">
        <v>1844</v>
      </c>
      <c r="CF230" s="2" t="s">
        <v>1844</v>
      </c>
      <c r="CG230" s="2" t="s">
        <v>1844</v>
      </c>
      <c r="CH230" s="2" t="s">
        <v>4475</v>
      </c>
      <c r="CI230" s="2" t="s">
        <v>1858</v>
      </c>
      <c r="CJ230" s="2" t="s">
        <v>1844</v>
      </c>
      <c r="CK230" s="2" t="s">
        <v>1844</v>
      </c>
      <c r="CL230" s="2" t="s">
        <v>1844</v>
      </c>
      <c r="CM230" s="2" t="s">
        <v>1844</v>
      </c>
      <c r="CN230" s="2" t="s">
        <v>1281</v>
      </c>
      <c r="CO230" s="2" t="s">
        <v>1844</v>
      </c>
      <c r="CP230" s="2" t="s">
        <v>4480</v>
      </c>
      <c r="CQ230" s="2" t="s">
        <v>1844</v>
      </c>
      <c r="CR230" s="2" t="s">
        <v>1844</v>
      </c>
      <c r="CS230" s="2" t="s">
        <v>1859</v>
      </c>
      <c r="CT230" s="2" t="s">
        <v>1859</v>
      </c>
      <c r="CU230" s="2" t="s">
        <v>1859</v>
      </c>
      <c r="CV230" s="2" t="s">
        <v>1844</v>
      </c>
      <c r="CW230" s="2" t="s">
        <v>1844</v>
      </c>
      <c r="CX230" s="2" t="s">
        <v>1844</v>
      </c>
      <c r="CY230" s="2" t="s">
        <v>1844</v>
      </c>
      <c r="CZ230" s="2" t="s">
        <v>1844</v>
      </c>
      <c r="DA230" s="2" t="s">
        <v>1844</v>
      </c>
      <c r="DB230" s="2" t="s">
        <v>1844</v>
      </c>
      <c r="DC230" s="2" t="s">
        <v>1026</v>
      </c>
      <c r="DD230" s="2" t="s">
        <v>1281</v>
      </c>
      <c r="DE230" s="2" t="s">
        <v>238</v>
      </c>
      <c r="DF230" s="3">
        <v>45279</v>
      </c>
      <c r="DG230" s="3">
        <v>45279</v>
      </c>
      <c r="DH230" s="3">
        <v>45279</v>
      </c>
      <c r="DI230" s="3">
        <v>45279</v>
      </c>
      <c r="DJ230" s="3">
        <v>45279</v>
      </c>
      <c r="DK230" s="3"/>
      <c r="DL230" s="3"/>
      <c r="DM230" s="3">
        <v>45279</v>
      </c>
      <c r="DN230" s="3"/>
      <c r="DO230" s="3">
        <v>45279</v>
      </c>
      <c r="DP230" s="3">
        <v>45278</v>
      </c>
      <c r="DQ230" s="26">
        <v>0.5</v>
      </c>
    </row>
    <row r="231" spans="1:121" x14ac:dyDescent="0.25">
      <c r="A231" s="2" t="s">
        <v>1281</v>
      </c>
      <c r="B231" s="2" t="s">
        <v>1842</v>
      </c>
      <c r="C231" s="2" t="s">
        <v>4465</v>
      </c>
      <c r="D231" s="2" t="s">
        <v>7749</v>
      </c>
      <c r="E231" s="2" t="s">
        <v>7460</v>
      </c>
      <c r="F231" s="2" t="str">
        <f t="shared" si="7"/>
        <v>TORNILLOS DE EMBUTIDO PEGADO</v>
      </c>
      <c r="G231" s="2" t="str">
        <f t="shared" si="6"/>
        <v>TORNILLOS DE EMBUTIDO PEGADO</v>
      </c>
      <c r="H231" s="2" t="s">
        <v>7476</v>
      </c>
      <c r="I231" s="2" t="s">
        <v>7247</v>
      </c>
      <c r="J231" s="2" t="s">
        <v>6016</v>
      </c>
      <c r="K231" s="2" t="s">
        <v>7616</v>
      </c>
      <c r="L231" s="2"/>
      <c r="M231" s="2"/>
      <c r="N231" s="2"/>
      <c r="O231" s="2"/>
      <c r="P231" s="2"/>
      <c r="Q231" s="2" t="s">
        <v>171</v>
      </c>
      <c r="R231" s="2" t="s">
        <v>10</v>
      </c>
      <c r="S231" s="2" t="s">
        <v>1042</v>
      </c>
      <c r="T231" s="2" t="s">
        <v>1276</v>
      </c>
      <c r="U231" s="2" t="s">
        <v>1280</v>
      </c>
      <c r="V231" s="2" t="s">
        <v>1410</v>
      </c>
      <c r="W231" s="2" t="s">
        <v>1410</v>
      </c>
      <c r="X231" s="2" t="s">
        <v>1298</v>
      </c>
      <c r="Y231" s="2" t="s">
        <v>1025</v>
      </c>
      <c r="Z231" s="2" t="s">
        <v>1844</v>
      </c>
      <c r="AA231" s="2" t="s">
        <v>1844</v>
      </c>
      <c r="AB231" s="2" t="s">
        <v>4466</v>
      </c>
      <c r="AC231" s="2" t="s">
        <v>1844</v>
      </c>
      <c r="AD231" s="2" t="s">
        <v>1299</v>
      </c>
      <c r="AE231" s="2" t="s">
        <v>4467</v>
      </c>
      <c r="AF231" s="2" t="s">
        <v>4076</v>
      </c>
      <c r="AG231" s="2" t="s">
        <v>1847</v>
      </c>
      <c r="AH231" s="2" t="s">
        <v>1844</v>
      </c>
      <c r="AI231" s="2" t="s">
        <v>1844</v>
      </c>
      <c r="AJ231" s="2" t="s">
        <v>1844</v>
      </c>
      <c r="AK231" s="2" t="s">
        <v>1281</v>
      </c>
      <c r="AL231" s="2" t="s">
        <v>1848</v>
      </c>
      <c r="AM231" s="2" t="s">
        <v>1844</v>
      </c>
      <c r="AN231" s="2" t="s">
        <v>2677</v>
      </c>
      <c r="AO231" s="2" t="s">
        <v>4468</v>
      </c>
      <c r="AP231" s="2" t="s">
        <v>1844</v>
      </c>
      <c r="AQ231" s="2" t="s">
        <v>1844</v>
      </c>
      <c r="AR231" s="2" t="s">
        <v>1844</v>
      </c>
      <c r="AS231" s="2" t="s">
        <v>1844</v>
      </c>
      <c r="AT231" s="2" t="s">
        <v>2162</v>
      </c>
      <c r="AU231" s="2" t="s">
        <v>1844</v>
      </c>
      <c r="AV231" s="2" t="s">
        <v>1844</v>
      </c>
      <c r="AW231" s="2" t="s">
        <v>1851</v>
      </c>
      <c r="AX231" s="2" t="s">
        <v>1844</v>
      </c>
      <c r="AY231" s="2" t="s">
        <v>1844</v>
      </c>
      <c r="AZ231" s="2" t="s">
        <v>1852</v>
      </c>
      <c r="BA231" s="2" t="s">
        <v>1844</v>
      </c>
      <c r="BB231" s="2" t="s">
        <v>1278</v>
      </c>
      <c r="BC231" s="2" t="s">
        <v>4469</v>
      </c>
      <c r="BD231" s="2" t="s">
        <v>1844</v>
      </c>
      <c r="BE231" s="2" t="s">
        <v>4470</v>
      </c>
      <c r="BF231" s="2" t="s">
        <v>1853</v>
      </c>
      <c r="BG231" s="2" t="s">
        <v>1844</v>
      </c>
      <c r="BH231" s="2" t="s">
        <v>1281</v>
      </c>
      <c r="BI231" s="2" t="s">
        <v>1844</v>
      </c>
      <c r="BJ231" s="2" t="s">
        <v>1854</v>
      </c>
      <c r="BK231" s="2" t="s">
        <v>1855</v>
      </c>
      <c r="BL231" s="2" t="s">
        <v>1914</v>
      </c>
      <c r="BM231" s="2" t="s">
        <v>1844</v>
      </c>
      <c r="BN231" s="2" t="s">
        <v>1844</v>
      </c>
      <c r="BO231" s="2" t="s">
        <v>1844</v>
      </c>
      <c r="BP231" s="2" t="s">
        <v>1857</v>
      </c>
      <c r="BQ231" s="2" t="s">
        <v>1844</v>
      </c>
      <c r="BR231" s="2" t="s">
        <v>1844</v>
      </c>
      <c r="BS231" s="2" t="s">
        <v>1853</v>
      </c>
      <c r="BT231" s="2" t="s">
        <v>1844</v>
      </c>
      <c r="BU231" s="2" t="s">
        <v>4471</v>
      </c>
      <c r="BV231" s="2" t="s">
        <v>1999</v>
      </c>
      <c r="BW231" s="2" t="s">
        <v>4472</v>
      </c>
      <c r="BX231" s="2" t="s">
        <v>1844</v>
      </c>
      <c r="BY231" s="2" t="s">
        <v>1844</v>
      </c>
      <c r="BZ231" s="2" t="s">
        <v>1844</v>
      </c>
      <c r="CA231" s="2" t="s">
        <v>1844</v>
      </c>
      <c r="CB231" s="2" t="s">
        <v>1844</v>
      </c>
      <c r="CC231" s="2" t="s">
        <v>120</v>
      </c>
      <c r="CD231" s="2" t="s">
        <v>1844</v>
      </c>
      <c r="CE231" s="2" t="s">
        <v>1844</v>
      </c>
      <c r="CF231" s="2" t="s">
        <v>1844</v>
      </c>
      <c r="CG231" s="2" t="s">
        <v>1844</v>
      </c>
      <c r="CH231" s="2" t="s">
        <v>4467</v>
      </c>
      <c r="CI231" s="2" t="s">
        <v>1901</v>
      </c>
      <c r="CJ231" s="2" t="s">
        <v>1844</v>
      </c>
      <c r="CK231" s="2" t="s">
        <v>1844</v>
      </c>
      <c r="CL231" s="2" t="s">
        <v>1844</v>
      </c>
      <c r="CM231" s="2" t="s">
        <v>1844</v>
      </c>
      <c r="CN231" s="2" t="s">
        <v>1281</v>
      </c>
      <c r="CO231" s="2" t="s">
        <v>2001</v>
      </c>
      <c r="CP231" s="2" t="s">
        <v>4471</v>
      </c>
      <c r="CQ231" s="2" t="s">
        <v>2002</v>
      </c>
      <c r="CR231" s="2" t="s">
        <v>1844</v>
      </c>
      <c r="CS231" s="2" t="s">
        <v>1859</v>
      </c>
      <c r="CT231" s="2" t="s">
        <v>1859</v>
      </c>
      <c r="CU231" s="2" t="s">
        <v>1859</v>
      </c>
      <c r="CV231" s="2" t="s">
        <v>1844</v>
      </c>
      <c r="CW231" s="2" t="s">
        <v>1844</v>
      </c>
      <c r="CX231" s="2" t="s">
        <v>1844</v>
      </c>
      <c r="CY231" s="2" t="s">
        <v>1844</v>
      </c>
      <c r="CZ231" s="2" t="s">
        <v>1844</v>
      </c>
      <c r="DA231" s="2" t="s">
        <v>1844</v>
      </c>
      <c r="DB231" s="2" t="s">
        <v>1844</v>
      </c>
      <c r="DC231" s="2" t="s">
        <v>1026</v>
      </c>
      <c r="DD231" s="2" t="s">
        <v>1281</v>
      </c>
      <c r="DE231" s="2" t="s">
        <v>170</v>
      </c>
      <c r="DF231" s="3">
        <v>45279</v>
      </c>
      <c r="DG231" s="3">
        <v>45280</v>
      </c>
      <c r="DH231" s="3">
        <v>45280</v>
      </c>
      <c r="DI231" s="3">
        <v>45279</v>
      </c>
      <c r="DJ231" s="3">
        <v>45280</v>
      </c>
      <c r="DK231" s="3"/>
      <c r="DL231" s="3"/>
      <c r="DM231" s="3">
        <v>45279</v>
      </c>
      <c r="DN231" s="3"/>
      <c r="DO231" s="3">
        <v>45279</v>
      </c>
      <c r="DP231" s="3">
        <v>45279</v>
      </c>
      <c r="DQ231" s="26">
        <v>2.4</v>
      </c>
    </row>
    <row r="232" spans="1:121" x14ac:dyDescent="0.25">
      <c r="A232" s="2" t="s">
        <v>1281</v>
      </c>
      <c r="B232" s="2" t="s">
        <v>1842</v>
      </c>
      <c r="C232" s="2" t="s">
        <v>4485</v>
      </c>
      <c r="D232" s="2" t="s">
        <v>7481</v>
      </c>
      <c r="E232" s="2" t="s">
        <v>7568</v>
      </c>
      <c r="F232" s="2" t="str">
        <f t="shared" si="7"/>
        <v>PANTALLA BLOQUEADA</v>
      </c>
      <c r="G232" s="2" t="str">
        <f t="shared" si="6"/>
        <v>PANTALLA BLOQUEADA</v>
      </c>
      <c r="H232" s="2" t="s">
        <v>7481</v>
      </c>
      <c r="I232" s="2" t="s">
        <v>7111</v>
      </c>
      <c r="J232" s="2" t="s">
        <v>7617</v>
      </c>
      <c r="K232" s="2"/>
      <c r="L232" s="2"/>
      <c r="M232" s="2"/>
      <c r="N232" s="2"/>
      <c r="O232" s="2"/>
      <c r="P232" s="2"/>
      <c r="Q232" s="2" t="s">
        <v>239</v>
      </c>
      <c r="R232" s="2" t="s">
        <v>10</v>
      </c>
      <c r="S232" s="2" t="s">
        <v>1118</v>
      </c>
      <c r="T232" s="2" t="s">
        <v>1276</v>
      </c>
      <c r="U232" s="2" t="s">
        <v>1280</v>
      </c>
      <c r="V232" s="2" t="s">
        <v>1410</v>
      </c>
      <c r="W232" s="2" t="s">
        <v>1410</v>
      </c>
      <c r="X232" s="2" t="s">
        <v>1279</v>
      </c>
      <c r="Y232" s="2" t="s">
        <v>1015</v>
      </c>
      <c r="Z232" s="2" t="s">
        <v>1844</v>
      </c>
      <c r="AA232" s="2" t="s">
        <v>1844</v>
      </c>
      <c r="AB232" s="2" t="s">
        <v>4486</v>
      </c>
      <c r="AC232" s="2" t="s">
        <v>1844</v>
      </c>
      <c r="AD232" s="2" t="s">
        <v>1299</v>
      </c>
      <c r="AE232" s="2" t="s">
        <v>4487</v>
      </c>
      <c r="AF232" s="2" t="s">
        <v>1846</v>
      </c>
      <c r="AG232" s="2" t="s">
        <v>1847</v>
      </c>
      <c r="AH232" s="2" t="s">
        <v>1844</v>
      </c>
      <c r="AI232" s="2" t="s">
        <v>1844</v>
      </c>
      <c r="AJ232" s="2" t="s">
        <v>1844</v>
      </c>
      <c r="AK232" s="2" t="s">
        <v>1281</v>
      </c>
      <c r="AL232" s="2" t="s">
        <v>1848</v>
      </c>
      <c r="AM232" s="2" t="s">
        <v>1844</v>
      </c>
      <c r="AN232" s="2" t="s">
        <v>4488</v>
      </c>
      <c r="AO232" s="2" t="s">
        <v>1905</v>
      </c>
      <c r="AP232" s="2" t="s">
        <v>1844</v>
      </c>
      <c r="AQ232" s="2" t="s">
        <v>1844</v>
      </c>
      <c r="AR232" s="2" t="s">
        <v>1844</v>
      </c>
      <c r="AS232" s="2" t="s">
        <v>1844</v>
      </c>
      <c r="AT232" s="2" t="s">
        <v>4489</v>
      </c>
      <c r="AU232" s="2" t="s">
        <v>1844</v>
      </c>
      <c r="AV232" s="2" t="s">
        <v>1844</v>
      </c>
      <c r="AW232" s="2" t="s">
        <v>1851</v>
      </c>
      <c r="AX232" s="2" t="s">
        <v>1844</v>
      </c>
      <c r="AY232" s="2" t="s">
        <v>1844</v>
      </c>
      <c r="AZ232" s="2" t="s">
        <v>1852</v>
      </c>
      <c r="BA232" s="2" t="s">
        <v>1844</v>
      </c>
      <c r="BB232" s="2" t="s">
        <v>1278</v>
      </c>
      <c r="BC232" s="2" t="s">
        <v>4490</v>
      </c>
      <c r="BD232" s="2" t="s">
        <v>1844</v>
      </c>
      <c r="BE232" s="2" t="s">
        <v>4491</v>
      </c>
      <c r="BF232" s="2" t="s">
        <v>1853</v>
      </c>
      <c r="BG232" s="2" t="s">
        <v>1844</v>
      </c>
      <c r="BH232" s="2" t="s">
        <v>1281</v>
      </c>
      <c r="BI232" s="2" t="s">
        <v>1844</v>
      </c>
      <c r="BJ232" s="2" t="s">
        <v>1854</v>
      </c>
      <c r="BK232" s="2" t="s">
        <v>1855</v>
      </c>
      <c r="BL232" s="2" t="s">
        <v>1856</v>
      </c>
      <c r="BM232" s="2" t="s">
        <v>1844</v>
      </c>
      <c r="BN232" s="2" t="s">
        <v>1844</v>
      </c>
      <c r="BO232" s="2" t="s">
        <v>1844</v>
      </c>
      <c r="BP232" s="2" t="s">
        <v>1857</v>
      </c>
      <c r="BQ232" s="2" t="s">
        <v>1844</v>
      </c>
      <c r="BR232" s="2" t="s">
        <v>1844</v>
      </c>
      <c r="BS232" s="2" t="s">
        <v>1853</v>
      </c>
      <c r="BT232" s="2" t="s">
        <v>1844</v>
      </c>
      <c r="BU232" s="2" t="s">
        <v>4492</v>
      </c>
      <c r="BV232" s="2" t="s">
        <v>1844</v>
      </c>
      <c r="BW232" s="2" t="s">
        <v>4493</v>
      </c>
      <c r="BX232" s="2" t="s">
        <v>1844</v>
      </c>
      <c r="BY232" s="2" t="s">
        <v>1844</v>
      </c>
      <c r="BZ232" s="2" t="s">
        <v>1844</v>
      </c>
      <c r="CA232" s="2" t="s">
        <v>1844</v>
      </c>
      <c r="CB232" s="2" t="s">
        <v>1844</v>
      </c>
      <c r="CC232" s="2" t="s">
        <v>185</v>
      </c>
      <c r="CD232" s="2" t="s">
        <v>1844</v>
      </c>
      <c r="CE232" s="2" t="s">
        <v>1844</v>
      </c>
      <c r="CF232" s="2" t="s">
        <v>1844</v>
      </c>
      <c r="CG232" s="2" t="s">
        <v>1844</v>
      </c>
      <c r="CH232" s="2" t="s">
        <v>4487</v>
      </c>
      <c r="CI232" s="2" t="s">
        <v>1858</v>
      </c>
      <c r="CJ232" s="2" t="s">
        <v>1844</v>
      </c>
      <c r="CK232" s="2" t="s">
        <v>1844</v>
      </c>
      <c r="CL232" s="2" t="s">
        <v>1844</v>
      </c>
      <c r="CM232" s="2" t="s">
        <v>1844</v>
      </c>
      <c r="CN232" s="2" t="s">
        <v>1281</v>
      </c>
      <c r="CO232" s="2" t="s">
        <v>1844</v>
      </c>
      <c r="CP232" s="2" t="s">
        <v>4492</v>
      </c>
      <c r="CQ232" s="2" t="s">
        <v>1844</v>
      </c>
      <c r="CR232" s="2" t="s">
        <v>1844</v>
      </c>
      <c r="CS232" s="2" t="s">
        <v>1859</v>
      </c>
      <c r="CT232" s="2" t="s">
        <v>1859</v>
      </c>
      <c r="CU232" s="2" t="s">
        <v>1859</v>
      </c>
      <c r="CV232" s="2" t="s">
        <v>1844</v>
      </c>
      <c r="CW232" s="2" t="s">
        <v>1844</v>
      </c>
      <c r="CX232" s="2" t="s">
        <v>1844</v>
      </c>
      <c r="CY232" s="2" t="s">
        <v>1844</v>
      </c>
      <c r="CZ232" s="2" t="s">
        <v>1844</v>
      </c>
      <c r="DA232" s="2" t="s">
        <v>1844</v>
      </c>
      <c r="DB232" s="2" t="s">
        <v>1844</v>
      </c>
      <c r="DC232" s="2" t="s">
        <v>1026</v>
      </c>
      <c r="DD232" s="2" t="s">
        <v>1281</v>
      </c>
      <c r="DE232" s="2" t="s">
        <v>238</v>
      </c>
      <c r="DF232" s="3">
        <v>45286</v>
      </c>
      <c r="DG232" s="3">
        <v>45287</v>
      </c>
      <c r="DH232" s="3">
        <v>45287</v>
      </c>
      <c r="DI232" s="3">
        <v>45286</v>
      </c>
      <c r="DJ232" s="3">
        <v>45287</v>
      </c>
      <c r="DK232" s="3"/>
      <c r="DL232" s="3"/>
      <c r="DM232" s="3">
        <v>45286</v>
      </c>
      <c r="DN232" s="3"/>
      <c r="DO232" s="3">
        <v>45286</v>
      </c>
      <c r="DP232" s="3">
        <v>45286</v>
      </c>
      <c r="DQ232" s="26">
        <v>1.97</v>
      </c>
    </row>
    <row r="233" spans="1:121" x14ac:dyDescent="0.25">
      <c r="A233" s="2" t="s">
        <v>1281</v>
      </c>
      <c r="B233" s="2" t="s">
        <v>1842</v>
      </c>
      <c r="C233" s="2" t="s">
        <v>4496</v>
      </c>
      <c r="D233" s="2" t="s">
        <v>7351</v>
      </c>
      <c r="E233" s="2" t="s">
        <v>7677</v>
      </c>
      <c r="F233" s="2" t="str">
        <f t="shared" si="7"/>
        <v>TRANSPORTADOR DESINCRONIZADO</v>
      </c>
      <c r="G233" s="2" t="str">
        <f t="shared" si="6"/>
        <v>TRANSPORTADOR DESINCRONIZADO</v>
      </c>
      <c r="H233" s="2" t="s">
        <v>7351</v>
      </c>
      <c r="I233" s="2" t="s">
        <v>7111</v>
      </c>
      <c r="J233" s="2" t="s">
        <v>7547</v>
      </c>
      <c r="K233" s="2"/>
      <c r="L233" s="2"/>
      <c r="M233" s="2"/>
      <c r="N233" s="2"/>
      <c r="O233" s="2"/>
      <c r="P233" s="2"/>
      <c r="Q233" s="2" t="s">
        <v>366</v>
      </c>
      <c r="R233" s="2" t="s">
        <v>10</v>
      </c>
      <c r="S233" s="2" t="s">
        <v>1042</v>
      </c>
      <c r="T233" s="2" t="s">
        <v>1276</v>
      </c>
      <c r="U233" s="2" t="s">
        <v>1280</v>
      </c>
      <c r="V233" s="2" t="s">
        <v>1289</v>
      </c>
      <c r="W233" s="2" t="s">
        <v>1289</v>
      </c>
      <c r="X233" s="2" t="s">
        <v>1298</v>
      </c>
      <c r="Y233" s="2" t="s">
        <v>1025</v>
      </c>
      <c r="Z233" s="2" t="s">
        <v>1844</v>
      </c>
      <c r="AA233" s="2" t="s">
        <v>1844</v>
      </c>
      <c r="AB233" s="2" t="s">
        <v>4497</v>
      </c>
      <c r="AC233" s="2" t="s">
        <v>1844</v>
      </c>
      <c r="AD233" s="2" t="s">
        <v>1299</v>
      </c>
      <c r="AE233" s="2" t="s">
        <v>4498</v>
      </c>
      <c r="AF233" s="2" t="s">
        <v>1913</v>
      </c>
      <c r="AG233" s="2" t="s">
        <v>1847</v>
      </c>
      <c r="AH233" s="2" t="s">
        <v>1844</v>
      </c>
      <c r="AI233" s="2" t="s">
        <v>1844</v>
      </c>
      <c r="AJ233" s="2" t="s">
        <v>1844</v>
      </c>
      <c r="AK233" s="2" t="s">
        <v>1281</v>
      </c>
      <c r="AL233" s="2" t="s">
        <v>1848</v>
      </c>
      <c r="AM233" s="2" t="s">
        <v>1844</v>
      </c>
      <c r="AN233" s="2" t="s">
        <v>2518</v>
      </c>
      <c r="AO233" s="2" t="s">
        <v>4499</v>
      </c>
      <c r="AP233" s="2" t="s">
        <v>1844</v>
      </c>
      <c r="AQ233" s="2" t="s">
        <v>1844</v>
      </c>
      <c r="AR233" s="2" t="s">
        <v>1844</v>
      </c>
      <c r="AS233" s="2" t="s">
        <v>1844</v>
      </c>
      <c r="AT233" s="2" t="s">
        <v>4499</v>
      </c>
      <c r="AU233" s="2" t="s">
        <v>1844</v>
      </c>
      <c r="AV233" s="2" t="s">
        <v>1844</v>
      </c>
      <c r="AW233" s="2" t="s">
        <v>1851</v>
      </c>
      <c r="AX233" s="2" t="s">
        <v>1844</v>
      </c>
      <c r="AY233" s="2" t="s">
        <v>1844</v>
      </c>
      <c r="AZ233" s="2" t="s">
        <v>1852</v>
      </c>
      <c r="BA233" s="2" t="s">
        <v>1844</v>
      </c>
      <c r="BB233" s="2" t="s">
        <v>1278</v>
      </c>
      <c r="BC233" s="2" t="s">
        <v>4402</v>
      </c>
      <c r="BD233" s="2" t="s">
        <v>1844</v>
      </c>
      <c r="BE233" s="2" t="s">
        <v>4500</v>
      </c>
      <c r="BF233" s="2" t="s">
        <v>1853</v>
      </c>
      <c r="BG233" s="2" t="s">
        <v>1844</v>
      </c>
      <c r="BH233" s="2" t="s">
        <v>1281</v>
      </c>
      <c r="BI233" s="2" t="s">
        <v>1844</v>
      </c>
      <c r="BJ233" s="2" t="s">
        <v>1854</v>
      </c>
      <c r="BK233" s="2" t="s">
        <v>1855</v>
      </c>
      <c r="BL233" s="2" t="s">
        <v>1914</v>
      </c>
      <c r="BM233" s="2" t="s">
        <v>1844</v>
      </c>
      <c r="BN233" s="2" t="s">
        <v>1844</v>
      </c>
      <c r="BO233" s="2" t="s">
        <v>1844</v>
      </c>
      <c r="BP233" s="2" t="s">
        <v>1857</v>
      </c>
      <c r="BQ233" s="2" t="s">
        <v>1844</v>
      </c>
      <c r="BR233" s="2" t="s">
        <v>1844</v>
      </c>
      <c r="BS233" s="2" t="s">
        <v>1853</v>
      </c>
      <c r="BT233" s="2" t="s">
        <v>1844</v>
      </c>
      <c r="BU233" s="2" t="s">
        <v>4501</v>
      </c>
      <c r="BV233" s="2" t="s">
        <v>1844</v>
      </c>
      <c r="BW233" s="2" t="s">
        <v>4502</v>
      </c>
      <c r="BX233" s="2" t="s">
        <v>1844</v>
      </c>
      <c r="BY233" s="2" t="s">
        <v>1844</v>
      </c>
      <c r="BZ233" s="2" t="s">
        <v>1844</v>
      </c>
      <c r="CA233" s="2" t="s">
        <v>1844</v>
      </c>
      <c r="CB233" s="2" t="s">
        <v>1844</v>
      </c>
      <c r="CC233" s="2" t="s">
        <v>120</v>
      </c>
      <c r="CD233" s="2" t="s">
        <v>1844</v>
      </c>
      <c r="CE233" s="2" t="s">
        <v>1844</v>
      </c>
      <c r="CF233" s="2" t="s">
        <v>1844</v>
      </c>
      <c r="CG233" s="2" t="s">
        <v>1844</v>
      </c>
      <c r="CH233" s="2" t="s">
        <v>4503</v>
      </c>
      <c r="CI233" s="2" t="s">
        <v>1901</v>
      </c>
      <c r="CJ233" s="2" t="s">
        <v>1844</v>
      </c>
      <c r="CK233" s="2" t="s">
        <v>1844</v>
      </c>
      <c r="CL233" s="2" t="s">
        <v>1844</v>
      </c>
      <c r="CM233" s="2" t="s">
        <v>1844</v>
      </c>
      <c r="CN233" s="2" t="s">
        <v>1281</v>
      </c>
      <c r="CO233" s="2" t="s">
        <v>1844</v>
      </c>
      <c r="CP233" s="2" t="s">
        <v>4501</v>
      </c>
      <c r="CQ233" s="2" t="s">
        <v>1844</v>
      </c>
      <c r="CR233" s="2" t="s">
        <v>1844</v>
      </c>
      <c r="CS233" s="2" t="s">
        <v>1859</v>
      </c>
      <c r="CT233" s="2" t="s">
        <v>1859</v>
      </c>
      <c r="CU233" s="2" t="s">
        <v>1859</v>
      </c>
      <c r="CV233" s="2" t="s">
        <v>1844</v>
      </c>
      <c r="CW233" s="2" t="s">
        <v>1844</v>
      </c>
      <c r="CX233" s="2" t="s">
        <v>1844</v>
      </c>
      <c r="CY233" s="2" t="s">
        <v>1844</v>
      </c>
      <c r="CZ233" s="2" t="s">
        <v>1844</v>
      </c>
      <c r="DA233" s="2" t="s">
        <v>1844</v>
      </c>
      <c r="DB233" s="2" t="s">
        <v>1844</v>
      </c>
      <c r="DC233" s="2" t="s">
        <v>1026</v>
      </c>
      <c r="DD233" s="2" t="s">
        <v>1281</v>
      </c>
      <c r="DE233" s="2" t="s">
        <v>365</v>
      </c>
      <c r="DF233" s="3">
        <v>45302</v>
      </c>
      <c r="DG233" s="3">
        <v>45312</v>
      </c>
      <c r="DH233" s="3">
        <v>45312</v>
      </c>
      <c r="DI233" s="3">
        <v>45302</v>
      </c>
      <c r="DJ233" s="3">
        <v>45302</v>
      </c>
      <c r="DK233" s="3"/>
      <c r="DL233" s="3"/>
      <c r="DM233" s="3">
        <v>45302</v>
      </c>
      <c r="DN233" s="3"/>
      <c r="DO233" s="3">
        <v>45302</v>
      </c>
      <c r="DP233" s="3">
        <v>45302</v>
      </c>
      <c r="DQ233" s="26">
        <v>2.97</v>
      </c>
    </row>
    <row r="234" spans="1:121" x14ac:dyDescent="0.25">
      <c r="A234" s="2" t="s">
        <v>1281</v>
      </c>
      <c r="B234" s="2" t="s">
        <v>1842</v>
      </c>
      <c r="C234" s="2" t="s">
        <v>4514</v>
      </c>
      <c r="D234" s="2" t="s">
        <v>7369</v>
      </c>
      <c r="E234" s="2" t="s">
        <v>7929</v>
      </c>
      <c r="F234" s="2" t="str">
        <f t="shared" si="7"/>
        <v>CUCHILLA DESAFILADA</v>
      </c>
      <c r="G234" s="2" t="str">
        <f t="shared" si="6"/>
        <v>CUCHILLA DESAFILADA</v>
      </c>
      <c r="H234" s="2" t="s">
        <v>7369</v>
      </c>
      <c r="I234" s="2" t="s">
        <v>7111</v>
      </c>
      <c r="J234" s="2" t="s">
        <v>7378</v>
      </c>
      <c r="K234" s="2"/>
      <c r="L234" s="2"/>
      <c r="M234" s="2"/>
      <c r="N234" s="2"/>
      <c r="O234" s="2"/>
      <c r="P234" s="2"/>
      <c r="Q234" s="2" t="s">
        <v>406</v>
      </c>
      <c r="R234" s="2" t="s">
        <v>10</v>
      </c>
      <c r="S234" s="2" t="s">
        <v>1042</v>
      </c>
      <c r="T234" s="2" t="s">
        <v>1276</v>
      </c>
      <c r="U234" s="2" t="s">
        <v>1280</v>
      </c>
      <c r="V234" s="2" t="s">
        <v>1297</v>
      </c>
      <c r="W234" s="2" t="s">
        <v>1297</v>
      </c>
      <c r="X234" s="2" t="s">
        <v>1291</v>
      </c>
      <c r="Y234" s="2" t="s">
        <v>1025</v>
      </c>
      <c r="Z234" s="2" t="s">
        <v>1844</v>
      </c>
      <c r="AA234" s="2" t="s">
        <v>1844</v>
      </c>
      <c r="AB234" s="2" t="s">
        <v>4515</v>
      </c>
      <c r="AC234" s="2" t="s">
        <v>1844</v>
      </c>
      <c r="AD234" s="2" t="s">
        <v>1299</v>
      </c>
      <c r="AE234" s="2" t="s">
        <v>4516</v>
      </c>
      <c r="AF234" s="2" t="s">
        <v>1844</v>
      </c>
      <c r="AG234" s="2" t="s">
        <v>1844</v>
      </c>
      <c r="AH234" s="2" t="s">
        <v>1844</v>
      </c>
      <c r="AI234" s="2" t="s">
        <v>1844</v>
      </c>
      <c r="AJ234" s="2" t="s">
        <v>1844</v>
      </c>
      <c r="AK234" s="2" t="s">
        <v>1281</v>
      </c>
      <c r="AL234" s="2" t="s">
        <v>1848</v>
      </c>
      <c r="AM234" s="2" t="s">
        <v>1844</v>
      </c>
      <c r="AN234" s="2" t="s">
        <v>4517</v>
      </c>
      <c r="AO234" s="2" t="s">
        <v>4518</v>
      </c>
      <c r="AP234" s="2" t="s">
        <v>1844</v>
      </c>
      <c r="AQ234" s="2" t="s">
        <v>1844</v>
      </c>
      <c r="AR234" s="2" t="s">
        <v>1844</v>
      </c>
      <c r="AS234" s="2" t="s">
        <v>1844</v>
      </c>
      <c r="AT234" s="2" t="s">
        <v>4519</v>
      </c>
      <c r="AU234" s="2" t="s">
        <v>1844</v>
      </c>
      <c r="AV234" s="2" t="s">
        <v>1844</v>
      </c>
      <c r="AW234" s="2" t="s">
        <v>1851</v>
      </c>
      <c r="AX234" s="2" t="s">
        <v>1844</v>
      </c>
      <c r="AY234" s="2" t="s">
        <v>1844</v>
      </c>
      <c r="AZ234" s="2" t="s">
        <v>1852</v>
      </c>
      <c r="BA234" s="2" t="s">
        <v>1844</v>
      </c>
      <c r="BB234" s="2" t="s">
        <v>1278</v>
      </c>
      <c r="BC234" s="2" t="s">
        <v>4520</v>
      </c>
      <c r="BD234" s="2" t="s">
        <v>1844</v>
      </c>
      <c r="BE234" s="2" t="s">
        <v>4521</v>
      </c>
      <c r="BF234" s="2" t="s">
        <v>1853</v>
      </c>
      <c r="BG234" s="2" t="s">
        <v>1844</v>
      </c>
      <c r="BH234" s="2" t="s">
        <v>1281</v>
      </c>
      <c r="BI234" s="2" t="s">
        <v>1844</v>
      </c>
      <c r="BJ234" s="2" t="s">
        <v>1854</v>
      </c>
      <c r="BK234" s="2" t="s">
        <v>1855</v>
      </c>
      <c r="BL234" s="2" t="s">
        <v>1866</v>
      </c>
      <c r="BM234" s="2" t="s">
        <v>1844</v>
      </c>
      <c r="BN234" s="2" t="s">
        <v>1844</v>
      </c>
      <c r="BO234" s="2" t="s">
        <v>1844</v>
      </c>
      <c r="BP234" s="2" t="s">
        <v>1857</v>
      </c>
      <c r="BQ234" s="2" t="s">
        <v>1844</v>
      </c>
      <c r="BR234" s="2" t="s">
        <v>1844</v>
      </c>
      <c r="BS234" s="2" t="s">
        <v>1853</v>
      </c>
      <c r="BT234" s="2" t="s">
        <v>1844</v>
      </c>
      <c r="BU234" s="2" t="s">
        <v>4522</v>
      </c>
      <c r="BV234" s="2" t="s">
        <v>1844</v>
      </c>
      <c r="BW234" s="2" t="s">
        <v>4523</v>
      </c>
      <c r="BX234" s="2" t="s">
        <v>1844</v>
      </c>
      <c r="BY234" s="2" t="s">
        <v>1844</v>
      </c>
      <c r="BZ234" s="2" t="s">
        <v>1844</v>
      </c>
      <c r="CA234" s="2" t="s">
        <v>1844</v>
      </c>
      <c r="CB234" s="2" t="s">
        <v>1844</v>
      </c>
      <c r="CC234" s="2" t="s">
        <v>154</v>
      </c>
      <c r="CD234" s="2" t="s">
        <v>1844</v>
      </c>
      <c r="CE234" s="2" t="s">
        <v>1844</v>
      </c>
      <c r="CF234" s="2" t="s">
        <v>1844</v>
      </c>
      <c r="CG234" s="2" t="s">
        <v>1844</v>
      </c>
      <c r="CH234" s="2" t="s">
        <v>4524</v>
      </c>
      <c r="CI234" s="2" t="s">
        <v>1869</v>
      </c>
      <c r="CJ234" s="2" t="s">
        <v>1844</v>
      </c>
      <c r="CK234" s="2" t="s">
        <v>1844</v>
      </c>
      <c r="CL234" s="2" t="s">
        <v>1844</v>
      </c>
      <c r="CM234" s="2" t="s">
        <v>1844</v>
      </c>
      <c r="CN234" s="2" t="s">
        <v>1281</v>
      </c>
      <c r="CO234" s="2" t="s">
        <v>1844</v>
      </c>
      <c r="CP234" s="2" t="s">
        <v>4522</v>
      </c>
      <c r="CQ234" s="2" t="s">
        <v>1844</v>
      </c>
      <c r="CR234" s="2" t="s">
        <v>1844</v>
      </c>
      <c r="CS234" s="2" t="s">
        <v>1859</v>
      </c>
      <c r="CT234" s="2" t="s">
        <v>1859</v>
      </c>
      <c r="CU234" s="2" t="s">
        <v>1859</v>
      </c>
      <c r="CV234" s="2" t="s">
        <v>1844</v>
      </c>
      <c r="CW234" s="2" t="s">
        <v>1844</v>
      </c>
      <c r="CX234" s="2" t="s">
        <v>1844</v>
      </c>
      <c r="CY234" s="2" t="s">
        <v>1844</v>
      </c>
      <c r="CZ234" s="2" t="s">
        <v>1844</v>
      </c>
      <c r="DA234" s="2" t="s">
        <v>1844</v>
      </c>
      <c r="DB234" s="2" t="s">
        <v>1844</v>
      </c>
      <c r="DC234" s="2" t="s">
        <v>1026</v>
      </c>
      <c r="DD234" s="2" t="s">
        <v>1281</v>
      </c>
      <c r="DE234" s="2" t="s">
        <v>405</v>
      </c>
      <c r="DF234" s="3">
        <v>45306</v>
      </c>
      <c r="DG234" s="3">
        <v>45307</v>
      </c>
      <c r="DH234" s="3">
        <v>45307</v>
      </c>
      <c r="DI234" s="3">
        <v>45306</v>
      </c>
      <c r="DJ234" s="3">
        <v>45307</v>
      </c>
      <c r="DK234" s="3"/>
      <c r="DL234" s="3"/>
      <c r="DM234" s="3">
        <v>45306</v>
      </c>
      <c r="DN234" s="3"/>
      <c r="DO234" s="3">
        <v>45306</v>
      </c>
      <c r="DP234" s="3">
        <v>45306</v>
      </c>
      <c r="DQ234" s="26">
        <v>1</v>
      </c>
    </row>
    <row r="235" spans="1:121" x14ac:dyDescent="0.25">
      <c r="A235" s="2" t="s">
        <v>1281</v>
      </c>
      <c r="B235" s="2" t="s">
        <v>1842</v>
      </c>
      <c r="C235" s="2" t="s">
        <v>4527</v>
      </c>
      <c r="D235" s="2" t="s">
        <v>7281</v>
      </c>
      <c r="E235" s="2" t="s">
        <v>7702</v>
      </c>
      <c r="F235" s="2" t="str">
        <f t="shared" si="7"/>
        <v>TROQUEL DESAFILADO</v>
      </c>
      <c r="G235" s="2" t="str">
        <f t="shared" si="6"/>
        <v>TROQUEL DESAFILADO</v>
      </c>
      <c r="H235" s="2" t="s">
        <v>7285</v>
      </c>
      <c r="I235" s="2" t="s">
        <v>7257</v>
      </c>
      <c r="J235" s="2" t="s">
        <v>7279</v>
      </c>
      <c r="K235" s="2" t="s">
        <v>7435</v>
      </c>
      <c r="L235" s="2" t="s">
        <v>7265</v>
      </c>
      <c r="M235" s="2" t="s">
        <v>7281</v>
      </c>
      <c r="N235" s="2"/>
      <c r="O235" s="2"/>
      <c r="P235" s="2"/>
      <c r="Q235" s="2" t="s">
        <v>52</v>
      </c>
      <c r="R235" s="2" t="s">
        <v>10</v>
      </c>
      <c r="S235" s="2" t="s">
        <v>67</v>
      </c>
      <c r="T235" s="2" t="s">
        <v>1276</v>
      </c>
      <c r="U235" s="2" t="s">
        <v>1280</v>
      </c>
      <c r="V235" s="2" t="s">
        <v>1647</v>
      </c>
      <c r="W235" s="2" t="s">
        <v>1647</v>
      </c>
      <c r="X235" s="2" t="s">
        <v>1295</v>
      </c>
      <c r="Y235" s="2" t="s">
        <v>1025</v>
      </c>
      <c r="Z235" s="2" t="s">
        <v>1844</v>
      </c>
      <c r="AA235" s="2" t="s">
        <v>1844</v>
      </c>
      <c r="AB235" s="2" t="s">
        <v>4528</v>
      </c>
      <c r="AC235" s="2" t="s">
        <v>1844</v>
      </c>
      <c r="AD235" s="2" t="s">
        <v>1292</v>
      </c>
      <c r="AE235" s="2" t="s">
        <v>4529</v>
      </c>
      <c r="AF235" s="2" t="s">
        <v>1870</v>
      </c>
      <c r="AG235" s="2" t="s">
        <v>1847</v>
      </c>
      <c r="AH235" s="2" t="s">
        <v>1844</v>
      </c>
      <c r="AI235" s="2" t="s">
        <v>1844</v>
      </c>
      <c r="AJ235" s="2" t="s">
        <v>1844</v>
      </c>
      <c r="AK235" s="2" t="s">
        <v>1281</v>
      </c>
      <c r="AL235" s="2" t="s">
        <v>1848</v>
      </c>
      <c r="AM235" s="2" t="s">
        <v>1844</v>
      </c>
      <c r="AN235" s="2" t="s">
        <v>2457</v>
      </c>
      <c r="AO235" s="2" t="s">
        <v>4530</v>
      </c>
      <c r="AP235" s="2" t="s">
        <v>1844</v>
      </c>
      <c r="AQ235" s="2" t="s">
        <v>1844</v>
      </c>
      <c r="AR235" s="2" t="s">
        <v>1844</v>
      </c>
      <c r="AS235" s="2" t="s">
        <v>1844</v>
      </c>
      <c r="AT235" s="2" t="s">
        <v>4530</v>
      </c>
      <c r="AU235" s="2" t="s">
        <v>1844</v>
      </c>
      <c r="AV235" s="2" t="s">
        <v>1844</v>
      </c>
      <c r="AW235" s="2" t="s">
        <v>1851</v>
      </c>
      <c r="AX235" s="2" t="s">
        <v>1844</v>
      </c>
      <c r="AY235" s="2" t="s">
        <v>1844</v>
      </c>
      <c r="AZ235" s="2" t="s">
        <v>1852</v>
      </c>
      <c r="BA235" s="2" t="s">
        <v>1844</v>
      </c>
      <c r="BB235" s="2" t="s">
        <v>1278</v>
      </c>
      <c r="BC235" s="2" t="s">
        <v>4531</v>
      </c>
      <c r="BD235" s="2" t="s">
        <v>1844</v>
      </c>
      <c r="BE235" s="2" t="s">
        <v>4532</v>
      </c>
      <c r="BF235" s="2" t="s">
        <v>1853</v>
      </c>
      <c r="BG235" s="2" t="s">
        <v>1844</v>
      </c>
      <c r="BH235" s="2" t="s">
        <v>1281</v>
      </c>
      <c r="BI235" s="2" t="s">
        <v>1844</v>
      </c>
      <c r="BJ235" s="2" t="s">
        <v>1854</v>
      </c>
      <c r="BK235" s="2" t="s">
        <v>1855</v>
      </c>
      <c r="BL235" s="2" t="s">
        <v>1871</v>
      </c>
      <c r="BM235" s="2" t="s">
        <v>1844</v>
      </c>
      <c r="BN235" s="2" t="s">
        <v>1844</v>
      </c>
      <c r="BO235" s="2" t="s">
        <v>1844</v>
      </c>
      <c r="BP235" s="2" t="s">
        <v>1857</v>
      </c>
      <c r="BQ235" s="2" t="s">
        <v>1844</v>
      </c>
      <c r="BR235" s="2" t="s">
        <v>1844</v>
      </c>
      <c r="BS235" s="2" t="s">
        <v>1853</v>
      </c>
      <c r="BT235" s="2" t="s">
        <v>1844</v>
      </c>
      <c r="BU235" s="2" t="s">
        <v>4533</v>
      </c>
      <c r="BV235" s="2" t="s">
        <v>1872</v>
      </c>
      <c r="BW235" s="2" t="s">
        <v>4534</v>
      </c>
      <c r="BX235" s="2" t="s">
        <v>1844</v>
      </c>
      <c r="BY235" s="2" t="s">
        <v>1844</v>
      </c>
      <c r="BZ235" s="2" t="s">
        <v>1844</v>
      </c>
      <c r="CA235" s="2" t="s">
        <v>1844</v>
      </c>
      <c r="CB235" s="2" t="s">
        <v>1844</v>
      </c>
      <c r="CC235" s="2" t="s">
        <v>53</v>
      </c>
      <c r="CD235" s="2" t="s">
        <v>1873</v>
      </c>
      <c r="CE235" s="2" t="s">
        <v>1844</v>
      </c>
      <c r="CF235" s="2" t="s">
        <v>1844</v>
      </c>
      <c r="CG235" s="2" t="s">
        <v>1844</v>
      </c>
      <c r="CH235" s="2" t="s">
        <v>4535</v>
      </c>
      <c r="CI235" s="2" t="s">
        <v>1874</v>
      </c>
      <c r="CJ235" s="2" t="s">
        <v>1844</v>
      </c>
      <c r="CK235" s="2" t="s">
        <v>1844</v>
      </c>
      <c r="CL235" s="2" t="s">
        <v>1844</v>
      </c>
      <c r="CM235" s="2" t="s">
        <v>1844</v>
      </c>
      <c r="CN235" s="2" t="s">
        <v>1281</v>
      </c>
      <c r="CO235" s="2" t="s">
        <v>1875</v>
      </c>
      <c r="CP235" s="2" t="s">
        <v>4533</v>
      </c>
      <c r="CQ235" s="2" t="s">
        <v>1876</v>
      </c>
      <c r="CR235" s="2" t="s">
        <v>1844</v>
      </c>
      <c r="CS235" s="2" t="s">
        <v>1859</v>
      </c>
      <c r="CT235" s="2" t="s">
        <v>1859</v>
      </c>
      <c r="CU235" s="2" t="s">
        <v>1859</v>
      </c>
      <c r="CV235" s="2" t="s">
        <v>1844</v>
      </c>
      <c r="CW235" s="2" t="s">
        <v>1844</v>
      </c>
      <c r="CX235" s="2" t="s">
        <v>1844</v>
      </c>
      <c r="CY235" s="2" t="s">
        <v>1844</v>
      </c>
      <c r="CZ235" s="2" t="s">
        <v>1844</v>
      </c>
      <c r="DA235" s="2" t="s">
        <v>1844</v>
      </c>
      <c r="DB235" s="2" t="s">
        <v>1844</v>
      </c>
      <c r="DC235" s="2" t="s">
        <v>1026</v>
      </c>
      <c r="DD235" s="2" t="s">
        <v>1281</v>
      </c>
      <c r="DE235" s="2" t="s">
        <v>51</v>
      </c>
      <c r="DF235" s="3">
        <v>45311</v>
      </c>
      <c r="DG235" s="3">
        <v>45321</v>
      </c>
      <c r="DH235" s="3">
        <v>45321</v>
      </c>
      <c r="DI235" s="3">
        <v>45311</v>
      </c>
      <c r="DJ235" s="3">
        <v>45311</v>
      </c>
      <c r="DK235" s="3"/>
      <c r="DL235" s="3"/>
      <c r="DM235" s="3">
        <v>45311</v>
      </c>
      <c r="DN235" s="3"/>
      <c r="DO235" s="3">
        <v>45311</v>
      </c>
      <c r="DP235" s="3">
        <v>45311</v>
      </c>
      <c r="DQ235" s="26">
        <v>2.66</v>
      </c>
    </row>
    <row r="236" spans="1:121" x14ac:dyDescent="0.25">
      <c r="A236" s="2" t="s">
        <v>1281</v>
      </c>
      <c r="B236" s="2" t="s">
        <v>1842</v>
      </c>
      <c r="C236" s="2" t="s">
        <v>4536</v>
      </c>
      <c r="D236" s="2" t="s">
        <v>7602</v>
      </c>
      <c r="E236" s="2" t="s">
        <v>7597</v>
      </c>
      <c r="F236" s="2" t="str">
        <f t="shared" si="7"/>
        <v>VARIADOR QUEMADO</v>
      </c>
      <c r="G236" s="2" t="str">
        <f t="shared" si="6"/>
        <v>VARIADOR QUEMADO</v>
      </c>
      <c r="H236" s="2" t="s">
        <v>7602</v>
      </c>
      <c r="I236" s="2" t="s">
        <v>7597</v>
      </c>
      <c r="J236" s="2" t="s">
        <v>7328</v>
      </c>
      <c r="K236" s="2">
        <v>1</v>
      </c>
      <c r="L236" s="2"/>
      <c r="M236" s="2"/>
      <c r="N236" s="2"/>
      <c r="O236" s="2"/>
      <c r="P236" s="2"/>
      <c r="Q236" s="2" t="s">
        <v>119</v>
      </c>
      <c r="R236" s="2" t="s">
        <v>10</v>
      </c>
      <c r="S236" s="2" t="s">
        <v>67</v>
      </c>
      <c r="T236" s="2" t="s">
        <v>1276</v>
      </c>
      <c r="U236" s="2" t="s">
        <v>1280</v>
      </c>
      <c r="V236" s="2" t="s">
        <v>1277</v>
      </c>
      <c r="W236" s="2" t="s">
        <v>1277</v>
      </c>
      <c r="X236" s="2" t="s">
        <v>1298</v>
      </c>
      <c r="Y236" s="2" t="s">
        <v>1025</v>
      </c>
      <c r="Z236" s="2" t="s">
        <v>1844</v>
      </c>
      <c r="AA236" s="2" t="s">
        <v>1844</v>
      </c>
      <c r="AB236" s="2" t="s">
        <v>4537</v>
      </c>
      <c r="AC236" s="2" t="s">
        <v>1844</v>
      </c>
      <c r="AD236" s="2" t="s">
        <v>1531</v>
      </c>
      <c r="AE236" s="2" t="s">
        <v>4538</v>
      </c>
      <c r="AF236" s="2" t="s">
        <v>1992</v>
      </c>
      <c r="AG236" s="2" t="s">
        <v>1847</v>
      </c>
      <c r="AH236" s="2" t="s">
        <v>1844</v>
      </c>
      <c r="AI236" s="2" t="s">
        <v>1844</v>
      </c>
      <c r="AJ236" s="2" t="s">
        <v>1844</v>
      </c>
      <c r="AK236" s="2" t="s">
        <v>1281</v>
      </c>
      <c r="AL236" s="2" t="s">
        <v>1848</v>
      </c>
      <c r="AM236" s="2" t="s">
        <v>1844</v>
      </c>
      <c r="AN236" s="2" t="s">
        <v>2043</v>
      </c>
      <c r="AO236" s="2" t="s">
        <v>3099</v>
      </c>
      <c r="AP236" s="2" t="s">
        <v>1844</v>
      </c>
      <c r="AQ236" s="2" t="s">
        <v>1844</v>
      </c>
      <c r="AR236" s="2" t="s">
        <v>1844</v>
      </c>
      <c r="AS236" s="2" t="s">
        <v>1844</v>
      </c>
      <c r="AT236" s="2" t="s">
        <v>3099</v>
      </c>
      <c r="AU236" s="2" t="s">
        <v>1844</v>
      </c>
      <c r="AV236" s="2" t="s">
        <v>1844</v>
      </c>
      <c r="AW236" s="2" t="s">
        <v>1851</v>
      </c>
      <c r="AX236" s="2" t="s">
        <v>1844</v>
      </c>
      <c r="AY236" s="2" t="s">
        <v>1844</v>
      </c>
      <c r="AZ236" s="2" t="s">
        <v>1852</v>
      </c>
      <c r="BA236" s="2" t="s">
        <v>1844</v>
      </c>
      <c r="BB236" s="2" t="s">
        <v>1278</v>
      </c>
      <c r="BC236" s="2" t="s">
        <v>4539</v>
      </c>
      <c r="BD236" s="2" t="s">
        <v>1844</v>
      </c>
      <c r="BE236" s="2" t="s">
        <v>4540</v>
      </c>
      <c r="BF236" s="2" t="s">
        <v>1853</v>
      </c>
      <c r="BG236" s="2" t="s">
        <v>1844</v>
      </c>
      <c r="BH236" s="2" t="s">
        <v>1281</v>
      </c>
      <c r="BI236" s="2" t="s">
        <v>1844</v>
      </c>
      <c r="BJ236" s="2" t="s">
        <v>1854</v>
      </c>
      <c r="BK236" s="2" t="s">
        <v>1855</v>
      </c>
      <c r="BL236" s="2" t="s">
        <v>1914</v>
      </c>
      <c r="BM236" s="2" t="s">
        <v>1844</v>
      </c>
      <c r="BN236" s="2" t="s">
        <v>1844</v>
      </c>
      <c r="BO236" s="2" t="s">
        <v>1844</v>
      </c>
      <c r="BP236" s="2" t="s">
        <v>1857</v>
      </c>
      <c r="BQ236" s="2" t="s">
        <v>1844</v>
      </c>
      <c r="BR236" s="2" t="s">
        <v>1844</v>
      </c>
      <c r="BS236" s="2" t="s">
        <v>1853</v>
      </c>
      <c r="BT236" s="2" t="s">
        <v>1844</v>
      </c>
      <c r="BU236" s="2" t="s">
        <v>4541</v>
      </c>
      <c r="BV236" s="2" t="s">
        <v>1999</v>
      </c>
      <c r="BW236" s="2" t="s">
        <v>4542</v>
      </c>
      <c r="BX236" s="2" t="s">
        <v>1844</v>
      </c>
      <c r="BY236" s="2" t="s">
        <v>1844</v>
      </c>
      <c r="BZ236" s="2" t="s">
        <v>1844</v>
      </c>
      <c r="CA236" s="2" t="s">
        <v>1844</v>
      </c>
      <c r="CB236" s="2" t="s">
        <v>1844</v>
      </c>
      <c r="CC236" s="2" t="s">
        <v>120</v>
      </c>
      <c r="CD236" s="2" t="s">
        <v>1844</v>
      </c>
      <c r="CE236" s="2" t="s">
        <v>1844</v>
      </c>
      <c r="CF236" s="2" t="s">
        <v>1844</v>
      </c>
      <c r="CG236" s="2" t="s">
        <v>1844</v>
      </c>
      <c r="CH236" s="2" t="s">
        <v>4543</v>
      </c>
      <c r="CI236" s="2" t="s">
        <v>1901</v>
      </c>
      <c r="CJ236" s="2" t="s">
        <v>1844</v>
      </c>
      <c r="CK236" s="2" t="s">
        <v>1844</v>
      </c>
      <c r="CL236" s="2" t="s">
        <v>1844</v>
      </c>
      <c r="CM236" s="2" t="s">
        <v>1844</v>
      </c>
      <c r="CN236" s="2" t="s">
        <v>1281</v>
      </c>
      <c r="CO236" s="2" t="s">
        <v>2001</v>
      </c>
      <c r="CP236" s="2" t="s">
        <v>4541</v>
      </c>
      <c r="CQ236" s="2" t="s">
        <v>2002</v>
      </c>
      <c r="CR236" s="2" t="s">
        <v>1844</v>
      </c>
      <c r="CS236" s="2" t="s">
        <v>1859</v>
      </c>
      <c r="CT236" s="2" t="s">
        <v>1859</v>
      </c>
      <c r="CU236" s="2" t="s">
        <v>1859</v>
      </c>
      <c r="CV236" s="2" t="s">
        <v>1844</v>
      </c>
      <c r="CW236" s="2" t="s">
        <v>1844</v>
      </c>
      <c r="CX236" s="2" t="s">
        <v>1844</v>
      </c>
      <c r="CY236" s="2" t="s">
        <v>1844</v>
      </c>
      <c r="CZ236" s="2" t="s">
        <v>1844</v>
      </c>
      <c r="DA236" s="2" t="s">
        <v>1844</v>
      </c>
      <c r="DB236" s="2" t="s">
        <v>1844</v>
      </c>
      <c r="DC236" s="2" t="s">
        <v>1026</v>
      </c>
      <c r="DD236" s="2" t="s">
        <v>1281</v>
      </c>
      <c r="DE236" s="2" t="s">
        <v>118</v>
      </c>
      <c r="DF236" s="3">
        <v>45313</v>
      </c>
      <c r="DG236" s="3">
        <v>45314</v>
      </c>
      <c r="DH236" s="3">
        <v>45314</v>
      </c>
      <c r="DI236" s="3">
        <v>45313</v>
      </c>
      <c r="DJ236" s="3">
        <v>45312</v>
      </c>
      <c r="DK236" s="3"/>
      <c r="DL236" s="3"/>
      <c r="DM236" s="3">
        <v>45313</v>
      </c>
      <c r="DN236" s="3"/>
      <c r="DO236" s="3">
        <v>45313</v>
      </c>
      <c r="DP236" s="3">
        <v>45312</v>
      </c>
      <c r="DQ236" s="26">
        <v>1.5</v>
      </c>
    </row>
    <row r="237" spans="1:121" x14ac:dyDescent="0.25">
      <c r="A237" s="2" t="s">
        <v>1281</v>
      </c>
      <c r="B237" s="2" t="s">
        <v>1842</v>
      </c>
      <c r="C237" s="2" t="s">
        <v>4556</v>
      </c>
      <c r="D237" s="2" t="s">
        <v>7753</v>
      </c>
      <c r="E237" s="2" t="s">
        <v>7737</v>
      </c>
      <c r="F237" s="2" t="str">
        <f t="shared" si="7"/>
        <v>GUÍA DE CABEZAL DESALINEADO</v>
      </c>
      <c r="G237" s="2" t="str">
        <f t="shared" si="6"/>
        <v>GUÍA DE CABEZAL DESALINEADO</v>
      </c>
      <c r="H237" s="2" t="s">
        <v>7531</v>
      </c>
      <c r="I237" s="2" t="s">
        <v>7265</v>
      </c>
      <c r="J237" s="2" t="s">
        <v>7327</v>
      </c>
      <c r="K237" s="2" t="s">
        <v>7326</v>
      </c>
      <c r="L237" s="2"/>
      <c r="M237" s="2"/>
      <c r="N237" s="2"/>
      <c r="O237" s="2"/>
      <c r="P237" s="2"/>
      <c r="Q237" s="2" t="s">
        <v>119</v>
      </c>
      <c r="R237" s="2" t="s">
        <v>10</v>
      </c>
      <c r="S237" s="2" t="s">
        <v>1042</v>
      </c>
      <c r="T237" s="2" t="s">
        <v>1276</v>
      </c>
      <c r="U237" s="2" t="s">
        <v>1280</v>
      </c>
      <c r="V237" s="2" t="s">
        <v>1410</v>
      </c>
      <c r="W237" s="2" t="s">
        <v>1410</v>
      </c>
      <c r="X237" s="2" t="s">
        <v>1298</v>
      </c>
      <c r="Y237" s="2" t="s">
        <v>1025</v>
      </c>
      <c r="Z237" s="2" t="s">
        <v>1844</v>
      </c>
      <c r="AA237" s="2" t="s">
        <v>1844</v>
      </c>
      <c r="AB237" s="2" t="s">
        <v>4557</v>
      </c>
      <c r="AC237" s="2" t="s">
        <v>1844</v>
      </c>
      <c r="AD237" s="2" t="s">
        <v>1531</v>
      </c>
      <c r="AE237" s="2" t="s">
        <v>4558</v>
      </c>
      <c r="AF237" s="2" t="s">
        <v>1992</v>
      </c>
      <c r="AG237" s="2" t="s">
        <v>1847</v>
      </c>
      <c r="AH237" s="2" t="s">
        <v>1844</v>
      </c>
      <c r="AI237" s="2" t="s">
        <v>1844</v>
      </c>
      <c r="AJ237" s="2" t="s">
        <v>1844</v>
      </c>
      <c r="AK237" s="2" t="s">
        <v>1281</v>
      </c>
      <c r="AL237" s="2" t="s">
        <v>1848</v>
      </c>
      <c r="AM237" s="2" t="s">
        <v>1844</v>
      </c>
      <c r="AN237" s="2" t="s">
        <v>2091</v>
      </c>
      <c r="AO237" s="2" t="s">
        <v>4559</v>
      </c>
      <c r="AP237" s="2" t="s">
        <v>1844</v>
      </c>
      <c r="AQ237" s="2" t="s">
        <v>1844</v>
      </c>
      <c r="AR237" s="2" t="s">
        <v>1844</v>
      </c>
      <c r="AS237" s="2" t="s">
        <v>1844</v>
      </c>
      <c r="AT237" s="2" t="s">
        <v>4560</v>
      </c>
      <c r="AU237" s="2" t="s">
        <v>1844</v>
      </c>
      <c r="AV237" s="2" t="s">
        <v>1844</v>
      </c>
      <c r="AW237" s="2" t="s">
        <v>1851</v>
      </c>
      <c r="AX237" s="2" t="s">
        <v>1844</v>
      </c>
      <c r="AY237" s="2" t="s">
        <v>1844</v>
      </c>
      <c r="AZ237" s="2" t="s">
        <v>1852</v>
      </c>
      <c r="BA237" s="2" t="s">
        <v>1844</v>
      </c>
      <c r="BB237" s="2" t="s">
        <v>1278</v>
      </c>
      <c r="BC237" s="2" t="s">
        <v>4561</v>
      </c>
      <c r="BD237" s="2" t="s">
        <v>1844</v>
      </c>
      <c r="BE237" s="2" t="s">
        <v>4562</v>
      </c>
      <c r="BF237" s="2" t="s">
        <v>1853</v>
      </c>
      <c r="BG237" s="2" t="s">
        <v>1844</v>
      </c>
      <c r="BH237" s="2" t="s">
        <v>1281</v>
      </c>
      <c r="BI237" s="2" t="s">
        <v>1844</v>
      </c>
      <c r="BJ237" s="2" t="s">
        <v>1854</v>
      </c>
      <c r="BK237" s="2" t="s">
        <v>1855</v>
      </c>
      <c r="BL237" s="2" t="s">
        <v>1914</v>
      </c>
      <c r="BM237" s="2" t="s">
        <v>1844</v>
      </c>
      <c r="BN237" s="2" t="s">
        <v>1844</v>
      </c>
      <c r="BO237" s="2" t="s">
        <v>1844</v>
      </c>
      <c r="BP237" s="2" t="s">
        <v>1857</v>
      </c>
      <c r="BQ237" s="2" t="s">
        <v>1844</v>
      </c>
      <c r="BR237" s="2" t="s">
        <v>1844</v>
      </c>
      <c r="BS237" s="2" t="s">
        <v>1853</v>
      </c>
      <c r="BT237" s="2" t="s">
        <v>1844</v>
      </c>
      <c r="BU237" s="2" t="s">
        <v>4563</v>
      </c>
      <c r="BV237" s="2" t="s">
        <v>1999</v>
      </c>
      <c r="BW237" s="2" t="s">
        <v>4564</v>
      </c>
      <c r="BX237" s="2" t="s">
        <v>1844</v>
      </c>
      <c r="BY237" s="2" t="s">
        <v>1844</v>
      </c>
      <c r="BZ237" s="2" t="s">
        <v>1844</v>
      </c>
      <c r="CA237" s="2" t="s">
        <v>1844</v>
      </c>
      <c r="CB237" s="2" t="s">
        <v>1844</v>
      </c>
      <c r="CC237" s="2" t="s">
        <v>120</v>
      </c>
      <c r="CD237" s="2" t="s">
        <v>1844</v>
      </c>
      <c r="CE237" s="2" t="s">
        <v>1844</v>
      </c>
      <c r="CF237" s="2" t="s">
        <v>1844</v>
      </c>
      <c r="CG237" s="2" t="s">
        <v>1844</v>
      </c>
      <c r="CH237" s="2" t="s">
        <v>4558</v>
      </c>
      <c r="CI237" s="2" t="s">
        <v>1901</v>
      </c>
      <c r="CJ237" s="2" t="s">
        <v>1844</v>
      </c>
      <c r="CK237" s="2" t="s">
        <v>1844</v>
      </c>
      <c r="CL237" s="2" t="s">
        <v>1844</v>
      </c>
      <c r="CM237" s="2" t="s">
        <v>1844</v>
      </c>
      <c r="CN237" s="2" t="s">
        <v>1281</v>
      </c>
      <c r="CO237" s="2" t="s">
        <v>2001</v>
      </c>
      <c r="CP237" s="2" t="s">
        <v>4563</v>
      </c>
      <c r="CQ237" s="2" t="s">
        <v>2002</v>
      </c>
      <c r="CR237" s="2" t="s">
        <v>1844</v>
      </c>
      <c r="CS237" s="2" t="s">
        <v>1859</v>
      </c>
      <c r="CT237" s="2" t="s">
        <v>1859</v>
      </c>
      <c r="CU237" s="2" t="s">
        <v>1859</v>
      </c>
      <c r="CV237" s="2" t="s">
        <v>1844</v>
      </c>
      <c r="CW237" s="2" t="s">
        <v>1844</v>
      </c>
      <c r="CX237" s="2" t="s">
        <v>1844</v>
      </c>
      <c r="CY237" s="2" t="s">
        <v>1844</v>
      </c>
      <c r="CZ237" s="2" t="s">
        <v>1844</v>
      </c>
      <c r="DA237" s="2" t="s">
        <v>1844</v>
      </c>
      <c r="DB237" s="2" t="s">
        <v>1844</v>
      </c>
      <c r="DC237" s="2" t="s">
        <v>1026</v>
      </c>
      <c r="DD237" s="2" t="s">
        <v>1281</v>
      </c>
      <c r="DE237" s="2" t="s">
        <v>118</v>
      </c>
      <c r="DF237" s="3">
        <v>45324</v>
      </c>
      <c r="DG237" s="3">
        <v>45324</v>
      </c>
      <c r="DH237" s="3">
        <v>45324</v>
      </c>
      <c r="DI237" s="3">
        <v>45324</v>
      </c>
      <c r="DJ237" s="3">
        <v>45324</v>
      </c>
      <c r="DK237" s="3"/>
      <c r="DL237" s="3"/>
      <c r="DM237" s="3">
        <v>45324</v>
      </c>
      <c r="DN237" s="3"/>
      <c r="DO237" s="3">
        <v>45324</v>
      </c>
      <c r="DP237" s="3">
        <v>45324</v>
      </c>
      <c r="DQ237" s="26">
        <v>0.43</v>
      </c>
    </row>
    <row r="238" spans="1:121" x14ac:dyDescent="0.25">
      <c r="A238" s="2" t="s">
        <v>1281</v>
      </c>
      <c r="B238" s="2" t="s">
        <v>1842</v>
      </c>
      <c r="C238" s="2" t="s">
        <v>4565</v>
      </c>
      <c r="D238" s="2" t="s">
        <v>7298</v>
      </c>
      <c r="E238" s="2" t="s">
        <v>7935</v>
      </c>
      <c r="F238" s="2" t="str">
        <f t="shared" si="7"/>
        <v>MORDAZA DESINCRONIZADA</v>
      </c>
      <c r="G238" s="2" t="str">
        <f t="shared" si="6"/>
        <v>MORDAZA DESINCRONIZADA</v>
      </c>
      <c r="H238" s="2" t="s">
        <v>7312</v>
      </c>
      <c r="I238" s="2" t="s">
        <v>7249</v>
      </c>
      <c r="J238" s="2" t="s">
        <v>7487</v>
      </c>
      <c r="K238" s="2" t="s">
        <v>7111</v>
      </c>
      <c r="L238" s="2" t="s">
        <v>7271</v>
      </c>
      <c r="M238" s="2"/>
      <c r="N238" s="2"/>
      <c r="O238" s="2"/>
      <c r="P238" s="2"/>
      <c r="Q238" s="2" t="s">
        <v>326</v>
      </c>
      <c r="R238" s="2" t="s">
        <v>10</v>
      </c>
      <c r="S238" s="2" t="s">
        <v>1042</v>
      </c>
      <c r="T238" s="2" t="s">
        <v>1276</v>
      </c>
      <c r="U238" s="2" t="s">
        <v>1280</v>
      </c>
      <c r="V238" s="2" t="s">
        <v>1410</v>
      </c>
      <c r="W238" s="2" t="s">
        <v>1410</v>
      </c>
      <c r="X238" s="2" t="s">
        <v>1298</v>
      </c>
      <c r="Y238" s="2" t="s">
        <v>1025</v>
      </c>
      <c r="Z238" s="2" t="s">
        <v>1844</v>
      </c>
      <c r="AA238" s="2" t="s">
        <v>1844</v>
      </c>
      <c r="AB238" s="2" t="s">
        <v>4566</v>
      </c>
      <c r="AC238" s="2" t="s">
        <v>1844</v>
      </c>
      <c r="AD238" s="2" t="s">
        <v>4378</v>
      </c>
      <c r="AE238" s="2" t="s">
        <v>4567</v>
      </c>
      <c r="AF238" s="2" t="s">
        <v>1960</v>
      </c>
      <c r="AG238" s="2" t="s">
        <v>1847</v>
      </c>
      <c r="AH238" s="2" t="s">
        <v>1844</v>
      </c>
      <c r="AI238" s="2" t="s">
        <v>1844</v>
      </c>
      <c r="AJ238" s="2" t="s">
        <v>1844</v>
      </c>
      <c r="AK238" s="2" t="s">
        <v>1281</v>
      </c>
      <c r="AL238" s="2" t="s">
        <v>1848</v>
      </c>
      <c r="AM238" s="2" t="s">
        <v>1844</v>
      </c>
      <c r="AN238" s="2" t="s">
        <v>2804</v>
      </c>
      <c r="AO238" s="2" t="s">
        <v>3707</v>
      </c>
      <c r="AP238" s="2" t="s">
        <v>1844</v>
      </c>
      <c r="AQ238" s="2" t="s">
        <v>1844</v>
      </c>
      <c r="AR238" s="2" t="s">
        <v>1844</v>
      </c>
      <c r="AS238" s="2" t="s">
        <v>1844</v>
      </c>
      <c r="AT238" s="2" t="s">
        <v>3707</v>
      </c>
      <c r="AU238" s="2" t="s">
        <v>1844</v>
      </c>
      <c r="AV238" s="2" t="s">
        <v>1844</v>
      </c>
      <c r="AW238" s="2" t="s">
        <v>1851</v>
      </c>
      <c r="AX238" s="2" t="s">
        <v>1844</v>
      </c>
      <c r="AY238" s="2" t="s">
        <v>1844</v>
      </c>
      <c r="AZ238" s="2" t="s">
        <v>1852</v>
      </c>
      <c r="BA238" s="2" t="s">
        <v>1844</v>
      </c>
      <c r="BB238" s="2" t="s">
        <v>1278</v>
      </c>
      <c r="BC238" s="2" t="s">
        <v>4568</v>
      </c>
      <c r="BD238" s="2" t="s">
        <v>1844</v>
      </c>
      <c r="BE238" s="2" t="s">
        <v>4569</v>
      </c>
      <c r="BF238" s="2" t="s">
        <v>1853</v>
      </c>
      <c r="BG238" s="2" t="s">
        <v>1844</v>
      </c>
      <c r="BH238" s="2" t="s">
        <v>1281</v>
      </c>
      <c r="BI238" s="2" t="s">
        <v>1844</v>
      </c>
      <c r="BJ238" s="2" t="s">
        <v>1854</v>
      </c>
      <c r="BK238" s="2" t="s">
        <v>1855</v>
      </c>
      <c r="BL238" s="2" t="s">
        <v>1914</v>
      </c>
      <c r="BM238" s="2" t="s">
        <v>1844</v>
      </c>
      <c r="BN238" s="2" t="s">
        <v>1844</v>
      </c>
      <c r="BO238" s="2" t="s">
        <v>1844</v>
      </c>
      <c r="BP238" s="2" t="s">
        <v>1857</v>
      </c>
      <c r="BQ238" s="2" t="s">
        <v>1844</v>
      </c>
      <c r="BR238" s="2" t="s">
        <v>1844</v>
      </c>
      <c r="BS238" s="2" t="s">
        <v>1853</v>
      </c>
      <c r="BT238" s="2" t="s">
        <v>1844</v>
      </c>
      <c r="BU238" s="2" t="s">
        <v>4570</v>
      </c>
      <c r="BV238" s="2" t="s">
        <v>1844</v>
      </c>
      <c r="BW238" s="2" t="s">
        <v>4571</v>
      </c>
      <c r="BX238" s="2" t="s">
        <v>1844</v>
      </c>
      <c r="BY238" s="2" t="s">
        <v>1844</v>
      </c>
      <c r="BZ238" s="2" t="s">
        <v>1844</v>
      </c>
      <c r="CA238" s="2" t="s">
        <v>1844</v>
      </c>
      <c r="CB238" s="2" t="s">
        <v>1844</v>
      </c>
      <c r="CC238" s="2" t="s">
        <v>120</v>
      </c>
      <c r="CD238" s="2" t="s">
        <v>1844</v>
      </c>
      <c r="CE238" s="2" t="s">
        <v>1844</v>
      </c>
      <c r="CF238" s="2" t="s">
        <v>1844</v>
      </c>
      <c r="CG238" s="2" t="s">
        <v>1844</v>
      </c>
      <c r="CH238" s="2" t="s">
        <v>4572</v>
      </c>
      <c r="CI238" s="2" t="s">
        <v>1901</v>
      </c>
      <c r="CJ238" s="2" t="s">
        <v>1844</v>
      </c>
      <c r="CK238" s="2" t="s">
        <v>1844</v>
      </c>
      <c r="CL238" s="2" t="s">
        <v>1844</v>
      </c>
      <c r="CM238" s="2" t="s">
        <v>1844</v>
      </c>
      <c r="CN238" s="2" t="s">
        <v>1281</v>
      </c>
      <c r="CO238" s="2" t="s">
        <v>1844</v>
      </c>
      <c r="CP238" s="2" t="s">
        <v>4570</v>
      </c>
      <c r="CQ238" s="2" t="s">
        <v>1844</v>
      </c>
      <c r="CR238" s="2" t="s">
        <v>1844</v>
      </c>
      <c r="CS238" s="2" t="s">
        <v>1859</v>
      </c>
      <c r="CT238" s="2" t="s">
        <v>1859</v>
      </c>
      <c r="CU238" s="2" t="s">
        <v>1859</v>
      </c>
      <c r="CV238" s="2" t="s">
        <v>1844</v>
      </c>
      <c r="CW238" s="2" t="s">
        <v>1844</v>
      </c>
      <c r="CX238" s="2" t="s">
        <v>1844</v>
      </c>
      <c r="CY238" s="2" t="s">
        <v>1844</v>
      </c>
      <c r="CZ238" s="2" t="s">
        <v>1844</v>
      </c>
      <c r="DA238" s="2" t="s">
        <v>1844</v>
      </c>
      <c r="DB238" s="2" t="s">
        <v>1844</v>
      </c>
      <c r="DC238" s="2" t="s">
        <v>1026</v>
      </c>
      <c r="DD238" s="2" t="s">
        <v>1281</v>
      </c>
      <c r="DE238" s="2" t="s">
        <v>325</v>
      </c>
      <c r="DF238" s="3">
        <v>45327</v>
      </c>
      <c r="DG238" s="3">
        <v>45329</v>
      </c>
      <c r="DH238" s="3">
        <v>45369</v>
      </c>
      <c r="DI238" s="3">
        <v>45327</v>
      </c>
      <c r="DJ238" s="3">
        <v>45327</v>
      </c>
      <c r="DK238" s="3"/>
      <c r="DL238" s="3"/>
      <c r="DM238" s="3">
        <v>45327</v>
      </c>
      <c r="DN238" s="3"/>
      <c r="DO238" s="3">
        <v>45327</v>
      </c>
      <c r="DP238" s="3">
        <v>45327</v>
      </c>
      <c r="DQ238" s="26">
        <v>0.67</v>
      </c>
    </row>
    <row r="239" spans="1:121" x14ac:dyDescent="0.25">
      <c r="A239" s="2" t="s">
        <v>1281</v>
      </c>
      <c r="B239" s="2" t="s">
        <v>1842</v>
      </c>
      <c r="C239" s="2" t="s">
        <v>4576</v>
      </c>
      <c r="D239" s="2" t="s">
        <v>7281</v>
      </c>
      <c r="E239" s="2" t="s">
        <v>7493</v>
      </c>
      <c r="F239" s="2" t="str">
        <f t="shared" si="7"/>
        <v>TROQUEL FRACTURADO</v>
      </c>
      <c r="G239" s="2" t="str">
        <f t="shared" si="6"/>
        <v>TROQUEL FRACTURADO</v>
      </c>
      <c r="H239" s="2" t="s">
        <v>7262</v>
      </c>
      <c r="I239" s="2" t="s">
        <v>7369</v>
      </c>
      <c r="J239" s="2" t="s">
        <v>7281</v>
      </c>
      <c r="K239" s="2" t="s">
        <v>7470</v>
      </c>
      <c r="L239" s="2"/>
      <c r="M239" s="2"/>
      <c r="N239" s="2"/>
      <c r="O239" s="2"/>
      <c r="P239" s="2"/>
      <c r="Q239" s="2" t="s">
        <v>52</v>
      </c>
      <c r="R239" s="2" t="s">
        <v>10</v>
      </c>
      <c r="S239" s="2" t="s">
        <v>1042</v>
      </c>
      <c r="T239" s="2" t="s">
        <v>1276</v>
      </c>
      <c r="U239" s="2" t="s">
        <v>1280</v>
      </c>
      <c r="V239" s="2" t="s">
        <v>1538</v>
      </c>
      <c r="W239" s="2" t="s">
        <v>1538</v>
      </c>
      <c r="X239" s="2" t="s">
        <v>1295</v>
      </c>
      <c r="Y239" s="2" t="s">
        <v>1025</v>
      </c>
      <c r="Z239" s="2" t="s">
        <v>1844</v>
      </c>
      <c r="AA239" s="2" t="s">
        <v>1844</v>
      </c>
      <c r="AB239" s="2" t="s">
        <v>4577</v>
      </c>
      <c r="AC239" s="2" t="s">
        <v>1844</v>
      </c>
      <c r="AD239" s="2" t="s">
        <v>1299</v>
      </c>
      <c r="AE239" s="2" t="s">
        <v>4578</v>
      </c>
      <c r="AF239" s="2" t="s">
        <v>1870</v>
      </c>
      <c r="AG239" s="2" t="s">
        <v>1847</v>
      </c>
      <c r="AH239" s="2" t="s">
        <v>1844</v>
      </c>
      <c r="AI239" s="2" t="s">
        <v>1844</v>
      </c>
      <c r="AJ239" s="2" t="s">
        <v>1844</v>
      </c>
      <c r="AK239" s="2" t="s">
        <v>1281</v>
      </c>
      <c r="AL239" s="2" t="s">
        <v>1848</v>
      </c>
      <c r="AM239" s="2" t="s">
        <v>1844</v>
      </c>
      <c r="AN239" s="2" t="s">
        <v>2536</v>
      </c>
      <c r="AO239" s="2" t="s">
        <v>3794</v>
      </c>
      <c r="AP239" s="2" t="s">
        <v>1844</v>
      </c>
      <c r="AQ239" s="2" t="s">
        <v>1844</v>
      </c>
      <c r="AR239" s="2" t="s">
        <v>1844</v>
      </c>
      <c r="AS239" s="2" t="s">
        <v>1844</v>
      </c>
      <c r="AT239" s="2" t="s">
        <v>4579</v>
      </c>
      <c r="AU239" s="2" t="s">
        <v>1844</v>
      </c>
      <c r="AV239" s="2" t="s">
        <v>1844</v>
      </c>
      <c r="AW239" s="2" t="s">
        <v>1851</v>
      </c>
      <c r="AX239" s="2" t="s">
        <v>1844</v>
      </c>
      <c r="AY239" s="2" t="s">
        <v>1844</v>
      </c>
      <c r="AZ239" s="2" t="s">
        <v>1852</v>
      </c>
      <c r="BA239" s="2" t="s">
        <v>1844</v>
      </c>
      <c r="BB239" s="2" t="s">
        <v>1278</v>
      </c>
      <c r="BC239" s="2" t="s">
        <v>4580</v>
      </c>
      <c r="BD239" s="2" t="s">
        <v>1844</v>
      </c>
      <c r="BE239" s="2" t="s">
        <v>4581</v>
      </c>
      <c r="BF239" s="2" t="s">
        <v>1853</v>
      </c>
      <c r="BG239" s="2" t="s">
        <v>1844</v>
      </c>
      <c r="BH239" s="2" t="s">
        <v>1281</v>
      </c>
      <c r="BI239" s="2" t="s">
        <v>1844</v>
      </c>
      <c r="BJ239" s="2" t="s">
        <v>1854</v>
      </c>
      <c r="BK239" s="2" t="s">
        <v>1855</v>
      </c>
      <c r="BL239" s="2" t="s">
        <v>1871</v>
      </c>
      <c r="BM239" s="2" t="s">
        <v>1844</v>
      </c>
      <c r="BN239" s="2" t="s">
        <v>1844</v>
      </c>
      <c r="BO239" s="2" t="s">
        <v>1844</v>
      </c>
      <c r="BP239" s="2" t="s">
        <v>1857</v>
      </c>
      <c r="BQ239" s="2" t="s">
        <v>1844</v>
      </c>
      <c r="BR239" s="2" t="s">
        <v>1844</v>
      </c>
      <c r="BS239" s="2" t="s">
        <v>1853</v>
      </c>
      <c r="BT239" s="2" t="s">
        <v>1844</v>
      </c>
      <c r="BU239" s="2" t="s">
        <v>4582</v>
      </c>
      <c r="BV239" s="2" t="s">
        <v>1872</v>
      </c>
      <c r="BW239" s="2" t="s">
        <v>4583</v>
      </c>
      <c r="BX239" s="2" t="s">
        <v>1844</v>
      </c>
      <c r="BY239" s="2" t="s">
        <v>1844</v>
      </c>
      <c r="BZ239" s="2" t="s">
        <v>1844</v>
      </c>
      <c r="CA239" s="2" t="s">
        <v>1844</v>
      </c>
      <c r="CB239" s="2" t="s">
        <v>1844</v>
      </c>
      <c r="CC239" s="2" t="s">
        <v>53</v>
      </c>
      <c r="CD239" s="2" t="s">
        <v>1873</v>
      </c>
      <c r="CE239" s="2" t="s">
        <v>1844</v>
      </c>
      <c r="CF239" s="2" t="s">
        <v>1844</v>
      </c>
      <c r="CG239" s="2" t="s">
        <v>1844</v>
      </c>
      <c r="CH239" s="2" t="s">
        <v>4584</v>
      </c>
      <c r="CI239" s="2" t="s">
        <v>1874</v>
      </c>
      <c r="CJ239" s="2" t="s">
        <v>1844</v>
      </c>
      <c r="CK239" s="2" t="s">
        <v>1844</v>
      </c>
      <c r="CL239" s="2" t="s">
        <v>1844</v>
      </c>
      <c r="CM239" s="2" t="s">
        <v>1844</v>
      </c>
      <c r="CN239" s="2" t="s">
        <v>1281</v>
      </c>
      <c r="CO239" s="2" t="s">
        <v>1875</v>
      </c>
      <c r="CP239" s="2" t="s">
        <v>4582</v>
      </c>
      <c r="CQ239" s="2" t="s">
        <v>1876</v>
      </c>
      <c r="CR239" s="2" t="s">
        <v>1844</v>
      </c>
      <c r="CS239" s="2" t="s">
        <v>1859</v>
      </c>
      <c r="CT239" s="2" t="s">
        <v>1859</v>
      </c>
      <c r="CU239" s="2" t="s">
        <v>1859</v>
      </c>
      <c r="CV239" s="2" t="s">
        <v>1844</v>
      </c>
      <c r="CW239" s="2" t="s">
        <v>1844</v>
      </c>
      <c r="CX239" s="2" t="s">
        <v>1844</v>
      </c>
      <c r="CY239" s="2" t="s">
        <v>1844</v>
      </c>
      <c r="CZ239" s="2" t="s">
        <v>1844</v>
      </c>
      <c r="DA239" s="2" t="s">
        <v>1844</v>
      </c>
      <c r="DB239" s="2" t="s">
        <v>1844</v>
      </c>
      <c r="DC239" s="2" t="s">
        <v>1026</v>
      </c>
      <c r="DD239" s="2" t="s">
        <v>1281</v>
      </c>
      <c r="DE239" s="2" t="s">
        <v>51</v>
      </c>
      <c r="DF239" s="3">
        <v>45332</v>
      </c>
      <c r="DG239" s="3">
        <v>45332</v>
      </c>
      <c r="DH239" s="3">
        <v>45332</v>
      </c>
      <c r="DI239" s="3">
        <v>45332</v>
      </c>
      <c r="DJ239" s="3">
        <v>45332</v>
      </c>
      <c r="DK239" s="3"/>
      <c r="DL239" s="3"/>
      <c r="DM239" s="3">
        <v>45332</v>
      </c>
      <c r="DN239" s="3"/>
      <c r="DO239" s="3">
        <v>45332</v>
      </c>
      <c r="DP239" s="3">
        <v>45332</v>
      </c>
      <c r="DQ239" s="26">
        <v>1.17</v>
      </c>
    </row>
    <row r="240" spans="1:121" x14ac:dyDescent="0.25">
      <c r="A240" s="2" t="s">
        <v>1281</v>
      </c>
      <c r="B240" s="2" t="s">
        <v>1842</v>
      </c>
      <c r="C240" s="2" t="s">
        <v>4587</v>
      </c>
      <c r="D240" s="2" t="s">
        <v>7353</v>
      </c>
      <c r="E240" s="2" t="s">
        <v>7493</v>
      </c>
      <c r="F240" s="2" t="str">
        <f t="shared" si="7"/>
        <v>RACOR FRACTURADO</v>
      </c>
      <c r="G240" s="2" t="str">
        <f t="shared" si="6"/>
        <v>RACOR FRACTURADO</v>
      </c>
      <c r="H240" s="2" t="s">
        <v>7262</v>
      </c>
      <c r="I240" s="2" t="s">
        <v>7247</v>
      </c>
      <c r="J240" s="2" t="s">
        <v>7353</v>
      </c>
      <c r="K240" s="2"/>
      <c r="L240" s="2"/>
      <c r="M240" s="2"/>
      <c r="N240" s="2"/>
      <c r="O240" s="2"/>
      <c r="P240" s="2"/>
      <c r="Q240" s="2" t="s">
        <v>366</v>
      </c>
      <c r="R240" s="2" t="s">
        <v>10</v>
      </c>
      <c r="S240" s="2" t="s">
        <v>67</v>
      </c>
      <c r="T240" s="2" t="s">
        <v>1276</v>
      </c>
      <c r="U240" s="2" t="s">
        <v>1280</v>
      </c>
      <c r="V240" s="2" t="s">
        <v>1410</v>
      </c>
      <c r="W240" s="2" t="s">
        <v>1410</v>
      </c>
      <c r="X240" s="2" t="s">
        <v>1298</v>
      </c>
      <c r="Y240" s="2" t="s">
        <v>1025</v>
      </c>
      <c r="Z240" s="2" t="s">
        <v>1844</v>
      </c>
      <c r="AA240" s="2" t="s">
        <v>1844</v>
      </c>
      <c r="AB240" s="2" t="s">
        <v>4588</v>
      </c>
      <c r="AC240" s="2" t="s">
        <v>1844</v>
      </c>
      <c r="AD240" s="2" t="s">
        <v>1531</v>
      </c>
      <c r="AE240" s="2" t="s">
        <v>4589</v>
      </c>
      <c r="AF240" s="2" t="s">
        <v>1913</v>
      </c>
      <c r="AG240" s="2" t="s">
        <v>1847</v>
      </c>
      <c r="AH240" s="2" t="s">
        <v>1844</v>
      </c>
      <c r="AI240" s="2" t="s">
        <v>1844</v>
      </c>
      <c r="AJ240" s="2" t="s">
        <v>1844</v>
      </c>
      <c r="AK240" s="2" t="s">
        <v>1281</v>
      </c>
      <c r="AL240" s="2" t="s">
        <v>1848</v>
      </c>
      <c r="AM240" s="2" t="s">
        <v>1844</v>
      </c>
      <c r="AN240" s="2" t="s">
        <v>4590</v>
      </c>
      <c r="AO240" s="2" t="s">
        <v>4591</v>
      </c>
      <c r="AP240" s="2" t="s">
        <v>1844</v>
      </c>
      <c r="AQ240" s="2" t="s">
        <v>1844</v>
      </c>
      <c r="AR240" s="2" t="s">
        <v>1844</v>
      </c>
      <c r="AS240" s="2" t="s">
        <v>1844</v>
      </c>
      <c r="AT240" s="2" t="s">
        <v>4592</v>
      </c>
      <c r="AU240" s="2" t="s">
        <v>1844</v>
      </c>
      <c r="AV240" s="2" t="s">
        <v>1844</v>
      </c>
      <c r="AW240" s="2" t="s">
        <v>1851</v>
      </c>
      <c r="AX240" s="2" t="s">
        <v>1844</v>
      </c>
      <c r="AY240" s="2" t="s">
        <v>1844</v>
      </c>
      <c r="AZ240" s="2" t="s">
        <v>1852</v>
      </c>
      <c r="BA240" s="2" t="s">
        <v>1844</v>
      </c>
      <c r="BB240" s="2" t="s">
        <v>1278</v>
      </c>
      <c r="BC240" s="2" t="s">
        <v>4593</v>
      </c>
      <c r="BD240" s="2" t="s">
        <v>1844</v>
      </c>
      <c r="BE240" s="2" t="s">
        <v>4594</v>
      </c>
      <c r="BF240" s="2" t="s">
        <v>1853</v>
      </c>
      <c r="BG240" s="2" t="s">
        <v>1844</v>
      </c>
      <c r="BH240" s="2" t="s">
        <v>1281</v>
      </c>
      <c r="BI240" s="2" t="s">
        <v>1844</v>
      </c>
      <c r="BJ240" s="2" t="s">
        <v>1854</v>
      </c>
      <c r="BK240" s="2" t="s">
        <v>1855</v>
      </c>
      <c r="BL240" s="2" t="s">
        <v>1914</v>
      </c>
      <c r="BM240" s="2" t="s">
        <v>1844</v>
      </c>
      <c r="BN240" s="2" t="s">
        <v>1844</v>
      </c>
      <c r="BO240" s="2" t="s">
        <v>1844</v>
      </c>
      <c r="BP240" s="2" t="s">
        <v>1857</v>
      </c>
      <c r="BQ240" s="2" t="s">
        <v>1844</v>
      </c>
      <c r="BR240" s="2" t="s">
        <v>1844</v>
      </c>
      <c r="BS240" s="2" t="s">
        <v>1853</v>
      </c>
      <c r="BT240" s="2" t="s">
        <v>1844</v>
      </c>
      <c r="BU240" s="2" t="s">
        <v>4595</v>
      </c>
      <c r="BV240" s="2" t="s">
        <v>1844</v>
      </c>
      <c r="BW240" s="2" t="s">
        <v>4596</v>
      </c>
      <c r="BX240" s="2" t="s">
        <v>1844</v>
      </c>
      <c r="BY240" s="2" t="s">
        <v>1844</v>
      </c>
      <c r="BZ240" s="2" t="s">
        <v>1844</v>
      </c>
      <c r="CA240" s="2" t="s">
        <v>1844</v>
      </c>
      <c r="CB240" s="2" t="s">
        <v>1844</v>
      </c>
      <c r="CC240" s="2" t="s">
        <v>120</v>
      </c>
      <c r="CD240" s="2" t="s">
        <v>1844</v>
      </c>
      <c r="CE240" s="2" t="s">
        <v>1844</v>
      </c>
      <c r="CF240" s="2" t="s">
        <v>1844</v>
      </c>
      <c r="CG240" s="2" t="s">
        <v>1844</v>
      </c>
      <c r="CH240" s="2" t="s">
        <v>4589</v>
      </c>
      <c r="CI240" s="2" t="s">
        <v>1901</v>
      </c>
      <c r="CJ240" s="2" t="s">
        <v>1844</v>
      </c>
      <c r="CK240" s="2" t="s">
        <v>1844</v>
      </c>
      <c r="CL240" s="2" t="s">
        <v>1844</v>
      </c>
      <c r="CM240" s="2" t="s">
        <v>1844</v>
      </c>
      <c r="CN240" s="2" t="s">
        <v>1281</v>
      </c>
      <c r="CO240" s="2" t="s">
        <v>1844</v>
      </c>
      <c r="CP240" s="2" t="s">
        <v>4595</v>
      </c>
      <c r="CQ240" s="2" t="s">
        <v>1844</v>
      </c>
      <c r="CR240" s="2" t="s">
        <v>1844</v>
      </c>
      <c r="CS240" s="2" t="s">
        <v>1859</v>
      </c>
      <c r="CT240" s="2" t="s">
        <v>1859</v>
      </c>
      <c r="CU240" s="2" t="s">
        <v>1859</v>
      </c>
      <c r="CV240" s="2" t="s">
        <v>1844</v>
      </c>
      <c r="CW240" s="2" t="s">
        <v>1844</v>
      </c>
      <c r="CX240" s="2" t="s">
        <v>1844</v>
      </c>
      <c r="CY240" s="2" t="s">
        <v>1844</v>
      </c>
      <c r="CZ240" s="2" t="s">
        <v>1844</v>
      </c>
      <c r="DA240" s="2" t="s">
        <v>1844</v>
      </c>
      <c r="DB240" s="2" t="s">
        <v>1844</v>
      </c>
      <c r="DC240" s="2" t="s">
        <v>1026</v>
      </c>
      <c r="DD240" s="2" t="s">
        <v>1281</v>
      </c>
      <c r="DE240" s="2" t="s">
        <v>365</v>
      </c>
      <c r="DF240" s="3">
        <v>45334</v>
      </c>
      <c r="DG240" s="3">
        <v>45335</v>
      </c>
      <c r="DH240" s="3">
        <v>45335</v>
      </c>
      <c r="DI240" s="3">
        <v>45334</v>
      </c>
      <c r="DJ240" s="3">
        <v>45335</v>
      </c>
      <c r="DK240" s="3"/>
      <c r="DL240" s="3"/>
      <c r="DM240" s="3">
        <v>45334</v>
      </c>
      <c r="DN240" s="3"/>
      <c r="DO240" s="3">
        <v>45334</v>
      </c>
      <c r="DP240" s="3">
        <v>45334</v>
      </c>
      <c r="DQ240" s="26">
        <v>0.5</v>
      </c>
    </row>
    <row r="241" spans="1:121" x14ac:dyDescent="0.25">
      <c r="A241" s="2" t="s">
        <v>1281</v>
      </c>
      <c r="B241" s="2" t="s">
        <v>1842</v>
      </c>
      <c r="C241" s="2" t="s">
        <v>4599</v>
      </c>
      <c r="D241" s="2" t="s">
        <v>7703</v>
      </c>
      <c r="E241" s="2" t="s">
        <v>7493</v>
      </c>
      <c r="F241" s="2" t="str">
        <f t="shared" si="7"/>
        <v>EMPAQUE DE ANTEOJO FRACTURADO</v>
      </c>
      <c r="G241" s="2" t="str">
        <f t="shared" si="6"/>
        <v>EMPAQUE DE ANTEOJO FRACTURADO</v>
      </c>
      <c r="H241" s="2" t="s">
        <v>1813</v>
      </c>
      <c r="I241" s="2" t="s">
        <v>7620</v>
      </c>
      <c r="J241" s="2" t="s">
        <v>7559</v>
      </c>
      <c r="K241" s="2" t="s">
        <v>7621</v>
      </c>
      <c r="L241" s="2" t="s">
        <v>7508</v>
      </c>
      <c r="M241" s="2" t="s">
        <v>7573</v>
      </c>
      <c r="N241" s="2" t="s">
        <v>7255</v>
      </c>
      <c r="O241" s="2" t="s">
        <v>7359</v>
      </c>
      <c r="P241" s="2"/>
      <c r="Q241" s="2" t="s">
        <v>184</v>
      </c>
      <c r="R241" s="2" t="s">
        <v>10</v>
      </c>
      <c r="S241" s="2" t="s">
        <v>67</v>
      </c>
      <c r="T241" s="2" t="s">
        <v>1311</v>
      </c>
      <c r="U241" s="2" t="s">
        <v>1288</v>
      </c>
      <c r="V241" s="2" t="s">
        <v>1410</v>
      </c>
      <c r="W241" s="2" t="s">
        <v>1410</v>
      </c>
      <c r="X241" s="2" t="s">
        <v>1279</v>
      </c>
      <c r="Y241" s="2" t="s">
        <v>1025</v>
      </c>
      <c r="Z241" s="2" t="s">
        <v>1844</v>
      </c>
      <c r="AA241" s="2" t="s">
        <v>1844</v>
      </c>
      <c r="AB241" s="2" t="s">
        <v>1844</v>
      </c>
      <c r="AC241" s="2" t="s">
        <v>1844</v>
      </c>
      <c r="AD241" s="2" t="s">
        <v>1299</v>
      </c>
      <c r="AE241" s="2" t="s">
        <v>4600</v>
      </c>
      <c r="AF241" s="2" t="s">
        <v>1887</v>
      </c>
      <c r="AG241" s="2" t="s">
        <v>1847</v>
      </c>
      <c r="AH241" s="2" t="s">
        <v>1844</v>
      </c>
      <c r="AI241" s="2" t="s">
        <v>1844</v>
      </c>
      <c r="AJ241" s="2" t="s">
        <v>1844</v>
      </c>
      <c r="AK241" s="2" t="s">
        <v>1281</v>
      </c>
      <c r="AL241" s="2" t="s">
        <v>1848</v>
      </c>
      <c r="AM241" s="2" t="s">
        <v>1844</v>
      </c>
      <c r="AN241" s="2" t="s">
        <v>1857</v>
      </c>
      <c r="AO241" s="2" t="s">
        <v>4601</v>
      </c>
      <c r="AP241" s="2" t="s">
        <v>1844</v>
      </c>
      <c r="AQ241" s="2" t="s">
        <v>1844</v>
      </c>
      <c r="AR241" s="2" t="s">
        <v>1844</v>
      </c>
      <c r="AS241" s="2" t="s">
        <v>1844</v>
      </c>
      <c r="AT241" s="2" t="s">
        <v>4601</v>
      </c>
      <c r="AU241" s="2" t="s">
        <v>1844</v>
      </c>
      <c r="AV241" s="2" t="s">
        <v>1844</v>
      </c>
      <c r="AW241" s="2" t="s">
        <v>1851</v>
      </c>
      <c r="AX241" s="2" t="s">
        <v>1844</v>
      </c>
      <c r="AY241" s="2" t="s">
        <v>1844</v>
      </c>
      <c r="AZ241" s="2" t="s">
        <v>1852</v>
      </c>
      <c r="BA241" s="2" t="s">
        <v>1844</v>
      </c>
      <c r="BB241" s="2" t="s">
        <v>1278</v>
      </c>
      <c r="BC241" s="2" t="s">
        <v>4602</v>
      </c>
      <c r="BD241" s="2" t="s">
        <v>1844</v>
      </c>
      <c r="BE241" s="2" t="s">
        <v>4603</v>
      </c>
      <c r="BF241" s="2" t="s">
        <v>1853</v>
      </c>
      <c r="BG241" s="2" t="s">
        <v>1844</v>
      </c>
      <c r="BH241" s="2" t="s">
        <v>1281</v>
      </c>
      <c r="BI241" s="2" t="s">
        <v>1844</v>
      </c>
      <c r="BJ241" s="2" t="s">
        <v>1854</v>
      </c>
      <c r="BK241" s="2" t="s">
        <v>1855</v>
      </c>
      <c r="BL241" s="2" t="s">
        <v>1890</v>
      </c>
      <c r="BM241" s="2" t="s">
        <v>1844</v>
      </c>
      <c r="BN241" s="2" t="s">
        <v>1844</v>
      </c>
      <c r="BO241" s="2" t="s">
        <v>1844</v>
      </c>
      <c r="BP241" s="2" t="s">
        <v>1857</v>
      </c>
      <c r="BQ241" s="2" t="s">
        <v>1844</v>
      </c>
      <c r="BR241" s="2" t="s">
        <v>1844</v>
      </c>
      <c r="BS241" s="2" t="s">
        <v>1853</v>
      </c>
      <c r="BT241" s="2" t="s">
        <v>1844</v>
      </c>
      <c r="BU241" s="2" t="s">
        <v>4604</v>
      </c>
      <c r="BV241" s="2" t="s">
        <v>1844</v>
      </c>
      <c r="BW241" s="2" t="s">
        <v>4605</v>
      </c>
      <c r="BX241" s="2" t="s">
        <v>1844</v>
      </c>
      <c r="BY241" s="2" t="s">
        <v>1844</v>
      </c>
      <c r="BZ241" s="2" t="s">
        <v>1844</v>
      </c>
      <c r="CA241" s="2" t="s">
        <v>1844</v>
      </c>
      <c r="CB241" s="2" t="s">
        <v>1844</v>
      </c>
      <c r="CC241" s="2" t="s">
        <v>185</v>
      </c>
      <c r="CD241" s="2" t="s">
        <v>1844</v>
      </c>
      <c r="CE241" s="2" t="s">
        <v>1844</v>
      </c>
      <c r="CF241" s="2" t="s">
        <v>1844</v>
      </c>
      <c r="CG241" s="2" t="s">
        <v>1844</v>
      </c>
      <c r="CH241" s="2" t="s">
        <v>4606</v>
      </c>
      <c r="CI241" s="2" t="s">
        <v>1858</v>
      </c>
      <c r="CJ241" s="2" t="s">
        <v>1844</v>
      </c>
      <c r="CK241" s="2" t="s">
        <v>1844</v>
      </c>
      <c r="CL241" s="2" t="s">
        <v>1844</v>
      </c>
      <c r="CM241" s="2" t="s">
        <v>1844</v>
      </c>
      <c r="CN241" s="2" t="s">
        <v>1281</v>
      </c>
      <c r="CO241" s="2" t="s">
        <v>1844</v>
      </c>
      <c r="CP241" s="2" t="s">
        <v>4604</v>
      </c>
      <c r="CQ241" s="2" t="s">
        <v>1844</v>
      </c>
      <c r="CR241" s="2" t="s">
        <v>1844</v>
      </c>
      <c r="CS241" s="2" t="s">
        <v>1859</v>
      </c>
      <c r="CT241" s="2" t="s">
        <v>1859</v>
      </c>
      <c r="CU241" s="2" t="s">
        <v>1859</v>
      </c>
      <c r="CV241" s="2" t="s">
        <v>1844</v>
      </c>
      <c r="CW241" s="2" t="s">
        <v>1844</v>
      </c>
      <c r="CX241" s="2" t="s">
        <v>1844</v>
      </c>
      <c r="CY241" s="2" t="s">
        <v>1844</v>
      </c>
      <c r="CZ241" s="2" t="s">
        <v>1844</v>
      </c>
      <c r="DA241" s="2" t="s">
        <v>1844</v>
      </c>
      <c r="DB241" s="2" t="s">
        <v>1844</v>
      </c>
      <c r="DC241" s="2" t="s">
        <v>1026</v>
      </c>
      <c r="DD241" s="2" t="s">
        <v>1281</v>
      </c>
      <c r="DE241" s="2" t="s">
        <v>183</v>
      </c>
      <c r="DF241" s="3">
        <v>45338</v>
      </c>
      <c r="DG241" s="3">
        <v>45342</v>
      </c>
      <c r="DH241" s="3">
        <v>45342</v>
      </c>
      <c r="DI241" s="3"/>
      <c r="DJ241" s="3">
        <v>45338</v>
      </c>
      <c r="DK241" s="3"/>
      <c r="DL241" s="3"/>
      <c r="DM241" s="3">
        <v>45338</v>
      </c>
      <c r="DN241" s="3"/>
      <c r="DO241" s="3">
        <v>45338</v>
      </c>
      <c r="DP241" s="3">
        <v>45338</v>
      </c>
      <c r="DQ241" s="26">
        <v>0</v>
      </c>
    </row>
    <row r="242" spans="1:121" x14ac:dyDescent="0.25">
      <c r="A242" s="2" t="s">
        <v>1281</v>
      </c>
      <c r="B242" s="2" t="s">
        <v>1842</v>
      </c>
      <c r="C242" s="2" t="s">
        <v>4607</v>
      </c>
      <c r="D242" s="2" t="s">
        <v>7754</v>
      </c>
      <c r="E242" s="2" t="s">
        <v>7755</v>
      </c>
      <c r="F242" s="2" t="str">
        <f t="shared" si="7"/>
        <v>ESTACIÓN DE CORTE LONGITUDINAL CRISTALIZADO</v>
      </c>
      <c r="G242" s="2" t="str">
        <f t="shared" si="6"/>
        <v>ESTACIÓN DE CORTE LONGITUDINAL CRISTALIZADO</v>
      </c>
      <c r="H242" s="2" t="s">
        <v>7285</v>
      </c>
      <c r="I242" s="2" t="s">
        <v>7435</v>
      </c>
      <c r="J242" s="2" t="s">
        <v>7572</v>
      </c>
      <c r="K242" s="2" t="s">
        <v>7622</v>
      </c>
      <c r="L242" s="2"/>
      <c r="M242" s="2"/>
      <c r="N242" s="2"/>
      <c r="O242" s="2"/>
      <c r="P242" s="2"/>
      <c r="Q242" s="2" t="s">
        <v>52</v>
      </c>
      <c r="R242" s="2" t="s">
        <v>10</v>
      </c>
      <c r="S242" s="2" t="s">
        <v>67</v>
      </c>
      <c r="T242" s="2" t="s">
        <v>1276</v>
      </c>
      <c r="U242" s="2" t="s">
        <v>1280</v>
      </c>
      <c r="V242" s="2" t="s">
        <v>1647</v>
      </c>
      <c r="W242" s="2" t="s">
        <v>1647</v>
      </c>
      <c r="X242" s="2" t="s">
        <v>1295</v>
      </c>
      <c r="Y242" s="2" t="s">
        <v>1025</v>
      </c>
      <c r="Z242" s="2" t="s">
        <v>1844</v>
      </c>
      <c r="AA242" s="2" t="s">
        <v>1844</v>
      </c>
      <c r="AB242" s="2" t="s">
        <v>4608</v>
      </c>
      <c r="AC242" s="2" t="s">
        <v>1844</v>
      </c>
      <c r="AD242" s="2" t="s">
        <v>1296</v>
      </c>
      <c r="AE242" s="2" t="s">
        <v>4609</v>
      </c>
      <c r="AF242" s="2" t="s">
        <v>1870</v>
      </c>
      <c r="AG242" s="2" t="s">
        <v>1847</v>
      </c>
      <c r="AH242" s="2" t="s">
        <v>1844</v>
      </c>
      <c r="AI242" s="2" t="s">
        <v>1844</v>
      </c>
      <c r="AJ242" s="2" t="s">
        <v>1844</v>
      </c>
      <c r="AK242" s="2" t="s">
        <v>1281</v>
      </c>
      <c r="AL242" s="2" t="s">
        <v>1848</v>
      </c>
      <c r="AM242" s="2" t="s">
        <v>1844</v>
      </c>
      <c r="AN242" s="2" t="s">
        <v>1894</v>
      </c>
      <c r="AO242" s="2" t="s">
        <v>4610</v>
      </c>
      <c r="AP242" s="2" t="s">
        <v>1844</v>
      </c>
      <c r="AQ242" s="2" t="s">
        <v>1844</v>
      </c>
      <c r="AR242" s="2" t="s">
        <v>1844</v>
      </c>
      <c r="AS242" s="2" t="s">
        <v>1844</v>
      </c>
      <c r="AT242" s="2" t="s">
        <v>4610</v>
      </c>
      <c r="AU242" s="2" t="s">
        <v>1844</v>
      </c>
      <c r="AV242" s="2" t="s">
        <v>1844</v>
      </c>
      <c r="AW242" s="2" t="s">
        <v>1851</v>
      </c>
      <c r="AX242" s="2" t="s">
        <v>1844</v>
      </c>
      <c r="AY242" s="2" t="s">
        <v>1844</v>
      </c>
      <c r="AZ242" s="2" t="s">
        <v>1852</v>
      </c>
      <c r="BA242" s="2" t="s">
        <v>1844</v>
      </c>
      <c r="BB242" s="2" t="s">
        <v>1278</v>
      </c>
      <c r="BC242" s="2" t="s">
        <v>4611</v>
      </c>
      <c r="BD242" s="2" t="s">
        <v>1844</v>
      </c>
      <c r="BE242" s="2" t="s">
        <v>4612</v>
      </c>
      <c r="BF242" s="2" t="s">
        <v>1853</v>
      </c>
      <c r="BG242" s="2" t="s">
        <v>1844</v>
      </c>
      <c r="BH242" s="2" t="s">
        <v>1281</v>
      </c>
      <c r="BI242" s="2" t="s">
        <v>1844</v>
      </c>
      <c r="BJ242" s="2" t="s">
        <v>1854</v>
      </c>
      <c r="BK242" s="2" t="s">
        <v>1855</v>
      </c>
      <c r="BL242" s="2" t="s">
        <v>1871</v>
      </c>
      <c r="BM242" s="2" t="s">
        <v>1844</v>
      </c>
      <c r="BN242" s="2" t="s">
        <v>1844</v>
      </c>
      <c r="BO242" s="2" t="s">
        <v>1844</v>
      </c>
      <c r="BP242" s="2" t="s">
        <v>1857</v>
      </c>
      <c r="BQ242" s="2" t="s">
        <v>1844</v>
      </c>
      <c r="BR242" s="2" t="s">
        <v>1844</v>
      </c>
      <c r="BS242" s="2" t="s">
        <v>1853</v>
      </c>
      <c r="BT242" s="2" t="s">
        <v>1844</v>
      </c>
      <c r="BU242" s="2" t="s">
        <v>4613</v>
      </c>
      <c r="BV242" s="2" t="s">
        <v>1872</v>
      </c>
      <c r="BW242" s="2" t="s">
        <v>4614</v>
      </c>
      <c r="BX242" s="2" t="s">
        <v>1844</v>
      </c>
      <c r="BY242" s="2" t="s">
        <v>1844</v>
      </c>
      <c r="BZ242" s="2" t="s">
        <v>1844</v>
      </c>
      <c r="CA242" s="2" t="s">
        <v>1844</v>
      </c>
      <c r="CB242" s="2" t="s">
        <v>1844</v>
      </c>
      <c r="CC242" s="2" t="s">
        <v>53</v>
      </c>
      <c r="CD242" s="2" t="s">
        <v>1873</v>
      </c>
      <c r="CE242" s="2" t="s">
        <v>1844</v>
      </c>
      <c r="CF242" s="2" t="s">
        <v>1844</v>
      </c>
      <c r="CG242" s="2" t="s">
        <v>1844</v>
      </c>
      <c r="CH242" s="2" t="s">
        <v>4615</v>
      </c>
      <c r="CI242" s="2" t="s">
        <v>1874</v>
      </c>
      <c r="CJ242" s="2" t="s">
        <v>1844</v>
      </c>
      <c r="CK242" s="2" t="s">
        <v>1844</v>
      </c>
      <c r="CL242" s="2" t="s">
        <v>1844</v>
      </c>
      <c r="CM242" s="2" t="s">
        <v>1844</v>
      </c>
      <c r="CN242" s="2" t="s">
        <v>1281</v>
      </c>
      <c r="CO242" s="2" t="s">
        <v>1875</v>
      </c>
      <c r="CP242" s="2" t="s">
        <v>4613</v>
      </c>
      <c r="CQ242" s="2" t="s">
        <v>1876</v>
      </c>
      <c r="CR242" s="2" t="s">
        <v>1844</v>
      </c>
      <c r="CS242" s="2" t="s">
        <v>1859</v>
      </c>
      <c r="CT242" s="2" t="s">
        <v>1859</v>
      </c>
      <c r="CU242" s="2" t="s">
        <v>1859</v>
      </c>
      <c r="CV242" s="2" t="s">
        <v>1844</v>
      </c>
      <c r="CW242" s="2" t="s">
        <v>1844</v>
      </c>
      <c r="CX242" s="2" t="s">
        <v>1844</v>
      </c>
      <c r="CY242" s="2" t="s">
        <v>1844</v>
      </c>
      <c r="CZ242" s="2" t="s">
        <v>1844</v>
      </c>
      <c r="DA242" s="2" t="s">
        <v>1844</v>
      </c>
      <c r="DB242" s="2" t="s">
        <v>1844</v>
      </c>
      <c r="DC242" s="2" t="s">
        <v>1026</v>
      </c>
      <c r="DD242" s="2" t="s">
        <v>1281</v>
      </c>
      <c r="DE242" s="2" t="s">
        <v>51</v>
      </c>
      <c r="DF242" s="3">
        <v>45343</v>
      </c>
      <c r="DG242" s="3">
        <v>45443</v>
      </c>
      <c r="DH242" s="3">
        <v>45443</v>
      </c>
      <c r="DI242" s="3">
        <v>45343</v>
      </c>
      <c r="DJ242" s="3">
        <v>45343</v>
      </c>
      <c r="DK242" s="3"/>
      <c r="DL242" s="3"/>
      <c r="DM242" s="3">
        <v>45343</v>
      </c>
      <c r="DN242" s="3"/>
      <c r="DO242" s="3">
        <v>45343</v>
      </c>
      <c r="DP242" s="3">
        <v>45343</v>
      </c>
      <c r="DQ242" s="26">
        <v>0.5</v>
      </c>
    </row>
    <row r="243" spans="1:121" x14ac:dyDescent="0.25">
      <c r="A243" s="2" t="s">
        <v>1281</v>
      </c>
      <c r="B243" s="2" t="s">
        <v>1842</v>
      </c>
      <c r="C243" s="2" t="s">
        <v>4616</v>
      </c>
      <c r="D243" s="2" t="s">
        <v>7281</v>
      </c>
      <c r="E243" s="2" t="s">
        <v>7661</v>
      </c>
      <c r="F243" s="2" t="str">
        <f t="shared" si="7"/>
        <v>TROQUEL DESAJUSTADO</v>
      </c>
      <c r="G243" s="2" t="str">
        <f t="shared" si="6"/>
        <v>TROQUEL DESAJUSTADO</v>
      </c>
      <c r="H243" s="2" t="s">
        <v>7441</v>
      </c>
      <c r="I243" s="2" t="s">
        <v>7442</v>
      </c>
      <c r="J243" s="2"/>
      <c r="K243" s="2"/>
      <c r="L243" s="2"/>
      <c r="M243" s="2"/>
      <c r="N243" s="2"/>
      <c r="O243" s="2"/>
      <c r="P243" s="2"/>
      <c r="Q243" s="2" t="s">
        <v>52</v>
      </c>
      <c r="R243" s="2" t="s">
        <v>10</v>
      </c>
      <c r="S243" s="2" t="s">
        <v>67</v>
      </c>
      <c r="T243" s="2" t="s">
        <v>1276</v>
      </c>
      <c r="U243" s="2" t="s">
        <v>1280</v>
      </c>
      <c r="V243" s="2" t="s">
        <v>1647</v>
      </c>
      <c r="W243" s="2" t="s">
        <v>1647</v>
      </c>
      <c r="X243" s="2" t="s">
        <v>1295</v>
      </c>
      <c r="Y243" s="2" t="s">
        <v>1025</v>
      </c>
      <c r="Z243" s="2" t="s">
        <v>1844</v>
      </c>
      <c r="AA243" s="2" t="s">
        <v>1844</v>
      </c>
      <c r="AB243" s="2" t="s">
        <v>4617</v>
      </c>
      <c r="AC243" s="2" t="s">
        <v>1844</v>
      </c>
      <c r="AD243" s="2" t="s">
        <v>1296</v>
      </c>
      <c r="AE243" s="2" t="s">
        <v>4618</v>
      </c>
      <c r="AF243" s="2" t="s">
        <v>1870</v>
      </c>
      <c r="AG243" s="2" t="s">
        <v>1847</v>
      </c>
      <c r="AH243" s="2" t="s">
        <v>1844</v>
      </c>
      <c r="AI243" s="2" t="s">
        <v>1844</v>
      </c>
      <c r="AJ243" s="2" t="s">
        <v>1844</v>
      </c>
      <c r="AK243" s="2" t="s">
        <v>1281</v>
      </c>
      <c r="AL243" s="2" t="s">
        <v>1848</v>
      </c>
      <c r="AM243" s="2" t="s">
        <v>1844</v>
      </c>
      <c r="AN243" s="2" t="s">
        <v>2195</v>
      </c>
      <c r="AO243" s="2" t="s">
        <v>4619</v>
      </c>
      <c r="AP243" s="2" t="s">
        <v>1844</v>
      </c>
      <c r="AQ243" s="2" t="s">
        <v>1844</v>
      </c>
      <c r="AR243" s="2" t="s">
        <v>1844</v>
      </c>
      <c r="AS243" s="2" t="s">
        <v>1844</v>
      </c>
      <c r="AT243" s="2" t="s">
        <v>4619</v>
      </c>
      <c r="AU243" s="2" t="s">
        <v>1844</v>
      </c>
      <c r="AV243" s="2" t="s">
        <v>1844</v>
      </c>
      <c r="AW243" s="2" t="s">
        <v>1851</v>
      </c>
      <c r="AX243" s="2" t="s">
        <v>1844</v>
      </c>
      <c r="AY243" s="2" t="s">
        <v>1844</v>
      </c>
      <c r="AZ243" s="2" t="s">
        <v>1852</v>
      </c>
      <c r="BA243" s="2" t="s">
        <v>1844</v>
      </c>
      <c r="BB243" s="2" t="s">
        <v>1278</v>
      </c>
      <c r="BC243" s="2" t="s">
        <v>4620</v>
      </c>
      <c r="BD243" s="2" t="s">
        <v>1844</v>
      </c>
      <c r="BE243" s="2" t="s">
        <v>4621</v>
      </c>
      <c r="BF243" s="2" t="s">
        <v>1853</v>
      </c>
      <c r="BG243" s="2" t="s">
        <v>1844</v>
      </c>
      <c r="BH243" s="2" t="s">
        <v>1281</v>
      </c>
      <c r="BI243" s="2" t="s">
        <v>1844</v>
      </c>
      <c r="BJ243" s="2" t="s">
        <v>1854</v>
      </c>
      <c r="BK243" s="2" t="s">
        <v>1855</v>
      </c>
      <c r="BL243" s="2" t="s">
        <v>1871</v>
      </c>
      <c r="BM243" s="2" t="s">
        <v>1844</v>
      </c>
      <c r="BN243" s="2" t="s">
        <v>1844</v>
      </c>
      <c r="BO243" s="2" t="s">
        <v>1844</v>
      </c>
      <c r="BP243" s="2" t="s">
        <v>1857</v>
      </c>
      <c r="BQ243" s="2" t="s">
        <v>1844</v>
      </c>
      <c r="BR243" s="2" t="s">
        <v>1844</v>
      </c>
      <c r="BS243" s="2" t="s">
        <v>1853</v>
      </c>
      <c r="BT243" s="2" t="s">
        <v>1844</v>
      </c>
      <c r="BU243" s="2" t="s">
        <v>4622</v>
      </c>
      <c r="BV243" s="2" t="s">
        <v>1872</v>
      </c>
      <c r="BW243" s="2" t="s">
        <v>4623</v>
      </c>
      <c r="BX243" s="2" t="s">
        <v>1844</v>
      </c>
      <c r="BY243" s="2" t="s">
        <v>1844</v>
      </c>
      <c r="BZ243" s="2" t="s">
        <v>1844</v>
      </c>
      <c r="CA243" s="2" t="s">
        <v>1844</v>
      </c>
      <c r="CB243" s="2" t="s">
        <v>1844</v>
      </c>
      <c r="CC243" s="2" t="s">
        <v>53</v>
      </c>
      <c r="CD243" s="2" t="s">
        <v>1873</v>
      </c>
      <c r="CE243" s="2" t="s">
        <v>1844</v>
      </c>
      <c r="CF243" s="2" t="s">
        <v>1844</v>
      </c>
      <c r="CG243" s="2" t="s">
        <v>1844</v>
      </c>
      <c r="CH243" s="2" t="s">
        <v>4624</v>
      </c>
      <c r="CI243" s="2" t="s">
        <v>1874</v>
      </c>
      <c r="CJ243" s="2" t="s">
        <v>1844</v>
      </c>
      <c r="CK243" s="2" t="s">
        <v>1844</v>
      </c>
      <c r="CL243" s="2" t="s">
        <v>1844</v>
      </c>
      <c r="CM243" s="2" t="s">
        <v>1844</v>
      </c>
      <c r="CN243" s="2" t="s">
        <v>1281</v>
      </c>
      <c r="CO243" s="2" t="s">
        <v>1875</v>
      </c>
      <c r="CP243" s="2" t="s">
        <v>4622</v>
      </c>
      <c r="CQ243" s="2" t="s">
        <v>1876</v>
      </c>
      <c r="CR243" s="2" t="s">
        <v>1844</v>
      </c>
      <c r="CS243" s="2" t="s">
        <v>1859</v>
      </c>
      <c r="CT243" s="2" t="s">
        <v>1859</v>
      </c>
      <c r="CU243" s="2" t="s">
        <v>1859</v>
      </c>
      <c r="CV243" s="2" t="s">
        <v>1844</v>
      </c>
      <c r="CW243" s="2" t="s">
        <v>1844</v>
      </c>
      <c r="CX243" s="2" t="s">
        <v>1844</v>
      </c>
      <c r="CY243" s="2" t="s">
        <v>1844</v>
      </c>
      <c r="CZ243" s="2" t="s">
        <v>1844</v>
      </c>
      <c r="DA243" s="2" t="s">
        <v>1844</v>
      </c>
      <c r="DB243" s="2" t="s">
        <v>1844</v>
      </c>
      <c r="DC243" s="2" t="s">
        <v>1026</v>
      </c>
      <c r="DD243" s="2" t="s">
        <v>1281</v>
      </c>
      <c r="DE243" s="2" t="s">
        <v>51</v>
      </c>
      <c r="DF243" s="3">
        <v>45346</v>
      </c>
      <c r="DG243" s="3">
        <v>45350</v>
      </c>
      <c r="DH243" s="3">
        <v>45367</v>
      </c>
      <c r="DI243" s="3">
        <v>45346</v>
      </c>
      <c r="DJ243" s="3">
        <v>45346</v>
      </c>
      <c r="DK243" s="3"/>
      <c r="DL243" s="3"/>
      <c r="DM243" s="3">
        <v>45346</v>
      </c>
      <c r="DN243" s="3"/>
      <c r="DO243" s="3">
        <v>45346</v>
      </c>
      <c r="DP243" s="3">
        <v>45346</v>
      </c>
      <c r="DQ243" s="26">
        <v>0.99</v>
      </c>
    </row>
    <row r="244" spans="1:121" x14ac:dyDescent="0.25">
      <c r="A244" s="2" t="s">
        <v>1281</v>
      </c>
      <c r="B244" s="2" t="s">
        <v>1842</v>
      </c>
      <c r="C244" s="2" t="s">
        <v>4629</v>
      </c>
      <c r="D244" s="2" t="s">
        <v>7667</v>
      </c>
      <c r="E244" s="2" t="s">
        <v>7931</v>
      </c>
      <c r="F244" s="2" t="str">
        <f t="shared" si="7"/>
        <v>PLANCHA DE SELLADO DESAJUSTADA</v>
      </c>
      <c r="G244" s="2" t="str">
        <f t="shared" si="6"/>
        <v>PLANCHA DE SELLADO DESAJUSTADA</v>
      </c>
      <c r="H244" s="2" t="s">
        <v>7283</v>
      </c>
      <c r="I244" s="2" t="s">
        <v>7284</v>
      </c>
      <c r="J244" s="2" t="s">
        <v>7623</v>
      </c>
      <c r="K244" s="2">
        <v>230</v>
      </c>
      <c r="L244" s="2" t="s">
        <v>7624</v>
      </c>
      <c r="M244" s="2"/>
      <c r="N244" s="2"/>
      <c r="O244" s="2"/>
      <c r="P244" s="2"/>
      <c r="Q244" s="2" t="s">
        <v>52</v>
      </c>
      <c r="R244" s="2" t="s">
        <v>10</v>
      </c>
      <c r="S244" s="2" t="s">
        <v>1042</v>
      </c>
      <c r="T244" s="2" t="s">
        <v>1276</v>
      </c>
      <c r="U244" s="2" t="s">
        <v>1280</v>
      </c>
      <c r="V244" s="2" t="s">
        <v>1538</v>
      </c>
      <c r="W244" s="2" t="s">
        <v>1538</v>
      </c>
      <c r="X244" s="2" t="s">
        <v>1295</v>
      </c>
      <c r="Y244" s="2" t="s">
        <v>1025</v>
      </c>
      <c r="Z244" s="2" t="s">
        <v>1844</v>
      </c>
      <c r="AA244" s="2" t="s">
        <v>1844</v>
      </c>
      <c r="AB244" s="2" t="s">
        <v>4630</v>
      </c>
      <c r="AC244" s="2" t="s">
        <v>1844</v>
      </c>
      <c r="AD244" s="2" t="s">
        <v>1299</v>
      </c>
      <c r="AE244" s="2" t="s">
        <v>4631</v>
      </c>
      <c r="AF244" s="2" t="s">
        <v>1870</v>
      </c>
      <c r="AG244" s="2" t="s">
        <v>1847</v>
      </c>
      <c r="AH244" s="2" t="s">
        <v>1844</v>
      </c>
      <c r="AI244" s="2" t="s">
        <v>1844</v>
      </c>
      <c r="AJ244" s="2" t="s">
        <v>1844</v>
      </c>
      <c r="AK244" s="2" t="s">
        <v>1281</v>
      </c>
      <c r="AL244" s="2" t="s">
        <v>1848</v>
      </c>
      <c r="AM244" s="2" t="s">
        <v>1844</v>
      </c>
      <c r="AN244" s="2" t="s">
        <v>3269</v>
      </c>
      <c r="AO244" s="2" t="s">
        <v>4632</v>
      </c>
      <c r="AP244" s="2" t="s">
        <v>1844</v>
      </c>
      <c r="AQ244" s="2" t="s">
        <v>1844</v>
      </c>
      <c r="AR244" s="2" t="s">
        <v>1844</v>
      </c>
      <c r="AS244" s="2" t="s">
        <v>1844</v>
      </c>
      <c r="AT244" s="2" t="s">
        <v>4633</v>
      </c>
      <c r="AU244" s="2" t="s">
        <v>1844</v>
      </c>
      <c r="AV244" s="2" t="s">
        <v>1844</v>
      </c>
      <c r="AW244" s="2" t="s">
        <v>1851</v>
      </c>
      <c r="AX244" s="2" t="s">
        <v>1844</v>
      </c>
      <c r="AY244" s="2" t="s">
        <v>1844</v>
      </c>
      <c r="AZ244" s="2" t="s">
        <v>1852</v>
      </c>
      <c r="BA244" s="2" t="s">
        <v>1844</v>
      </c>
      <c r="BB244" s="2" t="s">
        <v>1278</v>
      </c>
      <c r="BC244" s="2" t="s">
        <v>4634</v>
      </c>
      <c r="BD244" s="2" t="s">
        <v>1844</v>
      </c>
      <c r="BE244" s="2" t="s">
        <v>4635</v>
      </c>
      <c r="BF244" s="2" t="s">
        <v>1853</v>
      </c>
      <c r="BG244" s="2" t="s">
        <v>1844</v>
      </c>
      <c r="BH244" s="2" t="s">
        <v>1281</v>
      </c>
      <c r="BI244" s="2" t="s">
        <v>1844</v>
      </c>
      <c r="BJ244" s="2" t="s">
        <v>1854</v>
      </c>
      <c r="BK244" s="2" t="s">
        <v>1855</v>
      </c>
      <c r="BL244" s="2" t="s">
        <v>1871</v>
      </c>
      <c r="BM244" s="2" t="s">
        <v>1844</v>
      </c>
      <c r="BN244" s="2" t="s">
        <v>1844</v>
      </c>
      <c r="BO244" s="2" t="s">
        <v>1844</v>
      </c>
      <c r="BP244" s="2" t="s">
        <v>1857</v>
      </c>
      <c r="BQ244" s="2" t="s">
        <v>1844</v>
      </c>
      <c r="BR244" s="2" t="s">
        <v>1844</v>
      </c>
      <c r="BS244" s="2" t="s">
        <v>1853</v>
      </c>
      <c r="BT244" s="2" t="s">
        <v>1844</v>
      </c>
      <c r="BU244" s="2" t="s">
        <v>4636</v>
      </c>
      <c r="BV244" s="2" t="s">
        <v>1872</v>
      </c>
      <c r="BW244" s="2" t="s">
        <v>4637</v>
      </c>
      <c r="BX244" s="2" t="s">
        <v>1844</v>
      </c>
      <c r="BY244" s="2" t="s">
        <v>1844</v>
      </c>
      <c r="BZ244" s="2" t="s">
        <v>1844</v>
      </c>
      <c r="CA244" s="2" t="s">
        <v>1844</v>
      </c>
      <c r="CB244" s="2" t="s">
        <v>1844</v>
      </c>
      <c r="CC244" s="2" t="s">
        <v>53</v>
      </c>
      <c r="CD244" s="2" t="s">
        <v>1873</v>
      </c>
      <c r="CE244" s="2" t="s">
        <v>1844</v>
      </c>
      <c r="CF244" s="2" t="s">
        <v>1844</v>
      </c>
      <c r="CG244" s="2" t="s">
        <v>1844</v>
      </c>
      <c r="CH244" s="2" t="s">
        <v>4638</v>
      </c>
      <c r="CI244" s="2" t="s">
        <v>1874</v>
      </c>
      <c r="CJ244" s="2" t="s">
        <v>1844</v>
      </c>
      <c r="CK244" s="2" t="s">
        <v>1844</v>
      </c>
      <c r="CL244" s="2" t="s">
        <v>1844</v>
      </c>
      <c r="CM244" s="2" t="s">
        <v>1844</v>
      </c>
      <c r="CN244" s="2" t="s">
        <v>1281</v>
      </c>
      <c r="CO244" s="2" t="s">
        <v>1875</v>
      </c>
      <c r="CP244" s="2" t="s">
        <v>4636</v>
      </c>
      <c r="CQ244" s="2" t="s">
        <v>1876</v>
      </c>
      <c r="CR244" s="2" t="s">
        <v>1844</v>
      </c>
      <c r="CS244" s="2" t="s">
        <v>1859</v>
      </c>
      <c r="CT244" s="2" t="s">
        <v>1859</v>
      </c>
      <c r="CU244" s="2" t="s">
        <v>1859</v>
      </c>
      <c r="CV244" s="2" t="s">
        <v>1844</v>
      </c>
      <c r="CW244" s="2" t="s">
        <v>1844</v>
      </c>
      <c r="CX244" s="2" t="s">
        <v>1844</v>
      </c>
      <c r="CY244" s="2" t="s">
        <v>1844</v>
      </c>
      <c r="CZ244" s="2" t="s">
        <v>1844</v>
      </c>
      <c r="DA244" s="2" t="s">
        <v>1844</v>
      </c>
      <c r="DB244" s="2" t="s">
        <v>1844</v>
      </c>
      <c r="DC244" s="2" t="s">
        <v>1026</v>
      </c>
      <c r="DD244" s="2" t="s">
        <v>1281</v>
      </c>
      <c r="DE244" s="2" t="s">
        <v>51</v>
      </c>
      <c r="DF244" s="3">
        <v>45349</v>
      </c>
      <c r="DG244" s="3">
        <v>45352</v>
      </c>
      <c r="DH244" s="3">
        <v>45352</v>
      </c>
      <c r="DI244" s="3">
        <v>45349</v>
      </c>
      <c r="DJ244" s="3">
        <v>45352</v>
      </c>
      <c r="DK244" s="3"/>
      <c r="DL244" s="3"/>
      <c r="DM244" s="3">
        <v>45349</v>
      </c>
      <c r="DN244" s="3"/>
      <c r="DO244" s="3">
        <v>45349</v>
      </c>
      <c r="DP244" s="3">
        <v>45349</v>
      </c>
      <c r="DQ244" s="26">
        <v>5.25</v>
      </c>
    </row>
    <row r="245" spans="1:121" x14ac:dyDescent="0.25">
      <c r="A245" s="2" t="s">
        <v>1281</v>
      </c>
      <c r="B245" s="2" t="s">
        <v>1842</v>
      </c>
      <c r="C245" s="2" t="s">
        <v>4648</v>
      </c>
      <c r="D245" s="2" t="s">
        <v>7756</v>
      </c>
      <c r="E245" s="2" t="s">
        <v>7493</v>
      </c>
      <c r="F245" s="2" t="str">
        <f t="shared" si="7"/>
        <v>TORNILLO DE CABEZAL DE EMBUTIDO FRACTURADO</v>
      </c>
      <c r="G245" s="2" t="str">
        <f t="shared" si="6"/>
        <v>TORNILLO DE CABEZAL DE EMBUTIDO FRACTURADO</v>
      </c>
      <c r="H245" s="2" t="s">
        <v>7325</v>
      </c>
      <c r="I245" s="2" t="s">
        <v>7247</v>
      </c>
      <c r="J245" s="2" t="s">
        <v>7327</v>
      </c>
      <c r="K245" s="2" t="s">
        <v>7247</v>
      </c>
      <c r="L245" s="2" t="s">
        <v>6016</v>
      </c>
      <c r="M245" s="2" t="s">
        <v>7625</v>
      </c>
      <c r="N245" s="2"/>
      <c r="O245" s="2"/>
      <c r="P245" s="2"/>
      <c r="Q245" s="2" t="s">
        <v>171</v>
      </c>
      <c r="R245" s="2" t="s">
        <v>10</v>
      </c>
      <c r="S245" s="2" t="s">
        <v>67</v>
      </c>
      <c r="T245" s="2" t="s">
        <v>1282</v>
      </c>
      <c r="U245" s="2" t="s">
        <v>1288</v>
      </c>
      <c r="V245" s="2" t="s">
        <v>1306</v>
      </c>
      <c r="W245" s="2" t="s">
        <v>1306</v>
      </c>
      <c r="X245" s="2" t="s">
        <v>1298</v>
      </c>
      <c r="Y245" s="2" t="s">
        <v>1025</v>
      </c>
      <c r="Z245" s="2" t="s">
        <v>1844</v>
      </c>
      <c r="AA245" s="2" t="s">
        <v>1844</v>
      </c>
      <c r="AB245" s="2" t="s">
        <v>1844</v>
      </c>
      <c r="AC245" s="2" t="s">
        <v>1844</v>
      </c>
      <c r="AD245" s="2" t="s">
        <v>1531</v>
      </c>
      <c r="AE245" s="2" t="s">
        <v>4649</v>
      </c>
      <c r="AF245" s="2" t="s">
        <v>4076</v>
      </c>
      <c r="AG245" s="2" t="s">
        <v>1847</v>
      </c>
      <c r="AH245" s="2" t="s">
        <v>1844</v>
      </c>
      <c r="AI245" s="2" t="s">
        <v>1844</v>
      </c>
      <c r="AJ245" s="2" t="s">
        <v>1844</v>
      </c>
      <c r="AK245" s="2" t="s">
        <v>1281</v>
      </c>
      <c r="AL245" s="2" t="s">
        <v>1848</v>
      </c>
      <c r="AM245" s="2" t="s">
        <v>1844</v>
      </c>
      <c r="AN245" s="2" t="s">
        <v>1857</v>
      </c>
      <c r="AO245" s="2" t="s">
        <v>4650</v>
      </c>
      <c r="AP245" s="2" t="s">
        <v>1844</v>
      </c>
      <c r="AQ245" s="2" t="s">
        <v>1844</v>
      </c>
      <c r="AR245" s="2" t="s">
        <v>1844</v>
      </c>
      <c r="AS245" s="2" t="s">
        <v>1844</v>
      </c>
      <c r="AT245" s="2" t="s">
        <v>4650</v>
      </c>
      <c r="AU245" s="2" t="s">
        <v>1844</v>
      </c>
      <c r="AV245" s="2" t="s">
        <v>1844</v>
      </c>
      <c r="AW245" s="2" t="s">
        <v>1851</v>
      </c>
      <c r="AX245" s="2" t="s">
        <v>1844</v>
      </c>
      <c r="AY245" s="2" t="s">
        <v>1844</v>
      </c>
      <c r="AZ245" s="2" t="s">
        <v>1852</v>
      </c>
      <c r="BA245" s="2" t="s">
        <v>1844</v>
      </c>
      <c r="BB245" s="2" t="s">
        <v>1278</v>
      </c>
      <c r="BC245" s="2" t="s">
        <v>4651</v>
      </c>
      <c r="BD245" s="2" t="s">
        <v>1844</v>
      </c>
      <c r="BE245" s="2" t="s">
        <v>4652</v>
      </c>
      <c r="BF245" s="2" t="s">
        <v>1853</v>
      </c>
      <c r="BG245" s="2" t="s">
        <v>1844</v>
      </c>
      <c r="BH245" s="2" t="s">
        <v>1281</v>
      </c>
      <c r="BI245" s="2" t="s">
        <v>1844</v>
      </c>
      <c r="BJ245" s="2" t="s">
        <v>1854</v>
      </c>
      <c r="BK245" s="2" t="s">
        <v>1855</v>
      </c>
      <c r="BL245" s="2" t="s">
        <v>1914</v>
      </c>
      <c r="BM245" s="2" t="s">
        <v>1844</v>
      </c>
      <c r="BN245" s="2" t="s">
        <v>1844</v>
      </c>
      <c r="BO245" s="2" t="s">
        <v>1844</v>
      </c>
      <c r="BP245" s="2" t="s">
        <v>1857</v>
      </c>
      <c r="BQ245" s="2" t="s">
        <v>1844</v>
      </c>
      <c r="BR245" s="2" t="s">
        <v>1844</v>
      </c>
      <c r="BS245" s="2" t="s">
        <v>1853</v>
      </c>
      <c r="BT245" s="2" t="s">
        <v>1844</v>
      </c>
      <c r="BU245" s="2" t="s">
        <v>4650</v>
      </c>
      <c r="BV245" s="2" t="s">
        <v>1999</v>
      </c>
      <c r="BW245" s="2" t="s">
        <v>4653</v>
      </c>
      <c r="BX245" s="2" t="s">
        <v>1844</v>
      </c>
      <c r="BY245" s="2" t="s">
        <v>1844</v>
      </c>
      <c r="BZ245" s="2" t="s">
        <v>1844</v>
      </c>
      <c r="CA245" s="2" t="s">
        <v>1844</v>
      </c>
      <c r="CB245" s="2" t="s">
        <v>1844</v>
      </c>
      <c r="CC245" s="2" t="s">
        <v>120</v>
      </c>
      <c r="CD245" s="2" t="s">
        <v>1844</v>
      </c>
      <c r="CE245" s="2" t="s">
        <v>1844</v>
      </c>
      <c r="CF245" s="2" t="s">
        <v>1844</v>
      </c>
      <c r="CG245" s="2" t="s">
        <v>1844</v>
      </c>
      <c r="CH245" s="2" t="s">
        <v>4654</v>
      </c>
      <c r="CI245" s="2" t="s">
        <v>1901</v>
      </c>
      <c r="CJ245" s="2" t="s">
        <v>1844</v>
      </c>
      <c r="CK245" s="2" t="s">
        <v>1844</v>
      </c>
      <c r="CL245" s="2" t="s">
        <v>1844</v>
      </c>
      <c r="CM245" s="2" t="s">
        <v>1844</v>
      </c>
      <c r="CN245" s="2" t="s">
        <v>1281</v>
      </c>
      <c r="CO245" s="2" t="s">
        <v>2001</v>
      </c>
      <c r="CP245" s="2" t="s">
        <v>4650</v>
      </c>
      <c r="CQ245" s="2" t="s">
        <v>2002</v>
      </c>
      <c r="CR245" s="2" t="s">
        <v>1844</v>
      </c>
      <c r="CS245" s="2" t="s">
        <v>1859</v>
      </c>
      <c r="CT245" s="2" t="s">
        <v>1859</v>
      </c>
      <c r="CU245" s="2" t="s">
        <v>1859</v>
      </c>
      <c r="CV245" s="2" t="s">
        <v>1844</v>
      </c>
      <c r="CW245" s="2" t="s">
        <v>1844</v>
      </c>
      <c r="CX245" s="2" t="s">
        <v>1844</v>
      </c>
      <c r="CY245" s="2" t="s">
        <v>1844</v>
      </c>
      <c r="CZ245" s="2" t="s">
        <v>1844</v>
      </c>
      <c r="DA245" s="2" t="s">
        <v>1844</v>
      </c>
      <c r="DB245" s="2" t="s">
        <v>1844</v>
      </c>
      <c r="DC245" s="2" t="s">
        <v>1026</v>
      </c>
      <c r="DD245" s="2" t="s">
        <v>1281</v>
      </c>
      <c r="DE245" s="2" t="s">
        <v>170</v>
      </c>
      <c r="DF245" s="3">
        <v>45353</v>
      </c>
      <c r="DG245" s="3">
        <v>45353</v>
      </c>
      <c r="DH245" s="3">
        <v>45353</v>
      </c>
      <c r="DI245" s="3"/>
      <c r="DJ245" s="3">
        <v>45353</v>
      </c>
      <c r="DK245" s="3"/>
      <c r="DL245" s="3"/>
      <c r="DM245" s="3">
        <v>45353</v>
      </c>
      <c r="DN245" s="3"/>
      <c r="DO245" s="3">
        <v>45353</v>
      </c>
      <c r="DP245" s="3">
        <v>45353</v>
      </c>
      <c r="DQ245" s="26">
        <v>0</v>
      </c>
    </row>
    <row r="246" spans="1:121" x14ac:dyDescent="0.25">
      <c r="A246" s="2" t="s">
        <v>1281</v>
      </c>
      <c r="B246" s="2" t="s">
        <v>1842</v>
      </c>
      <c r="C246" s="2" t="s">
        <v>4639</v>
      </c>
      <c r="D246" s="2" t="s">
        <v>7709</v>
      </c>
      <c r="E246" s="2" t="s">
        <v>7419</v>
      </c>
      <c r="F246" s="2" t="str">
        <f t="shared" si="7"/>
        <v>CONTORNO DE SELLADO DEFICIENTE</v>
      </c>
      <c r="G246" s="2" t="str">
        <f t="shared" si="6"/>
        <v>CONTORNO DE SELLADO DEFICIENTE</v>
      </c>
      <c r="H246" s="2" t="s">
        <v>7283</v>
      </c>
      <c r="I246" s="2" t="s">
        <v>7257</v>
      </c>
      <c r="J246" s="2" t="s">
        <v>7488</v>
      </c>
      <c r="K246" s="2" t="s">
        <v>7247</v>
      </c>
      <c r="L246" s="2" t="s">
        <v>5964</v>
      </c>
      <c r="M246" s="2"/>
      <c r="N246" s="2"/>
      <c r="O246" s="2"/>
      <c r="P246" s="2"/>
      <c r="Q246" s="2" t="s">
        <v>52</v>
      </c>
      <c r="R246" s="2" t="s">
        <v>10</v>
      </c>
      <c r="S246" s="2" t="s">
        <v>1042</v>
      </c>
      <c r="T246" s="2" t="s">
        <v>1276</v>
      </c>
      <c r="U246" s="2" t="s">
        <v>1280</v>
      </c>
      <c r="V246" s="2" t="s">
        <v>1538</v>
      </c>
      <c r="W246" s="2" t="s">
        <v>1538</v>
      </c>
      <c r="X246" s="2" t="s">
        <v>1295</v>
      </c>
      <c r="Y246" s="2" t="s">
        <v>1025</v>
      </c>
      <c r="Z246" s="2" t="s">
        <v>1844</v>
      </c>
      <c r="AA246" s="2" t="s">
        <v>1844</v>
      </c>
      <c r="AB246" s="2" t="s">
        <v>4640</v>
      </c>
      <c r="AC246" s="2" t="s">
        <v>1844</v>
      </c>
      <c r="AD246" s="2" t="s">
        <v>1299</v>
      </c>
      <c r="AE246" s="2" t="s">
        <v>4641</v>
      </c>
      <c r="AF246" s="2" t="s">
        <v>1870</v>
      </c>
      <c r="AG246" s="2" t="s">
        <v>1847</v>
      </c>
      <c r="AH246" s="2" t="s">
        <v>1844</v>
      </c>
      <c r="AI246" s="2" t="s">
        <v>1844</v>
      </c>
      <c r="AJ246" s="2" t="s">
        <v>1844</v>
      </c>
      <c r="AK246" s="2" t="s">
        <v>1281</v>
      </c>
      <c r="AL246" s="2" t="s">
        <v>1848</v>
      </c>
      <c r="AM246" s="2" t="s">
        <v>1844</v>
      </c>
      <c r="AN246" s="2" t="s">
        <v>2829</v>
      </c>
      <c r="AO246" s="2" t="s">
        <v>4642</v>
      </c>
      <c r="AP246" s="2" t="s">
        <v>1844</v>
      </c>
      <c r="AQ246" s="2" t="s">
        <v>1844</v>
      </c>
      <c r="AR246" s="2" t="s">
        <v>1844</v>
      </c>
      <c r="AS246" s="2" t="s">
        <v>1844</v>
      </c>
      <c r="AT246" s="2" t="s">
        <v>4643</v>
      </c>
      <c r="AU246" s="2" t="s">
        <v>1844</v>
      </c>
      <c r="AV246" s="2" t="s">
        <v>1844</v>
      </c>
      <c r="AW246" s="2" t="s">
        <v>1851</v>
      </c>
      <c r="AX246" s="2" t="s">
        <v>1844</v>
      </c>
      <c r="AY246" s="2" t="s">
        <v>1844</v>
      </c>
      <c r="AZ246" s="2" t="s">
        <v>1852</v>
      </c>
      <c r="BA246" s="2" t="s">
        <v>1844</v>
      </c>
      <c r="BB246" s="2" t="s">
        <v>1278</v>
      </c>
      <c r="BC246" s="2" t="s">
        <v>4644</v>
      </c>
      <c r="BD246" s="2" t="s">
        <v>1844</v>
      </c>
      <c r="BE246" s="2" t="s">
        <v>4645</v>
      </c>
      <c r="BF246" s="2" t="s">
        <v>1853</v>
      </c>
      <c r="BG246" s="2" t="s">
        <v>1844</v>
      </c>
      <c r="BH246" s="2" t="s">
        <v>1281</v>
      </c>
      <c r="BI246" s="2" t="s">
        <v>1844</v>
      </c>
      <c r="BJ246" s="2" t="s">
        <v>1854</v>
      </c>
      <c r="BK246" s="2" t="s">
        <v>1855</v>
      </c>
      <c r="BL246" s="2" t="s">
        <v>1871</v>
      </c>
      <c r="BM246" s="2" t="s">
        <v>1844</v>
      </c>
      <c r="BN246" s="2" t="s">
        <v>1844</v>
      </c>
      <c r="BO246" s="2" t="s">
        <v>1844</v>
      </c>
      <c r="BP246" s="2" t="s">
        <v>1857</v>
      </c>
      <c r="BQ246" s="2" t="s">
        <v>1844</v>
      </c>
      <c r="BR246" s="2" t="s">
        <v>1844</v>
      </c>
      <c r="BS246" s="2" t="s">
        <v>1853</v>
      </c>
      <c r="BT246" s="2" t="s">
        <v>1844</v>
      </c>
      <c r="BU246" s="2" t="s">
        <v>4646</v>
      </c>
      <c r="BV246" s="2" t="s">
        <v>1872</v>
      </c>
      <c r="BW246" s="2" t="s">
        <v>4647</v>
      </c>
      <c r="BX246" s="2" t="s">
        <v>1844</v>
      </c>
      <c r="BY246" s="2" t="s">
        <v>1844</v>
      </c>
      <c r="BZ246" s="2" t="s">
        <v>1844</v>
      </c>
      <c r="CA246" s="2" t="s">
        <v>1844</v>
      </c>
      <c r="CB246" s="2" t="s">
        <v>1844</v>
      </c>
      <c r="CC246" s="2" t="s">
        <v>53</v>
      </c>
      <c r="CD246" s="2" t="s">
        <v>1873</v>
      </c>
      <c r="CE246" s="2" t="s">
        <v>1844</v>
      </c>
      <c r="CF246" s="2" t="s">
        <v>1844</v>
      </c>
      <c r="CG246" s="2" t="s">
        <v>1844</v>
      </c>
      <c r="CH246" s="2" t="s">
        <v>4641</v>
      </c>
      <c r="CI246" s="2" t="s">
        <v>1874</v>
      </c>
      <c r="CJ246" s="2" t="s">
        <v>1844</v>
      </c>
      <c r="CK246" s="2" t="s">
        <v>1844</v>
      </c>
      <c r="CL246" s="2" t="s">
        <v>1844</v>
      </c>
      <c r="CM246" s="2" t="s">
        <v>1844</v>
      </c>
      <c r="CN246" s="2" t="s">
        <v>1281</v>
      </c>
      <c r="CO246" s="2" t="s">
        <v>1875</v>
      </c>
      <c r="CP246" s="2" t="s">
        <v>4646</v>
      </c>
      <c r="CQ246" s="2" t="s">
        <v>1876</v>
      </c>
      <c r="CR246" s="2" t="s">
        <v>1844</v>
      </c>
      <c r="CS246" s="2" t="s">
        <v>1859</v>
      </c>
      <c r="CT246" s="2" t="s">
        <v>1859</v>
      </c>
      <c r="CU246" s="2" t="s">
        <v>1859</v>
      </c>
      <c r="CV246" s="2" t="s">
        <v>1844</v>
      </c>
      <c r="CW246" s="2" t="s">
        <v>1844</v>
      </c>
      <c r="CX246" s="2" t="s">
        <v>1844</v>
      </c>
      <c r="CY246" s="2" t="s">
        <v>1844</v>
      </c>
      <c r="CZ246" s="2" t="s">
        <v>1844</v>
      </c>
      <c r="DA246" s="2" t="s">
        <v>1844</v>
      </c>
      <c r="DB246" s="2" t="s">
        <v>1844</v>
      </c>
      <c r="DC246" s="2" t="s">
        <v>1026</v>
      </c>
      <c r="DD246" s="2" t="s">
        <v>1281</v>
      </c>
      <c r="DE246" s="2" t="s">
        <v>51</v>
      </c>
      <c r="DF246" s="3">
        <v>45350</v>
      </c>
      <c r="DG246" s="3">
        <v>45356</v>
      </c>
      <c r="DH246" s="3">
        <v>45356</v>
      </c>
      <c r="DI246" s="3">
        <v>45350</v>
      </c>
      <c r="DJ246" s="3">
        <v>45356</v>
      </c>
      <c r="DK246" s="3"/>
      <c r="DL246" s="3"/>
      <c r="DM246" s="3">
        <v>45350</v>
      </c>
      <c r="DN246" s="3"/>
      <c r="DO246" s="3">
        <v>45350</v>
      </c>
      <c r="DP246" s="3">
        <v>45350</v>
      </c>
      <c r="DQ246" s="26">
        <v>0.82</v>
      </c>
    </row>
    <row r="247" spans="1:121" x14ac:dyDescent="0.25">
      <c r="A247" s="2" t="s">
        <v>1281</v>
      </c>
      <c r="B247" s="2" t="s">
        <v>1842</v>
      </c>
      <c r="C247" s="2" t="s">
        <v>4658</v>
      </c>
      <c r="D247" s="2" t="s">
        <v>7997</v>
      </c>
      <c r="E247" s="2" t="s">
        <v>7646</v>
      </c>
      <c r="F247" s="2" t="str">
        <f t="shared" si="7"/>
        <v>CUCHILLA TRANSVERSAL FRACTURADA</v>
      </c>
      <c r="G247" s="2" t="str">
        <f t="shared" si="6"/>
        <v>CUCHILLA TRANSVERSAL FRACTURADA</v>
      </c>
      <c r="H247" s="2" t="s">
        <v>1813</v>
      </c>
      <c r="I247" s="2" t="s">
        <v>7620</v>
      </c>
      <c r="J247" s="2" t="s">
        <v>7256</v>
      </c>
      <c r="K247" s="2" t="s">
        <v>7361</v>
      </c>
      <c r="L247" s="2" t="s">
        <v>7626</v>
      </c>
      <c r="M247" s="2"/>
      <c r="N247" s="2"/>
      <c r="O247" s="2"/>
      <c r="P247" s="2"/>
      <c r="Q247" s="2" t="s">
        <v>184</v>
      </c>
      <c r="R247" s="2" t="s">
        <v>10</v>
      </c>
      <c r="S247" s="2" t="s">
        <v>67</v>
      </c>
      <c r="T247" s="2" t="s">
        <v>1311</v>
      </c>
      <c r="U247" s="2" t="s">
        <v>1288</v>
      </c>
      <c r="V247" s="2" t="s">
        <v>1410</v>
      </c>
      <c r="W247" s="2" t="s">
        <v>1410</v>
      </c>
      <c r="X247" s="2" t="s">
        <v>1279</v>
      </c>
      <c r="Y247" s="2" t="s">
        <v>1025</v>
      </c>
      <c r="Z247" s="2" t="s">
        <v>1844</v>
      </c>
      <c r="AA247" s="2" t="s">
        <v>1844</v>
      </c>
      <c r="AB247" s="2" t="s">
        <v>1844</v>
      </c>
      <c r="AC247" s="2" t="s">
        <v>1844</v>
      </c>
      <c r="AD247" s="2" t="s">
        <v>1299</v>
      </c>
      <c r="AE247" s="2" t="s">
        <v>4659</v>
      </c>
      <c r="AF247" s="2" t="s">
        <v>1887</v>
      </c>
      <c r="AG247" s="2" t="s">
        <v>1847</v>
      </c>
      <c r="AH247" s="2" t="s">
        <v>1844</v>
      </c>
      <c r="AI247" s="2" t="s">
        <v>1844</v>
      </c>
      <c r="AJ247" s="2" t="s">
        <v>1844</v>
      </c>
      <c r="AK247" s="2" t="s">
        <v>1281</v>
      </c>
      <c r="AL247" s="2" t="s">
        <v>1848</v>
      </c>
      <c r="AM247" s="2" t="s">
        <v>1844</v>
      </c>
      <c r="AN247" s="2" t="s">
        <v>1857</v>
      </c>
      <c r="AO247" s="2" t="s">
        <v>4151</v>
      </c>
      <c r="AP247" s="2" t="s">
        <v>1844</v>
      </c>
      <c r="AQ247" s="2" t="s">
        <v>1844</v>
      </c>
      <c r="AR247" s="2" t="s">
        <v>1844</v>
      </c>
      <c r="AS247" s="2" t="s">
        <v>1844</v>
      </c>
      <c r="AT247" s="2" t="s">
        <v>4151</v>
      </c>
      <c r="AU247" s="2" t="s">
        <v>1844</v>
      </c>
      <c r="AV247" s="2" t="s">
        <v>1844</v>
      </c>
      <c r="AW247" s="2" t="s">
        <v>1851</v>
      </c>
      <c r="AX247" s="2" t="s">
        <v>1844</v>
      </c>
      <c r="AY247" s="2" t="s">
        <v>1844</v>
      </c>
      <c r="AZ247" s="2" t="s">
        <v>1852</v>
      </c>
      <c r="BA247" s="2" t="s">
        <v>1844</v>
      </c>
      <c r="BB247" s="2" t="s">
        <v>1278</v>
      </c>
      <c r="BC247" s="2" t="s">
        <v>4660</v>
      </c>
      <c r="BD247" s="2" t="s">
        <v>1844</v>
      </c>
      <c r="BE247" s="2" t="s">
        <v>4661</v>
      </c>
      <c r="BF247" s="2" t="s">
        <v>1853</v>
      </c>
      <c r="BG247" s="2" t="s">
        <v>1844</v>
      </c>
      <c r="BH247" s="2" t="s">
        <v>1281</v>
      </c>
      <c r="BI247" s="2" t="s">
        <v>1844</v>
      </c>
      <c r="BJ247" s="2" t="s">
        <v>1854</v>
      </c>
      <c r="BK247" s="2" t="s">
        <v>1855</v>
      </c>
      <c r="BL247" s="2" t="s">
        <v>1890</v>
      </c>
      <c r="BM247" s="2" t="s">
        <v>1844</v>
      </c>
      <c r="BN247" s="2" t="s">
        <v>1844</v>
      </c>
      <c r="BO247" s="2" t="s">
        <v>1844</v>
      </c>
      <c r="BP247" s="2" t="s">
        <v>1857</v>
      </c>
      <c r="BQ247" s="2" t="s">
        <v>1844</v>
      </c>
      <c r="BR247" s="2" t="s">
        <v>1844</v>
      </c>
      <c r="BS247" s="2" t="s">
        <v>1853</v>
      </c>
      <c r="BT247" s="2" t="s">
        <v>1844</v>
      </c>
      <c r="BU247" s="2" t="s">
        <v>4662</v>
      </c>
      <c r="BV247" s="2" t="s">
        <v>1844</v>
      </c>
      <c r="BW247" s="2" t="s">
        <v>4663</v>
      </c>
      <c r="BX247" s="2" t="s">
        <v>1844</v>
      </c>
      <c r="BY247" s="2" t="s">
        <v>1844</v>
      </c>
      <c r="BZ247" s="2" t="s">
        <v>1844</v>
      </c>
      <c r="CA247" s="2" t="s">
        <v>1844</v>
      </c>
      <c r="CB247" s="2" t="s">
        <v>1844</v>
      </c>
      <c r="CC247" s="2" t="s">
        <v>185</v>
      </c>
      <c r="CD247" s="2" t="s">
        <v>1844</v>
      </c>
      <c r="CE247" s="2" t="s">
        <v>1844</v>
      </c>
      <c r="CF247" s="2" t="s">
        <v>1844</v>
      </c>
      <c r="CG247" s="2" t="s">
        <v>1844</v>
      </c>
      <c r="CH247" s="2" t="s">
        <v>4664</v>
      </c>
      <c r="CI247" s="2" t="s">
        <v>1858</v>
      </c>
      <c r="CJ247" s="2" t="s">
        <v>1844</v>
      </c>
      <c r="CK247" s="2" t="s">
        <v>1844</v>
      </c>
      <c r="CL247" s="2" t="s">
        <v>1844</v>
      </c>
      <c r="CM247" s="2" t="s">
        <v>1844</v>
      </c>
      <c r="CN247" s="2" t="s">
        <v>1281</v>
      </c>
      <c r="CO247" s="2" t="s">
        <v>1844</v>
      </c>
      <c r="CP247" s="2" t="s">
        <v>4662</v>
      </c>
      <c r="CQ247" s="2" t="s">
        <v>1844</v>
      </c>
      <c r="CR247" s="2" t="s">
        <v>1844</v>
      </c>
      <c r="CS247" s="2" t="s">
        <v>1859</v>
      </c>
      <c r="CT247" s="2" t="s">
        <v>1859</v>
      </c>
      <c r="CU247" s="2" t="s">
        <v>1859</v>
      </c>
      <c r="CV247" s="2" t="s">
        <v>1844</v>
      </c>
      <c r="CW247" s="2" t="s">
        <v>1844</v>
      </c>
      <c r="CX247" s="2" t="s">
        <v>1844</v>
      </c>
      <c r="CY247" s="2" t="s">
        <v>1844</v>
      </c>
      <c r="CZ247" s="2" t="s">
        <v>1844</v>
      </c>
      <c r="DA247" s="2" t="s">
        <v>1844</v>
      </c>
      <c r="DB247" s="2" t="s">
        <v>1844</v>
      </c>
      <c r="DC247" s="2" t="s">
        <v>1026</v>
      </c>
      <c r="DD247" s="2" t="s">
        <v>1281</v>
      </c>
      <c r="DE247" s="2" t="s">
        <v>183</v>
      </c>
      <c r="DF247" s="3">
        <v>45370</v>
      </c>
      <c r="DG247" s="3">
        <v>45370</v>
      </c>
      <c r="DH247" s="3">
        <v>45370</v>
      </c>
      <c r="DI247" s="3"/>
      <c r="DJ247" s="3">
        <v>45370</v>
      </c>
      <c r="DK247" s="3"/>
      <c r="DL247" s="3"/>
      <c r="DM247" s="3">
        <v>45370</v>
      </c>
      <c r="DN247" s="3"/>
      <c r="DO247" s="3">
        <v>45370</v>
      </c>
      <c r="DP247" s="3">
        <v>45370</v>
      </c>
      <c r="DQ247" s="26">
        <v>0</v>
      </c>
    </row>
    <row r="248" spans="1:121" x14ac:dyDescent="0.25">
      <c r="A248" s="2" t="s">
        <v>1281</v>
      </c>
      <c r="B248" s="2" t="s">
        <v>1842</v>
      </c>
      <c r="C248" s="2" t="s">
        <v>4665</v>
      </c>
      <c r="D248" s="2" t="s">
        <v>7481</v>
      </c>
      <c r="E248" s="2" t="s">
        <v>7568</v>
      </c>
      <c r="F248" s="2" t="str">
        <f t="shared" si="7"/>
        <v>PANTALLA BLOQUEADA</v>
      </c>
      <c r="G248" s="2" t="str">
        <f t="shared" ref="G248:G281" si="8">CONCATENATE(D248," ",E248)</f>
        <v>PANTALLA BLOQUEADA</v>
      </c>
      <c r="H248" s="2" t="s">
        <v>405</v>
      </c>
      <c r="I248" s="2" t="s">
        <v>7366</v>
      </c>
      <c r="J248" s="2" t="s">
        <v>7247</v>
      </c>
      <c r="K248" s="2" t="s">
        <v>7481</v>
      </c>
      <c r="L248" s="2"/>
      <c r="M248" s="2"/>
      <c r="N248" s="2"/>
      <c r="O248" s="2"/>
      <c r="P248" s="2"/>
      <c r="Q248" s="2" t="s">
        <v>406</v>
      </c>
      <c r="R248" s="2" t="s">
        <v>10</v>
      </c>
      <c r="S248" s="2" t="s">
        <v>54</v>
      </c>
      <c r="T248" s="2" t="s">
        <v>1276</v>
      </c>
      <c r="U248" s="2" t="s">
        <v>1280</v>
      </c>
      <c r="V248" s="2" t="s">
        <v>1405</v>
      </c>
      <c r="W248" s="2" t="s">
        <v>1405</v>
      </c>
      <c r="X248" s="2" t="s">
        <v>1291</v>
      </c>
      <c r="Y248" s="2" t="s">
        <v>1025</v>
      </c>
      <c r="Z248" s="2" t="s">
        <v>1844</v>
      </c>
      <c r="AA248" s="2" t="s">
        <v>1844</v>
      </c>
      <c r="AB248" s="2" t="s">
        <v>4666</v>
      </c>
      <c r="AC248" s="2" t="s">
        <v>1844</v>
      </c>
      <c r="AD248" s="2" t="s">
        <v>1299</v>
      </c>
      <c r="AE248" s="2" t="s">
        <v>4667</v>
      </c>
      <c r="AF248" s="2" t="s">
        <v>1844</v>
      </c>
      <c r="AG248" s="2" t="s">
        <v>1844</v>
      </c>
      <c r="AH248" s="2" t="s">
        <v>1844</v>
      </c>
      <c r="AI248" s="2" t="s">
        <v>1844</v>
      </c>
      <c r="AJ248" s="2" t="s">
        <v>1844</v>
      </c>
      <c r="AK248" s="2" t="s">
        <v>1281</v>
      </c>
      <c r="AL248" s="2" t="s">
        <v>1848</v>
      </c>
      <c r="AM248" s="2" t="s">
        <v>1844</v>
      </c>
      <c r="AN248" s="2" t="s">
        <v>4668</v>
      </c>
      <c r="AO248" s="2" t="s">
        <v>4669</v>
      </c>
      <c r="AP248" s="2" t="s">
        <v>1844</v>
      </c>
      <c r="AQ248" s="2" t="s">
        <v>1844</v>
      </c>
      <c r="AR248" s="2" t="s">
        <v>1844</v>
      </c>
      <c r="AS248" s="2" t="s">
        <v>1844</v>
      </c>
      <c r="AT248" s="2" t="s">
        <v>3252</v>
      </c>
      <c r="AU248" s="2" t="s">
        <v>1844</v>
      </c>
      <c r="AV248" s="2" t="s">
        <v>1844</v>
      </c>
      <c r="AW248" s="2" t="s">
        <v>1851</v>
      </c>
      <c r="AX248" s="2" t="s">
        <v>1844</v>
      </c>
      <c r="AY248" s="2" t="s">
        <v>1844</v>
      </c>
      <c r="AZ248" s="2" t="s">
        <v>1852</v>
      </c>
      <c r="BA248" s="2" t="s">
        <v>1844</v>
      </c>
      <c r="BB248" s="2" t="s">
        <v>1278</v>
      </c>
      <c r="BC248" s="2" t="s">
        <v>4670</v>
      </c>
      <c r="BD248" s="2" t="s">
        <v>1844</v>
      </c>
      <c r="BE248" s="2" t="s">
        <v>4671</v>
      </c>
      <c r="BF248" s="2" t="s">
        <v>1853</v>
      </c>
      <c r="BG248" s="2" t="s">
        <v>1844</v>
      </c>
      <c r="BH248" s="2" t="s">
        <v>1281</v>
      </c>
      <c r="BI248" s="2" t="s">
        <v>1844</v>
      </c>
      <c r="BJ248" s="2" t="s">
        <v>1854</v>
      </c>
      <c r="BK248" s="2" t="s">
        <v>1855</v>
      </c>
      <c r="BL248" s="2" t="s">
        <v>1866</v>
      </c>
      <c r="BM248" s="2" t="s">
        <v>1844</v>
      </c>
      <c r="BN248" s="2" t="s">
        <v>1844</v>
      </c>
      <c r="BO248" s="2" t="s">
        <v>1844</v>
      </c>
      <c r="BP248" s="2" t="s">
        <v>1857</v>
      </c>
      <c r="BQ248" s="2" t="s">
        <v>1844</v>
      </c>
      <c r="BR248" s="2" t="s">
        <v>1844</v>
      </c>
      <c r="BS248" s="2" t="s">
        <v>1853</v>
      </c>
      <c r="BT248" s="2" t="s">
        <v>1844</v>
      </c>
      <c r="BU248" s="2" t="s">
        <v>4669</v>
      </c>
      <c r="BV248" s="2" t="s">
        <v>1844</v>
      </c>
      <c r="BW248" s="2" t="s">
        <v>4672</v>
      </c>
      <c r="BX248" s="2" t="s">
        <v>1844</v>
      </c>
      <c r="BY248" s="2" t="s">
        <v>1844</v>
      </c>
      <c r="BZ248" s="2" t="s">
        <v>1844</v>
      </c>
      <c r="CA248" s="2" t="s">
        <v>1844</v>
      </c>
      <c r="CB248" s="2" t="s">
        <v>1844</v>
      </c>
      <c r="CC248" s="2" t="s">
        <v>154</v>
      </c>
      <c r="CD248" s="2" t="s">
        <v>1844</v>
      </c>
      <c r="CE248" s="2" t="s">
        <v>1844</v>
      </c>
      <c r="CF248" s="2" t="s">
        <v>1844</v>
      </c>
      <c r="CG248" s="2" t="s">
        <v>1844</v>
      </c>
      <c r="CH248" s="2" t="s">
        <v>4667</v>
      </c>
      <c r="CI248" s="2" t="s">
        <v>1869</v>
      </c>
      <c r="CJ248" s="2" t="s">
        <v>1844</v>
      </c>
      <c r="CK248" s="2" t="s">
        <v>1844</v>
      </c>
      <c r="CL248" s="2" t="s">
        <v>1844</v>
      </c>
      <c r="CM248" s="2" t="s">
        <v>1844</v>
      </c>
      <c r="CN248" s="2" t="s">
        <v>1281</v>
      </c>
      <c r="CO248" s="2" t="s">
        <v>1844</v>
      </c>
      <c r="CP248" s="2" t="s">
        <v>4669</v>
      </c>
      <c r="CQ248" s="2" t="s">
        <v>1844</v>
      </c>
      <c r="CR248" s="2" t="s">
        <v>1844</v>
      </c>
      <c r="CS248" s="2" t="s">
        <v>1859</v>
      </c>
      <c r="CT248" s="2" t="s">
        <v>1859</v>
      </c>
      <c r="CU248" s="2" t="s">
        <v>1859</v>
      </c>
      <c r="CV248" s="2" t="s">
        <v>1844</v>
      </c>
      <c r="CW248" s="2" t="s">
        <v>1844</v>
      </c>
      <c r="CX248" s="2" t="s">
        <v>1844</v>
      </c>
      <c r="CY248" s="2" t="s">
        <v>1844</v>
      </c>
      <c r="CZ248" s="2" t="s">
        <v>1844</v>
      </c>
      <c r="DA248" s="2" t="s">
        <v>1844</v>
      </c>
      <c r="DB248" s="2" t="s">
        <v>1844</v>
      </c>
      <c r="DC248" s="2" t="s">
        <v>1026</v>
      </c>
      <c r="DD248" s="2" t="s">
        <v>1281</v>
      </c>
      <c r="DE248" s="2" t="s">
        <v>405</v>
      </c>
      <c r="DF248" s="3">
        <v>45370</v>
      </c>
      <c r="DG248" s="3">
        <v>45371</v>
      </c>
      <c r="DH248" s="3">
        <v>45371</v>
      </c>
      <c r="DI248" s="3">
        <v>45370</v>
      </c>
      <c r="DJ248" s="3">
        <v>45371</v>
      </c>
      <c r="DK248" s="3"/>
      <c r="DL248" s="3"/>
      <c r="DM248" s="3">
        <v>45370</v>
      </c>
      <c r="DN248" s="3"/>
      <c r="DO248" s="3">
        <v>45370</v>
      </c>
      <c r="DP248" s="3">
        <v>45370</v>
      </c>
      <c r="DQ248" s="26">
        <v>0.5</v>
      </c>
    </row>
    <row r="249" spans="1:121" x14ac:dyDescent="0.25">
      <c r="A249" s="2" t="s">
        <v>1281</v>
      </c>
      <c r="B249" s="2" t="s">
        <v>1842</v>
      </c>
      <c r="C249" s="2" t="s">
        <v>4676</v>
      </c>
      <c r="D249" s="2" t="s">
        <v>7667</v>
      </c>
      <c r="E249" s="2" t="s">
        <v>7931</v>
      </c>
      <c r="F249" s="2" t="str">
        <f t="shared" ref="F249:F281" si="9">CONCATENATE(D249," ",E249)</f>
        <v>PLANCHA DE SELLADO DESAJUSTADA</v>
      </c>
      <c r="G249" s="2" t="str">
        <f t="shared" si="8"/>
        <v>PLANCHA DE SELLADO DESAJUSTADA</v>
      </c>
      <c r="H249" s="2" t="s">
        <v>7627</v>
      </c>
      <c r="I249" s="2" t="s">
        <v>7247</v>
      </c>
      <c r="J249" s="2" t="s">
        <v>7253</v>
      </c>
      <c r="K249" s="2" t="s">
        <v>7111</v>
      </c>
      <c r="L249" s="2" t="s">
        <v>7403</v>
      </c>
      <c r="M249" s="2"/>
      <c r="N249" s="2"/>
      <c r="O249" s="2"/>
      <c r="P249" s="2"/>
      <c r="Q249" s="2" t="s">
        <v>52</v>
      </c>
      <c r="R249" s="2" t="s">
        <v>10</v>
      </c>
      <c r="S249" s="2" t="s">
        <v>67</v>
      </c>
      <c r="T249" s="2" t="s">
        <v>1276</v>
      </c>
      <c r="U249" s="2" t="s">
        <v>1491</v>
      </c>
      <c r="V249" s="2" t="s">
        <v>1296</v>
      </c>
      <c r="W249" s="2" t="s">
        <v>1296</v>
      </c>
      <c r="X249" s="2" t="s">
        <v>1295</v>
      </c>
      <c r="Y249" s="2" t="s">
        <v>1015</v>
      </c>
      <c r="Z249" s="2" t="s">
        <v>1844</v>
      </c>
      <c r="AA249" s="2" t="s">
        <v>1844</v>
      </c>
      <c r="AB249" s="2" t="s">
        <v>4677</v>
      </c>
      <c r="AC249" s="2" t="s">
        <v>1844</v>
      </c>
      <c r="AD249" s="2" t="s">
        <v>1296</v>
      </c>
      <c r="AE249" s="2" t="s">
        <v>4678</v>
      </c>
      <c r="AF249" s="2" t="s">
        <v>1870</v>
      </c>
      <c r="AG249" s="2" t="s">
        <v>1847</v>
      </c>
      <c r="AH249" s="2" t="s">
        <v>1844</v>
      </c>
      <c r="AI249" s="2" t="s">
        <v>1844</v>
      </c>
      <c r="AJ249" s="2" t="s">
        <v>1844</v>
      </c>
      <c r="AK249" s="2" t="s">
        <v>1281</v>
      </c>
      <c r="AL249" s="2" t="s">
        <v>1848</v>
      </c>
      <c r="AM249" s="2" t="s">
        <v>1844</v>
      </c>
      <c r="AN249" s="2" t="s">
        <v>3148</v>
      </c>
      <c r="AO249" s="2" t="s">
        <v>2401</v>
      </c>
      <c r="AP249" s="2" t="s">
        <v>1844</v>
      </c>
      <c r="AQ249" s="2" t="s">
        <v>1844</v>
      </c>
      <c r="AR249" s="2" t="s">
        <v>1844</v>
      </c>
      <c r="AS249" s="2" t="s">
        <v>1844</v>
      </c>
      <c r="AT249" s="2" t="s">
        <v>2401</v>
      </c>
      <c r="AU249" s="2" t="s">
        <v>1844</v>
      </c>
      <c r="AV249" s="2" t="s">
        <v>1844</v>
      </c>
      <c r="AW249" s="2" t="s">
        <v>1851</v>
      </c>
      <c r="AX249" s="2" t="s">
        <v>1844</v>
      </c>
      <c r="AY249" s="2" t="s">
        <v>1844</v>
      </c>
      <c r="AZ249" s="2" t="s">
        <v>1852</v>
      </c>
      <c r="BA249" s="2" t="s">
        <v>1844</v>
      </c>
      <c r="BB249" s="2" t="s">
        <v>1278</v>
      </c>
      <c r="BC249" s="2" t="s">
        <v>4679</v>
      </c>
      <c r="BD249" s="2" t="s">
        <v>1844</v>
      </c>
      <c r="BE249" s="2" t="s">
        <v>4680</v>
      </c>
      <c r="BF249" s="2" t="s">
        <v>1853</v>
      </c>
      <c r="BG249" s="2" t="s">
        <v>1844</v>
      </c>
      <c r="BH249" s="2" t="s">
        <v>1281</v>
      </c>
      <c r="BI249" s="2" t="s">
        <v>1844</v>
      </c>
      <c r="BJ249" s="2" t="s">
        <v>1854</v>
      </c>
      <c r="BK249" s="2" t="s">
        <v>1855</v>
      </c>
      <c r="BL249" s="2" t="s">
        <v>1871</v>
      </c>
      <c r="BM249" s="2" t="s">
        <v>1844</v>
      </c>
      <c r="BN249" s="2" t="s">
        <v>1844</v>
      </c>
      <c r="BO249" s="2" t="s">
        <v>1844</v>
      </c>
      <c r="BP249" s="2" t="s">
        <v>1857</v>
      </c>
      <c r="BQ249" s="2" t="s">
        <v>1844</v>
      </c>
      <c r="BR249" s="2" t="s">
        <v>1844</v>
      </c>
      <c r="BS249" s="2" t="s">
        <v>1853</v>
      </c>
      <c r="BT249" s="2" t="s">
        <v>1844</v>
      </c>
      <c r="BU249" s="2" t="s">
        <v>4681</v>
      </c>
      <c r="BV249" s="2" t="s">
        <v>1872</v>
      </c>
      <c r="BW249" s="2" t="s">
        <v>4682</v>
      </c>
      <c r="BX249" s="2" t="s">
        <v>1844</v>
      </c>
      <c r="BY249" s="2" t="s">
        <v>1844</v>
      </c>
      <c r="BZ249" s="2" t="s">
        <v>1844</v>
      </c>
      <c r="CA249" s="2" t="s">
        <v>1844</v>
      </c>
      <c r="CB249" s="2" t="s">
        <v>1844</v>
      </c>
      <c r="CC249" s="2" t="s">
        <v>53</v>
      </c>
      <c r="CD249" s="2" t="s">
        <v>1873</v>
      </c>
      <c r="CE249" s="2" t="s">
        <v>1844</v>
      </c>
      <c r="CF249" s="2" t="s">
        <v>1844</v>
      </c>
      <c r="CG249" s="2" t="s">
        <v>1844</v>
      </c>
      <c r="CH249" s="2" t="s">
        <v>1857</v>
      </c>
      <c r="CI249" s="2" t="s">
        <v>1874</v>
      </c>
      <c r="CJ249" s="2" t="s">
        <v>1844</v>
      </c>
      <c r="CK249" s="2" t="s">
        <v>1844</v>
      </c>
      <c r="CL249" s="2" t="s">
        <v>1844</v>
      </c>
      <c r="CM249" s="2" t="s">
        <v>1844</v>
      </c>
      <c r="CN249" s="2" t="s">
        <v>1281</v>
      </c>
      <c r="CO249" s="2" t="s">
        <v>1875</v>
      </c>
      <c r="CP249" s="2" t="s">
        <v>4681</v>
      </c>
      <c r="CQ249" s="2" t="s">
        <v>1876</v>
      </c>
      <c r="CR249" s="2" t="s">
        <v>1844</v>
      </c>
      <c r="CS249" s="2" t="s">
        <v>1859</v>
      </c>
      <c r="CT249" s="2" t="s">
        <v>1859</v>
      </c>
      <c r="CU249" s="2" t="s">
        <v>1859</v>
      </c>
      <c r="CV249" s="2" t="s">
        <v>1844</v>
      </c>
      <c r="CW249" s="2" t="s">
        <v>1844</v>
      </c>
      <c r="CX249" s="2" t="s">
        <v>1844</v>
      </c>
      <c r="CY249" s="2" t="s">
        <v>1844</v>
      </c>
      <c r="CZ249" s="2" t="s">
        <v>1844</v>
      </c>
      <c r="DA249" s="2" t="s">
        <v>1844</v>
      </c>
      <c r="DB249" s="2" t="s">
        <v>1844</v>
      </c>
      <c r="DC249" s="2" t="s">
        <v>1026</v>
      </c>
      <c r="DD249" s="2" t="s">
        <v>1281</v>
      </c>
      <c r="DE249" s="2" t="s">
        <v>51</v>
      </c>
      <c r="DF249" s="3">
        <v>45373</v>
      </c>
      <c r="DG249" s="3"/>
      <c r="DH249" s="3">
        <v>45467</v>
      </c>
      <c r="DI249" s="3">
        <v>45373</v>
      </c>
      <c r="DJ249" s="3">
        <v>45373</v>
      </c>
      <c r="DK249" s="3"/>
      <c r="DL249" s="3"/>
      <c r="DM249" s="3">
        <v>45373</v>
      </c>
      <c r="DN249" s="3"/>
      <c r="DO249" s="3">
        <v>45373</v>
      </c>
      <c r="DP249" s="3">
        <v>45373</v>
      </c>
      <c r="DQ249" s="26">
        <v>5.33</v>
      </c>
    </row>
    <row r="250" spans="1:121" x14ac:dyDescent="0.25">
      <c r="A250" s="2" t="s">
        <v>1281</v>
      </c>
      <c r="B250" s="2" t="s">
        <v>1842</v>
      </c>
      <c r="C250" s="2" t="s">
        <v>4688</v>
      </c>
      <c r="D250" s="2" t="s">
        <v>7757</v>
      </c>
      <c r="E250" s="2" t="s">
        <v>7330</v>
      </c>
      <c r="F250" s="2" t="str">
        <f t="shared" si="9"/>
        <v>SISTEMA DE TORSIÓN FRENADO</v>
      </c>
      <c r="G250" s="2" t="str">
        <f t="shared" si="8"/>
        <v>SISTEMA DE TORSIÓN FRENADO</v>
      </c>
      <c r="H250" s="2" t="s">
        <v>7272</v>
      </c>
      <c r="I250" s="2" t="s">
        <v>7556</v>
      </c>
      <c r="J250" s="2" t="s">
        <v>7279</v>
      </c>
      <c r="K250" s="2" t="s">
        <v>7329</v>
      </c>
      <c r="L250" s="2" t="s">
        <v>7247</v>
      </c>
      <c r="M250" s="2" t="s">
        <v>7628</v>
      </c>
      <c r="N250" s="2" t="s">
        <v>7328</v>
      </c>
      <c r="O250" s="2">
        <v>2</v>
      </c>
      <c r="P250" s="2"/>
      <c r="Q250" s="2" t="s">
        <v>171</v>
      </c>
      <c r="R250" s="2" t="s">
        <v>10</v>
      </c>
      <c r="S250" s="2" t="s">
        <v>67</v>
      </c>
      <c r="T250" s="2" t="s">
        <v>1276</v>
      </c>
      <c r="U250" s="2" t="s">
        <v>1280</v>
      </c>
      <c r="V250" s="2" t="s">
        <v>1277</v>
      </c>
      <c r="W250" s="2" t="s">
        <v>1277</v>
      </c>
      <c r="X250" s="2" t="s">
        <v>1298</v>
      </c>
      <c r="Y250" s="2" t="s">
        <v>1025</v>
      </c>
      <c r="Z250" s="2" t="s">
        <v>1844</v>
      </c>
      <c r="AA250" s="2" t="s">
        <v>1844</v>
      </c>
      <c r="AB250" s="2" t="s">
        <v>4689</v>
      </c>
      <c r="AC250" s="2" t="s">
        <v>1844</v>
      </c>
      <c r="AD250" s="2" t="s">
        <v>1296</v>
      </c>
      <c r="AE250" s="2" t="s">
        <v>4690</v>
      </c>
      <c r="AF250" s="2" t="s">
        <v>4076</v>
      </c>
      <c r="AG250" s="2" t="s">
        <v>1847</v>
      </c>
      <c r="AH250" s="2" t="s">
        <v>1844</v>
      </c>
      <c r="AI250" s="2" t="s">
        <v>1844</v>
      </c>
      <c r="AJ250" s="2" t="s">
        <v>1844</v>
      </c>
      <c r="AK250" s="2" t="s">
        <v>1281</v>
      </c>
      <c r="AL250" s="2" t="s">
        <v>1848</v>
      </c>
      <c r="AM250" s="2" t="s">
        <v>1844</v>
      </c>
      <c r="AN250" s="2" t="s">
        <v>2391</v>
      </c>
      <c r="AO250" s="2" t="s">
        <v>3196</v>
      </c>
      <c r="AP250" s="2" t="s">
        <v>1844</v>
      </c>
      <c r="AQ250" s="2" t="s">
        <v>1844</v>
      </c>
      <c r="AR250" s="2" t="s">
        <v>1844</v>
      </c>
      <c r="AS250" s="2" t="s">
        <v>1844</v>
      </c>
      <c r="AT250" s="2" t="s">
        <v>3196</v>
      </c>
      <c r="AU250" s="2" t="s">
        <v>1844</v>
      </c>
      <c r="AV250" s="2" t="s">
        <v>1844</v>
      </c>
      <c r="AW250" s="2" t="s">
        <v>1851</v>
      </c>
      <c r="AX250" s="2" t="s">
        <v>1844</v>
      </c>
      <c r="AY250" s="2" t="s">
        <v>1844</v>
      </c>
      <c r="AZ250" s="2" t="s">
        <v>1852</v>
      </c>
      <c r="BA250" s="2" t="s">
        <v>1844</v>
      </c>
      <c r="BB250" s="2" t="s">
        <v>1278</v>
      </c>
      <c r="BC250" s="2" t="s">
        <v>4691</v>
      </c>
      <c r="BD250" s="2" t="s">
        <v>1844</v>
      </c>
      <c r="BE250" s="2" t="s">
        <v>4692</v>
      </c>
      <c r="BF250" s="2" t="s">
        <v>1853</v>
      </c>
      <c r="BG250" s="2" t="s">
        <v>1844</v>
      </c>
      <c r="BH250" s="2" t="s">
        <v>1281</v>
      </c>
      <c r="BI250" s="2" t="s">
        <v>1844</v>
      </c>
      <c r="BJ250" s="2" t="s">
        <v>1854</v>
      </c>
      <c r="BK250" s="2" t="s">
        <v>1855</v>
      </c>
      <c r="BL250" s="2" t="s">
        <v>1914</v>
      </c>
      <c r="BM250" s="2" t="s">
        <v>1844</v>
      </c>
      <c r="BN250" s="2" t="s">
        <v>1844</v>
      </c>
      <c r="BO250" s="2" t="s">
        <v>1844</v>
      </c>
      <c r="BP250" s="2" t="s">
        <v>1857</v>
      </c>
      <c r="BQ250" s="2" t="s">
        <v>1844</v>
      </c>
      <c r="BR250" s="2" t="s">
        <v>1844</v>
      </c>
      <c r="BS250" s="2" t="s">
        <v>1853</v>
      </c>
      <c r="BT250" s="2" t="s">
        <v>1844</v>
      </c>
      <c r="BU250" s="2" t="s">
        <v>4693</v>
      </c>
      <c r="BV250" s="2" t="s">
        <v>1999</v>
      </c>
      <c r="BW250" s="2" t="s">
        <v>4694</v>
      </c>
      <c r="BX250" s="2" t="s">
        <v>1844</v>
      </c>
      <c r="BY250" s="2" t="s">
        <v>1844</v>
      </c>
      <c r="BZ250" s="2" t="s">
        <v>1844</v>
      </c>
      <c r="CA250" s="2" t="s">
        <v>1844</v>
      </c>
      <c r="CB250" s="2" t="s">
        <v>1844</v>
      </c>
      <c r="CC250" s="2" t="s">
        <v>120</v>
      </c>
      <c r="CD250" s="2" t="s">
        <v>1844</v>
      </c>
      <c r="CE250" s="2" t="s">
        <v>1844</v>
      </c>
      <c r="CF250" s="2" t="s">
        <v>1844</v>
      </c>
      <c r="CG250" s="2" t="s">
        <v>1844</v>
      </c>
      <c r="CH250" s="2" t="s">
        <v>4695</v>
      </c>
      <c r="CI250" s="2" t="s">
        <v>1901</v>
      </c>
      <c r="CJ250" s="2" t="s">
        <v>1844</v>
      </c>
      <c r="CK250" s="2" t="s">
        <v>1844</v>
      </c>
      <c r="CL250" s="2" t="s">
        <v>1844</v>
      </c>
      <c r="CM250" s="2" t="s">
        <v>1844</v>
      </c>
      <c r="CN250" s="2" t="s">
        <v>1281</v>
      </c>
      <c r="CO250" s="2" t="s">
        <v>2001</v>
      </c>
      <c r="CP250" s="2" t="s">
        <v>4693</v>
      </c>
      <c r="CQ250" s="2" t="s">
        <v>2002</v>
      </c>
      <c r="CR250" s="2" t="s">
        <v>1844</v>
      </c>
      <c r="CS250" s="2" t="s">
        <v>1859</v>
      </c>
      <c r="CT250" s="2" t="s">
        <v>1859</v>
      </c>
      <c r="CU250" s="2" t="s">
        <v>1859</v>
      </c>
      <c r="CV250" s="2" t="s">
        <v>1844</v>
      </c>
      <c r="CW250" s="2" t="s">
        <v>1844</v>
      </c>
      <c r="CX250" s="2" t="s">
        <v>1844</v>
      </c>
      <c r="CY250" s="2" t="s">
        <v>1844</v>
      </c>
      <c r="CZ250" s="2" t="s">
        <v>1844</v>
      </c>
      <c r="DA250" s="2" t="s">
        <v>1844</v>
      </c>
      <c r="DB250" s="2" t="s">
        <v>1844</v>
      </c>
      <c r="DC250" s="2" t="s">
        <v>1026</v>
      </c>
      <c r="DD250" s="2" t="s">
        <v>1281</v>
      </c>
      <c r="DE250" s="2" t="s">
        <v>170</v>
      </c>
      <c r="DF250" s="3">
        <v>45383</v>
      </c>
      <c r="DG250" s="3">
        <v>45412</v>
      </c>
      <c r="DH250" s="3">
        <v>45412</v>
      </c>
      <c r="DI250" s="3">
        <v>45383</v>
      </c>
      <c r="DJ250" s="3">
        <v>45383</v>
      </c>
      <c r="DK250" s="3"/>
      <c r="DL250" s="3"/>
      <c r="DM250" s="3">
        <v>45383</v>
      </c>
      <c r="DN250" s="3"/>
      <c r="DO250" s="3">
        <v>45383</v>
      </c>
      <c r="DP250" s="3">
        <v>45383</v>
      </c>
      <c r="DQ250" s="26">
        <v>6.67</v>
      </c>
    </row>
    <row r="251" spans="1:121" x14ac:dyDescent="0.25">
      <c r="A251" s="2" t="s">
        <v>1281</v>
      </c>
      <c r="B251" s="2" t="s">
        <v>1842</v>
      </c>
      <c r="C251" s="2" t="s">
        <v>4701</v>
      </c>
      <c r="D251" s="2" t="s">
        <v>7758</v>
      </c>
      <c r="E251" s="2" t="s">
        <v>7568</v>
      </c>
      <c r="F251" s="2" t="str">
        <f t="shared" si="9"/>
        <v>VARIADOR DE PORTA BOBINA INFERIOR BLOQUEADA</v>
      </c>
      <c r="G251" s="2" t="str">
        <f t="shared" si="8"/>
        <v>VARIADOR DE PORTA BOBINA INFERIOR BLOQUEADA</v>
      </c>
      <c r="H251" s="2" t="s">
        <v>7366</v>
      </c>
      <c r="I251" s="2" t="s">
        <v>7602</v>
      </c>
      <c r="J251" s="2" t="s">
        <v>7532</v>
      </c>
      <c r="K251" s="2" t="s">
        <v>7404</v>
      </c>
      <c r="L251" s="2"/>
      <c r="M251" s="2"/>
      <c r="N251" s="2"/>
      <c r="O251" s="2"/>
      <c r="P251" s="2"/>
      <c r="Q251" s="2" t="s">
        <v>239</v>
      </c>
      <c r="R251" s="2" t="s">
        <v>10</v>
      </c>
      <c r="S251" s="2" t="s">
        <v>1118</v>
      </c>
      <c r="T251" s="2" t="s">
        <v>1276</v>
      </c>
      <c r="U251" s="2" t="s">
        <v>1280</v>
      </c>
      <c r="V251" s="2" t="s">
        <v>1277</v>
      </c>
      <c r="W251" s="2" t="s">
        <v>1277</v>
      </c>
      <c r="X251" s="2" t="s">
        <v>1279</v>
      </c>
      <c r="Y251" s="2" t="s">
        <v>1015</v>
      </c>
      <c r="Z251" s="2" t="s">
        <v>1844</v>
      </c>
      <c r="AA251" s="2" t="s">
        <v>1844</v>
      </c>
      <c r="AB251" s="2" t="s">
        <v>4702</v>
      </c>
      <c r="AC251" s="2" t="s">
        <v>1844</v>
      </c>
      <c r="AD251" s="2" t="s">
        <v>1531</v>
      </c>
      <c r="AE251" s="2" t="s">
        <v>4703</v>
      </c>
      <c r="AF251" s="2" t="s">
        <v>1846</v>
      </c>
      <c r="AG251" s="2" t="s">
        <v>1847</v>
      </c>
      <c r="AH251" s="2" t="s">
        <v>1844</v>
      </c>
      <c r="AI251" s="2" t="s">
        <v>1844</v>
      </c>
      <c r="AJ251" s="2" t="s">
        <v>1844</v>
      </c>
      <c r="AK251" s="2" t="s">
        <v>1281</v>
      </c>
      <c r="AL251" s="2" t="s">
        <v>1848</v>
      </c>
      <c r="AM251" s="2" t="s">
        <v>1844</v>
      </c>
      <c r="AN251" s="2" t="s">
        <v>4704</v>
      </c>
      <c r="AO251" s="2" t="s">
        <v>3027</v>
      </c>
      <c r="AP251" s="2" t="s">
        <v>1844</v>
      </c>
      <c r="AQ251" s="2" t="s">
        <v>1844</v>
      </c>
      <c r="AR251" s="2" t="s">
        <v>1844</v>
      </c>
      <c r="AS251" s="2" t="s">
        <v>1844</v>
      </c>
      <c r="AT251" s="2" t="s">
        <v>3027</v>
      </c>
      <c r="AU251" s="2" t="s">
        <v>1844</v>
      </c>
      <c r="AV251" s="2" t="s">
        <v>1844</v>
      </c>
      <c r="AW251" s="2" t="s">
        <v>1851</v>
      </c>
      <c r="AX251" s="2" t="s">
        <v>1844</v>
      </c>
      <c r="AY251" s="2" t="s">
        <v>1844</v>
      </c>
      <c r="AZ251" s="2" t="s">
        <v>1852</v>
      </c>
      <c r="BA251" s="2" t="s">
        <v>1844</v>
      </c>
      <c r="BB251" s="2" t="s">
        <v>1278</v>
      </c>
      <c r="BC251" s="2" t="s">
        <v>4705</v>
      </c>
      <c r="BD251" s="2" t="s">
        <v>1844</v>
      </c>
      <c r="BE251" s="2" t="s">
        <v>4706</v>
      </c>
      <c r="BF251" s="2" t="s">
        <v>1853</v>
      </c>
      <c r="BG251" s="2" t="s">
        <v>1844</v>
      </c>
      <c r="BH251" s="2" t="s">
        <v>1281</v>
      </c>
      <c r="BI251" s="2" t="s">
        <v>1844</v>
      </c>
      <c r="BJ251" s="2" t="s">
        <v>1854</v>
      </c>
      <c r="BK251" s="2" t="s">
        <v>1855</v>
      </c>
      <c r="BL251" s="2" t="s">
        <v>1856</v>
      </c>
      <c r="BM251" s="2" t="s">
        <v>1844</v>
      </c>
      <c r="BN251" s="2" t="s">
        <v>1844</v>
      </c>
      <c r="BO251" s="2" t="s">
        <v>1844</v>
      </c>
      <c r="BP251" s="2" t="s">
        <v>1857</v>
      </c>
      <c r="BQ251" s="2" t="s">
        <v>1844</v>
      </c>
      <c r="BR251" s="2" t="s">
        <v>1844</v>
      </c>
      <c r="BS251" s="2" t="s">
        <v>1853</v>
      </c>
      <c r="BT251" s="2" t="s">
        <v>1844</v>
      </c>
      <c r="BU251" s="2" t="s">
        <v>3571</v>
      </c>
      <c r="BV251" s="2" t="s">
        <v>1844</v>
      </c>
      <c r="BW251" s="2" t="s">
        <v>4707</v>
      </c>
      <c r="BX251" s="2" t="s">
        <v>1844</v>
      </c>
      <c r="BY251" s="2" t="s">
        <v>1844</v>
      </c>
      <c r="BZ251" s="2" t="s">
        <v>1844</v>
      </c>
      <c r="CA251" s="2" t="s">
        <v>1844</v>
      </c>
      <c r="CB251" s="2" t="s">
        <v>1844</v>
      </c>
      <c r="CC251" s="2" t="s">
        <v>185</v>
      </c>
      <c r="CD251" s="2" t="s">
        <v>1844</v>
      </c>
      <c r="CE251" s="2" t="s">
        <v>1844</v>
      </c>
      <c r="CF251" s="2" t="s">
        <v>1844</v>
      </c>
      <c r="CG251" s="2" t="s">
        <v>1844</v>
      </c>
      <c r="CH251" s="2" t="s">
        <v>4708</v>
      </c>
      <c r="CI251" s="2" t="s">
        <v>1858</v>
      </c>
      <c r="CJ251" s="2" t="s">
        <v>1844</v>
      </c>
      <c r="CK251" s="2" t="s">
        <v>1844</v>
      </c>
      <c r="CL251" s="2" t="s">
        <v>1844</v>
      </c>
      <c r="CM251" s="2" t="s">
        <v>1844</v>
      </c>
      <c r="CN251" s="2" t="s">
        <v>1281</v>
      </c>
      <c r="CO251" s="2" t="s">
        <v>1844</v>
      </c>
      <c r="CP251" s="2" t="s">
        <v>3571</v>
      </c>
      <c r="CQ251" s="2" t="s">
        <v>1844</v>
      </c>
      <c r="CR251" s="2" t="s">
        <v>1844</v>
      </c>
      <c r="CS251" s="2" t="s">
        <v>1859</v>
      </c>
      <c r="CT251" s="2" t="s">
        <v>1859</v>
      </c>
      <c r="CU251" s="2" t="s">
        <v>1859</v>
      </c>
      <c r="CV251" s="2" t="s">
        <v>1844</v>
      </c>
      <c r="CW251" s="2" t="s">
        <v>1844</v>
      </c>
      <c r="CX251" s="2" t="s">
        <v>1844</v>
      </c>
      <c r="CY251" s="2" t="s">
        <v>1844</v>
      </c>
      <c r="CZ251" s="2" t="s">
        <v>1844</v>
      </c>
      <c r="DA251" s="2" t="s">
        <v>1844</v>
      </c>
      <c r="DB251" s="2" t="s">
        <v>1844</v>
      </c>
      <c r="DC251" s="2" t="s">
        <v>1026</v>
      </c>
      <c r="DD251" s="2" t="s">
        <v>1281</v>
      </c>
      <c r="DE251" s="2" t="s">
        <v>238</v>
      </c>
      <c r="DF251" s="3">
        <v>45386</v>
      </c>
      <c r="DG251" s="3">
        <v>45510</v>
      </c>
      <c r="DH251" s="3">
        <v>45510</v>
      </c>
      <c r="DI251" s="3">
        <v>45386</v>
      </c>
      <c r="DJ251" s="3">
        <v>45386</v>
      </c>
      <c r="DK251" s="3"/>
      <c r="DL251" s="3"/>
      <c r="DM251" s="3">
        <v>45386</v>
      </c>
      <c r="DN251" s="3"/>
      <c r="DO251" s="3">
        <v>45386</v>
      </c>
      <c r="DP251" s="3">
        <v>45386</v>
      </c>
      <c r="DQ251" s="26">
        <v>0.67</v>
      </c>
    </row>
    <row r="252" spans="1:121" x14ac:dyDescent="0.25">
      <c r="A252" s="2" t="s">
        <v>1281</v>
      </c>
      <c r="B252" s="2" t="s">
        <v>1842</v>
      </c>
      <c r="C252" s="2" t="s">
        <v>4713</v>
      </c>
      <c r="D252" s="2" t="s">
        <v>7703</v>
      </c>
      <c r="E252" s="2" t="s">
        <v>7493</v>
      </c>
      <c r="F252" s="2" t="str">
        <f t="shared" si="9"/>
        <v>EMPAQUE DE ANTEOJO FRACTURADO</v>
      </c>
      <c r="G252" s="2" t="str">
        <f t="shared" si="8"/>
        <v>EMPAQUE DE ANTEOJO FRACTURADO</v>
      </c>
      <c r="H252" s="2" t="s">
        <v>185</v>
      </c>
      <c r="I252" s="2" t="s">
        <v>7324</v>
      </c>
      <c r="J252" s="2" t="s">
        <v>7493</v>
      </c>
      <c r="K252" s="2"/>
      <c r="L252" s="2"/>
      <c r="M252" s="2"/>
      <c r="N252" s="2"/>
      <c r="O252" s="2"/>
      <c r="P252" s="2"/>
      <c r="Q252" s="2" t="s">
        <v>52</v>
      </c>
      <c r="R252" s="2" t="s">
        <v>10</v>
      </c>
      <c r="S252" s="2" t="s">
        <v>67</v>
      </c>
      <c r="T252" s="2" t="s">
        <v>1276</v>
      </c>
      <c r="U252" s="2" t="s">
        <v>1280</v>
      </c>
      <c r="V252" s="2" t="s">
        <v>1296</v>
      </c>
      <c r="W252" s="2" t="s">
        <v>1296</v>
      </c>
      <c r="X252" s="2" t="s">
        <v>1295</v>
      </c>
      <c r="Y252" s="2" t="s">
        <v>1025</v>
      </c>
      <c r="Z252" s="2" t="s">
        <v>1844</v>
      </c>
      <c r="AA252" s="2" t="s">
        <v>1844</v>
      </c>
      <c r="AB252" s="2" t="s">
        <v>4714</v>
      </c>
      <c r="AC252" s="2" t="s">
        <v>1844</v>
      </c>
      <c r="AD252" s="2" t="s">
        <v>1296</v>
      </c>
      <c r="AE252" s="2" t="s">
        <v>4715</v>
      </c>
      <c r="AF252" s="2" t="s">
        <v>1870</v>
      </c>
      <c r="AG252" s="2" t="s">
        <v>1847</v>
      </c>
      <c r="AH252" s="2" t="s">
        <v>1844</v>
      </c>
      <c r="AI252" s="2" t="s">
        <v>1844</v>
      </c>
      <c r="AJ252" s="2" t="s">
        <v>1844</v>
      </c>
      <c r="AK252" s="2" t="s">
        <v>1281</v>
      </c>
      <c r="AL252" s="2" t="s">
        <v>1848</v>
      </c>
      <c r="AM252" s="2" t="s">
        <v>1844</v>
      </c>
      <c r="AN252" s="2" t="s">
        <v>2431</v>
      </c>
      <c r="AO252" s="2" t="s">
        <v>2311</v>
      </c>
      <c r="AP252" s="2" t="s">
        <v>1844</v>
      </c>
      <c r="AQ252" s="2" t="s">
        <v>1844</v>
      </c>
      <c r="AR252" s="2" t="s">
        <v>1844</v>
      </c>
      <c r="AS252" s="2" t="s">
        <v>1844</v>
      </c>
      <c r="AT252" s="2" t="s">
        <v>4716</v>
      </c>
      <c r="AU252" s="2" t="s">
        <v>1844</v>
      </c>
      <c r="AV252" s="2" t="s">
        <v>1844</v>
      </c>
      <c r="AW252" s="2" t="s">
        <v>1851</v>
      </c>
      <c r="AX252" s="2" t="s">
        <v>1844</v>
      </c>
      <c r="AY252" s="2" t="s">
        <v>1844</v>
      </c>
      <c r="AZ252" s="2" t="s">
        <v>1852</v>
      </c>
      <c r="BA252" s="2" t="s">
        <v>1844</v>
      </c>
      <c r="BB252" s="2" t="s">
        <v>1278</v>
      </c>
      <c r="BC252" s="2" t="s">
        <v>4717</v>
      </c>
      <c r="BD252" s="2" t="s">
        <v>1844</v>
      </c>
      <c r="BE252" s="2" t="s">
        <v>4718</v>
      </c>
      <c r="BF252" s="2" t="s">
        <v>1853</v>
      </c>
      <c r="BG252" s="2" t="s">
        <v>1844</v>
      </c>
      <c r="BH252" s="2" t="s">
        <v>1281</v>
      </c>
      <c r="BI252" s="2" t="s">
        <v>1844</v>
      </c>
      <c r="BJ252" s="2" t="s">
        <v>1854</v>
      </c>
      <c r="BK252" s="2" t="s">
        <v>1855</v>
      </c>
      <c r="BL252" s="2" t="s">
        <v>1871</v>
      </c>
      <c r="BM252" s="2" t="s">
        <v>1844</v>
      </c>
      <c r="BN252" s="2" t="s">
        <v>1844</v>
      </c>
      <c r="BO252" s="2" t="s">
        <v>1844</v>
      </c>
      <c r="BP252" s="2" t="s">
        <v>1857</v>
      </c>
      <c r="BQ252" s="2" t="s">
        <v>1844</v>
      </c>
      <c r="BR252" s="2" t="s">
        <v>1844</v>
      </c>
      <c r="BS252" s="2" t="s">
        <v>1853</v>
      </c>
      <c r="BT252" s="2" t="s">
        <v>1844</v>
      </c>
      <c r="BU252" s="2" t="s">
        <v>3148</v>
      </c>
      <c r="BV252" s="2" t="s">
        <v>1872</v>
      </c>
      <c r="BW252" s="2" t="s">
        <v>4719</v>
      </c>
      <c r="BX252" s="2" t="s">
        <v>1844</v>
      </c>
      <c r="BY252" s="2" t="s">
        <v>1844</v>
      </c>
      <c r="BZ252" s="2" t="s">
        <v>1844</v>
      </c>
      <c r="CA252" s="2" t="s">
        <v>1844</v>
      </c>
      <c r="CB252" s="2" t="s">
        <v>1844</v>
      </c>
      <c r="CC252" s="2" t="s">
        <v>53</v>
      </c>
      <c r="CD252" s="2" t="s">
        <v>1873</v>
      </c>
      <c r="CE252" s="2" t="s">
        <v>1844</v>
      </c>
      <c r="CF252" s="2" t="s">
        <v>1844</v>
      </c>
      <c r="CG252" s="2" t="s">
        <v>1844</v>
      </c>
      <c r="CH252" s="2" t="s">
        <v>4720</v>
      </c>
      <c r="CI252" s="2" t="s">
        <v>1874</v>
      </c>
      <c r="CJ252" s="2" t="s">
        <v>1844</v>
      </c>
      <c r="CK252" s="2" t="s">
        <v>1844</v>
      </c>
      <c r="CL252" s="2" t="s">
        <v>1844</v>
      </c>
      <c r="CM252" s="2" t="s">
        <v>1844</v>
      </c>
      <c r="CN252" s="2" t="s">
        <v>1281</v>
      </c>
      <c r="CO252" s="2" t="s">
        <v>1875</v>
      </c>
      <c r="CP252" s="2" t="s">
        <v>3148</v>
      </c>
      <c r="CQ252" s="2" t="s">
        <v>1876</v>
      </c>
      <c r="CR252" s="2" t="s">
        <v>1844</v>
      </c>
      <c r="CS252" s="2" t="s">
        <v>1859</v>
      </c>
      <c r="CT252" s="2" t="s">
        <v>1859</v>
      </c>
      <c r="CU252" s="2" t="s">
        <v>1859</v>
      </c>
      <c r="CV252" s="2" t="s">
        <v>1844</v>
      </c>
      <c r="CW252" s="2" t="s">
        <v>1844</v>
      </c>
      <c r="CX252" s="2" t="s">
        <v>1844</v>
      </c>
      <c r="CY252" s="2" t="s">
        <v>1844</v>
      </c>
      <c r="CZ252" s="2" t="s">
        <v>1844</v>
      </c>
      <c r="DA252" s="2" t="s">
        <v>1844</v>
      </c>
      <c r="DB252" s="2" t="s">
        <v>1844</v>
      </c>
      <c r="DC252" s="2" t="s">
        <v>1026</v>
      </c>
      <c r="DD252" s="2" t="s">
        <v>1281</v>
      </c>
      <c r="DE252" s="2" t="s">
        <v>51</v>
      </c>
      <c r="DF252" s="3">
        <v>45401</v>
      </c>
      <c r="DG252" s="3">
        <v>45401</v>
      </c>
      <c r="DH252" s="3">
        <v>45402</v>
      </c>
      <c r="DI252" s="3">
        <v>45401</v>
      </c>
      <c r="DJ252" s="3">
        <v>45401</v>
      </c>
      <c r="DK252" s="3"/>
      <c r="DL252" s="3"/>
      <c r="DM252" s="3">
        <v>45401</v>
      </c>
      <c r="DN252" s="3"/>
      <c r="DO252" s="3">
        <v>45401</v>
      </c>
      <c r="DP252" s="3">
        <v>45401</v>
      </c>
      <c r="DQ252" s="26">
        <v>0.42</v>
      </c>
    </row>
    <row r="253" spans="1:121" x14ac:dyDescent="0.25">
      <c r="A253" s="2" t="s">
        <v>1281</v>
      </c>
      <c r="B253" s="2" t="s">
        <v>1842</v>
      </c>
      <c r="C253" s="2" t="s">
        <v>4722</v>
      </c>
      <c r="D253" s="2" t="s">
        <v>7759</v>
      </c>
      <c r="E253" s="2" t="s">
        <v>7493</v>
      </c>
      <c r="F253" s="2" t="str">
        <f t="shared" si="9"/>
        <v>RODAMIENTO EJE VOLANTE FRACTURADO</v>
      </c>
      <c r="G253" s="2" t="str">
        <f t="shared" si="8"/>
        <v>RODAMIENTO EJE VOLANTE FRACTURADO</v>
      </c>
      <c r="H253" s="2" t="s">
        <v>7629</v>
      </c>
      <c r="I253" s="2" t="s">
        <v>7368</v>
      </c>
      <c r="J253" s="2" t="s">
        <v>7630</v>
      </c>
      <c r="K253" s="2" t="s">
        <v>7631</v>
      </c>
      <c r="L253" s="2" t="s">
        <v>7259</v>
      </c>
      <c r="M253" s="2"/>
      <c r="N253" s="2"/>
      <c r="O253" s="2"/>
      <c r="P253" s="2"/>
      <c r="Q253" s="2" t="s">
        <v>153</v>
      </c>
      <c r="R253" s="2" t="s">
        <v>10</v>
      </c>
      <c r="S253" s="2" t="s">
        <v>1042</v>
      </c>
      <c r="T253" s="2" t="s">
        <v>1276</v>
      </c>
      <c r="U253" s="2" t="s">
        <v>1491</v>
      </c>
      <c r="V253" s="2" t="s">
        <v>1277</v>
      </c>
      <c r="W253" s="2" t="s">
        <v>1277</v>
      </c>
      <c r="X253" s="2" t="s">
        <v>1291</v>
      </c>
      <c r="Y253" s="2" t="s">
        <v>1025</v>
      </c>
      <c r="Z253" s="2" t="s">
        <v>1844</v>
      </c>
      <c r="AA253" s="2" t="s">
        <v>1844</v>
      </c>
      <c r="AB253" s="2" t="s">
        <v>4723</v>
      </c>
      <c r="AC253" s="2" t="s">
        <v>1844</v>
      </c>
      <c r="AD253" s="2" t="s">
        <v>1299</v>
      </c>
      <c r="AE253" s="2" t="s">
        <v>2881</v>
      </c>
      <c r="AF253" s="2" t="s">
        <v>2176</v>
      </c>
      <c r="AG253" s="2" t="s">
        <v>1847</v>
      </c>
      <c r="AH253" s="2" t="s">
        <v>1844</v>
      </c>
      <c r="AI253" s="2" t="s">
        <v>1844</v>
      </c>
      <c r="AJ253" s="2" t="s">
        <v>1844</v>
      </c>
      <c r="AK253" s="2" t="s">
        <v>1281</v>
      </c>
      <c r="AL253" s="2" t="s">
        <v>1848</v>
      </c>
      <c r="AM253" s="2" t="s">
        <v>1844</v>
      </c>
      <c r="AN253" s="2" t="s">
        <v>2362</v>
      </c>
      <c r="AO253" s="2" t="s">
        <v>3121</v>
      </c>
      <c r="AP253" s="2" t="s">
        <v>1844</v>
      </c>
      <c r="AQ253" s="2" t="s">
        <v>1844</v>
      </c>
      <c r="AR253" s="2" t="s">
        <v>1844</v>
      </c>
      <c r="AS253" s="2" t="s">
        <v>1844</v>
      </c>
      <c r="AT253" s="2" t="s">
        <v>3121</v>
      </c>
      <c r="AU253" s="2" t="s">
        <v>1844</v>
      </c>
      <c r="AV253" s="2" t="s">
        <v>1844</v>
      </c>
      <c r="AW253" s="2" t="s">
        <v>1851</v>
      </c>
      <c r="AX253" s="2" t="s">
        <v>1844</v>
      </c>
      <c r="AY253" s="2" t="s">
        <v>1844</v>
      </c>
      <c r="AZ253" s="2" t="s">
        <v>1852</v>
      </c>
      <c r="BA253" s="2" t="s">
        <v>1844</v>
      </c>
      <c r="BB253" s="2" t="s">
        <v>1278</v>
      </c>
      <c r="BC253" s="2" t="s">
        <v>4724</v>
      </c>
      <c r="BD253" s="2" t="s">
        <v>1844</v>
      </c>
      <c r="BE253" s="2" t="s">
        <v>4725</v>
      </c>
      <c r="BF253" s="2" t="s">
        <v>1853</v>
      </c>
      <c r="BG253" s="2" t="s">
        <v>1844</v>
      </c>
      <c r="BH253" s="2" t="s">
        <v>1281</v>
      </c>
      <c r="BI253" s="2" t="s">
        <v>1844</v>
      </c>
      <c r="BJ253" s="2" t="s">
        <v>1854</v>
      </c>
      <c r="BK253" s="2" t="s">
        <v>1855</v>
      </c>
      <c r="BL253" s="2" t="s">
        <v>1866</v>
      </c>
      <c r="BM253" s="2" t="s">
        <v>1844</v>
      </c>
      <c r="BN253" s="2" t="s">
        <v>1844</v>
      </c>
      <c r="BO253" s="2" t="s">
        <v>1844</v>
      </c>
      <c r="BP253" s="2" t="s">
        <v>1857</v>
      </c>
      <c r="BQ253" s="2" t="s">
        <v>1844</v>
      </c>
      <c r="BR253" s="2" t="s">
        <v>1844</v>
      </c>
      <c r="BS253" s="2" t="s">
        <v>1853</v>
      </c>
      <c r="BT253" s="2" t="s">
        <v>1844</v>
      </c>
      <c r="BU253" s="2" t="s">
        <v>4726</v>
      </c>
      <c r="BV253" s="2" t="s">
        <v>1882</v>
      </c>
      <c r="BW253" s="2" t="s">
        <v>4727</v>
      </c>
      <c r="BX253" s="2" t="s">
        <v>1844</v>
      </c>
      <c r="BY253" s="2" t="s">
        <v>1844</v>
      </c>
      <c r="BZ253" s="2" t="s">
        <v>1844</v>
      </c>
      <c r="CA253" s="2" t="s">
        <v>1844</v>
      </c>
      <c r="CB253" s="2" t="s">
        <v>1844</v>
      </c>
      <c r="CC253" s="2" t="s">
        <v>154</v>
      </c>
      <c r="CD253" s="2" t="s">
        <v>1844</v>
      </c>
      <c r="CE253" s="2" t="s">
        <v>1844</v>
      </c>
      <c r="CF253" s="2" t="s">
        <v>1844</v>
      </c>
      <c r="CG253" s="2" t="s">
        <v>1844</v>
      </c>
      <c r="CH253" s="2" t="s">
        <v>1857</v>
      </c>
      <c r="CI253" s="2" t="s">
        <v>1869</v>
      </c>
      <c r="CJ253" s="2" t="s">
        <v>1844</v>
      </c>
      <c r="CK253" s="2" t="s">
        <v>1844</v>
      </c>
      <c r="CL253" s="2" t="s">
        <v>1844</v>
      </c>
      <c r="CM253" s="2" t="s">
        <v>1844</v>
      </c>
      <c r="CN253" s="2" t="s">
        <v>1281</v>
      </c>
      <c r="CO253" s="2" t="s">
        <v>1883</v>
      </c>
      <c r="CP253" s="2" t="s">
        <v>4726</v>
      </c>
      <c r="CQ253" s="2" t="s">
        <v>1884</v>
      </c>
      <c r="CR253" s="2" t="s">
        <v>1844</v>
      </c>
      <c r="CS253" s="2" t="s">
        <v>1859</v>
      </c>
      <c r="CT253" s="2" t="s">
        <v>1859</v>
      </c>
      <c r="CU253" s="2" t="s">
        <v>1859</v>
      </c>
      <c r="CV253" s="2" t="s">
        <v>1844</v>
      </c>
      <c r="CW253" s="2" t="s">
        <v>1844</v>
      </c>
      <c r="CX253" s="2" t="s">
        <v>1844</v>
      </c>
      <c r="CY253" s="2" t="s">
        <v>1844</v>
      </c>
      <c r="CZ253" s="2" t="s">
        <v>1844</v>
      </c>
      <c r="DA253" s="2" t="s">
        <v>1844</v>
      </c>
      <c r="DB253" s="2" t="s">
        <v>1844</v>
      </c>
      <c r="DC253" s="2" t="s">
        <v>1026</v>
      </c>
      <c r="DD253" s="2" t="s">
        <v>1281</v>
      </c>
      <c r="DE253" s="2" t="s">
        <v>152</v>
      </c>
      <c r="DF253" s="3">
        <v>45401</v>
      </c>
      <c r="DG253" s="3"/>
      <c r="DH253" s="3">
        <v>45427</v>
      </c>
      <c r="DI253" s="3">
        <v>45422</v>
      </c>
      <c r="DJ253" s="3">
        <v>45401</v>
      </c>
      <c r="DK253" s="3"/>
      <c r="DL253" s="3"/>
      <c r="DM253" s="3">
        <v>45401</v>
      </c>
      <c r="DN253" s="3"/>
      <c r="DO253" s="3">
        <v>45401</v>
      </c>
      <c r="DP253" s="3">
        <v>45401</v>
      </c>
      <c r="DQ253" s="26">
        <v>500.5</v>
      </c>
    </row>
    <row r="254" spans="1:121" x14ac:dyDescent="0.25">
      <c r="A254" s="2" t="s">
        <v>1281</v>
      </c>
      <c r="B254" s="2" t="s">
        <v>1842</v>
      </c>
      <c r="C254" s="2" t="s">
        <v>4732</v>
      </c>
      <c r="D254" s="2" t="s">
        <v>7369</v>
      </c>
      <c r="E254" s="2" t="s">
        <v>7929</v>
      </c>
      <c r="F254" s="2" t="str">
        <f t="shared" si="9"/>
        <v>CUCHILLA DESAFILADA</v>
      </c>
      <c r="G254" s="2" t="str">
        <f t="shared" si="8"/>
        <v>CUCHILLA DESAFILADA</v>
      </c>
      <c r="H254" s="2" t="s">
        <v>405</v>
      </c>
      <c r="I254" s="2" t="s">
        <v>7369</v>
      </c>
      <c r="J254" s="2" t="s">
        <v>7111</v>
      </c>
      <c r="K254" s="2" t="s">
        <v>7378</v>
      </c>
      <c r="L254" s="2"/>
      <c r="M254" s="2"/>
      <c r="N254" s="2"/>
      <c r="O254" s="2"/>
      <c r="P254" s="2"/>
      <c r="Q254" s="2" t="s">
        <v>406</v>
      </c>
      <c r="R254" s="2" t="s">
        <v>10</v>
      </c>
      <c r="S254" s="2" t="s">
        <v>1129</v>
      </c>
      <c r="T254" s="2" t="s">
        <v>1276</v>
      </c>
      <c r="U254" s="2" t="s">
        <v>1280</v>
      </c>
      <c r="V254" s="2" t="s">
        <v>1405</v>
      </c>
      <c r="W254" s="2" t="s">
        <v>1405</v>
      </c>
      <c r="X254" s="2" t="s">
        <v>1291</v>
      </c>
      <c r="Y254" s="2" t="s">
        <v>1025</v>
      </c>
      <c r="Z254" s="2" t="s">
        <v>1844</v>
      </c>
      <c r="AA254" s="2" t="s">
        <v>1844</v>
      </c>
      <c r="AB254" s="2" t="s">
        <v>4733</v>
      </c>
      <c r="AC254" s="2" t="s">
        <v>1844</v>
      </c>
      <c r="AD254" s="2" t="s">
        <v>1299</v>
      </c>
      <c r="AE254" s="2" t="s">
        <v>4734</v>
      </c>
      <c r="AF254" s="2" t="s">
        <v>1844</v>
      </c>
      <c r="AG254" s="2" t="s">
        <v>1844</v>
      </c>
      <c r="AH254" s="2" t="s">
        <v>1844</v>
      </c>
      <c r="AI254" s="2" t="s">
        <v>1844</v>
      </c>
      <c r="AJ254" s="2" t="s">
        <v>1844</v>
      </c>
      <c r="AK254" s="2" t="s">
        <v>1281</v>
      </c>
      <c r="AL254" s="2" t="s">
        <v>1848</v>
      </c>
      <c r="AM254" s="2" t="s">
        <v>1844</v>
      </c>
      <c r="AN254" s="2" t="s">
        <v>1877</v>
      </c>
      <c r="AO254" s="2" t="s">
        <v>3171</v>
      </c>
      <c r="AP254" s="2" t="s">
        <v>1844</v>
      </c>
      <c r="AQ254" s="2" t="s">
        <v>1844</v>
      </c>
      <c r="AR254" s="2" t="s">
        <v>1844</v>
      </c>
      <c r="AS254" s="2" t="s">
        <v>1844</v>
      </c>
      <c r="AT254" s="2" t="s">
        <v>3171</v>
      </c>
      <c r="AU254" s="2" t="s">
        <v>1844</v>
      </c>
      <c r="AV254" s="2" t="s">
        <v>1844</v>
      </c>
      <c r="AW254" s="2" t="s">
        <v>1851</v>
      </c>
      <c r="AX254" s="2" t="s">
        <v>1844</v>
      </c>
      <c r="AY254" s="2" t="s">
        <v>1844</v>
      </c>
      <c r="AZ254" s="2" t="s">
        <v>1852</v>
      </c>
      <c r="BA254" s="2" t="s">
        <v>1844</v>
      </c>
      <c r="BB254" s="2" t="s">
        <v>1278</v>
      </c>
      <c r="BC254" s="2" t="s">
        <v>4735</v>
      </c>
      <c r="BD254" s="2" t="s">
        <v>1844</v>
      </c>
      <c r="BE254" s="2" t="s">
        <v>4736</v>
      </c>
      <c r="BF254" s="2" t="s">
        <v>1853</v>
      </c>
      <c r="BG254" s="2" t="s">
        <v>1844</v>
      </c>
      <c r="BH254" s="2" t="s">
        <v>1281</v>
      </c>
      <c r="BI254" s="2" t="s">
        <v>1844</v>
      </c>
      <c r="BJ254" s="2" t="s">
        <v>1854</v>
      </c>
      <c r="BK254" s="2" t="s">
        <v>1855</v>
      </c>
      <c r="BL254" s="2" t="s">
        <v>1866</v>
      </c>
      <c r="BM254" s="2" t="s">
        <v>1844</v>
      </c>
      <c r="BN254" s="2" t="s">
        <v>1844</v>
      </c>
      <c r="BO254" s="2" t="s">
        <v>1844</v>
      </c>
      <c r="BP254" s="2" t="s">
        <v>1857</v>
      </c>
      <c r="BQ254" s="2" t="s">
        <v>1844</v>
      </c>
      <c r="BR254" s="2" t="s">
        <v>1844</v>
      </c>
      <c r="BS254" s="2" t="s">
        <v>1853</v>
      </c>
      <c r="BT254" s="2" t="s">
        <v>1844</v>
      </c>
      <c r="BU254" s="2" t="s">
        <v>4737</v>
      </c>
      <c r="BV254" s="2" t="s">
        <v>1844</v>
      </c>
      <c r="BW254" s="2" t="s">
        <v>4738</v>
      </c>
      <c r="BX254" s="2" t="s">
        <v>1844</v>
      </c>
      <c r="BY254" s="2" t="s">
        <v>1844</v>
      </c>
      <c r="BZ254" s="2" t="s">
        <v>1844</v>
      </c>
      <c r="CA254" s="2" t="s">
        <v>1844</v>
      </c>
      <c r="CB254" s="2" t="s">
        <v>1844</v>
      </c>
      <c r="CC254" s="2" t="s">
        <v>154</v>
      </c>
      <c r="CD254" s="2" t="s">
        <v>1844</v>
      </c>
      <c r="CE254" s="2" t="s">
        <v>1844</v>
      </c>
      <c r="CF254" s="2" t="s">
        <v>1844</v>
      </c>
      <c r="CG254" s="2" t="s">
        <v>1844</v>
      </c>
      <c r="CH254" s="2" t="s">
        <v>4739</v>
      </c>
      <c r="CI254" s="2" t="s">
        <v>1869</v>
      </c>
      <c r="CJ254" s="2" t="s">
        <v>1844</v>
      </c>
      <c r="CK254" s="2" t="s">
        <v>1844</v>
      </c>
      <c r="CL254" s="2" t="s">
        <v>1844</v>
      </c>
      <c r="CM254" s="2" t="s">
        <v>1844</v>
      </c>
      <c r="CN254" s="2" t="s">
        <v>1281</v>
      </c>
      <c r="CO254" s="2" t="s">
        <v>1844</v>
      </c>
      <c r="CP254" s="2" t="s">
        <v>4737</v>
      </c>
      <c r="CQ254" s="2" t="s">
        <v>1844</v>
      </c>
      <c r="CR254" s="2" t="s">
        <v>1844</v>
      </c>
      <c r="CS254" s="2" t="s">
        <v>1859</v>
      </c>
      <c r="CT254" s="2" t="s">
        <v>1859</v>
      </c>
      <c r="CU254" s="2" t="s">
        <v>1859</v>
      </c>
      <c r="CV254" s="2" t="s">
        <v>1844</v>
      </c>
      <c r="CW254" s="2" t="s">
        <v>1844</v>
      </c>
      <c r="CX254" s="2" t="s">
        <v>1844</v>
      </c>
      <c r="CY254" s="2" t="s">
        <v>1844</v>
      </c>
      <c r="CZ254" s="2" t="s">
        <v>1844</v>
      </c>
      <c r="DA254" s="2" t="s">
        <v>1844</v>
      </c>
      <c r="DB254" s="2" t="s">
        <v>1844</v>
      </c>
      <c r="DC254" s="2" t="s">
        <v>1026</v>
      </c>
      <c r="DD254" s="2" t="s">
        <v>1281</v>
      </c>
      <c r="DE254" s="2" t="s">
        <v>405</v>
      </c>
      <c r="DF254" s="3">
        <v>45406</v>
      </c>
      <c r="DG254" s="3">
        <v>45457</v>
      </c>
      <c r="DH254" s="3">
        <v>45457</v>
      </c>
      <c r="DI254" s="3">
        <v>45406</v>
      </c>
      <c r="DJ254" s="3">
        <v>45406</v>
      </c>
      <c r="DK254" s="3"/>
      <c r="DL254" s="3"/>
      <c r="DM254" s="3">
        <v>45406</v>
      </c>
      <c r="DN254" s="3"/>
      <c r="DO254" s="3">
        <v>45406</v>
      </c>
      <c r="DP254" s="3">
        <v>45406</v>
      </c>
      <c r="DQ254" s="26">
        <v>0.67</v>
      </c>
    </row>
    <row r="255" spans="1:121" x14ac:dyDescent="0.25">
      <c r="A255" s="2" t="s">
        <v>1281</v>
      </c>
      <c r="B255" s="2" t="s">
        <v>1842</v>
      </c>
      <c r="C255" s="2" t="s">
        <v>4740</v>
      </c>
      <c r="D255" s="2" t="s">
        <v>7350</v>
      </c>
      <c r="E255" s="2" t="s">
        <v>7723</v>
      </c>
      <c r="F255" s="2" t="str">
        <f t="shared" si="9"/>
        <v>MOTOR RECALENTADO</v>
      </c>
      <c r="G255" s="2" t="str">
        <f t="shared" si="8"/>
        <v>MOTOR RECALENTADO</v>
      </c>
      <c r="H255" s="2" t="s">
        <v>7632</v>
      </c>
      <c r="I255" s="2" t="s">
        <v>7398</v>
      </c>
      <c r="J255" s="2" t="s">
        <v>7633</v>
      </c>
      <c r="K255" s="2" t="s">
        <v>7589</v>
      </c>
      <c r="L255" s="2"/>
      <c r="M255" s="2"/>
      <c r="N255" s="2"/>
      <c r="O255" s="2"/>
      <c r="P255" s="2"/>
      <c r="Q255" s="2" t="s">
        <v>406</v>
      </c>
      <c r="R255" s="2" t="s">
        <v>10</v>
      </c>
      <c r="S255" s="2" t="s">
        <v>1042</v>
      </c>
      <c r="T255" s="2" t="s">
        <v>1276</v>
      </c>
      <c r="U255" s="2" t="s">
        <v>1280</v>
      </c>
      <c r="V255" s="2" t="s">
        <v>1306</v>
      </c>
      <c r="W255" s="2" t="s">
        <v>1306</v>
      </c>
      <c r="X255" s="2" t="s">
        <v>1291</v>
      </c>
      <c r="Y255" s="2" t="s">
        <v>1025</v>
      </c>
      <c r="Z255" s="2" t="s">
        <v>1844</v>
      </c>
      <c r="AA255" s="2" t="s">
        <v>1844</v>
      </c>
      <c r="AB255" s="2" t="s">
        <v>4741</v>
      </c>
      <c r="AC255" s="2" t="s">
        <v>1844</v>
      </c>
      <c r="AD255" s="2" t="s">
        <v>1299</v>
      </c>
      <c r="AE255" s="2" t="s">
        <v>4381</v>
      </c>
      <c r="AF255" s="2" t="s">
        <v>1844</v>
      </c>
      <c r="AG255" s="2" t="s">
        <v>1844</v>
      </c>
      <c r="AH255" s="2" t="s">
        <v>1844</v>
      </c>
      <c r="AI255" s="2" t="s">
        <v>1844</v>
      </c>
      <c r="AJ255" s="2" t="s">
        <v>1844</v>
      </c>
      <c r="AK255" s="2" t="s">
        <v>1281</v>
      </c>
      <c r="AL255" s="2" t="s">
        <v>1848</v>
      </c>
      <c r="AM255" s="2" t="s">
        <v>1844</v>
      </c>
      <c r="AN255" s="2" t="s">
        <v>2375</v>
      </c>
      <c r="AO255" s="2" t="s">
        <v>2829</v>
      </c>
      <c r="AP255" s="2" t="s">
        <v>1844</v>
      </c>
      <c r="AQ255" s="2" t="s">
        <v>1844</v>
      </c>
      <c r="AR255" s="2" t="s">
        <v>1844</v>
      </c>
      <c r="AS255" s="2" t="s">
        <v>1844</v>
      </c>
      <c r="AT255" s="2" t="s">
        <v>4742</v>
      </c>
      <c r="AU255" s="2" t="s">
        <v>1844</v>
      </c>
      <c r="AV255" s="2" t="s">
        <v>1844</v>
      </c>
      <c r="AW255" s="2" t="s">
        <v>1851</v>
      </c>
      <c r="AX255" s="2" t="s">
        <v>1844</v>
      </c>
      <c r="AY255" s="2" t="s">
        <v>1844</v>
      </c>
      <c r="AZ255" s="2" t="s">
        <v>1852</v>
      </c>
      <c r="BA255" s="2" t="s">
        <v>1844</v>
      </c>
      <c r="BB255" s="2" t="s">
        <v>1278</v>
      </c>
      <c r="BC255" s="2" t="s">
        <v>4743</v>
      </c>
      <c r="BD255" s="2" t="s">
        <v>1844</v>
      </c>
      <c r="BE255" s="2" t="s">
        <v>4744</v>
      </c>
      <c r="BF255" s="2" t="s">
        <v>1853</v>
      </c>
      <c r="BG255" s="2" t="s">
        <v>1844</v>
      </c>
      <c r="BH255" s="2" t="s">
        <v>1281</v>
      </c>
      <c r="BI255" s="2" t="s">
        <v>1844</v>
      </c>
      <c r="BJ255" s="2" t="s">
        <v>1854</v>
      </c>
      <c r="BK255" s="2" t="s">
        <v>1855</v>
      </c>
      <c r="BL255" s="2" t="s">
        <v>1866</v>
      </c>
      <c r="BM255" s="2" t="s">
        <v>1844</v>
      </c>
      <c r="BN255" s="2" t="s">
        <v>1844</v>
      </c>
      <c r="BO255" s="2" t="s">
        <v>1844</v>
      </c>
      <c r="BP255" s="2" t="s">
        <v>1857</v>
      </c>
      <c r="BQ255" s="2" t="s">
        <v>1844</v>
      </c>
      <c r="BR255" s="2" t="s">
        <v>1844</v>
      </c>
      <c r="BS255" s="2" t="s">
        <v>1853</v>
      </c>
      <c r="BT255" s="2" t="s">
        <v>1844</v>
      </c>
      <c r="BU255" s="2" t="s">
        <v>4745</v>
      </c>
      <c r="BV255" s="2" t="s">
        <v>1844</v>
      </c>
      <c r="BW255" s="2" t="s">
        <v>4746</v>
      </c>
      <c r="BX255" s="2" t="s">
        <v>1844</v>
      </c>
      <c r="BY255" s="2" t="s">
        <v>1844</v>
      </c>
      <c r="BZ255" s="2" t="s">
        <v>1844</v>
      </c>
      <c r="CA255" s="2" t="s">
        <v>1844</v>
      </c>
      <c r="CB255" s="2" t="s">
        <v>1844</v>
      </c>
      <c r="CC255" s="2" t="s">
        <v>154</v>
      </c>
      <c r="CD255" s="2" t="s">
        <v>1844</v>
      </c>
      <c r="CE255" s="2" t="s">
        <v>1844</v>
      </c>
      <c r="CF255" s="2" t="s">
        <v>1844</v>
      </c>
      <c r="CG255" s="2" t="s">
        <v>1844</v>
      </c>
      <c r="CH255" s="2" t="s">
        <v>4747</v>
      </c>
      <c r="CI255" s="2" t="s">
        <v>1869</v>
      </c>
      <c r="CJ255" s="2" t="s">
        <v>1844</v>
      </c>
      <c r="CK255" s="2" t="s">
        <v>1844</v>
      </c>
      <c r="CL255" s="2" t="s">
        <v>1844</v>
      </c>
      <c r="CM255" s="2" t="s">
        <v>1844</v>
      </c>
      <c r="CN255" s="2" t="s">
        <v>1281</v>
      </c>
      <c r="CO255" s="2" t="s">
        <v>1844</v>
      </c>
      <c r="CP255" s="2" t="s">
        <v>4745</v>
      </c>
      <c r="CQ255" s="2" t="s">
        <v>1844</v>
      </c>
      <c r="CR255" s="2" t="s">
        <v>1844</v>
      </c>
      <c r="CS255" s="2" t="s">
        <v>1859</v>
      </c>
      <c r="CT255" s="2" t="s">
        <v>1859</v>
      </c>
      <c r="CU255" s="2" t="s">
        <v>1859</v>
      </c>
      <c r="CV255" s="2" t="s">
        <v>1844</v>
      </c>
      <c r="CW255" s="2" t="s">
        <v>1844</v>
      </c>
      <c r="CX255" s="2" t="s">
        <v>1844</v>
      </c>
      <c r="CY255" s="2" t="s">
        <v>1844</v>
      </c>
      <c r="CZ255" s="2" t="s">
        <v>1844</v>
      </c>
      <c r="DA255" s="2" t="s">
        <v>1844</v>
      </c>
      <c r="DB255" s="2" t="s">
        <v>1844</v>
      </c>
      <c r="DC255" s="2" t="s">
        <v>1026</v>
      </c>
      <c r="DD255" s="2" t="s">
        <v>1281</v>
      </c>
      <c r="DE255" s="2" t="s">
        <v>405</v>
      </c>
      <c r="DF255" s="3">
        <v>45406</v>
      </c>
      <c r="DG255" s="3">
        <v>45412</v>
      </c>
      <c r="DH255" s="3">
        <v>45412</v>
      </c>
      <c r="DI255" s="3">
        <v>45406</v>
      </c>
      <c r="DJ255" s="3">
        <v>45412</v>
      </c>
      <c r="DK255" s="3"/>
      <c r="DL255" s="3"/>
      <c r="DM255" s="3">
        <v>45406</v>
      </c>
      <c r="DN255" s="3"/>
      <c r="DO255" s="3">
        <v>45406</v>
      </c>
      <c r="DP255" s="3">
        <v>45406</v>
      </c>
      <c r="DQ255" s="26">
        <v>0.5</v>
      </c>
    </row>
    <row r="256" spans="1:121" x14ac:dyDescent="0.25">
      <c r="A256" s="2" t="s">
        <v>1281</v>
      </c>
      <c r="B256" s="2" t="s">
        <v>1842</v>
      </c>
      <c r="C256" s="2" t="s">
        <v>4751</v>
      </c>
      <c r="D256" s="2" t="s">
        <v>7739</v>
      </c>
      <c r="E256" s="2" t="s">
        <v>7935</v>
      </c>
      <c r="F256" s="2" t="str">
        <f t="shared" si="9"/>
        <v>ESTACIÓN DE SELLADO DESINCRONIZADA</v>
      </c>
      <c r="G256" s="2" t="str">
        <f t="shared" si="8"/>
        <v>ESTACIÓN DE SELLADO DESINCRONIZADA</v>
      </c>
      <c r="H256" s="2" t="s">
        <v>7288</v>
      </c>
      <c r="I256" s="2" t="s">
        <v>7247</v>
      </c>
      <c r="J256" s="2" t="s">
        <v>7390</v>
      </c>
      <c r="K256" s="2" t="s">
        <v>7634</v>
      </c>
      <c r="L256" s="2"/>
      <c r="M256" s="2"/>
      <c r="N256" s="2"/>
      <c r="O256" s="2"/>
      <c r="P256" s="2"/>
      <c r="Q256" s="2" t="s">
        <v>184</v>
      </c>
      <c r="R256" s="2" t="s">
        <v>10</v>
      </c>
      <c r="S256" s="2" t="s">
        <v>67</v>
      </c>
      <c r="T256" s="2" t="s">
        <v>1276</v>
      </c>
      <c r="U256" s="2" t="s">
        <v>1280</v>
      </c>
      <c r="V256" s="2" t="s">
        <v>1283</v>
      </c>
      <c r="W256" s="2" t="s">
        <v>1283</v>
      </c>
      <c r="X256" s="2" t="s">
        <v>1279</v>
      </c>
      <c r="Y256" s="2" t="s">
        <v>1025</v>
      </c>
      <c r="Z256" s="2" t="s">
        <v>1844</v>
      </c>
      <c r="AA256" s="2" t="s">
        <v>1844</v>
      </c>
      <c r="AB256" s="2" t="s">
        <v>4752</v>
      </c>
      <c r="AC256" s="2" t="s">
        <v>1844</v>
      </c>
      <c r="AD256" s="2" t="s">
        <v>1296</v>
      </c>
      <c r="AE256" s="2" t="s">
        <v>4753</v>
      </c>
      <c r="AF256" s="2" t="s">
        <v>1887</v>
      </c>
      <c r="AG256" s="2" t="s">
        <v>1847</v>
      </c>
      <c r="AH256" s="2" t="s">
        <v>1844</v>
      </c>
      <c r="AI256" s="2" t="s">
        <v>1844</v>
      </c>
      <c r="AJ256" s="2" t="s">
        <v>1844</v>
      </c>
      <c r="AK256" s="2" t="s">
        <v>1281</v>
      </c>
      <c r="AL256" s="2" t="s">
        <v>1848</v>
      </c>
      <c r="AM256" s="2" t="s">
        <v>1844</v>
      </c>
      <c r="AN256" s="2" t="s">
        <v>1894</v>
      </c>
      <c r="AO256" s="2" t="s">
        <v>4610</v>
      </c>
      <c r="AP256" s="2" t="s">
        <v>1844</v>
      </c>
      <c r="AQ256" s="2" t="s">
        <v>1844</v>
      </c>
      <c r="AR256" s="2" t="s">
        <v>1844</v>
      </c>
      <c r="AS256" s="2" t="s">
        <v>1844</v>
      </c>
      <c r="AT256" s="2" t="s">
        <v>4610</v>
      </c>
      <c r="AU256" s="2" t="s">
        <v>1844</v>
      </c>
      <c r="AV256" s="2" t="s">
        <v>1844</v>
      </c>
      <c r="AW256" s="2" t="s">
        <v>1851</v>
      </c>
      <c r="AX256" s="2" t="s">
        <v>1844</v>
      </c>
      <c r="AY256" s="2" t="s">
        <v>1844</v>
      </c>
      <c r="AZ256" s="2" t="s">
        <v>1852</v>
      </c>
      <c r="BA256" s="2" t="s">
        <v>1844</v>
      </c>
      <c r="BB256" s="2" t="s">
        <v>1278</v>
      </c>
      <c r="BC256" s="2" t="s">
        <v>4754</v>
      </c>
      <c r="BD256" s="2" t="s">
        <v>1844</v>
      </c>
      <c r="BE256" s="2" t="s">
        <v>4755</v>
      </c>
      <c r="BF256" s="2" t="s">
        <v>1853</v>
      </c>
      <c r="BG256" s="2" t="s">
        <v>1844</v>
      </c>
      <c r="BH256" s="2" t="s">
        <v>1281</v>
      </c>
      <c r="BI256" s="2" t="s">
        <v>1844</v>
      </c>
      <c r="BJ256" s="2" t="s">
        <v>1854</v>
      </c>
      <c r="BK256" s="2" t="s">
        <v>1855</v>
      </c>
      <c r="BL256" s="2" t="s">
        <v>1890</v>
      </c>
      <c r="BM256" s="2" t="s">
        <v>1844</v>
      </c>
      <c r="BN256" s="2" t="s">
        <v>1844</v>
      </c>
      <c r="BO256" s="2" t="s">
        <v>1844</v>
      </c>
      <c r="BP256" s="2" t="s">
        <v>1857</v>
      </c>
      <c r="BQ256" s="2" t="s">
        <v>1844</v>
      </c>
      <c r="BR256" s="2" t="s">
        <v>1844</v>
      </c>
      <c r="BS256" s="2" t="s">
        <v>1853</v>
      </c>
      <c r="BT256" s="2" t="s">
        <v>1844</v>
      </c>
      <c r="BU256" s="2" t="s">
        <v>4756</v>
      </c>
      <c r="BV256" s="2" t="s">
        <v>1844</v>
      </c>
      <c r="BW256" s="2" t="s">
        <v>4757</v>
      </c>
      <c r="BX256" s="2" t="s">
        <v>1844</v>
      </c>
      <c r="BY256" s="2" t="s">
        <v>1844</v>
      </c>
      <c r="BZ256" s="2" t="s">
        <v>1844</v>
      </c>
      <c r="CA256" s="2" t="s">
        <v>1844</v>
      </c>
      <c r="CB256" s="2" t="s">
        <v>1844</v>
      </c>
      <c r="CC256" s="2" t="s">
        <v>185</v>
      </c>
      <c r="CD256" s="2" t="s">
        <v>1844</v>
      </c>
      <c r="CE256" s="2" t="s">
        <v>1844</v>
      </c>
      <c r="CF256" s="2" t="s">
        <v>1844</v>
      </c>
      <c r="CG256" s="2" t="s">
        <v>1844</v>
      </c>
      <c r="CH256" s="2" t="s">
        <v>4758</v>
      </c>
      <c r="CI256" s="2" t="s">
        <v>1858</v>
      </c>
      <c r="CJ256" s="2" t="s">
        <v>1844</v>
      </c>
      <c r="CK256" s="2" t="s">
        <v>1844</v>
      </c>
      <c r="CL256" s="2" t="s">
        <v>1844</v>
      </c>
      <c r="CM256" s="2" t="s">
        <v>1844</v>
      </c>
      <c r="CN256" s="2" t="s">
        <v>1281</v>
      </c>
      <c r="CO256" s="2" t="s">
        <v>1844</v>
      </c>
      <c r="CP256" s="2" t="s">
        <v>4756</v>
      </c>
      <c r="CQ256" s="2" t="s">
        <v>1844</v>
      </c>
      <c r="CR256" s="2" t="s">
        <v>1844</v>
      </c>
      <c r="CS256" s="2" t="s">
        <v>1859</v>
      </c>
      <c r="CT256" s="2" t="s">
        <v>1859</v>
      </c>
      <c r="CU256" s="2" t="s">
        <v>1859</v>
      </c>
      <c r="CV256" s="2" t="s">
        <v>1844</v>
      </c>
      <c r="CW256" s="2" t="s">
        <v>1844</v>
      </c>
      <c r="CX256" s="2" t="s">
        <v>1844</v>
      </c>
      <c r="CY256" s="2" t="s">
        <v>1844</v>
      </c>
      <c r="CZ256" s="2" t="s">
        <v>1844</v>
      </c>
      <c r="DA256" s="2" t="s">
        <v>1844</v>
      </c>
      <c r="DB256" s="2" t="s">
        <v>1844</v>
      </c>
      <c r="DC256" s="2" t="s">
        <v>1026</v>
      </c>
      <c r="DD256" s="2" t="s">
        <v>1281</v>
      </c>
      <c r="DE256" s="2" t="s">
        <v>183</v>
      </c>
      <c r="DF256" s="3">
        <v>45412</v>
      </c>
      <c r="DG256" s="3">
        <v>45436</v>
      </c>
      <c r="DH256" s="3">
        <v>45436</v>
      </c>
      <c r="DI256" s="3">
        <v>45412</v>
      </c>
      <c r="DJ256" s="3">
        <v>45412</v>
      </c>
      <c r="DK256" s="3"/>
      <c r="DL256" s="3"/>
      <c r="DM256" s="3">
        <v>45412</v>
      </c>
      <c r="DN256" s="3"/>
      <c r="DO256" s="3">
        <v>45412</v>
      </c>
      <c r="DP256" s="3">
        <v>45412</v>
      </c>
      <c r="DQ256" s="26">
        <v>0.5</v>
      </c>
    </row>
    <row r="257" spans="1:121" x14ac:dyDescent="0.25">
      <c r="A257" s="2" t="s">
        <v>1281</v>
      </c>
      <c r="B257" s="2" t="s">
        <v>1842</v>
      </c>
      <c r="C257" s="2" t="s">
        <v>4759</v>
      </c>
      <c r="D257" s="2" t="s">
        <v>7761</v>
      </c>
      <c r="E257" s="2" t="s">
        <v>7763</v>
      </c>
      <c r="F257" s="2" t="str">
        <f t="shared" si="9"/>
        <v>TENSOR DE CADENA CAÍDO</v>
      </c>
      <c r="G257" s="2" t="str">
        <f t="shared" si="8"/>
        <v>TENSOR DE CADENA CAÍDO</v>
      </c>
      <c r="H257" s="2" t="s">
        <v>7272</v>
      </c>
      <c r="I257" s="2" t="s">
        <v>7635</v>
      </c>
      <c r="J257" s="2" t="s">
        <v>7381</v>
      </c>
      <c r="K257" s="2" t="s">
        <v>7247</v>
      </c>
      <c r="L257" s="2" t="s">
        <v>7251</v>
      </c>
      <c r="M257" s="2" t="s">
        <v>7290</v>
      </c>
      <c r="N257" s="2"/>
      <c r="O257" s="2"/>
      <c r="P257" s="2"/>
      <c r="Q257" s="2" t="s">
        <v>406</v>
      </c>
      <c r="R257" s="2" t="s">
        <v>10</v>
      </c>
      <c r="S257" s="2" t="s">
        <v>67</v>
      </c>
      <c r="T257" s="2" t="s">
        <v>1276</v>
      </c>
      <c r="U257" s="2" t="s">
        <v>1491</v>
      </c>
      <c r="V257" s="2" t="s">
        <v>1297</v>
      </c>
      <c r="W257" s="2" t="s">
        <v>1297</v>
      </c>
      <c r="X257" s="2" t="s">
        <v>1291</v>
      </c>
      <c r="Y257" s="2" t="s">
        <v>1025</v>
      </c>
      <c r="Z257" s="2" t="s">
        <v>1844</v>
      </c>
      <c r="AA257" s="2" t="s">
        <v>1844</v>
      </c>
      <c r="AB257" s="2" t="s">
        <v>4760</v>
      </c>
      <c r="AC257" s="2" t="s">
        <v>1844</v>
      </c>
      <c r="AD257" s="2" t="s">
        <v>1296</v>
      </c>
      <c r="AE257" s="2" t="s">
        <v>4761</v>
      </c>
      <c r="AF257" s="2" t="s">
        <v>1844</v>
      </c>
      <c r="AG257" s="2" t="s">
        <v>1844</v>
      </c>
      <c r="AH257" s="2" t="s">
        <v>1844</v>
      </c>
      <c r="AI257" s="2" t="s">
        <v>1844</v>
      </c>
      <c r="AJ257" s="2" t="s">
        <v>1844</v>
      </c>
      <c r="AK257" s="2" t="s">
        <v>1281</v>
      </c>
      <c r="AL257" s="2" t="s">
        <v>1848</v>
      </c>
      <c r="AM257" s="2" t="s">
        <v>1844</v>
      </c>
      <c r="AN257" s="2" t="s">
        <v>2311</v>
      </c>
      <c r="AO257" s="2" t="s">
        <v>2107</v>
      </c>
      <c r="AP257" s="2" t="s">
        <v>1844</v>
      </c>
      <c r="AQ257" s="2" t="s">
        <v>1844</v>
      </c>
      <c r="AR257" s="2" t="s">
        <v>1844</v>
      </c>
      <c r="AS257" s="2" t="s">
        <v>1844</v>
      </c>
      <c r="AT257" s="2" t="s">
        <v>2107</v>
      </c>
      <c r="AU257" s="2" t="s">
        <v>1844</v>
      </c>
      <c r="AV257" s="2" t="s">
        <v>1844</v>
      </c>
      <c r="AW257" s="2" t="s">
        <v>1851</v>
      </c>
      <c r="AX257" s="2" t="s">
        <v>1844</v>
      </c>
      <c r="AY257" s="2" t="s">
        <v>1844</v>
      </c>
      <c r="AZ257" s="2" t="s">
        <v>1852</v>
      </c>
      <c r="BA257" s="2" t="s">
        <v>1844</v>
      </c>
      <c r="BB257" s="2" t="s">
        <v>1278</v>
      </c>
      <c r="BC257" s="2" t="s">
        <v>4762</v>
      </c>
      <c r="BD257" s="2" t="s">
        <v>1844</v>
      </c>
      <c r="BE257" s="2" t="s">
        <v>4763</v>
      </c>
      <c r="BF257" s="2" t="s">
        <v>1853</v>
      </c>
      <c r="BG257" s="2" t="s">
        <v>1844</v>
      </c>
      <c r="BH257" s="2" t="s">
        <v>1281</v>
      </c>
      <c r="BI257" s="2" t="s">
        <v>1844</v>
      </c>
      <c r="BJ257" s="2" t="s">
        <v>1854</v>
      </c>
      <c r="BK257" s="2" t="s">
        <v>1855</v>
      </c>
      <c r="BL257" s="2" t="s">
        <v>1866</v>
      </c>
      <c r="BM257" s="2" t="s">
        <v>1844</v>
      </c>
      <c r="BN257" s="2" t="s">
        <v>1844</v>
      </c>
      <c r="BO257" s="2" t="s">
        <v>1844</v>
      </c>
      <c r="BP257" s="2" t="s">
        <v>1857</v>
      </c>
      <c r="BQ257" s="2" t="s">
        <v>1844</v>
      </c>
      <c r="BR257" s="2" t="s">
        <v>1844</v>
      </c>
      <c r="BS257" s="2" t="s">
        <v>1853</v>
      </c>
      <c r="BT257" s="2" t="s">
        <v>1844</v>
      </c>
      <c r="BU257" s="2" t="s">
        <v>4764</v>
      </c>
      <c r="BV257" s="2" t="s">
        <v>1844</v>
      </c>
      <c r="BW257" s="2" t="s">
        <v>4765</v>
      </c>
      <c r="BX257" s="2" t="s">
        <v>1844</v>
      </c>
      <c r="BY257" s="2" t="s">
        <v>1844</v>
      </c>
      <c r="BZ257" s="2" t="s">
        <v>1844</v>
      </c>
      <c r="CA257" s="2" t="s">
        <v>1844</v>
      </c>
      <c r="CB257" s="2" t="s">
        <v>1844</v>
      </c>
      <c r="CC257" s="2" t="s">
        <v>154</v>
      </c>
      <c r="CD257" s="2" t="s">
        <v>1844</v>
      </c>
      <c r="CE257" s="2" t="s">
        <v>1844</v>
      </c>
      <c r="CF257" s="2" t="s">
        <v>1844</v>
      </c>
      <c r="CG257" s="2" t="s">
        <v>1844</v>
      </c>
      <c r="CH257" s="2" t="s">
        <v>1857</v>
      </c>
      <c r="CI257" s="2" t="s">
        <v>1869</v>
      </c>
      <c r="CJ257" s="2" t="s">
        <v>1844</v>
      </c>
      <c r="CK257" s="2" t="s">
        <v>1844</v>
      </c>
      <c r="CL257" s="2" t="s">
        <v>1844</v>
      </c>
      <c r="CM257" s="2" t="s">
        <v>1844</v>
      </c>
      <c r="CN257" s="2" t="s">
        <v>1281</v>
      </c>
      <c r="CO257" s="2" t="s">
        <v>1844</v>
      </c>
      <c r="CP257" s="2" t="s">
        <v>4764</v>
      </c>
      <c r="CQ257" s="2" t="s">
        <v>1844</v>
      </c>
      <c r="CR257" s="2" t="s">
        <v>1844</v>
      </c>
      <c r="CS257" s="2" t="s">
        <v>1859</v>
      </c>
      <c r="CT257" s="2" t="s">
        <v>1859</v>
      </c>
      <c r="CU257" s="2" t="s">
        <v>1859</v>
      </c>
      <c r="CV257" s="2" t="s">
        <v>1844</v>
      </c>
      <c r="CW257" s="2" t="s">
        <v>1844</v>
      </c>
      <c r="CX257" s="2" t="s">
        <v>1844</v>
      </c>
      <c r="CY257" s="2" t="s">
        <v>1844</v>
      </c>
      <c r="CZ257" s="2" t="s">
        <v>1844</v>
      </c>
      <c r="DA257" s="2" t="s">
        <v>1844</v>
      </c>
      <c r="DB257" s="2" t="s">
        <v>1844</v>
      </c>
      <c r="DC257" s="2" t="s">
        <v>1026</v>
      </c>
      <c r="DD257" s="2" t="s">
        <v>1281</v>
      </c>
      <c r="DE257" s="2" t="s">
        <v>405</v>
      </c>
      <c r="DF257" s="3">
        <v>45416</v>
      </c>
      <c r="DG257" s="3"/>
      <c r="DH257" s="3">
        <v>45417</v>
      </c>
      <c r="DI257" s="3">
        <v>45416</v>
      </c>
      <c r="DJ257" s="3">
        <v>45416</v>
      </c>
      <c r="DK257" s="3"/>
      <c r="DL257" s="3"/>
      <c r="DM257" s="3">
        <v>45416</v>
      </c>
      <c r="DN257" s="3"/>
      <c r="DO257" s="3">
        <v>45416</v>
      </c>
      <c r="DP257" s="3">
        <v>45416</v>
      </c>
      <c r="DQ257" s="26">
        <v>2</v>
      </c>
    </row>
    <row r="258" spans="1:121" x14ac:dyDescent="0.25">
      <c r="A258" s="2" t="s">
        <v>1281</v>
      </c>
      <c r="B258" s="2" t="s">
        <v>1842</v>
      </c>
      <c r="C258" s="2" t="s">
        <v>4766</v>
      </c>
      <c r="D258" s="2" t="s">
        <v>7667</v>
      </c>
      <c r="E258" s="2" t="s">
        <v>7670</v>
      </c>
      <c r="F258" s="2" t="str">
        <f t="shared" si="9"/>
        <v>PLANCHA DE SELLADO FRÍA</v>
      </c>
      <c r="G258" s="2" t="str">
        <f t="shared" si="8"/>
        <v>PLANCHA DE SELLADO FRÍA</v>
      </c>
      <c r="H258" s="2" t="s">
        <v>7407</v>
      </c>
      <c r="I258" s="2" t="s">
        <v>7636</v>
      </c>
      <c r="J258" s="2" t="s">
        <v>7111</v>
      </c>
      <c r="K258" s="2" t="s">
        <v>7338</v>
      </c>
      <c r="L258" s="2"/>
      <c r="M258" s="2"/>
      <c r="N258" s="2"/>
      <c r="O258" s="2"/>
      <c r="P258" s="2"/>
      <c r="Q258" s="2" t="s">
        <v>52</v>
      </c>
      <c r="R258" s="2" t="s">
        <v>10</v>
      </c>
      <c r="S258" s="2" t="s">
        <v>1042</v>
      </c>
      <c r="T258" s="2" t="s">
        <v>1276</v>
      </c>
      <c r="U258" s="2" t="s">
        <v>1280</v>
      </c>
      <c r="V258" s="2" t="s">
        <v>1538</v>
      </c>
      <c r="W258" s="2" t="s">
        <v>1538</v>
      </c>
      <c r="X258" s="2" t="s">
        <v>1295</v>
      </c>
      <c r="Y258" s="2" t="s">
        <v>1025</v>
      </c>
      <c r="Z258" s="2" t="s">
        <v>1844</v>
      </c>
      <c r="AA258" s="2" t="s">
        <v>1844</v>
      </c>
      <c r="AB258" s="2" t="s">
        <v>4767</v>
      </c>
      <c r="AC258" s="2" t="s">
        <v>1844</v>
      </c>
      <c r="AD258" s="2" t="s">
        <v>1296</v>
      </c>
      <c r="AE258" s="2" t="s">
        <v>4768</v>
      </c>
      <c r="AF258" s="2" t="s">
        <v>1870</v>
      </c>
      <c r="AG258" s="2" t="s">
        <v>1847</v>
      </c>
      <c r="AH258" s="2" t="s">
        <v>1844</v>
      </c>
      <c r="AI258" s="2" t="s">
        <v>1844</v>
      </c>
      <c r="AJ258" s="2" t="s">
        <v>1844</v>
      </c>
      <c r="AK258" s="2" t="s">
        <v>1281</v>
      </c>
      <c r="AL258" s="2" t="s">
        <v>1848</v>
      </c>
      <c r="AM258" s="2" t="s">
        <v>1844</v>
      </c>
      <c r="AN258" s="2" t="s">
        <v>3675</v>
      </c>
      <c r="AO258" s="2" t="s">
        <v>4769</v>
      </c>
      <c r="AP258" s="2" t="s">
        <v>1844</v>
      </c>
      <c r="AQ258" s="2" t="s">
        <v>1844</v>
      </c>
      <c r="AR258" s="2" t="s">
        <v>1844</v>
      </c>
      <c r="AS258" s="2" t="s">
        <v>1844</v>
      </c>
      <c r="AT258" s="2" t="s">
        <v>4770</v>
      </c>
      <c r="AU258" s="2" t="s">
        <v>1844</v>
      </c>
      <c r="AV258" s="2" t="s">
        <v>1844</v>
      </c>
      <c r="AW258" s="2" t="s">
        <v>1851</v>
      </c>
      <c r="AX258" s="2" t="s">
        <v>1844</v>
      </c>
      <c r="AY258" s="2" t="s">
        <v>1844</v>
      </c>
      <c r="AZ258" s="2" t="s">
        <v>1852</v>
      </c>
      <c r="BA258" s="2" t="s">
        <v>1844</v>
      </c>
      <c r="BB258" s="2" t="s">
        <v>1278</v>
      </c>
      <c r="BC258" s="2" t="s">
        <v>4771</v>
      </c>
      <c r="BD258" s="2" t="s">
        <v>1844</v>
      </c>
      <c r="BE258" s="2" t="s">
        <v>4772</v>
      </c>
      <c r="BF258" s="2" t="s">
        <v>1853</v>
      </c>
      <c r="BG258" s="2" t="s">
        <v>1844</v>
      </c>
      <c r="BH258" s="2" t="s">
        <v>1281</v>
      </c>
      <c r="BI258" s="2" t="s">
        <v>1844</v>
      </c>
      <c r="BJ258" s="2" t="s">
        <v>1854</v>
      </c>
      <c r="BK258" s="2" t="s">
        <v>1855</v>
      </c>
      <c r="BL258" s="2" t="s">
        <v>1871</v>
      </c>
      <c r="BM258" s="2" t="s">
        <v>1844</v>
      </c>
      <c r="BN258" s="2" t="s">
        <v>1844</v>
      </c>
      <c r="BO258" s="2" t="s">
        <v>1844</v>
      </c>
      <c r="BP258" s="2" t="s">
        <v>1857</v>
      </c>
      <c r="BQ258" s="2" t="s">
        <v>1844</v>
      </c>
      <c r="BR258" s="2" t="s">
        <v>1844</v>
      </c>
      <c r="BS258" s="2" t="s">
        <v>1853</v>
      </c>
      <c r="BT258" s="2" t="s">
        <v>1844</v>
      </c>
      <c r="BU258" s="2" t="s">
        <v>4773</v>
      </c>
      <c r="BV258" s="2" t="s">
        <v>1872</v>
      </c>
      <c r="BW258" s="2" t="s">
        <v>4774</v>
      </c>
      <c r="BX258" s="2" t="s">
        <v>1844</v>
      </c>
      <c r="BY258" s="2" t="s">
        <v>1844</v>
      </c>
      <c r="BZ258" s="2" t="s">
        <v>1844</v>
      </c>
      <c r="CA258" s="2" t="s">
        <v>1844</v>
      </c>
      <c r="CB258" s="2" t="s">
        <v>1844</v>
      </c>
      <c r="CC258" s="2" t="s">
        <v>53</v>
      </c>
      <c r="CD258" s="2" t="s">
        <v>1873</v>
      </c>
      <c r="CE258" s="2" t="s">
        <v>1844</v>
      </c>
      <c r="CF258" s="2" t="s">
        <v>1844</v>
      </c>
      <c r="CG258" s="2" t="s">
        <v>1844</v>
      </c>
      <c r="CH258" s="2" t="s">
        <v>4775</v>
      </c>
      <c r="CI258" s="2" t="s">
        <v>1874</v>
      </c>
      <c r="CJ258" s="2" t="s">
        <v>1844</v>
      </c>
      <c r="CK258" s="2" t="s">
        <v>1844</v>
      </c>
      <c r="CL258" s="2" t="s">
        <v>1844</v>
      </c>
      <c r="CM258" s="2" t="s">
        <v>1844</v>
      </c>
      <c r="CN258" s="2" t="s">
        <v>1281</v>
      </c>
      <c r="CO258" s="2" t="s">
        <v>1875</v>
      </c>
      <c r="CP258" s="2" t="s">
        <v>4773</v>
      </c>
      <c r="CQ258" s="2" t="s">
        <v>1876</v>
      </c>
      <c r="CR258" s="2" t="s">
        <v>1844</v>
      </c>
      <c r="CS258" s="2" t="s">
        <v>1859</v>
      </c>
      <c r="CT258" s="2" t="s">
        <v>1859</v>
      </c>
      <c r="CU258" s="2" t="s">
        <v>1859</v>
      </c>
      <c r="CV258" s="2" t="s">
        <v>1844</v>
      </c>
      <c r="CW258" s="2" t="s">
        <v>1844</v>
      </c>
      <c r="CX258" s="2" t="s">
        <v>1844</v>
      </c>
      <c r="CY258" s="2" t="s">
        <v>1844</v>
      </c>
      <c r="CZ258" s="2" t="s">
        <v>1844</v>
      </c>
      <c r="DA258" s="2" t="s">
        <v>1844</v>
      </c>
      <c r="DB258" s="2" t="s">
        <v>1844</v>
      </c>
      <c r="DC258" s="2" t="s">
        <v>1026</v>
      </c>
      <c r="DD258" s="2" t="s">
        <v>1281</v>
      </c>
      <c r="DE258" s="2" t="s">
        <v>51</v>
      </c>
      <c r="DF258" s="3">
        <v>45419</v>
      </c>
      <c r="DG258" s="3">
        <v>45419</v>
      </c>
      <c r="DH258" s="3">
        <v>45422</v>
      </c>
      <c r="DI258" s="3">
        <v>45419</v>
      </c>
      <c r="DJ258" s="3">
        <v>45419</v>
      </c>
      <c r="DK258" s="3"/>
      <c r="DL258" s="3"/>
      <c r="DM258" s="3">
        <v>45419</v>
      </c>
      <c r="DN258" s="3"/>
      <c r="DO258" s="3">
        <v>45419</v>
      </c>
      <c r="DP258" s="3">
        <v>45419</v>
      </c>
      <c r="DQ258" s="26">
        <v>0.32</v>
      </c>
    </row>
    <row r="259" spans="1:121" x14ac:dyDescent="0.25">
      <c r="A259" s="2" t="s">
        <v>1281</v>
      </c>
      <c r="B259" s="2" t="s">
        <v>1842</v>
      </c>
      <c r="C259" s="2" t="s">
        <v>4784</v>
      </c>
      <c r="D259" s="2" t="s">
        <v>7764</v>
      </c>
      <c r="E259" s="2" t="s">
        <v>7460</v>
      </c>
      <c r="F259" s="2" t="str">
        <f t="shared" si="9"/>
        <v>TRANSMISIÓN TRANSPORTADOR PEGADO</v>
      </c>
      <c r="G259" s="2" t="str">
        <f t="shared" si="8"/>
        <v>TRANSMISIÓN TRANSPORTADOR PEGADO</v>
      </c>
      <c r="H259" s="2" t="s">
        <v>7297</v>
      </c>
      <c r="I259" s="2" t="s">
        <v>7372</v>
      </c>
      <c r="J259" s="2" t="s">
        <v>7637</v>
      </c>
      <c r="K259" s="2" t="s">
        <v>7351</v>
      </c>
      <c r="L259" s="2"/>
      <c r="M259" s="2"/>
      <c r="N259" s="2"/>
      <c r="O259" s="2"/>
      <c r="P259" s="2"/>
      <c r="Q259" s="2" t="s">
        <v>6</v>
      </c>
      <c r="R259" s="2" t="s">
        <v>10</v>
      </c>
      <c r="S259" s="2" t="s">
        <v>67</v>
      </c>
      <c r="T259" s="2" t="s">
        <v>1276</v>
      </c>
      <c r="U259" s="2" t="s">
        <v>1280</v>
      </c>
      <c r="V259" s="2" t="s">
        <v>1283</v>
      </c>
      <c r="W259" s="2" t="s">
        <v>1283</v>
      </c>
      <c r="X259" s="2" t="s">
        <v>1285</v>
      </c>
      <c r="Y259" s="2" t="s">
        <v>1025</v>
      </c>
      <c r="Z259" s="2" t="s">
        <v>1844</v>
      </c>
      <c r="AA259" s="2" t="s">
        <v>1844</v>
      </c>
      <c r="AB259" s="2" t="s">
        <v>4785</v>
      </c>
      <c r="AC259" s="2" t="s">
        <v>1844</v>
      </c>
      <c r="AD259" s="2" t="s">
        <v>1299</v>
      </c>
      <c r="AE259" s="2" t="s">
        <v>2667</v>
      </c>
      <c r="AF259" s="2" t="s">
        <v>1893</v>
      </c>
      <c r="AG259" s="2" t="s">
        <v>1847</v>
      </c>
      <c r="AH259" s="2" t="s">
        <v>1844</v>
      </c>
      <c r="AI259" s="2" t="s">
        <v>1844</v>
      </c>
      <c r="AJ259" s="2" t="s">
        <v>1844</v>
      </c>
      <c r="AK259" s="2" t="s">
        <v>1281</v>
      </c>
      <c r="AL259" s="2" t="s">
        <v>1848</v>
      </c>
      <c r="AM259" s="2" t="s">
        <v>1844</v>
      </c>
      <c r="AN259" s="2" t="s">
        <v>2021</v>
      </c>
      <c r="AO259" s="2" t="s">
        <v>4786</v>
      </c>
      <c r="AP259" s="2" t="s">
        <v>1844</v>
      </c>
      <c r="AQ259" s="2" t="s">
        <v>1844</v>
      </c>
      <c r="AR259" s="2" t="s">
        <v>1844</v>
      </c>
      <c r="AS259" s="2" t="s">
        <v>1844</v>
      </c>
      <c r="AT259" s="2" t="s">
        <v>4786</v>
      </c>
      <c r="AU259" s="2" t="s">
        <v>1844</v>
      </c>
      <c r="AV259" s="2" t="s">
        <v>1844</v>
      </c>
      <c r="AW259" s="2" t="s">
        <v>1851</v>
      </c>
      <c r="AX259" s="2" t="s">
        <v>1844</v>
      </c>
      <c r="AY259" s="2" t="s">
        <v>1844</v>
      </c>
      <c r="AZ259" s="2" t="s">
        <v>1852</v>
      </c>
      <c r="BA259" s="2" t="s">
        <v>1844</v>
      </c>
      <c r="BB259" s="2" t="s">
        <v>1278</v>
      </c>
      <c r="BC259" s="2" t="s">
        <v>4787</v>
      </c>
      <c r="BD259" s="2" t="s">
        <v>1844</v>
      </c>
      <c r="BE259" s="2" t="s">
        <v>4788</v>
      </c>
      <c r="BF259" s="2" t="s">
        <v>1853</v>
      </c>
      <c r="BG259" s="2" t="s">
        <v>1844</v>
      </c>
      <c r="BH259" s="2" t="s">
        <v>1281</v>
      </c>
      <c r="BI259" s="2" t="s">
        <v>1844</v>
      </c>
      <c r="BJ259" s="2" t="s">
        <v>1854</v>
      </c>
      <c r="BK259" s="2" t="s">
        <v>1855</v>
      </c>
      <c r="BL259" s="2" t="s">
        <v>1897</v>
      </c>
      <c r="BM259" s="2" t="s">
        <v>1844</v>
      </c>
      <c r="BN259" s="2" t="s">
        <v>1844</v>
      </c>
      <c r="BO259" s="2" t="s">
        <v>1844</v>
      </c>
      <c r="BP259" s="2" t="s">
        <v>1857</v>
      </c>
      <c r="BQ259" s="2" t="s">
        <v>1844</v>
      </c>
      <c r="BR259" s="2" t="s">
        <v>1844</v>
      </c>
      <c r="BS259" s="2" t="s">
        <v>1853</v>
      </c>
      <c r="BT259" s="2" t="s">
        <v>1844</v>
      </c>
      <c r="BU259" s="2" t="s">
        <v>4789</v>
      </c>
      <c r="BV259" s="2" t="s">
        <v>1844</v>
      </c>
      <c r="BW259" s="2" t="s">
        <v>4790</v>
      </c>
      <c r="BX259" s="2" t="s">
        <v>1844</v>
      </c>
      <c r="BY259" s="2" t="s">
        <v>1844</v>
      </c>
      <c r="BZ259" s="2" t="s">
        <v>1844</v>
      </c>
      <c r="CA259" s="2" t="s">
        <v>1844</v>
      </c>
      <c r="CB259" s="2" t="s">
        <v>1844</v>
      </c>
      <c r="CC259" s="2" t="s">
        <v>7</v>
      </c>
      <c r="CD259" s="2" t="s">
        <v>1844</v>
      </c>
      <c r="CE259" s="2" t="s">
        <v>1844</v>
      </c>
      <c r="CF259" s="2" t="s">
        <v>1844</v>
      </c>
      <c r="CG259" s="2" t="s">
        <v>1844</v>
      </c>
      <c r="CH259" s="2" t="s">
        <v>4567</v>
      </c>
      <c r="CI259" s="2" t="s">
        <v>1901</v>
      </c>
      <c r="CJ259" s="2" t="s">
        <v>1844</v>
      </c>
      <c r="CK259" s="2" t="s">
        <v>1844</v>
      </c>
      <c r="CL259" s="2" t="s">
        <v>1844</v>
      </c>
      <c r="CM259" s="2" t="s">
        <v>1844</v>
      </c>
      <c r="CN259" s="2" t="s">
        <v>1281</v>
      </c>
      <c r="CO259" s="2" t="s">
        <v>1844</v>
      </c>
      <c r="CP259" s="2" t="s">
        <v>4789</v>
      </c>
      <c r="CQ259" s="2" t="s">
        <v>1844</v>
      </c>
      <c r="CR259" s="2" t="s">
        <v>1844</v>
      </c>
      <c r="CS259" s="2" t="s">
        <v>1859</v>
      </c>
      <c r="CT259" s="2" t="s">
        <v>1859</v>
      </c>
      <c r="CU259" s="2" t="s">
        <v>1859</v>
      </c>
      <c r="CV259" s="2" t="s">
        <v>1844</v>
      </c>
      <c r="CW259" s="2" t="s">
        <v>1844</v>
      </c>
      <c r="CX259" s="2" t="s">
        <v>1844</v>
      </c>
      <c r="CY259" s="2" t="s">
        <v>1844</v>
      </c>
      <c r="CZ259" s="2" t="s">
        <v>1844</v>
      </c>
      <c r="DA259" s="2" t="s">
        <v>1844</v>
      </c>
      <c r="DB259" s="2" t="s">
        <v>1844</v>
      </c>
      <c r="DC259" s="2" t="s">
        <v>1026</v>
      </c>
      <c r="DD259" s="2" t="s">
        <v>1281</v>
      </c>
      <c r="DE259" s="2" t="s">
        <v>5</v>
      </c>
      <c r="DF259" s="3">
        <v>45420</v>
      </c>
      <c r="DG259" s="3">
        <v>45486</v>
      </c>
      <c r="DH259" s="3">
        <v>45486</v>
      </c>
      <c r="DI259" s="3">
        <v>45420</v>
      </c>
      <c r="DJ259" s="3">
        <v>45420</v>
      </c>
      <c r="DK259" s="3"/>
      <c r="DL259" s="3"/>
      <c r="DM259" s="3">
        <v>45420</v>
      </c>
      <c r="DN259" s="3"/>
      <c r="DO259" s="3">
        <v>45420</v>
      </c>
      <c r="DP259" s="3">
        <v>45420</v>
      </c>
      <c r="DQ259" s="26">
        <v>2.92</v>
      </c>
    </row>
    <row r="260" spans="1:121" x14ac:dyDescent="0.25">
      <c r="A260" s="2" t="s">
        <v>1281</v>
      </c>
      <c r="B260" s="2" t="s">
        <v>1842</v>
      </c>
      <c r="C260" s="2" t="s">
        <v>4806</v>
      </c>
      <c r="D260" s="2" t="s">
        <v>7765</v>
      </c>
      <c r="E260" s="2" t="s">
        <v>7766</v>
      </c>
      <c r="F260" s="2" t="str">
        <f t="shared" si="9"/>
        <v>SISTEMA DE EMBUTIDO INTERMITENTE</v>
      </c>
      <c r="G260" s="2" t="str">
        <f t="shared" si="8"/>
        <v>SISTEMA DE EMBUTIDO INTERMITENTE</v>
      </c>
      <c r="H260" s="2" t="s">
        <v>7261</v>
      </c>
      <c r="I260" s="2" t="s">
        <v>7618</v>
      </c>
      <c r="J260" s="2" t="s">
        <v>7638</v>
      </c>
      <c r="K260" s="2"/>
      <c r="L260" s="2"/>
      <c r="M260" s="2"/>
      <c r="N260" s="2"/>
      <c r="O260" s="2"/>
      <c r="P260" s="2"/>
      <c r="Q260" s="2" t="s">
        <v>326</v>
      </c>
      <c r="R260" s="2" t="s">
        <v>10</v>
      </c>
      <c r="S260" s="2" t="s">
        <v>67</v>
      </c>
      <c r="T260" s="2" t="s">
        <v>1276</v>
      </c>
      <c r="U260" s="2" t="s">
        <v>1280</v>
      </c>
      <c r="V260" s="2" t="s">
        <v>1289</v>
      </c>
      <c r="W260" s="2" t="s">
        <v>1289</v>
      </c>
      <c r="X260" s="2" t="s">
        <v>1298</v>
      </c>
      <c r="Y260" s="2" t="s">
        <v>1015</v>
      </c>
      <c r="Z260" s="2" t="s">
        <v>1844</v>
      </c>
      <c r="AA260" s="2" t="s">
        <v>1844</v>
      </c>
      <c r="AB260" s="2" t="s">
        <v>4808</v>
      </c>
      <c r="AC260" s="2" t="s">
        <v>1844</v>
      </c>
      <c r="AD260" s="2" t="s">
        <v>1296</v>
      </c>
      <c r="AE260" s="2" t="s">
        <v>4809</v>
      </c>
      <c r="AF260" s="2" t="s">
        <v>1960</v>
      </c>
      <c r="AG260" s="2" t="s">
        <v>1847</v>
      </c>
      <c r="AH260" s="2" t="s">
        <v>1844</v>
      </c>
      <c r="AI260" s="2" t="s">
        <v>1844</v>
      </c>
      <c r="AJ260" s="2" t="s">
        <v>1844</v>
      </c>
      <c r="AK260" s="2" t="s">
        <v>1281</v>
      </c>
      <c r="AL260" s="2" t="s">
        <v>1848</v>
      </c>
      <c r="AM260" s="2" t="s">
        <v>1844</v>
      </c>
      <c r="AN260" s="2" t="s">
        <v>3969</v>
      </c>
      <c r="AO260" s="2" t="s">
        <v>2804</v>
      </c>
      <c r="AP260" s="2" t="s">
        <v>1844</v>
      </c>
      <c r="AQ260" s="2" t="s">
        <v>1844</v>
      </c>
      <c r="AR260" s="2" t="s">
        <v>1844</v>
      </c>
      <c r="AS260" s="2" t="s">
        <v>1844</v>
      </c>
      <c r="AT260" s="2" t="s">
        <v>2804</v>
      </c>
      <c r="AU260" s="2" t="s">
        <v>1844</v>
      </c>
      <c r="AV260" s="2" t="s">
        <v>1844</v>
      </c>
      <c r="AW260" s="2" t="s">
        <v>1851</v>
      </c>
      <c r="AX260" s="2" t="s">
        <v>1844</v>
      </c>
      <c r="AY260" s="2" t="s">
        <v>1844</v>
      </c>
      <c r="AZ260" s="2" t="s">
        <v>1852</v>
      </c>
      <c r="BA260" s="2" t="s">
        <v>1844</v>
      </c>
      <c r="BB260" s="2" t="s">
        <v>1278</v>
      </c>
      <c r="BC260" s="2" t="s">
        <v>4810</v>
      </c>
      <c r="BD260" s="2" t="s">
        <v>1844</v>
      </c>
      <c r="BE260" s="2" t="s">
        <v>4811</v>
      </c>
      <c r="BF260" s="2" t="s">
        <v>1853</v>
      </c>
      <c r="BG260" s="2" t="s">
        <v>1844</v>
      </c>
      <c r="BH260" s="2" t="s">
        <v>1281</v>
      </c>
      <c r="BI260" s="2" t="s">
        <v>1844</v>
      </c>
      <c r="BJ260" s="2" t="s">
        <v>1854</v>
      </c>
      <c r="BK260" s="2" t="s">
        <v>1855</v>
      </c>
      <c r="BL260" s="2" t="s">
        <v>1914</v>
      </c>
      <c r="BM260" s="2" t="s">
        <v>1844</v>
      </c>
      <c r="BN260" s="2" t="s">
        <v>1844</v>
      </c>
      <c r="BO260" s="2" t="s">
        <v>1844</v>
      </c>
      <c r="BP260" s="2" t="s">
        <v>1857</v>
      </c>
      <c r="BQ260" s="2" t="s">
        <v>1844</v>
      </c>
      <c r="BR260" s="2" t="s">
        <v>1844</v>
      </c>
      <c r="BS260" s="2" t="s">
        <v>1853</v>
      </c>
      <c r="BT260" s="2" t="s">
        <v>1844</v>
      </c>
      <c r="BU260" s="2" t="s">
        <v>4812</v>
      </c>
      <c r="BV260" s="2" t="s">
        <v>1844</v>
      </c>
      <c r="BW260" s="2" t="s">
        <v>4813</v>
      </c>
      <c r="BX260" s="2" t="s">
        <v>1844</v>
      </c>
      <c r="BY260" s="2" t="s">
        <v>1844</v>
      </c>
      <c r="BZ260" s="2" t="s">
        <v>1844</v>
      </c>
      <c r="CA260" s="2" t="s">
        <v>1844</v>
      </c>
      <c r="CB260" s="2" t="s">
        <v>1844</v>
      </c>
      <c r="CC260" s="2" t="s">
        <v>120</v>
      </c>
      <c r="CD260" s="2" t="s">
        <v>1844</v>
      </c>
      <c r="CE260" s="2" t="s">
        <v>1844</v>
      </c>
      <c r="CF260" s="2" t="s">
        <v>1844</v>
      </c>
      <c r="CG260" s="2" t="s">
        <v>1844</v>
      </c>
      <c r="CH260" s="2" t="s">
        <v>3075</v>
      </c>
      <c r="CI260" s="2" t="s">
        <v>1901</v>
      </c>
      <c r="CJ260" s="2" t="s">
        <v>1844</v>
      </c>
      <c r="CK260" s="2" t="s">
        <v>1844</v>
      </c>
      <c r="CL260" s="2" t="s">
        <v>1844</v>
      </c>
      <c r="CM260" s="2" t="s">
        <v>1844</v>
      </c>
      <c r="CN260" s="2" t="s">
        <v>1281</v>
      </c>
      <c r="CO260" s="2" t="s">
        <v>1844</v>
      </c>
      <c r="CP260" s="2" t="s">
        <v>4812</v>
      </c>
      <c r="CQ260" s="2" t="s">
        <v>1844</v>
      </c>
      <c r="CR260" s="2" t="s">
        <v>1844</v>
      </c>
      <c r="CS260" s="2" t="s">
        <v>1859</v>
      </c>
      <c r="CT260" s="2" t="s">
        <v>1859</v>
      </c>
      <c r="CU260" s="2" t="s">
        <v>1859</v>
      </c>
      <c r="CV260" s="2" t="s">
        <v>1844</v>
      </c>
      <c r="CW260" s="2" t="s">
        <v>1844</v>
      </c>
      <c r="CX260" s="2" t="s">
        <v>1844</v>
      </c>
      <c r="CY260" s="2" t="s">
        <v>1844</v>
      </c>
      <c r="CZ260" s="2" t="s">
        <v>1844</v>
      </c>
      <c r="DA260" s="2" t="s">
        <v>1844</v>
      </c>
      <c r="DB260" s="2" t="s">
        <v>1844</v>
      </c>
      <c r="DC260" s="2" t="s">
        <v>1026</v>
      </c>
      <c r="DD260" s="2" t="s">
        <v>1281</v>
      </c>
      <c r="DE260" s="2" t="s">
        <v>325</v>
      </c>
      <c r="DF260" s="3">
        <v>45423</v>
      </c>
      <c r="DG260" s="3">
        <v>45483</v>
      </c>
      <c r="DH260" s="3">
        <v>45483</v>
      </c>
      <c r="DI260" s="3">
        <v>45423</v>
      </c>
      <c r="DJ260" s="3">
        <v>45423</v>
      </c>
      <c r="DK260" s="3"/>
      <c r="DL260" s="3"/>
      <c r="DM260" s="3">
        <v>45423</v>
      </c>
      <c r="DN260" s="3"/>
      <c r="DO260" s="3">
        <v>45423</v>
      </c>
      <c r="DP260" s="3">
        <v>45423</v>
      </c>
      <c r="DQ260" s="26">
        <v>1.33</v>
      </c>
    </row>
    <row r="261" spans="1:121" x14ac:dyDescent="0.25">
      <c r="A261" s="2" t="s">
        <v>1281</v>
      </c>
      <c r="B261" s="2" t="s">
        <v>1842</v>
      </c>
      <c r="C261" s="2" t="s">
        <v>4827</v>
      </c>
      <c r="D261" s="2" t="s">
        <v>7767</v>
      </c>
      <c r="E261" s="2" t="s">
        <v>7493</v>
      </c>
      <c r="F261" s="2" t="str">
        <f t="shared" si="9"/>
        <v>TORNILLO DE EJE CABEZAL FRACTURADO</v>
      </c>
      <c r="G261" s="2" t="str">
        <f t="shared" si="8"/>
        <v>TORNILLO DE EJE CABEZAL FRACTURADO</v>
      </c>
      <c r="H261" s="2" t="s">
        <v>7272</v>
      </c>
      <c r="I261" s="2" t="s">
        <v>7502</v>
      </c>
      <c r="J261" s="2" t="s">
        <v>7325</v>
      </c>
      <c r="K261" s="2" t="s">
        <v>7265</v>
      </c>
      <c r="L261" s="2" t="s">
        <v>7368</v>
      </c>
      <c r="M261" s="2" t="s">
        <v>7327</v>
      </c>
      <c r="N261" s="2"/>
      <c r="O261" s="2"/>
      <c r="P261" s="2"/>
      <c r="Q261" s="2" t="s">
        <v>119</v>
      </c>
      <c r="R261" s="2" t="s">
        <v>10</v>
      </c>
      <c r="S261" s="2" t="s">
        <v>67</v>
      </c>
      <c r="T261" s="2" t="s">
        <v>1276</v>
      </c>
      <c r="U261" s="2" t="s">
        <v>1280</v>
      </c>
      <c r="V261" s="2" t="s">
        <v>1289</v>
      </c>
      <c r="W261" s="2" t="s">
        <v>1289</v>
      </c>
      <c r="X261" s="2" t="s">
        <v>1298</v>
      </c>
      <c r="Y261" s="2" t="s">
        <v>1015</v>
      </c>
      <c r="Z261" s="2" t="s">
        <v>1844</v>
      </c>
      <c r="AA261" s="2" t="s">
        <v>1844</v>
      </c>
      <c r="AB261" s="2" t="s">
        <v>4828</v>
      </c>
      <c r="AC261" s="2" t="s">
        <v>1844</v>
      </c>
      <c r="AD261" s="2" t="s">
        <v>1296</v>
      </c>
      <c r="AE261" s="2" t="s">
        <v>4829</v>
      </c>
      <c r="AF261" s="2" t="s">
        <v>1992</v>
      </c>
      <c r="AG261" s="2" t="s">
        <v>1847</v>
      </c>
      <c r="AH261" s="2" t="s">
        <v>1844</v>
      </c>
      <c r="AI261" s="2" t="s">
        <v>1844</v>
      </c>
      <c r="AJ261" s="2" t="s">
        <v>1844</v>
      </c>
      <c r="AK261" s="2" t="s">
        <v>1281</v>
      </c>
      <c r="AL261" s="2" t="s">
        <v>1848</v>
      </c>
      <c r="AM261" s="2" t="s">
        <v>1844</v>
      </c>
      <c r="AN261" s="2" t="s">
        <v>4830</v>
      </c>
      <c r="AO261" s="2" t="s">
        <v>4831</v>
      </c>
      <c r="AP261" s="2" t="s">
        <v>1844</v>
      </c>
      <c r="AQ261" s="2" t="s">
        <v>1844</v>
      </c>
      <c r="AR261" s="2" t="s">
        <v>1844</v>
      </c>
      <c r="AS261" s="2" t="s">
        <v>1844</v>
      </c>
      <c r="AT261" s="2" t="s">
        <v>4831</v>
      </c>
      <c r="AU261" s="2" t="s">
        <v>1844</v>
      </c>
      <c r="AV261" s="2" t="s">
        <v>1844</v>
      </c>
      <c r="AW261" s="2" t="s">
        <v>1851</v>
      </c>
      <c r="AX261" s="2" t="s">
        <v>1844</v>
      </c>
      <c r="AY261" s="2" t="s">
        <v>1844</v>
      </c>
      <c r="AZ261" s="2" t="s">
        <v>1852</v>
      </c>
      <c r="BA261" s="2" t="s">
        <v>1844</v>
      </c>
      <c r="BB261" s="2" t="s">
        <v>1278</v>
      </c>
      <c r="BC261" s="2" t="s">
        <v>4832</v>
      </c>
      <c r="BD261" s="2" t="s">
        <v>1844</v>
      </c>
      <c r="BE261" s="2" t="s">
        <v>4833</v>
      </c>
      <c r="BF261" s="2" t="s">
        <v>1853</v>
      </c>
      <c r="BG261" s="2" t="s">
        <v>1844</v>
      </c>
      <c r="BH261" s="2" t="s">
        <v>1281</v>
      </c>
      <c r="BI261" s="2" t="s">
        <v>1844</v>
      </c>
      <c r="BJ261" s="2" t="s">
        <v>1854</v>
      </c>
      <c r="BK261" s="2" t="s">
        <v>1855</v>
      </c>
      <c r="BL261" s="2" t="s">
        <v>1914</v>
      </c>
      <c r="BM261" s="2" t="s">
        <v>1844</v>
      </c>
      <c r="BN261" s="2" t="s">
        <v>1844</v>
      </c>
      <c r="BO261" s="2" t="s">
        <v>1844</v>
      </c>
      <c r="BP261" s="2" t="s">
        <v>1857</v>
      </c>
      <c r="BQ261" s="2" t="s">
        <v>1844</v>
      </c>
      <c r="BR261" s="2" t="s">
        <v>1844</v>
      </c>
      <c r="BS261" s="2" t="s">
        <v>1853</v>
      </c>
      <c r="BT261" s="2" t="s">
        <v>1844</v>
      </c>
      <c r="BU261" s="2" t="s">
        <v>4834</v>
      </c>
      <c r="BV261" s="2" t="s">
        <v>1999</v>
      </c>
      <c r="BW261" s="2" t="s">
        <v>4835</v>
      </c>
      <c r="BX261" s="2" t="s">
        <v>1844</v>
      </c>
      <c r="BY261" s="2" t="s">
        <v>1844</v>
      </c>
      <c r="BZ261" s="2" t="s">
        <v>1844</v>
      </c>
      <c r="CA261" s="2" t="s">
        <v>1844</v>
      </c>
      <c r="CB261" s="2" t="s">
        <v>1844</v>
      </c>
      <c r="CC261" s="2" t="s">
        <v>120</v>
      </c>
      <c r="CD261" s="2" t="s">
        <v>1844</v>
      </c>
      <c r="CE261" s="2" t="s">
        <v>1844</v>
      </c>
      <c r="CF261" s="2" t="s">
        <v>1844</v>
      </c>
      <c r="CG261" s="2" t="s">
        <v>1844</v>
      </c>
      <c r="CH261" s="2" t="s">
        <v>4836</v>
      </c>
      <c r="CI261" s="2" t="s">
        <v>1901</v>
      </c>
      <c r="CJ261" s="2" t="s">
        <v>1844</v>
      </c>
      <c r="CK261" s="2" t="s">
        <v>1844</v>
      </c>
      <c r="CL261" s="2" t="s">
        <v>1844</v>
      </c>
      <c r="CM261" s="2" t="s">
        <v>1844</v>
      </c>
      <c r="CN261" s="2" t="s">
        <v>1281</v>
      </c>
      <c r="CO261" s="2" t="s">
        <v>2001</v>
      </c>
      <c r="CP261" s="2" t="s">
        <v>4834</v>
      </c>
      <c r="CQ261" s="2" t="s">
        <v>2002</v>
      </c>
      <c r="CR261" s="2" t="s">
        <v>1844</v>
      </c>
      <c r="CS261" s="2" t="s">
        <v>1859</v>
      </c>
      <c r="CT261" s="2" t="s">
        <v>1859</v>
      </c>
      <c r="CU261" s="2" t="s">
        <v>1859</v>
      </c>
      <c r="CV261" s="2" t="s">
        <v>1844</v>
      </c>
      <c r="CW261" s="2" t="s">
        <v>1844</v>
      </c>
      <c r="CX261" s="2" t="s">
        <v>1844</v>
      </c>
      <c r="CY261" s="2" t="s">
        <v>1844</v>
      </c>
      <c r="CZ261" s="2" t="s">
        <v>1844</v>
      </c>
      <c r="DA261" s="2" t="s">
        <v>1844</v>
      </c>
      <c r="DB261" s="2" t="s">
        <v>1844</v>
      </c>
      <c r="DC261" s="2" t="s">
        <v>1026</v>
      </c>
      <c r="DD261" s="2" t="s">
        <v>1281</v>
      </c>
      <c r="DE261" s="2" t="s">
        <v>118</v>
      </c>
      <c r="DF261" s="3">
        <v>45436</v>
      </c>
      <c r="DG261" s="3">
        <v>45436</v>
      </c>
      <c r="DH261" s="3">
        <v>45436</v>
      </c>
      <c r="DI261" s="3">
        <v>45436</v>
      </c>
      <c r="DJ261" s="3">
        <v>45436</v>
      </c>
      <c r="DK261" s="3"/>
      <c r="DL261" s="3"/>
      <c r="DM261" s="3">
        <v>45436</v>
      </c>
      <c r="DN261" s="3"/>
      <c r="DO261" s="3">
        <v>45436</v>
      </c>
      <c r="DP261" s="3">
        <v>45436</v>
      </c>
      <c r="DQ261" s="26">
        <v>1.06</v>
      </c>
    </row>
    <row r="262" spans="1:121" x14ac:dyDescent="0.25">
      <c r="A262" s="2" t="s">
        <v>1281</v>
      </c>
      <c r="B262" s="2" t="s">
        <v>1842</v>
      </c>
      <c r="C262" s="2" t="s">
        <v>4845</v>
      </c>
      <c r="D262" s="2" t="s">
        <v>7738</v>
      </c>
      <c r="E262" s="2" t="s">
        <v>7419</v>
      </c>
      <c r="F262" s="2" t="str">
        <f t="shared" si="9"/>
        <v>ESTACIÓN DE FORMADO DEFICIENTE</v>
      </c>
      <c r="G262" s="2" t="str">
        <f t="shared" si="8"/>
        <v>ESTACIÓN DE FORMADO DEFICIENTE</v>
      </c>
      <c r="H262" s="2" t="s">
        <v>7340</v>
      </c>
      <c r="I262" s="2" t="s">
        <v>120</v>
      </c>
      <c r="J262" s="2" t="s">
        <v>7404</v>
      </c>
      <c r="K262" s="2"/>
      <c r="L262" s="2"/>
      <c r="M262" s="2"/>
      <c r="N262" s="2"/>
      <c r="O262" s="2"/>
      <c r="P262" s="2"/>
      <c r="Q262" s="2" t="s">
        <v>52</v>
      </c>
      <c r="R262" s="2" t="s">
        <v>10</v>
      </c>
      <c r="S262" s="2" t="s">
        <v>1129</v>
      </c>
      <c r="T262" s="2" t="s">
        <v>1276</v>
      </c>
      <c r="U262" s="2" t="s">
        <v>1280</v>
      </c>
      <c r="V262" s="2" t="s">
        <v>1294</v>
      </c>
      <c r="W262" s="2" t="s">
        <v>1294</v>
      </c>
      <c r="X262" s="2" t="s">
        <v>1295</v>
      </c>
      <c r="Y262" s="2" t="s">
        <v>1025</v>
      </c>
      <c r="Z262" s="2" t="s">
        <v>1844</v>
      </c>
      <c r="AA262" s="2" t="s">
        <v>1844</v>
      </c>
      <c r="AB262" s="2" t="s">
        <v>4846</v>
      </c>
      <c r="AC262" s="2" t="s">
        <v>1844</v>
      </c>
      <c r="AD262" s="2" t="s">
        <v>1296</v>
      </c>
      <c r="AE262" s="2" t="s">
        <v>4847</v>
      </c>
      <c r="AF262" s="2" t="s">
        <v>1870</v>
      </c>
      <c r="AG262" s="2" t="s">
        <v>1847</v>
      </c>
      <c r="AH262" s="2" t="s">
        <v>1844</v>
      </c>
      <c r="AI262" s="2" t="s">
        <v>1844</v>
      </c>
      <c r="AJ262" s="2" t="s">
        <v>1844</v>
      </c>
      <c r="AK262" s="2" t="s">
        <v>1281</v>
      </c>
      <c r="AL262" s="2" t="s">
        <v>1848</v>
      </c>
      <c r="AM262" s="2" t="s">
        <v>1844</v>
      </c>
      <c r="AN262" s="2" t="s">
        <v>2348</v>
      </c>
      <c r="AO262" s="2" t="s">
        <v>1905</v>
      </c>
      <c r="AP262" s="2" t="s">
        <v>1844</v>
      </c>
      <c r="AQ262" s="2" t="s">
        <v>1844</v>
      </c>
      <c r="AR262" s="2" t="s">
        <v>1844</v>
      </c>
      <c r="AS262" s="2" t="s">
        <v>1844</v>
      </c>
      <c r="AT262" s="2" t="s">
        <v>1905</v>
      </c>
      <c r="AU262" s="2" t="s">
        <v>1844</v>
      </c>
      <c r="AV262" s="2" t="s">
        <v>1844</v>
      </c>
      <c r="AW262" s="2" t="s">
        <v>1851</v>
      </c>
      <c r="AX262" s="2" t="s">
        <v>1844</v>
      </c>
      <c r="AY262" s="2" t="s">
        <v>1844</v>
      </c>
      <c r="AZ262" s="2" t="s">
        <v>1852</v>
      </c>
      <c r="BA262" s="2" t="s">
        <v>1844</v>
      </c>
      <c r="BB262" s="2" t="s">
        <v>1278</v>
      </c>
      <c r="BC262" s="2" t="s">
        <v>4848</v>
      </c>
      <c r="BD262" s="2" t="s">
        <v>1844</v>
      </c>
      <c r="BE262" s="2" t="s">
        <v>4849</v>
      </c>
      <c r="BF262" s="2" t="s">
        <v>1853</v>
      </c>
      <c r="BG262" s="2" t="s">
        <v>1844</v>
      </c>
      <c r="BH262" s="2" t="s">
        <v>1281</v>
      </c>
      <c r="BI262" s="2" t="s">
        <v>1844</v>
      </c>
      <c r="BJ262" s="2" t="s">
        <v>1854</v>
      </c>
      <c r="BK262" s="2" t="s">
        <v>1855</v>
      </c>
      <c r="BL262" s="2" t="s">
        <v>1871</v>
      </c>
      <c r="BM262" s="2" t="s">
        <v>1844</v>
      </c>
      <c r="BN262" s="2" t="s">
        <v>1844</v>
      </c>
      <c r="BO262" s="2" t="s">
        <v>1844</v>
      </c>
      <c r="BP262" s="2" t="s">
        <v>1857</v>
      </c>
      <c r="BQ262" s="2" t="s">
        <v>1844</v>
      </c>
      <c r="BR262" s="2" t="s">
        <v>1844</v>
      </c>
      <c r="BS262" s="2" t="s">
        <v>1853</v>
      </c>
      <c r="BT262" s="2" t="s">
        <v>1844</v>
      </c>
      <c r="BU262" s="2" t="s">
        <v>4850</v>
      </c>
      <c r="BV262" s="2" t="s">
        <v>1872</v>
      </c>
      <c r="BW262" s="2" t="s">
        <v>4851</v>
      </c>
      <c r="BX262" s="2" t="s">
        <v>1844</v>
      </c>
      <c r="BY262" s="2" t="s">
        <v>1844</v>
      </c>
      <c r="BZ262" s="2" t="s">
        <v>1844</v>
      </c>
      <c r="CA262" s="2" t="s">
        <v>1844</v>
      </c>
      <c r="CB262" s="2" t="s">
        <v>1844</v>
      </c>
      <c r="CC262" s="2" t="s">
        <v>53</v>
      </c>
      <c r="CD262" s="2" t="s">
        <v>1873</v>
      </c>
      <c r="CE262" s="2" t="s">
        <v>1844</v>
      </c>
      <c r="CF262" s="2" t="s">
        <v>1844</v>
      </c>
      <c r="CG262" s="2" t="s">
        <v>1844</v>
      </c>
      <c r="CH262" s="2" t="s">
        <v>4852</v>
      </c>
      <c r="CI262" s="2" t="s">
        <v>1874</v>
      </c>
      <c r="CJ262" s="2" t="s">
        <v>1844</v>
      </c>
      <c r="CK262" s="2" t="s">
        <v>1844</v>
      </c>
      <c r="CL262" s="2" t="s">
        <v>1844</v>
      </c>
      <c r="CM262" s="2" t="s">
        <v>1844</v>
      </c>
      <c r="CN262" s="2" t="s">
        <v>1281</v>
      </c>
      <c r="CO262" s="2" t="s">
        <v>1875</v>
      </c>
      <c r="CP262" s="2" t="s">
        <v>4850</v>
      </c>
      <c r="CQ262" s="2" t="s">
        <v>1876</v>
      </c>
      <c r="CR262" s="2" t="s">
        <v>1844</v>
      </c>
      <c r="CS262" s="2" t="s">
        <v>1859</v>
      </c>
      <c r="CT262" s="2" t="s">
        <v>1859</v>
      </c>
      <c r="CU262" s="2" t="s">
        <v>1859</v>
      </c>
      <c r="CV262" s="2" t="s">
        <v>1844</v>
      </c>
      <c r="CW262" s="2" t="s">
        <v>1844</v>
      </c>
      <c r="CX262" s="2" t="s">
        <v>1844</v>
      </c>
      <c r="CY262" s="2" t="s">
        <v>1844</v>
      </c>
      <c r="CZ262" s="2" t="s">
        <v>1844</v>
      </c>
      <c r="DA262" s="2" t="s">
        <v>1844</v>
      </c>
      <c r="DB262" s="2" t="s">
        <v>1844</v>
      </c>
      <c r="DC262" s="2" t="s">
        <v>1026</v>
      </c>
      <c r="DD262" s="2" t="s">
        <v>1281</v>
      </c>
      <c r="DE262" s="2" t="s">
        <v>51</v>
      </c>
      <c r="DF262" s="3">
        <v>45439</v>
      </c>
      <c r="DG262" s="3">
        <v>45443</v>
      </c>
      <c r="DH262" s="3">
        <v>45443</v>
      </c>
      <c r="DI262" s="3">
        <v>45439</v>
      </c>
      <c r="DJ262" s="3">
        <v>45439</v>
      </c>
      <c r="DK262" s="3"/>
      <c r="DL262" s="3"/>
      <c r="DM262" s="3">
        <v>45439</v>
      </c>
      <c r="DN262" s="3"/>
      <c r="DO262" s="3">
        <v>45439</v>
      </c>
      <c r="DP262" s="3">
        <v>45439</v>
      </c>
      <c r="DQ262" s="26">
        <v>1.67</v>
      </c>
    </row>
    <row r="263" spans="1:121" x14ac:dyDescent="0.25">
      <c r="A263" s="2" t="s">
        <v>1281</v>
      </c>
      <c r="B263" s="2" t="s">
        <v>1842</v>
      </c>
      <c r="C263" s="2" t="s">
        <v>4858</v>
      </c>
      <c r="D263" s="2" t="s">
        <v>7639</v>
      </c>
      <c r="E263" s="2" t="s">
        <v>7460</v>
      </c>
      <c r="F263" s="2" t="str">
        <f t="shared" si="9"/>
        <v>ANILLADOR PEGADO</v>
      </c>
      <c r="G263" s="2" t="str">
        <f t="shared" si="8"/>
        <v>ANILLADOR PEGADO</v>
      </c>
      <c r="H263" s="2" t="s">
        <v>7639</v>
      </c>
      <c r="I263" s="2" t="s">
        <v>7367</v>
      </c>
      <c r="J263" s="2" t="s">
        <v>7640</v>
      </c>
      <c r="K263" s="2" t="s">
        <v>7111</v>
      </c>
      <c r="L263" s="2" t="s">
        <v>7293</v>
      </c>
      <c r="M263" s="2"/>
      <c r="N263" s="2"/>
      <c r="O263" s="2"/>
      <c r="P263" s="2"/>
      <c r="Q263" s="2" t="s">
        <v>366</v>
      </c>
      <c r="R263" s="2" t="s">
        <v>10</v>
      </c>
      <c r="S263" s="2" t="s">
        <v>1042</v>
      </c>
      <c r="T263" s="2" t="s">
        <v>1276</v>
      </c>
      <c r="U263" s="2" t="s">
        <v>1280</v>
      </c>
      <c r="V263" s="2" t="s">
        <v>1410</v>
      </c>
      <c r="W263" s="2" t="s">
        <v>1410</v>
      </c>
      <c r="X263" s="2" t="s">
        <v>1298</v>
      </c>
      <c r="Y263" s="2" t="s">
        <v>1015</v>
      </c>
      <c r="Z263" s="2" t="s">
        <v>1844</v>
      </c>
      <c r="AA263" s="2" t="s">
        <v>1844</v>
      </c>
      <c r="AB263" s="2" t="s">
        <v>4859</v>
      </c>
      <c r="AC263" s="2" t="s">
        <v>1844</v>
      </c>
      <c r="AD263" s="2" t="s">
        <v>1299</v>
      </c>
      <c r="AE263" s="2" t="s">
        <v>4860</v>
      </c>
      <c r="AF263" s="2" t="s">
        <v>1913</v>
      </c>
      <c r="AG263" s="2" t="s">
        <v>1847</v>
      </c>
      <c r="AH263" s="2" t="s">
        <v>1844</v>
      </c>
      <c r="AI263" s="2" t="s">
        <v>1844</v>
      </c>
      <c r="AJ263" s="2" t="s">
        <v>1844</v>
      </c>
      <c r="AK263" s="2" t="s">
        <v>1281</v>
      </c>
      <c r="AL263" s="2" t="s">
        <v>1848</v>
      </c>
      <c r="AM263" s="2" t="s">
        <v>1844</v>
      </c>
      <c r="AN263" s="2" t="s">
        <v>2583</v>
      </c>
      <c r="AO263" s="2" t="s">
        <v>4861</v>
      </c>
      <c r="AP263" s="2" t="s">
        <v>1844</v>
      </c>
      <c r="AQ263" s="2" t="s">
        <v>1844</v>
      </c>
      <c r="AR263" s="2" t="s">
        <v>1844</v>
      </c>
      <c r="AS263" s="2" t="s">
        <v>1844</v>
      </c>
      <c r="AT263" s="2" t="s">
        <v>4862</v>
      </c>
      <c r="AU263" s="2" t="s">
        <v>1844</v>
      </c>
      <c r="AV263" s="2" t="s">
        <v>1844</v>
      </c>
      <c r="AW263" s="2" t="s">
        <v>1851</v>
      </c>
      <c r="AX263" s="2" t="s">
        <v>1844</v>
      </c>
      <c r="AY263" s="2" t="s">
        <v>1844</v>
      </c>
      <c r="AZ263" s="2" t="s">
        <v>1852</v>
      </c>
      <c r="BA263" s="2" t="s">
        <v>1844</v>
      </c>
      <c r="BB263" s="2" t="s">
        <v>1278</v>
      </c>
      <c r="BC263" s="2" t="s">
        <v>4863</v>
      </c>
      <c r="BD263" s="2" t="s">
        <v>1844</v>
      </c>
      <c r="BE263" s="2" t="s">
        <v>4864</v>
      </c>
      <c r="BF263" s="2" t="s">
        <v>1853</v>
      </c>
      <c r="BG263" s="2" t="s">
        <v>1844</v>
      </c>
      <c r="BH263" s="2" t="s">
        <v>1281</v>
      </c>
      <c r="BI263" s="2" t="s">
        <v>1844</v>
      </c>
      <c r="BJ263" s="2" t="s">
        <v>1854</v>
      </c>
      <c r="BK263" s="2" t="s">
        <v>1855</v>
      </c>
      <c r="BL263" s="2" t="s">
        <v>1914</v>
      </c>
      <c r="BM263" s="2" t="s">
        <v>1844</v>
      </c>
      <c r="BN263" s="2" t="s">
        <v>1844</v>
      </c>
      <c r="BO263" s="2" t="s">
        <v>1844</v>
      </c>
      <c r="BP263" s="2" t="s">
        <v>1857</v>
      </c>
      <c r="BQ263" s="2" t="s">
        <v>1844</v>
      </c>
      <c r="BR263" s="2" t="s">
        <v>1844</v>
      </c>
      <c r="BS263" s="2" t="s">
        <v>1853</v>
      </c>
      <c r="BT263" s="2" t="s">
        <v>1844</v>
      </c>
      <c r="BU263" s="2" t="s">
        <v>4865</v>
      </c>
      <c r="BV263" s="2" t="s">
        <v>1844</v>
      </c>
      <c r="BW263" s="2" t="s">
        <v>4866</v>
      </c>
      <c r="BX263" s="2" t="s">
        <v>1844</v>
      </c>
      <c r="BY263" s="2" t="s">
        <v>1844</v>
      </c>
      <c r="BZ263" s="2" t="s">
        <v>1844</v>
      </c>
      <c r="CA263" s="2" t="s">
        <v>1844</v>
      </c>
      <c r="CB263" s="2" t="s">
        <v>1844</v>
      </c>
      <c r="CC263" s="2" t="s">
        <v>120</v>
      </c>
      <c r="CD263" s="2" t="s">
        <v>1844</v>
      </c>
      <c r="CE263" s="2" t="s">
        <v>1844</v>
      </c>
      <c r="CF263" s="2" t="s">
        <v>1844</v>
      </c>
      <c r="CG263" s="2" t="s">
        <v>1844</v>
      </c>
      <c r="CH263" s="2" t="s">
        <v>4860</v>
      </c>
      <c r="CI263" s="2" t="s">
        <v>1901</v>
      </c>
      <c r="CJ263" s="2" t="s">
        <v>1844</v>
      </c>
      <c r="CK263" s="2" t="s">
        <v>1844</v>
      </c>
      <c r="CL263" s="2" t="s">
        <v>1844</v>
      </c>
      <c r="CM263" s="2" t="s">
        <v>1844</v>
      </c>
      <c r="CN263" s="2" t="s">
        <v>1281</v>
      </c>
      <c r="CO263" s="2" t="s">
        <v>1844</v>
      </c>
      <c r="CP263" s="2" t="s">
        <v>4865</v>
      </c>
      <c r="CQ263" s="2" t="s">
        <v>1844</v>
      </c>
      <c r="CR263" s="2" t="s">
        <v>1844</v>
      </c>
      <c r="CS263" s="2" t="s">
        <v>1859</v>
      </c>
      <c r="CT263" s="2" t="s">
        <v>1859</v>
      </c>
      <c r="CU263" s="2" t="s">
        <v>1859</v>
      </c>
      <c r="CV263" s="2" t="s">
        <v>1844</v>
      </c>
      <c r="CW263" s="2" t="s">
        <v>1844</v>
      </c>
      <c r="CX263" s="2" t="s">
        <v>1844</v>
      </c>
      <c r="CY263" s="2" t="s">
        <v>1844</v>
      </c>
      <c r="CZ263" s="2" t="s">
        <v>1844</v>
      </c>
      <c r="DA263" s="2" t="s">
        <v>1844</v>
      </c>
      <c r="DB263" s="2" t="s">
        <v>1844</v>
      </c>
      <c r="DC263" s="2" t="s">
        <v>1026</v>
      </c>
      <c r="DD263" s="2" t="s">
        <v>1281</v>
      </c>
      <c r="DE263" s="2" t="s">
        <v>365</v>
      </c>
      <c r="DF263" s="3">
        <v>45441</v>
      </c>
      <c r="DG263" s="3">
        <v>45442</v>
      </c>
      <c r="DH263" s="3">
        <v>45442</v>
      </c>
      <c r="DI263" s="3">
        <v>45441</v>
      </c>
      <c r="DJ263" s="3">
        <v>45442</v>
      </c>
      <c r="DK263" s="3"/>
      <c r="DL263" s="3"/>
      <c r="DM263" s="3">
        <v>45441</v>
      </c>
      <c r="DN263" s="3"/>
      <c r="DO263" s="3">
        <v>45441</v>
      </c>
      <c r="DP263" s="3">
        <v>45441</v>
      </c>
      <c r="DQ263" s="26">
        <v>0.57999999999999996</v>
      </c>
    </row>
    <row r="264" spans="1:121" x14ac:dyDescent="0.25">
      <c r="A264" s="2" t="s">
        <v>1281</v>
      </c>
      <c r="B264" s="2" t="s">
        <v>1842</v>
      </c>
      <c r="C264" s="2" t="s">
        <v>4817</v>
      </c>
      <c r="D264" s="2" t="s">
        <v>7741</v>
      </c>
      <c r="E264" s="2" t="s">
        <v>7493</v>
      </c>
      <c r="F264" s="2" t="str">
        <f t="shared" si="9"/>
        <v>TENEDOR DE GANCHOS FRACTURADO</v>
      </c>
      <c r="G264" s="2" t="str">
        <f t="shared" si="8"/>
        <v>TENEDOR DE GANCHOS FRACTURADO</v>
      </c>
      <c r="H264" s="2" t="s">
        <v>7579</v>
      </c>
      <c r="I264" s="2" t="s">
        <v>7248</v>
      </c>
      <c r="J264" s="2" t="s">
        <v>7387</v>
      </c>
      <c r="K264" s="2" t="s">
        <v>7257</v>
      </c>
      <c r="L264" s="2" t="s">
        <v>7352</v>
      </c>
      <c r="M264" s="2"/>
      <c r="N264" s="2"/>
      <c r="O264" s="2"/>
      <c r="P264" s="2"/>
      <c r="Q264" s="2" t="s">
        <v>153</v>
      </c>
      <c r="R264" s="2" t="s">
        <v>10</v>
      </c>
      <c r="S264" s="2" t="s">
        <v>1042</v>
      </c>
      <c r="T264" s="2" t="s">
        <v>1276</v>
      </c>
      <c r="U264" s="2" t="s">
        <v>1280</v>
      </c>
      <c r="V264" s="2" t="s">
        <v>1306</v>
      </c>
      <c r="W264" s="2" t="s">
        <v>1306</v>
      </c>
      <c r="X264" s="2" t="s">
        <v>1291</v>
      </c>
      <c r="Y264" s="2" t="s">
        <v>1025</v>
      </c>
      <c r="Z264" s="2" t="s">
        <v>1844</v>
      </c>
      <c r="AA264" s="2" t="s">
        <v>1844</v>
      </c>
      <c r="AB264" s="2" t="s">
        <v>4818</v>
      </c>
      <c r="AC264" s="2" t="s">
        <v>1844</v>
      </c>
      <c r="AD264" s="2" t="s">
        <v>1296</v>
      </c>
      <c r="AE264" s="2" t="s">
        <v>4819</v>
      </c>
      <c r="AF264" s="2" t="s">
        <v>2176</v>
      </c>
      <c r="AG264" s="2" t="s">
        <v>1847</v>
      </c>
      <c r="AH264" s="2" t="s">
        <v>1844</v>
      </c>
      <c r="AI264" s="2" t="s">
        <v>1844</v>
      </c>
      <c r="AJ264" s="2" t="s">
        <v>1844</v>
      </c>
      <c r="AK264" s="2" t="s">
        <v>1281</v>
      </c>
      <c r="AL264" s="2" t="s">
        <v>1848</v>
      </c>
      <c r="AM264" s="2" t="s">
        <v>1844</v>
      </c>
      <c r="AN264" s="2" t="s">
        <v>3099</v>
      </c>
      <c r="AO264" s="2" t="s">
        <v>2503</v>
      </c>
      <c r="AP264" s="2" t="s">
        <v>1844</v>
      </c>
      <c r="AQ264" s="2" t="s">
        <v>1844</v>
      </c>
      <c r="AR264" s="2" t="s">
        <v>1844</v>
      </c>
      <c r="AS264" s="2" t="s">
        <v>1844</v>
      </c>
      <c r="AT264" s="2" t="s">
        <v>4820</v>
      </c>
      <c r="AU264" s="2" t="s">
        <v>1844</v>
      </c>
      <c r="AV264" s="2" t="s">
        <v>1844</v>
      </c>
      <c r="AW264" s="2" t="s">
        <v>1851</v>
      </c>
      <c r="AX264" s="2" t="s">
        <v>1844</v>
      </c>
      <c r="AY264" s="2" t="s">
        <v>1844</v>
      </c>
      <c r="AZ264" s="2" t="s">
        <v>1852</v>
      </c>
      <c r="BA264" s="2" t="s">
        <v>1844</v>
      </c>
      <c r="BB264" s="2" t="s">
        <v>1278</v>
      </c>
      <c r="BC264" s="2" t="s">
        <v>4821</v>
      </c>
      <c r="BD264" s="2" t="s">
        <v>1844</v>
      </c>
      <c r="BE264" s="2" t="s">
        <v>4822</v>
      </c>
      <c r="BF264" s="2" t="s">
        <v>1853</v>
      </c>
      <c r="BG264" s="2" t="s">
        <v>1844</v>
      </c>
      <c r="BH264" s="2" t="s">
        <v>1281</v>
      </c>
      <c r="BI264" s="2" t="s">
        <v>1844</v>
      </c>
      <c r="BJ264" s="2" t="s">
        <v>1854</v>
      </c>
      <c r="BK264" s="2" t="s">
        <v>1855</v>
      </c>
      <c r="BL264" s="2" t="s">
        <v>1866</v>
      </c>
      <c r="BM264" s="2" t="s">
        <v>1844</v>
      </c>
      <c r="BN264" s="2" t="s">
        <v>1844</v>
      </c>
      <c r="BO264" s="2" t="s">
        <v>1844</v>
      </c>
      <c r="BP264" s="2" t="s">
        <v>1857</v>
      </c>
      <c r="BQ264" s="2" t="s">
        <v>1844</v>
      </c>
      <c r="BR264" s="2" t="s">
        <v>1844</v>
      </c>
      <c r="BS264" s="2" t="s">
        <v>1853</v>
      </c>
      <c r="BT264" s="2" t="s">
        <v>1844</v>
      </c>
      <c r="BU264" s="2" t="s">
        <v>4823</v>
      </c>
      <c r="BV264" s="2" t="s">
        <v>1882</v>
      </c>
      <c r="BW264" s="2" t="s">
        <v>4824</v>
      </c>
      <c r="BX264" s="2" t="s">
        <v>1844</v>
      </c>
      <c r="BY264" s="2" t="s">
        <v>1844</v>
      </c>
      <c r="BZ264" s="2" t="s">
        <v>1844</v>
      </c>
      <c r="CA264" s="2" t="s">
        <v>1844</v>
      </c>
      <c r="CB264" s="2" t="s">
        <v>1844</v>
      </c>
      <c r="CC264" s="2" t="s">
        <v>154</v>
      </c>
      <c r="CD264" s="2" t="s">
        <v>1844</v>
      </c>
      <c r="CE264" s="2" t="s">
        <v>1844</v>
      </c>
      <c r="CF264" s="2" t="s">
        <v>1844</v>
      </c>
      <c r="CG264" s="2" t="s">
        <v>1844</v>
      </c>
      <c r="CH264" s="2" t="s">
        <v>4819</v>
      </c>
      <c r="CI264" s="2" t="s">
        <v>1869</v>
      </c>
      <c r="CJ264" s="2" t="s">
        <v>1844</v>
      </c>
      <c r="CK264" s="2" t="s">
        <v>1844</v>
      </c>
      <c r="CL264" s="2" t="s">
        <v>1844</v>
      </c>
      <c r="CM264" s="2" t="s">
        <v>1844</v>
      </c>
      <c r="CN264" s="2" t="s">
        <v>1281</v>
      </c>
      <c r="CO264" s="2" t="s">
        <v>1883</v>
      </c>
      <c r="CP264" s="2" t="s">
        <v>4823</v>
      </c>
      <c r="CQ264" s="2" t="s">
        <v>1884</v>
      </c>
      <c r="CR264" s="2" t="s">
        <v>1844</v>
      </c>
      <c r="CS264" s="2" t="s">
        <v>1859</v>
      </c>
      <c r="CT264" s="2" t="s">
        <v>1859</v>
      </c>
      <c r="CU264" s="2" t="s">
        <v>1859</v>
      </c>
      <c r="CV264" s="2" t="s">
        <v>1844</v>
      </c>
      <c r="CW264" s="2" t="s">
        <v>1844</v>
      </c>
      <c r="CX264" s="2" t="s">
        <v>1844</v>
      </c>
      <c r="CY264" s="2" t="s">
        <v>1844</v>
      </c>
      <c r="CZ264" s="2" t="s">
        <v>1844</v>
      </c>
      <c r="DA264" s="2" t="s">
        <v>1844</v>
      </c>
      <c r="DB264" s="2" t="s">
        <v>1844</v>
      </c>
      <c r="DC264" s="2" t="s">
        <v>1026</v>
      </c>
      <c r="DD264" s="2" t="s">
        <v>1281</v>
      </c>
      <c r="DE264" s="2" t="s">
        <v>152</v>
      </c>
      <c r="DF264" s="3">
        <v>45432</v>
      </c>
      <c r="DG264" s="3">
        <v>45448</v>
      </c>
      <c r="DH264" s="3">
        <v>45448</v>
      </c>
      <c r="DI264" s="3">
        <v>45432</v>
      </c>
      <c r="DJ264" s="3">
        <v>45448</v>
      </c>
      <c r="DK264" s="3"/>
      <c r="DL264" s="3"/>
      <c r="DM264" s="3">
        <v>45432</v>
      </c>
      <c r="DN264" s="3"/>
      <c r="DO264" s="3">
        <v>45432</v>
      </c>
      <c r="DP264" s="3">
        <v>45432</v>
      </c>
      <c r="DQ264" s="26">
        <v>1.17</v>
      </c>
    </row>
    <row r="265" spans="1:121" x14ac:dyDescent="0.25">
      <c r="A265" s="2" t="s">
        <v>1281</v>
      </c>
      <c r="B265" s="2" t="s">
        <v>1842</v>
      </c>
      <c r="C265" s="2" t="s">
        <v>4867</v>
      </c>
      <c r="D265" s="2" t="s">
        <v>7658</v>
      </c>
      <c r="E265" s="2" t="s">
        <v>7933</v>
      </c>
      <c r="F265" s="2" t="str">
        <f t="shared" si="9"/>
        <v>BANDA DE SALIDA ATASCADA</v>
      </c>
      <c r="G265" s="2" t="str">
        <f t="shared" si="8"/>
        <v>BANDA DE SALIDA ATASCADA</v>
      </c>
      <c r="H265" s="2" t="s">
        <v>7267</v>
      </c>
      <c r="I265" s="2" t="s">
        <v>7247</v>
      </c>
      <c r="J265" s="2" t="s">
        <v>7268</v>
      </c>
      <c r="K265" s="2" t="s">
        <v>7111</v>
      </c>
      <c r="L265" s="2" t="s">
        <v>7272</v>
      </c>
      <c r="M265" s="2" t="s">
        <v>7641</v>
      </c>
      <c r="N265" s="2" t="s">
        <v>7619</v>
      </c>
      <c r="O265" s="2">
        <v>120</v>
      </c>
      <c r="P265" s="2"/>
      <c r="Q265" s="2" t="s">
        <v>153</v>
      </c>
      <c r="R265" s="2" t="s">
        <v>10</v>
      </c>
      <c r="S265" s="2" t="s">
        <v>1129</v>
      </c>
      <c r="T265" s="2" t="s">
        <v>1276</v>
      </c>
      <c r="U265" s="2" t="s">
        <v>1280</v>
      </c>
      <c r="V265" s="2" t="s">
        <v>1405</v>
      </c>
      <c r="W265" s="2" t="s">
        <v>1405</v>
      </c>
      <c r="X265" s="2" t="s">
        <v>1291</v>
      </c>
      <c r="Y265" s="2" t="s">
        <v>1025</v>
      </c>
      <c r="Z265" s="2" t="s">
        <v>1844</v>
      </c>
      <c r="AA265" s="2" t="s">
        <v>1844</v>
      </c>
      <c r="AB265" s="2" t="s">
        <v>4868</v>
      </c>
      <c r="AC265" s="2" t="s">
        <v>1844</v>
      </c>
      <c r="AD265" s="2" t="s">
        <v>1299</v>
      </c>
      <c r="AE265" s="2" t="s">
        <v>4869</v>
      </c>
      <c r="AF265" s="2" t="s">
        <v>2176</v>
      </c>
      <c r="AG265" s="2" t="s">
        <v>1847</v>
      </c>
      <c r="AH265" s="2" t="s">
        <v>1844</v>
      </c>
      <c r="AI265" s="2" t="s">
        <v>1844</v>
      </c>
      <c r="AJ265" s="2" t="s">
        <v>1844</v>
      </c>
      <c r="AK265" s="2" t="s">
        <v>1281</v>
      </c>
      <c r="AL265" s="2" t="s">
        <v>1848</v>
      </c>
      <c r="AM265" s="2" t="s">
        <v>1844</v>
      </c>
      <c r="AN265" s="2" t="s">
        <v>2583</v>
      </c>
      <c r="AO265" s="2" t="s">
        <v>2374</v>
      </c>
      <c r="AP265" s="2" t="s">
        <v>1844</v>
      </c>
      <c r="AQ265" s="2" t="s">
        <v>1844</v>
      </c>
      <c r="AR265" s="2" t="s">
        <v>1844</v>
      </c>
      <c r="AS265" s="2" t="s">
        <v>1844</v>
      </c>
      <c r="AT265" s="2" t="s">
        <v>4870</v>
      </c>
      <c r="AU265" s="2" t="s">
        <v>1844</v>
      </c>
      <c r="AV265" s="2" t="s">
        <v>1844</v>
      </c>
      <c r="AW265" s="2" t="s">
        <v>1851</v>
      </c>
      <c r="AX265" s="2" t="s">
        <v>1844</v>
      </c>
      <c r="AY265" s="2" t="s">
        <v>1844</v>
      </c>
      <c r="AZ265" s="2" t="s">
        <v>1852</v>
      </c>
      <c r="BA265" s="2" t="s">
        <v>1844</v>
      </c>
      <c r="BB265" s="2" t="s">
        <v>1278</v>
      </c>
      <c r="BC265" s="2" t="s">
        <v>4871</v>
      </c>
      <c r="BD265" s="2" t="s">
        <v>1844</v>
      </c>
      <c r="BE265" s="2" t="s">
        <v>4872</v>
      </c>
      <c r="BF265" s="2" t="s">
        <v>1853</v>
      </c>
      <c r="BG265" s="2" t="s">
        <v>1844</v>
      </c>
      <c r="BH265" s="2" t="s">
        <v>1281</v>
      </c>
      <c r="BI265" s="2" t="s">
        <v>1844</v>
      </c>
      <c r="BJ265" s="2" t="s">
        <v>1854</v>
      </c>
      <c r="BK265" s="2" t="s">
        <v>1855</v>
      </c>
      <c r="BL265" s="2" t="s">
        <v>1866</v>
      </c>
      <c r="BM265" s="2" t="s">
        <v>1844</v>
      </c>
      <c r="BN265" s="2" t="s">
        <v>1844</v>
      </c>
      <c r="BO265" s="2" t="s">
        <v>1844</v>
      </c>
      <c r="BP265" s="2" t="s">
        <v>1857</v>
      </c>
      <c r="BQ265" s="2" t="s">
        <v>1844</v>
      </c>
      <c r="BR265" s="2" t="s">
        <v>1844</v>
      </c>
      <c r="BS265" s="2" t="s">
        <v>1853</v>
      </c>
      <c r="BT265" s="2" t="s">
        <v>1844</v>
      </c>
      <c r="BU265" s="2" t="s">
        <v>4873</v>
      </c>
      <c r="BV265" s="2" t="s">
        <v>1882</v>
      </c>
      <c r="BW265" s="2" t="s">
        <v>4874</v>
      </c>
      <c r="BX265" s="2" t="s">
        <v>1844</v>
      </c>
      <c r="BY265" s="2" t="s">
        <v>1844</v>
      </c>
      <c r="BZ265" s="2" t="s">
        <v>1844</v>
      </c>
      <c r="CA265" s="2" t="s">
        <v>1844</v>
      </c>
      <c r="CB265" s="2" t="s">
        <v>1844</v>
      </c>
      <c r="CC265" s="2" t="s">
        <v>154</v>
      </c>
      <c r="CD265" s="2" t="s">
        <v>1844</v>
      </c>
      <c r="CE265" s="2" t="s">
        <v>1844</v>
      </c>
      <c r="CF265" s="2" t="s">
        <v>1844</v>
      </c>
      <c r="CG265" s="2" t="s">
        <v>1844</v>
      </c>
      <c r="CH265" s="2" t="s">
        <v>4869</v>
      </c>
      <c r="CI265" s="2" t="s">
        <v>1869</v>
      </c>
      <c r="CJ265" s="2" t="s">
        <v>1844</v>
      </c>
      <c r="CK265" s="2" t="s">
        <v>1844</v>
      </c>
      <c r="CL265" s="2" t="s">
        <v>1844</v>
      </c>
      <c r="CM265" s="2" t="s">
        <v>1844</v>
      </c>
      <c r="CN265" s="2" t="s">
        <v>1281</v>
      </c>
      <c r="CO265" s="2" t="s">
        <v>1883</v>
      </c>
      <c r="CP265" s="2" t="s">
        <v>4873</v>
      </c>
      <c r="CQ265" s="2" t="s">
        <v>1884</v>
      </c>
      <c r="CR265" s="2" t="s">
        <v>1844</v>
      </c>
      <c r="CS265" s="2" t="s">
        <v>1859</v>
      </c>
      <c r="CT265" s="2" t="s">
        <v>1859</v>
      </c>
      <c r="CU265" s="2" t="s">
        <v>1859</v>
      </c>
      <c r="CV265" s="2" t="s">
        <v>1844</v>
      </c>
      <c r="CW265" s="2" t="s">
        <v>1844</v>
      </c>
      <c r="CX265" s="2" t="s">
        <v>1844</v>
      </c>
      <c r="CY265" s="2" t="s">
        <v>1844</v>
      </c>
      <c r="CZ265" s="2" t="s">
        <v>1844</v>
      </c>
      <c r="DA265" s="2" t="s">
        <v>1844</v>
      </c>
      <c r="DB265" s="2" t="s">
        <v>1844</v>
      </c>
      <c r="DC265" s="2" t="s">
        <v>1026</v>
      </c>
      <c r="DD265" s="2" t="s">
        <v>1281</v>
      </c>
      <c r="DE265" s="2" t="s">
        <v>152</v>
      </c>
      <c r="DF265" s="3">
        <v>45449</v>
      </c>
      <c r="DG265" s="3">
        <v>45449</v>
      </c>
      <c r="DH265" s="3">
        <v>45449</v>
      </c>
      <c r="DI265" s="3">
        <v>45449</v>
      </c>
      <c r="DJ265" s="3">
        <v>45449</v>
      </c>
      <c r="DK265" s="3"/>
      <c r="DL265" s="3"/>
      <c r="DM265" s="3">
        <v>45449</v>
      </c>
      <c r="DN265" s="3"/>
      <c r="DO265" s="3">
        <v>45449</v>
      </c>
      <c r="DP265" s="3">
        <v>45449</v>
      </c>
      <c r="DQ265" s="26">
        <v>0.75</v>
      </c>
    </row>
    <row r="266" spans="1:121" x14ac:dyDescent="0.25">
      <c r="A266" s="2" t="s">
        <v>1281</v>
      </c>
      <c r="B266" s="2" t="s">
        <v>1842</v>
      </c>
      <c r="C266" s="2" t="s">
        <v>4776</v>
      </c>
      <c r="D266" s="2" t="s">
        <v>7769</v>
      </c>
      <c r="E266" s="2" t="s">
        <v>7646</v>
      </c>
      <c r="F266" s="2" t="str">
        <f t="shared" si="9"/>
        <v>MANGERA DE ALIMENTACIÓN FRACTURADA</v>
      </c>
      <c r="G266" s="2" t="str">
        <f t="shared" si="8"/>
        <v>MANGERA DE ALIMENTACIÓN FRACTURADA</v>
      </c>
      <c r="H266" s="2" t="s">
        <v>7345</v>
      </c>
      <c r="I266" s="2" t="s">
        <v>7247</v>
      </c>
      <c r="J266" s="2" t="s">
        <v>7642</v>
      </c>
      <c r="K266" s="2" t="s">
        <v>7247</v>
      </c>
      <c r="L266" s="2" t="s">
        <v>7643</v>
      </c>
      <c r="M266" s="2"/>
      <c r="N266" s="2"/>
      <c r="O266" s="2"/>
      <c r="P266" s="2"/>
      <c r="Q266" s="2" t="s">
        <v>326</v>
      </c>
      <c r="R266" s="2" t="s">
        <v>10</v>
      </c>
      <c r="S266" s="2" t="s">
        <v>67</v>
      </c>
      <c r="T266" s="2" t="s">
        <v>1276</v>
      </c>
      <c r="U266" s="2" t="s">
        <v>1280</v>
      </c>
      <c r="V266" s="2" t="s">
        <v>1277</v>
      </c>
      <c r="W266" s="2" t="s">
        <v>1277</v>
      </c>
      <c r="X266" s="2" t="s">
        <v>1298</v>
      </c>
      <c r="Y266" s="2" t="s">
        <v>1015</v>
      </c>
      <c r="Z266" s="2" t="s">
        <v>1844</v>
      </c>
      <c r="AA266" s="2" t="s">
        <v>1844</v>
      </c>
      <c r="AB266" s="2" t="s">
        <v>4777</v>
      </c>
      <c r="AC266" s="2" t="s">
        <v>1844</v>
      </c>
      <c r="AD266" s="2" t="s">
        <v>1296</v>
      </c>
      <c r="AE266" s="2" t="s">
        <v>4778</v>
      </c>
      <c r="AF266" s="2" t="s">
        <v>1960</v>
      </c>
      <c r="AG266" s="2" t="s">
        <v>1847</v>
      </c>
      <c r="AH266" s="2" t="s">
        <v>1844</v>
      </c>
      <c r="AI266" s="2" t="s">
        <v>1844</v>
      </c>
      <c r="AJ266" s="2" t="s">
        <v>1844</v>
      </c>
      <c r="AK266" s="2" t="s">
        <v>1281</v>
      </c>
      <c r="AL266" s="2" t="s">
        <v>1848</v>
      </c>
      <c r="AM266" s="2" t="s">
        <v>1844</v>
      </c>
      <c r="AN266" s="2" t="s">
        <v>2107</v>
      </c>
      <c r="AO266" s="2" t="s">
        <v>2030</v>
      </c>
      <c r="AP266" s="2" t="s">
        <v>1844</v>
      </c>
      <c r="AQ266" s="2" t="s">
        <v>1844</v>
      </c>
      <c r="AR266" s="2" t="s">
        <v>1844</v>
      </c>
      <c r="AS266" s="2" t="s">
        <v>1844</v>
      </c>
      <c r="AT266" s="2" t="s">
        <v>4779</v>
      </c>
      <c r="AU266" s="2" t="s">
        <v>1844</v>
      </c>
      <c r="AV266" s="2" t="s">
        <v>1844</v>
      </c>
      <c r="AW266" s="2" t="s">
        <v>1851</v>
      </c>
      <c r="AX266" s="2" t="s">
        <v>1844</v>
      </c>
      <c r="AY266" s="2" t="s">
        <v>1844</v>
      </c>
      <c r="AZ266" s="2" t="s">
        <v>1852</v>
      </c>
      <c r="BA266" s="2" t="s">
        <v>1844</v>
      </c>
      <c r="BB266" s="2" t="s">
        <v>1278</v>
      </c>
      <c r="BC266" s="2" t="s">
        <v>4780</v>
      </c>
      <c r="BD266" s="2" t="s">
        <v>1844</v>
      </c>
      <c r="BE266" s="2" t="s">
        <v>4781</v>
      </c>
      <c r="BF266" s="2" t="s">
        <v>1853</v>
      </c>
      <c r="BG266" s="2" t="s">
        <v>1844</v>
      </c>
      <c r="BH266" s="2" t="s">
        <v>1281</v>
      </c>
      <c r="BI266" s="2" t="s">
        <v>1844</v>
      </c>
      <c r="BJ266" s="2" t="s">
        <v>1854</v>
      </c>
      <c r="BK266" s="2" t="s">
        <v>1855</v>
      </c>
      <c r="BL266" s="2" t="s">
        <v>1914</v>
      </c>
      <c r="BM266" s="2" t="s">
        <v>1844</v>
      </c>
      <c r="BN266" s="2" t="s">
        <v>1844</v>
      </c>
      <c r="BO266" s="2" t="s">
        <v>1844</v>
      </c>
      <c r="BP266" s="2" t="s">
        <v>1857</v>
      </c>
      <c r="BQ266" s="2" t="s">
        <v>1844</v>
      </c>
      <c r="BR266" s="2" t="s">
        <v>1844</v>
      </c>
      <c r="BS266" s="2" t="s">
        <v>1853</v>
      </c>
      <c r="BT266" s="2" t="s">
        <v>1844</v>
      </c>
      <c r="BU266" s="2" t="s">
        <v>4782</v>
      </c>
      <c r="BV266" s="2" t="s">
        <v>1844</v>
      </c>
      <c r="BW266" s="2" t="s">
        <v>4783</v>
      </c>
      <c r="BX266" s="2" t="s">
        <v>1844</v>
      </c>
      <c r="BY266" s="2" t="s">
        <v>1844</v>
      </c>
      <c r="BZ266" s="2" t="s">
        <v>1844</v>
      </c>
      <c r="CA266" s="2" t="s">
        <v>1844</v>
      </c>
      <c r="CB266" s="2" t="s">
        <v>1844</v>
      </c>
      <c r="CC266" s="2" t="s">
        <v>120</v>
      </c>
      <c r="CD266" s="2" t="s">
        <v>1844</v>
      </c>
      <c r="CE266" s="2" t="s">
        <v>1844</v>
      </c>
      <c r="CF266" s="2" t="s">
        <v>1844</v>
      </c>
      <c r="CG266" s="2" t="s">
        <v>1844</v>
      </c>
      <c r="CH266" s="2" t="s">
        <v>4778</v>
      </c>
      <c r="CI266" s="2" t="s">
        <v>1901</v>
      </c>
      <c r="CJ266" s="2" t="s">
        <v>1844</v>
      </c>
      <c r="CK266" s="2" t="s">
        <v>1844</v>
      </c>
      <c r="CL266" s="2" t="s">
        <v>1844</v>
      </c>
      <c r="CM266" s="2" t="s">
        <v>1844</v>
      </c>
      <c r="CN266" s="2" t="s">
        <v>1281</v>
      </c>
      <c r="CO266" s="2" t="s">
        <v>1844</v>
      </c>
      <c r="CP266" s="2" t="s">
        <v>4782</v>
      </c>
      <c r="CQ266" s="2" t="s">
        <v>1844</v>
      </c>
      <c r="CR266" s="2" t="s">
        <v>1844</v>
      </c>
      <c r="CS266" s="2" t="s">
        <v>1859</v>
      </c>
      <c r="CT266" s="2" t="s">
        <v>1859</v>
      </c>
      <c r="CU266" s="2" t="s">
        <v>1859</v>
      </c>
      <c r="CV266" s="2" t="s">
        <v>1844</v>
      </c>
      <c r="CW266" s="2" t="s">
        <v>1844</v>
      </c>
      <c r="CX266" s="2" t="s">
        <v>1844</v>
      </c>
      <c r="CY266" s="2" t="s">
        <v>1844</v>
      </c>
      <c r="CZ266" s="2" t="s">
        <v>1844</v>
      </c>
      <c r="DA266" s="2" t="s">
        <v>1844</v>
      </c>
      <c r="DB266" s="2" t="s">
        <v>1844</v>
      </c>
      <c r="DC266" s="2" t="s">
        <v>1026</v>
      </c>
      <c r="DD266" s="2" t="s">
        <v>1281</v>
      </c>
      <c r="DE266" s="2" t="s">
        <v>325</v>
      </c>
      <c r="DF266" s="3">
        <v>45419</v>
      </c>
      <c r="DG266" s="3">
        <v>45451</v>
      </c>
      <c r="DH266" s="3">
        <v>45451</v>
      </c>
      <c r="DI266" s="3">
        <v>45419</v>
      </c>
      <c r="DJ266" s="3">
        <v>45451</v>
      </c>
      <c r="DK266" s="3"/>
      <c r="DL266" s="3"/>
      <c r="DM266" s="3">
        <v>45419</v>
      </c>
      <c r="DN266" s="3"/>
      <c r="DO266" s="3">
        <v>45419</v>
      </c>
      <c r="DP266" s="3">
        <v>45419</v>
      </c>
      <c r="DQ266" s="26">
        <v>1.83</v>
      </c>
    </row>
    <row r="267" spans="1:121" x14ac:dyDescent="0.25">
      <c r="A267" s="2" t="s">
        <v>1281</v>
      </c>
      <c r="B267" s="2" t="s">
        <v>1842</v>
      </c>
      <c r="C267" s="2" t="s">
        <v>4878</v>
      </c>
      <c r="D267" s="2" t="s">
        <v>7436</v>
      </c>
      <c r="E267" s="2" t="s">
        <v>7597</v>
      </c>
      <c r="F267" s="2" t="str">
        <f t="shared" si="9"/>
        <v>FUSIBLE QUEMADO</v>
      </c>
      <c r="G267" s="2" t="str">
        <f t="shared" si="8"/>
        <v>FUSIBLE QUEMADO</v>
      </c>
      <c r="H267" s="2" t="s">
        <v>7311</v>
      </c>
      <c r="I267" s="2" t="s">
        <v>7272</v>
      </c>
      <c r="J267" s="2" t="s">
        <v>7644</v>
      </c>
      <c r="K267" s="2" t="s">
        <v>7436</v>
      </c>
      <c r="L267" s="2" t="s">
        <v>7254</v>
      </c>
      <c r="M267" s="2"/>
      <c r="N267" s="2"/>
      <c r="O267" s="2"/>
      <c r="P267" s="2"/>
      <c r="Q267" s="2" t="s">
        <v>406</v>
      </c>
      <c r="R267" s="2" t="s">
        <v>10</v>
      </c>
      <c r="S267" s="2" t="s">
        <v>1129</v>
      </c>
      <c r="T267" s="2" t="s">
        <v>1276</v>
      </c>
      <c r="U267" s="2" t="s">
        <v>1280</v>
      </c>
      <c r="V267" s="2" t="s">
        <v>1405</v>
      </c>
      <c r="W267" s="2" t="s">
        <v>1405</v>
      </c>
      <c r="X267" s="2" t="s">
        <v>1291</v>
      </c>
      <c r="Y267" s="2" t="s">
        <v>1025</v>
      </c>
      <c r="Z267" s="2" t="s">
        <v>1844</v>
      </c>
      <c r="AA267" s="2" t="s">
        <v>1844</v>
      </c>
      <c r="AB267" s="2" t="s">
        <v>4879</v>
      </c>
      <c r="AC267" s="2" t="s">
        <v>1844</v>
      </c>
      <c r="AD267" s="2" t="s">
        <v>1299</v>
      </c>
      <c r="AE267" s="2" t="s">
        <v>4880</v>
      </c>
      <c r="AF267" s="2" t="s">
        <v>1844</v>
      </c>
      <c r="AG267" s="2" t="s">
        <v>1844</v>
      </c>
      <c r="AH267" s="2" t="s">
        <v>1844</v>
      </c>
      <c r="AI267" s="2" t="s">
        <v>1844</v>
      </c>
      <c r="AJ267" s="2" t="s">
        <v>1844</v>
      </c>
      <c r="AK267" s="2" t="s">
        <v>1281</v>
      </c>
      <c r="AL267" s="2" t="s">
        <v>1848</v>
      </c>
      <c r="AM267" s="2" t="s">
        <v>1844</v>
      </c>
      <c r="AN267" s="2" t="s">
        <v>3969</v>
      </c>
      <c r="AO267" s="2" t="s">
        <v>2190</v>
      </c>
      <c r="AP267" s="2" t="s">
        <v>1844</v>
      </c>
      <c r="AQ267" s="2" t="s">
        <v>1844</v>
      </c>
      <c r="AR267" s="2" t="s">
        <v>1844</v>
      </c>
      <c r="AS267" s="2" t="s">
        <v>1844</v>
      </c>
      <c r="AT267" s="2" t="s">
        <v>4881</v>
      </c>
      <c r="AU267" s="2" t="s">
        <v>1844</v>
      </c>
      <c r="AV267" s="2" t="s">
        <v>1844</v>
      </c>
      <c r="AW267" s="2" t="s">
        <v>1851</v>
      </c>
      <c r="AX267" s="2" t="s">
        <v>1844</v>
      </c>
      <c r="AY267" s="2" t="s">
        <v>1844</v>
      </c>
      <c r="AZ267" s="2" t="s">
        <v>1852</v>
      </c>
      <c r="BA267" s="2" t="s">
        <v>1844</v>
      </c>
      <c r="BB267" s="2" t="s">
        <v>1278</v>
      </c>
      <c r="BC267" s="2" t="s">
        <v>4882</v>
      </c>
      <c r="BD267" s="2" t="s">
        <v>1844</v>
      </c>
      <c r="BE267" s="2" t="s">
        <v>4883</v>
      </c>
      <c r="BF267" s="2" t="s">
        <v>1853</v>
      </c>
      <c r="BG267" s="2" t="s">
        <v>1844</v>
      </c>
      <c r="BH267" s="2" t="s">
        <v>1281</v>
      </c>
      <c r="BI267" s="2" t="s">
        <v>1844</v>
      </c>
      <c r="BJ267" s="2" t="s">
        <v>1854</v>
      </c>
      <c r="BK267" s="2" t="s">
        <v>1855</v>
      </c>
      <c r="BL267" s="2" t="s">
        <v>1866</v>
      </c>
      <c r="BM267" s="2" t="s">
        <v>1844</v>
      </c>
      <c r="BN267" s="2" t="s">
        <v>1844</v>
      </c>
      <c r="BO267" s="2" t="s">
        <v>1844</v>
      </c>
      <c r="BP267" s="2" t="s">
        <v>1857</v>
      </c>
      <c r="BQ267" s="2" t="s">
        <v>1844</v>
      </c>
      <c r="BR267" s="2" t="s">
        <v>1844</v>
      </c>
      <c r="BS267" s="2" t="s">
        <v>1853</v>
      </c>
      <c r="BT267" s="2" t="s">
        <v>1844</v>
      </c>
      <c r="BU267" s="2" t="s">
        <v>4884</v>
      </c>
      <c r="BV267" s="2" t="s">
        <v>1844</v>
      </c>
      <c r="BW267" s="2" t="s">
        <v>4885</v>
      </c>
      <c r="BX267" s="2" t="s">
        <v>1844</v>
      </c>
      <c r="BY267" s="2" t="s">
        <v>1844</v>
      </c>
      <c r="BZ267" s="2" t="s">
        <v>1844</v>
      </c>
      <c r="CA267" s="2" t="s">
        <v>1844</v>
      </c>
      <c r="CB267" s="2" t="s">
        <v>1844</v>
      </c>
      <c r="CC267" s="2" t="s">
        <v>154</v>
      </c>
      <c r="CD267" s="2" t="s">
        <v>1844</v>
      </c>
      <c r="CE267" s="2" t="s">
        <v>1844</v>
      </c>
      <c r="CF267" s="2" t="s">
        <v>1844</v>
      </c>
      <c r="CG267" s="2" t="s">
        <v>1844</v>
      </c>
      <c r="CH267" s="2" t="s">
        <v>4886</v>
      </c>
      <c r="CI267" s="2" t="s">
        <v>1869</v>
      </c>
      <c r="CJ267" s="2" t="s">
        <v>1844</v>
      </c>
      <c r="CK267" s="2" t="s">
        <v>1844</v>
      </c>
      <c r="CL267" s="2" t="s">
        <v>1844</v>
      </c>
      <c r="CM267" s="2" t="s">
        <v>1844</v>
      </c>
      <c r="CN267" s="2" t="s">
        <v>1281</v>
      </c>
      <c r="CO267" s="2" t="s">
        <v>1844</v>
      </c>
      <c r="CP267" s="2" t="s">
        <v>4884</v>
      </c>
      <c r="CQ267" s="2" t="s">
        <v>1844</v>
      </c>
      <c r="CR267" s="2" t="s">
        <v>1844</v>
      </c>
      <c r="CS267" s="2" t="s">
        <v>1859</v>
      </c>
      <c r="CT267" s="2" t="s">
        <v>1859</v>
      </c>
      <c r="CU267" s="2" t="s">
        <v>1859</v>
      </c>
      <c r="CV267" s="2" t="s">
        <v>1844</v>
      </c>
      <c r="CW267" s="2" t="s">
        <v>1844</v>
      </c>
      <c r="CX267" s="2" t="s">
        <v>1844</v>
      </c>
      <c r="CY267" s="2" t="s">
        <v>1844</v>
      </c>
      <c r="CZ267" s="2" t="s">
        <v>1844</v>
      </c>
      <c r="DA267" s="2" t="s">
        <v>1844</v>
      </c>
      <c r="DB267" s="2" t="s">
        <v>1844</v>
      </c>
      <c r="DC267" s="2" t="s">
        <v>1026</v>
      </c>
      <c r="DD267" s="2" t="s">
        <v>1281</v>
      </c>
      <c r="DE267" s="2" t="s">
        <v>405</v>
      </c>
      <c r="DF267" s="3">
        <v>45454</v>
      </c>
      <c r="DG267" s="3">
        <v>45455</v>
      </c>
      <c r="DH267" s="3">
        <v>45456</v>
      </c>
      <c r="DI267" s="3">
        <v>45454</v>
      </c>
      <c r="DJ267" s="3">
        <v>45455</v>
      </c>
      <c r="DK267" s="3"/>
      <c r="DL267" s="3"/>
      <c r="DM267" s="3">
        <v>45454</v>
      </c>
      <c r="DN267" s="3"/>
      <c r="DO267" s="3">
        <v>45454</v>
      </c>
      <c r="DP267" s="3">
        <v>45454</v>
      </c>
      <c r="DQ267" s="26">
        <v>0.17</v>
      </c>
    </row>
    <row r="268" spans="1:121" x14ac:dyDescent="0.25">
      <c r="A268" s="2" t="s">
        <v>1281</v>
      </c>
      <c r="B268" s="2" t="s">
        <v>1842</v>
      </c>
      <c r="C268" s="2" t="s">
        <v>4891</v>
      </c>
      <c r="D268" s="2" t="s">
        <v>7770</v>
      </c>
      <c r="E268" s="2" t="s">
        <v>7493</v>
      </c>
      <c r="F268" s="2" t="str">
        <f t="shared" si="9"/>
        <v>EMPAQUE DE PRECALENTAMIENTO FRACTURADO</v>
      </c>
      <c r="G268" s="2" t="str">
        <f t="shared" si="8"/>
        <v>EMPAQUE DE PRECALENTAMIENTO FRACTURADO</v>
      </c>
      <c r="H268" s="2" t="s">
        <v>185</v>
      </c>
      <c r="I268" s="2" t="s">
        <v>7645</v>
      </c>
      <c r="J268" s="2" t="s">
        <v>7409</v>
      </c>
      <c r="K268" s="2" t="s">
        <v>7493</v>
      </c>
      <c r="L268" s="2"/>
      <c r="M268" s="2"/>
      <c r="N268" s="2"/>
      <c r="O268" s="2"/>
      <c r="P268" s="2"/>
      <c r="Q268" s="2" t="s">
        <v>52</v>
      </c>
      <c r="R268" s="2" t="s">
        <v>10</v>
      </c>
      <c r="S268" s="2" t="s">
        <v>1042</v>
      </c>
      <c r="T268" s="2" t="s">
        <v>1276</v>
      </c>
      <c r="U268" s="2" t="s">
        <v>1280</v>
      </c>
      <c r="V268" s="2" t="s">
        <v>1296</v>
      </c>
      <c r="W268" s="2" t="s">
        <v>1296</v>
      </c>
      <c r="X268" s="2" t="s">
        <v>1295</v>
      </c>
      <c r="Y268" s="2" t="s">
        <v>1025</v>
      </c>
      <c r="Z268" s="2" t="s">
        <v>1844</v>
      </c>
      <c r="AA268" s="2" t="s">
        <v>1844</v>
      </c>
      <c r="AB268" s="2" t="s">
        <v>4892</v>
      </c>
      <c r="AC268" s="2" t="s">
        <v>1844</v>
      </c>
      <c r="AD268" s="2" t="s">
        <v>1299</v>
      </c>
      <c r="AE268" s="2" t="s">
        <v>4893</v>
      </c>
      <c r="AF268" s="2" t="s">
        <v>1870</v>
      </c>
      <c r="AG268" s="2" t="s">
        <v>1847</v>
      </c>
      <c r="AH268" s="2" t="s">
        <v>1844</v>
      </c>
      <c r="AI268" s="2" t="s">
        <v>1844</v>
      </c>
      <c r="AJ268" s="2" t="s">
        <v>1844</v>
      </c>
      <c r="AK268" s="2" t="s">
        <v>1281</v>
      </c>
      <c r="AL268" s="2" t="s">
        <v>1848</v>
      </c>
      <c r="AM268" s="2" t="s">
        <v>1844</v>
      </c>
      <c r="AN268" s="2" t="s">
        <v>2195</v>
      </c>
      <c r="AO268" s="2" t="s">
        <v>2125</v>
      </c>
      <c r="AP268" s="2" t="s">
        <v>1844</v>
      </c>
      <c r="AQ268" s="2" t="s">
        <v>1844</v>
      </c>
      <c r="AR268" s="2" t="s">
        <v>1844</v>
      </c>
      <c r="AS268" s="2" t="s">
        <v>1844</v>
      </c>
      <c r="AT268" s="2" t="s">
        <v>2125</v>
      </c>
      <c r="AU268" s="2" t="s">
        <v>1844</v>
      </c>
      <c r="AV268" s="2" t="s">
        <v>1844</v>
      </c>
      <c r="AW268" s="2" t="s">
        <v>1851</v>
      </c>
      <c r="AX268" s="2" t="s">
        <v>1844</v>
      </c>
      <c r="AY268" s="2" t="s">
        <v>1844</v>
      </c>
      <c r="AZ268" s="2" t="s">
        <v>1852</v>
      </c>
      <c r="BA268" s="2" t="s">
        <v>1844</v>
      </c>
      <c r="BB268" s="2" t="s">
        <v>1278</v>
      </c>
      <c r="BC268" s="2" t="s">
        <v>4894</v>
      </c>
      <c r="BD268" s="2" t="s">
        <v>1844</v>
      </c>
      <c r="BE268" s="2" t="s">
        <v>4895</v>
      </c>
      <c r="BF268" s="2" t="s">
        <v>1853</v>
      </c>
      <c r="BG268" s="2" t="s">
        <v>1844</v>
      </c>
      <c r="BH268" s="2" t="s">
        <v>1281</v>
      </c>
      <c r="BI268" s="2" t="s">
        <v>1844</v>
      </c>
      <c r="BJ268" s="2" t="s">
        <v>1854</v>
      </c>
      <c r="BK268" s="2" t="s">
        <v>1855</v>
      </c>
      <c r="BL268" s="2" t="s">
        <v>1871</v>
      </c>
      <c r="BM268" s="2" t="s">
        <v>1844</v>
      </c>
      <c r="BN268" s="2" t="s">
        <v>1844</v>
      </c>
      <c r="BO268" s="2" t="s">
        <v>1844</v>
      </c>
      <c r="BP268" s="2" t="s">
        <v>1857</v>
      </c>
      <c r="BQ268" s="2" t="s">
        <v>1844</v>
      </c>
      <c r="BR268" s="2" t="s">
        <v>1844</v>
      </c>
      <c r="BS268" s="2" t="s">
        <v>1853</v>
      </c>
      <c r="BT268" s="2" t="s">
        <v>1844</v>
      </c>
      <c r="BU268" s="2" t="s">
        <v>4896</v>
      </c>
      <c r="BV268" s="2" t="s">
        <v>1872</v>
      </c>
      <c r="BW268" s="2" t="s">
        <v>4897</v>
      </c>
      <c r="BX268" s="2" t="s">
        <v>1844</v>
      </c>
      <c r="BY268" s="2" t="s">
        <v>1844</v>
      </c>
      <c r="BZ268" s="2" t="s">
        <v>1844</v>
      </c>
      <c r="CA268" s="2" t="s">
        <v>1844</v>
      </c>
      <c r="CB268" s="2" t="s">
        <v>1844</v>
      </c>
      <c r="CC268" s="2" t="s">
        <v>53</v>
      </c>
      <c r="CD268" s="2" t="s">
        <v>1873</v>
      </c>
      <c r="CE268" s="2" t="s">
        <v>1844</v>
      </c>
      <c r="CF268" s="2" t="s">
        <v>1844</v>
      </c>
      <c r="CG268" s="2" t="s">
        <v>1844</v>
      </c>
      <c r="CH268" s="2" t="s">
        <v>4898</v>
      </c>
      <c r="CI268" s="2" t="s">
        <v>1874</v>
      </c>
      <c r="CJ268" s="2" t="s">
        <v>1844</v>
      </c>
      <c r="CK268" s="2" t="s">
        <v>1844</v>
      </c>
      <c r="CL268" s="2" t="s">
        <v>1844</v>
      </c>
      <c r="CM268" s="2" t="s">
        <v>1844</v>
      </c>
      <c r="CN268" s="2" t="s">
        <v>1281</v>
      </c>
      <c r="CO268" s="2" t="s">
        <v>1875</v>
      </c>
      <c r="CP268" s="2" t="s">
        <v>4896</v>
      </c>
      <c r="CQ268" s="2" t="s">
        <v>1876</v>
      </c>
      <c r="CR268" s="2" t="s">
        <v>1844</v>
      </c>
      <c r="CS268" s="2" t="s">
        <v>1859</v>
      </c>
      <c r="CT268" s="2" t="s">
        <v>1859</v>
      </c>
      <c r="CU268" s="2" t="s">
        <v>1859</v>
      </c>
      <c r="CV268" s="2" t="s">
        <v>1844</v>
      </c>
      <c r="CW268" s="2" t="s">
        <v>1844</v>
      </c>
      <c r="CX268" s="2" t="s">
        <v>1844</v>
      </c>
      <c r="CY268" s="2" t="s">
        <v>1844</v>
      </c>
      <c r="CZ268" s="2" t="s">
        <v>1844</v>
      </c>
      <c r="DA268" s="2" t="s">
        <v>1844</v>
      </c>
      <c r="DB268" s="2" t="s">
        <v>1844</v>
      </c>
      <c r="DC268" s="2" t="s">
        <v>1026</v>
      </c>
      <c r="DD268" s="2" t="s">
        <v>1281</v>
      </c>
      <c r="DE268" s="2" t="s">
        <v>51</v>
      </c>
      <c r="DF268" s="3">
        <v>45456</v>
      </c>
      <c r="DG268" s="3">
        <v>45456</v>
      </c>
      <c r="DH268" s="3">
        <v>45456</v>
      </c>
      <c r="DI268" s="3">
        <v>45456</v>
      </c>
      <c r="DJ268" s="3">
        <v>45456</v>
      </c>
      <c r="DK268" s="3"/>
      <c r="DL268" s="3"/>
      <c r="DM268" s="3">
        <v>45456</v>
      </c>
      <c r="DN268" s="3"/>
      <c r="DO268" s="3">
        <v>45456</v>
      </c>
      <c r="DP268" s="3">
        <v>45456</v>
      </c>
      <c r="DQ268" s="26">
        <v>1</v>
      </c>
    </row>
    <row r="269" spans="1:121" x14ac:dyDescent="0.25">
      <c r="A269" s="2" t="s">
        <v>1281</v>
      </c>
      <c r="B269" s="2" t="s">
        <v>1842</v>
      </c>
      <c r="C269" s="2" t="s">
        <v>4903</v>
      </c>
      <c r="D269" s="2" t="s">
        <v>7738</v>
      </c>
      <c r="E269" s="2" t="s">
        <v>7419</v>
      </c>
      <c r="F269" s="2" t="str">
        <f t="shared" si="9"/>
        <v>ESTACIÓN DE FORMADO DEFICIENTE</v>
      </c>
      <c r="G269" s="2" t="str">
        <f t="shared" si="8"/>
        <v>ESTACIÓN DE FORMADO DEFICIENTE</v>
      </c>
      <c r="H269" s="2" t="s">
        <v>7340</v>
      </c>
      <c r="I269" s="2" t="s">
        <v>120</v>
      </c>
      <c r="J269" s="2"/>
      <c r="K269" s="2"/>
      <c r="L269" s="2"/>
      <c r="M269" s="2"/>
      <c r="N269" s="2"/>
      <c r="O269" s="2"/>
      <c r="P269" s="2"/>
      <c r="Q269" s="2" t="s">
        <v>52</v>
      </c>
      <c r="R269" s="2" t="s">
        <v>10</v>
      </c>
      <c r="S269" s="2" t="s">
        <v>67</v>
      </c>
      <c r="T269" s="2" t="s">
        <v>1282</v>
      </c>
      <c r="U269" s="2" t="s">
        <v>1288</v>
      </c>
      <c r="V269" s="2" t="s">
        <v>1287</v>
      </c>
      <c r="W269" s="2" t="s">
        <v>1287</v>
      </c>
      <c r="X269" s="2" t="s">
        <v>1295</v>
      </c>
      <c r="Y269" s="2" t="s">
        <v>1025</v>
      </c>
      <c r="Z269" s="2" t="s">
        <v>1844</v>
      </c>
      <c r="AA269" s="2" t="s">
        <v>1844</v>
      </c>
      <c r="AB269" s="2" t="s">
        <v>1844</v>
      </c>
      <c r="AC269" s="2" t="s">
        <v>1844</v>
      </c>
      <c r="AD269" s="2" t="s">
        <v>1299</v>
      </c>
      <c r="AE269" s="2" t="s">
        <v>4904</v>
      </c>
      <c r="AF269" s="2" t="s">
        <v>1870</v>
      </c>
      <c r="AG269" s="2" t="s">
        <v>1847</v>
      </c>
      <c r="AH269" s="2" t="s">
        <v>1844</v>
      </c>
      <c r="AI269" s="2" t="s">
        <v>1844</v>
      </c>
      <c r="AJ269" s="2" t="s">
        <v>1844</v>
      </c>
      <c r="AK269" s="2" t="s">
        <v>1281</v>
      </c>
      <c r="AL269" s="2" t="s">
        <v>1848</v>
      </c>
      <c r="AM269" s="2" t="s">
        <v>1844</v>
      </c>
      <c r="AN269" s="2" t="s">
        <v>1857</v>
      </c>
      <c r="AO269" s="2" t="s">
        <v>3707</v>
      </c>
      <c r="AP269" s="2" t="s">
        <v>1844</v>
      </c>
      <c r="AQ269" s="2" t="s">
        <v>1844</v>
      </c>
      <c r="AR269" s="2" t="s">
        <v>1844</v>
      </c>
      <c r="AS269" s="2" t="s">
        <v>1844</v>
      </c>
      <c r="AT269" s="2" t="s">
        <v>3707</v>
      </c>
      <c r="AU269" s="2" t="s">
        <v>1844</v>
      </c>
      <c r="AV269" s="2" t="s">
        <v>1844</v>
      </c>
      <c r="AW269" s="2" t="s">
        <v>1851</v>
      </c>
      <c r="AX269" s="2" t="s">
        <v>1844</v>
      </c>
      <c r="AY269" s="2" t="s">
        <v>1844</v>
      </c>
      <c r="AZ269" s="2" t="s">
        <v>1852</v>
      </c>
      <c r="BA269" s="2" t="s">
        <v>1844</v>
      </c>
      <c r="BB269" s="2" t="s">
        <v>1278</v>
      </c>
      <c r="BC269" s="2" t="s">
        <v>4905</v>
      </c>
      <c r="BD269" s="2" t="s">
        <v>1844</v>
      </c>
      <c r="BE269" s="2" t="s">
        <v>4906</v>
      </c>
      <c r="BF269" s="2" t="s">
        <v>1853</v>
      </c>
      <c r="BG269" s="2" t="s">
        <v>1844</v>
      </c>
      <c r="BH269" s="2" t="s">
        <v>1281</v>
      </c>
      <c r="BI269" s="2" t="s">
        <v>1844</v>
      </c>
      <c r="BJ269" s="2" t="s">
        <v>1854</v>
      </c>
      <c r="BK269" s="2" t="s">
        <v>1855</v>
      </c>
      <c r="BL269" s="2" t="s">
        <v>1871</v>
      </c>
      <c r="BM269" s="2" t="s">
        <v>1844</v>
      </c>
      <c r="BN269" s="2" t="s">
        <v>1844</v>
      </c>
      <c r="BO269" s="2" t="s">
        <v>1844</v>
      </c>
      <c r="BP269" s="2" t="s">
        <v>1857</v>
      </c>
      <c r="BQ269" s="2" t="s">
        <v>1844</v>
      </c>
      <c r="BR269" s="2" t="s">
        <v>1844</v>
      </c>
      <c r="BS269" s="2" t="s">
        <v>1853</v>
      </c>
      <c r="BT269" s="2" t="s">
        <v>1844</v>
      </c>
      <c r="BU269" s="2" t="s">
        <v>4907</v>
      </c>
      <c r="BV269" s="2" t="s">
        <v>1872</v>
      </c>
      <c r="BW269" s="2" t="s">
        <v>4908</v>
      </c>
      <c r="BX269" s="2" t="s">
        <v>1844</v>
      </c>
      <c r="BY269" s="2" t="s">
        <v>1844</v>
      </c>
      <c r="BZ269" s="2" t="s">
        <v>1844</v>
      </c>
      <c r="CA269" s="2" t="s">
        <v>1844</v>
      </c>
      <c r="CB269" s="2" t="s">
        <v>1844</v>
      </c>
      <c r="CC269" s="2" t="s">
        <v>53</v>
      </c>
      <c r="CD269" s="2" t="s">
        <v>1873</v>
      </c>
      <c r="CE269" s="2" t="s">
        <v>1844</v>
      </c>
      <c r="CF269" s="2" t="s">
        <v>1844</v>
      </c>
      <c r="CG269" s="2" t="s">
        <v>1844</v>
      </c>
      <c r="CH269" s="2" t="s">
        <v>4909</v>
      </c>
      <c r="CI269" s="2" t="s">
        <v>1874</v>
      </c>
      <c r="CJ269" s="2" t="s">
        <v>1844</v>
      </c>
      <c r="CK269" s="2" t="s">
        <v>1844</v>
      </c>
      <c r="CL269" s="2" t="s">
        <v>1844</v>
      </c>
      <c r="CM269" s="2" t="s">
        <v>1844</v>
      </c>
      <c r="CN269" s="2" t="s">
        <v>1281</v>
      </c>
      <c r="CO269" s="2" t="s">
        <v>1875</v>
      </c>
      <c r="CP269" s="2" t="s">
        <v>4907</v>
      </c>
      <c r="CQ269" s="2" t="s">
        <v>1876</v>
      </c>
      <c r="CR269" s="2" t="s">
        <v>1844</v>
      </c>
      <c r="CS269" s="2" t="s">
        <v>1859</v>
      </c>
      <c r="CT269" s="2" t="s">
        <v>1859</v>
      </c>
      <c r="CU269" s="2" t="s">
        <v>1859</v>
      </c>
      <c r="CV269" s="2" t="s">
        <v>1844</v>
      </c>
      <c r="CW269" s="2" t="s">
        <v>1844</v>
      </c>
      <c r="CX269" s="2" t="s">
        <v>1844</v>
      </c>
      <c r="CY269" s="2" t="s">
        <v>1844</v>
      </c>
      <c r="CZ269" s="2" t="s">
        <v>1844</v>
      </c>
      <c r="DA269" s="2" t="s">
        <v>1844</v>
      </c>
      <c r="DB269" s="2" t="s">
        <v>1844</v>
      </c>
      <c r="DC269" s="2" t="s">
        <v>1026</v>
      </c>
      <c r="DD269" s="2" t="s">
        <v>1281</v>
      </c>
      <c r="DE269" s="2" t="s">
        <v>51</v>
      </c>
      <c r="DF269" s="3">
        <v>45457</v>
      </c>
      <c r="DG269" s="3">
        <v>45457</v>
      </c>
      <c r="DH269" s="3">
        <v>45457</v>
      </c>
      <c r="DI269" s="3"/>
      <c r="DJ269" s="3">
        <v>45456</v>
      </c>
      <c r="DK269" s="3"/>
      <c r="DL269" s="3"/>
      <c r="DM269" s="3">
        <v>45457</v>
      </c>
      <c r="DN269" s="3"/>
      <c r="DO269" s="3">
        <v>45457</v>
      </c>
      <c r="DP269" s="3">
        <v>45456</v>
      </c>
      <c r="DQ269" s="26">
        <v>0</v>
      </c>
    </row>
    <row r="270" spans="1:121" x14ac:dyDescent="0.25">
      <c r="A270" s="2" t="s">
        <v>1281</v>
      </c>
      <c r="B270" s="2" t="s">
        <v>1842</v>
      </c>
      <c r="C270" s="2" t="s">
        <v>4910</v>
      </c>
      <c r="D270" s="2" t="s">
        <v>7771</v>
      </c>
      <c r="E270" s="2" t="s">
        <v>7646</v>
      </c>
      <c r="F270" s="2" t="str">
        <f t="shared" si="9"/>
        <v>CORREA DE SISTEMA DE TRANSMISIÓN FRACTURADA</v>
      </c>
      <c r="G270" s="2" t="str">
        <f t="shared" si="8"/>
        <v>CORREA DE SISTEMA DE TRANSMISIÓN FRACTURADA</v>
      </c>
      <c r="H270" s="2" t="s">
        <v>7346</v>
      </c>
      <c r="I270" s="2" t="s">
        <v>7480</v>
      </c>
      <c r="J270" s="2" t="s">
        <v>7507</v>
      </c>
      <c r="K270" s="2" t="s">
        <v>7646</v>
      </c>
      <c r="L270" s="2"/>
      <c r="M270" s="2"/>
      <c r="N270" s="2"/>
      <c r="O270" s="2"/>
      <c r="P270" s="2"/>
      <c r="Q270" s="2" t="s">
        <v>153</v>
      </c>
      <c r="R270" s="2" t="s">
        <v>10</v>
      </c>
      <c r="S270" s="2" t="s">
        <v>1042</v>
      </c>
      <c r="T270" s="2" t="s">
        <v>1276</v>
      </c>
      <c r="U270" s="2" t="s">
        <v>1280</v>
      </c>
      <c r="V270" s="2" t="s">
        <v>1299</v>
      </c>
      <c r="W270" s="2" t="s">
        <v>1299</v>
      </c>
      <c r="X270" s="2" t="s">
        <v>1291</v>
      </c>
      <c r="Y270" s="2" t="s">
        <v>1025</v>
      </c>
      <c r="Z270" s="2" t="s">
        <v>1844</v>
      </c>
      <c r="AA270" s="2" t="s">
        <v>1844</v>
      </c>
      <c r="AB270" s="2" t="s">
        <v>4911</v>
      </c>
      <c r="AC270" s="2" t="s">
        <v>1844</v>
      </c>
      <c r="AD270" s="2" t="s">
        <v>1299</v>
      </c>
      <c r="AE270" s="2" t="s">
        <v>4912</v>
      </c>
      <c r="AF270" s="2" t="s">
        <v>2176</v>
      </c>
      <c r="AG270" s="2" t="s">
        <v>1847</v>
      </c>
      <c r="AH270" s="2" t="s">
        <v>1844</v>
      </c>
      <c r="AI270" s="2" t="s">
        <v>1844</v>
      </c>
      <c r="AJ270" s="2" t="s">
        <v>1844</v>
      </c>
      <c r="AK270" s="2" t="s">
        <v>1281</v>
      </c>
      <c r="AL270" s="2" t="s">
        <v>1848</v>
      </c>
      <c r="AM270" s="2" t="s">
        <v>1844</v>
      </c>
      <c r="AN270" s="2" t="s">
        <v>2362</v>
      </c>
      <c r="AO270" s="2" t="s">
        <v>4191</v>
      </c>
      <c r="AP270" s="2" t="s">
        <v>1844</v>
      </c>
      <c r="AQ270" s="2" t="s">
        <v>1844</v>
      </c>
      <c r="AR270" s="2" t="s">
        <v>1844</v>
      </c>
      <c r="AS270" s="2" t="s">
        <v>1844</v>
      </c>
      <c r="AT270" s="2" t="s">
        <v>4913</v>
      </c>
      <c r="AU270" s="2" t="s">
        <v>1844</v>
      </c>
      <c r="AV270" s="2" t="s">
        <v>1844</v>
      </c>
      <c r="AW270" s="2" t="s">
        <v>1851</v>
      </c>
      <c r="AX270" s="2" t="s">
        <v>1844</v>
      </c>
      <c r="AY270" s="2" t="s">
        <v>1844</v>
      </c>
      <c r="AZ270" s="2" t="s">
        <v>1852</v>
      </c>
      <c r="BA270" s="2" t="s">
        <v>1844</v>
      </c>
      <c r="BB270" s="2" t="s">
        <v>1278</v>
      </c>
      <c r="BC270" s="2" t="s">
        <v>4914</v>
      </c>
      <c r="BD270" s="2" t="s">
        <v>1844</v>
      </c>
      <c r="BE270" s="2" t="s">
        <v>4915</v>
      </c>
      <c r="BF270" s="2" t="s">
        <v>1853</v>
      </c>
      <c r="BG270" s="2" t="s">
        <v>1844</v>
      </c>
      <c r="BH270" s="2" t="s">
        <v>1281</v>
      </c>
      <c r="BI270" s="2" t="s">
        <v>1844</v>
      </c>
      <c r="BJ270" s="2" t="s">
        <v>1854</v>
      </c>
      <c r="BK270" s="2" t="s">
        <v>1855</v>
      </c>
      <c r="BL270" s="2" t="s">
        <v>1866</v>
      </c>
      <c r="BM270" s="2" t="s">
        <v>1844</v>
      </c>
      <c r="BN270" s="2" t="s">
        <v>1844</v>
      </c>
      <c r="BO270" s="2" t="s">
        <v>1844</v>
      </c>
      <c r="BP270" s="2" t="s">
        <v>1857</v>
      </c>
      <c r="BQ270" s="2" t="s">
        <v>1844</v>
      </c>
      <c r="BR270" s="2" t="s">
        <v>1844</v>
      </c>
      <c r="BS270" s="2" t="s">
        <v>1853</v>
      </c>
      <c r="BT270" s="2" t="s">
        <v>1844</v>
      </c>
      <c r="BU270" s="2" t="s">
        <v>4916</v>
      </c>
      <c r="BV270" s="2" t="s">
        <v>1882</v>
      </c>
      <c r="BW270" s="2" t="s">
        <v>4917</v>
      </c>
      <c r="BX270" s="2" t="s">
        <v>1844</v>
      </c>
      <c r="BY270" s="2" t="s">
        <v>1844</v>
      </c>
      <c r="BZ270" s="2" t="s">
        <v>1844</v>
      </c>
      <c r="CA270" s="2" t="s">
        <v>1844</v>
      </c>
      <c r="CB270" s="2" t="s">
        <v>1844</v>
      </c>
      <c r="CC270" s="2" t="s">
        <v>154</v>
      </c>
      <c r="CD270" s="2" t="s">
        <v>1844</v>
      </c>
      <c r="CE270" s="2" t="s">
        <v>1844</v>
      </c>
      <c r="CF270" s="2" t="s">
        <v>1844</v>
      </c>
      <c r="CG270" s="2" t="s">
        <v>1844</v>
      </c>
      <c r="CH270" s="2" t="s">
        <v>4918</v>
      </c>
      <c r="CI270" s="2" t="s">
        <v>1869</v>
      </c>
      <c r="CJ270" s="2" t="s">
        <v>1844</v>
      </c>
      <c r="CK270" s="2" t="s">
        <v>1844</v>
      </c>
      <c r="CL270" s="2" t="s">
        <v>1844</v>
      </c>
      <c r="CM270" s="2" t="s">
        <v>1844</v>
      </c>
      <c r="CN270" s="2" t="s">
        <v>1281</v>
      </c>
      <c r="CO270" s="2" t="s">
        <v>1883</v>
      </c>
      <c r="CP270" s="2" t="s">
        <v>4916</v>
      </c>
      <c r="CQ270" s="2" t="s">
        <v>1884</v>
      </c>
      <c r="CR270" s="2" t="s">
        <v>1844</v>
      </c>
      <c r="CS270" s="2" t="s">
        <v>1859</v>
      </c>
      <c r="CT270" s="2" t="s">
        <v>1859</v>
      </c>
      <c r="CU270" s="2" t="s">
        <v>1859</v>
      </c>
      <c r="CV270" s="2" t="s">
        <v>1844</v>
      </c>
      <c r="CW270" s="2" t="s">
        <v>1844</v>
      </c>
      <c r="CX270" s="2" t="s">
        <v>1844</v>
      </c>
      <c r="CY270" s="2" t="s">
        <v>1844</v>
      </c>
      <c r="CZ270" s="2" t="s">
        <v>1844</v>
      </c>
      <c r="DA270" s="2" t="s">
        <v>1844</v>
      </c>
      <c r="DB270" s="2" t="s">
        <v>1844</v>
      </c>
      <c r="DC270" s="2" t="s">
        <v>1026</v>
      </c>
      <c r="DD270" s="2" t="s">
        <v>1281</v>
      </c>
      <c r="DE270" s="2" t="s">
        <v>152</v>
      </c>
      <c r="DF270" s="3">
        <v>45461</v>
      </c>
      <c r="DG270" s="3">
        <v>45462</v>
      </c>
      <c r="DH270" s="3">
        <v>45462</v>
      </c>
      <c r="DI270" s="3">
        <v>45462</v>
      </c>
      <c r="DJ270" s="3">
        <v>45462</v>
      </c>
      <c r="DK270" s="3"/>
      <c r="DL270" s="3"/>
      <c r="DM270" s="3">
        <v>45461</v>
      </c>
      <c r="DN270" s="3"/>
      <c r="DO270" s="3">
        <v>45461</v>
      </c>
      <c r="DP270" s="3">
        <v>45461</v>
      </c>
      <c r="DQ270" s="26">
        <v>22.67</v>
      </c>
    </row>
    <row r="271" spans="1:121" x14ac:dyDescent="0.25">
      <c r="A271" s="2" t="s">
        <v>1281</v>
      </c>
      <c r="B271" s="2" t="s">
        <v>1842</v>
      </c>
      <c r="C271" s="2" t="s">
        <v>4940</v>
      </c>
      <c r="D271" s="2" t="s">
        <v>7687</v>
      </c>
      <c r="E271" s="2" t="s">
        <v>7493</v>
      </c>
      <c r="F271" s="2" t="str">
        <f t="shared" si="9"/>
        <v>ACOPLE FUSIBLE FRACTURADO</v>
      </c>
      <c r="G271" s="2" t="str">
        <f t="shared" si="8"/>
        <v>ACOPLE FUSIBLE FRACTURADO</v>
      </c>
      <c r="H271" s="2" t="s">
        <v>7250</v>
      </c>
      <c r="I271" s="2" t="s">
        <v>7436</v>
      </c>
      <c r="J271" s="2" t="s">
        <v>7647</v>
      </c>
      <c r="K271" s="2" t="s">
        <v>7387</v>
      </c>
      <c r="L271" s="2"/>
      <c r="M271" s="2"/>
      <c r="N271" s="2"/>
      <c r="O271" s="2"/>
      <c r="P271" s="2"/>
      <c r="Q271" s="2" t="s">
        <v>326</v>
      </c>
      <c r="R271" s="2" t="s">
        <v>10</v>
      </c>
      <c r="S271" s="2" t="s">
        <v>67</v>
      </c>
      <c r="T271" s="2" t="s">
        <v>1276</v>
      </c>
      <c r="U271" s="2" t="s">
        <v>1280</v>
      </c>
      <c r="V271" s="2" t="s">
        <v>1306</v>
      </c>
      <c r="W271" s="2" t="s">
        <v>1306</v>
      </c>
      <c r="X271" s="2" t="s">
        <v>1298</v>
      </c>
      <c r="Y271" s="2" t="s">
        <v>1015</v>
      </c>
      <c r="Z271" s="2" t="s">
        <v>1844</v>
      </c>
      <c r="AA271" s="2" t="s">
        <v>1844</v>
      </c>
      <c r="AB271" s="2" t="s">
        <v>4941</v>
      </c>
      <c r="AC271" s="2" t="s">
        <v>1844</v>
      </c>
      <c r="AD271" s="2" t="s">
        <v>1296</v>
      </c>
      <c r="AE271" s="2" t="s">
        <v>4942</v>
      </c>
      <c r="AF271" s="2" t="s">
        <v>1960</v>
      </c>
      <c r="AG271" s="2" t="s">
        <v>1847</v>
      </c>
      <c r="AH271" s="2" t="s">
        <v>1844</v>
      </c>
      <c r="AI271" s="2" t="s">
        <v>1844</v>
      </c>
      <c r="AJ271" s="2" t="s">
        <v>1844</v>
      </c>
      <c r="AK271" s="2" t="s">
        <v>1281</v>
      </c>
      <c r="AL271" s="2" t="s">
        <v>1848</v>
      </c>
      <c r="AM271" s="2" t="s">
        <v>1844</v>
      </c>
      <c r="AN271" s="2" t="s">
        <v>4943</v>
      </c>
      <c r="AO271" s="2" t="s">
        <v>4944</v>
      </c>
      <c r="AP271" s="2" t="s">
        <v>1844</v>
      </c>
      <c r="AQ271" s="2" t="s">
        <v>1844</v>
      </c>
      <c r="AR271" s="2" t="s">
        <v>1844</v>
      </c>
      <c r="AS271" s="2" t="s">
        <v>1844</v>
      </c>
      <c r="AT271" s="2" t="s">
        <v>4944</v>
      </c>
      <c r="AU271" s="2" t="s">
        <v>1844</v>
      </c>
      <c r="AV271" s="2" t="s">
        <v>1844</v>
      </c>
      <c r="AW271" s="2" t="s">
        <v>1851</v>
      </c>
      <c r="AX271" s="2" t="s">
        <v>1844</v>
      </c>
      <c r="AY271" s="2" t="s">
        <v>1844</v>
      </c>
      <c r="AZ271" s="2" t="s">
        <v>1852</v>
      </c>
      <c r="BA271" s="2" t="s">
        <v>1844</v>
      </c>
      <c r="BB271" s="2" t="s">
        <v>1278</v>
      </c>
      <c r="BC271" s="2" t="s">
        <v>4945</v>
      </c>
      <c r="BD271" s="2" t="s">
        <v>1844</v>
      </c>
      <c r="BE271" s="2" t="s">
        <v>4946</v>
      </c>
      <c r="BF271" s="2" t="s">
        <v>1853</v>
      </c>
      <c r="BG271" s="2" t="s">
        <v>1844</v>
      </c>
      <c r="BH271" s="2" t="s">
        <v>1281</v>
      </c>
      <c r="BI271" s="2" t="s">
        <v>1844</v>
      </c>
      <c r="BJ271" s="2" t="s">
        <v>1854</v>
      </c>
      <c r="BK271" s="2" t="s">
        <v>1855</v>
      </c>
      <c r="BL271" s="2" t="s">
        <v>1914</v>
      </c>
      <c r="BM271" s="2" t="s">
        <v>1844</v>
      </c>
      <c r="BN271" s="2" t="s">
        <v>1844</v>
      </c>
      <c r="BO271" s="2" t="s">
        <v>1844</v>
      </c>
      <c r="BP271" s="2" t="s">
        <v>1857</v>
      </c>
      <c r="BQ271" s="2" t="s">
        <v>1844</v>
      </c>
      <c r="BR271" s="2" t="s">
        <v>1844</v>
      </c>
      <c r="BS271" s="2" t="s">
        <v>1853</v>
      </c>
      <c r="BT271" s="2" t="s">
        <v>1844</v>
      </c>
      <c r="BU271" s="2" t="s">
        <v>4944</v>
      </c>
      <c r="BV271" s="2" t="s">
        <v>1844</v>
      </c>
      <c r="BW271" s="2" t="s">
        <v>4947</v>
      </c>
      <c r="BX271" s="2" t="s">
        <v>1844</v>
      </c>
      <c r="BY271" s="2" t="s">
        <v>1844</v>
      </c>
      <c r="BZ271" s="2" t="s">
        <v>1844</v>
      </c>
      <c r="CA271" s="2" t="s">
        <v>1844</v>
      </c>
      <c r="CB271" s="2" t="s">
        <v>1844</v>
      </c>
      <c r="CC271" s="2" t="s">
        <v>120</v>
      </c>
      <c r="CD271" s="2" t="s">
        <v>1844</v>
      </c>
      <c r="CE271" s="2" t="s">
        <v>1844</v>
      </c>
      <c r="CF271" s="2" t="s">
        <v>1844</v>
      </c>
      <c r="CG271" s="2" t="s">
        <v>1844</v>
      </c>
      <c r="CH271" s="2" t="s">
        <v>4948</v>
      </c>
      <c r="CI271" s="2" t="s">
        <v>1901</v>
      </c>
      <c r="CJ271" s="2" t="s">
        <v>1844</v>
      </c>
      <c r="CK271" s="2" t="s">
        <v>1844</v>
      </c>
      <c r="CL271" s="2" t="s">
        <v>1844</v>
      </c>
      <c r="CM271" s="2" t="s">
        <v>1844</v>
      </c>
      <c r="CN271" s="2" t="s">
        <v>1281</v>
      </c>
      <c r="CO271" s="2" t="s">
        <v>1844</v>
      </c>
      <c r="CP271" s="2" t="s">
        <v>4944</v>
      </c>
      <c r="CQ271" s="2" t="s">
        <v>1844</v>
      </c>
      <c r="CR271" s="2" t="s">
        <v>1844</v>
      </c>
      <c r="CS271" s="2" t="s">
        <v>1859</v>
      </c>
      <c r="CT271" s="2" t="s">
        <v>1859</v>
      </c>
      <c r="CU271" s="2" t="s">
        <v>1859</v>
      </c>
      <c r="CV271" s="2" t="s">
        <v>1844</v>
      </c>
      <c r="CW271" s="2" t="s">
        <v>1844</v>
      </c>
      <c r="CX271" s="2" t="s">
        <v>1844</v>
      </c>
      <c r="CY271" s="2" t="s">
        <v>1844</v>
      </c>
      <c r="CZ271" s="2" t="s">
        <v>1844</v>
      </c>
      <c r="DA271" s="2" t="s">
        <v>1844</v>
      </c>
      <c r="DB271" s="2" t="s">
        <v>1844</v>
      </c>
      <c r="DC271" s="2" t="s">
        <v>1026</v>
      </c>
      <c r="DD271" s="2" t="s">
        <v>1281</v>
      </c>
      <c r="DE271" s="2" t="s">
        <v>325</v>
      </c>
      <c r="DF271" s="3">
        <v>45465</v>
      </c>
      <c r="DG271" s="3">
        <v>45465</v>
      </c>
      <c r="DH271" s="3">
        <v>45467</v>
      </c>
      <c r="DI271" s="3">
        <v>45465</v>
      </c>
      <c r="DJ271" s="3">
        <v>45465</v>
      </c>
      <c r="DK271" s="3"/>
      <c r="DL271" s="3"/>
      <c r="DM271" s="3">
        <v>45465</v>
      </c>
      <c r="DN271" s="3"/>
      <c r="DO271" s="3">
        <v>45465</v>
      </c>
      <c r="DP271" s="3">
        <v>45465</v>
      </c>
      <c r="DQ271" s="26">
        <v>1.36</v>
      </c>
    </row>
    <row r="272" spans="1:121" x14ac:dyDescent="0.25">
      <c r="A272" s="2" t="s">
        <v>1281</v>
      </c>
      <c r="B272" s="2" t="s">
        <v>1842</v>
      </c>
      <c r="C272" s="2" t="s">
        <v>4837</v>
      </c>
      <c r="D272" s="2" t="s">
        <v>7772</v>
      </c>
      <c r="E272" s="2" t="s">
        <v>7461</v>
      </c>
      <c r="F272" s="2" t="str">
        <f t="shared" si="9"/>
        <v>CUERNO ANILLADOR DESCALIBRADO</v>
      </c>
      <c r="G272" s="2" t="str">
        <f t="shared" si="8"/>
        <v>CUERNO ANILLADOR DESCALIBRADO</v>
      </c>
      <c r="H272" s="2" t="s">
        <v>7272</v>
      </c>
      <c r="I272" s="2" t="s">
        <v>7648</v>
      </c>
      <c r="J272" s="2" t="s">
        <v>7279</v>
      </c>
      <c r="K272" s="2" t="s">
        <v>7649</v>
      </c>
      <c r="L272" s="2" t="s">
        <v>7639</v>
      </c>
      <c r="M272" s="2" t="s">
        <v>7640</v>
      </c>
      <c r="N272" s="2"/>
      <c r="O272" s="2"/>
      <c r="P272" s="2"/>
      <c r="Q272" s="2" t="s">
        <v>366</v>
      </c>
      <c r="R272" s="2" t="s">
        <v>10</v>
      </c>
      <c r="S272" s="2" t="s">
        <v>67</v>
      </c>
      <c r="T272" s="2" t="s">
        <v>1276</v>
      </c>
      <c r="U272" s="2" t="s">
        <v>1280</v>
      </c>
      <c r="V272" s="2" t="s">
        <v>1277</v>
      </c>
      <c r="W272" s="2" t="s">
        <v>1277</v>
      </c>
      <c r="X272" s="2" t="s">
        <v>1298</v>
      </c>
      <c r="Y272" s="2" t="s">
        <v>1015</v>
      </c>
      <c r="Z272" s="2" t="s">
        <v>1844</v>
      </c>
      <c r="AA272" s="2" t="s">
        <v>1844</v>
      </c>
      <c r="AB272" s="2" t="s">
        <v>4838</v>
      </c>
      <c r="AC272" s="2" t="s">
        <v>1844</v>
      </c>
      <c r="AD272" s="2" t="s">
        <v>1292</v>
      </c>
      <c r="AE272" s="2" t="s">
        <v>4839</v>
      </c>
      <c r="AF272" s="2" t="s">
        <v>1913</v>
      </c>
      <c r="AG272" s="2" t="s">
        <v>1847</v>
      </c>
      <c r="AH272" s="2" t="s">
        <v>1844</v>
      </c>
      <c r="AI272" s="2" t="s">
        <v>1844</v>
      </c>
      <c r="AJ272" s="2" t="s">
        <v>1844</v>
      </c>
      <c r="AK272" s="2" t="s">
        <v>1281</v>
      </c>
      <c r="AL272" s="2" t="s">
        <v>1848</v>
      </c>
      <c r="AM272" s="2" t="s">
        <v>1844</v>
      </c>
      <c r="AN272" s="2" t="s">
        <v>1929</v>
      </c>
      <c r="AO272" s="2" t="s">
        <v>2282</v>
      </c>
      <c r="AP272" s="2" t="s">
        <v>1844</v>
      </c>
      <c r="AQ272" s="2" t="s">
        <v>1844</v>
      </c>
      <c r="AR272" s="2" t="s">
        <v>1844</v>
      </c>
      <c r="AS272" s="2" t="s">
        <v>1844</v>
      </c>
      <c r="AT272" s="2" t="s">
        <v>4840</v>
      </c>
      <c r="AU272" s="2" t="s">
        <v>1844</v>
      </c>
      <c r="AV272" s="2" t="s">
        <v>1844</v>
      </c>
      <c r="AW272" s="2" t="s">
        <v>1851</v>
      </c>
      <c r="AX272" s="2" t="s">
        <v>1844</v>
      </c>
      <c r="AY272" s="2" t="s">
        <v>1844</v>
      </c>
      <c r="AZ272" s="2" t="s">
        <v>1852</v>
      </c>
      <c r="BA272" s="2" t="s">
        <v>1844</v>
      </c>
      <c r="BB272" s="2" t="s">
        <v>1278</v>
      </c>
      <c r="BC272" s="2" t="s">
        <v>4841</v>
      </c>
      <c r="BD272" s="2" t="s">
        <v>1844</v>
      </c>
      <c r="BE272" s="2" t="s">
        <v>4842</v>
      </c>
      <c r="BF272" s="2" t="s">
        <v>1853</v>
      </c>
      <c r="BG272" s="2" t="s">
        <v>1844</v>
      </c>
      <c r="BH272" s="2" t="s">
        <v>1281</v>
      </c>
      <c r="BI272" s="2" t="s">
        <v>1844</v>
      </c>
      <c r="BJ272" s="2" t="s">
        <v>1854</v>
      </c>
      <c r="BK272" s="2" t="s">
        <v>1855</v>
      </c>
      <c r="BL272" s="2" t="s">
        <v>1914</v>
      </c>
      <c r="BM272" s="2" t="s">
        <v>1844</v>
      </c>
      <c r="BN272" s="2" t="s">
        <v>1844</v>
      </c>
      <c r="BO272" s="2" t="s">
        <v>1844</v>
      </c>
      <c r="BP272" s="2" t="s">
        <v>1857</v>
      </c>
      <c r="BQ272" s="2" t="s">
        <v>1844</v>
      </c>
      <c r="BR272" s="2" t="s">
        <v>1844</v>
      </c>
      <c r="BS272" s="2" t="s">
        <v>1853</v>
      </c>
      <c r="BT272" s="2" t="s">
        <v>1844</v>
      </c>
      <c r="BU272" s="2" t="s">
        <v>4843</v>
      </c>
      <c r="BV272" s="2" t="s">
        <v>1844</v>
      </c>
      <c r="BW272" s="2" t="s">
        <v>4844</v>
      </c>
      <c r="BX272" s="2" t="s">
        <v>1844</v>
      </c>
      <c r="BY272" s="2" t="s">
        <v>1844</v>
      </c>
      <c r="BZ272" s="2" t="s">
        <v>1844</v>
      </c>
      <c r="CA272" s="2" t="s">
        <v>1844</v>
      </c>
      <c r="CB272" s="2" t="s">
        <v>1844</v>
      </c>
      <c r="CC272" s="2" t="s">
        <v>120</v>
      </c>
      <c r="CD272" s="2" t="s">
        <v>1844</v>
      </c>
      <c r="CE272" s="2" t="s">
        <v>1844</v>
      </c>
      <c r="CF272" s="2" t="s">
        <v>1844</v>
      </c>
      <c r="CG272" s="2" t="s">
        <v>1844</v>
      </c>
      <c r="CH272" s="2" t="s">
        <v>4839</v>
      </c>
      <c r="CI272" s="2" t="s">
        <v>1901</v>
      </c>
      <c r="CJ272" s="2" t="s">
        <v>1844</v>
      </c>
      <c r="CK272" s="2" t="s">
        <v>1844</v>
      </c>
      <c r="CL272" s="2" t="s">
        <v>1844</v>
      </c>
      <c r="CM272" s="2" t="s">
        <v>1844</v>
      </c>
      <c r="CN272" s="2" t="s">
        <v>1281</v>
      </c>
      <c r="CO272" s="2" t="s">
        <v>1844</v>
      </c>
      <c r="CP272" s="2" t="s">
        <v>4843</v>
      </c>
      <c r="CQ272" s="2" t="s">
        <v>1844</v>
      </c>
      <c r="CR272" s="2" t="s">
        <v>1844</v>
      </c>
      <c r="CS272" s="2" t="s">
        <v>1859</v>
      </c>
      <c r="CT272" s="2" t="s">
        <v>1859</v>
      </c>
      <c r="CU272" s="2" t="s">
        <v>1859</v>
      </c>
      <c r="CV272" s="2" t="s">
        <v>1844</v>
      </c>
      <c r="CW272" s="2" t="s">
        <v>1844</v>
      </c>
      <c r="CX272" s="2" t="s">
        <v>1844</v>
      </c>
      <c r="CY272" s="2" t="s">
        <v>1844</v>
      </c>
      <c r="CZ272" s="2" t="s">
        <v>1844</v>
      </c>
      <c r="DA272" s="2" t="s">
        <v>1844</v>
      </c>
      <c r="DB272" s="2" t="s">
        <v>1844</v>
      </c>
      <c r="DC272" s="2" t="s">
        <v>1026</v>
      </c>
      <c r="DD272" s="2" t="s">
        <v>1281</v>
      </c>
      <c r="DE272" s="2" t="s">
        <v>365</v>
      </c>
      <c r="DF272" s="3">
        <v>45436</v>
      </c>
      <c r="DG272" s="3">
        <v>45470</v>
      </c>
      <c r="DH272" s="3">
        <v>45470</v>
      </c>
      <c r="DI272" s="3">
        <v>45436</v>
      </c>
      <c r="DJ272" s="3">
        <v>45470</v>
      </c>
      <c r="DK272" s="3"/>
      <c r="DL272" s="3"/>
      <c r="DM272" s="3">
        <v>45436</v>
      </c>
      <c r="DN272" s="3"/>
      <c r="DO272" s="3">
        <v>45436</v>
      </c>
      <c r="DP272" s="3">
        <v>45436</v>
      </c>
      <c r="DQ272" s="26">
        <v>1.5</v>
      </c>
    </row>
    <row r="273" spans="1:121" x14ac:dyDescent="0.25">
      <c r="A273" s="2" t="s">
        <v>1281</v>
      </c>
      <c r="B273" s="2" t="s">
        <v>1842</v>
      </c>
      <c r="C273" s="2" t="s">
        <v>4919</v>
      </c>
      <c r="D273" s="2" t="s">
        <v>7773</v>
      </c>
      <c r="E273" s="2" t="s">
        <v>7677</v>
      </c>
      <c r="F273" s="2" t="str">
        <f t="shared" si="9"/>
        <v>ESTACIÓN DE GRAPADO DESINCRONIZADO</v>
      </c>
      <c r="G273" s="2" t="str">
        <f t="shared" si="8"/>
        <v>ESTACIÓN DE GRAPADO DESINCRONIZADO</v>
      </c>
      <c r="H273" s="2" t="s">
        <v>7288</v>
      </c>
      <c r="I273" s="2" t="s">
        <v>7247</v>
      </c>
      <c r="J273" s="2" t="s">
        <v>7410</v>
      </c>
      <c r="K273" s="2" t="s">
        <v>7257</v>
      </c>
      <c r="L273" s="2" t="s">
        <v>7258</v>
      </c>
      <c r="M273" s="2"/>
      <c r="N273" s="2"/>
      <c r="O273" s="2"/>
      <c r="P273" s="2"/>
      <c r="Q273" s="2" t="s">
        <v>153</v>
      </c>
      <c r="R273" s="2" t="s">
        <v>10</v>
      </c>
      <c r="S273" s="2" t="s">
        <v>1042</v>
      </c>
      <c r="T273" s="2" t="s">
        <v>1276</v>
      </c>
      <c r="U273" s="2" t="s">
        <v>1284</v>
      </c>
      <c r="V273" s="2" t="s">
        <v>1306</v>
      </c>
      <c r="W273" s="2" t="s">
        <v>1306</v>
      </c>
      <c r="X273" s="2" t="s">
        <v>1291</v>
      </c>
      <c r="Y273" s="2" t="s">
        <v>1025</v>
      </c>
      <c r="Z273" s="2" t="s">
        <v>1844</v>
      </c>
      <c r="AA273" s="2" t="s">
        <v>1844</v>
      </c>
      <c r="AB273" s="2" t="s">
        <v>4920</v>
      </c>
      <c r="AC273" s="2" t="s">
        <v>1844</v>
      </c>
      <c r="AD273" s="2" t="s">
        <v>1292</v>
      </c>
      <c r="AE273" s="2" t="s">
        <v>4921</v>
      </c>
      <c r="AF273" s="2" t="s">
        <v>2176</v>
      </c>
      <c r="AG273" s="2" t="s">
        <v>1847</v>
      </c>
      <c r="AH273" s="2" t="s">
        <v>1844</v>
      </c>
      <c r="AI273" s="2" t="s">
        <v>1844</v>
      </c>
      <c r="AJ273" s="2" t="s">
        <v>1844</v>
      </c>
      <c r="AK273" s="2" t="s">
        <v>1281</v>
      </c>
      <c r="AL273" s="2" t="s">
        <v>1848</v>
      </c>
      <c r="AM273" s="2" t="s">
        <v>1844</v>
      </c>
      <c r="AN273" s="2" t="s">
        <v>2283</v>
      </c>
      <c r="AO273" s="2" t="s">
        <v>2308</v>
      </c>
      <c r="AP273" s="2" t="s">
        <v>1844</v>
      </c>
      <c r="AQ273" s="2" t="s">
        <v>1844</v>
      </c>
      <c r="AR273" s="2" t="s">
        <v>1844</v>
      </c>
      <c r="AS273" s="2" t="s">
        <v>1844</v>
      </c>
      <c r="AT273" s="2" t="s">
        <v>4922</v>
      </c>
      <c r="AU273" s="2" t="s">
        <v>1844</v>
      </c>
      <c r="AV273" s="2" t="s">
        <v>1844</v>
      </c>
      <c r="AW273" s="2" t="s">
        <v>1851</v>
      </c>
      <c r="AX273" s="2" t="s">
        <v>1844</v>
      </c>
      <c r="AY273" s="2" t="s">
        <v>1844</v>
      </c>
      <c r="AZ273" s="2" t="s">
        <v>1852</v>
      </c>
      <c r="BA273" s="2" t="s">
        <v>1844</v>
      </c>
      <c r="BB273" s="2" t="s">
        <v>1278</v>
      </c>
      <c r="BC273" s="2" t="s">
        <v>4923</v>
      </c>
      <c r="BD273" s="2" t="s">
        <v>1844</v>
      </c>
      <c r="BE273" s="2" t="s">
        <v>4924</v>
      </c>
      <c r="BF273" s="2" t="s">
        <v>1853</v>
      </c>
      <c r="BG273" s="2" t="s">
        <v>1844</v>
      </c>
      <c r="BH273" s="2" t="s">
        <v>1281</v>
      </c>
      <c r="BI273" s="2" t="s">
        <v>1844</v>
      </c>
      <c r="BJ273" s="2" t="s">
        <v>1854</v>
      </c>
      <c r="BK273" s="2" t="s">
        <v>1855</v>
      </c>
      <c r="BL273" s="2" t="s">
        <v>1866</v>
      </c>
      <c r="BM273" s="2" t="s">
        <v>1844</v>
      </c>
      <c r="BN273" s="2" t="s">
        <v>1844</v>
      </c>
      <c r="BO273" s="2" t="s">
        <v>1844</v>
      </c>
      <c r="BP273" s="2" t="s">
        <v>1857</v>
      </c>
      <c r="BQ273" s="2" t="s">
        <v>1844</v>
      </c>
      <c r="BR273" s="2" t="s">
        <v>1844</v>
      </c>
      <c r="BS273" s="2" t="s">
        <v>1853</v>
      </c>
      <c r="BT273" s="2" t="s">
        <v>1844</v>
      </c>
      <c r="BU273" s="2" t="s">
        <v>4925</v>
      </c>
      <c r="BV273" s="2" t="s">
        <v>1882</v>
      </c>
      <c r="BW273" s="2" t="s">
        <v>4926</v>
      </c>
      <c r="BX273" s="2" t="s">
        <v>1844</v>
      </c>
      <c r="BY273" s="2" t="s">
        <v>1844</v>
      </c>
      <c r="BZ273" s="2" t="s">
        <v>1844</v>
      </c>
      <c r="CA273" s="2" t="s">
        <v>1844</v>
      </c>
      <c r="CB273" s="2" t="s">
        <v>1844</v>
      </c>
      <c r="CC273" s="2" t="s">
        <v>154</v>
      </c>
      <c r="CD273" s="2" t="s">
        <v>1844</v>
      </c>
      <c r="CE273" s="2" t="s">
        <v>1844</v>
      </c>
      <c r="CF273" s="2" t="s">
        <v>1844</v>
      </c>
      <c r="CG273" s="2" t="s">
        <v>1844</v>
      </c>
      <c r="CH273" s="2" t="s">
        <v>4921</v>
      </c>
      <c r="CI273" s="2" t="s">
        <v>1869</v>
      </c>
      <c r="CJ273" s="2" t="s">
        <v>1844</v>
      </c>
      <c r="CK273" s="2" t="s">
        <v>1844</v>
      </c>
      <c r="CL273" s="2" t="s">
        <v>1844</v>
      </c>
      <c r="CM273" s="2" t="s">
        <v>1844</v>
      </c>
      <c r="CN273" s="2" t="s">
        <v>1281</v>
      </c>
      <c r="CO273" s="2" t="s">
        <v>1883</v>
      </c>
      <c r="CP273" s="2" t="s">
        <v>4925</v>
      </c>
      <c r="CQ273" s="2" t="s">
        <v>1884</v>
      </c>
      <c r="CR273" s="2" t="s">
        <v>1844</v>
      </c>
      <c r="CS273" s="2" t="s">
        <v>1859</v>
      </c>
      <c r="CT273" s="2" t="s">
        <v>1859</v>
      </c>
      <c r="CU273" s="2" t="s">
        <v>1859</v>
      </c>
      <c r="CV273" s="2" t="s">
        <v>1844</v>
      </c>
      <c r="CW273" s="2" t="s">
        <v>1844</v>
      </c>
      <c r="CX273" s="2" t="s">
        <v>1844</v>
      </c>
      <c r="CY273" s="2" t="s">
        <v>1844</v>
      </c>
      <c r="CZ273" s="2" t="s">
        <v>1844</v>
      </c>
      <c r="DA273" s="2" t="s">
        <v>1844</v>
      </c>
      <c r="DB273" s="2" t="s">
        <v>1844</v>
      </c>
      <c r="DC273" s="2" t="s">
        <v>1026</v>
      </c>
      <c r="DD273" s="2" t="s">
        <v>1281</v>
      </c>
      <c r="DE273" s="2" t="s">
        <v>152</v>
      </c>
      <c r="DF273" s="3">
        <v>45461</v>
      </c>
      <c r="DG273" s="3">
        <v>45471</v>
      </c>
      <c r="DH273" s="3">
        <v>45471</v>
      </c>
      <c r="DI273" s="3">
        <v>45461</v>
      </c>
      <c r="DJ273" s="3">
        <v>45471</v>
      </c>
      <c r="DK273" s="3"/>
      <c r="DL273" s="3"/>
      <c r="DM273" s="3">
        <v>45461</v>
      </c>
      <c r="DN273" s="3"/>
      <c r="DO273" s="3">
        <v>45461</v>
      </c>
      <c r="DP273" s="3">
        <v>45460</v>
      </c>
      <c r="DQ273" s="26">
        <v>1.1000000000000001</v>
      </c>
    </row>
    <row r="274" spans="1:121" x14ac:dyDescent="0.25">
      <c r="A274" s="2" t="s">
        <v>1281</v>
      </c>
      <c r="B274" s="2" t="s">
        <v>1842</v>
      </c>
      <c r="C274" s="2" t="s">
        <v>4959</v>
      </c>
      <c r="D274" s="2" t="s">
        <v>7768</v>
      </c>
      <c r="E274" s="2" t="s">
        <v>7269</v>
      </c>
      <c r="F274" s="2" t="str">
        <f t="shared" si="9"/>
        <v>CAJA RETORCEDORA FRENADA</v>
      </c>
      <c r="G274" s="2" t="str">
        <f t="shared" si="8"/>
        <v>CAJA RETORCEDORA FRENADA</v>
      </c>
      <c r="H274" s="2" t="s">
        <v>7519</v>
      </c>
      <c r="I274" s="2" t="s">
        <v>7520</v>
      </c>
      <c r="J274" s="2" t="s">
        <v>7269</v>
      </c>
      <c r="K274" s="2" t="s">
        <v>7491</v>
      </c>
      <c r="L274" s="2">
        <v>2</v>
      </c>
      <c r="M274" s="2"/>
      <c r="N274" s="2"/>
      <c r="O274" s="2"/>
      <c r="P274" s="2"/>
      <c r="Q274" s="2" t="s">
        <v>366</v>
      </c>
      <c r="R274" s="2" t="s">
        <v>10</v>
      </c>
      <c r="S274" s="2" t="s">
        <v>1042</v>
      </c>
      <c r="T274" s="2" t="s">
        <v>1276</v>
      </c>
      <c r="U274" s="2" t="s">
        <v>1280</v>
      </c>
      <c r="V274" s="2" t="s">
        <v>1647</v>
      </c>
      <c r="W274" s="2" t="s">
        <v>1647</v>
      </c>
      <c r="X274" s="2" t="s">
        <v>1298</v>
      </c>
      <c r="Y274" s="2" t="s">
        <v>1015</v>
      </c>
      <c r="Z274" s="2" t="s">
        <v>1844</v>
      </c>
      <c r="AA274" s="2" t="s">
        <v>1844</v>
      </c>
      <c r="AB274" s="2" t="s">
        <v>4960</v>
      </c>
      <c r="AC274" s="2" t="s">
        <v>1844</v>
      </c>
      <c r="AD274" s="2" t="s">
        <v>1299</v>
      </c>
      <c r="AE274" s="2" t="s">
        <v>2878</v>
      </c>
      <c r="AF274" s="2" t="s">
        <v>1913</v>
      </c>
      <c r="AG274" s="2" t="s">
        <v>1847</v>
      </c>
      <c r="AH274" s="2" t="s">
        <v>1844</v>
      </c>
      <c r="AI274" s="2" t="s">
        <v>1844</v>
      </c>
      <c r="AJ274" s="2" t="s">
        <v>1844</v>
      </c>
      <c r="AK274" s="2" t="s">
        <v>1281</v>
      </c>
      <c r="AL274" s="2" t="s">
        <v>1848</v>
      </c>
      <c r="AM274" s="2" t="s">
        <v>1844</v>
      </c>
      <c r="AN274" s="2" t="s">
        <v>4961</v>
      </c>
      <c r="AO274" s="2" t="s">
        <v>4962</v>
      </c>
      <c r="AP274" s="2" t="s">
        <v>1844</v>
      </c>
      <c r="AQ274" s="2" t="s">
        <v>1844</v>
      </c>
      <c r="AR274" s="2" t="s">
        <v>1844</v>
      </c>
      <c r="AS274" s="2" t="s">
        <v>1844</v>
      </c>
      <c r="AT274" s="2" t="s">
        <v>4963</v>
      </c>
      <c r="AU274" s="2" t="s">
        <v>1844</v>
      </c>
      <c r="AV274" s="2" t="s">
        <v>1844</v>
      </c>
      <c r="AW274" s="2" t="s">
        <v>1851</v>
      </c>
      <c r="AX274" s="2" t="s">
        <v>1844</v>
      </c>
      <c r="AY274" s="2" t="s">
        <v>1844</v>
      </c>
      <c r="AZ274" s="2" t="s">
        <v>1852</v>
      </c>
      <c r="BA274" s="2" t="s">
        <v>1844</v>
      </c>
      <c r="BB274" s="2" t="s">
        <v>1278</v>
      </c>
      <c r="BC274" s="2" t="s">
        <v>4964</v>
      </c>
      <c r="BD274" s="2" t="s">
        <v>1844</v>
      </c>
      <c r="BE274" s="2" t="s">
        <v>4965</v>
      </c>
      <c r="BF274" s="2" t="s">
        <v>1853</v>
      </c>
      <c r="BG274" s="2" t="s">
        <v>1844</v>
      </c>
      <c r="BH274" s="2" t="s">
        <v>1281</v>
      </c>
      <c r="BI274" s="2" t="s">
        <v>1844</v>
      </c>
      <c r="BJ274" s="2" t="s">
        <v>1854</v>
      </c>
      <c r="BK274" s="2" t="s">
        <v>1855</v>
      </c>
      <c r="BL274" s="2" t="s">
        <v>1914</v>
      </c>
      <c r="BM274" s="2" t="s">
        <v>1844</v>
      </c>
      <c r="BN274" s="2" t="s">
        <v>1844</v>
      </c>
      <c r="BO274" s="2" t="s">
        <v>1844</v>
      </c>
      <c r="BP274" s="2" t="s">
        <v>1857</v>
      </c>
      <c r="BQ274" s="2" t="s">
        <v>1844</v>
      </c>
      <c r="BR274" s="2" t="s">
        <v>1844</v>
      </c>
      <c r="BS274" s="2" t="s">
        <v>1853</v>
      </c>
      <c r="BT274" s="2" t="s">
        <v>1844</v>
      </c>
      <c r="BU274" s="2" t="s">
        <v>3971</v>
      </c>
      <c r="BV274" s="2" t="s">
        <v>1844</v>
      </c>
      <c r="BW274" s="2" t="s">
        <v>4966</v>
      </c>
      <c r="BX274" s="2" t="s">
        <v>1844</v>
      </c>
      <c r="BY274" s="2" t="s">
        <v>1844</v>
      </c>
      <c r="BZ274" s="2" t="s">
        <v>1844</v>
      </c>
      <c r="CA274" s="2" t="s">
        <v>1844</v>
      </c>
      <c r="CB274" s="2" t="s">
        <v>1844</v>
      </c>
      <c r="CC274" s="2" t="s">
        <v>120</v>
      </c>
      <c r="CD274" s="2" t="s">
        <v>1844</v>
      </c>
      <c r="CE274" s="2" t="s">
        <v>1844</v>
      </c>
      <c r="CF274" s="2" t="s">
        <v>1844</v>
      </c>
      <c r="CG274" s="2" t="s">
        <v>1844</v>
      </c>
      <c r="CH274" s="2" t="s">
        <v>2878</v>
      </c>
      <c r="CI274" s="2" t="s">
        <v>1901</v>
      </c>
      <c r="CJ274" s="2" t="s">
        <v>1844</v>
      </c>
      <c r="CK274" s="2" t="s">
        <v>1844</v>
      </c>
      <c r="CL274" s="2" t="s">
        <v>1844</v>
      </c>
      <c r="CM274" s="2" t="s">
        <v>1844</v>
      </c>
      <c r="CN274" s="2" t="s">
        <v>1281</v>
      </c>
      <c r="CO274" s="2" t="s">
        <v>1844</v>
      </c>
      <c r="CP274" s="2" t="s">
        <v>3971</v>
      </c>
      <c r="CQ274" s="2" t="s">
        <v>1844</v>
      </c>
      <c r="CR274" s="2" t="s">
        <v>1844</v>
      </c>
      <c r="CS274" s="2" t="s">
        <v>1859</v>
      </c>
      <c r="CT274" s="2" t="s">
        <v>1859</v>
      </c>
      <c r="CU274" s="2" t="s">
        <v>1859</v>
      </c>
      <c r="CV274" s="2" t="s">
        <v>1844</v>
      </c>
      <c r="CW274" s="2" t="s">
        <v>1844</v>
      </c>
      <c r="CX274" s="2" t="s">
        <v>1844</v>
      </c>
      <c r="CY274" s="2" t="s">
        <v>1844</v>
      </c>
      <c r="CZ274" s="2" t="s">
        <v>1844</v>
      </c>
      <c r="DA274" s="2" t="s">
        <v>1844</v>
      </c>
      <c r="DB274" s="2" t="s">
        <v>1844</v>
      </c>
      <c r="DC274" s="2" t="s">
        <v>1026</v>
      </c>
      <c r="DD274" s="2" t="s">
        <v>1281</v>
      </c>
      <c r="DE274" s="2" t="s">
        <v>365</v>
      </c>
      <c r="DF274" s="3">
        <v>45475</v>
      </c>
      <c r="DG274" s="3">
        <v>45476</v>
      </c>
      <c r="DH274" s="3">
        <v>45476</v>
      </c>
      <c r="DI274" s="3">
        <v>45475</v>
      </c>
      <c r="DJ274" s="3">
        <v>45476</v>
      </c>
      <c r="DK274" s="3"/>
      <c r="DL274" s="3"/>
      <c r="DM274" s="3">
        <v>45475</v>
      </c>
      <c r="DN274" s="3"/>
      <c r="DO274" s="3">
        <v>45475</v>
      </c>
      <c r="DP274" s="3">
        <v>45475</v>
      </c>
      <c r="DQ274" s="26">
        <v>0.28000000000000003</v>
      </c>
    </row>
    <row r="275" spans="1:121" x14ac:dyDescent="0.25">
      <c r="A275" s="2" t="s">
        <v>1281</v>
      </c>
      <c r="B275" s="2" t="s">
        <v>1842</v>
      </c>
      <c r="C275" s="2" t="s">
        <v>4969</v>
      </c>
      <c r="D275" s="2" t="s">
        <v>7353</v>
      </c>
      <c r="E275" s="2" t="s">
        <v>7493</v>
      </c>
      <c r="F275" s="2" t="str">
        <f t="shared" si="9"/>
        <v>RACOR FRACTURADO</v>
      </c>
      <c r="G275" s="2" t="str">
        <f t="shared" si="8"/>
        <v>RACOR FRACTURADO</v>
      </c>
      <c r="H275" s="2" t="s">
        <v>7353</v>
      </c>
      <c r="I275" s="2" t="s">
        <v>7369</v>
      </c>
      <c r="J275" s="2" t="s">
        <v>7387</v>
      </c>
      <c r="K275" s="2"/>
      <c r="L275" s="2"/>
      <c r="M275" s="2"/>
      <c r="N275" s="2"/>
      <c r="O275" s="2"/>
      <c r="P275" s="2"/>
      <c r="Q275" s="2" t="s">
        <v>153</v>
      </c>
      <c r="R275" s="2" t="s">
        <v>10</v>
      </c>
      <c r="S275" s="2" t="s">
        <v>1091</v>
      </c>
      <c r="T275" s="2" t="s">
        <v>1276</v>
      </c>
      <c r="U275" s="2" t="s">
        <v>1280</v>
      </c>
      <c r="V275" s="2" t="s">
        <v>1297</v>
      </c>
      <c r="W275" s="2" t="s">
        <v>1297</v>
      </c>
      <c r="X275" s="2" t="s">
        <v>1291</v>
      </c>
      <c r="Y275" s="2" t="s">
        <v>1025</v>
      </c>
      <c r="Z275" s="2" t="s">
        <v>1844</v>
      </c>
      <c r="AA275" s="2" t="s">
        <v>1844</v>
      </c>
      <c r="AB275" s="2" t="s">
        <v>4971</v>
      </c>
      <c r="AC275" s="2" t="s">
        <v>1844</v>
      </c>
      <c r="AD275" s="2" t="s">
        <v>1292</v>
      </c>
      <c r="AE275" s="2" t="s">
        <v>4972</v>
      </c>
      <c r="AF275" s="2" t="s">
        <v>2176</v>
      </c>
      <c r="AG275" s="2" t="s">
        <v>1847</v>
      </c>
      <c r="AH275" s="2" t="s">
        <v>1844</v>
      </c>
      <c r="AI275" s="2" t="s">
        <v>1844</v>
      </c>
      <c r="AJ275" s="2" t="s">
        <v>1844</v>
      </c>
      <c r="AK275" s="2" t="s">
        <v>1281</v>
      </c>
      <c r="AL275" s="2" t="s">
        <v>1848</v>
      </c>
      <c r="AM275" s="2" t="s">
        <v>1844</v>
      </c>
      <c r="AN275" s="2" t="s">
        <v>1994</v>
      </c>
      <c r="AO275" s="2" t="s">
        <v>2374</v>
      </c>
      <c r="AP275" s="2" t="s">
        <v>1844</v>
      </c>
      <c r="AQ275" s="2" t="s">
        <v>1844</v>
      </c>
      <c r="AR275" s="2" t="s">
        <v>1844</v>
      </c>
      <c r="AS275" s="2" t="s">
        <v>1844</v>
      </c>
      <c r="AT275" s="2" t="s">
        <v>4973</v>
      </c>
      <c r="AU275" s="2" t="s">
        <v>1844</v>
      </c>
      <c r="AV275" s="2" t="s">
        <v>1844</v>
      </c>
      <c r="AW275" s="2" t="s">
        <v>1851</v>
      </c>
      <c r="AX275" s="2" t="s">
        <v>1844</v>
      </c>
      <c r="AY275" s="2" t="s">
        <v>1844</v>
      </c>
      <c r="AZ275" s="2" t="s">
        <v>1852</v>
      </c>
      <c r="BA275" s="2" t="s">
        <v>1844</v>
      </c>
      <c r="BB275" s="2" t="s">
        <v>1278</v>
      </c>
      <c r="BC275" s="2" t="s">
        <v>4974</v>
      </c>
      <c r="BD275" s="2" t="s">
        <v>1844</v>
      </c>
      <c r="BE275" s="2" t="s">
        <v>4975</v>
      </c>
      <c r="BF275" s="2" t="s">
        <v>1853</v>
      </c>
      <c r="BG275" s="2" t="s">
        <v>1844</v>
      </c>
      <c r="BH275" s="2" t="s">
        <v>1281</v>
      </c>
      <c r="BI275" s="2" t="s">
        <v>1844</v>
      </c>
      <c r="BJ275" s="2" t="s">
        <v>1854</v>
      </c>
      <c r="BK275" s="2" t="s">
        <v>1855</v>
      </c>
      <c r="BL275" s="2" t="s">
        <v>1866</v>
      </c>
      <c r="BM275" s="2" t="s">
        <v>1844</v>
      </c>
      <c r="BN275" s="2" t="s">
        <v>1844</v>
      </c>
      <c r="BO275" s="2" t="s">
        <v>1844</v>
      </c>
      <c r="BP275" s="2" t="s">
        <v>1857</v>
      </c>
      <c r="BQ275" s="2" t="s">
        <v>1844</v>
      </c>
      <c r="BR275" s="2" t="s">
        <v>1844</v>
      </c>
      <c r="BS275" s="2" t="s">
        <v>1853</v>
      </c>
      <c r="BT275" s="2" t="s">
        <v>1844</v>
      </c>
      <c r="BU275" s="2" t="s">
        <v>4976</v>
      </c>
      <c r="BV275" s="2" t="s">
        <v>1882</v>
      </c>
      <c r="BW275" s="2" t="s">
        <v>4977</v>
      </c>
      <c r="BX275" s="2" t="s">
        <v>1844</v>
      </c>
      <c r="BY275" s="2" t="s">
        <v>1844</v>
      </c>
      <c r="BZ275" s="2" t="s">
        <v>1844</v>
      </c>
      <c r="CA275" s="2" t="s">
        <v>1844</v>
      </c>
      <c r="CB275" s="2" t="s">
        <v>1844</v>
      </c>
      <c r="CC275" s="2" t="s">
        <v>154</v>
      </c>
      <c r="CD275" s="2" t="s">
        <v>1844</v>
      </c>
      <c r="CE275" s="2" t="s">
        <v>1844</v>
      </c>
      <c r="CF275" s="2" t="s">
        <v>1844</v>
      </c>
      <c r="CG275" s="2" t="s">
        <v>1844</v>
      </c>
      <c r="CH275" s="2" t="s">
        <v>4972</v>
      </c>
      <c r="CI275" s="2" t="s">
        <v>1869</v>
      </c>
      <c r="CJ275" s="2" t="s">
        <v>1844</v>
      </c>
      <c r="CK275" s="2" t="s">
        <v>1844</v>
      </c>
      <c r="CL275" s="2" t="s">
        <v>1844</v>
      </c>
      <c r="CM275" s="2" t="s">
        <v>1844</v>
      </c>
      <c r="CN275" s="2" t="s">
        <v>1281</v>
      </c>
      <c r="CO275" s="2" t="s">
        <v>1883</v>
      </c>
      <c r="CP275" s="2" t="s">
        <v>4976</v>
      </c>
      <c r="CQ275" s="2" t="s">
        <v>1884</v>
      </c>
      <c r="CR275" s="2" t="s">
        <v>1844</v>
      </c>
      <c r="CS275" s="2" t="s">
        <v>1859</v>
      </c>
      <c r="CT275" s="2" t="s">
        <v>1859</v>
      </c>
      <c r="CU275" s="2" t="s">
        <v>1859</v>
      </c>
      <c r="CV275" s="2" t="s">
        <v>1844</v>
      </c>
      <c r="CW275" s="2" t="s">
        <v>1844</v>
      </c>
      <c r="CX275" s="2" t="s">
        <v>1844</v>
      </c>
      <c r="CY275" s="2" t="s">
        <v>1844</v>
      </c>
      <c r="CZ275" s="2" t="s">
        <v>1844</v>
      </c>
      <c r="DA275" s="2" t="s">
        <v>1844</v>
      </c>
      <c r="DB275" s="2" t="s">
        <v>1844</v>
      </c>
      <c r="DC275" s="2" t="s">
        <v>1026</v>
      </c>
      <c r="DD275" s="2" t="s">
        <v>1281</v>
      </c>
      <c r="DE275" s="2" t="s">
        <v>152</v>
      </c>
      <c r="DF275" s="3">
        <v>45481</v>
      </c>
      <c r="DG275" s="3">
        <v>45482</v>
      </c>
      <c r="DH275" s="3">
        <v>45482</v>
      </c>
      <c r="DI275" s="3">
        <v>45481</v>
      </c>
      <c r="DJ275" s="3">
        <v>45482</v>
      </c>
      <c r="DK275" s="3"/>
      <c r="DL275" s="3"/>
      <c r="DM275" s="3">
        <v>45481</v>
      </c>
      <c r="DN275" s="3"/>
      <c r="DO275" s="3">
        <v>45481</v>
      </c>
      <c r="DP275" s="3">
        <v>45481</v>
      </c>
      <c r="DQ275" s="26">
        <v>0.25</v>
      </c>
    </row>
    <row r="276" spans="1:121" x14ac:dyDescent="0.25">
      <c r="A276" s="2" t="s">
        <v>1281</v>
      </c>
      <c r="B276" s="2" t="s">
        <v>1842</v>
      </c>
      <c r="C276" s="2" t="s">
        <v>4978</v>
      </c>
      <c r="D276" s="2" t="s">
        <v>7756</v>
      </c>
      <c r="E276" s="2" t="s">
        <v>7326</v>
      </c>
      <c r="F276" s="2" t="str">
        <f t="shared" si="9"/>
        <v>TORNILLO DE CABEZAL DE EMBUTIDO TORCIDO</v>
      </c>
      <c r="G276" s="2" t="str">
        <f t="shared" si="8"/>
        <v>TORNILLO DE CABEZAL DE EMBUTIDO TORCIDO</v>
      </c>
      <c r="H276" s="2" t="s">
        <v>7325</v>
      </c>
      <c r="I276" s="2" t="s">
        <v>7247</v>
      </c>
      <c r="J276" s="2" t="s">
        <v>7327</v>
      </c>
      <c r="K276" s="2" t="s">
        <v>7326</v>
      </c>
      <c r="L276" s="2"/>
      <c r="M276" s="2"/>
      <c r="N276" s="2"/>
      <c r="O276" s="2"/>
      <c r="P276" s="2"/>
      <c r="Q276" s="2" t="s">
        <v>171</v>
      </c>
      <c r="R276" s="2" t="s">
        <v>10</v>
      </c>
      <c r="S276" s="2" t="s">
        <v>67</v>
      </c>
      <c r="T276" s="2" t="s">
        <v>1276</v>
      </c>
      <c r="U276" s="2" t="s">
        <v>1280</v>
      </c>
      <c r="V276" s="2" t="s">
        <v>1289</v>
      </c>
      <c r="W276" s="2" t="s">
        <v>1289</v>
      </c>
      <c r="X276" s="2" t="s">
        <v>1298</v>
      </c>
      <c r="Y276" s="2" t="s">
        <v>1025</v>
      </c>
      <c r="Z276" s="2" t="s">
        <v>1844</v>
      </c>
      <c r="AA276" s="2" t="s">
        <v>1844</v>
      </c>
      <c r="AB276" s="2" t="s">
        <v>4979</v>
      </c>
      <c r="AC276" s="2" t="s">
        <v>1844</v>
      </c>
      <c r="AD276" s="2" t="s">
        <v>1299</v>
      </c>
      <c r="AE276" s="2" t="s">
        <v>4980</v>
      </c>
      <c r="AF276" s="2" t="s">
        <v>4076</v>
      </c>
      <c r="AG276" s="2" t="s">
        <v>1847</v>
      </c>
      <c r="AH276" s="2" t="s">
        <v>1844</v>
      </c>
      <c r="AI276" s="2" t="s">
        <v>1844</v>
      </c>
      <c r="AJ276" s="2" t="s">
        <v>1844</v>
      </c>
      <c r="AK276" s="2" t="s">
        <v>1281</v>
      </c>
      <c r="AL276" s="2" t="s">
        <v>1848</v>
      </c>
      <c r="AM276" s="2" t="s">
        <v>1844</v>
      </c>
      <c r="AN276" s="2" t="s">
        <v>1967</v>
      </c>
      <c r="AO276" s="2" t="s">
        <v>4981</v>
      </c>
      <c r="AP276" s="2" t="s">
        <v>1844</v>
      </c>
      <c r="AQ276" s="2" t="s">
        <v>1844</v>
      </c>
      <c r="AR276" s="2" t="s">
        <v>1844</v>
      </c>
      <c r="AS276" s="2" t="s">
        <v>1844</v>
      </c>
      <c r="AT276" s="2" t="s">
        <v>4982</v>
      </c>
      <c r="AU276" s="2" t="s">
        <v>1844</v>
      </c>
      <c r="AV276" s="2" t="s">
        <v>1844</v>
      </c>
      <c r="AW276" s="2" t="s">
        <v>1851</v>
      </c>
      <c r="AX276" s="2" t="s">
        <v>1844</v>
      </c>
      <c r="AY276" s="2" t="s">
        <v>1844</v>
      </c>
      <c r="AZ276" s="2" t="s">
        <v>1852</v>
      </c>
      <c r="BA276" s="2" t="s">
        <v>1844</v>
      </c>
      <c r="BB276" s="2" t="s">
        <v>1278</v>
      </c>
      <c r="BC276" s="2" t="s">
        <v>4983</v>
      </c>
      <c r="BD276" s="2" t="s">
        <v>1844</v>
      </c>
      <c r="BE276" s="2" t="s">
        <v>4984</v>
      </c>
      <c r="BF276" s="2" t="s">
        <v>1853</v>
      </c>
      <c r="BG276" s="2" t="s">
        <v>1844</v>
      </c>
      <c r="BH276" s="2" t="s">
        <v>1281</v>
      </c>
      <c r="BI276" s="2" t="s">
        <v>1844</v>
      </c>
      <c r="BJ276" s="2" t="s">
        <v>1854</v>
      </c>
      <c r="BK276" s="2" t="s">
        <v>1855</v>
      </c>
      <c r="BL276" s="2" t="s">
        <v>1914</v>
      </c>
      <c r="BM276" s="2" t="s">
        <v>1844</v>
      </c>
      <c r="BN276" s="2" t="s">
        <v>1844</v>
      </c>
      <c r="BO276" s="2" t="s">
        <v>1844</v>
      </c>
      <c r="BP276" s="2" t="s">
        <v>1857</v>
      </c>
      <c r="BQ276" s="2" t="s">
        <v>1844</v>
      </c>
      <c r="BR276" s="2" t="s">
        <v>1844</v>
      </c>
      <c r="BS276" s="2" t="s">
        <v>1853</v>
      </c>
      <c r="BT276" s="2" t="s">
        <v>1844</v>
      </c>
      <c r="BU276" s="2" t="s">
        <v>4985</v>
      </c>
      <c r="BV276" s="2" t="s">
        <v>1999</v>
      </c>
      <c r="BW276" s="2" t="s">
        <v>4986</v>
      </c>
      <c r="BX276" s="2" t="s">
        <v>1844</v>
      </c>
      <c r="BY276" s="2" t="s">
        <v>1844</v>
      </c>
      <c r="BZ276" s="2" t="s">
        <v>1844</v>
      </c>
      <c r="CA276" s="2" t="s">
        <v>1844</v>
      </c>
      <c r="CB276" s="2" t="s">
        <v>1844</v>
      </c>
      <c r="CC276" s="2" t="s">
        <v>120</v>
      </c>
      <c r="CD276" s="2" t="s">
        <v>1844</v>
      </c>
      <c r="CE276" s="2" t="s">
        <v>1844</v>
      </c>
      <c r="CF276" s="2" t="s">
        <v>1844</v>
      </c>
      <c r="CG276" s="2" t="s">
        <v>1844</v>
      </c>
      <c r="CH276" s="2" t="s">
        <v>4987</v>
      </c>
      <c r="CI276" s="2" t="s">
        <v>1901</v>
      </c>
      <c r="CJ276" s="2" t="s">
        <v>1844</v>
      </c>
      <c r="CK276" s="2" t="s">
        <v>1844</v>
      </c>
      <c r="CL276" s="2" t="s">
        <v>1844</v>
      </c>
      <c r="CM276" s="2" t="s">
        <v>1844</v>
      </c>
      <c r="CN276" s="2" t="s">
        <v>1281</v>
      </c>
      <c r="CO276" s="2" t="s">
        <v>2001</v>
      </c>
      <c r="CP276" s="2" t="s">
        <v>4985</v>
      </c>
      <c r="CQ276" s="2" t="s">
        <v>2002</v>
      </c>
      <c r="CR276" s="2" t="s">
        <v>1844</v>
      </c>
      <c r="CS276" s="2" t="s">
        <v>1859</v>
      </c>
      <c r="CT276" s="2" t="s">
        <v>1859</v>
      </c>
      <c r="CU276" s="2" t="s">
        <v>1859</v>
      </c>
      <c r="CV276" s="2" t="s">
        <v>1844</v>
      </c>
      <c r="CW276" s="2" t="s">
        <v>1844</v>
      </c>
      <c r="CX276" s="2" t="s">
        <v>1844</v>
      </c>
      <c r="CY276" s="2" t="s">
        <v>1844</v>
      </c>
      <c r="CZ276" s="2" t="s">
        <v>1844</v>
      </c>
      <c r="DA276" s="2" t="s">
        <v>1844</v>
      </c>
      <c r="DB276" s="2" t="s">
        <v>1844</v>
      </c>
      <c r="DC276" s="2" t="s">
        <v>1026</v>
      </c>
      <c r="DD276" s="2" t="s">
        <v>1281</v>
      </c>
      <c r="DE276" s="2" t="s">
        <v>170</v>
      </c>
      <c r="DF276" s="3">
        <v>45481</v>
      </c>
      <c r="DG276" s="3">
        <v>45482</v>
      </c>
      <c r="DH276" s="3">
        <v>45483</v>
      </c>
      <c r="DI276" s="3">
        <v>45481</v>
      </c>
      <c r="DJ276" s="3">
        <v>45482</v>
      </c>
      <c r="DK276" s="3"/>
      <c r="DL276" s="3"/>
      <c r="DM276" s="3">
        <v>45481</v>
      </c>
      <c r="DN276" s="3"/>
      <c r="DO276" s="3">
        <v>45481</v>
      </c>
      <c r="DP276" s="3">
        <v>45481</v>
      </c>
      <c r="DQ276" s="26">
        <v>0.75</v>
      </c>
    </row>
    <row r="277" spans="1:121" x14ac:dyDescent="0.25">
      <c r="A277" s="2" t="s">
        <v>1281</v>
      </c>
      <c r="B277" s="2" t="s">
        <v>1842</v>
      </c>
      <c r="C277" s="2" t="s">
        <v>4988</v>
      </c>
      <c r="D277" s="2" t="s">
        <v>7687</v>
      </c>
      <c r="E277" s="2" t="s">
        <v>7493</v>
      </c>
      <c r="F277" s="2" t="str">
        <f t="shared" si="9"/>
        <v>ACOPLE FUSIBLE FRACTURADO</v>
      </c>
      <c r="G277" s="2" t="str">
        <f t="shared" si="8"/>
        <v>ACOPLE FUSIBLE FRACTURADO</v>
      </c>
      <c r="H277" s="2" t="s">
        <v>7345</v>
      </c>
      <c r="I277" s="2" t="s">
        <v>7250</v>
      </c>
      <c r="J277" s="2" t="s">
        <v>7436</v>
      </c>
      <c r="K277" s="2"/>
      <c r="L277" s="2"/>
      <c r="M277" s="2"/>
      <c r="N277" s="2"/>
      <c r="O277" s="2"/>
      <c r="P277" s="2"/>
      <c r="Q277" s="2" t="s">
        <v>326</v>
      </c>
      <c r="R277" s="2" t="s">
        <v>10</v>
      </c>
      <c r="S277" s="2" t="s">
        <v>1042</v>
      </c>
      <c r="T277" s="2" t="s">
        <v>1276</v>
      </c>
      <c r="U277" s="2" t="s">
        <v>1280</v>
      </c>
      <c r="V277" s="2" t="s">
        <v>1647</v>
      </c>
      <c r="W277" s="2" t="s">
        <v>1647</v>
      </c>
      <c r="X277" s="2" t="s">
        <v>1298</v>
      </c>
      <c r="Y277" s="2" t="s">
        <v>1015</v>
      </c>
      <c r="Z277" s="2" t="s">
        <v>1844</v>
      </c>
      <c r="AA277" s="2" t="s">
        <v>1844</v>
      </c>
      <c r="AB277" s="2" t="s">
        <v>4989</v>
      </c>
      <c r="AC277" s="2" t="s">
        <v>1844</v>
      </c>
      <c r="AD277" s="2" t="s">
        <v>1299</v>
      </c>
      <c r="AE277" s="2" t="s">
        <v>4990</v>
      </c>
      <c r="AF277" s="2" t="s">
        <v>1960</v>
      </c>
      <c r="AG277" s="2" t="s">
        <v>1847</v>
      </c>
      <c r="AH277" s="2" t="s">
        <v>1844</v>
      </c>
      <c r="AI277" s="2" t="s">
        <v>1844</v>
      </c>
      <c r="AJ277" s="2" t="s">
        <v>1844</v>
      </c>
      <c r="AK277" s="2" t="s">
        <v>1281</v>
      </c>
      <c r="AL277" s="2" t="s">
        <v>1848</v>
      </c>
      <c r="AM277" s="2" t="s">
        <v>1844</v>
      </c>
      <c r="AN277" s="2" t="s">
        <v>2272</v>
      </c>
      <c r="AO277" s="2" t="s">
        <v>2135</v>
      </c>
      <c r="AP277" s="2" t="s">
        <v>1844</v>
      </c>
      <c r="AQ277" s="2" t="s">
        <v>1844</v>
      </c>
      <c r="AR277" s="2" t="s">
        <v>1844</v>
      </c>
      <c r="AS277" s="2" t="s">
        <v>1844</v>
      </c>
      <c r="AT277" s="2" t="s">
        <v>2135</v>
      </c>
      <c r="AU277" s="2" t="s">
        <v>1844</v>
      </c>
      <c r="AV277" s="2" t="s">
        <v>1844</v>
      </c>
      <c r="AW277" s="2" t="s">
        <v>1851</v>
      </c>
      <c r="AX277" s="2" t="s">
        <v>1844</v>
      </c>
      <c r="AY277" s="2" t="s">
        <v>1844</v>
      </c>
      <c r="AZ277" s="2" t="s">
        <v>1852</v>
      </c>
      <c r="BA277" s="2" t="s">
        <v>1844</v>
      </c>
      <c r="BB277" s="2" t="s">
        <v>1278</v>
      </c>
      <c r="BC277" s="2" t="s">
        <v>4991</v>
      </c>
      <c r="BD277" s="2" t="s">
        <v>1844</v>
      </c>
      <c r="BE277" s="2" t="s">
        <v>4992</v>
      </c>
      <c r="BF277" s="2" t="s">
        <v>1853</v>
      </c>
      <c r="BG277" s="2" t="s">
        <v>1844</v>
      </c>
      <c r="BH277" s="2" t="s">
        <v>1281</v>
      </c>
      <c r="BI277" s="2" t="s">
        <v>1844</v>
      </c>
      <c r="BJ277" s="2" t="s">
        <v>1854</v>
      </c>
      <c r="BK277" s="2" t="s">
        <v>1855</v>
      </c>
      <c r="BL277" s="2" t="s">
        <v>1914</v>
      </c>
      <c r="BM277" s="2" t="s">
        <v>1844</v>
      </c>
      <c r="BN277" s="2" t="s">
        <v>1844</v>
      </c>
      <c r="BO277" s="2" t="s">
        <v>1844</v>
      </c>
      <c r="BP277" s="2" t="s">
        <v>1857</v>
      </c>
      <c r="BQ277" s="2" t="s">
        <v>1844</v>
      </c>
      <c r="BR277" s="2" t="s">
        <v>1844</v>
      </c>
      <c r="BS277" s="2" t="s">
        <v>1853</v>
      </c>
      <c r="BT277" s="2" t="s">
        <v>1844</v>
      </c>
      <c r="BU277" s="2" t="s">
        <v>4993</v>
      </c>
      <c r="BV277" s="2" t="s">
        <v>1844</v>
      </c>
      <c r="BW277" s="2" t="s">
        <v>4994</v>
      </c>
      <c r="BX277" s="2" t="s">
        <v>1844</v>
      </c>
      <c r="BY277" s="2" t="s">
        <v>1844</v>
      </c>
      <c r="BZ277" s="2" t="s">
        <v>1844</v>
      </c>
      <c r="CA277" s="2" t="s">
        <v>1844</v>
      </c>
      <c r="CB277" s="2" t="s">
        <v>1844</v>
      </c>
      <c r="CC277" s="2" t="s">
        <v>120</v>
      </c>
      <c r="CD277" s="2" t="s">
        <v>1844</v>
      </c>
      <c r="CE277" s="2" t="s">
        <v>1844</v>
      </c>
      <c r="CF277" s="2" t="s">
        <v>1844</v>
      </c>
      <c r="CG277" s="2" t="s">
        <v>1844</v>
      </c>
      <c r="CH277" s="2" t="s">
        <v>4995</v>
      </c>
      <c r="CI277" s="2" t="s">
        <v>1901</v>
      </c>
      <c r="CJ277" s="2" t="s">
        <v>1844</v>
      </c>
      <c r="CK277" s="2" t="s">
        <v>1844</v>
      </c>
      <c r="CL277" s="2" t="s">
        <v>1844</v>
      </c>
      <c r="CM277" s="2" t="s">
        <v>1844</v>
      </c>
      <c r="CN277" s="2" t="s">
        <v>1281</v>
      </c>
      <c r="CO277" s="2" t="s">
        <v>1844</v>
      </c>
      <c r="CP277" s="2" t="s">
        <v>4993</v>
      </c>
      <c r="CQ277" s="2" t="s">
        <v>1844</v>
      </c>
      <c r="CR277" s="2" t="s">
        <v>1844</v>
      </c>
      <c r="CS277" s="2" t="s">
        <v>1859</v>
      </c>
      <c r="CT277" s="2" t="s">
        <v>1859</v>
      </c>
      <c r="CU277" s="2" t="s">
        <v>1859</v>
      </c>
      <c r="CV277" s="2" t="s">
        <v>1844</v>
      </c>
      <c r="CW277" s="2" t="s">
        <v>1844</v>
      </c>
      <c r="CX277" s="2" t="s">
        <v>1844</v>
      </c>
      <c r="CY277" s="2" t="s">
        <v>1844</v>
      </c>
      <c r="CZ277" s="2" t="s">
        <v>1844</v>
      </c>
      <c r="DA277" s="2" t="s">
        <v>1844</v>
      </c>
      <c r="DB277" s="2" t="s">
        <v>1844</v>
      </c>
      <c r="DC277" s="2" t="s">
        <v>1026</v>
      </c>
      <c r="DD277" s="2" t="s">
        <v>1281</v>
      </c>
      <c r="DE277" s="2" t="s">
        <v>325</v>
      </c>
      <c r="DF277" s="3">
        <v>45482</v>
      </c>
      <c r="DG277" s="3">
        <v>45485</v>
      </c>
      <c r="DH277" s="3">
        <v>45485</v>
      </c>
      <c r="DI277" s="3">
        <v>45482</v>
      </c>
      <c r="DJ277" s="3">
        <v>45482</v>
      </c>
      <c r="DK277" s="3"/>
      <c r="DL277" s="3"/>
      <c r="DM277" s="3">
        <v>45482</v>
      </c>
      <c r="DN277" s="3"/>
      <c r="DO277" s="3">
        <v>45482</v>
      </c>
      <c r="DP277" s="3">
        <v>45482</v>
      </c>
      <c r="DQ277" s="26">
        <v>0.92</v>
      </c>
    </row>
    <row r="278" spans="1:121" x14ac:dyDescent="0.25">
      <c r="A278" s="2" t="s">
        <v>1281</v>
      </c>
      <c r="B278" s="2" t="s">
        <v>1842</v>
      </c>
      <c r="C278" s="2" t="s">
        <v>4999</v>
      </c>
      <c r="D278" s="2" t="s">
        <v>7762</v>
      </c>
      <c r="E278" s="2" t="s">
        <v>7493</v>
      </c>
      <c r="F278" s="2" t="str">
        <f t="shared" si="9"/>
        <v>SEGURO DE MORDAZA FRACTURADO</v>
      </c>
      <c r="G278" s="2" t="str">
        <f t="shared" si="8"/>
        <v>SEGURO DE MORDAZA FRACTURADO</v>
      </c>
      <c r="H278" s="2" t="s">
        <v>7262</v>
      </c>
      <c r="I278" s="2" t="s">
        <v>7265</v>
      </c>
      <c r="J278" s="2" t="s">
        <v>7650</v>
      </c>
      <c r="K278" s="2" t="s">
        <v>7247</v>
      </c>
      <c r="L278" s="2" t="s">
        <v>7251</v>
      </c>
      <c r="M278" s="2" t="s">
        <v>7298</v>
      </c>
      <c r="N278" s="2" t="s">
        <v>7651</v>
      </c>
      <c r="O278" s="2"/>
      <c r="P278" s="2"/>
      <c r="Q278" s="2" t="s">
        <v>52</v>
      </c>
      <c r="R278" s="2" t="s">
        <v>10</v>
      </c>
      <c r="S278" s="2" t="s">
        <v>1042</v>
      </c>
      <c r="T278" s="2" t="s">
        <v>1276</v>
      </c>
      <c r="U278" s="2" t="s">
        <v>1280</v>
      </c>
      <c r="V278" s="2" t="s">
        <v>1647</v>
      </c>
      <c r="W278" s="2" t="s">
        <v>1647</v>
      </c>
      <c r="X278" s="2" t="s">
        <v>1295</v>
      </c>
      <c r="Y278" s="2" t="s">
        <v>1025</v>
      </c>
      <c r="Z278" s="2" t="s">
        <v>1844</v>
      </c>
      <c r="AA278" s="2" t="s">
        <v>1844</v>
      </c>
      <c r="AB278" s="2" t="s">
        <v>5000</v>
      </c>
      <c r="AC278" s="2" t="s">
        <v>1844</v>
      </c>
      <c r="AD278" s="2" t="s">
        <v>1299</v>
      </c>
      <c r="AE278" s="2" t="s">
        <v>5001</v>
      </c>
      <c r="AF278" s="2" t="s">
        <v>1870</v>
      </c>
      <c r="AG278" s="2" t="s">
        <v>1847</v>
      </c>
      <c r="AH278" s="2" t="s">
        <v>1844</v>
      </c>
      <c r="AI278" s="2" t="s">
        <v>1844</v>
      </c>
      <c r="AJ278" s="2" t="s">
        <v>1844</v>
      </c>
      <c r="AK278" s="2" t="s">
        <v>1281</v>
      </c>
      <c r="AL278" s="2" t="s">
        <v>1848</v>
      </c>
      <c r="AM278" s="2" t="s">
        <v>1844</v>
      </c>
      <c r="AN278" s="2" t="s">
        <v>5002</v>
      </c>
      <c r="AO278" s="2" t="s">
        <v>2195</v>
      </c>
      <c r="AP278" s="2" t="s">
        <v>1844</v>
      </c>
      <c r="AQ278" s="2" t="s">
        <v>1844</v>
      </c>
      <c r="AR278" s="2" t="s">
        <v>1844</v>
      </c>
      <c r="AS278" s="2" t="s">
        <v>1844</v>
      </c>
      <c r="AT278" s="2" t="s">
        <v>2195</v>
      </c>
      <c r="AU278" s="2" t="s">
        <v>1844</v>
      </c>
      <c r="AV278" s="2" t="s">
        <v>1844</v>
      </c>
      <c r="AW278" s="2" t="s">
        <v>1851</v>
      </c>
      <c r="AX278" s="2" t="s">
        <v>1844</v>
      </c>
      <c r="AY278" s="2" t="s">
        <v>1844</v>
      </c>
      <c r="AZ278" s="2" t="s">
        <v>1852</v>
      </c>
      <c r="BA278" s="2" t="s">
        <v>1844</v>
      </c>
      <c r="BB278" s="2" t="s">
        <v>1278</v>
      </c>
      <c r="BC278" s="2" t="s">
        <v>5003</v>
      </c>
      <c r="BD278" s="2" t="s">
        <v>1844</v>
      </c>
      <c r="BE278" s="2" t="s">
        <v>5004</v>
      </c>
      <c r="BF278" s="2" t="s">
        <v>1853</v>
      </c>
      <c r="BG278" s="2" t="s">
        <v>1844</v>
      </c>
      <c r="BH278" s="2" t="s">
        <v>1281</v>
      </c>
      <c r="BI278" s="2" t="s">
        <v>1844</v>
      </c>
      <c r="BJ278" s="2" t="s">
        <v>1854</v>
      </c>
      <c r="BK278" s="2" t="s">
        <v>1855</v>
      </c>
      <c r="BL278" s="2" t="s">
        <v>1871</v>
      </c>
      <c r="BM278" s="2" t="s">
        <v>1844</v>
      </c>
      <c r="BN278" s="2" t="s">
        <v>1844</v>
      </c>
      <c r="BO278" s="2" t="s">
        <v>1844</v>
      </c>
      <c r="BP278" s="2" t="s">
        <v>1857</v>
      </c>
      <c r="BQ278" s="2" t="s">
        <v>1844</v>
      </c>
      <c r="BR278" s="2" t="s">
        <v>1844</v>
      </c>
      <c r="BS278" s="2" t="s">
        <v>1853</v>
      </c>
      <c r="BT278" s="2" t="s">
        <v>1844</v>
      </c>
      <c r="BU278" s="2" t="s">
        <v>5005</v>
      </c>
      <c r="BV278" s="2" t="s">
        <v>1872</v>
      </c>
      <c r="BW278" s="2" t="s">
        <v>5006</v>
      </c>
      <c r="BX278" s="2" t="s">
        <v>1844</v>
      </c>
      <c r="BY278" s="2" t="s">
        <v>1844</v>
      </c>
      <c r="BZ278" s="2" t="s">
        <v>1844</v>
      </c>
      <c r="CA278" s="2" t="s">
        <v>1844</v>
      </c>
      <c r="CB278" s="2" t="s">
        <v>1844</v>
      </c>
      <c r="CC278" s="2" t="s">
        <v>53</v>
      </c>
      <c r="CD278" s="2" t="s">
        <v>1873</v>
      </c>
      <c r="CE278" s="2" t="s">
        <v>1844</v>
      </c>
      <c r="CF278" s="2" t="s">
        <v>1844</v>
      </c>
      <c r="CG278" s="2" t="s">
        <v>1844</v>
      </c>
      <c r="CH278" s="2" t="s">
        <v>5007</v>
      </c>
      <c r="CI278" s="2" t="s">
        <v>1874</v>
      </c>
      <c r="CJ278" s="2" t="s">
        <v>1844</v>
      </c>
      <c r="CK278" s="2" t="s">
        <v>1844</v>
      </c>
      <c r="CL278" s="2" t="s">
        <v>1844</v>
      </c>
      <c r="CM278" s="2" t="s">
        <v>1844</v>
      </c>
      <c r="CN278" s="2" t="s">
        <v>1281</v>
      </c>
      <c r="CO278" s="2" t="s">
        <v>1875</v>
      </c>
      <c r="CP278" s="2" t="s">
        <v>5005</v>
      </c>
      <c r="CQ278" s="2" t="s">
        <v>1876</v>
      </c>
      <c r="CR278" s="2" t="s">
        <v>1844</v>
      </c>
      <c r="CS278" s="2" t="s">
        <v>1859</v>
      </c>
      <c r="CT278" s="2" t="s">
        <v>1859</v>
      </c>
      <c r="CU278" s="2" t="s">
        <v>1859</v>
      </c>
      <c r="CV278" s="2" t="s">
        <v>1844</v>
      </c>
      <c r="CW278" s="2" t="s">
        <v>1844</v>
      </c>
      <c r="CX278" s="2" t="s">
        <v>1844</v>
      </c>
      <c r="CY278" s="2" t="s">
        <v>1844</v>
      </c>
      <c r="CZ278" s="2" t="s">
        <v>1844</v>
      </c>
      <c r="DA278" s="2" t="s">
        <v>1844</v>
      </c>
      <c r="DB278" s="2" t="s">
        <v>1844</v>
      </c>
      <c r="DC278" s="2" t="s">
        <v>1026</v>
      </c>
      <c r="DD278" s="2" t="s">
        <v>1281</v>
      </c>
      <c r="DE278" s="2" t="s">
        <v>51</v>
      </c>
      <c r="DF278" s="3">
        <v>45488</v>
      </c>
      <c r="DG278" s="3">
        <v>45489</v>
      </c>
      <c r="DH278" s="3">
        <v>45489</v>
      </c>
      <c r="DI278" s="3">
        <v>45488</v>
      </c>
      <c r="DJ278" s="3">
        <v>45488</v>
      </c>
      <c r="DK278" s="3"/>
      <c r="DL278" s="3"/>
      <c r="DM278" s="3">
        <v>45488</v>
      </c>
      <c r="DN278" s="3"/>
      <c r="DO278" s="3">
        <v>45488</v>
      </c>
      <c r="DP278" s="3">
        <v>45488</v>
      </c>
      <c r="DQ278" s="26">
        <v>0.67</v>
      </c>
    </row>
    <row r="279" spans="1:121" x14ac:dyDescent="0.25">
      <c r="A279" s="2" t="s">
        <v>1281</v>
      </c>
      <c r="B279" s="2" t="s">
        <v>1842</v>
      </c>
      <c r="C279" s="2" t="s">
        <v>5011</v>
      </c>
      <c r="D279" s="2" t="s">
        <v>8001</v>
      </c>
      <c r="E279" s="2" t="s">
        <v>7493</v>
      </c>
      <c r="F279" s="2" t="str">
        <f t="shared" si="9"/>
        <v>TORNILLO DE CAJA REDUCTORA FRACTURADO</v>
      </c>
      <c r="G279" s="2" t="str">
        <f t="shared" si="8"/>
        <v>TORNILLO DE CAJA REDUCTORA FRACTURADO</v>
      </c>
      <c r="H279" s="2" t="s">
        <v>7262</v>
      </c>
      <c r="I279" s="2" t="s">
        <v>7247</v>
      </c>
      <c r="J279" s="2" t="s">
        <v>7476</v>
      </c>
      <c r="K279" s="2" t="s">
        <v>7519</v>
      </c>
      <c r="L279" s="2" t="s">
        <v>7652</v>
      </c>
      <c r="M279" s="2"/>
      <c r="N279" s="2"/>
      <c r="O279" s="2"/>
      <c r="P279" s="2"/>
      <c r="Q279" s="2" t="s">
        <v>171</v>
      </c>
      <c r="R279" s="2" t="s">
        <v>10</v>
      </c>
      <c r="S279" s="2" t="s">
        <v>1042</v>
      </c>
      <c r="T279" s="2" t="s">
        <v>1276</v>
      </c>
      <c r="U279" s="2" t="s">
        <v>1280</v>
      </c>
      <c r="V279" s="2" t="s">
        <v>1410</v>
      </c>
      <c r="W279" s="2" t="s">
        <v>1410</v>
      </c>
      <c r="X279" s="2" t="s">
        <v>1298</v>
      </c>
      <c r="Y279" s="2" t="s">
        <v>1025</v>
      </c>
      <c r="Z279" s="2" t="s">
        <v>1844</v>
      </c>
      <c r="AA279" s="2" t="s">
        <v>1844</v>
      </c>
      <c r="AB279" s="2" t="s">
        <v>5012</v>
      </c>
      <c r="AC279" s="2" t="s">
        <v>1844</v>
      </c>
      <c r="AD279" s="2" t="s">
        <v>1292</v>
      </c>
      <c r="AE279" s="2" t="s">
        <v>5013</v>
      </c>
      <c r="AF279" s="2" t="s">
        <v>4076</v>
      </c>
      <c r="AG279" s="2" t="s">
        <v>1847</v>
      </c>
      <c r="AH279" s="2" t="s">
        <v>1844</v>
      </c>
      <c r="AI279" s="2" t="s">
        <v>1844</v>
      </c>
      <c r="AJ279" s="2" t="s">
        <v>1844</v>
      </c>
      <c r="AK279" s="2" t="s">
        <v>1281</v>
      </c>
      <c r="AL279" s="2" t="s">
        <v>1848</v>
      </c>
      <c r="AM279" s="2" t="s">
        <v>1844</v>
      </c>
      <c r="AN279" s="2" t="s">
        <v>5014</v>
      </c>
      <c r="AO279" s="2" t="s">
        <v>5015</v>
      </c>
      <c r="AP279" s="2" t="s">
        <v>1844</v>
      </c>
      <c r="AQ279" s="2" t="s">
        <v>1844</v>
      </c>
      <c r="AR279" s="2" t="s">
        <v>1844</v>
      </c>
      <c r="AS279" s="2" t="s">
        <v>1844</v>
      </c>
      <c r="AT279" s="2" t="s">
        <v>5015</v>
      </c>
      <c r="AU279" s="2" t="s">
        <v>1844</v>
      </c>
      <c r="AV279" s="2" t="s">
        <v>1844</v>
      </c>
      <c r="AW279" s="2" t="s">
        <v>1851</v>
      </c>
      <c r="AX279" s="2" t="s">
        <v>1844</v>
      </c>
      <c r="AY279" s="2" t="s">
        <v>1844</v>
      </c>
      <c r="AZ279" s="2" t="s">
        <v>1852</v>
      </c>
      <c r="BA279" s="2" t="s">
        <v>1844</v>
      </c>
      <c r="BB279" s="2" t="s">
        <v>1278</v>
      </c>
      <c r="BC279" s="2" t="s">
        <v>5016</v>
      </c>
      <c r="BD279" s="2" t="s">
        <v>1844</v>
      </c>
      <c r="BE279" s="2" t="s">
        <v>5017</v>
      </c>
      <c r="BF279" s="2" t="s">
        <v>1853</v>
      </c>
      <c r="BG279" s="2" t="s">
        <v>1844</v>
      </c>
      <c r="BH279" s="2" t="s">
        <v>1281</v>
      </c>
      <c r="BI279" s="2" t="s">
        <v>1844</v>
      </c>
      <c r="BJ279" s="2" t="s">
        <v>1854</v>
      </c>
      <c r="BK279" s="2" t="s">
        <v>1855</v>
      </c>
      <c r="BL279" s="2" t="s">
        <v>1914</v>
      </c>
      <c r="BM279" s="2" t="s">
        <v>1844</v>
      </c>
      <c r="BN279" s="2" t="s">
        <v>1844</v>
      </c>
      <c r="BO279" s="2" t="s">
        <v>1844</v>
      </c>
      <c r="BP279" s="2" t="s">
        <v>1857</v>
      </c>
      <c r="BQ279" s="2" t="s">
        <v>1844</v>
      </c>
      <c r="BR279" s="2" t="s">
        <v>1844</v>
      </c>
      <c r="BS279" s="2" t="s">
        <v>1853</v>
      </c>
      <c r="BT279" s="2" t="s">
        <v>1844</v>
      </c>
      <c r="BU279" s="2" t="s">
        <v>5015</v>
      </c>
      <c r="BV279" s="2" t="s">
        <v>1999</v>
      </c>
      <c r="BW279" s="2" t="s">
        <v>5018</v>
      </c>
      <c r="BX279" s="2" t="s">
        <v>1844</v>
      </c>
      <c r="BY279" s="2" t="s">
        <v>1844</v>
      </c>
      <c r="BZ279" s="2" t="s">
        <v>1844</v>
      </c>
      <c r="CA279" s="2" t="s">
        <v>1844</v>
      </c>
      <c r="CB279" s="2" t="s">
        <v>1844</v>
      </c>
      <c r="CC279" s="2" t="s">
        <v>120</v>
      </c>
      <c r="CD279" s="2" t="s">
        <v>1844</v>
      </c>
      <c r="CE279" s="2" t="s">
        <v>1844</v>
      </c>
      <c r="CF279" s="2" t="s">
        <v>1844</v>
      </c>
      <c r="CG279" s="2" t="s">
        <v>1844</v>
      </c>
      <c r="CH279" s="2" t="s">
        <v>2942</v>
      </c>
      <c r="CI279" s="2" t="s">
        <v>1901</v>
      </c>
      <c r="CJ279" s="2" t="s">
        <v>1844</v>
      </c>
      <c r="CK279" s="2" t="s">
        <v>1844</v>
      </c>
      <c r="CL279" s="2" t="s">
        <v>1844</v>
      </c>
      <c r="CM279" s="2" t="s">
        <v>1844</v>
      </c>
      <c r="CN279" s="2" t="s">
        <v>1281</v>
      </c>
      <c r="CO279" s="2" t="s">
        <v>2001</v>
      </c>
      <c r="CP279" s="2" t="s">
        <v>5015</v>
      </c>
      <c r="CQ279" s="2" t="s">
        <v>2002</v>
      </c>
      <c r="CR279" s="2" t="s">
        <v>1844</v>
      </c>
      <c r="CS279" s="2" t="s">
        <v>1859</v>
      </c>
      <c r="CT279" s="2" t="s">
        <v>1859</v>
      </c>
      <c r="CU279" s="2" t="s">
        <v>1859</v>
      </c>
      <c r="CV279" s="2" t="s">
        <v>1844</v>
      </c>
      <c r="CW279" s="2" t="s">
        <v>1844</v>
      </c>
      <c r="CX279" s="2" t="s">
        <v>1844</v>
      </c>
      <c r="CY279" s="2" t="s">
        <v>1844</v>
      </c>
      <c r="CZ279" s="2" t="s">
        <v>1844</v>
      </c>
      <c r="DA279" s="2" t="s">
        <v>1844</v>
      </c>
      <c r="DB279" s="2" t="s">
        <v>1844</v>
      </c>
      <c r="DC279" s="2" t="s">
        <v>1026</v>
      </c>
      <c r="DD279" s="2" t="s">
        <v>1281</v>
      </c>
      <c r="DE279" s="2" t="s">
        <v>170</v>
      </c>
      <c r="DF279" s="3">
        <v>45488</v>
      </c>
      <c r="DG279" s="3">
        <v>45495</v>
      </c>
      <c r="DH279" s="3">
        <v>45495</v>
      </c>
      <c r="DI279" s="3">
        <v>45488</v>
      </c>
      <c r="DJ279" s="3">
        <v>45488</v>
      </c>
      <c r="DK279" s="3"/>
      <c r="DL279" s="3"/>
      <c r="DM279" s="3">
        <v>45488</v>
      </c>
      <c r="DN279" s="3"/>
      <c r="DO279" s="3">
        <v>45488</v>
      </c>
      <c r="DP279" s="3">
        <v>45488</v>
      </c>
      <c r="DQ279" s="26">
        <v>1.1599999999999999</v>
      </c>
    </row>
    <row r="280" spans="1:121" x14ac:dyDescent="0.25">
      <c r="A280" s="2" t="s">
        <v>1281</v>
      </c>
      <c r="B280" s="2" t="s">
        <v>1842</v>
      </c>
      <c r="C280" s="2" t="s">
        <v>5023</v>
      </c>
      <c r="D280" s="2" t="s">
        <v>7774</v>
      </c>
      <c r="E280" s="2" t="s">
        <v>7461</v>
      </c>
      <c r="F280" s="2" t="str">
        <f t="shared" si="9"/>
        <v>SENSOR DE PLANCHA DE SELLADO DESCALIBRADO</v>
      </c>
      <c r="G280" s="2" t="str">
        <f t="shared" si="8"/>
        <v>SENSOR DE PLANCHA DE SELLADO DESCALIBRADO</v>
      </c>
      <c r="H280" s="2" t="s">
        <v>7243</v>
      </c>
      <c r="I280" s="2" t="s">
        <v>7245</v>
      </c>
      <c r="J280" s="2" t="s">
        <v>120</v>
      </c>
      <c r="K280" s="2" t="s">
        <v>7654</v>
      </c>
      <c r="L280" s="2" t="s">
        <v>7461</v>
      </c>
      <c r="M280" s="2"/>
      <c r="N280" s="2"/>
      <c r="O280" s="2"/>
      <c r="P280" s="2"/>
      <c r="Q280" s="2" t="s">
        <v>52</v>
      </c>
      <c r="R280" s="2" t="s">
        <v>10</v>
      </c>
      <c r="S280" s="2" t="s">
        <v>67</v>
      </c>
      <c r="T280" s="2" t="s">
        <v>1276</v>
      </c>
      <c r="U280" s="2" t="s">
        <v>1280</v>
      </c>
      <c r="V280" s="2" t="s">
        <v>1306</v>
      </c>
      <c r="W280" s="2" t="s">
        <v>1306</v>
      </c>
      <c r="X280" s="2" t="s">
        <v>1295</v>
      </c>
      <c r="Y280" s="2" t="s">
        <v>1025</v>
      </c>
      <c r="Z280" s="2" t="s">
        <v>1844</v>
      </c>
      <c r="AA280" s="2" t="s">
        <v>1844</v>
      </c>
      <c r="AB280" s="2" t="s">
        <v>5024</v>
      </c>
      <c r="AC280" s="2" t="s">
        <v>1844</v>
      </c>
      <c r="AD280" s="2" t="s">
        <v>1296</v>
      </c>
      <c r="AE280" s="2" t="s">
        <v>5025</v>
      </c>
      <c r="AF280" s="2" t="s">
        <v>1870</v>
      </c>
      <c r="AG280" s="2" t="s">
        <v>1847</v>
      </c>
      <c r="AH280" s="2" t="s">
        <v>1844</v>
      </c>
      <c r="AI280" s="2" t="s">
        <v>1844</v>
      </c>
      <c r="AJ280" s="2" t="s">
        <v>1844</v>
      </c>
      <c r="AK280" s="2" t="s">
        <v>1281</v>
      </c>
      <c r="AL280" s="2" t="s">
        <v>1848</v>
      </c>
      <c r="AM280" s="2" t="s">
        <v>1844</v>
      </c>
      <c r="AN280" s="2" t="s">
        <v>3666</v>
      </c>
      <c r="AO280" s="2" t="s">
        <v>2210</v>
      </c>
      <c r="AP280" s="2" t="s">
        <v>1844</v>
      </c>
      <c r="AQ280" s="2" t="s">
        <v>1844</v>
      </c>
      <c r="AR280" s="2" t="s">
        <v>1844</v>
      </c>
      <c r="AS280" s="2" t="s">
        <v>1844</v>
      </c>
      <c r="AT280" s="2" t="s">
        <v>5026</v>
      </c>
      <c r="AU280" s="2" t="s">
        <v>1844</v>
      </c>
      <c r="AV280" s="2" t="s">
        <v>1844</v>
      </c>
      <c r="AW280" s="2" t="s">
        <v>1851</v>
      </c>
      <c r="AX280" s="2" t="s">
        <v>1844</v>
      </c>
      <c r="AY280" s="2" t="s">
        <v>1844</v>
      </c>
      <c r="AZ280" s="2" t="s">
        <v>1852</v>
      </c>
      <c r="BA280" s="2" t="s">
        <v>1844</v>
      </c>
      <c r="BB280" s="2" t="s">
        <v>1278</v>
      </c>
      <c r="BC280" s="2" t="s">
        <v>5027</v>
      </c>
      <c r="BD280" s="2" t="s">
        <v>1844</v>
      </c>
      <c r="BE280" s="2" t="s">
        <v>5028</v>
      </c>
      <c r="BF280" s="2" t="s">
        <v>1853</v>
      </c>
      <c r="BG280" s="2" t="s">
        <v>1844</v>
      </c>
      <c r="BH280" s="2" t="s">
        <v>1281</v>
      </c>
      <c r="BI280" s="2" t="s">
        <v>1844</v>
      </c>
      <c r="BJ280" s="2" t="s">
        <v>1854</v>
      </c>
      <c r="BK280" s="2" t="s">
        <v>1855</v>
      </c>
      <c r="BL280" s="2" t="s">
        <v>1871</v>
      </c>
      <c r="BM280" s="2" t="s">
        <v>1844</v>
      </c>
      <c r="BN280" s="2" t="s">
        <v>1844</v>
      </c>
      <c r="BO280" s="2" t="s">
        <v>1844</v>
      </c>
      <c r="BP280" s="2" t="s">
        <v>1857</v>
      </c>
      <c r="BQ280" s="2" t="s">
        <v>1844</v>
      </c>
      <c r="BR280" s="2" t="s">
        <v>1844</v>
      </c>
      <c r="BS280" s="2" t="s">
        <v>1853</v>
      </c>
      <c r="BT280" s="2" t="s">
        <v>1844</v>
      </c>
      <c r="BU280" s="2" t="s">
        <v>5029</v>
      </c>
      <c r="BV280" s="2" t="s">
        <v>1872</v>
      </c>
      <c r="BW280" s="2" t="s">
        <v>5030</v>
      </c>
      <c r="BX280" s="2" t="s">
        <v>1844</v>
      </c>
      <c r="BY280" s="2" t="s">
        <v>1844</v>
      </c>
      <c r="BZ280" s="2" t="s">
        <v>1844</v>
      </c>
      <c r="CA280" s="2" t="s">
        <v>1844</v>
      </c>
      <c r="CB280" s="2" t="s">
        <v>1844</v>
      </c>
      <c r="CC280" s="2" t="s">
        <v>53</v>
      </c>
      <c r="CD280" s="2" t="s">
        <v>1873</v>
      </c>
      <c r="CE280" s="2" t="s">
        <v>1844</v>
      </c>
      <c r="CF280" s="2" t="s">
        <v>1844</v>
      </c>
      <c r="CG280" s="2" t="s">
        <v>1844</v>
      </c>
      <c r="CH280" s="2" t="s">
        <v>5025</v>
      </c>
      <c r="CI280" s="2" t="s">
        <v>1874</v>
      </c>
      <c r="CJ280" s="2" t="s">
        <v>1844</v>
      </c>
      <c r="CK280" s="2" t="s">
        <v>1844</v>
      </c>
      <c r="CL280" s="2" t="s">
        <v>1844</v>
      </c>
      <c r="CM280" s="2" t="s">
        <v>1844</v>
      </c>
      <c r="CN280" s="2" t="s">
        <v>1281</v>
      </c>
      <c r="CO280" s="2" t="s">
        <v>1875</v>
      </c>
      <c r="CP280" s="2" t="s">
        <v>5029</v>
      </c>
      <c r="CQ280" s="2" t="s">
        <v>1876</v>
      </c>
      <c r="CR280" s="2" t="s">
        <v>1844</v>
      </c>
      <c r="CS280" s="2" t="s">
        <v>1859</v>
      </c>
      <c r="CT280" s="2" t="s">
        <v>1859</v>
      </c>
      <c r="CU280" s="2" t="s">
        <v>1859</v>
      </c>
      <c r="CV280" s="2" t="s">
        <v>1844</v>
      </c>
      <c r="CW280" s="2" t="s">
        <v>1844</v>
      </c>
      <c r="CX280" s="2" t="s">
        <v>1844</v>
      </c>
      <c r="CY280" s="2" t="s">
        <v>1844</v>
      </c>
      <c r="CZ280" s="2" t="s">
        <v>1844</v>
      </c>
      <c r="DA280" s="2" t="s">
        <v>1844</v>
      </c>
      <c r="DB280" s="2" t="s">
        <v>1844</v>
      </c>
      <c r="DC280" s="2" t="s">
        <v>1026</v>
      </c>
      <c r="DD280" s="2" t="s">
        <v>1281</v>
      </c>
      <c r="DE280" s="2" t="s">
        <v>51</v>
      </c>
      <c r="DF280" s="3">
        <v>45496</v>
      </c>
      <c r="DG280" s="3">
        <v>45496</v>
      </c>
      <c r="DH280" s="3">
        <v>45496</v>
      </c>
      <c r="DI280" s="3">
        <v>45496</v>
      </c>
      <c r="DJ280" s="3">
        <v>45496</v>
      </c>
      <c r="DK280" s="3"/>
      <c r="DL280" s="3"/>
      <c r="DM280" s="3">
        <v>45496</v>
      </c>
      <c r="DN280" s="3"/>
      <c r="DO280" s="3">
        <v>45496</v>
      </c>
      <c r="DP280" s="3">
        <v>45496</v>
      </c>
      <c r="DQ280" s="26">
        <v>1</v>
      </c>
    </row>
    <row r="281" spans="1:121" x14ac:dyDescent="0.25">
      <c r="A281" s="2" t="s">
        <v>1281</v>
      </c>
      <c r="B281" s="2" t="s">
        <v>1842</v>
      </c>
      <c r="C281" s="2" t="s">
        <v>5031</v>
      </c>
      <c r="D281" s="2" t="s">
        <v>7667</v>
      </c>
      <c r="E281" s="2" t="s">
        <v>7668</v>
      </c>
      <c r="F281" s="2" t="str">
        <f t="shared" si="9"/>
        <v>PLANCHA DE SELLADO SIN VACÍO</v>
      </c>
      <c r="G281" s="2" t="str">
        <f t="shared" si="8"/>
        <v>PLANCHA DE SELLADO SIN VACÍO</v>
      </c>
      <c r="H281" s="2" t="s">
        <v>7333</v>
      </c>
      <c r="I281" s="2" t="s">
        <v>7247</v>
      </c>
      <c r="J281" s="2" t="s">
        <v>7253</v>
      </c>
      <c r="K281" s="2" t="s">
        <v>7294</v>
      </c>
      <c r="L281" s="2">
        <v>520</v>
      </c>
      <c r="M281" s="2"/>
      <c r="N281" s="2"/>
      <c r="O281" s="2"/>
      <c r="P281" s="2"/>
      <c r="Q281" s="2" t="s">
        <v>239</v>
      </c>
      <c r="R281" s="2" t="s">
        <v>10</v>
      </c>
      <c r="S281" s="2" t="s">
        <v>1042</v>
      </c>
      <c r="T281" s="2" t="s">
        <v>1276</v>
      </c>
      <c r="U281" s="2" t="s">
        <v>1280</v>
      </c>
      <c r="V281" s="2" t="s">
        <v>1306</v>
      </c>
      <c r="W281" s="2" t="s">
        <v>1306</v>
      </c>
      <c r="X281" s="2" t="s">
        <v>1279</v>
      </c>
      <c r="Y281" s="2" t="s">
        <v>1015</v>
      </c>
      <c r="Z281" s="2" t="s">
        <v>1844</v>
      </c>
      <c r="AA281" s="2" t="s">
        <v>1844</v>
      </c>
      <c r="AB281" s="2" t="s">
        <v>5032</v>
      </c>
      <c r="AC281" s="2" t="s">
        <v>1844</v>
      </c>
      <c r="AD281" s="2" t="s">
        <v>1296</v>
      </c>
      <c r="AE281" s="2" t="s">
        <v>5033</v>
      </c>
      <c r="AF281" s="2" t="s">
        <v>1846</v>
      </c>
      <c r="AG281" s="2" t="s">
        <v>1847</v>
      </c>
      <c r="AH281" s="2" t="s">
        <v>1844</v>
      </c>
      <c r="AI281" s="2" t="s">
        <v>1844</v>
      </c>
      <c r="AJ281" s="2" t="s">
        <v>1844</v>
      </c>
      <c r="AK281" s="2" t="s">
        <v>1281</v>
      </c>
      <c r="AL281" s="2" t="s">
        <v>1848</v>
      </c>
      <c r="AM281" s="2" t="s">
        <v>1844</v>
      </c>
      <c r="AN281" s="2" t="s">
        <v>1905</v>
      </c>
      <c r="AO281" s="2" t="s">
        <v>5034</v>
      </c>
      <c r="AP281" s="2" t="s">
        <v>1844</v>
      </c>
      <c r="AQ281" s="2" t="s">
        <v>1844</v>
      </c>
      <c r="AR281" s="2" t="s">
        <v>1844</v>
      </c>
      <c r="AS281" s="2" t="s">
        <v>1844</v>
      </c>
      <c r="AT281" s="2" t="s">
        <v>5034</v>
      </c>
      <c r="AU281" s="2" t="s">
        <v>1844</v>
      </c>
      <c r="AV281" s="2" t="s">
        <v>1844</v>
      </c>
      <c r="AW281" s="2" t="s">
        <v>1851</v>
      </c>
      <c r="AX281" s="2" t="s">
        <v>1844</v>
      </c>
      <c r="AY281" s="2" t="s">
        <v>1844</v>
      </c>
      <c r="AZ281" s="2" t="s">
        <v>1852</v>
      </c>
      <c r="BA281" s="2" t="s">
        <v>1844</v>
      </c>
      <c r="BB281" s="2" t="s">
        <v>1278</v>
      </c>
      <c r="BC281" s="2" t="s">
        <v>5035</v>
      </c>
      <c r="BD281" s="2" t="s">
        <v>1844</v>
      </c>
      <c r="BE281" s="2" t="s">
        <v>5036</v>
      </c>
      <c r="BF281" s="2" t="s">
        <v>1853</v>
      </c>
      <c r="BG281" s="2" t="s">
        <v>1844</v>
      </c>
      <c r="BH281" s="2" t="s">
        <v>1281</v>
      </c>
      <c r="BI281" s="2" t="s">
        <v>1844</v>
      </c>
      <c r="BJ281" s="2" t="s">
        <v>1854</v>
      </c>
      <c r="BK281" s="2" t="s">
        <v>1855</v>
      </c>
      <c r="BL281" s="2" t="s">
        <v>1856</v>
      </c>
      <c r="BM281" s="2" t="s">
        <v>1844</v>
      </c>
      <c r="BN281" s="2" t="s">
        <v>1844</v>
      </c>
      <c r="BO281" s="2" t="s">
        <v>1844</v>
      </c>
      <c r="BP281" s="2" t="s">
        <v>1857</v>
      </c>
      <c r="BQ281" s="2" t="s">
        <v>1844</v>
      </c>
      <c r="BR281" s="2" t="s">
        <v>1844</v>
      </c>
      <c r="BS281" s="2" t="s">
        <v>1853</v>
      </c>
      <c r="BT281" s="2" t="s">
        <v>1844</v>
      </c>
      <c r="BU281" s="2" t="s">
        <v>5034</v>
      </c>
      <c r="BV281" s="2" t="s">
        <v>1844</v>
      </c>
      <c r="BW281" s="2" t="s">
        <v>5037</v>
      </c>
      <c r="BX281" s="2" t="s">
        <v>1844</v>
      </c>
      <c r="BY281" s="2" t="s">
        <v>1844</v>
      </c>
      <c r="BZ281" s="2" t="s">
        <v>1844</v>
      </c>
      <c r="CA281" s="2" t="s">
        <v>1844</v>
      </c>
      <c r="CB281" s="2" t="s">
        <v>1844</v>
      </c>
      <c r="CC281" s="2" t="s">
        <v>185</v>
      </c>
      <c r="CD281" s="2" t="s">
        <v>1844</v>
      </c>
      <c r="CE281" s="2" t="s">
        <v>1844</v>
      </c>
      <c r="CF281" s="2" t="s">
        <v>1844</v>
      </c>
      <c r="CG281" s="2" t="s">
        <v>1844</v>
      </c>
      <c r="CH281" s="2" t="s">
        <v>5038</v>
      </c>
      <c r="CI281" s="2" t="s">
        <v>1858</v>
      </c>
      <c r="CJ281" s="2" t="s">
        <v>1844</v>
      </c>
      <c r="CK281" s="2" t="s">
        <v>1844</v>
      </c>
      <c r="CL281" s="2" t="s">
        <v>1844</v>
      </c>
      <c r="CM281" s="2" t="s">
        <v>1844</v>
      </c>
      <c r="CN281" s="2" t="s">
        <v>1281</v>
      </c>
      <c r="CO281" s="2" t="s">
        <v>1844</v>
      </c>
      <c r="CP281" s="2" t="s">
        <v>5034</v>
      </c>
      <c r="CQ281" s="2" t="s">
        <v>1844</v>
      </c>
      <c r="CR281" s="2" t="s">
        <v>1844</v>
      </c>
      <c r="CS281" s="2" t="s">
        <v>1859</v>
      </c>
      <c r="CT281" s="2" t="s">
        <v>1859</v>
      </c>
      <c r="CU281" s="2" t="s">
        <v>1859</v>
      </c>
      <c r="CV281" s="2" t="s">
        <v>1844</v>
      </c>
      <c r="CW281" s="2" t="s">
        <v>1844</v>
      </c>
      <c r="CX281" s="2" t="s">
        <v>1844</v>
      </c>
      <c r="CY281" s="2" t="s">
        <v>1844</v>
      </c>
      <c r="CZ281" s="2" t="s">
        <v>1844</v>
      </c>
      <c r="DA281" s="2" t="s">
        <v>1844</v>
      </c>
      <c r="DB281" s="2" t="s">
        <v>1844</v>
      </c>
      <c r="DC281" s="2" t="s">
        <v>1026</v>
      </c>
      <c r="DD281" s="2" t="s">
        <v>1281</v>
      </c>
      <c r="DE281" s="2" t="s">
        <v>238</v>
      </c>
      <c r="DF281" s="3">
        <v>45496</v>
      </c>
      <c r="DG281" s="3">
        <v>45498</v>
      </c>
      <c r="DH281" s="3">
        <v>45498</v>
      </c>
      <c r="DI281" s="3">
        <v>45496</v>
      </c>
      <c r="DJ281" s="3">
        <v>45496</v>
      </c>
      <c r="DK281" s="3"/>
      <c r="DL281" s="3"/>
      <c r="DM281" s="3">
        <v>45496</v>
      </c>
      <c r="DN281" s="3"/>
      <c r="DO281" s="3">
        <v>45496</v>
      </c>
      <c r="DP281" s="3">
        <v>45496</v>
      </c>
      <c r="DQ281" s="26">
        <v>0.71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61961-AE9A-4519-9D92-1A3B4787094C}">
  <sheetPr codeName="Hoja11"/>
  <dimension ref="A3:E28"/>
  <sheetViews>
    <sheetView workbookViewId="0">
      <selection activeCell="A3" sqref="A3"/>
    </sheetView>
  </sheetViews>
  <sheetFormatPr baseColWidth="10" defaultRowHeight="15" x14ac:dyDescent="0.25"/>
  <cols>
    <col min="1" max="1" width="41.85546875" bestFit="1" customWidth="1"/>
    <col min="2" max="2" width="26" bestFit="1" customWidth="1"/>
    <col min="3" max="3" width="26.140625" bestFit="1" customWidth="1"/>
    <col min="4" max="4" width="38.7109375" bestFit="1" customWidth="1"/>
    <col min="5" max="6" width="37.28515625" bestFit="1" customWidth="1"/>
    <col min="7" max="7" width="39.28515625" bestFit="1" customWidth="1"/>
    <col min="8" max="9" width="31.140625" bestFit="1" customWidth="1"/>
    <col min="10" max="10" width="40.5703125" bestFit="1" customWidth="1"/>
    <col min="11" max="11" width="31.5703125" bestFit="1" customWidth="1"/>
    <col min="12" max="12" width="11.85546875" bestFit="1" customWidth="1"/>
  </cols>
  <sheetData>
    <row r="3" spans="1:4" x14ac:dyDescent="0.25">
      <c r="A3" s="6" t="s">
        <v>1255</v>
      </c>
      <c r="B3" t="s">
        <v>7085</v>
      </c>
      <c r="C3" t="s">
        <v>7086</v>
      </c>
      <c r="D3" s="37" t="s">
        <v>7087</v>
      </c>
    </row>
    <row r="4" spans="1:4" x14ac:dyDescent="0.25">
      <c r="A4" s="24" t="s">
        <v>239</v>
      </c>
      <c r="B4" s="40">
        <v>67663134</v>
      </c>
      <c r="C4" s="40">
        <v>59412019</v>
      </c>
      <c r="D4" s="41">
        <f>(C6-B6)/B6</f>
        <v>1.6600176389896887E-2</v>
      </c>
    </row>
    <row r="5" spans="1:4" x14ac:dyDescent="0.25">
      <c r="A5" s="24" t="s">
        <v>184</v>
      </c>
      <c r="B5" s="40">
        <v>45264180</v>
      </c>
      <c r="C5" s="40">
        <v>31582709</v>
      </c>
      <c r="D5" s="39">
        <f>(C5-B5)/B5</f>
        <v>-0.30225823156411979</v>
      </c>
    </row>
    <row r="6" spans="1:4" x14ac:dyDescent="0.25">
      <c r="A6" s="24" t="s">
        <v>52</v>
      </c>
      <c r="B6" s="40">
        <v>259785854</v>
      </c>
      <c r="C6" s="40">
        <v>264098345</v>
      </c>
      <c r="D6" s="41">
        <f>(C6-B6)/B6</f>
        <v>1.6600176389896887E-2</v>
      </c>
    </row>
    <row r="7" spans="1:4" x14ac:dyDescent="0.25">
      <c r="A7" s="24" t="s">
        <v>119</v>
      </c>
      <c r="B7" s="40">
        <v>33858822</v>
      </c>
      <c r="C7" s="40">
        <v>74408521</v>
      </c>
      <c r="D7" s="39">
        <f t="shared" ref="D7:D13" si="0">(C9-B9)/B9</f>
        <v>-0.54849584149162223</v>
      </c>
    </row>
    <row r="8" spans="1:4" x14ac:dyDescent="0.25">
      <c r="A8" s="24" t="s">
        <v>171</v>
      </c>
      <c r="B8" s="40">
        <v>67175406</v>
      </c>
      <c r="C8" s="40">
        <v>54717806</v>
      </c>
      <c r="D8" s="39">
        <f t="shared" si="0"/>
        <v>-0.49097343581788228</v>
      </c>
    </row>
    <row r="9" spans="1:4" x14ac:dyDescent="0.25">
      <c r="A9" s="24" t="s">
        <v>6</v>
      </c>
      <c r="B9" s="40">
        <v>71147987</v>
      </c>
      <c r="C9" s="40">
        <v>32123612</v>
      </c>
      <c r="D9" s="39">
        <f t="shared" si="0"/>
        <v>0.21765725151928669</v>
      </c>
    </row>
    <row r="10" spans="1:4" x14ac:dyDescent="0.25">
      <c r="A10" s="24" t="s">
        <v>326</v>
      </c>
      <c r="B10" s="40">
        <v>44186303</v>
      </c>
      <c r="C10" s="40">
        <v>22492002</v>
      </c>
      <c r="D10" s="39">
        <f t="shared" si="0"/>
        <v>-9.9636689421749233E-2</v>
      </c>
    </row>
    <row r="11" spans="1:4" x14ac:dyDescent="0.25">
      <c r="A11" s="24" t="s">
        <v>366</v>
      </c>
      <c r="B11" s="40">
        <v>35420405</v>
      </c>
      <c r="C11" s="40">
        <v>43129913</v>
      </c>
      <c r="D11" s="39">
        <f t="shared" si="0"/>
        <v>0.77610890867278293</v>
      </c>
    </row>
    <row r="12" spans="1:4" x14ac:dyDescent="0.25">
      <c r="A12" s="24" t="s">
        <v>153</v>
      </c>
      <c r="B12" s="40">
        <v>232217571</v>
      </c>
      <c r="C12" s="40">
        <v>209080181</v>
      </c>
      <c r="D12" s="41">
        <f>(C12-B12)/B12</f>
        <v>-9.9636689421749233E-2</v>
      </c>
    </row>
    <row r="13" spans="1:4" x14ac:dyDescent="0.25">
      <c r="A13" s="24" t="s">
        <v>406</v>
      </c>
      <c r="B13" s="40">
        <v>21535475</v>
      </c>
      <c r="C13" s="40">
        <v>38249349</v>
      </c>
      <c r="D13" s="39" t="e">
        <f t="shared" si="0"/>
        <v>#DIV/0!</v>
      </c>
    </row>
    <row r="14" spans="1:4" x14ac:dyDescent="0.25">
      <c r="A14" s="24" t="s">
        <v>1256</v>
      </c>
      <c r="B14" s="40">
        <v>878255137</v>
      </c>
      <c r="C14" s="40">
        <v>829294457</v>
      </c>
      <c r="D14" s="39">
        <f>(GETPIVOTDATA("Suma de Total general (real)",$A$3)-GETPIVOTDATA("Suma de Tota general (plan)",$A$3))/GETPIVOTDATA("Suma de Tota general (plan)",$A$3)</f>
        <v>-5.574767278588659E-2</v>
      </c>
    </row>
    <row r="18" spans="1:5" x14ac:dyDescent="0.25">
      <c r="E18" t="s">
        <v>7143</v>
      </c>
    </row>
    <row r="19" spans="1:5" x14ac:dyDescent="0.25">
      <c r="A19" t="s">
        <v>7092</v>
      </c>
      <c r="B19" t="s">
        <v>7107</v>
      </c>
      <c r="C19" t="s">
        <v>7112</v>
      </c>
      <c r="D19" t="s">
        <v>7131</v>
      </c>
      <c r="E19" t="s">
        <v>7144</v>
      </c>
    </row>
    <row r="20" spans="1:5" x14ac:dyDescent="0.25">
      <c r="A20" t="s">
        <v>7093</v>
      </c>
      <c r="B20" t="s">
        <v>7108</v>
      </c>
      <c r="C20" t="s">
        <v>7113</v>
      </c>
      <c r="D20" t="s">
        <v>7132</v>
      </c>
      <c r="E20" t="s">
        <v>7133</v>
      </c>
    </row>
    <row r="21" spans="1:5" x14ac:dyDescent="0.25">
      <c r="A21" t="s">
        <v>7094</v>
      </c>
      <c r="B21" t="s">
        <v>7109</v>
      </c>
      <c r="C21" t="s">
        <v>7114</v>
      </c>
      <c r="E21" t="s">
        <v>7134</v>
      </c>
    </row>
    <row r="22" spans="1:5" x14ac:dyDescent="0.25">
      <c r="A22" t="s">
        <v>7095</v>
      </c>
      <c r="B22" t="s">
        <v>7110</v>
      </c>
      <c r="C22" t="s">
        <v>7115</v>
      </c>
      <c r="E22" t="s">
        <v>7093</v>
      </c>
    </row>
    <row r="23" spans="1:5" x14ac:dyDescent="0.25">
      <c r="C23" t="s">
        <v>7116</v>
      </c>
      <c r="E23" t="s">
        <v>7135</v>
      </c>
    </row>
    <row r="24" spans="1:5" x14ac:dyDescent="0.25">
      <c r="C24" t="s">
        <v>7120</v>
      </c>
      <c r="E24" t="s">
        <v>7136</v>
      </c>
    </row>
    <row r="25" spans="1:5" x14ac:dyDescent="0.25">
      <c r="C25" t="s">
        <v>7117</v>
      </c>
      <c r="E25" t="s">
        <v>7137</v>
      </c>
    </row>
    <row r="26" spans="1:5" x14ac:dyDescent="0.25">
      <c r="C26" t="s">
        <v>7118</v>
      </c>
      <c r="E26" t="s">
        <v>7138</v>
      </c>
    </row>
    <row r="27" spans="1:5" x14ac:dyDescent="0.25">
      <c r="C27" t="s">
        <v>7119</v>
      </c>
      <c r="E27" t="s">
        <v>7140</v>
      </c>
    </row>
    <row r="28" spans="1:5" x14ac:dyDescent="0.25">
      <c r="C28" t="s">
        <v>7142</v>
      </c>
      <c r="E28" t="s">
        <v>7241</v>
      </c>
    </row>
  </sheetData>
  <pageMargins left="0.7" right="0.7" top="0.75" bottom="0.75" header="0.3" footer="0.3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1B1-9D63-47AB-93BD-6F21B62E0340}">
  <sheetPr codeName="Hoja10"/>
  <dimension ref="A1:DU478"/>
  <sheetViews>
    <sheetView workbookViewId="0">
      <selection activeCell="A2" sqref="A2"/>
    </sheetView>
  </sheetViews>
  <sheetFormatPr baseColWidth="10" defaultColWidth="11.5703125" defaultRowHeight="15" x14ac:dyDescent="0.25"/>
  <cols>
    <col min="1" max="1" width="10" style="1" bestFit="1" customWidth="1"/>
    <col min="2" max="2" width="18.5703125" style="1" bestFit="1" customWidth="1"/>
    <col min="3" max="3" width="11" style="1" bestFit="1" customWidth="1"/>
    <col min="4" max="4" width="39.28515625" style="1" bestFit="1" customWidth="1"/>
    <col min="5" max="5" width="44.140625" style="1" bestFit="1" customWidth="1"/>
    <col min="6" max="6" width="42.28515625" style="1" bestFit="1" customWidth="1"/>
    <col min="7" max="7" width="5.28515625" style="1" customWidth="1"/>
    <col min="8" max="8" width="11.42578125" style="1" customWidth="1"/>
    <col min="9" max="9" width="5.140625" style="1" bestFit="1" customWidth="1"/>
    <col min="10" max="10" width="6.85546875" style="1" customWidth="1"/>
    <col min="11" max="11" width="5.5703125" style="1" customWidth="1"/>
    <col min="12" max="12" width="10.140625" style="1" bestFit="1" customWidth="1"/>
    <col min="13" max="13" width="11" style="1" bestFit="1" customWidth="1"/>
    <col min="14" max="14" width="17.28515625" style="1" customWidth="1"/>
    <col min="15" max="15" width="11.42578125" style="1" customWidth="1"/>
    <col min="16" max="16" width="5.7109375" style="1" customWidth="1"/>
    <col min="17" max="17" width="14.140625" style="1" bestFit="1" customWidth="1"/>
    <col min="18" max="18" width="19.7109375" style="1" customWidth="1"/>
    <col min="19" max="19" width="29.7109375" style="1" bestFit="1" customWidth="1"/>
    <col min="20" max="20" width="22" style="1" customWidth="1"/>
    <col min="21" max="21" width="6.42578125" style="1" customWidth="1"/>
    <col min="22" max="22" width="10.85546875" style="1" customWidth="1"/>
    <col min="23" max="23" width="11.7109375" style="1" customWidth="1"/>
    <col min="24" max="24" width="7.140625" style="1" customWidth="1"/>
    <col min="25" max="25" width="10" style="1" customWidth="1"/>
    <col min="26" max="27" width="6.5703125" style="1" customWidth="1"/>
    <col min="28" max="28" width="6.28515625" style="1" customWidth="1"/>
    <col min="29" max="29" width="4.7109375" style="1" customWidth="1"/>
    <col min="30" max="30" width="8" style="1" customWidth="1"/>
    <col min="31" max="31" width="8.7109375" style="1" customWidth="1"/>
    <col min="32" max="32" width="11.85546875" style="1" customWidth="1"/>
    <col min="33" max="33" width="10.7109375" style="1" customWidth="1"/>
    <col min="34" max="34" width="6.42578125" style="1" customWidth="1"/>
    <col min="35" max="35" width="5.7109375" style="1" customWidth="1"/>
    <col min="36" max="36" width="12" style="1" customWidth="1"/>
    <col min="37" max="37" width="17.28515625" style="1" customWidth="1"/>
    <col min="38" max="38" width="34.5703125" style="1" customWidth="1"/>
    <col min="39" max="39" width="26.28515625" style="1" customWidth="1"/>
    <col min="40" max="40" width="30.140625" style="1" customWidth="1"/>
    <col min="41" max="41" width="12.28515625" style="1" customWidth="1"/>
    <col min="42" max="42" width="8.140625" style="1" bestFit="1" customWidth="1"/>
    <col min="43" max="43" width="8.85546875" style="1" customWidth="1"/>
    <col min="44" max="44" width="6.140625" style="1" customWidth="1"/>
    <col min="45" max="45" width="10.7109375" style="1" customWidth="1"/>
    <col min="46" max="46" width="14.5703125" style="1" customWidth="1"/>
    <col min="47" max="47" width="21.7109375" style="1" customWidth="1"/>
    <col min="48" max="48" width="9.42578125" style="1" customWidth="1"/>
    <col min="49" max="49" width="8.5703125" style="1" customWidth="1"/>
    <col min="50" max="50" width="3.85546875" style="1" customWidth="1"/>
    <col min="51" max="51" width="4.85546875" style="1" customWidth="1"/>
    <col min="52" max="52" width="8.85546875" style="1" customWidth="1"/>
    <col min="53" max="53" width="6.5703125" style="1" customWidth="1"/>
    <col min="54" max="54" width="12.5703125" style="1" customWidth="1"/>
    <col min="55" max="55" width="7.42578125" style="1" customWidth="1"/>
    <col min="56" max="56" width="11" style="1" customWidth="1"/>
    <col min="57" max="57" width="11.85546875" style="1" customWidth="1"/>
    <col min="58" max="58" width="11" style="1" customWidth="1"/>
    <col min="59" max="59" width="10.7109375" style="1" customWidth="1"/>
    <col min="60" max="60" width="9.7109375" style="1" customWidth="1"/>
    <col min="61" max="61" width="11.7109375" style="1" customWidth="1"/>
    <col min="62" max="62" width="8.28515625" style="1" customWidth="1"/>
    <col min="63" max="63" width="5.85546875" style="1" customWidth="1"/>
    <col min="64" max="64" width="4.140625" style="1" customWidth="1"/>
    <col min="65" max="65" width="3.85546875" style="1" customWidth="1"/>
    <col min="66" max="66" width="14.140625" style="1" bestFit="1" customWidth="1"/>
    <col min="67" max="67" width="7.28515625" style="1" customWidth="1"/>
    <col min="68" max="68" width="9.85546875" style="1" customWidth="1"/>
    <col min="69" max="69" width="15.85546875" style="1" customWidth="1"/>
    <col min="70" max="70" width="14" style="1" customWidth="1"/>
    <col min="71" max="71" width="10.28515625" style="1" customWidth="1"/>
    <col min="72" max="72" width="15.42578125" style="1" bestFit="1" customWidth="1"/>
    <col min="73" max="73" width="16.7109375" style="1" customWidth="1"/>
    <col min="74" max="74" width="7.7109375" style="1" customWidth="1"/>
    <col min="75" max="75" width="6.7109375" style="1" customWidth="1"/>
    <col min="76" max="76" width="12.28515625" style="1" customWidth="1"/>
    <col min="77" max="77" width="13" style="1" customWidth="1"/>
    <col min="78" max="78" width="7.7109375" style="1" customWidth="1"/>
    <col min="79" max="79" width="12.28515625" style="1" customWidth="1"/>
    <col min="80" max="80" width="5.140625" style="1" customWidth="1"/>
    <col min="81" max="81" width="12.28515625" style="1" customWidth="1"/>
    <col min="82" max="82" width="11.28515625" style="1" customWidth="1"/>
    <col min="83" max="83" width="7" style="1" bestFit="1" customWidth="1"/>
    <col min="84" max="84" width="15.7109375" style="1" customWidth="1"/>
    <col min="85" max="85" width="4" style="1" customWidth="1"/>
    <col min="86" max="86" width="13.7109375" style="1" customWidth="1"/>
    <col min="87" max="87" width="10.28515625" style="1" customWidth="1"/>
    <col min="88" max="88" width="5" style="1" customWidth="1"/>
    <col min="89" max="89" width="10.85546875" style="1" customWidth="1"/>
    <col min="90" max="90" width="4.85546875" style="1" customWidth="1"/>
    <col min="91" max="91" width="8.28515625" style="1" customWidth="1"/>
    <col min="92" max="92" width="6.42578125" style="1" customWidth="1"/>
    <col min="93" max="93" width="7.42578125" style="1" customWidth="1"/>
    <col min="94" max="94" width="9.28515625" style="1" customWidth="1"/>
    <col min="95" max="95" width="10.5703125" style="1" customWidth="1"/>
    <col min="96" max="96" width="6.140625" style="1" customWidth="1"/>
    <col min="97" max="97" width="11.42578125" style="1" bestFit="1" customWidth="1"/>
    <col min="98" max="98" width="22.7109375" style="1" customWidth="1"/>
    <col min="99" max="99" width="19.85546875" style="1" customWidth="1"/>
    <col min="100" max="100" width="5.5703125" style="1" customWidth="1"/>
    <col min="101" max="101" width="10.85546875" style="1" customWidth="1"/>
    <col min="102" max="102" width="10.5703125" style="1" bestFit="1" customWidth="1"/>
    <col min="103" max="103" width="11.85546875" style="1" customWidth="1"/>
    <col min="104" max="104" width="16.7109375" style="1" customWidth="1"/>
    <col min="105" max="105" width="10.42578125" style="1" customWidth="1"/>
    <col min="106" max="106" width="10.28515625" style="1" customWidth="1"/>
    <col min="107" max="107" width="9.28515625" style="1" customWidth="1"/>
    <col min="108" max="109" width="10.5703125" style="1" bestFit="1" customWidth="1"/>
    <col min="110" max="110" width="12.5703125" style="1" customWidth="1"/>
    <col min="111" max="111" width="11.140625" style="1" customWidth="1"/>
    <col min="112" max="113" width="10.5703125" style="1" bestFit="1" customWidth="1"/>
    <col min="114" max="114" width="10.85546875" style="1" customWidth="1"/>
    <col min="115" max="115" width="15.42578125" style="1" customWidth="1"/>
    <col min="116" max="116" width="10" style="1" customWidth="1"/>
    <col min="117" max="117" width="17" style="1" customWidth="1"/>
    <col min="118" max="118" width="16.85546875" style="1" customWidth="1"/>
    <col min="119" max="119" width="10.85546875" style="1" customWidth="1"/>
    <col min="120" max="120" width="7.42578125" style="1" customWidth="1"/>
    <col min="121" max="121" width="20" style="1" customWidth="1"/>
    <col min="122" max="122" width="19.28515625" style="1" customWidth="1"/>
    <col min="123" max="124" width="18.7109375" style="1" customWidth="1"/>
    <col min="125" max="125" width="7.140625" style="1" customWidth="1"/>
    <col min="126" max="16384" width="11.5703125" style="1"/>
  </cols>
  <sheetData>
    <row r="1" spans="1:125" x14ac:dyDescent="0.25">
      <c r="A1" s="27" t="s">
        <v>0</v>
      </c>
      <c r="B1" s="27" t="s">
        <v>5058</v>
      </c>
      <c r="C1" s="27" t="s">
        <v>1</v>
      </c>
      <c r="D1" s="27" t="s">
        <v>1011</v>
      </c>
      <c r="E1" s="27" t="s">
        <v>5059</v>
      </c>
      <c r="F1" s="27" t="s">
        <v>5060</v>
      </c>
      <c r="G1" s="27" t="s">
        <v>1746</v>
      </c>
      <c r="H1" s="27" t="s">
        <v>3</v>
      </c>
      <c r="I1" s="27" t="s">
        <v>1744</v>
      </c>
      <c r="J1" s="27" t="s">
        <v>5061</v>
      </c>
      <c r="K1" s="27" t="s">
        <v>1743</v>
      </c>
      <c r="L1" s="27" t="s">
        <v>1811</v>
      </c>
      <c r="M1" s="27" t="s">
        <v>1740</v>
      </c>
      <c r="N1" s="27" t="s">
        <v>5062</v>
      </c>
      <c r="O1" s="27" t="s">
        <v>1756</v>
      </c>
      <c r="P1" s="27" t="s">
        <v>1767</v>
      </c>
      <c r="Q1" s="27" t="s">
        <v>5063</v>
      </c>
      <c r="R1" s="27" t="s">
        <v>5064</v>
      </c>
      <c r="S1" s="27" t="s">
        <v>1815</v>
      </c>
      <c r="T1" s="27" t="s">
        <v>1777</v>
      </c>
      <c r="U1" s="27" t="s">
        <v>1825</v>
      </c>
      <c r="V1" s="27" t="s">
        <v>5065</v>
      </c>
      <c r="W1" s="27" t="s">
        <v>5066</v>
      </c>
      <c r="X1" s="27" t="s">
        <v>5067</v>
      </c>
      <c r="Y1" s="27" t="s">
        <v>1787</v>
      </c>
      <c r="Z1" s="27" t="s">
        <v>7082</v>
      </c>
      <c r="AA1" s="27" t="s">
        <v>1783</v>
      </c>
      <c r="AB1" s="27" t="s">
        <v>1761</v>
      </c>
      <c r="AC1" s="27" t="s">
        <v>1775</v>
      </c>
      <c r="AD1" s="27" t="s">
        <v>5068</v>
      </c>
      <c r="AE1" s="27" t="s">
        <v>1790</v>
      </c>
      <c r="AF1" s="27" t="s">
        <v>1804</v>
      </c>
      <c r="AG1" s="27" t="s">
        <v>1765</v>
      </c>
      <c r="AH1" s="27" t="s">
        <v>5069</v>
      </c>
      <c r="AI1" s="27" t="s">
        <v>5070</v>
      </c>
      <c r="AJ1" s="27" t="s">
        <v>5071</v>
      </c>
      <c r="AK1" s="27" t="s">
        <v>1776</v>
      </c>
      <c r="AL1" s="27" t="s">
        <v>1803</v>
      </c>
      <c r="AM1" s="27" t="s">
        <v>1766</v>
      </c>
      <c r="AN1" s="27" t="s">
        <v>5072</v>
      </c>
      <c r="AO1" s="27" t="s">
        <v>5073</v>
      </c>
      <c r="AP1" s="27" t="s">
        <v>1795</v>
      </c>
      <c r="AQ1" s="27" t="s">
        <v>1774</v>
      </c>
      <c r="AR1" s="27" t="s">
        <v>1779</v>
      </c>
      <c r="AS1" s="27" t="s">
        <v>1784</v>
      </c>
      <c r="AT1" s="27" t="s">
        <v>5074</v>
      </c>
      <c r="AU1" s="27" t="s">
        <v>5075</v>
      </c>
      <c r="AV1" s="27" t="s">
        <v>1814</v>
      </c>
      <c r="AW1" s="27" t="s">
        <v>5076</v>
      </c>
      <c r="AX1" s="27" t="s">
        <v>5077</v>
      </c>
      <c r="AY1" s="27" t="s">
        <v>5078</v>
      </c>
      <c r="AZ1" s="27" t="s">
        <v>5079</v>
      </c>
      <c r="BA1" s="27" t="s">
        <v>5080</v>
      </c>
      <c r="BB1" s="27" t="s">
        <v>5081</v>
      </c>
      <c r="BC1" s="27" t="s">
        <v>1823</v>
      </c>
      <c r="BD1" s="27" t="s">
        <v>5082</v>
      </c>
      <c r="BE1" s="27" t="s">
        <v>5083</v>
      </c>
      <c r="BF1" s="27" t="s">
        <v>5084</v>
      </c>
      <c r="BG1" s="27" t="s">
        <v>5085</v>
      </c>
      <c r="BH1" s="27" t="s">
        <v>1769</v>
      </c>
      <c r="BI1" s="27" t="s">
        <v>7083</v>
      </c>
      <c r="BJ1" s="27" t="s">
        <v>5086</v>
      </c>
      <c r="BK1" s="27" t="s">
        <v>5087</v>
      </c>
      <c r="BL1" s="27" t="s">
        <v>1015</v>
      </c>
      <c r="BM1" s="27" t="s">
        <v>1752</v>
      </c>
      <c r="BN1" s="27" t="s">
        <v>1796</v>
      </c>
      <c r="BO1" s="27" t="s">
        <v>1794</v>
      </c>
      <c r="BP1" s="27" t="s">
        <v>1793</v>
      </c>
      <c r="BQ1" s="27" t="s">
        <v>5088</v>
      </c>
      <c r="BR1" s="27" t="s">
        <v>1770</v>
      </c>
      <c r="BS1" s="27" t="s">
        <v>1753</v>
      </c>
      <c r="BT1" s="27" t="s">
        <v>1797</v>
      </c>
      <c r="BU1" s="27" t="s">
        <v>1812</v>
      </c>
      <c r="BV1" s="27" t="s">
        <v>1822</v>
      </c>
      <c r="BW1" s="27" t="s">
        <v>5089</v>
      </c>
      <c r="BX1" s="27" t="s">
        <v>5090</v>
      </c>
      <c r="BY1" s="27" t="s">
        <v>5091</v>
      </c>
      <c r="BZ1" s="27" t="s">
        <v>1824</v>
      </c>
      <c r="CA1" s="27" t="s">
        <v>5092</v>
      </c>
      <c r="CB1" s="27" t="s">
        <v>5093</v>
      </c>
      <c r="CC1" s="27" t="s">
        <v>1828</v>
      </c>
      <c r="CD1" s="27" t="s">
        <v>1773</v>
      </c>
      <c r="CE1" s="27" t="s">
        <v>1785</v>
      </c>
      <c r="CF1" s="27" t="s">
        <v>1827</v>
      </c>
      <c r="CG1" s="27" t="s">
        <v>1751</v>
      </c>
      <c r="CH1" s="27" t="s">
        <v>5094</v>
      </c>
      <c r="CI1" s="27" t="s">
        <v>5095</v>
      </c>
      <c r="CJ1" s="27" t="s">
        <v>1810</v>
      </c>
      <c r="CK1" s="27" t="s">
        <v>5096</v>
      </c>
      <c r="CL1" s="27" t="s">
        <v>1813</v>
      </c>
      <c r="CM1" s="27" t="s">
        <v>5097</v>
      </c>
      <c r="CN1" s="27" t="s">
        <v>1772</v>
      </c>
      <c r="CO1" s="27" t="s">
        <v>1786</v>
      </c>
      <c r="CP1" s="27" t="s">
        <v>1798</v>
      </c>
      <c r="CQ1" s="27" t="s">
        <v>5098</v>
      </c>
      <c r="CR1" s="27" t="s">
        <v>1757</v>
      </c>
      <c r="CS1" s="27" t="s">
        <v>1817</v>
      </c>
      <c r="CT1" s="27" t="s">
        <v>1792</v>
      </c>
      <c r="CU1" s="27" t="s">
        <v>1805</v>
      </c>
      <c r="CV1" s="27" t="s">
        <v>5099</v>
      </c>
      <c r="CW1" s="27" t="s">
        <v>5100</v>
      </c>
      <c r="CX1" s="27" t="s">
        <v>7084</v>
      </c>
      <c r="CY1" s="27" t="s">
        <v>5101</v>
      </c>
      <c r="CZ1" s="27" t="s">
        <v>5102</v>
      </c>
      <c r="DA1" s="27" t="s">
        <v>5103</v>
      </c>
      <c r="DB1" s="27" t="s">
        <v>5104</v>
      </c>
      <c r="DC1" s="27" t="s">
        <v>5105</v>
      </c>
      <c r="DD1" s="27" t="s">
        <v>5106</v>
      </c>
      <c r="DE1" s="27" t="s">
        <v>5107</v>
      </c>
      <c r="DF1" s="27" t="s">
        <v>1835</v>
      </c>
      <c r="DG1" s="27" t="s">
        <v>1834</v>
      </c>
      <c r="DH1" s="27" t="s">
        <v>5108</v>
      </c>
      <c r="DI1" s="27" t="s">
        <v>5109</v>
      </c>
      <c r="DJ1" s="27" t="s">
        <v>5110</v>
      </c>
      <c r="DK1" s="27" t="s">
        <v>5111</v>
      </c>
      <c r="DL1" s="27" t="s">
        <v>5112</v>
      </c>
      <c r="DM1" s="27" t="s">
        <v>5113</v>
      </c>
      <c r="DN1" s="27" t="s">
        <v>5114</v>
      </c>
      <c r="DO1" s="27" t="s">
        <v>1264</v>
      </c>
      <c r="DP1" s="27" t="s">
        <v>1826</v>
      </c>
      <c r="DQ1" s="27" t="s">
        <v>5115</v>
      </c>
      <c r="DR1" s="27" t="s">
        <v>5116</v>
      </c>
      <c r="DS1" s="27" t="s">
        <v>5117</v>
      </c>
      <c r="DT1" s="27" t="s">
        <v>5118</v>
      </c>
      <c r="DU1" s="27" t="s">
        <v>5119</v>
      </c>
    </row>
    <row r="2" spans="1:125" x14ac:dyDescent="0.25">
      <c r="A2" s="2" t="s">
        <v>5012</v>
      </c>
      <c r="B2" s="2" t="s">
        <v>1298</v>
      </c>
      <c r="C2" s="2" t="s">
        <v>170</v>
      </c>
      <c r="D2" s="2" t="s">
        <v>171</v>
      </c>
      <c r="E2" s="2" t="s">
        <v>1729</v>
      </c>
      <c r="F2" s="2" t="s">
        <v>5120</v>
      </c>
      <c r="G2" s="2" t="s">
        <v>10</v>
      </c>
      <c r="H2" s="2" t="s">
        <v>60</v>
      </c>
      <c r="I2" s="2" t="s">
        <v>5121</v>
      </c>
      <c r="J2" s="2" t="s">
        <v>5122</v>
      </c>
      <c r="K2" s="2" t="s">
        <v>1281</v>
      </c>
      <c r="L2" s="2" t="s">
        <v>5123</v>
      </c>
      <c r="M2" s="2" t="s">
        <v>5011</v>
      </c>
      <c r="N2" s="2" t="s">
        <v>5124</v>
      </c>
      <c r="O2" s="2" t="s">
        <v>4076</v>
      </c>
      <c r="P2" s="2" t="s">
        <v>1844</v>
      </c>
      <c r="Q2" s="2" t="s">
        <v>1299</v>
      </c>
      <c r="R2" s="2" t="s">
        <v>1844</v>
      </c>
      <c r="S2" s="2" t="s">
        <v>2001</v>
      </c>
      <c r="T2" s="2" t="s">
        <v>1278</v>
      </c>
      <c r="U2" s="2" t="s">
        <v>1844</v>
      </c>
      <c r="V2" s="2" t="s">
        <v>1844</v>
      </c>
      <c r="W2" s="2" t="s">
        <v>5125</v>
      </c>
      <c r="X2" s="2" t="s">
        <v>5126</v>
      </c>
      <c r="Y2" s="2" t="s">
        <v>1914</v>
      </c>
      <c r="Z2" s="2" t="s">
        <v>1281</v>
      </c>
      <c r="AA2" s="2" t="s">
        <v>1281</v>
      </c>
      <c r="AB2" s="2" t="s">
        <v>5127</v>
      </c>
      <c r="AC2" s="2" t="s">
        <v>1852</v>
      </c>
      <c r="AD2" s="2" t="s">
        <v>1844</v>
      </c>
      <c r="AE2" s="2" t="s">
        <v>1844</v>
      </c>
      <c r="AF2" s="2" t="s">
        <v>1844</v>
      </c>
      <c r="AG2" s="2" t="s">
        <v>1844</v>
      </c>
      <c r="AH2" s="2" t="s">
        <v>1844</v>
      </c>
      <c r="AI2" s="2" t="s">
        <v>1844</v>
      </c>
      <c r="AJ2" s="2" t="s">
        <v>1281</v>
      </c>
      <c r="AK2" s="2" t="s">
        <v>1844</v>
      </c>
      <c r="AL2" s="2" t="s">
        <v>120</v>
      </c>
      <c r="AM2" s="2" t="s">
        <v>1844</v>
      </c>
      <c r="AN2" s="2" t="s">
        <v>1844</v>
      </c>
      <c r="AO2" s="2" t="s">
        <v>1857</v>
      </c>
      <c r="AP2" s="2" t="s">
        <v>1857</v>
      </c>
      <c r="AQ2" s="2" t="s">
        <v>1844</v>
      </c>
      <c r="AR2" s="2" t="s">
        <v>1844</v>
      </c>
      <c r="AS2" s="2" t="s">
        <v>1844</v>
      </c>
      <c r="AT2" s="2" t="s">
        <v>1844</v>
      </c>
      <c r="AU2" s="2" t="s">
        <v>1844</v>
      </c>
      <c r="AV2" s="2" t="s">
        <v>1281</v>
      </c>
      <c r="AW2" s="2" t="s">
        <v>5128</v>
      </c>
      <c r="AX2" s="2" t="s">
        <v>1844</v>
      </c>
      <c r="AY2" s="2" t="s">
        <v>1752</v>
      </c>
      <c r="AZ2" s="2" t="s">
        <v>2374</v>
      </c>
      <c r="BA2" s="2" t="s">
        <v>1844</v>
      </c>
      <c r="BB2" s="2" t="s">
        <v>1844</v>
      </c>
      <c r="BC2" s="2" t="s">
        <v>1844</v>
      </c>
      <c r="BD2" s="2" t="s">
        <v>1844</v>
      </c>
      <c r="BE2" s="2" t="s">
        <v>5129</v>
      </c>
      <c r="BF2" s="2" t="s">
        <v>2374</v>
      </c>
      <c r="BG2" s="2" t="s">
        <v>1905</v>
      </c>
      <c r="BH2" s="2" t="s">
        <v>2600</v>
      </c>
      <c r="BI2" s="2" t="s">
        <v>1857</v>
      </c>
      <c r="BJ2" s="2" t="s">
        <v>1905</v>
      </c>
      <c r="BK2" s="2" t="s">
        <v>1844</v>
      </c>
      <c r="BL2" s="2" t="s">
        <v>1025</v>
      </c>
      <c r="BM2" s="2" t="s">
        <v>1844</v>
      </c>
      <c r="BN2" s="2" t="s">
        <v>1999</v>
      </c>
      <c r="BO2" s="2" t="s">
        <v>1844</v>
      </c>
      <c r="BP2" s="2" t="s">
        <v>1844</v>
      </c>
      <c r="BQ2" s="2" t="s">
        <v>1292</v>
      </c>
      <c r="BR2" s="2" t="s">
        <v>1844</v>
      </c>
      <c r="BS2" s="2" t="s">
        <v>1844</v>
      </c>
      <c r="BT2" s="2" t="s">
        <v>5130</v>
      </c>
      <c r="BU2" s="2" t="s">
        <v>1844</v>
      </c>
      <c r="BV2" s="2" t="s">
        <v>1844</v>
      </c>
      <c r="BW2" s="2" t="s">
        <v>1844</v>
      </c>
      <c r="BX2" s="2" t="s">
        <v>1844</v>
      </c>
      <c r="BY2" s="2" t="s">
        <v>1844</v>
      </c>
      <c r="BZ2" s="2" t="s">
        <v>1844</v>
      </c>
      <c r="CA2" s="2" t="s">
        <v>1844</v>
      </c>
      <c r="CB2" s="2" t="s">
        <v>1844</v>
      </c>
      <c r="CC2" s="2" t="s">
        <v>1844</v>
      </c>
      <c r="CD2" s="2" t="s">
        <v>1844</v>
      </c>
      <c r="CE2" s="2" t="s">
        <v>1854</v>
      </c>
      <c r="CF2" s="2" t="s">
        <v>1844</v>
      </c>
      <c r="CG2" s="2" t="s">
        <v>5131</v>
      </c>
      <c r="CH2" s="2" t="s">
        <v>1844</v>
      </c>
      <c r="CI2" s="2" t="s">
        <v>121</v>
      </c>
      <c r="CJ2" s="2" t="s">
        <v>1844</v>
      </c>
      <c r="CK2" s="2" t="s">
        <v>5132</v>
      </c>
      <c r="CL2" s="2" t="s">
        <v>1844</v>
      </c>
      <c r="CM2" s="2" t="s">
        <v>1844</v>
      </c>
      <c r="CN2" s="2" t="s">
        <v>1851</v>
      </c>
      <c r="CO2" s="2" t="s">
        <v>1855</v>
      </c>
      <c r="CP2" s="2" t="s">
        <v>1844</v>
      </c>
      <c r="CQ2" s="2" t="s">
        <v>1844</v>
      </c>
      <c r="CR2" s="2" t="s">
        <v>1847</v>
      </c>
      <c r="CS2" s="2" t="s">
        <v>2002</v>
      </c>
      <c r="CT2" s="2" t="s">
        <v>1844</v>
      </c>
      <c r="CU2" s="2" t="s">
        <v>5133</v>
      </c>
      <c r="CV2" s="2" t="s">
        <v>5134</v>
      </c>
      <c r="CW2" s="3">
        <v>45488</v>
      </c>
      <c r="CX2" s="3">
        <v>45488</v>
      </c>
      <c r="CY2" s="3">
        <v>45488</v>
      </c>
      <c r="CZ2" s="28">
        <v>1245233</v>
      </c>
      <c r="DA2" s="4">
        <v>0</v>
      </c>
      <c r="DB2" s="3"/>
      <c r="DC2" s="3"/>
      <c r="DD2" s="3">
        <v>45488</v>
      </c>
      <c r="DE2" s="3">
        <v>45488</v>
      </c>
      <c r="DF2" s="3"/>
      <c r="DG2" s="3">
        <v>45488</v>
      </c>
      <c r="DH2" s="3">
        <v>45488</v>
      </c>
      <c r="DI2" s="3">
        <v>45488</v>
      </c>
      <c r="DJ2" s="3">
        <v>45495</v>
      </c>
      <c r="DK2" s="28">
        <v>0</v>
      </c>
      <c r="DL2" s="3"/>
      <c r="DM2" s="28">
        <v>0</v>
      </c>
      <c r="DN2" s="28">
        <v>0</v>
      </c>
      <c r="DO2" s="3">
        <v>45488</v>
      </c>
      <c r="DP2" s="2" t="s">
        <v>5135</v>
      </c>
      <c r="DQ2" s="28">
        <v>6682635</v>
      </c>
      <c r="DR2" s="28">
        <v>0</v>
      </c>
      <c r="DS2" s="28">
        <v>6682635</v>
      </c>
      <c r="DT2" s="28">
        <v>1245233</v>
      </c>
      <c r="DU2" s="2" t="s">
        <v>1844</v>
      </c>
    </row>
    <row r="3" spans="1:125" x14ac:dyDescent="0.25">
      <c r="A3" s="2" t="s">
        <v>4931</v>
      </c>
      <c r="B3" s="2" t="s">
        <v>1298</v>
      </c>
      <c r="C3" s="2" t="s">
        <v>170</v>
      </c>
      <c r="D3" s="2" t="s">
        <v>171</v>
      </c>
      <c r="E3" s="2" t="s">
        <v>1716</v>
      </c>
      <c r="F3" s="2" t="s">
        <v>5136</v>
      </c>
      <c r="G3" s="2" t="s">
        <v>10</v>
      </c>
      <c r="H3" s="2" t="s">
        <v>8</v>
      </c>
      <c r="I3" s="2" t="s">
        <v>5121</v>
      </c>
      <c r="J3" s="2" t="s">
        <v>5122</v>
      </c>
      <c r="K3" s="2" t="s">
        <v>1281</v>
      </c>
      <c r="L3" s="2" t="s">
        <v>5123</v>
      </c>
      <c r="M3" s="2" t="s">
        <v>4930</v>
      </c>
      <c r="N3" s="2" t="s">
        <v>1717</v>
      </c>
      <c r="O3" s="2" t="s">
        <v>4076</v>
      </c>
      <c r="P3" s="2" t="s">
        <v>1844</v>
      </c>
      <c r="Q3" s="2" t="s">
        <v>1299</v>
      </c>
      <c r="R3" s="2" t="s">
        <v>1844</v>
      </c>
      <c r="S3" s="2" t="s">
        <v>2001</v>
      </c>
      <c r="T3" s="2" t="s">
        <v>1278</v>
      </c>
      <c r="U3" s="2" t="s">
        <v>1844</v>
      </c>
      <c r="V3" s="2" t="s">
        <v>1844</v>
      </c>
      <c r="W3" s="2" t="s">
        <v>5125</v>
      </c>
      <c r="X3" s="2" t="s">
        <v>5126</v>
      </c>
      <c r="Y3" s="2" t="s">
        <v>1914</v>
      </c>
      <c r="Z3" s="2" t="s">
        <v>1281</v>
      </c>
      <c r="AA3" s="2" t="s">
        <v>1281</v>
      </c>
      <c r="AB3" s="2" t="s">
        <v>5127</v>
      </c>
      <c r="AC3" s="2" t="s">
        <v>1852</v>
      </c>
      <c r="AD3" s="2" t="s">
        <v>1844</v>
      </c>
      <c r="AE3" s="2" t="s">
        <v>1844</v>
      </c>
      <c r="AF3" s="2" t="s">
        <v>1844</v>
      </c>
      <c r="AG3" s="2" t="s">
        <v>1844</v>
      </c>
      <c r="AH3" s="2" t="s">
        <v>1844</v>
      </c>
      <c r="AI3" s="2" t="s">
        <v>1844</v>
      </c>
      <c r="AJ3" s="2" t="s">
        <v>1281</v>
      </c>
      <c r="AK3" s="2" t="s">
        <v>1844</v>
      </c>
      <c r="AL3" s="2" t="s">
        <v>120</v>
      </c>
      <c r="AM3" s="2" t="s">
        <v>1844</v>
      </c>
      <c r="AN3" s="2" t="s">
        <v>1844</v>
      </c>
      <c r="AO3" s="2" t="s">
        <v>1857</v>
      </c>
      <c r="AP3" s="2" t="s">
        <v>1857</v>
      </c>
      <c r="AQ3" s="2" t="s">
        <v>1844</v>
      </c>
      <c r="AR3" s="2" t="s">
        <v>1844</v>
      </c>
      <c r="AS3" s="2" t="s">
        <v>1844</v>
      </c>
      <c r="AT3" s="2" t="s">
        <v>1844</v>
      </c>
      <c r="AU3" s="2" t="s">
        <v>1844</v>
      </c>
      <c r="AV3" s="2" t="s">
        <v>1281</v>
      </c>
      <c r="AW3" s="2" t="s">
        <v>5128</v>
      </c>
      <c r="AX3" s="2" t="s">
        <v>1844</v>
      </c>
      <c r="AY3" s="2" t="s">
        <v>1752</v>
      </c>
      <c r="AZ3" s="2" t="s">
        <v>1857</v>
      </c>
      <c r="BA3" s="2" t="s">
        <v>1844</v>
      </c>
      <c r="BB3" s="2" t="s">
        <v>1844</v>
      </c>
      <c r="BC3" s="2" t="s">
        <v>1844</v>
      </c>
      <c r="BD3" s="2" t="s">
        <v>1844</v>
      </c>
      <c r="BE3" s="2" t="s">
        <v>5129</v>
      </c>
      <c r="BF3" s="2" t="s">
        <v>1905</v>
      </c>
      <c r="BG3" s="2" t="s">
        <v>2190</v>
      </c>
      <c r="BH3" s="2" t="s">
        <v>2600</v>
      </c>
      <c r="BI3" s="2" t="s">
        <v>1857</v>
      </c>
      <c r="BJ3" s="2" t="s">
        <v>1857</v>
      </c>
      <c r="BK3" s="2" t="s">
        <v>1844</v>
      </c>
      <c r="BL3" s="2" t="s">
        <v>1025</v>
      </c>
      <c r="BM3" s="2" t="s">
        <v>1844</v>
      </c>
      <c r="BN3" s="2" t="s">
        <v>1999</v>
      </c>
      <c r="BO3" s="2" t="s">
        <v>1844</v>
      </c>
      <c r="BP3" s="2" t="s">
        <v>1844</v>
      </c>
      <c r="BQ3" s="2" t="s">
        <v>1299</v>
      </c>
      <c r="BR3" s="2" t="s">
        <v>1844</v>
      </c>
      <c r="BS3" s="2" t="s">
        <v>1844</v>
      </c>
      <c r="BT3" s="2" t="s">
        <v>5137</v>
      </c>
      <c r="BU3" s="2" t="s">
        <v>1844</v>
      </c>
      <c r="BV3" s="2" t="s">
        <v>1844</v>
      </c>
      <c r="BW3" s="2" t="s">
        <v>1844</v>
      </c>
      <c r="BX3" s="2" t="s">
        <v>1844</v>
      </c>
      <c r="BY3" s="2" t="s">
        <v>1844</v>
      </c>
      <c r="BZ3" s="2" t="s">
        <v>1844</v>
      </c>
      <c r="CA3" s="2" t="s">
        <v>1844</v>
      </c>
      <c r="CB3" s="2" t="s">
        <v>1844</v>
      </c>
      <c r="CC3" s="2" t="s">
        <v>1844</v>
      </c>
      <c r="CD3" s="2" t="s">
        <v>1844</v>
      </c>
      <c r="CE3" s="2" t="s">
        <v>1854</v>
      </c>
      <c r="CF3" s="2" t="s">
        <v>1844</v>
      </c>
      <c r="CG3" s="2" t="s">
        <v>5131</v>
      </c>
      <c r="CH3" s="2" t="s">
        <v>1844</v>
      </c>
      <c r="CI3" s="2" t="s">
        <v>121</v>
      </c>
      <c r="CJ3" s="2" t="s">
        <v>1844</v>
      </c>
      <c r="CK3" s="2" t="s">
        <v>5132</v>
      </c>
      <c r="CL3" s="2" t="s">
        <v>1844</v>
      </c>
      <c r="CM3" s="2" t="s">
        <v>1844</v>
      </c>
      <c r="CN3" s="2" t="s">
        <v>1851</v>
      </c>
      <c r="CO3" s="2" t="s">
        <v>1855</v>
      </c>
      <c r="CP3" s="2" t="s">
        <v>1844</v>
      </c>
      <c r="CQ3" s="2" t="s">
        <v>1844</v>
      </c>
      <c r="CR3" s="2" t="s">
        <v>1847</v>
      </c>
      <c r="CS3" s="2" t="s">
        <v>2002</v>
      </c>
      <c r="CT3" s="2" t="s">
        <v>1844</v>
      </c>
      <c r="CU3" s="2" t="s">
        <v>5133</v>
      </c>
      <c r="CV3" s="2" t="s">
        <v>5134</v>
      </c>
      <c r="CW3" s="3">
        <v>45469</v>
      </c>
      <c r="CX3" s="3"/>
      <c r="CY3" s="3">
        <v>45464</v>
      </c>
      <c r="CZ3" s="28">
        <v>11317030</v>
      </c>
      <c r="DA3" s="4">
        <v>0</v>
      </c>
      <c r="DB3" s="3"/>
      <c r="DC3" s="3"/>
      <c r="DD3" s="3">
        <v>45464</v>
      </c>
      <c r="DE3" s="3">
        <v>45462</v>
      </c>
      <c r="DF3" s="3"/>
      <c r="DG3" s="3">
        <v>45462</v>
      </c>
      <c r="DH3" s="3"/>
      <c r="DI3" s="3"/>
      <c r="DJ3" s="3">
        <v>45495</v>
      </c>
      <c r="DK3" s="28">
        <v>0</v>
      </c>
      <c r="DL3" s="3"/>
      <c r="DM3" s="28">
        <v>0</v>
      </c>
      <c r="DN3" s="28">
        <v>0</v>
      </c>
      <c r="DO3" s="3">
        <v>45468</v>
      </c>
      <c r="DP3" s="2" t="s">
        <v>5135</v>
      </c>
      <c r="DQ3" s="28">
        <v>11317015</v>
      </c>
      <c r="DR3" s="28">
        <v>0</v>
      </c>
      <c r="DS3" s="28">
        <v>11317015</v>
      </c>
      <c r="DT3" s="28">
        <v>11317030</v>
      </c>
      <c r="DU3" s="2" t="s">
        <v>1844</v>
      </c>
    </row>
    <row r="4" spans="1:125" x14ac:dyDescent="0.25">
      <c r="A4" s="2" t="s">
        <v>4749</v>
      </c>
      <c r="B4" s="2" t="s">
        <v>1295</v>
      </c>
      <c r="C4" s="2" t="s">
        <v>51</v>
      </c>
      <c r="D4" s="2" t="s">
        <v>52</v>
      </c>
      <c r="E4" s="2" t="s">
        <v>1692</v>
      </c>
      <c r="F4" s="2" t="s">
        <v>5138</v>
      </c>
      <c r="G4" s="2" t="s">
        <v>10</v>
      </c>
      <c r="H4" s="2" t="s">
        <v>60</v>
      </c>
      <c r="I4" s="2" t="s">
        <v>5121</v>
      </c>
      <c r="J4" s="2" t="s">
        <v>5122</v>
      </c>
      <c r="K4" s="2" t="s">
        <v>1281</v>
      </c>
      <c r="L4" s="2" t="s">
        <v>5139</v>
      </c>
      <c r="M4" s="2" t="s">
        <v>4748</v>
      </c>
      <c r="N4" s="2" t="s">
        <v>5124</v>
      </c>
      <c r="O4" s="2" t="s">
        <v>1870</v>
      </c>
      <c r="P4" s="2" t="s">
        <v>1844</v>
      </c>
      <c r="Q4" s="2" t="s">
        <v>1299</v>
      </c>
      <c r="R4" s="2" t="s">
        <v>1844</v>
      </c>
      <c r="S4" s="2" t="s">
        <v>1875</v>
      </c>
      <c r="T4" s="2" t="s">
        <v>1278</v>
      </c>
      <c r="U4" s="2" t="s">
        <v>1844</v>
      </c>
      <c r="V4" s="2" t="s">
        <v>1844</v>
      </c>
      <c r="W4" s="2" t="s">
        <v>5125</v>
      </c>
      <c r="X4" s="2" t="s">
        <v>5126</v>
      </c>
      <c r="Y4" s="2" t="s">
        <v>1871</v>
      </c>
      <c r="Z4" s="2" t="s">
        <v>1281</v>
      </c>
      <c r="AA4" s="2" t="s">
        <v>1281</v>
      </c>
      <c r="AB4" s="2" t="s">
        <v>5127</v>
      </c>
      <c r="AC4" s="2" t="s">
        <v>1852</v>
      </c>
      <c r="AD4" s="2" t="s">
        <v>1844</v>
      </c>
      <c r="AE4" s="2" t="s">
        <v>1844</v>
      </c>
      <c r="AF4" s="2" t="s">
        <v>1873</v>
      </c>
      <c r="AG4" s="2" t="s">
        <v>1844</v>
      </c>
      <c r="AH4" s="2" t="s">
        <v>1844</v>
      </c>
      <c r="AI4" s="2" t="s">
        <v>1844</v>
      </c>
      <c r="AJ4" s="2" t="s">
        <v>1281</v>
      </c>
      <c r="AK4" s="2" t="s">
        <v>1844</v>
      </c>
      <c r="AL4" s="2" t="s">
        <v>53</v>
      </c>
      <c r="AM4" s="2" t="s">
        <v>1844</v>
      </c>
      <c r="AN4" s="2" t="s">
        <v>1844</v>
      </c>
      <c r="AO4" s="2" t="s">
        <v>1857</v>
      </c>
      <c r="AP4" s="2" t="s">
        <v>1857</v>
      </c>
      <c r="AQ4" s="2" t="s">
        <v>1844</v>
      </c>
      <c r="AR4" s="2" t="s">
        <v>1844</v>
      </c>
      <c r="AS4" s="2" t="s">
        <v>1844</v>
      </c>
      <c r="AT4" s="2" t="s">
        <v>1844</v>
      </c>
      <c r="AU4" s="2" t="s">
        <v>1844</v>
      </c>
      <c r="AV4" s="2" t="s">
        <v>1281</v>
      </c>
      <c r="AW4" s="2" t="s">
        <v>5128</v>
      </c>
      <c r="AX4" s="2" t="s">
        <v>1844</v>
      </c>
      <c r="AY4" s="2" t="s">
        <v>1752</v>
      </c>
      <c r="AZ4" s="2" t="s">
        <v>1857</v>
      </c>
      <c r="BA4" s="2" t="s">
        <v>1844</v>
      </c>
      <c r="BB4" s="2" t="s">
        <v>1844</v>
      </c>
      <c r="BC4" s="2" t="s">
        <v>1844</v>
      </c>
      <c r="BD4" s="2" t="s">
        <v>1844</v>
      </c>
      <c r="BE4" s="2" t="s">
        <v>5129</v>
      </c>
      <c r="BF4" s="2" t="s">
        <v>1905</v>
      </c>
      <c r="BG4" s="2" t="s">
        <v>1905</v>
      </c>
      <c r="BH4" s="2" t="s">
        <v>2600</v>
      </c>
      <c r="BI4" s="2" t="s">
        <v>1857</v>
      </c>
      <c r="BJ4" s="2" t="s">
        <v>1857</v>
      </c>
      <c r="BK4" s="2" t="s">
        <v>1844</v>
      </c>
      <c r="BL4" s="2" t="s">
        <v>1025</v>
      </c>
      <c r="BM4" s="2" t="s">
        <v>1844</v>
      </c>
      <c r="BN4" s="2" t="s">
        <v>1872</v>
      </c>
      <c r="BO4" s="2" t="s">
        <v>1844</v>
      </c>
      <c r="BP4" s="2" t="s">
        <v>1844</v>
      </c>
      <c r="BQ4" s="2" t="s">
        <v>4750</v>
      </c>
      <c r="BR4" s="2" t="s">
        <v>1844</v>
      </c>
      <c r="BS4" s="2" t="s">
        <v>1844</v>
      </c>
      <c r="BT4" s="2" t="s">
        <v>5140</v>
      </c>
      <c r="BU4" s="2" t="s">
        <v>1844</v>
      </c>
      <c r="BV4" s="2" t="s">
        <v>1844</v>
      </c>
      <c r="BW4" s="2" t="s">
        <v>1844</v>
      </c>
      <c r="BX4" s="2" t="s">
        <v>1844</v>
      </c>
      <c r="BY4" s="2" t="s">
        <v>1844</v>
      </c>
      <c r="BZ4" s="2" t="s">
        <v>1844</v>
      </c>
      <c r="CA4" s="2" t="s">
        <v>1844</v>
      </c>
      <c r="CB4" s="2" t="s">
        <v>1844</v>
      </c>
      <c r="CC4" s="2" t="s">
        <v>1844</v>
      </c>
      <c r="CD4" s="2" t="s">
        <v>1844</v>
      </c>
      <c r="CE4" s="2" t="s">
        <v>1854</v>
      </c>
      <c r="CF4" s="2" t="s">
        <v>1844</v>
      </c>
      <c r="CG4" s="2" t="s">
        <v>5131</v>
      </c>
      <c r="CH4" s="2" t="s">
        <v>1844</v>
      </c>
      <c r="CI4" s="2" t="s">
        <v>55</v>
      </c>
      <c r="CJ4" s="2" t="s">
        <v>1844</v>
      </c>
      <c r="CK4" s="2" t="s">
        <v>5132</v>
      </c>
      <c r="CL4" s="2" t="s">
        <v>1844</v>
      </c>
      <c r="CM4" s="2" t="s">
        <v>1844</v>
      </c>
      <c r="CN4" s="2" t="s">
        <v>1851</v>
      </c>
      <c r="CO4" s="2" t="s">
        <v>1855</v>
      </c>
      <c r="CP4" s="2" t="s">
        <v>1844</v>
      </c>
      <c r="CQ4" s="2" t="s">
        <v>1844</v>
      </c>
      <c r="CR4" s="2" t="s">
        <v>1847</v>
      </c>
      <c r="CS4" s="2" t="s">
        <v>1876</v>
      </c>
      <c r="CT4" s="2" t="s">
        <v>1844</v>
      </c>
      <c r="CU4" s="2" t="s">
        <v>5133</v>
      </c>
      <c r="CV4" s="2" t="s">
        <v>5134</v>
      </c>
      <c r="CW4" s="3">
        <v>45413</v>
      </c>
      <c r="CX4" s="3"/>
      <c r="CY4" s="3">
        <v>45411</v>
      </c>
      <c r="CZ4" s="28">
        <v>67108270</v>
      </c>
      <c r="DA4" s="4">
        <v>0</v>
      </c>
      <c r="DB4" s="3"/>
      <c r="DC4" s="3"/>
      <c r="DD4" s="3">
        <v>45411</v>
      </c>
      <c r="DE4" s="3">
        <v>45411</v>
      </c>
      <c r="DF4" s="3"/>
      <c r="DG4" s="3">
        <v>45411</v>
      </c>
      <c r="DH4" s="3">
        <v>45412</v>
      </c>
      <c r="DI4" s="3"/>
      <c r="DJ4" s="3">
        <v>45484</v>
      </c>
      <c r="DK4" s="28">
        <v>0</v>
      </c>
      <c r="DL4" s="3"/>
      <c r="DM4" s="28">
        <v>0</v>
      </c>
      <c r="DN4" s="28">
        <v>0</v>
      </c>
      <c r="DO4" s="3">
        <v>45412</v>
      </c>
      <c r="DP4" s="2" t="s">
        <v>5135</v>
      </c>
      <c r="DQ4" s="28">
        <v>76327992</v>
      </c>
      <c r="DR4" s="28">
        <v>0</v>
      </c>
      <c r="DS4" s="28">
        <v>76327992</v>
      </c>
      <c r="DT4" s="28">
        <v>67108270</v>
      </c>
      <c r="DU4" s="2" t="s">
        <v>1844</v>
      </c>
    </row>
    <row r="5" spans="1:125" x14ac:dyDescent="0.25">
      <c r="A5" s="2" t="s">
        <v>2018</v>
      </c>
      <c r="B5" s="2" t="s">
        <v>1285</v>
      </c>
      <c r="C5" s="2" t="s">
        <v>5</v>
      </c>
      <c r="D5" s="2" t="s">
        <v>6</v>
      </c>
      <c r="E5" s="2" t="s">
        <v>1327</v>
      </c>
      <c r="F5" s="2" t="s">
        <v>5363</v>
      </c>
      <c r="G5" s="2" t="s">
        <v>10</v>
      </c>
      <c r="H5" s="2" t="s">
        <v>67</v>
      </c>
      <c r="I5" s="2" t="s">
        <v>5121</v>
      </c>
      <c r="J5" s="2" t="s">
        <v>5122</v>
      </c>
      <c r="K5" s="2" t="s">
        <v>1281</v>
      </c>
      <c r="L5" s="2" t="s">
        <v>5123</v>
      </c>
      <c r="M5" s="2" t="s">
        <v>2017</v>
      </c>
      <c r="N5" s="2" t="s">
        <v>1276</v>
      </c>
      <c r="O5" s="2" t="s">
        <v>1893</v>
      </c>
      <c r="P5" s="2" t="s">
        <v>1844</v>
      </c>
      <c r="Q5" s="2" t="s">
        <v>1296</v>
      </c>
      <c r="R5" s="2" t="s">
        <v>1844</v>
      </c>
      <c r="S5" s="2" t="s">
        <v>1844</v>
      </c>
      <c r="T5" s="2" t="s">
        <v>1278</v>
      </c>
      <c r="U5" s="2" t="s">
        <v>1844</v>
      </c>
      <c r="V5" s="2" t="s">
        <v>1844</v>
      </c>
      <c r="W5" s="2" t="s">
        <v>5125</v>
      </c>
      <c r="X5" s="2" t="s">
        <v>5126</v>
      </c>
      <c r="Y5" s="2" t="s">
        <v>1897</v>
      </c>
      <c r="Z5" s="2" t="s">
        <v>1281</v>
      </c>
      <c r="AA5" s="2" t="s">
        <v>1281</v>
      </c>
      <c r="AB5" s="2" t="s">
        <v>5127</v>
      </c>
      <c r="AC5" s="2" t="s">
        <v>1852</v>
      </c>
      <c r="AD5" s="2" t="s">
        <v>1844</v>
      </c>
      <c r="AE5" s="2" t="s">
        <v>1844</v>
      </c>
      <c r="AF5" s="2" t="s">
        <v>1844</v>
      </c>
      <c r="AG5" s="2" t="s">
        <v>1844</v>
      </c>
      <c r="AH5" s="2" t="s">
        <v>1844</v>
      </c>
      <c r="AI5" s="2" t="s">
        <v>1844</v>
      </c>
      <c r="AJ5" s="2" t="s">
        <v>1281</v>
      </c>
      <c r="AK5" s="2" t="s">
        <v>1844</v>
      </c>
      <c r="AL5" s="2" t="s">
        <v>7</v>
      </c>
      <c r="AM5" s="2" t="s">
        <v>1844</v>
      </c>
      <c r="AN5" s="2" t="s">
        <v>1844</v>
      </c>
      <c r="AO5" s="2" t="s">
        <v>1857</v>
      </c>
      <c r="AP5" s="2" t="s">
        <v>1857</v>
      </c>
      <c r="AQ5" s="2" t="s">
        <v>1844</v>
      </c>
      <c r="AR5" s="2" t="s">
        <v>1844</v>
      </c>
      <c r="AS5" s="2" t="s">
        <v>1844</v>
      </c>
      <c r="AT5" s="2" t="s">
        <v>1844</v>
      </c>
      <c r="AU5" s="2" t="s">
        <v>1844</v>
      </c>
      <c r="AV5" s="2" t="s">
        <v>1281</v>
      </c>
      <c r="AW5" s="2" t="s">
        <v>5128</v>
      </c>
      <c r="AX5" s="2" t="s">
        <v>1844</v>
      </c>
      <c r="AY5" s="2" t="s">
        <v>1752</v>
      </c>
      <c r="AZ5" s="2" t="s">
        <v>2020</v>
      </c>
      <c r="BA5" s="2" t="s">
        <v>1844</v>
      </c>
      <c r="BB5" s="2" t="s">
        <v>1844</v>
      </c>
      <c r="BC5" s="2" t="s">
        <v>1844</v>
      </c>
      <c r="BD5" s="2" t="s">
        <v>1844</v>
      </c>
      <c r="BE5" s="2" t="s">
        <v>5129</v>
      </c>
      <c r="BF5" s="2" t="s">
        <v>2020</v>
      </c>
      <c r="BG5" s="2" t="s">
        <v>2021</v>
      </c>
      <c r="BH5" s="2" t="s">
        <v>5403</v>
      </c>
      <c r="BI5" s="2" t="s">
        <v>1857</v>
      </c>
      <c r="BJ5" s="2" t="s">
        <v>2021</v>
      </c>
      <c r="BK5" s="2" t="s">
        <v>1844</v>
      </c>
      <c r="BL5" s="2" t="s">
        <v>1154</v>
      </c>
      <c r="BM5" s="2" t="s">
        <v>1844</v>
      </c>
      <c r="BN5" s="2" t="s">
        <v>1844</v>
      </c>
      <c r="BO5" s="2" t="s">
        <v>1844</v>
      </c>
      <c r="BP5" s="2" t="s">
        <v>1844</v>
      </c>
      <c r="BQ5" s="2" t="s">
        <v>5187</v>
      </c>
      <c r="BR5" s="2" t="s">
        <v>1844</v>
      </c>
      <c r="BS5" s="2" t="s">
        <v>1844</v>
      </c>
      <c r="BT5" s="2" t="s">
        <v>5404</v>
      </c>
      <c r="BU5" s="2" t="s">
        <v>1844</v>
      </c>
      <c r="BV5" s="2" t="s">
        <v>1844</v>
      </c>
      <c r="BW5" s="2" t="s">
        <v>1844</v>
      </c>
      <c r="BX5" s="2" t="s">
        <v>1844</v>
      </c>
      <c r="BY5" s="2" t="s">
        <v>1844</v>
      </c>
      <c r="BZ5" s="2" t="s">
        <v>1844</v>
      </c>
      <c r="CA5" s="2" t="s">
        <v>1844</v>
      </c>
      <c r="CB5" s="2" t="s">
        <v>1853</v>
      </c>
      <c r="CC5" s="2" t="s">
        <v>1844</v>
      </c>
      <c r="CD5" s="2" t="s">
        <v>1844</v>
      </c>
      <c r="CE5" s="2" t="s">
        <v>1854</v>
      </c>
      <c r="CF5" s="2" t="s">
        <v>1844</v>
      </c>
      <c r="CG5" s="2" t="s">
        <v>5131</v>
      </c>
      <c r="CH5" s="2" t="s">
        <v>1844</v>
      </c>
      <c r="CI5" s="2" t="s">
        <v>9</v>
      </c>
      <c r="CJ5" s="2" t="s">
        <v>1844</v>
      </c>
      <c r="CK5" s="2" t="s">
        <v>5132</v>
      </c>
      <c r="CL5" s="2" t="s">
        <v>1844</v>
      </c>
      <c r="CM5" s="2" t="s">
        <v>1844</v>
      </c>
      <c r="CN5" s="2" t="s">
        <v>1851</v>
      </c>
      <c r="CO5" s="2" t="s">
        <v>1855</v>
      </c>
      <c r="CP5" s="2" t="s">
        <v>1844</v>
      </c>
      <c r="CQ5" s="2" t="s">
        <v>1844</v>
      </c>
      <c r="CR5" s="2" t="s">
        <v>1847</v>
      </c>
      <c r="CS5" s="2" t="s">
        <v>1844</v>
      </c>
      <c r="CT5" s="2" t="s">
        <v>1844</v>
      </c>
      <c r="CU5" s="2" t="s">
        <v>5133</v>
      </c>
      <c r="CV5" s="2" t="s">
        <v>5134</v>
      </c>
      <c r="CW5" s="3">
        <v>44631</v>
      </c>
      <c r="CX5" s="3">
        <v>44631</v>
      </c>
      <c r="CY5" s="3">
        <v>44631</v>
      </c>
      <c r="CZ5" s="28">
        <v>137042</v>
      </c>
      <c r="DA5" s="4">
        <v>0</v>
      </c>
      <c r="DB5" s="3"/>
      <c r="DC5" s="3"/>
      <c r="DD5" s="3">
        <v>44631</v>
      </c>
      <c r="DE5" s="3">
        <v>44631</v>
      </c>
      <c r="DF5" s="3"/>
      <c r="DG5" s="3">
        <v>44643</v>
      </c>
      <c r="DH5" s="3"/>
      <c r="DI5" s="3">
        <v>44631</v>
      </c>
      <c r="DJ5" s="3">
        <v>45348</v>
      </c>
      <c r="DK5" s="28">
        <v>0</v>
      </c>
      <c r="DL5" s="3"/>
      <c r="DM5" s="28">
        <v>0</v>
      </c>
      <c r="DN5" s="28">
        <v>0</v>
      </c>
      <c r="DO5" s="3">
        <v>44631</v>
      </c>
      <c r="DP5" s="2" t="s">
        <v>5135</v>
      </c>
      <c r="DQ5" s="28">
        <v>0</v>
      </c>
      <c r="DR5" s="28">
        <v>0</v>
      </c>
      <c r="DS5" s="28">
        <v>0</v>
      </c>
      <c r="DT5" s="28">
        <v>137042</v>
      </c>
      <c r="DU5" s="2" t="s">
        <v>1844</v>
      </c>
    </row>
    <row r="6" spans="1:125" x14ac:dyDescent="0.25">
      <c r="A6" s="2" t="s">
        <v>5000</v>
      </c>
      <c r="B6" s="2" t="s">
        <v>1295</v>
      </c>
      <c r="C6" s="2" t="s">
        <v>51</v>
      </c>
      <c r="D6" s="2" t="s">
        <v>52</v>
      </c>
      <c r="E6" s="2" t="s">
        <v>1728</v>
      </c>
      <c r="F6" s="2" t="s">
        <v>5143</v>
      </c>
      <c r="G6" s="2" t="s">
        <v>10</v>
      </c>
      <c r="H6" s="2" t="s">
        <v>60</v>
      </c>
      <c r="I6" s="2" t="s">
        <v>5121</v>
      </c>
      <c r="J6" s="2" t="s">
        <v>5122</v>
      </c>
      <c r="K6" s="2" t="s">
        <v>1281</v>
      </c>
      <c r="L6" s="2" t="s">
        <v>5123</v>
      </c>
      <c r="M6" s="2" t="s">
        <v>4999</v>
      </c>
      <c r="N6" s="2" t="s">
        <v>1645</v>
      </c>
      <c r="O6" s="2" t="s">
        <v>1870</v>
      </c>
      <c r="P6" s="2" t="s">
        <v>1844</v>
      </c>
      <c r="Q6" s="2" t="s">
        <v>1299</v>
      </c>
      <c r="R6" s="2" t="s">
        <v>1844</v>
      </c>
      <c r="S6" s="2" t="s">
        <v>1875</v>
      </c>
      <c r="T6" s="2" t="s">
        <v>1278</v>
      </c>
      <c r="U6" s="2" t="s">
        <v>1844</v>
      </c>
      <c r="V6" s="2" t="s">
        <v>1844</v>
      </c>
      <c r="W6" s="2" t="s">
        <v>5125</v>
      </c>
      <c r="X6" s="2" t="s">
        <v>5126</v>
      </c>
      <c r="Y6" s="2" t="s">
        <v>1871</v>
      </c>
      <c r="Z6" s="2" t="s">
        <v>1281</v>
      </c>
      <c r="AA6" s="2" t="s">
        <v>1281</v>
      </c>
      <c r="AB6" s="2" t="s">
        <v>5127</v>
      </c>
      <c r="AC6" s="2" t="s">
        <v>1852</v>
      </c>
      <c r="AD6" s="2" t="s">
        <v>1844</v>
      </c>
      <c r="AE6" s="2" t="s">
        <v>1844</v>
      </c>
      <c r="AF6" s="2" t="s">
        <v>1873</v>
      </c>
      <c r="AG6" s="2" t="s">
        <v>1844</v>
      </c>
      <c r="AH6" s="2" t="s">
        <v>1844</v>
      </c>
      <c r="AI6" s="2" t="s">
        <v>1844</v>
      </c>
      <c r="AJ6" s="2" t="s">
        <v>1281</v>
      </c>
      <c r="AK6" s="2" t="s">
        <v>1844</v>
      </c>
      <c r="AL6" s="2" t="s">
        <v>53</v>
      </c>
      <c r="AM6" s="2" t="s">
        <v>1844</v>
      </c>
      <c r="AN6" s="2" t="s">
        <v>1844</v>
      </c>
      <c r="AO6" s="2" t="s">
        <v>1857</v>
      </c>
      <c r="AP6" s="2" t="s">
        <v>1857</v>
      </c>
      <c r="AQ6" s="2" t="s">
        <v>1844</v>
      </c>
      <c r="AR6" s="2" t="s">
        <v>1844</v>
      </c>
      <c r="AS6" s="2" t="s">
        <v>1844</v>
      </c>
      <c r="AT6" s="2" t="s">
        <v>1844</v>
      </c>
      <c r="AU6" s="2" t="s">
        <v>1844</v>
      </c>
      <c r="AV6" s="2" t="s">
        <v>1281</v>
      </c>
      <c r="AW6" s="2" t="s">
        <v>5128</v>
      </c>
      <c r="AX6" s="2" t="s">
        <v>1844</v>
      </c>
      <c r="AY6" s="2" t="s">
        <v>1752</v>
      </c>
      <c r="AZ6" s="2" t="s">
        <v>5002</v>
      </c>
      <c r="BA6" s="2" t="s">
        <v>1844</v>
      </c>
      <c r="BB6" s="2" t="s">
        <v>1844</v>
      </c>
      <c r="BC6" s="2" t="s">
        <v>1844</v>
      </c>
      <c r="BD6" s="2" t="s">
        <v>1844</v>
      </c>
      <c r="BE6" s="2" t="s">
        <v>5129</v>
      </c>
      <c r="BF6" s="2" t="s">
        <v>5002</v>
      </c>
      <c r="BG6" s="2" t="s">
        <v>2195</v>
      </c>
      <c r="BH6" s="2" t="s">
        <v>5144</v>
      </c>
      <c r="BI6" s="2" t="s">
        <v>1857</v>
      </c>
      <c r="BJ6" s="2" t="s">
        <v>2195</v>
      </c>
      <c r="BK6" s="2" t="s">
        <v>1844</v>
      </c>
      <c r="BL6" s="2" t="s">
        <v>1025</v>
      </c>
      <c r="BM6" s="2" t="s">
        <v>1844</v>
      </c>
      <c r="BN6" s="2" t="s">
        <v>1872</v>
      </c>
      <c r="BO6" s="2" t="s">
        <v>1844</v>
      </c>
      <c r="BP6" s="2" t="s">
        <v>1844</v>
      </c>
      <c r="BQ6" s="2" t="s">
        <v>1299</v>
      </c>
      <c r="BR6" s="2" t="s">
        <v>1844</v>
      </c>
      <c r="BS6" s="2" t="s">
        <v>1844</v>
      </c>
      <c r="BT6" s="2" t="s">
        <v>5145</v>
      </c>
      <c r="BU6" s="2" t="s">
        <v>1844</v>
      </c>
      <c r="BV6" s="2" t="s">
        <v>1844</v>
      </c>
      <c r="BW6" s="2" t="s">
        <v>1844</v>
      </c>
      <c r="BX6" s="2" t="s">
        <v>1844</v>
      </c>
      <c r="BY6" s="2" t="s">
        <v>1844</v>
      </c>
      <c r="BZ6" s="2" t="s">
        <v>1844</v>
      </c>
      <c r="CA6" s="2" t="s">
        <v>1844</v>
      </c>
      <c r="CB6" s="2" t="s">
        <v>1844</v>
      </c>
      <c r="CC6" s="2" t="s">
        <v>1844</v>
      </c>
      <c r="CD6" s="2" t="s">
        <v>1844</v>
      </c>
      <c r="CE6" s="2" t="s">
        <v>1854</v>
      </c>
      <c r="CF6" s="2" t="s">
        <v>1844</v>
      </c>
      <c r="CG6" s="2" t="s">
        <v>5131</v>
      </c>
      <c r="CH6" s="2" t="s">
        <v>1844</v>
      </c>
      <c r="CI6" s="2" t="s">
        <v>55</v>
      </c>
      <c r="CJ6" s="2" t="s">
        <v>1844</v>
      </c>
      <c r="CK6" s="2" t="s">
        <v>5132</v>
      </c>
      <c r="CL6" s="2" t="s">
        <v>1844</v>
      </c>
      <c r="CM6" s="2" t="s">
        <v>1844</v>
      </c>
      <c r="CN6" s="2" t="s">
        <v>1851</v>
      </c>
      <c r="CO6" s="2" t="s">
        <v>1855</v>
      </c>
      <c r="CP6" s="2" t="s">
        <v>1844</v>
      </c>
      <c r="CQ6" s="2" t="s">
        <v>1844</v>
      </c>
      <c r="CR6" s="2" t="s">
        <v>1847</v>
      </c>
      <c r="CS6" s="2" t="s">
        <v>1876</v>
      </c>
      <c r="CT6" s="2" t="s">
        <v>1844</v>
      </c>
      <c r="CU6" s="2" t="s">
        <v>5133</v>
      </c>
      <c r="CV6" s="2" t="s">
        <v>5134</v>
      </c>
      <c r="CW6" s="3">
        <v>45488</v>
      </c>
      <c r="CX6" s="3">
        <v>45488</v>
      </c>
      <c r="CY6" s="3">
        <v>45488</v>
      </c>
      <c r="CZ6" s="28">
        <v>128185</v>
      </c>
      <c r="DA6" s="4">
        <v>0</v>
      </c>
      <c r="DB6" s="3"/>
      <c r="DC6" s="3"/>
      <c r="DD6" s="3">
        <v>45488</v>
      </c>
      <c r="DE6" s="3">
        <v>45488</v>
      </c>
      <c r="DF6" s="3"/>
      <c r="DG6" s="3">
        <v>45489</v>
      </c>
      <c r="DH6" s="3">
        <v>45488</v>
      </c>
      <c r="DI6" s="3">
        <v>45488</v>
      </c>
      <c r="DJ6" s="3">
        <v>45489</v>
      </c>
      <c r="DK6" s="28">
        <v>0</v>
      </c>
      <c r="DL6" s="3"/>
      <c r="DM6" s="28">
        <v>0</v>
      </c>
      <c r="DN6" s="28">
        <v>0</v>
      </c>
      <c r="DO6" s="3">
        <v>45488</v>
      </c>
      <c r="DP6" s="2" t="s">
        <v>5135</v>
      </c>
      <c r="DQ6" s="28">
        <v>0</v>
      </c>
      <c r="DR6" s="28">
        <v>0</v>
      </c>
      <c r="DS6" s="28">
        <v>0</v>
      </c>
      <c r="DT6" s="28">
        <v>128185</v>
      </c>
      <c r="DU6" s="2" t="s">
        <v>1844</v>
      </c>
    </row>
    <row r="7" spans="1:125" x14ac:dyDescent="0.25">
      <c r="A7" s="2" t="s">
        <v>4997</v>
      </c>
      <c r="B7" s="2" t="s">
        <v>1295</v>
      </c>
      <c r="C7" s="2" t="s">
        <v>51</v>
      </c>
      <c r="D7" s="2" t="s">
        <v>52</v>
      </c>
      <c r="E7" s="2" t="s">
        <v>1727</v>
      </c>
      <c r="F7" s="2" t="s">
        <v>5143</v>
      </c>
      <c r="G7" s="2" t="s">
        <v>10</v>
      </c>
      <c r="H7" s="2" t="s">
        <v>60</v>
      </c>
      <c r="I7" s="2" t="s">
        <v>5121</v>
      </c>
      <c r="J7" s="2" t="s">
        <v>5122</v>
      </c>
      <c r="K7" s="2" t="s">
        <v>1281</v>
      </c>
      <c r="L7" s="2" t="s">
        <v>5123</v>
      </c>
      <c r="M7" s="2" t="s">
        <v>4996</v>
      </c>
      <c r="N7" s="2" t="s">
        <v>1649</v>
      </c>
      <c r="O7" s="2" t="s">
        <v>1870</v>
      </c>
      <c r="P7" s="2" t="s">
        <v>1844</v>
      </c>
      <c r="Q7" s="2" t="s">
        <v>1299</v>
      </c>
      <c r="R7" s="2" t="s">
        <v>1844</v>
      </c>
      <c r="S7" s="2" t="s">
        <v>1875</v>
      </c>
      <c r="T7" s="2" t="s">
        <v>1278</v>
      </c>
      <c r="U7" s="2" t="s">
        <v>1844</v>
      </c>
      <c r="V7" s="2" t="s">
        <v>1844</v>
      </c>
      <c r="W7" s="2" t="s">
        <v>5125</v>
      </c>
      <c r="X7" s="2" t="s">
        <v>5126</v>
      </c>
      <c r="Y7" s="2" t="s">
        <v>1871</v>
      </c>
      <c r="Z7" s="2" t="s">
        <v>1281</v>
      </c>
      <c r="AA7" s="2" t="s">
        <v>1281</v>
      </c>
      <c r="AB7" s="2" t="s">
        <v>5127</v>
      </c>
      <c r="AC7" s="2" t="s">
        <v>1852</v>
      </c>
      <c r="AD7" s="2" t="s">
        <v>1844</v>
      </c>
      <c r="AE7" s="2" t="s">
        <v>1844</v>
      </c>
      <c r="AF7" s="2" t="s">
        <v>1873</v>
      </c>
      <c r="AG7" s="2" t="s">
        <v>1844</v>
      </c>
      <c r="AH7" s="2" t="s">
        <v>1844</v>
      </c>
      <c r="AI7" s="2" t="s">
        <v>1844</v>
      </c>
      <c r="AJ7" s="2" t="s">
        <v>1281</v>
      </c>
      <c r="AK7" s="2" t="s">
        <v>1844</v>
      </c>
      <c r="AL7" s="2" t="s">
        <v>53</v>
      </c>
      <c r="AM7" s="2" t="s">
        <v>1844</v>
      </c>
      <c r="AN7" s="2" t="s">
        <v>1844</v>
      </c>
      <c r="AO7" s="2" t="s">
        <v>1857</v>
      </c>
      <c r="AP7" s="2" t="s">
        <v>1857</v>
      </c>
      <c r="AQ7" s="2" t="s">
        <v>1844</v>
      </c>
      <c r="AR7" s="2" t="s">
        <v>1844</v>
      </c>
      <c r="AS7" s="2" t="s">
        <v>1844</v>
      </c>
      <c r="AT7" s="2" t="s">
        <v>1844</v>
      </c>
      <c r="AU7" s="2" t="s">
        <v>1844</v>
      </c>
      <c r="AV7" s="2" t="s">
        <v>1281</v>
      </c>
      <c r="AW7" s="2" t="s">
        <v>5128</v>
      </c>
      <c r="AX7" s="2" t="s">
        <v>1844</v>
      </c>
      <c r="AY7" s="2" t="s">
        <v>1752</v>
      </c>
      <c r="AZ7" s="2" t="s">
        <v>4998</v>
      </c>
      <c r="BA7" s="2" t="s">
        <v>1844</v>
      </c>
      <c r="BB7" s="2" t="s">
        <v>1844</v>
      </c>
      <c r="BC7" s="2" t="s">
        <v>1844</v>
      </c>
      <c r="BD7" s="2" t="s">
        <v>1844</v>
      </c>
      <c r="BE7" s="2" t="s">
        <v>5129</v>
      </c>
      <c r="BF7" s="2" t="s">
        <v>4998</v>
      </c>
      <c r="BG7" s="2" t="s">
        <v>2108</v>
      </c>
      <c r="BH7" s="2" t="s">
        <v>4721</v>
      </c>
      <c r="BI7" s="2" t="s">
        <v>1857</v>
      </c>
      <c r="BJ7" s="2" t="s">
        <v>2108</v>
      </c>
      <c r="BK7" s="2" t="s">
        <v>1844</v>
      </c>
      <c r="BL7" s="2" t="s">
        <v>1025</v>
      </c>
      <c r="BM7" s="2" t="s">
        <v>1844</v>
      </c>
      <c r="BN7" s="2" t="s">
        <v>1872</v>
      </c>
      <c r="BO7" s="2" t="s">
        <v>1844</v>
      </c>
      <c r="BP7" s="2" t="s">
        <v>1844</v>
      </c>
      <c r="BQ7" s="2" t="s">
        <v>1299</v>
      </c>
      <c r="BR7" s="2" t="s">
        <v>1844</v>
      </c>
      <c r="BS7" s="2" t="s">
        <v>1844</v>
      </c>
      <c r="BT7" s="2" t="s">
        <v>5146</v>
      </c>
      <c r="BU7" s="2" t="s">
        <v>1844</v>
      </c>
      <c r="BV7" s="2" t="s">
        <v>1844</v>
      </c>
      <c r="BW7" s="2" t="s">
        <v>1844</v>
      </c>
      <c r="BX7" s="2" t="s">
        <v>1844</v>
      </c>
      <c r="BY7" s="2" t="s">
        <v>1844</v>
      </c>
      <c r="BZ7" s="2" t="s">
        <v>1844</v>
      </c>
      <c r="CA7" s="2" t="s">
        <v>1844</v>
      </c>
      <c r="CB7" s="2" t="s">
        <v>1844</v>
      </c>
      <c r="CC7" s="2" t="s">
        <v>1844</v>
      </c>
      <c r="CD7" s="2" t="s">
        <v>1844</v>
      </c>
      <c r="CE7" s="2" t="s">
        <v>1854</v>
      </c>
      <c r="CF7" s="2" t="s">
        <v>1844</v>
      </c>
      <c r="CG7" s="2" t="s">
        <v>5131</v>
      </c>
      <c r="CH7" s="2" t="s">
        <v>1844</v>
      </c>
      <c r="CI7" s="2" t="s">
        <v>55</v>
      </c>
      <c r="CJ7" s="2" t="s">
        <v>1844</v>
      </c>
      <c r="CK7" s="2" t="s">
        <v>5132</v>
      </c>
      <c r="CL7" s="2" t="s">
        <v>1844</v>
      </c>
      <c r="CM7" s="2" t="s">
        <v>1844</v>
      </c>
      <c r="CN7" s="2" t="s">
        <v>1851</v>
      </c>
      <c r="CO7" s="2" t="s">
        <v>1855</v>
      </c>
      <c r="CP7" s="2" t="s">
        <v>1844</v>
      </c>
      <c r="CQ7" s="2" t="s">
        <v>1844</v>
      </c>
      <c r="CR7" s="2" t="s">
        <v>1847</v>
      </c>
      <c r="CS7" s="2" t="s">
        <v>1876</v>
      </c>
      <c r="CT7" s="2" t="s">
        <v>1844</v>
      </c>
      <c r="CU7" s="2" t="s">
        <v>5133</v>
      </c>
      <c r="CV7" s="2" t="s">
        <v>5134</v>
      </c>
      <c r="CW7" s="3">
        <v>45485</v>
      </c>
      <c r="CX7" s="3">
        <v>45485</v>
      </c>
      <c r="CY7" s="3">
        <v>45485</v>
      </c>
      <c r="CZ7" s="28">
        <v>940946</v>
      </c>
      <c r="DA7" s="4">
        <v>0</v>
      </c>
      <c r="DB7" s="3"/>
      <c r="DC7" s="3"/>
      <c r="DD7" s="3">
        <v>45485</v>
      </c>
      <c r="DE7" s="3">
        <v>45485</v>
      </c>
      <c r="DF7" s="3"/>
      <c r="DG7" s="3">
        <v>45485</v>
      </c>
      <c r="DH7" s="3">
        <v>45485</v>
      </c>
      <c r="DI7" s="3">
        <v>45485</v>
      </c>
      <c r="DJ7" s="3">
        <v>45485</v>
      </c>
      <c r="DK7" s="28">
        <v>0</v>
      </c>
      <c r="DL7" s="3"/>
      <c r="DM7" s="28">
        <v>0</v>
      </c>
      <c r="DN7" s="28">
        <v>0</v>
      </c>
      <c r="DO7" s="3">
        <v>45485</v>
      </c>
      <c r="DP7" s="2" t="s">
        <v>5135</v>
      </c>
      <c r="DQ7" s="28">
        <v>223488</v>
      </c>
      <c r="DR7" s="28">
        <v>0</v>
      </c>
      <c r="DS7" s="28">
        <v>223488</v>
      </c>
      <c r="DT7" s="28">
        <v>940946</v>
      </c>
      <c r="DU7" s="2" t="s">
        <v>1844</v>
      </c>
    </row>
    <row r="8" spans="1:125" x14ac:dyDescent="0.25">
      <c r="A8" s="2" t="s">
        <v>4808</v>
      </c>
      <c r="B8" s="2" t="s">
        <v>1298</v>
      </c>
      <c r="C8" s="2" t="s">
        <v>325</v>
      </c>
      <c r="D8" s="2" t="s">
        <v>326</v>
      </c>
      <c r="E8" s="2" t="s">
        <v>4807</v>
      </c>
      <c r="F8" s="2" t="s">
        <v>5147</v>
      </c>
      <c r="G8" s="2" t="s">
        <v>10</v>
      </c>
      <c r="H8" s="2" t="s">
        <v>67</v>
      </c>
      <c r="I8" s="2" t="s">
        <v>5121</v>
      </c>
      <c r="J8" s="2" t="s">
        <v>5122</v>
      </c>
      <c r="K8" s="2" t="s">
        <v>1281</v>
      </c>
      <c r="L8" s="2" t="s">
        <v>5148</v>
      </c>
      <c r="M8" s="2" t="s">
        <v>4806</v>
      </c>
      <c r="N8" s="2" t="s">
        <v>1645</v>
      </c>
      <c r="O8" s="2" t="s">
        <v>1960</v>
      </c>
      <c r="P8" s="2" t="s">
        <v>1844</v>
      </c>
      <c r="Q8" s="2" t="s">
        <v>1299</v>
      </c>
      <c r="R8" s="2" t="s">
        <v>1844</v>
      </c>
      <c r="S8" s="2" t="s">
        <v>1844</v>
      </c>
      <c r="T8" s="2" t="s">
        <v>1278</v>
      </c>
      <c r="U8" s="2" t="s">
        <v>1844</v>
      </c>
      <c r="V8" s="2" t="s">
        <v>1844</v>
      </c>
      <c r="W8" s="2" t="s">
        <v>5125</v>
      </c>
      <c r="X8" s="2" t="s">
        <v>5126</v>
      </c>
      <c r="Y8" s="2" t="s">
        <v>1914</v>
      </c>
      <c r="Z8" s="2" t="s">
        <v>1281</v>
      </c>
      <c r="AA8" s="2" t="s">
        <v>1281</v>
      </c>
      <c r="AB8" s="2" t="s">
        <v>5127</v>
      </c>
      <c r="AC8" s="2" t="s">
        <v>1852</v>
      </c>
      <c r="AD8" s="2" t="s">
        <v>1844</v>
      </c>
      <c r="AE8" s="2" t="s">
        <v>1844</v>
      </c>
      <c r="AF8" s="2" t="s">
        <v>1844</v>
      </c>
      <c r="AG8" s="2" t="s">
        <v>1844</v>
      </c>
      <c r="AH8" s="2" t="s">
        <v>1844</v>
      </c>
      <c r="AI8" s="2" t="s">
        <v>1844</v>
      </c>
      <c r="AJ8" s="2" t="s">
        <v>1281</v>
      </c>
      <c r="AK8" s="2" t="s">
        <v>1844</v>
      </c>
      <c r="AL8" s="2" t="s">
        <v>120</v>
      </c>
      <c r="AM8" s="2" t="s">
        <v>1844</v>
      </c>
      <c r="AN8" s="2" t="s">
        <v>1844</v>
      </c>
      <c r="AO8" s="2" t="s">
        <v>1857</v>
      </c>
      <c r="AP8" s="2" t="s">
        <v>1857</v>
      </c>
      <c r="AQ8" s="2" t="s">
        <v>1844</v>
      </c>
      <c r="AR8" s="2" t="s">
        <v>1844</v>
      </c>
      <c r="AS8" s="2" t="s">
        <v>1844</v>
      </c>
      <c r="AT8" s="2" t="s">
        <v>1844</v>
      </c>
      <c r="AU8" s="2" t="s">
        <v>1844</v>
      </c>
      <c r="AV8" s="2" t="s">
        <v>1281</v>
      </c>
      <c r="AW8" s="2" t="s">
        <v>5128</v>
      </c>
      <c r="AX8" s="2" t="s">
        <v>1844</v>
      </c>
      <c r="AY8" s="2" t="s">
        <v>1752</v>
      </c>
      <c r="AZ8" s="2" t="s">
        <v>3969</v>
      </c>
      <c r="BA8" s="2" t="s">
        <v>1844</v>
      </c>
      <c r="BB8" s="2" t="s">
        <v>1844</v>
      </c>
      <c r="BC8" s="2" t="s">
        <v>1844</v>
      </c>
      <c r="BD8" s="2" t="s">
        <v>1844</v>
      </c>
      <c r="BE8" s="2" t="s">
        <v>5129</v>
      </c>
      <c r="BF8" s="2" t="s">
        <v>5149</v>
      </c>
      <c r="BG8" s="2" t="s">
        <v>1905</v>
      </c>
      <c r="BH8" s="2" t="s">
        <v>5150</v>
      </c>
      <c r="BI8" s="2" t="s">
        <v>1857</v>
      </c>
      <c r="BJ8" s="2" t="s">
        <v>2804</v>
      </c>
      <c r="BK8" s="2" t="s">
        <v>1844</v>
      </c>
      <c r="BL8" s="2" t="s">
        <v>1015</v>
      </c>
      <c r="BM8" s="2" t="s">
        <v>1844</v>
      </c>
      <c r="BN8" s="2" t="s">
        <v>1844</v>
      </c>
      <c r="BO8" s="2" t="s">
        <v>1844</v>
      </c>
      <c r="BP8" s="2" t="s">
        <v>1844</v>
      </c>
      <c r="BQ8" s="2" t="s">
        <v>1296</v>
      </c>
      <c r="BR8" s="2" t="s">
        <v>1844</v>
      </c>
      <c r="BS8" s="2" t="s">
        <v>1844</v>
      </c>
      <c r="BT8" s="2" t="s">
        <v>5151</v>
      </c>
      <c r="BU8" s="2" t="s">
        <v>1844</v>
      </c>
      <c r="BV8" s="2" t="s">
        <v>1844</v>
      </c>
      <c r="BW8" s="2" t="s">
        <v>1844</v>
      </c>
      <c r="BX8" s="2" t="s">
        <v>1844</v>
      </c>
      <c r="BY8" s="2" t="s">
        <v>1844</v>
      </c>
      <c r="BZ8" s="2" t="s">
        <v>1844</v>
      </c>
      <c r="CA8" s="2" t="s">
        <v>1844</v>
      </c>
      <c r="CB8" s="2" t="s">
        <v>1844</v>
      </c>
      <c r="CC8" s="2" t="s">
        <v>1844</v>
      </c>
      <c r="CD8" s="2" t="s">
        <v>1844</v>
      </c>
      <c r="CE8" s="2" t="s">
        <v>1854</v>
      </c>
      <c r="CF8" s="2" t="s">
        <v>1844</v>
      </c>
      <c r="CG8" s="2" t="s">
        <v>5131</v>
      </c>
      <c r="CH8" s="2" t="s">
        <v>1844</v>
      </c>
      <c r="CI8" s="2" t="s">
        <v>121</v>
      </c>
      <c r="CJ8" s="2" t="s">
        <v>1844</v>
      </c>
      <c r="CK8" s="2" t="s">
        <v>5132</v>
      </c>
      <c r="CL8" s="2" t="s">
        <v>1844</v>
      </c>
      <c r="CM8" s="2" t="s">
        <v>1844</v>
      </c>
      <c r="CN8" s="2" t="s">
        <v>1851</v>
      </c>
      <c r="CO8" s="2" t="s">
        <v>1855</v>
      </c>
      <c r="CP8" s="2" t="s">
        <v>1844</v>
      </c>
      <c r="CQ8" s="2" t="s">
        <v>1844</v>
      </c>
      <c r="CR8" s="2" t="s">
        <v>1847</v>
      </c>
      <c r="CS8" s="2" t="s">
        <v>1844</v>
      </c>
      <c r="CT8" s="2" t="s">
        <v>1844</v>
      </c>
      <c r="CU8" s="2" t="s">
        <v>5133</v>
      </c>
      <c r="CV8" s="2" t="s">
        <v>5134</v>
      </c>
      <c r="CW8" s="3">
        <v>45483</v>
      </c>
      <c r="CX8" s="3">
        <v>45423</v>
      </c>
      <c r="CY8" s="3">
        <v>45423</v>
      </c>
      <c r="CZ8" s="28">
        <v>723456</v>
      </c>
      <c r="DA8" s="4">
        <v>0</v>
      </c>
      <c r="DB8" s="3"/>
      <c r="DC8" s="3"/>
      <c r="DD8" s="3">
        <v>45482</v>
      </c>
      <c r="DE8" s="3">
        <v>45423</v>
      </c>
      <c r="DF8" s="3"/>
      <c r="DG8" s="3">
        <v>45483</v>
      </c>
      <c r="DH8" s="3">
        <v>45423</v>
      </c>
      <c r="DI8" s="3">
        <v>45423</v>
      </c>
      <c r="DJ8" s="3">
        <v>45483</v>
      </c>
      <c r="DK8" s="28">
        <v>0</v>
      </c>
      <c r="DL8" s="3"/>
      <c r="DM8" s="28">
        <v>0</v>
      </c>
      <c r="DN8" s="28">
        <v>0</v>
      </c>
      <c r="DO8" s="3">
        <v>45483</v>
      </c>
      <c r="DP8" s="2" t="s">
        <v>5135</v>
      </c>
      <c r="DQ8" s="28">
        <v>723457</v>
      </c>
      <c r="DR8" s="28">
        <v>0</v>
      </c>
      <c r="DS8" s="28">
        <v>723457</v>
      </c>
      <c r="DT8" s="28">
        <v>723456</v>
      </c>
      <c r="DU8" s="2" t="s">
        <v>1844</v>
      </c>
    </row>
    <row r="9" spans="1:125" x14ac:dyDescent="0.25">
      <c r="A9" s="2" t="s">
        <v>5053</v>
      </c>
      <c r="B9" s="2" t="s">
        <v>1298</v>
      </c>
      <c r="C9" s="2" t="s">
        <v>325</v>
      </c>
      <c r="D9" s="2" t="s">
        <v>326</v>
      </c>
      <c r="E9" s="2" t="s">
        <v>1738</v>
      </c>
      <c r="F9" s="2" t="s">
        <v>5147</v>
      </c>
      <c r="G9" s="2" t="s">
        <v>10</v>
      </c>
      <c r="H9" s="2" t="s">
        <v>67</v>
      </c>
      <c r="I9" s="2" t="s">
        <v>5121</v>
      </c>
      <c r="J9" s="2" t="s">
        <v>5122</v>
      </c>
      <c r="K9" s="2" t="s">
        <v>1281</v>
      </c>
      <c r="L9" s="2" t="s">
        <v>5148</v>
      </c>
      <c r="M9" s="2" t="s">
        <v>5052</v>
      </c>
      <c r="N9" s="2" t="s">
        <v>1645</v>
      </c>
      <c r="O9" s="2" t="s">
        <v>1960</v>
      </c>
      <c r="P9" s="2" t="s">
        <v>1844</v>
      </c>
      <c r="Q9" s="2" t="s">
        <v>1296</v>
      </c>
      <c r="R9" s="2" t="s">
        <v>1844</v>
      </c>
      <c r="S9" s="2" t="s">
        <v>1844</v>
      </c>
      <c r="T9" s="2" t="s">
        <v>1278</v>
      </c>
      <c r="U9" s="2" t="s">
        <v>1844</v>
      </c>
      <c r="V9" s="2" t="s">
        <v>1844</v>
      </c>
      <c r="W9" s="2" t="s">
        <v>5125</v>
      </c>
      <c r="X9" s="2" t="s">
        <v>5126</v>
      </c>
      <c r="Y9" s="2" t="s">
        <v>1914</v>
      </c>
      <c r="Z9" s="2" t="s">
        <v>1281</v>
      </c>
      <c r="AA9" s="2" t="s">
        <v>1281</v>
      </c>
      <c r="AB9" s="2" t="s">
        <v>5127</v>
      </c>
      <c r="AC9" s="2" t="s">
        <v>1852</v>
      </c>
      <c r="AD9" s="2" t="s">
        <v>1844</v>
      </c>
      <c r="AE9" s="2" t="s">
        <v>1844</v>
      </c>
      <c r="AF9" s="2" t="s">
        <v>1844</v>
      </c>
      <c r="AG9" s="2" t="s">
        <v>1844</v>
      </c>
      <c r="AH9" s="2" t="s">
        <v>1844</v>
      </c>
      <c r="AI9" s="2" t="s">
        <v>1844</v>
      </c>
      <c r="AJ9" s="2" t="s">
        <v>1281</v>
      </c>
      <c r="AK9" s="2" t="s">
        <v>1844</v>
      </c>
      <c r="AL9" s="2" t="s">
        <v>120</v>
      </c>
      <c r="AM9" s="2" t="s">
        <v>1844</v>
      </c>
      <c r="AN9" s="2" t="s">
        <v>1844</v>
      </c>
      <c r="AO9" s="2" t="s">
        <v>1857</v>
      </c>
      <c r="AP9" s="2" t="s">
        <v>1857</v>
      </c>
      <c r="AQ9" s="2" t="s">
        <v>1844</v>
      </c>
      <c r="AR9" s="2" t="s">
        <v>1844</v>
      </c>
      <c r="AS9" s="2" t="s">
        <v>1844</v>
      </c>
      <c r="AT9" s="2" t="s">
        <v>1844</v>
      </c>
      <c r="AU9" s="2" t="s">
        <v>1844</v>
      </c>
      <c r="AV9" s="2" t="s">
        <v>1281</v>
      </c>
      <c r="AW9" s="2" t="s">
        <v>5128</v>
      </c>
      <c r="AX9" s="2" t="s">
        <v>1844</v>
      </c>
      <c r="AY9" s="2" t="s">
        <v>1752</v>
      </c>
      <c r="AZ9" s="2" t="s">
        <v>2159</v>
      </c>
      <c r="BA9" s="2" t="s">
        <v>1844</v>
      </c>
      <c r="BB9" s="2" t="s">
        <v>1844</v>
      </c>
      <c r="BC9" s="2" t="s">
        <v>1844</v>
      </c>
      <c r="BD9" s="2" t="s">
        <v>1844</v>
      </c>
      <c r="BE9" s="2" t="s">
        <v>5129</v>
      </c>
      <c r="BF9" s="2" t="s">
        <v>2401</v>
      </c>
      <c r="BG9" s="2" t="s">
        <v>1905</v>
      </c>
      <c r="BH9" s="2" t="s">
        <v>5054</v>
      </c>
      <c r="BI9" s="2" t="s">
        <v>1857</v>
      </c>
      <c r="BJ9" s="2" t="s">
        <v>2209</v>
      </c>
      <c r="BK9" s="2" t="s">
        <v>1844</v>
      </c>
      <c r="BL9" s="2" t="s">
        <v>1015</v>
      </c>
      <c r="BM9" s="2" t="s">
        <v>1844</v>
      </c>
      <c r="BN9" s="2" t="s">
        <v>1844</v>
      </c>
      <c r="BO9" s="2" t="s">
        <v>1844</v>
      </c>
      <c r="BP9" s="2" t="s">
        <v>1844</v>
      </c>
      <c r="BQ9" s="2" t="s">
        <v>1296</v>
      </c>
      <c r="BR9" s="2" t="s">
        <v>1844</v>
      </c>
      <c r="BS9" s="2" t="s">
        <v>1844</v>
      </c>
      <c r="BT9" s="2" t="s">
        <v>5152</v>
      </c>
      <c r="BU9" s="2" t="s">
        <v>1844</v>
      </c>
      <c r="BV9" s="2" t="s">
        <v>1844</v>
      </c>
      <c r="BW9" s="2" t="s">
        <v>1844</v>
      </c>
      <c r="BX9" s="2" t="s">
        <v>1844</v>
      </c>
      <c r="BY9" s="2" t="s">
        <v>1844</v>
      </c>
      <c r="BZ9" s="2" t="s">
        <v>1844</v>
      </c>
      <c r="CA9" s="2" t="s">
        <v>1844</v>
      </c>
      <c r="CB9" s="2" t="s">
        <v>1844</v>
      </c>
      <c r="CC9" s="2" t="s">
        <v>1844</v>
      </c>
      <c r="CD9" s="2" t="s">
        <v>1844</v>
      </c>
      <c r="CE9" s="2" t="s">
        <v>1854</v>
      </c>
      <c r="CF9" s="2" t="s">
        <v>1844</v>
      </c>
      <c r="CG9" s="2" t="s">
        <v>5131</v>
      </c>
      <c r="CH9" s="2" t="s">
        <v>1844</v>
      </c>
      <c r="CI9" s="2" t="s">
        <v>121</v>
      </c>
      <c r="CJ9" s="2" t="s">
        <v>1844</v>
      </c>
      <c r="CK9" s="2" t="s">
        <v>5132</v>
      </c>
      <c r="CL9" s="2" t="s">
        <v>1844</v>
      </c>
      <c r="CM9" s="2" t="s">
        <v>1844</v>
      </c>
      <c r="CN9" s="2" t="s">
        <v>1851</v>
      </c>
      <c r="CO9" s="2" t="s">
        <v>1855</v>
      </c>
      <c r="CP9" s="2" t="s">
        <v>1844</v>
      </c>
      <c r="CQ9" s="2" t="s">
        <v>1844</v>
      </c>
      <c r="CR9" s="2" t="s">
        <v>1847</v>
      </c>
      <c r="CS9" s="2" t="s">
        <v>1844</v>
      </c>
      <c r="CT9" s="2" t="s">
        <v>1844</v>
      </c>
      <c r="CU9" s="2" t="s">
        <v>5133</v>
      </c>
      <c r="CV9" s="2" t="s">
        <v>5134</v>
      </c>
      <c r="CW9" s="3">
        <v>45510</v>
      </c>
      <c r="CX9" s="3">
        <v>45510</v>
      </c>
      <c r="CY9" s="3">
        <v>45510</v>
      </c>
      <c r="CZ9" s="28">
        <v>644920</v>
      </c>
      <c r="DA9" s="4">
        <v>0</v>
      </c>
      <c r="DB9" s="3"/>
      <c r="DC9" s="3"/>
      <c r="DD9" s="3">
        <v>45510</v>
      </c>
      <c r="DE9" s="3">
        <v>45510</v>
      </c>
      <c r="DF9" s="3"/>
      <c r="DG9" s="3">
        <v>45510</v>
      </c>
      <c r="DH9" s="3"/>
      <c r="DI9" s="3">
        <v>45510</v>
      </c>
      <c r="DJ9" s="3">
        <v>45513</v>
      </c>
      <c r="DK9" s="28">
        <v>0</v>
      </c>
      <c r="DL9" s="3"/>
      <c r="DM9" s="28">
        <v>0</v>
      </c>
      <c r="DN9" s="28">
        <v>0</v>
      </c>
      <c r="DO9" s="3">
        <v>45510</v>
      </c>
      <c r="DP9" s="2" t="s">
        <v>5135</v>
      </c>
      <c r="DQ9" s="28">
        <v>644919</v>
      </c>
      <c r="DR9" s="28">
        <v>0</v>
      </c>
      <c r="DS9" s="28">
        <v>644919</v>
      </c>
      <c r="DT9" s="28">
        <v>644920</v>
      </c>
      <c r="DU9" s="2" t="s">
        <v>1844</v>
      </c>
    </row>
    <row r="10" spans="1:125" x14ac:dyDescent="0.25">
      <c r="A10" s="2" t="s">
        <v>5051</v>
      </c>
      <c r="B10" s="2" t="s">
        <v>1298</v>
      </c>
      <c r="C10" s="2" t="s">
        <v>118</v>
      </c>
      <c r="D10" s="2" t="s">
        <v>119</v>
      </c>
      <c r="E10" s="2" t="s">
        <v>1737</v>
      </c>
      <c r="F10" s="2" t="s">
        <v>5147</v>
      </c>
      <c r="G10" s="2" t="s">
        <v>10</v>
      </c>
      <c r="H10" s="2" t="s">
        <v>67</v>
      </c>
      <c r="I10" s="2" t="s">
        <v>5121</v>
      </c>
      <c r="J10" s="2" t="s">
        <v>5122</v>
      </c>
      <c r="K10" s="2" t="s">
        <v>1281</v>
      </c>
      <c r="L10" s="2" t="s">
        <v>5139</v>
      </c>
      <c r="M10" s="2" t="s">
        <v>5050</v>
      </c>
      <c r="N10" s="2" t="s">
        <v>5124</v>
      </c>
      <c r="O10" s="2" t="s">
        <v>1992</v>
      </c>
      <c r="P10" s="2" t="s">
        <v>1844</v>
      </c>
      <c r="Q10" s="2" t="s">
        <v>1531</v>
      </c>
      <c r="R10" s="2" t="s">
        <v>1844</v>
      </c>
      <c r="S10" s="2" t="s">
        <v>2001</v>
      </c>
      <c r="T10" s="2" t="s">
        <v>1278</v>
      </c>
      <c r="U10" s="2" t="s">
        <v>1844</v>
      </c>
      <c r="V10" s="2" t="s">
        <v>1844</v>
      </c>
      <c r="W10" s="2" t="s">
        <v>5125</v>
      </c>
      <c r="X10" s="2" t="s">
        <v>5126</v>
      </c>
      <c r="Y10" s="2" t="s">
        <v>1914</v>
      </c>
      <c r="Z10" s="2" t="s">
        <v>1281</v>
      </c>
      <c r="AA10" s="2" t="s">
        <v>1281</v>
      </c>
      <c r="AB10" s="2" t="s">
        <v>5127</v>
      </c>
      <c r="AC10" s="2" t="s">
        <v>1852</v>
      </c>
      <c r="AD10" s="2" t="s">
        <v>1844</v>
      </c>
      <c r="AE10" s="2" t="s">
        <v>1844</v>
      </c>
      <c r="AF10" s="2" t="s">
        <v>1844</v>
      </c>
      <c r="AG10" s="2" t="s">
        <v>1844</v>
      </c>
      <c r="AH10" s="2" t="s">
        <v>1844</v>
      </c>
      <c r="AI10" s="2" t="s">
        <v>1844</v>
      </c>
      <c r="AJ10" s="2" t="s">
        <v>1281</v>
      </c>
      <c r="AK10" s="2" t="s">
        <v>1844</v>
      </c>
      <c r="AL10" s="2" t="s">
        <v>120</v>
      </c>
      <c r="AM10" s="2" t="s">
        <v>1844</v>
      </c>
      <c r="AN10" s="2" t="s">
        <v>1844</v>
      </c>
      <c r="AO10" s="2" t="s">
        <v>1857</v>
      </c>
      <c r="AP10" s="2" t="s">
        <v>1857</v>
      </c>
      <c r="AQ10" s="2" t="s">
        <v>1844</v>
      </c>
      <c r="AR10" s="2" t="s">
        <v>1844</v>
      </c>
      <c r="AS10" s="2" t="s">
        <v>1844</v>
      </c>
      <c r="AT10" s="2" t="s">
        <v>1844</v>
      </c>
      <c r="AU10" s="2" t="s">
        <v>1844</v>
      </c>
      <c r="AV10" s="2" t="s">
        <v>1281</v>
      </c>
      <c r="AW10" s="2" t="s">
        <v>5128</v>
      </c>
      <c r="AX10" s="2" t="s">
        <v>1844</v>
      </c>
      <c r="AY10" s="2" t="s">
        <v>1752</v>
      </c>
      <c r="AZ10" s="2" t="s">
        <v>3828</v>
      </c>
      <c r="BA10" s="2" t="s">
        <v>1844</v>
      </c>
      <c r="BB10" s="2" t="s">
        <v>1844</v>
      </c>
      <c r="BC10" s="2" t="s">
        <v>1844</v>
      </c>
      <c r="BD10" s="2" t="s">
        <v>1844</v>
      </c>
      <c r="BE10" s="2" t="s">
        <v>5129</v>
      </c>
      <c r="BF10" s="2" t="s">
        <v>1905</v>
      </c>
      <c r="BG10" s="2" t="s">
        <v>2190</v>
      </c>
      <c r="BH10" s="2" t="s">
        <v>5153</v>
      </c>
      <c r="BI10" s="2" t="s">
        <v>1857</v>
      </c>
      <c r="BJ10" s="2" t="s">
        <v>1905</v>
      </c>
      <c r="BK10" s="2" t="s">
        <v>1844</v>
      </c>
      <c r="BL10" s="2" t="s">
        <v>1015</v>
      </c>
      <c r="BM10" s="2" t="s">
        <v>1844</v>
      </c>
      <c r="BN10" s="2" t="s">
        <v>1999</v>
      </c>
      <c r="BO10" s="2" t="s">
        <v>1844</v>
      </c>
      <c r="BP10" s="2" t="s">
        <v>1844</v>
      </c>
      <c r="BQ10" s="2" t="s">
        <v>1531</v>
      </c>
      <c r="BR10" s="2" t="s">
        <v>1844</v>
      </c>
      <c r="BS10" s="2" t="s">
        <v>1844</v>
      </c>
      <c r="BT10" s="2" t="s">
        <v>5154</v>
      </c>
      <c r="BU10" s="2" t="s">
        <v>1844</v>
      </c>
      <c r="BV10" s="2" t="s">
        <v>1844</v>
      </c>
      <c r="BW10" s="2" t="s">
        <v>1844</v>
      </c>
      <c r="BX10" s="2" t="s">
        <v>1844</v>
      </c>
      <c r="BY10" s="2" t="s">
        <v>1844</v>
      </c>
      <c r="BZ10" s="2" t="s">
        <v>1844</v>
      </c>
      <c r="CA10" s="2" t="s">
        <v>1844</v>
      </c>
      <c r="CB10" s="2" t="s">
        <v>1844</v>
      </c>
      <c r="CC10" s="2" t="s">
        <v>1844</v>
      </c>
      <c r="CD10" s="2" t="s">
        <v>1844</v>
      </c>
      <c r="CE10" s="2" t="s">
        <v>1854</v>
      </c>
      <c r="CF10" s="2" t="s">
        <v>1844</v>
      </c>
      <c r="CG10" s="2" t="s">
        <v>1844</v>
      </c>
      <c r="CH10" s="2" t="s">
        <v>1844</v>
      </c>
      <c r="CI10" s="2" t="s">
        <v>121</v>
      </c>
      <c r="CJ10" s="2" t="s">
        <v>1844</v>
      </c>
      <c r="CK10" s="2" t="s">
        <v>5132</v>
      </c>
      <c r="CL10" s="2" t="s">
        <v>1844</v>
      </c>
      <c r="CM10" s="2" t="s">
        <v>1844</v>
      </c>
      <c r="CN10" s="2" t="s">
        <v>1851</v>
      </c>
      <c r="CO10" s="2" t="s">
        <v>1855</v>
      </c>
      <c r="CP10" s="2" t="s">
        <v>1844</v>
      </c>
      <c r="CQ10" s="2" t="s">
        <v>1844</v>
      </c>
      <c r="CR10" s="2" t="s">
        <v>1847</v>
      </c>
      <c r="CS10" s="2" t="s">
        <v>2002</v>
      </c>
      <c r="CT10" s="2" t="s">
        <v>1844</v>
      </c>
      <c r="CU10" s="2" t="s">
        <v>1844</v>
      </c>
      <c r="CV10" s="2" t="s">
        <v>5134</v>
      </c>
      <c r="CW10" s="3">
        <v>45506</v>
      </c>
      <c r="CX10" s="3">
        <v>45504</v>
      </c>
      <c r="CY10" s="3">
        <v>45504</v>
      </c>
      <c r="CZ10" s="28">
        <v>2289477</v>
      </c>
      <c r="DA10" s="4">
        <v>0</v>
      </c>
      <c r="DB10" s="3"/>
      <c r="DC10" s="3"/>
      <c r="DD10" s="3">
        <v>45504</v>
      </c>
      <c r="DE10" s="3">
        <v>45504</v>
      </c>
      <c r="DF10" s="3"/>
      <c r="DG10" s="3">
        <v>45505</v>
      </c>
      <c r="DH10" s="3"/>
      <c r="DI10" s="3">
        <v>45504</v>
      </c>
      <c r="DJ10" s="3">
        <v>45505</v>
      </c>
      <c r="DK10" s="28">
        <v>0</v>
      </c>
      <c r="DL10" s="3"/>
      <c r="DM10" s="28">
        <v>0</v>
      </c>
      <c r="DN10" s="28">
        <v>0</v>
      </c>
      <c r="DO10" s="3">
        <v>45505</v>
      </c>
      <c r="DP10" s="2" t="s">
        <v>5135</v>
      </c>
      <c r="DQ10" s="28">
        <v>1859004</v>
      </c>
      <c r="DR10" s="28">
        <v>0</v>
      </c>
      <c r="DS10" s="28">
        <v>1859004</v>
      </c>
      <c r="DT10" s="28">
        <v>2289477</v>
      </c>
      <c r="DU10" s="2" t="s">
        <v>1844</v>
      </c>
    </row>
    <row r="11" spans="1:125" x14ac:dyDescent="0.25">
      <c r="A11" s="2" t="s">
        <v>5043</v>
      </c>
      <c r="B11" s="2" t="s">
        <v>1295</v>
      </c>
      <c r="C11" s="2" t="s">
        <v>51</v>
      </c>
      <c r="D11" s="2" t="s">
        <v>52</v>
      </c>
      <c r="E11" s="2" t="s">
        <v>1734</v>
      </c>
      <c r="F11" s="2" t="s">
        <v>5147</v>
      </c>
      <c r="G11" s="2" t="s">
        <v>10</v>
      </c>
      <c r="H11" s="2" t="s">
        <v>1129</v>
      </c>
      <c r="I11" s="2" t="s">
        <v>5121</v>
      </c>
      <c r="J11" s="2" t="s">
        <v>5122</v>
      </c>
      <c r="K11" s="2" t="s">
        <v>1281</v>
      </c>
      <c r="L11" s="2" t="s">
        <v>5139</v>
      </c>
      <c r="M11" s="2" t="s">
        <v>5042</v>
      </c>
      <c r="N11" s="2" t="s">
        <v>5124</v>
      </c>
      <c r="O11" s="2" t="s">
        <v>1870</v>
      </c>
      <c r="P11" s="2" t="s">
        <v>1844</v>
      </c>
      <c r="Q11" s="2" t="s">
        <v>1531</v>
      </c>
      <c r="R11" s="2" t="s">
        <v>1844</v>
      </c>
      <c r="S11" s="2" t="s">
        <v>1875</v>
      </c>
      <c r="T11" s="2" t="s">
        <v>1278</v>
      </c>
      <c r="U11" s="2" t="s">
        <v>1844</v>
      </c>
      <c r="V11" s="2" t="s">
        <v>1844</v>
      </c>
      <c r="W11" s="2" t="s">
        <v>5125</v>
      </c>
      <c r="X11" s="2" t="s">
        <v>5126</v>
      </c>
      <c r="Y11" s="2" t="s">
        <v>1871</v>
      </c>
      <c r="Z11" s="2" t="s">
        <v>1281</v>
      </c>
      <c r="AA11" s="2" t="s">
        <v>1281</v>
      </c>
      <c r="AB11" s="2" t="s">
        <v>5127</v>
      </c>
      <c r="AC11" s="2" t="s">
        <v>1852</v>
      </c>
      <c r="AD11" s="2" t="s">
        <v>1844</v>
      </c>
      <c r="AE11" s="2" t="s">
        <v>1844</v>
      </c>
      <c r="AF11" s="2" t="s">
        <v>1873</v>
      </c>
      <c r="AG11" s="2" t="s">
        <v>1844</v>
      </c>
      <c r="AH11" s="2" t="s">
        <v>1844</v>
      </c>
      <c r="AI11" s="2" t="s">
        <v>1844</v>
      </c>
      <c r="AJ11" s="2" t="s">
        <v>1281</v>
      </c>
      <c r="AK11" s="2" t="s">
        <v>1844</v>
      </c>
      <c r="AL11" s="2" t="s">
        <v>53</v>
      </c>
      <c r="AM11" s="2" t="s">
        <v>1844</v>
      </c>
      <c r="AN11" s="2" t="s">
        <v>1844</v>
      </c>
      <c r="AO11" s="2" t="s">
        <v>1857</v>
      </c>
      <c r="AP11" s="2" t="s">
        <v>1857</v>
      </c>
      <c r="AQ11" s="2" t="s">
        <v>1844</v>
      </c>
      <c r="AR11" s="2" t="s">
        <v>1844</v>
      </c>
      <c r="AS11" s="2" t="s">
        <v>1844</v>
      </c>
      <c r="AT11" s="2" t="s">
        <v>1844</v>
      </c>
      <c r="AU11" s="2" t="s">
        <v>1844</v>
      </c>
      <c r="AV11" s="2" t="s">
        <v>1281</v>
      </c>
      <c r="AW11" s="2" t="s">
        <v>5128</v>
      </c>
      <c r="AX11" s="2" t="s">
        <v>1844</v>
      </c>
      <c r="AY11" s="2" t="s">
        <v>1752</v>
      </c>
      <c r="AZ11" s="2" t="s">
        <v>3277</v>
      </c>
      <c r="BA11" s="2" t="s">
        <v>1844</v>
      </c>
      <c r="BB11" s="2" t="s">
        <v>1844</v>
      </c>
      <c r="BC11" s="2" t="s">
        <v>1844</v>
      </c>
      <c r="BD11" s="2" t="s">
        <v>1844</v>
      </c>
      <c r="BE11" s="2" t="s">
        <v>5129</v>
      </c>
      <c r="BF11" s="2" t="s">
        <v>1905</v>
      </c>
      <c r="BG11" s="2" t="s">
        <v>1905</v>
      </c>
      <c r="BH11" s="2" t="s">
        <v>5044</v>
      </c>
      <c r="BI11" s="2" t="s">
        <v>1857</v>
      </c>
      <c r="BJ11" s="2" t="s">
        <v>1905</v>
      </c>
      <c r="BK11" s="2" t="s">
        <v>1844</v>
      </c>
      <c r="BL11" s="2" t="s">
        <v>1025</v>
      </c>
      <c r="BM11" s="2" t="s">
        <v>1844</v>
      </c>
      <c r="BN11" s="2" t="s">
        <v>1872</v>
      </c>
      <c r="BO11" s="2" t="s">
        <v>1844</v>
      </c>
      <c r="BP11" s="2" t="s">
        <v>1844</v>
      </c>
      <c r="BQ11" s="2" t="s">
        <v>1531</v>
      </c>
      <c r="BR11" s="2" t="s">
        <v>1844</v>
      </c>
      <c r="BS11" s="2" t="s">
        <v>1844</v>
      </c>
      <c r="BT11" s="2" t="s">
        <v>5155</v>
      </c>
      <c r="BU11" s="2" t="s">
        <v>1844</v>
      </c>
      <c r="BV11" s="2" t="s">
        <v>1844</v>
      </c>
      <c r="BW11" s="2" t="s">
        <v>1844</v>
      </c>
      <c r="BX11" s="2" t="s">
        <v>1844</v>
      </c>
      <c r="BY11" s="2" t="s">
        <v>1844</v>
      </c>
      <c r="BZ11" s="2" t="s">
        <v>1844</v>
      </c>
      <c r="CA11" s="2" t="s">
        <v>1844</v>
      </c>
      <c r="CB11" s="2" t="s">
        <v>1844</v>
      </c>
      <c r="CC11" s="2" t="s">
        <v>1844</v>
      </c>
      <c r="CD11" s="2" t="s">
        <v>1844</v>
      </c>
      <c r="CE11" s="2" t="s">
        <v>1854</v>
      </c>
      <c r="CF11" s="2" t="s">
        <v>1844</v>
      </c>
      <c r="CG11" s="2" t="s">
        <v>1844</v>
      </c>
      <c r="CH11" s="2" t="s">
        <v>1844</v>
      </c>
      <c r="CI11" s="2" t="s">
        <v>55</v>
      </c>
      <c r="CJ11" s="2" t="s">
        <v>1844</v>
      </c>
      <c r="CK11" s="2" t="s">
        <v>5132</v>
      </c>
      <c r="CL11" s="2" t="s">
        <v>1844</v>
      </c>
      <c r="CM11" s="2" t="s">
        <v>1844</v>
      </c>
      <c r="CN11" s="2" t="s">
        <v>1851</v>
      </c>
      <c r="CO11" s="2" t="s">
        <v>1855</v>
      </c>
      <c r="CP11" s="2" t="s">
        <v>1844</v>
      </c>
      <c r="CQ11" s="2" t="s">
        <v>1844</v>
      </c>
      <c r="CR11" s="2" t="s">
        <v>1847</v>
      </c>
      <c r="CS11" s="2" t="s">
        <v>1876</v>
      </c>
      <c r="CT11" s="2" t="s">
        <v>1844</v>
      </c>
      <c r="CU11" s="2" t="s">
        <v>1844</v>
      </c>
      <c r="CV11" s="2" t="s">
        <v>5134</v>
      </c>
      <c r="CW11" s="3">
        <v>45499</v>
      </c>
      <c r="CX11" s="3">
        <v>45499</v>
      </c>
      <c r="CY11" s="3">
        <v>45499</v>
      </c>
      <c r="CZ11" s="28">
        <v>964588</v>
      </c>
      <c r="DA11" s="4">
        <v>0</v>
      </c>
      <c r="DB11" s="3"/>
      <c r="DC11" s="3"/>
      <c r="DD11" s="3">
        <v>45499</v>
      </c>
      <c r="DE11" s="3">
        <v>45499</v>
      </c>
      <c r="DF11" s="3"/>
      <c r="DG11" s="3">
        <v>45499</v>
      </c>
      <c r="DH11" s="3"/>
      <c r="DI11" s="3">
        <v>45499</v>
      </c>
      <c r="DJ11" s="3">
        <v>45499</v>
      </c>
      <c r="DK11" s="28">
        <v>0</v>
      </c>
      <c r="DL11" s="3"/>
      <c r="DM11" s="28">
        <v>0</v>
      </c>
      <c r="DN11" s="28">
        <v>0</v>
      </c>
      <c r="DO11" s="3">
        <v>45499</v>
      </c>
      <c r="DP11" s="2" t="s">
        <v>5135</v>
      </c>
      <c r="DQ11" s="28">
        <v>735000</v>
      </c>
      <c r="DR11" s="28">
        <v>0</v>
      </c>
      <c r="DS11" s="28">
        <v>735000</v>
      </c>
      <c r="DT11" s="28">
        <v>964588</v>
      </c>
      <c r="DU11" s="2" t="s">
        <v>1844</v>
      </c>
    </row>
    <row r="12" spans="1:125" x14ac:dyDescent="0.25">
      <c r="A12" s="2" t="s">
        <v>5046</v>
      </c>
      <c r="B12" s="2" t="s">
        <v>1291</v>
      </c>
      <c r="C12" s="2" t="s">
        <v>152</v>
      </c>
      <c r="D12" s="2" t="s">
        <v>153</v>
      </c>
      <c r="E12" s="2" t="s">
        <v>1735</v>
      </c>
      <c r="F12" s="2" t="s">
        <v>5147</v>
      </c>
      <c r="G12" s="2" t="s">
        <v>10</v>
      </c>
      <c r="H12" s="2" t="s">
        <v>67</v>
      </c>
      <c r="I12" s="2" t="s">
        <v>5121</v>
      </c>
      <c r="J12" s="2" t="s">
        <v>5122</v>
      </c>
      <c r="K12" s="2" t="s">
        <v>1281</v>
      </c>
      <c r="L12" s="2" t="s">
        <v>5139</v>
      </c>
      <c r="M12" s="2" t="s">
        <v>5045</v>
      </c>
      <c r="N12" s="2" t="s">
        <v>5124</v>
      </c>
      <c r="O12" s="2" t="s">
        <v>2176</v>
      </c>
      <c r="P12" s="2" t="s">
        <v>1844</v>
      </c>
      <c r="Q12" s="2" t="s">
        <v>1531</v>
      </c>
      <c r="R12" s="2" t="s">
        <v>1844</v>
      </c>
      <c r="S12" s="2" t="s">
        <v>1883</v>
      </c>
      <c r="T12" s="2" t="s">
        <v>1278</v>
      </c>
      <c r="U12" s="2" t="s">
        <v>1844</v>
      </c>
      <c r="V12" s="2" t="s">
        <v>1844</v>
      </c>
      <c r="W12" s="2" t="s">
        <v>5125</v>
      </c>
      <c r="X12" s="2" t="s">
        <v>5126</v>
      </c>
      <c r="Y12" s="2" t="s">
        <v>1866</v>
      </c>
      <c r="Z12" s="2" t="s">
        <v>1281</v>
      </c>
      <c r="AA12" s="2" t="s">
        <v>1281</v>
      </c>
      <c r="AB12" s="2" t="s">
        <v>5127</v>
      </c>
      <c r="AC12" s="2" t="s">
        <v>1852</v>
      </c>
      <c r="AD12" s="2" t="s">
        <v>1844</v>
      </c>
      <c r="AE12" s="2" t="s">
        <v>1844</v>
      </c>
      <c r="AF12" s="2" t="s">
        <v>1844</v>
      </c>
      <c r="AG12" s="2" t="s">
        <v>1844</v>
      </c>
      <c r="AH12" s="2" t="s">
        <v>1844</v>
      </c>
      <c r="AI12" s="2" t="s">
        <v>1844</v>
      </c>
      <c r="AJ12" s="2" t="s">
        <v>1281</v>
      </c>
      <c r="AK12" s="2" t="s">
        <v>1844</v>
      </c>
      <c r="AL12" s="2" t="s">
        <v>154</v>
      </c>
      <c r="AM12" s="2" t="s">
        <v>1844</v>
      </c>
      <c r="AN12" s="2" t="s">
        <v>1844</v>
      </c>
      <c r="AO12" s="2" t="s">
        <v>1857</v>
      </c>
      <c r="AP12" s="2" t="s">
        <v>1857</v>
      </c>
      <c r="AQ12" s="2" t="s">
        <v>1844</v>
      </c>
      <c r="AR12" s="2" t="s">
        <v>1844</v>
      </c>
      <c r="AS12" s="2" t="s">
        <v>1844</v>
      </c>
      <c r="AT12" s="2" t="s">
        <v>1844</v>
      </c>
      <c r="AU12" s="2" t="s">
        <v>1844</v>
      </c>
      <c r="AV12" s="2" t="s">
        <v>1281</v>
      </c>
      <c r="AW12" s="2" t="s">
        <v>5128</v>
      </c>
      <c r="AX12" s="2" t="s">
        <v>1844</v>
      </c>
      <c r="AY12" s="2" t="s">
        <v>1752</v>
      </c>
      <c r="AZ12" s="2" t="s">
        <v>1877</v>
      </c>
      <c r="BA12" s="2" t="s">
        <v>1844</v>
      </c>
      <c r="BB12" s="2" t="s">
        <v>1844</v>
      </c>
      <c r="BC12" s="2" t="s">
        <v>1844</v>
      </c>
      <c r="BD12" s="2" t="s">
        <v>1844</v>
      </c>
      <c r="BE12" s="2" t="s">
        <v>5129</v>
      </c>
      <c r="BF12" s="2" t="s">
        <v>1877</v>
      </c>
      <c r="BG12" s="2" t="s">
        <v>1905</v>
      </c>
      <c r="BH12" s="2" t="s">
        <v>5156</v>
      </c>
      <c r="BI12" s="2" t="s">
        <v>1857</v>
      </c>
      <c r="BJ12" s="2" t="s">
        <v>1905</v>
      </c>
      <c r="BK12" s="2" t="s">
        <v>1844</v>
      </c>
      <c r="BL12" s="2" t="s">
        <v>1025</v>
      </c>
      <c r="BM12" s="2" t="s">
        <v>1844</v>
      </c>
      <c r="BN12" s="2" t="s">
        <v>1882</v>
      </c>
      <c r="BO12" s="2" t="s">
        <v>1844</v>
      </c>
      <c r="BP12" s="2" t="s">
        <v>1844</v>
      </c>
      <c r="BQ12" s="2" t="s">
        <v>1299</v>
      </c>
      <c r="BR12" s="2" t="s">
        <v>1844</v>
      </c>
      <c r="BS12" s="2" t="s">
        <v>1844</v>
      </c>
      <c r="BT12" s="2" t="s">
        <v>5157</v>
      </c>
      <c r="BU12" s="2" t="s">
        <v>1844</v>
      </c>
      <c r="BV12" s="2" t="s">
        <v>1844</v>
      </c>
      <c r="BW12" s="2" t="s">
        <v>1844</v>
      </c>
      <c r="BX12" s="2" t="s">
        <v>1844</v>
      </c>
      <c r="BY12" s="2" t="s">
        <v>1844</v>
      </c>
      <c r="BZ12" s="2" t="s">
        <v>1844</v>
      </c>
      <c r="CA12" s="2" t="s">
        <v>1844</v>
      </c>
      <c r="CB12" s="2" t="s">
        <v>1844</v>
      </c>
      <c r="CC12" s="2" t="s">
        <v>1844</v>
      </c>
      <c r="CD12" s="2" t="s">
        <v>1844</v>
      </c>
      <c r="CE12" s="2" t="s">
        <v>1854</v>
      </c>
      <c r="CF12" s="2" t="s">
        <v>1844</v>
      </c>
      <c r="CG12" s="2" t="s">
        <v>5131</v>
      </c>
      <c r="CH12" s="2" t="s">
        <v>1844</v>
      </c>
      <c r="CI12" s="2" t="s">
        <v>155</v>
      </c>
      <c r="CJ12" s="2" t="s">
        <v>1844</v>
      </c>
      <c r="CK12" s="2" t="s">
        <v>5132</v>
      </c>
      <c r="CL12" s="2" t="s">
        <v>1844</v>
      </c>
      <c r="CM12" s="2" t="s">
        <v>1844</v>
      </c>
      <c r="CN12" s="2" t="s">
        <v>1851</v>
      </c>
      <c r="CO12" s="2" t="s">
        <v>1855</v>
      </c>
      <c r="CP12" s="2" t="s">
        <v>1844</v>
      </c>
      <c r="CQ12" s="2" t="s">
        <v>1844</v>
      </c>
      <c r="CR12" s="2" t="s">
        <v>1847</v>
      </c>
      <c r="CS12" s="2" t="s">
        <v>1884</v>
      </c>
      <c r="CT12" s="2" t="s">
        <v>1844</v>
      </c>
      <c r="CU12" s="2" t="s">
        <v>5133</v>
      </c>
      <c r="CV12" s="2" t="s">
        <v>5134</v>
      </c>
      <c r="CW12" s="3">
        <v>45499</v>
      </c>
      <c r="CX12" s="3">
        <v>45499</v>
      </c>
      <c r="CY12" s="3">
        <v>45499</v>
      </c>
      <c r="CZ12" s="28">
        <v>451948</v>
      </c>
      <c r="DA12" s="4">
        <v>0</v>
      </c>
      <c r="DB12" s="3"/>
      <c r="DC12" s="3"/>
      <c r="DD12" s="3">
        <v>45499</v>
      </c>
      <c r="DE12" s="3">
        <v>45499</v>
      </c>
      <c r="DF12" s="3"/>
      <c r="DG12" s="3">
        <v>45510</v>
      </c>
      <c r="DH12" s="3"/>
      <c r="DI12" s="3">
        <v>45499</v>
      </c>
      <c r="DJ12" s="3">
        <v>45510</v>
      </c>
      <c r="DK12" s="28">
        <v>0</v>
      </c>
      <c r="DL12" s="3"/>
      <c r="DM12" s="28">
        <v>0</v>
      </c>
      <c r="DN12" s="28">
        <v>0</v>
      </c>
      <c r="DO12" s="3">
        <v>45499</v>
      </c>
      <c r="DP12" s="2" t="s">
        <v>5135</v>
      </c>
      <c r="DQ12" s="28">
        <v>52468</v>
      </c>
      <c r="DR12" s="28">
        <v>0</v>
      </c>
      <c r="DS12" s="28">
        <v>52468</v>
      </c>
      <c r="DT12" s="28">
        <v>451948</v>
      </c>
      <c r="DU12" s="2" t="s">
        <v>1844</v>
      </c>
    </row>
    <row r="13" spans="1:125" x14ac:dyDescent="0.25">
      <c r="A13" s="2" t="s">
        <v>4968</v>
      </c>
      <c r="B13" s="2" t="s">
        <v>1291</v>
      </c>
      <c r="C13" s="2" t="s">
        <v>152</v>
      </c>
      <c r="D13" s="2" t="s">
        <v>153</v>
      </c>
      <c r="E13" s="2" t="s">
        <v>1640</v>
      </c>
      <c r="F13" s="2" t="s">
        <v>5147</v>
      </c>
      <c r="G13" s="2" t="s">
        <v>10</v>
      </c>
      <c r="H13" s="2" t="s">
        <v>67</v>
      </c>
      <c r="I13" s="2" t="s">
        <v>5121</v>
      </c>
      <c r="J13" s="2" t="s">
        <v>5122</v>
      </c>
      <c r="K13" s="2" t="s">
        <v>1281</v>
      </c>
      <c r="L13" s="2" t="s">
        <v>5139</v>
      </c>
      <c r="M13" s="2" t="s">
        <v>4967</v>
      </c>
      <c r="N13" s="2" t="s">
        <v>1645</v>
      </c>
      <c r="O13" s="2" t="s">
        <v>2176</v>
      </c>
      <c r="P13" s="2" t="s">
        <v>1844</v>
      </c>
      <c r="Q13" s="2" t="s">
        <v>1292</v>
      </c>
      <c r="R13" s="2" t="s">
        <v>1844</v>
      </c>
      <c r="S13" s="2" t="s">
        <v>1883</v>
      </c>
      <c r="T13" s="2" t="s">
        <v>1278</v>
      </c>
      <c r="U13" s="2" t="s">
        <v>1844</v>
      </c>
      <c r="V13" s="2" t="s">
        <v>1844</v>
      </c>
      <c r="W13" s="2" t="s">
        <v>5125</v>
      </c>
      <c r="X13" s="2" t="s">
        <v>5126</v>
      </c>
      <c r="Y13" s="2" t="s">
        <v>1866</v>
      </c>
      <c r="Z13" s="2" t="s">
        <v>1281</v>
      </c>
      <c r="AA13" s="2" t="s">
        <v>1281</v>
      </c>
      <c r="AB13" s="2" t="s">
        <v>5127</v>
      </c>
      <c r="AC13" s="2" t="s">
        <v>1852</v>
      </c>
      <c r="AD13" s="2" t="s">
        <v>1844</v>
      </c>
      <c r="AE13" s="2" t="s">
        <v>1844</v>
      </c>
      <c r="AF13" s="2" t="s">
        <v>1844</v>
      </c>
      <c r="AG13" s="2" t="s">
        <v>1844</v>
      </c>
      <c r="AH13" s="2" t="s">
        <v>1844</v>
      </c>
      <c r="AI13" s="2" t="s">
        <v>1844</v>
      </c>
      <c r="AJ13" s="2" t="s">
        <v>1281</v>
      </c>
      <c r="AK13" s="2" t="s">
        <v>1844</v>
      </c>
      <c r="AL13" s="2" t="s">
        <v>154</v>
      </c>
      <c r="AM13" s="2" t="s">
        <v>1844</v>
      </c>
      <c r="AN13" s="2" t="s">
        <v>1844</v>
      </c>
      <c r="AO13" s="2" t="s">
        <v>1857</v>
      </c>
      <c r="AP13" s="2" t="s">
        <v>1857</v>
      </c>
      <c r="AQ13" s="2" t="s">
        <v>1844</v>
      </c>
      <c r="AR13" s="2" t="s">
        <v>1844</v>
      </c>
      <c r="AS13" s="2" t="s">
        <v>1844</v>
      </c>
      <c r="AT13" s="2" t="s">
        <v>1844</v>
      </c>
      <c r="AU13" s="2" t="s">
        <v>1844</v>
      </c>
      <c r="AV13" s="2" t="s">
        <v>1281</v>
      </c>
      <c r="AW13" s="2" t="s">
        <v>5128</v>
      </c>
      <c r="AX13" s="2" t="s">
        <v>1844</v>
      </c>
      <c r="AY13" s="2" t="s">
        <v>1752</v>
      </c>
      <c r="AZ13" s="2" t="s">
        <v>2020</v>
      </c>
      <c r="BA13" s="2" t="s">
        <v>1844</v>
      </c>
      <c r="BB13" s="2" t="s">
        <v>1844</v>
      </c>
      <c r="BC13" s="2" t="s">
        <v>1844</v>
      </c>
      <c r="BD13" s="2" t="s">
        <v>1844</v>
      </c>
      <c r="BE13" s="2" t="s">
        <v>5129</v>
      </c>
      <c r="BF13" s="2" t="s">
        <v>2107</v>
      </c>
      <c r="BG13" s="2" t="s">
        <v>1905</v>
      </c>
      <c r="BH13" s="2" t="s">
        <v>3895</v>
      </c>
      <c r="BI13" s="2" t="s">
        <v>1857</v>
      </c>
      <c r="BJ13" s="2" t="s">
        <v>2190</v>
      </c>
      <c r="BK13" s="2" t="s">
        <v>1844</v>
      </c>
      <c r="BL13" s="2" t="s">
        <v>1025</v>
      </c>
      <c r="BM13" s="2" t="s">
        <v>1844</v>
      </c>
      <c r="BN13" s="2" t="s">
        <v>1882</v>
      </c>
      <c r="BO13" s="2" t="s">
        <v>1844</v>
      </c>
      <c r="BP13" s="2" t="s">
        <v>1844</v>
      </c>
      <c r="BQ13" s="2" t="s">
        <v>1292</v>
      </c>
      <c r="BR13" s="2" t="s">
        <v>1844</v>
      </c>
      <c r="BS13" s="2" t="s">
        <v>1844</v>
      </c>
      <c r="BT13" s="2" t="s">
        <v>5158</v>
      </c>
      <c r="BU13" s="2" t="s">
        <v>1844</v>
      </c>
      <c r="BV13" s="2" t="s">
        <v>1844</v>
      </c>
      <c r="BW13" s="2" t="s">
        <v>1844</v>
      </c>
      <c r="BX13" s="2" t="s">
        <v>1844</v>
      </c>
      <c r="BY13" s="2" t="s">
        <v>1844</v>
      </c>
      <c r="BZ13" s="2" t="s">
        <v>1844</v>
      </c>
      <c r="CA13" s="2" t="s">
        <v>1844</v>
      </c>
      <c r="CB13" s="2" t="s">
        <v>1844</v>
      </c>
      <c r="CC13" s="2" t="s">
        <v>1844</v>
      </c>
      <c r="CD13" s="2" t="s">
        <v>1844</v>
      </c>
      <c r="CE13" s="2" t="s">
        <v>1854</v>
      </c>
      <c r="CF13" s="2" t="s">
        <v>1844</v>
      </c>
      <c r="CG13" s="2" t="s">
        <v>1844</v>
      </c>
      <c r="CH13" s="2" t="s">
        <v>1844</v>
      </c>
      <c r="CI13" s="2" t="s">
        <v>155</v>
      </c>
      <c r="CJ13" s="2" t="s">
        <v>1844</v>
      </c>
      <c r="CK13" s="2" t="s">
        <v>5132</v>
      </c>
      <c r="CL13" s="2" t="s">
        <v>1844</v>
      </c>
      <c r="CM13" s="2" t="s">
        <v>1844</v>
      </c>
      <c r="CN13" s="2" t="s">
        <v>1851</v>
      </c>
      <c r="CO13" s="2" t="s">
        <v>1855</v>
      </c>
      <c r="CP13" s="2" t="s">
        <v>1844</v>
      </c>
      <c r="CQ13" s="2" t="s">
        <v>1844</v>
      </c>
      <c r="CR13" s="2" t="s">
        <v>1847</v>
      </c>
      <c r="CS13" s="2" t="s">
        <v>1884</v>
      </c>
      <c r="CT13" s="2" t="s">
        <v>1844</v>
      </c>
      <c r="CU13" s="2" t="s">
        <v>1844</v>
      </c>
      <c r="CV13" s="2" t="s">
        <v>5134</v>
      </c>
      <c r="CW13" s="3">
        <v>45478</v>
      </c>
      <c r="CX13" s="3">
        <v>45476</v>
      </c>
      <c r="CY13" s="3">
        <v>45476</v>
      </c>
      <c r="CZ13" s="28">
        <v>1295386</v>
      </c>
      <c r="DA13" s="4">
        <v>0</v>
      </c>
      <c r="DB13" s="3"/>
      <c r="DC13" s="3"/>
      <c r="DD13" s="3">
        <v>45476</v>
      </c>
      <c r="DE13" s="3">
        <v>45476</v>
      </c>
      <c r="DF13" s="3"/>
      <c r="DG13" s="3">
        <v>45478</v>
      </c>
      <c r="DH13" s="3"/>
      <c r="DI13" s="3">
        <v>45476</v>
      </c>
      <c r="DJ13" s="3">
        <v>45478</v>
      </c>
      <c r="DK13" s="28">
        <v>0</v>
      </c>
      <c r="DL13" s="3"/>
      <c r="DM13" s="28">
        <v>0</v>
      </c>
      <c r="DN13" s="28">
        <v>0</v>
      </c>
      <c r="DO13" s="3">
        <v>45478</v>
      </c>
      <c r="DP13" s="2" t="s">
        <v>5135</v>
      </c>
      <c r="DQ13" s="28">
        <v>1295386</v>
      </c>
      <c r="DR13" s="28">
        <v>0</v>
      </c>
      <c r="DS13" s="28">
        <v>1295386</v>
      </c>
      <c r="DT13" s="28">
        <v>1295386</v>
      </c>
      <c r="DU13" s="2" t="s">
        <v>1844</v>
      </c>
    </row>
    <row r="14" spans="1:125" x14ac:dyDescent="0.25">
      <c r="A14" s="2" t="s">
        <v>5048</v>
      </c>
      <c r="B14" s="2" t="s">
        <v>1291</v>
      </c>
      <c r="C14" s="2" t="s">
        <v>152</v>
      </c>
      <c r="D14" s="2" t="s">
        <v>153</v>
      </c>
      <c r="E14" s="2" t="s">
        <v>1736</v>
      </c>
      <c r="F14" s="2" t="s">
        <v>5159</v>
      </c>
      <c r="G14" s="2" t="s">
        <v>10</v>
      </c>
      <c r="H14" s="2" t="s">
        <v>1042</v>
      </c>
      <c r="I14" s="2" t="s">
        <v>5121</v>
      </c>
      <c r="J14" s="2" t="s">
        <v>5122</v>
      </c>
      <c r="K14" s="2" t="s">
        <v>1281</v>
      </c>
      <c r="L14" s="2" t="s">
        <v>5139</v>
      </c>
      <c r="M14" s="2" t="s">
        <v>5047</v>
      </c>
      <c r="N14" s="2" t="s">
        <v>5124</v>
      </c>
      <c r="O14" s="2" t="s">
        <v>2176</v>
      </c>
      <c r="P14" s="2" t="s">
        <v>1844</v>
      </c>
      <c r="Q14" s="2" t="s">
        <v>1531</v>
      </c>
      <c r="R14" s="2" t="s">
        <v>1844</v>
      </c>
      <c r="S14" s="2" t="s">
        <v>1883</v>
      </c>
      <c r="T14" s="2" t="s">
        <v>1278</v>
      </c>
      <c r="U14" s="2" t="s">
        <v>1844</v>
      </c>
      <c r="V14" s="2" t="s">
        <v>1844</v>
      </c>
      <c r="W14" s="2" t="s">
        <v>5125</v>
      </c>
      <c r="X14" s="2" t="s">
        <v>5126</v>
      </c>
      <c r="Y14" s="2" t="s">
        <v>1866</v>
      </c>
      <c r="Z14" s="2" t="s">
        <v>1281</v>
      </c>
      <c r="AA14" s="2" t="s">
        <v>1281</v>
      </c>
      <c r="AB14" s="2" t="s">
        <v>5127</v>
      </c>
      <c r="AC14" s="2" t="s">
        <v>1852</v>
      </c>
      <c r="AD14" s="2" t="s">
        <v>1844</v>
      </c>
      <c r="AE14" s="2" t="s">
        <v>1844</v>
      </c>
      <c r="AF14" s="2" t="s">
        <v>1844</v>
      </c>
      <c r="AG14" s="2" t="s">
        <v>1844</v>
      </c>
      <c r="AH14" s="2" t="s">
        <v>1844</v>
      </c>
      <c r="AI14" s="2" t="s">
        <v>1844</v>
      </c>
      <c r="AJ14" s="2" t="s">
        <v>1281</v>
      </c>
      <c r="AK14" s="2" t="s">
        <v>1844</v>
      </c>
      <c r="AL14" s="2" t="s">
        <v>154</v>
      </c>
      <c r="AM14" s="2" t="s">
        <v>1844</v>
      </c>
      <c r="AN14" s="2" t="s">
        <v>1844</v>
      </c>
      <c r="AO14" s="2" t="s">
        <v>1857</v>
      </c>
      <c r="AP14" s="2" t="s">
        <v>1857</v>
      </c>
      <c r="AQ14" s="2" t="s">
        <v>1844</v>
      </c>
      <c r="AR14" s="2" t="s">
        <v>1844</v>
      </c>
      <c r="AS14" s="2" t="s">
        <v>1844</v>
      </c>
      <c r="AT14" s="2" t="s">
        <v>1844</v>
      </c>
      <c r="AU14" s="2" t="s">
        <v>1844</v>
      </c>
      <c r="AV14" s="2" t="s">
        <v>1281</v>
      </c>
      <c r="AW14" s="2" t="s">
        <v>5128</v>
      </c>
      <c r="AX14" s="2" t="s">
        <v>1844</v>
      </c>
      <c r="AY14" s="2" t="s">
        <v>1752</v>
      </c>
      <c r="AZ14" s="2" t="s">
        <v>1877</v>
      </c>
      <c r="BA14" s="2" t="s">
        <v>1844</v>
      </c>
      <c r="BB14" s="2" t="s">
        <v>1844</v>
      </c>
      <c r="BC14" s="2" t="s">
        <v>1844</v>
      </c>
      <c r="BD14" s="2" t="s">
        <v>1844</v>
      </c>
      <c r="BE14" s="2" t="s">
        <v>5129</v>
      </c>
      <c r="BF14" s="2" t="s">
        <v>2190</v>
      </c>
      <c r="BG14" s="2" t="s">
        <v>1857</v>
      </c>
      <c r="BH14" s="2" t="s">
        <v>5049</v>
      </c>
      <c r="BI14" s="2" t="s">
        <v>1857</v>
      </c>
      <c r="BJ14" s="2" t="s">
        <v>1905</v>
      </c>
      <c r="BK14" s="2" t="s">
        <v>1844</v>
      </c>
      <c r="BL14" s="2" t="s">
        <v>1025</v>
      </c>
      <c r="BM14" s="2" t="s">
        <v>1844</v>
      </c>
      <c r="BN14" s="2" t="s">
        <v>1882</v>
      </c>
      <c r="BO14" s="2" t="s">
        <v>1844</v>
      </c>
      <c r="BP14" s="2" t="s">
        <v>1844</v>
      </c>
      <c r="BQ14" s="2" t="s">
        <v>1531</v>
      </c>
      <c r="BR14" s="2" t="s">
        <v>1844</v>
      </c>
      <c r="BS14" s="2" t="s">
        <v>1844</v>
      </c>
      <c r="BT14" s="2" t="s">
        <v>5160</v>
      </c>
      <c r="BU14" s="2" t="s">
        <v>1844</v>
      </c>
      <c r="BV14" s="2" t="s">
        <v>1844</v>
      </c>
      <c r="BW14" s="2" t="s">
        <v>1844</v>
      </c>
      <c r="BX14" s="2" t="s">
        <v>1844</v>
      </c>
      <c r="BY14" s="2" t="s">
        <v>1844</v>
      </c>
      <c r="BZ14" s="2" t="s">
        <v>1844</v>
      </c>
      <c r="CA14" s="2" t="s">
        <v>1844</v>
      </c>
      <c r="CB14" s="2" t="s">
        <v>1844</v>
      </c>
      <c r="CC14" s="2" t="s">
        <v>1844</v>
      </c>
      <c r="CD14" s="2" t="s">
        <v>1844</v>
      </c>
      <c r="CE14" s="2" t="s">
        <v>1854</v>
      </c>
      <c r="CF14" s="2" t="s">
        <v>1844</v>
      </c>
      <c r="CG14" s="2" t="s">
        <v>1844</v>
      </c>
      <c r="CH14" s="2" t="s">
        <v>1844</v>
      </c>
      <c r="CI14" s="2" t="s">
        <v>155</v>
      </c>
      <c r="CJ14" s="2" t="s">
        <v>1844</v>
      </c>
      <c r="CK14" s="2" t="s">
        <v>5132</v>
      </c>
      <c r="CL14" s="2" t="s">
        <v>1844</v>
      </c>
      <c r="CM14" s="2" t="s">
        <v>1844</v>
      </c>
      <c r="CN14" s="2" t="s">
        <v>1851</v>
      </c>
      <c r="CO14" s="2" t="s">
        <v>1855</v>
      </c>
      <c r="CP14" s="2" t="s">
        <v>1844</v>
      </c>
      <c r="CQ14" s="2" t="s">
        <v>1844</v>
      </c>
      <c r="CR14" s="2" t="s">
        <v>1847</v>
      </c>
      <c r="CS14" s="2" t="s">
        <v>1884</v>
      </c>
      <c r="CT14" s="2" t="s">
        <v>1844</v>
      </c>
      <c r="CU14" s="2" t="s">
        <v>1844</v>
      </c>
      <c r="CV14" s="2" t="s">
        <v>5134</v>
      </c>
      <c r="CW14" s="3">
        <v>45502</v>
      </c>
      <c r="CX14" s="3">
        <v>45502</v>
      </c>
      <c r="CY14" s="3">
        <v>45502</v>
      </c>
      <c r="CZ14" s="28">
        <v>382644</v>
      </c>
      <c r="DA14" s="4">
        <v>0</v>
      </c>
      <c r="DB14" s="3"/>
      <c r="DC14" s="3"/>
      <c r="DD14" s="3">
        <v>45502</v>
      </c>
      <c r="DE14" s="3">
        <v>45502</v>
      </c>
      <c r="DF14" s="3"/>
      <c r="DG14" s="3">
        <v>45502</v>
      </c>
      <c r="DH14" s="3"/>
      <c r="DI14" s="3">
        <v>45502</v>
      </c>
      <c r="DJ14" s="3">
        <v>45502</v>
      </c>
      <c r="DK14" s="28">
        <v>0</v>
      </c>
      <c r="DL14" s="3"/>
      <c r="DM14" s="28">
        <v>0</v>
      </c>
      <c r="DN14" s="28">
        <v>0</v>
      </c>
      <c r="DO14" s="3">
        <v>45502</v>
      </c>
      <c r="DP14" s="2" t="s">
        <v>5135</v>
      </c>
      <c r="DQ14" s="28">
        <v>0</v>
      </c>
      <c r="DR14" s="28">
        <v>0</v>
      </c>
      <c r="DS14" s="28">
        <v>0</v>
      </c>
      <c r="DT14" s="28">
        <v>382644</v>
      </c>
      <c r="DU14" s="2" t="s">
        <v>1844</v>
      </c>
    </row>
    <row r="15" spans="1:125" x14ac:dyDescent="0.25">
      <c r="A15" s="2" t="s">
        <v>5024</v>
      </c>
      <c r="B15" s="2" t="s">
        <v>1295</v>
      </c>
      <c r="C15" s="2" t="s">
        <v>51</v>
      </c>
      <c r="D15" s="2" t="s">
        <v>52</v>
      </c>
      <c r="E15" s="2" t="s">
        <v>1732</v>
      </c>
      <c r="F15" s="2" t="s">
        <v>5159</v>
      </c>
      <c r="G15" s="2" t="s">
        <v>10</v>
      </c>
      <c r="H15" s="2" t="s">
        <v>67</v>
      </c>
      <c r="I15" s="2" t="s">
        <v>5121</v>
      </c>
      <c r="J15" s="2" t="s">
        <v>5122</v>
      </c>
      <c r="K15" s="2" t="s">
        <v>1281</v>
      </c>
      <c r="L15" s="2" t="s">
        <v>5139</v>
      </c>
      <c r="M15" s="2" t="s">
        <v>5023</v>
      </c>
      <c r="N15" s="2" t="s">
        <v>1645</v>
      </c>
      <c r="O15" s="2" t="s">
        <v>1870</v>
      </c>
      <c r="P15" s="2" t="s">
        <v>1844</v>
      </c>
      <c r="Q15" s="2" t="s">
        <v>1296</v>
      </c>
      <c r="R15" s="2" t="s">
        <v>1844</v>
      </c>
      <c r="S15" s="2" t="s">
        <v>1875</v>
      </c>
      <c r="T15" s="2" t="s">
        <v>1278</v>
      </c>
      <c r="U15" s="2" t="s">
        <v>1844</v>
      </c>
      <c r="V15" s="2" t="s">
        <v>1844</v>
      </c>
      <c r="W15" s="2" t="s">
        <v>5125</v>
      </c>
      <c r="X15" s="2" t="s">
        <v>5126</v>
      </c>
      <c r="Y15" s="2" t="s">
        <v>1871</v>
      </c>
      <c r="Z15" s="2" t="s">
        <v>1281</v>
      </c>
      <c r="AA15" s="2" t="s">
        <v>1281</v>
      </c>
      <c r="AB15" s="2" t="s">
        <v>5127</v>
      </c>
      <c r="AC15" s="2" t="s">
        <v>1852</v>
      </c>
      <c r="AD15" s="2" t="s">
        <v>1844</v>
      </c>
      <c r="AE15" s="2" t="s">
        <v>1844</v>
      </c>
      <c r="AF15" s="2" t="s">
        <v>1873</v>
      </c>
      <c r="AG15" s="2" t="s">
        <v>1844</v>
      </c>
      <c r="AH15" s="2" t="s">
        <v>1844</v>
      </c>
      <c r="AI15" s="2" t="s">
        <v>1844</v>
      </c>
      <c r="AJ15" s="2" t="s">
        <v>1281</v>
      </c>
      <c r="AK15" s="2" t="s">
        <v>1844</v>
      </c>
      <c r="AL15" s="2" t="s">
        <v>53</v>
      </c>
      <c r="AM15" s="2" t="s">
        <v>1844</v>
      </c>
      <c r="AN15" s="2" t="s">
        <v>1844</v>
      </c>
      <c r="AO15" s="2" t="s">
        <v>1857</v>
      </c>
      <c r="AP15" s="2" t="s">
        <v>1857</v>
      </c>
      <c r="AQ15" s="2" t="s">
        <v>1844</v>
      </c>
      <c r="AR15" s="2" t="s">
        <v>1844</v>
      </c>
      <c r="AS15" s="2" t="s">
        <v>1844</v>
      </c>
      <c r="AT15" s="2" t="s">
        <v>1844</v>
      </c>
      <c r="AU15" s="2" t="s">
        <v>1844</v>
      </c>
      <c r="AV15" s="2" t="s">
        <v>1281</v>
      </c>
      <c r="AW15" s="2" t="s">
        <v>5128</v>
      </c>
      <c r="AX15" s="2" t="s">
        <v>1844</v>
      </c>
      <c r="AY15" s="2" t="s">
        <v>1752</v>
      </c>
      <c r="AZ15" s="2" t="s">
        <v>2159</v>
      </c>
      <c r="BA15" s="2" t="s">
        <v>1844</v>
      </c>
      <c r="BB15" s="2" t="s">
        <v>1844</v>
      </c>
      <c r="BC15" s="2" t="s">
        <v>1844</v>
      </c>
      <c r="BD15" s="2" t="s">
        <v>1844</v>
      </c>
      <c r="BE15" s="2" t="s">
        <v>5129</v>
      </c>
      <c r="BF15" s="2" t="s">
        <v>2107</v>
      </c>
      <c r="BG15" s="2" t="s">
        <v>1905</v>
      </c>
      <c r="BH15" s="2" t="s">
        <v>5026</v>
      </c>
      <c r="BI15" s="2" t="s">
        <v>1857</v>
      </c>
      <c r="BJ15" s="2" t="s">
        <v>5161</v>
      </c>
      <c r="BK15" s="2" t="s">
        <v>1844</v>
      </c>
      <c r="BL15" s="2" t="s">
        <v>1025</v>
      </c>
      <c r="BM15" s="2" t="s">
        <v>1844</v>
      </c>
      <c r="BN15" s="2" t="s">
        <v>1872</v>
      </c>
      <c r="BO15" s="2" t="s">
        <v>1844</v>
      </c>
      <c r="BP15" s="2" t="s">
        <v>1844</v>
      </c>
      <c r="BQ15" s="2" t="s">
        <v>1296</v>
      </c>
      <c r="BR15" s="2" t="s">
        <v>1844</v>
      </c>
      <c r="BS15" s="2" t="s">
        <v>1844</v>
      </c>
      <c r="BT15" s="2" t="s">
        <v>5162</v>
      </c>
      <c r="BU15" s="2" t="s">
        <v>1844</v>
      </c>
      <c r="BV15" s="2" t="s">
        <v>1844</v>
      </c>
      <c r="BW15" s="2" t="s">
        <v>1844</v>
      </c>
      <c r="BX15" s="2" t="s">
        <v>1844</v>
      </c>
      <c r="BY15" s="2" t="s">
        <v>1844</v>
      </c>
      <c r="BZ15" s="2" t="s">
        <v>1844</v>
      </c>
      <c r="CA15" s="2" t="s">
        <v>1844</v>
      </c>
      <c r="CB15" s="2" t="s">
        <v>1844</v>
      </c>
      <c r="CC15" s="2" t="s">
        <v>1844</v>
      </c>
      <c r="CD15" s="2" t="s">
        <v>1844</v>
      </c>
      <c r="CE15" s="2" t="s">
        <v>1854</v>
      </c>
      <c r="CF15" s="2" t="s">
        <v>1844</v>
      </c>
      <c r="CG15" s="2" t="s">
        <v>5131</v>
      </c>
      <c r="CH15" s="2" t="s">
        <v>1844</v>
      </c>
      <c r="CI15" s="2" t="s">
        <v>55</v>
      </c>
      <c r="CJ15" s="2" t="s">
        <v>1844</v>
      </c>
      <c r="CK15" s="2" t="s">
        <v>5132</v>
      </c>
      <c r="CL15" s="2" t="s">
        <v>1844</v>
      </c>
      <c r="CM15" s="2" t="s">
        <v>1844</v>
      </c>
      <c r="CN15" s="2" t="s">
        <v>1851</v>
      </c>
      <c r="CO15" s="2" t="s">
        <v>1855</v>
      </c>
      <c r="CP15" s="2" t="s">
        <v>1844</v>
      </c>
      <c r="CQ15" s="2" t="s">
        <v>1844</v>
      </c>
      <c r="CR15" s="2" t="s">
        <v>1847</v>
      </c>
      <c r="CS15" s="2" t="s">
        <v>1876</v>
      </c>
      <c r="CT15" s="2" t="s">
        <v>1844</v>
      </c>
      <c r="CU15" s="2" t="s">
        <v>5133</v>
      </c>
      <c r="CV15" s="2" t="s">
        <v>5134</v>
      </c>
      <c r="CW15" s="3">
        <v>45497</v>
      </c>
      <c r="CX15" s="3">
        <v>45496</v>
      </c>
      <c r="CY15" s="3">
        <v>45496</v>
      </c>
      <c r="CZ15" s="28">
        <v>160222</v>
      </c>
      <c r="DA15" s="4">
        <v>0</v>
      </c>
      <c r="DB15" s="3"/>
      <c r="DC15" s="3"/>
      <c r="DD15" s="3">
        <v>45496</v>
      </c>
      <c r="DE15" s="3">
        <v>45496</v>
      </c>
      <c r="DF15" s="3"/>
      <c r="DG15" s="3">
        <v>45496</v>
      </c>
      <c r="DH15" s="3"/>
      <c r="DI15" s="3">
        <v>45496</v>
      </c>
      <c r="DJ15" s="3">
        <v>45496</v>
      </c>
      <c r="DK15" s="28">
        <v>0</v>
      </c>
      <c r="DL15" s="3"/>
      <c r="DM15" s="28">
        <v>0</v>
      </c>
      <c r="DN15" s="28">
        <v>0</v>
      </c>
      <c r="DO15" s="3">
        <v>45496</v>
      </c>
      <c r="DP15" s="2" t="s">
        <v>5135</v>
      </c>
      <c r="DQ15" s="28">
        <v>160222</v>
      </c>
      <c r="DR15" s="28">
        <v>0</v>
      </c>
      <c r="DS15" s="28">
        <v>160222</v>
      </c>
      <c r="DT15" s="28">
        <v>160222</v>
      </c>
      <c r="DU15" s="2" t="s">
        <v>1844</v>
      </c>
    </row>
    <row r="16" spans="1:125" x14ac:dyDescent="0.25">
      <c r="A16" s="2" t="s">
        <v>5020</v>
      </c>
      <c r="B16" s="2" t="s">
        <v>1298</v>
      </c>
      <c r="C16" s="2" t="s">
        <v>365</v>
      </c>
      <c r="D16" s="2" t="s">
        <v>366</v>
      </c>
      <c r="E16" s="2" t="s">
        <v>1730</v>
      </c>
      <c r="F16" s="2" t="s">
        <v>5159</v>
      </c>
      <c r="G16" s="2" t="s">
        <v>10</v>
      </c>
      <c r="H16" s="2" t="s">
        <v>67</v>
      </c>
      <c r="I16" s="2" t="s">
        <v>5121</v>
      </c>
      <c r="J16" s="2" t="s">
        <v>5122</v>
      </c>
      <c r="K16" s="2" t="s">
        <v>1281</v>
      </c>
      <c r="L16" s="2" t="s">
        <v>5139</v>
      </c>
      <c r="M16" s="2" t="s">
        <v>5019</v>
      </c>
      <c r="N16" s="2" t="s">
        <v>5124</v>
      </c>
      <c r="O16" s="2" t="s">
        <v>1913</v>
      </c>
      <c r="P16" s="2" t="s">
        <v>1844</v>
      </c>
      <c r="Q16" s="2" t="s">
        <v>1531</v>
      </c>
      <c r="R16" s="2" t="s">
        <v>1844</v>
      </c>
      <c r="S16" s="2" t="s">
        <v>1844</v>
      </c>
      <c r="T16" s="2" t="s">
        <v>1278</v>
      </c>
      <c r="U16" s="2" t="s">
        <v>1844</v>
      </c>
      <c r="V16" s="2" t="s">
        <v>1844</v>
      </c>
      <c r="W16" s="2" t="s">
        <v>5125</v>
      </c>
      <c r="X16" s="2" t="s">
        <v>5126</v>
      </c>
      <c r="Y16" s="2" t="s">
        <v>1914</v>
      </c>
      <c r="Z16" s="2" t="s">
        <v>1281</v>
      </c>
      <c r="AA16" s="2" t="s">
        <v>1281</v>
      </c>
      <c r="AB16" s="2" t="s">
        <v>5127</v>
      </c>
      <c r="AC16" s="2" t="s">
        <v>1852</v>
      </c>
      <c r="AD16" s="2" t="s">
        <v>1844</v>
      </c>
      <c r="AE16" s="2" t="s">
        <v>1844</v>
      </c>
      <c r="AF16" s="2" t="s">
        <v>1844</v>
      </c>
      <c r="AG16" s="2" t="s">
        <v>1844</v>
      </c>
      <c r="AH16" s="2" t="s">
        <v>1844</v>
      </c>
      <c r="AI16" s="2" t="s">
        <v>1844</v>
      </c>
      <c r="AJ16" s="2" t="s">
        <v>1281</v>
      </c>
      <c r="AK16" s="2" t="s">
        <v>1844</v>
      </c>
      <c r="AL16" s="2" t="s">
        <v>120</v>
      </c>
      <c r="AM16" s="2" t="s">
        <v>1844</v>
      </c>
      <c r="AN16" s="2" t="s">
        <v>1844</v>
      </c>
      <c r="AO16" s="2" t="s">
        <v>1857</v>
      </c>
      <c r="AP16" s="2" t="s">
        <v>1857</v>
      </c>
      <c r="AQ16" s="2" t="s">
        <v>1844</v>
      </c>
      <c r="AR16" s="2" t="s">
        <v>1844</v>
      </c>
      <c r="AS16" s="2" t="s">
        <v>1844</v>
      </c>
      <c r="AT16" s="2" t="s">
        <v>1844</v>
      </c>
      <c r="AU16" s="2" t="s">
        <v>1844</v>
      </c>
      <c r="AV16" s="2" t="s">
        <v>1281</v>
      </c>
      <c r="AW16" s="2" t="s">
        <v>5128</v>
      </c>
      <c r="AX16" s="2" t="s">
        <v>1844</v>
      </c>
      <c r="AY16" s="2" t="s">
        <v>1752</v>
      </c>
      <c r="AZ16" s="2" t="s">
        <v>1877</v>
      </c>
      <c r="BA16" s="2" t="s">
        <v>1844</v>
      </c>
      <c r="BB16" s="2" t="s">
        <v>1844</v>
      </c>
      <c r="BC16" s="2" t="s">
        <v>1844</v>
      </c>
      <c r="BD16" s="2" t="s">
        <v>1844</v>
      </c>
      <c r="BE16" s="2" t="s">
        <v>5129</v>
      </c>
      <c r="BF16" s="2" t="s">
        <v>1905</v>
      </c>
      <c r="BG16" s="2" t="s">
        <v>2190</v>
      </c>
      <c r="BH16" s="2" t="s">
        <v>5163</v>
      </c>
      <c r="BI16" s="2" t="s">
        <v>1857</v>
      </c>
      <c r="BJ16" s="2" t="s">
        <v>2190</v>
      </c>
      <c r="BK16" s="2" t="s">
        <v>1844</v>
      </c>
      <c r="BL16" s="2" t="s">
        <v>1015</v>
      </c>
      <c r="BM16" s="2" t="s">
        <v>1844</v>
      </c>
      <c r="BN16" s="2" t="s">
        <v>1844</v>
      </c>
      <c r="BO16" s="2" t="s">
        <v>1844</v>
      </c>
      <c r="BP16" s="2" t="s">
        <v>1844</v>
      </c>
      <c r="BQ16" s="2" t="s">
        <v>1531</v>
      </c>
      <c r="BR16" s="2" t="s">
        <v>1844</v>
      </c>
      <c r="BS16" s="2" t="s">
        <v>1844</v>
      </c>
      <c r="BT16" s="2" t="s">
        <v>5164</v>
      </c>
      <c r="BU16" s="2" t="s">
        <v>1844</v>
      </c>
      <c r="BV16" s="2" t="s">
        <v>1844</v>
      </c>
      <c r="BW16" s="2" t="s">
        <v>1844</v>
      </c>
      <c r="BX16" s="2" t="s">
        <v>1844</v>
      </c>
      <c r="BY16" s="2" t="s">
        <v>1844</v>
      </c>
      <c r="BZ16" s="2" t="s">
        <v>1844</v>
      </c>
      <c r="CA16" s="2" t="s">
        <v>1844</v>
      </c>
      <c r="CB16" s="2" t="s">
        <v>1844</v>
      </c>
      <c r="CC16" s="2" t="s">
        <v>1844</v>
      </c>
      <c r="CD16" s="2" t="s">
        <v>1844</v>
      </c>
      <c r="CE16" s="2" t="s">
        <v>1854</v>
      </c>
      <c r="CF16" s="2" t="s">
        <v>1844</v>
      </c>
      <c r="CG16" s="2" t="s">
        <v>1844</v>
      </c>
      <c r="CH16" s="2" t="s">
        <v>1844</v>
      </c>
      <c r="CI16" s="2" t="s">
        <v>121</v>
      </c>
      <c r="CJ16" s="2" t="s">
        <v>1844</v>
      </c>
      <c r="CK16" s="2" t="s">
        <v>5132</v>
      </c>
      <c r="CL16" s="2" t="s">
        <v>1844</v>
      </c>
      <c r="CM16" s="2" t="s">
        <v>1844</v>
      </c>
      <c r="CN16" s="2" t="s">
        <v>1851</v>
      </c>
      <c r="CO16" s="2" t="s">
        <v>1855</v>
      </c>
      <c r="CP16" s="2" t="s">
        <v>1844</v>
      </c>
      <c r="CQ16" s="2" t="s">
        <v>1844</v>
      </c>
      <c r="CR16" s="2" t="s">
        <v>1847</v>
      </c>
      <c r="CS16" s="2" t="s">
        <v>1844</v>
      </c>
      <c r="CT16" s="2" t="s">
        <v>1844</v>
      </c>
      <c r="CU16" s="2" t="s">
        <v>1844</v>
      </c>
      <c r="CV16" s="2" t="s">
        <v>5134</v>
      </c>
      <c r="CW16" s="3">
        <v>45489</v>
      </c>
      <c r="CX16" s="3">
        <v>45488</v>
      </c>
      <c r="CY16" s="3">
        <v>45488</v>
      </c>
      <c r="CZ16" s="28">
        <v>143492</v>
      </c>
      <c r="DA16" s="4">
        <v>0</v>
      </c>
      <c r="DB16" s="3"/>
      <c r="DC16" s="3"/>
      <c r="DD16" s="3">
        <v>45488</v>
      </c>
      <c r="DE16" s="3">
        <v>45488</v>
      </c>
      <c r="DF16" s="3"/>
      <c r="DG16" s="3">
        <v>45488</v>
      </c>
      <c r="DH16" s="3"/>
      <c r="DI16" s="3">
        <v>45488</v>
      </c>
      <c r="DJ16" s="3">
        <v>45488</v>
      </c>
      <c r="DK16" s="28">
        <v>0</v>
      </c>
      <c r="DL16" s="3"/>
      <c r="DM16" s="28">
        <v>0</v>
      </c>
      <c r="DN16" s="28">
        <v>0</v>
      </c>
      <c r="DO16" s="3">
        <v>45488</v>
      </c>
      <c r="DP16" s="2" t="s">
        <v>5135</v>
      </c>
      <c r="DQ16" s="28">
        <v>0</v>
      </c>
      <c r="DR16" s="28">
        <v>0</v>
      </c>
      <c r="DS16" s="28">
        <v>0</v>
      </c>
      <c r="DT16" s="28">
        <v>143492</v>
      </c>
      <c r="DU16" s="2" t="s">
        <v>1844</v>
      </c>
    </row>
    <row r="17" spans="1:125" x14ac:dyDescent="0.25">
      <c r="A17" s="2" t="s">
        <v>5009</v>
      </c>
      <c r="B17" s="2" t="s">
        <v>1291</v>
      </c>
      <c r="C17" s="2" t="s">
        <v>152</v>
      </c>
      <c r="D17" s="2" t="s">
        <v>153</v>
      </c>
      <c r="E17" s="2" t="s">
        <v>1349</v>
      </c>
      <c r="F17" s="2" t="s">
        <v>5159</v>
      </c>
      <c r="G17" s="2" t="s">
        <v>10</v>
      </c>
      <c r="H17" s="2" t="s">
        <v>67</v>
      </c>
      <c r="I17" s="2" t="s">
        <v>5121</v>
      </c>
      <c r="J17" s="2" t="s">
        <v>5122</v>
      </c>
      <c r="K17" s="2" t="s">
        <v>1281</v>
      </c>
      <c r="L17" s="2" t="s">
        <v>5139</v>
      </c>
      <c r="M17" s="2" t="s">
        <v>5008</v>
      </c>
      <c r="N17" s="2" t="s">
        <v>5124</v>
      </c>
      <c r="O17" s="2" t="s">
        <v>2176</v>
      </c>
      <c r="P17" s="2" t="s">
        <v>1844</v>
      </c>
      <c r="Q17" s="2" t="s">
        <v>1531</v>
      </c>
      <c r="R17" s="2" t="s">
        <v>1844</v>
      </c>
      <c r="S17" s="2" t="s">
        <v>1883</v>
      </c>
      <c r="T17" s="2" t="s">
        <v>1278</v>
      </c>
      <c r="U17" s="2" t="s">
        <v>1844</v>
      </c>
      <c r="V17" s="2" t="s">
        <v>1844</v>
      </c>
      <c r="W17" s="2" t="s">
        <v>5125</v>
      </c>
      <c r="X17" s="2" t="s">
        <v>5126</v>
      </c>
      <c r="Y17" s="2" t="s">
        <v>1866</v>
      </c>
      <c r="Z17" s="2" t="s">
        <v>1281</v>
      </c>
      <c r="AA17" s="2" t="s">
        <v>1281</v>
      </c>
      <c r="AB17" s="2" t="s">
        <v>5127</v>
      </c>
      <c r="AC17" s="2" t="s">
        <v>1852</v>
      </c>
      <c r="AD17" s="2" t="s">
        <v>1844</v>
      </c>
      <c r="AE17" s="2" t="s">
        <v>1844</v>
      </c>
      <c r="AF17" s="2" t="s">
        <v>1844</v>
      </c>
      <c r="AG17" s="2" t="s">
        <v>1844</v>
      </c>
      <c r="AH17" s="2" t="s">
        <v>1844</v>
      </c>
      <c r="AI17" s="2" t="s">
        <v>1844</v>
      </c>
      <c r="AJ17" s="2" t="s">
        <v>1281</v>
      </c>
      <c r="AK17" s="2" t="s">
        <v>1844</v>
      </c>
      <c r="AL17" s="2" t="s">
        <v>154</v>
      </c>
      <c r="AM17" s="2" t="s">
        <v>1844</v>
      </c>
      <c r="AN17" s="2" t="s">
        <v>1844</v>
      </c>
      <c r="AO17" s="2" t="s">
        <v>1857</v>
      </c>
      <c r="AP17" s="2" t="s">
        <v>1857</v>
      </c>
      <c r="AQ17" s="2" t="s">
        <v>1844</v>
      </c>
      <c r="AR17" s="2" t="s">
        <v>1844</v>
      </c>
      <c r="AS17" s="2" t="s">
        <v>1844</v>
      </c>
      <c r="AT17" s="2" t="s">
        <v>1844</v>
      </c>
      <c r="AU17" s="2" t="s">
        <v>1844</v>
      </c>
      <c r="AV17" s="2" t="s">
        <v>1281</v>
      </c>
      <c r="AW17" s="2" t="s">
        <v>5128</v>
      </c>
      <c r="AX17" s="2" t="s">
        <v>1844</v>
      </c>
      <c r="AY17" s="2" t="s">
        <v>1752</v>
      </c>
      <c r="AZ17" s="2" t="s">
        <v>2332</v>
      </c>
      <c r="BA17" s="2" t="s">
        <v>1844</v>
      </c>
      <c r="BB17" s="2" t="s">
        <v>1844</v>
      </c>
      <c r="BC17" s="2" t="s">
        <v>1844</v>
      </c>
      <c r="BD17" s="2" t="s">
        <v>1844</v>
      </c>
      <c r="BE17" s="2" t="s">
        <v>5129</v>
      </c>
      <c r="BF17" s="2" t="s">
        <v>1857</v>
      </c>
      <c r="BG17" s="2" t="s">
        <v>1857</v>
      </c>
      <c r="BH17" s="2" t="s">
        <v>5165</v>
      </c>
      <c r="BI17" s="2" t="s">
        <v>1857</v>
      </c>
      <c r="BJ17" s="2" t="s">
        <v>1877</v>
      </c>
      <c r="BK17" s="2" t="s">
        <v>1844</v>
      </c>
      <c r="BL17" s="2" t="s">
        <v>1025</v>
      </c>
      <c r="BM17" s="2" t="s">
        <v>1844</v>
      </c>
      <c r="BN17" s="2" t="s">
        <v>1882</v>
      </c>
      <c r="BO17" s="2" t="s">
        <v>1844</v>
      </c>
      <c r="BP17" s="2" t="s">
        <v>1844</v>
      </c>
      <c r="BQ17" s="2" t="s">
        <v>1531</v>
      </c>
      <c r="BR17" s="2" t="s">
        <v>1844</v>
      </c>
      <c r="BS17" s="2" t="s">
        <v>1844</v>
      </c>
      <c r="BT17" s="2" t="s">
        <v>5166</v>
      </c>
      <c r="BU17" s="2" t="s">
        <v>1844</v>
      </c>
      <c r="BV17" s="2" t="s">
        <v>1844</v>
      </c>
      <c r="BW17" s="2" t="s">
        <v>1844</v>
      </c>
      <c r="BX17" s="2" t="s">
        <v>1844</v>
      </c>
      <c r="BY17" s="2" t="s">
        <v>1844</v>
      </c>
      <c r="BZ17" s="2" t="s">
        <v>1844</v>
      </c>
      <c r="CA17" s="2" t="s">
        <v>1844</v>
      </c>
      <c r="CB17" s="2" t="s">
        <v>1844</v>
      </c>
      <c r="CC17" s="2" t="s">
        <v>1844</v>
      </c>
      <c r="CD17" s="2" t="s">
        <v>1844</v>
      </c>
      <c r="CE17" s="2" t="s">
        <v>1854</v>
      </c>
      <c r="CF17" s="2" t="s">
        <v>1844</v>
      </c>
      <c r="CG17" s="2" t="s">
        <v>1844</v>
      </c>
      <c r="CH17" s="2" t="s">
        <v>1844</v>
      </c>
      <c r="CI17" s="2" t="s">
        <v>155</v>
      </c>
      <c r="CJ17" s="2" t="s">
        <v>1844</v>
      </c>
      <c r="CK17" s="2" t="s">
        <v>5132</v>
      </c>
      <c r="CL17" s="2" t="s">
        <v>1844</v>
      </c>
      <c r="CM17" s="2" t="s">
        <v>1844</v>
      </c>
      <c r="CN17" s="2" t="s">
        <v>1851</v>
      </c>
      <c r="CO17" s="2" t="s">
        <v>1855</v>
      </c>
      <c r="CP17" s="2" t="s">
        <v>1844</v>
      </c>
      <c r="CQ17" s="2" t="s">
        <v>1844</v>
      </c>
      <c r="CR17" s="2" t="s">
        <v>1847</v>
      </c>
      <c r="CS17" s="2" t="s">
        <v>1884</v>
      </c>
      <c r="CT17" s="2" t="s">
        <v>1844</v>
      </c>
      <c r="CU17" s="2" t="s">
        <v>1844</v>
      </c>
      <c r="CV17" s="2" t="s">
        <v>5134</v>
      </c>
      <c r="CW17" s="3">
        <v>45488</v>
      </c>
      <c r="CX17" s="3">
        <v>45488</v>
      </c>
      <c r="CY17" s="3">
        <v>45488</v>
      </c>
      <c r="CZ17" s="28">
        <v>76529</v>
      </c>
      <c r="DA17" s="4">
        <v>0</v>
      </c>
      <c r="DB17" s="3"/>
      <c r="DC17" s="3"/>
      <c r="DD17" s="3">
        <v>45488</v>
      </c>
      <c r="DE17" s="3">
        <v>45488</v>
      </c>
      <c r="DF17" s="3"/>
      <c r="DG17" s="3">
        <v>45491</v>
      </c>
      <c r="DH17" s="3"/>
      <c r="DI17" s="3">
        <v>45488</v>
      </c>
      <c r="DJ17" s="3">
        <v>45491</v>
      </c>
      <c r="DK17" s="28">
        <v>0</v>
      </c>
      <c r="DL17" s="3"/>
      <c r="DM17" s="28">
        <v>0</v>
      </c>
      <c r="DN17" s="28">
        <v>0</v>
      </c>
      <c r="DO17" s="3">
        <v>45488</v>
      </c>
      <c r="DP17" s="2" t="s">
        <v>5135</v>
      </c>
      <c r="DQ17" s="28">
        <v>0</v>
      </c>
      <c r="DR17" s="28">
        <v>0</v>
      </c>
      <c r="DS17" s="28">
        <v>0</v>
      </c>
      <c r="DT17" s="28">
        <v>76529</v>
      </c>
      <c r="DU17" s="2" t="s">
        <v>1844</v>
      </c>
    </row>
    <row r="18" spans="1:125" x14ac:dyDescent="0.25">
      <c r="A18" s="2" t="s">
        <v>4979</v>
      </c>
      <c r="B18" s="2" t="s">
        <v>1298</v>
      </c>
      <c r="C18" s="2" t="s">
        <v>170</v>
      </c>
      <c r="D18" s="2" t="s">
        <v>171</v>
      </c>
      <c r="E18" s="2" t="s">
        <v>1725</v>
      </c>
      <c r="F18" s="2" t="s">
        <v>5159</v>
      </c>
      <c r="G18" s="2" t="s">
        <v>10</v>
      </c>
      <c r="H18" s="2" t="s">
        <v>67</v>
      </c>
      <c r="I18" s="2" t="s">
        <v>5121</v>
      </c>
      <c r="J18" s="2" t="s">
        <v>5122</v>
      </c>
      <c r="K18" s="2" t="s">
        <v>1281</v>
      </c>
      <c r="L18" s="2" t="s">
        <v>5139</v>
      </c>
      <c r="M18" s="2" t="s">
        <v>4978</v>
      </c>
      <c r="N18" s="2" t="s">
        <v>1276</v>
      </c>
      <c r="O18" s="2" t="s">
        <v>4076</v>
      </c>
      <c r="P18" s="2" t="s">
        <v>1844</v>
      </c>
      <c r="Q18" s="2" t="s">
        <v>1292</v>
      </c>
      <c r="R18" s="2" t="s">
        <v>1844</v>
      </c>
      <c r="S18" s="2" t="s">
        <v>2001</v>
      </c>
      <c r="T18" s="2" t="s">
        <v>1278</v>
      </c>
      <c r="U18" s="2" t="s">
        <v>1844</v>
      </c>
      <c r="V18" s="2" t="s">
        <v>1844</v>
      </c>
      <c r="W18" s="2" t="s">
        <v>5125</v>
      </c>
      <c r="X18" s="2" t="s">
        <v>5126</v>
      </c>
      <c r="Y18" s="2" t="s">
        <v>1914</v>
      </c>
      <c r="Z18" s="2" t="s">
        <v>1281</v>
      </c>
      <c r="AA18" s="2" t="s">
        <v>1281</v>
      </c>
      <c r="AB18" s="2" t="s">
        <v>5127</v>
      </c>
      <c r="AC18" s="2" t="s">
        <v>1852</v>
      </c>
      <c r="AD18" s="2" t="s">
        <v>1844</v>
      </c>
      <c r="AE18" s="2" t="s">
        <v>1844</v>
      </c>
      <c r="AF18" s="2" t="s">
        <v>1844</v>
      </c>
      <c r="AG18" s="2" t="s">
        <v>1844</v>
      </c>
      <c r="AH18" s="2" t="s">
        <v>1844</v>
      </c>
      <c r="AI18" s="2" t="s">
        <v>1844</v>
      </c>
      <c r="AJ18" s="2" t="s">
        <v>1281</v>
      </c>
      <c r="AK18" s="2" t="s">
        <v>1844</v>
      </c>
      <c r="AL18" s="2" t="s">
        <v>120</v>
      </c>
      <c r="AM18" s="2" t="s">
        <v>1844</v>
      </c>
      <c r="AN18" s="2" t="s">
        <v>1844</v>
      </c>
      <c r="AO18" s="2" t="s">
        <v>1857</v>
      </c>
      <c r="AP18" s="2" t="s">
        <v>1857</v>
      </c>
      <c r="AQ18" s="2" t="s">
        <v>1844</v>
      </c>
      <c r="AR18" s="2" t="s">
        <v>1844</v>
      </c>
      <c r="AS18" s="2" t="s">
        <v>1844</v>
      </c>
      <c r="AT18" s="2" t="s">
        <v>1844</v>
      </c>
      <c r="AU18" s="2" t="s">
        <v>1844</v>
      </c>
      <c r="AV18" s="2" t="s">
        <v>1281</v>
      </c>
      <c r="AW18" s="2" t="s">
        <v>5128</v>
      </c>
      <c r="AX18" s="2" t="s">
        <v>1844</v>
      </c>
      <c r="AY18" s="2" t="s">
        <v>1752</v>
      </c>
      <c r="AZ18" s="2" t="s">
        <v>1967</v>
      </c>
      <c r="BA18" s="2" t="s">
        <v>1844</v>
      </c>
      <c r="BB18" s="2" t="s">
        <v>1844</v>
      </c>
      <c r="BC18" s="2" t="s">
        <v>1844</v>
      </c>
      <c r="BD18" s="2" t="s">
        <v>1844</v>
      </c>
      <c r="BE18" s="2" t="s">
        <v>5129</v>
      </c>
      <c r="BF18" s="2" t="s">
        <v>1967</v>
      </c>
      <c r="BG18" s="2" t="s">
        <v>4981</v>
      </c>
      <c r="BH18" s="2" t="s">
        <v>4982</v>
      </c>
      <c r="BI18" s="2" t="s">
        <v>1857</v>
      </c>
      <c r="BJ18" s="2" t="s">
        <v>4981</v>
      </c>
      <c r="BK18" s="2" t="s">
        <v>1844</v>
      </c>
      <c r="BL18" s="2" t="s">
        <v>1025</v>
      </c>
      <c r="BM18" s="2" t="s">
        <v>1844</v>
      </c>
      <c r="BN18" s="2" t="s">
        <v>1999</v>
      </c>
      <c r="BO18" s="2" t="s">
        <v>1844</v>
      </c>
      <c r="BP18" s="2" t="s">
        <v>1844</v>
      </c>
      <c r="BQ18" s="2" t="s">
        <v>1299</v>
      </c>
      <c r="BR18" s="2" t="s">
        <v>1844</v>
      </c>
      <c r="BS18" s="2" t="s">
        <v>1844</v>
      </c>
      <c r="BT18" s="2" t="s">
        <v>5167</v>
      </c>
      <c r="BU18" s="2" t="s">
        <v>1844</v>
      </c>
      <c r="BV18" s="2" t="s">
        <v>1844</v>
      </c>
      <c r="BW18" s="2" t="s">
        <v>1844</v>
      </c>
      <c r="BX18" s="2" t="s">
        <v>1844</v>
      </c>
      <c r="BY18" s="2" t="s">
        <v>1844</v>
      </c>
      <c r="BZ18" s="2" t="s">
        <v>1844</v>
      </c>
      <c r="CA18" s="2" t="s">
        <v>1844</v>
      </c>
      <c r="CB18" s="2" t="s">
        <v>1844</v>
      </c>
      <c r="CC18" s="2" t="s">
        <v>1844</v>
      </c>
      <c r="CD18" s="2" t="s">
        <v>1844</v>
      </c>
      <c r="CE18" s="2" t="s">
        <v>1854</v>
      </c>
      <c r="CF18" s="2" t="s">
        <v>1844</v>
      </c>
      <c r="CG18" s="2" t="s">
        <v>1844</v>
      </c>
      <c r="CH18" s="2" t="s">
        <v>1844</v>
      </c>
      <c r="CI18" s="2" t="s">
        <v>121</v>
      </c>
      <c r="CJ18" s="2" t="s">
        <v>1844</v>
      </c>
      <c r="CK18" s="2" t="s">
        <v>5132</v>
      </c>
      <c r="CL18" s="2" t="s">
        <v>1844</v>
      </c>
      <c r="CM18" s="2" t="s">
        <v>1844</v>
      </c>
      <c r="CN18" s="2" t="s">
        <v>1851</v>
      </c>
      <c r="CO18" s="2" t="s">
        <v>1855</v>
      </c>
      <c r="CP18" s="2" t="s">
        <v>1844</v>
      </c>
      <c r="CQ18" s="2" t="s">
        <v>1844</v>
      </c>
      <c r="CR18" s="2" t="s">
        <v>1847</v>
      </c>
      <c r="CS18" s="2" t="s">
        <v>2002</v>
      </c>
      <c r="CT18" s="2" t="s">
        <v>1844</v>
      </c>
      <c r="CU18" s="2" t="s">
        <v>1844</v>
      </c>
      <c r="CV18" s="2" t="s">
        <v>5134</v>
      </c>
      <c r="CW18" s="3">
        <v>45481</v>
      </c>
      <c r="CX18" s="3">
        <v>45481</v>
      </c>
      <c r="CY18" s="3">
        <v>45481</v>
      </c>
      <c r="CZ18" s="28">
        <v>143493</v>
      </c>
      <c r="DA18" s="4">
        <v>0</v>
      </c>
      <c r="DB18" s="3"/>
      <c r="DC18" s="3"/>
      <c r="DD18" s="3">
        <v>45482</v>
      </c>
      <c r="DE18" s="3">
        <v>45481</v>
      </c>
      <c r="DF18" s="3"/>
      <c r="DG18" s="3">
        <v>45482</v>
      </c>
      <c r="DH18" s="3"/>
      <c r="DI18" s="3">
        <v>45481</v>
      </c>
      <c r="DJ18" s="3">
        <v>45483</v>
      </c>
      <c r="DK18" s="28">
        <v>0</v>
      </c>
      <c r="DL18" s="3"/>
      <c r="DM18" s="28">
        <v>0</v>
      </c>
      <c r="DN18" s="28">
        <v>0</v>
      </c>
      <c r="DO18" s="3">
        <v>45481</v>
      </c>
      <c r="DP18" s="2" t="s">
        <v>5135</v>
      </c>
      <c r="DQ18" s="28">
        <v>0</v>
      </c>
      <c r="DR18" s="28">
        <v>0</v>
      </c>
      <c r="DS18" s="28">
        <v>0</v>
      </c>
      <c r="DT18" s="28">
        <v>143493</v>
      </c>
      <c r="DU18" s="2" t="s">
        <v>1844</v>
      </c>
    </row>
    <row r="19" spans="1:125" x14ac:dyDescent="0.25">
      <c r="A19" s="2" t="s">
        <v>4971</v>
      </c>
      <c r="B19" s="2" t="s">
        <v>1291</v>
      </c>
      <c r="C19" s="2" t="s">
        <v>152</v>
      </c>
      <c r="D19" s="2" t="s">
        <v>153</v>
      </c>
      <c r="E19" s="2" t="s">
        <v>4970</v>
      </c>
      <c r="F19" s="2" t="s">
        <v>5159</v>
      </c>
      <c r="G19" s="2" t="s">
        <v>10</v>
      </c>
      <c r="H19" s="2" t="s">
        <v>67</v>
      </c>
      <c r="I19" s="2" t="s">
        <v>5121</v>
      </c>
      <c r="J19" s="2" t="s">
        <v>5122</v>
      </c>
      <c r="K19" s="2" t="s">
        <v>1281</v>
      </c>
      <c r="L19" s="2" t="s">
        <v>5139</v>
      </c>
      <c r="M19" s="2" t="s">
        <v>4969</v>
      </c>
      <c r="N19" s="2" t="s">
        <v>5124</v>
      </c>
      <c r="O19" s="2" t="s">
        <v>2176</v>
      </c>
      <c r="P19" s="2" t="s">
        <v>1844</v>
      </c>
      <c r="Q19" s="2" t="s">
        <v>1292</v>
      </c>
      <c r="R19" s="2" t="s">
        <v>1844</v>
      </c>
      <c r="S19" s="2" t="s">
        <v>1883</v>
      </c>
      <c r="T19" s="2" t="s">
        <v>1278</v>
      </c>
      <c r="U19" s="2" t="s">
        <v>1844</v>
      </c>
      <c r="V19" s="2" t="s">
        <v>1844</v>
      </c>
      <c r="W19" s="2" t="s">
        <v>5125</v>
      </c>
      <c r="X19" s="2" t="s">
        <v>5126</v>
      </c>
      <c r="Y19" s="2" t="s">
        <v>1866</v>
      </c>
      <c r="Z19" s="2" t="s">
        <v>1281</v>
      </c>
      <c r="AA19" s="2" t="s">
        <v>1281</v>
      </c>
      <c r="AB19" s="2" t="s">
        <v>5127</v>
      </c>
      <c r="AC19" s="2" t="s">
        <v>1852</v>
      </c>
      <c r="AD19" s="2" t="s">
        <v>1844</v>
      </c>
      <c r="AE19" s="2" t="s">
        <v>1844</v>
      </c>
      <c r="AF19" s="2" t="s">
        <v>1844</v>
      </c>
      <c r="AG19" s="2" t="s">
        <v>1844</v>
      </c>
      <c r="AH19" s="2" t="s">
        <v>1844</v>
      </c>
      <c r="AI19" s="2" t="s">
        <v>1844</v>
      </c>
      <c r="AJ19" s="2" t="s">
        <v>1281</v>
      </c>
      <c r="AK19" s="2" t="s">
        <v>1844</v>
      </c>
      <c r="AL19" s="2" t="s">
        <v>154</v>
      </c>
      <c r="AM19" s="2" t="s">
        <v>1844</v>
      </c>
      <c r="AN19" s="2" t="s">
        <v>1844</v>
      </c>
      <c r="AO19" s="2" t="s">
        <v>1857</v>
      </c>
      <c r="AP19" s="2" t="s">
        <v>1857</v>
      </c>
      <c r="AQ19" s="2" t="s">
        <v>1844</v>
      </c>
      <c r="AR19" s="2" t="s">
        <v>1844</v>
      </c>
      <c r="AS19" s="2" t="s">
        <v>1844</v>
      </c>
      <c r="AT19" s="2" t="s">
        <v>1844</v>
      </c>
      <c r="AU19" s="2" t="s">
        <v>1844</v>
      </c>
      <c r="AV19" s="2" t="s">
        <v>1281</v>
      </c>
      <c r="AW19" s="2" t="s">
        <v>5128</v>
      </c>
      <c r="AX19" s="2" t="s">
        <v>1844</v>
      </c>
      <c r="AY19" s="2" t="s">
        <v>1752</v>
      </c>
      <c r="AZ19" s="2" t="s">
        <v>1994</v>
      </c>
      <c r="BA19" s="2" t="s">
        <v>1844</v>
      </c>
      <c r="BB19" s="2" t="s">
        <v>1844</v>
      </c>
      <c r="BC19" s="2" t="s">
        <v>1844</v>
      </c>
      <c r="BD19" s="2" t="s">
        <v>1844</v>
      </c>
      <c r="BE19" s="2" t="s">
        <v>5129</v>
      </c>
      <c r="BF19" s="2" t="s">
        <v>1994</v>
      </c>
      <c r="BG19" s="2" t="s">
        <v>2374</v>
      </c>
      <c r="BH19" s="2" t="s">
        <v>4973</v>
      </c>
      <c r="BI19" s="2" t="s">
        <v>1857</v>
      </c>
      <c r="BJ19" s="2" t="s">
        <v>2374</v>
      </c>
      <c r="BK19" s="2" t="s">
        <v>1844</v>
      </c>
      <c r="BL19" s="2" t="s">
        <v>1025</v>
      </c>
      <c r="BM19" s="2" t="s">
        <v>1844</v>
      </c>
      <c r="BN19" s="2" t="s">
        <v>1882</v>
      </c>
      <c r="BO19" s="2" t="s">
        <v>1844</v>
      </c>
      <c r="BP19" s="2" t="s">
        <v>1844</v>
      </c>
      <c r="BQ19" s="2" t="s">
        <v>1292</v>
      </c>
      <c r="BR19" s="2" t="s">
        <v>1844</v>
      </c>
      <c r="BS19" s="2" t="s">
        <v>1844</v>
      </c>
      <c r="BT19" s="2" t="s">
        <v>5168</v>
      </c>
      <c r="BU19" s="2" t="s">
        <v>1844</v>
      </c>
      <c r="BV19" s="2" t="s">
        <v>1844</v>
      </c>
      <c r="BW19" s="2" t="s">
        <v>1844</v>
      </c>
      <c r="BX19" s="2" t="s">
        <v>1844</v>
      </c>
      <c r="BY19" s="2" t="s">
        <v>1844</v>
      </c>
      <c r="BZ19" s="2" t="s">
        <v>1844</v>
      </c>
      <c r="CA19" s="2" t="s">
        <v>1844</v>
      </c>
      <c r="CB19" s="2" t="s">
        <v>1844</v>
      </c>
      <c r="CC19" s="2" t="s">
        <v>1844</v>
      </c>
      <c r="CD19" s="2" t="s">
        <v>1844</v>
      </c>
      <c r="CE19" s="2" t="s">
        <v>1854</v>
      </c>
      <c r="CF19" s="2" t="s">
        <v>1844</v>
      </c>
      <c r="CG19" s="2" t="s">
        <v>1844</v>
      </c>
      <c r="CH19" s="2" t="s">
        <v>1844</v>
      </c>
      <c r="CI19" s="2" t="s">
        <v>155</v>
      </c>
      <c r="CJ19" s="2" t="s">
        <v>1844</v>
      </c>
      <c r="CK19" s="2" t="s">
        <v>5132</v>
      </c>
      <c r="CL19" s="2" t="s">
        <v>1844</v>
      </c>
      <c r="CM19" s="2" t="s">
        <v>1844</v>
      </c>
      <c r="CN19" s="2" t="s">
        <v>1851</v>
      </c>
      <c r="CO19" s="2" t="s">
        <v>1855</v>
      </c>
      <c r="CP19" s="2" t="s">
        <v>1844</v>
      </c>
      <c r="CQ19" s="2" t="s">
        <v>1844</v>
      </c>
      <c r="CR19" s="2" t="s">
        <v>1847</v>
      </c>
      <c r="CS19" s="2" t="s">
        <v>1884</v>
      </c>
      <c r="CT19" s="2" t="s">
        <v>1844</v>
      </c>
      <c r="CU19" s="2" t="s">
        <v>1844</v>
      </c>
      <c r="CV19" s="2" t="s">
        <v>5134</v>
      </c>
      <c r="CW19" s="3">
        <v>45481</v>
      </c>
      <c r="CX19" s="3">
        <v>45481</v>
      </c>
      <c r="CY19" s="3">
        <v>45481</v>
      </c>
      <c r="CZ19" s="28">
        <v>32281</v>
      </c>
      <c r="DA19" s="4">
        <v>0</v>
      </c>
      <c r="DB19" s="3"/>
      <c r="DC19" s="3"/>
      <c r="DD19" s="3">
        <v>45482</v>
      </c>
      <c r="DE19" s="3">
        <v>45481</v>
      </c>
      <c r="DF19" s="3"/>
      <c r="DG19" s="3">
        <v>45482</v>
      </c>
      <c r="DH19" s="3"/>
      <c r="DI19" s="3">
        <v>45481</v>
      </c>
      <c r="DJ19" s="3">
        <v>45482</v>
      </c>
      <c r="DK19" s="28">
        <v>0</v>
      </c>
      <c r="DL19" s="3"/>
      <c r="DM19" s="28">
        <v>0</v>
      </c>
      <c r="DN19" s="28">
        <v>0</v>
      </c>
      <c r="DO19" s="3">
        <v>45481</v>
      </c>
      <c r="DP19" s="2" t="s">
        <v>5135</v>
      </c>
      <c r="DQ19" s="28">
        <v>0</v>
      </c>
      <c r="DR19" s="28">
        <v>0</v>
      </c>
      <c r="DS19" s="28">
        <v>0</v>
      </c>
      <c r="DT19" s="28">
        <v>32281</v>
      </c>
      <c r="DU19" s="2" t="s">
        <v>1844</v>
      </c>
    </row>
    <row r="20" spans="1:125" x14ac:dyDescent="0.25">
      <c r="A20" s="2" t="s">
        <v>4960</v>
      </c>
      <c r="B20" s="2" t="s">
        <v>1298</v>
      </c>
      <c r="C20" s="2" t="s">
        <v>365</v>
      </c>
      <c r="D20" s="2" t="s">
        <v>366</v>
      </c>
      <c r="E20" s="2" t="s">
        <v>1723</v>
      </c>
      <c r="F20" s="2" t="s">
        <v>5159</v>
      </c>
      <c r="G20" s="2" t="s">
        <v>10</v>
      </c>
      <c r="H20" s="2" t="s">
        <v>60</v>
      </c>
      <c r="I20" s="2" t="s">
        <v>5121</v>
      </c>
      <c r="J20" s="2" t="s">
        <v>5122</v>
      </c>
      <c r="K20" s="2" t="s">
        <v>1281</v>
      </c>
      <c r="L20" s="2" t="s">
        <v>5123</v>
      </c>
      <c r="M20" s="2" t="s">
        <v>4959</v>
      </c>
      <c r="N20" s="2" t="s">
        <v>1646</v>
      </c>
      <c r="O20" s="2" t="s">
        <v>1913</v>
      </c>
      <c r="P20" s="2" t="s">
        <v>1844</v>
      </c>
      <c r="Q20" s="2" t="s">
        <v>1299</v>
      </c>
      <c r="R20" s="2" t="s">
        <v>1844</v>
      </c>
      <c r="S20" s="2" t="s">
        <v>1844</v>
      </c>
      <c r="T20" s="2" t="s">
        <v>1278</v>
      </c>
      <c r="U20" s="2" t="s">
        <v>1844</v>
      </c>
      <c r="V20" s="2" t="s">
        <v>1844</v>
      </c>
      <c r="W20" s="2" t="s">
        <v>5125</v>
      </c>
      <c r="X20" s="2" t="s">
        <v>5126</v>
      </c>
      <c r="Y20" s="2" t="s">
        <v>1914</v>
      </c>
      <c r="Z20" s="2" t="s">
        <v>1281</v>
      </c>
      <c r="AA20" s="2" t="s">
        <v>1281</v>
      </c>
      <c r="AB20" s="2" t="s">
        <v>5127</v>
      </c>
      <c r="AC20" s="2" t="s">
        <v>1852</v>
      </c>
      <c r="AD20" s="2" t="s">
        <v>1844</v>
      </c>
      <c r="AE20" s="2" t="s">
        <v>1844</v>
      </c>
      <c r="AF20" s="2" t="s">
        <v>1844</v>
      </c>
      <c r="AG20" s="2" t="s">
        <v>1844</v>
      </c>
      <c r="AH20" s="2" t="s">
        <v>1844</v>
      </c>
      <c r="AI20" s="2" t="s">
        <v>1844</v>
      </c>
      <c r="AJ20" s="2" t="s">
        <v>1281</v>
      </c>
      <c r="AK20" s="2" t="s">
        <v>1844</v>
      </c>
      <c r="AL20" s="2" t="s">
        <v>120</v>
      </c>
      <c r="AM20" s="2" t="s">
        <v>1844</v>
      </c>
      <c r="AN20" s="2" t="s">
        <v>1844</v>
      </c>
      <c r="AO20" s="2" t="s">
        <v>1857</v>
      </c>
      <c r="AP20" s="2" t="s">
        <v>1857</v>
      </c>
      <c r="AQ20" s="2" t="s">
        <v>1844</v>
      </c>
      <c r="AR20" s="2" t="s">
        <v>1844</v>
      </c>
      <c r="AS20" s="2" t="s">
        <v>1844</v>
      </c>
      <c r="AT20" s="2" t="s">
        <v>1844</v>
      </c>
      <c r="AU20" s="2" t="s">
        <v>1844</v>
      </c>
      <c r="AV20" s="2" t="s">
        <v>1281</v>
      </c>
      <c r="AW20" s="2" t="s">
        <v>5128</v>
      </c>
      <c r="AX20" s="2" t="s">
        <v>1844</v>
      </c>
      <c r="AY20" s="2" t="s">
        <v>1752</v>
      </c>
      <c r="AZ20" s="2" t="s">
        <v>2777</v>
      </c>
      <c r="BA20" s="2" t="s">
        <v>1844</v>
      </c>
      <c r="BB20" s="2" t="s">
        <v>1844</v>
      </c>
      <c r="BC20" s="2" t="s">
        <v>1844</v>
      </c>
      <c r="BD20" s="2" t="s">
        <v>1844</v>
      </c>
      <c r="BE20" s="2" t="s">
        <v>5129</v>
      </c>
      <c r="BF20" s="2" t="s">
        <v>2375</v>
      </c>
      <c r="BG20" s="2" t="s">
        <v>1961</v>
      </c>
      <c r="BH20" s="2" t="s">
        <v>4963</v>
      </c>
      <c r="BI20" s="2" t="s">
        <v>1857</v>
      </c>
      <c r="BJ20" s="2" t="s">
        <v>2519</v>
      </c>
      <c r="BK20" s="2" t="s">
        <v>1844</v>
      </c>
      <c r="BL20" s="2" t="s">
        <v>1015</v>
      </c>
      <c r="BM20" s="2" t="s">
        <v>1844</v>
      </c>
      <c r="BN20" s="2" t="s">
        <v>1844</v>
      </c>
      <c r="BO20" s="2" t="s">
        <v>1844</v>
      </c>
      <c r="BP20" s="2" t="s">
        <v>1844</v>
      </c>
      <c r="BQ20" s="2" t="s">
        <v>1299</v>
      </c>
      <c r="BR20" s="2" t="s">
        <v>1844</v>
      </c>
      <c r="BS20" s="2" t="s">
        <v>1844</v>
      </c>
      <c r="BT20" s="2" t="s">
        <v>5169</v>
      </c>
      <c r="BU20" s="2" t="s">
        <v>1844</v>
      </c>
      <c r="BV20" s="2" t="s">
        <v>1844</v>
      </c>
      <c r="BW20" s="2" t="s">
        <v>1844</v>
      </c>
      <c r="BX20" s="2" t="s">
        <v>1844</v>
      </c>
      <c r="BY20" s="2" t="s">
        <v>1844</v>
      </c>
      <c r="BZ20" s="2" t="s">
        <v>1844</v>
      </c>
      <c r="CA20" s="2" t="s">
        <v>1844</v>
      </c>
      <c r="CB20" s="2" t="s">
        <v>1844</v>
      </c>
      <c r="CC20" s="2" t="s">
        <v>1844</v>
      </c>
      <c r="CD20" s="2" t="s">
        <v>1844</v>
      </c>
      <c r="CE20" s="2" t="s">
        <v>1854</v>
      </c>
      <c r="CF20" s="2" t="s">
        <v>1844</v>
      </c>
      <c r="CG20" s="2" t="s">
        <v>5131</v>
      </c>
      <c r="CH20" s="2" t="s">
        <v>1844</v>
      </c>
      <c r="CI20" s="2" t="s">
        <v>121</v>
      </c>
      <c r="CJ20" s="2" t="s">
        <v>1844</v>
      </c>
      <c r="CK20" s="2" t="s">
        <v>5132</v>
      </c>
      <c r="CL20" s="2" t="s">
        <v>1844</v>
      </c>
      <c r="CM20" s="2" t="s">
        <v>1844</v>
      </c>
      <c r="CN20" s="2" t="s">
        <v>1851</v>
      </c>
      <c r="CO20" s="2" t="s">
        <v>1855</v>
      </c>
      <c r="CP20" s="2" t="s">
        <v>1844</v>
      </c>
      <c r="CQ20" s="2" t="s">
        <v>1844</v>
      </c>
      <c r="CR20" s="2" t="s">
        <v>1847</v>
      </c>
      <c r="CS20" s="2" t="s">
        <v>1844</v>
      </c>
      <c r="CT20" s="2" t="s">
        <v>1844</v>
      </c>
      <c r="CU20" s="2" t="s">
        <v>5133</v>
      </c>
      <c r="CV20" s="2" t="s">
        <v>5134</v>
      </c>
      <c r="CW20" s="3">
        <v>45475</v>
      </c>
      <c r="CX20" s="3">
        <v>45475</v>
      </c>
      <c r="CY20" s="3">
        <v>45475</v>
      </c>
      <c r="CZ20" s="28">
        <v>76527</v>
      </c>
      <c r="DA20" s="4">
        <v>0</v>
      </c>
      <c r="DB20" s="3"/>
      <c r="DC20" s="3"/>
      <c r="DD20" s="3">
        <v>45475</v>
      </c>
      <c r="DE20" s="3">
        <v>45475</v>
      </c>
      <c r="DF20" s="3"/>
      <c r="DG20" s="3">
        <v>45476</v>
      </c>
      <c r="DH20" s="3">
        <v>45475</v>
      </c>
      <c r="DI20" s="3">
        <v>45475</v>
      </c>
      <c r="DJ20" s="3">
        <v>45476</v>
      </c>
      <c r="DK20" s="28">
        <v>0</v>
      </c>
      <c r="DL20" s="3"/>
      <c r="DM20" s="28">
        <v>0</v>
      </c>
      <c r="DN20" s="28">
        <v>0</v>
      </c>
      <c r="DO20" s="3">
        <v>45475</v>
      </c>
      <c r="DP20" s="2" t="s">
        <v>5135</v>
      </c>
      <c r="DQ20" s="28">
        <v>0</v>
      </c>
      <c r="DR20" s="28">
        <v>0</v>
      </c>
      <c r="DS20" s="28">
        <v>0</v>
      </c>
      <c r="DT20" s="28">
        <v>76527</v>
      </c>
      <c r="DU20" s="2" t="s">
        <v>1844</v>
      </c>
    </row>
    <row r="21" spans="1:125" x14ac:dyDescent="0.25">
      <c r="A21" s="2" t="s">
        <v>5022</v>
      </c>
      <c r="B21" s="2" t="s">
        <v>1291</v>
      </c>
      <c r="C21" s="2" t="s">
        <v>152</v>
      </c>
      <c r="D21" s="2" t="s">
        <v>153</v>
      </c>
      <c r="E21" s="2" t="s">
        <v>1731</v>
      </c>
      <c r="F21" s="2" t="s">
        <v>5170</v>
      </c>
      <c r="G21" s="2" t="s">
        <v>10</v>
      </c>
      <c r="H21" s="2" t="s">
        <v>60</v>
      </c>
      <c r="I21" s="2" t="s">
        <v>5121</v>
      </c>
      <c r="J21" s="2" t="s">
        <v>5122</v>
      </c>
      <c r="K21" s="2" t="s">
        <v>1281</v>
      </c>
      <c r="L21" s="2" t="s">
        <v>5139</v>
      </c>
      <c r="M21" s="2" t="s">
        <v>5021</v>
      </c>
      <c r="N21" s="2" t="s">
        <v>1645</v>
      </c>
      <c r="O21" s="2" t="s">
        <v>2176</v>
      </c>
      <c r="P21" s="2" t="s">
        <v>1844</v>
      </c>
      <c r="Q21" s="2" t="s">
        <v>1531</v>
      </c>
      <c r="R21" s="2" t="s">
        <v>1844</v>
      </c>
      <c r="S21" s="2" t="s">
        <v>1883</v>
      </c>
      <c r="T21" s="2" t="s">
        <v>1278</v>
      </c>
      <c r="U21" s="2" t="s">
        <v>1844</v>
      </c>
      <c r="V21" s="2" t="s">
        <v>1844</v>
      </c>
      <c r="W21" s="2" t="s">
        <v>5125</v>
      </c>
      <c r="X21" s="2" t="s">
        <v>5126</v>
      </c>
      <c r="Y21" s="2" t="s">
        <v>1866</v>
      </c>
      <c r="Z21" s="2" t="s">
        <v>1281</v>
      </c>
      <c r="AA21" s="2" t="s">
        <v>1281</v>
      </c>
      <c r="AB21" s="2" t="s">
        <v>5127</v>
      </c>
      <c r="AC21" s="2" t="s">
        <v>1852</v>
      </c>
      <c r="AD21" s="2" t="s">
        <v>1844</v>
      </c>
      <c r="AE21" s="2" t="s">
        <v>1844</v>
      </c>
      <c r="AF21" s="2" t="s">
        <v>1844</v>
      </c>
      <c r="AG21" s="2" t="s">
        <v>1844</v>
      </c>
      <c r="AH21" s="2" t="s">
        <v>1844</v>
      </c>
      <c r="AI21" s="2" t="s">
        <v>1844</v>
      </c>
      <c r="AJ21" s="2" t="s">
        <v>1281</v>
      </c>
      <c r="AK21" s="2" t="s">
        <v>1844</v>
      </c>
      <c r="AL21" s="2" t="s">
        <v>154</v>
      </c>
      <c r="AM21" s="2" t="s">
        <v>1844</v>
      </c>
      <c r="AN21" s="2" t="s">
        <v>1844</v>
      </c>
      <c r="AO21" s="2" t="s">
        <v>1857</v>
      </c>
      <c r="AP21" s="2" t="s">
        <v>1857</v>
      </c>
      <c r="AQ21" s="2" t="s">
        <v>1844</v>
      </c>
      <c r="AR21" s="2" t="s">
        <v>1844</v>
      </c>
      <c r="AS21" s="2" t="s">
        <v>1844</v>
      </c>
      <c r="AT21" s="2" t="s">
        <v>1844</v>
      </c>
      <c r="AU21" s="2" t="s">
        <v>1844</v>
      </c>
      <c r="AV21" s="2" t="s">
        <v>1281</v>
      </c>
      <c r="AW21" s="2" t="s">
        <v>5128</v>
      </c>
      <c r="AX21" s="2" t="s">
        <v>1844</v>
      </c>
      <c r="AY21" s="2" t="s">
        <v>1752</v>
      </c>
      <c r="AZ21" s="2" t="s">
        <v>2570</v>
      </c>
      <c r="BA21" s="2" t="s">
        <v>1844</v>
      </c>
      <c r="BB21" s="2" t="s">
        <v>1844</v>
      </c>
      <c r="BC21" s="2" t="s">
        <v>1844</v>
      </c>
      <c r="BD21" s="2" t="s">
        <v>1844</v>
      </c>
      <c r="BE21" s="2" t="s">
        <v>5129</v>
      </c>
      <c r="BF21" s="2" t="s">
        <v>2662</v>
      </c>
      <c r="BG21" s="2" t="s">
        <v>1905</v>
      </c>
      <c r="BH21" s="2" t="s">
        <v>5171</v>
      </c>
      <c r="BI21" s="2" t="s">
        <v>1857</v>
      </c>
      <c r="BJ21" s="2" t="s">
        <v>1905</v>
      </c>
      <c r="BK21" s="2" t="s">
        <v>1844</v>
      </c>
      <c r="BL21" s="2" t="s">
        <v>1025</v>
      </c>
      <c r="BM21" s="2" t="s">
        <v>1844</v>
      </c>
      <c r="BN21" s="2" t="s">
        <v>1882</v>
      </c>
      <c r="BO21" s="2" t="s">
        <v>1844</v>
      </c>
      <c r="BP21" s="2" t="s">
        <v>1844</v>
      </c>
      <c r="BQ21" s="2" t="s">
        <v>1531</v>
      </c>
      <c r="BR21" s="2" t="s">
        <v>1844</v>
      </c>
      <c r="BS21" s="2" t="s">
        <v>1844</v>
      </c>
      <c r="BT21" s="2" t="s">
        <v>5172</v>
      </c>
      <c r="BU21" s="2" t="s">
        <v>1844</v>
      </c>
      <c r="BV21" s="2" t="s">
        <v>1844</v>
      </c>
      <c r="BW21" s="2" t="s">
        <v>1844</v>
      </c>
      <c r="BX21" s="2" t="s">
        <v>1844</v>
      </c>
      <c r="BY21" s="2" t="s">
        <v>1844</v>
      </c>
      <c r="BZ21" s="2" t="s">
        <v>1844</v>
      </c>
      <c r="CA21" s="2" t="s">
        <v>1844</v>
      </c>
      <c r="CB21" s="2" t="s">
        <v>1844</v>
      </c>
      <c r="CC21" s="2" t="s">
        <v>1844</v>
      </c>
      <c r="CD21" s="2" t="s">
        <v>1844</v>
      </c>
      <c r="CE21" s="2" t="s">
        <v>1854</v>
      </c>
      <c r="CF21" s="2" t="s">
        <v>1844</v>
      </c>
      <c r="CG21" s="2" t="s">
        <v>5131</v>
      </c>
      <c r="CH21" s="2" t="s">
        <v>1844</v>
      </c>
      <c r="CI21" s="2" t="s">
        <v>155</v>
      </c>
      <c r="CJ21" s="2" t="s">
        <v>1844</v>
      </c>
      <c r="CK21" s="2" t="s">
        <v>5132</v>
      </c>
      <c r="CL21" s="2" t="s">
        <v>1844</v>
      </c>
      <c r="CM21" s="2" t="s">
        <v>1844</v>
      </c>
      <c r="CN21" s="2" t="s">
        <v>1851</v>
      </c>
      <c r="CO21" s="2" t="s">
        <v>1855</v>
      </c>
      <c r="CP21" s="2" t="s">
        <v>1844</v>
      </c>
      <c r="CQ21" s="2" t="s">
        <v>1844</v>
      </c>
      <c r="CR21" s="2" t="s">
        <v>1847</v>
      </c>
      <c r="CS21" s="2" t="s">
        <v>1884</v>
      </c>
      <c r="CT21" s="2" t="s">
        <v>1844</v>
      </c>
      <c r="CU21" s="2" t="s">
        <v>5133</v>
      </c>
      <c r="CV21" s="2" t="s">
        <v>5134</v>
      </c>
      <c r="CW21" s="3">
        <v>45497</v>
      </c>
      <c r="CX21" s="3">
        <v>45495</v>
      </c>
      <c r="CY21" s="3">
        <v>45495</v>
      </c>
      <c r="CZ21" s="28">
        <v>2339538</v>
      </c>
      <c r="DA21" s="4">
        <v>0</v>
      </c>
      <c r="DB21" s="3"/>
      <c r="DC21" s="3"/>
      <c r="DD21" s="3">
        <v>45495</v>
      </c>
      <c r="DE21" s="3">
        <v>45495</v>
      </c>
      <c r="DF21" s="3"/>
      <c r="DG21" s="3">
        <v>45496</v>
      </c>
      <c r="DH21" s="3">
        <v>45495</v>
      </c>
      <c r="DI21" s="3">
        <v>45495</v>
      </c>
      <c r="DJ21" s="3">
        <v>45514</v>
      </c>
      <c r="DK21" s="28">
        <v>0</v>
      </c>
      <c r="DL21" s="3"/>
      <c r="DM21" s="28">
        <v>0</v>
      </c>
      <c r="DN21" s="28">
        <v>0</v>
      </c>
      <c r="DO21" s="3">
        <v>45496</v>
      </c>
      <c r="DP21" s="2" t="s">
        <v>5135</v>
      </c>
      <c r="DQ21" s="28">
        <v>2282139</v>
      </c>
      <c r="DR21" s="28">
        <v>0</v>
      </c>
      <c r="DS21" s="28">
        <v>2282139</v>
      </c>
      <c r="DT21" s="28">
        <v>2339538</v>
      </c>
      <c r="DU21" s="2" t="s">
        <v>1844</v>
      </c>
    </row>
    <row r="22" spans="1:125" x14ac:dyDescent="0.25">
      <c r="A22" s="2" t="s">
        <v>5056</v>
      </c>
      <c r="B22" s="2" t="s">
        <v>1295</v>
      </c>
      <c r="C22" s="2" t="s">
        <v>51</v>
      </c>
      <c r="D22" s="2" t="s">
        <v>52</v>
      </c>
      <c r="E22" s="2" t="s">
        <v>1739</v>
      </c>
      <c r="F22" s="2" t="s">
        <v>5173</v>
      </c>
      <c r="G22" s="2" t="s">
        <v>10</v>
      </c>
      <c r="H22" s="2" t="s">
        <v>60</v>
      </c>
      <c r="I22" s="2" t="s">
        <v>5121</v>
      </c>
      <c r="J22" s="2" t="s">
        <v>5122</v>
      </c>
      <c r="K22" s="2" t="s">
        <v>1281</v>
      </c>
      <c r="L22" s="2" t="s">
        <v>5139</v>
      </c>
      <c r="M22" s="2" t="s">
        <v>5055</v>
      </c>
      <c r="N22" s="2" t="s">
        <v>1645</v>
      </c>
      <c r="O22" s="2" t="s">
        <v>1870</v>
      </c>
      <c r="P22" s="2" t="s">
        <v>1844</v>
      </c>
      <c r="Q22" s="2" t="s">
        <v>1296</v>
      </c>
      <c r="R22" s="2" t="s">
        <v>1844</v>
      </c>
      <c r="S22" s="2" t="s">
        <v>1875</v>
      </c>
      <c r="T22" s="2" t="s">
        <v>1278</v>
      </c>
      <c r="U22" s="2" t="s">
        <v>1844</v>
      </c>
      <c r="V22" s="2" t="s">
        <v>1844</v>
      </c>
      <c r="W22" s="2" t="s">
        <v>5125</v>
      </c>
      <c r="X22" s="2" t="s">
        <v>5126</v>
      </c>
      <c r="Y22" s="2" t="s">
        <v>1871</v>
      </c>
      <c r="Z22" s="2" t="s">
        <v>1281</v>
      </c>
      <c r="AA22" s="2" t="s">
        <v>1281</v>
      </c>
      <c r="AB22" s="2" t="s">
        <v>5127</v>
      </c>
      <c r="AC22" s="2" t="s">
        <v>1852</v>
      </c>
      <c r="AD22" s="2" t="s">
        <v>1844</v>
      </c>
      <c r="AE22" s="2" t="s">
        <v>1844</v>
      </c>
      <c r="AF22" s="2" t="s">
        <v>1873</v>
      </c>
      <c r="AG22" s="2" t="s">
        <v>1844</v>
      </c>
      <c r="AH22" s="2" t="s">
        <v>1844</v>
      </c>
      <c r="AI22" s="2" t="s">
        <v>1844</v>
      </c>
      <c r="AJ22" s="2" t="s">
        <v>1281</v>
      </c>
      <c r="AK22" s="2" t="s">
        <v>1844</v>
      </c>
      <c r="AL22" s="2" t="s">
        <v>53</v>
      </c>
      <c r="AM22" s="2" t="s">
        <v>1844</v>
      </c>
      <c r="AN22" s="2" t="s">
        <v>1844</v>
      </c>
      <c r="AO22" s="2" t="s">
        <v>1857</v>
      </c>
      <c r="AP22" s="2" t="s">
        <v>1857</v>
      </c>
      <c r="AQ22" s="2" t="s">
        <v>1844</v>
      </c>
      <c r="AR22" s="2" t="s">
        <v>1844</v>
      </c>
      <c r="AS22" s="2" t="s">
        <v>1844</v>
      </c>
      <c r="AT22" s="2" t="s">
        <v>1844</v>
      </c>
      <c r="AU22" s="2" t="s">
        <v>1844</v>
      </c>
      <c r="AV22" s="2" t="s">
        <v>1281</v>
      </c>
      <c r="AW22" s="2" t="s">
        <v>5128</v>
      </c>
      <c r="AX22" s="2" t="s">
        <v>1844</v>
      </c>
      <c r="AY22" s="2" t="s">
        <v>1752</v>
      </c>
      <c r="AZ22" s="2" t="s">
        <v>1961</v>
      </c>
      <c r="BA22" s="2" t="s">
        <v>1844</v>
      </c>
      <c r="BB22" s="2" t="s">
        <v>1844</v>
      </c>
      <c r="BC22" s="2" t="s">
        <v>1844</v>
      </c>
      <c r="BD22" s="2" t="s">
        <v>1844</v>
      </c>
      <c r="BE22" s="2" t="s">
        <v>5129</v>
      </c>
      <c r="BF22" s="2" t="s">
        <v>1905</v>
      </c>
      <c r="BG22" s="2" t="s">
        <v>1961</v>
      </c>
      <c r="BH22" s="2" t="s">
        <v>5057</v>
      </c>
      <c r="BI22" s="2" t="s">
        <v>1857</v>
      </c>
      <c r="BJ22" s="2" t="s">
        <v>1905</v>
      </c>
      <c r="BK22" s="2" t="s">
        <v>1844</v>
      </c>
      <c r="BL22" s="2" t="s">
        <v>1025</v>
      </c>
      <c r="BM22" s="2" t="s">
        <v>1844</v>
      </c>
      <c r="BN22" s="2" t="s">
        <v>1872</v>
      </c>
      <c r="BO22" s="2" t="s">
        <v>1844</v>
      </c>
      <c r="BP22" s="2" t="s">
        <v>1844</v>
      </c>
      <c r="BQ22" s="2" t="s">
        <v>1299</v>
      </c>
      <c r="BR22" s="2" t="s">
        <v>1844</v>
      </c>
      <c r="BS22" s="2" t="s">
        <v>1844</v>
      </c>
      <c r="BT22" s="2" t="s">
        <v>5174</v>
      </c>
      <c r="BU22" s="2" t="s">
        <v>1844</v>
      </c>
      <c r="BV22" s="2" t="s">
        <v>1844</v>
      </c>
      <c r="BW22" s="2" t="s">
        <v>1844</v>
      </c>
      <c r="BX22" s="2" t="s">
        <v>1844</v>
      </c>
      <c r="BY22" s="2" t="s">
        <v>1844</v>
      </c>
      <c r="BZ22" s="2" t="s">
        <v>1844</v>
      </c>
      <c r="CA22" s="2" t="s">
        <v>1844</v>
      </c>
      <c r="CB22" s="2" t="s">
        <v>1844</v>
      </c>
      <c r="CC22" s="2" t="s">
        <v>1844</v>
      </c>
      <c r="CD22" s="2" t="s">
        <v>1844</v>
      </c>
      <c r="CE22" s="2" t="s">
        <v>1854</v>
      </c>
      <c r="CF22" s="2" t="s">
        <v>1844</v>
      </c>
      <c r="CG22" s="2" t="s">
        <v>5131</v>
      </c>
      <c r="CH22" s="2" t="s">
        <v>1844</v>
      </c>
      <c r="CI22" s="2" t="s">
        <v>55</v>
      </c>
      <c r="CJ22" s="2" t="s">
        <v>1844</v>
      </c>
      <c r="CK22" s="2" t="s">
        <v>5132</v>
      </c>
      <c r="CL22" s="2" t="s">
        <v>1844</v>
      </c>
      <c r="CM22" s="2" t="s">
        <v>1844</v>
      </c>
      <c r="CN22" s="2" t="s">
        <v>1851</v>
      </c>
      <c r="CO22" s="2" t="s">
        <v>1855</v>
      </c>
      <c r="CP22" s="2" t="s">
        <v>1844</v>
      </c>
      <c r="CQ22" s="2" t="s">
        <v>1844</v>
      </c>
      <c r="CR22" s="2" t="s">
        <v>1847</v>
      </c>
      <c r="CS22" s="2" t="s">
        <v>1876</v>
      </c>
      <c r="CT22" s="2" t="s">
        <v>1844</v>
      </c>
      <c r="CU22" s="2" t="s">
        <v>5133</v>
      </c>
      <c r="CV22" s="2" t="s">
        <v>5134</v>
      </c>
      <c r="CW22" s="3">
        <v>45514</v>
      </c>
      <c r="CX22" s="3">
        <v>45513</v>
      </c>
      <c r="CY22" s="3">
        <v>45513</v>
      </c>
      <c r="CZ22" s="28">
        <v>808626</v>
      </c>
      <c r="DA22" s="4">
        <v>0</v>
      </c>
      <c r="DB22" s="3"/>
      <c r="DC22" s="3"/>
      <c r="DD22" s="3">
        <v>45513</v>
      </c>
      <c r="DE22" s="3">
        <v>45512</v>
      </c>
      <c r="DF22" s="3"/>
      <c r="DG22" s="3">
        <v>45516</v>
      </c>
      <c r="DH22" s="3">
        <v>45512</v>
      </c>
      <c r="DI22" s="3">
        <v>45512</v>
      </c>
      <c r="DJ22" s="3">
        <v>45516</v>
      </c>
      <c r="DK22" s="28">
        <v>0</v>
      </c>
      <c r="DL22" s="3"/>
      <c r="DM22" s="28">
        <v>0</v>
      </c>
      <c r="DN22" s="28">
        <v>0</v>
      </c>
      <c r="DO22" s="3">
        <v>45513</v>
      </c>
      <c r="DP22" s="2" t="s">
        <v>5135</v>
      </c>
      <c r="DQ22" s="28">
        <v>0</v>
      </c>
      <c r="DR22" s="28">
        <v>0</v>
      </c>
      <c r="DS22" s="28">
        <v>0</v>
      </c>
      <c r="DT22" s="28">
        <v>808626</v>
      </c>
      <c r="DU22" s="2" t="s">
        <v>1844</v>
      </c>
    </row>
    <row r="23" spans="1:125" x14ac:dyDescent="0.25">
      <c r="A23" s="2" t="s">
        <v>5032</v>
      </c>
      <c r="B23" s="2" t="s">
        <v>1279</v>
      </c>
      <c r="C23" s="2" t="s">
        <v>238</v>
      </c>
      <c r="D23" s="2" t="s">
        <v>239</v>
      </c>
      <c r="E23" s="2" t="s">
        <v>5175</v>
      </c>
      <c r="F23" s="2" t="s">
        <v>5173</v>
      </c>
      <c r="G23" s="2" t="s">
        <v>10</v>
      </c>
      <c r="H23" s="2" t="s">
        <v>54</v>
      </c>
      <c r="I23" s="2" t="s">
        <v>5121</v>
      </c>
      <c r="J23" s="2" t="s">
        <v>5122</v>
      </c>
      <c r="K23" s="2" t="s">
        <v>1281</v>
      </c>
      <c r="L23" s="2" t="s">
        <v>5139</v>
      </c>
      <c r="M23" s="2" t="s">
        <v>5031</v>
      </c>
      <c r="N23" s="2" t="s">
        <v>1646</v>
      </c>
      <c r="O23" s="2" t="s">
        <v>1846</v>
      </c>
      <c r="P23" s="2" t="s">
        <v>1844</v>
      </c>
      <c r="Q23" s="2" t="s">
        <v>1299</v>
      </c>
      <c r="R23" s="2" t="s">
        <v>1844</v>
      </c>
      <c r="S23" s="2" t="s">
        <v>1844</v>
      </c>
      <c r="T23" s="2" t="s">
        <v>1278</v>
      </c>
      <c r="U23" s="2" t="s">
        <v>1844</v>
      </c>
      <c r="V23" s="2" t="s">
        <v>1844</v>
      </c>
      <c r="W23" s="2" t="s">
        <v>5125</v>
      </c>
      <c r="X23" s="2" t="s">
        <v>5126</v>
      </c>
      <c r="Y23" s="2" t="s">
        <v>1856</v>
      </c>
      <c r="Z23" s="2" t="s">
        <v>1281</v>
      </c>
      <c r="AA23" s="2" t="s">
        <v>1281</v>
      </c>
      <c r="AB23" s="2" t="s">
        <v>5127</v>
      </c>
      <c r="AC23" s="2" t="s">
        <v>1852</v>
      </c>
      <c r="AD23" s="2" t="s">
        <v>1844</v>
      </c>
      <c r="AE23" s="2" t="s">
        <v>1844</v>
      </c>
      <c r="AF23" s="2" t="s">
        <v>1844</v>
      </c>
      <c r="AG23" s="2" t="s">
        <v>1844</v>
      </c>
      <c r="AH23" s="2" t="s">
        <v>1844</v>
      </c>
      <c r="AI23" s="2" t="s">
        <v>1844</v>
      </c>
      <c r="AJ23" s="2" t="s">
        <v>1281</v>
      </c>
      <c r="AK23" s="2" t="s">
        <v>1844</v>
      </c>
      <c r="AL23" s="2" t="s">
        <v>185</v>
      </c>
      <c r="AM23" s="2" t="s">
        <v>1844</v>
      </c>
      <c r="AN23" s="2" t="s">
        <v>1844</v>
      </c>
      <c r="AO23" s="2" t="s">
        <v>1857</v>
      </c>
      <c r="AP23" s="2" t="s">
        <v>1857</v>
      </c>
      <c r="AQ23" s="2" t="s">
        <v>1844</v>
      </c>
      <c r="AR23" s="2" t="s">
        <v>1844</v>
      </c>
      <c r="AS23" s="2" t="s">
        <v>1844</v>
      </c>
      <c r="AT23" s="2" t="s">
        <v>1844</v>
      </c>
      <c r="AU23" s="2" t="s">
        <v>1844</v>
      </c>
      <c r="AV23" s="2" t="s">
        <v>1281</v>
      </c>
      <c r="AW23" s="2" t="s">
        <v>5128</v>
      </c>
      <c r="AX23" s="2" t="s">
        <v>1844</v>
      </c>
      <c r="AY23" s="2" t="s">
        <v>1752</v>
      </c>
      <c r="AZ23" s="2" t="s">
        <v>1905</v>
      </c>
      <c r="BA23" s="2" t="s">
        <v>1844</v>
      </c>
      <c r="BB23" s="2" t="s">
        <v>1844</v>
      </c>
      <c r="BC23" s="2" t="s">
        <v>1844</v>
      </c>
      <c r="BD23" s="2" t="s">
        <v>1844</v>
      </c>
      <c r="BE23" s="2" t="s">
        <v>5129</v>
      </c>
      <c r="BF23" s="2" t="s">
        <v>1905</v>
      </c>
      <c r="BG23" s="2" t="s">
        <v>2190</v>
      </c>
      <c r="BH23" s="2" t="s">
        <v>5176</v>
      </c>
      <c r="BI23" s="2" t="s">
        <v>1857</v>
      </c>
      <c r="BJ23" s="2" t="s">
        <v>5034</v>
      </c>
      <c r="BK23" s="2" t="s">
        <v>1844</v>
      </c>
      <c r="BL23" s="2" t="s">
        <v>1015</v>
      </c>
      <c r="BM23" s="2" t="s">
        <v>1844</v>
      </c>
      <c r="BN23" s="2" t="s">
        <v>1844</v>
      </c>
      <c r="BO23" s="2" t="s">
        <v>1844</v>
      </c>
      <c r="BP23" s="2" t="s">
        <v>1844</v>
      </c>
      <c r="BQ23" s="2" t="s">
        <v>1296</v>
      </c>
      <c r="BR23" s="2" t="s">
        <v>1844</v>
      </c>
      <c r="BS23" s="2" t="s">
        <v>1844</v>
      </c>
      <c r="BT23" s="2" t="s">
        <v>5177</v>
      </c>
      <c r="BU23" s="2" t="s">
        <v>1844</v>
      </c>
      <c r="BV23" s="2" t="s">
        <v>1844</v>
      </c>
      <c r="BW23" s="2" t="s">
        <v>1844</v>
      </c>
      <c r="BX23" s="2" t="s">
        <v>1844</v>
      </c>
      <c r="BY23" s="2" t="s">
        <v>1844</v>
      </c>
      <c r="BZ23" s="2" t="s">
        <v>1844</v>
      </c>
      <c r="CA23" s="2" t="s">
        <v>1844</v>
      </c>
      <c r="CB23" s="2" t="s">
        <v>1844</v>
      </c>
      <c r="CC23" s="2" t="s">
        <v>1844</v>
      </c>
      <c r="CD23" s="2" t="s">
        <v>1844</v>
      </c>
      <c r="CE23" s="2" t="s">
        <v>1854</v>
      </c>
      <c r="CF23" s="2" t="s">
        <v>1844</v>
      </c>
      <c r="CG23" s="2" t="s">
        <v>1844</v>
      </c>
      <c r="CH23" s="2" t="s">
        <v>1844</v>
      </c>
      <c r="CI23" s="2" t="s">
        <v>240</v>
      </c>
      <c r="CJ23" s="2" t="s">
        <v>1844</v>
      </c>
      <c r="CK23" s="2" t="s">
        <v>5132</v>
      </c>
      <c r="CL23" s="2" t="s">
        <v>1844</v>
      </c>
      <c r="CM23" s="2" t="s">
        <v>1844</v>
      </c>
      <c r="CN23" s="2" t="s">
        <v>1851</v>
      </c>
      <c r="CO23" s="2" t="s">
        <v>1855</v>
      </c>
      <c r="CP23" s="2" t="s">
        <v>1844</v>
      </c>
      <c r="CQ23" s="2" t="s">
        <v>1844</v>
      </c>
      <c r="CR23" s="2" t="s">
        <v>1847</v>
      </c>
      <c r="CS23" s="2" t="s">
        <v>1844</v>
      </c>
      <c r="CT23" s="2" t="s">
        <v>1844</v>
      </c>
      <c r="CU23" s="2" t="s">
        <v>1844</v>
      </c>
      <c r="CV23" s="2" t="s">
        <v>5134</v>
      </c>
      <c r="CW23" s="3">
        <v>45498</v>
      </c>
      <c r="CX23" s="3">
        <v>45496</v>
      </c>
      <c r="CY23" s="3">
        <v>45497</v>
      </c>
      <c r="CZ23" s="28">
        <v>135838</v>
      </c>
      <c r="DA23" s="4">
        <v>0</v>
      </c>
      <c r="DB23" s="3"/>
      <c r="DC23" s="3"/>
      <c r="DD23" s="3">
        <v>45497</v>
      </c>
      <c r="DE23" s="3">
        <v>45496</v>
      </c>
      <c r="DF23" s="3"/>
      <c r="DG23" s="3">
        <v>45497</v>
      </c>
      <c r="DH23" s="3">
        <v>45496</v>
      </c>
      <c r="DI23" s="3">
        <v>45496</v>
      </c>
      <c r="DJ23" s="3">
        <v>45498</v>
      </c>
      <c r="DK23" s="28">
        <v>0</v>
      </c>
      <c r="DL23" s="3"/>
      <c r="DM23" s="28">
        <v>0</v>
      </c>
      <c r="DN23" s="28">
        <v>0</v>
      </c>
      <c r="DO23" s="3">
        <v>45497</v>
      </c>
      <c r="DP23" s="2" t="s">
        <v>5135</v>
      </c>
      <c r="DQ23" s="28">
        <v>0</v>
      </c>
      <c r="DR23" s="28">
        <v>0</v>
      </c>
      <c r="DS23" s="28">
        <v>0</v>
      </c>
      <c r="DT23" s="28">
        <v>135838</v>
      </c>
      <c r="DU23" s="2" t="s">
        <v>1844</v>
      </c>
    </row>
    <row r="24" spans="1:125" x14ac:dyDescent="0.25">
      <c r="A24" s="2" t="s">
        <v>4989</v>
      </c>
      <c r="B24" s="2" t="s">
        <v>1298</v>
      </c>
      <c r="C24" s="2" t="s">
        <v>325</v>
      </c>
      <c r="D24" s="2" t="s">
        <v>326</v>
      </c>
      <c r="E24" s="2" t="s">
        <v>1726</v>
      </c>
      <c r="F24" s="2" t="s">
        <v>5173</v>
      </c>
      <c r="G24" s="2" t="s">
        <v>10</v>
      </c>
      <c r="H24" s="2" t="s">
        <v>60</v>
      </c>
      <c r="I24" s="2" t="s">
        <v>5121</v>
      </c>
      <c r="J24" s="2" t="s">
        <v>5122</v>
      </c>
      <c r="K24" s="2" t="s">
        <v>1281</v>
      </c>
      <c r="L24" s="2" t="s">
        <v>5139</v>
      </c>
      <c r="M24" s="2" t="s">
        <v>4988</v>
      </c>
      <c r="N24" s="2" t="s">
        <v>1646</v>
      </c>
      <c r="O24" s="2" t="s">
        <v>1960</v>
      </c>
      <c r="P24" s="2" t="s">
        <v>1844</v>
      </c>
      <c r="Q24" s="2" t="s">
        <v>1292</v>
      </c>
      <c r="R24" s="2" t="s">
        <v>1844</v>
      </c>
      <c r="S24" s="2" t="s">
        <v>1844</v>
      </c>
      <c r="T24" s="2" t="s">
        <v>1278</v>
      </c>
      <c r="U24" s="2" t="s">
        <v>1844</v>
      </c>
      <c r="V24" s="2" t="s">
        <v>1844</v>
      </c>
      <c r="W24" s="2" t="s">
        <v>5125</v>
      </c>
      <c r="X24" s="2" t="s">
        <v>5126</v>
      </c>
      <c r="Y24" s="2" t="s">
        <v>1914</v>
      </c>
      <c r="Z24" s="2" t="s">
        <v>1281</v>
      </c>
      <c r="AA24" s="2" t="s">
        <v>1281</v>
      </c>
      <c r="AB24" s="2" t="s">
        <v>5127</v>
      </c>
      <c r="AC24" s="2" t="s">
        <v>1852</v>
      </c>
      <c r="AD24" s="2" t="s">
        <v>1844</v>
      </c>
      <c r="AE24" s="2" t="s">
        <v>1844</v>
      </c>
      <c r="AF24" s="2" t="s">
        <v>1844</v>
      </c>
      <c r="AG24" s="2" t="s">
        <v>1844</v>
      </c>
      <c r="AH24" s="2" t="s">
        <v>1844</v>
      </c>
      <c r="AI24" s="2" t="s">
        <v>1844</v>
      </c>
      <c r="AJ24" s="2" t="s">
        <v>1281</v>
      </c>
      <c r="AK24" s="2" t="s">
        <v>1844</v>
      </c>
      <c r="AL24" s="2" t="s">
        <v>120</v>
      </c>
      <c r="AM24" s="2" t="s">
        <v>1844</v>
      </c>
      <c r="AN24" s="2" t="s">
        <v>1844</v>
      </c>
      <c r="AO24" s="2" t="s">
        <v>1857</v>
      </c>
      <c r="AP24" s="2" t="s">
        <v>1857</v>
      </c>
      <c r="AQ24" s="2" t="s">
        <v>1844</v>
      </c>
      <c r="AR24" s="2" t="s">
        <v>1844</v>
      </c>
      <c r="AS24" s="2" t="s">
        <v>1844</v>
      </c>
      <c r="AT24" s="2" t="s">
        <v>1844</v>
      </c>
      <c r="AU24" s="2" t="s">
        <v>1844</v>
      </c>
      <c r="AV24" s="2" t="s">
        <v>1281</v>
      </c>
      <c r="AW24" s="2" t="s">
        <v>5128</v>
      </c>
      <c r="AX24" s="2" t="s">
        <v>1844</v>
      </c>
      <c r="AY24" s="2" t="s">
        <v>1752</v>
      </c>
      <c r="AZ24" s="2" t="s">
        <v>2272</v>
      </c>
      <c r="BA24" s="2" t="s">
        <v>1844</v>
      </c>
      <c r="BB24" s="2" t="s">
        <v>1844</v>
      </c>
      <c r="BC24" s="2" t="s">
        <v>1844</v>
      </c>
      <c r="BD24" s="2" t="s">
        <v>1844</v>
      </c>
      <c r="BE24" s="2" t="s">
        <v>5129</v>
      </c>
      <c r="BF24" s="2" t="s">
        <v>2190</v>
      </c>
      <c r="BG24" s="2" t="s">
        <v>2190</v>
      </c>
      <c r="BH24" s="2" t="s">
        <v>5178</v>
      </c>
      <c r="BI24" s="2" t="s">
        <v>1857</v>
      </c>
      <c r="BJ24" s="2" t="s">
        <v>2135</v>
      </c>
      <c r="BK24" s="2" t="s">
        <v>1844</v>
      </c>
      <c r="BL24" s="2" t="s">
        <v>1015</v>
      </c>
      <c r="BM24" s="2" t="s">
        <v>1844</v>
      </c>
      <c r="BN24" s="2" t="s">
        <v>1844</v>
      </c>
      <c r="BO24" s="2" t="s">
        <v>1844</v>
      </c>
      <c r="BP24" s="2" t="s">
        <v>1844</v>
      </c>
      <c r="BQ24" s="2" t="s">
        <v>1299</v>
      </c>
      <c r="BR24" s="2" t="s">
        <v>1844</v>
      </c>
      <c r="BS24" s="2" t="s">
        <v>1844</v>
      </c>
      <c r="BT24" s="2" t="s">
        <v>5179</v>
      </c>
      <c r="BU24" s="2" t="s">
        <v>1844</v>
      </c>
      <c r="BV24" s="2" t="s">
        <v>1844</v>
      </c>
      <c r="BW24" s="2" t="s">
        <v>1844</v>
      </c>
      <c r="BX24" s="2" t="s">
        <v>1844</v>
      </c>
      <c r="BY24" s="2" t="s">
        <v>1844</v>
      </c>
      <c r="BZ24" s="2" t="s">
        <v>1844</v>
      </c>
      <c r="CA24" s="2" t="s">
        <v>1844</v>
      </c>
      <c r="CB24" s="2" t="s">
        <v>1844</v>
      </c>
      <c r="CC24" s="2" t="s">
        <v>1844</v>
      </c>
      <c r="CD24" s="2" t="s">
        <v>1844</v>
      </c>
      <c r="CE24" s="2" t="s">
        <v>1854</v>
      </c>
      <c r="CF24" s="2" t="s">
        <v>1844</v>
      </c>
      <c r="CG24" s="2" t="s">
        <v>5131</v>
      </c>
      <c r="CH24" s="2" t="s">
        <v>1844</v>
      </c>
      <c r="CI24" s="2" t="s">
        <v>121</v>
      </c>
      <c r="CJ24" s="2" t="s">
        <v>1844</v>
      </c>
      <c r="CK24" s="2" t="s">
        <v>5132</v>
      </c>
      <c r="CL24" s="2" t="s">
        <v>1844</v>
      </c>
      <c r="CM24" s="2" t="s">
        <v>1844</v>
      </c>
      <c r="CN24" s="2" t="s">
        <v>1851</v>
      </c>
      <c r="CO24" s="2" t="s">
        <v>1855</v>
      </c>
      <c r="CP24" s="2" t="s">
        <v>1844</v>
      </c>
      <c r="CQ24" s="2" t="s">
        <v>1844</v>
      </c>
      <c r="CR24" s="2" t="s">
        <v>1847</v>
      </c>
      <c r="CS24" s="2" t="s">
        <v>1844</v>
      </c>
      <c r="CT24" s="2" t="s">
        <v>1844</v>
      </c>
      <c r="CU24" s="2" t="s">
        <v>5133</v>
      </c>
      <c r="CV24" s="2" t="s">
        <v>5134</v>
      </c>
      <c r="CW24" s="3">
        <v>45483</v>
      </c>
      <c r="CX24" s="3">
        <v>45482</v>
      </c>
      <c r="CY24" s="3">
        <v>45482</v>
      </c>
      <c r="CZ24" s="28">
        <v>264025</v>
      </c>
      <c r="DA24" s="4">
        <v>0</v>
      </c>
      <c r="DB24" s="3"/>
      <c r="DC24" s="3"/>
      <c r="DD24" s="3">
        <v>45483</v>
      </c>
      <c r="DE24" s="3">
        <v>45482</v>
      </c>
      <c r="DF24" s="3"/>
      <c r="DG24" s="3">
        <v>45483</v>
      </c>
      <c r="DH24" s="3">
        <v>45482</v>
      </c>
      <c r="DI24" s="3">
        <v>45482</v>
      </c>
      <c r="DJ24" s="3">
        <v>45485</v>
      </c>
      <c r="DK24" s="28">
        <v>0</v>
      </c>
      <c r="DL24" s="3"/>
      <c r="DM24" s="28">
        <v>0</v>
      </c>
      <c r="DN24" s="28">
        <v>0</v>
      </c>
      <c r="DO24" s="3">
        <v>45483</v>
      </c>
      <c r="DP24" s="2" t="s">
        <v>5135</v>
      </c>
      <c r="DQ24" s="28">
        <v>0</v>
      </c>
      <c r="DR24" s="28">
        <v>0</v>
      </c>
      <c r="DS24" s="28">
        <v>0</v>
      </c>
      <c r="DT24" s="28">
        <v>264025</v>
      </c>
      <c r="DU24" s="2" t="s">
        <v>1844</v>
      </c>
    </row>
    <row r="25" spans="1:125" x14ac:dyDescent="0.25">
      <c r="A25" s="2" t="s">
        <v>4957</v>
      </c>
      <c r="B25" s="2" t="s">
        <v>1279</v>
      </c>
      <c r="C25" s="2" t="s">
        <v>238</v>
      </c>
      <c r="D25" s="2" t="s">
        <v>239</v>
      </c>
      <c r="E25" s="2" t="s">
        <v>1722</v>
      </c>
      <c r="F25" s="2" t="s">
        <v>5180</v>
      </c>
      <c r="G25" s="2" t="s">
        <v>10</v>
      </c>
      <c r="H25" s="2" t="s">
        <v>60</v>
      </c>
      <c r="I25" s="2" t="s">
        <v>5121</v>
      </c>
      <c r="J25" s="2" t="s">
        <v>5122</v>
      </c>
      <c r="K25" s="2" t="s">
        <v>1281</v>
      </c>
      <c r="L25" s="2" t="s">
        <v>5123</v>
      </c>
      <c r="M25" s="2" t="s">
        <v>4956</v>
      </c>
      <c r="N25" s="2" t="s">
        <v>1645</v>
      </c>
      <c r="O25" s="2" t="s">
        <v>1846</v>
      </c>
      <c r="P25" s="2" t="s">
        <v>1844</v>
      </c>
      <c r="Q25" s="2" t="s">
        <v>1299</v>
      </c>
      <c r="R25" s="2" t="s">
        <v>1844</v>
      </c>
      <c r="S25" s="2" t="s">
        <v>1844</v>
      </c>
      <c r="T25" s="2" t="s">
        <v>1278</v>
      </c>
      <c r="U25" s="2" t="s">
        <v>1844</v>
      </c>
      <c r="V25" s="2" t="s">
        <v>1844</v>
      </c>
      <c r="W25" s="2" t="s">
        <v>5125</v>
      </c>
      <c r="X25" s="2" t="s">
        <v>5126</v>
      </c>
      <c r="Y25" s="2" t="s">
        <v>1856</v>
      </c>
      <c r="Z25" s="2" t="s">
        <v>1281</v>
      </c>
      <c r="AA25" s="2" t="s">
        <v>1281</v>
      </c>
      <c r="AB25" s="2" t="s">
        <v>5127</v>
      </c>
      <c r="AC25" s="2" t="s">
        <v>1852</v>
      </c>
      <c r="AD25" s="2" t="s">
        <v>1844</v>
      </c>
      <c r="AE25" s="2" t="s">
        <v>1844</v>
      </c>
      <c r="AF25" s="2" t="s">
        <v>1844</v>
      </c>
      <c r="AG25" s="2" t="s">
        <v>1844</v>
      </c>
      <c r="AH25" s="2" t="s">
        <v>1844</v>
      </c>
      <c r="AI25" s="2" t="s">
        <v>1844</v>
      </c>
      <c r="AJ25" s="2" t="s">
        <v>1281</v>
      </c>
      <c r="AK25" s="2" t="s">
        <v>1844</v>
      </c>
      <c r="AL25" s="2" t="s">
        <v>185</v>
      </c>
      <c r="AM25" s="2" t="s">
        <v>1844</v>
      </c>
      <c r="AN25" s="2" t="s">
        <v>1844</v>
      </c>
      <c r="AO25" s="2" t="s">
        <v>1857</v>
      </c>
      <c r="AP25" s="2" t="s">
        <v>1857</v>
      </c>
      <c r="AQ25" s="2" t="s">
        <v>1844</v>
      </c>
      <c r="AR25" s="2" t="s">
        <v>1844</v>
      </c>
      <c r="AS25" s="2" t="s">
        <v>1844</v>
      </c>
      <c r="AT25" s="2" t="s">
        <v>1844</v>
      </c>
      <c r="AU25" s="2" t="s">
        <v>1844</v>
      </c>
      <c r="AV25" s="2" t="s">
        <v>1281</v>
      </c>
      <c r="AW25" s="2" t="s">
        <v>5128</v>
      </c>
      <c r="AX25" s="2" t="s">
        <v>1844</v>
      </c>
      <c r="AY25" s="2" t="s">
        <v>1752</v>
      </c>
      <c r="AZ25" s="2" t="s">
        <v>2570</v>
      </c>
      <c r="BA25" s="2" t="s">
        <v>1844</v>
      </c>
      <c r="BB25" s="2" t="s">
        <v>1844</v>
      </c>
      <c r="BC25" s="2" t="s">
        <v>1844</v>
      </c>
      <c r="BD25" s="2" t="s">
        <v>1844</v>
      </c>
      <c r="BE25" s="2" t="s">
        <v>5129</v>
      </c>
      <c r="BF25" s="2" t="s">
        <v>1857</v>
      </c>
      <c r="BG25" s="2" t="s">
        <v>1857</v>
      </c>
      <c r="BH25" s="2" t="s">
        <v>4958</v>
      </c>
      <c r="BI25" s="2" t="s">
        <v>1857</v>
      </c>
      <c r="BJ25" s="2" t="s">
        <v>2191</v>
      </c>
      <c r="BK25" s="2" t="s">
        <v>1844</v>
      </c>
      <c r="BL25" s="2" t="s">
        <v>1015</v>
      </c>
      <c r="BM25" s="2" t="s">
        <v>1844</v>
      </c>
      <c r="BN25" s="2" t="s">
        <v>1844</v>
      </c>
      <c r="BO25" s="2" t="s">
        <v>1844</v>
      </c>
      <c r="BP25" s="2" t="s">
        <v>1844</v>
      </c>
      <c r="BQ25" s="2" t="s">
        <v>1299</v>
      </c>
      <c r="BR25" s="2" t="s">
        <v>1844</v>
      </c>
      <c r="BS25" s="2" t="s">
        <v>1844</v>
      </c>
      <c r="BT25" s="2" t="s">
        <v>5181</v>
      </c>
      <c r="BU25" s="2" t="s">
        <v>1844</v>
      </c>
      <c r="BV25" s="2" t="s">
        <v>1844</v>
      </c>
      <c r="BW25" s="2" t="s">
        <v>1844</v>
      </c>
      <c r="BX25" s="2" t="s">
        <v>1844</v>
      </c>
      <c r="BY25" s="2" t="s">
        <v>1844</v>
      </c>
      <c r="BZ25" s="2" t="s">
        <v>1844</v>
      </c>
      <c r="CA25" s="2" t="s">
        <v>1844</v>
      </c>
      <c r="CB25" s="2" t="s">
        <v>1844</v>
      </c>
      <c r="CC25" s="2" t="s">
        <v>1844</v>
      </c>
      <c r="CD25" s="2" t="s">
        <v>1844</v>
      </c>
      <c r="CE25" s="2" t="s">
        <v>1854</v>
      </c>
      <c r="CF25" s="2" t="s">
        <v>1844</v>
      </c>
      <c r="CG25" s="2" t="s">
        <v>5131</v>
      </c>
      <c r="CH25" s="2" t="s">
        <v>1844</v>
      </c>
      <c r="CI25" s="2" t="s">
        <v>240</v>
      </c>
      <c r="CJ25" s="2" t="s">
        <v>1844</v>
      </c>
      <c r="CK25" s="2" t="s">
        <v>5132</v>
      </c>
      <c r="CL25" s="2" t="s">
        <v>1844</v>
      </c>
      <c r="CM25" s="2" t="s">
        <v>1844</v>
      </c>
      <c r="CN25" s="2" t="s">
        <v>1851</v>
      </c>
      <c r="CO25" s="2" t="s">
        <v>1855</v>
      </c>
      <c r="CP25" s="2" t="s">
        <v>1844</v>
      </c>
      <c r="CQ25" s="2" t="s">
        <v>1844</v>
      </c>
      <c r="CR25" s="2" t="s">
        <v>1847</v>
      </c>
      <c r="CS25" s="2" t="s">
        <v>1844</v>
      </c>
      <c r="CT25" s="2" t="s">
        <v>1844</v>
      </c>
      <c r="CU25" s="2" t="s">
        <v>5133</v>
      </c>
      <c r="CV25" s="2" t="s">
        <v>5134</v>
      </c>
      <c r="CW25" s="3">
        <v>45475</v>
      </c>
      <c r="CX25" s="3">
        <v>45475</v>
      </c>
      <c r="CY25" s="3">
        <v>45475</v>
      </c>
      <c r="CZ25" s="28">
        <v>239153</v>
      </c>
      <c r="DA25" s="4">
        <v>0</v>
      </c>
      <c r="DB25" s="3"/>
      <c r="DC25" s="3"/>
      <c r="DD25" s="3">
        <v>45475</v>
      </c>
      <c r="DE25" s="3">
        <v>45475</v>
      </c>
      <c r="DF25" s="3"/>
      <c r="DG25" s="3">
        <v>45476</v>
      </c>
      <c r="DH25" s="3">
        <v>45475</v>
      </c>
      <c r="DI25" s="3">
        <v>45475</v>
      </c>
      <c r="DJ25" s="3">
        <v>45476</v>
      </c>
      <c r="DK25" s="28">
        <v>0</v>
      </c>
      <c r="DL25" s="3"/>
      <c r="DM25" s="28">
        <v>0</v>
      </c>
      <c r="DN25" s="28">
        <v>0</v>
      </c>
      <c r="DO25" s="3">
        <v>45475</v>
      </c>
      <c r="DP25" s="2" t="s">
        <v>5135</v>
      </c>
      <c r="DQ25" s="28">
        <v>239153</v>
      </c>
      <c r="DR25" s="28">
        <v>0</v>
      </c>
      <c r="DS25" s="28">
        <v>239153</v>
      </c>
      <c r="DT25" s="28">
        <v>239153</v>
      </c>
      <c r="DU25" s="2" t="s">
        <v>1844</v>
      </c>
    </row>
    <row r="26" spans="1:125" x14ac:dyDescent="0.25">
      <c r="A26" s="2" t="s">
        <v>4497</v>
      </c>
      <c r="B26" s="2" t="s">
        <v>1298</v>
      </c>
      <c r="C26" s="2" t="s">
        <v>365</v>
      </c>
      <c r="D26" s="2" t="s">
        <v>366</v>
      </c>
      <c r="E26" s="2" t="s">
        <v>1648</v>
      </c>
      <c r="F26" s="2" t="s">
        <v>5182</v>
      </c>
      <c r="G26" s="2" t="s">
        <v>10</v>
      </c>
      <c r="H26" s="2" t="s">
        <v>67</v>
      </c>
      <c r="I26" s="2" t="s">
        <v>5121</v>
      </c>
      <c r="J26" s="2" t="s">
        <v>5122</v>
      </c>
      <c r="K26" s="2" t="s">
        <v>1281</v>
      </c>
      <c r="L26" s="2" t="s">
        <v>5148</v>
      </c>
      <c r="M26" s="2" t="s">
        <v>4496</v>
      </c>
      <c r="N26" s="2" t="s">
        <v>1645</v>
      </c>
      <c r="O26" s="2" t="s">
        <v>1913</v>
      </c>
      <c r="P26" s="2" t="s">
        <v>1844</v>
      </c>
      <c r="Q26" s="2" t="s">
        <v>1296</v>
      </c>
      <c r="R26" s="2" t="s">
        <v>1844</v>
      </c>
      <c r="S26" s="2" t="s">
        <v>1844</v>
      </c>
      <c r="T26" s="2" t="s">
        <v>1278</v>
      </c>
      <c r="U26" s="2" t="s">
        <v>1844</v>
      </c>
      <c r="V26" s="2" t="s">
        <v>1844</v>
      </c>
      <c r="W26" s="2" t="s">
        <v>5125</v>
      </c>
      <c r="X26" s="2" t="s">
        <v>5126</v>
      </c>
      <c r="Y26" s="2" t="s">
        <v>1914</v>
      </c>
      <c r="Z26" s="2" t="s">
        <v>1281</v>
      </c>
      <c r="AA26" s="2" t="s">
        <v>1281</v>
      </c>
      <c r="AB26" s="2" t="s">
        <v>5127</v>
      </c>
      <c r="AC26" s="2" t="s">
        <v>1852</v>
      </c>
      <c r="AD26" s="2" t="s">
        <v>1844</v>
      </c>
      <c r="AE26" s="2" t="s">
        <v>1844</v>
      </c>
      <c r="AF26" s="2" t="s">
        <v>1844</v>
      </c>
      <c r="AG26" s="2" t="s">
        <v>1844</v>
      </c>
      <c r="AH26" s="2" t="s">
        <v>1844</v>
      </c>
      <c r="AI26" s="2" t="s">
        <v>1844</v>
      </c>
      <c r="AJ26" s="2" t="s">
        <v>1281</v>
      </c>
      <c r="AK26" s="2" t="s">
        <v>1844</v>
      </c>
      <c r="AL26" s="2" t="s">
        <v>120</v>
      </c>
      <c r="AM26" s="2" t="s">
        <v>1844</v>
      </c>
      <c r="AN26" s="2" t="s">
        <v>1844</v>
      </c>
      <c r="AO26" s="2" t="s">
        <v>1857</v>
      </c>
      <c r="AP26" s="2" t="s">
        <v>1857</v>
      </c>
      <c r="AQ26" s="2" t="s">
        <v>1844</v>
      </c>
      <c r="AR26" s="2" t="s">
        <v>1844</v>
      </c>
      <c r="AS26" s="2" t="s">
        <v>1844</v>
      </c>
      <c r="AT26" s="2" t="s">
        <v>1844</v>
      </c>
      <c r="AU26" s="2" t="s">
        <v>1844</v>
      </c>
      <c r="AV26" s="2" t="s">
        <v>1281</v>
      </c>
      <c r="AW26" s="2" t="s">
        <v>5128</v>
      </c>
      <c r="AX26" s="2" t="s">
        <v>1844</v>
      </c>
      <c r="AY26" s="2" t="s">
        <v>1752</v>
      </c>
      <c r="AZ26" s="2" t="s">
        <v>1857</v>
      </c>
      <c r="BA26" s="2" t="s">
        <v>1844</v>
      </c>
      <c r="BB26" s="2" t="s">
        <v>1844</v>
      </c>
      <c r="BC26" s="2" t="s">
        <v>1844</v>
      </c>
      <c r="BD26" s="2" t="s">
        <v>1844</v>
      </c>
      <c r="BE26" s="2" t="s">
        <v>5129</v>
      </c>
      <c r="BF26" s="2" t="s">
        <v>2190</v>
      </c>
      <c r="BG26" s="2" t="s">
        <v>2190</v>
      </c>
      <c r="BH26" s="2" t="s">
        <v>5183</v>
      </c>
      <c r="BI26" s="2" t="s">
        <v>1857</v>
      </c>
      <c r="BJ26" s="2" t="s">
        <v>4610</v>
      </c>
      <c r="BK26" s="2" t="s">
        <v>1844</v>
      </c>
      <c r="BL26" s="2" t="s">
        <v>1025</v>
      </c>
      <c r="BM26" s="2" t="s">
        <v>1844</v>
      </c>
      <c r="BN26" s="2" t="s">
        <v>1844</v>
      </c>
      <c r="BO26" s="2" t="s">
        <v>1844</v>
      </c>
      <c r="BP26" s="2" t="s">
        <v>1844</v>
      </c>
      <c r="BQ26" s="2" t="s">
        <v>1292</v>
      </c>
      <c r="BR26" s="2" t="s">
        <v>1844</v>
      </c>
      <c r="BS26" s="2" t="s">
        <v>1844</v>
      </c>
      <c r="BT26" s="2" t="s">
        <v>5184</v>
      </c>
      <c r="BU26" s="2" t="s">
        <v>1844</v>
      </c>
      <c r="BV26" s="2" t="s">
        <v>1844</v>
      </c>
      <c r="BW26" s="2" t="s">
        <v>1844</v>
      </c>
      <c r="BX26" s="2" t="s">
        <v>1844</v>
      </c>
      <c r="BY26" s="2" t="s">
        <v>1844</v>
      </c>
      <c r="BZ26" s="2" t="s">
        <v>1844</v>
      </c>
      <c r="CA26" s="2" t="s">
        <v>1844</v>
      </c>
      <c r="CB26" s="2" t="s">
        <v>1844</v>
      </c>
      <c r="CC26" s="2" t="s">
        <v>1844</v>
      </c>
      <c r="CD26" s="2" t="s">
        <v>1844</v>
      </c>
      <c r="CE26" s="2" t="s">
        <v>1854</v>
      </c>
      <c r="CF26" s="2" t="s">
        <v>1844</v>
      </c>
      <c r="CG26" s="2" t="s">
        <v>5131</v>
      </c>
      <c r="CH26" s="2" t="s">
        <v>1844</v>
      </c>
      <c r="CI26" s="2" t="s">
        <v>121</v>
      </c>
      <c r="CJ26" s="2" t="s">
        <v>1844</v>
      </c>
      <c r="CK26" s="2" t="s">
        <v>5132</v>
      </c>
      <c r="CL26" s="2" t="s">
        <v>1844</v>
      </c>
      <c r="CM26" s="2" t="s">
        <v>1844</v>
      </c>
      <c r="CN26" s="2" t="s">
        <v>1851</v>
      </c>
      <c r="CO26" s="2" t="s">
        <v>1855</v>
      </c>
      <c r="CP26" s="2" t="s">
        <v>1844</v>
      </c>
      <c r="CQ26" s="2" t="s">
        <v>1844</v>
      </c>
      <c r="CR26" s="2" t="s">
        <v>1847</v>
      </c>
      <c r="CS26" s="2" t="s">
        <v>1844</v>
      </c>
      <c r="CT26" s="2" t="s">
        <v>1844</v>
      </c>
      <c r="CU26" s="2" t="s">
        <v>5133</v>
      </c>
      <c r="CV26" s="2" t="s">
        <v>5134</v>
      </c>
      <c r="CW26" s="3">
        <v>45391</v>
      </c>
      <c r="CX26" s="3"/>
      <c r="CY26" s="3">
        <v>45302</v>
      </c>
      <c r="CZ26" s="28">
        <v>2849013</v>
      </c>
      <c r="DA26" s="4">
        <v>0</v>
      </c>
      <c r="DB26" s="3"/>
      <c r="DC26" s="3"/>
      <c r="DD26" s="3">
        <v>45302</v>
      </c>
      <c r="DE26" s="3">
        <v>45302</v>
      </c>
      <c r="DF26" s="3"/>
      <c r="DG26" s="3">
        <v>45391</v>
      </c>
      <c r="DH26" s="3"/>
      <c r="DI26" s="3">
        <v>45302</v>
      </c>
      <c r="DJ26" s="3">
        <v>45498</v>
      </c>
      <c r="DK26" s="28">
        <v>0</v>
      </c>
      <c r="DL26" s="3"/>
      <c r="DM26" s="28">
        <v>0</v>
      </c>
      <c r="DN26" s="28">
        <v>0</v>
      </c>
      <c r="DO26" s="3">
        <v>45391</v>
      </c>
      <c r="DP26" s="2" t="s">
        <v>5135</v>
      </c>
      <c r="DQ26" s="28">
        <v>2849013</v>
      </c>
      <c r="DR26" s="28">
        <v>0</v>
      </c>
      <c r="DS26" s="28">
        <v>2849013</v>
      </c>
      <c r="DT26" s="28">
        <v>2849013</v>
      </c>
      <c r="DU26" s="2" t="s">
        <v>1844</v>
      </c>
    </row>
    <row r="27" spans="1:125" x14ac:dyDescent="0.25">
      <c r="A27" s="2" t="s">
        <v>3290</v>
      </c>
      <c r="B27" s="2" t="s">
        <v>1291</v>
      </c>
      <c r="C27" s="2" t="s">
        <v>152</v>
      </c>
      <c r="D27" s="2" t="s">
        <v>153</v>
      </c>
      <c r="E27" s="2" t="s">
        <v>5185</v>
      </c>
      <c r="F27" s="2" t="s">
        <v>5182</v>
      </c>
      <c r="G27" s="2" t="s">
        <v>10</v>
      </c>
      <c r="H27" s="2" t="s">
        <v>67</v>
      </c>
      <c r="I27" s="2" t="s">
        <v>5121</v>
      </c>
      <c r="J27" s="2" t="s">
        <v>5122</v>
      </c>
      <c r="K27" s="2" t="s">
        <v>1281</v>
      </c>
      <c r="L27" s="2" t="s">
        <v>5148</v>
      </c>
      <c r="M27" s="2" t="s">
        <v>3289</v>
      </c>
      <c r="N27" s="2" t="s">
        <v>1645</v>
      </c>
      <c r="O27" s="2" t="s">
        <v>2176</v>
      </c>
      <c r="P27" s="2" t="s">
        <v>1844</v>
      </c>
      <c r="Q27" s="2" t="s">
        <v>1296</v>
      </c>
      <c r="R27" s="2" t="s">
        <v>1844</v>
      </c>
      <c r="S27" s="2" t="s">
        <v>1883</v>
      </c>
      <c r="T27" s="2" t="s">
        <v>1278</v>
      </c>
      <c r="U27" s="2" t="s">
        <v>1844</v>
      </c>
      <c r="V27" s="2" t="s">
        <v>1844</v>
      </c>
      <c r="W27" s="2" t="s">
        <v>5125</v>
      </c>
      <c r="X27" s="2" t="s">
        <v>5126</v>
      </c>
      <c r="Y27" s="2" t="s">
        <v>1866</v>
      </c>
      <c r="Z27" s="2" t="s">
        <v>1281</v>
      </c>
      <c r="AA27" s="2" t="s">
        <v>1281</v>
      </c>
      <c r="AB27" s="2" t="s">
        <v>5127</v>
      </c>
      <c r="AC27" s="2" t="s">
        <v>1852</v>
      </c>
      <c r="AD27" s="2" t="s">
        <v>1844</v>
      </c>
      <c r="AE27" s="2" t="s">
        <v>1844</v>
      </c>
      <c r="AF27" s="2" t="s">
        <v>1844</v>
      </c>
      <c r="AG27" s="2" t="s">
        <v>1844</v>
      </c>
      <c r="AH27" s="2" t="s">
        <v>1844</v>
      </c>
      <c r="AI27" s="2" t="s">
        <v>1844</v>
      </c>
      <c r="AJ27" s="2" t="s">
        <v>1281</v>
      </c>
      <c r="AK27" s="2" t="s">
        <v>1844</v>
      </c>
      <c r="AL27" s="2" t="s">
        <v>154</v>
      </c>
      <c r="AM27" s="2" t="s">
        <v>1844</v>
      </c>
      <c r="AN27" s="2" t="s">
        <v>1844</v>
      </c>
      <c r="AO27" s="2" t="s">
        <v>1857</v>
      </c>
      <c r="AP27" s="2" t="s">
        <v>1857</v>
      </c>
      <c r="AQ27" s="2" t="s">
        <v>1844</v>
      </c>
      <c r="AR27" s="2" t="s">
        <v>1844</v>
      </c>
      <c r="AS27" s="2" t="s">
        <v>1844</v>
      </c>
      <c r="AT27" s="2" t="s">
        <v>1844</v>
      </c>
      <c r="AU27" s="2" t="s">
        <v>1844</v>
      </c>
      <c r="AV27" s="2" t="s">
        <v>1281</v>
      </c>
      <c r="AW27" s="2" t="s">
        <v>5128</v>
      </c>
      <c r="AX27" s="2" t="s">
        <v>1844</v>
      </c>
      <c r="AY27" s="2" t="s">
        <v>1752</v>
      </c>
      <c r="AZ27" s="2" t="s">
        <v>1857</v>
      </c>
      <c r="BA27" s="2" t="s">
        <v>1844</v>
      </c>
      <c r="BB27" s="2" t="s">
        <v>1844</v>
      </c>
      <c r="BC27" s="2" t="s">
        <v>1844</v>
      </c>
      <c r="BD27" s="2" t="s">
        <v>1844</v>
      </c>
      <c r="BE27" s="2" t="s">
        <v>5129</v>
      </c>
      <c r="BF27" s="2" t="s">
        <v>1961</v>
      </c>
      <c r="BG27" s="2" t="s">
        <v>1961</v>
      </c>
      <c r="BH27" s="2" t="s">
        <v>5186</v>
      </c>
      <c r="BI27" s="2" t="s">
        <v>1857</v>
      </c>
      <c r="BJ27" s="2" t="s">
        <v>2375</v>
      </c>
      <c r="BK27" s="2" t="s">
        <v>1844</v>
      </c>
      <c r="BL27" s="2" t="s">
        <v>1025</v>
      </c>
      <c r="BM27" s="2" t="s">
        <v>1844</v>
      </c>
      <c r="BN27" s="2" t="s">
        <v>1882</v>
      </c>
      <c r="BO27" s="2" t="s">
        <v>1844</v>
      </c>
      <c r="BP27" s="2" t="s">
        <v>1844</v>
      </c>
      <c r="BQ27" s="2" t="s">
        <v>5187</v>
      </c>
      <c r="BR27" s="2" t="s">
        <v>1844</v>
      </c>
      <c r="BS27" s="2" t="s">
        <v>1844</v>
      </c>
      <c r="BT27" s="2" t="s">
        <v>5188</v>
      </c>
      <c r="BU27" s="2" t="s">
        <v>1844</v>
      </c>
      <c r="BV27" s="2" t="s">
        <v>1844</v>
      </c>
      <c r="BW27" s="2" t="s">
        <v>1844</v>
      </c>
      <c r="BX27" s="2" t="s">
        <v>1844</v>
      </c>
      <c r="BY27" s="2" t="s">
        <v>1844</v>
      </c>
      <c r="BZ27" s="2" t="s">
        <v>1844</v>
      </c>
      <c r="CA27" s="2" t="s">
        <v>1844</v>
      </c>
      <c r="CB27" s="2" t="s">
        <v>1844</v>
      </c>
      <c r="CC27" s="2" t="s">
        <v>1844</v>
      </c>
      <c r="CD27" s="2" t="s">
        <v>1844</v>
      </c>
      <c r="CE27" s="2" t="s">
        <v>1854</v>
      </c>
      <c r="CF27" s="2" t="s">
        <v>1844</v>
      </c>
      <c r="CG27" s="2" t="s">
        <v>5131</v>
      </c>
      <c r="CH27" s="2" t="s">
        <v>1844</v>
      </c>
      <c r="CI27" s="2" t="s">
        <v>155</v>
      </c>
      <c r="CJ27" s="2" t="s">
        <v>1844</v>
      </c>
      <c r="CK27" s="2" t="s">
        <v>5132</v>
      </c>
      <c r="CL27" s="2" t="s">
        <v>1844</v>
      </c>
      <c r="CM27" s="2" t="s">
        <v>1844</v>
      </c>
      <c r="CN27" s="2" t="s">
        <v>1851</v>
      </c>
      <c r="CO27" s="2" t="s">
        <v>1855</v>
      </c>
      <c r="CP27" s="2" t="s">
        <v>1844</v>
      </c>
      <c r="CQ27" s="2" t="s">
        <v>1844</v>
      </c>
      <c r="CR27" s="2" t="s">
        <v>1847</v>
      </c>
      <c r="CS27" s="2" t="s">
        <v>1884</v>
      </c>
      <c r="CT27" s="2" t="s">
        <v>1844</v>
      </c>
      <c r="CU27" s="2" t="s">
        <v>5133</v>
      </c>
      <c r="CV27" s="2" t="s">
        <v>5134</v>
      </c>
      <c r="CW27" s="3">
        <v>45090</v>
      </c>
      <c r="CX27" s="3"/>
      <c r="CY27" s="3">
        <v>44940</v>
      </c>
      <c r="CZ27" s="28">
        <v>7812767</v>
      </c>
      <c r="DA27" s="4">
        <v>0</v>
      </c>
      <c r="DB27" s="3"/>
      <c r="DC27" s="3"/>
      <c r="DD27" s="3">
        <v>44940</v>
      </c>
      <c r="DE27" s="3">
        <v>44940</v>
      </c>
      <c r="DF27" s="3"/>
      <c r="DG27" s="3">
        <v>45092</v>
      </c>
      <c r="DH27" s="3"/>
      <c r="DI27" s="3">
        <v>44880</v>
      </c>
      <c r="DJ27" s="3">
        <v>45108</v>
      </c>
      <c r="DK27" s="28">
        <v>0</v>
      </c>
      <c r="DL27" s="3"/>
      <c r="DM27" s="28">
        <v>0</v>
      </c>
      <c r="DN27" s="28">
        <v>0</v>
      </c>
      <c r="DO27" s="3">
        <v>45090</v>
      </c>
      <c r="DP27" s="2" t="s">
        <v>5135</v>
      </c>
      <c r="DQ27" s="28">
        <v>7398280</v>
      </c>
      <c r="DR27" s="28">
        <v>0</v>
      </c>
      <c r="DS27" s="28">
        <v>7398280</v>
      </c>
      <c r="DT27" s="28">
        <v>7812767</v>
      </c>
      <c r="DU27" s="2" t="s">
        <v>1844</v>
      </c>
    </row>
    <row r="28" spans="1:125" x14ac:dyDescent="0.25">
      <c r="A28" s="2" t="s">
        <v>3280</v>
      </c>
      <c r="B28" s="2" t="s">
        <v>1291</v>
      </c>
      <c r="C28" s="2" t="s">
        <v>405</v>
      </c>
      <c r="D28" s="2" t="s">
        <v>406</v>
      </c>
      <c r="E28" s="2" t="s">
        <v>1487</v>
      </c>
      <c r="F28" s="2" t="s">
        <v>5182</v>
      </c>
      <c r="G28" s="2" t="s">
        <v>10</v>
      </c>
      <c r="H28" s="2" t="s">
        <v>54</v>
      </c>
      <c r="I28" s="2" t="s">
        <v>5121</v>
      </c>
      <c r="J28" s="2" t="s">
        <v>5122</v>
      </c>
      <c r="K28" s="2" t="s">
        <v>1281</v>
      </c>
      <c r="L28" s="2" t="s">
        <v>5148</v>
      </c>
      <c r="M28" s="2" t="s">
        <v>3279</v>
      </c>
      <c r="N28" s="2" t="s">
        <v>1645</v>
      </c>
      <c r="O28" s="2" t="s">
        <v>1844</v>
      </c>
      <c r="P28" s="2" t="s">
        <v>1844</v>
      </c>
      <c r="Q28" s="2" t="s">
        <v>1296</v>
      </c>
      <c r="R28" s="2" t="s">
        <v>1844</v>
      </c>
      <c r="S28" s="2" t="s">
        <v>1844</v>
      </c>
      <c r="T28" s="2" t="s">
        <v>1278</v>
      </c>
      <c r="U28" s="2" t="s">
        <v>1844</v>
      </c>
      <c r="V28" s="2" t="s">
        <v>1844</v>
      </c>
      <c r="W28" s="2" t="s">
        <v>5125</v>
      </c>
      <c r="X28" s="2" t="s">
        <v>5126</v>
      </c>
      <c r="Y28" s="2" t="s">
        <v>1866</v>
      </c>
      <c r="Z28" s="2" t="s">
        <v>1281</v>
      </c>
      <c r="AA28" s="2" t="s">
        <v>1281</v>
      </c>
      <c r="AB28" s="2" t="s">
        <v>5127</v>
      </c>
      <c r="AC28" s="2" t="s">
        <v>1852</v>
      </c>
      <c r="AD28" s="2" t="s">
        <v>1844</v>
      </c>
      <c r="AE28" s="2" t="s">
        <v>1844</v>
      </c>
      <c r="AF28" s="2" t="s">
        <v>1844</v>
      </c>
      <c r="AG28" s="2" t="s">
        <v>1844</v>
      </c>
      <c r="AH28" s="2" t="s">
        <v>1844</v>
      </c>
      <c r="AI28" s="2" t="s">
        <v>1844</v>
      </c>
      <c r="AJ28" s="2" t="s">
        <v>1281</v>
      </c>
      <c r="AK28" s="2" t="s">
        <v>1844</v>
      </c>
      <c r="AL28" s="2" t="s">
        <v>154</v>
      </c>
      <c r="AM28" s="2" t="s">
        <v>1844</v>
      </c>
      <c r="AN28" s="2" t="s">
        <v>1844</v>
      </c>
      <c r="AO28" s="2" t="s">
        <v>1857</v>
      </c>
      <c r="AP28" s="2" t="s">
        <v>1857</v>
      </c>
      <c r="AQ28" s="2" t="s">
        <v>1844</v>
      </c>
      <c r="AR28" s="2" t="s">
        <v>1844</v>
      </c>
      <c r="AS28" s="2" t="s">
        <v>1844</v>
      </c>
      <c r="AT28" s="2" t="s">
        <v>1844</v>
      </c>
      <c r="AU28" s="2" t="s">
        <v>1844</v>
      </c>
      <c r="AV28" s="2" t="s">
        <v>1281</v>
      </c>
      <c r="AW28" s="2" t="s">
        <v>5128</v>
      </c>
      <c r="AX28" s="2" t="s">
        <v>1844</v>
      </c>
      <c r="AY28" s="2" t="s">
        <v>1752</v>
      </c>
      <c r="AZ28" s="2" t="s">
        <v>1857</v>
      </c>
      <c r="BA28" s="2" t="s">
        <v>1844</v>
      </c>
      <c r="BB28" s="2" t="s">
        <v>1844</v>
      </c>
      <c r="BC28" s="2" t="s">
        <v>1844</v>
      </c>
      <c r="BD28" s="2" t="s">
        <v>1844</v>
      </c>
      <c r="BE28" s="2" t="s">
        <v>5129</v>
      </c>
      <c r="BF28" s="2" t="s">
        <v>1961</v>
      </c>
      <c r="BG28" s="2" t="s">
        <v>1961</v>
      </c>
      <c r="BH28" s="2" t="s">
        <v>5189</v>
      </c>
      <c r="BI28" s="2" t="s">
        <v>1857</v>
      </c>
      <c r="BJ28" s="2" t="s">
        <v>2186</v>
      </c>
      <c r="BK28" s="2" t="s">
        <v>1844</v>
      </c>
      <c r="BL28" s="2" t="s">
        <v>1025</v>
      </c>
      <c r="BM28" s="2" t="s">
        <v>1844</v>
      </c>
      <c r="BN28" s="2" t="s">
        <v>1844</v>
      </c>
      <c r="BO28" s="2" t="s">
        <v>1844</v>
      </c>
      <c r="BP28" s="2" t="s">
        <v>1844</v>
      </c>
      <c r="BQ28" s="2" t="s">
        <v>5187</v>
      </c>
      <c r="BR28" s="2" t="s">
        <v>1844</v>
      </c>
      <c r="BS28" s="2" t="s">
        <v>1844</v>
      </c>
      <c r="BT28" s="2" t="s">
        <v>5190</v>
      </c>
      <c r="BU28" s="2" t="s">
        <v>1844</v>
      </c>
      <c r="BV28" s="2" t="s">
        <v>1844</v>
      </c>
      <c r="BW28" s="2" t="s">
        <v>1844</v>
      </c>
      <c r="BX28" s="2" t="s">
        <v>1844</v>
      </c>
      <c r="BY28" s="2" t="s">
        <v>1844</v>
      </c>
      <c r="BZ28" s="2" t="s">
        <v>1844</v>
      </c>
      <c r="CA28" s="2" t="s">
        <v>1844</v>
      </c>
      <c r="CB28" s="2" t="s">
        <v>1844</v>
      </c>
      <c r="CC28" s="2" t="s">
        <v>1844</v>
      </c>
      <c r="CD28" s="2" t="s">
        <v>1844</v>
      </c>
      <c r="CE28" s="2" t="s">
        <v>1854</v>
      </c>
      <c r="CF28" s="2" t="s">
        <v>1844</v>
      </c>
      <c r="CG28" s="2" t="s">
        <v>5131</v>
      </c>
      <c r="CH28" s="2" t="s">
        <v>1844</v>
      </c>
      <c r="CI28" s="2" t="s">
        <v>155</v>
      </c>
      <c r="CJ28" s="2" t="s">
        <v>1844</v>
      </c>
      <c r="CK28" s="2" t="s">
        <v>5132</v>
      </c>
      <c r="CL28" s="2" t="s">
        <v>1844</v>
      </c>
      <c r="CM28" s="2" t="s">
        <v>1844</v>
      </c>
      <c r="CN28" s="2" t="s">
        <v>1851</v>
      </c>
      <c r="CO28" s="2" t="s">
        <v>1855</v>
      </c>
      <c r="CP28" s="2" t="s">
        <v>1844</v>
      </c>
      <c r="CQ28" s="2" t="s">
        <v>1844</v>
      </c>
      <c r="CR28" s="2" t="s">
        <v>1844</v>
      </c>
      <c r="CS28" s="2" t="s">
        <v>1844</v>
      </c>
      <c r="CT28" s="2" t="s">
        <v>1844</v>
      </c>
      <c r="CU28" s="2" t="s">
        <v>5133</v>
      </c>
      <c r="CV28" s="2" t="s">
        <v>5134</v>
      </c>
      <c r="CW28" s="3">
        <v>44954</v>
      </c>
      <c r="CX28" s="3"/>
      <c r="CY28" s="3">
        <v>44936</v>
      </c>
      <c r="CZ28" s="28">
        <v>419805</v>
      </c>
      <c r="DA28" s="4">
        <v>0</v>
      </c>
      <c r="DB28" s="3"/>
      <c r="DC28" s="3"/>
      <c r="DD28" s="3">
        <v>44936</v>
      </c>
      <c r="DE28" s="3">
        <v>44936</v>
      </c>
      <c r="DF28" s="3"/>
      <c r="DG28" s="3">
        <v>44956</v>
      </c>
      <c r="DH28" s="3"/>
      <c r="DI28" s="3">
        <v>44936</v>
      </c>
      <c r="DJ28" s="3">
        <v>44986</v>
      </c>
      <c r="DK28" s="28">
        <v>0</v>
      </c>
      <c r="DL28" s="3"/>
      <c r="DM28" s="28">
        <v>0</v>
      </c>
      <c r="DN28" s="28">
        <v>0</v>
      </c>
      <c r="DO28" s="3">
        <v>44954</v>
      </c>
      <c r="DP28" s="2" t="s">
        <v>5135</v>
      </c>
      <c r="DQ28" s="28">
        <v>8136264</v>
      </c>
      <c r="DR28" s="28">
        <v>0</v>
      </c>
      <c r="DS28" s="28">
        <v>8136264</v>
      </c>
      <c r="DT28" s="28">
        <v>419805</v>
      </c>
      <c r="DU28" s="2" t="s">
        <v>1844</v>
      </c>
    </row>
    <row r="29" spans="1:125" x14ac:dyDescent="0.25">
      <c r="A29" s="2" t="s">
        <v>2399</v>
      </c>
      <c r="B29" s="2" t="s">
        <v>1279</v>
      </c>
      <c r="C29" s="2" t="s">
        <v>238</v>
      </c>
      <c r="D29" s="2" t="s">
        <v>239</v>
      </c>
      <c r="E29" s="2" t="s">
        <v>1378</v>
      </c>
      <c r="F29" s="2" t="s">
        <v>5191</v>
      </c>
      <c r="G29" s="2" t="s">
        <v>10</v>
      </c>
      <c r="H29" s="2" t="s">
        <v>60</v>
      </c>
      <c r="I29" s="2" t="s">
        <v>5121</v>
      </c>
      <c r="J29" s="2" t="s">
        <v>5122</v>
      </c>
      <c r="K29" s="2" t="s">
        <v>1281</v>
      </c>
      <c r="L29" s="2" t="s">
        <v>5148</v>
      </c>
      <c r="M29" s="2" t="s">
        <v>2398</v>
      </c>
      <c r="N29" s="2" t="s">
        <v>1276</v>
      </c>
      <c r="O29" s="2" t="s">
        <v>1846</v>
      </c>
      <c r="P29" s="2" t="s">
        <v>1844</v>
      </c>
      <c r="Q29" s="2" t="s">
        <v>1299</v>
      </c>
      <c r="R29" s="2" t="s">
        <v>1844</v>
      </c>
      <c r="S29" s="2" t="s">
        <v>1844</v>
      </c>
      <c r="T29" s="2" t="s">
        <v>1278</v>
      </c>
      <c r="U29" s="2" t="s">
        <v>1844</v>
      </c>
      <c r="V29" s="2" t="s">
        <v>1844</v>
      </c>
      <c r="W29" s="2" t="s">
        <v>5125</v>
      </c>
      <c r="X29" s="2" t="s">
        <v>5126</v>
      </c>
      <c r="Y29" s="2" t="s">
        <v>1856</v>
      </c>
      <c r="Z29" s="2" t="s">
        <v>1281</v>
      </c>
      <c r="AA29" s="2" t="s">
        <v>1281</v>
      </c>
      <c r="AB29" s="2" t="s">
        <v>5127</v>
      </c>
      <c r="AC29" s="2" t="s">
        <v>1852</v>
      </c>
      <c r="AD29" s="2" t="s">
        <v>1844</v>
      </c>
      <c r="AE29" s="2" t="s">
        <v>1844</v>
      </c>
      <c r="AF29" s="2" t="s">
        <v>1844</v>
      </c>
      <c r="AG29" s="2" t="s">
        <v>1844</v>
      </c>
      <c r="AH29" s="2" t="s">
        <v>1844</v>
      </c>
      <c r="AI29" s="2" t="s">
        <v>1844</v>
      </c>
      <c r="AJ29" s="2" t="s">
        <v>1281</v>
      </c>
      <c r="AK29" s="2" t="s">
        <v>1844</v>
      </c>
      <c r="AL29" s="2" t="s">
        <v>185</v>
      </c>
      <c r="AM29" s="2" t="s">
        <v>1844</v>
      </c>
      <c r="AN29" s="2" t="s">
        <v>1844</v>
      </c>
      <c r="AO29" s="2" t="s">
        <v>1857</v>
      </c>
      <c r="AP29" s="2" t="s">
        <v>1857</v>
      </c>
      <c r="AQ29" s="2" t="s">
        <v>1844</v>
      </c>
      <c r="AR29" s="2" t="s">
        <v>1844</v>
      </c>
      <c r="AS29" s="2" t="s">
        <v>1844</v>
      </c>
      <c r="AT29" s="2" t="s">
        <v>1844</v>
      </c>
      <c r="AU29" s="2" t="s">
        <v>1844</v>
      </c>
      <c r="AV29" s="2" t="s">
        <v>1281</v>
      </c>
      <c r="AW29" s="2" t="s">
        <v>5128</v>
      </c>
      <c r="AX29" s="2" t="s">
        <v>1844</v>
      </c>
      <c r="AY29" s="2" t="s">
        <v>1752</v>
      </c>
      <c r="AZ29" s="2" t="s">
        <v>1857</v>
      </c>
      <c r="BA29" s="2" t="s">
        <v>1844</v>
      </c>
      <c r="BB29" s="2" t="s">
        <v>1844</v>
      </c>
      <c r="BC29" s="2" t="s">
        <v>1844</v>
      </c>
      <c r="BD29" s="2" t="s">
        <v>1844</v>
      </c>
      <c r="BE29" s="2" t="s">
        <v>5129</v>
      </c>
      <c r="BF29" s="2" t="s">
        <v>1857</v>
      </c>
      <c r="BG29" s="2" t="s">
        <v>1857</v>
      </c>
      <c r="BH29" s="2" t="s">
        <v>5192</v>
      </c>
      <c r="BI29" s="2" t="s">
        <v>1857</v>
      </c>
      <c r="BJ29" s="2" t="s">
        <v>2401</v>
      </c>
      <c r="BK29" s="2" t="s">
        <v>1844</v>
      </c>
      <c r="BL29" s="2" t="s">
        <v>1025</v>
      </c>
      <c r="BM29" s="2" t="s">
        <v>1844</v>
      </c>
      <c r="BN29" s="2" t="s">
        <v>1844</v>
      </c>
      <c r="BO29" s="2" t="s">
        <v>1844</v>
      </c>
      <c r="BP29" s="2" t="s">
        <v>1844</v>
      </c>
      <c r="BQ29" s="2" t="s">
        <v>5187</v>
      </c>
      <c r="BR29" s="2" t="s">
        <v>1844</v>
      </c>
      <c r="BS29" s="2" t="s">
        <v>1844</v>
      </c>
      <c r="BT29" s="2" t="s">
        <v>5193</v>
      </c>
      <c r="BU29" s="2" t="s">
        <v>1844</v>
      </c>
      <c r="BV29" s="2" t="s">
        <v>1844</v>
      </c>
      <c r="BW29" s="2" t="s">
        <v>1844</v>
      </c>
      <c r="BX29" s="2" t="s">
        <v>1844</v>
      </c>
      <c r="BY29" s="2" t="s">
        <v>1844</v>
      </c>
      <c r="BZ29" s="2" t="s">
        <v>1844</v>
      </c>
      <c r="CA29" s="2" t="s">
        <v>1844</v>
      </c>
      <c r="CB29" s="2" t="s">
        <v>1853</v>
      </c>
      <c r="CC29" s="2" t="s">
        <v>1844</v>
      </c>
      <c r="CD29" s="2" t="s">
        <v>1844</v>
      </c>
      <c r="CE29" s="2" t="s">
        <v>1854</v>
      </c>
      <c r="CF29" s="2" t="s">
        <v>1844</v>
      </c>
      <c r="CG29" s="2" t="s">
        <v>5131</v>
      </c>
      <c r="CH29" s="2" t="s">
        <v>1844</v>
      </c>
      <c r="CI29" s="2" t="s">
        <v>240</v>
      </c>
      <c r="CJ29" s="2" t="s">
        <v>1844</v>
      </c>
      <c r="CK29" s="2" t="s">
        <v>5132</v>
      </c>
      <c r="CL29" s="2" t="s">
        <v>1844</v>
      </c>
      <c r="CM29" s="2" t="s">
        <v>1844</v>
      </c>
      <c r="CN29" s="2" t="s">
        <v>1851</v>
      </c>
      <c r="CO29" s="2" t="s">
        <v>1855</v>
      </c>
      <c r="CP29" s="2" t="s">
        <v>1844</v>
      </c>
      <c r="CQ29" s="2" t="s">
        <v>1844</v>
      </c>
      <c r="CR29" s="2" t="s">
        <v>1847</v>
      </c>
      <c r="CS29" s="2" t="s">
        <v>1844</v>
      </c>
      <c r="CT29" s="2" t="s">
        <v>1844</v>
      </c>
      <c r="CU29" s="2" t="s">
        <v>5133</v>
      </c>
      <c r="CV29" s="2" t="s">
        <v>5134</v>
      </c>
      <c r="CW29" s="3">
        <v>44804</v>
      </c>
      <c r="CX29" s="3"/>
      <c r="CY29" s="3">
        <v>44726</v>
      </c>
      <c r="CZ29" s="28">
        <v>1936270</v>
      </c>
      <c r="DA29" s="4">
        <v>0</v>
      </c>
      <c r="DB29" s="3"/>
      <c r="DC29" s="3"/>
      <c r="DD29" s="3">
        <v>44726</v>
      </c>
      <c r="DE29" s="3">
        <v>44726</v>
      </c>
      <c r="DF29" s="3"/>
      <c r="DG29" s="3">
        <v>44804</v>
      </c>
      <c r="DH29" s="3">
        <v>44726</v>
      </c>
      <c r="DI29" s="3">
        <v>44726</v>
      </c>
      <c r="DJ29" s="3">
        <v>45348</v>
      </c>
      <c r="DK29" s="28">
        <v>0</v>
      </c>
      <c r="DL29" s="3"/>
      <c r="DM29" s="28">
        <v>0</v>
      </c>
      <c r="DN29" s="28">
        <v>0</v>
      </c>
      <c r="DO29" s="3">
        <v>44804</v>
      </c>
      <c r="DP29" s="2" t="s">
        <v>5135</v>
      </c>
      <c r="DQ29" s="28">
        <v>1627849</v>
      </c>
      <c r="DR29" s="28">
        <v>0</v>
      </c>
      <c r="DS29" s="28">
        <v>1627849</v>
      </c>
      <c r="DT29" s="28">
        <v>1936270</v>
      </c>
      <c r="DU29" s="2" t="s">
        <v>1844</v>
      </c>
    </row>
    <row r="30" spans="1:125" x14ac:dyDescent="0.25">
      <c r="A30" s="2" t="s">
        <v>4731</v>
      </c>
      <c r="B30" s="2" t="s">
        <v>1298</v>
      </c>
      <c r="C30" s="2" t="s">
        <v>170</v>
      </c>
      <c r="D30" s="2" t="s">
        <v>171</v>
      </c>
      <c r="E30" s="2" t="s">
        <v>1689</v>
      </c>
      <c r="F30" s="2" t="s">
        <v>5194</v>
      </c>
      <c r="G30" s="2" t="s">
        <v>10</v>
      </c>
      <c r="H30" s="2" t="s">
        <v>67</v>
      </c>
      <c r="I30" s="2" t="s">
        <v>5121</v>
      </c>
      <c r="J30" s="2" t="s">
        <v>5122</v>
      </c>
      <c r="K30" s="2" t="s">
        <v>1281</v>
      </c>
      <c r="L30" s="2" t="s">
        <v>5148</v>
      </c>
      <c r="M30" s="2" t="s">
        <v>4730</v>
      </c>
      <c r="N30" s="2" t="s">
        <v>1645</v>
      </c>
      <c r="O30" s="2" t="s">
        <v>4076</v>
      </c>
      <c r="P30" s="2" t="s">
        <v>1844</v>
      </c>
      <c r="Q30" s="2" t="s">
        <v>1296</v>
      </c>
      <c r="R30" s="2" t="s">
        <v>1844</v>
      </c>
      <c r="S30" s="2" t="s">
        <v>2001</v>
      </c>
      <c r="T30" s="2" t="s">
        <v>1278</v>
      </c>
      <c r="U30" s="2" t="s">
        <v>1844</v>
      </c>
      <c r="V30" s="2" t="s">
        <v>1844</v>
      </c>
      <c r="W30" s="2" t="s">
        <v>5125</v>
      </c>
      <c r="X30" s="2" t="s">
        <v>5126</v>
      </c>
      <c r="Y30" s="2" t="s">
        <v>1914</v>
      </c>
      <c r="Z30" s="2" t="s">
        <v>1281</v>
      </c>
      <c r="AA30" s="2" t="s">
        <v>1281</v>
      </c>
      <c r="AB30" s="2" t="s">
        <v>5127</v>
      </c>
      <c r="AC30" s="2" t="s">
        <v>1852</v>
      </c>
      <c r="AD30" s="2" t="s">
        <v>1844</v>
      </c>
      <c r="AE30" s="2" t="s">
        <v>1844</v>
      </c>
      <c r="AF30" s="2" t="s">
        <v>1844</v>
      </c>
      <c r="AG30" s="2" t="s">
        <v>1844</v>
      </c>
      <c r="AH30" s="2" t="s">
        <v>1844</v>
      </c>
      <c r="AI30" s="2" t="s">
        <v>1844</v>
      </c>
      <c r="AJ30" s="2" t="s">
        <v>1281</v>
      </c>
      <c r="AK30" s="2" t="s">
        <v>1844</v>
      </c>
      <c r="AL30" s="2" t="s">
        <v>120</v>
      </c>
      <c r="AM30" s="2" t="s">
        <v>1844</v>
      </c>
      <c r="AN30" s="2" t="s">
        <v>1844</v>
      </c>
      <c r="AO30" s="2" t="s">
        <v>1857</v>
      </c>
      <c r="AP30" s="2" t="s">
        <v>1857</v>
      </c>
      <c r="AQ30" s="2" t="s">
        <v>1844</v>
      </c>
      <c r="AR30" s="2" t="s">
        <v>1844</v>
      </c>
      <c r="AS30" s="2" t="s">
        <v>1844</v>
      </c>
      <c r="AT30" s="2" t="s">
        <v>1844</v>
      </c>
      <c r="AU30" s="2" t="s">
        <v>1844</v>
      </c>
      <c r="AV30" s="2" t="s">
        <v>1281</v>
      </c>
      <c r="AW30" s="2" t="s">
        <v>5128</v>
      </c>
      <c r="AX30" s="2" t="s">
        <v>1844</v>
      </c>
      <c r="AY30" s="2" t="s">
        <v>1752</v>
      </c>
      <c r="AZ30" s="2" t="s">
        <v>1857</v>
      </c>
      <c r="BA30" s="2" t="s">
        <v>1844</v>
      </c>
      <c r="BB30" s="2" t="s">
        <v>1844</v>
      </c>
      <c r="BC30" s="2" t="s">
        <v>1844</v>
      </c>
      <c r="BD30" s="2" t="s">
        <v>1844</v>
      </c>
      <c r="BE30" s="2" t="s">
        <v>5129</v>
      </c>
      <c r="BF30" s="2" t="s">
        <v>2190</v>
      </c>
      <c r="BG30" s="2" t="s">
        <v>2190</v>
      </c>
      <c r="BH30" s="2" t="s">
        <v>5195</v>
      </c>
      <c r="BI30" s="2" t="s">
        <v>1857</v>
      </c>
      <c r="BJ30" s="2" t="s">
        <v>2519</v>
      </c>
      <c r="BK30" s="2" t="s">
        <v>1844</v>
      </c>
      <c r="BL30" s="2" t="s">
        <v>1025</v>
      </c>
      <c r="BM30" s="2" t="s">
        <v>1844</v>
      </c>
      <c r="BN30" s="2" t="s">
        <v>1999</v>
      </c>
      <c r="BO30" s="2" t="s">
        <v>1844</v>
      </c>
      <c r="BP30" s="2" t="s">
        <v>1844</v>
      </c>
      <c r="BQ30" s="2" t="s">
        <v>1292</v>
      </c>
      <c r="BR30" s="2" t="s">
        <v>1844</v>
      </c>
      <c r="BS30" s="2" t="s">
        <v>1844</v>
      </c>
      <c r="BT30" s="2" t="s">
        <v>5196</v>
      </c>
      <c r="BU30" s="2" t="s">
        <v>1844</v>
      </c>
      <c r="BV30" s="2" t="s">
        <v>1844</v>
      </c>
      <c r="BW30" s="2" t="s">
        <v>1844</v>
      </c>
      <c r="BX30" s="2" t="s">
        <v>1844</v>
      </c>
      <c r="BY30" s="2" t="s">
        <v>1844</v>
      </c>
      <c r="BZ30" s="2" t="s">
        <v>1844</v>
      </c>
      <c r="CA30" s="2" t="s">
        <v>1844</v>
      </c>
      <c r="CB30" s="2" t="s">
        <v>1844</v>
      </c>
      <c r="CC30" s="2" t="s">
        <v>1844</v>
      </c>
      <c r="CD30" s="2" t="s">
        <v>1844</v>
      </c>
      <c r="CE30" s="2" t="s">
        <v>1854</v>
      </c>
      <c r="CF30" s="2" t="s">
        <v>1844</v>
      </c>
      <c r="CG30" s="2" t="s">
        <v>5131</v>
      </c>
      <c r="CH30" s="2" t="s">
        <v>1844</v>
      </c>
      <c r="CI30" s="2" t="s">
        <v>121</v>
      </c>
      <c r="CJ30" s="2" t="s">
        <v>1844</v>
      </c>
      <c r="CK30" s="2" t="s">
        <v>5132</v>
      </c>
      <c r="CL30" s="2" t="s">
        <v>1844</v>
      </c>
      <c r="CM30" s="2" t="s">
        <v>1844</v>
      </c>
      <c r="CN30" s="2" t="s">
        <v>1851</v>
      </c>
      <c r="CO30" s="2" t="s">
        <v>1855</v>
      </c>
      <c r="CP30" s="2" t="s">
        <v>1844</v>
      </c>
      <c r="CQ30" s="2" t="s">
        <v>1844</v>
      </c>
      <c r="CR30" s="2" t="s">
        <v>1847</v>
      </c>
      <c r="CS30" s="2" t="s">
        <v>2002</v>
      </c>
      <c r="CT30" s="2" t="s">
        <v>1844</v>
      </c>
      <c r="CU30" s="2" t="s">
        <v>5133</v>
      </c>
      <c r="CV30" s="2" t="s">
        <v>5134</v>
      </c>
      <c r="CW30" s="3">
        <v>45406</v>
      </c>
      <c r="CX30" s="3"/>
      <c r="CY30" s="3">
        <v>45406</v>
      </c>
      <c r="CZ30" s="28">
        <v>191322</v>
      </c>
      <c r="DA30" s="4">
        <v>0</v>
      </c>
      <c r="DB30" s="3"/>
      <c r="DC30" s="3"/>
      <c r="DD30" s="3">
        <v>45406</v>
      </c>
      <c r="DE30" s="3">
        <v>45406</v>
      </c>
      <c r="DF30" s="3"/>
      <c r="DG30" s="3">
        <v>45407</v>
      </c>
      <c r="DH30" s="3"/>
      <c r="DI30" s="3">
        <v>45406</v>
      </c>
      <c r="DJ30" s="3">
        <v>45498</v>
      </c>
      <c r="DK30" s="28">
        <v>0</v>
      </c>
      <c r="DL30" s="3"/>
      <c r="DM30" s="28">
        <v>0</v>
      </c>
      <c r="DN30" s="28">
        <v>0</v>
      </c>
      <c r="DO30" s="3">
        <v>45406</v>
      </c>
      <c r="DP30" s="2" t="s">
        <v>5135</v>
      </c>
      <c r="DQ30" s="28">
        <v>191322</v>
      </c>
      <c r="DR30" s="28">
        <v>0</v>
      </c>
      <c r="DS30" s="28">
        <v>191322</v>
      </c>
      <c r="DT30" s="28">
        <v>191322</v>
      </c>
      <c r="DU30" s="2" t="s">
        <v>1844</v>
      </c>
    </row>
    <row r="31" spans="1:125" x14ac:dyDescent="0.25">
      <c r="A31" s="2" t="s">
        <v>2498</v>
      </c>
      <c r="B31" s="2" t="s">
        <v>1298</v>
      </c>
      <c r="C31" s="2" t="s">
        <v>365</v>
      </c>
      <c r="D31" s="2" t="s">
        <v>366</v>
      </c>
      <c r="E31" s="2" t="s">
        <v>1393</v>
      </c>
      <c r="F31" s="2" t="s">
        <v>5197</v>
      </c>
      <c r="G31" s="2" t="s">
        <v>10</v>
      </c>
      <c r="H31" s="2" t="s">
        <v>67</v>
      </c>
      <c r="I31" s="2" t="s">
        <v>5121</v>
      </c>
      <c r="J31" s="2" t="s">
        <v>5122</v>
      </c>
      <c r="K31" s="2" t="s">
        <v>1281</v>
      </c>
      <c r="L31" s="2" t="s">
        <v>5123</v>
      </c>
      <c r="M31" s="2" t="s">
        <v>2497</v>
      </c>
      <c r="N31" s="2" t="s">
        <v>1276</v>
      </c>
      <c r="O31" s="2" t="s">
        <v>1913</v>
      </c>
      <c r="P31" s="2" t="s">
        <v>1844</v>
      </c>
      <c r="Q31" s="2" t="s">
        <v>1296</v>
      </c>
      <c r="R31" s="2" t="s">
        <v>1844</v>
      </c>
      <c r="S31" s="2" t="s">
        <v>1844</v>
      </c>
      <c r="T31" s="2" t="s">
        <v>1278</v>
      </c>
      <c r="U31" s="2" t="s">
        <v>1844</v>
      </c>
      <c r="V31" s="2" t="s">
        <v>1844</v>
      </c>
      <c r="W31" s="2" t="s">
        <v>5125</v>
      </c>
      <c r="X31" s="2" t="s">
        <v>5126</v>
      </c>
      <c r="Y31" s="2" t="s">
        <v>1914</v>
      </c>
      <c r="Z31" s="2" t="s">
        <v>1281</v>
      </c>
      <c r="AA31" s="2" t="s">
        <v>1281</v>
      </c>
      <c r="AB31" s="2" t="s">
        <v>5127</v>
      </c>
      <c r="AC31" s="2" t="s">
        <v>1852</v>
      </c>
      <c r="AD31" s="2" t="s">
        <v>1844</v>
      </c>
      <c r="AE31" s="2" t="s">
        <v>1844</v>
      </c>
      <c r="AF31" s="2" t="s">
        <v>1844</v>
      </c>
      <c r="AG31" s="2" t="s">
        <v>1844</v>
      </c>
      <c r="AH31" s="2" t="s">
        <v>1844</v>
      </c>
      <c r="AI31" s="2" t="s">
        <v>1844</v>
      </c>
      <c r="AJ31" s="2" t="s">
        <v>1281</v>
      </c>
      <c r="AK31" s="2" t="s">
        <v>1844</v>
      </c>
      <c r="AL31" s="2" t="s">
        <v>120</v>
      </c>
      <c r="AM31" s="2" t="s">
        <v>1844</v>
      </c>
      <c r="AN31" s="2" t="s">
        <v>1844</v>
      </c>
      <c r="AO31" s="2" t="s">
        <v>1857</v>
      </c>
      <c r="AP31" s="2" t="s">
        <v>1857</v>
      </c>
      <c r="AQ31" s="2" t="s">
        <v>1844</v>
      </c>
      <c r="AR31" s="2" t="s">
        <v>1844</v>
      </c>
      <c r="AS31" s="2" t="s">
        <v>1844</v>
      </c>
      <c r="AT31" s="2" t="s">
        <v>1844</v>
      </c>
      <c r="AU31" s="2" t="s">
        <v>1844</v>
      </c>
      <c r="AV31" s="2" t="s">
        <v>1281</v>
      </c>
      <c r="AW31" s="2" t="s">
        <v>5128</v>
      </c>
      <c r="AX31" s="2" t="s">
        <v>1844</v>
      </c>
      <c r="AY31" s="2" t="s">
        <v>1752</v>
      </c>
      <c r="AZ31" s="2" t="s">
        <v>2239</v>
      </c>
      <c r="BA31" s="2" t="s">
        <v>1844</v>
      </c>
      <c r="BB31" s="2" t="s">
        <v>1844</v>
      </c>
      <c r="BC31" s="2" t="s">
        <v>1844</v>
      </c>
      <c r="BD31" s="2" t="s">
        <v>1844</v>
      </c>
      <c r="BE31" s="2" t="s">
        <v>5129</v>
      </c>
      <c r="BF31" s="2" t="s">
        <v>2239</v>
      </c>
      <c r="BG31" s="2" t="s">
        <v>2204</v>
      </c>
      <c r="BH31" s="2" t="s">
        <v>5198</v>
      </c>
      <c r="BI31" s="2" t="s">
        <v>1857</v>
      </c>
      <c r="BJ31" s="2" t="s">
        <v>2204</v>
      </c>
      <c r="BK31" s="2" t="s">
        <v>1844</v>
      </c>
      <c r="BL31" s="2" t="s">
        <v>1025</v>
      </c>
      <c r="BM31" s="2" t="s">
        <v>1844</v>
      </c>
      <c r="BN31" s="2" t="s">
        <v>1844</v>
      </c>
      <c r="BO31" s="2" t="s">
        <v>1844</v>
      </c>
      <c r="BP31" s="2" t="s">
        <v>1844</v>
      </c>
      <c r="BQ31" s="2" t="s">
        <v>5187</v>
      </c>
      <c r="BR31" s="2" t="s">
        <v>1844</v>
      </c>
      <c r="BS31" s="2" t="s">
        <v>1844</v>
      </c>
      <c r="BT31" s="2" t="s">
        <v>5199</v>
      </c>
      <c r="BU31" s="2" t="s">
        <v>1844</v>
      </c>
      <c r="BV31" s="2" t="s">
        <v>1844</v>
      </c>
      <c r="BW31" s="2" t="s">
        <v>1844</v>
      </c>
      <c r="BX31" s="2" t="s">
        <v>1844</v>
      </c>
      <c r="BY31" s="2" t="s">
        <v>1844</v>
      </c>
      <c r="BZ31" s="2" t="s">
        <v>1844</v>
      </c>
      <c r="CA31" s="2" t="s">
        <v>1844</v>
      </c>
      <c r="CB31" s="2" t="s">
        <v>1853</v>
      </c>
      <c r="CC31" s="2" t="s">
        <v>1844</v>
      </c>
      <c r="CD31" s="2" t="s">
        <v>1844</v>
      </c>
      <c r="CE31" s="2" t="s">
        <v>1854</v>
      </c>
      <c r="CF31" s="2" t="s">
        <v>1844</v>
      </c>
      <c r="CG31" s="2" t="s">
        <v>5131</v>
      </c>
      <c r="CH31" s="2" t="s">
        <v>1844</v>
      </c>
      <c r="CI31" s="2" t="s">
        <v>121</v>
      </c>
      <c r="CJ31" s="2" t="s">
        <v>1844</v>
      </c>
      <c r="CK31" s="2" t="s">
        <v>5132</v>
      </c>
      <c r="CL31" s="2" t="s">
        <v>1844</v>
      </c>
      <c r="CM31" s="2" t="s">
        <v>1844</v>
      </c>
      <c r="CN31" s="2" t="s">
        <v>1851</v>
      </c>
      <c r="CO31" s="2" t="s">
        <v>1855</v>
      </c>
      <c r="CP31" s="2" t="s">
        <v>1844</v>
      </c>
      <c r="CQ31" s="2" t="s">
        <v>1844</v>
      </c>
      <c r="CR31" s="2" t="s">
        <v>1847</v>
      </c>
      <c r="CS31" s="2" t="s">
        <v>1844</v>
      </c>
      <c r="CT31" s="2" t="s">
        <v>1844</v>
      </c>
      <c r="CU31" s="2" t="s">
        <v>5133</v>
      </c>
      <c r="CV31" s="2" t="s">
        <v>5134</v>
      </c>
      <c r="CW31" s="3">
        <v>44742</v>
      </c>
      <c r="CX31" s="3">
        <v>44742</v>
      </c>
      <c r="CY31" s="3">
        <v>44742</v>
      </c>
      <c r="CZ31" s="28">
        <v>6177180</v>
      </c>
      <c r="DA31" s="4">
        <v>0</v>
      </c>
      <c r="DB31" s="3"/>
      <c r="DC31" s="3"/>
      <c r="DD31" s="3">
        <v>44742</v>
      </c>
      <c r="DE31" s="3">
        <v>44742</v>
      </c>
      <c r="DF31" s="3"/>
      <c r="DG31" s="3">
        <v>44748</v>
      </c>
      <c r="DH31" s="3"/>
      <c r="DI31" s="3">
        <v>44742</v>
      </c>
      <c r="DJ31" s="3">
        <v>45348</v>
      </c>
      <c r="DK31" s="28">
        <v>0</v>
      </c>
      <c r="DL31" s="3"/>
      <c r="DM31" s="28">
        <v>0</v>
      </c>
      <c r="DN31" s="28">
        <v>0</v>
      </c>
      <c r="DO31" s="3">
        <v>44742</v>
      </c>
      <c r="DP31" s="2" t="s">
        <v>5135</v>
      </c>
      <c r="DQ31" s="28">
        <v>4943495</v>
      </c>
      <c r="DR31" s="28">
        <v>0</v>
      </c>
      <c r="DS31" s="28">
        <v>4943495</v>
      </c>
      <c r="DT31" s="28">
        <v>6177180</v>
      </c>
      <c r="DU31" s="2" t="s">
        <v>1844</v>
      </c>
    </row>
    <row r="32" spans="1:125" x14ac:dyDescent="0.25">
      <c r="A32" s="2" t="s">
        <v>2389</v>
      </c>
      <c r="B32" s="2" t="s">
        <v>1295</v>
      </c>
      <c r="C32" s="2" t="s">
        <v>51</v>
      </c>
      <c r="D32" s="2" t="s">
        <v>52</v>
      </c>
      <c r="E32" s="2" t="s">
        <v>1377</v>
      </c>
      <c r="F32" s="2" t="s">
        <v>5197</v>
      </c>
      <c r="G32" s="2" t="s">
        <v>10</v>
      </c>
      <c r="H32" s="2" t="s">
        <v>60</v>
      </c>
      <c r="I32" s="2" t="s">
        <v>5121</v>
      </c>
      <c r="J32" s="2" t="s">
        <v>5122</v>
      </c>
      <c r="K32" s="2" t="s">
        <v>1281</v>
      </c>
      <c r="L32" s="2" t="s">
        <v>5148</v>
      </c>
      <c r="M32" s="2" t="s">
        <v>2388</v>
      </c>
      <c r="N32" s="2" t="s">
        <v>1276</v>
      </c>
      <c r="O32" s="2" t="s">
        <v>1870</v>
      </c>
      <c r="P32" s="2" t="s">
        <v>1844</v>
      </c>
      <c r="Q32" s="2" t="s">
        <v>1296</v>
      </c>
      <c r="R32" s="2" t="s">
        <v>1844</v>
      </c>
      <c r="S32" s="2" t="s">
        <v>1875</v>
      </c>
      <c r="T32" s="2" t="s">
        <v>1278</v>
      </c>
      <c r="U32" s="2" t="s">
        <v>1844</v>
      </c>
      <c r="V32" s="2" t="s">
        <v>1844</v>
      </c>
      <c r="W32" s="2" t="s">
        <v>5125</v>
      </c>
      <c r="X32" s="2" t="s">
        <v>5126</v>
      </c>
      <c r="Y32" s="2" t="s">
        <v>1871</v>
      </c>
      <c r="Z32" s="2" t="s">
        <v>1281</v>
      </c>
      <c r="AA32" s="2" t="s">
        <v>1281</v>
      </c>
      <c r="AB32" s="2" t="s">
        <v>5127</v>
      </c>
      <c r="AC32" s="2" t="s">
        <v>1852</v>
      </c>
      <c r="AD32" s="2" t="s">
        <v>1844</v>
      </c>
      <c r="AE32" s="2" t="s">
        <v>1844</v>
      </c>
      <c r="AF32" s="2" t="s">
        <v>1873</v>
      </c>
      <c r="AG32" s="2" t="s">
        <v>1844</v>
      </c>
      <c r="AH32" s="2" t="s">
        <v>1844</v>
      </c>
      <c r="AI32" s="2" t="s">
        <v>1844</v>
      </c>
      <c r="AJ32" s="2" t="s">
        <v>1281</v>
      </c>
      <c r="AK32" s="2" t="s">
        <v>1844</v>
      </c>
      <c r="AL32" s="2" t="s">
        <v>53</v>
      </c>
      <c r="AM32" s="2" t="s">
        <v>1844</v>
      </c>
      <c r="AN32" s="2" t="s">
        <v>1844</v>
      </c>
      <c r="AO32" s="2" t="s">
        <v>1857</v>
      </c>
      <c r="AP32" s="2" t="s">
        <v>1857</v>
      </c>
      <c r="AQ32" s="2" t="s">
        <v>1844</v>
      </c>
      <c r="AR32" s="2" t="s">
        <v>1844</v>
      </c>
      <c r="AS32" s="2" t="s">
        <v>1844</v>
      </c>
      <c r="AT32" s="2" t="s">
        <v>1844</v>
      </c>
      <c r="AU32" s="2" t="s">
        <v>1844</v>
      </c>
      <c r="AV32" s="2" t="s">
        <v>1281</v>
      </c>
      <c r="AW32" s="2" t="s">
        <v>5128</v>
      </c>
      <c r="AX32" s="2" t="s">
        <v>1844</v>
      </c>
      <c r="AY32" s="2" t="s">
        <v>1752</v>
      </c>
      <c r="AZ32" s="2" t="s">
        <v>2226</v>
      </c>
      <c r="BA32" s="2" t="s">
        <v>1844</v>
      </c>
      <c r="BB32" s="2" t="s">
        <v>1844</v>
      </c>
      <c r="BC32" s="2" t="s">
        <v>1844</v>
      </c>
      <c r="BD32" s="2" t="s">
        <v>1844</v>
      </c>
      <c r="BE32" s="2" t="s">
        <v>5129</v>
      </c>
      <c r="BF32" s="2" t="s">
        <v>2226</v>
      </c>
      <c r="BG32" s="2" t="s">
        <v>2391</v>
      </c>
      <c r="BH32" s="2" t="s">
        <v>5200</v>
      </c>
      <c r="BI32" s="2" t="s">
        <v>1857</v>
      </c>
      <c r="BJ32" s="2" t="s">
        <v>2391</v>
      </c>
      <c r="BK32" s="2" t="s">
        <v>1844</v>
      </c>
      <c r="BL32" s="2" t="s">
        <v>1015</v>
      </c>
      <c r="BM32" s="2" t="s">
        <v>1844</v>
      </c>
      <c r="BN32" s="2" t="s">
        <v>1872</v>
      </c>
      <c r="BO32" s="2" t="s">
        <v>1844</v>
      </c>
      <c r="BP32" s="2" t="s">
        <v>1844</v>
      </c>
      <c r="BQ32" s="2" t="s">
        <v>5187</v>
      </c>
      <c r="BR32" s="2" t="s">
        <v>1844</v>
      </c>
      <c r="BS32" s="2" t="s">
        <v>1844</v>
      </c>
      <c r="BT32" s="2" t="s">
        <v>5201</v>
      </c>
      <c r="BU32" s="2" t="s">
        <v>1844</v>
      </c>
      <c r="BV32" s="2" t="s">
        <v>1844</v>
      </c>
      <c r="BW32" s="2" t="s">
        <v>1844</v>
      </c>
      <c r="BX32" s="2" t="s">
        <v>1844</v>
      </c>
      <c r="BY32" s="2" t="s">
        <v>1844</v>
      </c>
      <c r="BZ32" s="2" t="s">
        <v>1844</v>
      </c>
      <c r="CA32" s="2" t="s">
        <v>1844</v>
      </c>
      <c r="CB32" s="2" t="s">
        <v>1853</v>
      </c>
      <c r="CC32" s="2" t="s">
        <v>1844</v>
      </c>
      <c r="CD32" s="2" t="s">
        <v>1844</v>
      </c>
      <c r="CE32" s="2" t="s">
        <v>1854</v>
      </c>
      <c r="CF32" s="2" t="s">
        <v>1844</v>
      </c>
      <c r="CG32" s="2" t="s">
        <v>5131</v>
      </c>
      <c r="CH32" s="2" t="s">
        <v>1844</v>
      </c>
      <c r="CI32" s="2" t="s">
        <v>55</v>
      </c>
      <c r="CJ32" s="2" t="s">
        <v>1844</v>
      </c>
      <c r="CK32" s="2" t="s">
        <v>5132</v>
      </c>
      <c r="CL32" s="2" t="s">
        <v>1844</v>
      </c>
      <c r="CM32" s="2" t="s">
        <v>1844</v>
      </c>
      <c r="CN32" s="2" t="s">
        <v>1851</v>
      </c>
      <c r="CO32" s="2" t="s">
        <v>1855</v>
      </c>
      <c r="CP32" s="2" t="s">
        <v>1844</v>
      </c>
      <c r="CQ32" s="2" t="s">
        <v>1844</v>
      </c>
      <c r="CR32" s="2" t="s">
        <v>1847</v>
      </c>
      <c r="CS32" s="2" t="s">
        <v>1876</v>
      </c>
      <c r="CT32" s="2" t="s">
        <v>1844</v>
      </c>
      <c r="CU32" s="2" t="s">
        <v>5133</v>
      </c>
      <c r="CV32" s="2" t="s">
        <v>5134</v>
      </c>
      <c r="CW32" s="3">
        <v>44725</v>
      </c>
      <c r="CX32" s="3">
        <v>44725</v>
      </c>
      <c r="CY32" s="3">
        <v>44725</v>
      </c>
      <c r="CZ32" s="28">
        <v>1109343</v>
      </c>
      <c r="DA32" s="4">
        <v>0</v>
      </c>
      <c r="DB32" s="3"/>
      <c r="DC32" s="3"/>
      <c r="DD32" s="3">
        <v>44726</v>
      </c>
      <c r="DE32" s="3">
        <v>44725</v>
      </c>
      <c r="DF32" s="3"/>
      <c r="DG32" s="3">
        <v>44734</v>
      </c>
      <c r="DH32" s="3">
        <v>44725</v>
      </c>
      <c r="DI32" s="3">
        <v>44725</v>
      </c>
      <c r="DJ32" s="3">
        <v>45348</v>
      </c>
      <c r="DK32" s="28">
        <v>0</v>
      </c>
      <c r="DL32" s="3"/>
      <c r="DM32" s="28">
        <v>0</v>
      </c>
      <c r="DN32" s="28">
        <v>0</v>
      </c>
      <c r="DO32" s="3">
        <v>44725</v>
      </c>
      <c r="DP32" s="2" t="s">
        <v>5135</v>
      </c>
      <c r="DQ32" s="28">
        <v>968498</v>
      </c>
      <c r="DR32" s="28">
        <v>0</v>
      </c>
      <c r="DS32" s="28">
        <v>968498</v>
      </c>
      <c r="DT32" s="28">
        <v>1109343</v>
      </c>
      <c r="DU32" s="2" t="s">
        <v>1844</v>
      </c>
    </row>
    <row r="33" spans="1:125" x14ac:dyDescent="0.25">
      <c r="A33" s="2" t="s">
        <v>1945</v>
      </c>
      <c r="B33" s="2" t="s">
        <v>1295</v>
      </c>
      <c r="C33" s="2" t="s">
        <v>51</v>
      </c>
      <c r="D33" s="2" t="s">
        <v>52</v>
      </c>
      <c r="E33" s="2" t="s">
        <v>1315</v>
      </c>
      <c r="F33" s="2" t="s">
        <v>5197</v>
      </c>
      <c r="G33" s="2" t="s">
        <v>10</v>
      </c>
      <c r="H33" s="2" t="s">
        <v>60</v>
      </c>
      <c r="I33" s="2" t="s">
        <v>5121</v>
      </c>
      <c r="J33" s="2" t="s">
        <v>5122</v>
      </c>
      <c r="K33" s="2" t="s">
        <v>1281</v>
      </c>
      <c r="L33" s="2" t="s">
        <v>5123</v>
      </c>
      <c r="M33" s="2" t="s">
        <v>1944</v>
      </c>
      <c r="N33" s="2" t="s">
        <v>5202</v>
      </c>
      <c r="O33" s="2" t="s">
        <v>1870</v>
      </c>
      <c r="P33" s="2" t="s">
        <v>1844</v>
      </c>
      <c r="Q33" s="2" t="s">
        <v>1299</v>
      </c>
      <c r="R33" s="2" t="s">
        <v>1844</v>
      </c>
      <c r="S33" s="2" t="s">
        <v>1875</v>
      </c>
      <c r="T33" s="2" t="s">
        <v>1278</v>
      </c>
      <c r="U33" s="2" t="s">
        <v>1844</v>
      </c>
      <c r="V33" s="2" t="s">
        <v>1844</v>
      </c>
      <c r="W33" s="2" t="s">
        <v>5125</v>
      </c>
      <c r="X33" s="2" t="s">
        <v>5126</v>
      </c>
      <c r="Y33" s="2" t="s">
        <v>1871</v>
      </c>
      <c r="Z33" s="2" t="s">
        <v>1281</v>
      </c>
      <c r="AA33" s="2" t="s">
        <v>1281</v>
      </c>
      <c r="AB33" s="2" t="s">
        <v>5127</v>
      </c>
      <c r="AC33" s="2" t="s">
        <v>1852</v>
      </c>
      <c r="AD33" s="2" t="s">
        <v>1844</v>
      </c>
      <c r="AE33" s="2" t="s">
        <v>1844</v>
      </c>
      <c r="AF33" s="2" t="s">
        <v>1873</v>
      </c>
      <c r="AG33" s="2" t="s">
        <v>1844</v>
      </c>
      <c r="AH33" s="2" t="s">
        <v>1844</v>
      </c>
      <c r="AI33" s="2" t="s">
        <v>1844</v>
      </c>
      <c r="AJ33" s="2" t="s">
        <v>1281</v>
      </c>
      <c r="AK33" s="2" t="s">
        <v>1844</v>
      </c>
      <c r="AL33" s="2" t="s">
        <v>53</v>
      </c>
      <c r="AM33" s="2" t="s">
        <v>1844</v>
      </c>
      <c r="AN33" s="2" t="s">
        <v>1844</v>
      </c>
      <c r="AO33" s="2" t="s">
        <v>1857</v>
      </c>
      <c r="AP33" s="2" t="s">
        <v>1857</v>
      </c>
      <c r="AQ33" s="2" t="s">
        <v>1844</v>
      </c>
      <c r="AR33" s="2" t="s">
        <v>1844</v>
      </c>
      <c r="AS33" s="2" t="s">
        <v>1844</v>
      </c>
      <c r="AT33" s="2" t="s">
        <v>1844</v>
      </c>
      <c r="AU33" s="2" t="s">
        <v>1844</v>
      </c>
      <c r="AV33" s="2" t="s">
        <v>1281</v>
      </c>
      <c r="AW33" s="2" t="s">
        <v>5128</v>
      </c>
      <c r="AX33" s="2" t="s">
        <v>1844</v>
      </c>
      <c r="AY33" s="2" t="s">
        <v>1752</v>
      </c>
      <c r="AZ33" s="2" t="s">
        <v>1946</v>
      </c>
      <c r="BA33" s="2" t="s">
        <v>1844</v>
      </c>
      <c r="BB33" s="2" t="s">
        <v>1844</v>
      </c>
      <c r="BC33" s="2" t="s">
        <v>1844</v>
      </c>
      <c r="BD33" s="2" t="s">
        <v>1844</v>
      </c>
      <c r="BE33" s="2" t="s">
        <v>5129</v>
      </c>
      <c r="BF33" s="2" t="s">
        <v>1946</v>
      </c>
      <c r="BG33" s="2" t="s">
        <v>1947</v>
      </c>
      <c r="BH33" s="2" t="s">
        <v>5203</v>
      </c>
      <c r="BI33" s="2" t="s">
        <v>1857</v>
      </c>
      <c r="BJ33" s="2" t="s">
        <v>1947</v>
      </c>
      <c r="BK33" s="2" t="s">
        <v>1844</v>
      </c>
      <c r="BL33" s="2" t="s">
        <v>1025</v>
      </c>
      <c r="BM33" s="2" t="s">
        <v>1844</v>
      </c>
      <c r="BN33" s="2" t="s">
        <v>1872</v>
      </c>
      <c r="BO33" s="2" t="s">
        <v>1844</v>
      </c>
      <c r="BP33" s="2" t="s">
        <v>1844</v>
      </c>
      <c r="BQ33" s="2" t="s">
        <v>5187</v>
      </c>
      <c r="BR33" s="2" t="s">
        <v>1844</v>
      </c>
      <c r="BS33" s="2" t="s">
        <v>1844</v>
      </c>
      <c r="BT33" s="2" t="s">
        <v>5204</v>
      </c>
      <c r="BU33" s="2" t="s">
        <v>1844</v>
      </c>
      <c r="BV33" s="2" t="s">
        <v>1844</v>
      </c>
      <c r="BW33" s="2" t="s">
        <v>1844</v>
      </c>
      <c r="BX33" s="2" t="s">
        <v>1844</v>
      </c>
      <c r="BY33" s="2" t="s">
        <v>1844</v>
      </c>
      <c r="BZ33" s="2" t="s">
        <v>1844</v>
      </c>
      <c r="CA33" s="2" t="s">
        <v>1844</v>
      </c>
      <c r="CB33" s="2" t="s">
        <v>1853</v>
      </c>
      <c r="CC33" s="2" t="s">
        <v>1844</v>
      </c>
      <c r="CD33" s="2" t="s">
        <v>1844</v>
      </c>
      <c r="CE33" s="2" t="s">
        <v>1854</v>
      </c>
      <c r="CF33" s="2" t="s">
        <v>1844</v>
      </c>
      <c r="CG33" s="2" t="s">
        <v>5131</v>
      </c>
      <c r="CH33" s="2" t="s">
        <v>1844</v>
      </c>
      <c r="CI33" s="2" t="s">
        <v>55</v>
      </c>
      <c r="CJ33" s="2" t="s">
        <v>1844</v>
      </c>
      <c r="CK33" s="2" t="s">
        <v>5132</v>
      </c>
      <c r="CL33" s="2" t="s">
        <v>1844</v>
      </c>
      <c r="CM33" s="2" t="s">
        <v>1844</v>
      </c>
      <c r="CN33" s="2" t="s">
        <v>1851</v>
      </c>
      <c r="CO33" s="2" t="s">
        <v>1855</v>
      </c>
      <c r="CP33" s="2" t="s">
        <v>1844</v>
      </c>
      <c r="CQ33" s="2" t="s">
        <v>1844</v>
      </c>
      <c r="CR33" s="2" t="s">
        <v>1847</v>
      </c>
      <c r="CS33" s="2" t="s">
        <v>1876</v>
      </c>
      <c r="CT33" s="2" t="s">
        <v>1844</v>
      </c>
      <c r="CU33" s="2" t="s">
        <v>5133</v>
      </c>
      <c r="CV33" s="2" t="s">
        <v>5134</v>
      </c>
      <c r="CW33" s="3">
        <v>44603</v>
      </c>
      <c r="CX33" s="3">
        <v>44603</v>
      </c>
      <c r="CY33" s="3">
        <v>44603</v>
      </c>
      <c r="CZ33" s="28">
        <v>1073488</v>
      </c>
      <c r="DA33" s="4">
        <v>0</v>
      </c>
      <c r="DB33" s="3"/>
      <c r="DC33" s="3"/>
      <c r="DD33" s="3">
        <v>44603</v>
      </c>
      <c r="DE33" s="3">
        <v>44603</v>
      </c>
      <c r="DF33" s="3"/>
      <c r="DG33" s="3">
        <v>44666</v>
      </c>
      <c r="DH33" s="3">
        <v>44603</v>
      </c>
      <c r="DI33" s="3">
        <v>44603</v>
      </c>
      <c r="DJ33" s="3">
        <v>45348</v>
      </c>
      <c r="DK33" s="28">
        <v>0</v>
      </c>
      <c r="DL33" s="3"/>
      <c r="DM33" s="28">
        <v>0</v>
      </c>
      <c r="DN33" s="28">
        <v>0</v>
      </c>
      <c r="DO33" s="3">
        <v>44603</v>
      </c>
      <c r="DP33" s="2" t="s">
        <v>5135</v>
      </c>
      <c r="DQ33" s="28">
        <v>592353</v>
      </c>
      <c r="DR33" s="28">
        <v>0</v>
      </c>
      <c r="DS33" s="28">
        <v>592353</v>
      </c>
      <c r="DT33" s="28">
        <v>1073488</v>
      </c>
      <c r="DU33" s="2" t="s">
        <v>1844</v>
      </c>
    </row>
    <row r="34" spans="1:125" x14ac:dyDescent="0.25">
      <c r="A34" s="2" t="s">
        <v>3241</v>
      </c>
      <c r="B34" s="2" t="s">
        <v>1279</v>
      </c>
      <c r="C34" s="2" t="s">
        <v>183</v>
      </c>
      <c r="D34" s="2" t="s">
        <v>184</v>
      </c>
      <c r="E34" s="2" t="s">
        <v>1482</v>
      </c>
      <c r="F34" s="2" t="s">
        <v>5197</v>
      </c>
      <c r="G34" s="2" t="s">
        <v>10</v>
      </c>
      <c r="H34" s="2" t="s">
        <v>67</v>
      </c>
      <c r="I34" s="2" t="s">
        <v>5121</v>
      </c>
      <c r="J34" s="2" t="s">
        <v>5122</v>
      </c>
      <c r="K34" s="2" t="s">
        <v>1281</v>
      </c>
      <c r="L34" s="2" t="s">
        <v>5148</v>
      </c>
      <c r="M34" s="2" t="s">
        <v>3240</v>
      </c>
      <c r="N34" s="2" t="s">
        <v>5124</v>
      </c>
      <c r="O34" s="2" t="s">
        <v>1887</v>
      </c>
      <c r="P34" s="2" t="s">
        <v>1844</v>
      </c>
      <c r="Q34" s="2" t="s">
        <v>1423</v>
      </c>
      <c r="R34" s="2" t="s">
        <v>1844</v>
      </c>
      <c r="S34" s="2" t="s">
        <v>1844</v>
      </c>
      <c r="T34" s="2" t="s">
        <v>1278</v>
      </c>
      <c r="U34" s="2" t="s">
        <v>1844</v>
      </c>
      <c r="V34" s="2" t="s">
        <v>1844</v>
      </c>
      <c r="W34" s="2" t="s">
        <v>5125</v>
      </c>
      <c r="X34" s="2" t="s">
        <v>5126</v>
      </c>
      <c r="Y34" s="2" t="s">
        <v>1890</v>
      </c>
      <c r="Z34" s="2" t="s">
        <v>1281</v>
      </c>
      <c r="AA34" s="2" t="s">
        <v>1281</v>
      </c>
      <c r="AB34" s="2" t="s">
        <v>5127</v>
      </c>
      <c r="AC34" s="2" t="s">
        <v>1852</v>
      </c>
      <c r="AD34" s="2" t="s">
        <v>1844</v>
      </c>
      <c r="AE34" s="2" t="s">
        <v>1844</v>
      </c>
      <c r="AF34" s="2" t="s">
        <v>1844</v>
      </c>
      <c r="AG34" s="2" t="s">
        <v>1844</v>
      </c>
      <c r="AH34" s="2" t="s">
        <v>1844</v>
      </c>
      <c r="AI34" s="2" t="s">
        <v>1844</v>
      </c>
      <c r="AJ34" s="2" t="s">
        <v>1281</v>
      </c>
      <c r="AK34" s="2" t="s">
        <v>1844</v>
      </c>
      <c r="AL34" s="2" t="s">
        <v>185</v>
      </c>
      <c r="AM34" s="2" t="s">
        <v>1844</v>
      </c>
      <c r="AN34" s="2" t="s">
        <v>1844</v>
      </c>
      <c r="AO34" s="2" t="s">
        <v>1857</v>
      </c>
      <c r="AP34" s="2" t="s">
        <v>1857</v>
      </c>
      <c r="AQ34" s="2" t="s">
        <v>1844</v>
      </c>
      <c r="AR34" s="2" t="s">
        <v>1844</v>
      </c>
      <c r="AS34" s="2" t="s">
        <v>1844</v>
      </c>
      <c r="AT34" s="2" t="s">
        <v>1844</v>
      </c>
      <c r="AU34" s="2" t="s">
        <v>1844</v>
      </c>
      <c r="AV34" s="2" t="s">
        <v>1281</v>
      </c>
      <c r="AW34" s="2" t="s">
        <v>5128</v>
      </c>
      <c r="AX34" s="2" t="s">
        <v>1844</v>
      </c>
      <c r="AY34" s="2" t="s">
        <v>1752</v>
      </c>
      <c r="AZ34" s="2" t="s">
        <v>2107</v>
      </c>
      <c r="BA34" s="2" t="s">
        <v>1844</v>
      </c>
      <c r="BB34" s="2" t="s">
        <v>1844</v>
      </c>
      <c r="BC34" s="2" t="s">
        <v>1844</v>
      </c>
      <c r="BD34" s="2" t="s">
        <v>1844</v>
      </c>
      <c r="BE34" s="2" t="s">
        <v>5129</v>
      </c>
      <c r="BF34" s="2" t="s">
        <v>2107</v>
      </c>
      <c r="BG34" s="2" t="s">
        <v>1905</v>
      </c>
      <c r="BH34" s="2" t="s">
        <v>5205</v>
      </c>
      <c r="BI34" s="2" t="s">
        <v>1857</v>
      </c>
      <c r="BJ34" s="2" t="s">
        <v>1905</v>
      </c>
      <c r="BK34" s="2" t="s">
        <v>1844</v>
      </c>
      <c r="BL34" s="2" t="s">
        <v>1025</v>
      </c>
      <c r="BM34" s="2" t="s">
        <v>1844</v>
      </c>
      <c r="BN34" s="2" t="s">
        <v>1844</v>
      </c>
      <c r="BO34" s="2" t="s">
        <v>1844</v>
      </c>
      <c r="BP34" s="2" t="s">
        <v>1844</v>
      </c>
      <c r="BQ34" s="2" t="s">
        <v>5187</v>
      </c>
      <c r="BR34" s="2" t="s">
        <v>1844</v>
      </c>
      <c r="BS34" s="2" t="s">
        <v>1844</v>
      </c>
      <c r="BT34" s="2" t="s">
        <v>5206</v>
      </c>
      <c r="BU34" s="2" t="s">
        <v>1844</v>
      </c>
      <c r="BV34" s="2" t="s">
        <v>1844</v>
      </c>
      <c r="BW34" s="2" t="s">
        <v>1844</v>
      </c>
      <c r="BX34" s="2" t="s">
        <v>1844</v>
      </c>
      <c r="BY34" s="2" t="s">
        <v>1844</v>
      </c>
      <c r="BZ34" s="2" t="s">
        <v>1844</v>
      </c>
      <c r="CA34" s="2" t="s">
        <v>1844</v>
      </c>
      <c r="CB34" s="2" t="s">
        <v>1853</v>
      </c>
      <c r="CC34" s="2" t="s">
        <v>1844</v>
      </c>
      <c r="CD34" s="2" t="s">
        <v>1844</v>
      </c>
      <c r="CE34" s="2" t="s">
        <v>1854</v>
      </c>
      <c r="CF34" s="2" t="s">
        <v>1844</v>
      </c>
      <c r="CG34" s="2" t="s">
        <v>1844</v>
      </c>
      <c r="CH34" s="2" t="s">
        <v>1844</v>
      </c>
      <c r="CI34" s="2" t="s">
        <v>186</v>
      </c>
      <c r="CJ34" s="2" t="s">
        <v>1844</v>
      </c>
      <c r="CK34" s="2" t="s">
        <v>5132</v>
      </c>
      <c r="CL34" s="2" t="s">
        <v>1844</v>
      </c>
      <c r="CM34" s="2" t="s">
        <v>1844</v>
      </c>
      <c r="CN34" s="2" t="s">
        <v>1851</v>
      </c>
      <c r="CO34" s="2" t="s">
        <v>1855</v>
      </c>
      <c r="CP34" s="2" t="s">
        <v>1844</v>
      </c>
      <c r="CQ34" s="2" t="s">
        <v>1844</v>
      </c>
      <c r="CR34" s="2" t="s">
        <v>1847</v>
      </c>
      <c r="CS34" s="2" t="s">
        <v>1844</v>
      </c>
      <c r="CT34" s="2" t="s">
        <v>1844</v>
      </c>
      <c r="CU34" s="2" t="s">
        <v>1844</v>
      </c>
      <c r="CV34" s="2" t="s">
        <v>5134</v>
      </c>
      <c r="CW34" s="3">
        <v>44924</v>
      </c>
      <c r="CX34" s="3">
        <v>44924</v>
      </c>
      <c r="CY34" s="3">
        <v>44924</v>
      </c>
      <c r="CZ34" s="28">
        <v>1812581</v>
      </c>
      <c r="DA34" s="4">
        <v>0</v>
      </c>
      <c r="DB34" s="3"/>
      <c r="DC34" s="3"/>
      <c r="DD34" s="3">
        <v>44924</v>
      </c>
      <c r="DE34" s="3">
        <v>44924</v>
      </c>
      <c r="DF34" s="3"/>
      <c r="DG34" s="3">
        <v>44924</v>
      </c>
      <c r="DH34" s="3"/>
      <c r="DI34" s="3">
        <v>44924</v>
      </c>
      <c r="DJ34" s="3">
        <v>45348</v>
      </c>
      <c r="DK34" s="28">
        <v>0</v>
      </c>
      <c r="DL34" s="3"/>
      <c r="DM34" s="28">
        <v>0</v>
      </c>
      <c r="DN34" s="28">
        <v>0</v>
      </c>
      <c r="DO34" s="3">
        <v>44924</v>
      </c>
      <c r="DP34" s="2" t="s">
        <v>5135</v>
      </c>
      <c r="DQ34" s="28">
        <v>1709775</v>
      </c>
      <c r="DR34" s="28">
        <v>0</v>
      </c>
      <c r="DS34" s="28">
        <v>1709775</v>
      </c>
      <c r="DT34" s="28">
        <v>1812581</v>
      </c>
      <c r="DU34" s="2" t="s">
        <v>1844</v>
      </c>
    </row>
    <row r="35" spans="1:125" x14ac:dyDescent="0.25">
      <c r="A35" s="2" t="s">
        <v>4003</v>
      </c>
      <c r="B35" s="2" t="s">
        <v>1291</v>
      </c>
      <c r="C35" s="2" t="s">
        <v>152</v>
      </c>
      <c r="D35" s="2" t="s">
        <v>153</v>
      </c>
      <c r="E35" s="2" t="s">
        <v>1584</v>
      </c>
      <c r="F35" s="2" t="s">
        <v>5207</v>
      </c>
      <c r="G35" s="2" t="s">
        <v>10</v>
      </c>
      <c r="H35" s="2" t="s">
        <v>67</v>
      </c>
      <c r="I35" s="2" t="s">
        <v>5121</v>
      </c>
      <c r="J35" s="2" t="s">
        <v>5122</v>
      </c>
      <c r="K35" s="2" t="s">
        <v>1281</v>
      </c>
      <c r="L35" s="2" t="s">
        <v>5139</v>
      </c>
      <c r="M35" s="2" t="s">
        <v>4002</v>
      </c>
      <c r="N35" s="2" t="s">
        <v>1645</v>
      </c>
      <c r="O35" s="2" t="s">
        <v>2176</v>
      </c>
      <c r="P35" s="2" t="s">
        <v>1844</v>
      </c>
      <c r="Q35" s="2" t="s">
        <v>5208</v>
      </c>
      <c r="R35" s="2" t="s">
        <v>1844</v>
      </c>
      <c r="S35" s="2" t="s">
        <v>1883</v>
      </c>
      <c r="T35" s="2" t="s">
        <v>1278</v>
      </c>
      <c r="U35" s="2" t="s">
        <v>1844</v>
      </c>
      <c r="V35" s="2" t="s">
        <v>1844</v>
      </c>
      <c r="W35" s="2" t="s">
        <v>5125</v>
      </c>
      <c r="X35" s="2" t="s">
        <v>5126</v>
      </c>
      <c r="Y35" s="2" t="s">
        <v>1866</v>
      </c>
      <c r="Z35" s="2" t="s">
        <v>1281</v>
      </c>
      <c r="AA35" s="2" t="s">
        <v>1281</v>
      </c>
      <c r="AB35" s="2" t="s">
        <v>5127</v>
      </c>
      <c r="AC35" s="2" t="s">
        <v>1852</v>
      </c>
      <c r="AD35" s="2" t="s">
        <v>1844</v>
      </c>
      <c r="AE35" s="2" t="s">
        <v>1844</v>
      </c>
      <c r="AF35" s="2" t="s">
        <v>1844</v>
      </c>
      <c r="AG35" s="2" t="s">
        <v>1844</v>
      </c>
      <c r="AH35" s="2" t="s">
        <v>1844</v>
      </c>
      <c r="AI35" s="2" t="s">
        <v>1844</v>
      </c>
      <c r="AJ35" s="2" t="s">
        <v>1281</v>
      </c>
      <c r="AK35" s="2" t="s">
        <v>1844</v>
      </c>
      <c r="AL35" s="2" t="s">
        <v>154</v>
      </c>
      <c r="AM35" s="2" t="s">
        <v>1844</v>
      </c>
      <c r="AN35" s="2" t="s">
        <v>1844</v>
      </c>
      <c r="AO35" s="2" t="s">
        <v>1857</v>
      </c>
      <c r="AP35" s="2" t="s">
        <v>1857</v>
      </c>
      <c r="AQ35" s="2" t="s">
        <v>1844</v>
      </c>
      <c r="AR35" s="2" t="s">
        <v>1844</v>
      </c>
      <c r="AS35" s="2" t="s">
        <v>1844</v>
      </c>
      <c r="AT35" s="2" t="s">
        <v>1844</v>
      </c>
      <c r="AU35" s="2" t="s">
        <v>1844</v>
      </c>
      <c r="AV35" s="2" t="s">
        <v>1281</v>
      </c>
      <c r="AW35" s="2" t="s">
        <v>5128</v>
      </c>
      <c r="AX35" s="2" t="s">
        <v>1844</v>
      </c>
      <c r="AY35" s="2" t="s">
        <v>1752</v>
      </c>
      <c r="AZ35" s="2" t="s">
        <v>2570</v>
      </c>
      <c r="BA35" s="2" t="s">
        <v>1844</v>
      </c>
      <c r="BB35" s="2" t="s">
        <v>1844</v>
      </c>
      <c r="BC35" s="2" t="s">
        <v>1844</v>
      </c>
      <c r="BD35" s="2" t="s">
        <v>1844</v>
      </c>
      <c r="BE35" s="2" t="s">
        <v>5129</v>
      </c>
      <c r="BF35" s="2" t="s">
        <v>2570</v>
      </c>
      <c r="BG35" s="2" t="s">
        <v>1877</v>
      </c>
      <c r="BH35" s="2" t="s">
        <v>4004</v>
      </c>
      <c r="BI35" s="2" t="s">
        <v>1857</v>
      </c>
      <c r="BJ35" s="2" t="s">
        <v>1877</v>
      </c>
      <c r="BK35" s="2" t="s">
        <v>1844</v>
      </c>
      <c r="BL35" s="2" t="s">
        <v>1025</v>
      </c>
      <c r="BM35" s="2" t="s">
        <v>1844</v>
      </c>
      <c r="BN35" s="2" t="s">
        <v>1882</v>
      </c>
      <c r="BO35" s="2" t="s">
        <v>1844</v>
      </c>
      <c r="BP35" s="2" t="s">
        <v>1844</v>
      </c>
      <c r="BQ35" s="2" t="s">
        <v>5187</v>
      </c>
      <c r="BR35" s="2" t="s">
        <v>1844</v>
      </c>
      <c r="BS35" s="2" t="s">
        <v>1844</v>
      </c>
      <c r="BT35" s="2" t="s">
        <v>5209</v>
      </c>
      <c r="BU35" s="2" t="s">
        <v>1844</v>
      </c>
      <c r="BV35" s="2" t="s">
        <v>1844</v>
      </c>
      <c r="BW35" s="2" t="s">
        <v>1844</v>
      </c>
      <c r="BX35" s="2" t="s">
        <v>1844</v>
      </c>
      <c r="BY35" s="2" t="s">
        <v>1844</v>
      </c>
      <c r="BZ35" s="2" t="s">
        <v>1844</v>
      </c>
      <c r="CA35" s="2" t="s">
        <v>1844</v>
      </c>
      <c r="CB35" s="2" t="s">
        <v>1844</v>
      </c>
      <c r="CC35" s="2" t="s">
        <v>1844</v>
      </c>
      <c r="CD35" s="2" t="s">
        <v>1844</v>
      </c>
      <c r="CE35" s="2" t="s">
        <v>1854</v>
      </c>
      <c r="CF35" s="2" t="s">
        <v>1844</v>
      </c>
      <c r="CG35" s="2" t="s">
        <v>5131</v>
      </c>
      <c r="CH35" s="2" t="s">
        <v>1844</v>
      </c>
      <c r="CI35" s="2" t="s">
        <v>155</v>
      </c>
      <c r="CJ35" s="2" t="s">
        <v>1844</v>
      </c>
      <c r="CK35" s="2" t="s">
        <v>5132</v>
      </c>
      <c r="CL35" s="2" t="s">
        <v>1844</v>
      </c>
      <c r="CM35" s="2" t="s">
        <v>1844</v>
      </c>
      <c r="CN35" s="2" t="s">
        <v>1851</v>
      </c>
      <c r="CO35" s="2" t="s">
        <v>1855</v>
      </c>
      <c r="CP35" s="2" t="s">
        <v>1844</v>
      </c>
      <c r="CQ35" s="2" t="s">
        <v>1844</v>
      </c>
      <c r="CR35" s="2" t="s">
        <v>1847</v>
      </c>
      <c r="CS35" s="2" t="s">
        <v>1884</v>
      </c>
      <c r="CT35" s="2" t="s">
        <v>1844</v>
      </c>
      <c r="CU35" s="2" t="s">
        <v>5133</v>
      </c>
      <c r="CV35" s="2" t="s">
        <v>5134</v>
      </c>
      <c r="CW35" s="3">
        <v>45135</v>
      </c>
      <c r="CX35" s="3">
        <v>45135</v>
      </c>
      <c r="CY35" s="3">
        <v>45135</v>
      </c>
      <c r="CZ35" s="28">
        <v>401969</v>
      </c>
      <c r="DA35" s="4">
        <v>0</v>
      </c>
      <c r="DB35" s="3"/>
      <c r="DC35" s="3"/>
      <c r="DD35" s="3">
        <v>45135</v>
      </c>
      <c r="DE35" s="3">
        <v>45135</v>
      </c>
      <c r="DF35" s="3"/>
      <c r="DG35" s="3">
        <v>45135</v>
      </c>
      <c r="DH35" s="3"/>
      <c r="DI35" s="3">
        <v>45135</v>
      </c>
      <c r="DJ35" s="3">
        <v>45170</v>
      </c>
      <c r="DK35" s="28">
        <v>0</v>
      </c>
      <c r="DL35" s="3"/>
      <c r="DM35" s="28">
        <v>0</v>
      </c>
      <c r="DN35" s="28">
        <v>0</v>
      </c>
      <c r="DO35" s="3">
        <v>45135</v>
      </c>
      <c r="DP35" s="2" t="s">
        <v>5135</v>
      </c>
      <c r="DQ35" s="28">
        <v>1519847</v>
      </c>
      <c r="DR35" s="28">
        <v>0</v>
      </c>
      <c r="DS35" s="28">
        <v>1519847</v>
      </c>
      <c r="DT35" s="28">
        <v>401969</v>
      </c>
      <c r="DU35" s="2" t="s">
        <v>1844</v>
      </c>
    </row>
    <row r="36" spans="1:125" x14ac:dyDescent="0.25">
      <c r="A36" s="2" t="s">
        <v>3982</v>
      </c>
      <c r="B36" s="2" t="s">
        <v>1291</v>
      </c>
      <c r="C36" s="2" t="s">
        <v>152</v>
      </c>
      <c r="D36" s="2" t="s">
        <v>153</v>
      </c>
      <c r="E36" s="2" t="s">
        <v>1582</v>
      </c>
      <c r="F36" s="2" t="s">
        <v>5207</v>
      </c>
      <c r="G36" s="2" t="s">
        <v>10</v>
      </c>
      <c r="H36" s="2" t="s">
        <v>67</v>
      </c>
      <c r="I36" s="2" t="s">
        <v>5121</v>
      </c>
      <c r="J36" s="2" t="s">
        <v>5122</v>
      </c>
      <c r="K36" s="2" t="s">
        <v>1281</v>
      </c>
      <c r="L36" s="2" t="s">
        <v>5123</v>
      </c>
      <c r="M36" s="2" t="s">
        <v>3981</v>
      </c>
      <c r="N36" s="2" t="s">
        <v>1645</v>
      </c>
      <c r="O36" s="2" t="s">
        <v>2176</v>
      </c>
      <c r="P36" s="2" t="s">
        <v>1844</v>
      </c>
      <c r="Q36" s="2" t="s">
        <v>1296</v>
      </c>
      <c r="R36" s="2" t="s">
        <v>1844</v>
      </c>
      <c r="S36" s="2" t="s">
        <v>1883</v>
      </c>
      <c r="T36" s="2" t="s">
        <v>1278</v>
      </c>
      <c r="U36" s="2" t="s">
        <v>1844</v>
      </c>
      <c r="V36" s="2" t="s">
        <v>1844</v>
      </c>
      <c r="W36" s="2" t="s">
        <v>5125</v>
      </c>
      <c r="X36" s="2" t="s">
        <v>5126</v>
      </c>
      <c r="Y36" s="2" t="s">
        <v>1866</v>
      </c>
      <c r="Z36" s="2" t="s">
        <v>1281</v>
      </c>
      <c r="AA36" s="2" t="s">
        <v>1281</v>
      </c>
      <c r="AB36" s="2" t="s">
        <v>5127</v>
      </c>
      <c r="AC36" s="2" t="s">
        <v>1852</v>
      </c>
      <c r="AD36" s="2" t="s">
        <v>1844</v>
      </c>
      <c r="AE36" s="2" t="s">
        <v>1844</v>
      </c>
      <c r="AF36" s="2" t="s">
        <v>1844</v>
      </c>
      <c r="AG36" s="2" t="s">
        <v>1844</v>
      </c>
      <c r="AH36" s="2" t="s">
        <v>1844</v>
      </c>
      <c r="AI36" s="2" t="s">
        <v>1844</v>
      </c>
      <c r="AJ36" s="2" t="s">
        <v>1281</v>
      </c>
      <c r="AK36" s="2" t="s">
        <v>1844</v>
      </c>
      <c r="AL36" s="2" t="s">
        <v>154</v>
      </c>
      <c r="AM36" s="2" t="s">
        <v>1844</v>
      </c>
      <c r="AN36" s="2" t="s">
        <v>1844</v>
      </c>
      <c r="AO36" s="2" t="s">
        <v>1857</v>
      </c>
      <c r="AP36" s="2" t="s">
        <v>1857</v>
      </c>
      <c r="AQ36" s="2" t="s">
        <v>1844</v>
      </c>
      <c r="AR36" s="2" t="s">
        <v>1844</v>
      </c>
      <c r="AS36" s="2" t="s">
        <v>1844</v>
      </c>
      <c r="AT36" s="2" t="s">
        <v>1844</v>
      </c>
      <c r="AU36" s="2" t="s">
        <v>1844</v>
      </c>
      <c r="AV36" s="2" t="s">
        <v>1281</v>
      </c>
      <c r="AW36" s="2" t="s">
        <v>5128</v>
      </c>
      <c r="AX36" s="2" t="s">
        <v>1844</v>
      </c>
      <c r="AY36" s="2" t="s">
        <v>1752</v>
      </c>
      <c r="AZ36" s="2" t="s">
        <v>2331</v>
      </c>
      <c r="BA36" s="2" t="s">
        <v>1844</v>
      </c>
      <c r="BB36" s="2" t="s">
        <v>1844</v>
      </c>
      <c r="BC36" s="2" t="s">
        <v>1844</v>
      </c>
      <c r="BD36" s="2" t="s">
        <v>1844</v>
      </c>
      <c r="BE36" s="2" t="s">
        <v>5129</v>
      </c>
      <c r="BF36" s="2" t="s">
        <v>2519</v>
      </c>
      <c r="BG36" s="2" t="s">
        <v>1905</v>
      </c>
      <c r="BH36" s="2" t="s">
        <v>3983</v>
      </c>
      <c r="BI36" s="2" t="s">
        <v>1857</v>
      </c>
      <c r="BJ36" s="2" t="s">
        <v>3955</v>
      </c>
      <c r="BK36" s="2" t="s">
        <v>1844</v>
      </c>
      <c r="BL36" s="2" t="s">
        <v>1025</v>
      </c>
      <c r="BM36" s="2" t="s">
        <v>1844</v>
      </c>
      <c r="BN36" s="2" t="s">
        <v>1882</v>
      </c>
      <c r="BO36" s="2" t="s">
        <v>1844</v>
      </c>
      <c r="BP36" s="2" t="s">
        <v>1844</v>
      </c>
      <c r="BQ36" s="2" t="s">
        <v>5187</v>
      </c>
      <c r="BR36" s="2" t="s">
        <v>1844</v>
      </c>
      <c r="BS36" s="2" t="s">
        <v>1844</v>
      </c>
      <c r="BT36" s="2" t="s">
        <v>5210</v>
      </c>
      <c r="BU36" s="2" t="s">
        <v>1844</v>
      </c>
      <c r="BV36" s="2" t="s">
        <v>1844</v>
      </c>
      <c r="BW36" s="2" t="s">
        <v>1844</v>
      </c>
      <c r="BX36" s="2" t="s">
        <v>1844</v>
      </c>
      <c r="BY36" s="2" t="s">
        <v>1844</v>
      </c>
      <c r="BZ36" s="2" t="s">
        <v>1844</v>
      </c>
      <c r="CA36" s="2" t="s">
        <v>1844</v>
      </c>
      <c r="CB36" s="2" t="s">
        <v>1844</v>
      </c>
      <c r="CC36" s="2" t="s">
        <v>1844</v>
      </c>
      <c r="CD36" s="2" t="s">
        <v>1844</v>
      </c>
      <c r="CE36" s="2" t="s">
        <v>1854</v>
      </c>
      <c r="CF36" s="2" t="s">
        <v>1844</v>
      </c>
      <c r="CG36" s="2" t="s">
        <v>5131</v>
      </c>
      <c r="CH36" s="2" t="s">
        <v>1844</v>
      </c>
      <c r="CI36" s="2" t="s">
        <v>155</v>
      </c>
      <c r="CJ36" s="2" t="s">
        <v>1844</v>
      </c>
      <c r="CK36" s="2" t="s">
        <v>5132</v>
      </c>
      <c r="CL36" s="2" t="s">
        <v>1844</v>
      </c>
      <c r="CM36" s="2" t="s">
        <v>1844</v>
      </c>
      <c r="CN36" s="2" t="s">
        <v>1851</v>
      </c>
      <c r="CO36" s="2" t="s">
        <v>1855</v>
      </c>
      <c r="CP36" s="2" t="s">
        <v>1844</v>
      </c>
      <c r="CQ36" s="2" t="s">
        <v>1844</v>
      </c>
      <c r="CR36" s="2" t="s">
        <v>1847</v>
      </c>
      <c r="CS36" s="2" t="s">
        <v>1884</v>
      </c>
      <c r="CT36" s="2" t="s">
        <v>1844</v>
      </c>
      <c r="CU36" s="2" t="s">
        <v>5133</v>
      </c>
      <c r="CV36" s="2" t="s">
        <v>5134</v>
      </c>
      <c r="CW36" s="3">
        <v>45133</v>
      </c>
      <c r="CX36" s="3">
        <v>45133</v>
      </c>
      <c r="CY36" s="3">
        <v>45133</v>
      </c>
      <c r="CZ36" s="28">
        <v>673887</v>
      </c>
      <c r="DA36" s="4">
        <v>0</v>
      </c>
      <c r="DB36" s="3"/>
      <c r="DC36" s="3"/>
      <c r="DD36" s="3">
        <v>45133</v>
      </c>
      <c r="DE36" s="3">
        <v>45133</v>
      </c>
      <c r="DF36" s="3"/>
      <c r="DG36" s="3">
        <v>45133</v>
      </c>
      <c r="DH36" s="3"/>
      <c r="DI36" s="3">
        <v>45133</v>
      </c>
      <c r="DJ36" s="3">
        <v>45170</v>
      </c>
      <c r="DK36" s="28">
        <v>0</v>
      </c>
      <c r="DL36" s="3"/>
      <c r="DM36" s="28">
        <v>0</v>
      </c>
      <c r="DN36" s="28">
        <v>0</v>
      </c>
      <c r="DO36" s="3">
        <v>45133</v>
      </c>
      <c r="DP36" s="2" t="s">
        <v>5135</v>
      </c>
      <c r="DQ36" s="28">
        <v>673887</v>
      </c>
      <c r="DR36" s="28">
        <v>0</v>
      </c>
      <c r="DS36" s="28">
        <v>673887</v>
      </c>
      <c r="DT36" s="28">
        <v>673887</v>
      </c>
      <c r="DU36" s="2" t="s">
        <v>1844</v>
      </c>
    </row>
    <row r="37" spans="1:125" x14ac:dyDescent="0.25">
      <c r="A37" s="2" t="s">
        <v>4307</v>
      </c>
      <c r="B37" s="2" t="s">
        <v>1279</v>
      </c>
      <c r="C37" s="2" t="s">
        <v>238</v>
      </c>
      <c r="D37" s="2" t="s">
        <v>239</v>
      </c>
      <c r="E37" s="2" t="s">
        <v>5211</v>
      </c>
      <c r="F37" s="2" t="s">
        <v>5207</v>
      </c>
      <c r="G37" s="2" t="s">
        <v>10</v>
      </c>
      <c r="H37" s="2" t="s">
        <v>60</v>
      </c>
      <c r="I37" s="2" t="s">
        <v>5121</v>
      </c>
      <c r="J37" s="2" t="s">
        <v>5122</v>
      </c>
      <c r="K37" s="2" t="s">
        <v>1281</v>
      </c>
      <c r="L37" s="2" t="s">
        <v>5148</v>
      </c>
      <c r="M37" s="2" t="s">
        <v>4306</v>
      </c>
      <c r="N37" s="2" t="s">
        <v>1645</v>
      </c>
      <c r="O37" s="2" t="s">
        <v>1846</v>
      </c>
      <c r="P37" s="2" t="s">
        <v>1844</v>
      </c>
      <c r="Q37" s="2" t="s">
        <v>1296</v>
      </c>
      <c r="R37" s="2" t="s">
        <v>1844</v>
      </c>
      <c r="S37" s="2" t="s">
        <v>1844</v>
      </c>
      <c r="T37" s="2" t="s">
        <v>1278</v>
      </c>
      <c r="U37" s="2" t="s">
        <v>1844</v>
      </c>
      <c r="V37" s="2" t="s">
        <v>1844</v>
      </c>
      <c r="W37" s="2" t="s">
        <v>5125</v>
      </c>
      <c r="X37" s="2" t="s">
        <v>5126</v>
      </c>
      <c r="Y37" s="2" t="s">
        <v>1856</v>
      </c>
      <c r="Z37" s="2" t="s">
        <v>1281</v>
      </c>
      <c r="AA37" s="2" t="s">
        <v>1281</v>
      </c>
      <c r="AB37" s="2" t="s">
        <v>5127</v>
      </c>
      <c r="AC37" s="2" t="s">
        <v>1852</v>
      </c>
      <c r="AD37" s="2" t="s">
        <v>1844</v>
      </c>
      <c r="AE37" s="2" t="s">
        <v>1844</v>
      </c>
      <c r="AF37" s="2" t="s">
        <v>1844</v>
      </c>
      <c r="AG37" s="2" t="s">
        <v>1844</v>
      </c>
      <c r="AH37" s="2" t="s">
        <v>1844</v>
      </c>
      <c r="AI37" s="2" t="s">
        <v>1844</v>
      </c>
      <c r="AJ37" s="2" t="s">
        <v>1281</v>
      </c>
      <c r="AK37" s="2" t="s">
        <v>1844</v>
      </c>
      <c r="AL37" s="2" t="s">
        <v>185</v>
      </c>
      <c r="AM37" s="2" t="s">
        <v>1844</v>
      </c>
      <c r="AN37" s="2" t="s">
        <v>1844</v>
      </c>
      <c r="AO37" s="2" t="s">
        <v>1857</v>
      </c>
      <c r="AP37" s="2" t="s">
        <v>1857</v>
      </c>
      <c r="AQ37" s="2" t="s">
        <v>1844</v>
      </c>
      <c r="AR37" s="2" t="s">
        <v>1844</v>
      </c>
      <c r="AS37" s="2" t="s">
        <v>1844</v>
      </c>
      <c r="AT37" s="2" t="s">
        <v>1844</v>
      </c>
      <c r="AU37" s="2" t="s">
        <v>1844</v>
      </c>
      <c r="AV37" s="2" t="s">
        <v>1281</v>
      </c>
      <c r="AW37" s="2" t="s">
        <v>5128</v>
      </c>
      <c r="AX37" s="2" t="s">
        <v>1844</v>
      </c>
      <c r="AY37" s="2" t="s">
        <v>1752</v>
      </c>
      <c r="AZ37" s="2" t="s">
        <v>4309</v>
      </c>
      <c r="BA37" s="2" t="s">
        <v>1844</v>
      </c>
      <c r="BB37" s="2" t="s">
        <v>1844</v>
      </c>
      <c r="BC37" s="2" t="s">
        <v>1844</v>
      </c>
      <c r="BD37" s="2" t="s">
        <v>1844</v>
      </c>
      <c r="BE37" s="2" t="s">
        <v>5129</v>
      </c>
      <c r="BF37" s="2" t="s">
        <v>2375</v>
      </c>
      <c r="BG37" s="2" t="s">
        <v>1961</v>
      </c>
      <c r="BH37" s="2" t="s">
        <v>4311</v>
      </c>
      <c r="BI37" s="2" t="s">
        <v>1857</v>
      </c>
      <c r="BJ37" s="2" t="s">
        <v>5212</v>
      </c>
      <c r="BK37" s="2" t="s">
        <v>1844</v>
      </c>
      <c r="BL37" s="2" t="s">
        <v>1015</v>
      </c>
      <c r="BM37" s="2" t="s">
        <v>1844</v>
      </c>
      <c r="BN37" s="2" t="s">
        <v>1844</v>
      </c>
      <c r="BO37" s="2" t="s">
        <v>1844</v>
      </c>
      <c r="BP37" s="2" t="s">
        <v>1844</v>
      </c>
      <c r="BQ37" s="2" t="s">
        <v>5213</v>
      </c>
      <c r="BR37" s="2" t="s">
        <v>1844</v>
      </c>
      <c r="BS37" s="2" t="s">
        <v>1844</v>
      </c>
      <c r="BT37" s="2" t="s">
        <v>5214</v>
      </c>
      <c r="BU37" s="2" t="s">
        <v>1844</v>
      </c>
      <c r="BV37" s="2" t="s">
        <v>1844</v>
      </c>
      <c r="BW37" s="2" t="s">
        <v>1844</v>
      </c>
      <c r="BX37" s="2" t="s">
        <v>1844</v>
      </c>
      <c r="BY37" s="2" t="s">
        <v>1844</v>
      </c>
      <c r="BZ37" s="2" t="s">
        <v>1844</v>
      </c>
      <c r="CA37" s="2" t="s">
        <v>1844</v>
      </c>
      <c r="CB37" s="2" t="s">
        <v>1844</v>
      </c>
      <c r="CC37" s="2" t="s">
        <v>1844</v>
      </c>
      <c r="CD37" s="2" t="s">
        <v>1844</v>
      </c>
      <c r="CE37" s="2" t="s">
        <v>1854</v>
      </c>
      <c r="CF37" s="2" t="s">
        <v>1844</v>
      </c>
      <c r="CG37" s="2" t="s">
        <v>5131</v>
      </c>
      <c r="CH37" s="2" t="s">
        <v>1844</v>
      </c>
      <c r="CI37" s="2" t="s">
        <v>240</v>
      </c>
      <c r="CJ37" s="2" t="s">
        <v>1844</v>
      </c>
      <c r="CK37" s="2" t="s">
        <v>5132</v>
      </c>
      <c r="CL37" s="2" t="s">
        <v>1844</v>
      </c>
      <c r="CM37" s="2" t="s">
        <v>1844</v>
      </c>
      <c r="CN37" s="2" t="s">
        <v>1851</v>
      </c>
      <c r="CO37" s="2" t="s">
        <v>1855</v>
      </c>
      <c r="CP37" s="2" t="s">
        <v>1844</v>
      </c>
      <c r="CQ37" s="2" t="s">
        <v>1844</v>
      </c>
      <c r="CR37" s="2" t="s">
        <v>1847</v>
      </c>
      <c r="CS37" s="2" t="s">
        <v>1844</v>
      </c>
      <c r="CT37" s="2" t="s">
        <v>1844</v>
      </c>
      <c r="CU37" s="2" t="s">
        <v>5133</v>
      </c>
      <c r="CV37" s="2" t="s">
        <v>5134</v>
      </c>
      <c r="CW37" s="3">
        <v>45222</v>
      </c>
      <c r="CX37" s="3">
        <v>45215</v>
      </c>
      <c r="CY37" s="3">
        <v>45215</v>
      </c>
      <c r="CZ37" s="28">
        <v>3026332</v>
      </c>
      <c r="DA37" s="4">
        <v>0</v>
      </c>
      <c r="DB37" s="3"/>
      <c r="DC37" s="3"/>
      <c r="DD37" s="3">
        <v>45215</v>
      </c>
      <c r="DE37" s="3">
        <v>45215</v>
      </c>
      <c r="DF37" s="3"/>
      <c r="DG37" s="3">
        <v>45266</v>
      </c>
      <c r="DH37" s="3">
        <v>45215</v>
      </c>
      <c r="DI37" s="3">
        <v>45215</v>
      </c>
      <c r="DJ37" s="3">
        <v>45405</v>
      </c>
      <c r="DK37" s="28">
        <v>0</v>
      </c>
      <c r="DL37" s="3"/>
      <c r="DM37" s="28">
        <v>0</v>
      </c>
      <c r="DN37" s="28">
        <v>0</v>
      </c>
      <c r="DO37" s="3">
        <v>45216</v>
      </c>
      <c r="DP37" s="2" t="s">
        <v>5135</v>
      </c>
      <c r="DQ37" s="28">
        <v>4097707</v>
      </c>
      <c r="DR37" s="28">
        <v>0</v>
      </c>
      <c r="DS37" s="28">
        <v>4097707</v>
      </c>
      <c r="DT37" s="28">
        <v>3026332</v>
      </c>
      <c r="DU37" s="2" t="s">
        <v>1844</v>
      </c>
    </row>
    <row r="38" spans="1:125" x14ac:dyDescent="0.25">
      <c r="A38" s="2" t="s">
        <v>4235</v>
      </c>
      <c r="B38" s="2" t="s">
        <v>1298</v>
      </c>
      <c r="C38" s="2" t="s">
        <v>118</v>
      </c>
      <c r="D38" s="2" t="s">
        <v>119</v>
      </c>
      <c r="E38" s="2" t="s">
        <v>1612</v>
      </c>
      <c r="F38" s="2" t="s">
        <v>5207</v>
      </c>
      <c r="G38" s="2" t="s">
        <v>10</v>
      </c>
      <c r="H38" s="2" t="s">
        <v>67</v>
      </c>
      <c r="I38" s="2" t="s">
        <v>5121</v>
      </c>
      <c r="J38" s="2" t="s">
        <v>5122</v>
      </c>
      <c r="K38" s="2" t="s">
        <v>1281</v>
      </c>
      <c r="L38" s="2" t="s">
        <v>5148</v>
      </c>
      <c r="M38" s="2" t="s">
        <v>4234</v>
      </c>
      <c r="N38" s="2" t="s">
        <v>1645</v>
      </c>
      <c r="O38" s="2" t="s">
        <v>1992</v>
      </c>
      <c r="P38" s="2" t="s">
        <v>1844</v>
      </c>
      <c r="Q38" s="2" t="s">
        <v>1296</v>
      </c>
      <c r="R38" s="2" t="s">
        <v>1844</v>
      </c>
      <c r="S38" s="2" t="s">
        <v>2001</v>
      </c>
      <c r="T38" s="2" t="s">
        <v>1278</v>
      </c>
      <c r="U38" s="2" t="s">
        <v>1844</v>
      </c>
      <c r="V38" s="2" t="s">
        <v>1844</v>
      </c>
      <c r="W38" s="2" t="s">
        <v>5125</v>
      </c>
      <c r="X38" s="2" t="s">
        <v>5126</v>
      </c>
      <c r="Y38" s="2" t="s">
        <v>1914</v>
      </c>
      <c r="Z38" s="2" t="s">
        <v>1281</v>
      </c>
      <c r="AA38" s="2" t="s">
        <v>1281</v>
      </c>
      <c r="AB38" s="2" t="s">
        <v>5127</v>
      </c>
      <c r="AC38" s="2" t="s">
        <v>1852</v>
      </c>
      <c r="AD38" s="2" t="s">
        <v>1844</v>
      </c>
      <c r="AE38" s="2" t="s">
        <v>1844</v>
      </c>
      <c r="AF38" s="2" t="s">
        <v>1844</v>
      </c>
      <c r="AG38" s="2" t="s">
        <v>1844</v>
      </c>
      <c r="AH38" s="2" t="s">
        <v>1844</v>
      </c>
      <c r="AI38" s="2" t="s">
        <v>1844</v>
      </c>
      <c r="AJ38" s="2" t="s">
        <v>1281</v>
      </c>
      <c r="AK38" s="2" t="s">
        <v>1844</v>
      </c>
      <c r="AL38" s="2" t="s">
        <v>120</v>
      </c>
      <c r="AM38" s="2" t="s">
        <v>1844</v>
      </c>
      <c r="AN38" s="2" t="s">
        <v>1844</v>
      </c>
      <c r="AO38" s="2" t="s">
        <v>1857</v>
      </c>
      <c r="AP38" s="2" t="s">
        <v>1857</v>
      </c>
      <c r="AQ38" s="2" t="s">
        <v>1844</v>
      </c>
      <c r="AR38" s="2" t="s">
        <v>1844</v>
      </c>
      <c r="AS38" s="2" t="s">
        <v>1844</v>
      </c>
      <c r="AT38" s="2" t="s">
        <v>1844</v>
      </c>
      <c r="AU38" s="2" t="s">
        <v>1844</v>
      </c>
      <c r="AV38" s="2" t="s">
        <v>1281</v>
      </c>
      <c r="AW38" s="2" t="s">
        <v>5128</v>
      </c>
      <c r="AX38" s="2" t="s">
        <v>1844</v>
      </c>
      <c r="AY38" s="2" t="s">
        <v>1752</v>
      </c>
      <c r="AZ38" s="2" t="s">
        <v>1993</v>
      </c>
      <c r="BA38" s="2" t="s">
        <v>1844</v>
      </c>
      <c r="BB38" s="2" t="s">
        <v>1844</v>
      </c>
      <c r="BC38" s="2" t="s">
        <v>1844</v>
      </c>
      <c r="BD38" s="2" t="s">
        <v>1844</v>
      </c>
      <c r="BE38" s="2" t="s">
        <v>5129</v>
      </c>
      <c r="BF38" s="2" t="s">
        <v>1993</v>
      </c>
      <c r="BG38" s="2" t="s">
        <v>1994</v>
      </c>
      <c r="BH38" s="2" t="s">
        <v>4238</v>
      </c>
      <c r="BI38" s="2" t="s">
        <v>1857</v>
      </c>
      <c r="BJ38" s="2" t="s">
        <v>1994</v>
      </c>
      <c r="BK38" s="2" t="s">
        <v>1844</v>
      </c>
      <c r="BL38" s="2" t="s">
        <v>1025</v>
      </c>
      <c r="BM38" s="2" t="s">
        <v>1844</v>
      </c>
      <c r="BN38" s="2" t="s">
        <v>1999</v>
      </c>
      <c r="BO38" s="2" t="s">
        <v>1844</v>
      </c>
      <c r="BP38" s="2" t="s">
        <v>1844</v>
      </c>
      <c r="BQ38" s="2" t="s">
        <v>5187</v>
      </c>
      <c r="BR38" s="2" t="s">
        <v>1844</v>
      </c>
      <c r="BS38" s="2" t="s">
        <v>1844</v>
      </c>
      <c r="BT38" s="2" t="s">
        <v>5215</v>
      </c>
      <c r="BU38" s="2" t="s">
        <v>1844</v>
      </c>
      <c r="BV38" s="2" t="s">
        <v>1844</v>
      </c>
      <c r="BW38" s="2" t="s">
        <v>1844</v>
      </c>
      <c r="BX38" s="2" t="s">
        <v>1844</v>
      </c>
      <c r="BY38" s="2" t="s">
        <v>1844</v>
      </c>
      <c r="BZ38" s="2" t="s">
        <v>1844</v>
      </c>
      <c r="CA38" s="2" t="s">
        <v>1844</v>
      </c>
      <c r="CB38" s="2" t="s">
        <v>1844</v>
      </c>
      <c r="CC38" s="2" t="s">
        <v>1844</v>
      </c>
      <c r="CD38" s="2" t="s">
        <v>1844</v>
      </c>
      <c r="CE38" s="2" t="s">
        <v>1854</v>
      </c>
      <c r="CF38" s="2" t="s">
        <v>1844</v>
      </c>
      <c r="CG38" s="2" t="s">
        <v>5131</v>
      </c>
      <c r="CH38" s="2" t="s">
        <v>1844</v>
      </c>
      <c r="CI38" s="2" t="s">
        <v>121</v>
      </c>
      <c r="CJ38" s="2" t="s">
        <v>1844</v>
      </c>
      <c r="CK38" s="2" t="s">
        <v>5132</v>
      </c>
      <c r="CL38" s="2" t="s">
        <v>1844</v>
      </c>
      <c r="CM38" s="2" t="s">
        <v>1844</v>
      </c>
      <c r="CN38" s="2" t="s">
        <v>1851</v>
      </c>
      <c r="CO38" s="2" t="s">
        <v>1855</v>
      </c>
      <c r="CP38" s="2" t="s">
        <v>1844</v>
      </c>
      <c r="CQ38" s="2" t="s">
        <v>1844</v>
      </c>
      <c r="CR38" s="2" t="s">
        <v>1847</v>
      </c>
      <c r="CS38" s="2" t="s">
        <v>2002</v>
      </c>
      <c r="CT38" s="2" t="s">
        <v>1844</v>
      </c>
      <c r="CU38" s="2" t="s">
        <v>5133</v>
      </c>
      <c r="CV38" s="2" t="s">
        <v>5134</v>
      </c>
      <c r="CW38" s="3">
        <v>45180</v>
      </c>
      <c r="CX38" s="3">
        <v>45180</v>
      </c>
      <c r="CY38" s="3">
        <v>45180</v>
      </c>
      <c r="CZ38" s="28">
        <v>342753</v>
      </c>
      <c r="DA38" s="4">
        <v>0</v>
      </c>
      <c r="DB38" s="3"/>
      <c r="DC38" s="3"/>
      <c r="DD38" s="3">
        <v>45180</v>
      </c>
      <c r="DE38" s="3">
        <v>45180</v>
      </c>
      <c r="DF38" s="3"/>
      <c r="DG38" s="3">
        <v>45180</v>
      </c>
      <c r="DH38" s="3"/>
      <c r="DI38" s="3">
        <v>45180</v>
      </c>
      <c r="DJ38" s="3">
        <v>45200</v>
      </c>
      <c r="DK38" s="28">
        <v>0</v>
      </c>
      <c r="DL38" s="3"/>
      <c r="DM38" s="28">
        <v>0</v>
      </c>
      <c r="DN38" s="28">
        <v>0</v>
      </c>
      <c r="DO38" s="3">
        <v>45180</v>
      </c>
      <c r="DP38" s="2" t="s">
        <v>5135</v>
      </c>
      <c r="DQ38" s="28">
        <v>342753</v>
      </c>
      <c r="DR38" s="28">
        <v>0</v>
      </c>
      <c r="DS38" s="28">
        <v>342753</v>
      </c>
      <c r="DT38" s="28">
        <v>342753</v>
      </c>
      <c r="DU38" s="2" t="s">
        <v>1844</v>
      </c>
    </row>
    <row r="39" spans="1:125" x14ac:dyDescent="0.25">
      <c r="A39" s="2" t="s">
        <v>4219</v>
      </c>
      <c r="B39" s="2" t="s">
        <v>1298</v>
      </c>
      <c r="C39" s="2" t="s">
        <v>365</v>
      </c>
      <c r="D39" s="2" t="s">
        <v>366</v>
      </c>
      <c r="E39" s="2" t="s">
        <v>1483</v>
      </c>
      <c r="F39" s="2" t="s">
        <v>5207</v>
      </c>
      <c r="G39" s="2" t="s">
        <v>10</v>
      </c>
      <c r="H39" s="2" t="s">
        <v>67</v>
      </c>
      <c r="I39" s="2" t="s">
        <v>5121</v>
      </c>
      <c r="J39" s="2" t="s">
        <v>5122</v>
      </c>
      <c r="K39" s="2" t="s">
        <v>1281</v>
      </c>
      <c r="L39" s="2" t="s">
        <v>5148</v>
      </c>
      <c r="M39" s="2" t="s">
        <v>4218</v>
      </c>
      <c r="N39" s="2" t="s">
        <v>1645</v>
      </c>
      <c r="O39" s="2" t="s">
        <v>1913</v>
      </c>
      <c r="P39" s="2" t="s">
        <v>1844</v>
      </c>
      <c r="Q39" s="2" t="s">
        <v>1296</v>
      </c>
      <c r="R39" s="2" t="s">
        <v>1844</v>
      </c>
      <c r="S39" s="2" t="s">
        <v>1844</v>
      </c>
      <c r="T39" s="2" t="s">
        <v>1278</v>
      </c>
      <c r="U39" s="2" t="s">
        <v>1844</v>
      </c>
      <c r="V39" s="2" t="s">
        <v>1844</v>
      </c>
      <c r="W39" s="2" t="s">
        <v>5125</v>
      </c>
      <c r="X39" s="2" t="s">
        <v>5126</v>
      </c>
      <c r="Y39" s="2" t="s">
        <v>1914</v>
      </c>
      <c r="Z39" s="2" t="s">
        <v>1281</v>
      </c>
      <c r="AA39" s="2" t="s">
        <v>1281</v>
      </c>
      <c r="AB39" s="2" t="s">
        <v>5127</v>
      </c>
      <c r="AC39" s="2" t="s">
        <v>1852</v>
      </c>
      <c r="AD39" s="2" t="s">
        <v>1844</v>
      </c>
      <c r="AE39" s="2" t="s">
        <v>1844</v>
      </c>
      <c r="AF39" s="2" t="s">
        <v>1844</v>
      </c>
      <c r="AG39" s="2" t="s">
        <v>1844</v>
      </c>
      <c r="AH39" s="2" t="s">
        <v>1844</v>
      </c>
      <c r="AI39" s="2" t="s">
        <v>1844</v>
      </c>
      <c r="AJ39" s="2" t="s">
        <v>1281</v>
      </c>
      <c r="AK39" s="2" t="s">
        <v>1844</v>
      </c>
      <c r="AL39" s="2" t="s">
        <v>120</v>
      </c>
      <c r="AM39" s="2" t="s">
        <v>1844</v>
      </c>
      <c r="AN39" s="2" t="s">
        <v>1844</v>
      </c>
      <c r="AO39" s="2" t="s">
        <v>1857</v>
      </c>
      <c r="AP39" s="2" t="s">
        <v>1857</v>
      </c>
      <c r="AQ39" s="2" t="s">
        <v>1844</v>
      </c>
      <c r="AR39" s="2" t="s">
        <v>1844</v>
      </c>
      <c r="AS39" s="2" t="s">
        <v>1844</v>
      </c>
      <c r="AT39" s="2" t="s">
        <v>1844</v>
      </c>
      <c r="AU39" s="2" t="s">
        <v>1844</v>
      </c>
      <c r="AV39" s="2" t="s">
        <v>1281</v>
      </c>
      <c r="AW39" s="2" t="s">
        <v>5128</v>
      </c>
      <c r="AX39" s="2" t="s">
        <v>1844</v>
      </c>
      <c r="AY39" s="2" t="s">
        <v>1752</v>
      </c>
      <c r="AZ39" s="2" t="s">
        <v>2065</v>
      </c>
      <c r="BA39" s="2" t="s">
        <v>1844</v>
      </c>
      <c r="BB39" s="2" t="s">
        <v>1844</v>
      </c>
      <c r="BC39" s="2" t="s">
        <v>1844</v>
      </c>
      <c r="BD39" s="2" t="s">
        <v>1844</v>
      </c>
      <c r="BE39" s="2" t="s">
        <v>5129</v>
      </c>
      <c r="BF39" s="2" t="s">
        <v>2065</v>
      </c>
      <c r="BG39" s="2" t="s">
        <v>1877</v>
      </c>
      <c r="BH39" s="2" t="s">
        <v>5216</v>
      </c>
      <c r="BI39" s="2" t="s">
        <v>1857</v>
      </c>
      <c r="BJ39" s="2" t="s">
        <v>1877</v>
      </c>
      <c r="BK39" s="2" t="s">
        <v>1844</v>
      </c>
      <c r="BL39" s="2" t="s">
        <v>1025</v>
      </c>
      <c r="BM39" s="2" t="s">
        <v>1844</v>
      </c>
      <c r="BN39" s="2" t="s">
        <v>1844</v>
      </c>
      <c r="BO39" s="2" t="s">
        <v>1844</v>
      </c>
      <c r="BP39" s="2" t="s">
        <v>1844</v>
      </c>
      <c r="BQ39" s="2" t="s">
        <v>5187</v>
      </c>
      <c r="BR39" s="2" t="s">
        <v>1844</v>
      </c>
      <c r="BS39" s="2" t="s">
        <v>1844</v>
      </c>
      <c r="BT39" s="2" t="s">
        <v>5217</v>
      </c>
      <c r="BU39" s="2" t="s">
        <v>1844</v>
      </c>
      <c r="BV39" s="2" t="s">
        <v>1844</v>
      </c>
      <c r="BW39" s="2" t="s">
        <v>1844</v>
      </c>
      <c r="BX39" s="2" t="s">
        <v>1844</v>
      </c>
      <c r="BY39" s="2" t="s">
        <v>1844</v>
      </c>
      <c r="BZ39" s="2" t="s">
        <v>1844</v>
      </c>
      <c r="CA39" s="2" t="s">
        <v>1844</v>
      </c>
      <c r="CB39" s="2" t="s">
        <v>1844</v>
      </c>
      <c r="CC39" s="2" t="s">
        <v>1844</v>
      </c>
      <c r="CD39" s="2" t="s">
        <v>1844</v>
      </c>
      <c r="CE39" s="2" t="s">
        <v>1854</v>
      </c>
      <c r="CF39" s="2" t="s">
        <v>1844</v>
      </c>
      <c r="CG39" s="2" t="s">
        <v>5131</v>
      </c>
      <c r="CH39" s="2" t="s">
        <v>1844</v>
      </c>
      <c r="CI39" s="2" t="s">
        <v>121</v>
      </c>
      <c r="CJ39" s="2" t="s">
        <v>1844</v>
      </c>
      <c r="CK39" s="2" t="s">
        <v>5132</v>
      </c>
      <c r="CL39" s="2" t="s">
        <v>1844</v>
      </c>
      <c r="CM39" s="2" t="s">
        <v>1844</v>
      </c>
      <c r="CN39" s="2" t="s">
        <v>1851</v>
      </c>
      <c r="CO39" s="2" t="s">
        <v>1855</v>
      </c>
      <c r="CP39" s="2" t="s">
        <v>1844</v>
      </c>
      <c r="CQ39" s="2" t="s">
        <v>1844</v>
      </c>
      <c r="CR39" s="2" t="s">
        <v>1847</v>
      </c>
      <c r="CS39" s="2" t="s">
        <v>1844</v>
      </c>
      <c r="CT39" s="2" t="s">
        <v>1844</v>
      </c>
      <c r="CU39" s="2" t="s">
        <v>5133</v>
      </c>
      <c r="CV39" s="2" t="s">
        <v>5134</v>
      </c>
      <c r="CW39" s="3">
        <v>45176</v>
      </c>
      <c r="CX39" s="3">
        <v>45176</v>
      </c>
      <c r="CY39" s="3">
        <v>45175</v>
      </c>
      <c r="CZ39" s="28">
        <v>5382028</v>
      </c>
      <c r="DA39" s="4">
        <v>0</v>
      </c>
      <c r="DB39" s="3"/>
      <c r="DC39" s="3"/>
      <c r="DD39" s="3">
        <v>45175</v>
      </c>
      <c r="DE39" s="3">
        <v>45175</v>
      </c>
      <c r="DF39" s="3"/>
      <c r="DG39" s="3">
        <v>45183</v>
      </c>
      <c r="DH39" s="3"/>
      <c r="DI39" s="3">
        <v>45176</v>
      </c>
      <c r="DJ39" s="3">
        <v>45200</v>
      </c>
      <c r="DK39" s="28">
        <v>0</v>
      </c>
      <c r="DL39" s="3"/>
      <c r="DM39" s="28">
        <v>0</v>
      </c>
      <c r="DN39" s="28">
        <v>0</v>
      </c>
      <c r="DO39" s="3">
        <v>45176</v>
      </c>
      <c r="DP39" s="2" t="s">
        <v>5135</v>
      </c>
      <c r="DQ39" s="28">
        <v>8955196</v>
      </c>
      <c r="DR39" s="28">
        <v>0</v>
      </c>
      <c r="DS39" s="28">
        <v>8955196</v>
      </c>
      <c r="DT39" s="28">
        <v>5382028</v>
      </c>
      <c r="DU39" s="2" t="s">
        <v>1844</v>
      </c>
    </row>
    <row r="40" spans="1:125" x14ac:dyDescent="0.25">
      <c r="A40" s="2" t="s">
        <v>3728</v>
      </c>
      <c r="B40" s="2" t="s">
        <v>1298</v>
      </c>
      <c r="C40" s="2" t="s">
        <v>325</v>
      </c>
      <c r="D40" s="2" t="s">
        <v>326</v>
      </c>
      <c r="E40" s="2" t="s">
        <v>1545</v>
      </c>
      <c r="F40" s="2" t="s">
        <v>5207</v>
      </c>
      <c r="G40" s="2" t="s">
        <v>10</v>
      </c>
      <c r="H40" s="2" t="s">
        <v>60</v>
      </c>
      <c r="I40" s="2" t="s">
        <v>5121</v>
      </c>
      <c r="J40" s="2" t="s">
        <v>5122</v>
      </c>
      <c r="K40" s="2" t="s">
        <v>1281</v>
      </c>
      <c r="L40" s="2" t="s">
        <v>5123</v>
      </c>
      <c r="M40" s="2" t="s">
        <v>3727</v>
      </c>
      <c r="N40" s="2" t="s">
        <v>1645</v>
      </c>
      <c r="O40" s="2" t="s">
        <v>1960</v>
      </c>
      <c r="P40" s="2" t="s">
        <v>1844</v>
      </c>
      <c r="Q40" s="2" t="s">
        <v>1531</v>
      </c>
      <c r="R40" s="2" t="s">
        <v>1844</v>
      </c>
      <c r="S40" s="2" t="s">
        <v>1844</v>
      </c>
      <c r="T40" s="2" t="s">
        <v>1278</v>
      </c>
      <c r="U40" s="2" t="s">
        <v>1844</v>
      </c>
      <c r="V40" s="2" t="s">
        <v>1844</v>
      </c>
      <c r="W40" s="2" t="s">
        <v>5125</v>
      </c>
      <c r="X40" s="2" t="s">
        <v>5126</v>
      </c>
      <c r="Y40" s="2" t="s">
        <v>1914</v>
      </c>
      <c r="Z40" s="2" t="s">
        <v>1281</v>
      </c>
      <c r="AA40" s="2" t="s">
        <v>1281</v>
      </c>
      <c r="AB40" s="2" t="s">
        <v>5127</v>
      </c>
      <c r="AC40" s="2" t="s">
        <v>1852</v>
      </c>
      <c r="AD40" s="2" t="s">
        <v>1844</v>
      </c>
      <c r="AE40" s="2" t="s">
        <v>1844</v>
      </c>
      <c r="AF40" s="2" t="s">
        <v>1844</v>
      </c>
      <c r="AG40" s="2" t="s">
        <v>1844</v>
      </c>
      <c r="AH40" s="2" t="s">
        <v>1844</v>
      </c>
      <c r="AI40" s="2" t="s">
        <v>1844</v>
      </c>
      <c r="AJ40" s="2" t="s">
        <v>1281</v>
      </c>
      <c r="AK40" s="2" t="s">
        <v>1844</v>
      </c>
      <c r="AL40" s="2" t="s">
        <v>120</v>
      </c>
      <c r="AM40" s="2" t="s">
        <v>1844</v>
      </c>
      <c r="AN40" s="2" t="s">
        <v>1844</v>
      </c>
      <c r="AO40" s="2" t="s">
        <v>1857</v>
      </c>
      <c r="AP40" s="2" t="s">
        <v>1857</v>
      </c>
      <c r="AQ40" s="2" t="s">
        <v>1844</v>
      </c>
      <c r="AR40" s="2" t="s">
        <v>1844</v>
      </c>
      <c r="AS40" s="2" t="s">
        <v>1844</v>
      </c>
      <c r="AT40" s="2" t="s">
        <v>1844</v>
      </c>
      <c r="AU40" s="2" t="s">
        <v>1844</v>
      </c>
      <c r="AV40" s="2" t="s">
        <v>1281</v>
      </c>
      <c r="AW40" s="2" t="s">
        <v>5128</v>
      </c>
      <c r="AX40" s="2" t="s">
        <v>1844</v>
      </c>
      <c r="AY40" s="2" t="s">
        <v>1752</v>
      </c>
      <c r="AZ40" s="2" t="s">
        <v>1888</v>
      </c>
      <c r="BA40" s="2" t="s">
        <v>1844</v>
      </c>
      <c r="BB40" s="2" t="s">
        <v>1844</v>
      </c>
      <c r="BC40" s="2" t="s">
        <v>1844</v>
      </c>
      <c r="BD40" s="2" t="s">
        <v>1844</v>
      </c>
      <c r="BE40" s="2" t="s">
        <v>5129</v>
      </c>
      <c r="BF40" s="2" t="s">
        <v>1857</v>
      </c>
      <c r="BG40" s="2" t="s">
        <v>1857</v>
      </c>
      <c r="BH40" s="2" t="s">
        <v>5218</v>
      </c>
      <c r="BI40" s="2" t="s">
        <v>1857</v>
      </c>
      <c r="BJ40" s="2" t="s">
        <v>3729</v>
      </c>
      <c r="BK40" s="2" t="s">
        <v>1844</v>
      </c>
      <c r="BL40" s="2" t="s">
        <v>1025</v>
      </c>
      <c r="BM40" s="2" t="s">
        <v>1844</v>
      </c>
      <c r="BN40" s="2" t="s">
        <v>1844</v>
      </c>
      <c r="BO40" s="2" t="s">
        <v>1844</v>
      </c>
      <c r="BP40" s="2" t="s">
        <v>1844</v>
      </c>
      <c r="BQ40" s="2" t="s">
        <v>1531</v>
      </c>
      <c r="BR40" s="2" t="s">
        <v>1844</v>
      </c>
      <c r="BS40" s="2" t="s">
        <v>1844</v>
      </c>
      <c r="BT40" s="2" t="s">
        <v>5219</v>
      </c>
      <c r="BU40" s="2" t="s">
        <v>1844</v>
      </c>
      <c r="BV40" s="2" t="s">
        <v>1844</v>
      </c>
      <c r="BW40" s="2" t="s">
        <v>1844</v>
      </c>
      <c r="BX40" s="2" t="s">
        <v>1844</v>
      </c>
      <c r="BY40" s="2" t="s">
        <v>1844</v>
      </c>
      <c r="BZ40" s="2" t="s">
        <v>1844</v>
      </c>
      <c r="CA40" s="2" t="s">
        <v>1844</v>
      </c>
      <c r="CB40" s="2" t="s">
        <v>1844</v>
      </c>
      <c r="CC40" s="2" t="s">
        <v>1844</v>
      </c>
      <c r="CD40" s="2" t="s">
        <v>1844</v>
      </c>
      <c r="CE40" s="2" t="s">
        <v>1854</v>
      </c>
      <c r="CF40" s="2" t="s">
        <v>1844</v>
      </c>
      <c r="CG40" s="2" t="s">
        <v>5131</v>
      </c>
      <c r="CH40" s="2" t="s">
        <v>1844</v>
      </c>
      <c r="CI40" s="2" t="s">
        <v>121</v>
      </c>
      <c r="CJ40" s="2" t="s">
        <v>1844</v>
      </c>
      <c r="CK40" s="2" t="s">
        <v>5132</v>
      </c>
      <c r="CL40" s="2" t="s">
        <v>1844</v>
      </c>
      <c r="CM40" s="2" t="s">
        <v>1844</v>
      </c>
      <c r="CN40" s="2" t="s">
        <v>1851</v>
      </c>
      <c r="CO40" s="2" t="s">
        <v>1855</v>
      </c>
      <c r="CP40" s="2" t="s">
        <v>1844</v>
      </c>
      <c r="CQ40" s="2" t="s">
        <v>1844</v>
      </c>
      <c r="CR40" s="2" t="s">
        <v>1847</v>
      </c>
      <c r="CS40" s="2" t="s">
        <v>1844</v>
      </c>
      <c r="CT40" s="2" t="s">
        <v>1844</v>
      </c>
      <c r="CU40" s="2" t="s">
        <v>5133</v>
      </c>
      <c r="CV40" s="2" t="s">
        <v>5134</v>
      </c>
      <c r="CW40" s="3">
        <v>45160</v>
      </c>
      <c r="CX40" s="3">
        <v>45063</v>
      </c>
      <c r="CY40" s="3">
        <v>45063</v>
      </c>
      <c r="CZ40" s="28">
        <v>1596110</v>
      </c>
      <c r="DA40" s="4">
        <v>0</v>
      </c>
      <c r="DB40" s="3"/>
      <c r="DC40" s="3"/>
      <c r="DD40" s="3">
        <v>45063</v>
      </c>
      <c r="DE40" s="3">
        <v>45063</v>
      </c>
      <c r="DF40" s="3"/>
      <c r="DG40" s="3">
        <v>45160</v>
      </c>
      <c r="DH40" s="3">
        <v>45063</v>
      </c>
      <c r="DI40" s="3">
        <v>45063</v>
      </c>
      <c r="DJ40" s="3">
        <v>45177</v>
      </c>
      <c r="DK40" s="28">
        <v>0</v>
      </c>
      <c r="DL40" s="3"/>
      <c r="DM40" s="28">
        <v>0</v>
      </c>
      <c r="DN40" s="28">
        <v>0</v>
      </c>
      <c r="DO40" s="3">
        <v>45160</v>
      </c>
      <c r="DP40" s="2" t="s">
        <v>5135</v>
      </c>
      <c r="DQ40" s="28">
        <v>2231952</v>
      </c>
      <c r="DR40" s="28">
        <v>0</v>
      </c>
      <c r="DS40" s="28">
        <v>2231952</v>
      </c>
      <c r="DT40" s="28">
        <v>1596110</v>
      </c>
      <c r="DU40" s="2" t="s">
        <v>1844</v>
      </c>
    </row>
    <row r="41" spans="1:125" x14ac:dyDescent="0.25">
      <c r="A41" s="2" t="s">
        <v>4889</v>
      </c>
      <c r="B41" s="2" t="s">
        <v>1295</v>
      </c>
      <c r="C41" s="2" t="s">
        <v>51</v>
      </c>
      <c r="D41" s="2" t="s">
        <v>52</v>
      </c>
      <c r="E41" s="2" t="s">
        <v>1710</v>
      </c>
      <c r="F41" s="2" t="s">
        <v>5207</v>
      </c>
      <c r="G41" s="2" t="s">
        <v>10</v>
      </c>
      <c r="H41" s="2" t="s">
        <v>54</v>
      </c>
      <c r="I41" s="2" t="s">
        <v>5121</v>
      </c>
      <c r="J41" s="2" t="s">
        <v>5122</v>
      </c>
      <c r="K41" s="2" t="s">
        <v>1281</v>
      </c>
      <c r="L41" s="2" t="s">
        <v>5139</v>
      </c>
      <c r="M41" s="2" t="s">
        <v>4888</v>
      </c>
      <c r="N41" s="2" t="s">
        <v>1646</v>
      </c>
      <c r="O41" s="2" t="s">
        <v>1870</v>
      </c>
      <c r="P41" s="2" t="s">
        <v>1844</v>
      </c>
      <c r="Q41" s="2" t="s">
        <v>1296</v>
      </c>
      <c r="R41" s="2" t="s">
        <v>1844</v>
      </c>
      <c r="S41" s="2" t="s">
        <v>1875</v>
      </c>
      <c r="T41" s="2" t="s">
        <v>1278</v>
      </c>
      <c r="U41" s="2" t="s">
        <v>1844</v>
      </c>
      <c r="V41" s="2" t="s">
        <v>1844</v>
      </c>
      <c r="W41" s="2" t="s">
        <v>5125</v>
      </c>
      <c r="X41" s="2" t="s">
        <v>5126</v>
      </c>
      <c r="Y41" s="2" t="s">
        <v>1871</v>
      </c>
      <c r="Z41" s="2" t="s">
        <v>1281</v>
      </c>
      <c r="AA41" s="2" t="s">
        <v>1281</v>
      </c>
      <c r="AB41" s="2" t="s">
        <v>5127</v>
      </c>
      <c r="AC41" s="2" t="s">
        <v>1852</v>
      </c>
      <c r="AD41" s="2" t="s">
        <v>1844</v>
      </c>
      <c r="AE41" s="2" t="s">
        <v>1844</v>
      </c>
      <c r="AF41" s="2" t="s">
        <v>1873</v>
      </c>
      <c r="AG41" s="2" t="s">
        <v>1844</v>
      </c>
      <c r="AH41" s="2" t="s">
        <v>1844</v>
      </c>
      <c r="AI41" s="2" t="s">
        <v>1844</v>
      </c>
      <c r="AJ41" s="2" t="s">
        <v>1281</v>
      </c>
      <c r="AK41" s="2" t="s">
        <v>1844</v>
      </c>
      <c r="AL41" s="2" t="s">
        <v>53</v>
      </c>
      <c r="AM41" s="2" t="s">
        <v>1844</v>
      </c>
      <c r="AN41" s="2" t="s">
        <v>1844</v>
      </c>
      <c r="AO41" s="2" t="s">
        <v>1857</v>
      </c>
      <c r="AP41" s="2" t="s">
        <v>1857</v>
      </c>
      <c r="AQ41" s="2" t="s">
        <v>1844</v>
      </c>
      <c r="AR41" s="2" t="s">
        <v>1844</v>
      </c>
      <c r="AS41" s="2" t="s">
        <v>1844</v>
      </c>
      <c r="AT41" s="2" t="s">
        <v>1844</v>
      </c>
      <c r="AU41" s="2" t="s">
        <v>1844</v>
      </c>
      <c r="AV41" s="2" t="s">
        <v>1281</v>
      </c>
      <c r="AW41" s="2" t="s">
        <v>5128</v>
      </c>
      <c r="AX41" s="2" t="s">
        <v>1844</v>
      </c>
      <c r="AY41" s="2" t="s">
        <v>1752</v>
      </c>
      <c r="AZ41" s="2" t="s">
        <v>2523</v>
      </c>
      <c r="BA41" s="2" t="s">
        <v>1844</v>
      </c>
      <c r="BB41" s="2" t="s">
        <v>1844</v>
      </c>
      <c r="BC41" s="2" t="s">
        <v>1844</v>
      </c>
      <c r="BD41" s="2" t="s">
        <v>1844</v>
      </c>
      <c r="BE41" s="2" t="s">
        <v>5129</v>
      </c>
      <c r="BF41" s="2" t="s">
        <v>2523</v>
      </c>
      <c r="BG41" s="2" t="s">
        <v>4887</v>
      </c>
      <c r="BH41" s="2" t="s">
        <v>4890</v>
      </c>
      <c r="BI41" s="2" t="s">
        <v>1857</v>
      </c>
      <c r="BJ41" s="2" t="s">
        <v>4887</v>
      </c>
      <c r="BK41" s="2" t="s">
        <v>1844</v>
      </c>
      <c r="BL41" s="2" t="s">
        <v>1025</v>
      </c>
      <c r="BM41" s="2" t="s">
        <v>1844</v>
      </c>
      <c r="BN41" s="2" t="s">
        <v>1872</v>
      </c>
      <c r="BO41" s="2" t="s">
        <v>1844</v>
      </c>
      <c r="BP41" s="2" t="s">
        <v>1844</v>
      </c>
      <c r="BQ41" s="2" t="s">
        <v>1292</v>
      </c>
      <c r="BR41" s="2" t="s">
        <v>1844</v>
      </c>
      <c r="BS41" s="2" t="s">
        <v>1844</v>
      </c>
      <c r="BT41" s="2" t="s">
        <v>5220</v>
      </c>
      <c r="BU41" s="2" t="s">
        <v>1844</v>
      </c>
      <c r="BV41" s="2" t="s">
        <v>1844</v>
      </c>
      <c r="BW41" s="2" t="s">
        <v>1844</v>
      </c>
      <c r="BX41" s="2" t="s">
        <v>1844</v>
      </c>
      <c r="BY41" s="2" t="s">
        <v>1844</v>
      </c>
      <c r="BZ41" s="2" t="s">
        <v>1844</v>
      </c>
      <c r="CA41" s="2" t="s">
        <v>1844</v>
      </c>
      <c r="CB41" s="2" t="s">
        <v>1844</v>
      </c>
      <c r="CC41" s="2" t="s">
        <v>1844</v>
      </c>
      <c r="CD41" s="2" t="s">
        <v>1844</v>
      </c>
      <c r="CE41" s="2" t="s">
        <v>1854</v>
      </c>
      <c r="CF41" s="2" t="s">
        <v>1844</v>
      </c>
      <c r="CG41" s="2" t="s">
        <v>5131</v>
      </c>
      <c r="CH41" s="2" t="s">
        <v>1844</v>
      </c>
      <c r="CI41" s="2" t="s">
        <v>55</v>
      </c>
      <c r="CJ41" s="2" t="s">
        <v>1844</v>
      </c>
      <c r="CK41" s="2" t="s">
        <v>5132</v>
      </c>
      <c r="CL41" s="2" t="s">
        <v>1844</v>
      </c>
      <c r="CM41" s="2" t="s">
        <v>1844</v>
      </c>
      <c r="CN41" s="2" t="s">
        <v>1851</v>
      </c>
      <c r="CO41" s="2" t="s">
        <v>1855</v>
      </c>
      <c r="CP41" s="2" t="s">
        <v>1844</v>
      </c>
      <c r="CQ41" s="2" t="s">
        <v>1844</v>
      </c>
      <c r="CR41" s="2" t="s">
        <v>1847</v>
      </c>
      <c r="CS41" s="2" t="s">
        <v>1876</v>
      </c>
      <c r="CT41" s="2" t="s">
        <v>1844</v>
      </c>
      <c r="CU41" s="2" t="s">
        <v>5133</v>
      </c>
      <c r="CV41" s="2" t="s">
        <v>5134</v>
      </c>
      <c r="CW41" s="3">
        <v>45456</v>
      </c>
      <c r="CX41" s="3">
        <v>45456</v>
      </c>
      <c r="CY41" s="3">
        <v>45456</v>
      </c>
      <c r="CZ41" s="28">
        <v>239153</v>
      </c>
      <c r="DA41" s="4">
        <v>0</v>
      </c>
      <c r="DB41" s="3"/>
      <c r="DC41" s="3"/>
      <c r="DD41" s="3">
        <v>45456</v>
      </c>
      <c r="DE41" s="3">
        <v>45456</v>
      </c>
      <c r="DF41" s="3"/>
      <c r="DG41" s="3">
        <v>45467</v>
      </c>
      <c r="DH41" s="3">
        <v>45456</v>
      </c>
      <c r="DI41" s="3">
        <v>45455</v>
      </c>
      <c r="DJ41" s="3">
        <v>45498</v>
      </c>
      <c r="DK41" s="28">
        <v>0</v>
      </c>
      <c r="DL41" s="3"/>
      <c r="DM41" s="28">
        <v>0</v>
      </c>
      <c r="DN41" s="28">
        <v>0</v>
      </c>
      <c r="DO41" s="3">
        <v>45455</v>
      </c>
      <c r="DP41" s="2" t="s">
        <v>5135</v>
      </c>
      <c r="DQ41" s="28">
        <v>2871913</v>
      </c>
      <c r="DR41" s="28">
        <v>0</v>
      </c>
      <c r="DS41" s="28">
        <v>2871913</v>
      </c>
      <c r="DT41" s="28">
        <v>239153</v>
      </c>
      <c r="DU41" s="2" t="s">
        <v>1844</v>
      </c>
    </row>
    <row r="42" spans="1:125" x14ac:dyDescent="0.25">
      <c r="A42" s="2" t="s">
        <v>2069</v>
      </c>
      <c r="B42" s="2" t="s">
        <v>1285</v>
      </c>
      <c r="C42" s="2" t="s">
        <v>5</v>
      </c>
      <c r="D42" s="2" t="s">
        <v>6</v>
      </c>
      <c r="E42" s="2" t="s">
        <v>5802</v>
      </c>
      <c r="F42" s="2" t="s">
        <v>5796</v>
      </c>
      <c r="G42" s="2" t="s">
        <v>10</v>
      </c>
      <c r="H42" s="2" t="s">
        <v>67</v>
      </c>
      <c r="I42" s="2" t="s">
        <v>5121</v>
      </c>
      <c r="J42" s="2" t="s">
        <v>5122</v>
      </c>
      <c r="K42" s="2" t="s">
        <v>1281</v>
      </c>
      <c r="L42" s="2" t="s">
        <v>5148</v>
      </c>
      <c r="M42" s="2" t="s">
        <v>2068</v>
      </c>
      <c r="N42" s="2" t="s">
        <v>1276</v>
      </c>
      <c r="O42" s="2" t="s">
        <v>1893</v>
      </c>
      <c r="P42" s="2" t="s">
        <v>1844</v>
      </c>
      <c r="Q42" s="2" t="s">
        <v>1325</v>
      </c>
      <c r="R42" s="2" t="s">
        <v>1844</v>
      </c>
      <c r="S42" s="2" t="s">
        <v>1844</v>
      </c>
      <c r="T42" s="2" t="s">
        <v>1278</v>
      </c>
      <c r="U42" s="2" t="s">
        <v>1844</v>
      </c>
      <c r="V42" s="2" t="s">
        <v>1844</v>
      </c>
      <c r="W42" s="2" t="s">
        <v>5125</v>
      </c>
      <c r="X42" s="2" t="s">
        <v>5126</v>
      </c>
      <c r="Y42" s="2" t="s">
        <v>1897</v>
      </c>
      <c r="Z42" s="2" t="s">
        <v>1281</v>
      </c>
      <c r="AA42" s="2" t="s">
        <v>1281</v>
      </c>
      <c r="AB42" s="2" t="s">
        <v>5127</v>
      </c>
      <c r="AC42" s="2" t="s">
        <v>1852</v>
      </c>
      <c r="AD42" s="2" t="s">
        <v>1844</v>
      </c>
      <c r="AE42" s="2" t="s">
        <v>1844</v>
      </c>
      <c r="AF42" s="2" t="s">
        <v>1844</v>
      </c>
      <c r="AG42" s="2" t="s">
        <v>1844</v>
      </c>
      <c r="AH42" s="2" t="s">
        <v>1844</v>
      </c>
      <c r="AI42" s="2" t="s">
        <v>1844</v>
      </c>
      <c r="AJ42" s="2" t="s">
        <v>1281</v>
      </c>
      <c r="AK42" s="2" t="s">
        <v>1844</v>
      </c>
      <c r="AL42" s="2" t="s">
        <v>7</v>
      </c>
      <c r="AM42" s="2" t="s">
        <v>1844</v>
      </c>
      <c r="AN42" s="2" t="s">
        <v>1844</v>
      </c>
      <c r="AO42" s="2" t="s">
        <v>1857</v>
      </c>
      <c r="AP42" s="2" t="s">
        <v>1857</v>
      </c>
      <c r="AQ42" s="2" t="s">
        <v>1844</v>
      </c>
      <c r="AR42" s="2" t="s">
        <v>1844</v>
      </c>
      <c r="AS42" s="2" t="s">
        <v>1844</v>
      </c>
      <c r="AT42" s="2" t="s">
        <v>1844</v>
      </c>
      <c r="AU42" s="2" t="s">
        <v>1844</v>
      </c>
      <c r="AV42" s="2" t="s">
        <v>1281</v>
      </c>
      <c r="AW42" s="2" t="s">
        <v>5128</v>
      </c>
      <c r="AX42" s="2" t="s">
        <v>1844</v>
      </c>
      <c r="AY42" s="2" t="s">
        <v>1752</v>
      </c>
      <c r="AZ42" s="2" t="s">
        <v>2071</v>
      </c>
      <c r="BA42" s="2" t="s">
        <v>1844</v>
      </c>
      <c r="BB42" s="2" t="s">
        <v>1844</v>
      </c>
      <c r="BC42" s="2" t="s">
        <v>1844</v>
      </c>
      <c r="BD42" s="2" t="s">
        <v>1844</v>
      </c>
      <c r="BE42" s="2" t="s">
        <v>5129</v>
      </c>
      <c r="BF42" s="2" t="s">
        <v>1905</v>
      </c>
      <c r="BG42" s="2" t="s">
        <v>1857</v>
      </c>
      <c r="BH42" s="2" t="s">
        <v>2073</v>
      </c>
      <c r="BI42" s="2" t="s">
        <v>1857</v>
      </c>
      <c r="BJ42" s="2" t="s">
        <v>2072</v>
      </c>
      <c r="BK42" s="2" t="s">
        <v>1844</v>
      </c>
      <c r="BL42" s="2" t="s">
        <v>1025</v>
      </c>
      <c r="BM42" s="2" t="s">
        <v>1844</v>
      </c>
      <c r="BN42" s="2" t="s">
        <v>1844</v>
      </c>
      <c r="BO42" s="2" t="s">
        <v>1844</v>
      </c>
      <c r="BP42" s="2" t="s">
        <v>1844</v>
      </c>
      <c r="BQ42" s="2" t="s">
        <v>5187</v>
      </c>
      <c r="BR42" s="2" t="s">
        <v>1844</v>
      </c>
      <c r="BS42" s="2" t="s">
        <v>1844</v>
      </c>
      <c r="BT42" s="2" t="s">
        <v>5803</v>
      </c>
      <c r="BU42" s="2" t="s">
        <v>1844</v>
      </c>
      <c r="BV42" s="2" t="s">
        <v>1844</v>
      </c>
      <c r="BW42" s="2" t="s">
        <v>1844</v>
      </c>
      <c r="BX42" s="2" t="s">
        <v>1844</v>
      </c>
      <c r="BY42" s="2" t="s">
        <v>1844</v>
      </c>
      <c r="BZ42" s="2" t="s">
        <v>1844</v>
      </c>
      <c r="CA42" s="2" t="s">
        <v>1844</v>
      </c>
      <c r="CB42" s="2" t="s">
        <v>1853</v>
      </c>
      <c r="CC42" s="2" t="s">
        <v>1844</v>
      </c>
      <c r="CD42" s="2" t="s">
        <v>1844</v>
      </c>
      <c r="CE42" s="2" t="s">
        <v>1854</v>
      </c>
      <c r="CF42" s="2" t="s">
        <v>1844</v>
      </c>
      <c r="CG42" s="2" t="s">
        <v>1844</v>
      </c>
      <c r="CH42" s="2" t="s">
        <v>1844</v>
      </c>
      <c r="CI42" s="2" t="s">
        <v>9</v>
      </c>
      <c r="CJ42" s="2" t="s">
        <v>1844</v>
      </c>
      <c r="CK42" s="2" t="s">
        <v>5132</v>
      </c>
      <c r="CL42" s="2" t="s">
        <v>1844</v>
      </c>
      <c r="CM42" s="2" t="s">
        <v>1844</v>
      </c>
      <c r="CN42" s="2" t="s">
        <v>1851</v>
      </c>
      <c r="CO42" s="2" t="s">
        <v>1855</v>
      </c>
      <c r="CP42" s="2" t="s">
        <v>1844</v>
      </c>
      <c r="CQ42" s="2" t="s">
        <v>1844</v>
      </c>
      <c r="CR42" s="2" t="s">
        <v>1847</v>
      </c>
      <c r="CS42" s="2" t="s">
        <v>1844</v>
      </c>
      <c r="CT42" s="2" t="s">
        <v>1844</v>
      </c>
      <c r="CU42" s="2" t="s">
        <v>1844</v>
      </c>
      <c r="CV42" s="2" t="s">
        <v>5134</v>
      </c>
      <c r="CW42" s="3">
        <v>44638</v>
      </c>
      <c r="CX42" s="3">
        <v>44638</v>
      </c>
      <c r="CY42" s="3">
        <v>44638</v>
      </c>
      <c r="CZ42" s="28">
        <v>2932034</v>
      </c>
      <c r="DA42" s="4">
        <v>0</v>
      </c>
      <c r="DB42" s="3"/>
      <c r="DC42" s="3"/>
      <c r="DD42" s="3">
        <v>44638</v>
      </c>
      <c r="DE42" s="3">
        <v>44638</v>
      </c>
      <c r="DF42" s="3"/>
      <c r="DG42" s="3">
        <v>44638</v>
      </c>
      <c r="DH42" s="3"/>
      <c r="DI42" s="3">
        <v>44638</v>
      </c>
      <c r="DJ42" s="3">
        <v>45348</v>
      </c>
      <c r="DK42" s="28">
        <v>0</v>
      </c>
      <c r="DL42" s="3"/>
      <c r="DM42" s="28">
        <v>0</v>
      </c>
      <c r="DN42" s="28">
        <v>0</v>
      </c>
      <c r="DO42" s="3">
        <v>44638</v>
      </c>
      <c r="DP42" s="2" t="s">
        <v>5135</v>
      </c>
      <c r="DQ42" s="28">
        <v>2121811</v>
      </c>
      <c r="DR42" s="28">
        <v>0</v>
      </c>
      <c r="DS42" s="28">
        <v>2121811</v>
      </c>
      <c r="DT42" s="28">
        <v>2932034</v>
      </c>
      <c r="DU42" s="2" t="s">
        <v>1844</v>
      </c>
    </row>
    <row r="43" spans="1:125" x14ac:dyDescent="0.25">
      <c r="A43" s="2" t="s">
        <v>4537</v>
      </c>
      <c r="B43" s="2" t="s">
        <v>1298</v>
      </c>
      <c r="C43" s="2" t="s">
        <v>118</v>
      </c>
      <c r="D43" s="2" t="s">
        <v>119</v>
      </c>
      <c r="E43" s="2" t="s">
        <v>1654</v>
      </c>
      <c r="F43" s="2" t="s">
        <v>5207</v>
      </c>
      <c r="G43" s="2" t="s">
        <v>10</v>
      </c>
      <c r="H43" s="2" t="s">
        <v>67</v>
      </c>
      <c r="I43" s="2" t="s">
        <v>5121</v>
      </c>
      <c r="J43" s="2" t="s">
        <v>5122</v>
      </c>
      <c r="K43" s="2" t="s">
        <v>1281</v>
      </c>
      <c r="L43" s="2" t="s">
        <v>5148</v>
      </c>
      <c r="M43" s="2" t="s">
        <v>4536</v>
      </c>
      <c r="N43" s="2" t="s">
        <v>5124</v>
      </c>
      <c r="O43" s="2" t="s">
        <v>1992</v>
      </c>
      <c r="P43" s="2" t="s">
        <v>1844</v>
      </c>
      <c r="Q43" s="2" t="s">
        <v>1531</v>
      </c>
      <c r="R43" s="2" t="s">
        <v>1844</v>
      </c>
      <c r="S43" s="2" t="s">
        <v>2001</v>
      </c>
      <c r="T43" s="2" t="s">
        <v>1278</v>
      </c>
      <c r="U43" s="2" t="s">
        <v>1844</v>
      </c>
      <c r="V43" s="2" t="s">
        <v>1844</v>
      </c>
      <c r="W43" s="2" t="s">
        <v>5125</v>
      </c>
      <c r="X43" s="2" t="s">
        <v>5126</v>
      </c>
      <c r="Y43" s="2" t="s">
        <v>1914</v>
      </c>
      <c r="Z43" s="2" t="s">
        <v>1281</v>
      </c>
      <c r="AA43" s="2" t="s">
        <v>1281</v>
      </c>
      <c r="AB43" s="2" t="s">
        <v>5127</v>
      </c>
      <c r="AC43" s="2" t="s">
        <v>1852</v>
      </c>
      <c r="AD43" s="2" t="s">
        <v>1844</v>
      </c>
      <c r="AE43" s="2" t="s">
        <v>1844</v>
      </c>
      <c r="AF43" s="2" t="s">
        <v>1844</v>
      </c>
      <c r="AG43" s="2" t="s">
        <v>1844</v>
      </c>
      <c r="AH43" s="2" t="s">
        <v>1844</v>
      </c>
      <c r="AI43" s="2" t="s">
        <v>1844</v>
      </c>
      <c r="AJ43" s="2" t="s">
        <v>1281</v>
      </c>
      <c r="AK43" s="2" t="s">
        <v>1844</v>
      </c>
      <c r="AL43" s="2" t="s">
        <v>120</v>
      </c>
      <c r="AM43" s="2" t="s">
        <v>1844</v>
      </c>
      <c r="AN43" s="2" t="s">
        <v>1844</v>
      </c>
      <c r="AO43" s="2" t="s">
        <v>1857</v>
      </c>
      <c r="AP43" s="2" t="s">
        <v>1857</v>
      </c>
      <c r="AQ43" s="2" t="s">
        <v>1844</v>
      </c>
      <c r="AR43" s="2" t="s">
        <v>1844</v>
      </c>
      <c r="AS43" s="2" t="s">
        <v>1844</v>
      </c>
      <c r="AT43" s="2" t="s">
        <v>1844</v>
      </c>
      <c r="AU43" s="2" t="s">
        <v>1844</v>
      </c>
      <c r="AV43" s="2" t="s">
        <v>1281</v>
      </c>
      <c r="AW43" s="2" t="s">
        <v>5128</v>
      </c>
      <c r="AX43" s="2" t="s">
        <v>1844</v>
      </c>
      <c r="AY43" s="2" t="s">
        <v>1752</v>
      </c>
      <c r="AZ43" s="2" t="s">
        <v>1962</v>
      </c>
      <c r="BA43" s="2" t="s">
        <v>1844</v>
      </c>
      <c r="BB43" s="2" t="s">
        <v>1844</v>
      </c>
      <c r="BC43" s="2" t="s">
        <v>1844</v>
      </c>
      <c r="BD43" s="2" t="s">
        <v>1844</v>
      </c>
      <c r="BE43" s="2" t="s">
        <v>5129</v>
      </c>
      <c r="BF43" s="2" t="s">
        <v>1962</v>
      </c>
      <c r="BG43" s="2" t="s">
        <v>1905</v>
      </c>
      <c r="BH43" s="2" t="s">
        <v>5223</v>
      </c>
      <c r="BI43" s="2" t="s">
        <v>1857</v>
      </c>
      <c r="BJ43" s="2" t="s">
        <v>1905</v>
      </c>
      <c r="BK43" s="2" t="s">
        <v>1844</v>
      </c>
      <c r="BL43" s="2" t="s">
        <v>1025</v>
      </c>
      <c r="BM43" s="2" t="s">
        <v>1844</v>
      </c>
      <c r="BN43" s="2" t="s">
        <v>1999</v>
      </c>
      <c r="BO43" s="2" t="s">
        <v>1844</v>
      </c>
      <c r="BP43" s="2" t="s">
        <v>1844</v>
      </c>
      <c r="BQ43" s="2" t="s">
        <v>1292</v>
      </c>
      <c r="BR43" s="2" t="s">
        <v>1844</v>
      </c>
      <c r="BS43" s="2" t="s">
        <v>1844</v>
      </c>
      <c r="BT43" s="2" t="s">
        <v>5224</v>
      </c>
      <c r="BU43" s="2" t="s">
        <v>1844</v>
      </c>
      <c r="BV43" s="2" t="s">
        <v>1844</v>
      </c>
      <c r="BW43" s="2" t="s">
        <v>1844</v>
      </c>
      <c r="BX43" s="2" t="s">
        <v>1844</v>
      </c>
      <c r="BY43" s="2" t="s">
        <v>1844</v>
      </c>
      <c r="BZ43" s="2" t="s">
        <v>1844</v>
      </c>
      <c r="CA43" s="2" t="s">
        <v>1844</v>
      </c>
      <c r="CB43" s="2" t="s">
        <v>1844</v>
      </c>
      <c r="CC43" s="2" t="s">
        <v>1844</v>
      </c>
      <c r="CD43" s="2" t="s">
        <v>1844</v>
      </c>
      <c r="CE43" s="2" t="s">
        <v>1854</v>
      </c>
      <c r="CF43" s="2" t="s">
        <v>1844</v>
      </c>
      <c r="CG43" s="2" t="s">
        <v>1844</v>
      </c>
      <c r="CH43" s="2" t="s">
        <v>1844</v>
      </c>
      <c r="CI43" s="2" t="s">
        <v>121</v>
      </c>
      <c r="CJ43" s="2" t="s">
        <v>1844</v>
      </c>
      <c r="CK43" s="2" t="s">
        <v>5132</v>
      </c>
      <c r="CL43" s="2" t="s">
        <v>1844</v>
      </c>
      <c r="CM43" s="2" t="s">
        <v>1844</v>
      </c>
      <c r="CN43" s="2" t="s">
        <v>1851</v>
      </c>
      <c r="CO43" s="2" t="s">
        <v>1855</v>
      </c>
      <c r="CP43" s="2" t="s">
        <v>1844</v>
      </c>
      <c r="CQ43" s="2" t="s">
        <v>1844</v>
      </c>
      <c r="CR43" s="2" t="s">
        <v>1847</v>
      </c>
      <c r="CS43" s="2" t="s">
        <v>2002</v>
      </c>
      <c r="CT43" s="2" t="s">
        <v>1844</v>
      </c>
      <c r="CU43" s="2" t="s">
        <v>1844</v>
      </c>
      <c r="CV43" s="2" t="s">
        <v>5134</v>
      </c>
      <c r="CW43" s="3">
        <v>45313</v>
      </c>
      <c r="CX43" s="3">
        <v>45313</v>
      </c>
      <c r="CY43" s="3">
        <v>45313</v>
      </c>
      <c r="CZ43" s="28">
        <v>2905830</v>
      </c>
      <c r="DA43" s="4">
        <v>0</v>
      </c>
      <c r="DB43" s="3"/>
      <c r="DC43" s="3"/>
      <c r="DD43" s="3">
        <v>45313</v>
      </c>
      <c r="DE43" s="3">
        <v>45313</v>
      </c>
      <c r="DF43" s="3"/>
      <c r="DG43" s="3">
        <v>45313</v>
      </c>
      <c r="DH43" s="3"/>
      <c r="DI43" s="3">
        <v>45313</v>
      </c>
      <c r="DJ43" s="3">
        <v>45498</v>
      </c>
      <c r="DK43" s="28">
        <v>0</v>
      </c>
      <c r="DL43" s="3"/>
      <c r="DM43" s="28">
        <v>0</v>
      </c>
      <c r="DN43" s="28">
        <v>0</v>
      </c>
      <c r="DO43" s="3">
        <v>45313</v>
      </c>
      <c r="DP43" s="2" t="s">
        <v>5135</v>
      </c>
      <c r="DQ43" s="28">
        <v>2618846</v>
      </c>
      <c r="DR43" s="28">
        <v>0</v>
      </c>
      <c r="DS43" s="28">
        <v>2618846</v>
      </c>
      <c r="DT43" s="28">
        <v>2905830</v>
      </c>
      <c r="DU43" s="2" t="s">
        <v>1844</v>
      </c>
    </row>
    <row r="44" spans="1:125" x14ac:dyDescent="0.25">
      <c r="A44" s="2" t="s">
        <v>4505</v>
      </c>
      <c r="B44" s="2" t="s">
        <v>1295</v>
      </c>
      <c r="C44" s="2" t="s">
        <v>51</v>
      </c>
      <c r="D44" s="2" t="s">
        <v>52</v>
      </c>
      <c r="E44" s="2" t="s">
        <v>5225</v>
      </c>
      <c r="F44" s="2" t="s">
        <v>5207</v>
      </c>
      <c r="G44" s="2" t="s">
        <v>10</v>
      </c>
      <c r="H44" s="2" t="s">
        <v>8</v>
      </c>
      <c r="I44" s="2" t="s">
        <v>5121</v>
      </c>
      <c r="J44" s="2" t="s">
        <v>5122</v>
      </c>
      <c r="K44" s="2" t="s">
        <v>1281</v>
      </c>
      <c r="L44" s="2" t="s">
        <v>5139</v>
      </c>
      <c r="M44" s="2" t="s">
        <v>4504</v>
      </c>
      <c r="N44" s="2" t="s">
        <v>1649</v>
      </c>
      <c r="O44" s="2" t="s">
        <v>1870</v>
      </c>
      <c r="P44" s="2" t="s">
        <v>1844</v>
      </c>
      <c r="Q44" s="2" t="s">
        <v>1299</v>
      </c>
      <c r="R44" s="2" t="s">
        <v>1844</v>
      </c>
      <c r="S44" s="2" t="s">
        <v>1875</v>
      </c>
      <c r="T44" s="2" t="s">
        <v>1278</v>
      </c>
      <c r="U44" s="2" t="s">
        <v>1844</v>
      </c>
      <c r="V44" s="2" t="s">
        <v>1844</v>
      </c>
      <c r="W44" s="2" t="s">
        <v>5125</v>
      </c>
      <c r="X44" s="2" t="s">
        <v>5126</v>
      </c>
      <c r="Y44" s="2" t="s">
        <v>1871</v>
      </c>
      <c r="Z44" s="2" t="s">
        <v>1281</v>
      </c>
      <c r="AA44" s="2" t="s">
        <v>1281</v>
      </c>
      <c r="AB44" s="2" t="s">
        <v>5127</v>
      </c>
      <c r="AC44" s="2" t="s">
        <v>1852</v>
      </c>
      <c r="AD44" s="2" t="s">
        <v>1844</v>
      </c>
      <c r="AE44" s="2" t="s">
        <v>1844</v>
      </c>
      <c r="AF44" s="2" t="s">
        <v>1873</v>
      </c>
      <c r="AG44" s="2" t="s">
        <v>1844</v>
      </c>
      <c r="AH44" s="2" t="s">
        <v>1844</v>
      </c>
      <c r="AI44" s="2" t="s">
        <v>1844</v>
      </c>
      <c r="AJ44" s="2" t="s">
        <v>1281</v>
      </c>
      <c r="AK44" s="2" t="s">
        <v>1844</v>
      </c>
      <c r="AL44" s="2" t="s">
        <v>53</v>
      </c>
      <c r="AM44" s="2" t="s">
        <v>1844</v>
      </c>
      <c r="AN44" s="2" t="s">
        <v>1844</v>
      </c>
      <c r="AO44" s="2" t="s">
        <v>1857</v>
      </c>
      <c r="AP44" s="2" t="s">
        <v>1857</v>
      </c>
      <c r="AQ44" s="2" t="s">
        <v>1844</v>
      </c>
      <c r="AR44" s="2" t="s">
        <v>1844</v>
      </c>
      <c r="AS44" s="2" t="s">
        <v>1844</v>
      </c>
      <c r="AT44" s="2" t="s">
        <v>1844</v>
      </c>
      <c r="AU44" s="2" t="s">
        <v>1844</v>
      </c>
      <c r="AV44" s="2" t="s">
        <v>1281</v>
      </c>
      <c r="AW44" s="2" t="s">
        <v>5128</v>
      </c>
      <c r="AX44" s="2" t="s">
        <v>1844</v>
      </c>
      <c r="AY44" s="2" t="s">
        <v>1752</v>
      </c>
      <c r="AZ44" s="2" t="s">
        <v>1994</v>
      </c>
      <c r="BA44" s="2" t="s">
        <v>1844</v>
      </c>
      <c r="BB44" s="2" t="s">
        <v>1844</v>
      </c>
      <c r="BC44" s="2" t="s">
        <v>1844</v>
      </c>
      <c r="BD44" s="2" t="s">
        <v>1844</v>
      </c>
      <c r="BE44" s="2" t="s">
        <v>5129</v>
      </c>
      <c r="BF44" s="2" t="s">
        <v>1994</v>
      </c>
      <c r="BG44" s="2" t="s">
        <v>4506</v>
      </c>
      <c r="BH44" s="2" t="s">
        <v>5226</v>
      </c>
      <c r="BI44" s="2" t="s">
        <v>1857</v>
      </c>
      <c r="BJ44" s="2" t="s">
        <v>4506</v>
      </c>
      <c r="BK44" s="2" t="s">
        <v>1844</v>
      </c>
      <c r="BL44" s="2" t="s">
        <v>1025</v>
      </c>
      <c r="BM44" s="2" t="s">
        <v>1844</v>
      </c>
      <c r="BN44" s="2" t="s">
        <v>1872</v>
      </c>
      <c r="BO44" s="2" t="s">
        <v>1844</v>
      </c>
      <c r="BP44" s="2" t="s">
        <v>1844</v>
      </c>
      <c r="BQ44" s="2" t="s">
        <v>1292</v>
      </c>
      <c r="BR44" s="2" t="s">
        <v>1844</v>
      </c>
      <c r="BS44" s="2" t="s">
        <v>1844</v>
      </c>
      <c r="BT44" s="2" t="s">
        <v>5227</v>
      </c>
      <c r="BU44" s="2" t="s">
        <v>1844</v>
      </c>
      <c r="BV44" s="2" t="s">
        <v>1844</v>
      </c>
      <c r="BW44" s="2" t="s">
        <v>1844</v>
      </c>
      <c r="BX44" s="2" t="s">
        <v>1844</v>
      </c>
      <c r="BY44" s="2" t="s">
        <v>1844</v>
      </c>
      <c r="BZ44" s="2" t="s">
        <v>1844</v>
      </c>
      <c r="CA44" s="2" t="s">
        <v>1844</v>
      </c>
      <c r="CB44" s="2" t="s">
        <v>1844</v>
      </c>
      <c r="CC44" s="2" t="s">
        <v>1844</v>
      </c>
      <c r="CD44" s="2" t="s">
        <v>1844</v>
      </c>
      <c r="CE44" s="2" t="s">
        <v>1854</v>
      </c>
      <c r="CF44" s="2" t="s">
        <v>1844</v>
      </c>
      <c r="CG44" s="2" t="s">
        <v>5131</v>
      </c>
      <c r="CH44" s="2" t="s">
        <v>1844</v>
      </c>
      <c r="CI44" s="2" t="s">
        <v>55</v>
      </c>
      <c r="CJ44" s="2" t="s">
        <v>1844</v>
      </c>
      <c r="CK44" s="2" t="s">
        <v>5132</v>
      </c>
      <c r="CL44" s="2" t="s">
        <v>1844</v>
      </c>
      <c r="CM44" s="2" t="s">
        <v>1844</v>
      </c>
      <c r="CN44" s="2" t="s">
        <v>1851</v>
      </c>
      <c r="CO44" s="2" t="s">
        <v>1855</v>
      </c>
      <c r="CP44" s="2" t="s">
        <v>1844</v>
      </c>
      <c r="CQ44" s="2" t="s">
        <v>1844</v>
      </c>
      <c r="CR44" s="2" t="s">
        <v>1847</v>
      </c>
      <c r="CS44" s="2" t="s">
        <v>1876</v>
      </c>
      <c r="CT44" s="2" t="s">
        <v>1844</v>
      </c>
      <c r="CU44" s="2" t="s">
        <v>5133</v>
      </c>
      <c r="CV44" s="2" t="s">
        <v>5134</v>
      </c>
      <c r="CW44" s="3">
        <v>45304</v>
      </c>
      <c r="CX44" s="3">
        <v>45304</v>
      </c>
      <c r="CY44" s="3">
        <v>45304</v>
      </c>
      <c r="CZ44" s="28">
        <v>991556</v>
      </c>
      <c r="DA44" s="4">
        <v>0</v>
      </c>
      <c r="DB44" s="3"/>
      <c r="DC44" s="3"/>
      <c r="DD44" s="3">
        <v>45304</v>
      </c>
      <c r="DE44" s="3">
        <v>45304</v>
      </c>
      <c r="DF44" s="3"/>
      <c r="DG44" s="3">
        <v>45316</v>
      </c>
      <c r="DH44" s="3">
        <v>45304</v>
      </c>
      <c r="DI44" s="3">
        <v>45304</v>
      </c>
      <c r="DJ44" s="3">
        <v>45498</v>
      </c>
      <c r="DK44" s="28">
        <v>0</v>
      </c>
      <c r="DL44" s="3"/>
      <c r="DM44" s="28">
        <v>0</v>
      </c>
      <c r="DN44" s="28">
        <v>0</v>
      </c>
      <c r="DO44" s="3">
        <v>45304</v>
      </c>
      <c r="DP44" s="2" t="s">
        <v>5135</v>
      </c>
      <c r="DQ44" s="28">
        <v>689734</v>
      </c>
      <c r="DR44" s="28">
        <v>0</v>
      </c>
      <c r="DS44" s="28">
        <v>689734</v>
      </c>
      <c r="DT44" s="28">
        <v>991556</v>
      </c>
      <c r="DU44" s="2" t="s">
        <v>1844</v>
      </c>
    </row>
    <row r="45" spans="1:125" x14ac:dyDescent="0.25">
      <c r="A45" s="2" t="s">
        <v>4486</v>
      </c>
      <c r="B45" s="2" t="s">
        <v>1279</v>
      </c>
      <c r="C45" s="2" t="s">
        <v>238</v>
      </c>
      <c r="D45" s="2" t="s">
        <v>239</v>
      </c>
      <c r="E45" s="2" t="s">
        <v>1534</v>
      </c>
      <c r="F45" s="2" t="s">
        <v>5207</v>
      </c>
      <c r="G45" s="2" t="s">
        <v>10</v>
      </c>
      <c r="H45" s="2" t="s">
        <v>60</v>
      </c>
      <c r="I45" s="2" t="s">
        <v>5121</v>
      </c>
      <c r="J45" s="2" t="s">
        <v>5122</v>
      </c>
      <c r="K45" s="2" t="s">
        <v>1281</v>
      </c>
      <c r="L45" s="2" t="s">
        <v>5148</v>
      </c>
      <c r="M45" s="2" t="s">
        <v>4485</v>
      </c>
      <c r="N45" s="2" t="s">
        <v>1645</v>
      </c>
      <c r="O45" s="2" t="s">
        <v>1846</v>
      </c>
      <c r="P45" s="2" t="s">
        <v>1844</v>
      </c>
      <c r="Q45" s="2" t="s">
        <v>1531</v>
      </c>
      <c r="R45" s="2" t="s">
        <v>1844</v>
      </c>
      <c r="S45" s="2" t="s">
        <v>1844</v>
      </c>
      <c r="T45" s="2" t="s">
        <v>1278</v>
      </c>
      <c r="U45" s="2" t="s">
        <v>1844</v>
      </c>
      <c r="V45" s="2" t="s">
        <v>1844</v>
      </c>
      <c r="W45" s="2" t="s">
        <v>5125</v>
      </c>
      <c r="X45" s="2" t="s">
        <v>5126</v>
      </c>
      <c r="Y45" s="2" t="s">
        <v>1856</v>
      </c>
      <c r="Z45" s="2" t="s">
        <v>1281</v>
      </c>
      <c r="AA45" s="2" t="s">
        <v>1281</v>
      </c>
      <c r="AB45" s="2" t="s">
        <v>5127</v>
      </c>
      <c r="AC45" s="2" t="s">
        <v>1852</v>
      </c>
      <c r="AD45" s="2" t="s">
        <v>1844</v>
      </c>
      <c r="AE45" s="2" t="s">
        <v>1844</v>
      </c>
      <c r="AF45" s="2" t="s">
        <v>1844</v>
      </c>
      <c r="AG45" s="2" t="s">
        <v>1844</v>
      </c>
      <c r="AH45" s="2" t="s">
        <v>1844</v>
      </c>
      <c r="AI45" s="2" t="s">
        <v>1844</v>
      </c>
      <c r="AJ45" s="2" t="s">
        <v>1281</v>
      </c>
      <c r="AK45" s="2" t="s">
        <v>1844</v>
      </c>
      <c r="AL45" s="2" t="s">
        <v>185</v>
      </c>
      <c r="AM45" s="2" t="s">
        <v>1844</v>
      </c>
      <c r="AN45" s="2" t="s">
        <v>1844</v>
      </c>
      <c r="AO45" s="2" t="s">
        <v>1857</v>
      </c>
      <c r="AP45" s="2" t="s">
        <v>1857</v>
      </c>
      <c r="AQ45" s="2" t="s">
        <v>1844</v>
      </c>
      <c r="AR45" s="2" t="s">
        <v>1844</v>
      </c>
      <c r="AS45" s="2" t="s">
        <v>1844</v>
      </c>
      <c r="AT45" s="2" t="s">
        <v>1844</v>
      </c>
      <c r="AU45" s="2" t="s">
        <v>1844</v>
      </c>
      <c r="AV45" s="2" t="s">
        <v>1281</v>
      </c>
      <c r="AW45" s="2" t="s">
        <v>5128</v>
      </c>
      <c r="AX45" s="2" t="s">
        <v>1844</v>
      </c>
      <c r="AY45" s="2" t="s">
        <v>1752</v>
      </c>
      <c r="AZ45" s="2" t="s">
        <v>4488</v>
      </c>
      <c r="BA45" s="2" t="s">
        <v>1844</v>
      </c>
      <c r="BB45" s="2" t="s">
        <v>1844</v>
      </c>
      <c r="BC45" s="2" t="s">
        <v>1844</v>
      </c>
      <c r="BD45" s="2" t="s">
        <v>1844</v>
      </c>
      <c r="BE45" s="2" t="s">
        <v>5129</v>
      </c>
      <c r="BF45" s="2" t="s">
        <v>1857</v>
      </c>
      <c r="BG45" s="2" t="s">
        <v>1857</v>
      </c>
      <c r="BH45" s="2" t="s">
        <v>5228</v>
      </c>
      <c r="BI45" s="2" t="s">
        <v>1857</v>
      </c>
      <c r="BJ45" s="2" t="s">
        <v>3308</v>
      </c>
      <c r="BK45" s="2" t="s">
        <v>1844</v>
      </c>
      <c r="BL45" s="2" t="s">
        <v>1015</v>
      </c>
      <c r="BM45" s="2" t="s">
        <v>1844</v>
      </c>
      <c r="BN45" s="2" t="s">
        <v>1844</v>
      </c>
      <c r="BO45" s="2" t="s">
        <v>1844</v>
      </c>
      <c r="BP45" s="2" t="s">
        <v>1844</v>
      </c>
      <c r="BQ45" s="2" t="s">
        <v>1292</v>
      </c>
      <c r="BR45" s="2" t="s">
        <v>1844</v>
      </c>
      <c r="BS45" s="2" t="s">
        <v>1844</v>
      </c>
      <c r="BT45" s="2" t="s">
        <v>5229</v>
      </c>
      <c r="BU45" s="2" t="s">
        <v>1844</v>
      </c>
      <c r="BV45" s="2" t="s">
        <v>1844</v>
      </c>
      <c r="BW45" s="2" t="s">
        <v>1844</v>
      </c>
      <c r="BX45" s="2" t="s">
        <v>1844</v>
      </c>
      <c r="BY45" s="2" t="s">
        <v>1844</v>
      </c>
      <c r="BZ45" s="2" t="s">
        <v>1844</v>
      </c>
      <c r="CA45" s="2" t="s">
        <v>1844</v>
      </c>
      <c r="CB45" s="2" t="s">
        <v>1844</v>
      </c>
      <c r="CC45" s="2" t="s">
        <v>1844</v>
      </c>
      <c r="CD45" s="2" t="s">
        <v>1844</v>
      </c>
      <c r="CE45" s="2" t="s">
        <v>1854</v>
      </c>
      <c r="CF45" s="2" t="s">
        <v>1844</v>
      </c>
      <c r="CG45" s="2" t="s">
        <v>5131</v>
      </c>
      <c r="CH45" s="2" t="s">
        <v>1844</v>
      </c>
      <c r="CI45" s="2" t="s">
        <v>240</v>
      </c>
      <c r="CJ45" s="2" t="s">
        <v>1844</v>
      </c>
      <c r="CK45" s="2" t="s">
        <v>5132</v>
      </c>
      <c r="CL45" s="2" t="s">
        <v>1844</v>
      </c>
      <c r="CM45" s="2" t="s">
        <v>1844</v>
      </c>
      <c r="CN45" s="2" t="s">
        <v>1851</v>
      </c>
      <c r="CO45" s="2" t="s">
        <v>1855</v>
      </c>
      <c r="CP45" s="2" t="s">
        <v>1844</v>
      </c>
      <c r="CQ45" s="2" t="s">
        <v>1844</v>
      </c>
      <c r="CR45" s="2" t="s">
        <v>1847</v>
      </c>
      <c r="CS45" s="2" t="s">
        <v>1844</v>
      </c>
      <c r="CT45" s="2" t="s">
        <v>1844</v>
      </c>
      <c r="CU45" s="2" t="s">
        <v>5133</v>
      </c>
      <c r="CV45" s="2" t="s">
        <v>5134</v>
      </c>
      <c r="CW45" s="3">
        <v>45381</v>
      </c>
      <c r="CX45" s="3">
        <v>45286</v>
      </c>
      <c r="CY45" s="3">
        <v>45286</v>
      </c>
      <c r="CZ45" s="28">
        <v>8695931</v>
      </c>
      <c r="DA45" s="4">
        <v>0</v>
      </c>
      <c r="DB45" s="3"/>
      <c r="DC45" s="3"/>
      <c r="DD45" s="3">
        <v>45286</v>
      </c>
      <c r="DE45" s="3">
        <v>45286</v>
      </c>
      <c r="DF45" s="3"/>
      <c r="DG45" s="3">
        <v>45381</v>
      </c>
      <c r="DH45" s="3">
        <v>45286</v>
      </c>
      <c r="DI45" s="3">
        <v>45286</v>
      </c>
      <c r="DJ45" s="3">
        <v>45498</v>
      </c>
      <c r="DK45" s="28">
        <v>0</v>
      </c>
      <c r="DL45" s="3"/>
      <c r="DM45" s="28">
        <v>0</v>
      </c>
      <c r="DN45" s="28">
        <v>0</v>
      </c>
      <c r="DO45" s="3">
        <v>45381</v>
      </c>
      <c r="DP45" s="2" t="s">
        <v>5135</v>
      </c>
      <c r="DQ45" s="28">
        <v>21935603</v>
      </c>
      <c r="DR45" s="28">
        <v>0</v>
      </c>
      <c r="DS45" s="28">
        <v>21935603</v>
      </c>
      <c r="DT45" s="28">
        <v>8695931</v>
      </c>
      <c r="DU45" s="2" t="s">
        <v>1844</v>
      </c>
    </row>
    <row r="46" spans="1:125" x14ac:dyDescent="0.25">
      <c r="A46" s="2" t="s">
        <v>4554</v>
      </c>
      <c r="B46" s="2" t="s">
        <v>1298</v>
      </c>
      <c r="C46" s="2" t="s">
        <v>365</v>
      </c>
      <c r="D46" s="2" t="s">
        <v>366</v>
      </c>
      <c r="E46" s="2" t="s">
        <v>1660</v>
      </c>
      <c r="F46" s="2" t="s">
        <v>5207</v>
      </c>
      <c r="G46" s="2" t="s">
        <v>10</v>
      </c>
      <c r="H46" s="2" t="s">
        <v>67</v>
      </c>
      <c r="I46" s="2" t="s">
        <v>5121</v>
      </c>
      <c r="J46" s="2" t="s">
        <v>5122</v>
      </c>
      <c r="K46" s="2" t="s">
        <v>1281</v>
      </c>
      <c r="L46" s="2" t="s">
        <v>5148</v>
      </c>
      <c r="M46" s="2" t="s">
        <v>4553</v>
      </c>
      <c r="N46" s="2" t="s">
        <v>1645</v>
      </c>
      <c r="O46" s="2" t="s">
        <v>1913</v>
      </c>
      <c r="P46" s="2" t="s">
        <v>1844</v>
      </c>
      <c r="Q46" s="2" t="s">
        <v>1296</v>
      </c>
      <c r="R46" s="2" t="s">
        <v>1844</v>
      </c>
      <c r="S46" s="2" t="s">
        <v>1844</v>
      </c>
      <c r="T46" s="2" t="s">
        <v>1278</v>
      </c>
      <c r="U46" s="2" t="s">
        <v>1844</v>
      </c>
      <c r="V46" s="2" t="s">
        <v>1844</v>
      </c>
      <c r="W46" s="2" t="s">
        <v>5125</v>
      </c>
      <c r="X46" s="2" t="s">
        <v>5126</v>
      </c>
      <c r="Y46" s="2" t="s">
        <v>1914</v>
      </c>
      <c r="Z46" s="2" t="s">
        <v>1281</v>
      </c>
      <c r="AA46" s="2" t="s">
        <v>1281</v>
      </c>
      <c r="AB46" s="2" t="s">
        <v>5127</v>
      </c>
      <c r="AC46" s="2" t="s">
        <v>1852</v>
      </c>
      <c r="AD46" s="2" t="s">
        <v>1844</v>
      </c>
      <c r="AE46" s="2" t="s">
        <v>1844</v>
      </c>
      <c r="AF46" s="2" t="s">
        <v>1844</v>
      </c>
      <c r="AG46" s="2" t="s">
        <v>1844</v>
      </c>
      <c r="AH46" s="2" t="s">
        <v>1844</v>
      </c>
      <c r="AI46" s="2" t="s">
        <v>1844</v>
      </c>
      <c r="AJ46" s="2" t="s">
        <v>1281</v>
      </c>
      <c r="AK46" s="2" t="s">
        <v>1844</v>
      </c>
      <c r="AL46" s="2" t="s">
        <v>120</v>
      </c>
      <c r="AM46" s="2" t="s">
        <v>1844</v>
      </c>
      <c r="AN46" s="2" t="s">
        <v>1844</v>
      </c>
      <c r="AO46" s="2" t="s">
        <v>1857</v>
      </c>
      <c r="AP46" s="2" t="s">
        <v>1857</v>
      </c>
      <c r="AQ46" s="2" t="s">
        <v>1844</v>
      </c>
      <c r="AR46" s="2" t="s">
        <v>1844</v>
      </c>
      <c r="AS46" s="2" t="s">
        <v>1844</v>
      </c>
      <c r="AT46" s="2" t="s">
        <v>1844</v>
      </c>
      <c r="AU46" s="2" t="s">
        <v>1844</v>
      </c>
      <c r="AV46" s="2" t="s">
        <v>1281</v>
      </c>
      <c r="AW46" s="2" t="s">
        <v>5128</v>
      </c>
      <c r="AX46" s="2" t="s">
        <v>1844</v>
      </c>
      <c r="AY46" s="2" t="s">
        <v>1752</v>
      </c>
      <c r="AZ46" s="2" t="s">
        <v>2895</v>
      </c>
      <c r="BA46" s="2" t="s">
        <v>1844</v>
      </c>
      <c r="BB46" s="2" t="s">
        <v>1844</v>
      </c>
      <c r="BC46" s="2" t="s">
        <v>1844</v>
      </c>
      <c r="BD46" s="2" t="s">
        <v>1844</v>
      </c>
      <c r="BE46" s="2" t="s">
        <v>5129</v>
      </c>
      <c r="BF46" s="2" t="s">
        <v>2895</v>
      </c>
      <c r="BG46" s="2" t="s">
        <v>2391</v>
      </c>
      <c r="BH46" s="2" t="s">
        <v>4555</v>
      </c>
      <c r="BI46" s="2" t="s">
        <v>1857</v>
      </c>
      <c r="BJ46" s="2" t="s">
        <v>2391</v>
      </c>
      <c r="BK46" s="2" t="s">
        <v>1844</v>
      </c>
      <c r="BL46" s="2" t="s">
        <v>1025</v>
      </c>
      <c r="BM46" s="2" t="s">
        <v>1844</v>
      </c>
      <c r="BN46" s="2" t="s">
        <v>1844</v>
      </c>
      <c r="BO46" s="2" t="s">
        <v>1844</v>
      </c>
      <c r="BP46" s="2" t="s">
        <v>1844</v>
      </c>
      <c r="BQ46" s="2" t="s">
        <v>1292</v>
      </c>
      <c r="BR46" s="2" t="s">
        <v>1844</v>
      </c>
      <c r="BS46" s="2" t="s">
        <v>1844</v>
      </c>
      <c r="BT46" s="2" t="s">
        <v>5230</v>
      </c>
      <c r="BU46" s="2" t="s">
        <v>1844</v>
      </c>
      <c r="BV46" s="2" t="s">
        <v>1844</v>
      </c>
      <c r="BW46" s="2" t="s">
        <v>1844</v>
      </c>
      <c r="BX46" s="2" t="s">
        <v>1844</v>
      </c>
      <c r="BY46" s="2" t="s">
        <v>1844</v>
      </c>
      <c r="BZ46" s="2" t="s">
        <v>1844</v>
      </c>
      <c r="CA46" s="2" t="s">
        <v>1844</v>
      </c>
      <c r="CB46" s="2" t="s">
        <v>1844</v>
      </c>
      <c r="CC46" s="2" t="s">
        <v>1844</v>
      </c>
      <c r="CD46" s="2" t="s">
        <v>1844</v>
      </c>
      <c r="CE46" s="2" t="s">
        <v>1854</v>
      </c>
      <c r="CF46" s="2" t="s">
        <v>1844</v>
      </c>
      <c r="CG46" s="2" t="s">
        <v>5131</v>
      </c>
      <c r="CH46" s="2" t="s">
        <v>1844</v>
      </c>
      <c r="CI46" s="2" t="s">
        <v>121</v>
      </c>
      <c r="CJ46" s="2" t="s">
        <v>1844</v>
      </c>
      <c r="CK46" s="2" t="s">
        <v>5132</v>
      </c>
      <c r="CL46" s="2" t="s">
        <v>1844</v>
      </c>
      <c r="CM46" s="2" t="s">
        <v>1844</v>
      </c>
      <c r="CN46" s="2" t="s">
        <v>1851</v>
      </c>
      <c r="CO46" s="2" t="s">
        <v>1855</v>
      </c>
      <c r="CP46" s="2" t="s">
        <v>1844</v>
      </c>
      <c r="CQ46" s="2" t="s">
        <v>1844</v>
      </c>
      <c r="CR46" s="2" t="s">
        <v>1847</v>
      </c>
      <c r="CS46" s="2" t="s">
        <v>1844</v>
      </c>
      <c r="CT46" s="2" t="s">
        <v>1844</v>
      </c>
      <c r="CU46" s="2" t="s">
        <v>5133</v>
      </c>
      <c r="CV46" s="2" t="s">
        <v>5134</v>
      </c>
      <c r="CW46" s="3">
        <v>45323</v>
      </c>
      <c r="CX46" s="3">
        <v>45323</v>
      </c>
      <c r="CY46" s="3">
        <v>45323</v>
      </c>
      <c r="CZ46" s="28">
        <v>420980</v>
      </c>
      <c r="DA46" s="4">
        <v>0</v>
      </c>
      <c r="DB46" s="3"/>
      <c r="DC46" s="3"/>
      <c r="DD46" s="3">
        <v>45323</v>
      </c>
      <c r="DE46" s="3">
        <v>45323</v>
      </c>
      <c r="DF46" s="3"/>
      <c r="DG46" s="3">
        <v>45335</v>
      </c>
      <c r="DH46" s="3"/>
      <c r="DI46" s="3">
        <v>45323</v>
      </c>
      <c r="DJ46" s="3">
        <v>45498</v>
      </c>
      <c r="DK46" s="28">
        <v>0</v>
      </c>
      <c r="DL46" s="3"/>
      <c r="DM46" s="28">
        <v>0</v>
      </c>
      <c r="DN46" s="28">
        <v>0</v>
      </c>
      <c r="DO46" s="3">
        <v>45323</v>
      </c>
      <c r="DP46" s="2" t="s">
        <v>5135</v>
      </c>
      <c r="DQ46" s="28">
        <v>420981</v>
      </c>
      <c r="DR46" s="28">
        <v>0</v>
      </c>
      <c r="DS46" s="28">
        <v>420981</v>
      </c>
      <c r="DT46" s="28">
        <v>420980</v>
      </c>
      <c r="DU46" s="2" t="s">
        <v>1844</v>
      </c>
    </row>
    <row r="47" spans="1:125" x14ac:dyDescent="0.25">
      <c r="A47" s="2" t="s">
        <v>2290</v>
      </c>
      <c r="B47" s="2" t="s">
        <v>1285</v>
      </c>
      <c r="C47" s="2" t="s">
        <v>5</v>
      </c>
      <c r="D47" s="2" t="s">
        <v>6</v>
      </c>
      <c r="E47" s="2" t="s">
        <v>1360</v>
      </c>
      <c r="F47" s="2" t="s">
        <v>5207</v>
      </c>
      <c r="G47" s="2" t="s">
        <v>10</v>
      </c>
      <c r="H47" s="2" t="s">
        <v>1042</v>
      </c>
      <c r="I47" s="2" t="s">
        <v>5121</v>
      </c>
      <c r="J47" s="2" t="s">
        <v>5122</v>
      </c>
      <c r="K47" s="2" t="s">
        <v>1281</v>
      </c>
      <c r="L47" s="2" t="s">
        <v>5148</v>
      </c>
      <c r="M47" s="2" t="s">
        <v>2289</v>
      </c>
      <c r="N47" s="2" t="s">
        <v>1646</v>
      </c>
      <c r="O47" s="2" t="s">
        <v>1893</v>
      </c>
      <c r="P47" s="2" t="s">
        <v>1844</v>
      </c>
      <c r="Q47" s="2" t="s">
        <v>1296</v>
      </c>
      <c r="R47" s="2" t="s">
        <v>1844</v>
      </c>
      <c r="S47" s="2" t="s">
        <v>1844</v>
      </c>
      <c r="T47" s="2" t="s">
        <v>1278</v>
      </c>
      <c r="U47" s="2" t="s">
        <v>1844</v>
      </c>
      <c r="V47" s="2" t="s">
        <v>1844</v>
      </c>
      <c r="W47" s="2" t="s">
        <v>5125</v>
      </c>
      <c r="X47" s="2" t="s">
        <v>5126</v>
      </c>
      <c r="Y47" s="2" t="s">
        <v>1897</v>
      </c>
      <c r="Z47" s="2" t="s">
        <v>1281</v>
      </c>
      <c r="AA47" s="2" t="s">
        <v>1281</v>
      </c>
      <c r="AB47" s="2" t="s">
        <v>5127</v>
      </c>
      <c r="AC47" s="2" t="s">
        <v>1852</v>
      </c>
      <c r="AD47" s="2" t="s">
        <v>1844</v>
      </c>
      <c r="AE47" s="2" t="s">
        <v>1844</v>
      </c>
      <c r="AF47" s="2" t="s">
        <v>1844</v>
      </c>
      <c r="AG47" s="2" t="s">
        <v>1844</v>
      </c>
      <c r="AH47" s="2" t="s">
        <v>1844</v>
      </c>
      <c r="AI47" s="2" t="s">
        <v>1844</v>
      </c>
      <c r="AJ47" s="2" t="s">
        <v>1281</v>
      </c>
      <c r="AK47" s="2" t="s">
        <v>1844</v>
      </c>
      <c r="AL47" s="2" t="s">
        <v>7</v>
      </c>
      <c r="AM47" s="2" t="s">
        <v>1844</v>
      </c>
      <c r="AN47" s="2" t="s">
        <v>1844</v>
      </c>
      <c r="AO47" s="2" t="s">
        <v>1857</v>
      </c>
      <c r="AP47" s="2" t="s">
        <v>1857</v>
      </c>
      <c r="AQ47" s="2" t="s">
        <v>1844</v>
      </c>
      <c r="AR47" s="2" t="s">
        <v>1844</v>
      </c>
      <c r="AS47" s="2" t="s">
        <v>1844</v>
      </c>
      <c r="AT47" s="2" t="s">
        <v>1844</v>
      </c>
      <c r="AU47" s="2" t="s">
        <v>1844</v>
      </c>
      <c r="AV47" s="2" t="s">
        <v>1281</v>
      </c>
      <c r="AW47" s="2" t="s">
        <v>5128</v>
      </c>
      <c r="AX47" s="2" t="s">
        <v>1844</v>
      </c>
      <c r="AY47" s="2" t="s">
        <v>1752</v>
      </c>
      <c r="AZ47" s="2" t="s">
        <v>2195</v>
      </c>
      <c r="BA47" s="2" t="s">
        <v>1844</v>
      </c>
      <c r="BB47" s="2" t="s">
        <v>1844</v>
      </c>
      <c r="BC47" s="2" t="s">
        <v>1844</v>
      </c>
      <c r="BD47" s="2" t="s">
        <v>1844</v>
      </c>
      <c r="BE47" s="2" t="s">
        <v>5129</v>
      </c>
      <c r="BF47" s="2" t="s">
        <v>5129</v>
      </c>
      <c r="BG47" s="2" t="s">
        <v>5129</v>
      </c>
      <c r="BH47" s="2" t="s">
        <v>5231</v>
      </c>
      <c r="BI47" s="2" t="s">
        <v>1857</v>
      </c>
      <c r="BJ47" s="2" t="s">
        <v>1877</v>
      </c>
      <c r="BK47" s="2" t="s">
        <v>1844</v>
      </c>
      <c r="BL47" s="2" t="s">
        <v>1025</v>
      </c>
      <c r="BM47" s="2" t="s">
        <v>1844</v>
      </c>
      <c r="BN47" s="2" t="s">
        <v>1844</v>
      </c>
      <c r="BO47" s="2" t="s">
        <v>1844</v>
      </c>
      <c r="BP47" s="2" t="s">
        <v>1844</v>
      </c>
      <c r="BQ47" s="2" t="s">
        <v>5187</v>
      </c>
      <c r="BR47" s="2" t="s">
        <v>1844</v>
      </c>
      <c r="BS47" s="2" t="s">
        <v>1844</v>
      </c>
      <c r="BT47" s="2" t="s">
        <v>5232</v>
      </c>
      <c r="BU47" s="2" t="s">
        <v>1844</v>
      </c>
      <c r="BV47" s="2" t="s">
        <v>1844</v>
      </c>
      <c r="BW47" s="2" t="s">
        <v>1844</v>
      </c>
      <c r="BX47" s="2" t="s">
        <v>1844</v>
      </c>
      <c r="BY47" s="2" t="s">
        <v>1844</v>
      </c>
      <c r="BZ47" s="2" t="s">
        <v>1844</v>
      </c>
      <c r="CA47" s="2" t="s">
        <v>1844</v>
      </c>
      <c r="CB47" s="2" t="s">
        <v>1844</v>
      </c>
      <c r="CC47" s="2" t="s">
        <v>1844</v>
      </c>
      <c r="CD47" s="2" t="s">
        <v>1844</v>
      </c>
      <c r="CE47" s="2" t="s">
        <v>1854</v>
      </c>
      <c r="CF47" s="2" t="s">
        <v>1844</v>
      </c>
      <c r="CG47" s="2" t="s">
        <v>5131</v>
      </c>
      <c r="CH47" s="2" t="s">
        <v>1844</v>
      </c>
      <c r="CI47" s="2" t="s">
        <v>9</v>
      </c>
      <c r="CJ47" s="2" t="s">
        <v>1844</v>
      </c>
      <c r="CK47" s="2" t="s">
        <v>5132</v>
      </c>
      <c r="CL47" s="2" t="s">
        <v>1844</v>
      </c>
      <c r="CM47" s="2" t="s">
        <v>1844</v>
      </c>
      <c r="CN47" s="2" t="s">
        <v>1851</v>
      </c>
      <c r="CO47" s="2" t="s">
        <v>1855</v>
      </c>
      <c r="CP47" s="2" t="s">
        <v>1844</v>
      </c>
      <c r="CQ47" s="2" t="s">
        <v>1844</v>
      </c>
      <c r="CR47" s="2" t="s">
        <v>1847</v>
      </c>
      <c r="CS47" s="2" t="s">
        <v>1844</v>
      </c>
      <c r="CT47" s="2" t="s">
        <v>1844</v>
      </c>
      <c r="CU47" s="2" t="s">
        <v>5133</v>
      </c>
      <c r="CV47" s="2" t="s">
        <v>5134</v>
      </c>
      <c r="CW47" s="3">
        <v>44780</v>
      </c>
      <c r="CX47" s="3">
        <v>44697</v>
      </c>
      <c r="CY47" s="3">
        <v>44687</v>
      </c>
      <c r="CZ47" s="28">
        <v>3261403</v>
      </c>
      <c r="DA47" s="4">
        <v>0</v>
      </c>
      <c r="DB47" s="3"/>
      <c r="DC47" s="3"/>
      <c r="DD47" s="3">
        <v>44687</v>
      </c>
      <c r="DE47" s="3">
        <v>44687</v>
      </c>
      <c r="DF47" s="3"/>
      <c r="DG47" s="3">
        <v>44788</v>
      </c>
      <c r="DH47" s="3"/>
      <c r="DI47" s="3">
        <v>44687</v>
      </c>
      <c r="DJ47" s="3">
        <v>44805</v>
      </c>
      <c r="DK47" s="28">
        <v>0</v>
      </c>
      <c r="DL47" s="3"/>
      <c r="DM47" s="28">
        <v>0</v>
      </c>
      <c r="DN47" s="28">
        <v>0</v>
      </c>
      <c r="DO47" s="3">
        <v>44780</v>
      </c>
      <c r="DP47" s="2" t="s">
        <v>5135</v>
      </c>
      <c r="DQ47" s="28">
        <v>9424831</v>
      </c>
      <c r="DR47" s="28">
        <v>0</v>
      </c>
      <c r="DS47" s="28">
        <v>9424831</v>
      </c>
      <c r="DT47" s="28">
        <v>3261403</v>
      </c>
      <c r="DU47" s="2" t="s">
        <v>1844</v>
      </c>
    </row>
    <row r="48" spans="1:125" x14ac:dyDescent="0.25">
      <c r="A48" s="2" t="s">
        <v>3501</v>
      </c>
      <c r="B48" s="2" t="s">
        <v>1279</v>
      </c>
      <c r="C48" s="2" t="s">
        <v>238</v>
      </c>
      <c r="D48" s="2" t="s">
        <v>239</v>
      </c>
      <c r="E48" s="2" t="s">
        <v>1511</v>
      </c>
      <c r="F48" s="2" t="s">
        <v>5207</v>
      </c>
      <c r="G48" s="2" t="s">
        <v>10</v>
      </c>
      <c r="H48" s="2" t="s">
        <v>8</v>
      </c>
      <c r="I48" s="2" t="s">
        <v>5121</v>
      </c>
      <c r="J48" s="2" t="s">
        <v>5122</v>
      </c>
      <c r="K48" s="2" t="s">
        <v>1281</v>
      </c>
      <c r="L48" s="2" t="s">
        <v>5139</v>
      </c>
      <c r="M48" s="2" t="s">
        <v>3500</v>
      </c>
      <c r="N48" s="2" t="s">
        <v>5124</v>
      </c>
      <c r="O48" s="2" t="s">
        <v>1846</v>
      </c>
      <c r="P48" s="2" t="s">
        <v>1844</v>
      </c>
      <c r="Q48" s="2" t="s">
        <v>1292</v>
      </c>
      <c r="R48" s="2" t="s">
        <v>1844</v>
      </c>
      <c r="S48" s="2" t="s">
        <v>1844</v>
      </c>
      <c r="T48" s="2" t="s">
        <v>1278</v>
      </c>
      <c r="U48" s="2" t="s">
        <v>1844</v>
      </c>
      <c r="V48" s="2" t="s">
        <v>1844</v>
      </c>
      <c r="W48" s="2" t="s">
        <v>5125</v>
      </c>
      <c r="X48" s="2" t="s">
        <v>5126</v>
      </c>
      <c r="Y48" s="2" t="s">
        <v>1856</v>
      </c>
      <c r="Z48" s="2" t="s">
        <v>1281</v>
      </c>
      <c r="AA48" s="2" t="s">
        <v>1281</v>
      </c>
      <c r="AB48" s="2" t="s">
        <v>5127</v>
      </c>
      <c r="AC48" s="2" t="s">
        <v>1852</v>
      </c>
      <c r="AD48" s="2" t="s">
        <v>1844</v>
      </c>
      <c r="AE48" s="2" t="s">
        <v>1844</v>
      </c>
      <c r="AF48" s="2" t="s">
        <v>1844</v>
      </c>
      <c r="AG48" s="2" t="s">
        <v>1844</v>
      </c>
      <c r="AH48" s="2" t="s">
        <v>1844</v>
      </c>
      <c r="AI48" s="2" t="s">
        <v>1844</v>
      </c>
      <c r="AJ48" s="2" t="s">
        <v>1281</v>
      </c>
      <c r="AK48" s="2" t="s">
        <v>1844</v>
      </c>
      <c r="AL48" s="2" t="s">
        <v>185</v>
      </c>
      <c r="AM48" s="2" t="s">
        <v>1844</v>
      </c>
      <c r="AN48" s="2" t="s">
        <v>1844</v>
      </c>
      <c r="AO48" s="2" t="s">
        <v>1857</v>
      </c>
      <c r="AP48" s="2" t="s">
        <v>1857</v>
      </c>
      <c r="AQ48" s="2" t="s">
        <v>1844</v>
      </c>
      <c r="AR48" s="2" t="s">
        <v>1844</v>
      </c>
      <c r="AS48" s="2" t="s">
        <v>1844</v>
      </c>
      <c r="AT48" s="2" t="s">
        <v>1844</v>
      </c>
      <c r="AU48" s="2" t="s">
        <v>1844</v>
      </c>
      <c r="AV48" s="2" t="s">
        <v>1281</v>
      </c>
      <c r="AW48" s="2" t="s">
        <v>5128</v>
      </c>
      <c r="AX48" s="2" t="s">
        <v>1844</v>
      </c>
      <c r="AY48" s="2" t="s">
        <v>1752</v>
      </c>
      <c r="AZ48" s="2" t="s">
        <v>2065</v>
      </c>
      <c r="BA48" s="2" t="s">
        <v>1844</v>
      </c>
      <c r="BB48" s="2" t="s">
        <v>1844</v>
      </c>
      <c r="BC48" s="2" t="s">
        <v>1844</v>
      </c>
      <c r="BD48" s="2" t="s">
        <v>1844</v>
      </c>
      <c r="BE48" s="2" t="s">
        <v>5129</v>
      </c>
      <c r="BF48" s="2" t="s">
        <v>1905</v>
      </c>
      <c r="BG48" s="2" t="s">
        <v>1905</v>
      </c>
      <c r="BH48" s="2" t="s">
        <v>3502</v>
      </c>
      <c r="BI48" s="2" t="s">
        <v>1857</v>
      </c>
      <c r="BJ48" s="2" t="s">
        <v>1877</v>
      </c>
      <c r="BK48" s="2" t="s">
        <v>1844</v>
      </c>
      <c r="BL48" s="2" t="s">
        <v>1015</v>
      </c>
      <c r="BM48" s="2" t="s">
        <v>1844</v>
      </c>
      <c r="BN48" s="2" t="s">
        <v>1844</v>
      </c>
      <c r="BO48" s="2" t="s">
        <v>1844</v>
      </c>
      <c r="BP48" s="2" t="s">
        <v>1844</v>
      </c>
      <c r="BQ48" s="2" t="s">
        <v>1296</v>
      </c>
      <c r="BR48" s="2" t="s">
        <v>1844</v>
      </c>
      <c r="BS48" s="2" t="s">
        <v>1844</v>
      </c>
      <c r="BT48" s="2" t="s">
        <v>5233</v>
      </c>
      <c r="BU48" s="2" t="s">
        <v>1844</v>
      </c>
      <c r="BV48" s="2" t="s">
        <v>1844</v>
      </c>
      <c r="BW48" s="2" t="s">
        <v>1844</v>
      </c>
      <c r="BX48" s="2" t="s">
        <v>1844</v>
      </c>
      <c r="BY48" s="2" t="s">
        <v>1844</v>
      </c>
      <c r="BZ48" s="2" t="s">
        <v>1844</v>
      </c>
      <c r="CA48" s="2" t="s">
        <v>1844</v>
      </c>
      <c r="CB48" s="2" t="s">
        <v>1844</v>
      </c>
      <c r="CC48" s="2" t="s">
        <v>1844</v>
      </c>
      <c r="CD48" s="2" t="s">
        <v>1844</v>
      </c>
      <c r="CE48" s="2" t="s">
        <v>1854</v>
      </c>
      <c r="CF48" s="2" t="s">
        <v>1844</v>
      </c>
      <c r="CG48" s="2" t="s">
        <v>1844</v>
      </c>
      <c r="CH48" s="2" t="s">
        <v>1844</v>
      </c>
      <c r="CI48" s="2" t="s">
        <v>240</v>
      </c>
      <c r="CJ48" s="2" t="s">
        <v>1844</v>
      </c>
      <c r="CK48" s="2" t="s">
        <v>5132</v>
      </c>
      <c r="CL48" s="2" t="s">
        <v>1844</v>
      </c>
      <c r="CM48" s="2" t="s">
        <v>1844</v>
      </c>
      <c r="CN48" s="2" t="s">
        <v>1851</v>
      </c>
      <c r="CO48" s="2" t="s">
        <v>1855</v>
      </c>
      <c r="CP48" s="2" t="s">
        <v>1844</v>
      </c>
      <c r="CQ48" s="2" t="s">
        <v>1844</v>
      </c>
      <c r="CR48" s="2" t="s">
        <v>1847</v>
      </c>
      <c r="CS48" s="2" t="s">
        <v>1844</v>
      </c>
      <c r="CT48" s="2" t="s">
        <v>1844</v>
      </c>
      <c r="CU48" s="2" t="s">
        <v>1844</v>
      </c>
      <c r="CV48" s="2" t="s">
        <v>5134</v>
      </c>
      <c r="CW48" s="3">
        <v>44980</v>
      </c>
      <c r="CX48" s="3">
        <v>44974</v>
      </c>
      <c r="CY48" s="3">
        <v>44974</v>
      </c>
      <c r="CZ48" s="28">
        <v>2891808</v>
      </c>
      <c r="DA48" s="4">
        <v>0</v>
      </c>
      <c r="DB48" s="3"/>
      <c r="DC48" s="3"/>
      <c r="DD48" s="3">
        <v>44974</v>
      </c>
      <c r="DE48" s="3">
        <v>44974</v>
      </c>
      <c r="DF48" s="3"/>
      <c r="DG48" s="3">
        <v>44980</v>
      </c>
      <c r="DH48" s="3"/>
      <c r="DI48" s="3">
        <v>44974</v>
      </c>
      <c r="DJ48" s="3">
        <v>45460</v>
      </c>
      <c r="DK48" s="28">
        <v>0</v>
      </c>
      <c r="DL48" s="3"/>
      <c r="DM48" s="28">
        <v>0</v>
      </c>
      <c r="DN48" s="28">
        <v>0</v>
      </c>
      <c r="DO48" s="3">
        <v>44980</v>
      </c>
      <c r="DP48" s="2" t="s">
        <v>5135</v>
      </c>
      <c r="DQ48" s="28">
        <v>480000</v>
      </c>
      <c r="DR48" s="28">
        <v>0</v>
      </c>
      <c r="DS48" s="28">
        <v>480000</v>
      </c>
      <c r="DT48" s="28">
        <v>2891808</v>
      </c>
      <c r="DU48" s="2" t="s">
        <v>1844</v>
      </c>
    </row>
    <row r="49" spans="1:125" x14ac:dyDescent="0.25">
      <c r="A49" s="2" t="s">
        <v>2868</v>
      </c>
      <c r="B49" s="2" t="s">
        <v>1285</v>
      </c>
      <c r="C49" s="2" t="s">
        <v>5</v>
      </c>
      <c r="D49" s="2" t="s">
        <v>6</v>
      </c>
      <c r="E49" s="2" t="s">
        <v>1438</v>
      </c>
      <c r="F49" s="2" t="s">
        <v>5363</v>
      </c>
      <c r="G49" s="2" t="s">
        <v>10</v>
      </c>
      <c r="H49" s="2" t="s">
        <v>67</v>
      </c>
      <c r="I49" s="2" t="s">
        <v>5121</v>
      </c>
      <c r="J49" s="2" t="s">
        <v>5122</v>
      </c>
      <c r="K49" s="2" t="s">
        <v>1281</v>
      </c>
      <c r="L49" s="2" t="s">
        <v>5139</v>
      </c>
      <c r="M49" s="2" t="s">
        <v>2867</v>
      </c>
      <c r="N49" s="2" t="s">
        <v>1276</v>
      </c>
      <c r="O49" s="2" t="s">
        <v>1893</v>
      </c>
      <c r="P49" s="2" t="s">
        <v>1844</v>
      </c>
      <c r="Q49" s="2" t="s">
        <v>1296</v>
      </c>
      <c r="R49" s="2" t="s">
        <v>1844</v>
      </c>
      <c r="S49" s="2" t="s">
        <v>1844</v>
      </c>
      <c r="T49" s="2" t="s">
        <v>1278</v>
      </c>
      <c r="U49" s="2" t="s">
        <v>1844</v>
      </c>
      <c r="V49" s="2" t="s">
        <v>1844</v>
      </c>
      <c r="W49" s="2" t="s">
        <v>5125</v>
      </c>
      <c r="X49" s="2" t="s">
        <v>5126</v>
      </c>
      <c r="Y49" s="2" t="s">
        <v>1897</v>
      </c>
      <c r="Z49" s="2" t="s">
        <v>1281</v>
      </c>
      <c r="AA49" s="2" t="s">
        <v>1281</v>
      </c>
      <c r="AB49" s="2" t="s">
        <v>5127</v>
      </c>
      <c r="AC49" s="2" t="s">
        <v>1852</v>
      </c>
      <c r="AD49" s="2" t="s">
        <v>1844</v>
      </c>
      <c r="AE49" s="2" t="s">
        <v>1844</v>
      </c>
      <c r="AF49" s="2" t="s">
        <v>1844</v>
      </c>
      <c r="AG49" s="2" t="s">
        <v>1844</v>
      </c>
      <c r="AH49" s="2" t="s">
        <v>1844</v>
      </c>
      <c r="AI49" s="2" t="s">
        <v>1844</v>
      </c>
      <c r="AJ49" s="2" t="s">
        <v>1281</v>
      </c>
      <c r="AK49" s="2" t="s">
        <v>1844</v>
      </c>
      <c r="AL49" s="2" t="s">
        <v>7</v>
      </c>
      <c r="AM49" s="2" t="s">
        <v>1844</v>
      </c>
      <c r="AN49" s="2" t="s">
        <v>1844</v>
      </c>
      <c r="AO49" s="2" t="s">
        <v>1857</v>
      </c>
      <c r="AP49" s="2" t="s">
        <v>1857</v>
      </c>
      <c r="AQ49" s="2" t="s">
        <v>1844</v>
      </c>
      <c r="AR49" s="2" t="s">
        <v>1844</v>
      </c>
      <c r="AS49" s="2" t="s">
        <v>1844</v>
      </c>
      <c r="AT49" s="2" t="s">
        <v>1844</v>
      </c>
      <c r="AU49" s="2" t="s">
        <v>1844</v>
      </c>
      <c r="AV49" s="2" t="s">
        <v>1281</v>
      </c>
      <c r="AW49" s="2" t="s">
        <v>5128</v>
      </c>
      <c r="AX49" s="2" t="s">
        <v>1844</v>
      </c>
      <c r="AY49" s="2" t="s">
        <v>1752</v>
      </c>
      <c r="AZ49" s="2" t="s">
        <v>2677</v>
      </c>
      <c r="BA49" s="2" t="s">
        <v>1844</v>
      </c>
      <c r="BB49" s="2" t="s">
        <v>1844</v>
      </c>
      <c r="BC49" s="2" t="s">
        <v>1844</v>
      </c>
      <c r="BD49" s="2" t="s">
        <v>1844</v>
      </c>
      <c r="BE49" s="2" t="s">
        <v>5129</v>
      </c>
      <c r="BF49" s="2" t="s">
        <v>1905</v>
      </c>
      <c r="BG49" s="2" t="s">
        <v>1905</v>
      </c>
      <c r="BH49" s="2" t="s">
        <v>2870</v>
      </c>
      <c r="BI49" s="2" t="s">
        <v>1857</v>
      </c>
      <c r="BJ49" s="2" t="s">
        <v>2401</v>
      </c>
      <c r="BK49" s="2" t="s">
        <v>1844</v>
      </c>
      <c r="BL49" s="2" t="s">
        <v>1025</v>
      </c>
      <c r="BM49" s="2" t="s">
        <v>1844</v>
      </c>
      <c r="BN49" s="2" t="s">
        <v>1844</v>
      </c>
      <c r="BO49" s="2" t="s">
        <v>1844</v>
      </c>
      <c r="BP49" s="2" t="s">
        <v>1844</v>
      </c>
      <c r="BQ49" s="2" t="s">
        <v>5187</v>
      </c>
      <c r="BR49" s="2" t="s">
        <v>1844</v>
      </c>
      <c r="BS49" s="2" t="s">
        <v>1844</v>
      </c>
      <c r="BT49" s="2" t="s">
        <v>5450</v>
      </c>
      <c r="BU49" s="2" t="s">
        <v>1844</v>
      </c>
      <c r="BV49" s="2" t="s">
        <v>1844</v>
      </c>
      <c r="BW49" s="2" t="s">
        <v>1844</v>
      </c>
      <c r="BX49" s="2" t="s">
        <v>1844</v>
      </c>
      <c r="BY49" s="2" t="s">
        <v>1844</v>
      </c>
      <c r="BZ49" s="2" t="s">
        <v>1844</v>
      </c>
      <c r="CA49" s="2" t="s">
        <v>1844</v>
      </c>
      <c r="CB49" s="2" t="s">
        <v>1853</v>
      </c>
      <c r="CC49" s="2" t="s">
        <v>1844</v>
      </c>
      <c r="CD49" s="2" t="s">
        <v>1844</v>
      </c>
      <c r="CE49" s="2" t="s">
        <v>1854</v>
      </c>
      <c r="CF49" s="2" t="s">
        <v>1844</v>
      </c>
      <c r="CG49" s="2" t="s">
        <v>5131</v>
      </c>
      <c r="CH49" s="2" t="s">
        <v>1844</v>
      </c>
      <c r="CI49" s="2" t="s">
        <v>9</v>
      </c>
      <c r="CJ49" s="2" t="s">
        <v>1844</v>
      </c>
      <c r="CK49" s="2" t="s">
        <v>5132</v>
      </c>
      <c r="CL49" s="2" t="s">
        <v>1844</v>
      </c>
      <c r="CM49" s="2" t="s">
        <v>1844</v>
      </c>
      <c r="CN49" s="2" t="s">
        <v>1851</v>
      </c>
      <c r="CO49" s="2" t="s">
        <v>1855</v>
      </c>
      <c r="CP49" s="2" t="s">
        <v>1844</v>
      </c>
      <c r="CQ49" s="2" t="s">
        <v>1844</v>
      </c>
      <c r="CR49" s="2" t="s">
        <v>1847</v>
      </c>
      <c r="CS49" s="2" t="s">
        <v>1844</v>
      </c>
      <c r="CT49" s="2" t="s">
        <v>1844</v>
      </c>
      <c r="CU49" s="2" t="s">
        <v>5133</v>
      </c>
      <c r="CV49" s="2" t="s">
        <v>5134</v>
      </c>
      <c r="CW49" s="3">
        <v>44834</v>
      </c>
      <c r="CX49" s="3">
        <v>44834</v>
      </c>
      <c r="CY49" s="3">
        <v>44834</v>
      </c>
      <c r="CZ49" s="28">
        <v>704748</v>
      </c>
      <c r="DA49" s="4">
        <v>0</v>
      </c>
      <c r="DB49" s="3"/>
      <c r="DC49" s="3"/>
      <c r="DD49" s="3">
        <v>44834</v>
      </c>
      <c r="DE49" s="3">
        <v>44834</v>
      </c>
      <c r="DF49" s="3"/>
      <c r="DG49" s="3">
        <v>44834</v>
      </c>
      <c r="DH49" s="3"/>
      <c r="DI49" s="3">
        <v>44834</v>
      </c>
      <c r="DJ49" s="3">
        <v>45348</v>
      </c>
      <c r="DK49" s="28">
        <v>0</v>
      </c>
      <c r="DL49" s="3"/>
      <c r="DM49" s="28">
        <v>0</v>
      </c>
      <c r="DN49" s="28">
        <v>0</v>
      </c>
      <c r="DO49" s="3">
        <v>44834</v>
      </c>
      <c r="DP49" s="2" t="s">
        <v>5135</v>
      </c>
      <c r="DQ49" s="28">
        <v>0</v>
      </c>
      <c r="DR49" s="28">
        <v>0</v>
      </c>
      <c r="DS49" s="28">
        <v>0</v>
      </c>
      <c r="DT49" s="28">
        <v>704748</v>
      </c>
      <c r="DU49" s="2" t="s">
        <v>1844</v>
      </c>
    </row>
    <row r="50" spans="1:125" x14ac:dyDescent="0.25">
      <c r="A50" s="2" t="s">
        <v>3773</v>
      </c>
      <c r="B50" s="2" t="s">
        <v>1291</v>
      </c>
      <c r="C50" s="2" t="s">
        <v>152</v>
      </c>
      <c r="D50" s="2" t="s">
        <v>153</v>
      </c>
      <c r="E50" s="2" t="s">
        <v>1551</v>
      </c>
      <c r="F50" s="2" t="s">
        <v>5237</v>
      </c>
      <c r="G50" s="2" t="s">
        <v>10</v>
      </c>
      <c r="H50" s="2" t="s">
        <v>67</v>
      </c>
      <c r="I50" s="2" t="s">
        <v>5121</v>
      </c>
      <c r="J50" s="2" t="s">
        <v>5122</v>
      </c>
      <c r="K50" s="2" t="s">
        <v>1281</v>
      </c>
      <c r="L50" s="2" t="s">
        <v>5139</v>
      </c>
      <c r="M50" s="2" t="s">
        <v>3772</v>
      </c>
      <c r="N50" s="2" t="s">
        <v>1645</v>
      </c>
      <c r="O50" s="2" t="s">
        <v>2176</v>
      </c>
      <c r="P50" s="2" t="s">
        <v>1844</v>
      </c>
      <c r="Q50" s="2" t="s">
        <v>1296</v>
      </c>
      <c r="R50" s="2" t="s">
        <v>1844</v>
      </c>
      <c r="S50" s="2" t="s">
        <v>1883</v>
      </c>
      <c r="T50" s="2" t="s">
        <v>1278</v>
      </c>
      <c r="U50" s="2" t="s">
        <v>1844</v>
      </c>
      <c r="V50" s="2" t="s">
        <v>1844</v>
      </c>
      <c r="W50" s="2" t="s">
        <v>5125</v>
      </c>
      <c r="X50" s="2" t="s">
        <v>5126</v>
      </c>
      <c r="Y50" s="2" t="s">
        <v>1866</v>
      </c>
      <c r="Z50" s="2" t="s">
        <v>1281</v>
      </c>
      <c r="AA50" s="2" t="s">
        <v>1281</v>
      </c>
      <c r="AB50" s="2" t="s">
        <v>5127</v>
      </c>
      <c r="AC50" s="2" t="s">
        <v>1852</v>
      </c>
      <c r="AD50" s="2" t="s">
        <v>1844</v>
      </c>
      <c r="AE50" s="2" t="s">
        <v>1844</v>
      </c>
      <c r="AF50" s="2" t="s">
        <v>1844</v>
      </c>
      <c r="AG50" s="2" t="s">
        <v>1844</v>
      </c>
      <c r="AH50" s="2" t="s">
        <v>1844</v>
      </c>
      <c r="AI50" s="2" t="s">
        <v>1844</v>
      </c>
      <c r="AJ50" s="2" t="s">
        <v>1281</v>
      </c>
      <c r="AK50" s="2" t="s">
        <v>1844</v>
      </c>
      <c r="AL50" s="2" t="s">
        <v>154</v>
      </c>
      <c r="AM50" s="2" t="s">
        <v>1844</v>
      </c>
      <c r="AN50" s="2" t="s">
        <v>1844</v>
      </c>
      <c r="AO50" s="2" t="s">
        <v>1857</v>
      </c>
      <c r="AP50" s="2" t="s">
        <v>1857</v>
      </c>
      <c r="AQ50" s="2" t="s">
        <v>1844</v>
      </c>
      <c r="AR50" s="2" t="s">
        <v>1844</v>
      </c>
      <c r="AS50" s="2" t="s">
        <v>1844</v>
      </c>
      <c r="AT50" s="2" t="s">
        <v>1844</v>
      </c>
      <c r="AU50" s="2" t="s">
        <v>1844</v>
      </c>
      <c r="AV50" s="2" t="s">
        <v>1281</v>
      </c>
      <c r="AW50" s="2" t="s">
        <v>5128</v>
      </c>
      <c r="AX50" s="2" t="s">
        <v>1844</v>
      </c>
      <c r="AY50" s="2" t="s">
        <v>1752</v>
      </c>
      <c r="AZ50" s="2" t="s">
        <v>3775</v>
      </c>
      <c r="BA50" s="2" t="s">
        <v>1844</v>
      </c>
      <c r="BB50" s="2" t="s">
        <v>1844</v>
      </c>
      <c r="BC50" s="2" t="s">
        <v>1844</v>
      </c>
      <c r="BD50" s="2" t="s">
        <v>1844</v>
      </c>
      <c r="BE50" s="2" t="s">
        <v>5129</v>
      </c>
      <c r="BF50" s="2" t="s">
        <v>3775</v>
      </c>
      <c r="BG50" s="2" t="s">
        <v>3127</v>
      </c>
      <c r="BH50" s="2" t="s">
        <v>3776</v>
      </c>
      <c r="BI50" s="2" t="s">
        <v>1857</v>
      </c>
      <c r="BJ50" s="2" t="s">
        <v>3127</v>
      </c>
      <c r="BK50" s="2" t="s">
        <v>1844</v>
      </c>
      <c r="BL50" s="2" t="s">
        <v>1025</v>
      </c>
      <c r="BM50" s="2" t="s">
        <v>1844</v>
      </c>
      <c r="BN50" s="2" t="s">
        <v>1882</v>
      </c>
      <c r="BO50" s="2" t="s">
        <v>1844</v>
      </c>
      <c r="BP50" s="2" t="s">
        <v>1844</v>
      </c>
      <c r="BQ50" s="2" t="s">
        <v>5187</v>
      </c>
      <c r="BR50" s="2" t="s">
        <v>1844</v>
      </c>
      <c r="BS50" s="2" t="s">
        <v>1844</v>
      </c>
      <c r="BT50" s="2" t="s">
        <v>5238</v>
      </c>
      <c r="BU50" s="2" t="s">
        <v>1844</v>
      </c>
      <c r="BV50" s="2" t="s">
        <v>1844</v>
      </c>
      <c r="BW50" s="2" t="s">
        <v>1844</v>
      </c>
      <c r="BX50" s="2" t="s">
        <v>1844</v>
      </c>
      <c r="BY50" s="2" t="s">
        <v>1844</v>
      </c>
      <c r="BZ50" s="2" t="s">
        <v>1844</v>
      </c>
      <c r="CA50" s="2" t="s">
        <v>1844</v>
      </c>
      <c r="CB50" s="2" t="s">
        <v>1844</v>
      </c>
      <c r="CC50" s="2" t="s">
        <v>1844</v>
      </c>
      <c r="CD50" s="2" t="s">
        <v>1844</v>
      </c>
      <c r="CE50" s="2" t="s">
        <v>1854</v>
      </c>
      <c r="CF50" s="2" t="s">
        <v>1844</v>
      </c>
      <c r="CG50" s="2" t="s">
        <v>5131</v>
      </c>
      <c r="CH50" s="2" t="s">
        <v>1844</v>
      </c>
      <c r="CI50" s="2" t="s">
        <v>155</v>
      </c>
      <c r="CJ50" s="2" t="s">
        <v>1844</v>
      </c>
      <c r="CK50" s="2" t="s">
        <v>5132</v>
      </c>
      <c r="CL50" s="2" t="s">
        <v>1844</v>
      </c>
      <c r="CM50" s="2" t="s">
        <v>1844</v>
      </c>
      <c r="CN50" s="2" t="s">
        <v>1851</v>
      </c>
      <c r="CO50" s="2" t="s">
        <v>1855</v>
      </c>
      <c r="CP50" s="2" t="s">
        <v>1844</v>
      </c>
      <c r="CQ50" s="2" t="s">
        <v>1844</v>
      </c>
      <c r="CR50" s="2" t="s">
        <v>1847</v>
      </c>
      <c r="CS50" s="2" t="s">
        <v>1884</v>
      </c>
      <c r="CT50" s="2" t="s">
        <v>1844</v>
      </c>
      <c r="CU50" s="2" t="s">
        <v>5133</v>
      </c>
      <c r="CV50" s="2" t="s">
        <v>5134</v>
      </c>
      <c r="CW50" s="3">
        <v>45085</v>
      </c>
      <c r="CX50" s="3">
        <v>45085</v>
      </c>
      <c r="CY50" s="3">
        <v>45085</v>
      </c>
      <c r="CZ50" s="28">
        <v>301476</v>
      </c>
      <c r="DA50" s="4">
        <v>0</v>
      </c>
      <c r="DB50" s="3"/>
      <c r="DC50" s="3"/>
      <c r="DD50" s="3">
        <v>45085</v>
      </c>
      <c r="DE50" s="3">
        <v>45085</v>
      </c>
      <c r="DF50" s="3"/>
      <c r="DG50" s="3">
        <v>45085</v>
      </c>
      <c r="DH50" s="3"/>
      <c r="DI50" s="3">
        <v>45085</v>
      </c>
      <c r="DJ50" s="3">
        <v>45108</v>
      </c>
      <c r="DK50" s="28">
        <v>0</v>
      </c>
      <c r="DL50" s="3"/>
      <c r="DM50" s="28">
        <v>0</v>
      </c>
      <c r="DN50" s="28">
        <v>0</v>
      </c>
      <c r="DO50" s="3">
        <v>45085</v>
      </c>
      <c r="DP50" s="2" t="s">
        <v>5135</v>
      </c>
      <c r="DQ50" s="28">
        <v>5911511</v>
      </c>
      <c r="DR50" s="28">
        <v>0</v>
      </c>
      <c r="DS50" s="28">
        <v>5911511</v>
      </c>
      <c r="DT50" s="28">
        <v>301476</v>
      </c>
      <c r="DU50" s="2" t="s">
        <v>1844</v>
      </c>
    </row>
    <row r="51" spans="1:125" x14ac:dyDescent="0.25">
      <c r="A51" s="2" t="s">
        <v>2517</v>
      </c>
      <c r="B51" s="2" t="s">
        <v>1295</v>
      </c>
      <c r="C51" s="2" t="s">
        <v>51</v>
      </c>
      <c r="D51" s="2" t="s">
        <v>52</v>
      </c>
      <c r="E51" s="2" t="s">
        <v>1395</v>
      </c>
      <c r="F51" s="2" t="s">
        <v>5239</v>
      </c>
      <c r="G51" s="2" t="s">
        <v>10</v>
      </c>
      <c r="H51" s="2" t="s">
        <v>67</v>
      </c>
      <c r="I51" s="2" t="s">
        <v>5121</v>
      </c>
      <c r="J51" s="2" t="s">
        <v>5122</v>
      </c>
      <c r="K51" s="2" t="s">
        <v>1281</v>
      </c>
      <c r="L51" s="2" t="s">
        <v>5123</v>
      </c>
      <c r="M51" s="2" t="s">
        <v>2516</v>
      </c>
      <c r="N51" s="2" t="s">
        <v>5202</v>
      </c>
      <c r="O51" s="2" t="s">
        <v>1870</v>
      </c>
      <c r="P51" s="2" t="s">
        <v>1844</v>
      </c>
      <c r="Q51" s="2" t="s">
        <v>1296</v>
      </c>
      <c r="R51" s="2" t="s">
        <v>1844</v>
      </c>
      <c r="S51" s="2" t="s">
        <v>1875</v>
      </c>
      <c r="T51" s="2" t="s">
        <v>1278</v>
      </c>
      <c r="U51" s="2" t="s">
        <v>1844</v>
      </c>
      <c r="V51" s="2" t="s">
        <v>1844</v>
      </c>
      <c r="W51" s="2" t="s">
        <v>5125</v>
      </c>
      <c r="X51" s="2" t="s">
        <v>5126</v>
      </c>
      <c r="Y51" s="2" t="s">
        <v>1871</v>
      </c>
      <c r="Z51" s="2" t="s">
        <v>1281</v>
      </c>
      <c r="AA51" s="2" t="s">
        <v>1281</v>
      </c>
      <c r="AB51" s="2" t="s">
        <v>5127</v>
      </c>
      <c r="AC51" s="2" t="s">
        <v>1852</v>
      </c>
      <c r="AD51" s="2" t="s">
        <v>1844</v>
      </c>
      <c r="AE51" s="2" t="s">
        <v>1844</v>
      </c>
      <c r="AF51" s="2" t="s">
        <v>1873</v>
      </c>
      <c r="AG51" s="2" t="s">
        <v>1844</v>
      </c>
      <c r="AH51" s="2" t="s">
        <v>1844</v>
      </c>
      <c r="AI51" s="2" t="s">
        <v>1844</v>
      </c>
      <c r="AJ51" s="2" t="s">
        <v>1281</v>
      </c>
      <c r="AK51" s="2" t="s">
        <v>1844</v>
      </c>
      <c r="AL51" s="2" t="s">
        <v>53</v>
      </c>
      <c r="AM51" s="2" t="s">
        <v>1844</v>
      </c>
      <c r="AN51" s="2" t="s">
        <v>1844</v>
      </c>
      <c r="AO51" s="2" t="s">
        <v>1857</v>
      </c>
      <c r="AP51" s="2" t="s">
        <v>1857</v>
      </c>
      <c r="AQ51" s="2" t="s">
        <v>1844</v>
      </c>
      <c r="AR51" s="2" t="s">
        <v>1844</v>
      </c>
      <c r="AS51" s="2" t="s">
        <v>1844</v>
      </c>
      <c r="AT51" s="2" t="s">
        <v>1844</v>
      </c>
      <c r="AU51" s="2" t="s">
        <v>1844</v>
      </c>
      <c r="AV51" s="2" t="s">
        <v>1281</v>
      </c>
      <c r="AW51" s="2" t="s">
        <v>5128</v>
      </c>
      <c r="AX51" s="2" t="s">
        <v>1844</v>
      </c>
      <c r="AY51" s="2" t="s">
        <v>1752</v>
      </c>
      <c r="AZ51" s="2" t="s">
        <v>2518</v>
      </c>
      <c r="BA51" s="2" t="s">
        <v>1844</v>
      </c>
      <c r="BB51" s="2" t="s">
        <v>1844</v>
      </c>
      <c r="BC51" s="2" t="s">
        <v>1844</v>
      </c>
      <c r="BD51" s="2" t="s">
        <v>1844</v>
      </c>
      <c r="BE51" s="2" t="s">
        <v>5129</v>
      </c>
      <c r="BF51" s="2" t="s">
        <v>1905</v>
      </c>
      <c r="BG51" s="2" t="s">
        <v>1905</v>
      </c>
      <c r="BH51" s="2" t="s">
        <v>2520</v>
      </c>
      <c r="BI51" s="2" t="s">
        <v>1857</v>
      </c>
      <c r="BJ51" s="2" t="s">
        <v>2519</v>
      </c>
      <c r="BK51" s="2" t="s">
        <v>1844</v>
      </c>
      <c r="BL51" s="2" t="s">
        <v>1015</v>
      </c>
      <c r="BM51" s="2" t="s">
        <v>1844</v>
      </c>
      <c r="BN51" s="2" t="s">
        <v>1872</v>
      </c>
      <c r="BO51" s="2" t="s">
        <v>1844</v>
      </c>
      <c r="BP51" s="2" t="s">
        <v>1844</v>
      </c>
      <c r="BQ51" s="2" t="s">
        <v>5187</v>
      </c>
      <c r="BR51" s="2" t="s">
        <v>1844</v>
      </c>
      <c r="BS51" s="2" t="s">
        <v>1844</v>
      </c>
      <c r="BT51" s="2" t="s">
        <v>5240</v>
      </c>
      <c r="BU51" s="2" t="s">
        <v>1844</v>
      </c>
      <c r="BV51" s="2" t="s">
        <v>1844</v>
      </c>
      <c r="BW51" s="2" t="s">
        <v>1844</v>
      </c>
      <c r="BX51" s="2" t="s">
        <v>1844</v>
      </c>
      <c r="BY51" s="2" t="s">
        <v>1844</v>
      </c>
      <c r="BZ51" s="2" t="s">
        <v>1844</v>
      </c>
      <c r="CA51" s="2" t="s">
        <v>1844</v>
      </c>
      <c r="CB51" s="2" t="s">
        <v>1853</v>
      </c>
      <c r="CC51" s="2" t="s">
        <v>1844</v>
      </c>
      <c r="CD51" s="2" t="s">
        <v>1844</v>
      </c>
      <c r="CE51" s="2" t="s">
        <v>1854</v>
      </c>
      <c r="CF51" s="2" t="s">
        <v>1844</v>
      </c>
      <c r="CG51" s="2" t="s">
        <v>5131</v>
      </c>
      <c r="CH51" s="2" t="s">
        <v>1844</v>
      </c>
      <c r="CI51" s="2" t="s">
        <v>55</v>
      </c>
      <c r="CJ51" s="2" t="s">
        <v>1844</v>
      </c>
      <c r="CK51" s="2" t="s">
        <v>5132</v>
      </c>
      <c r="CL51" s="2" t="s">
        <v>1844</v>
      </c>
      <c r="CM51" s="2" t="s">
        <v>1844</v>
      </c>
      <c r="CN51" s="2" t="s">
        <v>1851</v>
      </c>
      <c r="CO51" s="2" t="s">
        <v>1855</v>
      </c>
      <c r="CP51" s="2" t="s">
        <v>1844</v>
      </c>
      <c r="CQ51" s="2" t="s">
        <v>1844</v>
      </c>
      <c r="CR51" s="2" t="s">
        <v>1847</v>
      </c>
      <c r="CS51" s="2" t="s">
        <v>1876</v>
      </c>
      <c r="CT51" s="2" t="s">
        <v>1844</v>
      </c>
      <c r="CU51" s="2" t="s">
        <v>5133</v>
      </c>
      <c r="CV51" s="2" t="s">
        <v>5134</v>
      </c>
      <c r="CW51" s="3">
        <v>44748</v>
      </c>
      <c r="CX51" s="3">
        <v>44748</v>
      </c>
      <c r="CY51" s="3">
        <v>44748</v>
      </c>
      <c r="CZ51" s="28">
        <v>4271475</v>
      </c>
      <c r="DA51" s="4">
        <v>0</v>
      </c>
      <c r="DB51" s="3"/>
      <c r="DC51" s="3"/>
      <c r="DD51" s="3">
        <v>44748</v>
      </c>
      <c r="DE51" s="3">
        <v>44748</v>
      </c>
      <c r="DF51" s="3"/>
      <c r="DG51" s="3">
        <v>44748</v>
      </c>
      <c r="DH51" s="3"/>
      <c r="DI51" s="3">
        <v>44748</v>
      </c>
      <c r="DJ51" s="3">
        <v>45348</v>
      </c>
      <c r="DK51" s="28">
        <v>0</v>
      </c>
      <c r="DL51" s="3"/>
      <c r="DM51" s="28">
        <v>0</v>
      </c>
      <c r="DN51" s="28">
        <v>0</v>
      </c>
      <c r="DO51" s="3">
        <v>44748</v>
      </c>
      <c r="DP51" s="2" t="s">
        <v>5135</v>
      </c>
      <c r="DQ51" s="28">
        <v>4168668</v>
      </c>
      <c r="DR51" s="28">
        <v>0</v>
      </c>
      <c r="DS51" s="28">
        <v>4168668</v>
      </c>
      <c r="DT51" s="28">
        <v>4271475</v>
      </c>
      <c r="DU51" s="2" t="s">
        <v>1844</v>
      </c>
    </row>
    <row r="52" spans="1:125" x14ac:dyDescent="0.25">
      <c r="A52" s="2" t="s">
        <v>2485</v>
      </c>
      <c r="B52" s="2" t="s">
        <v>1295</v>
      </c>
      <c r="C52" s="2" t="s">
        <v>51</v>
      </c>
      <c r="D52" s="2" t="s">
        <v>52</v>
      </c>
      <c r="E52" s="2" t="s">
        <v>1391</v>
      </c>
      <c r="F52" s="2" t="s">
        <v>5239</v>
      </c>
      <c r="G52" s="2" t="s">
        <v>10</v>
      </c>
      <c r="H52" s="2" t="s">
        <v>67</v>
      </c>
      <c r="I52" s="2" t="s">
        <v>5121</v>
      </c>
      <c r="J52" s="2" t="s">
        <v>5122</v>
      </c>
      <c r="K52" s="2" t="s">
        <v>1281</v>
      </c>
      <c r="L52" s="2" t="s">
        <v>5148</v>
      </c>
      <c r="M52" s="2" t="s">
        <v>2484</v>
      </c>
      <c r="N52" s="2" t="s">
        <v>1276</v>
      </c>
      <c r="O52" s="2" t="s">
        <v>1870</v>
      </c>
      <c r="P52" s="2" t="s">
        <v>1844</v>
      </c>
      <c r="Q52" s="2" t="s">
        <v>1368</v>
      </c>
      <c r="R52" s="2" t="s">
        <v>1844</v>
      </c>
      <c r="S52" s="2" t="s">
        <v>1875</v>
      </c>
      <c r="T52" s="2" t="s">
        <v>1278</v>
      </c>
      <c r="U52" s="2" t="s">
        <v>1844</v>
      </c>
      <c r="V52" s="2" t="s">
        <v>1844</v>
      </c>
      <c r="W52" s="2" t="s">
        <v>5125</v>
      </c>
      <c r="X52" s="2" t="s">
        <v>5126</v>
      </c>
      <c r="Y52" s="2" t="s">
        <v>1871</v>
      </c>
      <c r="Z52" s="2" t="s">
        <v>1281</v>
      </c>
      <c r="AA52" s="2" t="s">
        <v>1281</v>
      </c>
      <c r="AB52" s="2" t="s">
        <v>5127</v>
      </c>
      <c r="AC52" s="2" t="s">
        <v>1852</v>
      </c>
      <c r="AD52" s="2" t="s">
        <v>1844</v>
      </c>
      <c r="AE52" s="2" t="s">
        <v>1844</v>
      </c>
      <c r="AF52" s="2" t="s">
        <v>1873</v>
      </c>
      <c r="AG52" s="2" t="s">
        <v>1844</v>
      </c>
      <c r="AH52" s="2" t="s">
        <v>1844</v>
      </c>
      <c r="AI52" s="2" t="s">
        <v>1844</v>
      </c>
      <c r="AJ52" s="2" t="s">
        <v>1281</v>
      </c>
      <c r="AK52" s="2" t="s">
        <v>1844</v>
      </c>
      <c r="AL52" s="2" t="s">
        <v>53</v>
      </c>
      <c r="AM52" s="2" t="s">
        <v>1844</v>
      </c>
      <c r="AN52" s="2" t="s">
        <v>1844</v>
      </c>
      <c r="AO52" s="2" t="s">
        <v>1857</v>
      </c>
      <c r="AP52" s="2" t="s">
        <v>1857</v>
      </c>
      <c r="AQ52" s="2" t="s">
        <v>1844</v>
      </c>
      <c r="AR52" s="2" t="s">
        <v>1844</v>
      </c>
      <c r="AS52" s="2" t="s">
        <v>1844</v>
      </c>
      <c r="AT52" s="2" t="s">
        <v>1844</v>
      </c>
      <c r="AU52" s="2" t="s">
        <v>1844</v>
      </c>
      <c r="AV52" s="2" t="s">
        <v>1281</v>
      </c>
      <c r="AW52" s="2" t="s">
        <v>5128</v>
      </c>
      <c r="AX52" s="2" t="s">
        <v>1844</v>
      </c>
      <c r="AY52" s="2" t="s">
        <v>1752</v>
      </c>
      <c r="AZ52" s="2" t="s">
        <v>1877</v>
      </c>
      <c r="BA52" s="2" t="s">
        <v>1844</v>
      </c>
      <c r="BB52" s="2" t="s">
        <v>1844</v>
      </c>
      <c r="BC52" s="2" t="s">
        <v>1844</v>
      </c>
      <c r="BD52" s="2" t="s">
        <v>1844</v>
      </c>
      <c r="BE52" s="2" t="s">
        <v>5129</v>
      </c>
      <c r="BF52" s="2" t="s">
        <v>1857</v>
      </c>
      <c r="BG52" s="2" t="s">
        <v>1857</v>
      </c>
      <c r="BH52" s="2" t="s">
        <v>2486</v>
      </c>
      <c r="BI52" s="2" t="s">
        <v>1857</v>
      </c>
      <c r="BJ52" s="2" t="s">
        <v>2190</v>
      </c>
      <c r="BK52" s="2" t="s">
        <v>1844</v>
      </c>
      <c r="BL52" s="2" t="s">
        <v>1015</v>
      </c>
      <c r="BM52" s="2" t="s">
        <v>1844</v>
      </c>
      <c r="BN52" s="2" t="s">
        <v>1872</v>
      </c>
      <c r="BO52" s="2" t="s">
        <v>1844</v>
      </c>
      <c r="BP52" s="2" t="s">
        <v>1844</v>
      </c>
      <c r="BQ52" s="2" t="s">
        <v>5187</v>
      </c>
      <c r="BR52" s="2" t="s">
        <v>1844</v>
      </c>
      <c r="BS52" s="2" t="s">
        <v>1844</v>
      </c>
      <c r="BT52" s="2" t="s">
        <v>5241</v>
      </c>
      <c r="BU52" s="2" t="s">
        <v>1844</v>
      </c>
      <c r="BV52" s="2" t="s">
        <v>1844</v>
      </c>
      <c r="BW52" s="2" t="s">
        <v>1844</v>
      </c>
      <c r="BX52" s="2" t="s">
        <v>1844</v>
      </c>
      <c r="BY52" s="2" t="s">
        <v>1844</v>
      </c>
      <c r="BZ52" s="2" t="s">
        <v>1844</v>
      </c>
      <c r="CA52" s="2" t="s">
        <v>1844</v>
      </c>
      <c r="CB52" s="2" t="s">
        <v>1853</v>
      </c>
      <c r="CC52" s="2" t="s">
        <v>1844</v>
      </c>
      <c r="CD52" s="2" t="s">
        <v>1844</v>
      </c>
      <c r="CE52" s="2" t="s">
        <v>1854</v>
      </c>
      <c r="CF52" s="2" t="s">
        <v>1844</v>
      </c>
      <c r="CG52" s="2" t="s">
        <v>1844</v>
      </c>
      <c r="CH52" s="2" t="s">
        <v>1844</v>
      </c>
      <c r="CI52" s="2" t="s">
        <v>55</v>
      </c>
      <c r="CJ52" s="2" t="s">
        <v>1844</v>
      </c>
      <c r="CK52" s="2" t="s">
        <v>5132</v>
      </c>
      <c r="CL52" s="2" t="s">
        <v>1844</v>
      </c>
      <c r="CM52" s="2" t="s">
        <v>1844</v>
      </c>
      <c r="CN52" s="2" t="s">
        <v>1851</v>
      </c>
      <c r="CO52" s="2" t="s">
        <v>1855</v>
      </c>
      <c r="CP52" s="2" t="s">
        <v>1844</v>
      </c>
      <c r="CQ52" s="2" t="s">
        <v>1844</v>
      </c>
      <c r="CR52" s="2" t="s">
        <v>1847</v>
      </c>
      <c r="CS52" s="2" t="s">
        <v>1876</v>
      </c>
      <c r="CT52" s="2" t="s">
        <v>1844</v>
      </c>
      <c r="CU52" s="2" t="s">
        <v>1844</v>
      </c>
      <c r="CV52" s="2" t="s">
        <v>5134</v>
      </c>
      <c r="CW52" s="3">
        <v>44748</v>
      </c>
      <c r="CX52" s="3">
        <v>44741</v>
      </c>
      <c r="CY52" s="3">
        <v>44741</v>
      </c>
      <c r="CZ52" s="28">
        <v>4555425</v>
      </c>
      <c r="DA52" s="4">
        <v>0</v>
      </c>
      <c r="DB52" s="3"/>
      <c r="DC52" s="3"/>
      <c r="DD52" s="3">
        <v>44741</v>
      </c>
      <c r="DE52" s="3">
        <v>44741</v>
      </c>
      <c r="DF52" s="3"/>
      <c r="DG52" s="3">
        <v>44748</v>
      </c>
      <c r="DH52" s="3"/>
      <c r="DI52" s="3">
        <v>44741</v>
      </c>
      <c r="DJ52" s="3">
        <v>45348</v>
      </c>
      <c r="DK52" s="28">
        <v>0</v>
      </c>
      <c r="DL52" s="3"/>
      <c r="DM52" s="28">
        <v>0</v>
      </c>
      <c r="DN52" s="28">
        <v>0</v>
      </c>
      <c r="DO52" s="3">
        <v>44748</v>
      </c>
      <c r="DP52" s="2" t="s">
        <v>5135</v>
      </c>
      <c r="DQ52" s="28">
        <v>4349811</v>
      </c>
      <c r="DR52" s="28">
        <v>0</v>
      </c>
      <c r="DS52" s="28">
        <v>4349811</v>
      </c>
      <c r="DT52" s="28">
        <v>4555425</v>
      </c>
      <c r="DU52" s="2" t="s">
        <v>1844</v>
      </c>
    </row>
    <row r="53" spans="1:125" x14ac:dyDescent="0.25">
      <c r="A53" s="2" t="s">
        <v>2478</v>
      </c>
      <c r="B53" s="2" t="s">
        <v>1298</v>
      </c>
      <c r="C53" s="2" t="s">
        <v>325</v>
      </c>
      <c r="D53" s="2" t="s">
        <v>326</v>
      </c>
      <c r="E53" s="2" t="s">
        <v>1389</v>
      </c>
      <c r="F53" s="2" t="s">
        <v>5239</v>
      </c>
      <c r="G53" s="2" t="s">
        <v>10</v>
      </c>
      <c r="H53" s="2" t="s">
        <v>60</v>
      </c>
      <c r="I53" s="2" t="s">
        <v>5121</v>
      </c>
      <c r="J53" s="2" t="s">
        <v>5122</v>
      </c>
      <c r="K53" s="2" t="s">
        <v>1281</v>
      </c>
      <c r="L53" s="2" t="s">
        <v>5148</v>
      </c>
      <c r="M53" s="2" t="s">
        <v>2477</v>
      </c>
      <c r="N53" s="2" t="s">
        <v>1276</v>
      </c>
      <c r="O53" s="2" t="s">
        <v>1960</v>
      </c>
      <c r="P53" s="2" t="s">
        <v>1844</v>
      </c>
      <c r="Q53" s="2" t="s">
        <v>1368</v>
      </c>
      <c r="R53" s="2" t="s">
        <v>1844</v>
      </c>
      <c r="S53" s="2" t="s">
        <v>1844</v>
      </c>
      <c r="T53" s="2" t="s">
        <v>1278</v>
      </c>
      <c r="U53" s="2" t="s">
        <v>1844</v>
      </c>
      <c r="V53" s="2" t="s">
        <v>1844</v>
      </c>
      <c r="W53" s="2" t="s">
        <v>5125</v>
      </c>
      <c r="X53" s="2" t="s">
        <v>5126</v>
      </c>
      <c r="Y53" s="2" t="s">
        <v>1914</v>
      </c>
      <c r="Z53" s="2" t="s">
        <v>1281</v>
      </c>
      <c r="AA53" s="2" t="s">
        <v>1281</v>
      </c>
      <c r="AB53" s="2" t="s">
        <v>5127</v>
      </c>
      <c r="AC53" s="2" t="s">
        <v>1852</v>
      </c>
      <c r="AD53" s="2" t="s">
        <v>1844</v>
      </c>
      <c r="AE53" s="2" t="s">
        <v>1844</v>
      </c>
      <c r="AF53" s="2" t="s">
        <v>1844</v>
      </c>
      <c r="AG53" s="2" t="s">
        <v>1844</v>
      </c>
      <c r="AH53" s="2" t="s">
        <v>1844</v>
      </c>
      <c r="AI53" s="2" t="s">
        <v>1844</v>
      </c>
      <c r="AJ53" s="2" t="s">
        <v>1281</v>
      </c>
      <c r="AK53" s="2" t="s">
        <v>1844</v>
      </c>
      <c r="AL53" s="2" t="s">
        <v>120</v>
      </c>
      <c r="AM53" s="2" t="s">
        <v>1844</v>
      </c>
      <c r="AN53" s="2" t="s">
        <v>1844</v>
      </c>
      <c r="AO53" s="2" t="s">
        <v>1857</v>
      </c>
      <c r="AP53" s="2" t="s">
        <v>1857</v>
      </c>
      <c r="AQ53" s="2" t="s">
        <v>1844</v>
      </c>
      <c r="AR53" s="2" t="s">
        <v>1844</v>
      </c>
      <c r="AS53" s="2" t="s">
        <v>1844</v>
      </c>
      <c r="AT53" s="2" t="s">
        <v>1844</v>
      </c>
      <c r="AU53" s="2" t="s">
        <v>1844</v>
      </c>
      <c r="AV53" s="2" t="s">
        <v>1281</v>
      </c>
      <c r="AW53" s="2" t="s">
        <v>5128</v>
      </c>
      <c r="AX53" s="2" t="s">
        <v>1844</v>
      </c>
      <c r="AY53" s="2" t="s">
        <v>1752</v>
      </c>
      <c r="AZ53" s="2" t="s">
        <v>2348</v>
      </c>
      <c r="BA53" s="2" t="s">
        <v>1844</v>
      </c>
      <c r="BB53" s="2" t="s">
        <v>1844</v>
      </c>
      <c r="BC53" s="2" t="s">
        <v>1844</v>
      </c>
      <c r="BD53" s="2" t="s">
        <v>1844</v>
      </c>
      <c r="BE53" s="2" t="s">
        <v>5129</v>
      </c>
      <c r="BF53" s="2" t="s">
        <v>2190</v>
      </c>
      <c r="BG53" s="2" t="s">
        <v>1857</v>
      </c>
      <c r="BH53" s="2" t="s">
        <v>2479</v>
      </c>
      <c r="BI53" s="2" t="s">
        <v>1857</v>
      </c>
      <c r="BJ53" s="2" t="s">
        <v>2108</v>
      </c>
      <c r="BK53" s="2" t="s">
        <v>1844</v>
      </c>
      <c r="BL53" s="2" t="s">
        <v>1025</v>
      </c>
      <c r="BM53" s="2" t="s">
        <v>1844</v>
      </c>
      <c r="BN53" s="2" t="s">
        <v>1844</v>
      </c>
      <c r="BO53" s="2" t="s">
        <v>1844</v>
      </c>
      <c r="BP53" s="2" t="s">
        <v>1844</v>
      </c>
      <c r="BQ53" s="2" t="s">
        <v>5187</v>
      </c>
      <c r="BR53" s="2" t="s">
        <v>1844</v>
      </c>
      <c r="BS53" s="2" t="s">
        <v>1844</v>
      </c>
      <c r="BT53" s="2" t="s">
        <v>5242</v>
      </c>
      <c r="BU53" s="2" t="s">
        <v>1844</v>
      </c>
      <c r="BV53" s="2" t="s">
        <v>1844</v>
      </c>
      <c r="BW53" s="2" t="s">
        <v>1844</v>
      </c>
      <c r="BX53" s="2" t="s">
        <v>1844</v>
      </c>
      <c r="BY53" s="2" t="s">
        <v>1844</v>
      </c>
      <c r="BZ53" s="2" t="s">
        <v>1844</v>
      </c>
      <c r="CA53" s="2" t="s">
        <v>1844</v>
      </c>
      <c r="CB53" s="2" t="s">
        <v>1853</v>
      </c>
      <c r="CC53" s="2" t="s">
        <v>1844</v>
      </c>
      <c r="CD53" s="2" t="s">
        <v>1844</v>
      </c>
      <c r="CE53" s="2" t="s">
        <v>1854</v>
      </c>
      <c r="CF53" s="2" t="s">
        <v>1844</v>
      </c>
      <c r="CG53" s="2" t="s">
        <v>1844</v>
      </c>
      <c r="CH53" s="2" t="s">
        <v>1844</v>
      </c>
      <c r="CI53" s="2" t="s">
        <v>121</v>
      </c>
      <c r="CJ53" s="2" t="s">
        <v>1844</v>
      </c>
      <c r="CK53" s="2" t="s">
        <v>5132</v>
      </c>
      <c r="CL53" s="2" t="s">
        <v>1844</v>
      </c>
      <c r="CM53" s="2" t="s">
        <v>1844</v>
      </c>
      <c r="CN53" s="2" t="s">
        <v>1851</v>
      </c>
      <c r="CO53" s="2" t="s">
        <v>1855</v>
      </c>
      <c r="CP53" s="2" t="s">
        <v>1844</v>
      </c>
      <c r="CQ53" s="2" t="s">
        <v>1844</v>
      </c>
      <c r="CR53" s="2" t="s">
        <v>1847</v>
      </c>
      <c r="CS53" s="2" t="s">
        <v>1844</v>
      </c>
      <c r="CT53" s="2" t="s">
        <v>1844</v>
      </c>
      <c r="CU53" s="2" t="s">
        <v>1844</v>
      </c>
      <c r="CV53" s="2" t="s">
        <v>5134</v>
      </c>
      <c r="CW53" s="3">
        <v>44738</v>
      </c>
      <c r="CX53" s="3">
        <v>44736</v>
      </c>
      <c r="CY53" s="3">
        <v>44736</v>
      </c>
      <c r="CZ53" s="28">
        <v>205614</v>
      </c>
      <c r="DA53" s="4">
        <v>0</v>
      </c>
      <c r="DB53" s="3"/>
      <c r="DC53" s="3"/>
      <c r="DD53" s="3">
        <v>44736</v>
      </c>
      <c r="DE53" s="3">
        <v>44736</v>
      </c>
      <c r="DF53" s="3"/>
      <c r="DG53" s="3">
        <v>44738</v>
      </c>
      <c r="DH53" s="3"/>
      <c r="DI53" s="3">
        <v>44736</v>
      </c>
      <c r="DJ53" s="3">
        <v>45348</v>
      </c>
      <c r="DK53" s="28">
        <v>0</v>
      </c>
      <c r="DL53" s="3"/>
      <c r="DM53" s="28">
        <v>0</v>
      </c>
      <c r="DN53" s="28">
        <v>0</v>
      </c>
      <c r="DO53" s="3">
        <v>44738</v>
      </c>
      <c r="DP53" s="2" t="s">
        <v>5135</v>
      </c>
      <c r="DQ53" s="28">
        <v>31458</v>
      </c>
      <c r="DR53" s="28">
        <v>0</v>
      </c>
      <c r="DS53" s="28">
        <v>31458</v>
      </c>
      <c r="DT53" s="28">
        <v>205614</v>
      </c>
      <c r="DU53" s="2" t="s">
        <v>1844</v>
      </c>
    </row>
    <row r="54" spans="1:125" x14ac:dyDescent="0.25">
      <c r="A54" s="2" t="s">
        <v>2473</v>
      </c>
      <c r="B54" s="2" t="s">
        <v>1298</v>
      </c>
      <c r="C54" s="2" t="s">
        <v>325</v>
      </c>
      <c r="D54" s="2" t="s">
        <v>326</v>
      </c>
      <c r="E54" s="2" t="s">
        <v>1388</v>
      </c>
      <c r="F54" s="2" t="s">
        <v>5239</v>
      </c>
      <c r="G54" s="2" t="s">
        <v>10</v>
      </c>
      <c r="H54" s="2" t="s">
        <v>67</v>
      </c>
      <c r="I54" s="2" t="s">
        <v>5121</v>
      </c>
      <c r="J54" s="2" t="s">
        <v>5122</v>
      </c>
      <c r="K54" s="2" t="s">
        <v>1281</v>
      </c>
      <c r="L54" s="2" t="s">
        <v>5148</v>
      </c>
      <c r="M54" s="2" t="s">
        <v>2472</v>
      </c>
      <c r="N54" s="2" t="s">
        <v>5202</v>
      </c>
      <c r="O54" s="2" t="s">
        <v>1960</v>
      </c>
      <c r="P54" s="2" t="s">
        <v>1844</v>
      </c>
      <c r="Q54" s="2" t="s">
        <v>1296</v>
      </c>
      <c r="R54" s="2" t="s">
        <v>1844</v>
      </c>
      <c r="S54" s="2" t="s">
        <v>1844</v>
      </c>
      <c r="T54" s="2" t="s">
        <v>1278</v>
      </c>
      <c r="U54" s="2" t="s">
        <v>1844</v>
      </c>
      <c r="V54" s="2" t="s">
        <v>1844</v>
      </c>
      <c r="W54" s="2" t="s">
        <v>5125</v>
      </c>
      <c r="X54" s="2" t="s">
        <v>5126</v>
      </c>
      <c r="Y54" s="2" t="s">
        <v>1914</v>
      </c>
      <c r="Z54" s="2" t="s">
        <v>1281</v>
      </c>
      <c r="AA54" s="2" t="s">
        <v>1281</v>
      </c>
      <c r="AB54" s="2" t="s">
        <v>5127</v>
      </c>
      <c r="AC54" s="2" t="s">
        <v>1852</v>
      </c>
      <c r="AD54" s="2" t="s">
        <v>1844</v>
      </c>
      <c r="AE54" s="2" t="s">
        <v>1844</v>
      </c>
      <c r="AF54" s="2" t="s">
        <v>1844</v>
      </c>
      <c r="AG54" s="2" t="s">
        <v>1844</v>
      </c>
      <c r="AH54" s="2" t="s">
        <v>1844</v>
      </c>
      <c r="AI54" s="2" t="s">
        <v>1844</v>
      </c>
      <c r="AJ54" s="2" t="s">
        <v>1281</v>
      </c>
      <c r="AK54" s="2" t="s">
        <v>1844</v>
      </c>
      <c r="AL54" s="2" t="s">
        <v>120</v>
      </c>
      <c r="AM54" s="2" t="s">
        <v>1844</v>
      </c>
      <c r="AN54" s="2" t="s">
        <v>1844</v>
      </c>
      <c r="AO54" s="2" t="s">
        <v>1857</v>
      </c>
      <c r="AP54" s="2" t="s">
        <v>1857</v>
      </c>
      <c r="AQ54" s="2" t="s">
        <v>1844</v>
      </c>
      <c r="AR54" s="2" t="s">
        <v>1844</v>
      </c>
      <c r="AS54" s="2" t="s">
        <v>1844</v>
      </c>
      <c r="AT54" s="2" t="s">
        <v>1844</v>
      </c>
      <c r="AU54" s="2" t="s">
        <v>1844</v>
      </c>
      <c r="AV54" s="2" t="s">
        <v>1281</v>
      </c>
      <c r="AW54" s="2" t="s">
        <v>5128</v>
      </c>
      <c r="AX54" s="2" t="s">
        <v>1844</v>
      </c>
      <c r="AY54" s="2" t="s">
        <v>1752</v>
      </c>
      <c r="AZ54" s="2" t="s">
        <v>2474</v>
      </c>
      <c r="BA54" s="2" t="s">
        <v>1844</v>
      </c>
      <c r="BB54" s="2" t="s">
        <v>1844</v>
      </c>
      <c r="BC54" s="2" t="s">
        <v>1844</v>
      </c>
      <c r="BD54" s="2" t="s">
        <v>1844</v>
      </c>
      <c r="BE54" s="2" t="s">
        <v>5129</v>
      </c>
      <c r="BF54" s="2" t="s">
        <v>1905</v>
      </c>
      <c r="BG54" s="2" t="s">
        <v>1857</v>
      </c>
      <c r="BH54" s="2" t="s">
        <v>2476</v>
      </c>
      <c r="BI54" s="2" t="s">
        <v>1857</v>
      </c>
      <c r="BJ54" s="2" t="s">
        <v>2475</v>
      </c>
      <c r="BK54" s="2" t="s">
        <v>1844</v>
      </c>
      <c r="BL54" s="2" t="s">
        <v>1025</v>
      </c>
      <c r="BM54" s="2" t="s">
        <v>1844</v>
      </c>
      <c r="BN54" s="2" t="s">
        <v>1844</v>
      </c>
      <c r="BO54" s="2" t="s">
        <v>1844</v>
      </c>
      <c r="BP54" s="2" t="s">
        <v>1844</v>
      </c>
      <c r="BQ54" s="2" t="s">
        <v>5187</v>
      </c>
      <c r="BR54" s="2" t="s">
        <v>1844</v>
      </c>
      <c r="BS54" s="2" t="s">
        <v>1844</v>
      </c>
      <c r="BT54" s="2" t="s">
        <v>5243</v>
      </c>
      <c r="BU54" s="2" t="s">
        <v>1844</v>
      </c>
      <c r="BV54" s="2" t="s">
        <v>1844</v>
      </c>
      <c r="BW54" s="2" t="s">
        <v>1844</v>
      </c>
      <c r="BX54" s="2" t="s">
        <v>1844</v>
      </c>
      <c r="BY54" s="2" t="s">
        <v>1844</v>
      </c>
      <c r="BZ54" s="2" t="s">
        <v>1844</v>
      </c>
      <c r="CA54" s="2" t="s">
        <v>1844</v>
      </c>
      <c r="CB54" s="2" t="s">
        <v>1853</v>
      </c>
      <c r="CC54" s="2" t="s">
        <v>1844</v>
      </c>
      <c r="CD54" s="2" t="s">
        <v>1844</v>
      </c>
      <c r="CE54" s="2" t="s">
        <v>1854</v>
      </c>
      <c r="CF54" s="2" t="s">
        <v>1844</v>
      </c>
      <c r="CG54" s="2" t="s">
        <v>5131</v>
      </c>
      <c r="CH54" s="2" t="s">
        <v>1844</v>
      </c>
      <c r="CI54" s="2" t="s">
        <v>121</v>
      </c>
      <c r="CJ54" s="2" t="s">
        <v>1844</v>
      </c>
      <c r="CK54" s="2" t="s">
        <v>5132</v>
      </c>
      <c r="CL54" s="2" t="s">
        <v>1844</v>
      </c>
      <c r="CM54" s="2" t="s">
        <v>1844</v>
      </c>
      <c r="CN54" s="2" t="s">
        <v>1851</v>
      </c>
      <c r="CO54" s="2" t="s">
        <v>1855</v>
      </c>
      <c r="CP54" s="2" t="s">
        <v>1844</v>
      </c>
      <c r="CQ54" s="2" t="s">
        <v>1844</v>
      </c>
      <c r="CR54" s="2" t="s">
        <v>1847</v>
      </c>
      <c r="CS54" s="2" t="s">
        <v>1844</v>
      </c>
      <c r="CT54" s="2" t="s">
        <v>1844</v>
      </c>
      <c r="CU54" s="2" t="s">
        <v>5133</v>
      </c>
      <c r="CV54" s="2" t="s">
        <v>5134</v>
      </c>
      <c r="CW54" s="3">
        <v>44735</v>
      </c>
      <c r="CX54" s="3">
        <v>44735</v>
      </c>
      <c r="CY54" s="3">
        <v>44735</v>
      </c>
      <c r="CZ54" s="28">
        <v>4422947</v>
      </c>
      <c r="DA54" s="4">
        <v>0</v>
      </c>
      <c r="DB54" s="3"/>
      <c r="DC54" s="3"/>
      <c r="DD54" s="3">
        <v>44735</v>
      </c>
      <c r="DE54" s="3">
        <v>44735</v>
      </c>
      <c r="DF54" s="3"/>
      <c r="DG54" s="3">
        <v>44735</v>
      </c>
      <c r="DH54" s="3"/>
      <c r="DI54" s="3">
        <v>44735</v>
      </c>
      <c r="DJ54" s="3">
        <v>45348</v>
      </c>
      <c r="DK54" s="28">
        <v>0</v>
      </c>
      <c r="DL54" s="3"/>
      <c r="DM54" s="28">
        <v>0</v>
      </c>
      <c r="DN54" s="28">
        <v>0</v>
      </c>
      <c r="DO54" s="3">
        <v>44735</v>
      </c>
      <c r="DP54" s="2" t="s">
        <v>5135</v>
      </c>
      <c r="DQ54" s="28">
        <v>4163496</v>
      </c>
      <c r="DR54" s="28">
        <v>0</v>
      </c>
      <c r="DS54" s="28">
        <v>4163496</v>
      </c>
      <c r="DT54" s="28">
        <v>4422947</v>
      </c>
      <c r="DU54" s="2" t="s">
        <v>1844</v>
      </c>
    </row>
    <row r="55" spans="1:125" x14ac:dyDescent="0.25">
      <c r="A55" s="2" t="s">
        <v>2455</v>
      </c>
      <c r="B55" s="2" t="s">
        <v>1295</v>
      </c>
      <c r="C55" s="2" t="s">
        <v>51</v>
      </c>
      <c r="D55" s="2" t="s">
        <v>52</v>
      </c>
      <c r="E55" s="2" t="s">
        <v>1384</v>
      </c>
      <c r="F55" s="2" t="s">
        <v>5239</v>
      </c>
      <c r="G55" s="2" t="s">
        <v>10</v>
      </c>
      <c r="H55" s="2" t="s">
        <v>67</v>
      </c>
      <c r="I55" s="2" t="s">
        <v>5121</v>
      </c>
      <c r="J55" s="2" t="s">
        <v>5122</v>
      </c>
      <c r="K55" s="2" t="s">
        <v>1281</v>
      </c>
      <c r="L55" s="2" t="s">
        <v>5148</v>
      </c>
      <c r="M55" s="2" t="s">
        <v>2454</v>
      </c>
      <c r="N55" s="2" t="s">
        <v>1276</v>
      </c>
      <c r="O55" s="2" t="s">
        <v>1870</v>
      </c>
      <c r="P55" s="2" t="s">
        <v>1844</v>
      </c>
      <c r="Q55" s="2" t="s">
        <v>1368</v>
      </c>
      <c r="R55" s="2" t="s">
        <v>1844</v>
      </c>
      <c r="S55" s="2" t="s">
        <v>1875</v>
      </c>
      <c r="T55" s="2" t="s">
        <v>1278</v>
      </c>
      <c r="U55" s="2" t="s">
        <v>1844</v>
      </c>
      <c r="V55" s="2" t="s">
        <v>1844</v>
      </c>
      <c r="W55" s="2" t="s">
        <v>5125</v>
      </c>
      <c r="X55" s="2" t="s">
        <v>5126</v>
      </c>
      <c r="Y55" s="2" t="s">
        <v>1871</v>
      </c>
      <c r="Z55" s="2" t="s">
        <v>1281</v>
      </c>
      <c r="AA55" s="2" t="s">
        <v>1281</v>
      </c>
      <c r="AB55" s="2" t="s">
        <v>5127</v>
      </c>
      <c r="AC55" s="2" t="s">
        <v>1852</v>
      </c>
      <c r="AD55" s="2" t="s">
        <v>1844</v>
      </c>
      <c r="AE55" s="2" t="s">
        <v>1844</v>
      </c>
      <c r="AF55" s="2" t="s">
        <v>1873</v>
      </c>
      <c r="AG55" s="2" t="s">
        <v>1844</v>
      </c>
      <c r="AH55" s="2" t="s">
        <v>1844</v>
      </c>
      <c r="AI55" s="2" t="s">
        <v>1844</v>
      </c>
      <c r="AJ55" s="2" t="s">
        <v>1281</v>
      </c>
      <c r="AK55" s="2" t="s">
        <v>1844</v>
      </c>
      <c r="AL55" s="2" t="s">
        <v>53</v>
      </c>
      <c r="AM55" s="2" t="s">
        <v>1844</v>
      </c>
      <c r="AN55" s="2" t="s">
        <v>1844</v>
      </c>
      <c r="AO55" s="2" t="s">
        <v>1857</v>
      </c>
      <c r="AP55" s="2" t="s">
        <v>1857</v>
      </c>
      <c r="AQ55" s="2" t="s">
        <v>1844</v>
      </c>
      <c r="AR55" s="2" t="s">
        <v>1844</v>
      </c>
      <c r="AS55" s="2" t="s">
        <v>1844</v>
      </c>
      <c r="AT55" s="2" t="s">
        <v>1844</v>
      </c>
      <c r="AU55" s="2" t="s">
        <v>1844</v>
      </c>
      <c r="AV55" s="2" t="s">
        <v>1281</v>
      </c>
      <c r="AW55" s="2" t="s">
        <v>5128</v>
      </c>
      <c r="AX55" s="2" t="s">
        <v>1844</v>
      </c>
      <c r="AY55" s="2" t="s">
        <v>1752</v>
      </c>
      <c r="AZ55" s="2" t="s">
        <v>2457</v>
      </c>
      <c r="BA55" s="2" t="s">
        <v>1844</v>
      </c>
      <c r="BB55" s="2" t="s">
        <v>1844</v>
      </c>
      <c r="BC55" s="2" t="s">
        <v>1844</v>
      </c>
      <c r="BD55" s="2" t="s">
        <v>1844</v>
      </c>
      <c r="BE55" s="2" t="s">
        <v>5129</v>
      </c>
      <c r="BF55" s="2" t="s">
        <v>2457</v>
      </c>
      <c r="BG55" s="2" t="s">
        <v>2108</v>
      </c>
      <c r="BH55" s="2" t="s">
        <v>5244</v>
      </c>
      <c r="BI55" s="2" t="s">
        <v>1857</v>
      </c>
      <c r="BJ55" s="2" t="s">
        <v>2108</v>
      </c>
      <c r="BK55" s="2" t="s">
        <v>1844</v>
      </c>
      <c r="BL55" s="2" t="s">
        <v>1015</v>
      </c>
      <c r="BM55" s="2" t="s">
        <v>1844</v>
      </c>
      <c r="BN55" s="2" t="s">
        <v>1872</v>
      </c>
      <c r="BO55" s="2" t="s">
        <v>1844</v>
      </c>
      <c r="BP55" s="2" t="s">
        <v>1844</v>
      </c>
      <c r="BQ55" s="2" t="s">
        <v>5187</v>
      </c>
      <c r="BR55" s="2" t="s">
        <v>1844</v>
      </c>
      <c r="BS55" s="2" t="s">
        <v>1844</v>
      </c>
      <c r="BT55" s="2" t="s">
        <v>5245</v>
      </c>
      <c r="BU55" s="2" t="s">
        <v>1844</v>
      </c>
      <c r="BV55" s="2" t="s">
        <v>1844</v>
      </c>
      <c r="BW55" s="2" t="s">
        <v>1844</v>
      </c>
      <c r="BX55" s="2" t="s">
        <v>1844</v>
      </c>
      <c r="BY55" s="2" t="s">
        <v>1844</v>
      </c>
      <c r="BZ55" s="2" t="s">
        <v>1844</v>
      </c>
      <c r="CA55" s="2" t="s">
        <v>1844</v>
      </c>
      <c r="CB55" s="2" t="s">
        <v>1853</v>
      </c>
      <c r="CC55" s="2" t="s">
        <v>1844</v>
      </c>
      <c r="CD55" s="2" t="s">
        <v>1844</v>
      </c>
      <c r="CE55" s="2" t="s">
        <v>1854</v>
      </c>
      <c r="CF55" s="2" t="s">
        <v>1844</v>
      </c>
      <c r="CG55" s="2" t="s">
        <v>1844</v>
      </c>
      <c r="CH55" s="2" t="s">
        <v>1844</v>
      </c>
      <c r="CI55" s="2" t="s">
        <v>55</v>
      </c>
      <c r="CJ55" s="2" t="s">
        <v>1844</v>
      </c>
      <c r="CK55" s="2" t="s">
        <v>5132</v>
      </c>
      <c r="CL55" s="2" t="s">
        <v>1844</v>
      </c>
      <c r="CM55" s="2" t="s">
        <v>1844</v>
      </c>
      <c r="CN55" s="2" t="s">
        <v>1851</v>
      </c>
      <c r="CO55" s="2" t="s">
        <v>1855</v>
      </c>
      <c r="CP55" s="2" t="s">
        <v>1844</v>
      </c>
      <c r="CQ55" s="2" t="s">
        <v>1844</v>
      </c>
      <c r="CR55" s="2" t="s">
        <v>1847</v>
      </c>
      <c r="CS55" s="2" t="s">
        <v>1876</v>
      </c>
      <c r="CT55" s="2" t="s">
        <v>1844</v>
      </c>
      <c r="CU55" s="2" t="s">
        <v>1844</v>
      </c>
      <c r="CV55" s="2" t="s">
        <v>5134</v>
      </c>
      <c r="CW55" s="3">
        <v>44733</v>
      </c>
      <c r="CX55" s="3">
        <v>44733</v>
      </c>
      <c r="CY55" s="3">
        <v>44733</v>
      </c>
      <c r="CZ55" s="28">
        <v>616842</v>
      </c>
      <c r="DA55" s="4">
        <v>0</v>
      </c>
      <c r="DB55" s="3"/>
      <c r="DC55" s="3"/>
      <c r="DD55" s="3">
        <v>44733</v>
      </c>
      <c r="DE55" s="3">
        <v>44733</v>
      </c>
      <c r="DF55" s="3"/>
      <c r="DG55" s="3">
        <v>44751</v>
      </c>
      <c r="DH55" s="3"/>
      <c r="DI55" s="3">
        <v>44733</v>
      </c>
      <c r="DJ55" s="3">
        <v>45348</v>
      </c>
      <c r="DK55" s="28">
        <v>0</v>
      </c>
      <c r="DL55" s="3"/>
      <c r="DM55" s="28">
        <v>0</v>
      </c>
      <c r="DN55" s="28">
        <v>0</v>
      </c>
      <c r="DO55" s="3">
        <v>44733</v>
      </c>
      <c r="DP55" s="2" t="s">
        <v>5135</v>
      </c>
      <c r="DQ55" s="28">
        <v>25174387</v>
      </c>
      <c r="DR55" s="28">
        <v>0</v>
      </c>
      <c r="DS55" s="28">
        <v>25174387</v>
      </c>
      <c r="DT55" s="28">
        <v>616842</v>
      </c>
      <c r="DU55" s="2" t="s">
        <v>1844</v>
      </c>
    </row>
    <row r="56" spans="1:125" x14ac:dyDescent="0.25">
      <c r="A56" s="2" t="s">
        <v>2361</v>
      </c>
      <c r="B56" s="2" t="s">
        <v>1279</v>
      </c>
      <c r="C56" s="2" t="s">
        <v>238</v>
      </c>
      <c r="D56" s="2" t="s">
        <v>239</v>
      </c>
      <c r="E56" s="2" t="s">
        <v>5246</v>
      </c>
      <c r="F56" s="2" t="s">
        <v>5239</v>
      </c>
      <c r="G56" s="2" t="s">
        <v>10</v>
      </c>
      <c r="H56" s="2" t="s">
        <v>67</v>
      </c>
      <c r="I56" s="2" t="s">
        <v>5121</v>
      </c>
      <c r="J56" s="2" t="s">
        <v>5122</v>
      </c>
      <c r="K56" s="2" t="s">
        <v>1281</v>
      </c>
      <c r="L56" s="2" t="s">
        <v>5148</v>
      </c>
      <c r="M56" s="2" t="s">
        <v>2360</v>
      </c>
      <c r="N56" s="2" t="s">
        <v>1276</v>
      </c>
      <c r="O56" s="2" t="s">
        <v>1846</v>
      </c>
      <c r="P56" s="2" t="s">
        <v>1844</v>
      </c>
      <c r="Q56" s="2" t="s">
        <v>1368</v>
      </c>
      <c r="R56" s="2" t="s">
        <v>1844</v>
      </c>
      <c r="S56" s="2" t="s">
        <v>1844</v>
      </c>
      <c r="T56" s="2" t="s">
        <v>1278</v>
      </c>
      <c r="U56" s="2" t="s">
        <v>1844</v>
      </c>
      <c r="V56" s="2" t="s">
        <v>1844</v>
      </c>
      <c r="W56" s="2" t="s">
        <v>5125</v>
      </c>
      <c r="X56" s="2" t="s">
        <v>5126</v>
      </c>
      <c r="Y56" s="2" t="s">
        <v>1856</v>
      </c>
      <c r="Z56" s="2" t="s">
        <v>1281</v>
      </c>
      <c r="AA56" s="2" t="s">
        <v>1281</v>
      </c>
      <c r="AB56" s="2" t="s">
        <v>5127</v>
      </c>
      <c r="AC56" s="2" t="s">
        <v>1852</v>
      </c>
      <c r="AD56" s="2" t="s">
        <v>1844</v>
      </c>
      <c r="AE56" s="2" t="s">
        <v>1844</v>
      </c>
      <c r="AF56" s="2" t="s">
        <v>1844</v>
      </c>
      <c r="AG56" s="2" t="s">
        <v>1844</v>
      </c>
      <c r="AH56" s="2" t="s">
        <v>1844</v>
      </c>
      <c r="AI56" s="2" t="s">
        <v>1844</v>
      </c>
      <c r="AJ56" s="2" t="s">
        <v>1281</v>
      </c>
      <c r="AK56" s="2" t="s">
        <v>1844</v>
      </c>
      <c r="AL56" s="2" t="s">
        <v>185</v>
      </c>
      <c r="AM56" s="2" t="s">
        <v>1844</v>
      </c>
      <c r="AN56" s="2" t="s">
        <v>1844</v>
      </c>
      <c r="AO56" s="2" t="s">
        <v>1857</v>
      </c>
      <c r="AP56" s="2" t="s">
        <v>1857</v>
      </c>
      <c r="AQ56" s="2" t="s">
        <v>1844</v>
      </c>
      <c r="AR56" s="2" t="s">
        <v>1844</v>
      </c>
      <c r="AS56" s="2" t="s">
        <v>1844</v>
      </c>
      <c r="AT56" s="2" t="s">
        <v>1844</v>
      </c>
      <c r="AU56" s="2" t="s">
        <v>1844</v>
      </c>
      <c r="AV56" s="2" t="s">
        <v>1281</v>
      </c>
      <c r="AW56" s="2" t="s">
        <v>5128</v>
      </c>
      <c r="AX56" s="2" t="s">
        <v>1844</v>
      </c>
      <c r="AY56" s="2" t="s">
        <v>1752</v>
      </c>
      <c r="AZ56" s="2" t="s">
        <v>2071</v>
      </c>
      <c r="BA56" s="2" t="s">
        <v>1844</v>
      </c>
      <c r="BB56" s="2" t="s">
        <v>1844</v>
      </c>
      <c r="BC56" s="2" t="s">
        <v>1844</v>
      </c>
      <c r="BD56" s="2" t="s">
        <v>1844</v>
      </c>
      <c r="BE56" s="2" t="s">
        <v>5129</v>
      </c>
      <c r="BF56" s="2" t="s">
        <v>1905</v>
      </c>
      <c r="BG56" s="2" t="s">
        <v>1905</v>
      </c>
      <c r="BH56" s="2" t="s">
        <v>2363</v>
      </c>
      <c r="BI56" s="2" t="s">
        <v>1857</v>
      </c>
      <c r="BJ56" s="2" t="s">
        <v>2362</v>
      </c>
      <c r="BK56" s="2" t="s">
        <v>1844</v>
      </c>
      <c r="BL56" s="2" t="s">
        <v>1025</v>
      </c>
      <c r="BM56" s="2" t="s">
        <v>1844</v>
      </c>
      <c r="BN56" s="2" t="s">
        <v>1844</v>
      </c>
      <c r="BO56" s="2" t="s">
        <v>1844</v>
      </c>
      <c r="BP56" s="2" t="s">
        <v>1844</v>
      </c>
      <c r="BQ56" s="2" t="s">
        <v>5187</v>
      </c>
      <c r="BR56" s="2" t="s">
        <v>1844</v>
      </c>
      <c r="BS56" s="2" t="s">
        <v>1844</v>
      </c>
      <c r="BT56" s="2" t="s">
        <v>5247</v>
      </c>
      <c r="BU56" s="2" t="s">
        <v>1844</v>
      </c>
      <c r="BV56" s="2" t="s">
        <v>1844</v>
      </c>
      <c r="BW56" s="2" t="s">
        <v>1844</v>
      </c>
      <c r="BX56" s="2" t="s">
        <v>1844</v>
      </c>
      <c r="BY56" s="2" t="s">
        <v>1844</v>
      </c>
      <c r="BZ56" s="2" t="s">
        <v>1844</v>
      </c>
      <c r="CA56" s="2" t="s">
        <v>1844</v>
      </c>
      <c r="CB56" s="2" t="s">
        <v>1853</v>
      </c>
      <c r="CC56" s="2" t="s">
        <v>1844</v>
      </c>
      <c r="CD56" s="2" t="s">
        <v>1844</v>
      </c>
      <c r="CE56" s="2" t="s">
        <v>1854</v>
      </c>
      <c r="CF56" s="2" t="s">
        <v>1844</v>
      </c>
      <c r="CG56" s="2" t="s">
        <v>1844</v>
      </c>
      <c r="CH56" s="2" t="s">
        <v>1844</v>
      </c>
      <c r="CI56" s="2" t="s">
        <v>240</v>
      </c>
      <c r="CJ56" s="2" t="s">
        <v>1844</v>
      </c>
      <c r="CK56" s="2" t="s">
        <v>5132</v>
      </c>
      <c r="CL56" s="2" t="s">
        <v>1844</v>
      </c>
      <c r="CM56" s="2" t="s">
        <v>1844</v>
      </c>
      <c r="CN56" s="2" t="s">
        <v>1851</v>
      </c>
      <c r="CO56" s="2" t="s">
        <v>1855</v>
      </c>
      <c r="CP56" s="2" t="s">
        <v>1844</v>
      </c>
      <c r="CQ56" s="2" t="s">
        <v>1844</v>
      </c>
      <c r="CR56" s="2" t="s">
        <v>1847</v>
      </c>
      <c r="CS56" s="2" t="s">
        <v>1844</v>
      </c>
      <c r="CT56" s="2" t="s">
        <v>1844</v>
      </c>
      <c r="CU56" s="2" t="s">
        <v>1844</v>
      </c>
      <c r="CV56" s="2" t="s">
        <v>5134</v>
      </c>
      <c r="CW56" s="3">
        <v>44718</v>
      </c>
      <c r="CX56" s="3">
        <v>44714</v>
      </c>
      <c r="CY56" s="3">
        <v>44715</v>
      </c>
      <c r="CZ56" s="28">
        <v>1271813</v>
      </c>
      <c r="DA56" s="4">
        <v>0</v>
      </c>
      <c r="DB56" s="3"/>
      <c r="DC56" s="3"/>
      <c r="DD56" s="3">
        <v>44715</v>
      </c>
      <c r="DE56" s="3">
        <v>44714</v>
      </c>
      <c r="DF56" s="3"/>
      <c r="DG56" s="3">
        <v>44718</v>
      </c>
      <c r="DH56" s="3"/>
      <c r="DI56" s="3">
        <v>44714</v>
      </c>
      <c r="DJ56" s="3">
        <v>45348</v>
      </c>
      <c r="DK56" s="28">
        <v>0</v>
      </c>
      <c r="DL56" s="3"/>
      <c r="DM56" s="28">
        <v>0</v>
      </c>
      <c r="DN56" s="28">
        <v>0</v>
      </c>
      <c r="DO56" s="3">
        <v>44718</v>
      </c>
      <c r="DP56" s="2" t="s">
        <v>5135</v>
      </c>
      <c r="DQ56" s="28">
        <v>860585</v>
      </c>
      <c r="DR56" s="28">
        <v>0</v>
      </c>
      <c r="DS56" s="28">
        <v>860585</v>
      </c>
      <c r="DT56" s="28">
        <v>1271813</v>
      </c>
      <c r="DU56" s="2" t="s">
        <v>1844</v>
      </c>
    </row>
    <row r="57" spans="1:125" x14ac:dyDescent="0.25">
      <c r="A57" s="2" t="s">
        <v>2352</v>
      </c>
      <c r="B57" s="2" t="s">
        <v>1291</v>
      </c>
      <c r="C57" s="2" t="s">
        <v>152</v>
      </c>
      <c r="D57" s="2" t="s">
        <v>153</v>
      </c>
      <c r="E57" s="2" t="s">
        <v>1371</v>
      </c>
      <c r="F57" s="2" t="s">
        <v>5239</v>
      </c>
      <c r="G57" s="2" t="s">
        <v>10</v>
      </c>
      <c r="H57" s="2" t="s">
        <v>1300</v>
      </c>
      <c r="I57" s="2" t="s">
        <v>5121</v>
      </c>
      <c r="J57" s="2" t="s">
        <v>5122</v>
      </c>
      <c r="K57" s="2" t="s">
        <v>1281</v>
      </c>
      <c r="L57" s="2" t="s">
        <v>5123</v>
      </c>
      <c r="M57" s="2" t="s">
        <v>2351</v>
      </c>
      <c r="N57" s="2" t="s">
        <v>5248</v>
      </c>
      <c r="O57" s="2" t="s">
        <v>2176</v>
      </c>
      <c r="P57" s="2" t="s">
        <v>1844</v>
      </c>
      <c r="Q57" s="2" t="s">
        <v>1296</v>
      </c>
      <c r="R57" s="2" t="s">
        <v>1844</v>
      </c>
      <c r="S57" s="2" t="s">
        <v>1883</v>
      </c>
      <c r="T57" s="2" t="s">
        <v>1278</v>
      </c>
      <c r="U57" s="2" t="s">
        <v>1844</v>
      </c>
      <c r="V57" s="2" t="s">
        <v>1844</v>
      </c>
      <c r="W57" s="2" t="s">
        <v>5125</v>
      </c>
      <c r="X57" s="2" t="s">
        <v>5126</v>
      </c>
      <c r="Y57" s="2" t="s">
        <v>1866</v>
      </c>
      <c r="Z57" s="2" t="s">
        <v>1281</v>
      </c>
      <c r="AA57" s="2" t="s">
        <v>1281</v>
      </c>
      <c r="AB57" s="2" t="s">
        <v>5127</v>
      </c>
      <c r="AC57" s="2" t="s">
        <v>1852</v>
      </c>
      <c r="AD57" s="2" t="s">
        <v>1844</v>
      </c>
      <c r="AE57" s="2" t="s">
        <v>1844</v>
      </c>
      <c r="AF57" s="2" t="s">
        <v>1844</v>
      </c>
      <c r="AG57" s="2" t="s">
        <v>1844</v>
      </c>
      <c r="AH57" s="2" t="s">
        <v>1844</v>
      </c>
      <c r="AI57" s="2" t="s">
        <v>1844</v>
      </c>
      <c r="AJ57" s="2" t="s">
        <v>1281</v>
      </c>
      <c r="AK57" s="2" t="s">
        <v>1844</v>
      </c>
      <c r="AL57" s="2" t="s">
        <v>154</v>
      </c>
      <c r="AM57" s="2" t="s">
        <v>1844</v>
      </c>
      <c r="AN57" s="2" t="s">
        <v>1844</v>
      </c>
      <c r="AO57" s="2" t="s">
        <v>1857</v>
      </c>
      <c r="AP57" s="2" t="s">
        <v>1857</v>
      </c>
      <c r="AQ57" s="2" t="s">
        <v>1844</v>
      </c>
      <c r="AR57" s="2" t="s">
        <v>1844</v>
      </c>
      <c r="AS57" s="2" t="s">
        <v>1844</v>
      </c>
      <c r="AT57" s="2" t="s">
        <v>1844</v>
      </c>
      <c r="AU57" s="2" t="s">
        <v>1844</v>
      </c>
      <c r="AV57" s="2" t="s">
        <v>1281</v>
      </c>
      <c r="AW57" s="2" t="s">
        <v>5128</v>
      </c>
      <c r="AX57" s="2" t="s">
        <v>1844</v>
      </c>
      <c r="AY57" s="2" t="s">
        <v>1752</v>
      </c>
      <c r="AZ57" s="2" t="s">
        <v>5249</v>
      </c>
      <c r="BA57" s="2" t="s">
        <v>1844</v>
      </c>
      <c r="BB57" s="2" t="s">
        <v>1844</v>
      </c>
      <c r="BC57" s="2" t="s">
        <v>1844</v>
      </c>
      <c r="BD57" s="2" t="s">
        <v>1844</v>
      </c>
      <c r="BE57" s="2" t="s">
        <v>5129</v>
      </c>
      <c r="BF57" s="2" t="s">
        <v>1961</v>
      </c>
      <c r="BG57" s="2" t="s">
        <v>1961</v>
      </c>
      <c r="BH57" s="2" t="s">
        <v>2355</v>
      </c>
      <c r="BI57" s="2" t="s">
        <v>1857</v>
      </c>
      <c r="BJ57" s="2" t="s">
        <v>1961</v>
      </c>
      <c r="BK57" s="2" t="s">
        <v>1844</v>
      </c>
      <c r="BL57" s="2" t="s">
        <v>1025</v>
      </c>
      <c r="BM57" s="2" t="s">
        <v>1844</v>
      </c>
      <c r="BN57" s="2" t="s">
        <v>1882</v>
      </c>
      <c r="BO57" s="2" t="s">
        <v>1844</v>
      </c>
      <c r="BP57" s="2" t="s">
        <v>1844</v>
      </c>
      <c r="BQ57" s="2" t="s">
        <v>5187</v>
      </c>
      <c r="BR57" s="2" t="s">
        <v>1844</v>
      </c>
      <c r="BS57" s="2" t="s">
        <v>1844</v>
      </c>
      <c r="BT57" s="2" t="s">
        <v>5250</v>
      </c>
      <c r="BU57" s="2" t="s">
        <v>1844</v>
      </c>
      <c r="BV57" s="2" t="s">
        <v>1844</v>
      </c>
      <c r="BW57" s="2" t="s">
        <v>1844</v>
      </c>
      <c r="BX57" s="2" t="s">
        <v>1844</v>
      </c>
      <c r="BY57" s="2" t="s">
        <v>1844</v>
      </c>
      <c r="BZ57" s="2" t="s">
        <v>1844</v>
      </c>
      <c r="CA57" s="2" t="s">
        <v>1844</v>
      </c>
      <c r="CB57" s="2" t="s">
        <v>1853</v>
      </c>
      <c r="CC57" s="2" t="s">
        <v>1844</v>
      </c>
      <c r="CD57" s="2" t="s">
        <v>1844</v>
      </c>
      <c r="CE57" s="2" t="s">
        <v>1854</v>
      </c>
      <c r="CF57" s="2" t="s">
        <v>1844</v>
      </c>
      <c r="CG57" s="2" t="s">
        <v>5131</v>
      </c>
      <c r="CH57" s="2" t="s">
        <v>1844</v>
      </c>
      <c r="CI57" s="2" t="s">
        <v>155</v>
      </c>
      <c r="CJ57" s="2" t="s">
        <v>1844</v>
      </c>
      <c r="CK57" s="2" t="s">
        <v>5132</v>
      </c>
      <c r="CL57" s="2" t="s">
        <v>1844</v>
      </c>
      <c r="CM57" s="2" t="s">
        <v>1844</v>
      </c>
      <c r="CN57" s="2" t="s">
        <v>1851</v>
      </c>
      <c r="CO57" s="2" t="s">
        <v>1855</v>
      </c>
      <c r="CP57" s="2" t="s">
        <v>1844</v>
      </c>
      <c r="CQ57" s="2" t="s">
        <v>1844</v>
      </c>
      <c r="CR57" s="2" t="s">
        <v>1847</v>
      </c>
      <c r="CS57" s="2" t="s">
        <v>1884</v>
      </c>
      <c r="CT57" s="2" t="s">
        <v>1844</v>
      </c>
      <c r="CU57" s="2" t="s">
        <v>5133</v>
      </c>
      <c r="CV57" s="2" t="s">
        <v>5134</v>
      </c>
      <c r="CW57" s="3">
        <v>44714</v>
      </c>
      <c r="CX57" s="3">
        <v>44715</v>
      </c>
      <c r="CY57" s="3">
        <v>44713</v>
      </c>
      <c r="CZ57" s="28">
        <v>13430</v>
      </c>
      <c r="DA57" s="4">
        <v>0</v>
      </c>
      <c r="DB57" s="3"/>
      <c r="DC57" s="3"/>
      <c r="DD57" s="3">
        <v>44714</v>
      </c>
      <c r="DE57" s="3">
        <v>44713</v>
      </c>
      <c r="DF57" s="3"/>
      <c r="DG57" s="3">
        <v>44715</v>
      </c>
      <c r="DH57" s="3"/>
      <c r="DI57" s="3">
        <v>44715</v>
      </c>
      <c r="DJ57" s="3">
        <v>45348</v>
      </c>
      <c r="DK57" s="28">
        <v>0</v>
      </c>
      <c r="DL57" s="3"/>
      <c r="DM57" s="28">
        <v>0</v>
      </c>
      <c r="DN57" s="28">
        <v>0</v>
      </c>
      <c r="DO57" s="3">
        <v>44714</v>
      </c>
      <c r="DP57" s="2" t="s">
        <v>5135</v>
      </c>
      <c r="DQ57" s="28">
        <v>4896</v>
      </c>
      <c r="DR57" s="28">
        <v>0</v>
      </c>
      <c r="DS57" s="28">
        <v>4896</v>
      </c>
      <c r="DT57" s="28">
        <v>13430</v>
      </c>
      <c r="DU57" s="2" t="s">
        <v>1844</v>
      </c>
    </row>
    <row r="58" spans="1:125" x14ac:dyDescent="0.25">
      <c r="A58" s="2" t="s">
        <v>2344</v>
      </c>
      <c r="B58" s="2" t="s">
        <v>1298</v>
      </c>
      <c r="C58" s="2" t="s">
        <v>365</v>
      </c>
      <c r="D58" s="2" t="s">
        <v>366</v>
      </c>
      <c r="E58" s="2" t="s">
        <v>1369</v>
      </c>
      <c r="F58" s="2" t="s">
        <v>5239</v>
      </c>
      <c r="G58" s="2" t="s">
        <v>10</v>
      </c>
      <c r="H58" s="2" t="s">
        <v>54</v>
      </c>
      <c r="I58" s="2" t="s">
        <v>5121</v>
      </c>
      <c r="J58" s="2" t="s">
        <v>5122</v>
      </c>
      <c r="K58" s="2" t="s">
        <v>1281</v>
      </c>
      <c r="L58" s="2" t="s">
        <v>5139</v>
      </c>
      <c r="M58" s="2" t="s">
        <v>2343</v>
      </c>
      <c r="N58" s="2" t="s">
        <v>1276</v>
      </c>
      <c r="O58" s="2" t="s">
        <v>1913</v>
      </c>
      <c r="P58" s="2" t="s">
        <v>1844</v>
      </c>
      <c r="Q58" s="2" t="s">
        <v>1292</v>
      </c>
      <c r="R58" s="2" t="s">
        <v>1844</v>
      </c>
      <c r="S58" s="2" t="s">
        <v>1844</v>
      </c>
      <c r="T58" s="2" t="s">
        <v>1278</v>
      </c>
      <c r="U58" s="2" t="s">
        <v>1844</v>
      </c>
      <c r="V58" s="2" t="s">
        <v>1844</v>
      </c>
      <c r="W58" s="2" t="s">
        <v>5125</v>
      </c>
      <c r="X58" s="2" t="s">
        <v>5126</v>
      </c>
      <c r="Y58" s="2" t="s">
        <v>1914</v>
      </c>
      <c r="Z58" s="2" t="s">
        <v>1281</v>
      </c>
      <c r="AA58" s="2" t="s">
        <v>1281</v>
      </c>
      <c r="AB58" s="2" t="s">
        <v>5127</v>
      </c>
      <c r="AC58" s="2" t="s">
        <v>1852</v>
      </c>
      <c r="AD58" s="2" t="s">
        <v>1844</v>
      </c>
      <c r="AE58" s="2" t="s">
        <v>1844</v>
      </c>
      <c r="AF58" s="2" t="s">
        <v>1844</v>
      </c>
      <c r="AG58" s="2" t="s">
        <v>1844</v>
      </c>
      <c r="AH58" s="2" t="s">
        <v>1844</v>
      </c>
      <c r="AI58" s="2" t="s">
        <v>1844</v>
      </c>
      <c r="AJ58" s="2" t="s">
        <v>1281</v>
      </c>
      <c r="AK58" s="2" t="s">
        <v>1844</v>
      </c>
      <c r="AL58" s="2" t="s">
        <v>120</v>
      </c>
      <c r="AM58" s="2" t="s">
        <v>1844</v>
      </c>
      <c r="AN58" s="2" t="s">
        <v>1844</v>
      </c>
      <c r="AO58" s="2" t="s">
        <v>1857</v>
      </c>
      <c r="AP58" s="2" t="s">
        <v>1857</v>
      </c>
      <c r="AQ58" s="2" t="s">
        <v>1844</v>
      </c>
      <c r="AR58" s="2" t="s">
        <v>1844</v>
      </c>
      <c r="AS58" s="2" t="s">
        <v>1844</v>
      </c>
      <c r="AT58" s="2" t="s">
        <v>1844</v>
      </c>
      <c r="AU58" s="2" t="s">
        <v>1844</v>
      </c>
      <c r="AV58" s="2" t="s">
        <v>1281</v>
      </c>
      <c r="AW58" s="2" t="s">
        <v>5128</v>
      </c>
      <c r="AX58" s="2" t="s">
        <v>1844</v>
      </c>
      <c r="AY58" s="2" t="s">
        <v>1752</v>
      </c>
      <c r="AZ58" s="2" t="s">
        <v>1849</v>
      </c>
      <c r="BA58" s="2" t="s">
        <v>1844</v>
      </c>
      <c r="BB58" s="2" t="s">
        <v>1844</v>
      </c>
      <c r="BC58" s="2" t="s">
        <v>1844</v>
      </c>
      <c r="BD58" s="2" t="s">
        <v>1844</v>
      </c>
      <c r="BE58" s="2" t="s">
        <v>5129</v>
      </c>
      <c r="BF58" s="2" t="s">
        <v>1905</v>
      </c>
      <c r="BG58" s="2" t="s">
        <v>1905</v>
      </c>
      <c r="BH58" s="2" t="s">
        <v>2345</v>
      </c>
      <c r="BI58" s="2" t="s">
        <v>1857</v>
      </c>
      <c r="BJ58" s="2" t="s">
        <v>2282</v>
      </c>
      <c r="BK58" s="2" t="s">
        <v>1844</v>
      </c>
      <c r="BL58" s="2" t="s">
        <v>1025</v>
      </c>
      <c r="BM58" s="2" t="s">
        <v>1844</v>
      </c>
      <c r="BN58" s="2" t="s">
        <v>1844</v>
      </c>
      <c r="BO58" s="2" t="s">
        <v>1844</v>
      </c>
      <c r="BP58" s="2" t="s">
        <v>1844</v>
      </c>
      <c r="BQ58" s="2" t="s">
        <v>5187</v>
      </c>
      <c r="BR58" s="2" t="s">
        <v>1844</v>
      </c>
      <c r="BS58" s="2" t="s">
        <v>1844</v>
      </c>
      <c r="BT58" s="2" t="s">
        <v>5251</v>
      </c>
      <c r="BU58" s="2" t="s">
        <v>1844</v>
      </c>
      <c r="BV58" s="2" t="s">
        <v>1844</v>
      </c>
      <c r="BW58" s="2" t="s">
        <v>1844</v>
      </c>
      <c r="BX58" s="2" t="s">
        <v>1844</v>
      </c>
      <c r="BY58" s="2" t="s">
        <v>1844</v>
      </c>
      <c r="BZ58" s="2" t="s">
        <v>1844</v>
      </c>
      <c r="CA58" s="2" t="s">
        <v>1844</v>
      </c>
      <c r="CB58" s="2" t="s">
        <v>1853</v>
      </c>
      <c r="CC58" s="2" t="s">
        <v>1844</v>
      </c>
      <c r="CD58" s="2" t="s">
        <v>1844</v>
      </c>
      <c r="CE58" s="2" t="s">
        <v>1854</v>
      </c>
      <c r="CF58" s="2" t="s">
        <v>1844</v>
      </c>
      <c r="CG58" s="2" t="s">
        <v>1844</v>
      </c>
      <c r="CH58" s="2" t="s">
        <v>1844</v>
      </c>
      <c r="CI58" s="2" t="s">
        <v>121</v>
      </c>
      <c r="CJ58" s="2" t="s">
        <v>1844</v>
      </c>
      <c r="CK58" s="2" t="s">
        <v>5132</v>
      </c>
      <c r="CL58" s="2" t="s">
        <v>1844</v>
      </c>
      <c r="CM58" s="2" t="s">
        <v>1844</v>
      </c>
      <c r="CN58" s="2" t="s">
        <v>1851</v>
      </c>
      <c r="CO58" s="2" t="s">
        <v>1855</v>
      </c>
      <c r="CP58" s="2" t="s">
        <v>1844</v>
      </c>
      <c r="CQ58" s="2" t="s">
        <v>1844</v>
      </c>
      <c r="CR58" s="2" t="s">
        <v>1847</v>
      </c>
      <c r="CS58" s="2" t="s">
        <v>1844</v>
      </c>
      <c r="CT58" s="2" t="s">
        <v>1844</v>
      </c>
      <c r="CU58" s="2" t="s">
        <v>1844</v>
      </c>
      <c r="CV58" s="2" t="s">
        <v>5134</v>
      </c>
      <c r="CW58" s="3">
        <v>44704</v>
      </c>
      <c r="CX58" s="3">
        <v>44704</v>
      </c>
      <c r="CY58" s="3">
        <v>44704</v>
      </c>
      <c r="CZ58" s="28">
        <v>236117</v>
      </c>
      <c r="DA58" s="4">
        <v>0</v>
      </c>
      <c r="DB58" s="3"/>
      <c r="DC58" s="3"/>
      <c r="DD58" s="3">
        <v>44704</v>
      </c>
      <c r="DE58" s="3">
        <v>44704</v>
      </c>
      <c r="DF58" s="3"/>
      <c r="DG58" s="3">
        <v>44737</v>
      </c>
      <c r="DH58" s="3"/>
      <c r="DI58" s="3">
        <v>44704</v>
      </c>
      <c r="DJ58" s="3">
        <v>45348</v>
      </c>
      <c r="DK58" s="28">
        <v>0</v>
      </c>
      <c r="DL58" s="3"/>
      <c r="DM58" s="28">
        <v>0</v>
      </c>
      <c r="DN58" s="28">
        <v>0</v>
      </c>
      <c r="DO58" s="3">
        <v>44704</v>
      </c>
      <c r="DP58" s="2" t="s">
        <v>5135</v>
      </c>
      <c r="DQ58" s="28">
        <v>81907</v>
      </c>
      <c r="DR58" s="28">
        <v>0</v>
      </c>
      <c r="DS58" s="28">
        <v>81907</v>
      </c>
      <c r="DT58" s="28">
        <v>236117</v>
      </c>
      <c r="DU58" s="2" t="s">
        <v>1844</v>
      </c>
    </row>
    <row r="59" spans="1:125" x14ac:dyDescent="0.25">
      <c r="A59" s="2" t="s">
        <v>2723</v>
      </c>
      <c r="B59" s="2" t="s">
        <v>1295</v>
      </c>
      <c r="C59" s="2" t="s">
        <v>51</v>
      </c>
      <c r="D59" s="2" t="s">
        <v>52</v>
      </c>
      <c r="E59" s="2" t="s">
        <v>1418</v>
      </c>
      <c r="F59" s="2" t="s">
        <v>5239</v>
      </c>
      <c r="G59" s="2" t="s">
        <v>10</v>
      </c>
      <c r="H59" s="2" t="s">
        <v>60</v>
      </c>
      <c r="I59" s="2" t="s">
        <v>5121</v>
      </c>
      <c r="J59" s="2" t="s">
        <v>5122</v>
      </c>
      <c r="K59" s="2" t="s">
        <v>1281</v>
      </c>
      <c r="L59" s="2" t="s">
        <v>5123</v>
      </c>
      <c r="M59" s="2" t="s">
        <v>2722</v>
      </c>
      <c r="N59" s="2" t="s">
        <v>1276</v>
      </c>
      <c r="O59" s="2" t="s">
        <v>1870</v>
      </c>
      <c r="P59" s="2" t="s">
        <v>1844</v>
      </c>
      <c r="Q59" s="2" t="s">
        <v>1299</v>
      </c>
      <c r="R59" s="2" t="s">
        <v>1844</v>
      </c>
      <c r="S59" s="2" t="s">
        <v>1875</v>
      </c>
      <c r="T59" s="2" t="s">
        <v>1278</v>
      </c>
      <c r="U59" s="2" t="s">
        <v>1844</v>
      </c>
      <c r="V59" s="2" t="s">
        <v>1844</v>
      </c>
      <c r="W59" s="2" t="s">
        <v>5125</v>
      </c>
      <c r="X59" s="2" t="s">
        <v>5126</v>
      </c>
      <c r="Y59" s="2" t="s">
        <v>1871</v>
      </c>
      <c r="Z59" s="2" t="s">
        <v>1281</v>
      </c>
      <c r="AA59" s="2" t="s">
        <v>1281</v>
      </c>
      <c r="AB59" s="2" t="s">
        <v>5127</v>
      </c>
      <c r="AC59" s="2" t="s">
        <v>1852</v>
      </c>
      <c r="AD59" s="2" t="s">
        <v>1844</v>
      </c>
      <c r="AE59" s="2" t="s">
        <v>1844</v>
      </c>
      <c r="AF59" s="2" t="s">
        <v>1873</v>
      </c>
      <c r="AG59" s="2" t="s">
        <v>1844</v>
      </c>
      <c r="AH59" s="2" t="s">
        <v>1844</v>
      </c>
      <c r="AI59" s="2" t="s">
        <v>1844</v>
      </c>
      <c r="AJ59" s="2" t="s">
        <v>1281</v>
      </c>
      <c r="AK59" s="2" t="s">
        <v>1844</v>
      </c>
      <c r="AL59" s="2" t="s">
        <v>53</v>
      </c>
      <c r="AM59" s="2" t="s">
        <v>1844</v>
      </c>
      <c r="AN59" s="2" t="s">
        <v>1844</v>
      </c>
      <c r="AO59" s="2" t="s">
        <v>1857</v>
      </c>
      <c r="AP59" s="2" t="s">
        <v>1857</v>
      </c>
      <c r="AQ59" s="2" t="s">
        <v>1844</v>
      </c>
      <c r="AR59" s="2" t="s">
        <v>1844</v>
      </c>
      <c r="AS59" s="2" t="s">
        <v>1844</v>
      </c>
      <c r="AT59" s="2" t="s">
        <v>1844</v>
      </c>
      <c r="AU59" s="2" t="s">
        <v>1844</v>
      </c>
      <c r="AV59" s="2" t="s">
        <v>1281</v>
      </c>
      <c r="AW59" s="2" t="s">
        <v>5128</v>
      </c>
      <c r="AX59" s="2" t="s">
        <v>1844</v>
      </c>
      <c r="AY59" s="2" t="s">
        <v>1752</v>
      </c>
      <c r="AZ59" s="2" t="s">
        <v>2311</v>
      </c>
      <c r="BA59" s="2" t="s">
        <v>1844</v>
      </c>
      <c r="BB59" s="2" t="s">
        <v>1844</v>
      </c>
      <c r="BC59" s="2" t="s">
        <v>1844</v>
      </c>
      <c r="BD59" s="2" t="s">
        <v>1844</v>
      </c>
      <c r="BE59" s="2" t="s">
        <v>5129</v>
      </c>
      <c r="BF59" s="2" t="s">
        <v>1905</v>
      </c>
      <c r="BG59" s="2" t="s">
        <v>1905</v>
      </c>
      <c r="BH59" s="2" t="s">
        <v>2724</v>
      </c>
      <c r="BI59" s="2" t="s">
        <v>1857</v>
      </c>
      <c r="BJ59" s="2" t="s">
        <v>1961</v>
      </c>
      <c r="BK59" s="2" t="s">
        <v>1844</v>
      </c>
      <c r="BL59" s="2" t="s">
        <v>1015</v>
      </c>
      <c r="BM59" s="2" t="s">
        <v>1844</v>
      </c>
      <c r="BN59" s="2" t="s">
        <v>1872</v>
      </c>
      <c r="BO59" s="2" t="s">
        <v>1844</v>
      </c>
      <c r="BP59" s="2" t="s">
        <v>1844</v>
      </c>
      <c r="BQ59" s="2" t="s">
        <v>5187</v>
      </c>
      <c r="BR59" s="2" t="s">
        <v>1844</v>
      </c>
      <c r="BS59" s="2" t="s">
        <v>1844</v>
      </c>
      <c r="BT59" s="2" t="s">
        <v>5252</v>
      </c>
      <c r="BU59" s="2" t="s">
        <v>1844</v>
      </c>
      <c r="BV59" s="2" t="s">
        <v>1844</v>
      </c>
      <c r="BW59" s="2" t="s">
        <v>1844</v>
      </c>
      <c r="BX59" s="2" t="s">
        <v>1844</v>
      </c>
      <c r="BY59" s="2" t="s">
        <v>1844</v>
      </c>
      <c r="BZ59" s="2" t="s">
        <v>1844</v>
      </c>
      <c r="CA59" s="2" t="s">
        <v>1844</v>
      </c>
      <c r="CB59" s="2" t="s">
        <v>1853</v>
      </c>
      <c r="CC59" s="2" t="s">
        <v>1844</v>
      </c>
      <c r="CD59" s="2" t="s">
        <v>1844</v>
      </c>
      <c r="CE59" s="2" t="s">
        <v>1854</v>
      </c>
      <c r="CF59" s="2" t="s">
        <v>1844</v>
      </c>
      <c r="CG59" s="2" t="s">
        <v>5131</v>
      </c>
      <c r="CH59" s="2" t="s">
        <v>1844</v>
      </c>
      <c r="CI59" s="2" t="s">
        <v>55</v>
      </c>
      <c r="CJ59" s="2" t="s">
        <v>1844</v>
      </c>
      <c r="CK59" s="2" t="s">
        <v>5132</v>
      </c>
      <c r="CL59" s="2" t="s">
        <v>1844</v>
      </c>
      <c r="CM59" s="2" t="s">
        <v>1844</v>
      </c>
      <c r="CN59" s="2" t="s">
        <v>1851</v>
      </c>
      <c r="CO59" s="2" t="s">
        <v>1855</v>
      </c>
      <c r="CP59" s="2" t="s">
        <v>1844</v>
      </c>
      <c r="CQ59" s="2" t="s">
        <v>1844</v>
      </c>
      <c r="CR59" s="2" t="s">
        <v>1847</v>
      </c>
      <c r="CS59" s="2" t="s">
        <v>1876</v>
      </c>
      <c r="CT59" s="2" t="s">
        <v>1844</v>
      </c>
      <c r="CU59" s="2" t="s">
        <v>5133</v>
      </c>
      <c r="CV59" s="2" t="s">
        <v>5134</v>
      </c>
      <c r="CW59" s="3">
        <v>44784</v>
      </c>
      <c r="CX59" s="3">
        <v>44784</v>
      </c>
      <c r="CY59" s="3">
        <v>44784</v>
      </c>
      <c r="CZ59" s="28">
        <v>172125</v>
      </c>
      <c r="DA59" s="4">
        <v>0</v>
      </c>
      <c r="DB59" s="3"/>
      <c r="DC59" s="3"/>
      <c r="DD59" s="3">
        <v>44784</v>
      </c>
      <c r="DE59" s="3">
        <v>44784</v>
      </c>
      <c r="DF59" s="3"/>
      <c r="DG59" s="3">
        <v>44786</v>
      </c>
      <c r="DH59" s="3"/>
      <c r="DI59" s="3">
        <v>44784</v>
      </c>
      <c r="DJ59" s="3">
        <v>45348</v>
      </c>
      <c r="DK59" s="28">
        <v>0</v>
      </c>
      <c r="DL59" s="3"/>
      <c r="DM59" s="28">
        <v>0</v>
      </c>
      <c r="DN59" s="28">
        <v>0</v>
      </c>
      <c r="DO59" s="3">
        <v>44784</v>
      </c>
      <c r="DP59" s="2" t="s">
        <v>5135</v>
      </c>
      <c r="DQ59" s="28">
        <v>337926</v>
      </c>
      <c r="DR59" s="28">
        <v>0</v>
      </c>
      <c r="DS59" s="28">
        <v>337926</v>
      </c>
      <c r="DT59" s="28">
        <v>172125</v>
      </c>
      <c r="DU59" s="2" t="s">
        <v>1844</v>
      </c>
    </row>
    <row r="60" spans="1:125" x14ac:dyDescent="0.25">
      <c r="A60" s="2" t="s">
        <v>2661</v>
      </c>
      <c r="B60" s="2" t="s">
        <v>1279</v>
      </c>
      <c r="C60" s="2" t="s">
        <v>238</v>
      </c>
      <c r="D60" s="2" t="s">
        <v>239</v>
      </c>
      <c r="E60" s="2" t="s">
        <v>1409</v>
      </c>
      <c r="F60" s="2" t="s">
        <v>5239</v>
      </c>
      <c r="G60" s="2" t="s">
        <v>10</v>
      </c>
      <c r="H60" s="2" t="s">
        <v>67</v>
      </c>
      <c r="I60" s="2" t="s">
        <v>5121</v>
      </c>
      <c r="J60" s="2" t="s">
        <v>5122</v>
      </c>
      <c r="K60" s="2" t="s">
        <v>1281</v>
      </c>
      <c r="L60" s="2" t="s">
        <v>5123</v>
      </c>
      <c r="M60" s="2" t="s">
        <v>2660</v>
      </c>
      <c r="N60" s="2" t="s">
        <v>1276</v>
      </c>
      <c r="O60" s="2" t="s">
        <v>1846</v>
      </c>
      <c r="P60" s="2" t="s">
        <v>1844</v>
      </c>
      <c r="Q60" s="2" t="s">
        <v>1296</v>
      </c>
      <c r="R60" s="2" t="s">
        <v>1844</v>
      </c>
      <c r="S60" s="2" t="s">
        <v>1844</v>
      </c>
      <c r="T60" s="2" t="s">
        <v>1278</v>
      </c>
      <c r="U60" s="2" t="s">
        <v>1844</v>
      </c>
      <c r="V60" s="2" t="s">
        <v>1844</v>
      </c>
      <c r="W60" s="2" t="s">
        <v>5125</v>
      </c>
      <c r="X60" s="2" t="s">
        <v>5126</v>
      </c>
      <c r="Y60" s="2" t="s">
        <v>1856</v>
      </c>
      <c r="Z60" s="2" t="s">
        <v>1281</v>
      </c>
      <c r="AA60" s="2" t="s">
        <v>1281</v>
      </c>
      <c r="AB60" s="2" t="s">
        <v>5127</v>
      </c>
      <c r="AC60" s="2" t="s">
        <v>1852</v>
      </c>
      <c r="AD60" s="2" t="s">
        <v>1844</v>
      </c>
      <c r="AE60" s="2" t="s">
        <v>1844</v>
      </c>
      <c r="AF60" s="2" t="s">
        <v>1844</v>
      </c>
      <c r="AG60" s="2" t="s">
        <v>1844</v>
      </c>
      <c r="AH60" s="2" t="s">
        <v>1844</v>
      </c>
      <c r="AI60" s="2" t="s">
        <v>1844</v>
      </c>
      <c r="AJ60" s="2" t="s">
        <v>1281</v>
      </c>
      <c r="AK60" s="2" t="s">
        <v>1844</v>
      </c>
      <c r="AL60" s="2" t="s">
        <v>185</v>
      </c>
      <c r="AM60" s="2" t="s">
        <v>1844</v>
      </c>
      <c r="AN60" s="2" t="s">
        <v>1844</v>
      </c>
      <c r="AO60" s="2" t="s">
        <v>1857</v>
      </c>
      <c r="AP60" s="2" t="s">
        <v>1857</v>
      </c>
      <c r="AQ60" s="2" t="s">
        <v>1844</v>
      </c>
      <c r="AR60" s="2" t="s">
        <v>1844</v>
      </c>
      <c r="AS60" s="2" t="s">
        <v>1844</v>
      </c>
      <c r="AT60" s="2" t="s">
        <v>1844</v>
      </c>
      <c r="AU60" s="2" t="s">
        <v>1844</v>
      </c>
      <c r="AV60" s="2" t="s">
        <v>1281</v>
      </c>
      <c r="AW60" s="2" t="s">
        <v>5128</v>
      </c>
      <c r="AX60" s="2" t="s">
        <v>1844</v>
      </c>
      <c r="AY60" s="2" t="s">
        <v>1752</v>
      </c>
      <c r="AZ60" s="2" t="s">
        <v>2391</v>
      </c>
      <c r="BA60" s="2" t="s">
        <v>1844</v>
      </c>
      <c r="BB60" s="2" t="s">
        <v>1844</v>
      </c>
      <c r="BC60" s="2" t="s">
        <v>1844</v>
      </c>
      <c r="BD60" s="2" t="s">
        <v>1844</v>
      </c>
      <c r="BE60" s="2" t="s">
        <v>5129</v>
      </c>
      <c r="BF60" s="2" t="s">
        <v>1905</v>
      </c>
      <c r="BG60" s="2" t="s">
        <v>1905</v>
      </c>
      <c r="BH60" s="2" t="s">
        <v>2663</v>
      </c>
      <c r="BI60" s="2" t="s">
        <v>1857</v>
      </c>
      <c r="BJ60" s="2" t="s">
        <v>2432</v>
      </c>
      <c r="BK60" s="2" t="s">
        <v>1844</v>
      </c>
      <c r="BL60" s="2" t="s">
        <v>1025</v>
      </c>
      <c r="BM60" s="2" t="s">
        <v>1844</v>
      </c>
      <c r="BN60" s="2" t="s">
        <v>1844</v>
      </c>
      <c r="BO60" s="2" t="s">
        <v>1844</v>
      </c>
      <c r="BP60" s="2" t="s">
        <v>1844</v>
      </c>
      <c r="BQ60" s="2" t="s">
        <v>5187</v>
      </c>
      <c r="BR60" s="2" t="s">
        <v>1844</v>
      </c>
      <c r="BS60" s="2" t="s">
        <v>1844</v>
      </c>
      <c r="BT60" s="2" t="s">
        <v>5253</v>
      </c>
      <c r="BU60" s="2" t="s">
        <v>1844</v>
      </c>
      <c r="BV60" s="2" t="s">
        <v>1844</v>
      </c>
      <c r="BW60" s="2" t="s">
        <v>1844</v>
      </c>
      <c r="BX60" s="2" t="s">
        <v>1844</v>
      </c>
      <c r="BY60" s="2" t="s">
        <v>1844</v>
      </c>
      <c r="BZ60" s="2" t="s">
        <v>1844</v>
      </c>
      <c r="CA60" s="2" t="s">
        <v>1844</v>
      </c>
      <c r="CB60" s="2" t="s">
        <v>1853</v>
      </c>
      <c r="CC60" s="2" t="s">
        <v>1844</v>
      </c>
      <c r="CD60" s="2" t="s">
        <v>1844</v>
      </c>
      <c r="CE60" s="2" t="s">
        <v>1854</v>
      </c>
      <c r="CF60" s="2" t="s">
        <v>1844</v>
      </c>
      <c r="CG60" s="2" t="s">
        <v>5131</v>
      </c>
      <c r="CH60" s="2" t="s">
        <v>1844</v>
      </c>
      <c r="CI60" s="2" t="s">
        <v>240</v>
      </c>
      <c r="CJ60" s="2" t="s">
        <v>1844</v>
      </c>
      <c r="CK60" s="2" t="s">
        <v>5132</v>
      </c>
      <c r="CL60" s="2" t="s">
        <v>1844</v>
      </c>
      <c r="CM60" s="2" t="s">
        <v>1844</v>
      </c>
      <c r="CN60" s="2" t="s">
        <v>1851</v>
      </c>
      <c r="CO60" s="2" t="s">
        <v>1855</v>
      </c>
      <c r="CP60" s="2" t="s">
        <v>1844</v>
      </c>
      <c r="CQ60" s="2" t="s">
        <v>1844</v>
      </c>
      <c r="CR60" s="2" t="s">
        <v>1847</v>
      </c>
      <c r="CS60" s="2" t="s">
        <v>1844</v>
      </c>
      <c r="CT60" s="2" t="s">
        <v>1844</v>
      </c>
      <c r="CU60" s="2" t="s">
        <v>5133</v>
      </c>
      <c r="CV60" s="2" t="s">
        <v>5134</v>
      </c>
      <c r="CW60" s="3">
        <v>44769</v>
      </c>
      <c r="CX60" s="3">
        <v>44769</v>
      </c>
      <c r="CY60" s="3">
        <v>44769</v>
      </c>
      <c r="CZ60" s="28">
        <v>2086554</v>
      </c>
      <c r="DA60" s="4">
        <v>0</v>
      </c>
      <c r="DB60" s="3"/>
      <c r="DC60" s="3"/>
      <c r="DD60" s="3">
        <v>44769</v>
      </c>
      <c r="DE60" s="3">
        <v>44769</v>
      </c>
      <c r="DF60" s="3"/>
      <c r="DG60" s="3">
        <v>44769</v>
      </c>
      <c r="DH60" s="3"/>
      <c r="DI60" s="3">
        <v>44769</v>
      </c>
      <c r="DJ60" s="3">
        <v>45348</v>
      </c>
      <c r="DK60" s="28">
        <v>0</v>
      </c>
      <c r="DL60" s="3"/>
      <c r="DM60" s="28">
        <v>0</v>
      </c>
      <c r="DN60" s="28">
        <v>0</v>
      </c>
      <c r="DO60" s="3">
        <v>44769</v>
      </c>
      <c r="DP60" s="2" t="s">
        <v>5135</v>
      </c>
      <c r="DQ60" s="28">
        <v>1958045</v>
      </c>
      <c r="DR60" s="28">
        <v>0</v>
      </c>
      <c r="DS60" s="28">
        <v>1958045</v>
      </c>
      <c r="DT60" s="28">
        <v>2086554</v>
      </c>
      <c r="DU60" s="2" t="s">
        <v>1844</v>
      </c>
    </row>
    <row r="61" spans="1:125" x14ac:dyDescent="0.25">
      <c r="A61" s="2" t="s">
        <v>2646</v>
      </c>
      <c r="B61" s="2" t="s">
        <v>1291</v>
      </c>
      <c r="C61" s="2" t="s">
        <v>405</v>
      </c>
      <c r="D61" s="2" t="s">
        <v>406</v>
      </c>
      <c r="E61" s="2" t="s">
        <v>1406</v>
      </c>
      <c r="F61" s="2" t="s">
        <v>5239</v>
      </c>
      <c r="G61" s="2" t="s">
        <v>10</v>
      </c>
      <c r="H61" s="2" t="s">
        <v>54</v>
      </c>
      <c r="I61" s="2" t="s">
        <v>5121</v>
      </c>
      <c r="J61" s="2" t="s">
        <v>5122</v>
      </c>
      <c r="K61" s="2" t="s">
        <v>1281</v>
      </c>
      <c r="L61" s="2" t="s">
        <v>5123</v>
      </c>
      <c r="M61" s="2" t="s">
        <v>2645</v>
      </c>
      <c r="N61" s="2" t="s">
        <v>1276</v>
      </c>
      <c r="O61" s="2" t="s">
        <v>1844</v>
      </c>
      <c r="P61" s="2" t="s">
        <v>1844</v>
      </c>
      <c r="Q61" s="2" t="s">
        <v>1296</v>
      </c>
      <c r="R61" s="2" t="s">
        <v>1844</v>
      </c>
      <c r="S61" s="2" t="s">
        <v>1844</v>
      </c>
      <c r="T61" s="2" t="s">
        <v>1278</v>
      </c>
      <c r="U61" s="2" t="s">
        <v>1844</v>
      </c>
      <c r="V61" s="2" t="s">
        <v>1844</v>
      </c>
      <c r="W61" s="2" t="s">
        <v>5125</v>
      </c>
      <c r="X61" s="2" t="s">
        <v>5126</v>
      </c>
      <c r="Y61" s="2" t="s">
        <v>1866</v>
      </c>
      <c r="Z61" s="2" t="s">
        <v>1281</v>
      </c>
      <c r="AA61" s="2" t="s">
        <v>1281</v>
      </c>
      <c r="AB61" s="2" t="s">
        <v>5127</v>
      </c>
      <c r="AC61" s="2" t="s">
        <v>1852</v>
      </c>
      <c r="AD61" s="2" t="s">
        <v>1844</v>
      </c>
      <c r="AE61" s="2" t="s">
        <v>1844</v>
      </c>
      <c r="AF61" s="2" t="s">
        <v>1844</v>
      </c>
      <c r="AG61" s="2" t="s">
        <v>1844</v>
      </c>
      <c r="AH61" s="2" t="s">
        <v>1844</v>
      </c>
      <c r="AI61" s="2" t="s">
        <v>1844</v>
      </c>
      <c r="AJ61" s="2" t="s">
        <v>1281</v>
      </c>
      <c r="AK61" s="2" t="s">
        <v>1844</v>
      </c>
      <c r="AL61" s="2" t="s">
        <v>154</v>
      </c>
      <c r="AM61" s="2" t="s">
        <v>1844</v>
      </c>
      <c r="AN61" s="2" t="s">
        <v>1844</v>
      </c>
      <c r="AO61" s="2" t="s">
        <v>1857</v>
      </c>
      <c r="AP61" s="2" t="s">
        <v>1857</v>
      </c>
      <c r="AQ61" s="2" t="s">
        <v>1844</v>
      </c>
      <c r="AR61" s="2" t="s">
        <v>1844</v>
      </c>
      <c r="AS61" s="2" t="s">
        <v>1844</v>
      </c>
      <c r="AT61" s="2" t="s">
        <v>1844</v>
      </c>
      <c r="AU61" s="2" t="s">
        <v>1844</v>
      </c>
      <c r="AV61" s="2" t="s">
        <v>1281</v>
      </c>
      <c r="AW61" s="2" t="s">
        <v>5128</v>
      </c>
      <c r="AX61" s="2" t="s">
        <v>1844</v>
      </c>
      <c r="AY61" s="2" t="s">
        <v>1752</v>
      </c>
      <c r="AZ61" s="2" t="s">
        <v>2195</v>
      </c>
      <c r="BA61" s="2" t="s">
        <v>1844</v>
      </c>
      <c r="BB61" s="2" t="s">
        <v>1844</v>
      </c>
      <c r="BC61" s="2" t="s">
        <v>1844</v>
      </c>
      <c r="BD61" s="2" t="s">
        <v>1844</v>
      </c>
      <c r="BE61" s="2" t="s">
        <v>5129</v>
      </c>
      <c r="BF61" s="2" t="s">
        <v>1905</v>
      </c>
      <c r="BG61" s="2" t="s">
        <v>1905</v>
      </c>
      <c r="BH61" s="2" t="s">
        <v>2647</v>
      </c>
      <c r="BI61" s="2" t="s">
        <v>1857</v>
      </c>
      <c r="BJ61" s="2" t="s">
        <v>3121</v>
      </c>
      <c r="BK61" s="2" t="s">
        <v>1844</v>
      </c>
      <c r="BL61" s="2" t="s">
        <v>1025</v>
      </c>
      <c r="BM61" s="2" t="s">
        <v>1844</v>
      </c>
      <c r="BN61" s="2" t="s">
        <v>1844</v>
      </c>
      <c r="BO61" s="2" t="s">
        <v>1844</v>
      </c>
      <c r="BP61" s="2" t="s">
        <v>1844</v>
      </c>
      <c r="BQ61" s="2" t="s">
        <v>5187</v>
      </c>
      <c r="BR61" s="2" t="s">
        <v>1844</v>
      </c>
      <c r="BS61" s="2" t="s">
        <v>1844</v>
      </c>
      <c r="BT61" s="2" t="s">
        <v>5254</v>
      </c>
      <c r="BU61" s="2" t="s">
        <v>1844</v>
      </c>
      <c r="BV61" s="2" t="s">
        <v>1844</v>
      </c>
      <c r="BW61" s="2" t="s">
        <v>1844</v>
      </c>
      <c r="BX61" s="2" t="s">
        <v>1844</v>
      </c>
      <c r="BY61" s="2" t="s">
        <v>1844</v>
      </c>
      <c r="BZ61" s="2" t="s">
        <v>1844</v>
      </c>
      <c r="CA61" s="2" t="s">
        <v>1844</v>
      </c>
      <c r="CB61" s="2" t="s">
        <v>1853</v>
      </c>
      <c r="CC61" s="2" t="s">
        <v>1844</v>
      </c>
      <c r="CD61" s="2" t="s">
        <v>1844</v>
      </c>
      <c r="CE61" s="2" t="s">
        <v>1854</v>
      </c>
      <c r="CF61" s="2" t="s">
        <v>1844</v>
      </c>
      <c r="CG61" s="2" t="s">
        <v>5131</v>
      </c>
      <c r="CH61" s="2" t="s">
        <v>1844</v>
      </c>
      <c r="CI61" s="2" t="s">
        <v>155</v>
      </c>
      <c r="CJ61" s="2" t="s">
        <v>1844</v>
      </c>
      <c r="CK61" s="2" t="s">
        <v>5132</v>
      </c>
      <c r="CL61" s="2" t="s">
        <v>1844</v>
      </c>
      <c r="CM61" s="2" t="s">
        <v>1844</v>
      </c>
      <c r="CN61" s="2" t="s">
        <v>1851</v>
      </c>
      <c r="CO61" s="2" t="s">
        <v>1855</v>
      </c>
      <c r="CP61" s="2" t="s">
        <v>1844</v>
      </c>
      <c r="CQ61" s="2" t="s">
        <v>1844</v>
      </c>
      <c r="CR61" s="2" t="s">
        <v>1844</v>
      </c>
      <c r="CS61" s="2" t="s">
        <v>1844</v>
      </c>
      <c r="CT61" s="2" t="s">
        <v>1844</v>
      </c>
      <c r="CU61" s="2" t="s">
        <v>5133</v>
      </c>
      <c r="CV61" s="2" t="s">
        <v>5134</v>
      </c>
      <c r="CW61" s="3">
        <v>44811</v>
      </c>
      <c r="CX61" s="3">
        <v>44765</v>
      </c>
      <c r="CY61" s="3">
        <v>44765</v>
      </c>
      <c r="CZ61" s="28">
        <v>1728951</v>
      </c>
      <c r="DA61" s="4">
        <v>0</v>
      </c>
      <c r="DB61" s="3"/>
      <c r="DC61" s="3"/>
      <c r="DD61" s="3">
        <v>44765</v>
      </c>
      <c r="DE61" s="3">
        <v>44765</v>
      </c>
      <c r="DF61" s="3"/>
      <c r="DG61" s="3">
        <v>44811</v>
      </c>
      <c r="DH61" s="3"/>
      <c r="DI61" s="3">
        <v>44764</v>
      </c>
      <c r="DJ61" s="3">
        <v>45348</v>
      </c>
      <c r="DK61" s="28">
        <v>0</v>
      </c>
      <c r="DL61" s="3"/>
      <c r="DM61" s="28">
        <v>0</v>
      </c>
      <c r="DN61" s="28">
        <v>0</v>
      </c>
      <c r="DO61" s="3">
        <v>44811</v>
      </c>
      <c r="DP61" s="2" t="s">
        <v>5135</v>
      </c>
      <c r="DQ61" s="28">
        <v>160556</v>
      </c>
      <c r="DR61" s="28">
        <v>0</v>
      </c>
      <c r="DS61" s="28">
        <v>160556</v>
      </c>
      <c r="DT61" s="28">
        <v>1728951</v>
      </c>
      <c r="DU61" s="2" t="s">
        <v>1844</v>
      </c>
    </row>
    <row r="62" spans="1:125" x14ac:dyDescent="0.25">
      <c r="A62" s="2" t="s">
        <v>2578</v>
      </c>
      <c r="B62" s="2" t="s">
        <v>1298</v>
      </c>
      <c r="C62" s="2" t="s">
        <v>365</v>
      </c>
      <c r="D62" s="2" t="s">
        <v>366</v>
      </c>
      <c r="E62" s="2" t="s">
        <v>1399</v>
      </c>
      <c r="F62" s="2" t="s">
        <v>5239</v>
      </c>
      <c r="G62" s="2" t="s">
        <v>10</v>
      </c>
      <c r="H62" s="2" t="s">
        <v>67</v>
      </c>
      <c r="I62" s="2" t="s">
        <v>5121</v>
      </c>
      <c r="J62" s="2" t="s">
        <v>5122</v>
      </c>
      <c r="K62" s="2" t="s">
        <v>1281</v>
      </c>
      <c r="L62" s="2" t="s">
        <v>5148</v>
      </c>
      <c r="M62" s="2" t="s">
        <v>2577</v>
      </c>
      <c r="N62" s="2" t="s">
        <v>1276</v>
      </c>
      <c r="O62" s="2" t="s">
        <v>1913</v>
      </c>
      <c r="P62" s="2" t="s">
        <v>1844</v>
      </c>
      <c r="Q62" s="2" t="s">
        <v>1368</v>
      </c>
      <c r="R62" s="2" t="s">
        <v>1844</v>
      </c>
      <c r="S62" s="2" t="s">
        <v>1844</v>
      </c>
      <c r="T62" s="2" t="s">
        <v>1278</v>
      </c>
      <c r="U62" s="2" t="s">
        <v>1844</v>
      </c>
      <c r="V62" s="2" t="s">
        <v>1844</v>
      </c>
      <c r="W62" s="2" t="s">
        <v>5125</v>
      </c>
      <c r="X62" s="2" t="s">
        <v>5126</v>
      </c>
      <c r="Y62" s="2" t="s">
        <v>1914</v>
      </c>
      <c r="Z62" s="2" t="s">
        <v>1281</v>
      </c>
      <c r="AA62" s="2" t="s">
        <v>1281</v>
      </c>
      <c r="AB62" s="2" t="s">
        <v>5127</v>
      </c>
      <c r="AC62" s="2" t="s">
        <v>1852</v>
      </c>
      <c r="AD62" s="2" t="s">
        <v>1844</v>
      </c>
      <c r="AE62" s="2" t="s">
        <v>1844</v>
      </c>
      <c r="AF62" s="2" t="s">
        <v>1844</v>
      </c>
      <c r="AG62" s="2" t="s">
        <v>1844</v>
      </c>
      <c r="AH62" s="2" t="s">
        <v>1844</v>
      </c>
      <c r="AI62" s="2" t="s">
        <v>1844</v>
      </c>
      <c r="AJ62" s="2" t="s">
        <v>1281</v>
      </c>
      <c r="AK62" s="2" t="s">
        <v>1844</v>
      </c>
      <c r="AL62" s="2" t="s">
        <v>120</v>
      </c>
      <c r="AM62" s="2" t="s">
        <v>1844</v>
      </c>
      <c r="AN62" s="2" t="s">
        <v>1844</v>
      </c>
      <c r="AO62" s="2" t="s">
        <v>1857</v>
      </c>
      <c r="AP62" s="2" t="s">
        <v>1857</v>
      </c>
      <c r="AQ62" s="2" t="s">
        <v>1844</v>
      </c>
      <c r="AR62" s="2" t="s">
        <v>1844</v>
      </c>
      <c r="AS62" s="2" t="s">
        <v>1844</v>
      </c>
      <c r="AT62" s="2" t="s">
        <v>1844</v>
      </c>
      <c r="AU62" s="2" t="s">
        <v>1844</v>
      </c>
      <c r="AV62" s="2" t="s">
        <v>1281</v>
      </c>
      <c r="AW62" s="2" t="s">
        <v>5128</v>
      </c>
      <c r="AX62" s="2" t="s">
        <v>1844</v>
      </c>
      <c r="AY62" s="2" t="s">
        <v>1752</v>
      </c>
      <c r="AZ62" s="2" t="s">
        <v>2570</v>
      </c>
      <c r="BA62" s="2" t="s">
        <v>1844</v>
      </c>
      <c r="BB62" s="2" t="s">
        <v>1844</v>
      </c>
      <c r="BC62" s="2" t="s">
        <v>1844</v>
      </c>
      <c r="BD62" s="2" t="s">
        <v>1844</v>
      </c>
      <c r="BE62" s="2" t="s">
        <v>5129</v>
      </c>
      <c r="BF62" s="2" t="s">
        <v>2190</v>
      </c>
      <c r="BG62" s="2" t="s">
        <v>1857</v>
      </c>
      <c r="BH62" s="2" t="s">
        <v>2579</v>
      </c>
      <c r="BI62" s="2" t="s">
        <v>1857</v>
      </c>
      <c r="BJ62" s="2" t="s">
        <v>2190</v>
      </c>
      <c r="BK62" s="2" t="s">
        <v>1844</v>
      </c>
      <c r="BL62" s="2" t="s">
        <v>1025</v>
      </c>
      <c r="BM62" s="2" t="s">
        <v>1844</v>
      </c>
      <c r="BN62" s="2" t="s">
        <v>1844</v>
      </c>
      <c r="BO62" s="2" t="s">
        <v>1844</v>
      </c>
      <c r="BP62" s="2" t="s">
        <v>1844</v>
      </c>
      <c r="BQ62" s="2" t="s">
        <v>5187</v>
      </c>
      <c r="BR62" s="2" t="s">
        <v>1844</v>
      </c>
      <c r="BS62" s="2" t="s">
        <v>1844</v>
      </c>
      <c r="BT62" s="2" t="s">
        <v>5255</v>
      </c>
      <c r="BU62" s="2" t="s">
        <v>1844</v>
      </c>
      <c r="BV62" s="2" t="s">
        <v>1844</v>
      </c>
      <c r="BW62" s="2" t="s">
        <v>1844</v>
      </c>
      <c r="BX62" s="2" t="s">
        <v>1844</v>
      </c>
      <c r="BY62" s="2" t="s">
        <v>1844</v>
      </c>
      <c r="BZ62" s="2" t="s">
        <v>1844</v>
      </c>
      <c r="CA62" s="2" t="s">
        <v>1844</v>
      </c>
      <c r="CB62" s="2" t="s">
        <v>1853</v>
      </c>
      <c r="CC62" s="2" t="s">
        <v>1844</v>
      </c>
      <c r="CD62" s="2" t="s">
        <v>1844</v>
      </c>
      <c r="CE62" s="2" t="s">
        <v>1854</v>
      </c>
      <c r="CF62" s="2" t="s">
        <v>1844</v>
      </c>
      <c r="CG62" s="2" t="s">
        <v>1844</v>
      </c>
      <c r="CH62" s="2" t="s">
        <v>1844</v>
      </c>
      <c r="CI62" s="2" t="s">
        <v>121</v>
      </c>
      <c r="CJ62" s="2" t="s">
        <v>1844</v>
      </c>
      <c r="CK62" s="2" t="s">
        <v>5132</v>
      </c>
      <c r="CL62" s="2" t="s">
        <v>1844</v>
      </c>
      <c r="CM62" s="2" t="s">
        <v>1844</v>
      </c>
      <c r="CN62" s="2" t="s">
        <v>1851</v>
      </c>
      <c r="CO62" s="2" t="s">
        <v>1855</v>
      </c>
      <c r="CP62" s="2" t="s">
        <v>1844</v>
      </c>
      <c r="CQ62" s="2" t="s">
        <v>1844</v>
      </c>
      <c r="CR62" s="2" t="s">
        <v>1847</v>
      </c>
      <c r="CS62" s="2" t="s">
        <v>1844</v>
      </c>
      <c r="CT62" s="2" t="s">
        <v>1844</v>
      </c>
      <c r="CU62" s="2" t="s">
        <v>1844</v>
      </c>
      <c r="CV62" s="2" t="s">
        <v>5134</v>
      </c>
      <c r="CW62" s="3">
        <v>44754</v>
      </c>
      <c r="CX62" s="3">
        <v>44753</v>
      </c>
      <c r="CY62" s="3">
        <v>44753</v>
      </c>
      <c r="CZ62" s="28">
        <v>5144283</v>
      </c>
      <c r="DA62" s="4">
        <v>0</v>
      </c>
      <c r="DB62" s="3"/>
      <c r="DC62" s="3"/>
      <c r="DD62" s="3">
        <v>44753</v>
      </c>
      <c r="DE62" s="3">
        <v>44753</v>
      </c>
      <c r="DF62" s="3"/>
      <c r="DG62" s="3">
        <v>44754</v>
      </c>
      <c r="DH62" s="3"/>
      <c r="DI62" s="3">
        <v>44753</v>
      </c>
      <c r="DJ62" s="3">
        <v>45348</v>
      </c>
      <c r="DK62" s="28">
        <v>0</v>
      </c>
      <c r="DL62" s="3"/>
      <c r="DM62" s="28">
        <v>0</v>
      </c>
      <c r="DN62" s="28">
        <v>0</v>
      </c>
      <c r="DO62" s="3">
        <v>44754</v>
      </c>
      <c r="DP62" s="2" t="s">
        <v>5135</v>
      </c>
      <c r="DQ62" s="28">
        <v>4527442</v>
      </c>
      <c r="DR62" s="28">
        <v>0</v>
      </c>
      <c r="DS62" s="28">
        <v>4527442</v>
      </c>
      <c r="DT62" s="28">
        <v>5144283</v>
      </c>
      <c r="DU62" s="2" t="s">
        <v>1844</v>
      </c>
    </row>
    <row r="63" spans="1:125" x14ac:dyDescent="0.25">
      <c r="A63" s="2" t="s">
        <v>2543</v>
      </c>
      <c r="B63" s="2" t="s">
        <v>1295</v>
      </c>
      <c r="C63" s="2" t="s">
        <v>51</v>
      </c>
      <c r="D63" s="2" t="s">
        <v>52</v>
      </c>
      <c r="E63" s="2" t="s">
        <v>1331</v>
      </c>
      <c r="F63" s="2" t="s">
        <v>5239</v>
      </c>
      <c r="G63" s="2" t="s">
        <v>10</v>
      </c>
      <c r="H63" s="2" t="s">
        <v>67</v>
      </c>
      <c r="I63" s="2" t="s">
        <v>5121</v>
      </c>
      <c r="J63" s="2" t="s">
        <v>5122</v>
      </c>
      <c r="K63" s="2" t="s">
        <v>1281</v>
      </c>
      <c r="L63" s="2" t="s">
        <v>5123</v>
      </c>
      <c r="M63" s="2" t="s">
        <v>2542</v>
      </c>
      <c r="N63" s="2" t="s">
        <v>5202</v>
      </c>
      <c r="O63" s="2" t="s">
        <v>1870</v>
      </c>
      <c r="P63" s="2" t="s">
        <v>1844</v>
      </c>
      <c r="Q63" s="2" t="s">
        <v>1296</v>
      </c>
      <c r="R63" s="2" t="s">
        <v>1844</v>
      </c>
      <c r="S63" s="2" t="s">
        <v>1875</v>
      </c>
      <c r="T63" s="2" t="s">
        <v>1278</v>
      </c>
      <c r="U63" s="2" t="s">
        <v>1844</v>
      </c>
      <c r="V63" s="2" t="s">
        <v>1844</v>
      </c>
      <c r="W63" s="2" t="s">
        <v>5125</v>
      </c>
      <c r="X63" s="2" t="s">
        <v>5126</v>
      </c>
      <c r="Y63" s="2" t="s">
        <v>1871</v>
      </c>
      <c r="Z63" s="2" t="s">
        <v>1281</v>
      </c>
      <c r="AA63" s="2" t="s">
        <v>1281</v>
      </c>
      <c r="AB63" s="2" t="s">
        <v>5127</v>
      </c>
      <c r="AC63" s="2" t="s">
        <v>1852</v>
      </c>
      <c r="AD63" s="2" t="s">
        <v>1844</v>
      </c>
      <c r="AE63" s="2" t="s">
        <v>1844</v>
      </c>
      <c r="AF63" s="2" t="s">
        <v>1873</v>
      </c>
      <c r="AG63" s="2" t="s">
        <v>1844</v>
      </c>
      <c r="AH63" s="2" t="s">
        <v>1844</v>
      </c>
      <c r="AI63" s="2" t="s">
        <v>1844</v>
      </c>
      <c r="AJ63" s="2" t="s">
        <v>1281</v>
      </c>
      <c r="AK63" s="2" t="s">
        <v>1844</v>
      </c>
      <c r="AL63" s="2" t="s">
        <v>53</v>
      </c>
      <c r="AM63" s="2" t="s">
        <v>1844</v>
      </c>
      <c r="AN63" s="2" t="s">
        <v>1844</v>
      </c>
      <c r="AO63" s="2" t="s">
        <v>1857</v>
      </c>
      <c r="AP63" s="2" t="s">
        <v>1857</v>
      </c>
      <c r="AQ63" s="2" t="s">
        <v>1844</v>
      </c>
      <c r="AR63" s="2" t="s">
        <v>1844</v>
      </c>
      <c r="AS63" s="2" t="s">
        <v>1844</v>
      </c>
      <c r="AT63" s="2" t="s">
        <v>1844</v>
      </c>
      <c r="AU63" s="2" t="s">
        <v>1844</v>
      </c>
      <c r="AV63" s="2" t="s">
        <v>1281</v>
      </c>
      <c r="AW63" s="2" t="s">
        <v>5128</v>
      </c>
      <c r="AX63" s="2" t="s">
        <v>1844</v>
      </c>
      <c r="AY63" s="2" t="s">
        <v>1752</v>
      </c>
      <c r="AZ63" s="2" t="s">
        <v>2135</v>
      </c>
      <c r="BA63" s="2" t="s">
        <v>1844</v>
      </c>
      <c r="BB63" s="2" t="s">
        <v>1844</v>
      </c>
      <c r="BC63" s="2" t="s">
        <v>1844</v>
      </c>
      <c r="BD63" s="2" t="s">
        <v>1844</v>
      </c>
      <c r="BE63" s="2" t="s">
        <v>5129</v>
      </c>
      <c r="BF63" s="2" t="s">
        <v>1905</v>
      </c>
      <c r="BG63" s="2" t="s">
        <v>1905</v>
      </c>
      <c r="BH63" s="2" t="s">
        <v>2545</v>
      </c>
      <c r="BI63" s="2" t="s">
        <v>1857</v>
      </c>
      <c r="BJ63" s="2" t="s">
        <v>1905</v>
      </c>
      <c r="BK63" s="2" t="s">
        <v>1844</v>
      </c>
      <c r="BL63" s="2" t="s">
        <v>1015</v>
      </c>
      <c r="BM63" s="2" t="s">
        <v>1844</v>
      </c>
      <c r="BN63" s="2" t="s">
        <v>1872</v>
      </c>
      <c r="BO63" s="2" t="s">
        <v>1844</v>
      </c>
      <c r="BP63" s="2" t="s">
        <v>1844</v>
      </c>
      <c r="BQ63" s="2" t="s">
        <v>5187</v>
      </c>
      <c r="BR63" s="2" t="s">
        <v>1844</v>
      </c>
      <c r="BS63" s="2" t="s">
        <v>1844</v>
      </c>
      <c r="BT63" s="2" t="s">
        <v>5256</v>
      </c>
      <c r="BU63" s="2" t="s">
        <v>1844</v>
      </c>
      <c r="BV63" s="2" t="s">
        <v>1844</v>
      </c>
      <c r="BW63" s="2" t="s">
        <v>1844</v>
      </c>
      <c r="BX63" s="2" t="s">
        <v>1844</v>
      </c>
      <c r="BY63" s="2" t="s">
        <v>1844</v>
      </c>
      <c r="BZ63" s="2" t="s">
        <v>1844</v>
      </c>
      <c r="CA63" s="2" t="s">
        <v>1844</v>
      </c>
      <c r="CB63" s="2" t="s">
        <v>1853</v>
      </c>
      <c r="CC63" s="2" t="s">
        <v>1844</v>
      </c>
      <c r="CD63" s="2" t="s">
        <v>1844</v>
      </c>
      <c r="CE63" s="2" t="s">
        <v>1854</v>
      </c>
      <c r="CF63" s="2" t="s">
        <v>1844</v>
      </c>
      <c r="CG63" s="2" t="s">
        <v>5131</v>
      </c>
      <c r="CH63" s="2" t="s">
        <v>1844</v>
      </c>
      <c r="CI63" s="2" t="s">
        <v>55</v>
      </c>
      <c r="CJ63" s="2" t="s">
        <v>1844</v>
      </c>
      <c r="CK63" s="2" t="s">
        <v>5132</v>
      </c>
      <c r="CL63" s="2" t="s">
        <v>1844</v>
      </c>
      <c r="CM63" s="2" t="s">
        <v>1844</v>
      </c>
      <c r="CN63" s="2" t="s">
        <v>1851</v>
      </c>
      <c r="CO63" s="2" t="s">
        <v>1855</v>
      </c>
      <c r="CP63" s="2" t="s">
        <v>1844</v>
      </c>
      <c r="CQ63" s="2" t="s">
        <v>1844</v>
      </c>
      <c r="CR63" s="2" t="s">
        <v>1847</v>
      </c>
      <c r="CS63" s="2" t="s">
        <v>1876</v>
      </c>
      <c r="CT63" s="2" t="s">
        <v>1844</v>
      </c>
      <c r="CU63" s="2" t="s">
        <v>5133</v>
      </c>
      <c r="CV63" s="2" t="s">
        <v>5134</v>
      </c>
      <c r="CW63" s="3">
        <v>44753</v>
      </c>
      <c r="CX63" s="3">
        <v>44753</v>
      </c>
      <c r="CY63" s="3">
        <v>44753</v>
      </c>
      <c r="CZ63" s="28">
        <v>4268399</v>
      </c>
      <c r="DA63" s="4">
        <v>0</v>
      </c>
      <c r="DB63" s="3"/>
      <c r="DC63" s="3"/>
      <c r="DD63" s="3">
        <v>44753</v>
      </c>
      <c r="DE63" s="3">
        <v>44753</v>
      </c>
      <c r="DF63" s="3"/>
      <c r="DG63" s="3">
        <v>44754</v>
      </c>
      <c r="DH63" s="3"/>
      <c r="DI63" s="3">
        <v>44753</v>
      </c>
      <c r="DJ63" s="3">
        <v>45348</v>
      </c>
      <c r="DK63" s="28">
        <v>0</v>
      </c>
      <c r="DL63" s="3"/>
      <c r="DM63" s="28">
        <v>0</v>
      </c>
      <c r="DN63" s="28">
        <v>0</v>
      </c>
      <c r="DO63" s="3">
        <v>44753</v>
      </c>
      <c r="DP63" s="2" t="s">
        <v>5135</v>
      </c>
      <c r="DQ63" s="28">
        <v>413135</v>
      </c>
      <c r="DR63" s="28">
        <v>0</v>
      </c>
      <c r="DS63" s="28">
        <v>413135</v>
      </c>
      <c r="DT63" s="28">
        <v>4268399</v>
      </c>
      <c r="DU63" s="2" t="s">
        <v>1844</v>
      </c>
    </row>
    <row r="64" spans="1:125" x14ac:dyDescent="0.25">
      <c r="A64" s="2" t="s">
        <v>2560</v>
      </c>
      <c r="B64" s="2" t="s">
        <v>1279</v>
      </c>
      <c r="C64" s="2" t="s">
        <v>238</v>
      </c>
      <c r="D64" s="2" t="s">
        <v>239</v>
      </c>
      <c r="E64" s="2" t="s">
        <v>1398</v>
      </c>
      <c r="F64" s="2" t="s">
        <v>5239</v>
      </c>
      <c r="G64" s="2" t="s">
        <v>10</v>
      </c>
      <c r="H64" s="2" t="s">
        <v>54</v>
      </c>
      <c r="I64" s="2" t="s">
        <v>5121</v>
      </c>
      <c r="J64" s="2" t="s">
        <v>5122</v>
      </c>
      <c r="K64" s="2" t="s">
        <v>1281</v>
      </c>
      <c r="L64" s="2" t="s">
        <v>5148</v>
      </c>
      <c r="M64" s="2" t="s">
        <v>2559</v>
      </c>
      <c r="N64" s="2" t="s">
        <v>1276</v>
      </c>
      <c r="O64" s="2" t="s">
        <v>1846</v>
      </c>
      <c r="P64" s="2" t="s">
        <v>1844</v>
      </c>
      <c r="Q64" s="2" t="s">
        <v>1292</v>
      </c>
      <c r="R64" s="2" t="s">
        <v>1844</v>
      </c>
      <c r="S64" s="2" t="s">
        <v>1844</v>
      </c>
      <c r="T64" s="2" t="s">
        <v>1278</v>
      </c>
      <c r="U64" s="2" t="s">
        <v>1844</v>
      </c>
      <c r="V64" s="2" t="s">
        <v>1844</v>
      </c>
      <c r="W64" s="2" t="s">
        <v>5125</v>
      </c>
      <c r="X64" s="2" t="s">
        <v>5126</v>
      </c>
      <c r="Y64" s="2" t="s">
        <v>1856</v>
      </c>
      <c r="Z64" s="2" t="s">
        <v>1281</v>
      </c>
      <c r="AA64" s="2" t="s">
        <v>1281</v>
      </c>
      <c r="AB64" s="2" t="s">
        <v>5127</v>
      </c>
      <c r="AC64" s="2" t="s">
        <v>1852</v>
      </c>
      <c r="AD64" s="2" t="s">
        <v>1844</v>
      </c>
      <c r="AE64" s="2" t="s">
        <v>1844</v>
      </c>
      <c r="AF64" s="2" t="s">
        <v>1844</v>
      </c>
      <c r="AG64" s="2" t="s">
        <v>1844</v>
      </c>
      <c r="AH64" s="2" t="s">
        <v>1844</v>
      </c>
      <c r="AI64" s="2" t="s">
        <v>1844</v>
      </c>
      <c r="AJ64" s="2" t="s">
        <v>1281</v>
      </c>
      <c r="AK64" s="2" t="s">
        <v>1844</v>
      </c>
      <c r="AL64" s="2" t="s">
        <v>185</v>
      </c>
      <c r="AM64" s="2" t="s">
        <v>1844</v>
      </c>
      <c r="AN64" s="2" t="s">
        <v>1844</v>
      </c>
      <c r="AO64" s="2" t="s">
        <v>1857</v>
      </c>
      <c r="AP64" s="2" t="s">
        <v>1857</v>
      </c>
      <c r="AQ64" s="2" t="s">
        <v>1844</v>
      </c>
      <c r="AR64" s="2" t="s">
        <v>1844</v>
      </c>
      <c r="AS64" s="2" t="s">
        <v>1844</v>
      </c>
      <c r="AT64" s="2" t="s">
        <v>1844</v>
      </c>
      <c r="AU64" s="2" t="s">
        <v>1844</v>
      </c>
      <c r="AV64" s="2" t="s">
        <v>1281</v>
      </c>
      <c r="AW64" s="2" t="s">
        <v>5128</v>
      </c>
      <c r="AX64" s="2" t="s">
        <v>1844</v>
      </c>
      <c r="AY64" s="2" t="s">
        <v>1752</v>
      </c>
      <c r="AZ64" s="2" t="s">
        <v>2209</v>
      </c>
      <c r="BA64" s="2" t="s">
        <v>1844</v>
      </c>
      <c r="BB64" s="2" t="s">
        <v>1844</v>
      </c>
      <c r="BC64" s="2" t="s">
        <v>1844</v>
      </c>
      <c r="BD64" s="2" t="s">
        <v>1844</v>
      </c>
      <c r="BE64" s="2" t="s">
        <v>5129</v>
      </c>
      <c r="BF64" s="2" t="s">
        <v>1961</v>
      </c>
      <c r="BG64" s="2" t="s">
        <v>1961</v>
      </c>
      <c r="BH64" s="2" t="s">
        <v>2563</v>
      </c>
      <c r="BI64" s="2" t="s">
        <v>1857</v>
      </c>
      <c r="BJ64" s="2" t="s">
        <v>2562</v>
      </c>
      <c r="BK64" s="2" t="s">
        <v>1844</v>
      </c>
      <c r="BL64" s="2" t="s">
        <v>1025</v>
      </c>
      <c r="BM64" s="2" t="s">
        <v>1844</v>
      </c>
      <c r="BN64" s="2" t="s">
        <v>1844</v>
      </c>
      <c r="BO64" s="2" t="s">
        <v>1844</v>
      </c>
      <c r="BP64" s="2" t="s">
        <v>1844</v>
      </c>
      <c r="BQ64" s="2" t="s">
        <v>5187</v>
      </c>
      <c r="BR64" s="2" t="s">
        <v>1844</v>
      </c>
      <c r="BS64" s="2" t="s">
        <v>1844</v>
      </c>
      <c r="BT64" s="2" t="s">
        <v>5257</v>
      </c>
      <c r="BU64" s="2" t="s">
        <v>1844</v>
      </c>
      <c r="BV64" s="2" t="s">
        <v>1844</v>
      </c>
      <c r="BW64" s="2" t="s">
        <v>1844</v>
      </c>
      <c r="BX64" s="2" t="s">
        <v>1844</v>
      </c>
      <c r="BY64" s="2" t="s">
        <v>1844</v>
      </c>
      <c r="BZ64" s="2" t="s">
        <v>1844</v>
      </c>
      <c r="CA64" s="2" t="s">
        <v>1844</v>
      </c>
      <c r="CB64" s="2" t="s">
        <v>1853</v>
      </c>
      <c r="CC64" s="2" t="s">
        <v>1844</v>
      </c>
      <c r="CD64" s="2" t="s">
        <v>1844</v>
      </c>
      <c r="CE64" s="2" t="s">
        <v>1854</v>
      </c>
      <c r="CF64" s="2" t="s">
        <v>1844</v>
      </c>
      <c r="CG64" s="2" t="s">
        <v>1844</v>
      </c>
      <c r="CH64" s="2" t="s">
        <v>1844</v>
      </c>
      <c r="CI64" s="2" t="s">
        <v>240</v>
      </c>
      <c r="CJ64" s="2" t="s">
        <v>1844</v>
      </c>
      <c r="CK64" s="2" t="s">
        <v>5132</v>
      </c>
      <c r="CL64" s="2" t="s">
        <v>1844</v>
      </c>
      <c r="CM64" s="2" t="s">
        <v>1844</v>
      </c>
      <c r="CN64" s="2" t="s">
        <v>1851</v>
      </c>
      <c r="CO64" s="2" t="s">
        <v>1855</v>
      </c>
      <c r="CP64" s="2" t="s">
        <v>1844</v>
      </c>
      <c r="CQ64" s="2" t="s">
        <v>1844</v>
      </c>
      <c r="CR64" s="2" t="s">
        <v>1847</v>
      </c>
      <c r="CS64" s="2" t="s">
        <v>1844</v>
      </c>
      <c r="CT64" s="2" t="s">
        <v>1844</v>
      </c>
      <c r="CU64" s="2" t="s">
        <v>1844</v>
      </c>
      <c r="CV64" s="2" t="s">
        <v>5134</v>
      </c>
      <c r="CW64" s="3">
        <v>44753</v>
      </c>
      <c r="CX64" s="3">
        <v>44753</v>
      </c>
      <c r="CY64" s="3">
        <v>44753</v>
      </c>
      <c r="CZ64" s="28">
        <v>2904177</v>
      </c>
      <c r="DA64" s="4">
        <v>0</v>
      </c>
      <c r="DB64" s="3"/>
      <c r="DC64" s="3"/>
      <c r="DD64" s="3">
        <v>44753</v>
      </c>
      <c r="DE64" s="3">
        <v>44753</v>
      </c>
      <c r="DF64" s="3"/>
      <c r="DG64" s="3">
        <v>44753</v>
      </c>
      <c r="DH64" s="3"/>
      <c r="DI64" s="3">
        <v>44753</v>
      </c>
      <c r="DJ64" s="3">
        <v>45348</v>
      </c>
      <c r="DK64" s="28">
        <v>0</v>
      </c>
      <c r="DL64" s="3"/>
      <c r="DM64" s="28">
        <v>0</v>
      </c>
      <c r="DN64" s="28">
        <v>0</v>
      </c>
      <c r="DO64" s="3">
        <v>44753</v>
      </c>
      <c r="DP64" s="2" t="s">
        <v>5135</v>
      </c>
      <c r="DQ64" s="28">
        <v>2571084</v>
      </c>
      <c r="DR64" s="28">
        <v>0</v>
      </c>
      <c r="DS64" s="28">
        <v>2571084</v>
      </c>
      <c r="DT64" s="28">
        <v>2904177</v>
      </c>
      <c r="DU64" s="2" t="s">
        <v>1844</v>
      </c>
    </row>
    <row r="65" spans="1:125" x14ac:dyDescent="0.25">
      <c r="A65" s="2" t="s">
        <v>2526</v>
      </c>
      <c r="B65" s="2" t="s">
        <v>1295</v>
      </c>
      <c r="C65" s="2" t="s">
        <v>51</v>
      </c>
      <c r="D65" s="2" t="s">
        <v>52</v>
      </c>
      <c r="E65" s="2" t="s">
        <v>1396</v>
      </c>
      <c r="F65" s="2" t="s">
        <v>5239</v>
      </c>
      <c r="G65" s="2" t="s">
        <v>10</v>
      </c>
      <c r="H65" s="2" t="s">
        <v>60</v>
      </c>
      <c r="I65" s="2" t="s">
        <v>5121</v>
      </c>
      <c r="J65" s="2" t="s">
        <v>5122</v>
      </c>
      <c r="K65" s="2" t="s">
        <v>1281</v>
      </c>
      <c r="L65" s="2" t="s">
        <v>5123</v>
      </c>
      <c r="M65" s="2" t="s">
        <v>2525</v>
      </c>
      <c r="N65" s="2" t="s">
        <v>1276</v>
      </c>
      <c r="O65" s="2" t="s">
        <v>1870</v>
      </c>
      <c r="P65" s="2" t="s">
        <v>1844</v>
      </c>
      <c r="Q65" s="2" t="s">
        <v>1296</v>
      </c>
      <c r="R65" s="2" t="s">
        <v>1844</v>
      </c>
      <c r="S65" s="2" t="s">
        <v>1875</v>
      </c>
      <c r="T65" s="2" t="s">
        <v>1278</v>
      </c>
      <c r="U65" s="2" t="s">
        <v>1844</v>
      </c>
      <c r="V65" s="2" t="s">
        <v>1844</v>
      </c>
      <c r="W65" s="2" t="s">
        <v>5125</v>
      </c>
      <c r="X65" s="2" t="s">
        <v>5126</v>
      </c>
      <c r="Y65" s="2" t="s">
        <v>1871</v>
      </c>
      <c r="Z65" s="2" t="s">
        <v>1281</v>
      </c>
      <c r="AA65" s="2" t="s">
        <v>1281</v>
      </c>
      <c r="AB65" s="2" t="s">
        <v>5127</v>
      </c>
      <c r="AC65" s="2" t="s">
        <v>1852</v>
      </c>
      <c r="AD65" s="2" t="s">
        <v>1844</v>
      </c>
      <c r="AE65" s="2" t="s">
        <v>1844</v>
      </c>
      <c r="AF65" s="2" t="s">
        <v>1873</v>
      </c>
      <c r="AG65" s="2" t="s">
        <v>1844</v>
      </c>
      <c r="AH65" s="2" t="s">
        <v>1844</v>
      </c>
      <c r="AI65" s="2" t="s">
        <v>1844</v>
      </c>
      <c r="AJ65" s="2" t="s">
        <v>1281</v>
      </c>
      <c r="AK65" s="2" t="s">
        <v>1844</v>
      </c>
      <c r="AL65" s="2" t="s">
        <v>53</v>
      </c>
      <c r="AM65" s="2" t="s">
        <v>1844</v>
      </c>
      <c r="AN65" s="2" t="s">
        <v>1844</v>
      </c>
      <c r="AO65" s="2" t="s">
        <v>1857</v>
      </c>
      <c r="AP65" s="2" t="s">
        <v>1857</v>
      </c>
      <c r="AQ65" s="2" t="s">
        <v>1844</v>
      </c>
      <c r="AR65" s="2" t="s">
        <v>1844</v>
      </c>
      <c r="AS65" s="2" t="s">
        <v>1844</v>
      </c>
      <c r="AT65" s="2" t="s">
        <v>1844</v>
      </c>
      <c r="AU65" s="2" t="s">
        <v>1844</v>
      </c>
      <c r="AV65" s="2" t="s">
        <v>1281</v>
      </c>
      <c r="AW65" s="2" t="s">
        <v>5128</v>
      </c>
      <c r="AX65" s="2" t="s">
        <v>1844</v>
      </c>
      <c r="AY65" s="2" t="s">
        <v>1752</v>
      </c>
      <c r="AZ65" s="2" t="s">
        <v>2519</v>
      </c>
      <c r="BA65" s="2" t="s">
        <v>1844</v>
      </c>
      <c r="BB65" s="2" t="s">
        <v>1844</v>
      </c>
      <c r="BC65" s="2" t="s">
        <v>1844</v>
      </c>
      <c r="BD65" s="2" t="s">
        <v>1844</v>
      </c>
      <c r="BE65" s="2" t="s">
        <v>5129</v>
      </c>
      <c r="BF65" s="2" t="s">
        <v>1905</v>
      </c>
      <c r="BG65" s="2" t="s">
        <v>1905</v>
      </c>
      <c r="BH65" s="2" t="s">
        <v>5258</v>
      </c>
      <c r="BI65" s="2" t="s">
        <v>1857</v>
      </c>
      <c r="BJ65" s="2" t="s">
        <v>2528</v>
      </c>
      <c r="BK65" s="2" t="s">
        <v>1844</v>
      </c>
      <c r="BL65" s="2" t="s">
        <v>1015</v>
      </c>
      <c r="BM65" s="2" t="s">
        <v>1844</v>
      </c>
      <c r="BN65" s="2" t="s">
        <v>1872</v>
      </c>
      <c r="BO65" s="2" t="s">
        <v>1844</v>
      </c>
      <c r="BP65" s="2" t="s">
        <v>1844</v>
      </c>
      <c r="BQ65" s="2" t="s">
        <v>5187</v>
      </c>
      <c r="BR65" s="2" t="s">
        <v>1844</v>
      </c>
      <c r="BS65" s="2" t="s">
        <v>1844</v>
      </c>
      <c r="BT65" s="2" t="s">
        <v>5259</v>
      </c>
      <c r="BU65" s="2" t="s">
        <v>1844</v>
      </c>
      <c r="BV65" s="2" t="s">
        <v>1844</v>
      </c>
      <c r="BW65" s="2" t="s">
        <v>1844</v>
      </c>
      <c r="BX65" s="2" t="s">
        <v>1844</v>
      </c>
      <c r="BY65" s="2" t="s">
        <v>1844</v>
      </c>
      <c r="BZ65" s="2" t="s">
        <v>1844</v>
      </c>
      <c r="CA65" s="2" t="s">
        <v>1844</v>
      </c>
      <c r="CB65" s="2" t="s">
        <v>1853</v>
      </c>
      <c r="CC65" s="2" t="s">
        <v>1844</v>
      </c>
      <c r="CD65" s="2" t="s">
        <v>1844</v>
      </c>
      <c r="CE65" s="2" t="s">
        <v>1854</v>
      </c>
      <c r="CF65" s="2" t="s">
        <v>1844</v>
      </c>
      <c r="CG65" s="2" t="s">
        <v>5131</v>
      </c>
      <c r="CH65" s="2" t="s">
        <v>1844</v>
      </c>
      <c r="CI65" s="2" t="s">
        <v>55</v>
      </c>
      <c r="CJ65" s="2" t="s">
        <v>1844</v>
      </c>
      <c r="CK65" s="2" t="s">
        <v>5132</v>
      </c>
      <c r="CL65" s="2" t="s">
        <v>1844</v>
      </c>
      <c r="CM65" s="2" t="s">
        <v>1844</v>
      </c>
      <c r="CN65" s="2" t="s">
        <v>1851</v>
      </c>
      <c r="CO65" s="2" t="s">
        <v>1855</v>
      </c>
      <c r="CP65" s="2" t="s">
        <v>1844</v>
      </c>
      <c r="CQ65" s="2" t="s">
        <v>1844</v>
      </c>
      <c r="CR65" s="2" t="s">
        <v>1847</v>
      </c>
      <c r="CS65" s="2" t="s">
        <v>1876</v>
      </c>
      <c r="CT65" s="2" t="s">
        <v>1844</v>
      </c>
      <c r="CU65" s="2" t="s">
        <v>5133</v>
      </c>
      <c r="CV65" s="2" t="s">
        <v>5134</v>
      </c>
      <c r="CW65" s="3">
        <v>44753</v>
      </c>
      <c r="CX65" s="3">
        <v>44751</v>
      </c>
      <c r="CY65" s="3">
        <v>44751</v>
      </c>
      <c r="CZ65" s="28">
        <v>257018</v>
      </c>
      <c r="DA65" s="4">
        <v>0</v>
      </c>
      <c r="DB65" s="3"/>
      <c r="DC65" s="3"/>
      <c r="DD65" s="3">
        <v>44751</v>
      </c>
      <c r="DE65" s="3">
        <v>44751</v>
      </c>
      <c r="DF65" s="3"/>
      <c r="DG65" s="3">
        <v>44753</v>
      </c>
      <c r="DH65" s="3"/>
      <c r="DI65" s="3">
        <v>44751</v>
      </c>
      <c r="DJ65" s="3">
        <v>45348</v>
      </c>
      <c r="DK65" s="28">
        <v>0</v>
      </c>
      <c r="DL65" s="3"/>
      <c r="DM65" s="28">
        <v>0</v>
      </c>
      <c r="DN65" s="28">
        <v>0</v>
      </c>
      <c r="DO65" s="3">
        <v>44753</v>
      </c>
      <c r="DP65" s="2" t="s">
        <v>5135</v>
      </c>
      <c r="DQ65" s="28">
        <v>458300</v>
      </c>
      <c r="DR65" s="28">
        <v>0</v>
      </c>
      <c r="DS65" s="28">
        <v>458300</v>
      </c>
      <c r="DT65" s="28">
        <v>257018</v>
      </c>
      <c r="DU65" s="2" t="s">
        <v>1844</v>
      </c>
    </row>
    <row r="66" spans="1:125" x14ac:dyDescent="0.25">
      <c r="A66" s="2" t="s">
        <v>2079</v>
      </c>
      <c r="B66" s="2" t="s">
        <v>1298</v>
      </c>
      <c r="C66" s="2" t="s">
        <v>118</v>
      </c>
      <c r="D66" s="2" t="s">
        <v>119</v>
      </c>
      <c r="E66" s="2" t="s">
        <v>1334</v>
      </c>
      <c r="F66" s="2" t="s">
        <v>5239</v>
      </c>
      <c r="G66" s="2" t="s">
        <v>10</v>
      </c>
      <c r="H66" s="2" t="s">
        <v>60</v>
      </c>
      <c r="I66" s="2" t="s">
        <v>5121</v>
      </c>
      <c r="J66" s="2" t="s">
        <v>5122</v>
      </c>
      <c r="K66" s="2" t="s">
        <v>1281</v>
      </c>
      <c r="L66" s="2" t="s">
        <v>5123</v>
      </c>
      <c r="M66" s="2" t="s">
        <v>2078</v>
      </c>
      <c r="N66" s="2" t="s">
        <v>1276</v>
      </c>
      <c r="O66" s="2" t="s">
        <v>1992</v>
      </c>
      <c r="P66" s="2" t="s">
        <v>1844</v>
      </c>
      <c r="Q66" s="2" t="s">
        <v>1299</v>
      </c>
      <c r="R66" s="2" t="s">
        <v>1844</v>
      </c>
      <c r="S66" s="2" t="s">
        <v>2001</v>
      </c>
      <c r="T66" s="2" t="s">
        <v>1278</v>
      </c>
      <c r="U66" s="2" t="s">
        <v>1844</v>
      </c>
      <c r="V66" s="2" t="s">
        <v>1844</v>
      </c>
      <c r="W66" s="2" t="s">
        <v>5125</v>
      </c>
      <c r="X66" s="2" t="s">
        <v>5126</v>
      </c>
      <c r="Y66" s="2" t="s">
        <v>1914</v>
      </c>
      <c r="Z66" s="2" t="s">
        <v>1281</v>
      </c>
      <c r="AA66" s="2" t="s">
        <v>1281</v>
      </c>
      <c r="AB66" s="2" t="s">
        <v>5127</v>
      </c>
      <c r="AC66" s="2" t="s">
        <v>1852</v>
      </c>
      <c r="AD66" s="2" t="s">
        <v>1844</v>
      </c>
      <c r="AE66" s="2" t="s">
        <v>1844</v>
      </c>
      <c r="AF66" s="2" t="s">
        <v>1844</v>
      </c>
      <c r="AG66" s="2" t="s">
        <v>1844</v>
      </c>
      <c r="AH66" s="2" t="s">
        <v>1844</v>
      </c>
      <c r="AI66" s="2" t="s">
        <v>1844</v>
      </c>
      <c r="AJ66" s="2" t="s">
        <v>1281</v>
      </c>
      <c r="AK66" s="2" t="s">
        <v>1844</v>
      </c>
      <c r="AL66" s="2" t="s">
        <v>120</v>
      </c>
      <c r="AM66" s="2" t="s">
        <v>1844</v>
      </c>
      <c r="AN66" s="2" t="s">
        <v>1844</v>
      </c>
      <c r="AO66" s="2" t="s">
        <v>1857</v>
      </c>
      <c r="AP66" s="2" t="s">
        <v>1857</v>
      </c>
      <c r="AQ66" s="2" t="s">
        <v>1844</v>
      </c>
      <c r="AR66" s="2" t="s">
        <v>1844</v>
      </c>
      <c r="AS66" s="2" t="s">
        <v>1844</v>
      </c>
      <c r="AT66" s="2" t="s">
        <v>1844</v>
      </c>
      <c r="AU66" s="2" t="s">
        <v>1844</v>
      </c>
      <c r="AV66" s="2" t="s">
        <v>1281</v>
      </c>
      <c r="AW66" s="2" t="s">
        <v>5128</v>
      </c>
      <c r="AX66" s="2" t="s">
        <v>1844</v>
      </c>
      <c r="AY66" s="2" t="s">
        <v>1752</v>
      </c>
      <c r="AZ66" s="2" t="s">
        <v>2081</v>
      </c>
      <c r="BA66" s="2" t="s">
        <v>1844</v>
      </c>
      <c r="BB66" s="2" t="s">
        <v>1844</v>
      </c>
      <c r="BC66" s="2" t="s">
        <v>1844</v>
      </c>
      <c r="BD66" s="2" t="s">
        <v>1844</v>
      </c>
      <c r="BE66" s="2" t="s">
        <v>5129</v>
      </c>
      <c r="BF66" s="2" t="s">
        <v>2081</v>
      </c>
      <c r="BG66" s="2" t="s">
        <v>2082</v>
      </c>
      <c r="BH66" s="2" t="s">
        <v>5260</v>
      </c>
      <c r="BI66" s="2" t="s">
        <v>1857</v>
      </c>
      <c r="BJ66" s="2" t="s">
        <v>2082</v>
      </c>
      <c r="BK66" s="2" t="s">
        <v>1844</v>
      </c>
      <c r="BL66" s="2" t="s">
        <v>1025</v>
      </c>
      <c r="BM66" s="2" t="s">
        <v>1844</v>
      </c>
      <c r="BN66" s="2" t="s">
        <v>1999</v>
      </c>
      <c r="BO66" s="2" t="s">
        <v>1844</v>
      </c>
      <c r="BP66" s="2" t="s">
        <v>1844</v>
      </c>
      <c r="BQ66" s="2" t="s">
        <v>5187</v>
      </c>
      <c r="BR66" s="2" t="s">
        <v>1844</v>
      </c>
      <c r="BS66" s="2" t="s">
        <v>1844</v>
      </c>
      <c r="BT66" s="2" t="s">
        <v>5261</v>
      </c>
      <c r="BU66" s="2" t="s">
        <v>1844</v>
      </c>
      <c r="BV66" s="2" t="s">
        <v>1844</v>
      </c>
      <c r="BW66" s="2" t="s">
        <v>1844</v>
      </c>
      <c r="BX66" s="2" t="s">
        <v>1844</v>
      </c>
      <c r="BY66" s="2" t="s">
        <v>1844</v>
      </c>
      <c r="BZ66" s="2" t="s">
        <v>1844</v>
      </c>
      <c r="CA66" s="2" t="s">
        <v>1844</v>
      </c>
      <c r="CB66" s="2" t="s">
        <v>1853</v>
      </c>
      <c r="CC66" s="2" t="s">
        <v>1844</v>
      </c>
      <c r="CD66" s="2" t="s">
        <v>1844</v>
      </c>
      <c r="CE66" s="2" t="s">
        <v>1854</v>
      </c>
      <c r="CF66" s="2" t="s">
        <v>1844</v>
      </c>
      <c r="CG66" s="2" t="s">
        <v>5131</v>
      </c>
      <c r="CH66" s="2" t="s">
        <v>1844</v>
      </c>
      <c r="CI66" s="2" t="s">
        <v>121</v>
      </c>
      <c r="CJ66" s="2" t="s">
        <v>1844</v>
      </c>
      <c r="CK66" s="2" t="s">
        <v>5132</v>
      </c>
      <c r="CL66" s="2" t="s">
        <v>1844</v>
      </c>
      <c r="CM66" s="2" t="s">
        <v>1844</v>
      </c>
      <c r="CN66" s="2" t="s">
        <v>1851</v>
      </c>
      <c r="CO66" s="2" t="s">
        <v>1855</v>
      </c>
      <c r="CP66" s="2" t="s">
        <v>1844</v>
      </c>
      <c r="CQ66" s="2" t="s">
        <v>1844</v>
      </c>
      <c r="CR66" s="2" t="s">
        <v>1847</v>
      </c>
      <c r="CS66" s="2" t="s">
        <v>2002</v>
      </c>
      <c r="CT66" s="2" t="s">
        <v>1844</v>
      </c>
      <c r="CU66" s="2" t="s">
        <v>5133</v>
      </c>
      <c r="CV66" s="2" t="s">
        <v>5134</v>
      </c>
      <c r="CW66" s="3">
        <v>44638</v>
      </c>
      <c r="CX66" s="3">
        <v>44638</v>
      </c>
      <c r="CY66" s="3">
        <v>44638</v>
      </c>
      <c r="CZ66" s="28">
        <v>1482390</v>
      </c>
      <c r="DA66" s="4">
        <v>0</v>
      </c>
      <c r="DB66" s="3"/>
      <c r="DC66" s="3"/>
      <c r="DD66" s="3">
        <v>44638</v>
      </c>
      <c r="DE66" s="3">
        <v>44638</v>
      </c>
      <c r="DF66" s="3"/>
      <c r="DG66" s="3">
        <v>44651</v>
      </c>
      <c r="DH66" s="3">
        <v>44638</v>
      </c>
      <c r="DI66" s="3">
        <v>44638</v>
      </c>
      <c r="DJ66" s="3">
        <v>45348</v>
      </c>
      <c r="DK66" s="28">
        <v>0</v>
      </c>
      <c r="DL66" s="3"/>
      <c r="DM66" s="28">
        <v>0</v>
      </c>
      <c r="DN66" s="28">
        <v>0</v>
      </c>
      <c r="DO66" s="3">
        <v>44638</v>
      </c>
      <c r="DP66" s="2" t="s">
        <v>5135</v>
      </c>
      <c r="DQ66" s="28">
        <v>1720725</v>
      </c>
      <c r="DR66" s="28">
        <v>0</v>
      </c>
      <c r="DS66" s="28">
        <v>1720725</v>
      </c>
      <c r="DT66" s="28">
        <v>1482390</v>
      </c>
      <c r="DU66" s="2" t="s">
        <v>1844</v>
      </c>
    </row>
    <row r="67" spans="1:125" x14ac:dyDescent="0.25">
      <c r="A67" s="2" t="s">
        <v>1978</v>
      </c>
      <c r="B67" s="2" t="s">
        <v>1295</v>
      </c>
      <c r="C67" s="2" t="s">
        <v>51</v>
      </c>
      <c r="D67" s="2" t="s">
        <v>52</v>
      </c>
      <c r="E67" s="2" t="s">
        <v>1321</v>
      </c>
      <c r="F67" s="2" t="s">
        <v>5239</v>
      </c>
      <c r="G67" s="2" t="s">
        <v>10</v>
      </c>
      <c r="H67" s="2" t="s">
        <v>60</v>
      </c>
      <c r="I67" s="2" t="s">
        <v>5121</v>
      </c>
      <c r="J67" s="2" t="s">
        <v>5122</v>
      </c>
      <c r="K67" s="2" t="s">
        <v>1281</v>
      </c>
      <c r="L67" s="2" t="s">
        <v>5123</v>
      </c>
      <c r="M67" s="2" t="s">
        <v>1977</v>
      </c>
      <c r="N67" s="2" t="s">
        <v>1276</v>
      </c>
      <c r="O67" s="2" t="s">
        <v>1870</v>
      </c>
      <c r="P67" s="2" t="s">
        <v>1844</v>
      </c>
      <c r="Q67" s="2" t="s">
        <v>1299</v>
      </c>
      <c r="R67" s="2" t="s">
        <v>1844</v>
      </c>
      <c r="S67" s="2" t="s">
        <v>1875</v>
      </c>
      <c r="T67" s="2" t="s">
        <v>1278</v>
      </c>
      <c r="U67" s="2" t="s">
        <v>1844</v>
      </c>
      <c r="V67" s="2" t="s">
        <v>1844</v>
      </c>
      <c r="W67" s="2" t="s">
        <v>5125</v>
      </c>
      <c r="X67" s="2" t="s">
        <v>5126</v>
      </c>
      <c r="Y67" s="2" t="s">
        <v>1871</v>
      </c>
      <c r="Z67" s="2" t="s">
        <v>1281</v>
      </c>
      <c r="AA67" s="2" t="s">
        <v>1281</v>
      </c>
      <c r="AB67" s="2" t="s">
        <v>5127</v>
      </c>
      <c r="AC67" s="2" t="s">
        <v>1852</v>
      </c>
      <c r="AD67" s="2" t="s">
        <v>1844</v>
      </c>
      <c r="AE67" s="2" t="s">
        <v>1844</v>
      </c>
      <c r="AF67" s="2" t="s">
        <v>1873</v>
      </c>
      <c r="AG67" s="2" t="s">
        <v>1844</v>
      </c>
      <c r="AH67" s="2" t="s">
        <v>1844</v>
      </c>
      <c r="AI67" s="2" t="s">
        <v>1844</v>
      </c>
      <c r="AJ67" s="2" t="s">
        <v>1281</v>
      </c>
      <c r="AK67" s="2" t="s">
        <v>1844</v>
      </c>
      <c r="AL67" s="2" t="s">
        <v>53</v>
      </c>
      <c r="AM67" s="2" t="s">
        <v>1844</v>
      </c>
      <c r="AN67" s="2" t="s">
        <v>1844</v>
      </c>
      <c r="AO67" s="2" t="s">
        <v>1857</v>
      </c>
      <c r="AP67" s="2" t="s">
        <v>1857</v>
      </c>
      <c r="AQ67" s="2" t="s">
        <v>1844</v>
      </c>
      <c r="AR67" s="2" t="s">
        <v>1844</v>
      </c>
      <c r="AS67" s="2" t="s">
        <v>1844</v>
      </c>
      <c r="AT67" s="2" t="s">
        <v>1844</v>
      </c>
      <c r="AU67" s="2" t="s">
        <v>1844</v>
      </c>
      <c r="AV67" s="2" t="s">
        <v>1281</v>
      </c>
      <c r="AW67" s="2" t="s">
        <v>5128</v>
      </c>
      <c r="AX67" s="2" t="s">
        <v>1844</v>
      </c>
      <c r="AY67" s="2" t="s">
        <v>1752</v>
      </c>
      <c r="AZ67" s="2" t="s">
        <v>1979</v>
      </c>
      <c r="BA67" s="2" t="s">
        <v>1844</v>
      </c>
      <c r="BB67" s="2" t="s">
        <v>1844</v>
      </c>
      <c r="BC67" s="2" t="s">
        <v>1844</v>
      </c>
      <c r="BD67" s="2" t="s">
        <v>1844</v>
      </c>
      <c r="BE67" s="2" t="s">
        <v>5129</v>
      </c>
      <c r="BF67" s="2" t="s">
        <v>1905</v>
      </c>
      <c r="BG67" s="2" t="s">
        <v>1905</v>
      </c>
      <c r="BH67" s="2" t="s">
        <v>1981</v>
      </c>
      <c r="BI67" s="2" t="s">
        <v>1857</v>
      </c>
      <c r="BJ67" s="2" t="s">
        <v>1980</v>
      </c>
      <c r="BK67" s="2" t="s">
        <v>1844</v>
      </c>
      <c r="BL67" s="2" t="s">
        <v>1025</v>
      </c>
      <c r="BM67" s="2" t="s">
        <v>1844</v>
      </c>
      <c r="BN67" s="2" t="s">
        <v>1872</v>
      </c>
      <c r="BO67" s="2" t="s">
        <v>1844</v>
      </c>
      <c r="BP67" s="2" t="s">
        <v>1844</v>
      </c>
      <c r="BQ67" s="2" t="s">
        <v>5187</v>
      </c>
      <c r="BR67" s="2" t="s">
        <v>1844</v>
      </c>
      <c r="BS67" s="2" t="s">
        <v>1844</v>
      </c>
      <c r="BT67" s="2" t="s">
        <v>5262</v>
      </c>
      <c r="BU67" s="2" t="s">
        <v>1844</v>
      </c>
      <c r="BV67" s="2" t="s">
        <v>1844</v>
      </c>
      <c r="BW67" s="2" t="s">
        <v>1844</v>
      </c>
      <c r="BX67" s="2" t="s">
        <v>1844</v>
      </c>
      <c r="BY67" s="2" t="s">
        <v>1844</v>
      </c>
      <c r="BZ67" s="2" t="s">
        <v>1844</v>
      </c>
      <c r="CA67" s="2" t="s">
        <v>1844</v>
      </c>
      <c r="CB67" s="2" t="s">
        <v>1853</v>
      </c>
      <c r="CC67" s="2" t="s">
        <v>1844</v>
      </c>
      <c r="CD67" s="2" t="s">
        <v>1844</v>
      </c>
      <c r="CE67" s="2" t="s">
        <v>1854</v>
      </c>
      <c r="CF67" s="2" t="s">
        <v>1844</v>
      </c>
      <c r="CG67" s="2" t="s">
        <v>5131</v>
      </c>
      <c r="CH67" s="2" t="s">
        <v>1844</v>
      </c>
      <c r="CI67" s="2" t="s">
        <v>55</v>
      </c>
      <c r="CJ67" s="2" t="s">
        <v>1844</v>
      </c>
      <c r="CK67" s="2" t="s">
        <v>5132</v>
      </c>
      <c r="CL67" s="2" t="s">
        <v>1844</v>
      </c>
      <c r="CM67" s="2" t="s">
        <v>1844</v>
      </c>
      <c r="CN67" s="2" t="s">
        <v>1851</v>
      </c>
      <c r="CO67" s="2" t="s">
        <v>1855</v>
      </c>
      <c r="CP67" s="2" t="s">
        <v>1844</v>
      </c>
      <c r="CQ67" s="2" t="s">
        <v>1844</v>
      </c>
      <c r="CR67" s="2" t="s">
        <v>1847</v>
      </c>
      <c r="CS67" s="2" t="s">
        <v>1876</v>
      </c>
      <c r="CT67" s="2" t="s">
        <v>1844</v>
      </c>
      <c r="CU67" s="2" t="s">
        <v>5133</v>
      </c>
      <c r="CV67" s="2" t="s">
        <v>5134</v>
      </c>
      <c r="CW67" s="3">
        <v>44613</v>
      </c>
      <c r="CX67" s="3">
        <v>44613</v>
      </c>
      <c r="CY67" s="3">
        <v>44613</v>
      </c>
      <c r="CZ67" s="28">
        <v>913062</v>
      </c>
      <c r="DA67" s="4">
        <v>0</v>
      </c>
      <c r="DB67" s="3"/>
      <c r="DC67" s="3"/>
      <c r="DD67" s="3">
        <v>44613</v>
      </c>
      <c r="DE67" s="3">
        <v>44613</v>
      </c>
      <c r="DF67" s="3"/>
      <c r="DG67" s="3">
        <v>44613</v>
      </c>
      <c r="DH67" s="3">
        <v>44613</v>
      </c>
      <c r="DI67" s="3">
        <v>44613</v>
      </c>
      <c r="DJ67" s="3">
        <v>45348</v>
      </c>
      <c r="DK67" s="28">
        <v>0</v>
      </c>
      <c r="DL67" s="3"/>
      <c r="DM67" s="28">
        <v>0</v>
      </c>
      <c r="DN67" s="28">
        <v>0</v>
      </c>
      <c r="DO67" s="3">
        <v>44613</v>
      </c>
      <c r="DP67" s="2" t="s">
        <v>5135</v>
      </c>
      <c r="DQ67" s="28">
        <v>758852</v>
      </c>
      <c r="DR67" s="28">
        <v>0</v>
      </c>
      <c r="DS67" s="28">
        <v>758852</v>
      </c>
      <c r="DT67" s="28">
        <v>913062</v>
      </c>
      <c r="DU67" s="2" t="s">
        <v>1844</v>
      </c>
    </row>
    <row r="68" spans="1:125" x14ac:dyDescent="0.25">
      <c r="A68" s="2" t="s">
        <v>1959</v>
      </c>
      <c r="B68" s="2" t="s">
        <v>1298</v>
      </c>
      <c r="C68" s="2" t="s">
        <v>325</v>
      </c>
      <c r="D68" s="2" t="s">
        <v>326</v>
      </c>
      <c r="E68" s="2" t="s">
        <v>1317</v>
      </c>
      <c r="F68" s="2" t="s">
        <v>5239</v>
      </c>
      <c r="G68" s="2" t="s">
        <v>10</v>
      </c>
      <c r="H68" s="2" t="s">
        <v>67</v>
      </c>
      <c r="I68" s="2" t="s">
        <v>5121</v>
      </c>
      <c r="J68" s="2" t="s">
        <v>5122</v>
      </c>
      <c r="K68" s="2" t="s">
        <v>1281</v>
      </c>
      <c r="L68" s="2" t="s">
        <v>5139</v>
      </c>
      <c r="M68" s="2" t="s">
        <v>1958</v>
      </c>
      <c r="N68" s="2" t="s">
        <v>1276</v>
      </c>
      <c r="O68" s="2" t="s">
        <v>1960</v>
      </c>
      <c r="P68" s="2" t="s">
        <v>1844</v>
      </c>
      <c r="Q68" s="2" t="s">
        <v>1296</v>
      </c>
      <c r="R68" s="2" t="s">
        <v>1844</v>
      </c>
      <c r="S68" s="2" t="s">
        <v>1844</v>
      </c>
      <c r="T68" s="2" t="s">
        <v>1278</v>
      </c>
      <c r="U68" s="2" t="s">
        <v>1844</v>
      </c>
      <c r="V68" s="2" t="s">
        <v>1844</v>
      </c>
      <c r="W68" s="2" t="s">
        <v>5125</v>
      </c>
      <c r="X68" s="2" t="s">
        <v>5126</v>
      </c>
      <c r="Y68" s="2" t="s">
        <v>1914</v>
      </c>
      <c r="Z68" s="2" t="s">
        <v>1281</v>
      </c>
      <c r="AA68" s="2" t="s">
        <v>1281</v>
      </c>
      <c r="AB68" s="2" t="s">
        <v>5127</v>
      </c>
      <c r="AC68" s="2" t="s">
        <v>1852</v>
      </c>
      <c r="AD68" s="2" t="s">
        <v>1844</v>
      </c>
      <c r="AE68" s="2" t="s">
        <v>1844</v>
      </c>
      <c r="AF68" s="2" t="s">
        <v>1844</v>
      </c>
      <c r="AG68" s="2" t="s">
        <v>1844</v>
      </c>
      <c r="AH68" s="2" t="s">
        <v>1844</v>
      </c>
      <c r="AI68" s="2" t="s">
        <v>1844</v>
      </c>
      <c r="AJ68" s="2" t="s">
        <v>1281</v>
      </c>
      <c r="AK68" s="2" t="s">
        <v>1844</v>
      </c>
      <c r="AL68" s="2" t="s">
        <v>120</v>
      </c>
      <c r="AM68" s="2" t="s">
        <v>1844</v>
      </c>
      <c r="AN68" s="2" t="s">
        <v>1844</v>
      </c>
      <c r="AO68" s="2" t="s">
        <v>1857</v>
      </c>
      <c r="AP68" s="2" t="s">
        <v>1857</v>
      </c>
      <c r="AQ68" s="2" t="s">
        <v>1844</v>
      </c>
      <c r="AR68" s="2" t="s">
        <v>1844</v>
      </c>
      <c r="AS68" s="2" t="s">
        <v>1844</v>
      </c>
      <c r="AT68" s="2" t="s">
        <v>1844</v>
      </c>
      <c r="AU68" s="2" t="s">
        <v>1844</v>
      </c>
      <c r="AV68" s="2" t="s">
        <v>1281</v>
      </c>
      <c r="AW68" s="2" t="s">
        <v>5128</v>
      </c>
      <c r="AX68" s="2" t="s">
        <v>1844</v>
      </c>
      <c r="AY68" s="2" t="s">
        <v>1752</v>
      </c>
      <c r="AZ68" s="2" t="s">
        <v>1961</v>
      </c>
      <c r="BA68" s="2" t="s">
        <v>1844</v>
      </c>
      <c r="BB68" s="2" t="s">
        <v>1844</v>
      </c>
      <c r="BC68" s="2" t="s">
        <v>1844</v>
      </c>
      <c r="BD68" s="2" t="s">
        <v>1844</v>
      </c>
      <c r="BE68" s="2" t="s">
        <v>5129</v>
      </c>
      <c r="BF68" s="2" t="s">
        <v>1905</v>
      </c>
      <c r="BG68" s="2" t="s">
        <v>1905</v>
      </c>
      <c r="BH68" s="2" t="s">
        <v>5263</v>
      </c>
      <c r="BI68" s="2" t="s">
        <v>1857</v>
      </c>
      <c r="BJ68" s="2" t="s">
        <v>1962</v>
      </c>
      <c r="BK68" s="2" t="s">
        <v>1844</v>
      </c>
      <c r="BL68" s="2" t="s">
        <v>1154</v>
      </c>
      <c r="BM68" s="2" t="s">
        <v>1844</v>
      </c>
      <c r="BN68" s="2" t="s">
        <v>1844</v>
      </c>
      <c r="BO68" s="2" t="s">
        <v>1844</v>
      </c>
      <c r="BP68" s="2" t="s">
        <v>1844</v>
      </c>
      <c r="BQ68" s="2" t="s">
        <v>5187</v>
      </c>
      <c r="BR68" s="2" t="s">
        <v>1844</v>
      </c>
      <c r="BS68" s="2" t="s">
        <v>1844</v>
      </c>
      <c r="BT68" s="2" t="s">
        <v>5264</v>
      </c>
      <c r="BU68" s="2" t="s">
        <v>1844</v>
      </c>
      <c r="BV68" s="2" t="s">
        <v>1844</v>
      </c>
      <c r="BW68" s="2" t="s">
        <v>1844</v>
      </c>
      <c r="BX68" s="2" t="s">
        <v>1844</v>
      </c>
      <c r="BY68" s="2" t="s">
        <v>1844</v>
      </c>
      <c r="BZ68" s="2" t="s">
        <v>1844</v>
      </c>
      <c r="CA68" s="2" t="s">
        <v>1844</v>
      </c>
      <c r="CB68" s="2" t="s">
        <v>1853</v>
      </c>
      <c r="CC68" s="2" t="s">
        <v>1844</v>
      </c>
      <c r="CD68" s="2" t="s">
        <v>1844</v>
      </c>
      <c r="CE68" s="2" t="s">
        <v>1854</v>
      </c>
      <c r="CF68" s="2" t="s">
        <v>1844</v>
      </c>
      <c r="CG68" s="2" t="s">
        <v>5131</v>
      </c>
      <c r="CH68" s="2" t="s">
        <v>1844</v>
      </c>
      <c r="CI68" s="2" t="s">
        <v>121</v>
      </c>
      <c r="CJ68" s="2" t="s">
        <v>1844</v>
      </c>
      <c r="CK68" s="2" t="s">
        <v>5132</v>
      </c>
      <c r="CL68" s="2" t="s">
        <v>1844</v>
      </c>
      <c r="CM68" s="2" t="s">
        <v>1844</v>
      </c>
      <c r="CN68" s="2" t="s">
        <v>1851</v>
      </c>
      <c r="CO68" s="2" t="s">
        <v>1855</v>
      </c>
      <c r="CP68" s="2" t="s">
        <v>1844</v>
      </c>
      <c r="CQ68" s="2" t="s">
        <v>1844</v>
      </c>
      <c r="CR68" s="2" t="s">
        <v>1847</v>
      </c>
      <c r="CS68" s="2" t="s">
        <v>1844</v>
      </c>
      <c r="CT68" s="2" t="s">
        <v>1844</v>
      </c>
      <c r="CU68" s="2" t="s">
        <v>5133</v>
      </c>
      <c r="CV68" s="2" t="s">
        <v>5134</v>
      </c>
      <c r="CW68" s="3">
        <v>44626</v>
      </c>
      <c r="CX68" s="3">
        <v>44603</v>
      </c>
      <c r="CY68" s="3">
        <v>44603</v>
      </c>
      <c r="CZ68" s="28">
        <v>385359</v>
      </c>
      <c r="DA68" s="4">
        <v>0</v>
      </c>
      <c r="DB68" s="3"/>
      <c r="DC68" s="3"/>
      <c r="DD68" s="3">
        <v>44618</v>
      </c>
      <c r="DE68" s="3">
        <v>44603</v>
      </c>
      <c r="DF68" s="3"/>
      <c r="DG68" s="3">
        <v>44626</v>
      </c>
      <c r="DH68" s="3"/>
      <c r="DI68" s="3">
        <v>44603</v>
      </c>
      <c r="DJ68" s="3">
        <v>45348</v>
      </c>
      <c r="DK68" s="28">
        <v>0</v>
      </c>
      <c r="DL68" s="3"/>
      <c r="DM68" s="28">
        <v>0</v>
      </c>
      <c r="DN68" s="28">
        <v>0</v>
      </c>
      <c r="DO68" s="3">
        <v>44626</v>
      </c>
      <c r="DP68" s="2" t="s">
        <v>5135</v>
      </c>
      <c r="DQ68" s="28">
        <v>231147</v>
      </c>
      <c r="DR68" s="28">
        <v>0</v>
      </c>
      <c r="DS68" s="28">
        <v>231147</v>
      </c>
      <c r="DT68" s="28">
        <v>385359</v>
      </c>
      <c r="DU68" s="2" t="s">
        <v>1844</v>
      </c>
    </row>
    <row r="69" spans="1:125" x14ac:dyDescent="0.25">
      <c r="A69" s="2" t="s">
        <v>1936</v>
      </c>
      <c r="B69" s="2" t="s">
        <v>1295</v>
      </c>
      <c r="C69" s="2" t="s">
        <v>51</v>
      </c>
      <c r="D69" s="2" t="s">
        <v>52</v>
      </c>
      <c r="E69" s="2" t="s">
        <v>1314</v>
      </c>
      <c r="F69" s="2" t="s">
        <v>5239</v>
      </c>
      <c r="G69" s="2" t="s">
        <v>10</v>
      </c>
      <c r="H69" s="2" t="s">
        <v>60</v>
      </c>
      <c r="I69" s="2" t="s">
        <v>5121</v>
      </c>
      <c r="J69" s="2" t="s">
        <v>5122</v>
      </c>
      <c r="K69" s="2" t="s">
        <v>1281</v>
      </c>
      <c r="L69" s="2" t="s">
        <v>5123</v>
      </c>
      <c r="M69" s="2" t="s">
        <v>1935</v>
      </c>
      <c r="N69" s="2" t="s">
        <v>1276</v>
      </c>
      <c r="O69" s="2" t="s">
        <v>1870</v>
      </c>
      <c r="P69" s="2" t="s">
        <v>1844</v>
      </c>
      <c r="Q69" s="2" t="s">
        <v>1299</v>
      </c>
      <c r="R69" s="2" t="s">
        <v>1844</v>
      </c>
      <c r="S69" s="2" t="s">
        <v>1875</v>
      </c>
      <c r="T69" s="2" t="s">
        <v>1278</v>
      </c>
      <c r="U69" s="2" t="s">
        <v>1844</v>
      </c>
      <c r="V69" s="2" t="s">
        <v>1844</v>
      </c>
      <c r="W69" s="2" t="s">
        <v>5125</v>
      </c>
      <c r="X69" s="2" t="s">
        <v>5126</v>
      </c>
      <c r="Y69" s="2" t="s">
        <v>1871</v>
      </c>
      <c r="Z69" s="2" t="s">
        <v>1281</v>
      </c>
      <c r="AA69" s="2" t="s">
        <v>1281</v>
      </c>
      <c r="AB69" s="2" t="s">
        <v>5127</v>
      </c>
      <c r="AC69" s="2" t="s">
        <v>1852</v>
      </c>
      <c r="AD69" s="2" t="s">
        <v>1844</v>
      </c>
      <c r="AE69" s="2" t="s">
        <v>1844</v>
      </c>
      <c r="AF69" s="2" t="s">
        <v>1873</v>
      </c>
      <c r="AG69" s="2" t="s">
        <v>1844</v>
      </c>
      <c r="AH69" s="2" t="s">
        <v>1844</v>
      </c>
      <c r="AI69" s="2" t="s">
        <v>1844</v>
      </c>
      <c r="AJ69" s="2" t="s">
        <v>1281</v>
      </c>
      <c r="AK69" s="2" t="s">
        <v>1844</v>
      </c>
      <c r="AL69" s="2" t="s">
        <v>53</v>
      </c>
      <c r="AM69" s="2" t="s">
        <v>1844</v>
      </c>
      <c r="AN69" s="2" t="s">
        <v>1844</v>
      </c>
      <c r="AO69" s="2" t="s">
        <v>1857</v>
      </c>
      <c r="AP69" s="2" t="s">
        <v>1857</v>
      </c>
      <c r="AQ69" s="2" t="s">
        <v>1844</v>
      </c>
      <c r="AR69" s="2" t="s">
        <v>1844</v>
      </c>
      <c r="AS69" s="2" t="s">
        <v>1844</v>
      </c>
      <c r="AT69" s="2" t="s">
        <v>1844</v>
      </c>
      <c r="AU69" s="2" t="s">
        <v>1844</v>
      </c>
      <c r="AV69" s="2" t="s">
        <v>1281</v>
      </c>
      <c r="AW69" s="2" t="s">
        <v>5128</v>
      </c>
      <c r="AX69" s="2" t="s">
        <v>1844</v>
      </c>
      <c r="AY69" s="2" t="s">
        <v>1752</v>
      </c>
      <c r="AZ69" s="2" t="s">
        <v>1938</v>
      </c>
      <c r="BA69" s="2" t="s">
        <v>1844</v>
      </c>
      <c r="BB69" s="2" t="s">
        <v>1844</v>
      </c>
      <c r="BC69" s="2" t="s">
        <v>1844</v>
      </c>
      <c r="BD69" s="2" t="s">
        <v>1844</v>
      </c>
      <c r="BE69" s="2" t="s">
        <v>5129</v>
      </c>
      <c r="BF69" s="2" t="s">
        <v>1938</v>
      </c>
      <c r="BG69" s="2" t="s">
        <v>1905</v>
      </c>
      <c r="BH69" s="2" t="s">
        <v>1939</v>
      </c>
      <c r="BI69" s="2" t="s">
        <v>1857</v>
      </c>
      <c r="BJ69" s="2" t="s">
        <v>1905</v>
      </c>
      <c r="BK69" s="2" t="s">
        <v>1844</v>
      </c>
      <c r="BL69" s="2" t="s">
        <v>1025</v>
      </c>
      <c r="BM69" s="2" t="s">
        <v>1844</v>
      </c>
      <c r="BN69" s="2" t="s">
        <v>1872</v>
      </c>
      <c r="BO69" s="2" t="s">
        <v>1844</v>
      </c>
      <c r="BP69" s="2" t="s">
        <v>1844</v>
      </c>
      <c r="BQ69" s="2" t="s">
        <v>5187</v>
      </c>
      <c r="BR69" s="2" t="s">
        <v>1844</v>
      </c>
      <c r="BS69" s="2" t="s">
        <v>1844</v>
      </c>
      <c r="BT69" s="2" t="s">
        <v>5265</v>
      </c>
      <c r="BU69" s="2" t="s">
        <v>1844</v>
      </c>
      <c r="BV69" s="2" t="s">
        <v>1844</v>
      </c>
      <c r="BW69" s="2" t="s">
        <v>1844</v>
      </c>
      <c r="BX69" s="2" t="s">
        <v>1844</v>
      </c>
      <c r="BY69" s="2" t="s">
        <v>1844</v>
      </c>
      <c r="BZ69" s="2" t="s">
        <v>1844</v>
      </c>
      <c r="CA69" s="2" t="s">
        <v>1844</v>
      </c>
      <c r="CB69" s="2" t="s">
        <v>1853</v>
      </c>
      <c r="CC69" s="2" t="s">
        <v>1844</v>
      </c>
      <c r="CD69" s="2" t="s">
        <v>1844</v>
      </c>
      <c r="CE69" s="2" t="s">
        <v>1854</v>
      </c>
      <c r="CF69" s="2" t="s">
        <v>1844</v>
      </c>
      <c r="CG69" s="2" t="s">
        <v>5131</v>
      </c>
      <c r="CH69" s="2" t="s">
        <v>1844</v>
      </c>
      <c r="CI69" s="2" t="s">
        <v>55</v>
      </c>
      <c r="CJ69" s="2" t="s">
        <v>1844</v>
      </c>
      <c r="CK69" s="2" t="s">
        <v>5132</v>
      </c>
      <c r="CL69" s="2" t="s">
        <v>1844</v>
      </c>
      <c r="CM69" s="2" t="s">
        <v>1844</v>
      </c>
      <c r="CN69" s="2" t="s">
        <v>1851</v>
      </c>
      <c r="CO69" s="2" t="s">
        <v>1855</v>
      </c>
      <c r="CP69" s="2" t="s">
        <v>1844</v>
      </c>
      <c r="CQ69" s="2" t="s">
        <v>1844</v>
      </c>
      <c r="CR69" s="2" t="s">
        <v>1847</v>
      </c>
      <c r="CS69" s="2" t="s">
        <v>1876</v>
      </c>
      <c r="CT69" s="2" t="s">
        <v>1844</v>
      </c>
      <c r="CU69" s="2" t="s">
        <v>5133</v>
      </c>
      <c r="CV69" s="2" t="s">
        <v>5134</v>
      </c>
      <c r="CW69" s="3">
        <v>44602</v>
      </c>
      <c r="CX69" s="3">
        <v>44602</v>
      </c>
      <c r="CY69" s="3">
        <v>44602</v>
      </c>
      <c r="CZ69" s="28">
        <v>413285</v>
      </c>
      <c r="DA69" s="4">
        <v>0</v>
      </c>
      <c r="DB69" s="3"/>
      <c r="DC69" s="3"/>
      <c r="DD69" s="3">
        <v>44602</v>
      </c>
      <c r="DE69" s="3">
        <v>44602</v>
      </c>
      <c r="DF69" s="3"/>
      <c r="DG69" s="3">
        <v>44662</v>
      </c>
      <c r="DH69" s="3">
        <v>44602</v>
      </c>
      <c r="DI69" s="3">
        <v>44602</v>
      </c>
      <c r="DJ69" s="3">
        <v>45348</v>
      </c>
      <c r="DK69" s="28">
        <v>0</v>
      </c>
      <c r="DL69" s="3"/>
      <c r="DM69" s="28">
        <v>0</v>
      </c>
      <c r="DN69" s="28">
        <v>0</v>
      </c>
      <c r="DO69" s="3">
        <v>44602</v>
      </c>
      <c r="DP69" s="2" t="s">
        <v>5135</v>
      </c>
      <c r="DQ69" s="28">
        <v>24858428</v>
      </c>
      <c r="DR69" s="28">
        <v>0</v>
      </c>
      <c r="DS69" s="28">
        <v>24858428</v>
      </c>
      <c r="DT69" s="28">
        <v>413285</v>
      </c>
      <c r="DU69" s="2" t="s">
        <v>1844</v>
      </c>
    </row>
    <row r="70" spans="1:125" x14ac:dyDescent="0.25">
      <c r="A70" s="2" t="s">
        <v>1903</v>
      </c>
      <c r="B70" s="2" t="s">
        <v>1291</v>
      </c>
      <c r="C70" s="2" t="s">
        <v>405</v>
      </c>
      <c r="D70" s="2" t="s">
        <v>406</v>
      </c>
      <c r="E70" s="2" t="s">
        <v>1310</v>
      </c>
      <c r="F70" s="2" t="s">
        <v>5239</v>
      </c>
      <c r="G70" s="2" t="s">
        <v>10</v>
      </c>
      <c r="H70" s="2" t="s">
        <v>54</v>
      </c>
      <c r="I70" s="2" t="s">
        <v>5121</v>
      </c>
      <c r="J70" s="2" t="s">
        <v>5122</v>
      </c>
      <c r="K70" s="2" t="s">
        <v>1281</v>
      </c>
      <c r="L70" s="2" t="s">
        <v>5123</v>
      </c>
      <c r="M70" s="2" t="s">
        <v>1902</v>
      </c>
      <c r="N70" s="2" t="s">
        <v>1276</v>
      </c>
      <c r="O70" s="2" t="s">
        <v>1844</v>
      </c>
      <c r="P70" s="2" t="s">
        <v>1844</v>
      </c>
      <c r="Q70" s="2" t="s">
        <v>1292</v>
      </c>
      <c r="R70" s="2" t="s">
        <v>1844</v>
      </c>
      <c r="S70" s="2" t="s">
        <v>1844</v>
      </c>
      <c r="T70" s="2" t="s">
        <v>1278</v>
      </c>
      <c r="U70" s="2" t="s">
        <v>1844</v>
      </c>
      <c r="V70" s="2" t="s">
        <v>1844</v>
      </c>
      <c r="W70" s="2" t="s">
        <v>5125</v>
      </c>
      <c r="X70" s="2" t="s">
        <v>5126</v>
      </c>
      <c r="Y70" s="2" t="s">
        <v>1866</v>
      </c>
      <c r="Z70" s="2" t="s">
        <v>1281</v>
      </c>
      <c r="AA70" s="2" t="s">
        <v>1281</v>
      </c>
      <c r="AB70" s="2" t="s">
        <v>5127</v>
      </c>
      <c r="AC70" s="2" t="s">
        <v>1852</v>
      </c>
      <c r="AD70" s="2" t="s">
        <v>1844</v>
      </c>
      <c r="AE70" s="2" t="s">
        <v>1844</v>
      </c>
      <c r="AF70" s="2" t="s">
        <v>1844</v>
      </c>
      <c r="AG70" s="2" t="s">
        <v>1844</v>
      </c>
      <c r="AH70" s="2" t="s">
        <v>1844</v>
      </c>
      <c r="AI70" s="2" t="s">
        <v>1844</v>
      </c>
      <c r="AJ70" s="2" t="s">
        <v>1281</v>
      </c>
      <c r="AK70" s="2" t="s">
        <v>1844</v>
      </c>
      <c r="AL70" s="2" t="s">
        <v>154</v>
      </c>
      <c r="AM70" s="2" t="s">
        <v>1844</v>
      </c>
      <c r="AN70" s="2" t="s">
        <v>1844</v>
      </c>
      <c r="AO70" s="2" t="s">
        <v>1857</v>
      </c>
      <c r="AP70" s="2" t="s">
        <v>1857</v>
      </c>
      <c r="AQ70" s="2" t="s">
        <v>1844</v>
      </c>
      <c r="AR70" s="2" t="s">
        <v>1844</v>
      </c>
      <c r="AS70" s="2" t="s">
        <v>1844</v>
      </c>
      <c r="AT70" s="2" t="s">
        <v>1844</v>
      </c>
      <c r="AU70" s="2" t="s">
        <v>1844</v>
      </c>
      <c r="AV70" s="2" t="s">
        <v>1281</v>
      </c>
      <c r="AW70" s="2" t="s">
        <v>5128</v>
      </c>
      <c r="AX70" s="2" t="s">
        <v>1844</v>
      </c>
      <c r="AY70" s="2" t="s">
        <v>1752</v>
      </c>
      <c r="AZ70" s="2" t="s">
        <v>1905</v>
      </c>
      <c r="BA70" s="2" t="s">
        <v>1844</v>
      </c>
      <c r="BB70" s="2" t="s">
        <v>1844</v>
      </c>
      <c r="BC70" s="2" t="s">
        <v>1844</v>
      </c>
      <c r="BD70" s="2" t="s">
        <v>1844</v>
      </c>
      <c r="BE70" s="2" t="s">
        <v>5129</v>
      </c>
      <c r="BF70" s="2" t="s">
        <v>2190</v>
      </c>
      <c r="BG70" s="2" t="s">
        <v>2190</v>
      </c>
      <c r="BH70" s="2" t="s">
        <v>5266</v>
      </c>
      <c r="BI70" s="2" t="s">
        <v>1857</v>
      </c>
      <c r="BJ70" s="2" t="s">
        <v>1906</v>
      </c>
      <c r="BK70" s="2" t="s">
        <v>1844</v>
      </c>
      <c r="BL70" s="2" t="s">
        <v>1025</v>
      </c>
      <c r="BM70" s="2" t="s">
        <v>1844</v>
      </c>
      <c r="BN70" s="2" t="s">
        <v>1844</v>
      </c>
      <c r="BO70" s="2" t="s">
        <v>1844</v>
      </c>
      <c r="BP70" s="2" t="s">
        <v>1844</v>
      </c>
      <c r="BQ70" s="2" t="s">
        <v>5187</v>
      </c>
      <c r="BR70" s="2" t="s">
        <v>1844</v>
      </c>
      <c r="BS70" s="2" t="s">
        <v>1844</v>
      </c>
      <c r="BT70" s="2" t="s">
        <v>5267</v>
      </c>
      <c r="BU70" s="2" t="s">
        <v>1844</v>
      </c>
      <c r="BV70" s="2" t="s">
        <v>1844</v>
      </c>
      <c r="BW70" s="2" t="s">
        <v>1844</v>
      </c>
      <c r="BX70" s="2" t="s">
        <v>1844</v>
      </c>
      <c r="BY70" s="2" t="s">
        <v>1844</v>
      </c>
      <c r="BZ70" s="2" t="s">
        <v>1844</v>
      </c>
      <c r="CA70" s="2" t="s">
        <v>1844</v>
      </c>
      <c r="CB70" s="2" t="s">
        <v>1853</v>
      </c>
      <c r="CC70" s="2" t="s">
        <v>1844</v>
      </c>
      <c r="CD70" s="2" t="s">
        <v>1844</v>
      </c>
      <c r="CE70" s="2" t="s">
        <v>1854</v>
      </c>
      <c r="CF70" s="2" t="s">
        <v>1844</v>
      </c>
      <c r="CG70" s="2" t="s">
        <v>1844</v>
      </c>
      <c r="CH70" s="2" t="s">
        <v>1844</v>
      </c>
      <c r="CI70" s="2" t="s">
        <v>155</v>
      </c>
      <c r="CJ70" s="2" t="s">
        <v>1844</v>
      </c>
      <c r="CK70" s="2" t="s">
        <v>5132</v>
      </c>
      <c r="CL70" s="2" t="s">
        <v>1844</v>
      </c>
      <c r="CM70" s="2" t="s">
        <v>1844</v>
      </c>
      <c r="CN70" s="2" t="s">
        <v>1851</v>
      </c>
      <c r="CO70" s="2" t="s">
        <v>1855</v>
      </c>
      <c r="CP70" s="2" t="s">
        <v>1844</v>
      </c>
      <c r="CQ70" s="2" t="s">
        <v>1844</v>
      </c>
      <c r="CR70" s="2" t="s">
        <v>1844</v>
      </c>
      <c r="CS70" s="2" t="s">
        <v>1844</v>
      </c>
      <c r="CT70" s="2" t="s">
        <v>1844</v>
      </c>
      <c r="CU70" s="2" t="s">
        <v>1844</v>
      </c>
      <c r="CV70" s="2" t="s">
        <v>5134</v>
      </c>
      <c r="CW70" s="3">
        <v>44587</v>
      </c>
      <c r="CX70" s="3">
        <v>44586</v>
      </c>
      <c r="CY70" s="3">
        <v>44586</v>
      </c>
      <c r="CZ70" s="28">
        <v>1414216</v>
      </c>
      <c r="DA70" s="4">
        <v>0</v>
      </c>
      <c r="DB70" s="3"/>
      <c r="DC70" s="3"/>
      <c r="DD70" s="3">
        <v>44587</v>
      </c>
      <c r="DE70" s="3">
        <v>44586</v>
      </c>
      <c r="DF70" s="3"/>
      <c r="DG70" s="3">
        <v>44599</v>
      </c>
      <c r="DH70" s="3"/>
      <c r="DI70" s="3">
        <v>44586</v>
      </c>
      <c r="DJ70" s="3">
        <v>45348</v>
      </c>
      <c r="DK70" s="28">
        <v>0</v>
      </c>
      <c r="DL70" s="3"/>
      <c r="DM70" s="28">
        <v>0</v>
      </c>
      <c r="DN70" s="28">
        <v>0</v>
      </c>
      <c r="DO70" s="3">
        <v>44587</v>
      </c>
      <c r="DP70" s="2" t="s">
        <v>5135</v>
      </c>
      <c r="DQ70" s="28">
        <v>1648</v>
      </c>
      <c r="DR70" s="28">
        <v>0</v>
      </c>
      <c r="DS70" s="28">
        <v>1648</v>
      </c>
      <c r="DT70" s="28">
        <v>1414216</v>
      </c>
      <c r="DU70" s="2" t="s">
        <v>1844</v>
      </c>
    </row>
    <row r="71" spans="1:125" x14ac:dyDescent="0.25">
      <c r="A71" s="2" t="s">
        <v>1861</v>
      </c>
      <c r="B71" s="2" t="s">
        <v>1291</v>
      </c>
      <c r="C71" s="2" t="s">
        <v>405</v>
      </c>
      <c r="D71" s="2" t="s">
        <v>406</v>
      </c>
      <c r="E71" s="2" t="s">
        <v>1290</v>
      </c>
      <c r="F71" s="2" t="s">
        <v>5239</v>
      </c>
      <c r="G71" s="2" t="s">
        <v>10</v>
      </c>
      <c r="H71" s="2" t="s">
        <v>54</v>
      </c>
      <c r="I71" s="2" t="s">
        <v>5121</v>
      </c>
      <c r="J71" s="2" t="s">
        <v>5122</v>
      </c>
      <c r="K71" s="2" t="s">
        <v>1281</v>
      </c>
      <c r="L71" s="2" t="s">
        <v>5123</v>
      </c>
      <c r="M71" s="2" t="s">
        <v>1860</v>
      </c>
      <c r="N71" s="2" t="s">
        <v>1276</v>
      </c>
      <c r="O71" s="2" t="s">
        <v>1844</v>
      </c>
      <c r="P71" s="2" t="s">
        <v>1844</v>
      </c>
      <c r="Q71" s="2" t="s">
        <v>1292</v>
      </c>
      <c r="R71" s="2" t="s">
        <v>1844</v>
      </c>
      <c r="S71" s="2" t="s">
        <v>1844</v>
      </c>
      <c r="T71" s="2" t="s">
        <v>1278</v>
      </c>
      <c r="U71" s="2" t="s">
        <v>1844</v>
      </c>
      <c r="V71" s="2" t="s">
        <v>1844</v>
      </c>
      <c r="W71" s="2" t="s">
        <v>5125</v>
      </c>
      <c r="X71" s="2" t="s">
        <v>5126</v>
      </c>
      <c r="Y71" s="2" t="s">
        <v>1866</v>
      </c>
      <c r="Z71" s="2" t="s">
        <v>1281</v>
      </c>
      <c r="AA71" s="2" t="s">
        <v>1281</v>
      </c>
      <c r="AB71" s="2" t="s">
        <v>5127</v>
      </c>
      <c r="AC71" s="2" t="s">
        <v>1852</v>
      </c>
      <c r="AD71" s="2" t="s">
        <v>1844</v>
      </c>
      <c r="AE71" s="2" t="s">
        <v>1844</v>
      </c>
      <c r="AF71" s="2" t="s">
        <v>1844</v>
      </c>
      <c r="AG71" s="2" t="s">
        <v>1844</v>
      </c>
      <c r="AH71" s="2" t="s">
        <v>1844</v>
      </c>
      <c r="AI71" s="2" t="s">
        <v>1844</v>
      </c>
      <c r="AJ71" s="2" t="s">
        <v>1281</v>
      </c>
      <c r="AK71" s="2" t="s">
        <v>1844</v>
      </c>
      <c r="AL71" s="2" t="s">
        <v>154</v>
      </c>
      <c r="AM71" s="2" t="s">
        <v>1844</v>
      </c>
      <c r="AN71" s="2" t="s">
        <v>1844</v>
      </c>
      <c r="AO71" s="2" t="s">
        <v>1857</v>
      </c>
      <c r="AP71" s="2" t="s">
        <v>1857</v>
      </c>
      <c r="AQ71" s="2" t="s">
        <v>1844</v>
      </c>
      <c r="AR71" s="2" t="s">
        <v>1844</v>
      </c>
      <c r="AS71" s="2" t="s">
        <v>1844</v>
      </c>
      <c r="AT71" s="2" t="s">
        <v>1844</v>
      </c>
      <c r="AU71" s="2" t="s">
        <v>1844</v>
      </c>
      <c r="AV71" s="2" t="s">
        <v>1281</v>
      </c>
      <c r="AW71" s="2" t="s">
        <v>5128</v>
      </c>
      <c r="AX71" s="2" t="s">
        <v>1844</v>
      </c>
      <c r="AY71" s="2" t="s">
        <v>1752</v>
      </c>
      <c r="AZ71" s="2" t="s">
        <v>1849</v>
      </c>
      <c r="BA71" s="2" t="s">
        <v>1844</v>
      </c>
      <c r="BB71" s="2" t="s">
        <v>1844</v>
      </c>
      <c r="BC71" s="2" t="s">
        <v>1844</v>
      </c>
      <c r="BD71" s="2" t="s">
        <v>1844</v>
      </c>
      <c r="BE71" s="2" t="s">
        <v>5129</v>
      </c>
      <c r="BF71" s="2" t="s">
        <v>2190</v>
      </c>
      <c r="BG71" s="2" t="s">
        <v>1961</v>
      </c>
      <c r="BH71" s="2" t="s">
        <v>5268</v>
      </c>
      <c r="BI71" s="2" t="s">
        <v>1857</v>
      </c>
      <c r="BJ71" s="2" t="s">
        <v>1857</v>
      </c>
      <c r="BK71" s="2" t="s">
        <v>1844</v>
      </c>
      <c r="BL71" s="2" t="s">
        <v>1025</v>
      </c>
      <c r="BM71" s="2" t="s">
        <v>1844</v>
      </c>
      <c r="BN71" s="2" t="s">
        <v>1844</v>
      </c>
      <c r="BO71" s="2" t="s">
        <v>1844</v>
      </c>
      <c r="BP71" s="2" t="s">
        <v>1844</v>
      </c>
      <c r="BQ71" s="2" t="s">
        <v>5187</v>
      </c>
      <c r="BR71" s="2" t="s">
        <v>1844</v>
      </c>
      <c r="BS71" s="2" t="s">
        <v>1844</v>
      </c>
      <c r="BT71" s="2" t="s">
        <v>5269</v>
      </c>
      <c r="BU71" s="2" t="s">
        <v>1844</v>
      </c>
      <c r="BV71" s="2" t="s">
        <v>1844</v>
      </c>
      <c r="BW71" s="2" t="s">
        <v>1844</v>
      </c>
      <c r="BX71" s="2" t="s">
        <v>1844</v>
      </c>
      <c r="BY71" s="2" t="s">
        <v>1844</v>
      </c>
      <c r="BZ71" s="2" t="s">
        <v>1844</v>
      </c>
      <c r="CA71" s="2" t="s">
        <v>1844</v>
      </c>
      <c r="CB71" s="2" t="s">
        <v>1853</v>
      </c>
      <c r="CC71" s="2" t="s">
        <v>1844</v>
      </c>
      <c r="CD71" s="2" t="s">
        <v>1844</v>
      </c>
      <c r="CE71" s="2" t="s">
        <v>1854</v>
      </c>
      <c r="CF71" s="2" t="s">
        <v>1844</v>
      </c>
      <c r="CG71" s="2" t="s">
        <v>1844</v>
      </c>
      <c r="CH71" s="2" t="s">
        <v>1844</v>
      </c>
      <c r="CI71" s="2" t="s">
        <v>155</v>
      </c>
      <c r="CJ71" s="2" t="s">
        <v>1844</v>
      </c>
      <c r="CK71" s="2" t="s">
        <v>5132</v>
      </c>
      <c r="CL71" s="2" t="s">
        <v>1844</v>
      </c>
      <c r="CM71" s="2" t="s">
        <v>1844</v>
      </c>
      <c r="CN71" s="2" t="s">
        <v>1851</v>
      </c>
      <c r="CO71" s="2" t="s">
        <v>1855</v>
      </c>
      <c r="CP71" s="2" t="s">
        <v>1844</v>
      </c>
      <c r="CQ71" s="2" t="s">
        <v>1844</v>
      </c>
      <c r="CR71" s="2" t="s">
        <v>1844</v>
      </c>
      <c r="CS71" s="2" t="s">
        <v>1844</v>
      </c>
      <c r="CT71" s="2" t="s">
        <v>1844</v>
      </c>
      <c r="CU71" s="2" t="s">
        <v>1844</v>
      </c>
      <c r="CV71" s="2" t="s">
        <v>5134</v>
      </c>
      <c r="CW71" s="3">
        <v>44567</v>
      </c>
      <c r="CX71" s="3">
        <v>44564</v>
      </c>
      <c r="CY71" s="3">
        <v>44564</v>
      </c>
      <c r="CZ71" s="28">
        <v>5017419</v>
      </c>
      <c r="DA71" s="4">
        <v>0</v>
      </c>
      <c r="DB71" s="3"/>
      <c r="DC71" s="3"/>
      <c r="DD71" s="3">
        <v>44564</v>
      </c>
      <c r="DE71" s="3">
        <v>44564</v>
      </c>
      <c r="DF71" s="3"/>
      <c r="DG71" s="3">
        <v>44567</v>
      </c>
      <c r="DH71" s="3">
        <v>44564</v>
      </c>
      <c r="DI71" s="3">
        <v>44564</v>
      </c>
      <c r="DJ71" s="3">
        <v>45348</v>
      </c>
      <c r="DK71" s="28">
        <v>0</v>
      </c>
      <c r="DL71" s="3"/>
      <c r="DM71" s="28">
        <v>0</v>
      </c>
      <c r="DN71" s="28">
        <v>0</v>
      </c>
      <c r="DO71" s="3">
        <v>44567</v>
      </c>
      <c r="DP71" s="2" t="s">
        <v>5135</v>
      </c>
      <c r="DQ71" s="28">
        <v>3475315</v>
      </c>
      <c r="DR71" s="28">
        <v>0</v>
      </c>
      <c r="DS71" s="28">
        <v>3475315</v>
      </c>
      <c r="DT71" s="28">
        <v>5017419</v>
      </c>
      <c r="DU71" s="2" t="s">
        <v>1844</v>
      </c>
    </row>
    <row r="72" spans="1:125" x14ac:dyDescent="0.25">
      <c r="A72" s="2" t="s">
        <v>1845</v>
      </c>
      <c r="B72" s="2" t="s">
        <v>1279</v>
      </c>
      <c r="C72" s="2" t="s">
        <v>238</v>
      </c>
      <c r="D72" s="2" t="s">
        <v>239</v>
      </c>
      <c r="E72" s="2" t="s">
        <v>5270</v>
      </c>
      <c r="F72" s="2" t="s">
        <v>5239</v>
      </c>
      <c r="G72" s="2" t="s">
        <v>10</v>
      </c>
      <c r="H72" s="2" t="s">
        <v>54</v>
      </c>
      <c r="I72" s="2" t="s">
        <v>5121</v>
      </c>
      <c r="J72" s="2" t="s">
        <v>5122</v>
      </c>
      <c r="K72" s="2" t="s">
        <v>1281</v>
      </c>
      <c r="L72" s="2" t="s">
        <v>5123</v>
      </c>
      <c r="M72" s="2" t="s">
        <v>1843</v>
      </c>
      <c r="N72" s="2" t="s">
        <v>1276</v>
      </c>
      <c r="O72" s="2" t="s">
        <v>1846</v>
      </c>
      <c r="P72" s="2" t="s">
        <v>1844</v>
      </c>
      <c r="Q72" s="2" t="s">
        <v>1292</v>
      </c>
      <c r="R72" s="2" t="s">
        <v>1844</v>
      </c>
      <c r="S72" s="2" t="s">
        <v>1844</v>
      </c>
      <c r="T72" s="2" t="s">
        <v>1278</v>
      </c>
      <c r="U72" s="2" t="s">
        <v>1844</v>
      </c>
      <c r="V72" s="2" t="s">
        <v>1844</v>
      </c>
      <c r="W72" s="2" t="s">
        <v>5125</v>
      </c>
      <c r="X72" s="2" t="s">
        <v>5126</v>
      </c>
      <c r="Y72" s="2" t="s">
        <v>1856</v>
      </c>
      <c r="Z72" s="2" t="s">
        <v>1281</v>
      </c>
      <c r="AA72" s="2" t="s">
        <v>1281</v>
      </c>
      <c r="AB72" s="2" t="s">
        <v>5127</v>
      </c>
      <c r="AC72" s="2" t="s">
        <v>1852</v>
      </c>
      <c r="AD72" s="2" t="s">
        <v>1844</v>
      </c>
      <c r="AE72" s="2" t="s">
        <v>1844</v>
      </c>
      <c r="AF72" s="2" t="s">
        <v>1844</v>
      </c>
      <c r="AG72" s="2" t="s">
        <v>1844</v>
      </c>
      <c r="AH72" s="2" t="s">
        <v>1844</v>
      </c>
      <c r="AI72" s="2" t="s">
        <v>1844</v>
      </c>
      <c r="AJ72" s="2" t="s">
        <v>1281</v>
      </c>
      <c r="AK72" s="2" t="s">
        <v>1844</v>
      </c>
      <c r="AL72" s="2" t="s">
        <v>185</v>
      </c>
      <c r="AM72" s="2" t="s">
        <v>1844</v>
      </c>
      <c r="AN72" s="2" t="s">
        <v>1844</v>
      </c>
      <c r="AO72" s="2" t="s">
        <v>1857</v>
      </c>
      <c r="AP72" s="2" t="s">
        <v>1857</v>
      </c>
      <c r="AQ72" s="2" t="s">
        <v>1844</v>
      </c>
      <c r="AR72" s="2" t="s">
        <v>1844</v>
      </c>
      <c r="AS72" s="2" t="s">
        <v>1844</v>
      </c>
      <c r="AT72" s="2" t="s">
        <v>1844</v>
      </c>
      <c r="AU72" s="2" t="s">
        <v>1844</v>
      </c>
      <c r="AV72" s="2" t="s">
        <v>1281</v>
      </c>
      <c r="AW72" s="2" t="s">
        <v>5128</v>
      </c>
      <c r="AX72" s="2" t="s">
        <v>1844</v>
      </c>
      <c r="AY72" s="2" t="s">
        <v>1752</v>
      </c>
      <c r="AZ72" s="2" t="s">
        <v>1849</v>
      </c>
      <c r="BA72" s="2" t="s">
        <v>1844</v>
      </c>
      <c r="BB72" s="2" t="s">
        <v>1844</v>
      </c>
      <c r="BC72" s="2" t="s">
        <v>1844</v>
      </c>
      <c r="BD72" s="2" t="s">
        <v>1844</v>
      </c>
      <c r="BE72" s="2" t="s">
        <v>5129</v>
      </c>
      <c r="BF72" s="2" t="s">
        <v>2190</v>
      </c>
      <c r="BG72" s="2" t="s">
        <v>1905</v>
      </c>
      <c r="BH72" s="2" t="s">
        <v>3367</v>
      </c>
      <c r="BI72" s="2" t="s">
        <v>1857</v>
      </c>
      <c r="BJ72" s="2" t="s">
        <v>1850</v>
      </c>
      <c r="BK72" s="2" t="s">
        <v>1844</v>
      </c>
      <c r="BL72" s="2" t="s">
        <v>1025</v>
      </c>
      <c r="BM72" s="2" t="s">
        <v>1844</v>
      </c>
      <c r="BN72" s="2" t="s">
        <v>1844</v>
      </c>
      <c r="BO72" s="2" t="s">
        <v>1844</v>
      </c>
      <c r="BP72" s="2" t="s">
        <v>1844</v>
      </c>
      <c r="BQ72" s="2" t="s">
        <v>5187</v>
      </c>
      <c r="BR72" s="2" t="s">
        <v>1844</v>
      </c>
      <c r="BS72" s="2" t="s">
        <v>1844</v>
      </c>
      <c r="BT72" s="2" t="s">
        <v>5271</v>
      </c>
      <c r="BU72" s="2" t="s">
        <v>1844</v>
      </c>
      <c r="BV72" s="2" t="s">
        <v>1844</v>
      </c>
      <c r="BW72" s="2" t="s">
        <v>1844</v>
      </c>
      <c r="BX72" s="2" t="s">
        <v>1844</v>
      </c>
      <c r="BY72" s="2" t="s">
        <v>1844</v>
      </c>
      <c r="BZ72" s="2" t="s">
        <v>1844</v>
      </c>
      <c r="CA72" s="2" t="s">
        <v>1844</v>
      </c>
      <c r="CB72" s="2" t="s">
        <v>1853</v>
      </c>
      <c r="CC72" s="2" t="s">
        <v>1844</v>
      </c>
      <c r="CD72" s="2" t="s">
        <v>1844</v>
      </c>
      <c r="CE72" s="2" t="s">
        <v>1854</v>
      </c>
      <c r="CF72" s="2" t="s">
        <v>1844</v>
      </c>
      <c r="CG72" s="2" t="s">
        <v>1844</v>
      </c>
      <c r="CH72" s="2" t="s">
        <v>1844</v>
      </c>
      <c r="CI72" s="2" t="s">
        <v>240</v>
      </c>
      <c r="CJ72" s="2" t="s">
        <v>1844</v>
      </c>
      <c r="CK72" s="2" t="s">
        <v>5132</v>
      </c>
      <c r="CL72" s="2" t="s">
        <v>1844</v>
      </c>
      <c r="CM72" s="2" t="s">
        <v>1844</v>
      </c>
      <c r="CN72" s="2" t="s">
        <v>1851</v>
      </c>
      <c r="CO72" s="2" t="s">
        <v>1855</v>
      </c>
      <c r="CP72" s="2" t="s">
        <v>1844</v>
      </c>
      <c r="CQ72" s="2" t="s">
        <v>1844</v>
      </c>
      <c r="CR72" s="2" t="s">
        <v>1847</v>
      </c>
      <c r="CS72" s="2" t="s">
        <v>1844</v>
      </c>
      <c r="CT72" s="2" t="s">
        <v>1844</v>
      </c>
      <c r="CU72" s="2" t="s">
        <v>1844</v>
      </c>
      <c r="CV72" s="2" t="s">
        <v>5134</v>
      </c>
      <c r="CW72" s="3">
        <v>44567</v>
      </c>
      <c r="CX72" s="3">
        <v>44564</v>
      </c>
      <c r="CY72" s="3">
        <v>44563</v>
      </c>
      <c r="CZ72" s="28">
        <v>1019796</v>
      </c>
      <c r="DA72" s="4">
        <v>0</v>
      </c>
      <c r="DB72" s="3"/>
      <c r="DC72" s="3"/>
      <c r="DD72" s="3">
        <v>44563</v>
      </c>
      <c r="DE72" s="3">
        <v>44563</v>
      </c>
      <c r="DF72" s="3"/>
      <c r="DG72" s="3">
        <v>44567</v>
      </c>
      <c r="DH72" s="3">
        <v>44563</v>
      </c>
      <c r="DI72" s="3">
        <v>44563</v>
      </c>
      <c r="DJ72" s="3">
        <v>45348</v>
      </c>
      <c r="DK72" s="28">
        <v>0</v>
      </c>
      <c r="DL72" s="3"/>
      <c r="DM72" s="28">
        <v>0</v>
      </c>
      <c r="DN72" s="28">
        <v>0</v>
      </c>
      <c r="DO72" s="3">
        <v>44567</v>
      </c>
      <c r="DP72" s="2" t="s">
        <v>5135</v>
      </c>
      <c r="DQ72" s="28">
        <v>94533</v>
      </c>
      <c r="DR72" s="28">
        <v>0</v>
      </c>
      <c r="DS72" s="28">
        <v>94533</v>
      </c>
      <c r="DT72" s="28">
        <v>1019796</v>
      </c>
      <c r="DU72" s="2" t="s">
        <v>1844</v>
      </c>
    </row>
    <row r="73" spans="1:125" x14ac:dyDescent="0.25">
      <c r="A73" s="2" t="s">
        <v>2306</v>
      </c>
      <c r="B73" s="2" t="s">
        <v>1291</v>
      </c>
      <c r="C73" s="2" t="s">
        <v>152</v>
      </c>
      <c r="D73" s="2" t="s">
        <v>153</v>
      </c>
      <c r="E73" s="2" t="s">
        <v>1362</v>
      </c>
      <c r="F73" s="2" t="s">
        <v>5239</v>
      </c>
      <c r="G73" s="2" t="s">
        <v>10</v>
      </c>
      <c r="H73" s="2" t="s">
        <v>54</v>
      </c>
      <c r="I73" s="2" t="s">
        <v>5121</v>
      </c>
      <c r="J73" s="2" t="s">
        <v>5122</v>
      </c>
      <c r="K73" s="2" t="s">
        <v>1281</v>
      </c>
      <c r="L73" s="2" t="s">
        <v>5139</v>
      </c>
      <c r="M73" s="2" t="s">
        <v>2305</v>
      </c>
      <c r="N73" s="2" t="s">
        <v>1276</v>
      </c>
      <c r="O73" s="2" t="s">
        <v>2176</v>
      </c>
      <c r="P73" s="2" t="s">
        <v>1844</v>
      </c>
      <c r="Q73" s="2" t="s">
        <v>1292</v>
      </c>
      <c r="R73" s="2" t="s">
        <v>1844</v>
      </c>
      <c r="S73" s="2" t="s">
        <v>1883</v>
      </c>
      <c r="T73" s="2" t="s">
        <v>1278</v>
      </c>
      <c r="U73" s="2" t="s">
        <v>1844</v>
      </c>
      <c r="V73" s="2" t="s">
        <v>1844</v>
      </c>
      <c r="W73" s="2" t="s">
        <v>5125</v>
      </c>
      <c r="X73" s="2" t="s">
        <v>5126</v>
      </c>
      <c r="Y73" s="2" t="s">
        <v>1866</v>
      </c>
      <c r="Z73" s="2" t="s">
        <v>1281</v>
      </c>
      <c r="AA73" s="2" t="s">
        <v>1281</v>
      </c>
      <c r="AB73" s="2" t="s">
        <v>5127</v>
      </c>
      <c r="AC73" s="2" t="s">
        <v>1852</v>
      </c>
      <c r="AD73" s="2" t="s">
        <v>1844</v>
      </c>
      <c r="AE73" s="2" t="s">
        <v>1844</v>
      </c>
      <c r="AF73" s="2" t="s">
        <v>1844</v>
      </c>
      <c r="AG73" s="2" t="s">
        <v>1844</v>
      </c>
      <c r="AH73" s="2" t="s">
        <v>1844</v>
      </c>
      <c r="AI73" s="2" t="s">
        <v>1844</v>
      </c>
      <c r="AJ73" s="2" t="s">
        <v>1281</v>
      </c>
      <c r="AK73" s="2" t="s">
        <v>1844</v>
      </c>
      <c r="AL73" s="2" t="s">
        <v>154</v>
      </c>
      <c r="AM73" s="2" t="s">
        <v>1844</v>
      </c>
      <c r="AN73" s="2" t="s">
        <v>1844</v>
      </c>
      <c r="AO73" s="2" t="s">
        <v>1857</v>
      </c>
      <c r="AP73" s="2" t="s">
        <v>1857</v>
      </c>
      <c r="AQ73" s="2" t="s">
        <v>1844</v>
      </c>
      <c r="AR73" s="2" t="s">
        <v>1844</v>
      </c>
      <c r="AS73" s="2" t="s">
        <v>1844</v>
      </c>
      <c r="AT73" s="2" t="s">
        <v>1844</v>
      </c>
      <c r="AU73" s="2" t="s">
        <v>1844</v>
      </c>
      <c r="AV73" s="2" t="s">
        <v>1281</v>
      </c>
      <c r="AW73" s="2" t="s">
        <v>5128</v>
      </c>
      <c r="AX73" s="2" t="s">
        <v>1844</v>
      </c>
      <c r="AY73" s="2" t="s">
        <v>1752</v>
      </c>
      <c r="AZ73" s="2" t="s">
        <v>2043</v>
      </c>
      <c r="BA73" s="2" t="s">
        <v>1844</v>
      </c>
      <c r="BB73" s="2" t="s">
        <v>1844</v>
      </c>
      <c r="BC73" s="2" t="s">
        <v>1844</v>
      </c>
      <c r="BD73" s="2" t="s">
        <v>1844</v>
      </c>
      <c r="BE73" s="2" t="s">
        <v>5129</v>
      </c>
      <c r="BF73" s="2" t="s">
        <v>1905</v>
      </c>
      <c r="BG73" s="2" t="s">
        <v>1905</v>
      </c>
      <c r="BH73" s="2" t="s">
        <v>2307</v>
      </c>
      <c r="BI73" s="2" t="s">
        <v>1857</v>
      </c>
      <c r="BJ73" s="2" t="s">
        <v>1857</v>
      </c>
      <c r="BK73" s="2" t="s">
        <v>1844</v>
      </c>
      <c r="BL73" s="2" t="s">
        <v>1025</v>
      </c>
      <c r="BM73" s="2" t="s">
        <v>1844</v>
      </c>
      <c r="BN73" s="2" t="s">
        <v>1882</v>
      </c>
      <c r="BO73" s="2" t="s">
        <v>1844</v>
      </c>
      <c r="BP73" s="2" t="s">
        <v>1844</v>
      </c>
      <c r="BQ73" s="2" t="s">
        <v>5187</v>
      </c>
      <c r="BR73" s="2" t="s">
        <v>1844</v>
      </c>
      <c r="BS73" s="2" t="s">
        <v>1844</v>
      </c>
      <c r="BT73" s="2" t="s">
        <v>5272</v>
      </c>
      <c r="BU73" s="2" t="s">
        <v>1844</v>
      </c>
      <c r="BV73" s="2" t="s">
        <v>1844</v>
      </c>
      <c r="BW73" s="2" t="s">
        <v>1844</v>
      </c>
      <c r="BX73" s="2" t="s">
        <v>1844</v>
      </c>
      <c r="BY73" s="2" t="s">
        <v>1844</v>
      </c>
      <c r="BZ73" s="2" t="s">
        <v>1844</v>
      </c>
      <c r="CA73" s="2" t="s">
        <v>1844</v>
      </c>
      <c r="CB73" s="2" t="s">
        <v>1853</v>
      </c>
      <c r="CC73" s="2" t="s">
        <v>1844</v>
      </c>
      <c r="CD73" s="2" t="s">
        <v>1844</v>
      </c>
      <c r="CE73" s="2" t="s">
        <v>1854</v>
      </c>
      <c r="CF73" s="2" t="s">
        <v>1844</v>
      </c>
      <c r="CG73" s="2" t="s">
        <v>1844</v>
      </c>
      <c r="CH73" s="2" t="s">
        <v>1844</v>
      </c>
      <c r="CI73" s="2" t="s">
        <v>155</v>
      </c>
      <c r="CJ73" s="2" t="s">
        <v>1844</v>
      </c>
      <c r="CK73" s="2" t="s">
        <v>5132</v>
      </c>
      <c r="CL73" s="2" t="s">
        <v>1844</v>
      </c>
      <c r="CM73" s="2" t="s">
        <v>1844</v>
      </c>
      <c r="CN73" s="2" t="s">
        <v>1851</v>
      </c>
      <c r="CO73" s="2" t="s">
        <v>1855</v>
      </c>
      <c r="CP73" s="2" t="s">
        <v>1844</v>
      </c>
      <c r="CQ73" s="2" t="s">
        <v>1844</v>
      </c>
      <c r="CR73" s="2" t="s">
        <v>1847</v>
      </c>
      <c r="CS73" s="2" t="s">
        <v>1884</v>
      </c>
      <c r="CT73" s="2" t="s">
        <v>1844</v>
      </c>
      <c r="CU73" s="2" t="s">
        <v>1844</v>
      </c>
      <c r="CV73" s="2" t="s">
        <v>5134</v>
      </c>
      <c r="CW73" s="3">
        <v>44691</v>
      </c>
      <c r="CX73" s="3">
        <v>44691</v>
      </c>
      <c r="CY73" s="3">
        <v>44691</v>
      </c>
      <c r="CZ73" s="28">
        <v>115511</v>
      </c>
      <c r="DA73" s="4">
        <v>0</v>
      </c>
      <c r="DB73" s="3"/>
      <c r="DC73" s="3"/>
      <c r="DD73" s="3">
        <v>44691</v>
      </c>
      <c r="DE73" s="3">
        <v>44691</v>
      </c>
      <c r="DF73" s="3"/>
      <c r="DG73" s="3">
        <v>44691</v>
      </c>
      <c r="DH73" s="3">
        <v>44691</v>
      </c>
      <c r="DI73" s="3">
        <v>44691</v>
      </c>
      <c r="DJ73" s="3">
        <v>45348</v>
      </c>
      <c r="DK73" s="28">
        <v>0</v>
      </c>
      <c r="DL73" s="3"/>
      <c r="DM73" s="28">
        <v>0</v>
      </c>
      <c r="DN73" s="28">
        <v>0</v>
      </c>
      <c r="DO73" s="3">
        <v>44691</v>
      </c>
      <c r="DP73" s="2" t="s">
        <v>5135</v>
      </c>
      <c r="DQ73" s="28">
        <v>12704</v>
      </c>
      <c r="DR73" s="28">
        <v>0</v>
      </c>
      <c r="DS73" s="28">
        <v>12704</v>
      </c>
      <c r="DT73" s="28">
        <v>115511</v>
      </c>
      <c r="DU73" s="2" t="s">
        <v>1844</v>
      </c>
    </row>
    <row r="74" spans="1:125" x14ac:dyDescent="0.25">
      <c r="A74" s="2" t="s">
        <v>2255</v>
      </c>
      <c r="B74" s="2" t="s">
        <v>1291</v>
      </c>
      <c r="C74" s="2" t="s">
        <v>152</v>
      </c>
      <c r="D74" s="2" t="s">
        <v>153</v>
      </c>
      <c r="E74" s="2" t="s">
        <v>1355</v>
      </c>
      <c r="F74" s="2" t="s">
        <v>5239</v>
      </c>
      <c r="G74" s="2" t="s">
        <v>10</v>
      </c>
      <c r="H74" s="2" t="s">
        <v>54</v>
      </c>
      <c r="I74" s="2" t="s">
        <v>5121</v>
      </c>
      <c r="J74" s="2" t="s">
        <v>5122</v>
      </c>
      <c r="K74" s="2" t="s">
        <v>1281</v>
      </c>
      <c r="L74" s="2" t="s">
        <v>5123</v>
      </c>
      <c r="M74" s="2" t="s">
        <v>2254</v>
      </c>
      <c r="N74" s="2" t="s">
        <v>1276</v>
      </c>
      <c r="O74" s="2" t="s">
        <v>2176</v>
      </c>
      <c r="P74" s="2" t="s">
        <v>1844</v>
      </c>
      <c r="Q74" s="2" t="s">
        <v>1299</v>
      </c>
      <c r="R74" s="2" t="s">
        <v>1844</v>
      </c>
      <c r="S74" s="2" t="s">
        <v>1883</v>
      </c>
      <c r="T74" s="2" t="s">
        <v>1278</v>
      </c>
      <c r="U74" s="2" t="s">
        <v>1844</v>
      </c>
      <c r="V74" s="2" t="s">
        <v>1844</v>
      </c>
      <c r="W74" s="2" t="s">
        <v>5125</v>
      </c>
      <c r="X74" s="2" t="s">
        <v>5126</v>
      </c>
      <c r="Y74" s="2" t="s">
        <v>1866</v>
      </c>
      <c r="Z74" s="2" t="s">
        <v>1281</v>
      </c>
      <c r="AA74" s="2" t="s">
        <v>1281</v>
      </c>
      <c r="AB74" s="2" t="s">
        <v>5127</v>
      </c>
      <c r="AC74" s="2" t="s">
        <v>1852</v>
      </c>
      <c r="AD74" s="2" t="s">
        <v>1844</v>
      </c>
      <c r="AE74" s="2" t="s">
        <v>1844</v>
      </c>
      <c r="AF74" s="2" t="s">
        <v>1844</v>
      </c>
      <c r="AG74" s="2" t="s">
        <v>1844</v>
      </c>
      <c r="AH74" s="2" t="s">
        <v>1844</v>
      </c>
      <c r="AI74" s="2" t="s">
        <v>1844</v>
      </c>
      <c r="AJ74" s="2" t="s">
        <v>1281</v>
      </c>
      <c r="AK74" s="2" t="s">
        <v>1844</v>
      </c>
      <c r="AL74" s="2" t="s">
        <v>154</v>
      </c>
      <c r="AM74" s="2" t="s">
        <v>1844</v>
      </c>
      <c r="AN74" s="2" t="s">
        <v>1844</v>
      </c>
      <c r="AO74" s="2" t="s">
        <v>1857</v>
      </c>
      <c r="AP74" s="2" t="s">
        <v>1857</v>
      </c>
      <c r="AQ74" s="2" t="s">
        <v>1844</v>
      </c>
      <c r="AR74" s="2" t="s">
        <v>1844</v>
      </c>
      <c r="AS74" s="2" t="s">
        <v>1844</v>
      </c>
      <c r="AT74" s="2" t="s">
        <v>1844</v>
      </c>
      <c r="AU74" s="2" t="s">
        <v>1844</v>
      </c>
      <c r="AV74" s="2" t="s">
        <v>1281</v>
      </c>
      <c r="AW74" s="2" t="s">
        <v>5128</v>
      </c>
      <c r="AX74" s="2" t="s">
        <v>1844</v>
      </c>
      <c r="AY74" s="2" t="s">
        <v>1752</v>
      </c>
      <c r="AZ74" s="2" t="s">
        <v>1928</v>
      </c>
      <c r="BA74" s="2" t="s">
        <v>1844</v>
      </c>
      <c r="BB74" s="2" t="s">
        <v>1844</v>
      </c>
      <c r="BC74" s="2" t="s">
        <v>1844</v>
      </c>
      <c r="BD74" s="2" t="s">
        <v>1844</v>
      </c>
      <c r="BE74" s="2" t="s">
        <v>5129</v>
      </c>
      <c r="BF74" s="2" t="s">
        <v>2190</v>
      </c>
      <c r="BG74" s="2" t="s">
        <v>1857</v>
      </c>
      <c r="BH74" s="2" t="s">
        <v>2256</v>
      </c>
      <c r="BI74" s="2" t="s">
        <v>1857</v>
      </c>
      <c r="BJ74" s="2" t="s">
        <v>2257</v>
      </c>
      <c r="BK74" s="2" t="s">
        <v>1844</v>
      </c>
      <c r="BL74" s="2" t="s">
        <v>1025</v>
      </c>
      <c r="BM74" s="2" t="s">
        <v>1844</v>
      </c>
      <c r="BN74" s="2" t="s">
        <v>1882</v>
      </c>
      <c r="BO74" s="2" t="s">
        <v>1844</v>
      </c>
      <c r="BP74" s="2" t="s">
        <v>1844</v>
      </c>
      <c r="BQ74" s="2" t="s">
        <v>5187</v>
      </c>
      <c r="BR74" s="2" t="s">
        <v>1844</v>
      </c>
      <c r="BS74" s="2" t="s">
        <v>1844</v>
      </c>
      <c r="BT74" s="2" t="s">
        <v>5273</v>
      </c>
      <c r="BU74" s="2" t="s">
        <v>1844</v>
      </c>
      <c r="BV74" s="2" t="s">
        <v>1844</v>
      </c>
      <c r="BW74" s="2" t="s">
        <v>1844</v>
      </c>
      <c r="BX74" s="2" t="s">
        <v>1844</v>
      </c>
      <c r="BY74" s="2" t="s">
        <v>1844</v>
      </c>
      <c r="BZ74" s="2" t="s">
        <v>1844</v>
      </c>
      <c r="CA74" s="2" t="s">
        <v>1844</v>
      </c>
      <c r="CB74" s="2" t="s">
        <v>1853</v>
      </c>
      <c r="CC74" s="2" t="s">
        <v>1844</v>
      </c>
      <c r="CD74" s="2" t="s">
        <v>1844</v>
      </c>
      <c r="CE74" s="2" t="s">
        <v>1854</v>
      </c>
      <c r="CF74" s="2" t="s">
        <v>1844</v>
      </c>
      <c r="CG74" s="2" t="s">
        <v>1844</v>
      </c>
      <c r="CH74" s="2" t="s">
        <v>1844</v>
      </c>
      <c r="CI74" s="2" t="s">
        <v>155</v>
      </c>
      <c r="CJ74" s="2" t="s">
        <v>1844</v>
      </c>
      <c r="CK74" s="2" t="s">
        <v>5132</v>
      </c>
      <c r="CL74" s="2" t="s">
        <v>1844</v>
      </c>
      <c r="CM74" s="2" t="s">
        <v>1844</v>
      </c>
      <c r="CN74" s="2" t="s">
        <v>1851</v>
      </c>
      <c r="CO74" s="2" t="s">
        <v>1855</v>
      </c>
      <c r="CP74" s="2" t="s">
        <v>1844</v>
      </c>
      <c r="CQ74" s="2" t="s">
        <v>1844</v>
      </c>
      <c r="CR74" s="2" t="s">
        <v>1847</v>
      </c>
      <c r="CS74" s="2" t="s">
        <v>1884</v>
      </c>
      <c r="CT74" s="2" t="s">
        <v>1844</v>
      </c>
      <c r="CU74" s="2" t="s">
        <v>1844</v>
      </c>
      <c r="CV74" s="2" t="s">
        <v>5134</v>
      </c>
      <c r="CW74" s="3">
        <v>44756</v>
      </c>
      <c r="CX74" s="3">
        <v>44678</v>
      </c>
      <c r="CY74" s="3">
        <v>44678</v>
      </c>
      <c r="CZ74" s="28">
        <v>740411</v>
      </c>
      <c r="DA74" s="4">
        <v>0</v>
      </c>
      <c r="DB74" s="3"/>
      <c r="DC74" s="3"/>
      <c r="DD74" s="3">
        <v>44678</v>
      </c>
      <c r="DE74" s="3">
        <v>44678</v>
      </c>
      <c r="DF74" s="3"/>
      <c r="DG74" s="3">
        <v>44756</v>
      </c>
      <c r="DH74" s="3"/>
      <c r="DI74" s="3">
        <v>44678</v>
      </c>
      <c r="DJ74" s="3">
        <v>45348</v>
      </c>
      <c r="DK74" s="28">
        <v>0</v>
      </c>
      <c r="DL74" s="3"/>
      <c r="DM74" s="28">
        <v>0</v>
      </c>
      <c r="DN74" s="28">
        <v>0</v>
      </c>
      <c r="DO74" s="3">
        <v>44756</v>
      </c>
      <c r="DP74" s="2" t="s">
        <v>5135</v>
      </c>
      <c r="DQ74" s="28">
        <v>376474</v>
      </c>
      <c r="DR74" s="28">
        <v>0</v>
      </c>
      <c r="DS74" s="28">
        <v>376474</v>
      </c>
      <c r="DT74" s="28">
        <v>740411</v>
      </c>
      <c r="DU74" s="2" t="s">
        <v>1844</v>
      </c>
    </row>
    <row r="75" spans="1:125" x14ac:dyDescent="0.25">
      <c r="A75" s="2" t="s">
        <v>2208</v>
      </c>
      <c r="B75" s="2" t="s">
        <v>1291</v>
      </c>
      <c r="C75" s="2" t="s">
        <v>152</v>
      </c>
      <c r="D75" s="2" t="s">
        <v>153</v>
      </c>
      <c r="E75" s="2" t="s">
        <v>1348</v>
      </c>
      <c r="F75" s="2" t="s">
        <v>5239</v>
      </c>
      <c r="G75" s="2" t="s">
        <v>10</v>
      </c>
      <c r="H75" s="2" t="s">
        <v>60</v>
      </c>
      <c r="I75" s="2" t="s">
        <v>5121</v>
      </c>
      <c r="J75" s="2" t="s">
        <v>5122</v>
      </c>
      <c r="K75" s="2" t="s">
        <v>1281</v>
      </c>
      <c r="L75" s="2" t="s">
        <v>5123</v>
      </c>
      <c r="M75" s="2" t="s">
        <v>2207</v>
      </c>
      <c r="N75" s="2" t="s">
        <v>1276</v>
      </c>
      <c r="O75" s="2" t="s">
        <v>2176</v>
      </c>
      <c r="P75" s="2" t="s">
        <v>1844</v>
      </c>
      <c r="Q75" s="2" t="s">
        <v>1299</v>
      </c>
      <c r="R75" s="2" t="s">
        <v>1844</v>
      </c>
      <c r="S75" s="2" t="s">
        <v>1883</v>
      </c>
      <c r="T75" s="2" t="s">
        <v>1278</v>
      </c>
      <c r="U75" s="2" t="s">
        <v>1844</v>
      </c>
      <c r="V75" s="2" t="s">
        <v>1844</v>
      </c>
      <c r="W75" s="2" t="s">
        <v>5125</v>
      </c>
      <c r="X75" s="2" t="s">
        <v>5126</v>
      </c>
      <c r="Y75" s="2" t="s">
        <v>1866</v>
      </c>
      <c r="Z75" s="2" t="s">
        <v>1281</v>
      </c>
      <c r="AA75" s="2" t="s">
        <v>1281</v>
      </c>
      <c r="AB75" s="2" t="s">
        <v>5127</v>
      </c>
      <c r="AC75" s="2" t="s">
        <v>1852</v>
      </c>
      <c r="AD75" s="2" t="s">
        <v>1844</v>
      </c>
      <c r="AE75" s="2" t="s">
        <v>1844</v>
      </c>
      <c r="AF75" s="2" t="s">
        <v>1844</v>
      </c>
      <c r="AG75" s="2" t="s">
        <v>1844</v>
      </c>
      <c r="AH75" s="2" t="s">
        <v>1844</v>
      </c>
      <c r="AI75" s="2" t="s">
        <v>1844</v>
      </c>
      <c r="AJ75" s="2" t="s">
        <v>1281</v>
      </c>
      <c r="AK75" s="2" t="s">
        <v>1844</v>
      </c>
      <c r="AL75" s="2" t="s">
        <v>154</v>
      </c>
      <c r="AM75" s="2" t="s">
        <v>1844</v>
      </c>
      <c r="AN75" s="2" t="s">
        <v>1844</v>
      </c>
      <c r="AO75" s="2" t="s">
        <v>1857</v>
      </c>
      <c r="AP75" s="2" t="s">
        <v>1857</v>
      </c>
      <c r="AQ75" s="2" t="s">
        <v>1844</v>
      </c>
      <c r="AR75" s="2" t="s">
        <v>1844</v>
      </c>
      <c r="AS75" s="2" t="s">
        <v>1844</v>
      </c>
      <c r="AT75" s="2" t="s">
        <v>1844</v>
      </c>
      <c r="AU75" s="2" t="s">
        <v>1844</v>
      </c>
      <c r="AV75" s="2" t="s">
        <v>1281</v>
      </c>
      <c r="AW75" s="2" t="s">
        <v>5128</v>
      </c>
      <c r="AX75" s="2" t="s">
        <v>1844</v>
      </c>
      <c r="AY75" s="2" t="s">
        <v>1752</v>
      </c>
      <c r="AZ75" s="2" t="s">
        <v>2209</v>
      </c>
      <c r="BA75" s="2" t="s">
        <v>1844</v>
      </c>
      <c r="BB75" s="2" t="s">
        <v>1844</v>
      </c>
      <c r="BC75" s="2" t="s">
        <v>1844</v>
      </c>
      <c r="BD75" s="2" t="s">
        <v>1844</v>
      </c>
      <c r="BE75" s="2" t="s">
        <v>5129</v>
      </c>
      <c r="BF75" s="2" t="s">
        <v>1905</v>
      </c>
      <c r="BG75" s="2" t="s">
        <v>1905</v>
      </c>
      <c r="BH75" s="2" t="s">
        <v>2211</v>
      </c>
      <c r="BI75" s="2" t="s">
        <v>1857</v>
      </c>
      <c r="BJ75" s="2" t="s">
        <v>2210</v>
      </c>
      <c r="BK75" s="2" t="s">
        <v>1844</v>
      </c>
      <c r="BL75" s="2" t="s">
        <v>1025</v>
      </c>
      <c r="BM75" s="2" t="s">
        <v>1844</v>
      </c>
      <c r="BN75" s="2" t="s">
        <v>1882</v>
      </c>
      <c r="BO75" s="2" t="s">
        <v>1844</v>
      </c>
      <c r="BP75" s="2" t="s">
        <v>1844</v>
      </c>
      <c r="BQ75" s="2" t="s">
        <v>5187</v>
      </c>
      <c r="BR75" s="2" t="s">
        <v>1844</v>
      </c>
      <c r="BS75" s="2" t="s">
        <v>1844</v>
      </c>
      <c r="BT75" s="2" t="s">
        <v>5274</v>
      </c>
      <c r="BU75" s="2" t="s">
        <v>1844</v>
      </c>
      <c r="BV75" s="2" t="s">
        <v>1844</v>
      </c>
      <c r="BW75" s="2" t="s">
        <v>1844</v>
      </c>
      <c r="BX75" s="2" t="s">
        <v>1844</v>
      </c>
      <c r="BY75" s="2" t="s">
        <v>1844</v>
      </c>
      <c r="BZ75" s="2" t="s">
        <v>1844</v>
      </c>
      <c r="CA75" s="2" t="s">
        <v>1844</v>
      </c>
      <c r="CB75" s="2" t="s">
        <v>1853</v>
      </c>
      <c r="CC75" s="2" t="s">
        <v>1844</v>
      </c>
      <c r="CD75" s="2" t="s">
        <v>1844</v>
      </c>
      <c r="CE75" s="2" t="s">
        <v>1854</v>
      </c>
      <c r="CF75" s="2" t="s">
        <v>1844</v>
      </c>
      <c r="CG75" s="2" t="s">
        <v>5131</v>
      </c>
      <c r="CH75" s="2" t="s">
        <v>1844</v>
      </c>
      <c r="CI75" s="2" t="s">
        <v>155</v>
      </c>
      <c r="CJ75" s="2" t="s">
        <v>1844</v>
      </c>
      <c r="CK75" s="2" t="s">
        <v>5132</v>
      </c>
      <c r="CL75" s="2" t="s">
        <v>1844</v>
      </c>
      <c r="CM75" s="2" t="s">
        <v>1844</v>
      </c>
      <c r="CN75" s="2" t="s">
        <v>1851</v>
      </c>
      <c r="CO75" s="2" t="s">
        <v>1855</v>
      </c>
      <c r="CP75" s="2" t="s">
        <v>1844</v>
      </c>
      <c r="CQ75" s="2" t="s">
        <v>1844</v>
      </c>
      <c r="CR75" s="2" t="s">
        <v>1847</v>
      </c>
      <c r="CS75" s="2" t="s">
        <v>1884</v>
      </c>
      <c r="CT75" s="2" t="s">
        <v>1844</v>
      </c>
      <c r="CU75" s="2" t="s">
        <v>5133</v>
      </c>
      <c r="CV75" s="2" t="s">
        <v>5134</v>
      </c>
      <c r="CW75" s="3">
        <v>44673</v>
      </c>
      <c r="CX75" s="3">
        <v>44671</v>
      </c>
      <c r="CY75" s="3">
        <v>44672</v>
      </c>
      <c r="CZ75" s="28">
        <v>2413213</v>
      </c>
      <c r="DA75" s="4">
        <v>0</v>
      </c>
      <c r="DB75" s="3"/>
      <c r="DC75" s="3"/>
      <c r="DD75" s="3">
        <v>44673</v>
      </c>
      <c r="DE75" s="3">
        <v>44671</v>
      </c>
      <c r="DF75" s="3"/>
      <c r="DG75" s="3">
        <v>44756</v>
      </c>
      <c r="DH75" s="3">
        <v>44671</v>
      </c>
      <c r="DI75" s="3">
        <v>44671</v>
      </c>
      <c r="DJ75" s="3">
        <v>45348</v>
      </c>
      <c r="DK75" s="28">
        <v>0</v>
      </c>
      <c r="DL75" s="3"/>
      <c r="DM75" s="28">
        <v>0</v>
      </c>
      <c r="DN75" s="28">
        <v>0</v>
      </c>
      <c r="DO75" s="3">
        <v>44673</v>
      </c>
      <c r="DP75" s="2" t="s">
        <v>5135</v>
      </c>
      <c r="DQ75" s="28">
        <v>2237414</v>
      </c>
      <c r="DR75" s="28">
        <v>0</v>
      </c>
      <c r="DS75" s="28">
        <v>2237414</v>
      </c>
      <c r="DT75" s="28">
        <v>2413213</v>
      </c>
      <c r="DU75" s="2" t="s">
        <v>1844</v>
      </c>
    </row>
    <row r="76" spans="1:125" x14ac:dyDescent="0.25">
      <c r="A76" s="2" t="s">
        <v>2148</v>
      </c>
      <c r="B76" s="2" t="s">
        <v>1279</v>
      </c>
      <c r="C76" s="2" t="s">
        <v>183</v>
      </c>
      <c r="D76" s="2" t="s">
        <v>184</v>
      </c>
      <c r="E76" s="2" t="s">
        <v>1341</v>
      </c>
      <c r="F76" s="2" t="s">
        <v>5239</v>
      </c>
      <c r="G76" s="2" t="s">
        <v>10</v>
      </c>
      <c r="H76" s="2" t="s">
        <v>67</v>
      </c>
      <c r="I76" s="2" t="s">
        <v>5121</v>
      </c>
      <c r="J76" s="2" t="s">
        <v>5122</v>
      </c>
      <c r="K76" s="2" t="s">
        <v>1281</v>
      </c>
      <c r="L76" s="2" t="s">
        <v>5148</v>
      </c>
      <c r="M76" s="2" t="s">
        <v>2147</v>
      </c>
      <c r="N76" s="2" t="s">
        <v>5202</v>
      </c>
      <c r="O76" s="2" t="s">
        <v>1887</v>
      </c>
      <c r="P76" s="2" t="s">
        <v>1844</v>
      </c>
      <c r="Q76" s="2" t="s">
        <v>1296</v>
      </c>
      <c r="R76" s="2" t="s">
        <v>1844</v>
      </c>
      <c r="S76" s="2" t="s">
        <v>1844</v>
      </c>
      <c r="T76" s="2" t="s">
        <v>1278</v>
      </c>
      <c r="U76" s="2" t="s">
        <v>1844</v>
      </c>
      <c r="V76" s="2" t="s">
        <v>1844</v>
      </c>
      <c r="W76" s="2" t="s">
        <v>5125</v>
      </c>
      <c r="X76" s="2" t="s">
        <v>5126</v>
      </c>
      <c r="Y76" s="2" t="s">
        <v>1890</v>
      </c>
      <c r="Z76" s="2" t="s">
        <v>1281</v>
      </c>
      <c r="AA76" s="2" t="s">
        <v>1281</v>
      </c>
      <c r="AB76" s="2" t="s">
        <v>5127</v>
      </c>
      <c r="AC76" s="2" t="s">
        <v>1852</v>
      </c>
      <c r="AD76" s="2" t="s">
        <v>1844</v>
      </c>
      <c r="AE76" s="2" t="s">
        <v>1844</v>
      </c>
      <c r="AF76" s="2" t="s">
        <v>1844</v>
      </c>
      <c r="AG76" s="2" t="s">
        <v>1844</v>
      </c>
      <c r="AH76" s="2" t="s">
        <v>1844</v>
      </c>
      <c r="AI76" s="2" t="s">
        <v>1844</v>
      </c>
      <c r="AJ76" s="2" t="s">
        <v>1281</v>
      </c>
      <c r="AK76" s="2" t="s">
        <v>1844</v>
      </c>
      <c r="AL76" s="2" t="s">
        <v>185</v>
      </c>
      <c r="AM76" s="2" t="s">
        <v>1844</v>
      </c>
      <c r="AN76" s="2" t="s">
        <v>1844</v>
      </c>
      <c r="AO76" s="2" t="s">
        <v>1857</v>
      </c>
      <c r="AP76" s="2" t="s">
        <v>1857</v>
      </c>
      <c r="AQ76" s="2" t="s">
        <v>1844</v>
      </c>
      <c r="AR76" s="2" t="s">
        <v>1844</v>
      </c>
      <c r="AS76" s="2" t="s">
        <v>1844</v>
      </c>
      <c r="AT76" s="2" t="s">
        <v>1844</v>
      </c>
      <c r="AU76" s="2" t="s">
        <v>1844</v>
      </c>
      <c r="AV76" s="2" t="s">
        <v>1281</v>
      </c>
      <c r="AW76" s="2" t="s">
        <v>5128</v>
      </c>
      <c r="AX76" s="2" t="s">
        <v>1844</v>
      </c>
      <c r="AY76" s="2" t="s">
        <v>1752</v>
      </c>
      <c r="AZ76" s="2" t="s">
        <v>2150</v>
      </c>
      <c r="BA76" s="2" t="s">
        <v>1844</v>
      </c>
      <c r="BB76" s="2" t="s">
        <v>1844</v>
      </c>
      <c r="BC76" s="2" t="s">
        <v>1844</v>
      </c>
      <c r="BD76" s="2" t="s">
        <v>1844</v>
      </c>
      <c r="BE76" s="2" t="s">
        <v>5129</v>
      </c>
      <c r="BF76" s="2" t="s">
        <v>1905</v>
      </c>
      <c r="BG76" s="2" t="s">
        <v>1857</v>
      </c>
      <c r="BH76" s="2" t="s">
        <v>2152</v>
      </c>
      <c r="BI76" s="2" t="s">
        <v>1857</v>
      </c>
      <c r="BJ76" s="2" t="s">
        <v>2151</v>
      </c>
      <c r="BK76" s="2" t="s">
        <v>1844</v>
      </c>
      <c r="BL76" s="2" t="s">
        <v>1025</v>
      </c>
      <c r="BM76" s="2" t="s">
        <v>1844</v>
      </c>
      <c r="BN76" s="2" t="s">
        <v>1844</v>
      </c>
      <c r="BO76" s="2" t="s">
        <v>1844</v>
      </c>
      <c r="BP76" s="2" t="s">
        <v>1844</v>
      </c>
      <c r="BQ76" s="2" t="s">
        <v>5187</v>
      </c>
      <c r="BR76" s="2" t="s">
        <v>1844</v>
      </c>
      <c r="BS76" s="2" t="s">
        <v>1844</v>
      </c>
      <c r="BT76" s="2" t="s">
        <v>5275</v>
      </c>
      <c r="BU76" s="2" t="s">
        <v>1844</v>
      </c>
      <c r="BV76" s="2" t="s">
        <v>1844</v>
      </c>
      <c r="BW76" s="2" t="s">
        <v>1844</v>
      </c>
      <c r="BX76" s="2" t="s">
        <v>1844</v>
      </c>
      <c r="BY76" s="2" t="s">
        <v>1844</v>
      </c>
      <c r="BZ76" s="2" t="s">
        <v>1844</v>
      </c>
      <c r="CA76" s="2" t="s">
        <v>1844</v>
      </c>
      <c r="CB76" s="2" t="s">
        <v>1853</v>
      </c>
      <c r="CC76" s="2" t="s">
        <v>1844</v>
      </c>
      <c r="CD76" s="2" t="s">
        <v>1844</v>
      </c>
      <c r="CE76" s="2" t="s">
        <v>1854</v>
      </c>
      <c r="CF76" s="2" t="s">
        <v>1844</v>
      </c>
      <c r="CG76" s="2" t="s">
        <v>5131</v>
      </c>
      <c r="CH76" s="2" t="s">
        <v>1844</v>
      </c>
      <c r="CI76" s="2" t="s">
        <v>186</v>
      </c>
      <c r="CJ76" s="2" t="s">
        <v>1844</v>
      </c>
      <c r="CK76" s="2" t="s">
        <v>5132</v>
      </c>
      <c r="CL76" s="2" t="s">
        <v>1844</v>
      </c>
      <c r="CM76" s="2" t="s">
        <v>1844</v>
      </c>
      <c r="CN76" s="2" t="s">
        <v>1851</v>
      </c>
      <c r="CO76" s="2" t="s">
        <v>1855</v>
      </c>
      <c r="CP76" s="2" t="s">
        <v>1844</v>
      </c>
      <c r="CQ76" s="2" t="s">
        <v>1844</v>
      </c>
      <c r="CR76" s="2" t="s">
        <v>1847</v>
      </c>
      <c r="CS76" s="2" t="s">
        <v>1844</v>
      </c>
      <c r="CT76" s="2" t="s">
        <v>1844</v>
      </c>
      <c r="CU76" s="2" t="s">
        <v>5133</v>
      </c>
      <c r="CV76" s="2" t="s">
        <v>5134</v>
      </c>
      <c r="CW76" s="3">
        <v>44655</v>
      </c>
      <c r="CX76" s="3">
        <v>44655</v>
      </c>
      <c r="CY76" s="3">
        <v>44655</v>
      </c>
      <c r="CZ76" s="28">
        <v>334378</v>
      </c>
      <c r="DA76" s="4">
        <v>0</v>
      </c>
      <c r="DB76" s="3"/>
      <c r="DC76" s="3"/>
      <c r="DD76" s="3">
        <v>44655</v>
      </c>
      <c r="DE76" s="3">
        <v>44655</v>
      </c>
      <c r="DF76" s="3"/>
      <c r="DG76" s="3">
        <v>44660</v>
      </c>
      <c r="DH76" s="3"/>
      <c r="DI76" s="3">
        <v>44655</v>
      </c>
      <c r="DJ76" s="3">
        <v>45348</v>
      </c>
      <c r="DK76" s="28">
        <v>0</v>
      </c>
      <c r="DL76" s="3"/>
      <c r="DM76" s="28">
        <v>0</v>
      </c>
      <c r="DN76" s="28">
        <v>0</v>
      </c>
      <c r="DO76" s="3">
        <v>44655</v>
      </c>
      <c r="DP76" s="2" t="s">
        <v>5135</v>
      </c>
      <c r="DQ76" s="28">
        <v>70098</v>
      </c>
      <c r="DR76" s="28">
        <v>0</v>
      </c>
      <c r="DS76" s="28">
        <v>70098</v>
      </c>
      <c r="DT76" s="28">
        <v>334378</v>
      </c>
      <c r="DU76" s="2" t="s">
        <v>1844</v>
      </c>
    </row>
    <row r="77" spans="1:125" x14ac:dyDescent="0.25">
      <c r="A77" s="2" t="s">
        <v>2115</v>
      </c>
      <c r="B77" s="2" t="s">
        <v>1295</v>
      </c>
      <c r="C77" s="2" t="s">
        <v>51</v>
      </c>
      <c r="D77" s="2" t="s">
        <v>52</v>
      </c>
      <c r="E77" s="2" t="s">
        <v>5276</v>
      </c>
      <c r="F77" s="2" t="s">
        <v>5239</v>
      </c>
      <c r="G77" s="2" t="s">
        <v>10</v>
      </c>
      <c r="H77" s="2" t="s">
        <v>67</v>
      </c>
      <c r="I77" s="2" t="s">
        <v>5121</v>
      </c>
      <c r="J77" s="2" t="s">
        <v>5122</v>
      </c>
      <c r="K77" s="2" t="s">
        <v>1281</v>
      </c>
      <c r="L77" s="2" t="s">
        <v>5148</v>
      </c>
      <c r="M77" s="2" t="s">
        <v>2114</v>
      </c>
      <c r="N77" s="2" t="s">
        <v>1276</v>
      </c>
      <c r="O77" s="2" t="s">
        <v>1870</v>
      </c>
      <c r="P77" s="2" t="s">
        <v>1844</v>
      </c>
      <c r="Q77" s="2" t="s">
        <v>1325</v>
      </c>
      <c r="R77" s="2" t="s">
        <v>1844</v>
      </c>
      <c r="S77" s="2" t="s">
        <v>1875</v>
      </c>
      <c r="T77" s="2" t="s">
        <v>1278</v>
      </c>
      <c r="U77" s="2" t="s">
        <v>1844</v>
      </c>
      <c r="V77" s="2" t="s">
        <v>1844</v>
      </c>
      <c r="W77" s="2" t="s">
        <v>5125</v>
      </c>
      <c r="X77" s="2" t="s">
        <v>5126</v>
      </c>
      <c r="Y77" s="2" t="s">
        <v>1871</v>
      </c>
      <c r="Z77" s="2" t="s">
        <v>1281</v>
      </c>
      <c r="AA77" s="2" t="s">
        <v>1281</v>
      </c>
      <c r="AB77" s="2" t="s">
        <v>5127</v>
      </c>
      <c r="AC77" s="2" t="s">
        <v>1852</v>
      </c>
      <c r="AD77" s="2" t="s">
        <v>1844</v>
      </c>
      <c r="AE77" s="2" t="s">
        <v>1844</v>
      </c>
      <c r="AF77" s="2" t="s">
        <v>1873</v>
      </c>
      <c r="AG77" s="2" t="s">
        <v>1844</v>
      </c>
      <c r="AH77" s="2" t="s">
        <v>1844</v>
      </c>
      <c r="AI77" s="2" t="s">
        <v>1844</v>
      </c>
      <c r="AJ77" s="2" t="s">
        <v>1281</v>
      </c>
      <c r="AK77" s="2" t="s">
        <v>1844</v>
      </c>
      <c r="AL77" s="2" t="s">
        <v>53</v>
      </c>
      <c r="AM77" s="2" t="s">
        <v>1844</v>
      </c>
      <c r="AN77" s="2" t="s">
        <v>1844</v>
      </c>
      <c r="AO77" s="2" t="s">
        <v>1857</v>
      </c>
      <c r="AP77" s="2" t="s">
        <v>1857</v>
      </c>
      <c r="AQ77" s="2" t="s">
        <v>1844</v>
      </c>
      <c r="AR77" s="2" t="s">
        <v>1844</v>
      </c>
      <c r="AS77" s="2" t="s">
        <v>1844</v>
      </c>
      <c r="AT77" s="2" t="s">
        <v>1844</v>
      </c>
      <c r="AU77" s="2" t="s">
        <v>1844</v>
      </c>
      <c r="AV77" s="2" t="s">
        <v>1281</v>
      </c>
      <c r="AW77" s="2" t="s">
        <v>5128</v>
      </c>
      <c r="AX77" s="2" t="s">
        <v>1844</v>
      </c>
      <c r="AY77" s="2" t="s">
        <v>1752</v>
      </c>
      <c r="AZ77" s="2" t="s">
        <v>2117</v>
      </c>
      <c r="BA77" s="2" t="s">
        <v>1844</v>
      </c>
      <c r="BB77" s="2" t="s">
        <v>1844</v>
      </c>
      <c r="BC77" s="2" t="s">
        <v>1844</v>
      </c>
      <c r="BD77" s="2" t="s">
        <v>1844</v>
      </c>
      <c r="BE77" s="2" t="s">
        <v>5129</v>
      </c>
      <c r="BF77" s="2" t="s">
        <v>1905</v>
      </c>
      <c r="BG77" s="2" t="s">
        <v>1905</v>
      </c>
      <c r="BH77" s="2" t="s">
        <v>5277</v>
      </c>
      <c r="BI77" s="2" t="s">
        <v>1857</v>
      </c>
      <c r="BJ77" s="2" t="s">
        <v>1975</v>
      </c>
      <c r="BK77" s="2" t="s">
        <v>1844</v>
      </c>
      <c r="BL77" s="2" t="s">
        <v>1015</v>
      </c>
      <c r="BM77" s="2" t="s">
        <v>1844</v>
      </c>
      <c r="BN77" s="2" t="s">
        <v>1872</v>
      </c>
      <c r="BO77" s="2" t="s">
        <v>1844</v>
      </c>
      <c r="BP77" s="2" t="s">
        <v>1844</v>
      </c>
      <c r="BQ77" s="2" t="s">
        <v>5187</v>
      </c>
      <c r="BR77" s="2" t="s">
        <v>1844</v>
      </c>
      <c r="BS77" s="2" t="s">
        <v>1844</v>
      </c>
      <c r="BT77" s="2" t="s">
        <v>5278</v>
      </c>
      <c r="BU77" s="2" t="s">
        <v>1844</v>
      </c>
      <c r="BV77" s="2" t="s">
        <v>1844</v>
      </c>
      <c r="BW77" s="2" t="s">
        <v>1844</v>
      </c>
      <c r="BX77" s="2" t="s">
        <v>1844</v>
      </c>
      <c r="BY77" s="2" t="s">
        <v>1844</v>
      </c>
      <c r="BZ77" s="2" t="s">
        <v>1844</v>
      </c>
      <c r="CA77" s="2" t="s">
        <v>1844</v>
      </c>
      <c r="CB77" s="2" t="s">
        <v>1853</v>
      </c>
      <c r="CC77" s="2" t="s">
        <v>1844</v>
      </c>
      <c r="CD77" s="2" t="s">
        <v>1844</v>
      </c>
      <c r="CE77" s="2" t="s">
        <v>1854</v>
      </c>
      <c r="CF77" s="2" t="s">
        <v>1844</v>
      </c>
      <c r="CG77" s="2" t="s">
        <v>1844</v>
      </c>
      <c r="CH77" s="2" t="s">
        <v>1844</v>
      </c>
      <c r="CI77" s="2" t="s">
        <v>55</v>
      </c>
      <c r="CJ77" s="2" t="s">
        <v>1844</v>
      </c>
      <c r="CK77" s="2" t="s">
        <v>5132</v>
      </c>
      <c r="CL77" s="2" t="s">
        <v>1844</v>
      </c>
      <c r="CM77" s="2" t="s">
        <v>1844</v>
      </c>
      <c r="CN77" s="2" t="s">
        <v>1851</v>
      </c>
      <c r="CO77" s="2" t="s">
        <v>1855</v>
      </c>
      <c r="CP77" s="2" t="s">
        <v>1844</v>
      </c>
      <c r="CQ77" s="2" t="s">
        <v>1844</v>
      </c>
      <c r="CR77" s="2" t="s">
        <v>1847</v>
      </c>
      <c r="CS77" s="2" t="s">
        <v>1876</v>
      </c>
      <c r="CT77" s="2" t="s">
        <v>1844</v>
      </c>
      <c r="CU77" s="2" t="s">
        <v>1844</v>
      </c>
      <c r="CV77" s="2" t="s">
        <v>5134</v>
      </c>
      <c r="CW77" s="3">
        <v>44648</v>
      </c>
      <c r="CX77" s="3">
        <v>44646</v>
      </c>
      <c r="CY77" s="3">
        <v>44646</v>
      </c>
      <c r="CZ77" s="28">
        <v>4536438</v>
      </c>
      <c r="DA77" s="4">
        <v>0</v>
      </c>
      <c r="DB77" s="3"/>
      <c r="DC77" s="3"/>
      <c r="DD77" s="3">
        <v>44646</v>
      </c>
      <c r="DE77" s="3">
        <v>44646</v>
      </c>
      <c r="DF77" s="3"/>
      <c r="DG77" s="3">
        <v>44648</v>
      </c>
      <c r="DH77" s="3"/>
      <c r="DI77" s="3">
        <v>44646</v>
      </c>
      <c r="DJ77" s="3">
        <v>45348</v>
      </c>
      <c r="DK77" s="28">
        <v>0</v>
      </c>
      <c r="DL77" s="3"/>
      <c r="DM77" s="28">
        <v>0</v>
      </c>
      <c r="DN77" s="28">
        <v>0</v>
      </c>
      <c r="DO77" s="3">
        <v>44648</v>
      </c>
      <c r="DP77" s="2" t="s">
        <v>5135</v>
      </c>
      <c r="DQ77" s="28">
        <v>3214064</v>
      </c>
      <c r="DR77" s="28">
        <v>0</v>
      </c>
      <c r="DS77" s="28">
        <v>3214064</v>
      </c>
      <c r="DT77" s="28">
        <v>4536438</v>
      </c>
      <c r="DU77" s="2" t="s">
        <v>1844</v>
      </c>
    </row>
    <row r="78" spans="1:125" x14ac:dyDescent="0.25">
      <c r="A78" s="2" t="s">
        <v>3225</v>
      </c>
      <c r="B78" s="2" t="s">
        <v>1298</v>
      </c>
      <c r="C78" s="2" t="s">
        <v>365</v>
      </c>
      <c r="D78" s="2" t="s">
        <v>366</v>
      </c>
      <c r="E78" s="2" t="s">
        <v>1480</v>
      </c>
      <c r="F78" s="2" t="s">
        <v>5239</v>
      </c>
      <c r="G78" s="2" t="s">
        <v>10</v>
      </c>
      <c r="H78" s="2" t="s">
        <v>67</v>
      </c>
      <c r="I78" s="2" t="s">
        <v>5121</v>
      </c>
      <c r="J78" s="2" t="s">
        <v>5122</v>
      </c>
      <c r="K78" s="2" t="s">
        <v>1281</v>
      </c>
      <c r="L78" s="2" t="s">
        <v>5148</v>
      </c>
      <c r="M78" s="2" t="s">
        <v>3224</v>
      </c>
      <c r="N78" s="2" t="s">
        <v>5279</v>
      </c>
      <c r="O78" s="2" t="s">
        <v>1913</v>
      </c>
      <c r="P78" s="2" t="s">
        <v>1844</v>
      </c>
      <c r="Q78" s="2" t="s">
        <v>1296</v>
      </c>
      <c r="R78" s="2" t="s">
        <v>1844</v>
      </c>
      <c r="S78" s="2" t="s">
        <v>1844</v>
      </c>
      <c r="T78" s="2" t="s">
        <v>1278</v>
      </c>
      <c r="U78" s="2" t="s">
        <v>1844</v>
      </c>
      <c r="V78" s="2" t="s">
        <v>1844</v>
      </c>
      <c r="W78" s="2" t="s">
        <v>5125</v>
      </c>
      <c r="X78" s="2" t="s">
        <v>5126</v>
      </c>
      <c r="Y78" s="2" t="s">
        <v>1914</v>
      </c>
      <c r="Z78" s="2" t="s">
        <v>1281</v>
      </c>
      <c r="AA78" s="2" t="s">
        <v>1281</v>
      </c>
      <c r="AB78" s="2" t="s">
        <v>5127</v>
      </c>
      <c r="AC78" s="2" t="s">
        <v>1852</v>
      </c>
      <c r="AD78" s="2" t="s">
        <v>1844</v>
      </c>
      <c r="AE78" s="2" t="s">
        <v>1844</v>
      </c>
      <c r="AF78" s="2" t="s">
        <v>1844</v>
      </c>
      <c r="AG78" s="2" t="s">
        <v>1844</v>
      </c>
      <c r="AH78" s="2" t="s">
        <v>1844</v>
      </c>
      <c r="AI78" s="2" t="s">
        <v>1844</v>
      </c>
      <c r="AJ78" s="2" t="s">
        <v>1281</v>
      </c>
      <c r="AK78" s="2" t="s">
        <v>1844</v>
      </c>
      <c r="AL78" s="2" t="s">
        <v>120</v>
      </c>
      <c r="AM78" s="2" t="s">
        <v>1844</v>
      </c>
      <c r="AN78" s="2" t="s">
        <v>1844</v>
      </c>
      <c r="AO78" s="2" t="s">
        <v>1857</v>
      </c>
      <c r="AP78" s="2" t="s">
        <v>1857</v>
      </c>
      <c r="AQ78" s="2" t="s">
        <v>1844</v>
      </c>
      <c r="AR78" s="2" t="s">
        <v>1844</v>
      </c>
      <c r="AS78" s="2" t="s">
        <v>1844</v>
      </c>
      <c r="AT78" s="2" t="s">
        <v>1844</v>
      </c>
      <c r="AU78" s="2" t="s">
        <v>1844</v>
      </c>
      <c r="AV78" s="2" t="s">
        <v>1281</v>
      </c>
      <c r="AW78" s="2" t="s">
        <v>5128</v>
      </c>
      <c r="AX78" s="2" t="s">
        <v>1844</v>
      </c>
      <c r="AY78" s="2" t="s">
        <v>1752</v>
      </c>
      <c r="AZ78" s="2" t="s">
        <v>2570</v>
      </c>
      <c r="BA78" s="2" t="s">
        <v>1844</v>
      </c>
      <c r="BB78" s="2" t="s">
        <v>1844</v>
      </c>
      <c r="BC78" s="2" t="s">
        <v>1844</v>
      </c>
      <c r="BD78" s="2" t="s">
        <v>1844</v>
      </c>
      <c r="BE78" s="2" t="s">
        <v>5129</v>
      </c>
      <c r="BF78" s="2" t="s">
        <v>2190</v>
      </c>
      <c r="BG78" s="2" t="s">
        <v>1905</v>
      </c>
      <c r="BH78" s="2" t="s">
        <v>3228</v>
      </c>
      <c r="BI78" s="2" t="s">
        <v>1857</v>
      </c>
      <c r="BJ78" s="2" t="s">
        <v>3227</v>
      </c>
      <c r="BK78" s="2" t="s">
        <v>1844</v>
      </c>
      <c r="BL78" s="2" t="s">
        <v>1015</v>
      </c>
      <c r="BM78" s="2" t="s">
        <v>1844</v>
      </c>
      <c r="BN78" s="2" t="s">
        <v>1844</v>
      </c>
      <c r="BO78" s="2" t="s">
        <v>1844</v>
      </c>
      <c r="BP78" s="2" t="s">
        <v>1844</v>
      </c>
      <c r="BQ78" s="2" t="s">
        <v>5187</v>
      </c>
      <c r="BR78" s="2" t="s">
        <v>1844</v>
      </c>
      <c r="BS78" s="2" t="s">
        <v>1844</v>
      </c>
      <c r="BT78" s="2" t="s">
        <v>5280</v>
      </c>
      <c r="BU78" s="2" t="s">
        <v>1844</v>
      </c>
      <c r="BV78" s="2" t="s">
        <v>1844</v>
      </c>
      <c r="BW78" s="2" t="s">
        <v>1844</v>
      </c>
      <c r="BX78" s="2" t="s">
        <v>1844</v>
      </c>
      <c r="BY78" s="2" t="s">
        <v>1844</v>
      </c>
      <c r="BZ78" s="2" t="s">
        <v>1844</v>
      </c>
      <c r="CA78" s="2" t="s">
        <v>1844</v>
      </c>
      <c r="CB78" s="2" t="s">
        <v>1853</v>
      </c>
      <c r="CC78" s="2" t="s">
        <v>1844</v>
      </c>
      <c r="CD78" s="2" t="s">
        <v>1844</v>
      </c>
      <c r="CE78" s="2" t="s">
        <v>1854</v>
      </c>
      <c r="CF78" s="2" t="s">
        <v>1844</v>
      </c>
      <c r="CG78" s="2" t="s">
        <v>5131</v>
      </c>
      <c r="CH78" s="2" t="s">
        <v>1844</v>
      </c>
      <c r="CI78" s="2" t="s">
        <v>121</v>
      </c>
      <c r="CJ78" s="2" t="s">
        <v>1844</v>
      </c>
      <c r="CK78" s="2" t="s">
        <v>5132</v>
      </c>
      <c r="CL78" s="2" t="s">
        <v>1844</v>
      </c>
      <c r="CM78" s="2" t="s">
        <v>1844</v>
      </c>
      <c r="CN78" s="2" t="s">
        <v>1851</v>
      </c>
      <c r="CO78" s="2" t="s">
        <v>1855</v>
      </c>
      <c r="CP78" s="2" t="s">
        <v>1844</v>
      </c>
      <c r="CQ78" s="2" t="s">
        <v>1844</v>
      </c>
      <c r="CR78" s="2" t="s">
        <v>1847</v>
      </c>
      <c r="CS78" s="2" t="s">
        <v>1844</v>
      </c>
      <c r="CT78" s="2" t="s">
        <v>1844</v>
      </c>
      <c r="CU78" s="2" t="s">
        <v>5133</v>
      </c>
      <c r="CV78" s="2" t="s">
        <v>5134</v>
      </c>
      <c r="CW78" s="3">
        <v>44936</v>
      </c>
      <c r="CX78" s="3">
        <v>44916</v>
      </c>
      <c r="CY78" s="3">
        <v>44916</v>
      </c>
      <c r="CZ78" s="28">
        <v>2775786</v>
      </c>
      <c r="DA78" s="4">
        <v>0</v>
      </c>
      <c r="DB78" s="3"/>
      <c r="DC78" s="3"/>
      <c r="DD78" s="3">
        <v>44916</v>
      </c>
      <c r="DE78" s="3">
        <v>44916</v>
      </c>
      <c r="DF78" s="3"/>
      <c r="DG78" s="3">
        <v>44936</v>
      </c>
      <c r="DH78" s="3"/>
      <c r="DI78" s="3">
        <v>44916</v>
      </c>
      <c r="DJ78" s="3">
        <v>45348</v>
      </c>
      <c r="DK78" s="28">
        <v>0</v>
      </c>
      <c r="DL78" s="3"/>
      <c r="DM78" s="28">
        <v>0</v>
      </c>
      <c r="DN78" s="28">
        <v>0</v>
      </c>
      <c r="DO78" s="3">
        <v>44936</v>
      </c>
      <c r="DP78" s="2" t="s">
        <v>5135</v>
      </c>
      <c r="DQ78" s="28">
        <v>373023</v>
      </c>
      <c r="DR78" s="28">
        <v>0</v>
      </c>
      <c r="DS78" s="28">
        <v>373023</v>
      </c>
      <c r="DT78" s="28">
        <v>2775786</v>
      </c>
      <c r="DU78" s="2" t="s">
        <v>1844</v>
      </c>
    </row>
    <row r="79" spans="1:125" x14ac:dyDescent="0.25">
      <c r="A79" s="2" t="s">
        <v>2938</v>
      </c>
      <c r="B79" s="2" t="s">
        <v>1298</v>
      </c>
      <c r="C79" s="2" t="s">
        <v>325</v>
      </c>
      <c r="D79" s="2" t="s">
        <v>326</v>
      </c>
      <c r="E79" s="2" t="s">
        <v>1446</v>
      </c>
      <c r="F79" s="2" t="s">
        <v>5239</v>
      </c>
      <c r="G79" s="2" t="s">
        <v>10</v>
      </c>
      <c r="H79" s="2" t="s">
        <v>54</v>
      </c>
      <c r="I79" s="2" t="s">
        <v>5121</v>
      </c>
      <c r="J79" s="2" t="s">
        <v>5122</v>
      </c>
      <c r="K79" s="2" t="s">
        <v>1281</v>
      </c>
      <c r="L79" s="2" t="s">
        <v>5123</v>
      </c>
      <c r="M79" s="2" t="s">
        <v>2937</v>
      </c>
      <c r="N79" s="2" t="s">
        <v>1276</v>
      </c>
      <c r="O79" s="2" t="s">
        <v>1960</v>
      </c>
      <c r="P79" s="2" t="s">
        <v>1844</v>
      </c>
      <c r="Q79" s="2" t="s">
        <v>1292</v>
      </c>
      <c r="R79" s="2" t="s">
        <v>1844</v>
      </c>
      <c r="S79" s="2" t="s">
        <v>1844</v>
      </c>
      <c r="T79" s="2" t="s">
        <v>1278</v>
      </c>
      <c r="U79" s="2" t="s">
        <v>1844</v>
      </c>
      <c r="V79" s="2" t="s">
        <v>1844</v>
      </c>
      <c r="W79" s="2" t="s">
        <v>5125</v>
      </c>
      <c r="X79" s="2" t="s">
        <v>5126</v>
      </c>
      <c r="Y79" s="2" t="s">
        <v>1914</v>
      </c>
      <c r="Z79" s="2" t="s">
        <v>1281</v>
      </c>
      <c r="AA79" s="2" t="s">
        <v>1281</v>
      </c>
      <c r="AB79" s="2" t="s">
        <v>5127</v>
      </c>
      <c r="AC79" s="2" t="s">
        <v>1852</v>
      </c>
      <c r="AD79" s="2" t="s">
        <v>1844</v>
      </c>
      <c r="AE79" s="2" t="s">
        <v>1844</v>
      </c>
      <c r="AF79" s="2" t="s">
        <v>1844</v>
      </c>
      <c r="AG79" s="2" t="s">
        <v>1844</v>
      </c>
      <c r="AH79" s="2" t="s">
        <v>1844</v>
      </c>
      <c r="AI79" s="2" t="s">
        <v>1844</v>
      </c>
      <c r="AJ79" s="2" t="s">
        <v>1281</v>
      </c>
      <c r="AK79" s="2" t="s">
        <v>1844</v>
      </c>
      <c r="AL79" s="2" t="s">
        <v>120</v>
      </c>
      <c r="AM79" s="2" t="s">
        <v>1844</v>
      </c>
      <c r="AN79" s="2" t="s">
        <v>1844</v>
      </c>
      <c r="AO79" s="2" t="s">
        <v>1857</v>
      </c>
      <c r="AP79" s="2" t="s">
        <v>1857</v>
      </c>
      <c r="AQ79" s="2" t="s">
        <v>1844</v>
      </c>
      <c r="AR79" s="2" t="s">
        <v>1844</v>
      </c>
      <c r="AS79" s="2" t="s">
        <v>1844</v>
      </c>
      <c r="AT79" s="2" t="s">
        <v>1844</v>
      </c>
      <c r="AU79" s="2" t="s">
        <v>1844</v>
      </c>
      <c r="AV79" s="2" t="s">
        <v>1281</v>
      </c>
      <c r="AW79" s="2" t="s">
        <v>5128</v>
      </c>
      <c r="AX79" s="2" t="s">
        <v>1844</v>
      </c>
      <c r="AY79" s="2" t="s">
        <v>1752</v>
      </c>
      <c r="AZ79" s="2" t="s">
        <v>4124</v>
      </c>
      <c r="BA79" s="2" t="s">
        <v>1844</v>
      </c>
      <c r="BB79" s="2" t="s">
        <v>1844</v>
      </c>
      <c r="BC79" s="2" t="s">
        <v>1844</v>
      </c>
      <c r="BD79" s="2" t="s">
        <v>1844</v>
      </c>
      <c r="BE79" s="2" t="s">
        <v>5129</v>
      </c>
      <c r="BF79" s="2" t="s">
        <v>1905</v>
      </c>
      <c r="BG79" s="2" t="s">
        <v>1905</v>
      </c>
      <c r="BH79" s="2" t="s">
        <v>2939</v>
      </c>
      <c r="BI79" s="2" t="s">
        <v>1857</v>
      </c>
      <c r="BJ79" s="2" t="s">
        <v>2375</v>
      </c>
      <c r="BK79" s="2" t="s">
        <v>1844</v>
      </c>
      <c r="BL79" s="2" t="s">
        <v>1025</v>
      </c>
      <c r="BM79" s="2" t="s">
        <v>1844</v>
      </c>
      <c r="BN79" s="2" t="s">
        <v>1844</v>
      </c>
      <c r="BO79" s="2" t="s">
        <v>1844</v>
      </c>
      <c r="BP79" s="2" t="s">
        <v>1844</v>
      </c>
      <c r="BQ79" s="2" t="s">
        <v>5187</v>
      </c>
      <c r="BR79" s="2" t="s">
        <v>1844</v>
      </c>
      <c r="BS79" s="2" t="s">
        <v>1844</v>
      </c>
      <c r="BT79" s="2" t="s">
        <v>5281</v>
      </c>
      <c r="BU79" s="2" t="s">
        <v>1844</v>
      </c>
      <c r="BV79" s="2" t="s">
        <v>1844</v>
      </c>
      <c r="BW79" s="2" t="s">
        <v>1844</v>
      </c>
      <c r="BX79" s="2" t="s">
        <v>1844</v>
      </c>
      <c r="BY79" s="2" t="s">
        <v>1844</v>
      </c>
      <c r="BZ79" s="2" t="s">
        <v>1844</v>
      </c>
      <c r="CA79" s="2" t="s">
        <v>1844</v>
      </c>
      <c r="CB79" s="2" t="s">
        <v>1853</v>
      </c>
      <c r="CC79" s="2" t="s">
        <v>1844</v>
      </c>
      <c r="CD79" s="2" t="s">
        <v>1844</v>
      </c>
      <c r="CE79" s="2" t="s">
        <v>1854</v>
      </c>
      <c r="CF79" s="2" t="s">
        <v>1844</v>
      </c>
      <c r="CG79" s="2" t="s">
        <v>1844</v>
      </c>
      <c r="CH79" s="2" t="s">
        <v>1844</v>
      </c>
      <c r="CI79" s="2" t="s">
        <v>121</v>
      </c>
      <c r="CJ79" s="2" t="s">
        <v>1844</v>
      </c>
      <c r="CK79" s="2" t="s">
        <v>5132</v>
      </c>
      <c r="CL79" s="2" t="s">
        <v>1844</v>
      </c>
      <c r="CM79" s="2" t="s">
        <v>1844</v>
      </c>
      <c r="CN79" s="2" t="s">
        <v>1851</v>
      </c>
      <c r="CO79" s="2" t="s">
        <v>1855</v>
      </c>
      <c r="CP79" s="2" t="s">
        <v>1844</v>
      </c>
      <c r="CQ79" s="2" t="s">
        <v>1844</v>
      </c>
      <c r="CR79" s="2" t="s">
        <v>1847</v>
      </c>
      <c r="CS79" s="2" t="s">
        <v>1844</v>
      </c>
      <c r="CT79" s="2" t="s">
        <v>1844</v>
      </c>
      <c r="CU79" s="2" t="s">
        <v>1844</v>
      </c>
      <c r="CV79" s="2" t="s">
        <v>5134</v>
      </c>
      <c r="CW79" s="3">
        <v>44847</v>
      </c>
      <c r="CX79" s="3">
        <v>44846</v>
      </c>
      <c r="CY79" s="3">
        <v>44846</v>
      </c>
      <c r="CZ79" s="28">
        <v>422133</v>
      </c>
      <c r="DA79" s="4">
        <v>0</v>
      </c>
      <c r="DB79" s="3"/>
      <c r="DC79" s="3"/>
      <c r="DD79" s="3">
        <v>44847</v>
      </c>
      <c r="DE79" s="3">
        <v>44846</v>
      </c>
      <c r="DF79" s="3"/>
      <c r="DG79" s="3">
        <v>44847</v>
      </c>
      <c r="DH79" s="3"/>
      <c r="DI79" s="3">
        <v>44846</v>
      </c>
      <c r="DJ79" s="3">
        <v>45348</v>
      </c>
      <c r="DK79" s="28">
        <v>0</v>
      </c>
      <c r="DL79" s="3"/>
      <c r="DM79" s="28">
        <v>0</v>
      </c>
      <c r="DN79" s="28">
        <v>0</v>
      </c>
      <c r="DO79" s="3">
        <v>44847</v>
      </c>
      <c r="DP79" s="2" t="s">
        <v>5135</v>
      </c>
      <c r="DQ79" s="28">
        <v>267922</v>
      </c>
      <c r="DR79" s="28">
        <v>0</v>
      </c>
      <c r="DS79" s="28">
        <v>267922</v>
      </c>
      <c r="DT79" s="28">
        <v>422133</v>
      </c>
      <c r="DU79" s="2" t="s">
        <v>1844</v>
      </c>
    </row>
    <row r="80" spans="1:125" x14ac:dyDescent="0.25">
      <c r="A80" s="2" t="s">
        <v>2902</v>
      </c>
      <c r="B80" s="2" t="s">
        <v>1298</v>
      </c>
      <c r="C80" s="2" t="s">
        <v>118</v>
      </c>
      <c r="D80" s="2" t="s">
        <v>119</v>
      </c>
      <c r="E80" s="2" t="s">
        <v>1442</v>
      </c>
      <c r="F80" s="2" t="s">
        <v>5239</v>
      </c>
      <c r="G80" s="2" t="s">
        <v>10</v>
      </c>
      <c r="H80" s="2" t="s">
        <v>54</v>
      </c>
      <c r="I80" s="2" t="s">
        <v>5121</v>
      </c>
      <c r="J80" s="2" t="s">
        <v>5122</v>
      </c>
      <c r="K80" s="2" t="s">
        <v>1281</v>
      </c>
      <c r="L80" s="2" t="s">
        <v>5123</v>
      </c>
      <c r="M80" s="2" t="s">
        <v>2901</v>
      </c>
      <c r="N80" s="2" t="s">
        <v>1276</v>
      </c>
      <c r="O80" s="2" t="s">
        <v>1992</v>
      </c>
      <c r="P80" s="2" t="s">
        <v>1844</v>
      </c>
      <c r="Q80" s="2" t="s">
        <v>1292</v>
      </c>
      <c r="R80" s="2" t="s">
        <v>1844</v>
      </c>
      <c r="S80" s="2" t="s">
        <v>2001</v>
      </c>
      <c r="T80" s="2" t="s">
        <v>1278</v>
      </c>
      <c r="U80" s="2" t="s">
        <v>1844</v>
      </c>
      <c r="V80" s="2" t="s">
        <v>1844</v>
      </c>
      <c r="W80" s="2" t="s">
        <v>5125</v>
      </c>
      <c r="X80" s="2" t="s">
        <v>5126</v>
      </c>
      <c r="Y80" s="2" t="s">
        <v>1914</v>
      </c>
      <c r="Z80" s="2" t="s">
        <v>1281</v>
      </c>
      <c r="AA80" s="2" t="s">
        <v>1281</v>
      </c>
      <c r="AB80" s="2" t="s">
        <v>5127</v>
      </c>
      <c r="AC80" s="2" t="s">
        <v>1852</v>
      </c>
      <c r="AD80" s="2" t="s">
        <v>1844</v>
      </c>
      <c r="AE80" s="2" t="s">
        <v>1844</v>
      </c>
      <c r="AF80" s="2" t="s">
        <v>1844</v>
      </c>
      <c r="AG80" s="2" t="s">
        <v>1844</v>
      </c>
      <c r="AH80" s="2" t="s">
        <v>1844</v>
      </c>
      <c r="AI80" s="2" t="s">
        <v>1844</v>
      </c>
      <c r="AJ80" s="2" t="s">
        <v>1281</v>
      </c>
      <c r="AK80" s="2" t="s">
        <v>1844</v>
      </c>
      <c r="AL80" s="2" t="s">
        <v>120</v>
      </c>
      <c r="AM80" s="2" t="s">
        <v>1844</v>
      </c>
      <c r="AN80" s="2" t="s">
        <v>1844</v>
      </c>
      <c r="AO80" s="2" t="s">
        <v>1857</v>
      </c>
      <c r="AP80" s="2" t="s">
        <v>1857</v>
      </c>
      <c r="AQ80" s="2" t="s">
        <v>1844</v>
      </c>
      <c r="AR80" s="2" t="s">
        <v>1844</v>
      </c>
      <c r="AS80" s="2" t="s">
        <v>1844</v>
      </c>
      <c r="AT80" s="2" t="s">
        <v>1844</v>
      </c>
      <c r="AU80" s="2" t="s">
        <v>1844</v>
      </c>
      <c r="AV80" s="2" t="s">
        <v>1281</v>
      </c>
      <c r="AW80" s="2" t="s">
        <v>5128</v>
      </c>
      <c r="AX80" s="2" t="s">
        <v>1844</v>
      </c>
      <c r="AY80" s="2" t="s">
        <v>1752</v>
      </c>
      <c r="AZ80" s="2" t="s">
        <v>2107</v>
      </c>
      <c r="BA80" s="2" t="s">
        <v>1844</v>
      </c>
      <c r="BB80" s="2" t="s">
        <v>1844</v>
      </c>
      <c r="BC80" s="2" t="s">
        <v>1844</v>
      </c>
      <c r="BD80" s="2" t="s">
        <v>1844</v>
      </c>
      <c r="BE80" s="2" t="s">
        <v>5129</v>
      </c>
      <c r="BF80" s="2" t="s">
        <v>1961</v>
      </c>
      <c r="BG80" s="2" t="s">
        <v>1961</v>
      </c>
      <c r="BH80" s="2" t="s">
        <v>2903</v>
      </c>
      <c r="BI80" s="2" t="s">
        <v>1857</v>
      </c>
      <c r="BJ80" s="2" t="s">
        <v>3027</v>
      </c>
      <c r="BK80" s="2" t="s">
        <v>1844</v>
      </c>
      <c r="BL80" s="2" t="s">
        <v>1025</v>
      </c>
      <c r="BM80" s="2" t="s">
        <v>1844</v>
      </c>
      <c r="BN80" s="2" t="s">
        <v>1999</v>
      </c>
      <c r="BO80" s="2" t="s">
        <v>1844</v>
      </c>
      <c r="BP80" s="2" t="s">
        <v>1844</v>
      </c>
      <c r="BQ80" s="2" t="s">
        <v>5187</v>
      </c>
      <c r="BR80" s="2" t="s">
        <v>1844</v>
      </c>
      <c r="BS80" s="2" t="s">
        <v>1844</v>
      </c>
      <c r="BT80" s="2" t="s">
        <v>5282</v>
      </c>
      <c r="BU80" s="2" t="s">
        <v>1844</v>
      </c>
      <c r="BV80" s="2" t="s">
        <v>1844</v>
      </c>
      <c r="BW80" s="2" t="s">
        <v>1844</v>
      </c>
      <c r="BX80" s="2" t="s">
        <v>1844</v>
      </c>
      <c r="BY80" s="2" t="s">
        <v>1844</v>
      </c>
      <c r="BZ80" s="2" t="s">
        <v>1844</v>
      </c>
      <c r="CA80" s="2" t="s">
        <v>1844</v>
      </c>
      <c r="CB80" s="2" t="s">
        <v>1853</v>
      </c>
      <c r="CC80" s="2" t="s">
        <v>1844</v>
      </c>
      <c r="CD80" s="2" t="s">
        <v>1844</v>
      </c>
      <c r="CE80" s="2" t="s">
        <v>1854</v>
      </c>
      <c r="CF80" s="2" t="s">
        <v>1844</v>
      </c>
      <c r="CG80" s="2" t="s">
        <v>1844</v>
      </c>
      <c r="CH80" s="2" t="s">
        <v>1844</v>
      </c>
      <c r="CI80" s="2" t="s">
        <v>121</v>
      </c>
      <c r="CJ80" s="2" t="s">
        <v>1844</v>
      </c>
      <c r="CK80" s="2" t="s">
        <v>5132</v>
      </c>
      <c r="CL80" s="2" t="s">
        <v>1844</v>
      </c>
      <c r="CM80" s="2" t="s">
        <v>1844</v>
      </c>
      <c r="CN80" s="2" t="s">
        <v>1851</v>
      </c>
      <c r="CO80" s="2" t="s">
        <v>1855</v>
      </c>
      <c r="CP80" s="2" t="s">
        <v>1844</v>
      </c>
      <c r="CQ80" s="2" t="s">
        <v>1844</v>
      </c>
      <c r="CR80" s="2" t="s">
        <v>1847</v>
      </c>
      <c r="CS80" s="2" t="s">
        <v>2002</v>
      </c>
      <c r="CT80" s="2" t="s">
        <v>1844</v>
      </c>
      <c r="CU80" s="2" t="s">
        <v>1844</v>
      </c>
      <c r="CV80" s="2" t="s">
        <v>5134</v>
      </c>
      <c r="CW80" s="3">
        <v>44837</v>
      </c>
      <c r="CX80" s="3">
        <v>44837</v>
      </c>
      <c r="CY80" s="3">
        <v>44837</v>
      </c>
      <c r="CZ80" s="28">
        <v>554965</v>
      </c>
      <c r="DA80" s="4">
        <v>0</v>
      </c>
      <c r="DB80" s="3"/>
      <c r="DC80" s="3"/>
      <c r="DD80" s="3">
        <v>44837</v>
      </c>
      <c r="DE80" s="3">
        <v>44837</v>
      </c>
      <c r="DF80" s="3"/>
      <c r="DG80" s="3">
        <v>44862</v>
      </c>
      <c r="DH80" s="3"/>
      <c r="DI80" s="3">
        <v>44837</v>
      </c>
      <c r="DJ80" s="3">
        <v>45348</v>
      </c>
      <c r="DK80" s="28">
        <v>0</v>
      </c>
      <c r="DL80" s="3"/>
      <c r="DM80" s="28">
        <v>0</v>
      </c>
      <c r="DN80" s="28">
        <v>0</v>
      </c>
      <c r="DO80" s="3">
        <v>44837</v>
      </c>
      <c r="DP80" s="2" t="s">
        <v>5135</v>
      </c>
      <c r="DQ80" s="28">
        <v>422696</v>
      </c>
      <c r="DR80" s="28">
        <v>0</v>
      </c>
      <c r="DS80" s="28">
        <v>422696</v>
      </c>
      <c r="DT80" s="28">
        <v>554965</v>
      </c>
      <c r="DU80" s="2" t="s">
        <v>1844</v>
      </c>
    </row>
    <row r="81" spans="1:125" x14ac:dyDescent="0.25">
      <c r="A81" s="2" t="s">
        <v>2876</v>
      </c>
      <c r="B81" s="2" t="s">
        <v>1295</v>
      </c>
      <c r="C81" s="2" t="s">
        <v>51</v>
      </c>
      <c r="D81" s="2" t="s">
        <v>52</v>
      </c>
      <c r="E81" s="2" t="s">
        <v>1439</v>
      </c>
      <c r="F81" s="2" t="s">
        <v>5239</v>
      </c>
      <c r="G81" s="2" t="s">
        <v>10</v>
      </c>
      <c r="H81" s="2" t="s">
        <v>1129</v>
      </c>
      <c r="I81" s="2" t="s">
        <v>5121</v>
      </c>
      <c r="J81" s="2" t="s">
        <v>5122</v>
      </c>
      <c r="K81" s="2" t="s">
        <v>1281</v>
      </c>
      <c r="L81" s="2" t="s">
        <v>5123</v>
      </c>
      <c r="M81" s="2" t="s">
        <v>2875</v>
      </c>
      <c r="N81" s="2" t="s">
        <v>1276</v>
      </c>
      <c r="O81" s="2" t="s">
        <v>1870</v>
      </c>
      <c r="P81" s="2" t="s">
        <v>1844</v>
      </c>
      <c r="Q81" s="2" t="s">
        <v>1296</v>
      </c>
      <c r="R81" s="2" t="s">
        <v>1844</v>
      </c>
      <c r="S81" s="2" t="s">
        <v>1875</v>
      </c>
      <c r="T81" s="2" t="s">
        <v>1278</v>
      </c>
      <c r="U81" s="2" t="s">
        <v>1844</v>
      </c>
      <c r="V81" s="2" t="s">
        <v>1844</v>
      </c>
      <c r="W81" s="2" t="s">
        <v>5125</v>
      </c>
      <c r="X81" s="2" t="s">
        <v>5126</v>
      </c>
      <c r="Y81" s="2" t="s">
        <v>1871</v>
      </c>
      <c r="Z81" s="2" t="s">
        <v>1281</v>
      </c>
      <c r="AA81" s="2" t="s">
        <v>1281</v>
      </c>
      <c r="AB81" s="2" t="s">
        <v>5127</v>
      </c>
      <c r="AC81" s="2" t="s">
        <v>1852</v>
      </c>
      <c r="AD81" s="2" t="s">
        <v>1844</v>
      </c>
      <c r="AE81" s="2" t="s">
        <v>1844</v>
      </c>
      <c r="AF81" s="2" t="s">
        <v>1873</v>
      </c>
      <c r="AG81" s="2" t="s">
        <v>1844</v>
      </c>
      <c r="AH81" s="2" t="s">
        <v>1844</v>
      </c>
      <c r="AI81" s="2" t="s">
        <v>1844</v>
      </c>
      <c r="AJ81" s="2" t="s">
        <v>1281</v>
      </c>
      <c r="AK81" s="2" t="s">
        <v>1844</v>
      </c>
      <c r="AL81" s="2" t="s">
        <v>53</v>
      </c>
      <c r="AM81" s="2" t="s">
        <v>1844</v>
      </c>
      <c r="AN81" s="2" t="s">
        <v>1844</v>
      </c>
      <c r="AO81" s="2" t="s">
        <v>1857</v>
      </c>
      <c r="AP81" s="2" t="s">
        <v>1857</v>
      </c>
      <c r="AQ81" s="2" t="s">
        <v>1844</v>
      </c>
      <c r="AR81" s="2" t="s">
        <v>1844</v>
      </c>
      <c r="AS81" s="2" t="s">
        <v>1844</v>
      </c>
      <c r="AT81" s="2" t="s">
        <v>1844</v>
      </c>
      <c r="AU81" s="2" t="s">
        <v>1844</v>
      </c>
      <c r="AV81" s="2" t="s">
        <v>1281</v>
      </c>
      <c r="AW81" s="2" t="s">
        <v>5128</v>
      </c>
      <c r="AX81" s="2" t="s">
        <v>1844</v>
      </c>
      <c r="AY81" s="2" t="s">
        <v>1752</v>
      </c>
      <c r="AZ81" s="2" t="s">
        <v>2457</v>
      </c>
      <c r="BA81" s="2" t="s">
        <v>1844</v>
      </c>
      <c r="BB81" s="2" t="s">
        <v>1844</v>
      </c>
      <c r="BC81" s="2" t="s">
        <v>1844</v>
      </c>
      <c r="BD81" s="2" t="s">
        <v>1844</v>
      </c>
      <c r="BE81" s="2" t="s">
        <v>5129</v>
      </c>
      <c r="BF81" s="2" t="s">
        <v>1905</v>
      </c>
      <c r="BG81" s="2" t="s">
        <v>1905</v>
      </c>
      <c r="BH81" s="2" t="s">
        <v>2877</v>
      </c>
      <c r="BI81" s="2" t="s">
        <v>1857</v>
      </c>
      <c r="BJ81" s="2" t="s">
        <v>2528</v>
      </c>
      <c r="BK81" s="2" t="s">
        <v>1844</v>
      </c>
      <c r="BL81" s="2" t="s">
        <v>1015</v>
      </c>
      <c r="BM81" s="2" t="s">
        <v>1844</v>
      </c>
      <c r="BN81" s="2" t="s">
        <v>1872</v>
      </c>
      <c r="BO81" s="2" t="s">
        <v>1844</v>
      </c>
      <c r="BP81" s="2" t="s">
        <v>1844</v>
      </c>
      <c r="BQ81" s="2" t="s">
        <v>5187</v>
      </c>
      <c r="BR81" s="2" t="s">
        <v>1844</v>
      </c>
      <c r="BS81" s="2" t="s">
        <v>1844</v>
      </c>
      <c r="BT81" s="2" t="s">
        <v>5283</v>
      </c>
      <c r="BU81" s="2" t="s">
        <v>1844</v>
      </c>
      <c r="BV81" s="2" t="s">
        <v>1844</v>
      </c>
      <c r="BW81" s="2" t="s">
        <v>1844</v>
      </c>
      <c r="BX81" s="2" t="s">
        <v>1844</v>
      </c>
      <c r="BY81" s="2" t="s">
        <v>1844</v>
      </c>
      <c r="BZ81" s="2" t="s">
        <v>1844</v>
      </c>
      <c r="CA81" s="2" t="s">
        <v>1844</v>
      </c>
      <c r="CB81" s="2" t="s">
        <v>1853</v>
      </c>
      <c r="CC81" s="2" t="s">
        <v>1844</v>
      </c>
      <c r="CD81" s="2" t="s">
        <v>1844</v>
      </c>
      <c r="CE81" s="2" t="s">
        <v>1854</v>
      </c>
      <c r="CF81" s="2" t="s">
        <v>1844</v>
      </c>
      <c r="CG81" s="2" t="s">
        <v>5131</v>
      </c>
      <c r="CH81" s="2" t="s">
        <v>1844</v>
      </c>
      <c r="CI81" s="2" t="s">
        <v>55</v>
      </c>
      <c r="CJ81" s="2" t="s">
        <v>1844</v>
      </c>
      <c r="CK81" s="2" t="s">
        <v>5132</v>
      </c>
      <c r="CL81" s="2" t="s">
        <v>1844</v>
      </c>
      <c r="CM81" s="2" t="s">
        <v>1844</v>
      </c>
      <c r="CN81" s="2" t="s">
        <v>1851</v>
      </c>
      <c r="CO81" s="2" t="s">
        <v>1855</v>
      </c>
      <c r="CP81" s="2" t="s">
        <v>1844</v>
      </c>
      <c r="CQ81" s="2" t="s">
        <v>1844</v>
      </c>
      <c r="CR81" s="2" t="s">
        <v>1847</v>
      </c>
      <c r="CS81" s="2" t="s">
        <v>1876</v>
      </c>
      <c r="CT81" s="2" t="s">
        <v>1844</v>
      </c>
      <c r="CU81" s="2" t="s">
        <v>5133</v>
      </c>
      <c r="CV81" s="2" t="s">
        <v>5134</v>
      </c>
      <c r="CW81" s="3">
        <v>44834</v>
      </c>
      <c r="CX81" s="3">
        <v>44834</v>
      </c>
      <c r="CY81" s="3">
        <v>44834</v>
      </c>
      <c r="CZ81" s="28">
        <v>775793</v>
      </c>
      <c r="DA81" s="4">
        <v>0</v>
      </c>
      <c r="DB81" s="3"/>
      <c r="DC81" s="3"/>
      <c r="DD81" s="3">
        <v>44834</v>
      </c>
      <c r="DE81" s="3">
        <v>44834</v>
      </c>
      <c r="DF81" s="3"/>
      <c r="DG81" s="3">
        <v>44834</v>
      </c>
      <c r="DH81" s="3"/>
      <c r="DI81" s="3">
        <v>44834</v>
      </c>
      <c r="DJ81" s="3">
        <v>45348</v>
      </c>
      <c r="DK81" s="28">
        <v>0</v>
      </c>
      <c r="DL81" s="3"/>
      <c r="DM81" s="28">
        <v>0</v>
      </c>
      <c r="DN81" s="28">
        <v>0</v>
      </c>
      <c r="DO81" s="3">
        <v>44834</v>
      </c>
      <c r="DP81" s="2" t="s">
        <v>5135</v>
      </c>
      <c r="DQ81" s="28">
        <v>646256</v>
      </c>
      <c r="DR81" s="28">
        <v>0</v>
      </c>
      <c r="DS81" s="28">
        <v>646256</v>
      </c>
      <c r="DT81" s="28">
        <v>775793</v>
      </c>
      <c r="DU81" s="2" t="s">
        <v>1844</v>
      </c>
    </row>
    <row r="82" spans="1:125" x14ac:dyDescent="0.25">
      <c r="A82" s="2" t="s">
        <v>2819</v>
      </c>
      <c r="B82" s="2" t="s">
        <v>1295</v>
      </c>
      <c r="C82" s="2" t="s">
        <v>51</v>
      </c>
      <c r="D82" s="2" t="s">
        <v>52</v>
      </c>
      <c r="E82" s="2" t="s">
        <v>1341</v>
      </c>
      <c r="F82" s="2" t="s">
        <v>5239</v>
      </c>
      <c r="G82" s="2" t="s">
        <v>10</v>
      </c>
      <c r="H82" s="2" t="s">
        <v>1042</v>
      </c>
      <c r="I82" s="2" t="s">
        <v>5121</v>
      </c>
      <c r="J82" s="2" t="s">
        <v>5122</v>
      </c>
      <c r="K82" s="2" t="s">
        <v>1281</v>
      </c>
      <c r="L82" s="2" t="s">
        <v>5123</v>
      </c>
      <c r="M82" s="2" t="s">
        <v>2818</v>
      </c>
      <c r="N82" s="2" t="s">
        <v>1276</v>
      </c>
      <c r="O82" s="2" t="s">
        <v>1870</v>
      </c>
      <c r="P82" s="2" t="s">
        <v>1844</v>
      </c>
      <c r="Q82" s="2" t="s">
        <v>1296</v>
      </c>
      <c r="R82" s="2" t="s">
        <v>1844</v>
      </c>
      <c r="S82" s="2" t="s">
        <v>1875</v>
      </c>
      <c r="T82" s="2" t="s">
        <v>1278</v>
      </c>
      <c r="U82" s="2" t="s">
        <v>1844</v>
      </c>
      <c r="V82" s="2" t="s">
        <v>1844</v>
      </c>
      <c r="W82" s="2" t="s">
        <v>5125</v>
      </c>
      <c r="X82" s="2" t="s">
        <v>5126</v>
      </c>
      <c r="Y82" s="2" t="s">
        <v>1871</v>
      </c>
      <c r="Z82" s="2" t="s">
        <v>1281</v>
      </c>
      <c r="AA82" s="2" t="s">
        <v>1281</v>
      </c>
      <c r="AB82" s="2" t="s">
        <v>5127</v>
      </c>
      <c r="AC82" s="2" t="s">
        <v>1852</v>
      </c>
      <c r="AD82" s="2" t="s">
        <v>1844</v>
      </c>
      <c r="AE82" s="2" t="s">
        <v>1844</v>
      </c>
      <c r="AF82" s="2" t="s">
        <v>1873</v>
      </c>
      <c r="AG82" s="2" t="s">
        <v>1844</v>
      </c>
      <c r="AH82" s="2" t="s">
        <v>1844</v>
      </c>
      <c r="AI82" s="2" t="s">
        <v>1844</v>
      </c>
      <c r="AJ82" s="2" t="s">
        <v>1281</v>
      </c>
      <c r="AK82" s="2" t="s">
        <v>1844</v>
      </c>
      <c r="AL82" s="2" t="s">
        <v>53</v>
      </c>
      <c r="AM82" s="2" t="s">
        <v>1844</v>
      </c>
      <c r="AN82" s="2" t="s">
        <v>1844</v>
      </c>
      <c r="AO82" s="2" t="s">
        <v>1857</v>
      </c>
      <c r="AP82" s="2" t="s">
        <v>1857</v>
      </c>
      <c r="AQ82" s="2" t="s">
        <v>1844</v>
      </c>
      <c r="AR82" s="2" t="s">
        <v>1844</v>
      </c>
      <c r="AS82" s="2" t="s">
        <v>1844</v>
      </c>
      <c r="AT82" s="2" t="s">
        <v>1844</v>
      </c>
      <c r="AU82" s="2" t="s">
        <v>1844</v>
      </c>
      <c r="AV82" s="2" t="s">
        <v>1281</v>
      </c>
      <c r="AW82" s="2" t="s">
        <v>5128</v>
      </c>
      <c r="AX82" s="2" t="s">
        <v>1844</v>
      </c>
      <c r="AY82" s="2" t="s">
        <v>1752</v>
      </c>
      <c r="AZ82" s="2" t="s">
        <v>1946</v>
      </c>
      <c r="BA82" s="2" t="s">
        <v>1844</v>
      </c>
      <c r="BB82" s="2" t="s">
        <v>1844</v>
      </c>
      <c r="BC82" s="2" t="s">
        <v>1844</v>
      </c>
      <c r="BD82" s="2" t="s">
        <v>1844</v>
      </c>
      <c r="BE82" s="2" t="s">
        <v>5129</v>
      </c>
      <c r="BF82" s="2" t="s">
        <v>1946</v>
      </c>
      <c r="BG82" s="2" t="s">
        <v>1905</v>
      </c>
      <c r="BH82" s="2" t="s">
        <v>5284</v>
      </c>
      <c r="BI82" s="2" t="s">
        <v>1857</v>
      </c>
      <c r="BJ82" s="2" t="s">
        <v>1905</v>
      </c>
      <c r="BK82" s="2" t="s">
        <v>1844</v>
      </c>
      <c r="BL82" s="2" t="s">
        <v>1015</v>
      </c>
      <c r="BM82" s="2" t="s">
        <v>1844</v>
      </c>
      <c r="BN82" s="2" t="s">
        <v>1872</v>
      </c>
      <c r="BO82" s="2" t="s">
        <v>1844</v>
      </c>
      <c r="BP82" s="2" t="s">
        <v>1844</v>
      </c>
      <c r="BQ82" s="2" t="s">
        <v>5187</v>
      </c>
      <c r="BR82" s="2" t="s">
        <v>1844</v>
      </c>
      <c r="BS82" s="2" t="s">
        <v>1844</v>
      </c>
      <c r="BT82" s="2" t="s">
        <v>5285</v>
      </c>
      <c r="BU82" s="2" t="s">
        <v>1844</v>
      </c>
      <c r="BV82" s="2" t="s">
        <v>1844</v>
      </c>
      <c r="BW82" s="2" t="s">
        <v>1844</v>
      </c>
      <c r="BX82" s="2" t="s">
        <v>1844</v>
      </c>
      <c r="BY82" s="2" t="s">
        <v>1844</v>
      </c>
      <c r="BZ82" s="2" t="s">
        <v>1844</v>
      </c>
      <c r="CA82" s="2" t="s">
        <v>1844</v>
      </c>
      <c r="CB82" s="2" t="s">
        <v>1853</v>
      </c>
      <c r="CC82" s="2" t="s">
        <v>1844</v>
      </c>
      <c r="CD82" s="2" t="s">
        <v>1844</v>
      </c>
      <c r="CE82" s="2" t="s">
        <v>1854</v>
      </c>
      <c r="CF82" s="2" t="s">
        <v>1844</v>
      </c>
      <c r="CG82" s="2" t="s">
        <v>5131</v>
      </c>
      <c r="CH82" s="2" t="s">
        <v>1844</v>
      </c>
      <c r="CI82" s="2" t="s">
        <v>55</v>
      </c>
      <c r="CJ82" s="2" t="s">
        <v>1844</v>
      </c>
      <c r="CK82" s="2" t="s">
        <v>5132</v>
      </c>
      <c r="CL82" s="2" t="s">
        <v>1844</v>
      </c>
      <c r="CM82" s="2" t="s">
        <v>1844</v>
      </c>
      <c r="CN82" s="2" t="s">
        <v>1851</v>
      </c>
      <c r="CO82" s="2" t="s">
        <v>1855</v>
      </c>
      <c r="CP82" s="2" t="s">
        <v>1844</v>
      </c>
      <c r="CQ82" s="2" t="s">
        <v>1844</v>
      </c>
      <c r="CR82" s="2" t="s">
        <v>1847</v>
      </c>
      <c r="CS82" s="2" t="s">
        <v>1876</v>
      </c>
      <c r="CT82" s="2" t="s">
        <v>1844</v>
      </c>
      <c r="CU82" s="2" t="s">
        <v>5133</v>
      </c>
      <c r="CV82" s="2" t="s">
        <v>5134</v>
      </c>
      <c r="CW82" s="3">
        <v>44807</v>
      </c>
      <c r="CX82" s="3">
        <v>44807</v>
      </c>
      <c r="CY82" s="3">
        <v>44807</v>
      </c>
      <c r="CZ82" s="28">
        <v>5075913</v>
      </c>
      <c r="DA82" s="4">
        <v>0</v>
      </c>
      <c r="DB82" s="3"/>
      <c r="DC82" s="3"/>
      <c r="DD82" s="3">
        <v>44807</v>
      </c>
      <c r="DE82" s="3">
        <v>44807</v>
      </c>
      <c r="DF82" s="3"/>
      <c r="DG82" s="3">
        <v>44815</v>
      </c>
      <c r="DH82" s="3"/>
      <c r="DI82" s="3">
        <v>44807</v>
      </c>
      <c r="DJ82" s="3">
        <v>45348</v>
      </c>
      <c r="DK82" s="28">
        <v>0</v>
      </c>
      <c r="DL82" s="3"/>
      <c r="DM82" s="28">
        <v>0</v>
      </c>
      <c r="DN82" s="28">
        <v>0</v>
      </c>
      <c r="DO82" s="3">
        <v>44807</v>
      </c>
      <c r="DP82" s="2" t="s">
        <v>5135</v>
      </c>
      <c r="DQ82" s="28">
        <v>3212252</v>
      </c>
      <c r="DR82" s="28">
        <v>0</v>
      </c>
      <c r="DS82" s="28">
        <v>3212252</v>
      </c>
      <c r="DT82" s="28">
        <v>5075913</v>
      </c>
      <c r="DU82" s="2" t="s">
        <v>1844</v>
      </c>
    </row>
    <row r="83" spans="1:125" x14ac:dyDescent="0.25">
      <c r="A83" s="2" t="s">
        <v>3129</v>
      </c>
      <c r="B83" s="2" t="s">
        <v>1295</v>
      </c>
      <c r="C83" s="2" t="s">
        <v>51</v>
      </c>
      <c r="D83" s="2" t="s">
        <v>52</v>
      </c>
      <c r="E83" s="2" t="s">
        <v>1472</v>
      </c>
      <c r="F83" s="2" t="s">
        <v>5239</v>
      </c>
      <c r="G83" s="2" t="s">
        <v>10</v>
      </c>
      <c r="H83" s="2" t="s">
        <v>1129</v>
      </c>
      <c r="I83" s="2" t="s">
        <v>5121</v>
      </c>
      <c r="J83" s="2" t="s">
        <v>5122</v>
      </c>
      <c r="K83" s="2" t="s">
        <v>1281</v>
      </c>
      <c r="L83" s="2" t="s">
        <v>5148</v>
      </c>
      <c r="M83" s="2" t="s">
        <v>3128</v>
      </c>
      <c r="N83" s="2" t="s">
        <v>1276</v>
      </c>
      <c r="O83" s="2" t="s">
        <v>1870</v>
      </c>
      <c r="P83" s="2" t="s">
        <v>1844</v>
      </c>
      <c r="Q83" s="2" t="s">
        <v>1296</v>
      </c>
      <c r="R83" s="2" t="s">
        <v>1844</v>
      </c>
      <c r="S83" s="2" t="s">
        <v>1875</v>
      </c>
      <c r="T83" s="2" t="s">
        <v>1278</v>
      </c>
      <c r="U83" s="2" t="s">
        <v>1844</v>
      </c>
      <c r="V83" s="2" t="s">
        <v>1844</v>
      </c>
      <c r="W83" s="2" t="s">
        <v>5125</v>
      </c>
      <c r="X83" s="2" t="s">
        <v>5126</v>
      </c>
      <c r="Y83" s="2" t="s">
        <v>1871</v>
      </c>
      <c r="Z83" s="2" t="s">
        <v>1281</v>
      </c>
      <c r="AA83" s="2" t="s">
        <v>1281</v>
      </c>
      <c r="AB83" s="2" t="s">
        <v>5127</v>
      </c>
      <c r="AC83" s="2" t="s">
        <v>1852</v>
      </c>
      <c r="AD83" s="2" t="s">
        <v>1844</v>
      </c>
      <c r="AE83" s="2" t="s">
        <v>1844</v>
      </c>
      <c r="AF83" s="2" t="s">
        <v>1873</v>
      </c>
      <c r="AG83" s="2" t="s">
        <v>1844</v>
      </c>
      <c r="AH83" s="2" t="s">
        <v>1844</v>
      </c>
      <c r="AI83" s="2" t="s">
        <v>1844</v>
      </c>
      <c r="AJ83" s="2" t="s">
        <v>1281</v>
      </c>
      <c r="AK83" s="2" t="s">
        <v>1844</v>
      </c>
      <c r="AL83" s="2" t="s">
        <v>53</v>
      </c>
      <c r="AM83" s="2" t="s">
        <v>1844</v>
      </c>
      <c r="AN83" s="2" t="s">
        <v>1844</v>
      </c>
      <c r="AO83" s="2" t="s">
        <v>1857</v>
      </c>
      <c r="AP83" s="2" t="s">
        <v>1857</v>
      </c>
      <c r="AQ83" s="2" t="s">
        <v>1844</v>
      </c>
      <c r="AR83" s="2" t="s">
        <v>1844</v>
      </c>
      <c r="AS83" s="2" t="s">
        <v>1844</v>
      </c>
      <c r="AT83" s="2" t="s">
        <v>1844</v>
      </c>
      <c r="AU83" s="2" t="s">
        <v>1844</v>
      </c>
      <c r="AV83" s="2" t="s">
        <v>1281</v>
      </c>
      <c r="AW83" s="2" t="s">
        <v>5128</v>
      </c>
      <c r="AX83" s="2" t="s">
        <v>1844</v>
      </c>
      <c r="AY83" s="2" t="s">
        <v>1752</v>
      </c>
      <c r="AZ83" s="2" t="s">
        <v>2519</v>
      </c>
      <c r="BA83" s="2" t="s">
        <v>1844</v>
      </c>
      <c r="BB83" s="2" t="s">
        <v>1844</v>
      </c>
      <c r="BC83" s="2" t="s">
        <v>1844</v>
      </c>
      <c r="BD83" s="2" t="s">
        <v>1844</v>
      </c>
      <c r="BE83" s="2" t="s">
        <v>5129</v>
      </c>
      <c r="BF83" s="2" t="s">
        <v>1905</v>
      </c>
      <c r="BG83" s="2" t="s">
        <v>1905</v>
      </c>
      <c r="BH83" s="2" t="s">
        <v>3131</v>
      </c>
      <c r="BI83" s="2" t="s">
        <v>1857</v>
      </c>
      <c r="BJ83" s="2" t="s">
        <v>2311</v>
      </c>
      <c r="BK83" s="2" t="s">
        <v>1844</v>
      </c>
      <c r="BL83" s="2" t="s">
        <v>1025</v>
      </c>
      <c r="BM83" s="2" t="s">
        <v>1844</v>
      </c>
      <c r="BN83" s="2" t="s">
        <v>1872</v>
      </c>
      <c r="BO83" s="2" t="s">
        <v>1844</v>
      </c>
      <c r="BP83" s="2" t="s">
        <v>1844</v>
      </c>
      <c r="BQ83" s="2" t="s">
        <v>5187</v>
      </c>
      <c r="BR83" s="2" t="s">
        <v>1844</v>
      </c>
      <c r="BS83" s="2" t="s">
        <v>1844</v>
      </c>
      <c r="BT83" s="2" t="s">
        <v>5286</v>
      </c>
      <c r="BU83" s="2" t="s">
        <v>1844</v>
      </c>
      <c r="BV83" s="2" t="s">
        <v>1844</v>
      </c>
      <c r="BW83" s="2" t="s">
        <v>1844</v>
      </c>
      <c r="BX83" s="2" t="s">
        <v>1844</v>
      </c>
      <c r="BY83" s="2" t="s">
        <v>1844</v>
      </c>
      <c r="BZ83" s="2" t="s">
        <v>1844</v>
      </c>
      <c r="CA83" s="2" t="s">
        <v>1844</v>
      </c>
      <c r="CB83" s="2" t="s">
        <v>1853</v>
      </c>
      <c r="CC83" s="2" t="s">
        <v>1844</v>
      </c>
      <c r="CD83" s="2" t="s">
        <v>1844</v>
      </c>
      <c r="CE83" s="2" t="s">
        <v>1854</v>
      </c>
      <c r="CF83" s="2" t="s">
        <v>1844</v>
      </c>
      <c r="CG83" s="2" t="s">
        <v>5131</v>
      </c>
      <c r="CH83" s="2" t="s">
        <v>1844</v>
      </c>
      <c r="CI83" s="2" t="s">
        <v>55</v>
      </c>
      <c r="CJ83" s="2" t="s">
        <v>1844</v>
      </c>
      <c r="CK83" s="2" t="s">
        <v>5132</v>
      </c>
      <c r="CL83" s="2" t="s">
        <v>1844</v>
      </c>
      <c r="CM83" s="2" t="s">
        <v>1844</v>
      </c>
      <c r="CN83" s="2" t="s">
        <v>1851</v>
      </c>
      <c r="CO83" s="2" t="s">
        <v>1855</v>
      </c>
      <c r="CP83" s="2" t="s">
        <v>1844</v>
      </c>
      <c r="CQ83" s="2" t="s">
        <v>1844</v>
      </c>
      <c r="CR83" s="2" t="s">
        <v>1847</v>
      </c>
      <c r="CS83" s="2" t="s">
        <v>1876</v>
      </c>
      <c r="CT83" s="2" t="s">
        <v>1844</v>
      </c>
      <c r="CU83" s="2" t="s">
        <v>5133</v>
      </c>
      <c r="CV83" s="2" t="s">
        <v>5134</v>
      </c>
      <c r="CW83" s="3">
        <v>44902</v>
      </c>
      <c r="CX83" s="3">
        <v>44902</v>
      </c>
      <c r="CY83" s="3">
        <v>44902</v>
      </c>
      <c r="CZ83" s="28">
        <v>4374564</v>
      </c>
      <c r="DA83" s="4">
        <v>0</v>
      </c>
      <c r="DB83" s="3"/>
      <c r="DC83" s="3"/>
      <c r="DD83" s="3">
        <v>44902</v>
      </c>
      <c r="DE83" s="3">
        <v>44902</v>
      </c>
      <c r="DF83" s="3"/>
      <c r="DG83" s="3">
        <v>44902</v>
      </c>
      <c r="DH83" s="3"/>
      <c r="DI83" s="3">
        <v>44902</v>
      </c>
      <c r="DJ83" s="3">
        <v>45348</v>
      </c>
      <c r="DK83" s="28">
        <v>0</v>
      </c>
      <c r="DL83" s="3"/>
      <c r="DM83" s="28">
        <v>0</v>
      </c>
      <c r="DN83" s="28">
        <v>0</v>
      </c>
      <c r="DO83" s="3">
        <v>44902</v>
      </c>
      <c r="DP83" s="2" t="s">
        <v>5135</v>
      </c>
      <c r="DQ83" s="28">
        <v>4066142</v>
      </c>
      <c r="DR83" s="28">
        <v>0</v>
      </c>
      <c r="DS83" s="28">
        <v>4066142</v>
      </c>
      <c r="DT83" s="28">
        <v>4374564</v>
      </c>
      <c r="DU83" s="2" t="s">
        <v>1844</v>
      </c>
    </row>
    <row r="84" spans="1:125" x14ac:dyDescent="0.25">
      <c r="A84" s="2" t="s">
        <v>3062</v>
      </c>
      <c r="B84" s="2" t="s">
        <v>1291</v>
      </c>
      <c r="C84" s="2" t="s">
        <v>152</v>
      </c>
      <c r="D84" s="2" t="s">
        <v>153</v>
      </c>
      <c r="E84" s="2" t="s">
        <v>1463</v>
      </c>
      <c r="F84" s="2" t="s">
        <v>5239</v>
      </c>
      <c r="G84" s="2" t="s">
        <v>10</v>
      </c>
      <c r="H84" s="2" t="s">
        <v>54</v>
      </c>
      <c r="I84" s="2" t="s">
        <v>5121</v>
      </c>
      <c r="J84" s="2" t="s">
        <v>5122</v>
      </c>
      <c r="K84" s="2" t="s">
        <v>1281</v>
      </c>
      <c r="L84" s="2" t="s">
        <v>5139</v>
      </c>
      <c r="M84" s="2" t="s">
        <v>3061</v>
      </c>
      <c r="N84" s="2" t="s">
        <v>1276</v>
      </c>
      <c r="O84" s="2" t="s">
        <v>2176</v>
      </c>
      <c r="P84" s="2" t="s">
        <v>1844</v>
      </c>
      <c r="Q84" s="2" t="s">
        <v>1299</v>
      </c>
      <c r="R84" s="2" t="s">
        <v>1844</v>
      </c>
      <c r="S84" s="2" t="s">
        <v>1883</v>
      </c>
      <c r="T84" s="2" t="s">
        <v>1278</v>
      </c>
      <c r="U84" s="2" t="s">
        <v>1844</v>
      </c>
      <c r="V84" s="2" t="s">
        <v>1844</v>
      </c>
      <c r="W84" s="2" t="s">
        <v>5125</v>
      </c>
      <c r="X84" s="2" t="s">
        <v>5126</v>
      </c>
      <c r="Y84" s="2" t="s">
        <v>1866</v>
      </c>
      <c r="Z84" s="2" t="s">
        <v>1281</v>
      </c>
      <c r="AA84" s="2" t="s">
        <v>1281</v>
      </c>
      <c r="AB84" s="2" t="s">
        <v>5127</v>
      </c>
      <c r="AC84" s="2" t="s">
        <v>1852</v>
      </c>
      <c r="AD84" s="2" t="s">
        <v>1844</v>
      </c>
      <c r="AE84" s="2" t="s">
        <v>1844</v>
      </c>
      <c r="AF84" s="2" t="s">
        <v>1844</v>
      </c>
      <c r="AG84" s="2" t="s">
        <v>1844</v>
      </c>
      <c r="AH84" s="2" t="s">
        <v>1844</v>
      </c>
      <c r="AI84" s="2" t="s">
        <v>1844</v>
      </c>
      <c r="AJ84" s="2" t="s">
        <v>1281</v>
      </c>
      <c r="AK84" s="2" t="s">
        <v>1844</v>
      </c>
      <c r="AL84" s="2" t="s">
        <v>154</v>
      </c>
      <c r="AM84" s="2" t="s">
        <v>1844</v>
      </c>
      <c r="AN84" s="2" t="s">
        <v>1844</v>
      </c>
      <c r="AO84" s="2" t="s">
        <v>1857</v>
      </c>
      <c r="AP84" s="2" t="s">
        <v>1857</v>
      </c>
      <c r="AQ84" s="2" t="s">
        <v>1844</v>
      </c>
      <c r="AR84" s="2" t="s">
        <v>1844</v>
      </c>
      <c r="AS84" s="2" t="s">
        <v>1844</v>
      </c>
      <c r="AT84" s="2" t="s">
        <v>1844</v>
      </c>
      <c r="AU84" s="2" t="s">
        <v>1844</v>
      </c>
      <c r="AV84" s="2" t="s">
        <v>1281</v>
      </c>
      <c r="AW84" s="2" t="s">
        <v>5128</v>
      </c>
      <c r="AX84" s="2" t="s">
        <v>1844</v>
      </c>
      <c r="AY84" s="2" t="s">
        <v>1752</v>
      </c>
      <c r="AZ84" s="2" t="s">
        <v>2043</v>
      </c>
      <c r="BA84" s="2" t="s">
        <v>1844</v>
      </c>
      <c r="BB84" s="2" t="s">
        <v>1844</v>
      </c>
      <c r="BC84" s="2" t="s">
        <v>1844</v>
      </c>
      <c r="BD84" s="2" t="s">
        <v>1844</v>
      </c>
      <c r="BE84" s="2" t="s">
        <v>5129</v>
      </c>
      <c r="BF84" s="2" t="s">
        <v>1961</v>
      </c>
      <c r="BG84" s="2" t="s">
        <v>1961</v>
      </c>
      <c r="BH84" s="2" t="s">
        <v>3065</v>
      </c>
      <c r="BI84" s="2" t="s">
        <v>1857</v>
      </c>
      <c r="BJ84" s="2" t="s">
        <v>3064</v>
      </c>
      <c r="BK84" s="2" t="s">
        <v>1844</v>
      </c>
      <c r="BL84" s="2" t="s">
        <v>1025</v>
      </c>
      <c r="BM84" s="2" t="s">
        <v>1844</v>
      </c>
      <c r="BN84" s="2" t="s">
        <v>1882</v>
      </c>
      <c r="BO84" s="2" t="s">
        <v>1844</v>
      </c>
      <c r="BP84" s="2" t="s">
        <v>1844</v>
      </c>
      <c r="BQ84" s="2" t="s">
        <v>5187</v>
      </c>
      <c r="BR84" s="2" t="s">
        <v>1844</v>
      </c>
      <c r="BS84" s="2" t="s">
        <v>1844</v>
      </c>
      <c r="BT84" s="2" t="s">
        <v>5287</v>
      </c>
      <c r="BU84" s="2" t="s">
        <v>1844</v>
      </c>
      <c r="BV84" s="2" t="s">
        <v>1844</v>
      </c>
      <c r="BW84" s="2" t="s">
        <v>1844</v>
      </c>
      <c r="BX84" s="2" t="s">
        <v>1844</v>
      </c>
      <c r="BY84" s="2" t="s">
        <v>1844</v>
      </c>
      <c r="BZ84" s="2" t="s">
        <v>1844</v>
      </c>
      <c r="CA84" s="2" t="s">
        <v>1844</v>
      </c>
      <c r="CB84" s="2" t="s">
        <v>1853</v>
      </c>
      <c r="CC84" s="2" t="s">
        <v>1844</v>
      </c>
      <c r="CD84" s="2" t="s">
        <v>1844</v>
      </c>
      <c r="CE84" s="2" t="s">
        <v>1854</v>
      </c>
      <c r="CF84" s="2" t="s">
        <v>1844</v>
      </c>
      <c r="CG84" s="2" t="s">
        <v>1844</v>
      </c>
      <c r="CH84" s="2" t="s">
        <v>1844</v>
      </c>
      <c r="CI84" s="2" t="s">
        <v>155</v>
      </c>
      <c r="CJ84" s="2" t="s">
        <v>1844</v>
      </c>
      <c r="CK84" s="2" t="s">
        <v>5132</v>
      </c>
      <c r="CL84" s="2" t="s">
        <v>1844</v>
      </c>
      <c r="CM84" s="2" t="s">
        <v>1844</v>
      </c>
      <c r="CN84" s="2" t="s">
        <v>1851</v>
      </c>
      <c r="CO84" s="2" t="s">
        <v>1855</v>
      </c>
      <c r="CP84" s="2" t="s">
        <v>1844</v>
      </c>
      <c r="CQ84" s="2" t="s">
        <v>1844</v>
      </c>
      <c r="CR84" s="2" t="s">
        <v>1847</v>
      </c>
      <c r="CS84" s="2" t="s">
        <v>1884</v>
      </c>
      <c r="CT84" s="2" t="s">
        <v>1844</v>
      </c>
      <c r="CU84" s="2" t="s">
        <v>1844</v>
      </c>
      <c r="CV84" s="2" t="s">
        <v>5134</v>
      </c>
      <c r="CW84" s="3">
        <v>44890</v>
      </c>
      <c r="CX84" s="3">
        <v>44920</v>
      </c>
      <c r="CY84" s="3">
        <v>44890</v>
      </c>
      <c r="CZ84" s="28">
        <v>709585</v>
      </c>
      <c r="DA84" s="4">
        <v>0</v>
      </c>
      <c r="DB84" s="3"/>
      <c r="DC84" s="3"/>
      <c r="DD84" s="3">
        <v>44890</v>
      </c>
      <c r="DE84" s="3">
        <v>44889</v>
      </c>
      <c r="DF84" s="3"/>
      <c r="DG84" s="3">
        <v>44914</v>
      </c>
      <c r="DH84" s="3">
        <v>44890</v>
      </c>
      <c r="DI84" s="3">
        <v>44889</v>
      </c>
      <c r="DJ84" s="3">
        <v>45348</v>
      </c>
      <c r="DK84" s="28">
        <v>0</v>
      </c>
      <c r="DL84" s="3"/>
      <c r="DM84" s="28">
        <v>0</v>
      </c>
      <c r="DN84" s="28">
        <v>0</v>
      </c>
      <c r="DO84" s="3">
        <v>44890</v>
      </c>
      <c r="DP84" s="2" t="s">
        <v>5135</v>
      </c>
      <c r="DQ84" s="28">
        <v>230504</v>
      </c>
      <c r="DR84" s="28">
        <v>0</v>
      </c>
      <c r="DS84" s="28">
        <v>230504</v>
      </c>
      <c r="DT84" s="28">
        <v>709585</v>
      </c>
      <c r="DU84" s="2" t="s">
        <v>1844</v>
      </c>
    </row>
    <row r="85" spans="1:125" x14ac:dyDescent="0.25">
      <c r="A85" s="2" t="s">
        <v>4150</v>
      </c>
      <c r="B85" s="2" t="s">
        <v>1291</v>
      </c>
      <c r="C85" s="2" t="s">
        <v>405</v>
      </c>
      <c r="D85" s="2" t="s">
        <v>406</v>
      </c>
      <c r="E85" s="2" t="s">
        <v>1600</v>
      </c>
      <c r="F85" s="2" t="s">
        <v>5288</v>
      </c>
      <c r="G85" s="2" t="s">
        <v>10</v>
      </c>
      <c r="H85" s="2" t="s">
        <v>67</v>
      </c>
      <c r="I85" s="2" t="s">
        <v>5121</v>
      </c>
      <c r="J85" s="2" t="s">
        <v>5122</v>
      </c>
      <c r="K85" s="2" t="s">
        <v>1281</v>
      </c>
      <c r="L85" s="2" t="s">
        <v>5123</v>
      </c>
      <c r="M85" s="2" t="s">
        <v>4149</v>
      </c>
      <c r="N85" s="2" t="s">
        <v>5124</v>
      </c>
      <c r="O85" s="2" t="s">
        <v>1844</v>
      </c>
      <c r="P85" s="2" t="s">
        <v>1844</v>
      </c>
      <c r="Q85" s="2" t="s">
        <v>1531</v>
      </c>
      <c r="R85" s="2" t="s">
        <v>1844</v>
      </c>
      <c r="S85" s="2" t="s">
        <v>1844</v>
      </c>
      <c r="T85" s="2" t="s">
        <v>1278</v>
      </c>
      <c r="U85" s="2" t="s">
        <v>1844</v>
      </c>
      <c r="V85" s="2" t="s">
        <v>1844</v>
      </c>
      <c r="W85" s="2" t="s">
        <v>5125</v>
      </c>
      <c r="X85" s="2" t="s">
        <v>5126</v>
      </c>
      <c r="Y85" s="2" t="s">
        <v>1866</v>
      </c>
      <c r="Z85" s="2" t="s">
        <v>1281</v>
      </c>
      <c r="AA85" s="2" t="s">
        <v>1281</v>
      </c>
      <c r="AB85" s="2" t="s">
        <v>5127</v>
      </c>
      <c r="AC85" s="2" t="s">
        <v>1852</v>
      </c>
      <c r="AD85" s="2" t="s">
        <v>1844</v>
      </c>
      <c r="AE85" s="2" t="s">
        <v>1844</v>
      </c>
      <c r="AF85" s="2" t="s">
        <v>1844</v>
      </c>
      <c r="AG85" s="2" t="s">
        <v>1844</v>
      </c>
      <c r="AH85" s="2" t="s">
        <v>1844</v>
      </c>
      <c r="AI85" s="2" t="s">
        <v>1844</v>
      </c>
      <c r="AJ85" s="2" t="s">
        <v>1281</v>
      </c>
      <c r="AK85" s="2" t="s">
        <v>1844</v>
      </c>
      <c r="AL85" s="2" t="s">
        <v>154</v>
      </c>
      <c r="AM85" s="2" t="s">
        <v>1844</v>
      </c>
      <c r="AN85" s="2" t="s">
        <v>1844</v>
      </c>
      <c r="AO85" s="2" t="s">
        <v>1857</v>
      </c>
      <c r="AP85" s="2" t="s">
        <v>1857</v>
      </c>
      <c r="AQ85" s="2" t="s">
        <v>1844</v>
      </c>
      <c r="AR85" s="2" t="s">
        <v>1844</v>
      </c>
      <c r="AS85" s="2" t="s">
        <v>1844</v>
      </c>
      <c r="AT85" s="2" t="s">
        <v>1844</v>
      </c>
      <c r="AU85" s="2" t="s">
        <v>1844</v>
      </c>
      <c r="AV85" s="2" t="s">
        <v>1281</v>
      </c>
      <c r="AW85" s="2" t="s">
        <v>5128</v>
      </c>
      <c r="AX85" s="2" t="s">
        <v>1844</v>
      </c>
      <c r="AY85" s="2" t="s">
        <v>1752</v>
      </c>
      <c r="AZ85" s="2" t="s">
        <v>2125</v>
      </c>
      <c r="BA85" s="2" t="s">
        <v>1844</v>
      </c>
      <c r="BB85" s="2" t="s">
        <v>1844</v>
      </c>
      <c r="BC85" s="2" t="s">
        <v>1844</v>
      </c>
      <c r="BD85" s="2" t="s">
        <v>1844</v>
      </c>
      <c r="BE85" s="2" t="s">
        <v>5129</v>
      </c>
      <c r="BF85" s="2" t="s">
        <v>1905</v>
      </c>
      <c r="BG85" s="2" t="s">
        <v>1905</v>
      </c>
      <c r="BH85" s="2" t="s">
        <v>4152</v>
      </c>
      <c r="BI85" s="2" t="s">
        <v>1857</v>
      </c>
      <c r="BJ85" s="2" t="s">
        <v>1905</v>
      </c>
      <c r="BK85" s="2" t="s">
        <v>1844</v>
      </c>
      <c r="BL85" s="2" t="s">
        <v>1025</v>
      </c>
      <c r="BM85" s="2" t="s">
        <v>1844</v>
      </c>
      <c r="BN85" s="2" t="s">
        <v>1844</v>
      </c>
      <c r="BO85" s="2" t="s">
        <v>1844</v>
      </c>
      <c r="BP85" s="2" t="s">
        <v>1844</v>
      </c>
      <c r="BQ85" s="2" t="s">
        <v>5187</v>
      </c>
      <c r="BR85" s="2" t="s">
        <v>1844</v>
      </c>
      <c r="BS85" s="2" t="s">
        <v>1844</v>
      </c>
      <c r="BT85" s="2" t="s">
        <v>5289</v>
      </c>
      <c r="BU85" s="2" t="s">
        <v>1844</v>
      </c>
      <c r="BV85" s="2" t="s">
        <v>1844</v>
      </c>
      <c r="BW85" s="2" t="s">
        <v>1844</v>
      </c>
      <c r="BX85" s="2" t="s">
        <v>1844</v>
      </c>
      <c r="BY85" s="2" t="s">
        <v>1844</v>
      </c>
      <c r="BZ85" s="2" t="s">
        <v>1844</v>
      </c>
      <c r="CA85" s="2" t="s">
        <v>1844</v>
      </c>
      <c r="CB85" s="2" t="s">
        <v>1844</v>
      </c>
      <c r="CC85" s="2" t="s">
        <v>1844</v>
      </c>
      <c r="CD85" s="2" t="s">
        <v>1844</v>
      </c>
      <c r="CE85" s="2" t="s">
        <v>1854</v>
      </c>
      <c r="CF85" s="2" t="s">
        <v>1844</v>
      </c>
      <c r="CG85" s="2" t="s">
        <v>1844</v>
      </c>
      <c r="CH85" s="2" t="s">
        <v>1844</v>
      </c>
      <c r="CI85" s="2" t="s">
        <v>155</v>
      </c>
      <c r="CJ85" s="2" t="s">
        <v>1844</v>
      </c>
      <c r="CK85" s="2" t="s">
        <v>5132</v>
      </c>
      <c r="CL85" s="2" t="s">
        <v>1844</v>
      </c>
      <c r="CM85" s="2" t="s">
        <v>1844</v>
      </c>
      <c r="CN85" s="2" t="s">
        <v>1851</v>
      </c>
      <c r="CO85" s="2" t="s">
        <v>1855</v>
      </c>
      <c r="CP85" s="2" t="s">
        <v>1844</v>
      </c>
      <c r="CQ85" s="2" t="s">
        <v>1844</v>
      </c>
      <c r="CR85" s="2" t="s">
        <v>1844</v>
      </c>
      <c r="CS85" s="2" t="s">
        <v>1844</v>
      </c>
      <c r="CT85" s="2" t="s">
        <v>1844</v>
      </c>
      <c r="CU85" s="2" t="s">
        <v>1844</v>
      </c>
      <c r="CV85" s="2" t="s">
        <v>5134</v>
      </c>
      <c r="CW85" s="3">
        <v>45165</v>
      </c>
      <c r="CX85" s="3">
        <v>45164</v>
      </c>
      <c r="CY85" s="3">
        <v>45164</v>
      </c>
      <c r="CZ85" s="28">
        <v>2925472</v>
      </c>
      <c r="DA85" s="4">
        <v>0</v>
      </c>
      <c r="DB85" s="3"/>
      <c r="DC85" s="3"/>
      <c r="DD85" s="3">
        <v>45164</v>
      </c>
      <c r="DE85" s="3">
        <v>45164</v>
      </c>
      <c r="DF85" s="3"/>
      <c r="DG85" s="3">
        <v>45165</v>
      </c>
      <c r="DH85" s="3"/>
      <c r="DI85" s="3">
        <v>45164</v>
      </c>
      <c r="DJ85" s="3">
        <v>45200</v>
      </c>
      <c r="DK85" s="28">
        <v>0</v>
      </c>
      <c r="DL85" s="3"/>
      <c r="DM85" s="28">
        <v>0</v>
      </c>
      <c r="DN85" s="28">
        <v>0</v>
      </c>
      <c r="DO85" s="3">
        <v>45165</v>
      </c>
      <c r="DP85" s="2" t="s">
        <v>5135</v>
      </c>
      <c r="DQ85" s="28">
        <v>1116616</v>
      </c>
      <c r="DR85" s="28">
        <v>0</v>
      </c>
      <c r="DS85" s="28">
        <v>1116616</v>
      </c>
      <c r="DT85" s="28">
        <v>2925472</v>
      </c>
      <c r="DU85" s="2" t="s">
        <v>1844</v>
      </c>
    </row>
    <row r="86" spans="1:125" x14ac:dyDescent="0.25">
      <c r="A86" s="2" t="s">
        <v>4169</v>
      </c>
      <c r="B86" s="2" t="s">
        <v>1298</v>
      </c>
      <c r="C86" s="2" t="s">
        <v>118</v>
      </c>
      <c r="D86" s="2" t="s">
        <v>119</v>
      </c>
      <c r="E86" s="2" t="s">
        <v>1602</v>
      </c>
      <c r="F86" s="2" t="s">
        <v>5288</v>
      </c>
      <c r="G86" s="2" t="s">
        <v>10</v>
      </c>
      <c r="H86" s="2" t="s">
        <v>67</v>
      </c>
      <c r="I86" s="2" t="s">
        <v>5121</v>
      </c>
      <c r="J86" s="2" t="s">
        <v>5122</v>
      </c>
      <c r="K86" s="2" t="s">
        <v>1281</v>
      </c>
      <c r="L86" s="2" t="s">
        <v>5139</v>
      </c>
      <c r="M86" s="2" t="s">
        <v>4168</v>
      </c>
      <c r="N86" s="2" t="s">
        <v>1645</v>
      </c>
      <c r="O86" s="2" t="s">
        <v>1992</v>
      </c>
      <c r="P86" s="2" t="s">
        <v>1844</v>
      </c>
      <c r="Q86" s="2" t="s">
        <v>1296</v>
      </c>
      <c r="R86" s="2" t="s">
        <v>1844</v>
      </c>
      <c r="S86" s="2" t="s">
        <v>2001</v>
      </c>
      <c r="T86" s="2" t="s">
        <v>1278</v>
      </c>
      <c r="U86" s="2" t="s">
        <v>1844</v>
      </c>
      <c r="V86" s="2" t="s">
        <v>1844</v>
      </c>
      <c r="W86" s="2" t="s">
        <v>5125</v>
      </c>
      <c r="X86" s="2" t="s">
        <v>5126</v>
      </c>
      <c r="Y86" s="2" t="s">
        <v>1914</v>
      </c>
      <c r="Z86" s="2" t="s">
        <v>1281</v>
      </c>
      <c r="AA86" s="2" t="s">
        <v>1281</v>
      </c>
      <c r="AB86" s="2" t="s">
        <v>5127</v>
      </c>
      <c r="AC86" s="2" t="s">
        <v>1852</v>
      </c>
      <c r="AD86" s="2" t="s">
        <v>1844</v>
      </c>
      <c r="AE86" s="2" t="s">
        <v>1844</v>
      </c>
      <c r="AF86" s="2" t="s">
        <v>1844</v>
      </c>
      <c r="AG86" s="2" t="s">
        <v>1844</v>
      </c>
      <c r="AH86" s="2" t="s">
        <v>1844</v>
      </c>
      <c r="AI86" s="2" t="s">
        <v>1844</v>
      </c>
      <c r="AJ86" s="2" t="s">
        <v>1281</v>
      </c>
      <c r="AK86" s="2" t="s">
        <v>1844</v>
      </c>
      <c r="AL86" s="2" t="s">
        <v>120</v>
      </c>
      <c r="AM86" s="2" t="s">
        <v>1844</v>
      </c>
      <c r="AN86" s="2" t="s">
        <v>1844</v>
      </c>
      <c r="AO86" s="2" t="s">
        <v>1857</v>
      </c>
      <c r="AP86" s="2" t="s">
        <v>1857</v>
      </c>
      <c r="AQ86" s="2" t="s">
        <v>1844</v>
      </c>
      <c r="AR86" s="2" t="s">
        <v>1844</v>
      </c>
      <c r="AS86" s="2" t="s">
        <v>1844</v>
      </c>
      <c r="AT86" s="2" t="s">
        <v>1844</v>
      </c>
      <c r="AU86" s="2" t="s">
        <v>1844</v>
      </c>
      <c r="AV86" s="2" t="s">
        <v>1281</v>
      </c>
      <c r="AW86" s="2" t="s">
        <v>5128</v>
      </c>
      <c r="AX86" s="2" t="s">
        <v>1844</v>
      </c>
      <c r="AY86" s="2" t="s">
        <v>1752</v>
      </c>
      <c r="AZ86" s="2" t="s">
        <v>4170</v>
      </c>
      <c r="BA86" s="2" t="s">
        <v>1844</v>
      </c>
      <c r="BB86" s="2" t="s">
        <v>1844</v>
      </c>
      <c r="BC86" s="2" t="s">
        <v>1844</v>
      </c>
      <c r="BD86" s="2" t="s">
        <v>1844</v>
      </c>
      <c r="BE86" s="2" t="s">
        <v>5129</v>
      </c>
      <c r="BF86" s="2" t="s">
        <v>4170</v>
      </c>
      <c r="BG86" s="2" t="s">
        <v>4171</v>
      </c>
      <c r="BH86" s="2" t="s">
        <v>4172</v>
      </c>
      <c r="BI86" s="2" t="s">
        <v>1857</v>
      </c>
      <c r="BJ86" s="2" t="s">
        <v>4171</v>
      </c>
      <c r="BK86" s="2" t="s">
        <v>1844</v>
      </c>
      <c r="BL86" s="2" t="s">
        <v>1025</v>
      </c>
      <c r="BM86" s="2" t="s">
        <v>1844</v>
      </c>
      <c r="BN86" s="2" t="s">
        <v>1999</v>
      </c>
      <c r="BO86" s="2" t="s">
        <v>1844</v>
      </c>
      <c r="BP86" s="2" t="s">
        <v>1844</v>
      </c>
      <c r="BQ86" s="2" t="s">
        <v>5187</v>
      </c>
      <c r="BR86" s="2" t="s">
        <v>1844</v>
      </c>
      <c r="BS86" s="2" t="s">
        <v>1844</v>
      </c>
      <c r="BT86" s="2" t="s">
        <v>5290</v>
      </c>
      <c r="BU86" s="2" t="s">
        <v>1844</v>
      </c>
      <c r="BV86" s="2" t="s">
        <v>1844</v>
      </c>
      <c r="BW86" s="2" t="s">
        <v>1844</v>
      </c>
      <c r="BX86" s="2" t="s">
        <v>1844</v>
      </c>
      <c r="BY86" s="2" t="s">
        <v>1844</v>
      </c>
      <c r="BZ86" s="2" t="s">
        <v>1844</v>
      </c>
      <c r="CA86" s="2" t="s">
        <v>1844</v>
      </c>
      <c r="CB86" s="2" t="s">
        <v>1844</v>
      </c>
      <c r="CC86" s="2" t="s">
        <v>1844</v>
      </c>
      <c r="CD86" s="2" t="s">
        <v>1844</v>
      </c>
      <c r="CE86" s="2" t="s">
        <v>1854</v>
      </c>
      <c r="CF86" s="2" t="s">
        <v>1844</v>
      </c>
      <c r="CG86" s="2" t="s">
        <v>5131</v>
      </c>
      <c r="CH86" s="2" t="s">
        <v>1844</v>
      </c>
      <c r="CI86" s="2" t="s">
        <v>121</v>
      </c>
      <c r="CJ86" s="2" t="s">
        <v>1844</v>
      </c>
      <c r="CK86" s="2" t="s">
        <v>5132</v>
      </c>
      <c r="CL86" s="2" t="s">
        <v>1844</v>
      </c>
      <c r="CM86" s="2" t="s">
        <v>1844</v>
      </c>
      <c r="CN86" s="2" t="s">
        <v>1851</v>
      </c>
      <c r="CO86" s="2" t="s">
        <v>1855</v>
      </c>
      <c r="CP86" s="2" t="s">
        <v>1844</v>
      </c>
      <c r="CQ86" s="2" t="s">
        <v>1844</v>
      </c>
      <c r="CR86" s="2" t="s">
        <v>1847</v>
      </c>
      <c r="CS86" s="2" t="s">
        <v>2002</v>
      </c>
      <c r="CT86" s="2" t="s">
        <v>1844</v>
      </c>
      <c r="CU86" s="2" t="s">
        <v>5133</v>
      </c>
      <c r="CV86" s="2" t="s">
        <v>5134</v>
      </c>
      <c r="CW86" s="3">
        <v>45166</v>
      </c>
      <c r="CX86" s="3">
        <v>45166</v>
      </c>
      <c r="CY86" s="3">
        <v>45166</v>
      </c>
      <c r="CZ86" s="28">
        <v>527658</v>
      </c>
      <c r="DA86" s="4">
        <v>0</v>
      </c>
      <c r="DB86" s="3"/>
      <c r="DC86" s="3"/>
      <c r="DD86" s="3">
        <v>45166</v>
      </c>
      <c r="DE86" s="3">
        <v>45166</v>
      </c>
      <c r="DF86" s="3"/>
      <c r="DG86" s="3">
        <v>45166</v>
      </c>
      <c r="DH86" s="3"/>
      <c r="DI86" s="3">
        <v>45166</v>
      </c>
      <c r="DJ86" s="3">
        <v>45200</v>
      </c>
      <c r="DK86" s="28">
        <v>0</v>
      </c>
      <c r="DL86" s="3"/>
      <c r="DM86" s="28">
        <v>0</v>
      </c>
      <c r="DN86" s="28">
        <v>0</v>
      </c>
      <c r="DO86" s="3">
        <v>45166</v>
      </c>
      <c r="DP86" s="2" t="s">
        <v>5135</v>
      </c>
      <c r="DQ86" s="28">
        <v>1146816</v>
      </c>
      <c r="DR86" s="28">
        <v>0</v>
      </c>
      <c r="DS86" s="28">
        <v>1146816</v>
      </c>
      <c r="DT86" s="28">
        <v>527658</v>
      </c>
      <c r="DU86" s="2" t="s">
        <v>1844</v>
      </c>
    </row>
    <row r="87" spans="1:125" x14ac:dyDescent="0.25">
      <c r="A87" s="2" t="s">
        <v>4023</v>
      </c>
      <c r="B87" s="2" t="s">
        <v>1295</v>
      </c>
      <c r="C87" s="2" t="s">
        <v>51</v>
      </c>
      <c r="D87" s="2" t="s">
        <v>52</v>
      </c>
      <c r="E87" s="2" t="s">
        <v>1588</v>
      </c>
      <c r="F87" s="2" t="s">
        <v>5288</v>
      </c>
      <c r="G87" s="2" t="s">
        <v>10</v>
      </c>
      <c r="H87" s="2" t="s">
        <v>67</v>
      </c>
      <c r="I87" s="2" t="s">
        <v>5121</v>
      </c>
      <c r="J87" s="2" t="s">
        <v>5122</v>
      </c>
      <c r="K87" s="2" t="s">
        <v>1281</v>
      </c>
      <c r="L87" s="2" t="s">
        <v>5291</v>
      </c>
      <c r="M87" s="2" t="s">
        <v>4022</v>
      </c>
      <c r="N87" s="2" t="s">
        <v>1649</v>
      </c>
      <c r="O87" s="2" t="s">
        <v>1870</v>
      </c>
      <c r="P87" s="2" t="s">
        <v>1844</v>
      </c>
      <c r="Q87" s="2" t="s">
        <v>1292</v>
      </c>
      <c r="R87" s="2" t="s">
        <v>1844</v>
      </c>
      <c r="S87" s="2" t="s">
        <v>1875</v>
      </c>
      <c r="T87" s="2" t="s">
        <v>1278</v>
      </c>
      <c r="U87" s="2" t="s">
        <v>1844</v>
      </c>
      <c r="V87" s="2" t="s">
        <v>1844</v>
      </c>
      <c r="W87" s="2" t="s">
        <v>5125</v>
      </c>
      <c r="X87" s="2" t="s">
        <v>5126</v>
      </c>
      <c r="Y87" s="2" t="s">
        <v>1871</v>
      </c>
      <c r="Z87" s="2" t="s">
        <v>1281</v>
      </c>
      <c r="AA87" s="2" t="s">
        <v>1281</v>
      </c>
      <c r="AB87" s="2" t="s">
        <v>5127</v>
      </c>
      <c r="AC87" s="2" t="s">
        <v>1852</v>
      </c>
      <c r="AD87" s="2" t="s">
        <v>1844</v>
      </c>
      <c r="AE87" s="2" t="s">
        <v>1844</v>
      </c>
      <c r="AF87" s="2" t="s">
        <v>1873</v>
      </c>
      <c r="AG87" s="2" t="s">
        <v>1844</v>
      </c>
      <c r="AH87" s="2" t="s">
        <v>1844</v>
      </c>
      <c r="AI87" s="2" t="s">
        <v>1844</v>
      </c>
      <c r="AJ87" s="2" t="s">
        <v>1281</v>
      </c>
      <c r="AK87" s="2" t="s">
        <v>1844</v>
      </c>
      <c r="AL87" s="2" t="s">
        <v>53</v>
      </c>
      <c r="AM87" s="2" t="s">
        <v>1844</v>
      </c>
      <c r="AN87" s="2" t="s">
        <v>1844</v>
      </c>
      <c r="AO87" s="2" t="s">
        <v>1857</v>
      </c>
      <c r="AP87" s="2" t="s">
        <v>1857</v>
      </c>
      <c r="AQ87" s="2" t="s">
        <v>1844</v>
      </c>
      <c r="AR87" s="2" t="s">
        <v>1844</v>
      </c>
      <c r="AS87" s="2" t="s">
        <v>1844</v>
      </c>
      <c r="AT87" s="2" t="s">
        <v>1844</v>
      </c>
      <c r="AU87" s="2" t="s">
        <v>1844</v>
      </c>
      <c r="AV87" s="2" t="s">
        <v>1281</v>
      </c>
      <c r="AW87" s="2" t="s">
        <v>5128</v>
      </c>
      <c r="AX87" s="2" t="s">
        <v>1844</v>
      </c>
      <c r="AY87" s="2" t="s">
        <v>1752</v>
      </c>
      <c r="AZ87" s="2" t="s">
        <v>2239</v>
      </c>
      <c r="BA87" s="2" t="s">
        <v>1844</v>
      </c>
      <c r="BB87" s="2" t="s">
        <v>1844</v>
      </c>
      <c r="BC87" s="2" t="s">
        <v>1844</v>
      </c>
      <c r="BD87" s="2" t="s">
        <v>1844</v>
      </c>
      <c r="BE87" s="2" t="s">
        <v>5129</v>
      </c>
      <c r="BF87" s="2" t="s">
        <v>2239</v>
      </c>
      <c r="BG87" s="2" t="s">
        <v>3828</v>
      </c>
      <c r="BH87" s="2" t="s">
        <v>4170</v>
      </c>
      <c r="BI87" s="2" t="s">
        <v>1857</v>
      </c>
      <c r="BJ87" s="2" t="s">
        <v>3828</v>
      </c>
      <c r="BK87" s="2" t="s">
        <v>1844</v>
      </c>
      <c r="BL87" s="2" t="s">
        <v>1025</v>
      </c>
      <c r="BM87" s="2" t="s">
        <v>1844</v>
      </c>
      <c r="BN87" s="2" t="s">
        <v>1872</v>
      </c>
      <c r="BO87" s="2" t="s">
        <v>1844</v>
      </c>
      <c r="BP87" s="2" t="s">
        <v>1844</v>
      </c>
      <c r="BQ87" s="2" t="s">
        <v>5187</v>
      </c>
      <c r="BR87" s="2" t="s">
        <v>1844</v>
      </c>
      <c r="BS87" s="2" t="s">
        <v>1844</v>
      </c>
      <c r="BT87" s="2" t="s">
        <v>5292</v>
      </c>
      <c r="BU87" s="2" t="s">
        <v>1844</v>
      </c>
      <c r="BV87" s="2" t="s">
        <v>1844</v>
      </c>
      <c r="BW87" s="2" t="s">
        <v>1844</v>
      </c>
      <c r="BX87" s="2" t="s">
        <v>1844</v>
      </c>
      <c r="BY87" s="2" t="s">
        <v>1844</v>
      </c>
      <c r="BZ87" s="2" t="s">
        <v>1844</v>
      </c>
      <c r="CA87" s="2" t="s">
        <v>1844</v>
      </c>
      <c r="CB87" s="2" t="s">
        <v>1844</v>
      </c>
      <c r="CC87" s="2" t="s">
        <v>1844</v>
      </c>
      <c r="CD87" s="2" t="s">
        <v>1844</v>
      </c>
      <c r="CE87" s="2" t="s">
        <v>1854</v>
      </c>
      <c r="CF87" s="2" t="s">
        <v>1844</v>
      </c>
      <c r="CG87" s="2" t="s">
        <v>1844</v>
      </c>
      <c r="CH87" s="2" t="s">
        <v>1844</v>
      </c>
      <c r="CI87" s="2" t="s">
        <v>55</v>
      </c>
      <c r="CJ87" s="2" t="s">
        <v>1844</v>
      </c>
      <c r="CK87" s="2" t="s">
        <v>5132</v>
      </c>
      <c r="CL87" s="2" t="s">
        <v>1844</v>
      </c>
      <c r="CM87" s="2" t="s">
        <v>1844</v>
      </c>
      <c r="CN87" s="2" t="s">
        <v>1851</v>
      </c>
      <c r="CO87" s="2" t="s">
        <v>1855</v>
      </c>
      <c r="CP87" s="2" t="s">
        <v>1844</v>
      </c>
      <c r="CQ87" s="2" t="s">
        <v>1844</v>
      </c>
      <c r="CR87" s="2" t="s">
        <v>1847</v>
      </c>
      <c r="CS87" s="2" t="s">
        <v>1876</v>
      </c>
      <c r="CT87" s="2" t="s">
        <v>1844</v>
      </c>
      <c r="CU87" s="2" t="s">
        <v>1844</v>
      </c>
      <c r="CV87" s="2" t="s">
        <v>5134</v>
      </c>
      <c r="CW87" s="3">
        <v>45141</v>
      </c>
      <c r="CX87" s="3">
        <v>45141</v>
      </c>
      <c r="CY87" s="3">
        <v>45141</v>
      </c>
      <c r="CZ87" s="28">
        <v>17105797</v>
      </c>
      <c r="DA87" s="4">
        <v>0</v>
      </c>
      <c r="DB87" s="3"/>
      <c r="DC87" s="3"/>
      <c r="DD87" s="3">
        <v>45141</v>
      </c>
      <c r="DE87" s="3">
        <v>45141</v>
      </c>
      <c r="DF87" s="3"/>
      <c r="DG87" s="3">
        <v>45143</v>
      </c>
      <c r="DH87" s="3"/>
      <c r="DI87" s="3">
        <v>45141</v>
      </c>
      <c r="DJ87" s="3">
        <v>45170</v>
      </c>
      <c r="DK87" s="28">
        <v>0</v>
      </c>
      <c r="DL87" s="3"/>
      <c r="DM87" s="28">
        <v>0</v>
      </c>
      <c r="DN87" s="28">
        <v>0</v>
      </c>
      <c r="DO87" s="3">
        <v>45141</v>
      </c>
      <c r="DP87" s="2" t="s">
        <v>5135</v>
      </c>
      <c r="DQ87" s="28">
        <v>15188005</v>
      </c>
      <c r="DR87" s="28">
        <v>0</v>
      </c>
      <c r="DS87" s="28">
        <v>15188005</v>
      </c>
      <c r="DT87" s="28">
        <v>17105797</v>
      </c>
      <c r="DU87" s="2" t="s">
        <v>1844</v>
      </c>
    </row>
    <row r="88" spans="1:125" x14ac:dyDescent="0.25">
      <c r="A88" s="2" t="s">
        <v>4016</v>
      </c>
      <c r="B88" s="2" t="s">
        <v>1279</v>
      </c>
      <c r="C88" s="2" t="s">
        <v>183</v>
      </c>
      <c r="D88" s="2" t="s">
        <v>184</v>
      </c>
      <c r="E88" s="2" t="s">
        <v>1331</v>
      </c>
      <c r="F88" s="2" t="s">
        <v>5288</v>
      </c>
      <c r="G88" s="2" t="s">
        <v>10</v>
      </c>
      <c r="H88" s="2" t="s">
        <v>67</v>
      </c>
      <c r="I88" s="2" t="s">
        <v>5121</v>
      </c>
      <c r="J88" s="2" t="s">
        <v>5122</v>
      </c>
      <c r="K88" s="2" t="s">
        <v>1281</v>
      </c>
      <c r="L88" s="2" t="s">
        <v>5123</v>
      </c>
      <c r="M88" s="2" t="s">
        <v>4015</v>
      </c>
      <c r="N88" s="2" t="s">
        <v>1645</v>
      </c>
      <c r="O88" s="2" t="s">
        <v>1887</v>
      </c>
      <c r="P88" s="2" t="s">
        <v>1844</v>
      </c>
      <c r="Q88" s="2" t="s">
        <v>1296</v>
      </c>
      <c r="R88" s="2" t="s">
        <v>1844</v>
      </c>
      <c r="S88" s="2" t="s">
        <v>1844</v>
      </c>
      <c r="T88" s="2" t="s">
        <v>1278</v>
      </c>
      <c r="U88" s="2" t="s">
        <v>1844</v>
      </c>
      <c r="V88" s="2" t="s">
        <v>1844</v>
      </c>
      <c r="W88" s="2" t="s">
        <v>5125</v>
      </c>
      <c r="X88" s="2" t="s">
        <v>5126</v>
      </c>
      <c r="Y88" s="2" t="s">
        <v>1890</v>
      </c>
      <c r="Z88" s="2" t="s">
        <v>1281</v>
      </c>
      <c r="AA88" s="2" t="s">
        <v>1281</v>
      </c>
      <c r="AB88" s="2" t="s">
        <v>5127</v>
      </c>
      <c r="AC88" s="2" t="s">
        <v>1852</v>
      </c>
      <c r="AD88" s="2" t="s">
        <v>1844</v>
      </c>
      <c r="AE88" s="2" t="s">
        <v>1844</v>
      </c>
      <c r="AF88" s="2" t="s">
        <v>1844</v>
      </c>
      <c r="AG88" s="2" t="s">
        <v>1844</v>
      </c>
      <c r="AH88" s="2" t="s">
        <v>1844</v>
      </c>
      <c r="AI88" s="2" t="s">
        <v>1844</v>
      </c>
      <c r="AJ88" s="2" t="s">
        <v>1281</v>
      </c>
      <c r="AK88" s="2" t="s">
        <v>1844</v>
      </c>
      <c r="AL88" s="2" t="s">
        <v>185</v>
      </c>
      <c r="AM88" s="2" t="s">
        <v>1844</v>
      </c>
      <c r="AN88" s="2" t="s">
        <v>1844</v>
      </c>
      <c r="AO88" s="2" t="s">
        <v>1857</v>
      </c>
      <c r="AP88" s="2" t="s">
        <v>1857</v>
      </c>
      <c r="AQ88" s="2" t="s">
        <v>1844</v>
      </c>
      <c r="AR88" s="2" t="s">
        <v>1844</v>
      </c>
      <c r="AS88" s="2" t="s">
        <v>1844</v>
      </c>
      <c r="AT88" s="2" t="s">
        <v>1844</v>
      </c>
      <c r="AU88" s="2" t="s">
        <v>1844</v>
      </c>
      <c r="AV88" s="2" t="s">
        <v>1281</v>
      </c>
      <c r="AW88" s="2" t="s">
        <v>5128</v>
      </c>
      <c r="AX88" s="2" t="s">
        <v>1844</v>
      </c>
      <c r="AY88" s="2" t="s">
        <v>1752</v>
      </c>
      <c r="AZ88" s="2" t="s">
        <v>2195</v>
      </c>
      <c r="BA88" s="2" t="s">
        <v>1844</v>
      </c>
      <c r="BB88" s="2" t="s">
        <v>1844</v>
      </c>
      <c r="BC88" s="2" t="s">
        <v>1844</v>
      </c>
      <c r="BD88" s="2" t="s">
        <v>1844</v>
      </c>
      <c r="BE88" s="2" t="s">
        <v>5129</v>
      </c>
      <c r="BF88" s="2" t="s">
        <v>1857</v>
      </c>
      <c r="BG88" s="2" t="s">
        <v>1857</v>
      </c>
      <c r="BH88" s="2" t="s">
        <v>4017</v>
      </c>
      <c r="BI88" s="2" t="s">
        <v>1857</v>
      </c>
      <c r="BJ88" s="2" t="s">
        <v>2166</v>
      </c>
      <c r="BK88" s="2" t="s">
        <v>1844</v>
      </c>
      <c r="BL88" s="2" t="s">
        <v>1025</v>
      </c>
      <c r="BM88" s="2" t="s">
        <v>1844</v>
      </c>
      <c r="BN88" s="2" t="s">
        <v>1844</v>
      </c>
      <c r="BO88" s="2" t="s">
        <v>1844</v>
      </c>
      <c r="BP88" s="2" t="s">
        <v>1844</v>
      </c>
      <c r="BQ88" s="2" t="s">
        <v>5187</v>
      </c>
      <c r="BR88" s="2" t="s">
        <v>1844</v>
      </c>
      <c r="BS88" s="2" t="s">
        <v>1844</v>
      </c>
      <c r="BT88" s="2" t="s">
        <v>5293</v>
      </c>
      <c r="BU88" s="2" t="s">
        <v>1844</v>
      </c>
      <c r="BV88" s="2" t="s">
        <v>1844</v>
      </c>
      <c r="BW88" s="2" t="s">
        <v>1844</v>
      </c>
      <c r="BX88" s="2" t="s">
        <v>1844</v>
      </c>
      <c r="BY88" s="2" t="s">
        <v>1844</v>
      </c>
      <c r="BZ88" s="2" t="s">
        <v>1844</v>
      </c>
      <c r="CA88" s="2" t="s">
        <v>1844</v>
      </c>
      <c r="CB88" s="2" t="s">
        <v>1844</v>
      </c>
      <c r="CC88" s="2" t="s">
        <v>1844</v>
      </c>
      <c r="CD88" s="2" t="s">
        <v>1844</v>
      </c>
      <c r="CE88" s="2" t="s">
        <v>1854</v>
      </c>
      <c r="CF88" s="2" t="s">
        <v>1844</v>
      </c>
      <c r="CG88" s="2" t="s">
        <v>5131</v>
      </c>
      <c r="CH88" s="2" t="s">
        <v>1844</v>
      </c>
      <c r="CI88" s="2" t="s">
        <v>186</v>
      </c>
      <c r="CJ88" s="2" t="s">
        <v>1844</v>
      </c>
      <c r="CK88" s="2" t="s">
        <v>5132</v>
      </c>
      <c r="CL88" s="2" t="s">
        <v>1844</v>
      </c>
      <c r="CM88" s="2" t="s">
        <v>1844</v>
      </c>
      <c r="CN88" s="2" t="s">
        <v>1851</v>
      </c>
      <c r="CO88" s="2" t="s">
        <v>1855</v>
      </c>
      <c r="CP88" s="2" t="s">
        <v>1844</v>
      </c>
      <c r="CQ88" s="2" t="s">
        <v>1844</v>
      </c>
      <c r="CR88" s="2" t="s">
        <v>1847</v>
      </c>
      <c r="CS88" s="2" t="s">
        <v>1844</v>
      </c>
      <c r="CT88" s="2" t="s">
        <v>1844</v>
      </c>
      <c r="CU88" s="2" t="s">
        <v>5133</v>
      </c>
      <c r="CV88" s="2" t="s">
        <v>5134</v>
      </c>
      <c r="CW88" s="3">
        <v>45136</v>
      </c>
      <c r="CX88" s="3">
        <v>45136</v>
      </c>
      <c r="CY88" s="3">
        <v>45136</v>
      </c>
      <c r="CZ88" s="28">
        <v>707404</v>
      </c>
      <c r="DA88" s="4">
        <v>0</v>
      </c>
      <c r="DB88" s="3"/>
      <c r="DC88" s="3"/>
      <c r="DD88" s="3">
        <v>45136</v>
      </c>
      <c r="DE88" s="3">
        <v>45136</v>
      </c>
      <c r="DF88" s="3"/>
      <c r="DG88" s="3">
        <v>45137</v>
      </c>
      <c r="DH88" s="3"/>
      <c r="DI88" s="3">
        <v>45136</v>
      </c>
      <c r="DJ88" s="3">
        <v>45170</v>
      </c>
      <c r="DK88" s="28">
        <v>0</v>
      </c>
      <c r="DL88" s="3"/>
      <c r="DM88" s="28">
        <v>0</v>
      </c>
      <c r="DN88" s="28">
        <v>0</v>
      </c>
      <c r="DO88" s="3">
        <v>45136</v>
      </c>
      <c r="DP88" s="2" t="s">
        <v>5135</v>
      </c>
      <c r="DQ88" s="28">
        <v>3960</v>
      </c>
      <c r="DR88" s="28">
        <v>0</v>
      </c>
      <c r="DS88" s="28">
        <v>3960</v>
      </c>
      <c r="DT88" s="28">
        <v>707404</v>
      </c>
      <c r="DU88" s="2" t="s">
        <v>1844</v>
      </c>
    </row>
    <row r="89" spans="1:125" x14ac:dyDescent="0.25">
      <c r="A89" s="2" t="s">
        <v>3966</v>
      </c>
      <c r="B89" s="2" t="s">
        <v>1295</v>
      </c>
      <c r="C89" s="2" t="s">
        <v>51</v>
      </c>
      <c r="D89" s="2" t="s">
        <v>52</v>
      </c>
      <c r="E89" s="2" t="s">
        <v>1578</v>
      </c>
      <c r="F89" s="2" t="s">
        <v>5288</v>
      </c>
      <c r="G89" s="2" t="s">
        <v>10</v>
      </c>
      <c r="H89" s="2" t="s">
        <v>1042</v>
      </c>
      <c r="I89" s="2" t="s">
        <v>5121</v>
      </c>
      <c r="J89" s="2" t="s">
        <v>5122</v>
      </c>
      <c r="K89" s="2" t="s">
        <v>1281</v>
      </c>
      <c r="L89" s="2" t="s">
        <v>5139</v>
      </c>
      <c r="M89" s="2" t="s">
        <v>3965</v>
      </c>
      <c r="N89" s="2" t="s">
        <v>5124</v>
      </c>
      <c r="O89" s="2" t="s">
        <v>1870</v>
      </c>
      <c r="P89" s="2" t="s">
        <v>1844</v>
      </c>
      <c r="Q89" s="2" t="s">
        <v>1296</v>
      </c>
      <c r="R89" s="2" t="s">
        <v>1844</v>
      </c>
      <c r="S89" s="2" t="s">
        <v>1875</v>
      </c>
      <c r="T89" s="2" t="s">
        <v>1278</v>
      </c>
      <c r="U89" s="2" t="s">
        <v>1844</v>
      </c>
      <c r="V89" s="2" t="s">
        <v>1844</v>
      </c>
      <c r="W89" s="2" t="s">
        <v>5125</v>
      </c>
      <c r="X89" s="2" t="s">
        <v>5126</v>
      </c>
      <c r="Y89" s="2" t="s">
        <v>1871</v>
      </c>
      <c r="Z89" s="2" t="s">
        <v>1281</v>
      </c>
      <c r="AA89" s="2" t="s">
        <v>1281</v>
      </c>
      <c r="AB89" s="2" t="s">
        <v>5127</v>
      </c>
      <c r="AC89" s="2" t="s">
        <v>1852</v>
      </c>
      <c r="AD89" s="2" t="s">
        <v>1844</v>
      </c>
      <c r="AE89" s="2" t="s">
        <v>1844</v>
      </c>
      <c r="AF89" s="2" t="s">
        <v>1873</v>
      </c>
      <c r="AG89" s="2" t="s">
        <v>1844</v>
      </c>
      <c r="AH89" s="2" t="s">
        <v>1844</v>
      </c>
      <c r="AI89" s="2" t="s">
        <v>1844</v>
      </c>
      <c r="AJ89" s="2" t="s">
        <v>1281</v>
      </c>
      <c r="AK89" s="2" t="s">
        <v>1844</v>
      </c>
      <c r="AL89" s="2" t="s">
        <v>53</v>
      </c>
      <c r="AM89" s="2" t="s">
        <v>1844</v>
      </c>
      <c r="AN89" s="2" t="s">
        <v>1844</v>
      </c>
      <c r="AO89" s="2" t="s">
        <v>1857</v>
      </c>
      <c r="AP89" s="2" t="s">
        <v>1857</v>
      </c>
      <c r="AQ89" s="2" t="s">
        <v>1844</v>
      </c>
      <c r="AR89" s="2" t="s">
        <v>1844</v>
      </c>
      <c r="AS89" s="2" t="s">
        <v>1844</v>
      </c>
      <c r="AT89" s="2" t="s">
        <v>1844</v>
      </c>
      <c r="AU89" s="2" t="s">
        <v>1844</v>
      </c>
      <c r="AV89" s="2" t="s">
        <v>1281</v>
      </c>
      <c r="AW89" s="2" t="s">
        <v>5128</v>
      </c>
      <c r="AX89" s="2" t="s">
        <v>1844</v>
      </c>
      <c r="AY89" s="2" t="s">
        <v>1752</v>
      </c>
      <c r="AZ89" s="2" t="s">
        <v>2107</v>
      </c>
      <c r="BA89" s="2" t="s">
        <v>1844</v>
      </c>
      <c r="BB89" s="2" t="s">
        <v>1844</v>
      </c>
      <c r="BC89" s="2" t="s">
        <v>1844</v>
      </c>
      <c r="BD89" s="2" t="s">
        <v>1844</v>
      </c>
      <c r="BE89" s="2" t="s">
        <v>5129</v>
      </c>
      <c r="BF89" s="2" t="s">
        <v>2107</v>
      </c>
      <c r="BG89" s="2" t="s">
        <v>1905</v>
      </c>
      <c r="BH89" s="2" t="s">
        <v>5294</v>
      </c>
      <c r="BI89" s="2" t="s">
        <v>1857</v>
      </c>
      <c r="BJ89" s="2" t="s">
        <v>1905</v>
      </c>
      <c r="BK89" s="2" t="s">
        <v>1844</v>
      </c>
      <c r="BL89" s="2" t="s">
        <v>1025</v>
      </c>
      <c r="BM89" s="2" t="s">
        <v>1844</v>
      </c>
      <c r="BN89" s="2" t="s">
        <v>1872</v>
      </c>
      <c r="BO89" s="2" t="s">
        <v>1844</v>
      </c>
      <c r="BP89" s="2" t="s">
        <v>1844</v>
      </c>
      <c r="BQ89" s="2" t="s">
        <v>1299</v>
      </c>
      <c r="BR89" s="2" t="s">
        <v>1844</v>
      </c>
      <c r="BS89" s="2" t="s">
        <v>1844</v>
      </c>
      <c r="BT89" s="2" t="s">
        <v>5295</v>
      </c>
      <c r="BU89" s="2" t="s">
        <v>1844</v>
      </c>
      <c r="BV89" s="2" t="s">
        <v>1844</v>
      </c>
      <c r="BW89" s="2" t="s">
        <v>1844</v>
      </c>
      <c r="BX89" s="2" t="s">
        <v>1844</v>
      </c>
      <c r="BY89" s="2" t="s">
        <v>1844</v>
      </c>
      <c r="BZ89" s="2" t="s">
        <v>1844</v>
      </c>
      <c r="CA89" s="2" t="s">
        <v>1844</v>
      </c>
      <c r="CB89" s="2" t="s">
        <v>1844</v>
      </c>
      <c r="CC89" s="2" t="s">
        <v>1844</v>
      </c>
      <c r="CD89" s="2" t="s">
        <v>1844</v>
      </c>
      <c r="CE89" s="2" t="s">
        <v>1854</v>
      </c>
      <c r="CF89" s="2" t="s">
        <v>1844</v>
      </c>
      <c r="CG89" s="2" t="s">
        <v>5131</v>
      </c>
      <c r="CH89" s="2" t="s">
        <v>1844</v>
      </c>
      <c r="CI89" s="2" t="s">
        <v>55</v>
      </c>
      <c r="CJ89" s="2" t="s">
        <v>1844</v>
      </c>
      <c r="CK89" s="2" t="s">
        <v>5132</v>
      </c>
      <c r="CL89" s="2" t="s">
        <v>1844</v>
      </c>
      <c r="CM89" s="2" t="s">
        <v>1844</v>
      </c>
      <c r="CN89" s="2" t="s">
        <v>1851</v>
      </c>
      <c r="CO89" s="2" t="s">
        <v>1855</v>
      </c>
      <c r="CP89" s="2" t="s">
        <v>1844</v>
      </c>
      <c r="CQ89" s="2" t="s">
        <v>1844</v>
      </c>
      <c r="CR89" s="2" t="s">
        <v>1847</v>
      </c>
      <c r="CS89" s="2" t="s">
        <v>1876</v>
      </c>
      <c r="CT89" s="2" t="s">
        <v>1844</v>
      </c>
      <c r="CU89" s="2" t="s">
        <v>5133</v>
      </c>
      <c r="CV89" s="2" t="s">
        <v>5134</v>
      </c>
      <c r="CW89" s="3">
        <v>45132</v>
      </c>
      <c r="CX89" s="3">
        <v>45132</v>
      </c>
      <c r="CY89" s="3">
        <v>45132</v>
      </c>
      <c r="CZ89" s="28">
        <v>593090</v>
      </c>
      <c r="DA89" s="4">
        <v>0</v>
      </c>
      <c r="DB89" s="3"/>
      <c r="DC89" s="3"/>
      <c r="DD89" s="3">
        <v>45133</v>
      </c>
      <c r="DE89" s="3">
        <v>45132</v>
      </c>
      <c r="DF89" s="3"/>
      <c r="DG89" s="3">
        <v>45135</v>
      </c>
      <c r="DH89" s="3"/>
      <c r="DI89" s="3">
        <v>45132</v>
      </c>
      <c r="DJ89" s="3">
        <v>45426</v>
      </c>
      <c r="DK89" s="28">
        <v>0</v>
      </c>
      <c r="DL89" s="3"/>
      <c r="DM89" s="28">
        <v>0</v>
      </c>
      <c r="DN89" s="28">
        <v>0</v>
      </c>
      <c r="DO89" s="3">
        <v>45132</v>
      </c>
      <c r="DP89" s="2" t="s">
        <v>5135</v>
      </c>
      <c r="DQ89" s="28">
        <v>291614</v>
      </c>
      <c r="DR89" s="28">
        <v>0</v>
      </c>
      <c r="DS89" s="28">
        <v>291614</v>
      </c>
      <c r="DT89" s="28">
        <v>593090</v>
      </c>
      <c r="DU89" s="2" t="s">
        <v>1844</v>
      </c>
    </row>
    <row r="90" spans="1:125" x14ac:dyDescent="0.25">
      <c r="A90" s="2" t="s">
        <v>4375</v>
      </c>
      <c r="B90" s="2" t="s">
        <v>1295</v>
      </c>
      <c r="C90" s="2" t="s">
        <v>51</v>
      </c>
      <c r="D90" s="2" t="s">
        <v>52</v>
      </c>
      <c r="E90" s="2" t="s">
        <v>5296</v>
      </c>
      <c r="F90" s="2" t="s">
        <v>5288</v>
      </c>
      <c r="G90" s="2" t="s">
        <v>10</v>
      </c>
      <c r="H90" s="2" t="s">
        <v>1042</v>
      </c>
      <c r="I90" s="2" t="s">
        <v>5121</v>
      </c>
      <c r="J90" s="2" t="s">
        <v>5122</v>
      </c>
      <c r="K90" s="2" t="s">
        <v>1281</v>
      </c>
      <c r="L90" s="2" t="s">
        <v>5148</v>
      </c>
      <c r="M90" s="2" t="s">
        <v>4374</v>
      </c>
      <c r="N90" s="2" t="s">
        <v>5124</v>
      </c>
      <c r="O90" s="2" t="s">
        <v>1870</v>
      </c>
      <c r="P90" s="2" t="s">
        <v>1844</v>
      </c>
      <c r="Q90" s="2" t="s">
        <v>1531</v>
      </c>
      <c r="R90" s="2" t="s">
        <v>1844</v>
      </c>
      <c r="S90" s="2" t="s">
        <v>1875</v>
      </c>
      <c r="T90" s="2" t="s">
        <v>1278</v>
      </c>
      <c r="U90" s="2" t="s">
        <v>1844</v>
      </c>
      <c r="V90" s="2" t="s">
        <v>1844</v>
      </c>
      <c r="W90" s="2" t="s">
        <v>5125</v>
      </c>
      <c r="X90" s="2" t="s">
        <v>5126</v>
      </c>
      <c r="Y90" s="2" t="s">
        <v>1871</v>
      </c>
      <c r="Z90" s="2" t="s">
        <v>1281</v>
      </c>
      <c r="AA90" s="2" t="s">
        <v>1281</v>
      </c>
      <c r="AB90" s="2" t="s">
        <v>5127</v>
      </c>
      <c r="AC90" s="2" t="s">
        <v>1852</v>
      </c>
      <c r="AD90" s="2" t="s">
        <v>1844</v>
      </c>
      <c r="AE90" s="2" t="s">
        <v>1844</v>
      </c>
      <c r="AF90" s="2" t="s">
        <v>1873</v>
      </c>
      <c r="AG90" s="2" t="s">
        <v>1844</v>
      </c>
      <c r="AH90" s="2" t="s">
        <v>1844</v>
      </c>
      <c r="AI90" s="2" t="s">
        <v>1844</v>
      </c>
      <c r="AJ90" s="2" t="s">
        <v>1281</v>
      </c>
      <c r="AK90" s="2" t="s">
        <v>1844</v>
      </c>
      <c r="AL90" s="2" t="s">
        <v>53</v>
      </c>
      <c r="AM90" s="2" t="s">
        <v>1844</v>
      </c>
      <c r="AN90" s="2" t="s">
        <v>1844</v>
      </c>
      <c r="AO90" s="2" t="s">
        <v>1857</v>
      </c>
      <c r="AP90" s="2" t="s">
        <v>1857</v>
      </c>
      <c r="AQ90" s="2" t="s">
        <v>1844</v>
      </c>
      <c r="AR90" s="2" t="s">
        <v>1844</v>
      </c>
      <c r="AS90" s="2" t="s">
        <v>1844</v>
      </c>
      <c r="AT90" s="2" t="s">
        <v>1844</v>
      </c>
      <c r="AU90" s="2" t="s">
        <v>1844</v>
      </c>
      <c r="AV90" s="2" t="s">
        <v>1281</v>
      </c>
      <c r="AW90" s="2" t="s">
        <v>5128</v>
      </c>
      <c r="AX90" s="2" t="s">
        <v>1844</v>
      </c>
      <c r="AY90" s="2" t="s">
        <v>1752</v>
      </c>
      <c r="AZ90" s="2" t="s">
        <v>2226</v>
      </c>
      <c r="BA90" s="2" t="s">
        <v>1844</v>
      </c>
      <c r="BB90" s="2" t="s">
        <v>1844</v>
      </c>
      <c r="BC90" s="2" t="s">
        <v>1844</v>
      </c>
      <c r="BD90" s="2" t="s">
        <v>1844</v>
      </c>
      <c r="BE90" s="2" t="s">
        <v>5129</v>
      </c>
      <c r="BF90" s="2" t="s">
        <v>1905</v>
      </c>
      <c r="BG90" s="2" t="s">
        <v>1857</v>
      </c>
      <c r="BH90" s="2" t="s">
        <v>5297</v>
      </c>
      <c r="BI90" s="2" t="s">
        <v>1857</v>
      </c>
      <c r="BJ90" s="2" t="s">
        <v>2777</v>
      </c>
      <c r="BK90" s="2" t="s">
        <v>1844</v>
      </c>
      <c r="BL90" s="2" t="s">
        <v>1025</v>
      </c>
      <c r="BM90" s="2" t="s">
        <v>1844</v>
      </c>
      <c r="BN90" s="2" t="s">
        <v>1872</v>
      </c>
      <c r="BO90" s="2" t="s">
        <v>1844</v>
      </c>
      <c r="BP90" s="2" t="s">
        <v>1844</v>
      </c>
      <c r="BQ90" s="2" t="s">
        <v>5187</v>
      </c>
      <c r="BR90" s="2" t="s">
        <v>1844</v>
      </c>
      <c r="BS90" s="2" t="s">
        <v>1844</v>
      </c>
      <c r="BT90" s="2" t="s">
        <v>5298</v>
      </c>
      <c r="BU90" s="2" t="s">
        <v>1844</v>
      </c>
      <c r="BV90" s="2" t="s">
        <v>1844</v>
      </c>
      <c r="BW90" s="2" t="s">
        <v>1844</v>
      </c>
      <c r="BX90" s="2" t="s">
        <v>1844</v>
      </c>
      <c r="BY90" s="2" t="s">
        <v>1844</v>
      </c>
      <c r="BZ90" s="2" t="s">
        <v>1844</v>
      </c>
      <c r="CA90" s="2" t="s">
        <v>1844</v>
      </c>
      <c r="CB90" s="2" t="s">
        <v>1844</v>
      </c>
      <c r="CC90" s="2" t="s">
        <v>1844</v>
      </c>
      <c r="CD90" s="2" t="s">
        <v>1844</v>
      </c>
      <c r="CE90" s="2" t="s">
        <v>1854</v>
      </c>
      <c r="CF90" s="2" t="s">
        <v>1844</v>
      </c>
      <c r="CG90" s="2" t="s">
        <v>1844</v>
      </c>
      <c r="CH90" s="2" t="s">
        <v>1844</v>
      </c>
      <c r="CI90" s="2" t="s">
        <v>55</v>
      </c>
      <c r="CJ90" s="2" t="s">
        <v>1844</v>
      </c>
      <c r="CK90" s="2" t="s">
        <v>5132</v>
      </c>
      <c r="CL90" s="2" t="s">
        <v>1844</v>
      </c>
      <c r="CM90" s="2" t="s">
        <v>1844</v>
      </c>
      <c r="CN90" s="2" t="s">
        <v>1851</v>
      </c>
      <c r="CO90" s="2" t="s">
        <v>1855</v>
      </c>
      <c r="CP90" s="2" t="s">
        <v>1844</v>
      </c>
      <c r="CQ90" s="2" t="s">
        <v>1844</v>
      </c>
      <c r="CR90" s="2" t="s">
        <v>1847</v>
      </c>
      <c r="CS90" s="2" t="s">
        <v>1876</v>
      </c>
      <c r="CT90" s="2" t="s">
        <v>1844</v>
      </c>
      <c r="CU90" s="2" t="s">
        <v>1844</v>
      </c>
      <c r="CV90" s="2" t="s">
        <v>5134</v>
      </c>
      <c r="CW90" s="3">
        <v>45241</v>
      </c>
      <c r="CX90" s="3">
        <v>45239</v>
      </c>
      <c r="CY90" s="3">
        <v>45239</v>
      </c>
      <c r="CZ90" s="28">
        <v>4640912</v>
      </c>
      <c r="DA90" s="4">
        <v>0</v>
      </c>
      <c r="DB90" s="3"/>
      <c r="DC90" s="3"/>
      <c r="DD90" s="3">
        <v>45239</v>
      </c>
      <c r="DE90" s="3">
        <v>45239</v>
      </c>
      <c r="DF90" s="3"/>
      <c r="DG90" s="3">
        <v>45241</v>
      </c>
      <c r="DH90" s="3"/>
      <c r="DI90" s="3">
        <v>45239</v>
      </c>
      <c r="DJ90" s="3">
        <v>45291</v>
      </c>
      <c r="DK90" s="28">
        <v>0</v>
      </c>
      <c r="DL90" s="3"/>
      <c r="DM90" s="28">
        <v>0</v>
      </c>
      <c r="DN90" s="28">
        <v>0</v>
      </c>
      <c r="DO90" s="3">
        <v>45241</v>
      </c>
      <c r="DP90" s="2" t="s">
        <v>5135</v>
      </c>
      <c r="DQ90" s="28">
        <v>4339436</v>
      </c>
      <c r="DR90" s="28">
        <v>0</v>
      </c>
      <c r="DS90" s="28">
        <v>4339436</v>
      </c>
      <c r="DT90" s="28">
        <v>4640912</v>
      </c>
      <c r="DU90" s="2" t="s">
        <v>1844</v>
      </c>
    </row>
    <row r="91" spans="1:125" x14ac:dyDescent="0.25">
      <c r="A91" s="2" t="s">
        <v>4372</v>
      </c>
      <c r="B91" s="2" t="s">
        <v>1298</v>
      </c>
      <c r="C91" s="2" t="s">
        <v>118</v>
      </c>
      <c r="D91" s="2" t="s">
        <v>119</v>
      </c>
      <c r="E91" s="2" t="s">
        <v>1625</v>
      </c>
      <c r="F91" s="2" t="s">
        <v>5288</v>
      </c>
      <c r="G91" s="2" t="s">
        <v>10</v>
      </c>
      <c r="H91" s="2" t="s">
        <v>60</v>
      </c>
      <c r="I91" s="2" t="s">
        <v>5121</v>
      </c>
      <c r="J91" s="2" t="s">
        <v>5122</v>
      </c>
      <c r="K91" s="2" t="s">
        <v>1281</v>
      </c>
      <c r="L91" s="2" t="s">
        <v>5148</v>
      </c>
      <c r="M91" s="2" t="s">
        <v>4371</v>
      </c>
      <c r="N91" s="2" t="s">
        <v>1645</v>
      </c>
      <c r="O91" s="2" t="s">
        <v>1992</v>
      </c>
      <c r="P91" s="2" t="s">
        <v>1844</v>
      </c>
      <c r="Q91" s="2" t="s">
        <v>1299</v>
      </c>
      <c r="R91" s="2" t="s">
        <v>1844</v>
      </c>
      <c r="S91" s="2" t="s">
        <v>2001</v>
      </c>
      <c r="T91" s="2" t="s">
        <v>1278</v>
      </c>
      <c r="U91" s="2" t="s">
        <v>1844</v>
      </c>
      <c r="V91" s="2" t="s">
        <v>1844</v>
      </c>
      <c r="W91" s="2" t="s">
        <v>5125</v>
      </c>
      <c r="X91" s="2" t="s">
        <v>5126</v>
      </c>
      <c r="Y91" s="2" t="s">
        <v>1914</v>
      </c>
      <c r="Z91" s="2" t="s">
        <v>1281</v>
      </c>
      <c r="AA91" s="2" t="s">
        <v>1281</v>
      </c>
      <c r="AB91" s="2" t="s">
        <v>5127</v>
      </c>
      <c r="AC91" s="2" t="s">
        <v>1852</v>
      </c>
      <c r="AD91" s="2" t="s">
        <v>1844</v>
      </c>
      <c r="AE91" s="2" t="s">
        <v>1844</v>
      </c>
      <c r="AF91" s="2" t="s">
        <v>1844</v>
      </c>
      <c r="AG91" s="2" t="s">
        <v>1844</v>
      </c>
      <c r="AH91" s="2" t="s">
        <v>1844</v>
      </c>
      <c r="AI91" s="2" t="s">
        <v>1844</v>
      </c>
      <c r="AJ91" s="2" t="s">
        <v>1281</v>
      </c>
      <c r="AK91" s="2" t="s">
        <v>1844</v>
      </c>
      <c r="AL91" s="2" t="s">
        <v>120</v>
      </c>
      <c r="AM91" s="2" t="s">
        <v>1844</v>
      </c>
      <c r="AN91" s="2" t="s">
        <v>1844</v>
      </c>
      <c r="AO91" s="2" t="s">
        <v>1857</v>
      </c>
      <c r="AP91" s="2" t="s">
        <v>1857</v>
      </c>
      <c r="AQ91" s="2" t="s">
        <v>1844</v>
      </c>
      <c r="AR91" s="2" t="s">
        <v>1844</v>
      </c>
      <c r="AS91" s="2" t="s">
        <v>1844</v>
      </c>
      <c r="AT91" s="2" t="s">
        <v>1844</v>
      </c>
      <c r="AU91" s="2" t="s">
        <v>1844</v>
      </c>
      <c r="AV91" s="2" t="s">
        <v>1281</v>
      </c>
      <c r="AW91" s="2" t="s">
        <v>5128</v>
      </c>
      <c r="AX91" s="2" t="s">
        <v>1844</v>
      </c>
      <c r="AY91" s="2" t="s">
        <v>1752</v>
      </c>
      <c r="AZ91" s="2" t="s">
        <v>2401</v>
      </c>
      <c r="BA91" s="2" t="s">
        <v>1844</v>
      </c>
      <c r="BB91" s="2" t="s">
        <v>1844</v>
      </c>
      <c r="BC91" s="2" t="s">
        <v>1844</v>
      </c>
      <c r="BD91" s="2" t="s">
        <v>1844</v>
      </c>
      <c r="BE91" s="2" t="s">
        <v>5129</v>
      </c>
      <c r="BF91" s="2" t="s">
        <v>1905</v>
      </c>
      <c r="BG91" s="2" t="s">
        <v>1905</v>
      </c>
      <c r="BH91" s="2" t="s">
        <v>4373</v>
      </c>
      <c r="BI91" s="2" t="s">
        <v>1857</v>
      </c>
      <c r="BJ91" s="2" t="s">
        <v>1905</v>
      </c>
      <c r="BK91" s="2" t="s">
        <v>1844</v>
      </c>
      <c r="BL91" s="2" t="s">
        <v>1025</v>
      </c>
      <c r="BM91" s="2" t="s">
        <v>1844</v>
      </c>
      <c r="BN91" s="2" t="s">
        <v>1999</v>
      </c>
      <c r="BO91" s="2" t="s">
        <v>1844</v>
      </c>
      <c r="BP91" s="2" t="s">
        <v>1844</v>
      </c>
      <c r="BQ91" s="2" t="s">
        <v>5187</v>
      </c>
      <c r="BR91" s="2" t="s">
        <v>1844</v>
      </c>
      <c r="BS91" s="2" t="s">
        <v>1844</v>
      </c>
      <c r="BT91" s="2" t="s">
        <v>5299</v>
      </c>
      <c r="BU91" s="2" t="s">
        <v>1844</v>
      </c>
      <c r="BV91" s="2" t="s">
        <v>1844</v>
      </c>
      <c r="BW91" s="2" t="s">
        <v>1844</v>
      </c>
      <c r="BX91" s="2" t="s">
        <v>1844</v>
      </c>
      <c r="BY91" s="2" t="s">
        <v>1844</v>
      </c>
      <c r="BZ91" s="2" t="s">
        <v>1844</v>
      </c>
      <c r="CA91" s="2" t="s">
        <v>1844</v>
      </c>
      <c r="CB91" s="2" t="s">
        <v>1844</v>
      </c>
      <c r="CC91" s="2" t="s">
        <v>1844</v>
      </c>
      <c r="CD91" s="2" t="s">
        <v>1844</v>
      </c>
      <c r="CE91" s="2" t="s">
        <v>1854</v>
      </c>
      <c r="CF91" s="2" t="s">
        <v>1844</v>
      </c>
      <c r="CG91" s="2" t="s">
        <v>1844</v>
      </c>
      <c r="CH91" s="2" t="s">
        <v>1844</v>
      </c>
      <c r="CI91" s="2" t="s">
        <v>121</v>
      </c>
      <c r="CJ91" s="2" t="s">
        <v>1844</v>
      </c>
      <c r="CK91" s="2" t="s">
        <v>5132</v>
      </c>
      <c r="CL91" s="2" t="s">
        <v>1844</v>
      </c>
      <c r="CM91" s="2" t="s">
        <v>1844</v>
      </c>
      <c r="CN91" s="2" t="s">
        <v>1851</v>
      </c>
      <c r="CO91" s="2" t="s">
        <v>1855</v>
      </c>
      <c r="CP91" s="2" t="s">
        <v>1844</v>
      </c>
      <c r="CQ91" s="2" t="s">
        <v>1844</v>
      </c>
      <c r="CR91" s="2" t="s">
        <v>1847</v>
      </c>
      <c r="CS91" s="2" t="s">
        <v>2002</v>
      </c>
      <c r="CT91" s="2" t="s">
        <v>1844</v>
      </c>
      <c r="CU91" s="2" t="s">
        <v>1844</v>
      </c>
      <c r="CV91" s="2" t="s">
        <v>5134</v>
      </c>
      <c r="CW91" s="3">
        <v>45239</v>
      </c>
      <c r="CX91" s="3">
        <v>45238</v>
      </c>
      <c r="CY91" s="3">
        <v>45239</v>
      </c>
      <c r="CZ91" s="28">
        <v>101538</v>
      </c>
      <c r="DA91" s="4">
        <v>0</v>
      </c>
      <c r="DB91" s="3"/>
      <c r="DC91" s="3"/>
      <c r="DD91" s="3">
        <v>45239</v>
      </c>
      <c r="DE91" s="3">
        <v>45238</v>
      </c>
      <c r="DF91" s="3"/>
      <c r="DG91" s="3">
        <v>45239</v>
      </c>
      <c r="DH91" s="3">
        <v>45238</v>
      </c>
      <c r="DI91" s="3">
        <v>45238</v>
      </c>
      <c r="DJ91" s="3">
        <v>45291</v>
      </c>
      <c r="DK91" s="28">
        <v>0</v>
      </c>
      <c r="DL91" s="3"/>
      <c r="DM91" s="28">
        <v>0</v>
      </c>
      <c r="DN91" s="28">
        <v>0</v>
      </c>
      <c r="DO91" s="3">
        <v>45239</v>
      </c>
      <c r="DP91" s="2" t="s">
        <v>5135</v>
      </c>
      <c r="DQ91" s="28">
        <v>1044</v>
      </c>
      <c r="DR91" s="28">
        <v>0</v>
      </c>
      <c r="DS91" s="28">
        <v>1044</v>
      </c>
      <c r="DT91" s="28">
        <v>101538</v>
      </c>
      <c r="DU91" s="2" t="s">
        <v>1844</v>
      </c>
    </row>
    <row r="92" spans="1:125" x14ac:dyDescent="0.25">
      <c r="A92" s="2" t="s">
        <v>4321</v>
      </c>
      <c r="B92" s="2" t="s">
        <v>1298</v>
      </c>
      <c r="C92" s="2" t="s">
        <v>365</v>
      </c>
      <c r="D92" s="2" t="s">
        <v>366</v>
      </c>
      <c r="E92" s="2" t="s">
        <v>1621</v>
      </c>
      <c r="F92" s="2" t="s">
        <v>5288</v>
      </c>
      <c r="G92" s="2" t="s">
        <v>10</v>
      </c>
      <c r="H92" s="2" t="s">
        <v>67</v>
      </c>
      <c r="I92" s="2" t="s">
        <v>5121</v>
      </c>
      <c r="J92" s="2" t="s">
        <v>5122</v>
      </c>
      <c r="K92" s="2" t="s">
        <v>1281</v>
      </c>
      <c r="L92" s="2" t="s">
        <v>5148</v>
      </c>
      <c r="M92" s="2" t="s">
        <v>4320</v>
      </c>
      <c r="N92" s="2" t="s">
        <v>1645</v>
      </c>
      <c r="O92" s="2" t="s">
        <v>1913</v>
      </c>
      <c r="P92" s="2" t="s">
        <v>1844</v>
      </c>
      <c r="Q92" s="2" t="s">
        <v>1296</v>
      </c>
      <c r="R92" s="2" t="s">
        <v>1844</v>
      </c>
      <c r="S92" s="2" t="s">
        <v>1844</v>
      </c>
      <c r="T92" s="2" t="s">
        <v>1278</v>
      </c>
      <c r="U92" s="2" t="s">
        <v>1844</v>
      </c>
      <c r="V92" s="2" t="s">
        <v>1844</v>
      </c>
      <c r="W92" s="2" t="s">
        <v>5125</v>
      </c>
      <c r="X92" s="2" t="s">
        <v>5126</v>
      </c>
      <c r="Y92" s="2" t="s">
        <v>1914</v>
      </c>
      <c r="Z92" s="2" t="s">
        <v>1281</v>
      </c>
      <c r="AA92" s="2" t="s">
        <v>1281</v>
      </c>
      <c r="AB92" s="2" t="s">
        <v>5127</v>
      </c>
      <c r="AC92" s="2" t="s">
        <v>1852</v>
      </c>
      <c r="AD92" s="2" t="s">
        <v>1844</v>
      </c>
      <c r="AE92" s="2" t="s">
        <v>1844</v>
      </c>
      <c r="AF92" s="2" t="s">
        <v>1844</v>
      </c>
      <c r="AG92" s="2" t="s">
        <v>1844</v>
      </c>
      <c r="AH92" s="2" t="s">
        <v>1844</v>
      </c>
      <c r="AI92" s="2" t="s">
        <v>1844</v>
      </c>
      <c r="AJ92" s="2" t="s">
        <v>1281</v>
      </c>
      <c r="AK92" s="2" t="s">
        <v>1844</v>
      </c>
      <c r="AL92" s="2" t="s">
        <v>120</v>
      </c>
      <c r="AM92" s="2" t="s">
        <v>1844</v>
      </c>
      <c r="AN92" s="2" t="s">
        <v>1844</v>
      </c>
      <c r="AO92" s="2" t="s">
        <v>1857</v>
      </c>
      <c r="AP92" s="2" t="s">
        <v>1857</v>
      </c>
      <c r="AQ92" s="2" t="s">
        <v>1844</v>
      </c>
      <c r="AR92" s="2" t="s">
        <v>1844</v>
      </c>
      <c r="AS92" s="2" t="s">
        <v>1844</v>
      </c>
      <c r="AT92" s="2" t="s">
        <v>1844</v>
      </c>
      <c r="AU92" s="2" t="s">
        <v>1844</v>
      </c>
      <c r="AV92" s="2" t="s">
        <v>1281</v>
      </c>
      <c r="AW92" s="2" t="s">
        <v>5128</v>
      </c>
      <c r="AX92" s="2" t="s">
        <v>1844</v>
      </c>
      <c r="AY92" s="2" t="s">
        <v>1752</v>
      </c>
      <c r="AZ92" s="2" t="s">
        <v>4323</v>
      </c>
      <c r="BA92" s="2" t="s">
        <v>1844</v>
      </c>
      <c r="BB92" s="2" t="s">
        <v>1844</v>
      </c>
      <c r="BC92" s="2" t="s">
        <v>1844</v>
      </c>
      <c r="BD92" s="2" t="s">
        <v>1844</v>
      </c>
      <c r="BE92" s="2" t="s">
        <v>5129</v>
      </c>
      <c r="BF92" s="2" t="s">
        <v>4323</v>
      </c>
      <c r="BG92" s="2" t="s">
        <v>1946</v>
      </c>
      <c r="BH92" s="2" t="s">
        <v>5300</v>
      </c>
      <c r="BI92" s="2" t="s">
        <v>1857</v>
      </c>
      <c r="BJ92" s="2" t="s">
        <v>1946</v>
      </c>
      <c r="BK92" s="2" t="s">
        <v>1844</v>
      </c>
      <c r="BL92" s="2" t="s">
        <v>1025</v>
      </c>
      <c r="BM92" s="2" t="s">
        <v>1844</v>
      </c>
      <c r="BN92" s="2" t="s">
        <v>1844</v>
      </c>
      <c r="BO92" s="2" t="s">
        <v>1844</v>
      </c>
      <c r="BP92" s="2" t="s">
        <v>1844</v>
      </c>
      <c r="BQ92" s="2" t="s">
        <v>5187</v>
      </c>
      <c r="BR92" s="2" t="s">
        <v>1844</v>
      </c>
      <c r="BS92" s="2" t="s">
        <v>1844</v>
      </c>
      <c r="BT92" s="2" t="s">
        <v>5301</v>
      </c>
      <c r="BU92" s="2" t="s">
        <v>1844</v>
      </c>
      <c r="BV92" s="2" t="s">
        <v>1844</v>
      </c>
      <c r="BW92" s="2" t="s">
        <v>1844</v>
      </c>
      <c r="BX92" s="2" t="s">
        <v>1844</v>
      </c>
      <c r="BY92" s="2" t="s">
        <v>1844</v>
      </c>
      <c r="BZ92" s="2" t="s">
        <v>1844</v>
      </c>
      <c r="CA92" s="2" t="s">
        <v>1844</v>
      </c>
      <c r="CB92" s="2" t="s">
        <v>1844</v>
      </c>
      <c r="CC92" s="2" t="s">
        <v>1844</v>
      </c>
      <c r="CD92" s="2" t="s">
        <v>1844</v>
      </c>
      <c r="CE92" s="2" t="s">
        <v>1854</v>
      </c>
      <c r="CF92" s="2" t="s">
        <v>1844</v>
      </c>
      <c r="CG92" s="2" t="s">
        <v>5131</v>
      </c>
      <c r="CH92" s="2" t="s">
        <v>1844</v>
      </c>
      <c r="CI92" s="2" t="s">
        <v>121</v>
      </c>
      <c r="CJ92" s="2" t="s">
        <v>1844</v>
      </c>
      <c r="CK92" s="2" t="s">
        <v>5132</v>
      </c>
      <c r="CL92" s="2" t="s">
        <v>1844</v>
      </c>
      <c r="CM92" s="2" t="s">
        <v>1844</v>
      </c>
      <c r="CN92" s="2" t="s">
        <v>1851</v>
      </c>
      <c r="CO92" s="2" t="s">
        <v>1855</v>
      </c>
      <c r="CP92" s="2" t="s">
        <v>1844</v>
      </c>
      <c r="CQ92" s="2" t="s">
        <v>1844</v>
      </c>
      <c r="CR92" s="2" t="s">
        <v>1847</v>
      </c>
      <c r="CS92" s="2" t="s">
        <v>1844</v>
      </c>
      <c r="CT92" s="2" t="s">
        <v>1844</v>
      </c>
      <c r="CU92" s="2" t="s">
        <v>5133</v>
      </c>
      <c r="CV92" s="2" t="s">
        <v>5134</v>
      </c>
      <c r="CW92" s="3">
        <v>45219</v>
      </c>
      <c r="CX92" s="3">
        <v>45219</v>
      </c>
      <c r="CY92" s="3">
        <v>45219</v>
      </c>
      <c r="CZ92" s="28">
        <v>4514958</v>
      </c>
      <c r="DA92" s="4">
        <v>0</v>
      </c>
      <c r="DB92" s="3"/>
      <c r="DC92" s="3"/>
      <c r="DD92" s="3">
        <v>45219</v>
      </c>
      <c r="DE92" s="3">
        <v>45219</v>
      </c>
      <c r="DF92" s="3"/>
      <c r="DG92" s="3">
        <v>45220</v>
      </c>
      <c r="DH92" s="3"/>
      <c r="DI92" s="3">
        <v>45219</v>
      </c>
      <c r="DJ92" s="3">
        <v>45291</v>
      </c>
      <c r="DK92" s="28">
        <v>0</v>
      </c>
      <c r="DL92" s="3"/>
      <c r="DM92" s="28">
        <v>0</v>
      </c>
      <c r="DN92" s="28">
        <v>0</v>
      </c>
      <c r="DO92" s="3">
        <v>45219</v>
      </c>
      <c r="DP92" s="2" t="s">
        <v>5135</v>
      </c>
      <c r="DQ92" s="28">
        <v>4758670</v>
      </c>
      <c r="DR92" s="28">
        <v>0</v>
      </c>
      <c r="DS92" s="28">
        <v>4758670</v>
      </c>
      <c r="DT92" s="28">
        <v>4514958</v>
      </c>
      <c r="DU92" s="2" t="s">
        <v>1844</v>
      </c>
    </row>
    <row r="93" spans="1:125" x14ac:dyDescent="0.25">
      <c r="A93" s="2" t="s">
        <v>4284</v>
      </c>
      <c r="B93" s="2" t="s">
        <v>1291</v>
      </c>
      <c r="C93" s="2" t="s">
        <v>152</v>
      </c>
      <c r="D93" s="2" t="s">
        <v>153</v>
      </c>
      <c r="E93" s="2" t="s">
        <v>1618</v>
      </c>
      <c r="F93" s="2" t="s">
        <v>5288</v>
      </c>
      <c r="G93" s="2" t="s">
        <v>10</v>
      </c>
      <c r="H93" s="2" t="s">
        <v>67</v>
      </c>
      <c r="I93" s="2" t="s">
        <v>5121</v>
      </c>
      <c r="J93" s="2" t="s">
        <v>5122</v>
      </c>
      <c r="K93" s="2" t="s">
        <v>1281</v>
      </c>
      <c r="L93" s="2" t="s">
        <v>5139</v>
      </c>
      <c r="M93" s="2" t="s">
        <v>4283</v>
      </c>
      <c r="N93" s="2" t="s">
        <v>1645</v>
      </c>
      <c r="O93" s="2" t="s">
        <v>2176</v>
      </c>
      <c r="P93" s="2" t="s">
        <v>1844</v>
      </c>
      <c r="Q93" s="2" t="s">
        <v>1296</v>
      </c>
      <c r="R93" s="2" t="s">
        <v>1844</v>
      </c>
      <c r="S93" s="2" t="s">
        <v>1883</v>
      </c>
      <c r="T93" s="2" t="s">
        <v>1278</v>
      </c>
      <c r="U93" s="2" t="s">
        <v>1844</v>
      </c>
      <c r="V93" s="2" t="s">
        <v>1844</v>
      </c>
      <c r="W93" s="2" t="s">
        <v>5125</v>
      </c>
      <c r="X93" s="2" t="s">
        <v>5126</v>
      </c>
      <c r="Y93" s="2" t="s">
        <v>1866</v>
      </c>
      <c r="Z93" s="2" t="s">
        <v>1281</v>
      </c>
      <c r="AA93" s="2" t="s">
        <v>1281</v>
      </c>
      <c r="AB93" s="2" t="s">
        <v>5127</v>
      </c>
      <c r="AC93" s="2" t="s">
        <v>1852</v>
      </c>
      <c r="AD93" s="2" t="s">
        <v>1844</v>
      </c>
      <c r="AE93" s="2" t="s">
        <v>1844</v>
      </c>
      <c r="AF93" s="2" t="s">
        <v>1844</v>
      </c>
      <c r="AG93" s="2" t="s">
        <v>1844</v>
      </c>
      <c r="AH93" s="2" t="s">
        <v>1844</v>
      </c>
      <c r="AI93" s="2" t="s">
        <v>1844</v>
      </c>
      <c r="AJ93" s="2" t="s">
        <v>1281</v>
      </c>
      <c r="AK93" s="2" t="s">
        <v>1844</v>
      </c>
      <c r="AL93" s="2" t="s">
        <v>154</v>
      </c>
      <c r="AM93" s="2" t="s">
        <v>1844</v>
      </c>
      <c r="AN93" s="2" t="s">
        <v>1844</v>
      </c>
      <c r="AO93" s="2" t="s">
        <v>1857</v>
      </c>
      <c r="AP93" s="2" t="s">
        <v>1857</v>
      </c>
      <c r="AQ93" s="2" t="s">
        <v>1844</v>
      </c>
      <c r="AR93" s="2" t="s">
        <v>1844</v>
      </c>
      <c r="AS93" s="2" t="s">
        <v>1844</v>
      </c>
      <c r="AT93" s="2" t="s">
        <v>1844</v>
      </c>
      <c r="AU93" s="2" t="s">
        <v>1844</v>
      </c>
      <c r="AV93" s="2" t="s">
        <v>1281</v>
      </c>
      <c r="AW93" s="2" t="s">
        <v>5128</v>
      </c>
      <c r="AX93" s="2" t="s">
        <v>1844</v>
      </c>
      <c r="AY93" s="2" t="s">
        <v>1752</v>
      </c>
      <c r="AZ93" s="2" t="s">
        <v>2065</v>
      </c>
      <c r="BA93" s="2" t="s">
        <v>1844</v>
      </c>
      <c r="BB93" s="2" t="s">
        <v>1844</v>
      </c>
      <c r="BC93" s="2" t="s">
        <v>1844</v>
      </c>
      <c r="BD93" s="2" t="s">
        <v>1844</v>
      </c>
      <c r="BE93" s="2" t="s">
        <v>5129</v>
      </c>
      <c r="BF93" s="2" t="s">
        <v>2065</v>
      </c>
      <c r="BG93" s="2" t="s">
        <v>1877</v>
      </c>
      <c r="BH93" s="2" t="s">
        <v>5302</v>
      </c>
      <c r="BI93" s="2" t="s">
        <v>1857</v>
      </c>
      <c r="BJ93" s="2" t="s">
        <v>1877</v>
      </c>
      <c r="BK93" s="2" t="s">
        <v>1844</v>
      </c>
      <c r="BL93" s="2" t="s">
        <v>1025</v>
      </c>
      <c r="BM93" s="2" t="s">
        <v>1844</v>
      </c>
      <c r="BN93" s="2" t="s">
        <v>1882</v>
      </c>
      <c r="BO93" s="2" t="s">
        <v>1844</v>
      </c>
      <c r="BP93" s="2" t="s">
        <v>1844</v>
      </c>
      <c r="BQ93" s="2" t="s">
        <v>1292</v>
      </c>
      <c r="BR93" s="2" t="s">
        <v>1844</v>
      </c>
      <c r="BS93" s="2" t="s">
        <v>1844</v>
      </c>
      <c r="BT93" s="2" t="s">
        <v>5303</v>
      </c>
      <c r="BU93" s="2" t="s">
        <v>1844</v>
      </c>
      <c r="BV93" s="2" t="s">
        <v>1844</v>
      </c>
      <c r="BW93" s="2" t="s">
        <v>1844</v>
      </c>
      <c r="BX93" s="2" t="s">
        <v>1844</v>
      </c>
      <c r="BY93" s="2" t="s">
        <v>1844</v>
      </c>
      <c r="BZ93" s="2" t="s">
        <v>1844</v>
      </c>
      <c r="CA93" s="2" t="s">
        <v>1844</v>
      </c>
      <c r="CB93" s="2" t="s">
        <v>1844</v>
      </c>
      <c r="CC93" s="2" t="s">
        <v>1844</v>
      </c>
      <c r="CD93" s="2" t="s">
        <v>1844</v>
      </c>
      <c r="CE93" s="2" t="s">
        <v>1854</v>
      </c>
      <c r="CF93" s="2" t="s">
        <v>1844</v>
      </c>
      <c r="CG93" s="2" t="s">
        <v>5131</v>
      </c>
      <c r="CH93" s="2" t="s">
        <v>1844</v>
      </c>
      <c r="CI93" s="2" t="s">
        <v>155</v>
      </c>
      <c r="CJ93" s="2" t="s">
        <v>1844</v>
      </c>
      <c r="CK93" s="2" t="s">
        <v>5132</v>
      </c>
      <c r="CL93" s="2" t="s">
        <v>1844</v>
      </c>
      <c r="CM93" s="2" t="s">
        <v>1844</v>
      </c>
      <c r="CN93" s="2" t="s">
        <v>1851</v>
      </c>
      <c r="CO93" s="2" t="s">
        <v>1855</v>
      </c>
      <c r="CP93" s="2" t="s">
        <v>1844</v>
      </c>
      <c r="CQ93" s="2" t="s">
        <v>1844</v>
      </c>
      <c r="CR93" s="2" t="s">
        <v>1847</v>
      </c>
      <c r="CS93" s="2" t="s">
        <v>1884</v>
      </c>
      <c r="CT93" s="2" t="s">
        <v>1844</v>
      </c>
      <c r="CU93" s="2" t="s">
        <v>5133</v>
      </c>
      <c r="CV93" s="2" t="s">
        <v>5134</v>
      </c>
      <c r="CW93" s="3">
        <v>45226</v>
      </c>
      <c r="CX93" s="3">
        <v>45226</v>
      </c>
      <c r="CY93" s="3">
        <v>45203</v>
      </c>
      <c r="CZ93" s="28">
        <v>29337312</v>
      </c>
      <c r="DA93" s="4">
        <v>0</v>
      </c>
      <c r="DB93" s="3"/>
      <c r="DC93" s="3"/>
      <c r="DD93" s="3">
        <v>45203</v>
      </c>
      <c r="DE93" s="3">
        <v>45203</v>
      </c>
      <c r="DF93" s="3"/>
      <c r="DG93" s="3">
        <v>45414</v>
      </c>
      <c r="DH93" s="3"/>
      <c r="DI93" s="3">
        <v>45226</v>
      </c>
      <c r="DJ93" s="3">
        <v>45498</v>
      </c>
      <c r="DK93" s="28">
        <v>0</v>
      </c>
      <c r="DL93" s="3"/>
      <c r="DM93" s="28">
        <v>0</v>
      </c>
      <c r="DN93" s="28">
        <v>0</v>
      </c>
      <c r="DO93" s="3">
        <v>45226</v>
      </c>
      <c r="DP93" s="2" t="s">
        <v>5135</v>
      </c>
      <c r="DQ93" s="28">
        <v>40393117</v>
      </c>
      <c r="DR93" s="28">
        <v>0</v>
      </c>
      <c r="DS93" s="28">
        <v>40393117</v>
      </c>
      <c r="DT93" s="28">
        <v>29337312</v>
      </c>
      <c r="DU93" s="2" t="s">
        <v>1844</v>
      </c>
    </row>
    <row r="94" spans="1:125" x14ac:dyDescent="0.25">
      <c r="A94" s="2" t="s">
        <v>4272</v>
      </c>
      <c r="B94" s="2" t="s">
        <v>1291</v>
      </c>
      <c r="C94" s="2" t="s">
        <v>152</v>
      </c>
      <c r="D94" s="2" t="s">
        <v>153</v>
      </c>
      <c r="E94" s="2" t="s">
        <v>1616</v>
      </c>
      <c r="F94" s="2" t="s">
        <v>5288</v>
      </c>
      <c r="G94" s="2" t="s">
        <v>10</v>
      </c>
      <c r="H94" s="2" t="s">
        <v>67</v>
      </c>
      <c r="I94" s="2" t="s">
        <v>5121</v>
      </c>
      <c r="J94" s="2" t="s">
        <v>5122</v>
      </c>
      <c r="K94" s="2" t="s">
        <v>1281</v>
      </c>
      <c r="L94" s="2" t="s">
        <v>5148</v>
      </c>
      <c r="M94" s="2" t="s">
        <v>4271</v>
      </c>
      <c r="N94" s="2" t="s">
        <v>1645</v>
      </c>
      <c r="O94" s="2" t="s">
        <v>2176</v>
      </c>
      <c r="P94" s="2" t="s">
        <v>1844</v>
      </c>
      <c r="Q94" s="2" t="s">
        <v>1296</v>
      </c>
      <c r="R94" s="2" t="s">
        <v>1844</v>
      </c>
      <c r="S94" s="2" t="s">
        <v>1883</v>
      </c>
      <c r="T94" s="2" t="s">
        <v>1278</v>
      </c>
      <c r="U94" s="2" t="s">
        <v>1844</v>
      </c>
      <c r="V94" s="2" t="s">
        <v>1844</v>
      </c>
      <c r="W94" s="2" t="s">
        <v>5125</v>
      </c>
      <c r="X94" s="2" t="s">
        <v>5126</v>
      </c>
      <c r="Y94" s="2" t="s">
        <v>1866</v>
      </c>
      <c r="Z94" s="2" t="s">
        <v>1281</v>
      </c>
      <c r="AA94" s="2" t="s">
        <v>1281</v>
      </c>
      <c r="AB94" s="2" t="s">
        <v>5127</v>
      </c>
      <c r="AC94" s="2" t="s">
        <v>1852</v>
      </c>
      <c r="AD94" s="2" t="s">
        <v>1844</v>
      </c>
      <c r="AE94" s="2" t="s">
        <v>1844</v>
      </c>
      <c r="AF94" s="2" t="s">
        <v>1844</v>
      </c>
      <c r="AG94" s="2" t="s">
        <v>1844</v>
      </c>
      <c r="AH94" s="2" t="s">
        <v>1844</v>
      </c>
      <c r="AI94" s="2" t="s">
        <v>1844</v>
      </c>
      <c r="AJ94" s="2" t="s">
        <v>1281</v>
      </c>
      <c r="AK94" s="2" t="s">
        <v>1844</v>
      </c>
      <c r="AL94" s="2" t="s">
        <v>154</v>
      </c>
      <c r="AM94" s="2" t="s">
        <v>1844</v>
      </c>
      <c r="AN94" s="2" t="s">
        <v>1844</v>
      </c>
      <c r="AO94" s="2" t="s">
        <v>1857</v>
      </c>
      <c r="AP94" s="2" t="s">
        <v>1857</v>
      </c>
      <c r="AQ94" s="2" t="s">
        <v>1844</v>
      </c>
      <c r="AR94" s="2" t="s">
        <v>1844</v>
      </c>
      <c r="AS94" s="2" t="s">
        <v>1844</v>
      </c>
      <c r="AT94" s="2" t="s">
        <v>1844</v>
      </c>
      <c r="AU94" s="2" t="s">
        <v>1844</v>
      </c>
      <c r="AV94" s="2" t="s">
        <v>1281</v>
      </c>
      <c r="AW94" s="2" t="s">
        <v>5128</v>
      </c>
      <c r="AX94" s="2" t="s">
        <v>1844</v>
      </c>
      <c r="AY94" s="2" t="s">
        <v>1752</v>
      </c>
      <c r="AZ94" s="2" t="s">
        <v>2195</v>
      </c>
      <c r="BA94" s="2" t="s">
        <v>1844</v>
      </c>
      <c r="BB94" s="2" t="s">
        <v>1844</v>
      </c>
      <c r="BC94" s="2" t="s">
        <v>1844</v>
      </c>
      <c r="BD94" s="2" t="s">
        <v>1844</v>
      </c>
      <c r="BE94" s="2" t="s">
        <v>5129</v>
      </c>
      <c r="BF94" s="2" t="s">
        <v>2107</v>
      </c>
      <c r="BG94" s="2" t="s">
        <v>1905</v>
      </c>
      <c r="BH94" s="2" t="s">
        <v>4275</v>
      </c>
      <c r="BI94" s="2" t="s">
        <v>1857</v>
      </c>
      <c r="BJ94" s="2" t="s">
        <v>1877</v>
      </c>
      <c r="BK94" s="2" t="s">
        <v>1844</v>
      </c>
      <c r="BL94" s="2" t="s">
        <v>1025</v>
      </c>
      <c r="BM94" s="2" t="s">
        <v>1844</v>
      </c>
      <c r="BN94" s="2" t="s">
        <v>1882</v>
      </c>
      <c r="BO94" s="2" t="s">
        <v>1844</v>
      </c>
      <c r="BP94" s="2" t="s">
        <v>1844</v>
      </c>
      <c r="BQ94" s="2" t="s">
        <v>5304</v>
      </c>
      <c r="BR94" s="2" t="s">
        <v>1844</v>
      </c>
      <c r="BS94" s="2" t="s">
        <v>1844</v>
      </c>
      <c r="BT94" s="2" t="s">
        <v>5305</v>
      </c>
      <c r="BU94" s="2" t="s">
        <v>1844</v>
      </c>
      <c r="BV94" s="2" t="s">
        <v>1844</v>
      </c>
      <c r="BW94" s="2" t="s">
        <v>1844</v>
      </c>
      <c r="BX94" s="2" t="s">
        <v>1844</v>
      </c>
      <c r="BY94" s="2" t="s">
        <v>1844</v>
      </c>
      <c r="BZ94" s="2" t="s">
        <v>1844</v>
      </c>
      <c r="CA94" s="2" t="s">
        <v>1844</v>
      </c>
      <c r="CB94" s="2" t="s">
        <v>1844</v>
      </c>
      <c r="CC94" s="2" t="s">
        <v>1844</v>
      </c>
      <c r="CD94" s="2" t="s">
        <v>1844</v>
      </c>
      <c r="CE94" s="2" t="s">
        <v>1854</v>
      </c>
      <c r="CF94" s="2" t="s">
        <v>1844</v>
      </c>
      <c r="CG94" s="2" t="s">
        <v>5131</v>
      </c>
      <c r="CH94" s="2" t="s">
        <v>1844</v>
      </c>
      <c r="CI94" s="2" t="s">
        <v>155</v>
      </c>
      <c r="CJ94" s="2" t="s">
        <v>1844</v>
      </c>
      <c r="CK94" s="2" t="s">
        <v>5132</v>
      </c>
      <c r="CL94" s="2" t="s">
        <v>1844</v>
      </c>
      <c r="CM94" s="2" t="s">
        <v>1844</v>
      </c>
      <c r="CN94" s="2" t="s">
        <v>1851</v>
      </c>
      <c r="CO94" s="2" t="s">
        <v>1855</v>
      </c>
      <c r="CP94" s="2" t="s">
        <v>1844</v>
      </c>
      <c r="CQ94" s="2" t="s">
        <v>1844</v>
      </c>
      <c r="CR94" s="2" t="s">
        <v>1847</v>
      </c>
      <c r="CS94" s="2" t="s">
        <v>1884</v>
      </c>
      <c r="CT94" s="2" t="s">
        <v>1844</v>
      </c>
      <c r="CU94" s="2" t="s">
        <v>5133</v>
      </c>
      <c r="CV94" s="2" t="s">
        <v>5134</v>
      </c>
      <c r="CW94" s="3">
        <v>45206</v>
      </c>
      <c r="CX94" s="3">
        <v>45198</v>
      </c>
      <c r="CY94" s="3">
        <v>45196</v>
      </c>
      <c r="CZ94" s="28">
        <v>6793521</v>
      </c>
      <c r="DA94" s="4">
        <v>0</v>
      </c>
      <c r="DB94" s="3"/>
      <c r="DC94" s="3"/>
      <c r="DD94" s="3">
        <v>45196</v>
      </c>
      <c r="DE94" s="3">
        <v>45196</v>
      </c>
      <c r="DF94" s="3"/>
      <c r="DG94" s="3">
        <v>45198</v>
      </c>
      <c r="DH94" s="3"/>
      <c r="DI94" s="3">
        <v>45196</v>
      </c>
      <c r="DJ94" s="3">
        <v>45224</v>
      </c>
      <c r="DK94" s="28">
        <v>0</v>
      </c>
      <c r="DL94" s="3"/>
      <c r="DM94" s="28">
        <v>0</v>
      </c>
      <c r="DN94" s="28">
        <v>0</v>
      </c>
      <c r="DO94" s="3">
        <v>45198</v>
      </c>
      <c r="DP94" s="2" t="s">
        <v>5135</v>
      </c>
      <c r="DQ94" s="28">
        <v>11061354</v>
      </c>
      <c r="DR94" s="28">
        <v>0</v>
      </c>
      <c r="DS94" s="28">
        <v>11061354</v>
      </c>
      <c r="DT94" s="28">
        <v>6793521</v>
      </c>
      <c r="DU94" s="2" t="s">
        <v>1844</v>
      </c>
    </row>
    <row r="95" spans="1:125" x14ac:dyDescent="0.25">
      <c r="A95" s="2" t="s">
        <v>4221</v>
      </c>
      <c r="B95" s="2" t="s">
        <v>1295</v>
      </c>
      <c r="C95" s="2" t="s">
        <v>51</v>
      </c>
      <c r="D95" s="2" t="s">
        <v>52</v>
      </c>
      <c r="E95" s="2" t="s">
        <v>1611</v>
      </c>
      <c r="F95" s="2" t="s">
        <v>5288</v>
      </c>
      <c r="G95" s="2" t="s">
        <v>10</v>
      </c>
      <c r="H95" s="2" t="s">
        <v>1129</v>
      </c>
      <c r="I95" s="2" t="s">
        <v>5121</v>
      </c>
      <c r="J95" s="2" t="s">
        <v>5122</v>
      </c>
      <c r="K95" s="2" t="s">
        <v>1281</v>
      </c>
      <c r="L95" s="2" t="s">
        <v>5139</v>
      </c>
      <c r="M95" s="2" t="s">
        <v>4220</v>
      </c>
      <c r="N95" s="2" t="s">
        <v>1645</v>
      </c>
      <c r="O95" s="2" t="s">
        <v>1870</v>
      </c>
      <c r="P95" s="2" t="s">
        <v>1844</v>
      </c>
      <c r="Q95" s="2" t="s">
        <v>1296</v>
      </c>
      <c r="R95" s="2" t="s">
        <v>1844</v>
      </c>
      <c r="S95" s="2" t="s">
        <v>1875</v>
      </c>
      <c r="T95" s="2" t="s">
        <v>1278</v>
      </c>
      <c r="U95" s="2" t="s">
        <v>1844</v>
      </c>
      <c r="V95" s="2" t="s">
        <v>1844</v>
      </c>
      <c r="W95" s="2" t="s">
        <v>5125</v>
      </c>
      <c r="X95" s="2" t="s">
        <v>5126</v>
      </c>
      <c r="Y95" s="2" t="s">
        <v>1871</v>
      </c>
      <c r="Z95" s="2" t="s">
        <v>1281</v>
      </c>
      <c r="AA95" s="2" t="s">
        <v>1281</v>
      </c>
      <c r="AB95" s="2" t="s">
        <v>5127</v>
      </c>
      <c r="AC95" s="2" t="s">
        <v>1852</v>
      </c>
      <c r="AD95" s="2" t="s">
        <v>1844</v>
      </c>
      <c r="AE95" s="2" t="s">
        <v>1844</v>
      </c>
      <c r="AF95" s="2" t="s">
        <v>1873</v>
      </c>
      <c r="AG95" s="2" t="s">
        <v>1844</v>
      </c>
      <c r="AH95" s="2" t="s">
        <v>1844</v>
      </c>
      <c r="AI95" s="2" t="s">
        <v>1844</v>
      </c>
      <c r="AJ95" s="2" t="s">
        <v>1281</v>
      </c>
      <c r="AK95" s="2" t="s">
        <v>1844</v>
      </c>
      <c r="AL95" s="2" t="s">
        <v>53</v>
      </c>
      <c r="AM95" s="2" t="s">
        <v>1844</v>
      </c>
      <c r="AN95" s="2" t="s">
        <v>1844</v>
      </c>
      <c r="AO95" s="2" t="s">
        <v>1857</v>
      </c>
      <c r="AP95" s="2" t="s">
        <v>1857</v>
      </c>
      <c r="AQ95" s="2" t="s">
        <v>1844</v>
      </c>
      <c r="AR95" s="2" t="s">
        <v>1844</v>
      </c>
      <c r="AS95" s="2" t="s">
        <v>1844</v>
      </c>
      <c r="AT95" s="2" t="s">
        <v>1844</v>
      </c>
      <c r="AU95" s="2" t="s">
        <v>1844</v>
      </c>
      <c r="AV95" s="2" t="s">
        <v>1281</v>
      </c>
      <c r="AW95" s="2" t="s">
        <v>5128</v>
      </c>
      <c r="AX95" s="2" t="s">
        <v>1844</v>
      </c>
      <c r="AY95" s="2" t="s">
        <v>1752</v>
      </c>
      <c r="AZ95" s="2" t="s">
        <v>1993</v>
      </c>
      <c r="BA95" s="2" t="s">
        <v>1844</v>
      </c>
      <c r="BB95" s="2" t="s">
        <v>1844</v>
      </c>
      <c r="BC95" s="2" t="s">
        <v>1844</v>
      </c>
      <c r="BD95" s="2" t="s">
        <v>1844</v>
      </c>
      <c r="BE95" s="2" t="s">
        <v>5129</v>
      </c>
      <c r="BF95" s="2" t="s">
        <v>1961</v>
      </c>
      <c r="BG95" s="2" t="s">
        <v>1905</v>
      </c>
      <c r="BH95" s="2" t="s">
        <v>4222</v>
      </c>
      <c r="BI95" s="2" t="s">
        <v>1857</v>
      </c>
      <c r="BJ95" s="2" t="s">
        <v>2090</v>
      </c>
      <c r="BK95" s="2" t="s">
        <v>1844</v>
      </c>
      <c r="BL95" s="2" t="s">
        <v>1025</v>
      </c>
      <c r="BM95" s="2" t="s">
        <v>1844</v>
      </c>
      <c r="BN95" s="2" t="s">
        <v>1872</v>
      </c>
      <c r="BO95" s="2" t="s">
        <v>1844</v>
      </c>
      <c r="BP95" s="2" t="s">
        <v>1844</v>
      </c>
      <c r="BQ95" s="2" t="s">
        <v>5187</v>
      </c>
      <c r="BR95" s="2" t="s">
        <v>1844</v>
      </c>
      <c r="BS95" s="2" t="s">
        <v>1844</v>
      </c>
      <c r="BT95" s="2" t="s">
        <v>5306</v>
      </c>
      <c r="BU95" s="2" t="s">
        <v>1844</v>
      </c>
      <c r="BV95" s="2" t="s">
        <v>1844</v>
      </c>
      <c r="BW95" s="2" t="s">
        <v>1844</v>
      </c>
      <c r="BX95" s="2" t="s">
        <v>1844</v>
      </c>
      <c r="BY95" s="2" t="s">
        <v>1844</v>
      </c>
      <c r="BZ95" s="2" t="s">
        <v>1844</v>
      </c>
      <c r="CA95" s="2" t="s">
        <v>1844</v>
      </c>
      <c r="CB95" s="2" t="s">
        <v>1844</v>
      </c>
      <c r="CC95" s="2" t="s">
        <v>1844</v>
      </c>
      <c r="CD95" s="2" t="s">
        <v>1844</v>
      </c>
      <c r="CE95" s="2" t="s">
        <v>1854</v>
      </c>
      <c r="CF95" s="2" t="s">
        <v>1844</v>
      </c>
      <c r="CG95" s="2" t="s">
        <v>5131</v>
      </c>
      <c r="CH95" s="2" t="s">
        <v>1844</v>
      </c>
      <c r="CI95" s="2" t="s">
        <v>55</v>
      </c>
      <c r="CJ95" s="2" t="s">
        <v>1844</v>
      </c>
      <c r="CK95" s="2" t="s">
        <v>5132</v>
      </c>
      <c r="CL95" s="2" t="s">
        <v>1844</v>
      </c>
      <c r="CM95" s="2" t="s">
        <v>1844</v>
      </c>
      <c r="CN95" s="2" t="s">
        <v>1851</v>
      </c>
      <c r="CO95" s="2" t="s">
        <v>1855</v>
      </c>
      <c r="CP95" s="2" t="s">
        <v>1844</v>
      </c>
      <c r="CQ95" s="2" t="s">
        <v>1844</v>
      </c>
      <c r="CR95" s="2" t="s">
        <v>1847</v>
      </c>
      <c r="CS95" s="2" t="s">
        <v>1876</v>
      </c>
      <c r="CT95" s="2" t="s">
        <v>1844</v>
      </c>
      <c r="CU95" s="2" t="s">
        <v>5133</v>
      </c>
      <c r="CV95" s="2" t="s">
        <v>5134</v>
      </c>
      <c r="CW95" s="3">
        <v>45176</v>
      </c>
      <c r="CX95" s="3">
        <v>45176</v>
      </c>
      <c r="CY95" s="3">
        <v>45176</v>
      </c>
      <c r="CZ95" s="28">
        <v>562787</v>
      </c>
      <c r="DA95" s="4">
        <v>0</v>
      </c>
      <c r="DB95" s="3"/>
      <c r="DC95" s="3"/>
      <c r="DD95" s="3">
        <v>45176</v>
      </c>
      <c r="DE95" s="3">
        <v>45176</v>
      </c>
      <c r="DF95" s="3"/>
      <c r="DG95" s="3">
        <v>45176</v>
      </c>
      <c r="DH95" s="3"/>
      <c r="DI95" s="3">
        <v>45176</v>
      </c>
      <c r="DJ95" s="3">
        <v>45200</v>
      </c>
      <c r="DK95" s="28">
        <v>0</v>
      </c>
      <c r="DL95" s="3"/>
      <c r="DM95" s="28">
        <v>0</v>
      </c>
      <c r="DN95" s="28">
        <v>0</v>
      </c>
      <c r="DO95" s="3">
        <v>45176</v>
      </c>
      <c r="DP95" s="2" t="s">
        <v>5135</v>
      </c>
      <c r="DQ95" s="28">
        <v>562787</v>
      </c>
      <c r="DR95" s="28">
        <v>0</v>
      </c>
      <c r="DS95" s="28">
        <v>562787</v>
      </c>
      <c r="DT95" s="28">
        <v>562787</v>
      </c>
      <c r="DU95" s="2" t="s">
        <v>1844</v>
      </c>
    </row>
    <row r="96" spans="1:125" x14ac:dyDescent="0.25">
      <c r="A96" s="2" t="s">
        <v>3770</v>
      </c>
      <c r="B96" s="2" t="s">
        <v>1298</v>
      </c>
      <c r="C96" s="2" t="s">
        <v>170</v>
      </c>
      <c r="D96" s="2" t="s">
        <v>171</v>
      </c>
      <c r="E96" s="2" t="s">
        <v>1550</v>
      </c>
      <c r="F96" s="2" t="s">
        <v>5288</v>
      </c>
      <c r="G96" s="2" t="s">
        <v>10</v>
      </c>
      <c r="H96" s="2" t="s">
        <v>67</v>
      </c>
      <c r="I96" s="2" t="s">
        <v>5121</v>
      </c>
      <c r="J96" s="2" t="s">
        <v>5122</v>
      </c>
      <c r="K96" s="2" t="s">
        <v>1281</v>
      </c>
      <c r="L96" s="2" t="s">
        <v>5123</v>
      </c>
      <c r="M96" s="2" t="s">
        <v>3769</v>
      </c>
      <c r="N96" s="2" t="s">
        <v>5124</v>
      </c>
      <c r="O96" s="2" t="s">
        <v>1844</v>
      </c>
      <c r="P96" s="2" t="s">
        <v>1844</v>
      </c>
      <c r="Q96" s="2" t="s">
        <v>1531</v>
      </c>
      <c r="R96" s="2" t="s">
        <v>1844</v>
      </c>
      <c r="S96" s="2" t="s">
        <v>2001</v>
      </c>
      <c r="T96" s="2" t="s">
        <v>1278</v>
      </c>
      <c r="U96" s="2" t="s">
        <v>1844</v>
      </c>
      <c r="V96" s="2" t="s">
        <v>1844</v>
      </c>
      <c r="W96" s="2" t="s">
        <v>5125</v>
      </c>
      <c r="X96" s="2" t="s">
        <v>5126</v>
      </c>
      <c r="Y96" s="2" t="s">
        <v>1914</v>
      </c>
      <c r="Z96" s="2" t="s">
        <v>1281</v>
      </c>
      <c r="AA96" s="2" t="s">
        <v>1281</v>
      </c>
      <c r="AB96" s="2" t="s">
        <v>5127</v>
      </c>
      <c r="AC96" s="2" t="s">
        <v>1852</v>
      </c>
      <c r="AD96" s="2" t="s">
        <v>1844</v>
      </c>
      <c r="AE96" s="2" t="s">
        <v>1844</v>
      </c>
      <c r="AF96" s="2" t="s">
        <v>1844</v>
      </c>
      <c r="AG96" s="2" t="s">
        <v>1844</v>
      </c>
      <c r="AH96" s="2" t="s">
        <v>1844</v>
      </c>
      <c r="AI96" s="2" t="s">
        <v>1844</v>
      </c>
      <c r="AJ96" s="2" t="s">
        <v>1281</v>
      </c>
      <c r="AK96" s="2" t="s">
        <v>1844</v>
      </c>
      <c r="AL96" s="2" t="s">
        <v>120</v>
      </c>
      <c r="AM96" s="2" t="s">
        <v>1844</v>
      </c>
      <c r="AN96" s="2" t="s">
        <v>1844</v>
      </c>
      <c r="AO96" s="2" t="s">
        <v>1857</v>
      </c>
      <c r="AP96" s="2" t="s">
        <v>1857</v>
      </c>
      <c r="AQ96" s="2" t="s">
        <v>1844</v>
      </c>
      <c r="AR96" s="2" t="s">
        <v>1844</v>
      </c>
      <c r="AS96" s="2" t="s">
        <v>1844</v>
      </c>
      <c r="AT96" s="2" t="s">
        <v>1844</v>
      </c>
      <c r="AU96" s="2" t="s">
        <v>1844</v>
      </c>
      <c r="AV96" s="2" t="s">
        <v>1281</v>
      </c>
      <c r="AW96" s="2" t="s">
        <v>5128</v>
      </c>
      <c r="AX96" s="2" t="s">
        <v>1844</v>
      </c>
      <c r="AY96" s="2" t="s">
        <v>1752</v>
      </c>
      <c r="AZ96" s="2" t="s">
        <v>2107</v>
      </c>
      <c r="BA96" s="2" t="s">
        <v>1844</v>
      </c>
      <c r="BB96" s="2" t="s">
        <v>1844</v>
      </c>
      <c r="BC96" s="2" t="s">
        <v>1844</v>
      </c>
      <c r="BD96" s="2" t="s">
        <v>1844</v>
      </c>
      <c r="BE96" s="2" t="s">
        <v>5129</v>
      </c>
      <c r="BF96" s="2" t="s">
        <v>1905</v>
      </c>
      <c r="BG96" s="2" t="s">
        <v>1905</v>
      </c>
      <c r="BH96" s="2" t="s">
        <v>3771</v>
      </c>
      <c r="BI96" s="2" t="s">
        <v>1857</v>
      </c>
      <c r="BJ96" s="2" t="s">
        <v>1905</v>
      </c>
      <c r="BK96" s="2" t="s">
        <v>1844</v>
      </c>
      <c r="BL96" s="2" t="s">
        <v>1025</v>
      </c>
      <c r="BM96" s="2" t="s">
        <v>1844</v>
      </c>
      <c r="BN96" s="2" t="s">
        <v>1999</v>
      </c>
      <c r="BO96" s="2" t="s">
        <v>1844</v>
      </c>
      <c r="BP96" s="2" t="s">
        <v>1844</v>
      </c>
      <c r="BQ96" s="2" t="s">
        <v>5187</v>
      </c>
      <c r="BR96" s="2" t="s">
        <v>1844</v>
      </c>
      <c r="BS96" s="2" t="s">
        <v>1844</v>
      </c>
      <c r="BT96" s="2" t="s">
        <v>5307</v>
      </c>
      <c r="BU96" s="2" t="s">
        <v>1844</v>
      </c>
      <c r="BV96" s="2" t="s">
        <v>1844</v>
      </c>
      <c r="BW96" s="2" t="s">
        <v>1844</v>
      </c>
      <c r="BX96" s="2" t="s">
        <v>1844</v>
      </c>
      <c r="BY96" s="2" t="s">
        <v>1844</v>
      </c>
      <c r="BZ96" s="2" t="s">
        <v>1844</v>
      </c>
      <c r="CA96" s="2" t="s">
        <v>1844</v>
      </c>
      <c r="CB96" s="2" t="s">
        <v>1844</v>
      </c>
      <c r="CC96" s="2" t="s">
        <v>1844</v>
      </c>
      <c r="CD96" s="2" t="s">
        <v>1844</v>
      </c>
      <c r="CE96" s="2" t="s">
        <v>1854</v>
      </c>
      <c r="CF96" s="2" t="s">
        <v>1844</v>
      </c>
      <c r="CG96" s="2" t="s">
        <v>1844</v>
      </c>
      <c r="CH96" s="2" t="s">
        <v>1844</v>
      </c>
      <c r="CI96" s="2" t="s">
        <v>121</v>
      </c>
      <c r="CJ96" s="2" t="s">
        <v>1844</v>
      </c>
      <c r="CK96" s="2" t="s">
        <v>5132</v>
      </c>
      <c r="CL96" s="2" t="s">
        <v>1844</v>
      </c>
      <c r="CM96" s="2" t="s">
        <v>1844</v>
      </c>
      <c r="CN96" s="2" t="s">
        <v>1851</v>
      </c>
      <c r="CO96" s="2" t="s">
        <v>1855</v>
      </c>
      <c r="CP96" s="2" t="s">
        <v>1844</v>
      </c>
      <c r="CQ96" s="2" t="s">
        <v>1844</v>
      </c>
      <c r="CR96" s="2" t="s">
        <v>1844</v>
      </c>
      <c r="CS96" s="2" t="s">
        <v>2002</v>
      </c>
      <c r="CT96" s="2" t="s">
        <v>1844</v>
      </c>
      <c r="CU96" s="2" t="s">
        <v>1844</v>
      </c>
      <c r="CV96" s="2" t="s">
        <v>5134</v>
      </c>
      <c r="CW96" s="3">
        <v>45084</v>
      </c>
      <c r="CX96" s="3">
        <v>45084</v>
      </c>
      <c r="CY96" s="3">
        <v>45084</v>
      </c>
      <c r="CZ96" s="28">
        <v>1053066</v>
      </c>
      <c r="DA96" s="4">
        <v>0</v>
      </c>
      <c r="DB96" s="3"/>
      <c r="DC96" s="3"/>
      <c r="DD96" s="3">
        <v>45084</v>
      </c>
      <c r="DE96" s="3">
        <v>45084</v>
      </c>
      <c r="DF96" s="3"/>
      <c r="DG96" s="3">
        <v>45084</v>
      </c>
      <c r="DH96" s="3"/>
      <c r="DI96" s="3">
        <v>45084</v>
      </c>
      <c r="DJ96" s="3">
        <v>45108</v>
      </c>
      <c r="DK96" s="28">
        <v>0</v>
      </c>
      <c r="DL96" s="3"/>
      <c r="DM96" s="28">
        <v>0</v>
      </c>
      <c r="DN96" s="28">
        <v>0</v>
      </c>
      <c r="DO96" s="3">
        <v>45084</v>
      </c>
      <c r="DP96" s="2" t="s">
        <v>5135</v>
      </c>
      <c r="DQ96" s="28">
        <v>751590</v>
      </c>
      <c r="DR96" s="28">
        <v>0</v>
      </c>
      <c r="DS96" s="28">
        <v>751590</v>
      </c>
      <c r="DT96" s="28">
        <v>1053066</v>
      </c>
      <c r="DU96" s="2" t="s">
        <v>1844</v>
      </c>
    </row>
    <row r="97" spans="1:125" x14ac:dyDescent="0.25">
      <c r="A97" s="2" t="s">
        <v>3749</v>
      </c>
      <c r="B97" s="2" t="s">
        <v>1279</v>
      </c>
      <c r="C97" s="2" t="s">
        <v>183</v>
      </c>
      <c r="D97" s="2" t="s">
        <v>184</v>
      </c>
      <c r="E97" s="2" t="s">
        <v>1522</v>
      </c>
      <c r="F97" s="2" t="s">
        <v>5288</v>
      </c>
      <c r="G97" s="2" t="s">
        <v>10</v>
      </c>
      <c r="H97" s="2" t="s">
        <v>67</v>
      </c>
      <c r="I97" s="2" t="s">
        <v>5121</v>
      </c>
      <c r="J97" s="2" t="s">
        <v>5122</v>
      </c>
      <c r="K97" s="2" t="s">
        <v>1281</v>
      </c>
      <c r="L97" s="2" t="s">
        <v>5139</v>
      </c>
      <c r="M97" s="2" t="s">
        <v>3748</v>
      </c>
      <c r="N97" s="2" t="s">
        <v>1645</v>
      </c>
      <c r="O97" s="2" t="s">
        <v>1887</v>
      </c>
      <c r="P97" s="2" t="s">
        <v>1844</v>
      </c>
      <c r="Q97" s="2" t="s">
        <v>1296</v>
      </c>
      <c r="R97" s="2" t="s">
        <v>1844</v>
      </c>
      <c r="S97" s="2" t="s">
        <v>1844</v>
      </c>
      <c r="T97" s="2" t="s">
        <v>1278</v>
      </c>
      <c r="U97" s="2" t="s">
        <v>1844</v>
      </c>
      <c r="V97" s="2" t="s">
        <v>1844</v>
      </c>
      <c r="W97" s="2" t="s">
        <v>5125</v>
      </c>
      <c r="X97" s="2" t="s">
        <v>5126</v>
      </c>
      <c r="Y97" s="2" t="s">
        <v>1890</v>
      </c>
      <c r="Z97" s="2" t="s">
        <v>1281</v>
      </c>
      <c r="AA97" s="2" t="s">
        <v>1281</v>
      </c>
      <c r="AB97" s="2" t="s">
        <v>5127</v>
      </c>
      <c r="AC97" s="2" t="s">
        <v>1852</v>
      </c>
      <c r="AD97" s="2" t="s">
        <v>1844</v>
      </c>
      <c r="AE97" s="2" t="s">
        <v>1844</v>
      </c>
      <c r="AF97" s="2" t="s">
        <v>1844</v>
      </c>
      <c r="AG97" s="2" t="s">
        <v>1844</v>
      </c>
      <c r="AH97" s="2" t="s">
        <v>1844</v>
      </c>
      <c r="AI97" s="2" t="s">
        <v>1844</v>
      </c>
      <c r="AJ97" s="2" t="s">
        <v>1281</v>
      </c>
      <c r="AK97" s="2" t="s">
        <v>1844</v>
      </c>
      <c r="AL97" s="2" t="s">
        <v>185</v>
      </c>
      <c r="AM97" s="2" t="s">
        <v>1844</v>
      </c>
      <c r="AN97" s="2" t="s">
        <v>1844</v>
      </c>
      <c r="AO97" s="2" t="s">
        <v>1857</v>
      </c>
      <c r="AP97" s="2" t="s">
        <v>1857</v>
      </c>
      <c r="AQ97" s="2" t="s">
        <v>1844</v>
      </c>
      <c r="AR97" s="2" t="s">
        <v>1844</v>
      </c>
      <c r="AS97" s="2" t="s">
        <v>1844</v>
      </c>
      <c r="AT97" s="2" t="s">
        <v>1844</v>
      </c>
      <c r="AU97" s="2" t="s">
        <v>1844</v>
      </c>
      <c r="AV97" s="2" t="s">
        <v>1281</v>
      </c>
      <c r="AW97" s="2" t="s">
        <v>5128</v>
      </c>
      <c r="AX97" s="2" t="s">
        <v>1844</v>
      </c>
      <c r="AY97" s="2" t="s">
        <v>1752</v>
      </c>
      <c r="AZ97" s="2" t="s">
        <v>3027</v>
      </c>
      <c r="BA97" s="2" t="s">
        <v>1844</v>
      </c>
      <c r="BB97" s="2" t="s">
        <v>1844</v>
      </c>
      <c r="BC97" s="2" t="s">
        <v>1844</v>
      </c>
      <c r="BD97" s="2" t="s">
        <v>1844</v>
      </c>
      <c r="BE97" s="2" t="s">
        <v>5129</v>
      </c>
      <c r="BF97" s="2" t="s">
        <v>1905</v>
      </c>
      <c r="BG97" s="2" t="s">
        <v>1905</v>
      </c>
      <c r="BH97" s="2" t="s">
        <v>3751</v>
      </c>
      <c r="BI97" s="2" t="s">
        <v>1857</v>
      </c>
      <c r="BJ97" s="2" t="s">
        <v>2282</v>
      </c>
      <c r="BK97" s="2" t="s">
        <v>1844</v>
      </c>
      <c r="BL97" s="2" t="s">
        <v>1025</v>
      </c>
      <c r="BM97" s="2" t="s">
        <v>1844</v>
      </c>
      <c r="BN97" s="2" t="s">
        <v>1844</v>
      </c>
      <c r="BO97" s="2" t="s">
        <v>1844</v>
      </c>
      <c r="BP97" s="2" t="s">
        <v>1844</v>
      </c>
      <c r="BQ97" s="2" t="s">
        <v>5187</v>
      </c>
      <c r="BR97" s="2" t="s">
        <v>1844</v>
      </c>
      <c r="BS97" s="2" t="s">
        <v>1844</v>
      </c>
      <c r="BT97" s="2" t="s">
        <v>5308</v>
      </c>
      <c r="BU97" s="2" t="s">
        <v>1844</v>
      </c>
      <c r="BV97" s="2" t="s">
        <v>1844</v>
      </c>
      <c r="BW97" s="2" t="s">
        <v>1844</v>
      </c>
      <c r="BX97" s="2" t="s">
        <v>1844</v>
      </c>
      <c r="BY97" s="2" t="s">
        <v>1844</v>
      </c>
      <c r="BZ97" s="2" t="s">
        <v>1844</v>
      </c>
      <c r="CA97" s="2" t="s">
        <v>1844</v>
      </c>
      <c r="CB97" s="2" t="s">
        <v>1844</v>
      </c>
      <c r="CC97" s="2" t="s">
        <v>1844</v>
      </c>
      <c r="CD97" s="2" t="s">
        <v>1844</v>
      </c>
      <c r="CE97" s="2" t="s">
        <v>1854</v>
      </c>
      <c r="CF97" s="2" t="s">
        <v>1844</v>
      </c>
      <c r="CG97" s="2" t="s">
        <v>5131</v>
      </c>
      <c r="CH97" s="2" t="s">
        <v>1844</v>
      </c>
      <c r="CI97" s="2" t="s">
        <v>186</v>
      </c>
      <c r="CJ97" s="2" t="s">
        <v>1844</v>
      </c>
      <c r="CK97" s="2" t="s">
        <v>5132</v>
      </c>
      <c r="CL97" s="2" t="s">
        <v>1844</v>
      </c>
      <c r="CM97" s="2" t="s">
        <v>1844</v>
      </c>
      <c r="CN97" s="2" t="s">
        <v>1851</v>
      </c>
      <c r="CO97" s="2" t="s">
        <v>1855</v>
      </c>
      <c r="CP97" s="2" t="s">
        <v>1844</v>
      </c>
      <c r="CQ97" s="2" t="s">
        <v>1844</v>
      </c>
      <c r="CR97" s="2" t="s">
        <v>1847</v>
      </c>
      <c r="CS97" s="2" t="s">
        <v>1844</v>
      </c>
      <c r="CT97" s="2" t="s">
        <v>1844</v>
      </c>
      <c r="CU97" s="2" t="s">
        <v>5133</v>
      </c>
      <c r="CV97" s="2" t="s">
        <v>5134</v>
      </c>
      <c r="CW97" s="3">
        <v>45078</v>
      </c>
      <c r="CX97" s="3">
        <v>45078</v>
      </c>
      <c r="CY97" s="3">
        <v>45078</v>
      </c>
      <c r="CZ97" s="28">
        <v>2328693</v>
      </c>
      <c r="DA97" s="4">
        <v>0</v>
      </c>
      <c r="DB97" s="3"/>
      <c r="DC97" s="3"/>
      <c r="DD97" s="3">
        <v>45078</v>
      </c>
      <c r="DE97" s="3">
        <v>45078</v>
      </c>
      <c r="DF97" s="3"/>
      <c r="DG97" s="3">
        <v>45078</v>
      </c>
      <c r="DH97" s="3"/>
      <c r="DI97" s="3">
        <v>45078</v>
      </c>
      <c r="DJ97" s="3">
        <v>45108</v>
      </c>
      <c r="DK97" s="28">
        <v>0</v>
      </c>
      <c r="DL97" s="3"/>
      <c r="DM97" s="28">
        <v>0</v>
      </c>
      <c r="DN97" s="28">
        <v>0</v>
      </c>
      <c r="DO97" s="3">
        <v>45078</v>
      </c>
      <c r="DP97" s="2" t="s">
        <v>5135</v>
      </c>
      <c r="DQ97" s="28">
        <v>2228201</v>
      </c>
      <c r="DR97" s="28">
        <v>0</v>
      </c>
      <c r="DS97" s="28">
        <v>2228201</v>
      </c>
      <c r="DT97" s="28">
        <v>2328693</v>
      </c>
      <c r="DU97" s="2" t="s">
        <v>1844</v>
      </c>
    </row>
    <row r="98" spans="1:125" x14ac:dyDescent="0.25">
      <c r="A98" s="2" t="s">
        <v>3721</v>
      </c>
      <c r="B98" s="2" t="s">
        <v>1298</v>
      </c>
      <c r="C98" s="2" t="s">
        <v>170</v>
      </c>
      <c r="D98" s="2" t="s">
        <v>171</v>
      </c>
      <c r="E98" s="2" t="s">
        <v>1524</v>
      </c>
      <c r="F98" s="2" t="s">
        <v>5288</v>
      </c>
      <c r="G98" s="2" t="s">
        <v>10</v>
      </c>
      <c r="H98" s="2" t="s">
        <v>67</v>
      </c>
      <c r="I98" s="2" t="s">
        <v>5121</v>
      </c>
      <c r="J98" s="2" t="s">
        <v>5122</v>
      </c>
      <c r="K98" s="2" t="s">
        <v>1281</v>
      </c>
      <c r="L98" s="2" t="s">
        <v>5139</v>
      </c>
      <c r="M98" s="2" t="s">
        <v>3720</v>
      </c>
      <c r="N98" s="2" t="s">
        <v>1645</v>
      </c>
      <c r="O98" s="2" t="s">
        <v>1844</v>
      </c>
      <c r="P98" s="2" t="s">
        <v>1844</v>
      </c>
      <c r="Q98" s="2" t="s">
        <v>1296</v>
      </c>
      <c r="R98" s="2" t="s">
        <v>1844</v>
      </c>
      <c r="S98" s="2" t="s">
        <v>2001</v>
      </c>
      <c r="T98" s="2" t="s">
        <v>1278</v>
      </c>
      <c r="U98" s="2" t="s">
        <v>1844</v>
      </c>
      <c r="V98" s="2" t="s">
        <v>1844</v>
      </c>
      <c r="W98" s="2" t="s">
        <v>5125</v>
      </c>
      <c r="X98" s="2" t="s">
        <v>5126</v>
      </c>
      <c r="Y98" s="2" t="s">
        <v>1914</v>
      </c>
      <c r="Z98" s="2" t="s">
        <v>1281</v>
      </c>
      <c r="AA98" s="2" t="s">
        <v>1281</v>
      </c>
      <c r="AB98" s="2" t="s">
        <v>5127</v>
      </c>
      <c r="AC98" s="2" t="s">
        <v>1852</v>
      </c>
      <c r="AD98" s="2" t="s">
        <v>1844</v>
      </c>
      <c r="AE98" s="2" t="s">
        <v>1844</v>
      </c>
      <c r="AF98" s="2" t="s">
        <v>1844</v>
      </c>
      <c r="AG98" s="2" t="s">
        <v>1844</v>
      </c>
      <c r="AH98" s="2" t="s">
        <v>1844</v>
      </c>
      <c r="AI98" s="2" t="s">
        <v>1844</v>
      </c>
      <c r="AJ98" s="2" t="s">
        <v>1281</v>
      </c>
      <c r="AK98" s="2" t="s">
        <v>1844</v>
      </c>
      <c r="AL98" s="2" t="s">
        <v>120</v>
      </c>
      <c r="AM98" s="2" t="s">
        <v>1844</v>
      </c>
      <c r="AN98" s="2" t="s">
        <v>1844</v>
      </c>
      <c r="AO98" s="2" t="s">
        <v>1857</v>
      </c>
      <c r="AP98" s="2" t="s">
        <v>1857</v>
      </c>
      <c r="AQ98" s="2" t="s">
        <v>1844</v>
      </c>
      <c r="AR98" s="2" t="s">
        <v>1844</v>
      </c>
      <c r="AS98" s="2" t="s">
        <v>1844</v>
      </c>
      <c r="AT98" s="2" t="s">
        <v>1844</v>
      </c>
      <c r="AU98" s="2" t="s">
        <v>1844</v>
      </c>
      <c r="AV98" s="2" t="s">
        <v>1281</v>
      </c>
      <c r="AW98" s="2" t="s">
        <v>5128</v>
      </c>
      <c r="AX98" s="2" t="s">
        <v>1844</v>
      </c>
      <c r="AY98" s="2" t="s">
        <v>1752</v>
      </c>
      <c r="AZ98" s="2" t="s">
        <v>2375</v>
      </c>
      <c r="BA98" s="2" t="s">
        <v>1844</v>
      </c>
      <c r="BB98" s="2" t="s">
        <v>1844</v>
      </c>
      <c r="BC98" s="2" t="s">
        <v>1844</v>
      </c>
      <c r="BD98" s="2" t="s">
        <v>1844</v>
      </c>
      <c r="BE98" s="2" t="s">
        <v>5129</v>
      </c>
      <c r="BF98" s="2" t="s">
        <v>2375</v>
      </c>
      <c r="BG98" s="2" t="s">
        <v>2829</v>
      </c>
      <c r="BH98" s="2" t="s">
        <v>5309</v>
      </c>
      <c r="BI98" s="2" t="s">
        <v>1857</v>
      </c>
      <c r="BJ98" s="2" t="s">
        <v>2829</v>
      </c>
      <c r="BK98" s="2" t="s">
        <v>1844</v>
      </c>
      <c r="BL98" s="2" t="s">
        <v>1025</v>
      </c>
      <c r="BM98" s="2" t="s">
        <v>1844</v>
      </c>
      <c r="BN98" s="2" t="s">
        <v>1999</v>
      </c>
      <c r="BO98" s="2" t="s">
        <v>1844</v>
      </c>
      <c r="BP98" s="2" t="s">
        <v>1844</v>
      </c>
      <c r="BQ98" s="2" t="s">
        <v>5187</v>
      </c>
      <c r="BR98" s="2" t="s">
        <v>1844</v>
      </c>
      <c r="BS98" s="2" t="s">
        <v>1844</v>
      </c>
      <c r="BT98" s="2" t="s">
        <v>5310</v>
      </c>
      <c r="BU98" s="2" t="s">
        <v>1844</v>
      </c>
      <c r="BV98" s="2" t="s">
        <v>1844</v>
      </c>
      <c r="BW98" s="2" t="s">
        <v>1844</v>
      </c>
      <c r="BX98" s="2" t="s">
        <v>1844</v>
      </c>
      <c r="BY98" s="2" t="s">
        <v>1844</v>
      </c>
      <c r="BZ98" s="2" t="s">
        <v>1844</v>
      </c>
      <c r="CA98" s="2" t="s">
        <v>1844</v>
      </c>
      <c r="CB98" s="2" t="s">
        <v>1844</v>
      </c>
      <c r="CC98" s="2" t="s">
        <v>1844</v>
      </c>
      <c r="CD98" s="2" t="s">
        <v>1844</v>
      </c>
      <c r="CE98" s="2" t="s">
        <v>1854</v>
      </c>
      <c r="CF98" s="2" t="s">
        <v>1844</v>
      </c>
      <c r="CG98" s="2" t="s">
        <v>5131</v>
      </c>
      <c r="CH98" s="2" t="s">
        <v>1844</v>
      </c>
      <c r="CI98" s="2" t="s">
        <v>121</v>
      </c>
      <c r="CJ98" s="2" t="s">
        <v>1844</v>
      </c>
      <c r="CK98" s="2" t="s">
        <v>5132</v>
      </c>
      <c r="CL98" s="2" t="s">
        <v>1844</v>
      </c>
      <c r="CM98" s="2" t="s">
        <v>1844</v>
      </c>
      <c r="CN98" s="2" t="s">
        <v>1851</v>
      </c>
      <c r="CO98" s="2" t="s">
        <v>1855</v>
      </c>
      <c r="CP98" s="2" t="s">
        <v>1844</v>
      </c>
      <c r="CQ98" s="2" t="s">
        <v>1844</v>
      </c>
      <c r="CR98" s="2" t="s">
        <v>1844</v>
      </c>
      <c r="CS98" s="2" t="s">
        <v>2002</v>
      </c>
      <c r="CT98" s="2" t="s">
        <v>1844</v>
      </c>
      <c r="CU98" s="2" t="s">
        <v>5133</v>
      </c>
      <c r="CV98" s="2" t="s">
        <v>5134</v>
      </c>
      <c r="CW98" s="3">
        <v>45060</v>
      </c>
      <c r="CX98" s="3">
        <v>45060</v>
      </c>
      <c r="CY98" s="3">
        <v>45060</v>
      </c>
      <c r="CZ98" s="28">
        <v>103434</v>
      </c>
      <c r="DA98" s="4">
        <v>0</v>
      </c>
      <c r="DB98" s="3"/>
      <c r="DC98" s="3"/>
      <c r="DD98" s="3">
        <v>45060</v>
      </c>
      <c r="DE98" s="3">
        <v>45060</v>
      </c>
      <c r="DF98" s="3"/>
      <c r="DG98" s="3">
        <v>45066</v>
      </c>
      <c r="DH98" s="3"/>
      <c r="DI98" s="3">
        <v>45060</v>
      </c>
      <c r="DJ98" s="3">
        <v>45078</v>
      </c>
      <c r="DK98" s="28">
        <v>0</v>
      </c>
      <c r="DL98" s="3"/>
      <c r="DM98" s="28">
        <v>0</v>
      </c>
      <c r="DN98" s="28">
        <v>0</v>
      </c>
      <c r="DO98" s="3">
        <v>45060</v>
      </c>
      <c r="DP98" s="2" t="s">
        <v>5135</v>
      </c>
      <c r="DQ98" s="28">
        <v>8341</v>
      </c>
      <c r="DR98" s="28">
        <v>0</v>
      </c>
      <c r="DS98" s="28">
        <v>8341</v>
      </c>
      <c r="DT98" s="28">
        <v>103434</v>
      </c>
      <c r="DU98" s="2" t="s">
        <v>1844</v>
      </c>
    </row>
    <row r="99" spans="1:125" x14ac:dyDescent="0.25">
      <c r="A99" s="2" t="s">
        <v>3686</v>
      </c>
      <c r="B99" s="2" t="s">
        <v>1291</v>
      </c>
      <c r="C99" s="2" t="s">
        <v>152</v>
      </c>
      <c r="D99" s="2" t="s">
        <v>153</v>
      </c>
      <c r="E99" s="2" t="s">
        <v>1539</v>
      </c>
      <c r="F99" s="2" t="s">
        <v>5288</v>
      </c>
      <c r="G99" s="2" t="s">
        <v>10</v>
      </c>
      <c r="H99" s="2" t="s">
        <v>67</v>
      </c>
      <c r="I99" s="2" t="s">
        <v>5121</v>
      </c>
      <c r="J99" s="2" t="s">
        <v>5122</v>
      </c>
      <c r="K99" s="2" t="s">
        <v>1281</v>
      </c>
      <c r="L99" s="2" t="s">
        <v>5139</v>
      </c>
      <c r="M99" s="2" t="s">
        <v>3685</v>
      </c>
      <c r="N99" s="2" t="s">
        <v>1724</v>
      </c>
      <c r="O99" s="2" t="s">
        <v>2176</v>
      </c>
      <c r="P99" s="2" t="s">
        <v>1844</v>
      </c>
      <c r="Q99" s="2" t="s">
        <v>1299</v>
      </c>
      <c r="R99" s="2" t="s">
        <v>1844</v>
      </c>
      <c r="S99" s="2" t="s">
        <v>1883</v>
      </c>
      <c r="T99" s="2" t="s">
        <v>1278</v>
      </c>
      <c r="U99" s="2" t="s">
        <v>1844</v>
      </c>
      <c r="V99" s="2" t="s">
        <v>1844</v>
      </c>
      <c r="W99" s="2" t="s">
        <v>5125</v>
      </c>
      <c r="X99" s="2" t="s">
        <v>5126</v>
      </c>
      <c r="Y99" s="2" t="s">
        <v>1866</v>
      </c>
      <c r="Z99" s="2" t="s">
        <v>1281</v>
      </c>
      <c r="AA99" s="2" t="s">
        <v>1281</v>
      </c>
      <c r="AB99" s="2" t="s">
        <v>5127</v>
      </c>
      <c r="AC99" s="2" t="s">
        <v>1852</v>
      </c>
      <c r="AD99" s="2" t="s">
        <v>1844</v>
      </c>
      <c r="AE99" s="2" t="s">
        <v>1844</v>
      </c>
      <c r="AF99" s="2" t="s">
        <v>1844</v>
      </c>
      <c r="AG99" s="2" t="s">
        <v>1844</v>
      </c>
      <c r="AH99" s="2" t="s">
        <v>1844</v>
      </c>
      <c r="AI99" s="2" t="s">
        <v>1844</v>
      </c>
      <c r="AJ99" s="2" t="s">
        <v>1281</v>
      </c>
      <c r="AK99" s="2" t="s">
        <v>1844</v>
      </c>
      <c r="AL99" s="2" t="s">
        <v>154</v>
      </c>
      <c r="AM99" s="2" t="s">
        <v>1844</v>
      </c>
      <c r="AN99" s="2" t="s">
        <v>1844</v>
      </c>
      <c r="AO99" s="2" t="s">
        <v>1857</v>
      </c>
      <c r="AP99" s="2" t="s">
        <v>1857</v>
      </c>
      <c r="AQ99" s="2" t="s">
        <v>1844</v>
      </c>
      <c r="AR99" s="2" t="s">
        <v>1844</v>
      </c>
      <c r="AS99" s="2" t="s">
        <v>1844</v>
      </c>
      <c r="AT99" s="2" t="s">
        <v>1844</v>
      </c>
      <c r="AU99" s="2" t="s">
        <v>1844</v>
      </c>
      <c r="AV99" s="2" t="s">
        <v>1281</v>
      </c>
      <c r="AW99" s="2" t="s">
        <v>5128</v>
      </c>
      <c r="AX99" s="2" t="s">
        <v>1844</v>
      </c>
      <c r="AY99" s="2" t="s">
        <v>1752</v>
      </c>
      <c r="AZ99" s="2" t="s">
        <v>1928</v>
      </c>
      <c r="BA99" s="2" t="s">
        <v>1844</v>
      </c>
      <c r="BB99" s="2" t="s">
        <v>1844</v>
      </c>
      <c r="BC99" s="2" t="s">
        <v>1844</v>
      </c>
      <c r="BD99" s="2" t="s">
        <v>1844</v>
      </c>
      <c r="BE99" s="2" t="s">
        <v>5129</v>
      </c>
      <c r="BF99" s="2" t="s">
        <v>2375</v>
      </c>
      <c r="BG99" s="2" t="s">
        <v>2375</v>
      </c>
      <c r="BH99" s="2" t="s">
        <v>5311</v>
      </c>
      <c r="BI99" s="2" t="s">
        <v>1857</v>
      </c>
      <c r="BJ99" s="2" t="s">
        <v>2601</v>
      </c>
      <c r="BK99" s="2" t="s">
        <v>1844</v>
      </c>
      <c r="BL99" s="2" t="s">
        <v>1025</v>
      </c>
      <c r="BM99" s="2" t="s">
        <v>1844</v>
      </c>
      <c r="BN99" s="2" t="s">
        <v>1882</v>
      </c>
      <c r="BO99" s="2" t="s">
        <v>1844</v>
      </c>
      <c r="BP99" s="2" t="s">
        <v>1844</v>
      </c>
      <c r="BQ99" s="2" t="s">
        <v>1296</v>
      </c>
      <c r="BR99" s="2" t="s">
        <v>1844</v>
      </c>
      <c r="BS99" s="2" t="s">
        <v>1844</v>
      </c>
      <c r="BT99" s="2" t="s">
        <v>5312</v>
      </c>
      <c r="BU99" s="2" t="s">
        <v>1844</v>
      </c>
      <c r="BV99" s="2" t="s">
        <v>1844</v>
      </c>
      <c r="BW99" s="2" t="s">
        <v>1844</v>
      </c>
      <c r="BX99" s="2" t="s">
        <v>1844</v>
      </c>
      <c r="BY99" s="2" t="s">
        <v>1844</v>
      </c>
      <c r="BZ99" s="2" t="s">
        <v>1844</v>
      </c>
      <c r="CA99" s="2" t="s">
        <v>1844</v>
      </c>
      <c r="CB99" s="2" t="s">
        <v>1844</v>
      </c>
      <c r="CC99" s="2" t="s">
        <v>1844</v>
      </c>
      <c r="CD99" s="2" t="s">
        <v>1844</v>
      </c>
      <c r="CE99" s="2" t="s">
        <v>1854</v>
      </c>
      <c r="CF99" s="2" t="s">
        <v>1844</v>
      </c>
      <c r="CG99" s="2" t="s">
        <v>5131</v>
      </c>
      <c r="CH99" s="2" t="s">
        <v>1844</v>
      </c>
      <c r="CI99" s="2" t="s">
        <v>155</v>
      </c>
      <c r="CJ99" s="2" t="s">
        <v>1844</v>
      </c>
      <c r="CK99" s="2" t="s">
        <v>5132</v>
      </c>
      <c r="CL99" s="2" t="s">
        <v>1844</v>
      </c>
      <c r="CM99" s="2" t="s">
        <v>1844</v>
      </c>
      <c r="CN99" s="2" t="s">
        <v>1851</v>
      </c>
      <c r="CO99" s="2" t="s">
        <v>1855</v>
      </c>
      <c r="CP99" s="2" t="s">
        <v>1844</v>
      </c>
      <c r="CQ99" s="2" t="s">
        <v>1844</v>
      </c>
      <c r="CR99" s="2" t="s">
        <v>1847</v>
      </c>
      <c r="CS99" s="2" t="s">
        <v>1884</v>
      </c>
      <c r="CT99" s="2" t="s">
        <v>1844</v>
      </c>
      <c r="CU99" s="2" t="s">
        <v>5133</v>
      </c>
      <c r="CV99" s="2" t="s">
        <v>5134</v>
      </c>
      <c r="CW99" s="3">
        <v>45052</v>
      </c>
      <c r="CX99" s="3">
        <v>45049</v>
      </c>
      <c r="CY99" s="3">
        <v>45049</v>
      </c>
      <c r="CZ99" s="28">
        <v>4990642</v>
      </c>
      <c r="DA99" s="4">
        <v>0</v>
      </c>
      <c r="DB99" s="3"/>
      <c r="DC99" s="3"/>
      <c r="DD99" s="3">
        <v>45049</v>
      </c>
      <c r="DE99" s="3">
        <v>45049</v>
      </c>
      <c r="DF99" s="3"/>
      <c r="DG99" s="3">
        <v>45071</v>
      </c>
      <c r="DH99" s="3"/>
      <c r="DI99" s="3">
        <v>45048</v>
      </c>
      <c r="DJ99" s="3">
        <v>45116</v>
      </c>
      <c r="DK99" s="28">
        <v>0</v>
      </c>
      <c r="DL99" s="3"/>
      <c r="DM99" s="28">
        <v>0</v>
      </c>
      <c r="DN99" s="28">
        <v>0</v>
      </c>
      <c r="DO99" s="3">
        <v>45049</v>
      </c>
      <c r="DP99" s="2" t="s">
        <v>5135</v>
      </c>
      <c r="DQ99" s="28">
        <v>2960770</v>
      </c>
      <c r="DR99" s="28">
        <v>0</v>
      </c>
      <c r="DS99" s="28">
        <v>2960770</v>
      </c>
      <c r="DT99" s="28">
        <v>4990642</v>
      </c>
      <c r="DU99" s="2" t="s">
        <v>1844</v>
      </c>
    </row>
    <row r="100" spans="1:125" x14ac:dyDescent="0.25">
      <c r="A100" s="2" t="s">
        <v>3683</v>
      </c>
      <c r="B100" s="2" t="s">
        <v>1291</v>
      </c>
      <c r="C100" s="2" t="s">
        <v>152</v>
      </c>
      <c r="D100" s="2" t="s">
        <v>153</v>
      </c>
      <c r="E100" s="2" t="s">
        <v>1537</v>
      </c>
      <c r="F100" s="2" t="s">
        <v>5288</v>
      </c>
      <c r="G100" s="2" t="s">
        <v>10</v>
      </c>
      <c r="H100" s="2" t="s">
        <v>8</v>
      </c>
      <c r="I100" s="2" t="s">
        <v>5121</v>
      </c>
      <c r="J100" s="2" t="s">
        <v>5122</v>
      </c>
      <c r="K100" s="2" t="s">
        <v>1281</v>
      </c>
      <c r="L100" s="2" t="s">
        <v>5139</v>
      </c>
      <c r="M100" s="2" t="s">
        <v>3682</v>
      </c>
      <c r="N100" s="2" t="s">
        <v>1645</v>
      </c>
      <c r="O100" s="2" t="s">
        <v>2176</v>
      </c>
      <c r="P100" s="2" t="s">
        <v>1844</v>
      </c>
      <c r="Q100" s="2" t="s">
        <v>1309</v>
      </c>
      <c r="R100" s="2" t="s">
        <v>1844</v>
      </c>
      <c r="S100" s="2" t="s">
        <v>1883</v>
      </c>
      <c r="T100" s="2" t="s">
        <v>1278</v>
      </c>
      <c r="U100" s="2" t="s">
        <v>1844</v>
      </c>
      <c r="V100" s="2" t="s">
        <v>1844</v>
      </c>
      <c r="W100" s="2" t="s">
        <v>5125</v>
      </c>
      <c r="X100" s="2" t="s">
        <v>5126</v>
      </c>
      <c r="Y100" s="2" t="s">
        <v>1866</v>
      </c>
      <c r="Z100" s="2" t="s">
        <v>1281</v>
      </c>
      <c r="AA100" s="2" t="s">
        <v>1281</v>
      </c>
      <c r="AB100" s="2" t="s">
        <v>5127</v>
      </c>
      <c r="AC100" s="2" t="s">
        <v>1852</v>
      </c>
      <c r="AD100" s="2" t="s">
        <v>1844</v>
      </c>
      <c r="AE100" s="2" t="s">
        <v>1844</v>
      </c>
      <c r="AF100" s="2" t="s">
        <v>1844</v>
      </c>
      <c r="AG100" s="2" t="s">
        <v>1844</v>
      </c>
      <c r="AH100" s="2" t="s">
        <v>1844</v>
      </c>
      <c r="AI100" s="2" t="s">
        <v>1844</v>
      </c>
      <c r="AJ100" s="2" t="s">
        <v>1281</v>
      </c>
      <c r="AK100" s="2" t="s">
        <v>1844</v>
      </c>
      <c r="AL100" s="2" t="s">
        <v>154</v>
      </c>
      <c r="AM100" s="2" t="s">
        <v>1844</v>
      </c>
      <c r="AN100" s="2" t="s">
        <v>1844</v>
      </c>
      <c r="AO100" s="2" t="s">
        <v>1857</v>
      </c>
      <c r="AP100" s="2" t="s">
        <v>1857</v>
      </c>
      <c r="AQ100" s="2" t="s">
        <v>1844</v>
      </c>
      <c r="AR100" s="2" t="s">
        <v>1844</v>
      </c>
      <c r="AS100" s="2" t="s">
        <v>1844</v>
      </c>
      <c r="AT100" s="2" t="s">
        <v>1844</v>
      </c>
      <c r="AU100" s="2" t="s">
        <v>1844</v>
      </c>
      <c r="AV100" s="2" t="s">
        <v>1281</v>
      </c>
      <c r="AW100" s="2" t="s">
        <v>5128</v>
      </c>
      <c r="AX100" s="2" t="s">
        <v>1844</v>
      </c>
      <c r="AY100" s="2" t="s">
        <v>1752</v>
      </c>
      <c r="AZ100" s="2" t="s">
        <v>2677</v>
      </c>
      <c r="BA100" s="2" t="s">
        <v>1844</v>
      </c>
      <c r="BB100" s="2" t="s">
        <v>1844</v>
      </c>
      <c r="BC100" s="2" t="s">
        <v>1844</v>
      </c>
      <c r="BD100" s="2" t="s">
        <v>1844</v>
      </c>
      <c r="BE100" s="2" t="s">
        <v>5129</v>
      </c>
      <c r="BF100" s="2" t="s">
        <v>1905</v>
      </c>
      <c r="BG100" s="2" t="s">
        <v>1905</v>
      </c>
      <c r="BH100" s="2" t="s">
        <v>3684</v>
      </c>
      <c r="BI100" s="2" t="s">
        <v>1857</v>
      </c>
      <c r="BJ100" s="2" t="s">
        <v>1905</v>
      </c>
      <c r="BK100" s="2" t="s">
        <v>1844</v>
      </c>
      <c r="BL100" s="2" t="s">
        <v>1025</v>
      </c>
      <c r="BM100" s="2" t="s">
        <v>1844</v>
      </c>
      <c r="BN100" s="2" t="s">
        <v>1882</v>
      </c>
      <c r="BO100" s="2" t="s">
        <v>1844</v>
      </c>
      <c r="BP100" s="2" t="s">
        <v>1844</v>
      </c>
      <c r="BQ100" s="2" t="s">
        <v>5187</v>
      </c>
      <c r="BR100" s="2" t="s">
        <v>1844</v>
      </c>
      <c r="BS100" s="2" t="s">
        <v>1844</v>
      </c>
      <c r="BT100" s="2" t="s">
        <v>5313</v>
      </c>
      <c r="BU100" s="2" t="s">
        <v>1844</v>
      </c>
      <c r="BV100" s="2" t="s">
        <v>1844</v>
      </c>
      <c r="BW100" s="2" t="s">
        <v>1844</v>
      </c>
      <c r="BX100" s="2" t="s">
        <v>1844</v>
      </c>
      <c r="BY100" s="2" t="s">
        <v>1844</v>
      </c>
      <c r="BZ100" s="2" t="s">
        <v>1844</v>
      </c>
      <c r="CA100" s="2" t="s">
        <v>1844</v>
      </c>
      <c r="CB100" s="2" t="s">
        <v>1844</v>
      </c>
      <c r="CC100" s="2" t="s">
        <v>1844</v>
      </c>
      <c r="CD100" s="2" t="s">
        <v>1844</v>
      </c>
      <c r="CE100" s="2" t="s">
        <v>1854</v>
      </c>
      <c r="CF100" s="2" t="s">
        <v>1844</v>
      </c>
      <c r="CG100" s="2" t="s">
        <v>1844</v>
      </c>
      <c r="CH100" s="2" t="s">
        <v>1844</v>
      </c>
      <c r="CI100" s="2" t="s">
        <v>155</v>
      </c>
      <c r="CJ100" s="2" t="s">
        <v>1844</v>
      </c>
      <c r="CK100" s="2" t="s">
        <v>5132</v>
      </c>
      <c r="CL100" s="2" t="s">
        <v>1844</v>
      </c>
      <c r="CM100" s="2" t="s">
        <v>1844</v>
      </c>
      <c r="CN100" s="2" t="s">
        <v>1851</v>
      </c>
      <c r="CO100" s="2" t="s">
        <v>1855</v>
      </c>
      <c r="CP100" s="2" t="s">
        <v>1844</v>
      </c>
      <c r="CQ100" s="2" t="s">
        <v>1844</v>
      </c>
      <c r="CR100" s="2" t="s">
        <v>1847</v>
      </c>
      <c r="CS100" s="2" t="s">
        <v>1884</v>
      </c>
      <c r="CT100" s="2" t="s">
        <v>1844</v>
      </c>
      <c r="CU100" s="2" t="s">
        <v>1844</v>
      </c>
      <c r="CV100" s="2" t="s">
        <v>5134</v>
      </c>
      <c r="CW100" s="3">
        <v>45044</v>
      </c>
      <c r="CX100" s="3">
        <v>45040</v>
      </c>
      <c r="CY100" s="3">
        <v>45044</v>
      </c>
      <c r="CZ100" s="28">
        <v>1822490</v>
      </c>
      <c r="DA100" s="4">
        <v>0</v>
      </c>
      <c r="DB100" s="3"/>
      <c r="DC100" s="3"/>
      <c r="DD100" s="3">
        <v>45044</v>
      </c>
      <c r="DE100" s="3">
        <v>45044</v>
      </c>
      <c r="DF100" s="3"/>
      <c r="DG100" s="3">
        <v>45061</v>
      </c>
      <c r="DH100" s="3"/>
      <c r="DI100" s="3">
        <v>45040</v>
      </c>
      <c r="DJ100" s="3">
        <v>45078</v>
      </c>
      <c r="DK100" s="28">
        <v>0</v>
      </c>
      <c r="DL100" s="3"/>
      <c r="DM100" s="28">
        <v>0</v>
      </c>
      <c r="DN100" s="28">
        <v>0</v>
      </c>
      <c r="DO100" s="3">
        <v>45044</v>
      </c>
      <c r="DP100" s="2" t="s">
        <v>5135</v>
      </c>
      <c r="DQ100" s="28">
        <v>1571260</v>
      </c>
      <c r="DR100" s="28">
        <v>0</v>
      </c>
      <c r="DS100" s="28">
        <v>1571260</v>
      </c>
      <c r="DT100" s="28">
        <v>1822490</v>
      </c>
      <c r="DU100" s="2" t="s">
        <v>1844</v>
      </c>
    </row>
    <row r="101" spans="1:125" x14ac:dyDescent="0.25">
      <c r="A101" s="2" t="s">
        <v>3681</v>
      </c>
      <c r="B101" s="2" t="s">
        <v>1291</v>
      </c>
      <c r="C101" s="2" t="s">
        <v>152</v>
      </c>
      <c r="D101" s="2" t="s">
        <v>153</v>
      </c>
      <c r="E101" s="2" t="s">
        <v>1536</v>
      </c>
      <c r="F101" s="2" t="s">
        <v>5288</v>
      </c>
      <c r="G101" s="2" t="s">
        <v>10</v>
      </c>
      <c r="H101" s="2" t="s">
        <v>67</v>
      </c>
      <c r="I101" s="2" t="s">
        <v>5121</v>
      </c>
      <c r="J101" s="2" t="s">
        <v>5122</v>
      </c>
      <c r="K101" s="2" t="s">
        <v>1281</v>
      </c>
      <c r="L101" s="2" t="s">
        <v>5123</v>
      </c>
      <c r="M101" s="2" t="s">
        <v>3680</v>
      </c>
      <c r="N101" s="2" t="s">
        <v>1645</v>
      </c>
      <c r="O101" s="2" t="s">
        <v>2176</v>
      </c>
      <c r="P101" s="2" t="s">
        <v>1844</v>
      </c>
      <c r="Q101" s="2" t="s">
        <v>1299</v>
      </c>
      <c r="R101" s="2" t="s">
        <v>1844</v>
      </c>
      <c r="S101" s="2" t="s">
        <v>1883</v>
      </c>
      <c r="T101" s="2" t="s">
        <v>1278</v>
      </c>
      <c r="U101" s="2" t="s">
        <v>1844</v>
      </c>
      <c r="V101" s="2" t="s">
        <v>1844</v>
      </c>
      <c r="W101" s="2" t="s">
        <v>5125</v>
      </c>
      <c r="X101" s="2" t="s">
        <v>5126</v>
      </c>
      <c r="Y101" s="2" t="s">
        <v>1866</v>
      </c>
      <c r="Z101" s="2" t="s">
        <v>1281</v>
      </c>
      <c r="AA101" s="2" t="s">
        <v>1281</v>
      </c>
      <c r="AB101" s="2" t="s">
        <v>5127</v>
      </c>
      <c r="AC101" s="2" t="s">
        <v>1852</v>
      </c>
      <c r="AD101" s="2" t="s">
        <v>1844</v>
      </c>
      <c r="AE101" s="2" t="s">
        <v>1844</v>
      </c>
      <c r="AF101" s="2" t="s">
        <v>1844</v>
      </c>
      <c r="AG101" s="2" t="s">
        <v>1844</v>
      </c>
      <c r="AH101" s="2" t="s">
        <v>1844</v>
      </c>
      <c r="AI101" s="2" t="s">
        <v>1844</v>
      </c>
      <c r="AJ101" s="2" t="s">
        <v>1281</v>
      </c>
      <c r="AK101" s="2" t="s">
        <v>1844</v>
      </c>
      <c r="AL101" s="2" t="s">
        <v>154</v>
      </c>
      <c r="AM101" s="2" t="s">
        <v>1844</v>
      </c>
      <c r="AN101" s="2" t="s">
        <v>1844</v>
      </c>
      <c r="AO101" s="2" t="s">
        <v>1857</v>
      </c>
      <c r="AP101" s="2" t="s">
        <v>1857</v>
      </c>
      <c r="AQ101" s="2" t="s">
        <v>1844</v>
      </c>
      <c r="AR101" s="2" t="s">
        <v>1844</v>
      </c>
      <c r="AS101" s="2" t="s">
        <v>1844</v>
      </c>
      <c r="AT101" s="2" t="s">
        <v>1844</v>
      </c>
      <c r="AU101" s="2" t="s">
        <v>1844</v>
      </c>
      <c r="AV101" s="2" t="s">
        <v>1281</v>
      </c>
      <c r="AW101" s="2" t="s">
        <v>5128</v>
      </c>
      <c r="AX101" s="2" t="s">
        <v>1844</v>
      </c>
      <c r="AY101" s="2" t="s">
        <v>1752</v>
      </c>
      <c r="AZ101" s="2" t="s">
        <v>2282</v>
      </c>
      <c r="BA101" s="2" t="s">
        <v>1844</v>
      </c>
      <c r="BB101" s="2" t="s">
        <v>1844</v>
      </c>
      <c r="BC101" s="2" t="s">
        <v>1844</v>
      </c>
      <c r="BD101" s="2" t="s">
        <v>1844</v>
      </c>
      <c r="BE101" s="2" t="s">
        <v>5129</v>
      </c>
      <c r="BF101" s="2" t="s">
        <v>1857</v>
      </c>
      <c r="BG101" s="2" t="s">
        <v>1857</v>
      </c>
      <c r="BH101" s="2" t="s">
        <v>5314</v>
      </c>
      <c r="BI101" s="2" t="s">
        <v>1857</v>
      </c>
      <c r="BJ101" s="2" t="s">
        <v>2375</v>
      </c>
      <c r="BK101" s="2" t="s">
        <v>1844</v>
      </c>
      <c r="BL101" s="2" t="s">
        <v>1025</v>
      </c>
      <c r="BM101" s="2" t="s">
        <v>1844</v>
      </c>
      <c r="BN101" s="2" t="s">
        <v>1882</v>
      </c>
      <c r="BO101" s="2" t="s">
        <v>1844</v>
      </c>
      <c r="BP101" s="2" t="s">
        <v>1844</v>
      </c>
      <c r="BQ101" s="2" t="s">
        <v>5187</v>
      </c>
      <c r="BR101" s="2" t="s">
        <v>1844</v>
      </c>
      <c r="BS101" s="2" t="s">
        <v>1844</v>
      </c>
      <c r="BT101" s="2" t="s">
        <v>5315</v>
      </c>
      <c r="BU101" s="2" t="s">
        <v>1844</v>
      </c>
      <c r="BV101" s="2" t="s">
        <v>1844</v>
      </c>
      <c r="BW101" s="2" t="s">
        <v>1844</v>
      </c>
      <c r="BX101" s="2" t="s">
        <v>1844</v>
      </c>
      <c r="BY101" s="2" t="s">
        <v>1844</v>
      </c>
      <c r="BZ101" s="2" t="s">
        <v>1844</v>
      </c>
      <c r="CA101" s="2" t="s">
        <v>1844</v>
      </c>
      <c r="CB101" s="2" t="s">
        <v>1844</v>
      </c>
      <c r="CC101" s="2" t="s">
        <v>1844</v>
      </c>
      <c r="CD101" s="2" t="s">
        <v>1844</v>
      </c>
      <c r="CE101" s="2" t="s">
        <v>1854</v>
      </c>
      <c r="CF101" s="2" t="s">
        <v>1844</v>
      </c>
      <c r="CG101" s="2" t="s">
        <v>5131</v>
      </c>
      <c r="CH101" s="2" t="s">
        <v>1844</v>
      </c>
      <c r="CI101" s="2" t="s">
        <v>155</v>
      </c>
      <c r="CJ101" s="2" t="s">
        <v>1844</v>
      </c>
      <c r="CK101" s="2" t="s">
        <v>5132</v>
      </c>
      <c r="CL101" s="2" t="s">
        <v>1844</v>
      </c>
      <c r="CM101" s="2" t="s">
        <v>1844</v>
      </c>
      <c r="CN101" s="2" t="s">
        <v>1851</v>
      </c>
      <c r="CO101" s="2" t="s">
        <v>1855</v>
      </c>
      <c r="CP101" s="2" t="s">
        <v>1844</v>
      </c>
      <c r="CQ101" s="2" t="s">
        <v>1844</v>
      </c>
      <c r="CR101" s="2" t="s">
        <v>1847</v>
      </c>
      <c r="CS101" s="2" t="s">
        <v>1884</v>
      </c>
      <c r="CT101" s="2" t="s">
        <v>1844</v>
      </c>
      <c r="CU101" s="2" t="s">
        <v>5133</v>
      </c>
      <c r="CV101" s="2" t="s">
        <v>5134</v>
      </c>
      <c r="CW101" s="3">
        <v>45077</v>
      </c>
      <c r="CX101" s="3">
        <v>45076</v>
      </c>
      <c r="CY101" s="3">
        <v>45042</v>
      </c>
      <c r="CZ101" s="28">
        <v>2207068</v>
      </c>
      <c r="DA101" s="4">
        <v>0</v>
      </c>
      <c r="DB101" s="3"/>
      <c r="DC101" s="3"/>
      <c r="DD101" s="3">
        <v>45043</v>
      </c>
      <c r="DE101" s="3">
        <v>45042</v>
      </c>
      <c r="DF101" s="3"/>
      <c r="DG101" s="3">
        <v>45093</v>
      </c>
      <c r="DH101" s="3"/>
      <c r="DI101" s="3">
        <v>45042</v>
      </c>
      <c r="DJ101" s="3">
        <v>45108</v>
      </c>
      <c r="DK101" s="28">
        <v>0</v>
      </c>
      <c r="DL101" s="3"/>
      <c r="DM101" s="28">
        <v>0</v>
      </c>
      <c r="DN101" s="28">
        <v>0</v>
      </c>
      <c r="DO101" s="3">
        <v>45077</v>
      </c>
      <c r="DP101" s="2" t="s">
        <v>5135</v>
      </c>
      <c r="DQ101" s="28">
        <v>1417372</v>
      </c>
      <c r="DR101" s="28">
        <v>0</v>
      </c>
      <c r="DS101" s="28">
        <v>1417372</v>
      </c>
      <c r="DT101" s="28">
        <v>2207068</v>
      </c>
      <c r="DU101" s="2" t="s">
        <v>1844</v>
      </c>
    </row>
    <row r="102" spans="1:125" x14ac:dyDescent="0.25">
      <c r="A102" s="2" t="s">
        <v>3665</v>
      </c>
      <c r="B102" s="2" t="s">
        <v>1279</v>
      </c>
      <c r="C102" s="2" t="s">
        <v>238</v>
      </c>
      <c r="D102" s="2" t="s">
        <v>239</v>
      </c>
      <c r="E102" s="2" t="s">
        <v>5316</v>
      </c>
      <c r="F102" s="2" t="s">
        <v>5288</v>
      </c>
      <c r="G102" s="2" t="s">
        <v>10</v>
      </c>
      <c r="H102" s="2" t="s">
        <v>67</v>
      </c>
      <c r="I102" s="2" t="s">
        <v>5121</v>
      </c>
      <c r="J102" s="2" t="s">
        <v>5122</v>
      </c>
      <c r="K102" s="2" t="s">
        <v>1281</v>
      </c>
      <c r="L102" s="2" t="s">
        <v>5123</v>
      </c>
      <c r="M102" s="2" t="s">
        <v>3664</v>
      </c>
      <c r="N102" s="2" t="s">
        <v>1645</v>
      </c>
      <c r="O102" s="2" t="s">
        <v>1846</v>
      </c>
      <c r="P102" s="2" t="s">
        <v>1844</v>
      </c>
      <c r="Q102" s="2" t="s">
        <v>1296</v>
      </c>
      <c r="R102" s="2" t="s">
        <v>1844</v>
      </c>
      <c r="S102" s="2" t="s">
        <v>1844</v>
      </c>
      <c r="T102" s="2" t="s">
        <v>1278</v>
      </c>
      <c r="U102" s="2" t="s">
        <v>1844</v>
      </c>
      <c r="V102" s="2" t="s">
        <v>1844</v>
      </c>
      <c r="W102" s="2" t="s">
        <v>5125</v>
      </c>
      <c r="X102" s="2" t="s">
        <v>5126</v>
      </c>
      <c r="Y102" s="2" t="s">
        <v>1856</v>
      </c>
      <c r="Z102" s="2" t="s">
        <v>1281</v>
      </c>
      <c r="AA102" s="2" t="s">
        <v>1281</v>
      </c>
      <c r="AB102" s="2" t="s">
        <v>5127</v>
      </c>
      <c r="AC102" s="2" t="s">
        <v>1852</v>
      </c>
      <c r="AD102" s="2" t="s">
        <v>1844</v>
      </c>
      <c r="AE102" s="2" t="s">
        <v>1844</v>
      </c>
      <c r="AF102" s="2" t="s">
        <v>1844</v>
      </c>
      <c r="AG102" s="2" t="s">
        <v>1844</v>
      </c>
      <c r="AH102" s="2" t="s">
        <v>1844</v>
      </c>
      <c r="AI102" s="2" t="s">
        <v>1844</v>
      </c>
      <c r="AJ102" s="2" t="s">
        <v>1281</v>
      </c>
      <c r="AK102" s="2" t="s">
        <v>1844</v>
      </c>
      <c r="AL102" s="2" t="s">
        <v>185</v>
      </c>
      <c r="AM102" s="2" t="s">
        <v>1844</v>
      </c>
      <c r="AN102" s="2" t="s">
        <v>1844</v>
      </c>
      <c r="AO102" s="2" t="s">
        <v>1857</v>
      </c>
      <c r="AP102" s="2" t="s">
        <v>1857</v>
      </c>
      <c r="AQ102" s="2" t="s">
        <v>1844</v>
      </c>
      <c r="AR102" s="2" t="s">
        <v>1844</v>
      </c>
      <c r="AS102" s="2" t="s">
        <v>1844</v>
      </c>
      <c r="AT102" s="2" t="s">
        <v>1844</v>
      </c>
      <c r="AU102" s="2" t="s">
        <v>1844</v>
      </c>
      <c r="AV102" s="2" t="s">
        <v>1281</v>
      </c>
      <c r="AW102" s="2" t="s">
        <v>5128</v>
      </c>
      <c r="AX102" s="2" t="s">
        <v>1844</v>
      </c>
      <c r="AY102" s="2" t="s">
        <v>1752</v>
      </c>
      <c r="AZ102" s="2" t="s">
        <v>3666</v>
      </c>
      <c r="BA102" s="2" t="s">
        <v>1844</v>
      </c>
      <c r="BB102" s="2" t="s">
        <v>1844</v>
      </c>
      <c r="BC102" s="2" t="s">
        <v>1844</v>
      </c>
      <c r="BD102" s="2" t="s">
        <v>1844</v>
      </c>
      <c r="BE102" s="2" t="s">
        <v>5129</v>
      </c>
      <c r="BF102" s="2" t="s">
        <v>1905</v>
      </c>
      <c r="BG102" s="2" t="s">
        <v>1905</v>
      </c>
      <c r="BH102" s="2" t="s">
        <v>3667</v>
      </c>
      <c r="BI102" s="2" t="s">
        <v>1857</v>
      </c>
      <c r="BJ102" s="2" t="s">
        <v>2601</v>
      </c>
      <c r="BK102" s="2" t="s">
        <v>1844</v>
      </c>
      <c r="BL102" s="2" t="s">
        <v>1015</v>
      </c>
      <c r="BM102" s="2" t="s">
        <v>1844</v>
      </c>
      <c r="BN102" s="2" t="s">
        <v>1844</v>
      </c>
      <c r="BO102" s="2" t="s">
        <v>1844</v>
      </c>
      <c r="BP102" s="2" t="s">
        <v>1844</v>
      </c>
      <c r="BQ102" s="2" t="s">
        <v>5187</v>
      </c>
      <c r="BR102" s="2" t="s">
        <v>1844</v>
      </c>
      <c r="BS102" s="2" t="s">
        <v>1844</v>
      </c>
      <c r="BT102" s="2" t="s">
        <v>5317</v>
      </c>
      <c r="BU102" s="2" t="s">
        <v>1844</v>
      </c>
      <c r="BV102" s="2" t="s">
        <v>1844</v>
      </c>
      <c r="BW102" s="2" t="s">
        <v>1844</v>
      </c>
      <c r="BX102" s="2" t="s">
        <v>1844</v>
      </c>
      <c r="BY102" s="2" t="s">
        <v>1844</v>
      </c>
      <c r="BZ102" s="2" t="s">
        <v>1844</v>
      </c>
      <c r="CA102" s="2" t="s">
        <v>1844</v>
      </c>
      <c r="CB102" s="2" t="s">
        <v>1844</v>
      </c>
      <c r="CC102" s="2" t="s">
        <v>1844</v>
      </c>
      <c r="CD102" s="2" t="s">
        <v>1844</v>
      </c>
      <c r="CE102" s="2" t="s">
        <v>1854</v>
      </c>
      <c r="CF102" s="2" t="s">
        <v>1844</v>
      </c>
      <c r="CG102" s="2" t="s">
        <v>5131</v>
      </c>
      <c r="CH102" s="2" t="s">
        <v>1844</v>
      </c>
      <c r="CI102" s="2" t="s">
        <v>240</v>
      </c>
      <c r="CJ102" s="2" t="s">
        <v>1844</v>
      </c>
      <c r="CK102" s="2" t="s">
        <v>5132</v>
      </c>
      <c r="CL102" s="2" t="s">
        <v>1844</v>
      </c>
      <c r="CM102" s="2" t="s">
        <v>1844</v>
      </c>
      <c r="CN102" s="2" t="s">
        <v>1851</v>
      </c>
      <c r="CO102" s="2" t="s">
        <v>1855</v>
      </c>
      <c r="CP102" s="2" t="s">
        <v>1844</v>
      </c>
      <c r="CQ102" s="2" t="s">
        <v>1844</v>
      </c>
      <c r="CR102" s="2" t="s">
        <v>1847</v>
      </c>
      <c r="CS102" s="2" t="s">
        <v>1844</v>
      </c>
      <c r="CT102" s="2" t="s">
        <v>1844</v>
      </c>
      <c r="CU102" s="2" t="s">
        <v>5133</v>
      </c>
      <c r="CV102" s="2" t="s">
        <v>5134</v>
      </c>
      <c r="CW102" s="3">
        <v>45029</v>
      </c>
      <c r="CX102" s="3">
        <v>45029</v>
      </c>
      <c r="CY102" s="3">
        <v>45029</v>
      </c>
      <c r="CZ102" s="28">
        <v>6579832</v>
      </c>
      <c r="DA102" s="4">
        <v>0</v>
      </c>
      <c r="DB102" s="3"/>
      <c r="DC102" s="3"/>
      <c r="DD102" s="3">
        <v>45029</v>
      </c>
      <c r="DE102" s="3">
        <v>45029</v>
      </c>
      <c r="DF102" s="3"/>
      <c r="DG102" s="3">
        <v>45029</v>
      </c>
      <c r="DH102" s="3"/>
      <c r="DI102" s="3">
        <v>45028</v>
      </c>
      <c r="DJ102" s="3">
        <v>45078</v>
      </c>
      <c r="DK102" s="28">
        <v>0</v>
      </c>
      <c r="DL102" s="3"/>
      <c r="DM102" s="28">
        <v>0</v>
      </c>
      <c r="DN102" s="28">
        <v>0</v>
      </c>
      <c r="DO102" s="3">
        <v>45029</v>
      </c>
      <c r="DP102" s="2" t="s">
        <v>5135</v>
      </c>
      <c r="DQ102" s="28">
        <v>13888345</v>
      </c>
      <c r="DR102" s="28">
        <v>0</v>
      </c>
      <c r="DS102" s="28">
        <v>13888345</v>
      </c>
      <c r="DT102" s="28">
        <v>6579832</v>
      </c>
      <c r="DU102" s="2" t="s">
        <v>1844</v>
      </c>
    </row>
    <row r="103" spans="1:125" x14ac:dyDescent="0.25">
      <c r="A103" s="2" t="s">
        <v>3783</v>
      </c>
      <c r="B103" s="2" t="s">
        <v>1291</v>
      </c>
      <c r="C103" s="2" t="s">
        <v>152</v>
      </c>
      <c r="D103" s="2" t="s">
        <v>153</v>
      </c>
      <c r="E103" s="2" t="s">
        <v>1552</v>
      </c>
      <c r="F103" s="2" t="s">
        <v>5288</v>
      </c>
      <c r="G103" s="2" t="s">
        <v>10</v>
      </c>
      <c r="H103" s="2" t="s">
        <v>67</v>
      </c>
      <c r="I103" s="2" t="s">
        <v>5121</v>
      </c>
      <c r="J103" s="2" t="s">
        <v>5122</v>
      </c>
      <c r="K103" s="2" t="s">
        <v>1281</v>
      </c>
      <c r="L103" s="2" t="s">
        <v>5123</v>
      </c>
      <c r="M103" s="2" t="s">
        <v>3782</v>
      </c>
      <c r="N103" s="2" t="s">
        <v>1645</v>
      </c>
      <c r="O103" s="2" t="s">
        <v>2176</v>
      </c>
      <c r="P103" s="2" t="s">
        <v>1844</v>
      </c>
      <c r="Q103" s="2" t="s">
        <v>1531</v>
      </c>
      <c r="R103" s="2" t="s">
        <v>1844</v>
      </c>
      <c r="S103" s="2" t="s">
        <v>1883</v>
      </c>
      <c r="T103" s="2" t="s">
        <v>1278</v>
      </c>
      <c r="U103" s="2" t="s">
        <v>1844</v>
      </c>
      <c r="V103" s="2" t="s">
        <v>1844</v>
      </c>
      <c r="W103" s="2" t="s">
        <v>5125</v>
      </c>
      <c r="X103" s="2" t="s">
        <v>5126</v>
      </c>
      <c r="Y103" s="2" t="s">
        <v>1866</v>
      </c>
      <c r="Z103" s="2" t="s">
        <v>1281</v>
      </c>
      <c r="AA103" s="2" t="s">
        <v>1281</v>
      </c>
      <c r="AB103" s="2" t="s">
        <v>5127</v>
      </c>
      <c r="AC103" s="2" t="s">
        <v>1852</v>
      </c>
      <c r="AD103" s="2" t="s">
        <v>1844</v>
      </c>
      <c r="AE103" s="2" t="s">
        <v>1844</v>
      </c>
      <c r="AF103" s="2" t="s">
        <v>1844</v>
      </c>
      <c r="AG103" s="2" t="s">
        <v>1844</v>
      </c>
      <c r="AH103" s="2" t="s">
        <v>1844</v>
      </c>
      <c r="AI103" s="2" t="s">
        <v>1844</v>
      </c>
      <c r="AJ103" s="2" t="s">
        <v>1281</v>
      </c>
      <c r="AK103" s="2" t="s">
        <v>1844</v>
      </c>
      <c r="AL103" s="2" t="s">
        <v>154</v>
      </c>
      <c r="AM103" s="2" t="s">
        <v>1844</v>
      </c>
      <c r="AN103" s="2" t="s">
        <v>1844</v>
      </c>
      <c r="AO103" s="2" t="s">
        <v>1857</v>
      </c>
      <c r="AP103" s="2" t="s">
        <v>1857</v>
      </c>
      <c r="AQ103" s="2" t="s">
        <v>1844</v>
      </c>
      <c r="AR103" s="2" t="s">
        <v>1844</v>
      </c>
      <c r="AS103" s="2" t="s">
        <v>1844</v>
      </c>
      <c r="AT103" s="2" t="s">
        <v>1844</v>
      </c>
      <c r="AU103" s="2" t="s">
        <v>1844</v>
      </c>
      <c r="AV103" s="2" t="s">
        <v>1281</v>
      </c>
      <c r="AW103" s="2" t="s">
        <v>5128</v>
      </c>
      <c r="AX103" s="2" t="s">
        <v>1844</v>
      </c>
      <c r="AY103" s="2" t="s">
        <v>1752</v>
      </c>
      <c r="AZ103" s="2" t="s">
        <v>3027</v>
      </c>
      <c r="BA103" s="2" t="s">
        <v>1844</v>
      </c>
      <c r="BB103" s="2" t="s">
        <v>1844</v>
      </c>
      <c r="BC103" s="2" t="s">
        <v>1844</v>
      </c>
      <c r="BD103" s="2" t="s">
        <v>1844</v>
      </c>
      <c r="BE103" s="2" t="s">
        <v>5129</v>
      </c>
      <c r="BF103" s="2" t="s">
        <v>1905</v>
      </c>
      <c r="BG103" s="2" t="s">
        <v>1857</v>
      </c>
      <c r="BH103" s="2" t="s">
        <v>3786</v>
      </c>
      <c r="BI103" s="2" t="s">
        <v>1857</v>
      </c>
      <c r="BJ103" s="2" t="s">
        <v>1877</v>
      </c>
      <c r="BK103" s="2" t="s">
        <v>1844</v>
      </c>
      <c r="BL103" s="2" t="s">
        <v>1025</v>
      </c>
      <c r="BM103" s="2" t="s">
        <v>1844</v>
      </c>
      <c r="BN103" s="2" t="s">
        <v>1882</v>
      </c>
      <c r="BO103" s="2" t="s">
        <v>1844</v>
      </c>
      <c r="BP103" s="2" t="s">
        <v>1844</v>
      </c>
      <c r="BQ103" s="2" t="s">
        <v>5187</v>
      </c>
      <c r="BR103" s="2" t="s">
        <v>1844</v>
      </c>
      <c r="BS103" s="2" t="s">
        <v>1844</v>
      </c>
      <c r="BT103" s="2" t="s">
        <v>5318</v>
      </c>
      <c r="BU103" s="2" t="s">
        <v>1844</v>
      </c>
      <c r="BV103" s="2" t="s">
        <v>1844</v>
      </c>
      <c r="BW103" s="2" t="s">
        <v>1844</v>
      </c>
      <c r="BX103" s="2" t="s">
        <v>1844</v>
      </c>
      <c r="BY103" s="2" t="s">
        <v>1844</v>
      </c>
      <c r="BZ103" s="2" t="s">
        <v>1844</v>
      </c>
      <c r="CA103" s="2" t="s">
        <v>1844</v>
      </c>
      <c r="CB103" s="2" t="s">
        <v>1844</v>
      </c>
      <c r="CC103" s="2" t="s">
        <v>1844</v>
      </c>
      <c r="CD103" s="2" t="s">
        <v>1844</v>
      </c>
      <c r="CE103" s="2" t="s">
        <v>1854</v>
      </c>
      <c r="CF103" s="2" t="s">
        <v>1844</v>
      </c>
      <c r="CG103" s="2" t="s">
        <v>1844</v>
      </c>
      <c r="CH103" s="2" t="s">
        <v>1844</v>
      </c>
      <c r="CI103" s="2" t="s">
        <v>155</v>
      </c>
      <c r="CJ103" s="2" t="s">
        <v>1844</v>
      </c>
      <c r="CK103" s="2" t="s">
        <v>5132</v>
      </c>
      <c r="CL103" s="2" t="s">
        <v>1844</v>
      </c>
      <c r="CM103" s="2" t="s">
        <v>1844</v>
      </c>
      <c r="CN103" s="2" t="s">
        <v>1851</v>
      </c>
      <c r="CO103" s="2" t="s">
        <v>1855</v>
      </c>
      <c r="CP103" s="2" t="s">
        <v>1844</v>
      </c>
      <c r="CQ103" s="2" t="s">
        <v>1844</v>
      </c>
      <c r="CR103" s="2" t="s">
        <v>1847</v>
      </c>
      <c r="CS103" s="2" t="s">
        <v>1884</v>
      </c>
      <c r="CT103" s="2" t="s">
        <v>1844</v>
      </c>
      <c r="CU103" s="2" t="s">
        <v>1844</v>
      </c>
      <c r="CV103" s="2" t="s">
        <v>5134</v>
      </c>
      <c r="CW103" s="3">
        <v>45090</v>
      </c>
      <c r="CX103" s="3">
        <v>45086</v>
      </c>
      <c r="CY103" s="3">
        <v>45085</v>
      </c>
      <c r="CZ103" s="28">
        <v>9250171</v>
      </c>
      <c r="DA103" s="4">
        <v>0</v>
      </c>
      <c r="DB103" s="3"/>
      <c r="DC103" s="3"/>
      <c r="DD103" s="3">
        <v>45085</v>
      </c>
      <c r="DE103" s="3">
        <v>45085</v>
      </c>
      <c r="DF103" s="3"/>
      <c r="DG103" s="3">
        <v>45090</v>
      </c>
      <c r="DH103" s="3"/>
      <c r="DI103" s="3">
        <v>45085</v>
      </c>
      <c r="DJ103" s="3">
        <v>45108</v>
      </c>
      <c r="DK103" s="28">
        <v>0</v>
      </c>
      <c r="DL103" s="3"/>
      <c r="DM103" s="28">
        <v>0</v>
      </c>
      <c r="DN103" s="28">
        <v>0</v>
      </c>
      <c r="DO103" s="3">
        <v>45090</v>
      </c>
      <c r="DP103" s="2" t="s">
        <v>5135</v>
      </c>
      <c r="DQ103" s="28">
        <v>7704607</v>
      </c>
      <c r="DR103" s="28">
        <v>0</v>
      </c>
      <c r="DS103" s="28">
        <v>7704607</v>
      </c>
      <c r="DT103" s="28">
        <v>9250171</v>
      </c>
      <c r="DU103" s="2" t="s">
        <v>1844</v>
      </c>
    </row>
    <row r="104" spans="1:125" x14ac:dyDescent="0.25">
      <c r="A104" s="2" t="s">
        <v>3949</v>
      </c>
      <c r="B104" s="2" t="s">
        <v>1295</v>
      </c>
      <c r="C104" s="2" t="s">
        <v>51</v>
      </c>
      <c r="D104" s="2" t="s">
        <v>52</v>
      </c>
      <c r="E104" s="2" t="s">
        <v>1577</v>
      </c>
      <c r="F104" s="2" t="s">
        <v>5288</v>
      </c>
      <c r="G104" s="2" t="s">
        <v>10</v>
      </c>
      <c r="H104" s="2" t="s">
        <v>1042</v>
      </c>
      <c r="I104" s="2" t="s">
        <v>5121</v>
      </c>
      <c r="J104" s="2" t="s">
        <v>5122</v>
      </c>
      <c r="K104" s="2" t="s">
        <v>1281</v>
      </c>
      <c r="L104" s="2" t="s">
        <v>5123</v>
      </c>
      <c r="M104" s="2" t="s">
        <v>3948</v>
      </c>
      <c r="N104" s="2" t="s">
        <v>5124</v>
      </c>
      <c r="O104" s="2" t="s">
        <v>1870</v>
      </c>
      <c r="P104" s="2" t="s">
        <v>1844</v>
      </c>
      <c r="Q104" s="2" t="s">
        <v>1531</v>
      </c>
      <c r="R104" s="2" t="s">
        <v>1844</v>
      </c>
      <c r="S104" s="2" t="s">
        <v>1875</v>
      </c>
      <c r="T104" s="2" t="s">
        <v>1278</v>
      </c>
      <c r="U104" s="2" t="s">
        <v>1844</v>
      </c>
      <c r="V104" s="2" t="s">
        <v>1844</v>
      </c>
      <c r="W104" s="2" t="s">
        <v>5125</v>
      </c>
      <c r="X104" s="2" t="s">
        <v>5126</v>
      </c>
      <c r="Y104" s="2" t="s">
        <v>1871</v>
      </c>
      <c r="Z104" s="2" t="s">
        <v>1281</v>
      </c>
      <c r="AA104" s="2" t="s">
        <v>1281</v>
      </c>
      <c r="AB104" s="2" t="s">
        <v>5127</v>
      </c>
      <c r="AC104" s="2" t="s">
        <v>1852</v>
      </c>
      <c r="AD104" s="2" t="s">
        <v>1844</v>
      </c>
      <c r="AE104" s="2" t="s">
        <v>1844</v>
      </c>
      <c r="AF104" s="2" t="s">
        <v>1873</v>
      </c>
      <c r="AG104" s="2" t="s">
        <v>1844</v>
      </c>
      <c r="AH104" s="2" t="s">
        <v>1844</v>
      </c>
      <c r="AI104" s="2" t="s">
        <v>1844</v>
      </c>
      <c r="AJ104" s="2" t="s">
        <v>1281</v>
      </c>
      <c r="AK104" s="2" t="s">
        <v>1844</v>
      </c>
      <c r="AL104" s="2" t="s">
        <v>53</v>
      </c>
      <c r="AM104" s="2" t="s">
        <v>1844</v>
      </c>
      <c r="AN104" s="2" t="s">
        <v>1844</v>
      </c>
      <c r="AO104" s="2" t="s">
        <v>1857</v>
      </c>
      <c r="AP104" s="2" t="s">
        <v>1857</v>
      </c>
      <c r="AQ104" s="2" t="s">
        <v>1844</v>
      </c>
      <c r="AR104" s="2" t="s">
        <v>1844</v>
      </c>
      <c r="AS104" s="2" t="s">
        <v>1844</v>
      </c>
      <c r="AT104" s="2" t="s">
        <v>1844</v>
      </c>
      <c r="AU104" s="2" t="s">
        <v>1844</v>
      </c>
      <c r="AV104" s="2" t="s">
        <v>1281</v>
      </c>
      <c r="AW104" s="2" t="s">
        <v>5128</v>
      </c>
      <c r="AX104" s="2" t="s">
        <v>1844</v>
      </c>
      <c r="AY104" s="2" t="s">
        <v>1752</v>
      </c>
      <c r="AZ104" s="2" t="s">
        <v>2401</v>
      </c>
      <c r="BA104" s="2" t="s">
        <v>1844</v>
      </c>
      <c r="BB104" s="2" t="s">
        <v>1844</v>
      </c>
      <c r="BC104" s="2" t="s">
        <v>1844</v>
      </c>
      <c r="BD104" s="2" t="s">
        <v>1844</v>
      </c>
      <c r="BE104" s="2" t="s">
        <v>5129</v>
      </c>
      <c r="BF104" s="2" t="s">
        <v>1905</v>
      </c>
      <c r="BG104" s="2" t="s">
        <v>1905</v>
      </c>
      <c r="BH104" s="2" t="s">
        <v>3950</v>
      </c>
      <c r="BI104" s="2" t="s">
        <v>1857</v>
      </c>
      <c r="BJ104" s="2" t="s">
        <v>1905</v>
      </c>
      <c r="BK104" s="2" t="s">
        <v>1844</v>
      </c>
      <c r="BL104" s="2" t="s">
        <v>1025</v>
      </c>
      <c r="BM104" s="2" t="s">
        <v>1844</v>
      </c>
      <c r="BN104" s="2" t="s">
        <v>1872</v>
      </c>
      <c r="BO104" s="2" t="s">
        <v>1844</v>
      </c>
      <c r="BP104" s="2" t="s">
        <v>1844</v>
      </c>
      <c r="BQ104" s="2" t="s">
        <v>5187</v>
      </c>
      <c r="BR104" s="2" t="s">
        <v>1844</v>
      </c>
      <c r="BS104" s="2" t="s">
        <v>1844</v>
      </c>
      <c r="BT104" s="2" t="s">
        <v>5319</v>
      </c>
      <c r="BU104" s="2" t="s">
        <v>1844</v>
      </c>
      <c r="BV104" s="2" t="s">
        <v>1844</v>
      </c>
      <c r="BW104" s="2" t="s">
        <v>1844</v>
      </c>
      <c r="BX104" s="2" t="s">
        <v>1844</v>
      </c>
      <c r="BY104" s="2" t="s">
        <v>1844</v>
      </c>
      <c r="BZ104" s="2" t="s">
        <v>1844</v>
      </c>
      <c r="CA104" s="2" t="s">
        <v>1844</v>
      </c>
      <c r="CB104" s="2" t="s">
        <v>1844</v>
      </c>
      <c r="CC104" s="2" t="s">
        <v>1844</v>
      </c>
      <c r="CD104" s="2" t="s">
        <v>1844</v>
      </c>
      <c r="CE104" s="2" t="s">
        <v>1854</v>
      </c>
      <c r="CF104" s="2" t="s">
        <v>1844</v>
      </c>
      <c r="CG104" s="2" t="s">
        <v>1844</v>
      </c>
      <c r="CH104" s="2" t="s">
        <v>1844</v>
      </c>
      <c r="CI104" s="2" t="s">
        <v>55</v>
      </c>
      <c r="CJ104" s="2" t="s">
        <v>1844</v>
      </c>
      <c r="CK104" s="2" t="s">
        <v>5132</v>
      </c>
      <c r="CL104" s="2" t="s">
        <v>1844</v>
      </c>
      <c r="CM104" s="2" t="s">
        <v>1844</v>
      </c>
      <c r="CN104" s="2" t="s">
        <v>1851</v>
      </c>
      <c r="CO104" s="2" t="s">
        <v>1855</v>
      </c>
      <c r="CP104" s="2" t="s">
        <v>1844</v>
      </c>
      <c r="CQ104" s="2" t="s">
        <v>1844</v>
      </c>
      <c r="CR104" s="2" t="s">
        <v>1847</v>
      </c>
      <c r="CS104" s="2" t="s">
        <v>1876</v>
      </c>
      <c r="CT104" s="2" t="s">
        <v>1844</v>
      </c>
      <c r="CU104" s="2" t="s">
        <v>1844</v>
      </c>
      <c r="CV104" s="2" t="s">
        <v>5134</v>
      </c>
      <c r="CW104" s="3">
        <v>45132</v>
      </c>
      <c r="CX104" s="3">
        <v>45131</v>
      </c>
      <c r="CY104" s="3">
        <v>45132</v>
      </c>
      <c r="CZ104" s="28">
        <v>162928</v>
      </c>
      <c r="DA104" s="4">
        <v>0</v>
      </c>
      <c r="DB104" s="3"/>
      <c r="DC104" s="3"/>
      <c r="DD104" s="3">
        <v>45132</v>
      </c>
      <c r="DE104" s="3">
        <v>45131</v>
      </c>
      <c r="DF104" s="3"/>
      <c r="DG104" s="3">
        <v>45132</v>
      </c>
      <c r="DH104" s="3"/>
      <c r="DI104" s="3">
        <v>45131</v>
      </c>
      <c r="DJ104" s="3">
        <v>45170</v>
      </c>
      <c r="DK104" s="28">
        <v>0</v>
      </c>
      <c r="DL104" s="3"/>
      <c r="DM104" s="28">
        <v>0</v>
      </c>
      <c r="DN104" s="28">
        <v>0</v>
      </c>
      <c r="DO104" s="3">
        <v>45132</v>
      </c>
      <c r="DP104" s="2" t="s">
        <v>5135</v>
      </c>
      <c r="DQ104" s="28">
        <v>258489</v>
      </c>
      <c r="DR104" s="28">
        <v>0</v>
      </c>
      <c r="DS104" s="28">
        <v>258489</v>
      </c>
      <c r="DT104" s="28">
        <v>162928</v>
      </c>
      <c r="DU104" s="2" t="s">
        <v>1844</v>
      </c>
    </row>
    <row r="105" spans="1:125" x14ac:dyDescent="0.25">
      <c r="A105" s="2" t="s">
        <v>3952</v>
      </c>
      <c r="B105" s="2" t="s">
        <v>1295</v>
      </c>
      <c r="C105" s="2" t="s">
        <v>51</v>
      </c>
      <c r="D105" s="2" t="s">
        <v>52</v>
      </c>
      <c r="E105" s="2" t="s">
        <v>1576</v>
      </c>
      <c r="F105" s="2" t="s">
        <v>5288</v>
      </c>
      <c r="G105" s="2" t="s">
        <v>10</v>
      </c>
      <c r="H105" s="2" t="s">
        <v>1129</v>
      </c>
      <c r="I105" s="2" t="s">
        <v>5121</v>
      </c>
      <c r="J105" s="2" t="s">
        <v>5122</v>
      </c>
      <c r="K105" s="2" t="s">
        <v>1281</v>
      </c>
      <c r="L105" s="2" t="s">
        <v>5139</v>
      </c>
      <c r="M105" s="2" t="s">
        <v>3951</v>
      </c>
      <c r="N105" s="2" t="s">
        <v>1645</v>
      </c>
      <c r="O105" s="2" t="s">
        <v>1870</v>
      </c>
      <c r="P105" s="2" t="s">
        <v>1844</v>
      </c>
      <c r="Q105" s="2" t="s">
        <v>1296</v>
      </c>
      <c r="R105" s="2" t="s">
        <v>1844</v>
      </c>
      <c r="S105" s="2" t="s">
        <v>1875</v>
      </c>
      <c r="T105" s="2" t="s">
        <v>1278</v>
      </c>
      <c r="U105" s="2" t="s">
        <v>1844</v>
      </c>
      <c r="V105" s="2" t="s">
        <v>1844</v>
      </c>
      <c r="W105" s="2" t="s">
        <v>5125</v>
      </c>
      <c r="X105" s="2" t="s">
        <v>5126</v>
      </c>
      <c r="Y105" s="2" t="s">
        <v>1871</v>
      </c>
      <c r="Z105" s="2" t="s">
        <v>1281</v>
      </c>
      <c r="AA105" s="2" t="s">
        <v>1281</v>
      </c>
      <c r="AB105" s="2" t="s">
        <v>5127</v>
      </c>
      <c r="AC105" s="2" t="s">
        <v>1852</v>
      </c>
      <c r="AD105" s="2" t="s">
        <v>1844</v>
      </c>
      <c r="AE105" s="2" t="s">
        <v>1844</v>
      </c>
      <c r="AF105" s="2" t="s">
        <v>1873</v>
      </c>
      <c r="AG105" s="2" t="s">
        <v>1844</v>
      </c>
      <c r="AH105" s="2" t="s">
        <v>1844</v>
      </c>
      <c r="AI105" s="2" t="s">
        <v>1844</v>
      </c>
      <c r="AJ105" s="2" t="s">
        <v>1281</v>
      </c>
      <c r="AK105" s="2" t="s">
        <v>1844</v>
      </c>
      <c r="AL105" s="2" t="s">
        <v>53</v>
      </c>
      <c r="AM105" s="2" t="s">
        <v>1844</v>
      </c>
      <c r="AN105" s="2" t="s">
        <v>1844</v>
      </c>
      <c r="AO105" s="2" t="s">
        <v>1857</v>
      </c>
      <c r="AP105" s="2" t="s">
        <v>1857</v>
      </c>
      <c r="AQ105" s="2" t="s">
        <v>1844</v>
      </c>
      <c r="AR105" s="2" t="s">
        <v>1844</v>
      </c>
      <c r="AS105" s="2" t="s">
        <v>1844</v>
      </c>
      <c r="AT105" s="2" t="s">
        <v>1844</v>
      </c>
      <c r="AU105" s="2" t="s">
        <v>1844</v>
      </c>
      <c r="AV105" s="2" t="s">
        <v>1281</v>
      </c>
      <c r="AW105" s="2" t="s">
        <v>5128</v>
      </c>
      <c r="AX105" s="2" t="s">
        <v>1844</v>
      </c>
      <c r="AY105" s="2" t="s">
        <v>1752</v>
      </c>
      <c r="AZ105" s="2" t="s">
        <v>3954</v>
      </c>
      <c r="BA105" s="2" t="s">
        <v>1844</v>
      </c>
      <c r="BB105" s="2" t="s">
        <v>1844</v>
      </c>
      <c r="BC105" s="2" t="s">
        <v>1844</v>
      </c>
      <c r="BD105" s="2" t="s">
        <v>1844</v>
      </c>
      <c r="BE105" s="2" t="s">
        <v>5129</v>
      </c>
      <c r="BF105" s="2" t="s">
        <v>1905</v>
      </c>
      <c r="BG105" s="2" t="s">
        <v>1905</v>
      </c>
      <c r="BH105" s="2" t="s">
        <v>3956</v>
      </c>
      <c r="BI105" s="2" t="s">
        <v>1857</v>
      </c>
      <c r="BJ105" s="2" t="s">
        <v>3955</v>
      </c>
      <c r="BK105" s="2" t="s">
        <v>1844</v>
      </c>
      <c r="BL105" s="2" t="s">
        <v>1025</v>
      </c>
      <c r="BM105" s="2" t="s">
        <v>1844</v>
      </c>
      <c r="BN105" s="2" t="s">
        <v>1872</v>
      </c>
      <c r="BO105" s="2" t="s">
        <v>1844</v>
      </c>
      <c r="BP105" s="2" t="s">
        <v>1844</v>
      </c>
      <c r="BQ105" s="2" t="s">
        <v>5187</v>
      </c>
      <c r="BR105" s="2" t="s">
        <v>1844</v>
      </c>
      <c r="BS105" s="2" t="s">
        <v>1844</v>
      </c>
      <c r="BT105" s="2" t="s">
        <v>5320</v>
      </c>
      <c r="BU105" s="2" t="s">
        <v>1844</v>
      </c>
      <c r="BV105" s="2" t="s">
        <v>1844</v>
      </c>
      <c r="BW105" s="2" t="s">
        <v>1844</v>
      </c>
      <c r="BX105" s="2" t="s">
        <v>1844</v>
      </c>
      <c r="BY105" s="2" t="s">
        <v>1844</v>
      </c>
      <c r="BZ105" s="2" t="s">
        <v>1844</v>
      </c>
      <c r="CA105" s="2" t="s">
        <v>1844</v>
      </c>
      <c r="CB105" s="2" t="s">
        <v>1844</v>
      </c>
      <c r="CC105" s="2" t="s">
        <v>1844</v>
      </c>
      <c r="CD105" s="2" t="s">
        <v>1844</v>
      </c>
      <c r="CE105" s="2" t="s">
        <v>1854</v>
      </c>
      <c r="CF105" s="2" t="s">
        <v>1844</v>
      </c>
      <c r="CG105" s="2" t="s">
        <v>5131</v>
      </c>
      <c r="CH105" s="2" t="s">
        <v>1844</v>
      </c>
      <c r="CI105" s="2" t="s">
        <v>55</v>
      </c>
      <c r="CJ105" s="2" t="s">
        <v>1844</v>
      </c>
      <c r="CK105" s="2" t="s">
        <v>5132</v>
      </c>
      <c r="CL105" s="2" t="s">
        <v>1844</v>
      </c>
      <c r="CM105" s="2" t="s">
        <v>1844</v>
      </c>
      <c r="CN105" s="2" t="s">
        <v>1851</v>
      </c>
      <c r="CO105" s="2" t="s">
        <v>1855</v>
      </c>
      <c r="CP105" s="2" t="s">
        <v>1844</v>
      </c>
      <c r="CQ105" s="2" t="s">
        <v>1844</v>
      </c>
      <c r="CR105" s="2" t="s">
        <v>1847</v>
      </c>
      <c r="CS105" s="2" t="s">
        <v>1876</v>
      </c>
      <c r="CT105" s="2" t="s">
        <v>1844</v>
      </c>
      <c r="CU105" s="2" t="s">
        <v>5133</v>
      </c>
      <c r="CV105" s="2" t="s">
        <v>5134</v>
      </c>
      <c r="CW105" s="3">
        <v>45131</v>
      </c>
      <c r="CX105" s="3">
        <v>45131</v>
      </c>
      <c r="CY105" s="3">
        <v>45131</v>
      </c>
      <c r="CZ105" s="28">
        <v>901817</v>
      </c>
      <c r="DA105" s="4">
        <v>0</v>
      </c>
      <c r="DB105" s="3"/>
      <c r="DC105" s="3"/>
      <c r="DD105" s="3">
        <v>45131</v>
      </c>
      <c r="DE105" s="3">
        <v>45131</v>
      </c>
      <c r="DF105" s="3"/>
      <c r="DG105" s="3">
        <v>45131</v>
      </c>
      <c r="DH105" s="3"/>
      <c r="DI105" s="3">
        <v>45131</v>
      </c>
      <c r="DJ105" s="3">
        <v>45170</v>
      </c>
      <c r="DK105" s="28">
        <v>0</v>
      </c>
      <c r="DL105" s="3"/>
      <c r="DM105" s="28">
        <v>0</v>
      </c>
      <c r="DN105" s="28">
        <v>0</v>
      </c>
      <c r="DO105" s="3">
        <v>45131</v>
      </c>
      <c r="DP105" s="2" t="s">
        <v>5135</v>
      </c>
      <c r="DQ105" s="28">
        <v>880807</v>
      </c>
      <c r="DR105" s="28">
        <v>0</v>
      </c>
      <c r="DS105" s="28">
        <v>880807</v>
      </c>
      <c r="DT105" s="28">
        <v>901817</v>
      </c>
      <c r="DU105" s="2" t="s">
        <v>1844</v>
      </c>
    </row>
    <row r="106" spans="1:125" x14ac:dyDescent="0.25">
      <c r="A106" s="2" t="s">
        <v>3904</v>
      </c>
      <c r="B106" s="2" t="s">
        <v>1295</v>
      </c>
      <c r="C106" s="2" t="s">
        <v>51</v>
      </c>
      <c r="D106" s="2" t="s">
        <v>52</v>
      </c>
      <c r="E106" s="2" t="s">
        <v>1568</v>
      </c>
      <c r="F106" s="2" t="s">
        <v>5288</v>
      </c>
      <c r="G106" s="2" t="s">
        <v>10</v>
      </c>
      <c r="H106" s="2" t="s">
        <v>67</v>
      </c>
      <c r="I106" s="2" t="s">
        <v>5121</v>
      </c>
      <c r="J106" s="2" t="s">
        <v>5122</v>
      </c>
      <c r="K106" s="2" t="s">
        <v>1281</v>
      </c>
      <c r="L106" s="2" t="s">
        <v>5123</v>
      </c>
      <c r="M106" s="2" t="s">
        <v>3903</v>
      </c>
      <c r="N106" s="2" t="s">
        <v>5124</v>
      </c>
      <c r="O106" s="2" t="s">
        <v>1870</v>
      </c>
      <c r="P106" s="2" t="s">
        <v>1844</v>
      </c>
      <c r="Q106" s="2" t="s">
        <v>1531</v>
      </c>
      <c r="R106" s="2" t="s">
        <v>1844</v>
      </c>
      <c r="S106" s="2" t="s">
        <v>1875</v>
      </c>
      <c r="T106" s="2" t="s">
        <v>1278</v>
      </c>
      <c r="U106" s="2" t="s">
        <v>1844</v>
      </c>
      <c r="V106" s="2" t="s">
        <v>1844</v>
      </c>
      <c r="W106" s="2" t="s">
        <v>5125</v>
      </c>
      <c r="X106" s="2" t="s">
        <v>5126</v>
      </c>
      <c r="Y106" s="2" t="s">
        <v>1871</v>
      </c>
      <c r="Z106" s="2" t="s">
        <v>1281</v>
      </c>
      <c r="AA106" s="2" t="s">
        <v>1281</v>
      </c>
      <c r="AB106" s="2" t="s">
        <v>5127</v>
      </c>
      <c r="AC106" s="2" t="s">
        <v>1852</v>
      </c>
      <c r="AD106" s="2" t="s">
        <v>1844</v>
      </c>
      <c r="AE106" s="2" t="s">
        <v>1844</v>
      </c>
      <c r="AF106" s="2" t="s">
        <v>1873</v>
      </c>
      <c r="AG106" s="2" t="s">
        <v>1844</v>
      </c>
      <c r="AH106" s="2" t="s">
        <v>1844</v>
      </c>
      <c r="AI106" s="2" t="s">
        <v>1844</v>
      </c>
      <c r="AJ106" s="2" t="s">
        <v>1281</v>
      </c>
      <c r="AK106" s="2" t="s">
        <v>1844</v>
      </c>
      <c r="AL106" s="2" t="s">
        <v>53</v>
      </c>
      <c r="AM106" s="2" t="s">
        <v>1844</v>
      </c>
      <c r="AN106" s="2" t="s">
        <v>1844</v>
      </c>
      <c r="AO106" s="2" t="s">
        <v>1857</v>
      </c>
      <c r="AP106" s="2" t="s">
        <v>1857</v>
      </c>
      <c r="AQ106" s="2" t="s">
        <v>1844</v>
      </c>
      <c r="AR106" s="2" t="s">
        <v>1844</v>
      </c>
      <c r="AS106" s="2" t="s">
        <v>1844</v>
      </c>
      <c r="AT106" s="2" t="s">
        <v>1844</v>
      </c>
      <c r="AU106" s="2" t="s">
        <v>1844</v>
      </c>
      <c r="AV106" s="2" t="s">
        <v>1281</v>
      </c>
      <c r="AW106" s="2" t="s">
        <v>5128</v>
      </c>
      <c r="AX106" s="2" t="s">
        <v>1844</v>
      </c>
      <c r="AY106" s="2" t="s">
        <v>1752</v>
      </c>
      <c r="AZ106" s="2" t="s">
        <v>2694</v>
      </c>
      <c r="BA106" s="2" t="s">
        <v>1844</v>
      </c>
      <c r="BB106" s="2" t="s">
        <v>1844</v>
      </c>
      <c r="BC106" s="2" t="s">
        <v>1844</v>
      </c>
      <c r="BD106" s="2" t="s">
        <v>1844</v>
      </c>
      <c r="BE106" s="2" t="s">
        <v>5129</v>
      </c>
      <c r="BF106" s="2" t="s">
        <v>1905</v>
      </c>
      <c r="BG106" s="2" t="s">
        <v>1905</v>
      </c>
      <c r="BH106" s="2" t="s">
        <v>3907</v>
      </c>
      <c r="BI106" s="2" t="s">
        <v>1857</v>
      </c>
      <c r="BJ106" s="2" t="s">
        <v>1905</v>
      </c>
      <c r="BK106" s="2" t="s">
        <v>1844</v>
      </c>
      <c r="BL106" s="2" t="s">
        <v>1025</v>
      </c>
      <c r="BM106" s="2" t="s">
        <v>1844</v>
      </c>
      <c r="BN106" s="2" t="s">
        <v>1872</v>
      </c>
      <c r="BO106" s="2" t="s">
        <v>1844</v>
      </c>
      <c r="BP106" s="2" t="s">
        <v>1844</v>
      </c>
      <c r="BQ106" s="2" t="s">
        <v>5187</v>
      </c>
      <c r="BR106" s="2" t="s">
        <v>1844</v>
      </c>
      <c r="BS106" s="2" t="s">
        <v>1844</v>
      </c>
      <c r="BT106" s="2" t="s">
        <v>5321</v>
      </c>
      <c r="BU106" s="2" t="s">
        <v>1844</v>
      </c>
      <c r="BV106" s="2" t="s">
        <v>1844</v>
      </c>
      <c r="BW106" s="2" t="s">
        <v>1844</v>
      </c>
      <c r="BX106" s="2" t="s">
        <v>1844</v>
      </c>
      <c r="BY106" s="2" t="s">
        <v>1844</v>
      </c>
      <c r="BZ106" s="2" t="s">
        <v>1844</v>
      </c>
      <c r="CA106" s="2" t="s">
        <v>1844</v>
      </c>
      <c r="CB106" s="2" t="s">
        <v>1844</v>
      </c>
      <c r="CC106" s="2" t="s">
        <v>1844</v>
      </c>
      <c r="CD106" s="2" t="s">
        <v>1844</v>
      </c>
      <c r="CE106" s="2" t="s">
        <v>1854</v>
      </c>
      <c r="CF106" s="2" t="s">
        <v>1844</v>
      </c>
      <c r="CG106" s="2" t="s">
        <v>1844</v>
      </c>
      <c r="CH106" s="2" t="s">
        <v>1844</v>
      </c>
      <c r="CI106" s="2" t="s">
        <v>55</v>
      </c>
      <c r="CJ106" s="2" t="s">
        <v>1844</v>
      </c>
      <c r="CK106" s="2" t="s">
        <v>5132</v>
      </c>
      <c r="CL106" s="2" t="s">
        <v>1844</v>
      </c>
      <c r="CM106" s="2" t="s">
        <v>1844</v>
      </c>
      <c r="CN106" s="2" t="s">
        <v>1851</v>
      </c>
      <c r="CO106" s="2" t="s">
        <v>1855</v>
      </c>
      <c r="CP106" s="2" t="s">
        <v>1844</v>
      </c>
      <c r="CQ106" s="2" t="s">
        <v>1844</v>
      </c>
      <c r="CR106" s="2" t="s">
        <v>1847</v>
      </c>
      <c r="CS106" s="2" t="s">
        <v>1876</v>
      </c>
      <c r="CT106" s="2" t="s">
        <v>1844</v>
      </c>
      <c r="CU106" s="2" t="s">
        <v>1844</v>
      </c>
      <c r="CV106" s="2" t="s">
        <v>5134</v>
      </c>
      <c r="CW106" s="3">
        <v>45114</v>
      </c>
      <c r="CX106" s="3">
        <v>45114</v>
      </c>
      <c r="CY106" s="3">
        <v>45114</v>
      </c>
      <c r="CZ106" s="28">
        <v>505870</v>
      </c>
      <c r="DA106" s="4">
        <v>0</v>
      </c>
      <c r="DB106" s="3"/>
      <c r="DC106" s="3"/>
      <c r="DD106" s="3">
        <v>45114</v>
      </c>
      <c r="DE106" s="3">
        <v>45114</v>
      </c>
      <c r="DF106" s="3"/>
      <c r="DG106" s="3">
        <v>45115</v>
      </c>
      <c r="DH106" s="3"/>
      <c r="DI106" s="3">
        <v>45114</v>
      </c>
      <c r="DJ106" s="3">
        <v>45139</v>
      </c>
      <c r="DK106" s="28">
        <v>0</v>
      </c>
      <c r="DL106" s="3"/>
      <c r="DM106" s="28">
        <v>0</v>
      </c>
      <c r="DN106" s="28">
        <v>0</v>
      </c>
      <c r="DO106" s="3">
        <v>45114</v>
      </c>
      <c r="DP106" s="2" t="s">
        <v>5135</v>
      </c>
      <c r="DQ106" s="28">
        <v>324984</v>
      </c>
      <c r="DR106" s="28">
        <v>0</v>
      </c>
      <c r="DS106" s="28">
        <v>324984</v>
      </c>
      <c r="DT106" s="28">
        <v>505870</v>
      </c>
      <c r="DU106" s="2" t="s">
        <v>1844</v>
      </c>
    </row>
    <row r="107" spans="1:125" x14ac:dyDescent="0.25">
      <c r="A107" s="2" t="s">
        <v>3875</v>
      </c>
      <c r="B107" s="2" t="s">
        <v>1298</v>
      </c>
      <c r="C107" s="2" t="s">
        <v>325</v>
      </c>
      <c r="D107" s="2" t="s">
        <v>326</v>
      </c>
      <c r="E107" s="2" t="s">
        <v>1563</v>
      </c>
      <c r="F107" s="2" t="s">
        <v>5288</v>
      </c>
      <c r="G107" s="2" t="s">
        <v>10</v>
      </c>
      <c r="H107" s="2" t="s">
        <v>67</v>
      </c>
      <c r="I107" s="2" t="s">
        <v>5121</v>
      </c>
      <c r="J107" s="2" t="s">
        <v>5122</v>
      </c>
      <c r="K107" s="2" t="s">
        <v>1281</v>
      </c>
      <c r="L107" s="2" t="s">
        <v>5123</v>
      </c>
      <c r="M107" s="2" t="s">
        <v>3874</v>
      </c>
      <c r="N107" s="2" t="s">
        <v>5124</v>
      </c>
      <c r="O107" s="2" t="s">
        <v>1960</v>
      </c>
      <c r="P107" s="2" t="s">
        <v>1844</v>
      </c>
      <c r="Q107" s="2" t="s">
        <v>1531</v>
      </c>
      <c r="R107" s="2" t="s">
        <v>1844</v>
      </c>
      <c r="S107" s="2" t="s">
        <v>1844</v>
      </c>
      <c r="T107" s="2" t="s">
        <v>1278</v>
      </c>
      <c r="U107" s="2" t="s">
        <v>1844</v>
      </c>
      <c r="V107" s="2" t="s">
        <v>1844</v>
      </c>
      <c r="W107" s="2" t="s">
        <v>5125</v>
      </c>
      <c r="X107" s="2" t="s">
        <v>5126</v>
      </c>
      <c r="Y107" s="2" t="s">
        <v>1914</v>
      </c>
      <c r="Z107" s="2" t="s">
        <v>1281</v>
      </c>
      <c r="AA107" s="2" t="s">
        <v>1281</v>
      </c>
      <c r="AB107" s="2" t="s">
        <v>5127</v>
      </c>
      <c r="AC107" s="2" t="s">
        <v>1852</v>
      </c>
      <c r="AD107" s="2" t="s">
        <v>1844</v>
      </c>
      <c r="AE107" s="2" t="s">
        <v>1844</v>
      </c>
      <c r="AF107" s="2" t="s">
        <v>1844</v>
      </c>
      <c r="AG107" s="2" t="s">
        <v>1844</v>
      </c>
      <c r="AH107" s="2" t="s">
        <v>1844</v>
      </c>
      <c r="AI107" s="2" t="s">
        <v>1844</v>
      </c>
      <c r="AJ107" s="2" t="s">
        <v>1281</v>
      </c>
      <c r="AK107" s="2" t="s">
        <v>1844</v>
      </c>
      <c r="AL107" s="2" t="s">
        <v>120</v>
      </c>
      <c r="AM107" s="2" t="s">
        <v>1844</v>
      </c>
      <c r="AN107" s="2" t="s">
        <v>1844</v>
      </c>
      <c r="AO107" s="2" t="s">
        <v>1857</v>
      </c>
      <c r="AP107" s="2" t="s">
        <v>1857</v>
      </c>
      <c r="AQ107" s="2" t="s">
        <v>1844</v>
      </c>
      <c r="AR107" s="2" t="s">
        <v>1844</v>
      </c>
      <c r="AS107" s="2" t="s">
        <v>1844</v>
      </c>
      <c r="AT107" s="2" t="s">
        <v>1844</v>
      </c>
      <c r="AU107" s="2" t="s">
        <v>1844</v>
      </c>
      <c r="AV107" s="2" t="s">
        <v>1281</v>
      </c>
      <c r="AW107" s="2" t="s">
        <v>5128</v>
      </c>
      <c r="AX107" s="2" t="s">
        <v>1844</v>
      </c>
      <c r="AY107" s="2" t="s">
        <v>1752</v>
      </c>
      <c r="AZ107" s="2" t="s">
        <v>2362</v>
      </c>
      <c r="BA107" s="2" t="s">
        <v>1844</v>
      </c>
      <c r="BB107" s="2" t="s">
        <v>1844</v>
      </c>
      <c r="BC107" s="2" t="s">
        <v>1844</v>
      </c>
      <c r="BD107" s="2" t="s">
        <v>1844</v>
      </c>
      <c r="BE107" s="2" t="s">
        <v>5129</v>
      </c>
      <c r="BF107" s="2" t="s">
        <v>1905</v>
      </c>
      <c r="BG107" s="2" t="s">
        <v>1905</v>
      </c>
      <c r="BH107" s="2" t="s">
        <v>3877</v>
      </c>
      <c r="BI107" s="2" t="s">
        <v>1857</v>
      </c>
      <c r="BJ107" s="2" t="s">
        <v>3876</v>
      </c>
      <c r="BK107" s="2" t="s">
        <v>1844</v>
      </c>
      <c r="BL107" s="2" t="s">
        <v>1025</v>
      </c>
      <c r="BM107" s="2" t="s">
        <v>1844</v>
      </c>
      <c r="BN107" s="2" t="s">
        <v>1844</v>
      </c>
      <c r="BO107" s="2" t="s">
        <v>1844</v>
      </c>
      <c r="BP107" s="2" t="s">
        <v>1844</v>
      </c>
      <c r="BQ107" s="2" t="s">
        <v>5187</v>
      </c>
      <c r="BR107" s="2" t="s">
        <v>1844</v>
      </c>
      <c r="BS107" s="2" t="s">
        <v>1844</v>
      </c>
      <c r="BT107" s="2" t="s">
        <v>5322</v>
      </c>
      <c r="BU107" s="2" t="s">
        <v>1844</v>
      </c>
      <c r="BV107" s="2" t="s">
        <v>1844</v>
      </c>
      <c r="BW107" s="2" t="s">
        <v>1844</v>
      </c>
      <c r="BX107" s="2" t="s">
        <v>1844</v>
      </c>
      <c r="BY107" s="2" t="s">
        <v>1844</v>
      </c>
      <c r="BZ107" s="2" t="s">
        <v>1844</v>
      </c>
      <c r="CA107" s="2" t="s">
        <v>1844</v>
      </c>
      <c r="CB107" s="2" t="s">
        <v>1844</v>
      </c>
      <c r="CC107" s="2" t="s">
        <v>1844</v>
      </c>
      <c r="CD107" s="2" t="s">
        <v>1844</v>
      </c>
      <c r="CE107" s="2" t="s">
        <v>1854</v>
      </c>
      <c r="CF107" s="2" t="s">
        <v>1844</v>
      </c>
      <c r="CG107" s="2" t="s">
        <v>1844</v>
      </c>
      <c r="CH107" s="2" t="s">
        <v>1844</v>
      </c>
      <c r="CI107" s="2" t="s">
        <v>121</v>
      </c>
      <c r="CJ107" s="2" t="s">
        <v>1844</v>
      </c>
      <c r="CK107" s="2" t="s">
        <v>5132</v>
      </c>
      <c r="CL107" s="2" t="s">
        <v>1844</v>
      </c>
      <c r="CM107" s="2" t="s">
        <v>1844</v>
      </c>
      <c r="CN107" s="2" t="s">
        <v>1851</v>
      </c>
      <c r="CO107" s="2" t="s">
        <v>1855</v>
      </c>
      <c r="CP107" s="2" t="s">
        <v>1844</v>
      </c>
      <c r="CQ107" s="2" t="s">
        <v>1844</v>
      </c>
      <c r="CR107" s="2" t="s">
        <v>1847</v>
      </c>
      <c r="CS107" s="2" t="s">
        <v>1844</v>
      </c>
      <c r="CT107" s="2" t="s">
        <v>1844</v>
      </c>
      <c r="CU107" s="2" t="s">
        <v>1844</v>
      </c>
      <c r="CV107" s="2" t="s">
        <v>5134</v>
      </c>
      <c r="CW107" s="3">
        <v>45105</v>
      </c>
      <c r="CX107" s="3">
        <v>45105</v>
      </c>
      <c r="CY107" s="3">
        <v>45105</v>
      </c>
      <c r="CZ107" s="28">
        <v>975014</v>
      </c>
      <c r="DA107" s="4">
        <v>0</v>
      </c>
      <c r="DB107" s="3"/>
      <c r="DC107" s="3"/>
      <c r="DD107" s="3">
        <v>45105</v>
      </c>
      <c r="DE107" s="3">
        <v>45105</v>
      </c>
      <c r="DF107" s="3"/>
      <c r="DG107" s="3">
        <v>45105</v>
      </c>
      <c r="DH107" s="3"/>
      <c r="DI107" s="3">
        <v>45105</v>
      </c>
      <c r="DJ107" s="3">
        <v>45139</v>
      </c>
      <c r="DK107" s="28">
        <v>0</v>
      </c>
      <c r="DL107" s="3"/>
      <c r="DM107" s="28">
        <v>0</v>
      </c>
      <c r="DN107" s="28">
        <v>0</v>
      </c>
      <c r="DO107" s="3">
        <v>45105</v>
      </c>
      <c r="DP107" s="2" t="s">
        <v>5135</v>
      </c>
      <c r="DQ107" s="28">
        <v>540888</v>
      </c>
      <c r="DR107" s="28">
        <v>0</v>
      </c>
      <c r="DS107" s="28">
        <v>540888</v>
      </c>
      <c r="DT107" s="28">
        <v>975014</v>
      </c>
      <c r="DU107" s="2" t="s">
        <v>1844</v>
      </c>
    </row>
    <row r="108" spans="1:125" x14ac:dyDescent="0.25">
      <c r="A108" s="2" t="s">
        <v>3827</v>
      </c>
      <c r="B108" s="2" t="s">
        <v>1295</v>
      </c>
      <c r="C108" s="2" t="s">
        <v>51</v>
      </c>
      <c r="D108" s="2" t="s">
        <v>52</v>
      </c>
      <c r="E108" s="2" t="s">
        <v>1557</v>
      </c>
      <c r="F108" s="2" t="s">
        <v>5288</v>
      </c>
      <c r="G108" s="2" t="s">
        <v>10</v>
      </c>
      <c r="H108" s="2" t="s">
        <v>1286</v>
      </c>
      <c r="I108" s="2" t="s">
        <v>5121</v>
      </c>
      <c r="J108" s="2" t="s">
        <v>5122</v>
      </c>
      <c r="K108" s="2" t="s">
        <v>1281</v>
      </c>
      <c r="L108" s="2" t="s">
        <v>5123</v>
      </c>
      <c r="M108" s="2" t="s">
        <v>3826</v>
      </c>
      <c r="N108" s="2" t="s">
        <v>5124</v>
      </c>
      <c r="O108" s="2" t="s">
        <v>1870</v>
      </c>
      <c r="P108" s="2" t="s">
        <v>1844</v>
      </c>
      <c r="Q108" s="2" t="s">
        <v>1531</v>
      </c>
      <c r="R108" s="2" t="s">
        <v>1844</v>
      </c>
      <c r="S108" s="2" t="s">
        <v>1875</v>
      </c>
      <c r="T108" s="2" t="s">
        <v>1278</v>
      </c>
      <c r="U108" s="2" t="s">
        <v>1844</v>
      </c>
      <c r="V108" s="2" t="s">
        <v>1844</v>
      </c>
      <c r="W108" s="2" t="s">
        <v>5125</v>
      </c>
      <c r="X108" s="2" t="s">
        <v>5126</v>
      </c>
      <c r="Y108" s="2" t="s">
        <v>1871</v>
      </c>
      <c r="Z108" s="2" t="s">
        <v>1281</v>
      </c>
      <c r="AA108" s="2" t="s">
        <v>1281</v>
      </c>
      <c r="AB108" s="2" t="s">
        <v>5127</v>
      </c>
      <c r="AC108" s="2" t="s">
        <v>1852</v>
      </c>
      <c r="AD108" s="2" t="s">
        <v>1844</v>
      </c>
      <c r="AE108" s="2" t="s">
        <v>1844</v>
      </c>
      <c r="AF108" s="2" t="s">
        <v>1873</v>
      </c>
      <c r="AG108" s="2" t="s">
        <v>1844</v>
      </c>
      <c r="AH108" s="2" t="s">
        <v>1844</v>
      </c>
      <c r="AI108" s="2" t="s">
        <v>1844</v>
      </c>
      <c r="AJ108" s="2" t="s">
        <v>1281</v>
      </c>
      <c r="AK108" s="2" t="s">
        <v>1844</v>
      </c>
      <c r="AL108" s="2" t="s">
        <v>53</v>
      </c>
      <c r="AM108" s="2" t="s">
        <v>1844</v>
      </c>
      <c r="AN108" s="2" t="s">
        <v>1844</v>
      </c>
      <c r="AO108" s="2" t="s">
        <v>1857</v>
      </c>
      <c r="AP108" s="2" t="s">
        <v>1857</v>
      </c>
      <c r="AQ108" s="2" t="s">
        <v>1844</v>
      </c>
      <c r="AR108" s="2" t="s">
        <v>1844</v>
      </c>
      <c r="AS108" s="2" t="s">
        <v>1844</v>
      </c>
      <c r="AT108" s="2" t="s">
        <v>1844</v>
      </c>
      <c r="AU108" s="2" t="s">
        <v>1844</v>
      </c>
      <c r="AV108" s="2" t="s">
        <v>1281</v>
      </c>
      <c r="AW108" s="2" t="s">
        <v>5128</v>
      </c>
      <c r="AX108" s="2" t="s">
        <v>1844</v>
      </c>
      <c r="AY108" s="2" t="s">
        <v>1752</v>
      </c>
      <c r="AZ108" s="2" t="s">
        <v>3828</v>
      </c>
      <c r="BA108" s="2" t="s">
        <v>1844</v>
      </c>
      <c r="BB108" s="2" t="s">
        <v>1844</v>
      </c>
      <c r="BC108" s="2" t="s">
        <v>1844</v>
      </c>
      <c r="BD108" s="2" t="s">
        <v>1844</v>
      </c>
      <c r="BE108" s="2" t="s">
        <v>5129</v>
      </c>
      <c r="BF108" s="2" t="s">
        <v>1905</v>
      </c>
      <c r="BG108" s="2" t="s">
        <v>1905</v>
      </c>
      <c r="BH108" s="2" t="s">
        <v>5323</v>
      </c>
      <c r="BI108" s="2" t="s">
        <v>1857</v>
      </c>
      <c r="BJ108" s="2" t="s">
        <v>3829</v>
      </c>
      <c r="BK108" s="2" t="s">
        <v>1844</v>
      </c>
      <c r="BL108" s="2" t="s">
        <v>1025</v>
      </c>
      <c r="BM108" s="2" t="s">
        <v>1844</v>
      </c>
      <c r="BN108" s="2" t="s">
        <v>1872</v>
      </c>
      <c r="BO108" s="2" t="s">
        <v>1844</v>
      </c>
      <c r="BP108" s="2" t="s">
        <v>1844</v>
      </c>
      <c r="BQ108" s="2" t="s">
        <v>5187</v>
      </c>
      <c r="BR108" s="2" t="s">
        <v>1844</v>
      </c>
      <c r="BS108" s="2" t="s">
        <v>1844</v>
      </c>
      <c r="BT108" s="2" t="s">
        <v>5324</v>
      </c>
      <c r="BU108" s="2" t="s">
        <v>1844</v>
      </c>
      <c r="BV108" s="2" t="s">
        <v>1844</v>
      </c>
      <c r="BW108" s="2" t="s">
        <v>1844</v>
      </c>
      <c r="BX108" s="2" t="s">
        <v>1844</v>
      </c>
      <c r="BY108" s="2" t="s">
        <v>1844</v>
      </c>
      <c r="BZ108" s="2" t="s">
        <v>1844</v>
      </c>
      <c r="CA108" s="2" t="s">
        <v>1844</v>
      </c>
      <c r="CB108" s="2" t="s">
        <v>1844</v>
      </c>
      <c r="CC108" s="2" t="s">
        <v>1844</v>
      </c>
      <c r="CD108" s="2" t="s">
        <v>1844</v>
      </c>
      <c r="CE108" s="2" t="s">
        <v>1854</v>
      </c>
      <c r="CF108" s="2" t="s">
        <v>1844</v>
      </c>
      <c r="CG108" s="2" t="s">
        <v>1844</v>
      </c>
      <c r="CH108" s="2" t="s">
        <v>1844</v>
      </c>
      <c r="CI108" s="2" t="s">
        <v>55</v>
      </c>
      <c r="CJ108" s="2" t="s">
        <v>1844</v>
      </c>
      <c r="CK108" s="2" t="s">
        <v>5132</v>
      </c>
      <c r="CL108" s="2" t="s">
        <v>1844</v>
      </c>
      <c r="CM108" s="2" t="s">
        <v>1844</v>
      </c>
      <c r="CN108" s="2" t="s">
        <v>1851</v>
      </c>
      <c r="CO108" s="2" t="s">
        <v>1855</v>
      </c>
      <c r="CP108" s="2" t="s">
        <v>1844</v>
      </c>
      <c r="CQ108" s="2" t="s">
        <v>1844</v>
      </c>
      <c r="CR108" s="2" t="s">
        <v>1847</v>
      </c>
      <c r="CS108" s="2" t="s">
        <v>1876</v>
      </c>
      <c r="CT108" s="2" t="s">
        <v>1844</v>
      </c>
      <c r="CU108" s="2" t="s">
        <v>1844</v>
      </c>
      <c r="CV108" s="2" t="s">
        <v>5134</v>
      </c>
      <c r="CW108" s="3">
        <v>45092</v>
      </c>
      <c r="CX108" s="3">
        <v>45092</v>
      </c>
      <c r="CY108" s="3">
        <v>45092</v>
      </c>
      <c r="CZ108" s="28">
        <v>872363</v>
      </c>
      <c r="DA108" s="4">
        <v>0</v>
      </c>
      <c r="DB108" s="3"/>
      <c r="DC108" s="3"/>
      <c r="DD108" s="3">
        <v>45092</v>
      </c>
      <c r="DE108" s="3">
        <v>45092</v>
      </c>
      <c r="DF108" s="3"/>
      <c r="DG108" s="3">
        <v>45092</v>
      </c>
      <c r="DH108" s="3"/>
      <c r="DI108" s="3">
        <v>45092</v>
      </c>
      <c r="DJ108" s="3">
        <v>45108</v>
      </c>
      <c r="DK108" s="28">
        <v>0</v>
      </c>
      <c r="DL108" s="3"/>
      <c r="DM108" s="28">
        <v>0</v>
      </c>
      <c r="DN108" s="28">
        <v>0</v>
      </c>
      <c r="DO108" s="3">
        <v>45092</v>
      </c>
      <c r="DP108" s="2" t="s">
        <v>5135</v>
      </c>
      <c r="DQ108" s="28">
        <v>646256</v>
      </c>
      <c r="DR108" s="28">
        <v>0</v>
      </c>
      <c r="DS108" s="28">
        <v>646256</v>
      </c>
      <c r="DT108" s="28">
        <v>872363</v>
      </c>
      <c r="DU108" s="2" t="s">
        <v>1844</v>
      </c>
    </row>
    <row r="109" spans="1:125" x14ac:dyDescent="0.25">
      <c r="A109" s="2" t="s">
        <v>3821</v>
      </c>
      <c r="B109" s="2" t="s">
        <v>1298</v>
      </c>
      <c r="C109" s="2" t="s">
        <v>170</v>
      </c>
      <c r="D109" s="2" t="s">
        <v>171</v>
      </c>
      <c r="E109" s="2" t="s">
        <v>1462</v>
      </c>
      <c r="F109" s="2" t="s">
        <v>5288</v>
      </c>
      <c r="G109" s="2" t="s">
        <v>10</v>
      </c>
      <c r="H109" s="2" t="s">
        <v>67</v>
      </c>
      <c r="I109" s="2" t="s">
        <v>5121</v>
      </c>
      <c r="J109" s="2" t="s">
        <v>5122</v>
      </c>
      <c r="K109" s="2" t="s">
        <v>1281</v>
      </c>
      <c r="L109" s="2" t="s">
        <v>5123</v>
      </c>
      <c r="M109" s="2" t="s">
        <v>3820</v>
      </c>
      <c r="N109" s="2" t="s">
        <v>1645</v>
      </c>
      <c r="O109" s="2" t="s">
        <v>1844</v>
      </c>
      <c r="P109" s="2" t="s">
        <v>1844</v>
      </c>
      <c r="Q109" s="2" t="s">
        <v>1531</v>
      </c>
      <c r="R109" s="2" t="s">
        <v>1844</v>
      </c>
      <c r="S109" s="2" t="s">
        <v>2001</v>
      </c>
      <c r="T109" s="2" t="s">
        <v>1278</v>
      </c>
      <c r="U109" s="2" t="s">
        <v>1844</v>
      </c>
      <c r="V109" s="2" t="s">
        <v>1844</v>
      </c>
      <c r="W109" s="2" t="s">
        <v>5125</v>
      </c>
      <c r="X109" s="2" t="s">
        <v>5126</v>
      </c>
      <c r="Y109" s="2" t="s">
        <v>1914</v>
      </c>
      <c r="Z109" s="2" t="s">
        <v>1281</v>
      </c>
      <c r="AA109" s="2" t="s">
        <v>1281</v>
      </c>
      <c r="AB109" s="2" t="s">
        <v>5127</v>
      </c>
      <c r="AC109" s="2" t="s">
        <v>1852</v>
      </c>
      <c r="AD109" s="2" t="s">
        <v>1844</v>
      </c>
      <c r="AE109" s="2" t="s">
        <v>1844</v>
      </c>
      <c r="AF109" s="2" t="s">
        <v>1844</v>
      </c>
      <c r="AG109" s="2" t="s">
        <v>1844</v>
      </c>
      <c r="AH109" s="2" t="s">
        <v>1844</v>
      </c>
      <c r="AI109" s="2" t="s">
        <v>1844</v>
      </c>
      <c r="AJ109" s="2" t="s">
        <v>1281</v>
      </c>
      <c r="AK109" s="2" t="s">
        <v>1844</v>
      </c>
      <c r="AL109" s="2" t="s">
        <v>120</v>
      </c>
      <c r="AM109" s="2" t="s">
        <v>1844</v>
      </c>
      <c r="AN109" s="2" t="s">
        <v>1844</v>
      </c>
      <c r="AO109" s="2" t="s">
        <v>1857</v>
      </c>
      <c r="AP109" s="2" t="s">
        <v>1857</v>
      </c>
      <c r="AQ109" s="2" t="s">
        <v>1844</v>
      </c>
      <c r="AR109" s="2" t="s">
        <v>1844</v>
      </c>
      <c r="AS109" s="2" t="s">
        <v>1844</v>
      </c>
      <c r="AT109" s="2" t="s">
        <v>1844</v>
      </c>
      <c r="AU109" s="2" t="s">
        <v>1844</v>
      </c>
      <c r="AV109" s="2" t="s">
        <v>1281</v>
      </c>
      <c r="AW109" s="2" t="s">
        <v>5128</v>
      </c>
      <c r="AX109" s="2" t="s">
        <v>1844</v>
      </c>
      <c r="AY109" s="2" t="s">
        <v>1752</v>
      </c>
      <c r="AZ109" s="2" t="s">
        <v>1961</v>
      </c>
      <c r="BA109" s="2" t="s">
        <v>1844</v>
      </c>
      <c r="BB109" s="2" t="s">
        <v>1844</v>
      </c>
      <c r="BC109" s="2" t="s">
        <v>1844</v>
      </c>
      <c r="BD109" s="2" t="s">
        <v>1844</v>
      </c>
      <c r="BE109" s="2" t="s">
        <v>5129</v>
      </c>
      <c r="BF109" s="2" t="s">
        <v>1905</v>
      </c>
      <c r="BG109" s="2" t="s">
        <v>2190</v>
      </c>
      <c r="BH109" s="2" t="s">
        <v>3822</v>
      </c>
      <c r="BI109" s="2" t="s">
        <v>1857</v>
      </c>
      <c r="BJ109" s="2" t="s">
        <v>2090</v>
      </c>
      <c r="BK109" s="2" t="s">
        <v>1844</v>
      </c>
      <c r="BL109" s="2" t="s">
        <v>1025</v>
      </c>
      <c r="BM109" s="2" t="s">
        <v>1844</v>
      </c>
      <c r="BN109" s="2" t="s">
        <v>1999</v>
      </c>
      <c r="BO109" s="2" t="s">
        <v>1844</v>
      </c>
      <c r="BP109" s="2" t="s">
        <v>1844</v>
      </c>
      <c r="BQ109" s="2" t="s">
        <v>5187</v>
      </c>
      <c r="BR109" s="2" t="s">
        <v>1844</v>
      </c>
      <c r="BS109" s="2" t="s">
        <v>1844</v>
      </c>
      <c r="BT109" s="2" t="s">
        <v>5325</v>
      </c>
      <c r="BU109" s="2" t="s">
        <v>1844</v>
      </c>
      <c r="BV109" s="2" t="s">
        <v>1844</v>
      </c>
      <c r="BW109" s="2" t="s">
        <v>1844</v>
      </c>
      <c r="BX109" s="2" t="s">
        <v>1844</v>
      </c>
      <c r="BY109" s="2" t="s">
        <v>1844</v>
      </c>
      <c r="BZ109" s="2" t="s">
        <v>1844</v>
      </c>
      <c r="CA109" s="2" t="s">
        <v>1844</v>
      </c>
      <c r="CB109" s="2" t="s">
        <v>1844</v>
      </c>
      <c r="CC109" s="2" t="s">
        <v>1844</v>
      </c>
      <c r="CD109" s="2" t="s">
        <v>1844</v>
      </c>
      <c r="CE109" s="2" t="s">
        <v>1854</v>
      </c>
      <c r="CF109" s="2" t="s">
        <v>1844</v>
      </c>
      <c r="CG109" s="2" t="s">
        <v>1844</v>
      </c>
      <c r="CH109" s="2" t="s">
        <v>1844</v>
      </c>
      <c r="CI109" s="2" t="s">
        <v>121</v>
      </c>
      <c r="CJ109" s="2" t="s">
        <v>1844</v>
      </c>
      <c r="CK109" s="2" t="s">
        <v>5132</v>
      </c>
      <c r="CL109" s="2" t="s">
        <v>1844</v>
      </c>
      <c r="CM109" s="2" t="s">
        <v>1844</v>
      </c>
      <c r="CN109" s="2" t="s">
        <v>1851</v>
      </c>
      <c r="CO109" s="2" t="s">
        <v>1855</v>
      </c>
      <c r="CP109" s="2" t="s">
        <v>1844</v>
      </c>
      <c r="CQ109" s="2" t="s">
        <v>1844</v>
      </c>
      <c r="CR109" s="2" t="s">
        <v>1844</v>
      </c>
      <c r="CS109" s="2" t="s">
        <v>2002</v>
      </c>
      <c r="CT109" s="2" t="s">
        <v>1844</v>
      </c>
      <c r="CU109" s="2" t="s">
        <v>1844</v>
      </c>
      <c r="CV109" s="2" t="s">
        <v>5134</v>
      </c>
      <c r="CW109" s="3">
        <v>45093</v>
      </c>
      <c r="CX109" s="3">
        <v>45092</v>
      </c>
      <c r="CY109" s="3">
        <v>45091</v>
      </c>
      <c r="CZ109" s="28">
        <v>30236729</v>
      </c>
      <c r="DA109" s="4">
        <v>0</v>
      </c>
      <c r="DB109" s="3"/>
      <c r="DC109" s="3"/>
      <c r="DD109" s="3">
        <v>45091</v>
      </c>
      <c r="DE109" s="3">
        <v>45091</v>
      </c>
      <c r="DF109" s="3"/>
      <c r="DG109" s="3">
        <v>45092</v>
      </c>
      <c r="DH109" s="3"/>
      <c r="DI109" s="3">
        <v>45091</v>
      </c>
      <c r="DJ109" s="3">
        <v>45108</v>
      </c>
      <c r="DK109" s="28">
        <v>0</v>
      </c>
      <c r="DL109" s="3"/>
      <c r="DM109" s="28">
        <v>0</v>
      </c>
      <c r="DN109" s="28">
        <v>0</v>
      </c>
      <c r="DO109" s="3">
        <v>45092</v>
      </c>
      <c r="DP109" s="2" t="s">
        <v>5135</v>
      </c>
      <c r="DQ109" s="28">
        <v>25915573</v>
      </c>
      <c r="DR109" s="28">
        <v>0</v>
      </c>
      <c r="DS109" s="28">
        <v>25915573</v>
      </c>
      <c r="DT109" s="28">
        <v>30236729</v>
      </c>
      <c r="DU109" s="2" t="s">
        <v>1844</v>
      </c>
    </row>
    <row r="110" spans="1:125" x14ac:dyDescent="0.25">
      <c r="A110" s="2" t="s">
        <v>3800</v>
      </c>
      <c r="B110" s="2" t="s">
        <v>1279</v>
      </c>
      <c r="C110" s="2" t="s">
        <v>238</v>
      </c>
      <c r="D110" s="2" t="s">
        <v>239</v>
      </c>
      <c r="E110" s="2" t="s">
        <v>1554</v>
      </c>
      <c r="F110" s="2" t="s">
        <v>5288</v>
      </c>
      <c r="G110" s="2" t="s">
        <v>10</v>
      </c>
      <c r="H110" s="2" t="s">
        <v>67</v>
      </c>
      <c r="I110" s="2" t="s">
        <v>5121</v>
      </c>
      <c r="J110" s="2" t="s">
        <v>5122</v>
      </c>
      <c r="K110" s="2" t="s">
        <v>1281</v>
      </c>
      <c r="L110" s="2" t="s">
        <v>5123</v>
      </c>
      <c r="M110" s="2" t="s">
        <v>3799</v>
      </c>
      <c r="N110" s="2" t="s">
        <v>5124</v>
      </c>
      <c r="O110" s="2" t="s">
        <v>1846</v>
      </c>
      <c r="P110" s="2" t="s">
        <v>1844</v>
      </c>
      <c r="Q110" s="2" t="s">
        <v>1531</v>
      </c>
      <c r="R110" s="2" t="s">
        <v>1844</v>
      </c>
      <c r="S110" s="2" t="s">
        <v>1844</v>
      </c>
      <c r="T110" s="2" t="s">
        <v>1278</v>
      </c>
      <c r="U110" s="2" t="s">
        <v>1844</v>
      </c>
      <c r="V110" s="2" t="s">
        <v>1844</v>
      </c>
      <c r="W110" s="2" t="s">
        <v>5125</v>
      </c>
      <c r="X110" s="2" t="s">
        <v>5126</v>
      </c>
      <c r="Y110" s="2" t="s">
        <v>1856</v>
      </c>
      <c r="Z110" s="2" t="s">
        <v>1281</v>
      </c>
      <c r="AA110" s="2" t="s">
        <v>1281</v>
      </c>
      <c r="AB110" s="2" t="s">
        <v>5127</v>
      </c>
      <c r="AC110" s="2" t="s">
        <v>1852</v>
      </c>
      <c r="AD110" s="2" t="s">
        <v>1844</v>
      </c>
      <c r="AE110" s="2" t="s">
        <v>1844</v>
      </c>
      <c r="AF110" s="2" t="s">
        <v>1844</v>
      </c>
      <c r="AG110" s="2" t="s">
        <v>1844</v>
      </c>
      <c r="AH110" s="2" t="s">
        <v>1844</v>
      </c>
      <c r="AI110" s="2" t="s">
        <v>1844</v>
      </c>
      <c r="AJ110" s="2" t="s">
        <v>1281</v>
      </c>
      <c r="AK110" s="2" t="s">
        <v>1844</v>
      </c>
      <c r="AL110" s="2" t="s">
        <v>185</v>
      </c>
      <c r="AM110" s="2" t="s">
        <v>1844</v>
      </c>
      <c r="AN110" s="2" t="s">
        <v>1844</v>
      </c>
      <c r="AO110" s="2" t="s">
        <v>1857</v>
      </c>
      <c r="AP110" s="2" t="s">
        <v>1857</v>
      </c>
      <c r="AQ110" s="2" t="s">
        <v>1844</v>
      </c>
      <c r="AR110" s="2" t="s">
        <v>1844</v>
      </c>
      <c r="AS110" s="2" t="s">
        <v>1844</v>
      </c>
      <c r="AT110" s="2" t="s">
        <v>1844</v>
      </c>
      <c r="AU110" s="2" t="s">
        <v>1844</v>
      </c>
      <c r="AV110" s="2" t="s">
        <v>1281</v>
      </c>
      <c r="AW110" s="2" t="s">
        <v>5128</v>
      </c>
      <c r="AX110" s="2" t="s">
        <v>1844</v>
      </c>
      <c r="AY110" s="2" t="s">
        <v>1752</v>
      </c>
      <c r="AZ110" s="2" t="s">
        <v>1877</v>
      </c>
      <c r="BA110" s="2" t="s">
        <v>1844</v>
      </c>
      <c r="BB110" s="2" t="s">
        <v>1844</v>
      </c>
      <c r="BC110" s="2" t="s">
        <v>1844</v>
      </c>
      <c r="BD110" s="2" t="s">
        <v>1844</v>
      </c>
      <c r="BE110" s="2" t="s">
        <v>5129</v>
      </c>
      <c r="BF110" s="2" t="s">
        <v>1905</v>
      </c>
      <c r="BG110" s="2" t="s">
        <v>2190</v>
      </c>
      <c r="BH110" s="2" t="s">
        <v>3803</v>
      </c>
      <c r="BI110" s="2" t="s">
        <v>1857</v>
      </c>
      <c r="BJ110" s="2" t="s">
        <v>1905</v>
      </c>
      <c r="BK110" s="2" t="s">
        <v>1844</v>
      </c>
      <c r="BL110" s="2" t="s">
        <v>1015</v>
      </c>
      <c r="BM110" s="2" t="s">
        <v>1844</v>
      </c>
      <c r="BN110" s="2" t="s">
        <v>1844</v>
      </c>
      <c r="BO110" s="2" t="s">
        <v>1844</v>
      </c>
      <c r="BP110" s="2" t="s">
        <v>1844</v>
      </c>
      <c r="BQ110" s="2" t="s">
        <v>5187</v>
      </c>
      <c r="BR110" s="2" t="s">
        <v>1844</v>
      </c>
      <c r="BS110" s="2" t="s">
        <v>1844</v>
      </c>
      <c r="BT110" s="2" t="s">
        <v>5326</v>
      </c>
      <c r="BU110" s="2" t="s">
        <v>1844</v>
      </c>
      <c r="BV110" s="2" t="s">
        <v>1844</v>
      </c>
      <c r="BW110" s="2" t="s">
        <v>1844</v>
      </c>
      <c r="BX110" s="2" t="s">
        <v>1844</v>
      </c>
      <c r="BY110" s="2" t="s">
        <v>1844</v>
      </c>
      <c r="BZ110" s="2" t="s">
        <v>1844</v>
      </c>
      <c r="CA110" s="2" t="s">
        <v>1844</v>
      </c>
      <c r="CB110" s="2" t="s">
        <v>1844</v>
      </c>
      <c r="CC110" s="2" t="s">
        <v>1844</v>
      </c>
      <c r="CD110" s="2" t="s">
        <v>1844</v>
      </c>
      <c r="CE110" s="2" t="s">
        <v>1854</v>
      </c>
      <c r="CF110" s="2" t="s">
        <v>1844</v>
      </c>
      <c r="CG110" s="2" t="s">
        <v>1844</v>
      </c>
      <c r="CH110" s="2" t="s">
        <v>1844</v>
      </c>
      <c r="CI110" s="2" t="s">
        <v>240</v>
      </c>
      <c r="CJ110" s="2" t="s">
        <v>1844</v>
      </c>
      <c r="CK110" s="2" t="s">
        <v>5132</v>
      </c>
      <c r="CL110" s="2" t="s">
        <v>1844</v>
      </c>
      <c r="CM110" s="2" t="s">
        <v>1844</v>
      </c>
      <c r="CN110" s="2" t="s">
        <v>1851</v>
      </c>
      <c r="CO110" s="2" t="s">
        <v>1855</v>
      </c>
      <c r="CP110" s="2" t="s">
        <v>1844</v>
      </c>
      <c r="CQ110" s="2" t="s">
        <v>1844</v>
      </c>
      <c r="CR110" s="2" t="s">
        <v>1847</v>
      </c>
      <c r="CS110" s="2" t="s">
        <v>1844</v>
      </c>
      <c r="CT110" s="2" t="s">
        <v>1844</v>
      </c>
      <c r="CU110" s="2" t="s">
        <v>1844</v>
      </c>
      <c r="CV110" s="2" t="s">
        <v>5134</v>
      </c>
      <c r="CW110" s="3">
        <v>45091</v>
      </c>
      <c r="CX110" s="3">
        <v>45086</v>
      </c>
      <c r="CY110" s="3">
        <v>45086</v>
      </c>
      <c r="CZ110" s="28">
        <v>355176</v>
      </c>
      <c r="DA110" s="4">
        <v>0</v>
      </c>
      <c r="DB110" s="3"/>
      <c r="DC110" s="3"/>
      <c r="DD110" s="3">
        <v>45086</v>
      </c>
      <c r="DE110" s="3">
        <v>45086</v>
      </c>
      <c r="DF110" s="3"/>
      <c r="DG110" s="3">
        <v>45090</v>
      </c>
      <c r="DH110" s="3"/>
      <c r="DI110" s="3">
        <v>45086</v>
      </c>
      <c r="DJ110" s="3">
        <v>45108</v>
      </c>
      <c r="DK110" s="28">
        <v>0</v>
      </c>
      <c r="DL110" s="3"/>
      <c r="DM110" s="28">
        <v>0</v>
      </c>
      <c r="DN110" s="28">
        <v>0</v>
      </c>
      <c r="DO110" s="3">
        <v>45090</v>
      </c>
      <c r="DP110" s="2" t="s">
        <v>5135</v>
      </c>
      <c r="DQ110" s="28">
        <v>154190</v>
      </c>
      <c r="DR110" s="28">
        <v>0</v>
      </c>
      <c r="DS110" s="28">
        <v>154190</v>
      </c>
      <c r="DT110" s="28">
        <v>355176</v>
      </c>
      <c r="DU110" s="2" t="s">
        <v>1844</v>
      </c>
    </row>
    <row r="111" spans="1:125" x14ac:dyDescent="0.25">
      <c r="A111" s="2" t="s">
        <v>4828</v>
      </c>
      <c r="B111" s="2" t="s">
        <v>1298</v>
      </c>
      <c r="C111" s="2" t="s">
        <v>118</v>
      </c>
      <c r="D111" s="2" t="s">
        <v>119</v>
      </c>
      <c r="E111" s="2" t="s">
        <v>1703</v>
      </c>
      <c r="F111" s="2" t="s">
        <v>5288</v>
      </c>
      <c r="G111" s="2" t="s">
        <v>10</v>
      </c>
      <c r="H111" s="2" t="s">
        <v>67</v>
      </c>
      <c r="I111" s="2" t="s">
        <v>5121</v>
      </c>
      <c r="J111" s="2" t="s">
        <v>5122</v>
      </c>
      <c r="K111" s="2" t="s">
        <v>1281</v>
      </c>
      <c r="L111" s="2" t="s">
        <v>5148</v>
      </c>
      <c r="M111" s="2" t="s">
        <v>4827</v>
      </c>
      <c r="N111" s="2" t="s">
        <v>1645</v>
      </c>
      <c r="O111" s="2" t="s">
        <v>1992</v>
      </c>
      <c r="P111" s="2" t="s">
        <v>1844</v>
      </c>
      <c r="Q111" s="2" t="s">
        <v>1296</v>
      </c>
      <c r="R111" s="2" t="s">
        <v>1844</v>
      </c>
      <c r="S111" s="2" t="s">
        <v>2001</v>
      </c>
      <c r="T111" s="2" t="s">
        <v>1278</v>
      </c>
      <c r="U111" s="2" t="s">
        <v>1844</v>
      </c>
      <c r="V111" s="2" t="s">
        <v>1844</v>
      </c>
      <c r="W111" s="2" t="s">
        <v>5125</v>
      </c>
      <c r="X111" s="2" t="s">
        <v>5126</v>
      </c>
      <c r="Y111" s="2" t="s">
        <v>1914</v>
      </c>
      <c r="Z111" s="2" t="s">
        <v>1281</v>
      </c>
      <c r="AA111" s="2" t="s">
        <v>1281</v>
      </c>
      <c r="AB111" s="2" t="s">
        <v>5127</v>
      </c>
      <c r="AC111" s="2" t="s">
        <v>1852</v>
      </c>
      <c r="AD111" s="2" t="s">
        <v>1844</v>
      </c>
      <c r="AE111" s="2" t="s">
        <v>1844</v>
      </c>
      <c r="AF111" s="2" t="s">
        <v>1844</v>
      </c>
      <c r="AG111" s="2" t="s">
        <v>1844</v>
      </c>
      <c r="AH111" s="2" t="s">
        <v>1844</v>
      </c>
      <c r="AI111" s="2" t="s">
        <v>1844</v>
      </c>
      <c r="AJ111" s="2" t="s">
        <v>1281</v>
      </c>
      <c r="AK111" s="2" t="s">
        <v>1844</v>
      </c>
      <c r="AL111" s="2" t="s">
        <v>120</v>
      </c>
      <c r="AM111" s="2" t="s">
        <v>1844</v>
      </c>
      <c r="AN111" s="2" t="s">
        <v>1844</v>
      </c>
      <c r="AO111" s="2" t="s">
        <v>1857</v>
      </c>
      <c r="AP111" s="2" t="s">
        <v>1857</v>
      </c>
      <c r="AQ111" s="2" t="s">
        <v>1844</v>
      </c>
      <c r="AR111" s="2" t="s">
        <v>1844</v>
      </c>
      <c r="AS111" s="2" t="s">
        <v>1844</v>
      </c>
      <c r="AT111" s="2" t="s">
        <v>1844</v>
      </c>
      <c r="AU111" s="2" t="s">
        <v>1844</v>
      </c>
      <c r="AV111" s="2" t="s">
        <v>1281</v>
      </c>
      <c r="AW111" s="2" t="s">
        <v>5128</v>
      </c>
      <c r="AX111" s="2" t="s">
        <v>1844</v>
      </c>
      <c r="AY111" s="2" t="s">
        <v>1752</v>
      </c>
      <c r="AZ111" s="2" t="s">
        <v>4830</v>
      </c>
      <c r="BA111" s="2" t="s">
        <v>1844</v>
      </c>
      <c r="BB111" s="2" t="s">
        <v>1844</v>
      </c>
      <c r="BC111" s="2" t="s">
        <v>1844</v>
      </c>
      <c r="BD111" s="2" t="s">
        <v>1844</v>
      </c>
      <c r="BE111" s="2" t="s">
        <v>5129</v>
      </c>
      <c r="BF111" s="2" t="s">
        <v>1979</v>
      </c>
      <c r="BG111" s="2" t="s">
        <v>1905</v>
      </c>
      <c r="BH111" s="2" t="s">
        <v>5327</v>
      </c>
      <c r="BI111" s="2" t="s">
        <v>1857</v>
      </c>
      <c r="BJ111" s="2" t="s">
        <v>1961</v>
      </c>
      <c r="BK111" s="2" t="s">
        <v>1844</v>
      </c>
      <c r="BL111" s="2" t="s">
        <v>1015</v>
      </c>
      <c r="BM111" s="2" t="s">
        <v>1844</v>
      </c>
      <c r="BN111" s="2" t="s">
        <v>1999</v>
      </c>
      <c r="BO111" s="2" t="s">
        <v>1844</v>
      </c>
      <c r="BP111" s="2" t="s">
        <v>1844</v>
      </c>
      <c r="BQ111" s="2" t="s">
        <v>1292</v>
      </c>
      <c r="BR111" s="2" t="s">
        <v>1844</v>
      </c>
      <c r="BS111" s="2" t="s">
        <v>1844</v>
      </c>
      <c r="BT111" s="2" t="s">
        <v>5328</v>
      </c>
      <c r="BU111" s="2" t="s">
        <v>1844</v>
      </c>
      <c r="BV111" s="2" t="s">
        <v>1844</v>
      </c>
      <c r="BW111" s="2" t="s">
        <v>1844</v>
      </c>
      <c r="BX111" s="2" t="s">
        <v>1844</v>
      </c>
      <c r="BY111" s="2" t="s">
        <v>1844</v>
      </c>
      <c r="BZ111" s="2" t="s">
        <v>1844</v>
      </c>
      <c r="CA111" s="2" t="s">
        <v>1844</v>
      </c>
      <c r="CB111" s="2" t="s">
        <v>1844</v>
      </c>
      <c r="CC111" s="2" t="s">
        <v>1844</v>
      </c>
      <c r="CD111" s="2" t="s">
        <v>1844</v>
      </c>
      <c r="CE111" s="2" t="s">
        <v>1854</v>
      </c>
      <c r="CF111" s="2" t="s">
        <v>1844</v>
      </c>
      <c r="CG111" s="2" t="s">
        <v>5131</v>
      </c>
      <c r="CH111" s="2" t="s">
        <v>1844</v>
      </c>
      <c r="CI111" s="2" t="s">
        <v>121</v>
      </c>
      <c r="CJ111" s="2" t="s">
        <v>1844</v>
      </c>
      <c r="CK111" s="2" t="s">
        <v>5132</v>
      </c>
      <c r="CL111" s="2" t="s">
        <v>1844</v>
      </c>
      <c r="CM111" s="2" t="s">
        <v>1844</v>
      </c>
      <c r="CN111" s="2" t="s">
        <v>1851</v>
      </c>
      <c r="CO111" s="2" t="s">
        <v>1855</v>
      </c>
      <c r="CP111" s="2" t="s">
        <v>1844</v>
      </c>
      <c r="CQ111" s="2" t="s">
        <v>1844</v>
      </c>
      <c r="CR111" s="2" t="s">
        <v>1847</v>
      </c>
      <c r="CS111" s="2" t="s">
        <v>2002</v>
      </c>
      <c r="CT111" s="2" t="s">
        <v>1844</v>
      </c>
      <c r="CU111" s="2" t="s">
        <v>5133</v>
      </c>
      <c r="CV111" s="2" t="s">
        <v>5134</v>
      </c>
      <c r="CW111" s="3">
        <v>45436</v>
      </c>
      <c r="CX111" s="3">
        <v>45436</v>
      </c>
      <c r="CY111" s="3">
        <v>45436</v>
      </c>
      <c r="CZ111" s="28">
        <v>148386</v>
      </c>
      <c r="DA111" s="4">
        <v>0</v>
      </c>
      <c r="DB111" s="3"/>
      <c r="DC111" s="3"/>
      <c r="DD111" s="3">
        <v>45436</v>
      </c>
      <c r="DE111" s="3">
        <v>45436</v>
      </c>
      <c r="DF111" s="3"/>
      <c r="DG111" s="3">
        <v>45436</v>
      </c>
      <c r="DH111" s="3"/>
      <c r="DI111" s="3">
        <v>45436</v>
      </c>
      <c r="DJ111" s="3">
        <v>45498</v>
      </c>
      <c r="DK111" s="28">
        <v>0</v>
      </c>
      <c r="DL111" s="3"/>
      <c r="DM111" s="28">
        <v>0</v>
      </c>
      <c r="DN111" s="28">
        <v>0</v>
      </c>
      <c r="DO111" s="3">
        <v>45436</v>
      </c>
      <c r="DP111" s="2" t="s">
        <v>5135</v>
      </c>
      <c r="DQ111" s="28">
        <v>173830</v>
      </c>
      <c r="DR111" s="28">
        <v>0</v>
      </c>
      <c r="DS111" s="28">
        <v>173830</v>
      </c>
      <c r="DT111" s="28">
        <v>148386</v>
      </c>
      <c r="DU111" s="2" t="s">
        <v>1844</v>
      </c>
    </row>
    <row r="112" spans="1:125" x14ac:dyDescent="0.25">
      <c r="A112" s="2" t="s">
        <v>4818</v>
      </c>
      <c r="B112" s="2" t="s">
        <v>1291</v>
      </c>
      <c r="C112" s="2" t="s">
        <v>152</v>
      </c>
      <c r="D112" s="2" t="s">
        <v>153</v>
      </c>
      <c r="E112" s="2" t="s">
        <v>1701</v>
      </c>
      <c r="F112" s="2" t="s">
        <v>5288</v>
      </c>
      <c r="G112" s="2" t="s">
        <v>10</v>
      </c>
      <c r="H112" s="2" t="s">
        <v>67</v>
      </c>
      <c r="I112" s="2" t="s">
        <v>5121</v>
      </c>
      <c r="J112" s="2" t="s">
        <v>5122</v>
      </c>
      <c r="K112" s="2" t="s">
        <v>1281</v>
      </c>
      <c r="L112" s="2" t="s">
        <v>5139</v>
      </c>
      <c r="M112" s="2" t="s">
        <v>4817</v>
      </c>
      <c r="N112" s="2" t="s">
        <v>1645</v>
      </c>
      <c r="O112" s="2" t="s">
        <v>2176</v>
      </c>
      <c r="P112" s="2" t="s">
        <v>1844</v>
      </c>
      <c r="Q112" s="2" t="s">
        <v>1292</v>
      </c>
      <c r="R112" s="2" t="s">
        <v>1844</v>
      </c>
      <c r="S112" s="2" t="s">
        <v>1883</v>
      </c>
      <c r="T112" s="2" t="s">
        <v>1278</v>
      </c>
      <c r="U112" s="2" t="s">
        <v>1844</v>
      </c>
      <c r="V112" s="2" t="s">
        <v>1844</v>
      </c>
      <c r="W112" s="2" t="s">
        <v>5125</v>
      </c>
      <c r="X112" s="2" t="s">
        <v>5126</v>
      </c>
      <c r="Y112" s="2" t="s">
        <v>1866</v>
      </c>
      <c r="Z112" s="2" t="s">
        <v>1281</v>
      </c>
      <c r="AA112" s="2" t="s">
        <v>1281</v>
      </c>
      <c r="AB112" s="2" t="s">
        <v>5127</v>
      </c>
      <c r="AC112" s="2" t="s">
        <v>1852</v>
      </c>
      <c r="AD112" s="2" t="s">
        <v>1844</v>
      </c>
      <c r="AE112" s="2" t="s">
        <v>1844</v>
      </c>
      <c r="AF112" s="2" t="s">
        <v>1844</v>
      </c>
      <c r="AG112" s="2" t="s">
        <v>1844</v>
      </c>
      <c r="AH112" s="2" t="s">
        <v>1844</v>
      </c>
      <c r="AI112" s="2" t="s">
        <v>1844</v>
      </c>
      <c r="AJ112" s="2" t="s">
        <v>1281</v>
      </c>
      <c r="AK112" s="2" t="s">
        <v>1844</v>
      </c>
      <c r="AL112" s="2" t="s">
        <v>154</v>
      </c>
      <c r="AM112" s="2" t="s">
        <v>1844</v>
      </c>
      <c r="AN112" s="2" t="s">
        <v>1844</v>
      </c>
      <c r="AO112" s="2" t="s">
        <v>1857</v>
      </c>
      <c r="AP112" s="2" t="s">
        <v>1857</v>
      </c>
      <c r="AQ112" s="2" t="s">
        <v>1844</v>
      </c>
      <c r="AR112" s="2" t="s">
        <v>1844</v>
      </c>
      <c r="AS112" s="2" t="s">
        <v>1844</v>
      </c>
      <c r="AT112" s="2" t="s">
        <v>1844</v>
      </c>
      <c r="AU112" s="2" t="s">
        <v>1844</v>
      </c>
      <c r="AV112" s="2" t="s">
        <v>1281</v>
      </c>
      <c r="AW112" s="2" t="s">
        <v>5128</v>
      </c>
      <c r="AX112" s="2" t="s">
        <v>1844</v>
      </c>
      <c r="AY112" s="2" t="s">
        <v>1752</v>
      </c>
      <c r="AZ112" s="2" t="s">
        <v>3099</v>
      </c>
      <c r="BA112" s="2" t="s">
        <v>1844</v>
      </c>
      <c r="BB112" s="2" t="s">
        <v>1844</v>
      </c>
      <c r="BC112" s="2" t="s">
        <v>1844</v>
      </c>
      <c r="BD112" s="2" t="s">
        <v>1844</v>
      </c>
      <c r="BE112" s="2" t="s">
        <v>5129</v>
      </c>
      <c r="BF112" s="2" t="s">
        <v>1961</v>
      </c>
      <c r="BG112" s="2" t="s">
        <v>1905</v>
      </c>
      <c r="BH112" s="2" t="s">
        <v>4820</v>
      </c>
      <c r="BI112" s="2" t="s">
        <v>1857</v>
      </c>
      <c r="BJ112" s="2" t="s">
        <v>2503</v>
      </c>
      <c r="BK112" s="2" t="s">
        <v>1844</v>
      </c>
      <c r="BL112" s="2" t="s">
        <v>1025</v>
      </c>
      <c r="BM112" s="2" t="s">
        <v>1844</v>
      </c>
      <c r="BN112" s="2" t="s">
        <v>1882</v>
      </c>
      <c r="BO112" s="2" t="s">
        <v>1844</v>
      </c>
      <c r="BP112" s="2" t="s">
        <v>1844</v>
      </c>
      <c r="BQ112" s="2" t="s">
        <v>1292</v>
      </c>
      <c r="BR112" s="2" t="s">
        <v>1844</v>
      </c>
      <c r="BS112" s="2" t="s">
        <v>1844</v>
      </c>
      <c r="BT112" s="2" t="s">
        <v>5329</v>
      </c>
      <c r="BU112" s="2" t="s">
        <v>1844</v>
      </c>
      <c r="BV112" s="2" t="s">
        <v>1844</v>
      </c>
      <c r="BW112" s="2" t="s">
        <v>1844</v>
      </c>
      <c r="BX112" s="2" t="s">
        <v>1844</v>
      </c>
      <c r="BY112" s="2" t="s">
        <v>1844</v>
      </c>
      <c r="BZ112" s="2" t="s">
        <v>1844</v>
      </c>
      <c r="CA112" s="2" t="s">
        <v>1844</v>
      </c>
      <c r="CB112" s="2" t="s">
        <v>1844</v>
      </c>
      <c r="CC112" s="2" t="s">
        <v>1844</v>
      </c>
      <c r="CD112" s="2" t="s">
        <v>1844</v>
      </c>
      <c r="CE112" s="2" t="s">
        <v>1854</v>
      </c>
      <c r="CF112" s="2" t="s">
        <v>1844</v>
      </c>
      <c r="CG112" s="2" t="s">
        <v>1844</v>
      </c>
      <c r="CH112" s="2" t="s">
        <v>1844</v>
      </c>
      <c r="CI112" s="2" t="s">
        <v>155</v>
      </c>
      <c r="CJ112" s="2" t="s">
        <v>1844</v>
      </c>
      <c r="CK112" s="2" t="s">
        <v>5132</v>
      </c>
      <c r="CL112" s="2" t="s">
        <v>1844</v>
      </c>
      <c r="CM112" s="2" t="s">
        <v>1844</v>
      </c>
      <c r="CN112" s="2" t="s">
        <v>1851</v>
      </c>
      <c r="CO112" s="2" t="s">
        <v>1855</v>
      </c>
      <c r="CP112" s="2" t="s">
        <v>1844</v>
      </c>
      <c r="CQ112" s="2" t="s">
        <v>1844</v>
      </c>
      <c r="CR112" s="2" t="s">
        <v>1847</v>
      </c>
      <c r="CS112" s="2" t="s">
        <v>1884</v>
      </c>
      <c r="CT112" s="2" t="s">
        <v>1844</v>
      </c>
      <c r="CU112" s="2" t="s">
        <v>1844</v>
      </c>
      <c r="CV112" s="2" t="s">
        <v>5134</v>
      </c>
      <c r="CW112" s="3">
        <v>45448</v>
      </c>
      <c r="CX112" s="3">
        <v>45432</v>
      </c>
      <c r="CY112" s="3">
        <v>45432</v>
      </c>
      <c r="CZ112" s="28">
        <v>3548706</v>
      </c>
      <c r="DA112" s="4">
        <v>0</v>
      </c>
      <c r="DB112" s="3"/>
      <c r="DC112" s="3"/>
      <c r="DD112" s="3">
        <v>45432</v>
      </c>
      <c r="DE112" s="3">
        <v>45432</v>
      </c>
      <c r="DF112" s="3"/>
      <c r="DG112" s="3">
        <v>45448</v>
      </c>
      <c r="DH112" s="3"/>
      <c r="DI112" s="3">
        <v>45432</v>
      </c>
      <c r="DJ112" s="3">
        <v>45498</v>
      </c>
      <c r="DK112" s="28">
        <v>0</v>
      </c>
      <c r="DL112" s="3"/>
      <c r="DM112" s="28">
        <v>0</v>
      </c>
      <c r="DN112" s="28">
        <v>0</v>
      </c>
      <c r="DO112" s="3">
        <v>45448</v>
      </c>
      <c r="DP112" s="2" t="s">
        <v>5135</v>
      </c>
      <c r="DQ112" s="28">
        <v>3285712</v>
      </c>
      <c r="DR112" s="28">
        <v>0</v>
      </c>
      <c r="DS112" s="28">
        <v>3285712</v>
      </c>
      <c r="DT112" s="28">
        <v>3548706</v>
      </c>
      <c r="DU112" s="2" t="s">
        <v>1844</v>
      </c>
    </row>
    <row r="113" spans="1:125" x14ac:dyDescent="0.25">
      <c r="A113" s="2" t="s">
        <v>2883</v>
      </c>
      <c r="B113" s="2" t="s">
        <v>1285</v>
      </c>
      <c r="C113" s="2" t="s">
        <v>5</v>
      </c>
      <c r="D113" s="2" t="s">
        <v>6</v>
      </c>
      <c r="E113" s="2" t="s">
        <v>1440</v>
      </c>
      <c r="F113" s="2" t="s">
        <v>5363</v>
      </c>
      <c r="G113" s="2" t="s">
        <v>10</v>
      </c>
      <c r="H113" s="2" t="s">
        <v>67</v>
      </c>
      <c r="I113" s="2" t="s">
        <v>5121</v>
      </c>
      <c r="J113" s="2" t="s">
        <v>5122</v>
      </c>
      <c r="K113" s="2" t="s">
        <v>1281</v>
      </c>
      <c r="L113" s="2" t="s">
        <v>5123</v>
      </c>
      <c r="M113" s="2" t="s">
        <v>2882</v>
      </c>
      <c r="N113" s="2" t="s">
        <v>1276</v>
      </c>
      <c r="O113" s="2" t="s">
        <v>1893</v>
      </c>
      <c r="P113" s="2" t="s">
        <v>1844</v>
      </c>
      <c r="Q113" s="2" t="s">
        <v>1296</v>
      </c>
      <c r="R113" s="2" t="s">
        <v>1844</v>
      </c>
      <c r="S113" s="2" t="s">
        <v>1844</v>
      </c>
      <c r="T113" s="2" t="s">
        <v>1278</v>
      </c>
      <c r="U113" s="2" t="s">
        <v>1844</v>
      </c>
      <c r="V113" s="2" t="s">
        <v>1844</v>
      </c>
      <c r="W113" s="2" t="s">
        <v>5125</v>
      </c>
      <c r="X113" s="2" t="s">
        <v>5126</v>
      </c>
      <c r="Y113" s="2" t="s">
        <v>1897</v>
      </c>
      <c r="Z113" s="2" t="s">
        <v>1281</v>
      </c>
      <c r="AA113" s="2" t="s">
        <v>1281</v>
      </c>
      <c r="AB113" s="2" t="s">
        <v>5127</v>
      </c>
      <c r="AC113" s="2" t="s">
        <v>1852</v>
      </c>
      <c r="AD113" s="2" t="s">
        <v>1844</v>
      </c>
      <c r="AE113" s="2" t="s">
        <v>1844</v>
      </c>
      <c r="AF113" s="2" t="s">
        <v>1844</v>
      </c>
      <c r="AG113" s="2" t="s">
        <v>1844</v>
      </c>
      <c r="AH113" s="2" t="s">
        <v>1844</v>
      </c>
      <c r="AI113" s="2" t="s">
        <v>1844</v>
      </c>
      <c r="AJ113" s="2" t="s">
        <v>1281</v>
      </c>
      <c r="AK113" s="2" t="s">
        <v>1844</v>
      </c>
      <c r="AL113" s="2" t="s">
        <v>7</v>
      </c>
      <c r="AM113" s="2" t="s">
        <v>1844</v>
      </c>
      <c r="AN113" s="2" t="s">
        <v>1844</v>
      </c>
      <c r="AO113" s="2" t="s">
        <v>1857</v>
      </c>
      <c r="AP113" s="2" t="s">
        <v>1857</v>
      </c>
      <c r="AQ113" s="2" t="s">
        <v>1844</v>
      </c>
      <c r="AR113" s="2" t="s">
        <v>1844</v>
      </c>
      <c r="AS113" s="2" t="s">
        <v>1844</v>
      </c>
      <c r="AT113" s="2" t="s">
        <v>1844</v>
      </c>
      <c r="AU113" s="2" t="s">
        <v>1844</v>
      </c>
      <c r="AV113" s="2" t="s">
        <v>1281</v>
      </c>
      <c r="AW113" s="2" t="s">
        <v>5128</v>
      </c>
      <c r="AX113" s="2" t="s">
        <v>1844</v>
      </c>
      <c r="AY113" s="2" t="s">
        <v>1752</v>
      </c>
      <c r="AZ113" s="2" t="s">
        <v>2885</v>
      </c>
      <c r="BA113" s="2" t="s">
        <v>1844</v>
      </c>
      <c r="BB113" s="2" t="s">
        <v>1844</v>
      </c>
      <c r="BC113" s="2" t="s">
        <v>1844</v>
      </c>
      <c r="BD113" s="2" t="s">
        <v>1844</v>
      </c>
      <c r="BE113" s="2" t="s">
        <v>5129</v>
      </c>
      <c r="BF113" s="2" t="s">
        <v>1905</v>
      </c>
      <c r="BG113" s="2" t="s">
        <v>1905</v>
      </c>
      <c r="BH113" s="2" t="s">
        <v>2886</v>
      </c>
      <c r="BI113" s="2" t="s">
        <v>1857</v>
      </c>
      <c r="BJ113" s="2" t="s">
        <v>2205</v>
      </c>
      <c r="BK113" s="2" t="s">
        <v>1844</v>
      </c>
      <c r="BL113" s="2" t="s">
        <v>1025</v>
      </c>
      <c r="BM113" s="2" t="s">
        <v>1844</v>
      </c>
      <c r="BN113" s="2" t="s">
        <v>1844</v>
      </c>
      <c r="BO113" s="2" t="s">
        <v>1844</v>
      </c>
      <c r="BP113" s="2" t="s">
        <v>1844</v>
      </c>
      <c r="BQ113" s="2" t="s">
        <v>5187</v>
      </c>
      <c r="BR113" s="2" t="s">
        <v>1844</v>
      </c>
      <c r="BS113" s="2" t="s">
        <v>1844</v>
      </c>
      <c r="BT113" s="2" t="s">
        <v>5449</v>
      </c>
      <c r="BU113" s="2" t="s">
        <v>1844</v>
      </c>
      <c r="BV113" s="2" t="s">
        <v>1844</v>
      </c>
      <c r="BW113" s="2" t="s">
        <v>1844</v>
      </c>
      <c r="BX113" s="2" t="s">
        <v>1844</v>
      </c>
      <c r="BY113" s="2" t="s">
        <v>1844</v>
      </c>
      <c r="BZ113" s="2" t="s">
        <v>1844</v>
      </c>
      <c r="CA113" s="2" t="s">
        <v>1844</v>
      </c>
      <c r="CB113" s="2" t="s">
        <v>1853</v>
      </c>
      <c r="CC113" s="2" t="s">
        <v>1844</v>
      </c>
      <c r="CD113" s="2" t="s">
        <v>1844</v>
      </c>
      <c r="CE113" s="2" t="s">
        <v>1854</v>
      </c>
      <c r="CF113" s="2" t="s">
        <v>1844</v>
      </c>
      <c r="CG113" s="2" t="s">
        <v>5131</v>
      </c>
      <c r="CH113" s="2" t="s">
        <v>1844</v>
      </c>
      <c r="CI113" s="2" t="s">
        <v>9</v>
      </c>
      <c r="CJ113" s="2" t="s">
        <v>1844</v>
      </c>
      <c r="CK113" s="2" t="s">
        <v>5132</v>
      </c>
      <c r="CL113" s="2" t="s">
        <v>1844</v>
      </c>
      <c r="CM113" s="2" t="s">
        <v>1844</v>
      </c>
      <c r="CN113" s="2" t="s">
        <v>1851</v>
      </c>
      <c r="CO113" s="2" t="s">
        <v>1855</v>
      </c>
      <c r="CP113" s="2" t="s">
        <v>1844</v>
      </c>
      <c r="CQ113" s="2" t="s">
        <v>1844</v>
      </c>
      <c r="CR113" s="2" t="s">
        <v>1847</v>
      </c>
      <c r="CS113" s="2" t="s">
        <v>1844</v>
      </c>
      <c r="CT113" s="2" t="s">
        <v>1844</v>
      </c>
      <c r="CU113" s="2" t="s">
        <v>5133</v>
      </c>
      <c r="CV113" s="2" t="s">
        <v>5134</v>
      </c>
      <c r="CW113" s="3">
        <v>44837</v>
      </c>
      <c r="CX113" s="3">
        <v>44837</v>
      </c>
      <c r="CY113" s="3">
        <v>44837</v>
      </c>
      <c r="CZ113" s="28">
        <v>231881</v>
      </c>
      <c r="DA113" s="4">
        <v>0</v>
      </c>
      <c r="DB113" s="3"/>
      <c r="DC113" s="3"/>
      <c r="DD113" s="3">
        <v>44837</v>
      </c>
      <c r="DE113" s="3">
        <v>44837</v>
      </c>
      <c r="DF113" s="3"/>
      <c r="DG113" s="3">
        <v>44837</v>
      </c>
      <c r="DH113" s="3"/>
      <c r="DI113" s="3">
        <v>44837</v>
      </c>
      <c r="DJ113" s="3">
        <v>45348</v>
      </c>
      <c r="DK113" s="28">
        <v>0</v>
      </c>
      <c r="DL113" s="3"/>
      <c r="DM113" s="28">
        <v>0</v>
      </c>
      <c r="DN113" s="28">
        <v>0</v>
      </c>
      <c r="DO113" s="3">
        <v>44837</v>
      </c>
      <c r="DP113" s="2" t="s">
        <v>5135</v>
      </c>
      <c r="DQ113" s="28">
        <v>0</v>
      </c>
      <c r="DR113" s="28">
        <v>0</v>
      </c>
      <c r="DS113" s="28">
        <v>0</v>
      </c>
      <c r="DT113" s="28">
        <v>231881</v>
      </c>
      <c r="DU113" s="2" t="s">
        <v>1844</v>
      </c>
    </row>
    <row r="114" spans="1:125" x14ac:dyDescent="0.25">
      <c r="A114" s="2" t="s">
        <v>4941</v>
      </c>
      <c r="B114" s="2" t="s">
        <v>1298</v>
      </c>
      <c r="C114" s="2" t="s">
        <v>325</v>
      </c>
      <c r="D114" s="2" t="s">
        <v>326</v>
      </c>
      <c r="E114" s="2" t="s">
        <v>5331</v>
      </c>
      <c r="F114" s="2" t="s">
        <v>5288</v>
      </c>
      <c r="G114" s="2" t="s">
        <v>10</v>
      </c>
      <c r="H114" s="2" t="s">
        <v>67</v>
      </c>
      <c r="I114" s="2" t="s">
        <v>5121</v>
      </c>
      <c r="J114" s="2" t="s">
        <v>5122</v>
      </c>
      <c r="K114" s="2" t="s">
        <v>1281</v>
      </c>
      <c r="L114" s="2" t="s">
        <v>5148</v>
      </c>
      <c r="M114" s="2" t="s">
        <v>4940</v>
      </c>
      <c r="N114" s="2" t="s">
        <v>1645</v>
      </c>
      <c r="O114" s="2" t="s">
        <v>1960</v>
      </c>
      <c r="P114" s="2" t="s">
        <v>1844</v>
      </c>
      <c r="Q114" s="2" t="s">
        <v>1662</v>
      </c>
      <c r="R114" s="2" t="s">
        <v>1844</v>
      </c>
      <c r="S114" s="2" t="s">
        <v>1844</v>
      </c>
      <c r="T114" s="2" t="s">
        <v>1278</v>
      </c>
      <c r="U114" s="2" t="s">
        <v>1844</v>
      </c>
      <c r="V114" s="2" t="s">
        <v>1844</v>
      </c>
      <c r="W114" s="2" t="s">
        <v>5125</v>
      </c>
      <c r="X114" s="2" t="s">
        <v>5126</v>
      </c>
      <c r="Y114" s="2" t="s">
        <v>1914</v>
      </c>
      <c r="Z114" s="2" t="s">
        <v>1281</v>
      </c>
      <c r="AA114" s="2" t="s">
        <v>1281</v>
      </c>
      <c r="AB114" s="2" t="s">
        <v>5127</v>
      </c>
      <c r="AC114" s="2" t="s">
        <v>1852</v>
      </c>
      <c r="AD114" s="2" t="s">
        <v>1844</v>
      </c>
      <c r="AE114" s="2" t="s">
        <v>1844</v>
      </c>
      <c r="AF114" s="2" t="s">
        <v>1844</v>
      </c>
      <c r="AG114" s="2" t="s">
        <v>1844</v>
      </c>
      <c r="AH114" s="2" t="s">
        <v>1844</v>
      </c>
      <c r="AI114" s="2" t="s">
        <v>1844</v>
      </c>
      <c r="AJ114" s="2" t="s">
        <v>1281</v>
      </c>
      <c r="AK114" s="2" t="s">
        <v>1844</v>
      </c>
      <c r="AL114" s="2" t="s">
        <v>120</v>
      </c>
      <c r="AM114" s="2" t="s">
        <v>1844</v>
      </c>
      <c r="AN114" s="2" t="s">
        <v>1844</v>
      </c>
      <c r="AO114" s="2" t="s">
        <v>1857</v>
      </c>
      <c r="AP114" s="2" t="s">
        <v>1857</v>
      </c>
      <c r="AQ114" s="2" t="s">
        <v>1844</v>
      </c>
      <c r="AR114" s="2" t="s">
        <v>1844</v>
      </c>
      <c r="AS114" s="2" t="s">
        <v>1844</v>
      </c>
      <c r="AT114" s="2" t="s">
        <v>1844</v>
      </c>
      <c r="AU114" s="2" t="s">
        <v>1844</v>
      </c>
      <c r="AV114" s="2" t="s">
        <v>1281</v>
      </c>
      <c r="AW114" s="2" t="s">
        <v>5128</v>
      </c>
      <c r="AX114" s="2" t="s">
        <v>1844</v>
      </c>
      <c r="AY114" s="2" t="s">
        <v>1752</v>
      </c>
      <c r="AZ114" s="2" t="s">
        <v>4943</v>
      </c>
      <c r="BA114" s="2" t="s">
        <v>1844</v>
      </c>
      <c r="BB114" s="2" t="s">
        <v>1844</v>
      </c>
      <c r="BC114" s="2" t="s">
        <v>1844</v>
      </c>
      <c r="BD114" s="2" t="s">
        <v>1844</v>
      </c>
      <c r="BE114" s="2" t="s">
        <v>5129</v>
      </c>
      <c r="BF114" s="2" t="s">
        <v>1961</v>
      </c>
      <c r="BG114" s="2" t="s">
        <v>1905</v>
      </c>
      <c r="BH114" s="2" t="s">
        <v>5332</v>
      </c>
      <c r="BI114" s="2" t="s">
        <v>1857</v>
      </c>
      <c r="BJ114" s="2" t="s">
        <v>3277</v>
      </c>
      <c r="BK114" s="2" t="s">
        <v>1844</v>
      </c>
      <c r="BL114" s="2" t="s">
        <v>1015</v>
      </c>
      <c r="BM114" s="2" t="s">
        <v>1844</v>
      </c>
      <c r="BN114" s="2" t="s">
        <v>1844</v>
      </c>
      <c r="BO114" s="2" t="s">
        <v>1844</v>
      </c>
      <c r="BP114" s="2" t="s">
        <v>1844</v>
      </c>
      <c r="BQ114" s="2" t="s">
        <v>1292</v>
      </c>
      <c r="BR114" s="2" t="s">
        <v>1844</v>
      </c>
      <c r="BS114" s="2" t="s">
        <v>1844</v>
      </c>
      <c r="BT114" s="2" t="s">
        <v>5333</v>
      </c>
      <c r="BU114" s="2" t="s">
        <v>1844</v>
      </c>
      <c r="BV114" s="2" t="s">
        <v>1844</v>
      </c>
      <c r="BW114" s="2" t="s">
        <v>1844</v>
      </c>
      <c r="BX114" s="2" t="s">
        <v>1844</v>
      </c>
      <c r="BY114" s="2" t="s">
        <v>1844</v>
      </c>
      <c r="BZ114" s="2" t="s">
        <v>1844</v>
      </c>
      <c r="CA114" s="2" t="s">
        <v>1844</v>
      </c>
      <c r="CB114" s="2" t="s">
        <v>1844</v>
      </c>
      <c r="CC114" s="2" t="s">
        <v>1844</v>
      </c>
      <c r="CD114" s="2" t="s">
        <v>1844</v>
      </c>
      <c r="CE114" s="2" t="s">
        <v>1854</v>
      </c>
      <c r="CF114" s="2" t="s">
        <v>1844</v>
      </c>
      <c r="CG114" s="2" t="s">
        <v>5131</v>
      </c>
      <c r="CH114" s="2" t="s">
        <v>1844</v>
      </c>
      <c r="CI114" s="2" t="s">
        <v>121</v>
      </c>
      <c r="CJ114" s="2" t="s">
        <v>1844</v>
      </c>
      <c r="CK114" s="2" t="s">
        <v>5132</v>
      </c>
      <c r="CL114" s="2" t="s">
        <v>1844</v>
      </c>
      <c r="CM114" s="2" t="s">
        <v>1844</v>
      </c>
      <c r="CN114" s="2" t="s">
        <v>1851</v>
      </c>
      <c r="CO114" s="2" t="s">
        <v>1855</v>
      </c>
      <c r="CP114" s="2" t="s">
        <v>1844</v>
      </c>
      <c r="CQ114" s="2" t="s">
        <v>1844</v>
      </c>
      <c r="CR114" s="2" t="s">
        <v>1847</v>
      </c>
      <c r="CS114" s="2" t="s">
        <v>1844</v>
      </c>
      <c r="CT114" s="2" t="s">
        <v>1844</v>
      </c>
      <c r="CU114" s="2" t="s">
        <v>5133</v>
      </c>
      <c r="CV114" s="2" t="s">
        <v>5134</v>
      </c>
      <c r="CW114" s="3">
        <v>45465</v>
      </c>
      <c r="CX114" s="3">
        <v>45465</v>
      </c>
      <c r="CY114" s="3">
        <v>45465</v>
      </c>
      <c r="CZ114" s="28">
        <v>662087</v>
      </c>
      <c r="DA114" s="4">
        <v>0</v>
      </c>
      <c r="DB114" s="3"/>
      <c r="DC114" s="3"/>
      <c r="DD114" s="3">
        <v>45465</v>
      </c>
      <c r="DE114" s="3">
        <v>45465</v>
      </c>
      <c r="DF114" s="3"/>
      <c r="DG114" s="3">
        <v>45465</v>
      </c>
      <c r="DH114" s="3"/>
      <c r="DI114" s="3">
        <v>45465</v>
      </c>
      <c r="DJ114" s="3">
        <v>45498</v>
      </c>
      <c r="DK114" s="28">
        <v>0</v>
      </c>
      <c r="DL114" s="3"/>
      <c r="DM114" s="28">
        <v>0</v>
      </c>
      <c r="DN114" s="28">
        <v>0</v>
      </c>
      <c r="DO114" s="3">
        <v>45465</v>
      </c>
      <c r="DP114" s="2" t="s">
        <v>5135</v>
      </c>
      <c r="DQ114" s="28">
        <v>662087</v>
      </c>
      <c r="DR114" s="28">
        <v>0</v>
      </c>
      <c r="DS114" s="28">
        <v>662087</v>
      </c>
      <c r="DT114" s="28">
        <v>662087</v>
      </c>
      <c r="DU114" s="2" t="s">
        <v>1844</v>
      </c>
    </row>
    <row r="115" spans="1:125" x14ac:dyDescent="0.25">
      <c r="A115" s="2" t="s">
        <v>4545</v>
      </c>
      <c r="B115" s="2" t="s">
        <v>1295</v>
      </c>
      <c r="C115" s="2" t="s">
        <v>51</v>
      </c>
      <c r="D115" s="2" t="s">
        <v>52</v>
      </c>
      <c r="E115" s="2" t="s">
        <v>1655</v>
      </c>
      <c r="F115" s="2" t="s">
        <v>5288</v>
      </c>
      <c r="G115" s="2" t="s">
        <v>10</v>
      </c>
      <c r="H115" s="2" t="s">
        <v>8</v>
      </c>
      <c r="I115" s="2" t="s">
        <v>5121</v>
      </c>
      <c r="J115" s="2" t="s">
        <v>5122</v>
      </c>
      <c r="K115" s="2" t="s">
        <v>1281</v>
      </c>
      <c r="L115" s="2" t="s">
        <v>5139</v>
      </c>
      <c r="M115" s="2" t="s">
        <v>4544</v>
      </c>
      <c r="N115" s="2" t="s">
        <v>1649</v>
      </c>
      <c r="O115" s="2" t="s">
        <v>1870</v>
      </c>
      <c r="P115" s="2" t="s">
        <v>1844</v>
      </c>
      <c r="Q115" s="2" t="s">
        <v>1299</v>
      </c>
      <c r="R115" s="2" t="s">
        <v>1844</v>
      </c>
      <c r="S115" s="2" t="s">
        <v>1875</v>
      </c>
      <c r="T115" s="2" t="s">
        <v>1278</v>
      </c>
      <c r="U115" s="2" t="s">
        <v>1844</v>
      </c>
      <c r="V115" s="2" t="s">
        <v>1844</v>
      </c>
      <c r="W115" s="2" t="s">
        <v>5125</v>
      </c>
      <c r="X115" s="2" t="s">
        <v>5126</v>
      </c>
      <c r="Y115" s="2" t="s">
        <v>1871</v>
      </c>
      <c r="Z115" s="2" t="s">
        <v>1281</v>
      </c>
      <c r="AA115" s="2" t="s">
        <v>1281</v>
      </c>
      <c r="AB115" s="2" t="s">
        <v>5127</v>
      </c>
      <c r="AC115" s="2" t="s">
        <v>1852</v>
      </c>
      <c r="AD115" s="2" t="s">
        <v>1844</v>
      </c>
      <c r="AE115" s="2" t="s">
        <v>1844</v>
      </c>
      <c r="AF115" s="2" t="s">
        <v>1873</v>
      </c>
      <c r="AG115" s="2" t="s">
        <v>1844</v>
      </c>
      <c r="AH115" s="2" t="s">
        <v>1844</v>
      </c>
      <c r="AI115" s="2" t="s">
        <v>1844</v>
      </c>
      <c r="AJ115" s="2" t="s">
        <v>1281</v>
      </c>
      <c r="AK115" s="2" t="s">
        <v>1844</v>
      </c>
      <c r="AL115" s="2" t="s">
        <v>53</v>
      </c>
      <c r="AM115" s="2" t="s">
        <v>1844</v>
      </c>
      <c r="AN115" s="2" t="s">
        <v>1844</v>
      </c>
      <c r="AO115" s="2" t="s">
        <v>1857</v>
      </c>
      <c r="AP115" s="2" t="s">
        <v>1857</v>
      </c>
      <c r="AQ115" s="2" t="s">
        <v>1844</v>
      </c>
      <c r="AR115" s="2" t="s">
        <v>1844</v>
      </c>
      <c r="AS115" s="2" t="s">
        <v>1844</v>
      </c>
      <c r="AT115" s="2" t="s">
        <v>1844</v>
      </c>
      <c r="AU115" s="2" t="s">
        <v>1844</v>
      </c>
      <c r="AV115" s="2" t="s">
        <v>1281</v>
      </c>
      <c r="AW115" s="2" t="s">
        <v>5128</v>
      </c>
      <c r="AX115" s="2" t="s">
        <v>1844</v>
      </c>
      <c r="AY115" s="2" t="s">
        <v>1752</v>
      </c>
      <c r="AZ115" s="2" t="s">
        <v>3794</v>
      </c>
      <c r="BA115" s="2" t="s">
        <v>1844</v>
      </c>
      <c r="BB115" s="2" t="s">
        <v>1844</v>
      </c>
      <c r="BC115" s="2" t="s">
        <v>1844</v>
      </c>
      <c r="BD115" s="2" t="s">
        <v>1844</v>
      </c>
      <c r="BE115" s="2" t="s">
        <v>5129</v>
      </c>
      <c r="BF115" s="2" t="s">
        <v>3794</v>
      </c>
      <c r="BG115" s="2" t="s">
        <v>4225</v>
      </c>
      <c r="BH115" s="2" t="s">
        <v>5334</v>
      </c>
      <c r="BI115" s="2" t="s">
        <v>1857</v>
      </c>
      <c r="BJ115" s="2" t="s">
        <v>4225</v>
      </c>
      <c r="BK115" s="2" t="s">
        <v>1844</v>
      </c>
      <c r="BL115" s="2" t="s">
        <v>1025</v>
      </c>
      <c r="BM115" s="2" t="s">
        <v>1844</v>
      </c>
      <c r="BN115" s="2" t="s">
        <v>1872</v>
      </c>
      <c r="BO115" s="2" t="s">
        <v>1844</v>
      </c>
      <c r="BP115" s="2" t="s">
        <v>1844</v>
      </c>
      <c r="BQ115" s="2" t="s">
        <v>1292</v>
      </c>
      <c r="BR115" s="2" t="s">
        <v>1844</v>
      </c>
      <c r="BS115" s="2" t="s">
        <v>1844</v>
      </c>
      <c r="BT115" s="2" t="s">
        <v>5335</v>
      </c>
      <c r="BU115" s="2" t="s">
        <v>1844</v>
      </c>
      <c r="BV115" s="2" t="s">
        <v>1844</v>
      </c>
      <c r="BW115" s="2" t="s">
        <v>1844</v>
      </c>
      <c r="BX115" s="2" t="s">
        <v>1844</v>
      </c>
      <c r="BY115" s="2" t="s">
        <v>1844</v>
      </c>
      <c r="BZ115" s="2" t="s">
        <v>1844</v>
      </c>
      <c r="CA115" s="2" t="s">
        <v>1844</v>
      </c>
      <c r="CB115" s="2" t="s">
        <v>1844</v>
      </c>
      <c r="CC115" s="2" t="s">
        <v>1844</v>
      </c>
      <c r="CD115" s="2" t="s">
        <v>1844</v>
      </c>
      <c r="CE115" s="2" t="s">
        <v>1854</v>
      </c>
      <c r="CF115" s="2" t="s">
        <v>1844</v>
      </c>
      <c r="CG115" s="2" t="s">
        <v>1844</v>
      </c>
      <c r="CH115" s="2" t="s">
        <v>1844</v>
      </c>
      <c r="CI115" s="2" t="s">
        <v>55</v>
      </c>
      <c r="CJ115" s="2" t="s">
        <v>1844</v>
      </c>
      <c r="CK115" s="2" t="s">
        <v>5132</v>
      </c>
      <c r="CL115" s="2" t="s">
        <v>1844</v>
      </c>
      <c r="CM115" s="2" t="s">
        <v>1844</v>
      </c>
      <c r="CN115" s="2" t="s">
        <v>1851</v>
      </c>
      <c r="CO115" s="2" t="s">
        <v>1855</v>
      </c>
      <c r="CP115" s="2" t="s">
        <v>1844</v>
      </c>
      <c r="CQ115" s="2" t="s">
        <v>1844</v>
      </c>
      <c r="CR115" s="2" t="s">
        <v>1847</v>
      </c>
      <c r="CS115" s="2" t="s">
        <v>1876</v>
      </c>
      <c r="CT115" s="2" t="s">
        <v>1844</v>
      </c>
      <c r="CU115" s="2" t="s">
        <v>1844</v>
      </c>
      <c r="CV115" s="2" t="s">
        <v>5134</v>
      </c>
      <c r="CW115" s="3">
        <v>45314</v>
      </c>
      <c r="CX115" s="3">
        <v>45314</v>
      </c>
      <c r="CY115" s="3">
        <v>45314</v>
      </c>
      <c r="CZ115" s="28">
        <v>1327362</v>
      </c>
      <c r="DA115" s="4">
        <v>0</v>
      </c>
      <c r="DB115" s="3"/>
      <c r="DC115" s="3"/>
      <c r="DD115" s="3">
        <v>45314</v>
      </c>
      <c r="DE115" s="3">
        <v>45314</v>
      </c>
      <c r="DF115" s="3"/>
      <c r="DG115" s="3">
        <v>45315</v>
      </c>
      <c r="DH115" s="3">
        <v>45314</v>
      </c>
      <c r="DI115" s="3">
        <v>45314</v>
      </c>
      <c r="DJ115" s="3">
        <v>45498</v>
      </c>
      <c r="DK115" s="28">
        <v>0</v>
      </c>
      <c r="DL115" s="3"/>
      <c r="DM115" s="28">
        <v>0</v>
      </c>
      <c r="DN115" s="28">
        <v>0</v>
      </c>
      <c r="DO115" s="3">
        <v>45314</v>
      </c>
      <c r="DP115" s="2" t="s">
        <v>5135</v>
      </c>
      <c r="DQ115" s="28">
        <v>944718</v>
      </c>
      <c r="DR115" s="28">
        <v>0</v>
      </c>
      <c r="DS115" s="28">
        <v>944718</v>
      </c>
      <c r="DT115" s="28">
        <v>1327362</v>
      </c>
      <c r="DU115" s="2" t="s">
        <v>1844</v>
      </c>
    </row>
    <row r="116" spans="1:125" x14ac:dyDescent="0.25">
      <c r="A116" s="2" t="s">
        <v>4515</v>
      </c>
      <c r="B116" s="2" t="s">
        <v>1291</v>
      </c>
      <c r="C116" s="2" t="s">
        <v>405</v>
      </c>
      <c r="D116" s="2" t="s">
        <v>406</v>
      </c>
      <c r="E116" s="2" t="s">
        <v>1387</v>
      </c>
      <c r="F116" s="2" t="s">
        <v>5288</v>
      </c>
      <c r="G116" s="2" t="s">
        <v>10</v>
      </c>
      <c r="H116" s="2" t="s">
        <v>8</v>
      </c>
      <c r="I116" s="2" t="s">
        <v>5121</v>
      </c>
      <c r="J116" s="2" t="s">
        <v>5122</v>
      </c>
      <c r="K116" s="2" t="s">
        <v>1281</v>
      </c>
      <c r="L116" s="2" t="s">
        <v>5139</v>
      </c>
      <c r="M116" s="2" t="s">
        <v>4514</v>
      </c>
      <c r="N116" s="2" t="s">
        <v>1645</v>
      </c>
      <c r="O116" s="2" t="s">
        <v>1844</v>
      </c>
      <c r="P116" s="2" t="s">
        <v>1844</v>
      </c>
      <c r="Q116" s="2" t="s">
        <v>1299</v>
      </c>
      <c r="R116" s="2" t="s">
        <v>1844</v>
      </c>
      <c r="S116" s="2" t="s">
        <v>1844</v>
      </c>
      <c r="T116" s="2" t="s">
        <v>1278</v>
      </c>
      <c r="U116" s="2" t="s">
        <v>1844</v>
      </c>
      <c r="V116" s="2" t="s">
        <v>1844</v>
      </c>
      <c r="W116" s="2" t="s">
        <v>5125</v>
      </c>
      <c r="X116" s="2" t="s">
        <v>5126</v>
      </c>
      <c r="Y116" s="2" t="s">
        <v>1866</v>
      </c>
      <c r="Z116" s="2" t="s">
        <v>1281</v>
      </c>
      <c r="AA116" s="2" t="s">
        <v>1281</v>
      </c>
      <c r="AB116" s="2" t="s">
        <v>5127</v>
      </c>
      <c r="AC116" s="2" t="s">
        <v>1852</v>
      </c>
      <c r="AD116" s="2" t="s">
        <v>1844</v>
      </c>
      <c r="AE116" s="2" t="s">
        <v>1844</v>
      </c>
      <c r="AF116" s="2" t="s">
        <v>1844</v>
      </c>
      <c r="AG116" s="2" t="s">
        <v>1844</v>
      </c>
      <c r="AH116" s="2" t="s">
        <v>1844</v>
      </c>
      <c r="AI116" s="2" t="s">
        <v>1844</v>
      </c>
      <c r="AJ116" s="2" t="s">
        <v>1281</v>
      </c>
      <c r="AK116" s="2" t="s">
        <v>1844</v>
      </c>
      <c r="AL116" s="2" t="s">
        <v>154</v>
      </c>
      <c r="AM116" s="2" t="s">
        <v>1844</v>
      </c>
      <c r="AN116" s="2" t="s">
        <v>1844</v>
      </c>
      <c r="AO116" s="2" t="s">
        <v>1857</v>
      </c>
      <c r="AP116" s="2" t="s">
        <v>1857</v>
      </c>
      <c r="AQ116" s="2" t="s">
        <v>1844</v>
      </c>
      <c r="AR116" s="2" t="s">
        <v>1844</v>
      </c>
      <c r="AS116" s="2" t="s">
        <v>1844</v>
      </c>
      <c r="AT116" s="2" t="s">
        <v>1844</v>
      </c>
      <c r="AU116" s="2" t="s">
        <v>1844</v>
      </c>
      <c r="AV116" s="2" t="s">
        <v>1281</v>
      </c>
      <c r="AW116" s="2" t="s">
        <v>5128</v>
      </c>
      <c r="AX116" s="2" t="s">
        <v>1844</v>
      </c>
      <c r="AY116" s="2" t="s">
        <v>1752</v>
      </c>
      <c r="AZ116" s="2" t="s">
        <v>4517</v>
      </c>
      <c r="BA116" s="2" t="s">
        <v>1844</v>
      </c>
      <c r="BB116" s="2" t="s">
        <v>1844</v>
      </c>
      <c r="BC116" s="2" t="s">
        <v>1844</v>
      </c>
      <c r="BD116" s="2" t="s">
        <v>1844</v>
      </c>
      <c r="BE116" s="2" t="s">
        <v>5129</v>
      </c>
      <c r="BF116" s="2" t="s">
        <v>2190</v>
      </c>
      <c r="BG116" s="2" t="s">
        <v>2190</v>
      </c>
      <c r="BH116" s="2" t="s">
        <v>4519</v>
      </c>
      <c r="BI116" s="2" t="s">
        <v>1857</v>
      </c>
      <c r="BJ116" s="2" t="s">
        <v>4518</v>
      </c>
      <c r="BK116" s="2" t="s">
        <v>1844</v>
      </c>
      <c r="BL116" s="2" t="s">
        <v>1025</v>
      </c>
      <c r="BM116" s="2" t="s">
        <v>1844</v>
      </c>
      <c r="BN116" s="2" t="s">
        <v>1844</v>
      </c>
      <c r="BO116" s="2" t="s">
        <v>1844</v>
      </c>
      <c r="BP116" s="2" t="s">
        <v>1844</v>
      </c>
      <c r="BQ116" s="2" t="s">
        <v>1292</v>
      </c>
      <c r="BR116" s="2" t="s">
        <v>1844</v>
      </c>
      <c r="BS116" s="2" t="s">
        <v>1844</v>
      </c>
      <c r="BT116" s="2" t="s">
        <v>5336</v>
      </c>
      <c r="BU116" s="2" t="s">
        <v>1844</v>
      </c>
      <c r="BV116" s="2" t="s">
        <v>1844</v>
      </c>
      <c r="BW116" s="2" t="s">
        <v>1844</v>
      </c>
      <c r="BX116" s="2" t="s">
        <v>1844</v>
      </c>
      <c r="BY116" s="2" t="s">
        <v>1844</v>
      </c>
      <c r="BZ116" s="2" t="s">
        <v>1844</v>
      </c>
      <c r="CA116" s="2" t="s">
        <v>1844</v>
      </c>
      <c r="CB116" s="2" t="s">
        <v>1844</v>
      </c>
      <c r="CC116" s="2" t="s">
        <v>1844</v>
      </c>
      <c r="CD116" s="2" t="s">
        <v>1844</v>
      </c>
      <c r="CE116" s="2" t="s">
        <v>1854</v>
      </c>
      <c r="CF116" s="2" t="s">
        <v>1844</v>
      </c>
      <c r="CG116" s="2" t="s">
        <v>5131</v>
      </c>
      <c r="CH116" s="2" t="s">
        <v>1844</v>
      </c>
      <c r="CI116" s="2" t="s">
        <v>155</v>
      </c>
      <c r="CJ116" s="2" t="s">
        <v>1844</v>
      </c>
      <c r="CK116" s="2" t="s">
        <v>5132</v>
      </c>
      <c r="CL116" s="2" t="s">
        <v>1844</v>
      </c>
      <c r="CM116" s="2" t="s">
        <v>1844</v>
      </c>
      <c r="CN116" s="2" t="s">
        <v>1851</v>
      </c>
      <c r="CO116" s="2" t="s">
        <v>1855</v>
      </c>
      <c r="CP116" s="2" t="s">
        <v>1844</v>
      </c>
      <c r="CQ116" s="2" t="s">
        <v>1844</v>
      </c>
      <c r="CR116" s="2" t="s">
        <v>1844</v>
      </c>
      <c r="CS116" s="2" t="s">
        <v>1844</v>
      </c>
      <c r="CT116" s="2" t="s">
        <v>1844</v>
      </c>
      <c r="CU116" s="2" t="s">
        <v>5133</v>
      </c>
      <c r="CV116" s="2" t="s">
        <v>5134</v>
      </c>
      <c r="CW116" s="3">
        <v>45307</v>
      </c>
      <c r="CX116" s="3">
        <v>45306</v>
      </c>
      <c r="CY116" s="3">
        <v>45307</v>
      </c>
      <c r="CZ116" s="28">
        <v>493235</v>
      </c>
      <c r="DA116" s="4">
        <v>0</v>
      </c>
      <c r="DB116" s="3"/>
      <c r="DC116" s="3"/>
      <c r="DD116" s="3">
        <v>45307</v>
      </c>
      <c r="DE116" s="3">
        <v>45306</v>
      </c>
      <c r="DF116" s="3"/>
      <c r="DG116" s="3">
        <v>45307</v>
      </c>
      <c r="DH116" s="3">
        <v>45306</v>
      </c>
      <c r="DI116" s="3">
        <v>45306</v>
      </c>
      <c r="DJ116" s="3">
        <v>45498</v>
      </c>
      <c r="DK116" s="28">
        <v>0</v>
      </c>
      <c r="DL116" s="3"/>
      <c r="DM116" s="28">
        <v>0</v>
      </c>
      <c r="DN116" s="28">
        <v>0</v>
      </c>
      <c r="DO116" s="3">
        <v>45307</v>
      </c>
      <c r="DP116" s="2" t="s">
        <v>5135</v>
      </c>
      <c r="DQ116" s="28">
        <v>301913</v>
      </c>
      <c r="DR116" s="28">
        <v>0</v>
      </c>
      <c r="DS116" s="28">
        <v>301913</v>
      </c>
      <c r="DT116" s="28">
        <v>493235</v>
      </c>
      <c r="DU116" s="2" t="s">
        <v>1844</v>
      </c>
    </row>
    <row r="117" spans="1:125" x14ac:dyDescent="0.25">
      <c r="A117" s="2" t="s">
        <v>4495</v>
      </c>
      <c r="B117" s="2" t="s">
        <v>1295</v>
      </c>
      <c r="C117" s="2" t="s">
        <v>51</v>
      </c>
      <c r="D117" s="2" t="s">
        <v>52</v>
      </c>
      <c r="E117" s="2" t="s">
        <v>1644</v>
      </c>
      <c r="F117" s="2" t="s">
        <v>5288</v>
      </c>
      <c r="G117" s="2" t="s">
        <v>10</v>
      </c>
      <c r="H117" s="2" t="s">
        <v>1673</v>
      </c>
      <c r="I117" s="2" t="s">
        <v>5121</v>
      </c>
      <c r="J117" s="2" t="s">
        <v>5122</v>
      </c>
      <c r="K117" s="2" t="s">
        <v>1281</v>
      </c>
      <c r="L117" s="2" t="s">
        <v>5148</v>
      </c>
      <c r="M117" s="2" t="s">
        <v>4494</v>
      </c>
      <c r="N117" s="2" t="s">
        <v>1645</v>
      </c>
      <c r="O117" s="2" t="s">
        <v>1870</v>
      </c>
      <c r="P117" s="2" t="s">
        <v>1844</v>
      </c>
      <c r="Q117" s="2" t="s">
        <v>1531</v>
      </c>
      <c r="R117" s="2" t="s">
        <v>1844</v>
      </c>
      <c r="S117" s="2" t="s">
        <v>1875</v>
      </c>
      <c r="T117" s="2" t="s">
        <v>1278</v>
      </c>
      <c r="U117" s="2" t="s">
        <v>1844</v>
      </c>
      <c r="V117" s="2" t="s">
        <v>1844</v>
      </c>
      <c r="W117" s="2" t="s">
        <v>5125</v>
      </c>
      <c r="X117" s="2" t="s">
        <v>5126</v>
      </c>
      <c r="Y117" s="2" t="s">
        <v>1871</v>
      </c>
      <c r="Z117" s="2" t="s">
        <v>1281</v>
      </c>
      <c r="AA117" s="2" t="s">
        <v>1281</v>
      </c>
      <c r="AB117" s="2" t="s">
        <v>5127</v>
      </c>
      <c r="AC117" s="2" t="s">
        <v>1852</v>
      </c>
      <c r="AD117" s="2" t="s">
        <v>1844</v>
      </c>
      <c r="AE117" s="2" t="s">
        <v>1844</v>
      </c>
      <c r="AF117" s="2" t="s">
        <v>1873</v>
      </c>
      <c r="AG117" s="2" t="s">
        <v>1844</v>
      </c>
      <c r="AH117" s="2" t="s">
        <v>1844</v>
      </c>
      <c r="AI117" s="2" t="s">
        <v>1844</v>
      </c>
      <c r="AJ117" s="2" t="s">
        <v>1281</v>
      </c>
      <c r="AK117" s="2" t="s">
        <v>1844</v>
      </c>
      <c r="AL117" s="2" t="s">
        <v>53</v>
      </c>
      <c r="AM117" s="2" t="s">
        <v>1844</v>
      </c>
      <c r="AN117" s="2" t="s">
        <v>1844</v>
      </c>
      <c r="AO117" s="2" t="s">
        <v>1857</v>
      </c>
      <c r="AP117" s="2" t="s">
        <v>1857</v>
      </c>
      <c r="AQ117" s="2" t="s">
        <v>1844</v>
      </c>
      <c r="AR117" s="2" t="s">
        <v>1844</v>
      </c>
      <c r="AS117" s="2" t="s">
        <v>1844</v>
      </c>
      <c r="AT117" s="2" t="s">
        <v>1844</v>
      </c>
      <c r="AU117" s="2" t="s">
        <v>1844</v>
      </c>
      <c r="AV117" s="2" t="s">
        <v>1281</v>
      </c>
      <c r="AW117" s="2" t="s">
        <v>5128</v>
      </c>
      <c r="AX117" s="2" t="s">
        <v>1844</v>
      </c>
      <c r="AY117" s="2" t="s">
        <v>1752</v>
      </c>
      <c r="AZ117" s="2" t="s">
        <v>3828</v>
      </c>
      <c r="BA117" s="2" t="s">
        <v>1844</v>
      </c>
      <c r="BB117" s="2" t="s">
        <v>1844</v>
      </c>
      <c r="BC117" s="2" t="s">
        <v>1844</v>
      </c>
      <c r="BD117" s="2" t="s">
        <v>1844</v>
      </c>
      <c r="BE117" s="2" t="s">
        <v>5129</v>
      </c>
      <c r="BF117" s="2" t="s">
        <v>3828</v>
      </c>
      <c r="BG117" s="2" t="s">
        <v>2311</v>
      </c>
      <c r="BH117" s="2" t="s">
        <v>5337</v>
      </c>
      <c r="BI117" s="2" t="s">
        <v>1857</v>
      </c>
      <c r="BJ117" s="2" t="s">
        <v>2311</v>
      </c>
      <c r="BK117" s="2" t="s">
        <v>1844</v>
      </c>
      <c r="BL117" s="2" t="s">
        <v>1025</v>
      </c>
      <c r="BM117" s="2" t="s">
        <v>1844</v>
      </c>
      <c r="BN117" s="2" t="s">
        <v>1872</v>
      </c>
      <c r="BO117" s="2" t="s">
        <v>1844</v>
      </c>
      <c r="BP117" s="2" t="s">
        <v>1844</v>
      </c>
      <c r="BQ117" s="2" t="s">
        <v>1292</v>
      </c>
      <c r="BR117" s="2" t="s">
        <v>1844</v>
      </c>
      <c r="BS117" s="2" t="s">
        <v>1844</v>
      </c>
      <c r="BT117" s="2" t="s">
        <v>5338</v>
      </c>
      <c r="BU117" s="2" t="s">
        <v>1844</v>
      </c>
      <c r="BV117" s="2" t="s">
        <v>1844</v>
      </c>
      <c r="BW117" s="2" t="s">
        <v>1844</v>
      </c>
      <c r="BX117" s="2" t="s">
        <v>1844</v>
      </c>
      <c r="BY117" s="2" t="s">
        <v>1844</v>
      </c>
      <c r="BZ117" s="2" t="s">
        <v>1844</v>
      </c>
      <c r="CA117" s="2" t="s">
        <v>1844</v>
      </c>
      <c r="CB117" s="2" t="s">
        <v>1844</v>
      </c>
      <c r="CC117" s="2" t="s">
        <v>1844</v>
      </c>
      <c r="CD117" s="2" t="s">
        <v>1844</v>
      </c>
      <c r="CE117" s="2" t="s">
        <v>1854</v>
      </c>
      <c r="CF117" s="2" t="s">
        <v>1844</v>
      </c>
      <c r="CG117" s="2" t="s">
        <v>5131</v>
      </c>
      <c r="CH117" s="2" t="s">
        <v>1844</v>
      </c>
      <c r="CI117" s="2" t="s">
        <v>55</v>
      </c>
      <c r="CJ117" s="2" t="s">
        <v>1844</v>
      </c>
      <c r="CK117" s="2" t="s">
        <v>5132</v>
      </c>
      <c r="CL117" s="2" t="s">
        <v>1844</v>
      </c>
      <c r="CM117" s="2" t="s">
        <v>1844</v>
      </c>
      <c r="CN117" s="2" t="s">
        <v>1851</v>
      </c>
      <c r="CO117" s="2" t="s">
        <v>1855</v>
      </c>
      <c r="CP117" s="2" t="s">
        <v>1844</v>
      </c>
      <c r="CQ117" s="2" t="s">
        <v>1844</v>
      </c>
      <c r="CR117" s="2" t="s">
        <v>1847</v>
      </c>
      <c r="CS117" s="2" t="s">
        <v>1876</v>
      </c>
      <c r="CT117" s="2" t="s">
        <v>1844</v>
      </c>
      <c r="CU117" s="2" t="s">
        <v>5133</v>
      </c>
      <c r="CV117" s="2" t="s">
        <v>5134</v>
      </c>
      <c r="CW117" s="3">
        <v>45294</v>
      </c>
      <c r="CX117" s="3">
        <v>45294</v>
      </c>
      <c r="CY117" s="3">
        <v>45294</v>
      </c>
      <c r="CZ117" s="28">
        <v>1771965</v>
      </c>
      <c r="DA117" s="4">
        <v>0</v>
      </c>
      <c r="DB117" s="3"/>
      <c r="DC117" s="3"/>
      <c r="DD117" s="3">
        <v>45294</v>
      </c>
      <c r="DE117" s="3">
        <v>45294</v>
      </c>
      <c r="DF117" s="3"/>
      <c r="DG117" s="3">
        <v>45342</v>
      </c>
      <c r="DH117" s="3">
        <v>45294</v>
      </c>
      <c r="DI117" s="3">
        <v>45294</v>
      </c>
      <c r="DJ117" s="3">
        <v>45498</v>
      </c>
      <c r="DK117" s="28">
        <v>0</v>
      </c>
      <c r="DL117" s="3"/>
      <c r="DM117" s="28">
        <v>0</v>
      </c>
      <c r="DN117" s="28">
        <v>0</v>
      </c>
      <c r="DO117" s="3">
        <v>45294</v>
      </c>
      <c r="DP117" s="2" t="s">
        <v>5135</v>
      </c>
      <c r="DQ117" s="28">
        <v>2236</v>
      </c>
      <c r="DR117" s="28">
        <v>0</v>
      </c>
      <c r="DS117" s="28">
        <v>2236</v>
      </c>
      <c r="DT117" s="28">
        <v>1771965</v>
      </c>
      <c r="DU117" s="2" t="s">
        <v>1844</v>
      </c>
    </row>
    <row r="118" spans="1:125" x14ac:dyDescent="0.25">
      <c r="A118" s="2" t="s">
        <v>4483</v>
      </c>
      <c r="B118" s="2" t="s">
        <v>1298</v>
      </c>
      <c r="C118" s="2" t="s">
        <v>325</v>
      </c>
      <c r="D118" s="2" t="s">
        <v>326</v>
      </c>
      <c r="E118" s="2" t="s">
        <v>1643</v>
      </c>
      <c r="F118" s="2" t="s">
        <v>5288</v>
      </c>
      <c r="G118" s="2" t="s">
        <v>10</v>
      </c>
      <c r="H118" s="2" t="s">
        <v>1042</v>
      </c>
      <c r="I118" s="2" t="s">
        <v>5121</v>
      </c>
      <c r="J118" s="2" t="s">
        <v>5122</v>
      </c>
      <c r="K118" s="2" t="s">
        <v>1281</v>
      </c>
      <c r="L118" s="2" t="s">
        <v>5123</v>
      </c>
      <c r="M118" s="2" t="s">
        <v>4482</v>
      </c>
      <c r="N118" s="2" t="s">
        <v>1645</v>
      </c>
      <c r="O118" s="2" t="s">
        <v>1960</v>
      </c>
      <c r="P118" s="2" t="s">
        <v>1844</v>
      </c>
      <c r="Q118" s="2" t="s">
        <v>5339</v>
      </c>
      <c r="R118" s="2" t="s">
        <v>1844</v>
      </c>
      <c r="S118" s="2" t="s">
        <v>1844</v>
      </c>
      <c r="T118" s="2" t="s">
        <v>1278</v>
      </c>
      <c r="U118" s="2" t="s">
        <v>1844</v>
      </c>
      <c r="V118" s="2" t="s">
        <v>1844</v>
      </c>
      <c r="W118" s="2" t="s">
        <v>5125</v>
      </c>
      <c r="X118" s="2" t="s">
        <v>5126</v>
      </c>
      <c r="Y118" s="2" t="s">
        <v>1914</v>
      </c>
      <c r="Z118" s="2" t="s">
        <v>1281</v>
      </c>
      <c r="AA118" s="2" t="s">
        <v>1281</v>
      </c>
      <c r="AB118" s="2" t="s">
        <v>5127</v>
      </c>
      <c r="AC118" s="2" t="s">
        <v>1852</v>
      </c>
      <c r="AD118" s="2" t="s">
        <v>1844</v>
      </c>
      <c r="AE118" s="2" t="s">
        <v>1844</v>
      </c>
      <c r="AF118" s="2" t="s">
        <v>1844</v>
      </c>
      <c r="AG118" s="2" t="s">
        <v>1844</v>
      </c>
      <c r="AH118" s="2" t="s">
        <v>1844</v>
      </c>
      <c r="AI118" s="2" t="s">
        <v>1844</v>
      </c>
      <c r="AJ118" s="2" t="s">
        <v>1281</v>
      </c>
      <c r="AK118" s="2" t="s">
        <v>1844</v>
      </c>
      <c r="AL118" s="2" t="s">
        <v>120</v>
      </c>
      <c r="AM118" s="2" t="s">
        <v>1844</v>
      </c>
      <c r="AN118" s="2" t="s">
        <v>1844</v>
      </c>
      <c r="AO118" s="2" t="s">
        <v>1857</v>
      </c>
      <c r="AP118" s="2" t="s">
        <v>1857</v>
      </c>
      <c r="AQ118" s="2" t="s">
        <v>1844</v>
      </c>
      <c r="AR118" s="2" t="s">
        <v>1844</v>
      </c>
      <c r="AS118" s="2" t="s">
        <v>1844</v>
      </c>
      <c r="AT118" s="2" t="s">
        <v>1844</v>
      </c>
      <c r="AU118" s="2" t="s">
        <v>1844</v>
      </c>
      <c r="AV118" s="2" t="s">
        <v>1281</v>
      </c>
      <c r="AW118" s="2" t="s">
        <v>5128</v>
      </c>
      <c r="AX118" s="2" t="s">
        <v>1844</v>
      </c>
      <c r="AY118" s="2" t="s">
        <v>1752</v>
      </c>
      <c r="AZ118" s="2" t="s">
        <v>2204</v>
      </c>
      <c r="BA118" s="2" t="s">
        <v>1844</v>
      </c>
      <c r="BB118" s="2" t="s">
        <v>1844</v>
      </c>
      <c r="BC118" s="2" t="s">
        <v>1844</v>
      </c>
      <c r="BD118" s="2" t="s">
        <v>1844</v>
      </c>
      <c r="BE118" s="2" t="s">
        <v>5129</v>
      </c>
      <c r="BF118" s="2" t="s">
        <v>2374</v>
      </c>
      <c r="BG118" s="2" t="s">
        <v>1905</v>
      </c>
      <c r="BH118" s="2" t="s">
        <v>4484</v>
      </c>
      <c r="BI118" s="2" t="s">
        <v>1857</v>
      </c>
      <c r="BJ118" s="2" t="s">
        <v>2081</v>
      </c>
      <c r="BK118" s="2" t="s">
        <v>1844</v>
      </c>
      <c r="BL118" s="2" t="s">
        <v>1025</v>
      </c>
      <c r="BM118" s="2" t="s">
        <v>1844</v>
      </c>
      <c r="BN118" s="2" t="s">
        <v>1844</v>
      </c>
      <c r="BO118" s="2" t="s">
        <v>1844</v>
      </c>
      <c r="BP118" s="2" t="s">
        <v>1844</v>
      </c>
      <c r="BQ118" s="2" t="s">
        <v>5187</v>
      </c>
      <c r="BR118" s="2" t="s">
        <v>1844</v>
      </c>
      <c r="BS118" s="2" t="s">
        <v>1844</v>
      </c>
      <c r="BT118" s="2" t="s">
        <v>5340</v>
      </c>
      <c r="BU118" s="2" t="s">
        <v>1844</v>
      </c>
      <c r="BV118" s="2" t="s">
        <v>1844</v>
      </c>
      <c r="BW118" s="2" t="s">
        <v>1844</v>
      </c>
      <c r="BX118" s="2" t="s">
        <v>1844</v>
      </c>
      <c r="BY118" s="2" t="s">
        <v>1844</v>
      </c>
      <c r="BZ118" s="2" t="s">
        <v>1844</v>
      </c>
      <c r="CA118" s="2" t="s">
        <v>1844</v>
      </c>
      <c r="CB118" s="2" t="s">
        <v>1844</v>
      </c>
      <c r="CC118" s="2" t="s">
        <v>1844</v>
      </c>
      <c r="CD118" s="2" t="s">
        <v>1844</v>
      </c>
      <c r="CE118" s="2" t="s">
        <v>1854</v>
      </c>
      <c r="CF118" s="2" t="s">
        <v>1844</v>
      </c>
      <c r="CG118" s="2" t="s">
        <v>5341</v>
      </c>
      <c r="CH118" s="2" t="s">
        <v>1844</v>
      </c>
      <c r="CI118" s="2" t="s">
        <v>121</v>
      </c>
      <c r="CJ118" s="2" t="s">
        <v>1844</v>
      </c>
      <c r="CK118" s="2" t="s">
        <v>5132</v>
      </c>
      <c r="CL118" s="2" t="s">
        <v>1844</v>
      </c>
      <c r="CM118" s="2" t="s">
        <v>1844</v>
      </c>
      <c r="CN118" s="2" t="s">
        <v>1851</v>
      </c>
      <c r="CO118" s="2" t="s">
        <v>1855</v>
      </c>
      <c r="CP118" s="2" t="s">
        <v>1844</v>
      </c>
      <c r="CQ118" s="2" t="s">
        <v>1844</v>
      </c>
      <c r="CR118" s="2" t="s">
        <v>1847</v>
      </c>
      <c r="CS118" s="2" t="s">
        <v>1844</v>
      </c>
      <c r="CT118" s="2" t="s">
        <v>1844</v>
      </c>
      <c r="CU118" s="2" t="s">
        <v>5342</v>
      </c>
      <c r="CV118" s="2" t="s">
        <v>5134</v>
      </c>
      <c r="CW118" s="3">
        <v>45279</v>
      </c>
      <c r="CX118" s="3">
        <v>45279</v>
      </c>
      <c r="CY118" s="3">
        <v>45279</v>
      </c>
      <c r="CZ118" s="28">
        <v>605435</v>
      </c>
      <c r="DA118" s="4">
        <v>0</v>
      </c>
      <c r="DB118" s="3"/>
      <c r="DC118" s="3"/>
      <c r="DD118" s="3">
        <v>45279</v>
      </c>
      <c r="DE118" s="3">
        <v>45279</v>
      </c>
      <c r="DF118" s="3"/>
      <c r="DG118" s="3">
        <v>45280</v>
      </c>
      <c r="DH118" s="3"/>
      <c r="DI118" s="3">
        <v>45279</v>
      </c>
      <c r="DJ118" s="3">
        <v>45291</v>
      </c>
      <c r="DK118" s="28">
        <v>0</v>
      </c>
      <c r="DL118" s="3"/>
      <c r="DM118" s="28">
        <v>0</v>
      </c>
      <c r="DN118" s="28">
        <v>0</v>
      </c>
      <c r="DO118" s="3">
        <v>45279</v>
      </c>
      <c r="DP118" s="2" t="s">
        <v>5135</v>
      </c>
      <c r="DQ118" s="28">
        <v>4308486</v>
      </c>
      <c r="DR118" s="28">
        <v>0</v>
      </c>
      <c r="DS118" s="28">
        <v>4308486</v>
      </c>
      <c r="DT118" s="28">
        <v>605435</v>
      </c>
      <c r="DU118" s="2" t="s">
        <v>1844</v>
      </c>
    </row>
    <row r="119" spans="1:125" x14ac:dyDescent="0.25">
      <c r="A119" s="2" t="s">
        <v>4454</v>
      </c>
      <c r="B119" s="2" t="s">
        <v>1291</v>
      </c>
      <c r="C119" s="2" t="s">
        <v>152</v>
      </c>
      <c r="D119" s="2" t="s">
        <v>153</v>
      </c>
      <c r="E119" s="2" t="s">
        <v>1637</v>
      </c>
      <c r="F119" s="2" t="s">
        <v>5288</v>
      </c>
      <c r="G119" s="2" t="s">
        <v>10</v>
      </c>
      <c r="H119" s="2" t="s">
        <v>67</v>
      </c>
      <c r="I119" s="2" t="s">
        <v>5121</v>
      </c>
      <c r="J119" s="2" t="s">
        <v>5122</v>
      </c>
      <c r="K119" s="2" t="s">
        <v>1281</v>
      </c>
      <c r="L119" s="2" t="s">
        <v>5139</v>
      </c>
      <c r="M119" s="2" t="s">
        <v>4453</v>
      </c>
      <c r="N119" s="2" t="s">
        <v>1645</v>
      </c>
      <c r="O119" s="2" t="s">
        <v>2176</v>
      </c>
      <c r="P119" s="2" t="s">
        <v>1844</v>
      </c>
      <c r="Q119" s="2" t="s">
        <v>1296</v>
      </c>
      <c r="R119" s="2" t="s">
        <v>1844</v>
      </c>
      <c r="S119" s="2" t="s">
        <v>1883</v>
      </c>
      <c r="T119" s="2" t="s">
        <v>1278</v>
      </c>
      <c r="U119" s="2" t="s">
        <v>1844</v>
      </c>
      <c r="V119" s="2" t="s">
        <v>1844</v>
      </c>
      <c r="W119" s="2" t="s">
        <v>5125</v>
      </c>
      <c r="X119" s="2" t="s">
        <v>5126</v>
      </c>
      <c r="Y119" s="2" t="s">
        <v>1866</v>
      </c>
      <c r="Z119" s="2" t="s">
        <v>1281</v>
      </c>
      <c r="AA119" s="2" t="s">
        <v>1281</v>
      </c>
      <c r="AB119" s="2" t="s">
        <v>5127</v>
      </c>
      <c r="AC119" s="2" t="s">
        <v>1852</v>
      </c>
      <c r="AD119" s="2" t="s">
        <v>1844</v>
      </c>
      <c r="AE119" s="2" t="s">
        <v>1844</v>
      </c>
      <c r="AF119" s="2" t="s">
        <v>1844</v>
      </c>
      <c r="AG119" s="2" t="s">
        <v>1844</v>
      </c>
      <c r="AH119" s="2" t="s">
        <v>1844</v>
      </c>
      <c r="AI119" s="2" t="s">
        <v>1844</v>
      </c>
      <c r="AJ119" s="2" t="s">
        <v>1281</v>
      </c>
      <c r="AK119" s="2" t="s">
        <v>1844</v>
      </c>
      <c r="AL119" s="2" t="s">
        <v>154</v>
      </c>
      <c r="AM119" s="2" t="s">
        <v>1844</v>
      </c>
      <c r="AN119" s="2" t="s">
        <v>1844</v>
      </c>
      <c r="AO119" s="2" t="s">
        <v>1857</v>
      </c>
      <c r="AP119" s="2" t="s">
        <v>1857</v>
      </c>
      <c r="AQ119" s="2" t="s">
        <v>1844</v>
      </c>
      <c r="AR119" s="2" t="s">
        <v>1844</v>
      </c>
      <c r="AS119" s="2" t="s">
        <v>1844</v>
      </c>
      <c r="AT119" s="2" t="s">
        <v>1844</v>
      </c>
      <c r="AU119" s="2" t="s">
        <v>1844</v>
      </c>
      <c r="AV119" s="2" t="s">
        <v>1281</v>
      </c>
      <c r="AW119" s="2" t="s">
        <v>5128</v>
      </c>
      <c r="AX119" s="2" t="s">
        <v>1844</v>
      </c>
      <c r="AY119" s="2" t="s">
        <v>1752</v>
      </c>
      <c r="AZ119" s="2" t="s">
        <v>2113</v>
      </c>
      <c r="BA119" s="2" t="s">
        <v>1844</v>
      </c>
      <c r="BB119" s="2" t="s">
        <v>1844</v>
      </c>
      <c r="BC119" s="2" t="s">
        <v>1844</v>
      </c>
      <c r="BD119" s="2" t="s">
        <v>1844</v>
      </c>
      <c r="BE119" s="2" t="s">
        <v>5129</v>
      </c>
      <c r="BF119" s="2" t="s">
        <v>2113</v>
      </c>
      <c r="BG119" s="2" t="s">
        <v>2362</v>
      </c>
      <c r="BH119" s="2" t="s">
        <v>5343</v>
      </c>
      <c r="BI119" s="2" t="s">
        <v>1857</v>
      </c>
      <c r="BJ119" s="2" t="s">
        <v>2362</v>
      </c>
      <c r="BK119" s="2" t="s">
        <v>1844</v>
      </c>
      <c r="BL119" s="2" t="s">
        <v>1025</v>
      </c>
      <c r="BM119" s="2" t="s">
        <v>1844</v>
      </c>
      <c r="BN119" s="2" t="s">
        <v>1882</v>
      </c>
      <c r="BO119" s="2" t="s">
        <v>1844</v>
      </c>
      <c r="BP119" s="2" t="s">
        <v>1844</v>
      </c>
      <c r="BQ119" s="2" t="s">
        <v>1292</v>
      </c>
      <c r="BR119" s="2" t="s">
        <v>1844</v>
      </c>
      <c r="BS119" s="2" t="s">
        <v>1844</v>
      </c>
      <c r="BT119" s="2" t="s">
        <v>5344</v>
      </c>
      <c r="BU119" s="2" t="s">
        <v>1844</v>
      </c>
      <c r="BV119" s="2" t="s">
        <v>1844</v>
      </c>
      <c r="BW119" s="2" t="s">
        <v>1844</v>
      </c>
      <c r="BX119" s="2" t="s">
        <v>1844</v>
      </c>
      <c r="BY119" s="2" t="s">
        <v>1844</v>
      </c>
      <c r="BZ119" s="2" t="s">
        <v>1844</v>
      </c>
      <c r="CA119" s="2" t="s">
        <v>1844</v>
      </c>
      <c r="CB119" s="2" t="s">
        <v>1844</v>
      </c>
      <c r="CC119" s="2" t="s">
        <v>1844</v>
      </c>
      <c r="CD119" s="2" t="s">
        <v>1844</v>
      </c>
      <c r="CE119" s="2" t="s">
        <v>1854</v>
      </c>
      <c r="CF119" s="2" t="s">
        <v>1844</v>
      </c>
      <c r="CG119" s="2" t="s">
        <v>5131</v>
      </c>
      <c r="CH119" s="2" t="s">
        <v>1844</v>
      </c>
      <c r="CI119" s="2" t="s">
        <v>155</v>
      </c>
      <c r="CJ119" s="2" t="s">
        <v>1844</v>
      </c>
      <c r="CK119" s="2" t="s">
        <v>5132</v>
      </c>
      <c r="CL119" s="2" t="s">
        <v>1844</v>
      </c>
      <c r="CM119" s="2" t="s">
        <v>1844</v>
      </c>
      <c r="CN119" s="2" t="s">
        <v>1851</v>
      </c>
      <c r="CO119" s="2" t="s">
        <v>1855</v>
      </c>
      <c r="CP119" s="2" t="s">
        <v>1844</v>
      </c>
      <c r="CQ119" s="2" t="s">
        <v>1844</v>
      </c>
      <c r="CR119" s="2" t="s">
        <v>1847</v>
      </c>
      <c r="CS119" s="2" t="s">
        <v>1884</v>
      </c>
      <c r="CT119" s="2" t="s">
        <v>1844</v>
      </c>
      <c r="CU119" s="2" t="s">
        <v>5133</v>
      </c>
      <c r="CV119" s="2" t="s">
        <v>5134</v>
      </c>
      <c r="CW119" s="3">
        <v>45265</v>
      </c>
      <c r="CX119" s="3">
        <v>45265</v>
      </c>
      <c r="CY119" s="3">
        <v>45265</v>
      </c>
      <c r="CZ119" s="28">
        <v>1168288</v>
      </c>
      <c r="DA119" s="4">
        <v>0</v>
      </c>
      <c r="DB119" s="3"/>
      <c r="DC119" s="3"/>
      <c r="DD119" s="3">
        <v>45265</v>
      </c>
      <c r="DE119" s="3">
        <v>45265</v>
      </c>
      <c r="DF119" s="3"/>
      <c r="DG119" s="3">
        <v>45329</v>
      </c>
      <c r="DH119" s="3"/>
      <c r="DI119" s="3">
        <v>45265</v>
      </c>
      <c r="DJ119" s="3">
        <v>45498</v>
      </c>
      <c r="DK119" s="28">
        <v>0</v>
      </c>
      <c r="DL119" s="3"/>
      <c r="DM119" s="28">
        <v>0</v>
      </c>
      <c r="DN119" s="28">
        <v>0</v>
      </c>
      <c r="DO119" s="3">
        <v>45265</v>
      </c>
      <c r="DP119" s="2" t="s">
        <v>5135</v>
      </c>
      <c r="DQ119" s="28">
        <v>27041062</v>
      </c>
      <c r="DR119" s="28">
        <v>0</v>
      </c>
      <c r="DS119" s="28">
        <v>27041062</v>
      </c>
      <c r="DT119" s="28">
        <v>1168288</v>
      </c>
      <c r="DU119" s="2" t="s">
        <v>1844</v>
      </c>
    </row>
    <row r="120" spans="1:125" x14ac:dyDescent="0.25">
      <c r="A120" s="2" t="s">
        <v>4431</v>
      </c>
      <c r="B120" s="2" t="s">
        <v>1291</v>
      </c>
      <c r="C120" s="2" t="s">
        <v>152</v>
      </c>
      <c r="D120" s="2" t="s">
        <v>153</v>
      </c>
      <c r="E120" s="2" t="s">
        <v>1634</v>
      </c>
      <c r="F120" s="2" t="s">
        <v>5288</v>
      </c>
      <c r="G120" s="2" t="s">
        <v>10</v>
      </c>
      <c r="H120" s="2" t="s">
        <v>67</v>
      </c>
      <c r="I120" s="2" t="s">
        <v>5121</v>
      </c>
      <c r="J120" s="2" t="s">
        <v>5122</v>
      </c>
      <c r="K120" s="2" t="s">
        <v>1281</v>
      </c>
      <c r="L120" s="2" t="s">
        <v>5148</v>
      </c>
      <c r="M120" s="2" t="s">
        <v>4430</v>
      </c>
      <c r="N120" s="2" t="s">
        <v>1645</v>
      </c>
      <c r="O120" s="2" t="s">
        <v>2176</v>
      </c>
      <c r="P120" s="2" t="s">
        <v>1844</v>
      </c>
      <c r="Q120" s="2" t="s">
        <v>1531</v>
      </c>
      <c r="R120" s="2" t="s">
        <v>1844</v>
      </c>
      <c r="S120" s="2" t="s">
        <v>1883</v>
      </c>
      <c r="T120" s="2" t="s">
        <v>1278</v>
      </c>
      <c r="U120" s="2" t="s">
        <v>1844</v>
      </c>
      <c r="V120" s="2" t="s">
        <v>1844</v>
      </c>
      <c r="W120" s="2" t="s">
        <v>5125</v>
      </c>
      <c r="X120" s="2" t="s">
        <v>5126</v>
      </c>
      <c r="Y120" s="2" t="s">
        <v>1866</v>
      </c>
      <c r="Z120" s="2" t="s">
        <v>1281</v>
      </c>
      <c r="AA120" s="2" t="s">
        <v>1281</v>
      </c>
      <c r="AB120" s="2" t="s">
        <v>5127</v>
      </c>
      <c r="AC120" s="2" t="s">
        <v>1852</v>
      </c>
      <c r="AD120" s="2" t="s">
        <v>1844</v>
      </c>
      <c r="AE120" s="2" t="s">
        <v>1844</v>
      </c>
      <c r="AF120" s="2" t="s">
        <v>1844</v>
      </c>
      <c r="AG120" s="2" t="s">
        <v>1844</v>
      </c>
      <c r="AH120" s="2" t="s">
        <v>1844</v>
      </c>
      <c r="AI120" s="2" t="s">
        <v>1844</v>
      </c>
      <c r="AJ120" s="2" t="s">
        <v>1281</v>
      </c>
      <c r="AK120" s="2" t="s">
        <v>1844</v>
      </c>
      <c r="AL120" s="2" t="s">
        <v>154</v>
      </c>
      <c r="AM120" s="2" t="s">
        <v>1844</v>
      </c>
      <c r="AN120" s="2" t="s">
        <v>1844</v>
      </c>
      <c r="AO120" s="2" t="s">
        <v>1857</v>
      </c>
      <c r="AP120" s="2" t="s">
        <v>1857</v>
      </c>
      <c r="AQ120" s="2" t="s">
        <v>1844</v>
      </c>
      <c r="AR120" s="2" t="s">
        <v>1844</v>
      </c>
      <c r="AS120" s="2" t="s">
        <v>1844</v>
      </c>
      <c r="AT120" s="2" t="s">
        <v>1844</v>
      </c>
      <c r="AU120" s="2" t="s">
        <v>1844</v>
      </c>
      <c r="AV120" s="2" t="s">
        <v>1281</v>
      </c>
      <c r="AW120" s="2" t="s">
        <v>5128</v>
      </c>
      <c r="AX120" s="2" t="s">
        <v>1844</v>
      </c>
      <c r="AY120" s="2" t="s">
        <v>1752</v>
      </c>
      <c r="AZ120" s="2" t="s">
        <v>1877</v>
      </c>
      <c r="BA120" s="2" t="s">
        <v>1844</v>
      </c>
      <c r="BB120" s="2" t="s">
        <v>1844</v>
      </c>
      <c r="BC120" s="2" t="s">
        <v>1844</v>
      </c>
      <c r="BD120" s="2" t="s">
        <v>1844</v>
      </c>
      <c r="BE120" s="2" t="s">
        <v>5129</v>
      </c>
      <c r="BF120" s="2" t="s">
        <v>1877</v>
      </c>
      <c r="BG120" s="2" t="s">
        <v>2190</v>
      </c>
      <c r="BH120" s="2" t="s">
        <v>4434</v>
      </c>
      <c r="BI120" s="2" t="s">
        <v>1857</v>
      </c>
      <c r="BJ120" s="2" t="s">
        <v>2272</v>
      </c>
      <c r="BK120" s="2" t="s">
        <v>1844</v>
      </c>
      <c r="BL120" s="2" t="s">
        <v>1025</v>
      </c>
      <c r="BM120" s="2" t="s">
        <v>1844</v>
      </c>
      <c r="BN120" s="2" t="s">
        <v>1882</v>
      </c>
      <c r="BO120" s="2" t="s">
        <v>1844</v>
      </c>
      <c r="BP120" s="2" t="s">
        <v>1844</v>
      </c>
      <c r="BQ120" s="2" t="s">
        <v>5187</v>
      </c>
      <c r="BR120" s="2" t="s">
        <v>1844</v>
      </c>
      <c r="BS120" s="2" t="s">
        <v>1844</v>
      </c>
      <c r="BT120" s="2" t="s">
        <v>5345</v>
      </c>
      <c r="BU120" s="2" t="s">
        <v>1844</v>
      </c>
      <c r="BV120" s="2" t="s">
        <v>1844</v>
      </c>
      <c r="BW120" s="2" t="s">
        <v>1844</v>
      </c>
      <c r="BX120" s="2" t="s">
        <v>1844</v>
      </c>
      <c r="BY120" s="2" t="s">
        <v>1844</v>
      </c>
      <c r="BZ120" s="2" t="s">
        <v>1844</v>
      </c>
      <c r="CA120" s="2" t="s">
        <v>1844</v>
      </c>
      <c r="CB120" s="2" t="s">
        <v>1844</v>
      </c>
      <c r="CC120" s="2" t="s">
        <v>1844</v>
      </c>
      <c r="CD120" s="2" t="s">
        <v>1844</v>
      </c>
      <c r="CE120" s="2" t="s">
        <v>1854</v>
      </c>
      <c r="CF120" s="2" t="s">
        <v>1844</v>
      </c>
      <c r="CG120" s="2" t="s">
        <v>5131</v>
      </c>
      <c r="CH120" s="2" t="s">
        <v>1844</v>
      </c>
      <c r="CI120" s="2" t="s">
        <v>155</v>
      </c>
      <c r="CJ120" s="2" t="s">
        <v>1844</v>
      </c>
      <c r="CK120" s="2" t="s">
        <v>5132</v>
      </c>
      <c r="CL120" s="2" t="s">
        <v>1844</v>
      </c>
      <c r="CM120" s="2" t="s">
        <v>1844</v>
      </c>
      <c r="CN120" s="2" t="s">
        <v>1851</v>
      </c>
      <c r="CO120" s="2" t="s">
        <v>1855</v>
      </c>
      <c r="CP120" s="2" t="s">
        <v>1844</v>
      </c>
      <c r="CQ120" s="2" t="s">
        <v>1844</v>
      </c>
      <c r="CR120" s="2" t="s">
        <v>1847</v>
      </c>
      <c r="CS120" s="2" t="s">
        <v>1884</v>
      </c>
      <c r="CT120" s="2" t="s">
        <v>1844</v>
      </c>
      <c r="CU120" s="2" t="s">
        <v>5133</v>
      </c>
      <c r="CV120" s="2" t="s">
        <v>5134</v>
      </c>
      <c r="CW120" s="3">
        <v>45271</v>
      </c>
      <c r="CX120" s="3">
        <v>45264</v>
      </c>
      <c r="CY120" s="3">
        <v>45264</v>
      </c>
      <c r="CZ120" s="28">
        <v>3302045</v>
      </c>
      <c r="DA120" s="4">
        <v>0</v>
      </c>
      <c r="DB120" s="3"/>
      <c r="DC120" s="3"/>
      <c r="DD120" s="3">
        <v>45264</v>
      </c>
      <c r="DE120" s="3">
        <v>45261</v>
      </c>
      <c r="DF120" s="3"/>
      <c r="DG120" s="3">
        <v>45271</v>
      </c>
      <c r="DH120" s="3"/>
      <c r="DI120" s="3">
        <v>45264</v>
      </c>
      <c r="DJ120" s="3">
        <v>45291</v>
      </c>
      <c r="DK120" s="28">
        <v>0</v>
      </c>
      <c r="DL120" s="3"/>
      <c r="DM120" s="28">
        <v>0</v>
      </c>
      <c r="DN120" s="28">
        <v>0</v>
      </c>
      <c r="DO120" s="3">
        <v>45271</v>
      </c>
      <c r="DP120" s="2" t="s">
        <v>5135</v>
      </c>
      <c r="DQ120" s="28">
        <v>3302044</v>
      </c>
      <c r="DR120" s="28">
        <v>0</v>
      </c>
      <c r="DS120" s="28">
        <v>3302044</v>
      </c>
      <c r="DT120" s="28">
        <v>3302045</v>
      </c>
      <c r="DU120" s="2" t="s">
        <v>1844</v>
      </c>
    </row>
    <row r="121" spans="1:125" x14ac:dyDescent="0.25">
      <c r="A121" s="2" t="s">
        <v>4714</v>
      </c>
      <c r="B121" s="2" t="s">
        <v>1295</v>
      </c>
      <c r="C121" s="2" t="s">
        <v>51</v>
      </c>
      <c r="D121" s="2" t="s">
        <v>52</v>
      </c>
      <c r="E121" s="2" t="s">
        <v>1686</v>
      </c>
      <c r="F121" s="2" t="s">
        <v>5288</v>
      </c>
      <c r="G121" s="2" t="s">
        <v>10</v>
      </c>
      <c r="H121" s="2" t="s">
        <v>67</v>
      </c>
      <c r="I121" s="2" t="s">
        <v>5121</v>
      </c>
      <c r="J121" s="2" t="s">
        <v>5122</v>
      </c>
      <c r="K121" s="2" t="s">
        <v>1281</v>
      </c>
      <c r="L121" s="2" t="s">
        <v>5139</v>
      </c>
      <c r="M121" s="2" t="s">
        <v>4713</v>
      </c>
      <c r="N121" s="2" t="s">
        <v>1645</v>
      </c>
      <c r="O121" s="2" t="s">
        <v>1870</v>
      </c>
      <c r="P121" s="2" t="s">
        <v>1844</v>
      </c>
      <c r="Q121" s="2" t="s">
        <v>1296</v>
      </c>
      <c r="R121" s="2" t="s">
        <v>1844</v>
      </c>
      <c r="S121" s="2" t="s">
        <v>1875</v>
      </c>
      <c r="T121" s="2" t="s">
        <v>1278</v>
      </c>
      <c r="U121" s="2" t="s">
        <v>1844</v>
      </c>
      <c r="V121" s="2" t="s">
        <v>1844</v>
      </c>
      <c r="W121" s="2" t="s">
        <v>5125</v>
      </c>
      <c r="X121" s="2" t="s">
        <v>5126</v>
      </c>
      <c r="Y121" s="2" t="s">
        <v>1871</v>
      </c>
      <c r="Z121" s="2" t="s">
        <v>1281</v>
      </c>
      <c r="AA121" s="2" t="s">
        <v>1281</v>
      </c>
      <c r="AB121" s="2" t="s">
        <v>5127</v>
      </c>
      <c r="AC121" s="2" t="s">
        <v>1852</v>
      </c>
      <c r="AD121" s="2" t="s">
        <v>1844</v>
      </c>
      <c r="AE121" s="2" t="s">
        <v>1844</v>
      </c>
      <c r="AF121" s="2" t="s">
        <v>1873</v>
      </c>
      <c r="AG121" s="2" t="s">
        <v>1844</v>
      </c>
      <c r="AH121" s="2" t="s">
        <v>1844</v>
      </c>
      <c r="AI121" s="2" t="s">
        <v>1844</v>
      </c>
      <c r="AJ121" s="2" t="s">
        <v>1281</v>
      </c>
      <c r="AK121" s="2" t="s">
        <v>1844</v>
      </c>
      <c r="AL121" s="2" t="s">
        <v>53</v>
      </c>
      <c r="AM121" s="2" t="s">
        <v>1844</v>
      </c>
      <c r="AN121" s="2" t="s">
        <v>1844</v>
      </c>
      <c r="AO121" s="2" t="s">
        <v>1857</v>
      </c>
      <c r="AP121" s="2" t="s">
        <v>1857</v>
      </c>
      <c r="AQ121" s="2" t="s">
        <v>1844</v>
      </c>
      <c r="AR121" s="2" t="s">
        <v>1844</v>
      </c>
      <c r="AS121" s="2" t="s">
        <v>1844</v>
      </c>
      <c r="AT121" s="2" t="s">
        <v>1844</v>
      </c>
      <c r="AU121" s="2" t="s">
        <v>1844</v>
      </c>
      <c r="AV121" s="2" t="s">
        <v>1281</v>
      </c>
      <c r="AW121" s="2" t="s">
        <v>5128</v>
      </c>
      <c r="AX121" s="2" t="s">
        <v>1844</v>
      </c>
      <c r="AY121" s="2" t="s">
        <v>1752</v>
      </c>
      <c r="AZ121" s="2" t="s">
        <v>2431</v>
      </c>
      <c r="BA121" s="2" t="s">
        <v>1844</v>
      </c>
      <c r="BB121" s="2" t="s">
        <v>1844</v>
      </c>
      <c r="BC121" s="2" t="s">
        <v>1844</v>
      </c>
      <c r="BD121" s="2" t="s">
        <v>1844</v>
      </c>
      <c r="BE121" s="2" t="s">
        <v>5129</v>
      </c>
      <c r="BF121" s="2" t="s">
        <v>2431</v>
      </c>
      <c r="BG121" s="2" t="s">
        <v>2311</v>
      </c>
      <c r="BH121" s="2" t="s">
        <v>5346</v>
      </c>
      <c r="BI121" s="2" t="s">
        <v>1857</v>
      </c>
      <c r="BJ121" s="2" t="s">
        <v>2311</v>
      </c>
      <c r="BK121" s="2" t="s">
        <v>1844</v>
      </c>
      <c r="BL121" s="2" t="s">
        <v>1025</v>
      </c>
      <c r="BM121" s="2" t="s">
        <v>1844</v>
      </c>
      <c r="BN121" s="2" t="s">
        <v>1872</v>
      </c>
      <c r="BO121" s="2" t="s">
        <v>1844</v>
      </c>
      <c r="BP121" s="2" t="s">
        <v>1844</v>
      </c>
      <c r="BQ121" s="2" t="s">
        <v>1292</v>
      </c>
      <c r="BR121" s="2" t="s">
        <v>1844</v>
      </c>
      <c r="BS121" s="2" t="s">
        <v>1844</v>
      </c>
      <c r="BT121" s="2" t="s">
        <v>5347</v>
      </c>
      <c r="BU121" s="2" t="s">
        <v>1844</v>
      </c>
      <c r="BV121" s="2" t="s">
        <v>1844</v>
      </c>
      <c r="BW121" s="2" t="s">
        <v>1844</v>
      </c>
      <c r="BX121" s="2" t="s">
        <v>1844</v>
      </c>
      <c r="BY121" s="2" t="s">
        <v>1844</v>
      </c>
      <c r="BZ121" s="2" t="s">
        <v>1844</v>
      </c>
      <c r="CA121" s="2" t="s">
        <v>1844</v>
      </c>
      <c r="CB121" s="2" t="s">
        <v>1844</v>
      </c>
      <c r="CC121" s="2" t="s">
        <v>1844</v>
      </c>
      <c r="CD121" s="2" t="s">
        <v>1844</v>
      </c>
      <c r="CE121" s="2" t="s">
        <v>1854</v>
      </c>
      <c r="CF121" s="2" t="s">
        <v>1844</v>
      </c>
      <c r="CG121" s="2" t="s">
        <v>5131</v>
      </c>
      <c r="CH121" s="2" t="s">
        <v>1844</v>
      </c>
      <c r="CI121" s="2" t="s">
        <v>55</v>
      </c>
      <c r="CJ121" s="2" t="s">
        <v>1844</v>
      </c>
      <c r="CK121" s="2" t="s">
        <v>5132</v>
      </c>
      <c r="CL121" s="2" t="s">
        <v>1844</v>
      </c>
      <c r="CM121" s="2" t="s">
        <v>1844</v>
      </c>
      <c r="CN121" s="2" t="s">
        <v>1851</v>
      </c>
      <c r="CO121" s="2" t="s">
        <v>1855</v>
      </c>
      <c r="CP121" s="2" t="s">
        <v>1844</v>
      </c>
      <c r="CQ121" s="2" t="s">
        <v>1844</v>
      </c>
      <c r="CR121" s="2" t="s">
        <v>1847</v>
      </c>
      <c r="CS121" s="2" t="s">
        <v>1876</v>
      </c>
      <c r="CT121" s="2" t="s">
        <v>1844</v>
      </c>
      <c r="CU121" s="2" t="s">
        <v>5133</v>
      </c>
      <c r="CV121" s="2" t="s">
        <v>5134</v>
      </c>
      <c r="CW121" s="3">
        <v>45401</v>
      </c>
      <c r="CX121" s="3">
        <v>45401</v>
      </c>
      <c r="CY121" s="3">
        <v>45401</v>
      </c>
      <c r="CZ121" s="28">
        <v>4410682</v>
      </c>
      <c r="DA121" s="4">
        <v>0</v>
      </c>
      <c r="DB121" s="3"/>
      <c r="DC121" s="3"/>
      <c r="DD121" s="3">
        <v>45401</v>
      </c>
      <c r="DE121" s="3">
        <v>45401</v>
      </c>
      <c r="DF121" s="3"/>
      <c r="DG121" s="3">
        <v>45401</v>
      </c>
      <c r="DH121" s="3"/>
      <c r="DI121" s="3">
        <v>45401</v>
      </c>
      <c r="DJ121" s="3">
        <v>45498</v>
      </c>
      <c r="DK121" s="28">
        <v>0</v>
      </c>
      <c r="DL121" s="3"/>
      <c r="DM121" s="28">
        <v>0</v>
      </c>
      <c r="DN121" s="28">
        <v>0</v>
      </c>
      <c r="DO121" s="3">
        <v>45401</v>
      </c>
      <c r="DP121" s="2" t="s">
        <v>5135</v>
      </c>
      <c r="DQ121" s="28">
        <v>4410682</v>
      </c>
      <c r="DR121" s="28">
        <v>0</v>
      </c>
      <c r="DS121" s="28">
        <v>4410682</v>
      </c>
      <c r="DT121" s="28">
        <v>4410682</v>
      </c>
      <c r="DU121" s="2" t="s">
        <v>1844</v>
      </c>
    </row>
    <row r="122" spans="1:125" x14ac:dyDescent="0.25">
      <c r="A122" s="2" t="s">
        <v>4710</v>
      </c>
      <c r="B122" s="2" t="s">
        <v>1291</v>
      </c>
      <c r="C122" s="2" t="s">
        <v>152</v>
      </c>
      <c r="D122" s="2" t="s">
        <v>153</v>
      </c>
      <c r="E122" s="2" t="s">
        <v>5348</v>
      </c>
      <c r="F122" s="2" t="s">
        <v>5288</v>
      </c>
      <c r="G122" s="2" t="s">
        <v>10</v>
      </c>
      <c r="H122" s="2" t="s">
        <v>8</v>
      </c>
      <c r="I122" s="2" t="s">
        <v>5121</v>
      </c>
      <c r="J122" s="2" t="s">
        <v>5122</v>
      </c>
      <c r="K122" s="2" t="s">
        <v>1281</v>
      </c>
      <c r="L122" s="2" t="s">
        <v>5148</v>
      </c>
      <c r="M122" s="2" t="s">
        <v>4709</v>
      </c>
      <c r="N122" s="2" t="s">
        <v>1658</v>
      </c>
      <c r="O122" s="2" t="s">
        <v>2176</v>
      </c>
      <c r="P122" s="2" t="s">
        <v>1844</v>
      </c>
      <c r="Q122" s="2" t="s">
        <v>1299</v>
      </c>
      <c r="R122" s="2" t="s">
        <v>1844</v>
      </c>
      <c r="S122" s="2" t="s">
        <v>1883</v>
      </c>
      <c r="T122" s="2" t="s">
        <v>1278</v>
      </c>
      <c r="U122" s="2" t="s">
        <v>1844</v>
      </c>
      <c r="V122" s="2" t="s">
        <v>1844</v>
      </c>
      <c r="W122" s="2" t="s">
        <v>5125</v>
      </c>
      <c r="X122" s="2" t="s">
        <v>5126</v>
      </c>
      <c r="Y122" s="2" t="s">
        <v>1866</v>
      </c>
      <c r="Z122" s="2" t="s">
        <v>1281</v>
      </c>
      <c r="AA122" s="2" t="s">
        <v>1281</v>
      </c>
      <c r="AB122" s="2" t="s">
        <v>5127</v>
      </c>
      <c r="AC122" s="2" t="s">
        <v>1852</v>
      </c>
      <c r="AD122" s="2" t="s">
        <v>1844</v>
      </c>
      <c r="AE122" s="2" t="s">
        <v>1844</v>
      </c>
      <c r="AF122" s="2" t="s">
        <v>1844</v>
      </c>
      <c r="AG122" s="2" t="s">
        <v>1844</v>
      </c>
      <c r="AH122" s="2" t="s">
        <v>1844</v>
      </c>
      <c r="AI122" s="2" t="s">
        <v>1844</v>
      </c>
      <c r="AJ122" s="2" t="s">
        <v>1281</v>
      </c>
      <c r="AK122" s="2" t="s">
        <v>1844</v>
      </c>
      <c r="AL122" s="2" t="s">
        <v>154</v>
      </c>
      <c r="AM122" s="2" t="s">
        <v>1844</v>
      </c>
      <c r="AN122" s="2" t="s">
        <v>1844</v>
      </c>
      <c r="AO122" s="2" t="s">
        <v>1857</v>
      </c>
      <c r="AP122" s="2" t="s">
        <v>1857</v>
      </c>
      <c r="AQ122" s="2" t="s">
        <v>1844</v>
      </c>
      <c r="AR122" s="2" t="s">
        <v>1844</v>
      </c>
      <c r="AS122" s="2" t="s">
        <v>1844</v>
      </c>
      <c r="AT122" s="2" t="s">
        <v>1844</v>
      </c>
      <c r="AU122" s="2" t="s">
        <v>1844</v>
      </c>
      <c r="AV122" s="2" t="s">
        <v>1281</v>
      </c>
      <c r="AW122" s="2" t="s">
        <v>5128</v>
      </c>
      <c r="AX122" s="2" t="s">
        <v>1844</v>
      </c>
      <c r="AY122" s="2" t="s">
        <v>1752</v>
      </c>
      <c r="AZ122" s="2" t="s">
        <v>2518</v>
      </c>
      <c r="BA122" s="2" t="s">
        <v>1844</v>
      </c>
      <c r="BB122" s="2" t="s">
        <v>1844</v>
      </c>
      <c r="BC122" s="2" t="s">
        <v>1844</v>
      </c>
      <c r="BD122" s="2" t="s">
        <v>1844</v>
      </c>
      <c r="BE122" s="2" t="s">
        <v>5129</v>
      </c>
      <c r="BF122" s="2" t="s">
        <v>2518</v>
      </c>
      <c r="BG122" s="2" t="s">
        <v>2065</v>
      </c>
      <c r="BH122" s="2" t="s">
        <v>5349</v>
      </c>
      <c r="BI122" s="2" t="s">
        <v>1857</v>
      </c>
      <c r="BJ122" s="2" t="s">
        <v>2065</v>
      </c>
      <c r="BK122" s="2" t="s">
        <v>1844</v>
      </c>
      <c r="BL122" s="2" t="s">
        <v>1025</v>
      </c>
      <c r="BM122" s="2" t="s">
        <v>1844</v>
      </c>
      <c r="BN122" s="2" t="s">
        <v>1882</v>
      </c>
      <c r="BO122" s="2" t="s">
        <v>1844</v>
      </c>
      <c r="BP122" s="2" t="s">
        <v>1844</v>
      </c>
      <c r="BQ122" s="2" t="s">
        <v>1292</v>
      </c>
      <c r="BR122" s="2" t="s">
        <v>1844</v>
      </c>
      <c r="BS122" s="2" t="s">
        <v>1844</v>
      </c>
      <c r="BT122" s="2" t="s">
        <v>5350</v>
      </c>
      <c r="BU122" s="2" t="s">
        <v>1844</v>
      </c>
      <c r="BV122" s="2" t="s">
        <v>1844</v>
      </c>
      <c r="BW122" s="2" t="s">
        <v>1844</v>
      </c>
      <c r="BX122" s="2" t="s">
        <v>1844</v>
      </c>
      <c r="BY122" s="2" t="s">
        <v>1844</v>
      </c>
      <c r="BZ122" s="2" t="s">
        <v>1844</v>
      </c>
      <c r="CA122" s="2" t="s">
        <v>1844</v>
      </c>
      <c r="CB122" s="2" t="s">
        <v>1844</v>
      </c>
      <c r="CC122" s="2" t="s">
        <v>1844</v>
      </c>
      <c r="CD122" s="2" t="s">
        <v>1844</v>
      </c>
      <c r="CE122" s="2" t="s">
        <v>1854</v>
      </c>
      <c r="CF122" s="2" t="s">
        <v>1844</v>
      </c>
      <c r="CG122" s="2" t="s">
        <v>5131</v>
      </c>
      <c r="CH122" s="2" t="s">
        <v>1844</v>
      </c>
      <c r="CI122" s="2" t="s">
        <v>155</v>
      </c>
      <c r="CJ122" s="2" t="s">
        <v>1844</v>
      </c>
      <c r="CK122" s="2" t="s">
        <v>5132</v>
      </c>
      <c r="CL122" s="2" t="s">
        <v>1844</v>
      </c>
      <c r="CM122" s="2" t="s">
        <v>1844</v>
      </c>
      <c r="CN122" s="2" t="s">
        <v>1851</v>
      </c>
      <c r="CO122" s="2" t="s">
        <v>1855</v>
      </c>
      <c r="CP122" s="2" t="s">
        <v>1844</v>
      </c>
      <c r="CQ122" s="2" t="s">
        <v>1844</v>
      </c>
      <c r="CR122" s="2" t="s">
        <v>1847</v>
      </c>
      <c r="CS122" s="2" t="s">
        <v>1884</v>
      </c>
      <c r="CT122" s="2" t="s">
        <v>1844</v>
      </c>
      <c r="CU122" s="2" t="s">
        <v>5133</v>
      </c>
      <c r="CV122" s="2" t="s">
        <v>5134</v>
      </c>
      <c r="CW122" s="3">
        <v>45393</v>
      </c>
      <c r="CX122" s="3">
        <v>45393</v>
      </c>
      <c r="CY122" s="3">
        <v>45392</v>
      </c>
      <c r="CZ122" s="28">
        <v>2500456</v>
      </c>
      <c r="DA122" s="4">
        <v>0</v>
      </c>
      <c r="DB122" s="3"/>
      <c r="DC122" s="3"/>
      <c r="DD122" s="3">
        <v>45392</v>
      </c>
      <c r="DE122" s="3">
        <v>45392</v>
      </c>
      <c r="DF122" s="3"/>
      <c r="DG122" s="3">
        <v>45397</v>
      </c>
      <c r="DH122" s="3">
        <v>45392</v>
      </c>
      <c r="DI122" s="3">
        <v>45392</v>
      </c>
      <c r="DJ122" s="3">
        <v>45498</v>
      </c>
      <c r="DK122" s="28">
        <v>0</v>
      </c>
      <c r="DL122" s="3"/>
      <c r="DM122" s="28">
        <v>0</v>
      </c>
      <c r="DN122" s="28">
        <v>0</v>
      </c>
      <c r="DO122" s="3">
        <v>45392</v>
      </c>
      <c r="DP122" s="2" t="s">
        <v>5135</v>
      </c>
      <c r="DQ122" s="28">
        <v>2500455</v>
      </c>
      <c r="DR122" s="28">
        <v>0</v>
      </c>
      <c r="DS122" s="28">
        <v>2500455</v>
      </c>
      <c r="DT122" s="28">
        <v>2500456</v>
      </c>
      <c r="DU122" s="2" t="s">
        <v>1844</v>
      </c>
    </row>
    <row r="123" spans="1:125" x14ac:dyDescent="0.25">
      <c r="A123" s="2" t="s">
        <v>3632</v>
      </c>
      <c r="B123" s="2" t="s">
        <v>1298</v>
      </c>
      <c r="C123" s="2" t="s">
        <v>170</v>
      </c>
      <c r="D123" s="2" t="s">
        <v>171</v>
      </c>
      <c r="E123" s="2" t="s">
        <v>1365</v>
      </c>
      <c r="F123" s="2" t="s">
        <v>5288</v>
      </c>
      <c r="G123" s="2" t="s">
        <v>10</v>
      </c>
      <c r="H123" s="2" t="s">
        <v>67</v>
      </c>
      <c r="I123" s="2" t="s">
        <v>5121</v>
      </c>
      <c r="J123" s="2" t="s">
        <v>5122</v>
      </c>
      <c r="K123" s="2" t="s">
        <v>1281</v>
      </c>
      <c r="L123" s="2" t="s">
        <v>5148</v>
      </c>
      <c r="M123" s="2" t="s">
        <v>3631</v>
      </c>
      <c r="N123" s="2" t="s">
        <v>1652</v>
      </c>
      <c r="O123" s="2" t="s">
        <v>1844</v>
      </c>
      <c r="P123" s="2" t="s">
        <v>1844</v>
      </c>
      <c r="Q123" s="2" t="s">
        <v>1531</v>
      </c>
      <c r="R123" s="2" t="s">
        <v>1844</v>
      </c>
      <c r="S123" s="2" t="s">
        <v>2001</v>
      </c>
      <c r="T123" s="2" t="s">
        <v>1278</v>
      </c>
      <c r="U123" s="2" t="s">
        <v>1844</v>
      </c>
      <c r="V123" s="2" t="s">
        <v>1844</v>
      </c>
      <c r="W123" s="2" t="s">
        <v>5125</v>
      </c>
      <c r="X123" s="2" t="s">
        <v>5126</v>
      </c>
      <c r="Y123" s="2" t="s">
        <v>1914</v>
      </c>
      <c r="Z123" s="2" t="s">
        <v>1281</v>
      </c>
      <c r="AA123" s="2" t="s">
        <v>1281</v>
      </c>
      <c r="AB123" s="2" t="s">
        <v>5127</v>
      </c>
      <c r="AC123" s="2" t="s">
        <v>1852</v>
      </c>
      <c r="AD123" s="2" t="s">
        <v>1844</v>
      </c>
      <c r="AE123" s="2" t="s">
        <v>1844</v>
      </c>
      <c r="AF123" s="2" t="s">
        <v>1844</v>
      </c>
      <c r="AG123" s="2" t="s">
        <v>1844</v>
      </c>
      <c r="AH123" s="2" t="s">
        <v>1844</v>
      </c>
      <c r="AI123" s="2" t="s">
        <v>1844</v>
      </c>
      <c r="AJ123" s="2" t="s">
        <v>1281</v>
      </c>
      <c r="AK123" s="2" t="s">
        <v>1844</v>
      </c>
      <c r="AL123" s="2" t="s">
        <v>120</v>
      </c>
      <c r="AM123" s="2" t="s">
        <v>1844</v>
      </c>
      <c r="AN123" s="2" t="s">
        <v>1844</v>
      </c>
      <c r="AO123" s="2" t="s">
        <v>1857</v>
      </c>
      <c r="AP123" s="2" t="s">
        <v>1857</v>
      </c>
      <c r="AQ123" s="2" t="s">
        <v>1844</v>
      </c>
      <c r="AR123" s="2" t="s">
        <v>1844</v>
      </c>
      <c r="AS123" s="2" t="s">
        <v>1844</v>
      </c>
      <c r="AT123" s="2" t="s">
        <v>1844</v>
      </c>
      <c r="AU123" s="2" t="s">
        <v>1844</v>
      </c>
      <c r="AV123" s="2" t="s">
        <v>1281</v>
      </c>
      <c r="AW123" s="2" t="s">
        <v>5128</v>
      </c>
      <c r="AX123" s="2" t="s">
        <v>1844</v>
      </c>
      <c r="AY123" s="2" t="s">
        <v>1752</v>
      </c>
      <c r="AZ123" s="2" t="s">
        <v>1962</v>
      </c>
      <c r="BA123" s="2" t="s">
        <v>1844</v>
      </c>
      <c r="BB123" s="2" t="s">
        <v>1844</v>
      </c>
      <c r="BC123" s="2" t="s">
        <v>1844</v>
      </c>
      <c r="BD123" s="2" t="s">
        <v>1844</v>
      </c>
      <c r="BE123" s="2" t="s">
        <v>5129</v>
      </c>
      <c r="BF123" s="2" t="s">
        <v>2190</v>
      </c>
      <c r="BG123" s="2" t="s">
        <v>1905</v>
      </c>
      <c r="BH123" s="2" t="s">
        <v>3634</v>
      </c>
      <c r="BI123" s="2" t="s">
        <v>1857</v>
      </c>
      <c r="BJ123" s="2" t="s">
        <v>1905</v>
      </c>
      <c r="BK123" s="2" t="s">
        <v>1844</v>
      </c>
      <c r="BL123" s="2" t="s">
        <v>1025</v>
      </c>
      <c r="BM123" s="2" t="s">
        <v>1844</v>
      </c>
      <c r="BN123" s="2" t="s">
        <v>1999</v>
      </c>
      <c r="BO123" s="2" t="s">
        <v>1844</v>
      </c>
      <c r="BP123" s="2" t="s">
        <v>1844</v>
      </c>
      <c r="BQ123" s="2" t="s">
        <v>5187</v>
      </c>
      <c r="BR123" s="2" t="s">
        <v>1844</v>
      </c>
      <c r="BS123" s="2" t="s">
        <v>1844</v>
      </c>
      <c r="BT123" s="2" t="s">
        <v>5351</v>
      </c>
      <c r="BU123" s="2" t="s">
        <v>1844</v>
      </c>
      <c r="BV123" s="2" t="s">
        <v>1844</v>
      </c>
      <c r="BW123" s="2" t="s">
        <v>1844</v>
      </c>
      <c r="BX123" s="2" t="s">
        <v>1844</v>
      </c>
      <c r="BY123" s="2" t="s">
        <v>1844</v>
      </c>
      <c r="BZ123" s="2" t="s">
        <v>1844</v>
      </c>
      <c r="CA123" s="2" t="s">
        <v>1844</v>
      </c>
      <c r="CB123" s="2" t="s">
        <v>1844</v>
      </c>
      <c r="CC123" s="2" t="s">
        <v>1844</v>
      </c>
      <c r="CD123" s="2" t="s">
        <v>1844</v>
      </c>
      <c r="CE123" s="2" t="s">
        <v>1854</v>
      </c>
      <c r="CF123" s="2" t="s">
        <v>1844</v>
      </c>
      <c r="CG123" s="2" t="s">
        <v>1844</v>
      </c>
      <c r="CH123" s="2" t="s">
        <v>1844</v>
      </c>
      <c r="CI123" s="2" t="s">
        <v>121</v>
      </c>
      <c r="CJ123" s="2" t="s">
        <v>1844</v>
      </c>
      <c r="CK123" s="2" t="s">
        <v>5132</v>
      </c>
      <c r="CL123" s="2" t="s">
        <v>1844</v>
      </c>
      <c r="CM123" s="2" t="s">
        <v>1844</v>
      </c>
      <c r="CN123" s="2" t="s">
        <v>1851</v>
      </c>
      <c r="CO123" s="2" t="s">
        <v>1855</v>
      </c>
      <c r="CP123" s="2" t="s">
        <v>1844</v>
      </c>
      <c r="CQ123" s="2" t="s">
        <v>1844</v>
      </c>
      <c r="CR123" s="2" t="s">
        <v>1844</v>
      </c>
      <c r="CS123" s="2" t="s">
        <v>2002</v>
      </c>
      <c r="CT123" s="2" t="s">
        <v>1844</v>
      </c>
      <c r="CU123" s="2" t="s">
        <v>1844</v>
      </c>
      <c r="CV123" s="2" t="s">
        <v>5134</v>
      </c>
      <c r="CW123" s="3">
        <v>45030</v>
      </c>
      <c r="CX123" s="3">
        <v>45026</v>
      </c>
      <c r="CY123" s="3">
        <v>45026</v>
      </c>
      <c r="CZ123" s="28">
        <v>2040109</v>
      </c>
      <c r="DA123" s="4">
        <v>0</v>
      </c>
      <c r="DB123" s="3"/>
      <c r="DC123" s="3"/>
      <c r="DD123" s="3">
        <v>45026</v>
      </c>
      <c r="DE123" s="3">
        <v>45026</v>
      </c>
      <c r="DF123" s="3"/>
      <c r="DG123" s="3">
        <v>45030</v>
      </c>
      <c r="DH123" s="3"/>
      <c r="DI123" s="3">
        <v>45026</v>
      </c>
      <c r="DJ123" s="3">
        <v>45078</v>
      </c>
      <c r="DK123" s="28">
        <v>0</v>
      </c>
      <c r="DL123" s="3"/>
      <c r="DM123" s="28">
        <v>0</v>
      </c>
      <c r="DN123" s="28">
        <v>0</v>
      </c>
      <c r="DO123" s="3">
        <v>45030</v>
      </c>
      <c r="DP123" s="2" t="s">
        <v>5135</v>
      </c>
      <c r="DQ123" s="28">
        <v>12217273</v>
      </c>
      <c r="DR123" s="28">
        <v>0</v>
      </c>
      <c r="DS123" s="28">
        <v>12217273</v>
      </c>
      <c r="DT123" s="28">
        <v>2040109</v>
      </c>
      <c r="DU123" s="2" t="s">
        <v>1844</v>
      </c>
    </row>
    <row r="124" spans="1:125" x14ac:dyDescent="0.25">
      <c r="A124" s="2" t="s">
        <v>3379</v>
      </c>
      <c r="B124" s="2" t="s">
        <v>1291</v>
      </c>
      <c r="C124" s="2" t="s">
        <v>152</v>
      </c>
      <c r="D124" s="2" t="s">
        <v>153</v>
      </c>
      <c r="E124" s="2" t="s">
        <v>1497</v>
      </c>
      <c r="F124" s="2" t="s">
        <v>5288</v>
      </c>
      <c r="G124" s="2" t="s">
        <v>10</v>
      </c>
      <c r="H124" s="2" t="s">
        <v>67</v>
      </c>
      <c r="I124" s="2" t="s">
        <v>5121</v>
      </c>
      <c r="J124" s="2" t="s">
        <v>5122</v>
      </c>
      <c r="K124" s="2" t="s">
        <v>1281</v>
      </c>
      <c r="L124" s="2" t="s">
        <v>5148</v>
      </c>
      <c r="M124" s="2" t="s">
        <v>3378</v>
      </c>
      <c r="N124" s="2" t="s">
        <v>1645</v>
      </c>
      <c r="O124" s="2" t="s">
        <v>2176</v>
      </c>
      <c r="P124" s="2" t="s">
        <v>1844</v>
      </c>
      <c r="Q124" s="2" t="s">
        <v>1296</v>
      </c>
      <c r="R124" s="2" t="s">
        <v>1844</v>
      </c>
      <c r="S124" s="2" t="s">
        <v>1883</v>
      </c>
      <c r="T124" s="2" t="s">
        <v>1278</v>
      </c>
      <c r="U124" s="2" t="s">
        <v>1844</v>
      </c>
      <c r="V124" s="2" t="s">
        <v>1844</v>
      </c>
      <c r="W124" s="2" t="s">
        <v>5125</v>
      </c>
      <c r="X124" s="2" t="s">
        <v>5126</v>
      </c>
      <c r="Y124" s="2" t="s">
        <v>1866</v>
      </c>
      <c r="Z124" s="2" t="s">
        <v>1281</v>
      </c>
      <c r="AA124" s="2" t="s">
        <v>1281</v>
      </c>
      <c r="AB124" s="2" t="s">
        <v>5127</v>
      </c>
      <c r="AC124" s="2" t="s">
        <v>1852</v>
      </c>
      <c r="AD124" s="2" t="s">
        <v>1844</v>
      </c>
      <c r="AE124" s="2" t="s">
        <v>1844</v>
      </c>
      <c r="AF124" s="2" t="s">
        <v>1844</v>
      </c>
      <c r="AG124" s="2" t="s">
        <v>1844</v>
      </c>
      <c r="AH124" s="2" t="s">
        <v>1844</v>
      </c>
      <c r="AI124" s="2" t="s">
        <v>1844</v>
      </c>
      <c r="AJ124" s="2" t="s">
        <v>1281</v>
      </c>
      <c r="AK124" s="2" t="s">
        <v>1844</v>
      </c>
      <c r="AL124" s="2" t="s">
        <v>154</v>
      </c>
      <c r="AM124" s="2" t="s">
        <v>1844</v>
      </c>
      <c r="AN124" s="2" t="s">
        <v>1844</v>
      </c>
      <c r="AO124" s="2" t="s">
        <v>1857</v>
      </c>
      <c r="AP124" s="2" t="s">
        <v>1857</v>
      </c>
      <c r="AQ124" s="2" t="s">
        <v>1844</v>
      </c>
      <c r="AR124" s="2" t="s">
        <v>1844</v>
      </c>
      <c r="AS124" s="2" t="s">
        <v>1844</v>
      </c>
      <c r="AT124" s="2" t="s">
        <v>1844</v>
      </c>
      <c r="AU124" s="2" t="s">
        <v>1844</v>
      </c>
      <c r="AV124" s="2" t="s">
        <v>1281</v>
      </c>
      <c r="AW124" s="2" t="s">
        <v>5128</v>
      </c>
      <c r="AX124" s="2" t="s">
        <v>1844</v>
      </c>
      <c r="AY124" s="2" t="s">
        <v>1752</v>
      </c>
      <c r="AZ124" s="2" t="s">
        <v>2562</v>
      </c>
      <c r="BA124" s="2" t="s">
        <v>1844</v>
      </c>
      <c r="BB124" s="2" t="s">
        <v>1844</v>
      </c>
      <c r="BC124" s="2" t="s">
        <v>1844</v>
      </c>
      <c r="BD124" s="2" t="s">
        <v>1844</v>
      </c>
      <c r="BE124" s="2" t="s">
        <v>5129</v>
      </c>
      <c r="BF124" s="2" t="s">
        <v>1905</v>
      </c>
      <c r="BG124" s="2" t="s">
        <v>1905</v>
      </c>
      <c r="BH124" s="2" t="s">
        <v>5352</v>
      </c>
      <c r="BI124" s="2" t="s">
        <v>1857</v>
      </c>
      <c r="BJ124" s="2" t="s">
        <v>2043</v>
      </c>
      <c r="BK124" s="2" t="s">
        <v>1844</v>
      </c>
      <c r="BL124" s="2" t="s">
        <v>1025</v>
      </c>
      <c r="BM124" s="2" t="s">
        <v>1844</v>
      </c>
      <c r="BN124" s="2" t="s">
        <v>1882</v>
      </c>
      <c r="BO124" s="2" t="s">
        <v>1844</v>
      </c>
      <c r="BP124" s="2" t="s">
        <v>1844</v>
      </c>
      <c r="BQ124" s="2" t="s">
        <v>5187</v>
      </c>
      <c r="BR124" s="2" t="s">
        <v>1844</v>
      </c>
      <c r="BS124" s="2" t="s">
        <v>1844</v>
      </c>
      <c r="BT124" s="2" t="s">
        <v>5353</v>
      </c>
      <c r="BU124" s="2" t="s">
        <v>1844</v>
      </c>
      <c r="BV124" s="2" t="s">
        <v>1844</v>
      </c>
      <c r="BW124" s="2" t="s">
        <v>1844</v>
      </c>
      <c r="BX124" s="2" t="s">
        <v>1844</v>
      </c>
      <c r="BY124" s="2" t="s">
        <v>1844</v>
      </c>
      <c r="BZ124" s="2" t="s">
        <v>1844</v>
      </c>
      <c r="CA124" s="2" t="s">
        <v>1844</v>
      </c>
      <c r="CB124" s="2" t="s">
        <v>1844</v>
      </c>
      <c r="CC124" s="2" t="s">
        <v>1844</v>
      </c>
      <c r="CD124" s="2" t="s">
        <v>1844</v>
      </c>
      <c r="CE124" s="2" t="s">
        <v>1854</v>
      </c>
      <c r="CF124" s="2" t="s">
        <v>1844</v>
      </c>
      <c r="CG124" s="2" t="s">
        <v>5131</v>
      </c>
      <c r="CH124" s="2" t="s">
        <v>1844</v>
      </c>
      <c r="CI124" s="2" t="s">
        <v>155</v>
      </c>
      <c r="CJ124" s="2" t="s">
        <v>1844</v>
      </c>
      <c r="CK124" s="2" t="s">
        <v>5132</v>
      </c>
      <c r="CL124" s="2" t="s">
        <v>1844</v>
      </c>
      <c r="CM124" s="2" t="s">
        <v>1844</v>
      </c>
      <c r="CN124" s="2" t="s">
        <v>1851</v>
      </c>
      <c r="CO124" s="2" t="s">
        <v>1855</v>
      </c>
      <c r="CP124" s="2" t="s">
        <v>1844</v>
      </c>
      <c r="CQ124" s="2" t="s">
        <v>1844</v>
      </c>
      <c r="CR124" s="2" t="s">
        <v>1847</v>
      </c>
      <c r="CS124" s="2" t="s">
        <v>1884</v>
      </c>
      <c r="CT124" s="2" t="s">
        <v>1844</v>
      </c>
      <c r="CU124" s="2" t="s">
        <v>5133</v>
      </c>
      <c r="CV124" s="2" t="s">
        <v>5134</v>
      </c>
      <c r="CW124" s="3">
        <v>44953</v>
      </c>
      <c r="CX124" s="3">
        <v>44952</v>
      </c>
      <c r="CY124" s="3">
        <v>44951</v>
      </c>
      <c r="CZ124" s="28">
        <v>448143</v>
      </c>
      <c r="DA124" s="4">
        <v>0</v>
      </c>
      <c r="DB124" s="3"/>
      <c r="DC124" s="3"/>
      <c r="DD124" s="3">
        <v>44951</v>
      </c>
      <c r="DE124" s="3">
        <v>44951</v>
      </c>
      <c r="DF124" s="3"/>
      <c r="DG124" s="3">
        <v>44953</v>
      </c>
      <c r="DH124" s="3"/>
      <c r="DI124" s="3">
        <v>44949</v>
      </c>
      <c r="DJ124" s="3">
        <v>44986</v>
      </c>
      <c r="DK124" s="28">
        <v>0</v>
      </c>
      <c r="DL124" s="3"/>
      <c r="DM124" s="28">
        <v>0</v>
      </c>
      <c r="DN124" s="28">
        <v>0</v>
      </c>
      <c r="DO124" s="3">
        <v>44953</v>
      </c>
      <c r="DP124" s="2" t="s">
        <v>5135</v>
      </c>
      <c r="DQ124" s="28">
        <v>12610</v>
      </c>
      <c r="DR124" s="28">
        <v>0</v>
      </c>
      <c r="DS124" s="28">
        <v>12610</v>
      </c>
      <c r="DT124" s="28">
        <v>448143</v>
      </c>
      <c r="DU124" s="2" t="s">
        <v>1844</v>
      </c>
    </row>
    <row r="125" spans="1:125" x14ac:dyDescent="0.25">
      <c r="A125" s="2" t="s">
        <v>3357</v>
      </c>
      <c r="B125" s="2" t="s">
        <v>1291</v>
      </c>
      <c r="C125" s="2" t="s">
        <v>405</v>
      </c>
      <c r="D125" s="2" t="s">
        <v>406</v>
      </c>
      <c r="E125" s="2" t="s">
        <v>1495</v>
      </c>
      <c r="F125" s="2" t="s">
        <v>5288</v>
      </c>
      <c r="G125" s="2" t="s">
        <v>10</v>
      </c>
      <c r="H125" s="2" t="s">
        <v>8</v>
      </c>
      <c r="I125" s="2" t="s">
        <v>5121</v>
      </c>
      <c r="J125" s="2" t="s">
        <v>5122</v>
      </c>
      <c r="K125" s="2" t="s">
        <v>1281</v>
      </c>
      <c r="L125" s="2" t="s">
        <v>5139</v>
      </c>
      <c r="M125" s="2" t="s">
        <v>3356</v>
      </c>
      <c r="N125" s="2" t="s">
        <v>1675</v>
      </c>
      <c r="O125" s="2" t="s">
        <v>1844</v>
      </c>
      <c r="P125" s="2" t="s">
        <v>1844</v>
      </c>
      <c r="Q125" s="2" t="s">
        <v>1292</v>
      </c>
      <c r="R125" s="2" t="s">
        <v>1844</v>
      </c>
      <c r="S125" s="2" t="s">
        <v>1844</v>
      </c>
      <c r="T125" s="2" t="s">
        <v>1278</v>
      </c>
      <c r="U125" s="2" t="s">
        <v>1844</v>
      </c>
      <c r="V125" s="2" t="s">
        <v>1844</v>
      </c>
      <c r="W125" s="2" t="s">
        <v>5125</v>
      </c>
      <c r="X125" s="2" t="s">
        <v>5126</v>
      </c>
      <c r="Y125" s="2" t="s">
        <v>1866</v>
      </c>
      <c r="Z125" s="2" t="s">
        <v>1281</v>
      </c>
      <c r="AA125" s="2" t="s">
        <v>1281</v>
      </c>
      <c r="AB125" s="2" t="s">
        <v>5127</v>
      </c>
      <c r="AC125" s="2" t="s">
        <v>1852</v>
      </c>
      <c r="AD125" s="2" t="s">
        <v>1844</v>
      </c>
      <c r="AE125" s="2" t="s">
        <v>1844</v>
      </c>
      <c r="AF125" s="2" t="s">
        <v>1844</v>
      </c>
      <c r="AG125" s="2" t="s">
        <v>1844</v>
      </c>
      <c r="AH125" s="2" t="s">
        <v>1844</v>
      </c>
      <c r="AI125" s="2" t="s">
        <v>1844</v>
      </c>
      <c r="AJ125" s="2" t="s">
        <v>1281</v>
      </c>
      <c r="AK125" s="2" t="s">
        <v>1844</v>
      </c>
      <c r="AL125" s="2" t="s">
        <v>154</v>
      </c>
      <c r="AM125" s="2" t="s">
        <v>1844</v>
      </c>
      <c r="AN125" s="2" t="s">
        <v>1844</v>
      </c>
      <c r="AO125" s="2" t="s">
        <v>1857</v>
      </c>
      <c r="AP125" s="2" t="s">
        <v>1857</v>
      </c>
      <c r="AQ125" s="2" t="s">
        <v>1844</v>
      </c>
      <c r="AR125" s="2" t="s">
        <v>1844</v>
      </c>
      <c r="AS125" s="2" t="s">
        <v>1844</v>
      </c>
      <c r="AT125" s="2" t="s">
        <v>1844</v>
      </c>
      <c r="AU125" s="2" t="s">
        <v>1844</v>
      </c>
      <c r="AV125" s="2" t="s">
        <v>1281</v>
      </c>
      <c r="AW125" s="2" t="s">
        <v>5128</v>
      </c>
      <c r="AX125" s="2" t="s">
        <v>1844</v>
      </c>
      <c r="AY125" s="2" t="s">
        <v>1752</v>
      </c>
      <c r="AZ125" s="2" t="s">
        <v>2090</v>
      </c>
      <c r="BA125" s="2" t="s">
        <v>1844</v>
      </c>
      <c r="BB125" s="2" t="s">
        <v>1844</v>
      </c>
      <c r="BC125" s="2" t="s">
        <v>1844</v>
      </c>
      <c r="BD125" s="2" t="s">
        <v>1844</v>
      </c>
      <c r="BE125" s="2" t="s">
        <v>5129</v>
      </c>
      <c r="BF125" s="2" t="s">
        <v>1905</v>
      </c>
      <c r="BG125" s="2" t="s">
        <v>1857</v>
      </c>
      <c r="BH125" s="2" t="s">
        <v>3360</v>
      </c>
      <c r="BI125" s="2" t="s">
        <v>1857</v>
      </c>
      <c r="BJ125" s="2" t="s">
        <v>2190</v>
      </c>
      <c r="BK125" s="2" t="s">
        <v>1844</v>
      </c>
      <c r="BL125" s="2" t="s">
        <v>1025</v>
      </c>
      <c r="BM125" s="2" t="s">
        <v>1844</v>
      </c>
      <c r="BN125" s="2" t="s">
        <v>1844</v>
      </c>
      <c r="BO125" s="2" t="s">
        <v>1844</v>
      </c>
      <c r="BP125" s="2" t="s">
        <v>1844</v>
      </c>
      <c r="BQ125" s="2" t="s">
        <v>5187</v>
      </c>
      <c r="BR125" s="2" t="s">
        <v>1844</v>
      </c>
      <c r="BS125" s="2" t="s">
        <v>1844</v>
      </c>
      <c r="BT125" s="2" t="s">
        <v>5354</v>
      </c>
      <c r="BU125" s="2" t="s">
        <v>1844</v>
      </c>
      <c r="BV125" s="2" t="s">
        <v>1844</v>
      </c>
      <c r="BW125" s="2" t="s">
        <v>1844</v>
      </c>
      <c r="BX125" s="2" t="s">
        <v>1844</v>
      </c>
      <c r="BY125" s="2" t="s">
        <v>1844</v>
      </c>
      <c r="BZ125" s="2" t="s">
        <v>1844</v>
      </c>
      <c r="CA125" s="2" t="s">
        <v>1844</v>
      </c>
      <c r="CB125" s="2" t="s">
        <v>1844</v>
      </c>
      <c r="CC125" s="2" t="s">
        <v>1844</v>
      </c>
      <c r="CD125" s="2" t="s">
        <v>1844</v>
      </c>
      <c r="CE125" s="2" t="s">
        <v>1854</v>
      </c>
      <c r="CF125" s="2" t="s">
        <v>1844</v>
      </c>
      <c r="CG125" s="2" t="s">
        <v>1844</v>
      </c>
      <c r="CH125" s="2" t="s">
        <v>1844</v>
      </c>
      <c r="CI125" s="2" t="s">
        <v>155</v>
      </c>
      <c r="CJ125" s="2" t="s">
        <v>1844</v>
      </c>
      <c r="CK125" s="2" t="s">
        <v>5132</v>
      </c>
      <c r="CL125" s="2" t="s">
        <v>1844</v>
      </c>
      <c r="CM125" s="2" t="s">
        <v>1844</v>
      </c>
      <c r="CN125" s="2" t="s">
        <v>1851</v>
      </c>
      <c r="CO125" s="2" t="s">
        <v>1855</v>
      </c>
      <c r="CP125" s="2" t="s">
        <v>1844</v>
      </c>
      <c r="CQ125" s="2" t="s">
        <v>1844</v>
      </c>
      <c r="CR125" s="2" t="s">
        <v>1844</v>
      </c>
      <c r="CS125" s="2" t="s">
        <v>1844</v>
      </c>
      <c r="CT125" s="2" t="s">
        <v>1844</v>
      </c>
      <c r="CU125" s="2" t="s">
        <v>1844</v>
      </c>
      <c r="CV125" s="2" t="s">
        <v>5134</v>
      </c>
      <c r="CW125" s="3">
        <v>44965</v>
      </c>
      <c r="CX125" s="3">
        <v>44958</v>
      </c>
      <c r="CY125" s="3">
        <v>44949</v>
      </c>
      <c r="CZ125" s="28">
        <v>5251087</v>
      </c>
      <c r="DA125" s="4">
        <v>0</v>
      </c>
      <c r="DB125" s="3"/>
      <c r="DC125" s="3"/>
      <c r="DD125" s="3">
        <v>44956</v>
      </c>
      <c r="DE125" s="3">
        <v>44949</v>
      </c>
      <c r="DF125" s="3"/>
      <c r="DG125" s="3">
        <v>44965</v>
      </c>
      <c r="DH125" s="3"/>
      <c r="DI125" s="3">
        <v>44949</v>
      </c>
      <c r="DJ125" s="3">
        <v>44986</v>
      </c>
      <c r="DK125" s="28">
        <v>0</v>
      </c>
      <c r="DL125" s="3"/>
      <c r="DM125" s="28">
        <v>0</v>
      </c>
      <c r="DN125" s="28">
        <v>0</v>
      </c>
      <c r="DO125" s="3">
        <v>44965</v>
      </c>
      <c r="DP125" s="2" t="s">
        <v>5135</v>
      </c>
      <c r="DQ125" s="28">
        <v>2638295</v>
      </c>
      <c r="DR125" s="28">
        <v>0</v>
      </c>
      <c r="DS125" s="28">
        <v>2638295</v>
      </c>
      <c r="DT125" s="28">
        <v>5251087</v>
      </c>
      <c r="DU125" s="2" t="s">
        <v>1844</v>
      </c>
    </row>
    <row r="126" spans="1:125" x14ac:dyDescent="0.25">
      <c r="A126" s="2" t="s">
        <v>3325</v>
      </c>
      <c r="B126" s="2" t="s">
        <v>1295</v>
      </c>
      <c r="C126" s="2" t="s">
        <v>51</v>
      </c>
      <c r="D126" s="2" t="s">
        <v>52</v>
      </c>
      <c r="E126" s="2" t="s">
        <v>1341</v>
      </c>
      <c r="F126" s="2" t="s">
        <v>5288</v>
      </c>
      <c r="G126" s="2" t="s">
        <v>10</v>
      </c>
      <c r="H126" s="2" t="s">
        <v>8</v>
      </c>
      <c r="I126" s="2" t="s">
        <v>5121</v>
      </c>
      <c r="J126" s="2" t="s">
        <v>5122</v>
      </c>
      <c r="K126" s="2" t="s">
        <v>1281</v>
      </c>
      <c r="L126" s="2" t="s">
        <v>5139</v>
      </c>
      <c r="M126" s="2" t="s">
        <v>3324</v>
      </c>
      <c r="N126" s="2" t="s">
        <v>1645</v>
      </c>
      <c r="O126" s="2" t="s">
        <v>1870</v>
      </c>
      <c r="P126" s="2" t="s">
        <v>1844</v>
      </c>
      <c r="Q126" s="2" t="s">
        <v>1292</v>
      </c>
      <c r="R126" s="2" t="s">
        <v>1844</v>
      </c>
      <c r="S126" s="2" t="s">
        <v>1875</v>
      </c>
      <c r="T126" s="2" t="s">
        <v>1278</v>
      </c>
      <c r="U126" s="2" t="s">
        <v>1844</v>
      </c>
      <c r="V126" s="2" t="s">
        <v>1844</v>
      </c>
      <c r="W126" s="2" t="s">
        <v>5125</v>
      </c>
      <c r="X126" s="2" t="s">
        <v>5126</v>
      </c>
      <c r="Y126" s="2" t="s">
        <v>1871</v>
      </c>
      <c r="Z126" s="2" t="s">
        <v>1281</v>
      </c>
      <c r="AA126" s="2" t="s">
        <v>1281</v>
      </c>
      <c r="AB126" s="2" t="s">
        <v>5127</v>
      </c>
      <c r="AC126" s="2" t="s">
        <v>1852</v>
      </c>
      <c r="AD126" s="2" t="s">
        <v>1844</v>
      </c>
      <c r="AE126" s="2" t="s">
        <v>1844</v>
      </c>
      <c r="AF126" s="2" t="s">
        <v>1873</v>
      </c>
      <c r="AG126" s="2" t="s">
        <v>1844</v>
      </c>
      <c r="AH126" s="2" t="s">
        <v>1844</v>
      </c>
      <c r="AI126" s="2" t="s">
        <v>1844</v>
      </c>
      <c r="AJ126" s="2" t="s">
        <v>1281</v>
      </c>
      <c r="AK126" s="2" t="s">
        <v>1844</v>
      </c>
      <c r="AL126" s="2" t="s">
        <v>53</v>
      </c>
      <c r="AM126" s="2" t="s">
        <v>1844</v>
      </c>
      <c r="AN126" s="2" t="s">
        <v>1844</v>
      </c>
      <c r="AO126" s="2" t="s">
        <v>1857</v>
      </c>
      <c r="AP126" s="2" t="s">
        <v>1857</v>
      </c>
      <c r="AQ126" s="2" t="s">
        <v>1844</v>
      </c>
      <c r="AR126" s="2" t="s">
        <v>1844</v>
      </c>
      <c r="AS126" s="2" t="s">
        <v>1844</v>
      </c>
      <c r="AT126" s="2" t="s">
        <v>1844</v>
      </c>
      <c r="AU126" s="2" t="s">
        <v>1844</v>
      </c>
      <c r="AV126" s="2" t="s">
        <v>1281</v>
      </c>
      <c r="AW126" s="2" t="s">
        <v>5128</v>
      </c>
      <c r="AX126" s="2" t="s">
        <v>1844</v>
      </c>
      <c r="AY126" s="2" t="s">
        <v>1752</v>
      </c>
      <c r="AZ126" s="2" t="s">
        <v>1905</v>
      </c>
      <c r="BA126" s="2" t="s">
        <v>1844</v>
      </c>
      <c r="BB126" s="2" t="s">
        <v>1844</v>
      </c>
      <c r="BC126" s="2" t="s">
        <v>1844</v>
      </c>
      <c r="BD126" s="2" t="s">
        <v>1844</v>
      </c>
      <c r="BE126" s="2" t="s">
        <v>5129</v>
      </c>
      <c r="BF126" s="2" t="s">
        <v>1905</v>
      </c>
      <c r="BG126" s="2" t="s">
        <v>1905</v>
      </c>
      <c r="BH126" s="2" t="s">
        <v>5355</v>
      </c>
      <c r="BI126" s="2" t="s">
        <v>1857</v>
      </c>
      <c r="BJ126" s="2" t="s">
        <v>2065</v>
      </c>
      <c r="BK126" s="2" t="s">
        <v>1844</v>
      </c>
      <c r="BL126" s="2" t="s">
        <v>1025</v>
      </c>
      <c r="BM126" s="2" t="s">
        <v>1844</v>
      </c>
      <c r="BN126" s="2" t="s">
        <v>1872</v>
      </c>
      <c r="BO126" s="2" t="s">
        <v>1844</v>
      </c>
      <c r="BP126" s="2" t="s">
        <v>1844</v>
      </c>
      <c r="BQ126" s="2" t="s">
        <v>5187</v>
      </c>
      <c r="BR126" s="2" t="s">
        <v>1844</v>
      </c>
      <c r="BS126" s="2" t="s">
        <v>1844</v>
      </c>
      <c r="BT126" s="2" t="s">
        <v>5356</v>
      </c>
      <c r="BU126" s="2" t="s">
        <v>1844</v>
      </c>
      <c r="BV126" s="2" t="s">
        <v>1844</v>
      </c>
      <c r="BW126" s="2" t="s">
        <v>1844</v>
      </c>
      <c r="BX126" s="2" t="s">
        <v>1844</v>
      </c>
      <c r="BY126" s="2" t="s">
        <v>1844</v>
      </c>
      <c r="BZ126" s="2" t="s">
        <v>1844</v>
      </c>
      <c r="CA126" s="2" t="s">
        <v>1844</v>
      </c>
      <c r="CB126" s="2" t="s">
        <v>1844</v>
      </c>
      <c r="CC126" s="2" t="s">
        <v>1844</v>
      </c>
      <c r="CD126" s="2" t="s">
        <v>1844</v>
      </c>
      <c r="CE126" s="2" t="s">
        <v>1854</v>
      </c>
      <c r="CF126" s="2" t="s">
        <v>1844</v>
      </c>
      <c r="CG126" s="2" t="s">
        <v>5341</v>
      </c>
      <c r="CH126" s="2" t="s">
        <v>1844</v>
      </c>
      <c r="CI126" s="2" t="s">
        <v>55</v>
      </c>
      <c r="CJ126" s="2" t="s">
        <v>1844</v>
      </c>
      <c r="CK126" s="2" t="s">
        <v>5132</v>
      </c>
      <c r="CL126" s="2" t="s">
        <v>1844</v>
      </c>
      <c r="CM126" s="2" t="s">
        <v>1844</v>
      </c>
      <c r="CN126" s="2" t="s">
        <v>1851</v>
      </c>
      <c r="CO126" s="2" t="s">
        <v>1855</v>
      </c>
      <c r="CP126" s="2" t="s">
        <v>1844</v>
      </c>
      <c r="CQ126" s="2" t="s">
        <v>1844</v>
      </c>
      <c r="CR126" s="2" t="s">
        <v>1847</v>
      </c>
      <c r="CS126" s="2" t="s">
        <v>1876</v>
      </c>
      <c r="CT126" s="2" t="s">
        <v>1844</v>
      </c>
      <c r="CU126" s="2" t="s">
        <v>5342</v>
      </c>
      <c r="CV126" s="2" t="s">
        <v>5134</v>
      </c>
      <c r="CW126" s="3">
        <v>44946</v>
      </c>
      <c r="CX126" s="3">
        <v>44946</v>
      </c>
      <c r="CY126" s="3">
        <v>44945</v>
      </c>
      <c r="CZ126" s="28">
        <v>4301795</v>
      </c>
      <c r="DA126" s="4">
        <v>0</v>
      </c>
      <c r="DB126" s="3"/>
      <c r="DC126" s="3"/>
      <c r="DD126" s="3">
        <v>44945</v>
      </c>
      <c r="DE126" s="3">
        <v>44945</v>
      </c>
      <c r="DF126" s="3"/>
      <c r="DG126" s="3">
        <v>44946</v>
      </c>
      <c r="DH126" s="3"/>
      <c r="DI126" s="3">
        <v>44945</v>
      </c>
      <c r="DJ126" s="3">
        <v>44958</v>
      </c>
      <c r="DK126" s="28">
        <v>0</v>
      </c>
      <c r="DL126" s="3"/>
      <c r="DM126" s="28">
        <v>0</v>
      </c>
      <c r="DN126" s="28">
        <v>0</v>
      </c>
      <c r="DO126" s="3">
        <v>44946</v>
      </c>
      <c r="DP126" s="2" t="s">
        <v>5135</v>
      </c>
      <c r="DQ126" s="28">
        <v>4066142</v>
      </c>
      <c r="DR126" s="28">
        <v>0</v>
      </c>
      <c r="DS126" s="28">
        <v>4066142</v>
      </c>
      <c r="DT126" s="28">
        <v>4301795</v>
      </c>
      <c r="DU126" s="2" t="s">
        <v>1844</v>
      </c>
    </row>
    <row r="127" spans="1:125" x14ac:dyDescent="0.25">
      <c r="A127" s="2" t="s">
        <v>3565</v>
      </c>
      <c r="B127" s="2" t="s">
        <v>1279</v>
      </c>
      <c r="C127" s="2" t="s">
        <v>238</v>
      </c>
      <c r="D127" s="2" t="s">
        <v>239</v>
      </c>
      <c r="E127" s="2" t="s">
        <v>1520</v>
      </c>
      <c r="F127" s="2" t="s">
        <v>5288</v>
      </c>
      <c r="G127" s="2" t="s">
        <v>10</v>
      </c>
      <c r="H127" s="2" t="s">
        <v>67</v>
      </c>
      <c r="I127" s="2" t="s">
        <v>5121</v>
      </c>
      <c r="J127" s="2" t="s">
        <v>5122</v>
      </c>
      <c r="K127" s="2" t="s">
        <v>1281</v>
      </c>
      <c r="L127" s="2" t="s">
        <v>5123</v>
      </c>
      <c r="M127" s="2" t="s">
        <v>3564</v>
      </c>
      <c r="N127" s="2" t="s">
        <v>1645</v>
      </c>
      <c r="O127" s="2" t="s">
        <v>1846</v>
      </c>
      <c r="P127" s="2" t="s">
        <v>1844</v>
      </c>
      <c r="Q127" s="2" t="s">
        <v>1296</v>
      </c>
      <c r="R127" s="2" t="s">
        <v>1844</v>
      </c>
      <c r="S127" s="2" t="s">
        <v>1844</v>
      </c>
      <c r="T127" s="2" t="s">
        <v>1278</v>
      </c>
      <c r="U127" s="2" t="s">
        <v>1844</v>
      </c>
      <c r="V127" s="2" t="s">
        <v>1844</v>
      </c>
      <c r="W127" s="2" t="s">
        <v>5125</v>
      </c>
      <c r="X127" s="2" t="s">
        <v>5126</v>
      </c>
      <c r="Y127" s="2" t="s">
        <v>1856</v>
      </c>
      <c r="Z127" s="2" t="s">
        <v>1281</v>
      </c>
      <c r="AA127" s="2" t="s">
        <v>1281</v>
      </c>
      <c r="AB127" s="2" t="s">
        <v>5127</v>
      </c>
      <c r="AC127" s="2" t="s">
        <v>1852</v>
      </c>
      <c r="AD127" s="2" t="s">
        <v>1844</v>
      </c>
      <c r="AE127" s="2" t="s">
        <v>1844</v>
      </c>
      <c r="AF127" s="2" t="s">
        <v>1844</v>
      </c>
      <c r="AG127" s="2" t="s">
        <v>1844</v>
      </c>
      <c r="AH127" s="2" t="s">
        <v>1844</v>
      </c>
      <c r="AI127" s="2" t="s">
        <v>1844</v>
      </c>
      <c r="AJ127" s="2" t="s">
        <v>1281</v>
      </c>
      <c r="AK127" s="2" t="s">
        <v>1844</v>
      </c>
      <c r="AL127" s="2" t="s">
        <v>185</v>
      </c>
      <c r="AM127" s="2" t="s">
        <v>1844</v>
      </c>
      <c r="AN127" s="2" t="s">
        <v>1844</v>
      </c>
      <c r="AO127" s="2" t="s">
        <v>1857</v>
      </c>
      <c r="AP127" s="2" t="s">
        <v>1857</v>
      </c>
      <c r="AQ127" s="2" t="s">
        <v>1844</v>
      </c>
      <c r="AR127" s="2" t="s">
        <v>1844</v>
      </c>
      <c r="AS127" s="2" t="s">
        <v>1844</v>
      </c>
      <c r="AT127" s="2" t="s">
        <v>1844</v>
      </c>
      <c r="AU127" s="2" t="s">
        <v>1844</v>
      </c>
      <c r="AV127" s="2" t="s">
        <v>1281</v>
      </c>
      <c r="AW127" s="2" t="s">
        <v>5128</v>
      </c>
      <c r="AX127" s="2" t="s">
        <v>1844</v>
      </c>
      <c r="AY127" s="2" t="s">
        <v>1752</v>
      </c>
      <c r="AZ127" s="2" t="s">
        <v>4412</v>
      </c>
      <c r="BA127" s="2" t="s">
        <v>1844</v>
      </c>
      <c r="BB127" s="2" t="s">
        <v>1844</v>
      </c>
      <c r="BC127" s="2" t="s">
        <v>1844</v>
      </c>
      <c r="BD127" s="2" t="s">
        <v>1844</v>
      </c>
      <c r="BE127" s="2" t="s">
        <v>5129</v>
      </c>
      <c r="BF127" s="2" t="s">
        <v>1905</v>
      </c>
      <c r="BG127" s="2" t="s">
        <v>1857</v>
      </c>
      <c r="BH127" s="2" t="s">
        <v>5357</v>
      </c>
      <c r="BI127" s="2" t="s">
        <v>1857</v>
      </c>
      <c r="BJ127" s="2" t="s">
        <v>3196</v>
      </c>
      <c r="BK127" s="2" t="s">
        <v>1844</v>
      </c>
      <c r="BL127" s="2" t="s">
        <v>1015</v>
      </c>
      <c r="BM127" s="2" t="s">
        <v>1844</v>
      </c>
      <c r="BN127" s="2" t="s">
        <v>1844</v>
      </c>
      <c r="BO127" s="2" t="s">
        <v>1844</v>
      </c>
      <c r="BP127" s="2" t="s">
        <v>1844</v>
      </c>
      <c r="BQ127" s="2" t="s">
        <v>5187</v>
      </c>
      <c r="BR127" s="2" t="s">
        <v>1844</v>
      </c>
      <c r="BS127" s="2" t="s">
        <v>1844</v>
      </c>
      <c r="BT127" s="2" t="s">
        <v>5358</v>
      </c>
      <c r="BU127" s="2" t="s">
        <v>1844</v>
      </c>
      <c r="BV127" s="2" t="s">
        <v>1844</v>
      </c>
      <c r="BW127" s="2" t="s">
        <v>1844</v>
      </c>
      <c r="BX127" s="2" t="s">
        <v>1844</v>
      </c>
      <c r="BY127" s="2" t="s">
        <v>1844</v>
      </c>
      <c r="BZ127" s="2" t="s">
        <v>1844</v>
      </c>
      <c r="CA127" s="2" t="s">
        <v>1844</v>
      </c>
      <c r="CB127" s="2" t="s">
        <v>1844</v>
      </c>
      <c r="CC127" s="2" t="s">
        <v>1844</v>
      </c>
      <c r="CD127" s="2" t="s">
        <v>1844</v>
      </c>
      <c r="CE127" s="2" t="s">
        <v>1854</v>
      </c>
      <c r="CF127" s="2" t="s">
        <v>1844</v>
      </c>
      <c r="CG127" s="2" t="s">
        <v>5131</v>
      </c>
      <c r="CH127" s="2" t="s">
        <v>1844</v>
      </c>
      <c r="CI127" s="2" t="s">
        <v>240</v>
      </c>
      <c r="CJ127" s="2" t="s">
        <v>1844</v>
      </c>
      <c r="CK127" s="2" t="s">
        <v>5132</v>
      </c>
      <c r="CL127" s="2" t="s">
        <v>1844</v>
      </c>
      <c r="CM127" s="2" t="s">
        <v>1844</v>
      </c>
      <c r="CN127" s="2" t="s">
        <v>1851</v>
      </c>
      <c r="CO127" s="2" t="s">
        <v>1855</v>
      </c>
      <c r="CP127" s="2" t="s">
        <v>1844</v>
      </c>
      <c r="CQ127" s="2" t="s">
        <v>1844</v>
      </c>
      <c r="CR127" s="2" t="s">
        <v>1847</v>
      </c>
      <c r="CS127" s="2" t="s">
        <v>1844</v>
      </c>
      <c r="CT127" s="2" t="s">
        <v>1844</v>
      </c>
      <c r="CU127" s="2" t="s">
        <v>5133</v>
      </c>
      <c r="CV127" s="2" t="s">
        <v>5134</v>
      </c>
      <c r="CW127" s="3">
        <v>44999</v>
      </c>
      <c r="CX127" s="3">
        <v>44999</v>
      </c>
      <c r="CY127" s="3">
        <v>44999</v>
      </c>
      <c r="CZ127" s="28">
        <v>2754153</v>
      </c>
      <c r="DA127" s="4">
        <v>0</v>
      </c>
      <c r="DB127" s="3"/>
      <c r="DC127" s="3"/>
      <c r="DD127" s="3">
        <v>44999</v>
      </c>
      <c r="DE127" s="3">
        <v>44999</v>
      </c>
      <c r="DF127" s="3"/>
      <c r="DG127" s="3">
        <v>44999</v>
      </c>
      <c r="DH127" s="3"/>
      <c r="DI127" s="3">
        <v>44999</v>
      </c>
      <c r="DJ127" s="3">
        <v>45017</v>
      </c>
      <c r="DK127" s="28">
        <v>0</v>
      </c>
      <c r="DL127" s="3"/>
      <c r="DM127" s="28">
        <v>0</v>
      </c>
      <c r="DN127" s="28">
        <v>0</v>
      </c>
      <c r="DO127" s="3">
        <v>44999</v>
      </c>
      <c r="DP127" s="2" t="s">
        <v>5135</v>
      </c>
      <c r="DQ127" s="28">
        <v>2452676</v>
      </c>
      <c r="DR127" s="28">
        <v>0</v>
      </c>
      <c r="DS127" s="28">
        <v>2452676</v>
      </c>
      <c r="DT127" s="28">
        <v>2754153</v>
      </c>
      <c r="DU127" s="2" t="s">
        <v>1844</v>
      </c>
    </row>
    <row r="128" spans="1:125" x14ac:dyDescent="0.25">
      <c r="A128" s="2" t="s">
        <v>3541</v>
      </c>
      <c r="B128" s="2" t="s">
        <v>1291</v>
      </c>
      <c r="C128" s="2" t="s">
        <v>152</v>
      </c>
      <c r="D128" s="2" t="s">
        <v>153</v>
      </c>
      <c r="E128" s="2" t="s">
        <v>1515</v>
      </c>
      <c r="F128" s="2" t="s">
        <v>5288</v>
      </c>
      <c r="G128" s="2" t="s">
        <v>10</v>
      </c>
      <c r="H128" s="2" t="s">
        <v>67</v>
      </c>
      <c r="I128" s="2" t="s">
        <v>5121</v>
      </c>
      <c r="J128" s="2" t="s">
        <v>5122</v>
      </c>
      <c r="K128" s="2" t="s">
        <v>1281</v>
      </c>
      <c r="L128" s="2" t="s">
        <v>5148</v>
      </c>
      <c r="M128" s="2" t="s">
        <v>3540</v>
      </c>
      <c r="N128" s="2" t="s">
        <v>1645</v>
      </c>
      <c r="O128" s="2" t="s">
        <v>2176</v>
      </c>
      <c r="P128" s="2" t="s">
        <v>1844</v>
      </c>
      <c r="Q128" s="2" t="s">
        <v>1296</v>
      </c>
      <c r="R128" s="2" t="s">
        <v>1844</v>
      </c>
      <c r="S128" s="2" t="s">
        <v>1883</v>
      </c>
      <c r="T128" s="2" t="s">
        <v>1278</v>
      </c>
      <c r="U128" s="2" t="s">
        <v>1844</v>
      </c>
      <c r="V128" s="2" t="s">
        <v>1844</v>
      </c>
      <c r="W128" s="2" t="s">
        <v>5125</v>
      </c>
      <c r="X128" s="2" t="s">
        <v>5126</v>
      </c>
      <c r="Y128" s="2" t="s">
        <v>1866</v>
      </c>
      <c r="Z128" s="2" t="s">
        <v>1281</v>
      </c>
      <c r="AA128" s="2" t="s">
        <v>1281</v>
      </c>
      <c r="AB128" s="2" t="s">
        <v>5127</v>
      </c>
      <c r="AC128" s="2" t="s">
        <v>1852</v>
      </c>
      <c r="AD128" s="2" t="s">
        <v>1844</v>
      </c>
      <c r="AE128" s="2" t="s">
        <v>1844</v>
      </c>
      <c r="AF128" s="2" t="s">
        <v>1844</v>
      </c>
      <c r="AG128" s="2" t="s">
        <v>1844</v>
      </c>
      <c r="AH128" s="2" t="s">
        <v>1844</v>
      </c>
      <c r="AI128" s="2" t="s">
        <v>1844</v>
      </c>
      <c r="AJ128" s="2" t="s">
        <v>1281</v>
      </c>
      <c r="AK128" s="2" t="s">
        <v>1844</v>
      </c>
      <c r="AL128" s="2" t="s">
        <v>154</v>
      </c>
      <c r="AM128" s="2" t="s">
        <v>1844</v>
      </c>
      <c r="AN128" s="2" t="s">
        <v>1844</v>
      </c>
      <c r="AO128" s="2" t="s">
        <v>1857</v>
      </c>
      <c r="AP128" s="2" t="s">
        <v>1857</v>
      </c>
      <c r="AQ128" s="2" t="s">
        <v>1844</v>
      </c>
      <c r="AR128" s="2" t="s">
        <v>1844</v>
      </c>
      <c r="AS128" s="2" t="s">
        <v>1844</v>
      </c>
      <c r="AT128" s="2" t="s">
        <v>1844</v>
      </c>
      <c r="AU128" s="2" t="s">
        <v>1844</v>
      </c>
      <c r="AV128" s="2" t="s">
        <v>1281</v>
      </c>
      <c r="AW128" s="2" t="s">
        <v>5128</v>
      </c>
      <c r="AX128" s="2" t="s">
        <v>1844</v>
      </c>
      <c r="AY128" s="2" t="s">
        <v>1752</v>
      </c>
      <c r="AZ128" s="2" t="s">
        <v>1929</v>
      </c>
      <c r="BA128" s="2" t="s">
        <v>1844</v>
      </c>
      <c r="BB128" s="2" t="s">
        <v>1844</v>
      </c>
      <c r="BC128" s="2" t="s">
        <v>1844</v>
      </c>
      <c r="BD128" s="2" t="s">
        <v>1844</v>
      </c>
      <c r="BE128" s="2" t="s">
        <v>5129</v>
      </c>
      <c r="BF128" s="2" t="s">
        <v>1857</v>
      </c>
      <c r="BG128" s="2" t="s">
        <v>1857</v>
      </c>
      <c r="BH128" s="2" t="s">
        <v>3543</v>
      </c>
      <c r="BI128" s="2" t="s">
        <v>1857</v>
      </c>
      <c r="BJ128" s="2" t="s">
        <v>3099</v>
      </c>
      <c r="BK128" s="2" t="s">
        <v>1844</v>
      </c>
      <c r="BL128" s="2" t="s">
        <v>1025</v>
      </c>
      <c r="BM128" s="2" t="s">
        <v>1844</v>
      </c>
      <c r="BN128" s="2" t="s">
        <v>1882</v>
      </c>
      <c r="BO128" s="2" t="s">
        <v>1844</v>
      </c>
      <c r="BP128" s="2" t="s">
        <v>1844</v>
      </c>
      <c r="BQ128" s="2" t="s">
        <v>5187</v>
      </c>
      <c r="BR128" s="2" t="s">
        <v>1844</v>
      </c>
      <c r="BS128" s="2" t="s">
        <v>1844</v>
      </c>
      <c r="BT128" s="2" t="s">
        <v>5359</v>
      </c>
      <c r="BU128" s="2" t="s">
        <v>1844</v>
      </c>
      <c r="BV128" s="2" t="s">
        <v>1844</v>
      </c>
      <c r="BW128" s="2" t="s">
        <v>1844</v>
      </c>
      <c r="BX128" s="2" t="s">
        <v>1844</v>
      </c>
      <c r="BY128" s="2" t="s">
        <v>1844</v>
      </c>
      <c r="BZ128" s="2" t="s">
        <v>1844</v>
      </c>
      <c r="CA128" s="2" t="s">
        <v>1844</v>
      </c>
      <c r="CB128" s="2" t="s">
        <v>1844</v>
      </c>
      <c r="CC128" s="2" t="s">
        <v>1844</v>
      </c>
      <c r="CD128" s="2" t="s">
        <v>1844</v>
      </c>
      <c r="CE128" s="2" t="s">
        <v>1854</v>
      </c>
      <c r="CF128" s="2" t="s">
        <v>1844</v>
      </c>
      <c r="CG128" s="2" t="s">
        <v>5131</v>
      </c>
      <c r="CH128" s="2" t="s">
        <v>1844</v>
      </c>
      <c r="CI128" s="2" t="s">
        <v>155</v>
      </c>
      <c r="CJ128" s="2" t="s">
        <v>1844</v>
      </c>
      <c r="CK128" s="2" t="s">
        <v>5132</v>
      </c>
      <c r="CL128" s="2" t="s">
        <v>1844</v>
      </c>
      <c r="CM128" s="2" t="s">
        <v>1844</v>
      </c>
      <c r="CN128" s="2" t="s">
        <v>1851</v>
      </c>
      <c r="CO128" s="2" t="s">
        <v>1855</v>
      </c>
      <c r="CP128" s="2" t="s">
        <v>1844</v>
      </c>
      <c r="CQ128" s="2" t="s">
        <v>1844</v>
      </c>
      <c r="CR128" s="2" t="s">
        <v>1847</v>
      </c>
      <c r="CS128" s="2" t="s">
        <v>1884</v>
      </c>
      <c r="CT128" s="2" t="s">
        <v>1844</v>
      </c>
      <c r="CU128" s="2" t="s">
        <v>5133</v>
      </c>
      <c r="CV128" s="2" t="s">
        <v>5134</v>
      </c>
      <c r="CW128" s="3">
        <v>44984</v>
      </c>
      <c r="CX128" s="3">
        <v>44983</v>
      </c>
      <c r="CY128" s="3">
        <v>44981</v>
      </c>
      <c r="CZ128" s="28">
        <v>7046360</v>
      </c>
      <c r="DA128" s="4">
        <v>0</v>
      </c>
      <c r="DB128" s="3"/>
      <c r="DC128" s="3"/>
      <c r="DD128" s="3">
        <v>44981</v>
      </c>
      <c r="DE128" s="3">
        <v>44981</v>
      </c>
      <c r="DF128" s="3"/>
      <c r="DG128" s="3">
        <v>45009</v>
      </c>
      <c r="DH128" s="3"/>
      <c r="DI128" s="3">
        <v>44980</v>
      </c>
      <c r="DJ128" s="3">
        <v>45078</v>
      </c>
      <c r="DK128" s="28">
        <v>0</v>
      </c>
      <c r="DL128" s="3"/>
      <c r="DM128" s="28">
        <v>0</v>
      </c>
      <c r="DN128" s="28">
        <v>0</v>
      </c>
      <c r="DO128" s="3">
        <v>44982</v>
      </c>
      <c r="DP128" s="2" t="s">
        <v>5135</v>
      </c>
      <c r="DQ128" s="28">
        <v>4218524</v>
      </c>
      <c r="DR128" s="28">
        <v>0</v>
      </c>
      <c r="DS128" s="28">
        <v>4218524</v>
      </c>
      <c r="DT128" s="28">
        <v>7046360</v>
      </c>
      <c r="DU128" s="2" t="s">
        <v>1844</v>
      </c>
    </row>
    <row r="129" spans="1:125" x14ac:dyDescent="0.25">
      <c r="A129" s="2" t="s">
        <v>3507</v>
      </c>
      <c r="B129" s="2" t="s">
        <v>1291</v>
      </c>
      <c r="C129" s="2" t="s">
        <v>152</v>
      </c>
      <c r="D129" s="2" t="s">
        <v>153</v>
      </c>
      <c r="E129" s="2" t="s">
        <v>1512</v>
      </c>
      <c r="F129" s="2" t="s">
        <v>5288</v>
      </c>
      <c r="G129" s="2" t="s">
        <v>10</v>
      </c>
      <c r="H129" s="2" t="s">
        <v>67</v>
      </c>
      <c r="I129" s="2" t="s">
        <v>5121</v>
      </c>
      <c r="J129" s="2" t="s">
        <v>5122</v>
      </c>
      <c r="K129" s="2" t="s">
        <v>1281</v>
      </c>
      <c r="L129" s="2" t="s">
        <v>5148</v>
      </c>
      <c r="M129" s="2" t="s">
        <v>3506</v>
      </c>
      <c r="N129" s="2" t="s">
        <v>1645</v>
      </c>
      <c r="O129" s="2" t="s">
        <v>2176</v>
      </c>
      <c r="P129" s="2" t="s">
        <v>1844</v>
      </c>
      <c r="Q129" s="2" t="s">
        <v>1296</v>
      </c>
      <c r="R129" s="2" t="s">
        <v>1844</v>
      </c>
      <c r="S129" s="2" t="s">
        <v>1883</v>
      </c>
      <c r="T129" s="2" t="s">
        <v>1278</v>
      </c>
      <c r="U129" s="2" t="s">
        <v>1844</v>
      </c>
      <c r="V129" s="2" t="s">
        <v>1844</v>
      </c>
      <c r="W129" s="2" t="s">
        <v>5125</v>
      </c>
      <c r="X129" s="2" t="s">
        <v>5126</v>
      </c>
      <c r="Y129" s="2" t="s">
        <v>1866</v>
      </c>
      <c r="Z129" s="2" t="s">
        <v>1281</v>
      </c>
      <c r="AA129" s="2" t="s">
        <v>1281</v>
      </c>
      <c r="AB129" s="2" t="s">
        <v>5127</v>
      </c>
      <c r="AC129" s="2" t="s">
        <v>1852</v>
      </c>
      <c r="AD129" s="2" t="s">
        <v>1844</v>
      </c>
      <c r="AE129" s="2" t="s">
        <v>1844</v>
      </c>
      <c r="AF129" s="2" t="s">
        <v>1844</v>
      </c>
      <c r="AG129" s="2" t="s">
        <v>1844</v>
      </c>
      <c r="AH129" s="2" t="s">
        <v>1844</v>
      </c>
      <c r="AI129" s="2" t="s">
        <v>1844</v>
      </c>
      <c r="AJ129" s="2" t="s">
        <v>1281</v>
      </c>
      <c r="AK129" s="2" t="s">
        <v>1844</v>
      </c>
      <c r="AL129" s="2" t="s">
        <v>154</v>
      </c>
      <c r="AM129" s="2" t="s">
        <v>1844</v>
      </c>
      <c r="AN129" s="2" t="s">
        <v>1844</v>
      </c>
      <c r="AO129" s="2" t="s">
        <v>1857</v>
      </c>
      <c r="AP129" s="2" t="s">
        <v>1857</v>
      </c>
      <c r="AQ129" s="2" t="s">
        <v>1844</v>
      </c>
      <c r="AR129" s="2" t="s">
        <v>1844</v>
      </c>
      <c r="AS129" s="2" t="s">
        <v>1844</v>
      </c>
      <c r="AT129" s="2" t="s">
        <v>1844</v>
      </c>
      <c r="AU129" s="2" t="s">
        <v>1844</v>
      </c>
      <c r="AV129" s="2" t="s">
        <v>1281</v>
      </c>
      <c r="AW129" s="2" t="s">
        <v>5128</v>
      </c>
      <c r="AX129" s="2" t="s">
        <v>1844</v>
      </c>
      <c r="AY129" s="2" t="s">
        <v>1752</v>
      </c>
      <c r="AZ129" s="2" t="s">
        <v>2043</v>
      </c>
      <c r="BA129" s="2" t="s">
        <v>1844</v>
      </c>
      <c r="BB129" s="2" t="s">
        <v>1844</v>
      </c>
      <c r="BC129" s="2" t="s">
        <v>1844</v>
      </c>
      <c r="BD129" s="2" t="s">
        <v>1844</v>
      </c>
      <c r="BE129" s="2" t="s">
        <v>5129</v>
      </c>
      <c r="BF129" s="2" t="s">
        <v>1857</v>
      </c>
      <c r="BG129" s="2" t="s">
        <v>1857</v>
      </c>
      <c r="BH129" s="2" t="s">
        <v>3510</v>
      </c>
      <c r="BI129" s="2" t="s">
        <v>1857</v>
      </c>
      <c r="BJ129" s="2" t="s">
        <v>1857</v>
      </c>
      <c r="BK129" s="2" t="s">
        <v>1844</v>
      </c>
      <c r="BL129" s="2" t="s">
        <v>1025</v>
      </c>
      <c r="BM129" s="2" t="s">
        <v>1844</v>
      </c>
      <c r="BN129" s="2" t="s">
        <v>1882</v>
      </c>
      <c r="BO129" s="2" t="s">
        <v>1844</v>
      </c>
      <c r="BP129" s="2" t="s">
        <v>1844</v>
      </c>
      <c r="BQ129" s="2" t="s">
        <v>5187</v>
      </c>
      <c r="BR129" s="2" t="s">
        <v>1844</v>
      </c>
      <c r="BS129" s="2" t="s">
        <v>1844</v>
      </c>
      <c r="BT129" s="2" t="s">
        <v>5360</v>
      </c>
      <c r="BU129" s="2" t="s">
        <v>1844</v>
      </c>
      <c r="BV129" s="2" t="s">
        <v>1844</v>
      </c>
      <c r="BW129" s="2" t="s">
        <v>1844</v>
      </c>
      <c r="BX129" s="2" t="s">
        <v>1844</v>
      </c>
      <c r="BY129" s="2" t="s">
        <v>1844</v>
      </c>
      <c r="BZ129" s="2" t="s">
        <v>1844</v>
      </c>
      <c r="CA129" s="2" t="s">
        <v>1844</v>
      </c>
      <c r="CB129" s="2" t="s">
        <v>1844</v>
      </c>
      <c r="CC129" s="2" t="s">
        <v>1844</v>
      </c>
      <c r="CD129" s="2" t="s">
        <v>1844</v>
      </c>
      <c r="CE129" s="2" t="s">
        <v>1854</v>
      </c>
      <c r="CF129" s="2" t="s">
        <v>1844</v>
      </c>
      <c r="CG129" s="2" t="s">
        <v>5131</v>
      </c>
      <c r="CH129" s="2" t="s">
        <v>1844</v>
      </c>
      <c r="CI129" s="2" t="s">
        <v>155</v>
      </c>
      <c r="CJ129" s="2" t="s">
        <v>1844</v>
      </c>
      <c r="CK129" s="2" t="s">
        <v>5132</v>
      </c>
      <c r="CL129" s="2" t="s">
        <v>1844</v>
      </c>
      <c r="CM129" s="2" t="s">
        <v>1844</v>
      </c>
      <c r="CN129" s="2" t="s">
        <v>1851</v>
      </c>
      <c r="CO129" s="2" t="s">
        <v>1855</v>
      </c>
      <c r="CP129" s="2" t="s">
        <v>1844</v>
      </c>
      <c r="CQ129" s="2" t="s">
        <v>1844</v>
      </c>
      <c r="CR129" s="2" t="s">
        <v>1847</v>
      </c>
      <c r="CS129" s="2" t="s">
        <v>1884</v>
      </c>
      <c r="CT129" s="2" t="s">
        <v>1844</v>
      </c>
      <c r="CU129" s="2" t="s">
        <v>5133</v>
      </c>
      <c r="CV129" s="2" t="s">
        <v>5134</v>
      </c>
      <c r="CW129" s="3">
        <v>44996</v>
      </c>
      <c r="CX129" s="3">
        <v>44977</v>
      </c>
      <c r="CY129" s="3">
        <v>44977</v>
      </c>
      <c r="CZ129" s="28">
        <v>991782</v>
      </c>
      <c r="DA129" s="4">
        <v>0</v>
      </c>
      <c r="DB129" s="3"/>
      <c r="DC129" s="3"/>
      <c r="DD129" s="3">
        <v>44977</v>
      </c>
      <c r="DE129" s="3">
        <v>44977</v>
      </c>
      <c r="DF129" s="3"/>
      <c r="DG129" s="3">
        <v>44996</v>
      </c>
      <c r="DH129" s="3"/>
      <c r="DI129" s="3">
        <v>44977</v>
      </c>
      <c r="DJ129" s="3">
        <v>45017</v>
      </c>
      <c r="DK129" s="28">
        <v>0</v>
      </c>
      <c r="DL129" s="3"/>
      <c r="DM129" s="28">
        <v>0</v>
      </c>
      <c r="DN129" s="28">
        <v>0</v>
      </c>
      <c r="DO129" s="3">
        <v>44996</v>
      </c>
      <c r="DP129" s="2" t="s">
        <v>5135</v>
      </c>
      <c r="DQ129" s="28">
        <v>856620</v>
      </c>
      <c r="DR129" s="28">
        <v>0</v>
      </c>
      <c r="DS129" s="28">
        <v>856620</v>
      </c>
      <c r="DT129" s="28">
        <v>991782</v>
      </c>
      <c r="DU129" s="2" t="s">
        <v>1844</v>
      </c>
    </row>
    <row r="130" spans="1:125" x14ac:dyDescent="0.25">
      <c r="A130" s="2" t="s">
        <v>3483</v>
      </c>
      <c r="B130" s="2" t="s">
        <v>1291</v>
      </c>
      <c r="C130" s="2" t="s">
        <v>152</v>
      </c>
      <c r="D130" s="2" t="s">
        <v>153</v>
      </c>
      <c r="E130" s="2" t="s">
        <v>5361</v>
      </c>
      <c r="F130" s="2" t="s">
        <v>5288</v>
      </c>
      <c r="G130" s="2" t="s">
        <v>10</v>
      </c>
      <c r="H130" s="2" t="s">
        <v>67</v>
      </c>
      <c r="I130" s="2" t="s">
        <v>5121</v>
      </c>
      <c r="J130" s="2" t="s">
        <v>5122</v>
      </c>
      <c r="K130" s="2" t="s">
        <v>1281</v>
      </c>
      <c r="L130" s="2" t="s">
        <v>5148</v>
      </c>
      <c r="M130" s="2" t="s">
        <v>3482</v>
      </c>
      <c r="N130" s="2" t="s">
        <v>1645</v>
      </c>
      <c r="O130" s="2" t="s">
        <v>2176</v>
      </c>
      <c r="P130" s="2" t="s">
        <v>1844</v>
      </c>
      <c r="Q130" s="2" t="s">
        <v>1296</v>
      </c>
      <c r="R130" s="2" t="s">
        <v>1844</v>
      </c>
      <c r="S130" s="2" t="s">
        <v>1883</v>
      </c>
      <c r="T130" s="2" t="s">
        <v>1278</v>
      </c>
      <c r="U130" s="2" t="s">
        <v>1844</v>
      </c>
      <c r="V130" s="2" t="s">
        <v>1844</v>
      </c>
      <c r="W130" s="2" t="s">
        <v>5125</v>
      </c>
      <c r="X130" s="2" t="s">
        <v>5126</v>
      </c>
      <c r="Y130" s="2" t="s">
        <v>1866</v>
      </c>
      <c r="Z130" s="2" t="s">
        <v>1281</v>
      </c>
      <c r="AA130" s="2" t="s">
        <v>1281</v>
      </c>
      <c r="AB130" s="2" t="s">
        <v>5127</v>
      </c>
      <c r="AC130" s="2" t="s">
        <v>1852</v>
      </c>
      <c r="AD130" s="2" t="s">
        <v>1844</v>
      </c>
      <c r="AE130" s="2" t="s">
        <v>1844</v>
      </c>
      <c r="AF130" s="2" t="s">
        <v>1844</v>
      </c>
      <c r="AG130" s="2" t="s">
        <v>1844</v>
      </c>
      <c r="AH130" s="2" t="s">
        <v>1844</v>
      </c>
      <c r="AI130" s="2" t="s">
        <v>1844</v>
      </c>
      <c r="AJ130" s="2" t="s">
        <v>1281</v>
      </c>
      <c r="AK130" s="2" t="s">
        <v>1844</v>
      </c>
      <c r="AL130" s="2" t="s">
        <v>154</v>
      </c>
      <c r="AM130" s="2" t="s">
        <v>1844</v>
      </c>
      <c r="AN130" s="2" t="s">
        <v>1844</v>
      </c>
      <c r="AO130" s="2" t="s">
        <v>1857</v>
      </c>
      <c r="AP130" s="2" t="s">
        <v>1857</v>
      </c>
      <c r="AQ130" s="2" t="s">
        <v>1844</v>
      </c>
      <c r="AR130" s="2" t="s">
        <v>1844</v>
      </c>
      <c r="AS130" s="2" t="s">
        <v>1844</v>
      </c>
      <c r="AT130" s="2" t="s">
        <v>1844</v>
      </c>
      <c r="AU130" s="2" t="s">
        <v>1844</v>
      </c>
      <c r="AV130" s="2" t="s">
        <v>1281</v>
      </c>
      <c r="AW130" s="2" t="s">
        <v>5128</v>
      </c>
      <c r="AX130" s="2" t="s">
        <v>1844</v>
      </c>
      <c r="AY130" s="2" t="s">
        <v>1752</v>
      </c>
      <c r="AZ130" s="2" t="s">
        <v>2391</v>
      </c>
      <c r="BA130" s="2" t="s">
        <v>1844</v>
      </c>
      <c r="BB130" s="2" t="s">
        <v>1844</v>
      </c>
      <c r="BC130" s="2" t="s">
        <v>1844</v>
      </c>
      <c r="BD130" s="2" t="s">
        <v>1844</v>
      </c>
      <c r="BE130" s="2" t="s">
        <v>5129</v>
      </c>
      <c r="BF130" s="2" t="s">
        <v>2190</v>
      </c>
      <c r="BG130" s="2" t="s">
        <v>1857</v>
      </c>
      <c r="BH130" s="2" t="s">
        <v>2104</v>
      </c>
      <c r="BI130" s="2" t="s">
        <v>1857</v>
      </c>
      <c r="BJ130" s="2" t="s">
        <v>3027</v>
      </c>
      <c r="BK130" s="2" t="s">
        <v>1844</v>
      </c>
      <c r="BL130" s="2" t="s">
        <v>1025</v>
      </c>
      <c r="BM130" s="2" t="s">
        <v>1844</v>
      </c>
      <c r="BN130" s="2" t="s">
        <v>1882</v>
      </c>
      <c r="BO130" s="2" t="s">
        <v>1844</v>
      </c>
      <c r="BP130" s="2" t="s">
        <v>1844</v>
      </c>
      <c r="BQ130" s="2" t="s">
        <v>5187</v>
      </c>
      <c r="BR130" s="2" t="s">
        <v>1844</v>
      </c>
      <c r="BS130" s="2" t="s">
        <v>1844</v>
      </c>
      <c r="BT130" s="2" t="s">
        <v>5362</v>
      </c>
      <c r="BU130" s="2" t="s">
        <v>1844</v>
      </c>
      <c r="BV130" s="2" t="s">
        <v>1844</v>
      </c>
      <c r="BW130" s="2" t="s">
        <v>1844</v>
      </c>
      <c r="BX130" s="2" t="s">
        <v>1844</v>
      </c>
      <c r="BY130" s="2" t="s">
        <v>1844</v>
      </c>
      <c r="BZ130" s="2" t="s">
        <v>1844</v>
      </c>
      <c r="CA130" s="2" t="s">
        <v>1844</v>
      </c>
      <c r="CB130" s="2" t="s">
        <v>1844</v>
      </c>
      <c r="CC130" s="2" t="s">
        <v>1844</v>
      </c>
      <c r="CD130" s="2" t="s">
        <v>1844</v>
      </c>
      <c r="CE130" s="2" t="s">
        <v>1854</v>
      </c>
      <c r="CF130" s="2" t="s">
        <v>1844</v>
      </c>
      <c r="CG130" s="2" t="s">
        <v>5131</v>
      </c>
      <c r="CH130" s="2" t="s">
        <v>1844</v>
      </c>
      <c r="CI130" s="2" t="s">
        <v>155</v>
      </c>
      <c r="CJ130" s="2" t="s">
        <v>1844</v>
      </c>
      <c r="CK130" s="2" t="s">
        <v>5132</v>
      </c>
      <c r="CL130" s="2" t="s">
        <v>1844</v>
      </c>
      <c r="CM130" s="2" t="s">
        <v>1844</v>
      </c>
      <c r="CN130" s="2" t="s">
        <v>1851</v>
      </c>
      <c r="CO130" s="2" t="s">
        <v>1855</v>
      </c>
      <c r="CP130" s="2" t="s">
        <v>1844</v>
      </c>
      <c r="CQ130" s="2" t="s">
        <v>1844</v>
      </c>
      <c r="CR130" s="2" t="s">
        <v>1847</v>
      </c>
      <c r="CS130" s="2" t="s">
        <v>1884</v>
      </c>
      <c r="CT130" s="2" t="s">
        <v>1844</v>
      </c>
      <c r="CU130" s="2" t="s">
        <v>5133</v>
      </c>
      <c r="CV130" s="2" t="s">
        <v>5134</v>
      </c>
      <c r="CW130" s="3">
        <v>44971</v>
      </c>
      <c r="CX130" s="3">
        <v>44970</v>
      </c>
      <c r="CY130" s="3">
        <v>44970</v>
      </c>
      <c r="CZ130" s="28">
        <v>8377123</v>
      </c>
      <c r="DA130" s="4">
        <v>0</v>
      </c>
      <c r="DB130" s="3"/>
      <c r="DC130" s="3"/>
      <c r="DD130" s="3">
        <v>44970</v>
      </c>
      <c r="DE130" s="3">
        <v>44970</v>
      </c>
      <c r="DF130" s="3"/>
      <c r="DG130" s="3">
        <v>44971</v>
      </c>
      <c r="DH130" s="3"/>
      <c r="DI130" s="3">
        <v>44970</v>
      </c>
      <c r="DJ130" s="3">
        <v>44986</v>
      </c>
      <c r="DK130" s="28">
        <v>0</v>
      </c>
      <c r="DL130" s="3"/>
      <c r="DM130" s="28">
        <v>0</v>
      </c>
      <c r="DN130" s="28">
        <v>0</v>
      </c>
      <c r="DO130" s="3">
        <v>44971</v>
      </c>
      <c r="DP130" s="2" t="s">
        <v>5135</v>
      </c>
      <c r="DQ130" s="28">
        <v>7422447</v>
      </c>
      <c r="DR130" s="28">
        <v>0</v>
      </c>
      <c r="DS130" s="28">
        <v>7422447</v>
      </c>
      <c r="DT130" s="28">
        <v>8377123</v>
      </c>
      <c r="DU130" s="2" t="s">
        <v>1844</v>
      </c>
    </row>
    <row r="131" spans="1:125" x14ac:dyDescent="0.25">
      <c r="A131" s="2" t="s">
        <v>2501</v>
      </c>
      <c r="B131" s="2" t="s">
        <v>1291</v>
      </c>
      <c r="C131" s="2" t="s">
        <v>152</v>
      </c>
      <c r="D131" s="2" t="s">
        <v>153</v>
      </c>
      <c r="E131" s="2" t="s">
        <v>1394</v>
      </c>
      <c r="F131" s="2" t="s">
        <v>5363</v>
      </c>
      <c r="G131" s="2" t="s">
        <v>10</v>
      </c>
      <c r="H131" s="2" t="s">
        <v>54</v>
      </c>
      <c r="I131" s="2" t="s">
        <v>5121</v>
      </c>
      <c r="J131" s="2" t="s">
        <v>5122</v>
      </c>
      <c r="K131" s="2" t="s">
        <v>1281</v>
      </c>
      <c r="L131" s="2" t="s">
        <v>5148</v>
      </c>
      <c r="M131" s="2" t="s">
        <v>2500</v>
      </c>
      <c r="N131" s="2" t="s">
        <v>1276</v>
      </c>
      <c r="O131" s="2" t="s">
        <v>2176</v>
      </c>
      <c r="P131" s="2" t="s">
        <v>1844</v>
      </c>
      <c r="Q131" s="2" t="s">
        <v>1292</v>
      </c>
      <c r="R131" s="2" t="s">
        <v>1844</v>
      </c>
      <c r="S131" s="2" t="s">
        <v>1883</v>
      </c>
      <c r="T131" s="2" t="s">
        <v>1278</v>
      </c>
      <c r="U131" s="2" t="s">
        <v>1844</v>
      </c>
      <c r="V131" s="2" t="s">
        <v>1844</v>
      </c>
      <c r="W131" s="2" t="s">
        <v>5125</v>
      </c>
      <c r="X131" s="2" t="s">
        <v>5126</v>
      </c>
      <c r="Y131" s="2" t="s">
        <v>1866</v>
      </c>
      <c r="Z131" s="2" t="s">
        <v>1281</v>
      </c>
      <c r="AA131" s="2" t="s">
        <v>1281</v>
      </c>
      <c r="AB131" s="2" t="s">
        <v>5127</v>
      </c>
      <c r="AC131" s="2" t="s">
        <v>1852</v>
      </c>
      <c r="AD131" s="2" t="s">
        <v>1844</v>
      </c>
      <c r="AE131" s="2" t="s">
        <v>1844</v>
      </c>
      <c r="AF131" s="2" t="s">
        <v>1844</v>
      </c>
      <c r="AG131" s="2" t="s">
        <v>1844</v>
      </c>
      <c r="AH131" s="2" t="s">
        <v>1844</v>
      </c>
      <c r="AI131" s="2" t="s">
        <v>1844</v>
      </c>
      <c r="AJ131" s="2" t="s">
        <v>1281</v>
      </c>
      <c r="AK131" s="2" t="s">
        <v>1844</v>
      </c>
      <c r="AL131" s="2" t="s">
        <v>154</v>
      </c>
      <c r="AM131" s="2" t="s">
        <v>1844</v>
      </c>
      <c r="AN131" s="2" t="s">
        <v>1844</v>
      </c>
      <c r="AO131" s="2" t="s">
        <v>1857</v>
      </c>
      <c r="AP131" s="2" t="s">
        <v>1857</v>
      </c>
      <c r="AQ131" s="2" t="s">
        <v>1844</v>
      </c>
      <c r="AR131" s="2" t="s">
        <v>1844</v>
      </c>
      <c r="AS131" s="2" t="s">
        <v>1844</v>
      </c>
      <c r="AT131" s="2" t="s">
        <v>1844</v>
      </c>
      <c r="AU131" s="2" t="s">
        <v>1844</v>
      </c>
      <c r="AV131" s="2" t="s">
        <v>1281</v>
      </c>
      <c r="AW131" s="2" t="s">
        <v>5128</v>
      </c>
      <c r="AX131" s="2" t="s">
        <v>1844</v>
      </c>
      <c r="AY131" s="2" t="s">
        <v>1752</v>
      </c>
      <c r="AZ131" s="2" t="s">
        <v>2502</v>
      </c>
      <c r="BA131" s="2" t="s">
        <v>1844</v>
      </c>
      <c r="BB131" s="2" t="s">
        <v>1844</v>
      </c>
      <c r="BC131" s="2" t="s">
        <v>1844</v>
      </c>
      <c r="BD131" s="2" t="s">
        <v>1844</v>
      </c>
      <c r="BE131" s="2" t="s">
        <v>5129</v>
      </c>
      <c r="BF131" s="2" t="s">
        <v>2190</v>
      </c>
      <c r="BG131" s="2" t="s">
        <v>1961</v>
      </c>
      <c r="BH131" s="2" t="s">
        <v>2504</v>
      </c>
      <c r="BI131" s="2" t="s">
        <v>1857</v>
      </c>
      <c r="BJ131" s="2" t="s">
        <v>2503</v>
      </c>
      <c r="BK131" s="2" t="s">
        <v>1844</v>
      </c>
      <c r="BL131" s="2" t="s">
        <v>1025</v>
      </c>
      <c r="BM131" s="2" t="s">
        <v>1844</v>
      </c>
      <c r="BN131" s="2" t="s">
        <v>1882</v>
      </c>
      <c r="BO131" s="2" t="s">
        <v>1844</v>
      </c>
      <c r="BP131" s="2" t="s">
        <v>1844</v>
      </c>
      <c r="BQ131" s="2" t="s">
        <v>5187</v>
      </c>
      <c r="BR131" s="2" t="s">
        <v>1844</v>
      </c>
      <c r="BS131" s="2" t="s">
        <v>1844</v>
      </c>
      <c r="BT131" s="2" t="s">
        <v>5364</v>
      </c>
      <c r="BU131" s="2" t="s">
        <v>1844</v>
      </c>
      <c r="BV131" s="2" t="s">
        <v>1844</v>
      </c>
      <c r="BW131" s="2" t="s">
        <v>1844</v>
      </c>
      <c r="BX131" s="2" t="s">
        <v>1844</v>
      </c>
      <c r="BY131" s="2" t="s">
        <v>1844</v>
      </c>
      <c r="BZ131" s="2" t="s">
        <v>1844</v>
      </c>
      <c r="CA131" s="2" t="s">
        <v>1844</v>
      </c>
      <c r="CB131" s="2" t="s">
        <v>1853</v>
      </c>
      <c r="CC131" s="2" t="s">
        <v>1844</v>
      </c>
      <c r="CD131" s="2" t="s">
        <v>1844</v>
      </c>
      <c r="CE131" s="2" t="s">
        <v>1854</v>
      </c>
      <c r="CF131" s="2" t="s">
        <v>1844</v>
      </c>
      <c r="CG131" s="2" t="s">
        <v>1844</v>
      </c>
      <c r="CH131" s="2" t="s">
        <v>1844</v>
      </c>
      <c r="CI131" s="2" t="s">
        <v>155</v>
      </c>
      <c r="CJ131" s="2" t="s">
        <v>1844</v>
      </c>
      <c r="CK131" s="2" t="s">
        <v>5132</v>
      </c>
      <c r="CL131" s="2" t="s">
        <v>1844</v>
      </c>
      <c r="CM131" s="2" t="s">
        <v>1844</v>
      </c>
      <c r="CN131" s="2" t="s">
        <v>1851</v>
      </c>
      <c r="CO131" s="2" t="s">
        <v>1855</v>
      </c>
      <c r="CP131" s="2" t="s">
        <v>1844</v>
      </c>
      <c r="CQ131" s="2" t="s">
        <v>1844</v>
      </c>
      <c r="CR131" s="2" t="s">
        <v>1847</v>
      </c>
      <c r="CS131" s="2" t="s">
        <v>1884</v>
      </c>
      <c r="CT131" s="2" t="s">
        <v>1844</v>
      </c>
      <c r="CU131" s="2" t="s">
        <v>1844</v>
      </c>
      <c r="CV131" s="2" t="s">
        <v>5134</v>
      </c>
      <c r="CW131" s="3">
        <v>44756</v>
      </c>
      <c r="CX131" s="3">
        <v>44744</v>
      </c>
      <c r="CY131" s="3">
        <v>44747</v>
      </c>
      <c r="CZ131" s="28">
        <v>2158947</v>
      </c>
      <c r="DA131" s="4">
        <v>0</v>
      </c>
      <c r="DB131" s="3"/>
      <c r="DC131" s="3"/>
      <c r="DD131" s="3">
        <v>44756</v>
      </c>
      <c r="DE131" s="3">
        <v>44744</v>
      </c>
      <c r="DF131" s="3"/>
      <c r="DG131" s="3">
        <v>44756</v>
      </c>
      <c r="DH131" s="3"/>
      <c r="DI131" s="3">
        <v>44743</v>
      </c>
      <c r="DJ131" s="3">
        <v>45348</v>
      </c>
      <c r="DK131" s="28">
        <v>0</v>
      </c>
      <c r="DL131" s="3"/>
      <c r="DM131" s="28">
        <v>0</v>
      </c>
      <c r="DN131" s="28">
        <v>0</v>
      </c>
      <c r="DO131" s="3">
        <v>44756</v>
      </c>
      <c r="DP131" s="2" t="s">
        <v>5135</v>
      </c>
      <c r="DQ131" s="28">
        <v>0</v>
      </c>
      <c r="DR131" s="28">
        <v>0</v>
      </c>
      <c r="DS131" s="28">
        <v>0</v>
      </c>
      <c r="DT131" s="28">
        <v>2158947</v>
      </c>
      <c r="DU131" s="2" t="s">
        <v>1844</v>
      </c>
    </row>
    <row r="132" spans="1:125" x14ac:dyDescent="0.25">
      <c r="A132" s="2" t="s">
        <v>2481</v>
      </c>
      <c r="B132" s="2" t="s">
        <v>1279</v>
      </c>
      <c r="C132" s="2" t="s">
        <v>238</v>
      </c>
      <c r="D132" s="2" t="s">
        <v>239</v>
      </c>
      <c r="E132" s="2" t="s">
        <v>1390</v>
      </c>
      <c r="F132" s="2" t="s">
        <v>5363</v>
      </c>
      <c r="G132" s="2" t="s">
        <v>10</v>
      </c>
      <c r="H132" s="2" t="s">
        <v>60</v>
      </c>
      <c r="I132" s="2" t="s">
        <v>5121</v>
      </c>
      <c r="J132" s="2" t="s">
        <v>5122</v>
      </c>
      <c r="K132" s="2" t="s">
        <v>1281</v>
      </c>
      <c r="L132" s="2" t="s">
        <v>5123</v>
      </c>
      <c r="M132" s="2" t="s">
        <v>2480</v>
      </c>
      <c r="N132" s="2" t="s">
        <v>1276</v>
      </c>
      <c r="O132" s="2" t="s">
        <v>1846</v>
      </c>
      <c r="P132" s="2" t="s">
        <v>1844</v>
      </c>
      <c r="Q132" s="2" t="s">
        <v>1296</v>
      </c>
      <c r="R132" s="2" t="s">
        <v>1844</v>
      </c>
      <c r="S132" s="2" t="s">
        <v>1844</v>
      </c>
      <c r="T132" s="2" t="s">
        <v>1278</v>
      </c>
      <c r="U132" s="2" t="s">
        <v>1844</v>
      </c>
      <c r="V132" s="2" t="s">
        <v>1844</v>
      </c>
      <c r="W132" s="2" t="s">
        <v>5125</v>
      </c>
      <c r="X132" s="2" t="s">
        <v>5126</v>
      </c>
      <c r="Y132" s="2" t="s">
        <v>1856</v>
      </c>
      <c r="Z132" s="2" t="s">
        <v>1281</v>
      </c>
      <c r="AA132" s="2" t="s">
        <v>1281</v>
      </c>
      <c r="AB132" s="2" t="s">
        <v>5127</v>
      </c>
      <c r="AC132" s="2" t="s">
        <v>1852</v>
      </c>
      <c r="AD132" s="2" t="s">
        <v>1844</v>
      </c>
      <c r="AE132" s="2" t="s">
        <v>1844</v>
      </c>
      <c r="AF132" s="2" t="s">
        <v>1844</v>
      </c>
      <c r="AG132" s="2" t="s">
        <v>1844</v>
      </c>
      <c r="AH132" s="2" t="s">
        <v>1844</v>
      </c>
      <c r="AI132" s="2" t="s">
        <v>1844</v>
      </c>
      <c r="AJ132" s="2" t="s">
        <v>1281</v>
      </c>
      <c r="AK132" s="2" t="s">
        <v>1844</v>
      </c>
      <c r="AL132" s="2" t="s">
        <v>185</v>
      </c>
      <c r="AM132" s="2" t="s">
        <v>1844</v>
      </c>
      <c r="AN132" s="2" t="s">
        <v>1844</v>
      </c>
      <c r="AO132" s="2" t="s">
        <v>1857</v>
      </c>
      <c r="AP132" s="2" t="s">
        <v>1857</v>
      </c>
      <c r="AQ132" s="2" t="s">
        <v>1844</v>
      </c>
      <c r="AR132" s="2" t="s">
        <v>1844</v>
      </c>
      <c r="AS132" s="2" t="s">
        <v>1844</v>
      </c>
      <c r="AT132" s="2" t="s">
        <v>1844</v>
      </c>
      <c r="AU132" s="2" t="s">
        <v>1844</v>
      </c>
      <c r="AV132" s="2" t="s">
        <v>1281</v>
      </c>
      <c r="AW132" s="2" t="s">
        <v>5128</v>
      </c>
      <c r="AX132" s="2" t="s">
        <v>1844</v>
      </c>
      <c r="AY132" s="2" t="s">
        <v>1752</v>
      </c>
      <c r="AZ132" s="2" t="s">
        <v>2482</v>
      </c>
      <c r="BA132" s="2" t="s">
        <v>1844</v>
      </c>
      <c r="BB132" s="2" t="s">
        <v>1844</v>
      </c>
      <c r="BC132" s="2" t="s">
        <v>1844</v>
      </c>
      <c r="BD132" s="2" t="s">
        <v>1844</v>
      </c>
      <c r="BE132" s="2" t="s">
        <v>5129</v>
      </c>
      <c r="BF132" s="2" t="s">
        <v>2190</v>
      </c>
      <c r="BG132" s="2" t="s">
        <v>2190</v>
      </c>
      <c r="BH132" s="2" t="s">
        <v>2483</v>
      </c>
      <c r="BI132" s="2" t="s">
        <v>1857</v>
      </c>
      <c r="BJ132" s="2" t="s">
        <v>5365</v>
      </c>
      <c r="BK132" s="2" t="s">
        <v>1844</v>
      </c>
      <c r="BL132" s="2" t="s">
        <v>1025</v>
      </c>
      <c r="BM132" s="2" t="s">
        <v>1844</v>
      </c>
      <c r="BN132" s="2" t="s">
        <v>1844</v>
      </c>
      <c r="BO132" s="2" t="s">
        <v>1844</v>
      </c>
      <c r="BP132" s="2" t="s">
        <v>1844</v>
      </c>
      <c r="BQ132" s="2" t="s">
        <v>5187</v>
      </c>
      <c r="BR132" s="2" t="s">
        <v>1844</v>
      </c>
      <c r="BS132" s="2" t="s">
        <v>1844</v>
      </c>
      <c r="BT132" s="2" t="s">
        <v>5366</v>
      </c>
      <c r="BU132" s="2" t="s">
        <v>1844</v>
      </c>
      <c r="BV132" s="2" t="s">
        <v>1844</v>
      </c>
      <c r="BW132" s="2" t="s">
        <v>1844</v>
      </c>
      <c r="BX132" s="2" t="s">
        <v>1844</v>
      </c>
      <c r="BY132" s="2" t="s">
        <v>1844</v>
      </c>
      <c r="BZ132" s="2" t="s">
        <v>1844</v>
      </c>
      <c r="CA132" s="2" t="s">
        <v>1844</v>
      </c>
      <c r="CB132" s="2" t="s">
        <v>1853</v>
      </c>
      <c r="CC132" s="2" t="s">
        <v>1844</v>
      </c>
      <c r="CD132" s="2" t="s">
        <v>1844</v>
      </c>
      <c r="CE132" s="2" t="s">
        <v>1854</v>
      </c>
      <c r="CF132" s="2" t="s">
        <v>1844</v>
      </c>
      <c r="CG132" s="2" t="s">
        <v>5131</v>
      </c>
      <c r="CH132" s="2" t="s">
        <v>1844</v>
      </c>
      <c r="CI132" s="2" t="s">
        <v>240</v>
      </c>
      <c r="CJ132" s="2" t="s">
        <v>1844</v>
      </c>
      <c r="CK132" s="2" t="s">
        <v>5132</v>
      </c>
      <c r="CL132" s="2" t="s">
        <v>1844</v>
      </c>
      <c r="CM132" s="2" t="s">
        <v>1844</v>
      </c>
      <c r="CN132" s="2" t="s">
        <v>1851</v>
      </c>
      <c r="CO132" s="2" t="s">
        <v>1855</v>
      </c>
      <c r="CP132" s="2" t="s">
        <v>1844</v>
      </c>
      <c r="CQ132" s="2" t="s">
        <v>1844</v>
      </c>
      <c r="CR132" s="2" t="s">
        <v>1847</v>
      </c>
      <c r="CS132" s="2" t="s">
        <v>1844</v>
      </c>
      <c r="CT132" s="2" t="s">
        <v>1844</v>
      </c>
      <c r="CU132" s="2" t="s">
        <v>5133</v>
      </c>
      <c r="CV132" s="2" t="s">
        <v>5134</v>
      </c>
      <c r="CW132" s="3">
        <v>44738</v>
      </c>
      <c r="CX132" s="3">
        <v>44738</v>
      </c>
      <c r="CY132" s="3">
        <v>44738</v>
      </c>
      <c r="CZ132" s="28">
        <v>53459</v>
      </c>
      <c r="DA132" s="4">
        <v>0</v>
      </c>
      <c r="DB132" s="3"/>
      <c r="DC132" s="3"/>
      <c r="DD132" s="3">
        <v>44738</v>
      </c>
      <c r="DE132" s="3">
        <v>44738</v>
      </c>
      <c r="DF132" s="3"/>
      <c r="DG132" s="3">
        <v>44738</v>
      </c>
      <c r="DH132" s="3"/>
      <c r="DI132" s="3">
        <v>44738</v>
      </c>
      <c r="DJ132" s="3">
        <v>45348</v>
      </c>
      <c r="DK132" s="28">
        <v>0</v>
      </c>
      <c r="DL132" s="3"/>
      <c r="DM132" s="28">
        <v>0</v>
      </c>
      <c r="DN132" s="28">
        <v>0</v>
      </c>
      <c r="DO132" s="3">
        <v>44738</v>
      </c>
      <c r="DP132" s="2" t="s">
        <v>5135</v>
      </c>
      <c r="DQ132" s="28">
        <v>0</v>
      </c>
      <c r="DR132" s="28">
        <v>0</v>
      </c>
      <c r="DS132" s="28">
        <v>0</v>
      </c>
      <c r="DT132" s="28">
        <v>53459</v>
      </c>
      <c r="DU132" s="2" t="s">
        <v>1844</v>
      </c>
    </row>
    <row r="133" spans="1:125" x14ac:dyDescent="0.25">
      <c r="A133" s="2" t="s">
        <v>2468</v>
      </c>
      <c r="B133" s="2" t="s">
        <v>1291</v>
      </c>
      <c r="C133" s="2" t="s">
        <v>405</v>
      </c>
      <c r="D133" s="2" t="s">
        <v>406</v>
      </c>
      <c r="E133" s="2" t="s">
        <v>1386</v>
      </c>
      <c r="F133" s="2" t="s">
        <v>5363</v>
      </c>
      <c r="G133" s="2" t="s">
        <v>10</v>
      </c>
      <c r="H133" s="2" t="s">
        <v>54</v>
      </c>
      <c r="I133" s="2" t="s">
        <v>5121</v>
      </c>
      <c r="J133" s="2" t="s">
        <v>5122</v>
      </c>
      <c r="K133" s="2" t="s">
        <v>1281</v>
      </c>
      <c r="L133" s="2" t="s">
        <v>5123</v>
      </c>
      <c r="M133" s="2" t="s">
        <v>2467</v>
      </c>
      <c r="N133" s="2" t="s">
        <v>1276</v>
      </c>
      <c r="O133" s="2" t="s">
        <v>1844</v>
      </c>
      <c r="P133" s="2" t="s">
        <v>1844</v>
      </c>
      <c r="Q133" s="2" t="s">
        <v>1292</v>
      </c>
      <c r="R133" s="2" t="s">
        <v>1844</v>
      </c>
      <c r="S133" s="2" t="s">
        <v>1844</v>
      </c>
      <c r="T133" s="2" t="s">
        <v>1278</v>
      </c>
      <c r="U133" s="2" t="s">
        <v>1844</v>
      </c>
      <c r="V133" s="2" t="s">
        <v>1844</v>
      </c>
      <c r="W133" s="2" t="s">
        <v>5125</v>
      </c>
      <c r="X133" s="2" t="s">
        <v>5126</v>
      </c>
      <c r="Y133" s="2" t="s">
        <v>1866</v>
      </c>
      <c r="Z133" s="2" t="s">
        <v>1281</v>
      </c>
      <c r="AA133" s="2" t="s">
        <v>1281</v>
      </c>
      <c r="AB133" s="2" t="s">
        <v>5127</v>
      </c>
      <c r="AC133" s="2" t="s">
        <v>1852</v>
      </c>
      <c r="AD133" s="2" t="s">
        <v>1844</v>
      </c>
      <c r="AE133" s="2" t="s">
        <v>1844</v>
      </c>
      <c r="AF133" s="2" t="s">
        <v>1844</v>
      </c>
      <c r="AG133" s="2" t="s">
        <v>1844</v>
      </c>
      <c r="AH133" s="2" t="s">
        <v>1844</v>
      </c>
      <c r="AI133" s="2" t="s">
        <v>1844</v>
      </c>
      <c r="AJ133" s="2" t="s">
        <v>1281</v>
      </c>
      <c r="AK133" s="2" t="s">
        <v>1844</v>
      </c>
      <c r="AL133" s="2" t="s">
        <v>154</v>
      </c>
      <c r="AM133" s="2" t="s">
        <v>1844</v>
      </c>
      <c r="AN133" s="2" t="s">
        <v>1844</v>
      </c>
      <c r="AO133" s="2" t="s">
        <v>1857</v>
      </c>
      <c r="AP133" s="2" t="s">
        <v>1857</v>
      </c>
      <c r="AQ133" s="2" t="s">
        <v>1844</v>
      </c>
      <c r="AR133" s="2" t="s">
        <v>1844</v>
      </c>
      <c r="AS133" s="2" t="s">
        <v>1844</v>
      </c>
      <c r="AT133" s="2" t="s">
        <v>1844</v>
      </c>
      <c r="AU133" s="2" t="s">
        <v>1844</v>
      </c>
      <c r="AV133" s="2" t="s">
        <v>1281</v>
      </c>
      <c r="AW133" s="2" t="s">
        <v>5128</v>
      </c>
      <c r="AX133" s="2" t="s">
        <v>1844</v>
      </c>
      <c r="AY133" s="2" t="s">
        <v>1752</v>
      </c>
      <c r="AZ133" s="2" t="s">
        <v>2469</v>
      </c>
      <c r="BA133" s="2" t="s">
        <v>1844</v>
      </c>
      <c r="BB133" s="2" t="s">
        <v>1844</v>
      </c>
      <c r="BC133" s="2" t="s">
        <v>1844</v>
      </c>
      <c r="BD133" s="2" t="s">
        <v>1844</v>
      </c>
      <c r="BE133" s="2" t="s">
        <v>5129</v>
      </c>
      <c r="BF133" s="2" t="s">
        <v>1961</v>
      </c>
      <c r="BG133" s="2" t="s">
        <v>1905</v>
      </c>
      <c r="BH133" s="2" t="s">
        <v>2471</v>
      </c>
      <c r="BI133" s="2" t="s">
        <v>1857</v>
      </c>
      <c r="BJ133" s="2" t="s">
        <v>2470</v>
      </c>
      <c r="BK133" s="2" t="s">
        <v>1844</v>
      </c>
      <c r="BL133" s="2" t="s">
        <v>1025</v>
      </c>
      <c r="BM133" s="2" t="s">
        <v>1844</v>
      </c>
      <c r="BN133" s="2" t="s">
        <v>1844</v>
      </c>
      <c r="BO133" s="2" t="s">
        <v>1844</v>
      </c>
      <c r="BP133" s="2" t="s">
        <v>1844</v>
      </c>
      <c r="BQ133" s="2" t="s">
        <v>5187</v>
      </c>
      <c r="BR133" s="2" t="s">
        <v>1844</v>
      </c>
      <c r="BS133" s="2" t="s">
        <v>1844</v>
      </c>
      <c r="BT133" s="2" t="s">
        <v>5367</v>
      </c>
      <c r="BU133" s="2" t="s">
        <v>1844</v>
      </c>
      <c r="BV133" s="2" t="s">
        <v>1844</v>
      </c>
      <c r="BW133" s="2" t="s">
        <v>1844</v>
      </c>
      <c r="BX133" s="2" t="s">
        <v>1844</v>
      </c>
      <c r="BY133" s="2" t="s">
        <v>1844</v>
      </c>
      <c r="BZ133" s="2" t="s">
        <v>1844</v>
      </c>
      <c r="CA133" s="2" t="s">
        <v>1844</v>
      </c>
      <c r="CB133" s="2" t="s">
        <v>1853</v>
      </c>
      <c r="CC133" s="2" t="s">
        <v>1844</v>
      </c>
      <c r="CD133" s="2" t="s">
        <v>1844</v>
      </c>
      <c r="CE133" s="2" t="s">
        <v>1854</v>
      </c>
      <c r="CF133" s="2" t="s">
        <v>1844</v>
      </c>
      <c r="CG133" s="2" t="s">
        <v>1844</v>
      </c>
      <c r="CH133" s="2" t="s">
        <v>1844</v>
      </c>
      <c r="CI133" s="2" t="s">
        <v>155</v>
      </c>
      <c r="CJ133" s="2" t="s">
        <v>1844</v>
      </c>
      <c r="CK133" s="2" t="s">
        <v>5132</v>
      </c>
      <c r="CL133" s="2" t="s">
        <v>1844</v>
      </c>
      <c r="CM133" s="2" t="s">
        <v>1844</v>
      </c>
      <c r="CN133" s="2" t="s">
        <v>1851</v>
      </c>
      <c r="CO133" s="2" t="s">
        <v>1855</v>
      </c>
      <c r="CP133" s="2" t="s">
        <v>1844</v>
      </c>
      <c r="CQ133" s="2" t="s">
        <v>1844</v>
      </c>
      <c r="CR133" s="2" t="s">
        <v>1844</v>
      </c>
      <c r="CS133" s="2" t="s">
        <v>1844</v>
      </c>
      <c r="CT133" s="2" t="s">
        <v>1844</v>
      </c>
      <c r="CU133" s="2" t="s">
        <v>1844</v>
      </c>
      <c r="CV133" s="2" t="s">
        <v>5134</v>
      </c>
      <c r="CW133" s="3">
        <v>44740</v>
      </c>
      <c r="CX133" s="3">
        <v>44733</v>
      </c>
      <c r="CY133" s="3">
        <v>44736</v>
      </c>
      <c r="CZ133" s="28">
        <v>222062</v>
      </c>
      <c r="DA133" s="4">
        <v>0</v>
      </c>
      <c r="DB133" s="3"/>
      <c r="DC133" s="3"/>
      <c r="DD133" s="3">
        <v>44740</v>
      </c>
      <c r="DE133" s="3">
        <v>44733</v>
      </c>
      <c r="DF133" s="3"/>
      <c r="DG133" s="3">
        <v>44756</v>
      </c>
      <c r="DH133" s="3"/>
      <c r="DI133" s="3">
        <v>44733</v>
      </c>
      <c r="DJ133" s="3">
        <v>45348</v>
      </c>
      <c r="DK133" s="28">
        <v>0</v>
      </c>
      <c r="DL133" s="3"/>
      <c r="DM133" s="28">
        <v>0</v>
      </c>
      <c r="DN133" s="28">
        <v>0</v>
      </c>
      <c r="DO133" s="3">
        <v>44740</v>
      </c>
      <c r="DP133" s="2" t="s">
        <v>5135</v>
      </c>
      <c r="DQ133" s="28">
        <v>0</v>
      </c>
      <c r="DR133" s="28">
        <v>0</v>
      </c>
      <c r="DS133" s="28">
        <v>0</v>
      </c>
      <c r="DT133" s="28">
        <v>222062</v>
      </c>
      <c r="DU133" s="2" t="s">
        <v>1844</v>
      </c>
    </row>
    <row r="134" spans="1:125" x14ac:dyDescent="0.25">
      <c r="A134" s="2" t="s">
        <v>2465</v>
      </c>
      <c r="B134" s="2" t="s">
        <v>1295</v>
      </c>
      <c r="C134" s="2" t="s">
        <v>51</v>
      </c>
      <c r="D134" s="2" t="s">
        <v>52</v>
      </c>
      <c r="E134" s="2" t="s">
        <v>1383</v>
      </c>
      <c r="F134" s="2" t="s">
        <v>5363</v>
      </c>
      <c r="G134" s="2" t="s">
        <v>10</v>
      </c>
      <c r="H134" s="2" t="s">
        <v>67</v>
      </c>
      <c r="I134" s="2" t="s">
        <v>5121</v>
      </c>
      <c r="J134" s="2" t="s">
        <v>5122</v>
      </c>
      <c r="K134" s="2" t="s">
        <v>1281</v>
      </c>
      <c r="L134" s="2" t="s">
        <v>5148</v>
      </c>
      <c r="M134" s="2" t="s">
        <v>2464</v>
      </c>
      <c r="N134" s="2" t="s">
        <v>5202</v>
      </c>
      <c r="O134" s="2" t="s">
        <v>1870</v>
      </c>
      <c r="P134" s="2" t="s">
        <v>1844</v>
      </c>
      <c r="Q134" s="2" t="s">
        <v>1296</v>
      </c>
      <c r="R134" s="2" t="s">
        <v>1844</v>
      </c>
      <c r="S134" s="2" t="s">
        <v>1875</v>
      </c>
      <c r="T134" s="2" t="s">
        <v>1278</v>
      </c>
      <c r="U134" s="2" t="s">
        <v>1844</v>
      </c>
      <c r="V134" s="2" t="s">
        <v>1844</v>
      </c>
      <c r="W134" s="2" t="s">
        <v>5125</v>
      </c>
      <c r="X134" s="2" t="s">
        <v>5126</v>
      </c>
      <c r="Y134" s="2" t="s">
        <v>1871</v>
      </c>
      <c r="Z134" s="2" t="s">
        <v>1281</v>
      </c>
      <c r="AA134" s="2" t="s">
        <v>1281</v>
      </c>
      <c r="AB134" s="2" t="s">
        <v>5127</v>
      </c>
      <c r="AC134" s="2" t="s">
        <v>1852</v>
      </c>
      <c r="AD134" s="2" t="s">
        <v>1844</v>
      </c>
      <c r="AE134" s="2" t="s">
        <v>1844</v>
      </c>
      <c r="AF134" s="2" t="s">
        <v>1873</v>
      </c>
      <c r="AG134" s="2" t="s">
        <v>1844</v>
      </c>
      <c r="AH134" s="2" t="s">
        <v>1844</v>
      </c>
      <c r="AI134" s="2" t="s">
        <v>1844</v>
      </c>
      <c r="AJ134" s="2" t="s">
        <v>1281</v>
      </c>
      <c r="AK134" s="2" t="s">
        <v>1844</v>
      </c>
      <c r="AL134" s="2" t="s">
        <v>53</v>
      </c>
      <c r="AM134" s="2" t="s">
        <v>1844</v>
      </c>
      <c r="AN134" s="2" t="s">
        <v>1844</v>
      </c>
      <c r="AO134" s="2" t="s">
        <v>1857</v>
      </c>
      <c r="AP134" s="2" t="s">
        <v>1857</v>
      </c>
      <c r="AQ134" s="2" t="s">
        <v>1844</v>
      </c>
      <c r="AR134" s="2" t="s">
        <v>1844</v>
      </c>
      <c r="AS134" s="2" t="s">
        <v>1844</v>
      </c>
      <c r="AT134" s="2" t="s">
        <v>1844</v>
      </c>
      <c r="AU134" s="2" t="s">
        <v>1844</v>
      </c>
      <c r="AV134" s="2" t="s">
        <v>1281</v>
      </c>
      <c r="AW134" s="2" t="s">
        <v>5128</v>
      </c>
      <c r="AX134" s="2" t="s">
        <v>1844</v>
      </c>
      <c r="AY134" s="2" t="s">
        <v>1752</v>
      </c>
      <c r="AZ134" s="2" t="s">
        <v>2457</v>
      </c>
      <c r="BA134" s="2" t="s">
        <v>1844</v>
      </c>
      <c r="BB134" s="2" t="s">
        <v>1844</v>
      </c>
      <c r="BC134" s="2" t="s">
        <v>1844</v>
      </c>
      <c r="BD134" s="2" t="s">
        <v>1844</v>
      </c>
      <c r="BE134" s="2" t="s">
        <v>5129</v>
      </c>
      <c r="BF134" s="2" t="s">
        <v>1905</v>
      </c>
      <c r="BG134" s="2" t="s">
        <v>1905</v>
      </c>
      <c r="BH134" s="2" t="s">
        <v>2466</v>
      </c>
      <c r="BI134" s="2" t="s">
        <v>1857</v>
      </c>
      <c r="BJ134" s="2" t="s">
        <v>2422</v>
      </c>
      <c r="BK134" s="2" t="s">
        <v>1844</v>
      </c>
      <c r="BL134" s="2" t="s">
        <v>1015</v>
      </c>
      <c r="BM134" s="2" t="s">
        <v>1844</v>
      </c>
      <c r="BN134" s="2" t="s">
        <v>1872</v>
      </c>
      <c r="BO134" s="2" t="s">
        <v>1844</v>
      </c>
      <c r="BP134" s="2" t="s">
        <v>1844</v>
      </c>
      <c r="BQ134" s="2" t="s">
        <v>5187</v>
      </c>
      <c r="BR134" s="2" t="s">
        <v>1844</v>
      </c>
      <c r="BS134" s="2" t="s">
        <v>1844</v>
      </c>
      <c r="BT134" s="2" t="s">
        <v>5368</v>
      </c>
      <c r="BU134" s="2" t="s">
        <v>1844</v>
      </c>
      <c r="BV134" s="2" t="s">
        <v>1844</v>
      </c>
      <c r="BW134" s="2" t="s">
        <v>1844</v>
      </c>
      <c r="BX134" s="2" t="s">
        <v>1844</v>
      </c>
      <c r="BY134" s="2" t="s">
        <v>1844</v>
      </c>
      <c r="BZ134" s="2" t="s">
        <v>1844</v>
      </c>
      <c r="CA134" s="2" t="s">
        <v>1844</v>
      </c>
      <c r="CB134" s="2" t="s">
        <v>1853</v>
      </c>
      <c r="CC134" s="2" t="s">
        <v>1844</v>
      </c>
      <c r="CD134" s="2" t="s">
        <v>1844</v>
      </c>
      <c r="CE134" s="2" t="s">
        <v>1854</v>
      </c>
      <c r="CF134" s="2" t="s">
        <v>1844</v>
      </c>
      <c r="CG134" s="2" t="s">
        <v>5131</v>
      </c>
      <c r="CH134" s="2" t="s">
        <v>1844</v>
      </c>
      <c r="CI134" s="2" t="s">
        <v>55</v>
      </c>
      <c r="CJ134" s="2" t="s">
        <v>1844</v>
      </c>
      <c r="CK134" s="2" t="s">
        <v>5132</v>
      </c>
      <c r="CL134" s="2" t="s">
        <v>1844</v>
      </c>
      <c r="CM134" s="2" t="s">
        <v>1844</v>
      </c>
      <c r="CN134" s="2" t="s">
        <v>1851</v>
      </c>
      <c r="CO134" s="2" t="s">
        <v>1855</v>
      </c>
      <c r="CP134" s="2" t="s">
        <v>1844</v>
      </c>
      <c r="CQ134" s="2" t="s">
        <v>1844</v>
      </c>
      <c r="CR134" s="2" t="s">
        <v>1847</v>
      </c>
      <c r="CS134" s="2" t="s">
        <v>1876</v>
      </c>
      <c r="CT134" s="2" t="s">
        <v>1844</v>
      </c>
      <c r="CU134" s="2" t="s">
        <v>5133</v>
      </c>
      <c r="CV134" s="2" t="s">
        <v>5134</v>
      </c>
      <c r="CW134" s="3">
        <v>44733</v>
      </c>
      <c r="CX134" s="3">
        <v>44733</v>
      </c>
      <c r="CY134" s="3">
        <v>44733</v>
      </c>
      <c r="CZ134" s="28">
        <v>205614</v>
      </c>
      <c r="DA134" s="4">
        <v>0</v>
      </c>
      <c r="DB134" s="3"/>
      <c r="DC134" s="3"/>
      <c r="DD134" s="3">
        <v>44733</v>
      </c>
      <c r="DE134" s="3">
        <v>44733</v>
      </c>
      <c r="DF134" s="3"/>
      <c r="DG134" s="3">
        <v>44733</v>
      </c>
      <c r="DH134" s="3"/>
      <c r="DI134" s="3">
        <v>44733</v>
      </c>
      <c r="DJ134" s="3">
        <v>45348</v>
      </c>
      <c r="DK134" s="28">
        <v>0</v>
      </c>
      <c r="DL134" s="3"/>
      <c r="DM134" s="28">
        <v>0</v>
      </c>
      <c r="DN134" s="28">
        <v>0</v>
      </c>
      <c r="DO134" s="3">
        <v>44733</v>
      </c>
      <c r="DP134" s="2" t="s">
        <v>5135</v>
      </c>
      <c r="DQ134" s="28">
        <v>0</v>
      </c>
      <c r="DR134" s="28">
        <v>0</v>
      </c>
      <c r="DS134" s="28">
        <v>0</v>
      </c>
      <c r="DT134" s="28">
        <v>205614</v>
      </c>
      <c r="DU134" s="2" t="s">
        <v>1844</v>
      </c>
    </row>
    <row r="135" spans="1:125" x14ac:dyDescent="0.25">
      <c r="A135" s="2" t="s">
        <v>2447</v>
      </c>
      <c r="B135" s="2" t="s">
        <v>1298</v>
      </c>
      <c r="C135" s="2" t="s">
        <v>325</v>
      </c>
      <c r="D135" s="2" t="s">
        <v>326</v>
      </c>
      <c r="E135" s="2" t="s">
        <v>1382</v>
      </c>
      <c r="F135" s="2" t="s">
        <v>5363</v>
      </c>
      <c r="G135" s="2" t="s">
        <v>10</v>
      </c>
      <c r="H135" s="2" t="s">
        <v>54</v>
      </c>
      <c r="I135" s="2" t="s">
        <v>5121</v>
      </c>
      <c r="J135" s="2" t="s">
        <v>5122</v>
      </c>
      <c r="K135" s="2" t="s">
        <v>1281</v>
      </c>
      <c r="L135" s="2" t="s">
        <v>5139</v>
      </c>
      <c r="M135" s="2" t="s">
        <v>2446</v>
      </c>
      <c r="N135" s="2" t="s">
        <v>1276</v>
      </c>
      <c r="O135" s="2" t="s">
        <v>1960</v>
      </c>
      <c r="P135" s="2" t="s">
        <v>1844</v>
      </c>
      <c r="Q135" s="2" t="s">
        <v>1292</v>
      </c>
      <c r="R135" s="2" t="s">
        <v>1844</v>
      </c>
      <c r="S135" s="2" t="s">
        <v>1844</v>
      </c>
      <c r="T135" s="2" t="s">
        <v>1278</v>
      </c>
      <c r="U135" s="2" t="s">
        <v>1844</v>
      </c>
      <c r="V135" s="2" t="s">
        <v>1844</v>
      </c>
      <c r="W135" s="2" t="s">
        <v>5125</v>
      </c>
      <c r="X135" s="2" t="s">
        <v>5126</v>
      </c>
      <c r="Y135" s="2" t="s">
        <v>1914</v>
      </c>
      <c r="Z135" s="2" t="s">
        <v>1281</v>
      </c>
      <c r="AA135" s="2" t="s">
        <v>1281</v>
      </c>
      <c r="AB135" s="2" t="s">
        <v>5127</v>
      </c>
      <c r="AC135" s="2" t="s">
        <v>1852</v>
      </c>
      <c r="AD135" s="2" t="s">
        <v>1844</v>
      </c>
      <c r="AE135" s="2" t="s">
        <v>1844</v>
      </c>
      <c r="AF135" s="2" t="s">
        <v>1844</v>
      </c>
      <c r="AG135" s="2" t="s">
        <v>1844</v>
      </c>
      <c r="AH135" s="2" t="s">
        <v>1844</v>
      </c>
      <c r="AI135" s="2" t="s">
        <v>1844</v>
      </c>
      <c r="AJ135" s="2" t="s">
        <v>1281</v>
      </c>
      <c r="AK135" s="2" t="s">
        <v>1844</v>
      </c>
      <c r="AL135" s="2" t="s">
        <v>120</v>
      </c>
      <c r="AM135" s="2" t="s">
        <v>1844</v>
      </c>
      <c r="AN135" s="2" t="s">
        <v>1844</v>
      </c>
      <c r="AO135" s="2" t="s">
        <v>1857</v>
      </c>
      <c r="AP135" s="2" t="s">
        <v>1857</v>
      </c>
      <c r="AQ135" s="2" t="s">
        <v>1844</v>
      </c>
      <c r="AR135" s="2" t="s">
        <v>1844</v>
      </c>
      <c r="AS135" s="2" t="s">
        <v>1844</v>
      </c>
      <c r="AT135" s="2" t="s">
        <v>1844</v>
      </c>
      <c r="AU135" s="2" t="s">
        <v>1844</v>
      </c>
      <c r="AV135" s="2" t="s">
        <v>1281</v>
      </c>
      <c r="AW135" s="2" t="s">
        <v>5128</v>
      </c>
      <c r="AX135" s="2" t="s">
        <v>1844</v>
      </c>
      <c r="AY135" s="2" t="s">
        <v>1752</v>
      </c>
      <c r="AZ135" s="2" t="s">
        <v>2401</v>
      </c>
      <c r="BA135" s="2" t="s">
        <v>1844</v>
      </c>
      <c r="BB135" s="2" t="s">
        <v>1844</v>
      </c>
      <c r="BC135" s="2" t="s">
        <v>1844</v>
      </c>
      <c r="BD135" s="2" t="s">
        <v>1844</v>
      </c>
      <c r="BE135" s="2" t="s">
        <v>5129</v>
      </c>
      <c r="BF135" s="2" t="s">
        <v>2601</v>
      </c>
      <c r="BG135" s="2" t="s">
        <v>2375</v>
      </c>
      <c r="BH135" s="2" t="s">
        <v>2449</v>
      </c>
      <c r="BI135" s="2" t="s">
        <v>1857</v>
      </c>
      <c r="BJ135" s="2" t="s">
        <v>1905</v>
      </c>
      <c r="BK135" s="2" t="s">
        <v>1844</v>
      </c>
      <c r="BL135" s="2" t="s">
        <v>1025</v>
      </c>
      <c r="BM135" s="2" t="s">
        <v>1844</v>
      </c>
      <c r="BN135" s="2" t="s">
        <v>1844</v>
      </c>
      <c r="BO135" s="2" t="s">
        <v>1844</v>
      </c>
      <c r="BP135" s="2" t="s">
        <v>1844</v>
      </c>
      <c r="BQ135" s="2" t="s">
        <v>5187</v>
      </c>
      <c r="BR135" s="2" t="s">
        <v>1844</v>
      </c>
      <c r="BS135" s="2" t="s">
        <v>1844</v>
      </c>
      <c r="BT135" s="2" t="s">
        <v>5369</v>
      </c>
      <c r="BU135" s="2" t="s">
        <v>1844</v>
      </c>
      <c r="BV135" s="2" t="s">
        <v>1844</v>
      </c>
      <c r="BW135" s="2" t="s">
        <v>1844</v>
      </c>
      <c r="BX135" s="2" t="s">
        <v>1844</v>
      </c>
      <c r="BY135" s="2" t="s">
        <v>1844</v>
      </c>
      <c r="BZ135" s="2" t="s">
        <v>1844</v>
      </c>
      <c r="CA135" s="2" t="s">
        <v>1844</v>
      </c>
      <c r="CB135" s="2" t="s">
        <v>1853</v>
      </c>
      <c r="CC135" s="2" t="s">
        <v>1844</v>
      </c>
      <c r="CD135" s="2" t="s">
        <v>1844</v>
      </c>
      <c r="CE135" s="2" t="s">
        <v>1854</v>
      </c>
      <c r="CF135" s="2" t="s">
        <v>1844</v>
      </c>
      <c r="CG135" s="2" t="s">
        <v>1844</v>
      </c>
      <c r="CH135" s="2" t="s">
        <v>1844</v>
      </c>
      <c r="CI135" s="2" t="s">
        <v>121</v>
      </c>
      <c r="CJ135" s="2" t="s">
        <v>1844</v>
      </c>
      <c r="CK135" s="2" t="s">
        <v>5132</v>
      </c>
      <c r="CL135" s="2" t="s">
        <v>1844</v>
      </c>
      <c r="CM135" s="2" t="s">
        <v>1844</v>
      </c>
      <c r="CN135" s="2" t="s">
        <v>1851</v>
      </c>
      <c r="CO135" s="2" t="s">
        <v>1855</v>
      </c>
      <c r="CP135" s="2" t="s">
        <v>1844</v>
      </c>
      <c r="CQ135" s="2" t="s">
        <v>1844</v>
      </c>
      <c r="CR135" s="2" t="s">
        <v>1847</v>
      </c>
      <c r="CS135" s="2" t="s">
        <v>1844</v>
      </c>
      <c r="CT135" s="2" t="s">
        <v>1844</v>
      </c>
      <c r="CU135" s="2" t="s">
        <v>1844</v>
      </c>
      <c r="CV135" s="2" t="s">
        <v>5134</v>
      </c>
      <c r="CW135" s="3">
        <v>44732</v>
      </c>
      <c r="CX135" s="3">
        <v>44733</v>
      </c>
      <c r="CY135" s="3">
        <v>44733</v>
      </c>
      <c r="CZ135" s="28">
        <v>51404</v>
      </c>
      <c r="DA135" s="4">
        <v>0</v>
      </c>
      <c r="DB135" s="3"/>
      <c r="DC135" s="3"/>
      <c r="DD135" s="3">
        <v>44733</v>
      </c>
      <c r="DE135" s="3">
        <v>44732</v>
      </c>
      <c r="DF135" s="3"/>
      <c r="DG135" s="3">
        <v>44748</v>
      </c>
      <c r="DH135" s="3"/>
      <c r="DI135" s="3">
        <v>44733</v>
      </c>
      <c r="DJ135" s="3">
        <v>45348</v>
      </c>
      <c r="DK135" s="28">
        <v>0</v>
      </c>
      <c r="DL135" s="3"/>
      <c r="DM135" s="28">
        <v>0</v>
      </c>
      <c r="DN135" s="28">
        <v>0</v>
      </c>
      <c r="DO135" s="3">
        <v>44732</v>
      </c>
      <c r="DP135" s="2" t="s">
        <v>5135</v>
      </c>
      <c r="DQ135" s="28">
        <v>0</v>
      </c>
      <c r="DR135" s="28">
        <v>0</v>
      </c>
      <c r="DS135" s="28">
        <v>0</v>
      </c>
      <c r="DT135" s="28">
        <v>51404</v>
      </c>
      <c r="DU135" s="2" t="s">
        <v>1844</v>
      </c>
    </row>
    <row r="136" spans="1:125" x14ac:dyDescent="0.25">
      <c r="A136" s="2" t="s">
        <v>2429</v>
      </c>
      <c r="B136" s="2" t="s">
        <v>1279</v>
      </c>
      <c r="C136" s="2" t="s">
        <v>238</v>
      </c>
      <c r="D136" s="2" t="s">
        <v>239</v>
      </c>
      <c r="E136" s="2" t="s">
        <v>1381</v>
      </c>
      <c r="F136" s="2" t="s">
        <v>5363</v>
      </c>
      <c r="G136" s="2" t="s">
        <v>10</v>
      </c>
      <c r="H136" s="2" t="s">
        <v>60</v>
      </c>
      <c r="I136" s="2" t="s">
        <v>5121</v>
      </c>
      <c r="J136" s="2" t="s">
        <v>5122</v>
      </c>
      <c r="K136" s="2" t="s">
        <v>1281</v>
      </c>
      <c r="L136" s="2" t="s">
        <v>5148</v>
      </c>
      <c r="M136" s="2" t="s">
        <v>2428</v>
      </c>
      <c r="N136" s="2" t="s">
        <v>1276</v>
      </c>
      <c r="O136" s="2" t="s">
        <v>1846</v>
      </c>
      <c r="P136" s="2" t="s">
        <v>1844</v>
      </c>
      <c r="Q136" s="2" t="s">
        <v>1299</v>
      </c>
      <c r="R136" s="2" t="s">
        <v>1844</v>
      </c>
      <c r="S136" s="2" t="s">
        <v>1844</v>
      </c>
      <c r="T136" s="2" t="s">
        <v>1278</v>
      </c>
      <c r="U136" s="2" t="s">
        <v>1844</v>
      </c>
      <c r="V136" s="2" t="s">
        <v>1844</v>
      </c>
      <c r="W136" s="2" t="s">
        <v>5125</v>
      </c>
      <c r="X136" s="2" t="s">
        <v>5126</v>
      </c>
      <c r="Y136" s="2" t="s">
        <v>1856</v>
      </c>
      <c r="Z136" s="2" t="s">
        <v>1281</v>
      </c>
      <c r="AA136" s="2" t="s">
        <v>1281</v>
      </c>
      <c r="AB136" s="2" t="s">
        <v>5127</v>
      </c>
      <c r="AC136" s="2" t="s">
        <v>1852</v>
      </c>
      <c r="AD136" s="2" t="s">
        <v>1844</v>
      </c>
      <c r="AE136" s="2" t="s">
        <v>1844</v>
      </c>
      <c r="AF136" s="2" t="s">
        <v>1844</v>
      </c>
      <c r="AG136" s="2" t="s">
        <v>1844</v>
      </c>
      <c r="AH136" s="2" t="s">
        <v>1844</v>
      </c>
      <c r="AI136" s="2" t="s">
        <v>1844</v>
      </c>
      <c r="AJ136" s="2" t="s">
        <v>1281</v>
      </c>
      <c r="AK136" s="2" t="s">
        <v>1844</v>
      </c>
      <c r="AL136" s="2" t="s">
        <v>185</v>
      </c>
      <c r="AM136" s="2" t="s">
        <v>1844</v>
      </c>
      <c r="AN136" s="2" t="s">
        <v>1844</v>
      </c>
      <c r="AO136" s="2" t="s">
        <v>1857</v>
      </c>
      <c r="AP136" s="2" t="s">
        <v>1857</v>
      </c>
      <c r="AQ136" s="2" t="s">
        <v>1844</v>
      </c>
      <c r="AR136" s="2" t="s">
        <v>1844</v>
      </c>
      <c r="AS136" s="2" t="s">
        <v>1844</v>
      </c>
      <c r="AT136" s="2" t="s">
        <v>1844</v>
      </c>
      <c r="AU136" s="2" t="s">
        <v>1844</v>
      </c>
      <c r="AV136" s="2" t="s">
        <v>1281</v>
      </c>
      <c r="AW136" s="2" t="s">
        <v>5128</v>
      </c>
      <c r="AX136" s="2" t="s">
        <v>1844</v>
      </c>
      <c r="AY136" s="2" t="s">
        <v>1752</v>
      </c>
      <c r="AZ136" s="2" t="s">
        <v>2431</v>
      </c>
      <c r="BA136" s="2" t="s">
        <v>1844</v>
      </c>
      <c r="BB136" s="2" t="s">
        <v>1844</v>
      </c>
      <c r="BC136" s="2" t="s">
        <v>1844</v>
      </c>
      <c r="BD136" s="2" t="s">
        <v>1844</v>
      </c>
      <c r="BE136" s="2" t="s">
        <v>5129</v>
      </c>
      <c r="BF136" s="2" t="s">
        <v>1905</v>
      </c>
      <c r="BG136" s="2" t="s">
        <v>1857</v>
      </c>
      <c r="BH136" s="2" t="s">
        <v>2433</v>
      </c>
      <c r="BI136" s="2" t="s">
        <v>1857</v>
      </c>
      <c r="BJ136" s="2" t="s">
        <v>2432</v>
      </c>
      <c r="BK136" s="2" t="s">
        <v>1844</v>
      </c>
      <c r="BL136" s="2" t="s">
        <v>1025</v>
      </c>
      <c r="BM136" s="2" t="s">
        <v>1844</v>
      </c>
      <c r="BN136" s="2" t="s">
        <v>1844</v>
      </c>
      <c r="BO136" s="2" t="s">
        <v>1844</v>
      </c>
      <c r="BP136" s="2" t="s">
        <v>1844</v>
      </c>
      <c r="BQ136" s="2" t="s">
        <v>5187</v>
      </c>
      <c r="BR136" s="2" t="s">
        <v>1844</v>
      </c>
      <c r="BS136" s="2" t="s">
        <v>1844</v>
      </c>
      <c r="BT136" s="2" t="s">
        <v>5370</v>
      </c>
      <c r="BU136" s="2" t="s">
        <v>1844</v>
      </c>
      <c r="BV136" s="2" t="s">
        <v>1844</v>
      </c>
      <c r="BW136" s="2" t="s">
        <v>1844</v>
      </c>
      <c r="BX136" s="2" t="s">
        <v>1844</v>
      </c>
      <c r="BY136" s="2" t="s">
        <v>1844</v>
      </c>
      <c r="BZ136" s="2" t="s">
        <v>1844</v>
      </c>
      <c r="CA136" s="2" t="s">
        <v>1844</v>
      </c>
      <c r="CB136" s="2" t="s">
        <v>1853</v>
      </c>
      <c r="CC136" s="2" t="s">
        <v>1844</v>
      </c>
      <c r="CD136" s="2" t="s">
        <v>1844</v>
      </c>
      <c r="CE136" s="2" t="s">
        <v>1854</v>
      </c>
      <c r="CF136" s="2" t="s">
        <v>1844</v>
      </c>
      <c r="CG136" s="2" t="s">
        <v>5131</v>
      </c>
      <c r="CH136" s="2" t="s">
        <v>1844</v>
      </c>
      <c r="CI136" s="2" t="s">
        <v>240</v>
      </c>
      <c r="CJ136" s="2" t="s">
        <v>1844</v>
      </c>
      <c r="CK136" s="2" t="s">
        <v>5132</v>
      </c>
      <c r="CL136" s="2" t="s">
        <v>1844</v>
      </c>
      <c r="CM136" s="2" t="s">
        <v>1844</v>
      </c>
      <c r="CN136" s="2" t="s">
        <v>1851</v>
      </c>
      <c r="CO136" s="2" t="s">
        <v>1855</v>
      </c>
      <c r="CP136" s="2" t="s">
        <v>1844</v>
      </c>
      <c r="CQ136" s="2" t="s">
        <v>1844</v>
      </c>
      <c r="CR136" s="2" t="s">
        <v>1847</v>
      </c>
      <c r="CS136" s="2" t="s">
        <v>1844</v>
      </c>
      <c r="CT136" s="2" t="s">
        <v>1844</v>
      </c>
      <c r="CU136" s="2" t="s">
        <v>5133</v>
      </c>
      <c r="CV136" s="2" t="s">
        <v>5134</v>
      </c>
      <c r="CW136" s="3">
        <v>44730</v>
      </c>
      <c r="CX136" s="3">
        <v>44729</v>
      </c>
      <c r="CY136" s="3">
        <v>44729</v>
      </c>
      <c r="CZ136" s="28">
        <v>206643</v>
      </c>
      <c r="DA136" s="4">
        <v>0</v>
      </c>
      <c r="DB136" s="3"/>
      <c r="DC136" s="3"/>
      <c r="DD136" s="3">
        <v>44729</v>
      </c>
      <c r="DE136" s="3">
        <v>44729</v>
      </c>
      <c r="DF136" s="3"/>
      <c r="DG136" s="3">
        <v>44729</v>
      </c>
      <c r="DH136" s="3">
        <v>44729</v>
      </c>
      <c r="DI136" s="3">
        <v>44729</v>
      </c>
      <c r="DJ136" s="3">
        <v>45348</v>
      </c>
      <c r="DK136" s="28">
        <v>0</v>
      </c>
      <c r="DL136" s="3"/>
      <c r="DM136" s="28">
        <v>0</v>
      </c>
      <c r="DN136" s="28">
        <v>0</v>
      </c>
      <c r="DO136" s="3">
        <v>44729</v>
      </c>
      <c r="DP136" s="2" t="s">
        <v>5135</v>
      </c>
      <c r="DQ136" s="28">
        <v>0</v>
      </c>
      <c r="DR136" s="28">
        <v>0</v>
      </c>
      <c r="DS136" s="28">
        <v>0</v>
      </c>
      <c r="DT136" s="28">
        <v>206643</v>
      </c>
      <c r="DU136" s="2" t="s">
        <v>1844</v>
      </c>
    </row>
    <row r="137" spans="1:125" x14ac:dyDescent="0.25">
      <c r="A137" s="2" t="s">
        <v>2420</v>
      </c>
      <c r="B137" s="2" t="s">
        <v>1295</v>
      </c>
      <c r="C137" s="2" t="s">
        <v>51</v>
      </c>
      <c r="D137" s="2" t="s">
        <v>52</v>
      </c>
      <c r="E137" s="2" t="s">
        <v>1380</v>
      </c>
      <c r="F137" s="2" t="s">
        <v>5363</v>
      </c>
      <c r="G137" s="2" t="s">
        <v>10</v>
      </c>
      <c r="H137" s="2" t="s">
        <v>60</v>
      </c>
      <c r="I137" s="2" t="s">
        <v>5121</v>
      </c>
      <c r="J137" s="2" t="s">
        <v>5122</v>
      </c>
      <c r="K137" s="2" t="s">
        <v>1281</v>
      </c>
      <c r="L137" s="2" t="s">
        <v>5148</v>
      </c>
      <c r="M137" s="2" t="s">
        <v>2419</v>
      </c>
      <c r="N137" s="2" t="s">
        <v>1276</v>
      </c>
      <c r="O137" s="2" t="s">
        <v>1870</v>
      </c>
      <c r="P137" s="2" t="s">
        <v>1844</v>
      </c>
      <c r="Q137" s="2" t="s">
        <v>1299</v>
      </c>
      <c r="R137" s="2" t="s">
        <v>1844</v>
      </c>
      <c r="S137" s="2" t="s">
        <v>1875</v>
      </c>
      <c r="T137" s="2" t="s">
        <v>1278</v>
      </c>
      <c r="U137" s="2" t="s">
        <v>1844</v>
      </c>
      <c r="V137" s="2" t="s">
        <v>1844</v>
      </c>
      <c r="W137" s="2" t="s">
        <v>5125</v>
      </c>
      <c r="X137" s="2" t="s">
        <v>5126</v>
      </c>
      <c r="Y137" s="2" t="s">
        <v>1871</v>
      </c>
      <c r="Z137" s="2" t="s">
        <v>1281</v>
      </c>
      <c r="AA137" s="2" t="s">
        <v>1281</v>
      </c>
      <c r="AB137" s="2" t="s">
        <v>5127</v>
      </c>
      <c r="AC137" s="2" t="s">
        <v>1852</v>
      </c>
      <c r="AD137" s="2" t="s">
        <v>1844</v>
      </c>
      <c r="AE137" s="2" t="s">
        <v>1844</v>
      </c>
      <c r="AF137" s="2" t="s">
        <v>1873</v>
      </c>
      <c r="AG137" s="2" t="s">
        <v>1844</v>
      </c>
      <c r="AH137" s="2" t="s">
        <v>1844</v>
      </c>
      <c r="AI137" s="2" t="s">
        <v>1844</v>
      </c>
      <c r="AJ137" s="2" t="s">
        <v>1281</v>
      </c>
      <c r="AK137" s="2" t="s">
        <v>1844</v>
      </c>
      <c r="AL137" s="2" t="s">
        <v>53</v>
      </c>
      <c r="AM137" s="2" t="s">
        <v>1844</v>
      </c>
      <c r="AN137" s="2" t="s">
        <v>1844</v>
      </c>
      <c r="AO137" s="2" t="s">
        <v>1857</v>
      </c>
      <c r="AP137" s="2" t="s">
        <v>1857</v>
      </c>
      <c r="AQ137" s="2" t="s">
        <v>1844</v>
      </c>
      <c r="AR137" s="2" t="s">
        <v>1844</v>
      </c>
      <c r="AS137" s="2" t="s">
        <v>1844</v>
      </c>
      <c r="AT137" s="2" t="s">
        <v>1844</v>
      </c>
      <c r="AU137" s="2" t="s">
        <v>1844</v>
      </c>
      <c r="AV137" s="2" t="s">
        <v>1281</v>
      </c>
      <c r="AW137" s="2" t="s">
        <v>5128</v>
      </c>
      <c r="AX137" s="2" t="s">
        <v>1844</v>
      </c>
      <c r="AY137" s="2" t="s">
        <v>1752</v>
      </c>
      <c r="AZ137" s="2" t="s">
        <v>2166</v>
      </c>
      <c r="BA137" s="2" t="s">
        <v>1844</v>
      </c>
      <c r="BB137" s="2" t="s">
        <v>1844</v>
      </c>
      <c r="BC137" s="2" t="s">
        <v>1844</v>
      </c>
      <c r="BD137" s="2" t="s">
        <v>1844</v>
      </c>
      <c r="BE137" s="2" t="s">
        <v>5129</v>
      </c>
      <c r="BF137" s="2" t="s">
        <v>1905</v>
      </c>
      <c r="BG137" s="2" t="s">
        <v>1905</v>
      </c>
      <c r="BH137" s="2" t="s">
        <v>2423</v>
      </c>
      <c r="BI137" s="2" t="s">
        <v>1857</v>
      </c>
      <c r="BJ137" s="2" t="s">
        <v>2422</v>
      </c>
      <c r="BK137" s="2" t="s">
        <v>1844</v>
      </c>
      <c r="BL137" s="2" t="s">
        <v>1015</v>
      </c>
      <c r="BM137" s="2" t="s">
        <v>1844</v>
      </c>
      <c r="BN137" s="2" t="s">
        <v>1872</v>
      </c>
      <c r="BO137" s="2" t="s">
        <v>1844</v>
      </c>
      <c r="BP137" s="2" t="s">
        <v>1844</v>
      </c>
      <c r="BQ137" s="2" t="s">
        <v>5187</v>
      </c>
      <c r="BR137" s="2" t="s">
        <v>1844</v>
      </c>
      <c r="BS137" s="2" t="s">
        <v>1844</v>
      </c>
      <c r="BT137" s="2" t="s">
        <v>5371</v>
      </c>
      <c r="BU137" s="2" t="s">
        <v>1844</v>
      </c>
      <c r="BV137" s="2" t="s">
        <v>1844</v>
      </c>
      <c r="BW137" s="2" t="s">
        <v>1844</v>
      </c>
      <c r="BX137" s="2" t="s">
        <v>1844</v>
      </c>
      <c r="BY137" s="2" t="s">
        <v>1844</v>
      </c>
      <c r="BZ137" s="2" t="s">
        <v>1844</v>
      </c>
      <c r="CA137" s="2" t="s">
        <v>1844</v>
      </c>
      <c r="CB137" s="2" t="s">
        <v>1853</v>
      </c>
      <c r="CC137" s="2" t="s">
        <v>1844</v>
      </c>
      <c r="CD137" s="2" t="s">
        <v>1844</v>
      </c>
      <c r="CE137" s="2" t="s">
        <v>1854</v>
      </c>
      <c r="CF137" s="2" t="s">
        <v>1844</v>
      </c>
      <c r="CG137" s="2" t="s">
        <v>5131</v>
      </c>
      <c r="CH137" s="2" t="s">
        <v>1844</v>
      </c>
      <c r="CI137" s="2" t="s">
        <v>55</v>
      </c>
      <c r="CJ137" s="2" t="s">
        <v>1844</v>
      </c>
      <c r="CK137" s="2" t="s">
        <v>5132</v>
      </c>
      <c r="CL137" s="2" t="s">
        <v>1844</v>
      </c>
      <c r="CM137" s="2" t="s">
        <v>1844</v>
      </c>
      <c r="CN137" s="2" t="s">
        <v>1851</v>
      </c>
      <c r="CO137" s="2" t="s">
        <v>1855</v>
      </c>
      <c r="CP137" s="2" t="s">
        <v>1844</v>
      </c>
      <c r="CQ137" s="2" t="s">
        <v>1844</v>
      </c>
      <c r="CR137" s="2" t="s">
        <v>1847</v>
      </c>
      <c r="CS137" s="2" t="s">
        <v>1876</v>
      </c>
      <c r="CT137" s="2" t="s">
        <v>1844</v>
      </c>
      <c r="CU137" s="2" t="s">
        <v>5133</v>
      </c>
      <c r="CV137" s="2" t="s">
        <v>5134</v>
      </c>
      <c r="CW137" s="3">
        <v>44729</v>
      </c>
      <c r="CX137" s="3">
        <v>44728</v>
      </c>
      <c r="CY137" s="3">
        <v>44729</v>
      </c>
      <c r="CZ137" s="28">
        <v>85330</v>
      </c>
      <c r="DA137" s="4">
        <v>0</v>
      </c>
      <c r="DB137" s="3"/>
      <c r="DC137" s="3"/>
      <c r="DD137" s="3">
        <v>44729</v>
      </c>
      <c r="DE137" s="3">
        <v>44728</v>
      </c>
      <c r="DF137" s="3"/>
      <c r="DG137" s="3">
        <v>44729</v>
      </c>
      <c r="DH137" s="3">
        <v>44728</v>
      </c>
      <c r="DI137" s="3">
        <v>44728</v>
      </c>
      <c r="DJ137" s="3">
        <v>45348</v>
      </c>
      <c r="DK137" s="28">
        <v>0</v>
      </c>
      <c r="DL137" s="3"/>
      <c r="DM137" s="28">
        <v>0</v>
      </c>
      <c r="DN137" s="28">
        <v>0</v>
      </c>
      <c r="DO137" s="3">
        <v>44729</v>
      </c>
      <c r="DP137" s="2" t="s">
        <v>5135</v>
      </c>
      <c r="DQ137" s="28">
        <v>0</v>
      </c>
      <c r="DR137" s="28">
        <v>0</v>
      </c>
      <c r="DS137" s="28">
        <v>0</v>
      </c>
      <c r="DT137" s="28">
        <v>85330</v>
      </c>
      <c r="DU137" s="2" t="s">
        <v>1844</v>
      </c>
    </row>
    <row r="138" spans="1:125" x14ac:dyDescent="0.25">
      <c r="A138" s="2" t="s">
        <v>2384</v>
      </c>
      <c r="B138" s="2" t="s">
        <v>1279</v>
      </c>
      <c r="C138" s="2" t="s">
        <v>238</v>
      </c>
      <c r="D138" s="2" t="s">
        <v>239</v>
      </c>
      <c r="E138" s="2" t="s">
        <v>5372</v>
      </c>
      <c r="F138" s="2" t="s">
        <v>5363</v>
      </c>
      <c r="G138" s="2" t="s">
        <v>10</v>
      </c>
      <c r="H138" s="2" t="s">
        <v>54</v>
      </c>
      <c r="I138" s="2" t="s">
        <v>5121</v>
      </c>
      <c r="J138" s="2" t="s">
        <v>5122</v>
      </c>
      <c r="K138" s="2" t="s">
        <v>1281</v>
      </c>
      <c r="L138" s="2" t="s">
        <v>5139</v>
      </c>
      <c r="M138" s="2" t="s">
        <v>2383</v>
      </c>
      <c r="N138" s="2" t="s">
        <v>1276</v>
      </c>
      <c r="O138" s="2" t="s">
        <v>1846</v>
      </c>
      <c r="P138" s="2" t="s">
        <v>1844</v>
      </c>
      <c r="Q138" s="2" t="s">
        <v>1292</v>
      </c>
      <c r="R138" s="2" t="s">
        <v>1844</v>
      </c>
      <c r="S138" s="2" t="s">
        <v>1844</v>
      </c>
      <c r="T138" s="2" t="s">
        <v>1278</v>
      </c>
      <c r="U138" s="2" t="s">
        <v>1844</v>
      </c>
      <c r="V138" s="2" t="s">
        <v>1844</v>
      </c>
      <c r="W138" s="2" t="s">
        <v>5125</v>
      </c>
      <c r="X138" s="2" t="s">
        <v>5126</v>
      </c>
      <c r="Y138" s="2" t="s">
        <v>1856</v>
      </c>
      <c r="Z138" s="2" t="s">
        <v>1281</v>
      </c>
      <c r="AA138" s="2" t="s">
        <v>1281</v>
      </c>
      <c r="AB138" s="2" t="s">
        <v>5127</v>
      </c>
      <c r="AC138" s="2" t="s">
        <v>1852</v>
      </c>
      <c r="AD138" s="2" t="s">
        <v>1844</v>
      </c>
      <c r="AE138" s="2" t="s">
        <v>1844</v>
      </c>
      <c r="AF138" s="2" t="s">
        <v>1844</v>
      </c>
      <c r="AG138" s="2" t="s">
        <v>1844</v>
      </c>
      <c r="AH138" s="2" t="s">
        <v>1844</v>
      </c>
      <c r="AI138" s="2" t="s">
        <v>1844</v>
      </c>
      <c r="AJ138" s="2" t="s">
        <v>1281</v>
      </c>
      <c r="AK138" s="2" t="s">
        <v>1844</v>
      </c>
      <c r="AL138" s="2" t="s">
        <v>185</v>
      </c>
      <c r="AM138" s="2" t="s">
        <v>1844</v>
      </c>
      <c r="AN138" s="2" t="s">
        <v>1844</v>
      </c>
      <c r="AO138" s="2" t="s">
        <v>1857</v>
      </c>
      <c r="AP138" s="2" t="s">
        <v>1857</v>
      </c>
      <c r="AQ138" s="2" t="s">
        <v>1844</v>
      </c>
      <c r="AR138" s="2" t="s">
        <v>1844</v>
      </c>
      <c r="AS138" s="2" t="s">
        <v>1844</v>
      </c>
      <c r="AT138" s="2" t="s">
        <v>1844</v>
      </c>
      <c r="AU138" s="2" t="s">
        <v>1844</v>
      </c>
      <c r="AV138" s="2" t="s">
        <v>1281</v>
      </c>
      <c r="AW138" s="2" t="s">
        <v>5128</v>
      </c>
      <c r="AX138" s="2" t="s">
        <v>1844</v>
      </c>
      <c r="AY138" s="2" t="s">
        <v>1752</v>
      </c>
      <c r="AZ138" s="2" t="s">
        <v>2385</v>
      </c>
      <c r="BA138" s="2" t="s">
        <v>1844</v>
      </c>
      <c r="BB138" s="2" t="s">
        <v>1844</v>
      </c>
      <c r="BC138" s="2" t="s">
        <v>1844</v>
      </c>
      <c r="BD138" s="2" t="s">
        <v>1844</v>
      </c>
      <c r="BE138" s="2" t="s">
        <v>5129</v>
      </c>
      <c r="BF138" s="2" t="s">
        <v>1905</v>
      </c>
      <c r="BG138" s="2" t="s">
        <v>1905</v>
      </c>
      <c r="BH138" s="2" t="s">
        <v>2386</v>
      </c>
      <c r="BI138" s="2" t="s">
        <v>1857</v>
      </c>
      <c r="BJ138" s="2" t="s">
        <v>2282</v>
      </c>
      <c r="BK138" s="2" t="s">
        <v>1844</v>
      </c>
      <c r="BL138" s="2" t="s">
        <v>1025</v>
      </c>
      <c r="BM138" s="2" t="s">
        <v>1844</v>
      </c>
      <c r="BN138" s="2" t="s">
        <v>1844</v>
      </c>
      <c r="BO138" s="2" t="s">
        <v>1844</v>
      </c>
      <c r="BP138" s="2" t="s">
        <v>1844</v>
      </c>
      <c r="BQ138" s="2" t="s">
        <v>5187</v>
      </c>
      <c r="BR138" s="2" t="s">
        <v>1844</v>
      </c>
      <c r="BS138" s="2" t="s">
        <v>1844</v>
      </c>
      <c r="BT138" s="2" t="s">
        <v>5373</v>
      </c>
      <c r="BU138" s="2" t="s">
        <v>1844</v>
      </c>
      <c r="BV138" s="2" t="s">
        <v>1844</v>
      </c>
      <c r="BW138" s="2" t="s">
        <v>1844</v>
      </c>
      <c r="BX138" s="2" t="s">
        <v>1844</v>
      </c>
      <c r="BY138" s="2" t="s">
        <v>1844</v>
      </c>
      <c r="BZ138" s="2" t="s">
        <v>1844</v>
      </c>
      <c r="CA138" s="2" t="s">
        <v>1844</v>
      </c>
      <c r="CB138" s="2" t="s">
        <v>1853</v>
      </c>
      <c r="CC138" s="2" t="s">
        <v>1844</v>
      </c>
      <c r="CD138" s="2" t="s">
        <v>1844</v>
      </c>
      <c r="CE138" s="2" t="s">
        <v>1854</v>
      </c>
      <c r="CF138" s="2" t="s">
        <v>1844</v>
      </c>
      <c r="CG138" s="2" t="s">
        <v>1844</v>
      </c>
      <c r="CH138" s="2" t="s">
        <v>1844</v>
      </c>
      <c r="CI138" s="2" t="s">
        <v>240</v>
      </c>
      <c r="CJ138" s="2" t="s">
        <v>1844</v>
      </c>
      <c r="CK138" s="2" t="s">
        <v>5132</v>
      </c>
      <c r="CL138" s="2" t="s">
        <v>1844</v>
      </c>
      <c r="CM138" s="2" t="s">
        <v>1844</v>
      </c>
      <c r="CN138" s="2" t="s">
        <v>1851</v>
      </c>
      <c r="CO138" s="2" t="s">
        <v>1855</v>
      </c>
      <c r="CP138" s="2" t="s">
        <v>1844</v>
      </c>
      <c r="CQ138" s="2" t="s">
        <v>1844</v>
      </c>
      <c r="CR138" s="2" t="s">
        <v>1847</v>
      </c>
      <c r="CS138" s="2" t="s">
        <v>1844</v>
      </c>
      <c r="CT138" s="2" t="s">
        <v>1844</v>
      </c>
      <c r="CU138" s="2" t="s">
        <v>1844</v>
      </c>
      <c r="CV138" s="2" t="s">
        <v>5134</v>
      </c>
      <c r="CW138" s="3">
        <v>44737</v>
      </c>
      <c r="CX138" s="3">
        <v>44709</v>
      </c>
      <c r="CY138" s="3">
        <v>44721</v>
      </c>
      <c r="CZ138" s="28">
        <v>5037544</v>
      </c>
      <c r="DA138" s="4">
        <v>0</v>
      </c>
      <c r="DB138" s="3"/>
      <c r="DC138" s="3"/>
      <c r="DD138" s="3">
        <v>44721</v>
      </c>
      <c r="DE138" s="3">
        <v>44708</v>
      </c>
      <c r="DF138" s="3"/>
      <c r="DG138" s="3">
        <v>44737</v>
      </c>
      <c r="DH138" s="3"/>
      <c r="DI138" s="3">
        <v>44708</v>
      </c>
      <c r="DJ138" s="3">
        <v>45348</v>
      </c>
      <c r="DK138" s="28">
        <v>0</v>
      </c>
      <c r="DL138" s="3"/>
      <c r="DM138" s="28">
        <v>0</v>
      </c>
      <c r="DN138" s="28">
        <v>0</v>
      </c>
      <c r="DO138" s="3">
        <v>44737</v>
      </c>
      <c r="DP138" s="2" t="s">
        <v>5135</v>
      </c>
      <c r="DQ138" s="28">
        <v>0</v>
      </c>
      <c r="DR138" s="28">
        <v>0</v>
      </c>
      <c r="DS138" s="28">
        <v>0</v>
      </c>
      <c r="DT138" s="28">
        <v>5037544</v>
      </c>
      <c r="DU138" s="2" t="s">
        <v>1844</v>
      </c>
    </row>
    <row r="139" spans="1:125" x14ac:dyDescent="0.25">
      <c r="A139" s="2" t="s">
        <v>2377</v>
      </c>
      <c r="B139" s="2" t="s">
        <v>1298</v>
      </c>
      <c r="C139" s="2" t="s">
        <v>118</v>
      </c>
      <c r="D139" s="2" t="s">
        <v>119</v>
      </c>
      <c r="E139" s="2" t="s">
        <v>1375</v>
      </c>
      <c r="F139" s="2" t="s">
        <v>5363</v>
      </c>
      <c r="G139" s="2" t="s">
        <v>10</v>
      </c>
      <c r="H139" s="2" t="s">
        <v>54</v>
      </c>
      <c r="I139" s="2" t="s">
        <v>5121</v>
      </c>
      <c r="J139" s="2" t="s">
        <v>5122</v>
      </c>
      <c r="K139" s="2" t="s">
        <v>1281</v>
      </c>
      <c r="L139" s="2" t="s">
        <v>5139</v>
      </c>
      <c r="M139" s="2" t="s">
        <v>2376</v>
      </c>
      <c r="N139" s="2" t="s">
        <v>1276</v>
      </c>
      <c r="O139" s="2" t="s">
        <v>1992</v>
      </c>
      <c r="P139" s="2" t="s">
        <v>1844</v>
      </c>
      <c r="Q139" s="2" t="s">
        <v>1299</v>
      </c>
      <c r="R139" s="2" t="s">
        <v>1844</v>
      </c>
      <c r="S139" s="2" t="s">
        <v>2001</v>
      </c>
      <c r="T139" s="2" t="s">
        <v>1278</v>
      </c>
      <c r="U139" s="2" t="s">
        <v>1844</v>
      </c>
      <c r="V139" s="2" t="s">
        <v>1844</v>
      </c>
      <c r="W139" s="2" t="s">
        <v>5125</v>
      </c>
      <c r="X139" s="2" t="s">
        <v>5126</v>
      </c>
      <c r="Y139" s="2" t="s">
        <v>1914</v>
      </c>
      <c r="Z139" s="2" t="s">
        <v>1281</v>
      </c>
      <c r="AA139" s="2" t="s">
        <v>1281</v>
      </c>
      <c r="AB139" s="2" t="s">
        <v>5127</v>
      </c>
      <c r="AC139" s="2" t="s">
        <v>1852</v>
      </c>
      <c r="AD139" s="2" t="s">
        <v>1844</v>
      </c>
      <c r="AE139" s="2" t="s">
        <v>1844</v>
      </c>
      <c r="AF139" s="2" t="s">
        <v>1844</v>
      </c>
      <c r="AG139" s="2" t="s">
        <v>1844</v>
      </c>
      <c r="AH139" s="2" t="s">
        <v>1844</v>
      </c>
      <c r="AI139" s="2" t="s">
        <v>1844</v>
      </c>
      <c r="AJ139" s="2" t="s">
        <v>1281</v>
      </c>
      <c r="AK139" s="2" t="s">
        <v>1844</v>
      </c>
      <c r="AL139" s="2" t="s">
        <v>120</v>
      </c>
      <c r="AM139" s="2" t="s">
        <v>1844</v>
      </c>
      <c r="AN139" s="2" t="s">
        <v>1844</v>
      </c>
      <c r="AO139" s="2" t="s">
        <v>1857</v>
      </c>
      <c r="AP139" s="2" t="s">
        <v>1857</v>
      </c>
      <c r="AQ139" s="2" t="s">
        <v>1844</v>
      </c>
      <c r="AR139" s="2" t="s">
        <v>1844</v>
      </c>
      <c r="AS139" s="2" t="s">
        <v>1844</v>
      </c>
      <c r="AT139" s="2" t="s">
        <v>1844</v>
      </c>
      <c r="AU139" s="2" t="s">
        <v>1844</v>
      </c>
      <c r="AV139" s="2" t="s">
        <v>1281</v>
      </c>
      <c r="AW139" s="2" t="s">
        <v>5128</v>
      </c>
      <c r="AX139" s="2" t="s">
        <v>1844</v>
      </c>
      <c r="AY139" s="2" t="s">
        <v>1752</v>
      </c>
      <c r="AZ139" s="2" t="s">
        <v>2282</v>
      </c>
      <c r="BA139" s="2" t="s">
        <v>1844</v>
      </c>
      <c r="BB139" s="2" t="s">
        <v>1844</v>
      </c>
      <c r="BC139" s="2" t="s">
        <v>1844</v>
      </c>
      <c r="BD139" s="2" t="s">
        <v>1844</v>
      </c>
      <c r="BE139" s="2" t="s">
        <v>5129</v>
      </c>
      <c r="BF139" s="2" t="s">
        <v>1857</v>
      </c>
      <c r="BG139" s="2" t="s">
        <v>1857</v>
      </c>
      <c r="BH139" s="2" t="s">
        <v>2378</v>
      </c>
      <c r="BI139" s="2" t="s">
        <v>1857</v>
      </c>
      <c r="BJ139" s="2" t="s">
        <v>1880</v>
      </c>
      <c r="BK139" s="2" t="s">
        <v>1844</v>
      </c>
      <c r="BL139" s="2" t="s">
        <v>1025</v>
      </c>
      <c r="BM139" s="2" t="s">
        <v>1844</v>
      </c>
      <c r="BN139" s="2" t="s">
        <v>1999</v>
      </c>
      <c r="BO139" s="2" t="s">
        <v>1844</v>
      </c>
      <c r="BP139" s="2" t="s">
        <v>1844</v>
      </c>
      <c r="BQ139" s="2" t="s">
        <v>5187</v>
      </c>
      <c r="BR139" s="2" t="s">
        <v>1844</v>
      </c>
      <c r="BS139" s="2" t="s">
        <v>1844</v>
      </c>
      <c r="BT139" s="2" t="s">
        <v>5374</v>
      </c>
      <c r="BU139" s="2" t="s">
        <v>1844</v>
      </c>
      <c r="BV139" s="2" t="s">
        <v>1844</v>
      </c>
      <c r="BW139" s="2" t="s">
        <v>1844</v>
      </c>
      <c r="BX139" s="2" t="s">
        <v>1844</v>
      </c>
      <c r="BY139" s="2" t="s">
        <v>1844</v>
      </c>
      <c r="BZ139" s="2" t="s">
        <v>1844</v>
      </c>
      <c r="CA139" s="2" t="s">
        <v>1844</v>
      </c>
      <c r="CB139" s="2" t="s">
        <v>1853</v>
      </c>
      <c r="CC139" s="2" t="s">
        <v>1844</v>
      </c>
      <c r="CD139" s="2" t="s">
        <v>1844</v>
      </c>
      <c r="CE139" s="2" t="s">
        <v>1854</v>
      </c>
      <c r="CF139" s="2" t="s">
        <v>1844</v>
      </c>
      <c r="CG139" s="2" t="s">
        <v>5131</v>
      </c>
      <c r="CH139" s="2" t="s">
        <v>1844</v>
      </c>
      <c r="CI139" s="2" t="s">
        <v>121</v>
      </c>
      <c r="CJ139" s="2" t="s">
        <v>1844</v>
      </c>
      <c r="CK139" s="2" t="s">
        <v>5132</v>
      </c>
      <c r="CL139" s="2" t="s">
        <v>1844</v>
      </c>
      <c r="CM139" s="2" t="s">
        <v>1844</v>
      </c>
      <c r="CN139" s="2" t="s">
        <v>1851</v>
      </c>
      <c r="CO139" s="2" t="s">
        <v>1855</v>
      </c>
      <c r="CP139" s="2" t="s">
        <v>1844</v>
      </c>
      <c r="CQ139" s="2" t="s">
        <v>1844</v>
      </c>
      <c r="CR139" s="2" t="s">
        <v>1847</v>
      </c>
      <c r="CS139" s="2" t="s">
        <v>2002</v>
      </c>
      <c r="CT139" s="2" t="s">
        <v>1844</v>
      </c>
      <c r="CU139" s="2" t="s">
        <v>5133</v>
      </c>
      <c r="CV139" s="2" t="s">
        <v>5134</v>
      </c>
      <c r="CW139" s="3">
        <v>44721</v>
      </c>
      <c r="CX139" s="3">
        <v>44720</v>
      </c>
      <c r="CY139" s="3">
        <v>44720</v>
      </c>
      <c r="CZ139" s="28">
        <v>154211</v>
      </c>
      <c r="DA139" s="4">
        <v>0</v>
      </c>
      <c r="DB139" s="3"/>
      <c r="DC139" s="3"/>
      <c r="DD139" s="3">
        <v>44721</v>
      </c>
      <c r="DE139" s="3">
        <v>44720</v>
      </c>
      <c r="DF139" s="3"/>
      <c r="DG139" s="3">
        <v>44723</v>
      </c>
      <c r="DH139" s="3">
        <v>44720</v>
      </c>
      <c r="DI139" s="3">
        <v>44720</v>
      </c>
      <c r="DJ139" s="3">
        <v>45348</v>
      </c>
      <c r="DK139" s="28">
        <v>0</v>
      </c>
      <c r="DL139" s="3"/>
      <c r="DM139" s="28">
        <v>0</v>
      </c>
      <c r="DN139" s="28">
        <v>0</v>
      </c>
      <c r="DO139" s="3">
        <v>44721</v>
      </c>
      <c r="DP139" s="2" t="s">
        <v>5135</v>
      </c>
      <c r="DQ139" s="28">
        <v>0</v>
      </c>
      <c r="DR139" s="28">
        <v>0</v>
      </c>
      <c r="DS139" s="28">
        <v>0</v>
      </c>
      <c r="DT139" s="28">
        <v>154211</v>
      </c>
      <c r="DU139" s="2" t="s">
        <v>1844</v>
      </c>
    </row>
    <row r="140" spans="1:125" x14ac:dyDescent="0.25">
      <c r="A140" s="2" t="s">
        <v>2380</v>
      </c>
      <c r="B140" s="2" t="s">
        <v>1291</v>
      </c>
      <c r="C140" s="2" t="s">
        <v>152</v>
      </c>
      <c r="D140" s="2" t="s">
        <v>153</v>
      </c>
      <c r="E140" s="2" t="s">
        <v>1376</v>
      </c>
      <c r="F140" s="2" t="s">
        <v>5363</v>
      </c>
      <c r="G140" s="2" t="s">
        <v>10</v>
      </c>
      <c r="H140" s="2" t="s">
        <v>54</v>
      </c>
      <c r="I140" s="2" t="s">
        <v>5121</v>
      </c>
      <c r="J140" s="2" t="s">
        <v>5122</v>
      </c>
      <c r="K140" s="2" t="s">
        <v>1281</v>
      </c>
      <c r="L140" s="2" t="s">
        <v>5139</v>
      </c>
      <c r="M140" s="2" t="s">
        <v>2379</v>
      </c>
      <c r="N140" s="2" t="s">
        <v>1276</v>
      </c>
      <c r="O140" s="2" t="s">
        <v>2176</v>
      </c>
      <c r="P140" s="2" t="s">
        <v>1844</v>
      </c>
      <c r="Q140" s="2" t="s">
        <v>1299</v>
      </c>
      <c r="R140" s="2" t="s">
        <v>1844</v>
      </c>
      <c r="S140" s="2" t="s">
        <v>1883</v>
      </c>
      <c r="T140" s="2" t="s">
        <v>1278</v>
      </c>
      <c r="U140" s="2" t="s">
        <v>1844</v>
      </c>
      <c r="V140" s="2" t="s">
        <v>1844</v>
      </c>
      <c r="W140" s="2" t="s">
        <v>5125</v>
      </c>
      <c r="X140" s="2" t="s">
        <v>5126</v>
      </c>
      <c r="Y140" s="2" t="s">
        <v>1866</v>
      </c>
      <c r="Z140" s="2" t="s">
        <v>1281</v>
      </c>
      <c r="AA140" s="2" t="s">
        <v>1281</v>
      </c>
      <c r="AB140" s="2" t="s">
        <v>5127</v>
      </c>
      <c r="AC140" s="2" t="s">
        <v>1852</v>
      </c>
      <c r="AD140" s="2" t="s">
        <v>1844</v>
      </c>
      <c r="AE140" s="2" t="s">
        <v>1844</v>
      </c>
      <c r="AF140" s="2" t="s">
        <v>1844</v>
      </c>
      <c r="AG140" s="2" t="s">
        <v>1844</v>
      </c>
      <c r="AH140" s="2" t="s">
        <v>1844</v>
      </c>
      <c r="AI140" s="2" t="s">
        <v>1844</v>
      </c>
      <c r="AJ140" s="2" t="s">
        <v>1281</v>
      </c>
      <c r="AK140" s="2" t="s">
        <v>1844</v>
      </c>
      <c r="AL140" s="2" t="s">
        <v>154</v>
      </c>
      <c r="AM140" s="2" t="s">
        <v>1844</v>
      </c>
      <c r="AN140" s="2" t="s">
        <v>1844</v>
      </c>
      <c r="AO140" s="2" t="s">
        <v>1857</v>
      </c>
      <c r="AP140" s="2" t="s">
        <v>1857</v>
      </c>
      <c r="AQ140" s="2" t="s">
        <v>1844</v>
      </c>
      <c r="AR140" s="2" t="s">
        <v>1844</v>
      </c>
      <c r="AS140" s="2" t="s">
        <v>1844</v>
      </c>
      <c r="AT140" s="2" t="s">
        <v>1844</v>
      </c>
      <c r="AU140" s="2" t="s">
        <v>1844</v>
      </c>
      <c r="AV140" s="2" t="s">
        <v>1281</v>
      </c>
      <c r="AW140" s="2" t="s">
        <v>5128</v>
      </c>
      <c r="AX140" s="2" t="s">
        <v>1844</v>
      </c>
      <c r="AY140" s="2" t="s">
        <v>1752</v>
      </c>
      <c r="AZ140" s="2" t="s">
        <v>2381</v>
      </c>
      <c r="BA140" s="2" t="s">
        <v>1844</v>
      </c>
      <c r="BB140" s="2" t="s">
        <v>1844</v>
      </c>
      <c r="BC140" s="2" t="s">
        <v>1844</v>
      </c>
      <c r="BD140" s="2" t="s">
        <v>1844</v>
      </c>
      <c r="BE140" s="2" t="s">
        <v>5129</v>
      </c>
      <c r="BF140" s="2" t="s">
        <v>1905</v>
      </c>
      <c r="BG140" s="2" t="s">
        <v>2190</v>
      </c>
      <c r="BH140" s="2" t="s">
        <v>5375</v>
      </c>
      <c r="BI140" s="2" t="s">
        <v>1857</v>
      </c>
      <c r="BJ140" s="2" t="s">
        <v>2382</v>
      </c>
      <c r="BK140" s="2" t="s">
        <v>1844</v>
      </c>
      <c r="BL140" s="2" t="s">
        <v>1025</v>
      </c>
      <c r="BM140" s="2" t="s">
        <v>1844</v>
      </c>
      <c r="BN140" s="2" t="s">
        <v>1882</v>
      </c>
      <c r="BO140" s="2" t="s">
        <v>1844</v>
      </c>
      <c r="BP140" s="2" t="s">
        <v>1844</v>
      </c>
      <c r="BQ140" s="2" t="s">
        <v>5187</v>
      </c>
      <c r="BR140" s="2" t="s">
        <v>1844</v>
      </c>
      <c r="BS140" s="2" t="s">
        <v>1844</v>
      </c>
      <c r="BT140" s="2" t="s">
        <v>5376</v>
      </c>
      <c r="BU140" s="2" t="s">
        <v>1844</v>
      </c>
      <c r="BV140" s="2" t="s">
        <v>1844</v>
      </c>
      <c r="BW140" s="2" t="s">
        <v>1844</v>
      </c>
      <c r="BX140" s="2" t="s">
        <v>1844</v>
      </c>
      <c r="BY140" s="2" t="s">
        <v>1844</v>
      </c>
      <c r="BZ140" s="2" t="s">
        <v>1844</v>
      </c>
      <c r="CA140" s="2" t="s">
        <v>1844</v>
      </c>
      <c r="CB140" s="2" t="s">
        <v>1853</v>
      </c>
      <c r="CC140" s="2" t="s">
        <v>1844</v>
      </c>
      <c r="CD140" s="2" t="s">
        <v>1844</v>
      </c>
      <c r="CE140" s="2" t="s">
        <v>1854</v>
      </c>
      <c r="CF140" s="2" t="s">
        <v>1844</v>
      </c>
      <c r="CG140" s="2" t="s">
        <v>5131</v>
      </c>
      <c r="CH140" s="2" t="s">
        <v>1844</v>
      </c>
      <c r="CI140" s="2" t="s">
        <v>155</v>
      </c>
      <c r="CJ140" s="2" t="s">
        <v>1844</v>
      </c>
      <c r="CK140" s="2" t="s">
        <v>5132</v>
      </c>
      <c r="CL140" s="2" t="s">
        <v>1844</v>
      </c>
      <c r="CM140" s="2" t="s">
        <v>1844</v>
      </c>
      <c r="CN140" s="2" t="s">
        <v>1851</v>
      </c>
      <c r="CO140" s="2" t="s">
        <v>1855</v>
      </c>
      <c r="CP140" s="2" t="s">
        <v>1844</v>
      </c>
      <c r="CQ140" s="2" t="s">
        <v>1844</v>
      </c>
      <c r="CR140" s="2" t="s">
        <v>1847</v>
      </c>
      <c r="CS140" s="2" t="s">
        <v>1884</v>
      </c>
      <c r="CT140" s="2" t="s">
        <v>1844</v>
      </c>
      <c r="CU140" s="2" t="s">
        <v>5133</v>
      </c>
      <c r="CV140" s="2" t="s">
        <v>5134</v>
      </c>
      <c r="CW140" s="3">
        <v>44721</v>
      </c>
      <c r="CX140" s="3">
        <v>44720</v>
      </c>
      <c r="CY140" s="3">
        <v>44720</v>
      </c>
      <c r="CZ140" s="28">
        <v>172715</v>
      </c>
      <c r="DA140" s="4">
        <v>0</v>
      </c>
      <c r="DB140" s="3"/>
      <c r="DC140" s="3"/>
      <c r="DD140" s="3">
        <v>44720</v>
      </c>
      <c r="DE140" s="3">
        <v>44720</v>
      </c>
      <c r="DF140" s="3"/>
      <c r="DG140" s="3">
        <v>44720</v>
      </c>
      <c r="DH140" s="3">
        <v>44720</v>
      </c>
      <c r="DI140" s="3">
        <v>44720</v>
      </c>
      <c r="DJ140" s="3">
        <v>45348</v>
      </c>
      <c r="DK140" s="28">
        <v>0</v>
      </c>
      <c r="DL140" s="3"/>
      <c r="DM140" s="28">
        <v>0</v>
      </c>
      <c r="DN140" s="28">
        <v>0</v>
      </c>
      <c r="DO140" s="3">
        <v>44720</v>
      </c>
      <c r="DP140" s="2" t="s">
        <v>5135</v>
      </c>
      <c r="DQ140" s="28">
        <v>0</v>
      </c>
      <c r="DR140" s="28">
        <v>0</v>
      </c>
      <c r="DS140" s="28">
        <v>0</v>
      </c>
      <c r="DT140" s="28">
        <v>172715</v>
      </c>
      <c r="DU140" s="2" t="s">
        <v>1844</v>
      </c>
    </row>
    <row r="141" spans="1:125" x14ac:dyDescent="0.25">
      <c r="A141" s="2" t="s">
        <v>2365</v>
      </c>
      <c r="B141" s="2" t="s">
        <v>1291</v>
      </c>
      <c r="C141" s="2" t="s">
        <v>152</v>
      </c>
      <c r="D141" s="2" t="s">
        <v>153</v>
      </c>
      <c r="E141" s="2" t="s">
        <v>1373</v>
      </c>
      <c r="F141" s="2" t="s">
        <v>5363</v>
      </c>
      <c r="G141" s="2" t="s">
        <v>10</v>
      </c>
      <c r="H141" s="2" t="s">
        <v>54</v>
      </c>
      <c r="I141" s="2" t="s">
        <v>5121</v>
      </c>
      <c r="J141" s="2" t="s">
        <v>5122</v>
      </c>
      <c r="K141" s="2" t="s">
        <v>1281</v>
      </c>
      <c r="L141" s="2" t="s">
        <v>5139</v>
      </c>
      <c r="M141" s="2" t="s">
        <v>2364</v>
      </c>
      <c r="N141" s="2" t="s">
        <v>1276</v>
      </c>
      <c r="O141" s="2" t="s">
        <v>2176</v>
      </c>
      <c r="P141" s="2" t="s">
        <v>1844</v>
      </c>
      <c r="Q141" s="2" t="s">
        <v>1292</v>
      </c>
      <c r="R141" s="2" t="s">
        <v>1844</v>
      </c>
      <c r="S141" s="2" t="s">
        <v>1883</v>
      </c>
      <c r="T141" s="2" t="s">
        <v>1278</v>
      </c>
      <c r="U141" s="2" t="s">
        <v>1844</v>
      </c>
      <c r="V141" s="2" t="s">
        <v>1844</v>
      </c>
      <c r="W141" s="2" t="s">
        <v>5125</v>
      </c>
      <c r="X141" s="2" t="s">
        <v>5126</v>
      </c>
      <c r="Y141" s="2" t="s">
        <v>1866</v>
      </c>
      <c r="Z141" s="2" t="s">
        <v>1281</v>
      </c>
      <c r="AA141" s="2" t="s">
        <v>1281</v>
      </c>
      <c r="AB141" s="2" t="s">
        <v>5127</v>
      </c>
      <c r="AC141" s="2" t="s">
        <v>1852</v>
      </c>
      <c r="AD141" s="2" t="s">
        <v>1844</v>
      </c>
      <c r="AE141" s="2" t="s">
        <v>1844</v>
      </c>
      <c r="AF141" s="2" t="s">
        <v>1844</v>
      </c>
      <c r="AG141" s="2" t="s">
        <v>1844</v>
      </c>
      <c r="AH141" s="2" t="s">
        <v>1844</v>
      </c>
      <c r="AI141" s="2" t="s">
        <v>1844</v>
      </c>
      <c r="AJ141" s="2" t="s">
        <v>1281</v>
      </c>
      <c r="AK141" s="2" t="s">
        <v>1844</v>
      </c>
      <c r="AL141" s="2" t="s">
        <v>154</v>
      </c>
      <c r="AM141" s="2" t="s">
        <v>1844</v>
      </c>
      <c r="AN141" s="2" t="s">
        <v>1844</v>
      </c>
      <c r="AO141" s="2" t="s">
        <v>1857</v>
      </c>
      <c r="AP141" s="2" t="s">
        <v>1857</v>
      </c>
      <c r="AQ141" s="2" t="s">
        <v>1844</v>
      </c>
      <c r="AR141" s="2" t="s">
        <v>1844</v>
      </c>
      <c r="AS141" s="2" t="s">
        <v>1844</v>
      </c>
      <c r="AT141" s="2" t="s">
        <v>1844</v>
      </c>
      <c r="AU141" s="2" t="s">
        <v>1844</v>
      </c>
      <c r="AV141" s="2" t="s">
        <v>1281</v>
      </c>
      <c r="AW141" s="2" t="s">
        <v>5128</v>
      </c>
      <c r="AX141" s="2" t="s">
        <v>1844</v>
      </c>
      <c r="AY141" s="2" t="s">
        <v>1752</v>
      </c>
      <c r="AZ141" s="2" t="s">
        <v>1929</v>
      </c>
      <c r="BA141" s="2" t="s">
        <v>1844</v>
      </c>
      <c r="BB141" s="2" t="s">
        <v>1844</v>
      </c>
      <c r="BC141" s="2" t="s">
        <v>1844</v>
      </c>
      <c r="BD141" s="2" t="s">
        <v>1844</v>
      </c>
      <c r="BE141" s="2" t="s">
        <v>5129</v>
      </c>
      <c r="BF141" s="2" t="s">
        <v>1857</v>
      </c>
      <c r="BG141" s="2" t="s">
        <v>1857</v>
      </c>
      <c r="BH141" s="2" t="s">
        <v>2366</v>
      </c>
      <c r="BI141" s="2" t="s">
        <v>1857</v>
      </c>
      <c r="BJ141" s="2" t="s">
        <v>2367</v>
      </c>
      <c r="BK141" s="2" t="s">
        <v>1844</v>
      </c>
      <c r="BL141" s="2" t="s">
        <v>1025</v>
      </c>
      <c r="BM141" s="2" t="s">
        <v>1844</v>
      </c>
      <c r="BN141" s="2" t="s">
        <v>1882</v>
      </c>
      <c r="BO141" s="2" t="s">
        <v>1844</v>
      </c>
      <c r="BP141" s="2" t="s">
        <v>1844</v>
      </c>
      <c r="BQ141" s="2" t="s">
        <v>5187</v>
      </c>
      <c r="BR141" s="2" t="s">
        <v>1844</v>
      </c>
      <c r="BS141" s="2" t="s">
        <v>1844</v>
      </c>
      <c r="BT141" s="2" t="s">
        <v>5377</v>
      </c>
      <c r="BU141" s="2" t="s">
        <v>1844</v>
      </c>
      <c r="BV141" s="2" t="s">
        <v>1844</v>
      </c>
      <c r="BW141" s="2" t="s">
        <v>1844</v>
      </c>
      <c r="BX141" s="2" t="s">
        <v>1844</v>
      </c>
      <c r="BY141" s="2" t="s">
        <v>1844</v>
      </c>
      <c r="BZ141" s="2" t="s">
        <v>1844</v>
      </c>
      <c r="CA141" s="2" t="s">
        <v>1844</v>
      </c>
      <c r="CB141" s="2" t="s">
        <v>1853</v>
      </c>
      <c r="CC141" s="2" t="s">
        <v>1844</v>
      </c>
      <c r="CD141" s="2" t="s">
        <v>1844</v>
      </c>
      <c r="CE141" s="2" t="s">
        <v>1854</v>
      </c>
      <c r="CF141" s="2" t="s">
        <v>1844</v>
      </c>
      <c r="CG141" s="2" t="s">
        <v>1844</v>
      </c>
      <c r="CH141" s="2" t="s">
        <v>1844</v>
      </c>
      <c r="CI141" s="2" t="s">
        <v>155</v>
      </c>
      <c r="CJ141" s="2" t="s">
        <v>1844</v>
      </c>
      <c r="CK141" s="2" t="s">
        <v>5132</v>
      </c>
      <c r="CL141" s="2" t="s">
        <v>1844</v>
      </c>
      <c r="CM141" s="2" t="s">
        <v>1844</v>
      </c>
      <c r="CN141" s="2" t="s">
        <v>1851</v>
      </c>
      <c r="CO141" s="2" t="s">
        <v>1855</v>
      </c>
      <c r="CP141" s="2" t="s">
        <v>1844</v>
      </c>
      <c r="CQ141" s="2" t="s">
        <v>1844</v>
      </c>
      <c r="CR141" s="2" t="s">
        <v>1847</v>
      </c>
      <c r="CS141" s="2" t="s">
        <v>1884</v>
      </c>
      <c r="CT141" s="2" t="s">
        <v>1844</v>
      </c>
      <c r="CU141" s="2" t="s">
        <v>1844</v>
      </c>
      <c r="CV141" s="2" t="s">
        <v>5134</v>
      </c>
      <c r="CW141" s="3">
        <v>44737</v>
      </c>
      <c r="CX141" s="3">
        <v>44716</v>
      </c>
      <c r="CY141" s="3">
        <v>44718</v>
      </c>
      <c r="CZ141" s="28">
        <v>137144</v>
      </c>
      <c r="DA141" s="4">
        <v>0</v>
      </c>
      <c r="DB141" s="3"/>
      <c r="DC141" s="3"/>
      <c r="DD141" s="3">
        <v>44737</v>
      </c>
      <c r="DE141" s="3">
        <v>44716</v>
      </c>
      <c r="DF141" s="3"/>
      <c r="DG141" s="3">
        <v>44737</v>
      </c>
      <c r="DH141" s="3"/>
      <c r="DI141" s="3">
        <v>44716</v>
      </c>
      <c r="DJ141" s="3">
        <v>45348</v>
      </c>
      <c r="DK141" s="28">
        <v>0</v>
      </c>
      <c r="DL141" s="3"/>
      <c r="DM141" s="28">
        <v>0</v>
      </c>
      <c r="DN141" s="28">
        <v>0</v>
      </c>
      <c r="DO141" s="3">
        <v>44737</v>
      </c>
      <c r="DP141" s="2" t="s">
        <v>5135</v>
      </c>
      <c r="DQ141" s="28">
        <v>0</v>
      </c>
      <c r="DR141" s="28">
        <v>0</v>
      </c>
      <c r="DS141" s="28">
        <v>0</v>
      </c>
      <c r="DT141" s="28">
        <v>137144</v>
      </c>
      <c r="DU141" s="2" t="s">
        <v>1844</v>
      </c>
    </row>
    <row r="142" spans="1:125" x14ac:dyDescent="0.25">
      <c r="A142" s="2" t="s">
        <v>2347</v>
      </c>
      <c r="B142" s="2" t="s">
        <v>1298</v>
      </c>
      <c r="C142" s="2" t="s">
        <v>325</v>
      </c>
      <c r="D142" s="2" t="s">
        <v>326</v>
      </c>
      <c r="E142" s="2" t="s">
        <v>1370</v>
      </c>
      <c r="F142" s="2" t="s">
        <v>5363</v>
      </c>
      <c r="G142" s="2" t="s">
        <v>10</v>
      </c>
      <c r="H142" s="2" t="s">
        <v>60</v>
      </c>
      <c r="I142" s="2" t="s">
        <v>5121</v>
      </c>
      <c r="J142" s="2" t="s">
        <v>5122</v>
      </c>
      <c r="K142" s="2" t="s">
        <v>1281</v>
      </c>
      <c r="L142" s="2" t="s">
        <v>5148</v>
      </c>
      <c r="M142" s="2" t="s">
        <v>2346</v>
      </c>
      <c r="N142" s="2" t="s">
        <v>1276</v>
      </c>
      <c r="O142" s="2" t="s">
        <v>1960</v>
      </c>
      <c r="P142" s="2" t="s">
        <v>1844</v>
      </c>
      <c r="Q142" s="2" t="s">
        <v>1299</v>
      </c>
      <c r="R142" s="2" t="s">
        <v>1844</v>
      </c>
      <c r="S142" s="2" t="s">
        <v>1844</v>
      </c>
      <c r="T142" s="2" t="s">
        <v>1278</v>
      </c>
      <c r="U142" s="2" t="s">
        <v>1844</v>
      </c>
      <c r="V142" s="2" t="s">
        <v>1844</v>
      </c>
      <c r="W142" s="2" t="s">
        <v>5125</v>
      </c>
      <c r="X142" s="2" t="s">
        <v>5126</v>
      </c>
      <c r="Y142" s="2" t="s">
        <v>1914</v>
      </c>
      <c r="Z142" s="2" t="s">
        <v>1281</v>
      </c>
      <c r="AA142" s="2" t="s">
        <v>1281</v>
      </c>
      <c r="AB142" s="2" t="s">
        <v>5127</v>
      </c>
      <c r="AC142" s="2" t="s">
        <v>1852</v>
      </c>
      <c r="AD142" s="2" t="s">
        <v>1844</v>
      </c>
      <c r="AE142" s="2" t="s">
        <v>1844</v>
      </c>
      <c r="AF142" s="2" t="s">
        <v>1844</v>
      </c>
      <c r="AG142" s="2" t="s">
        <v>1844</v>
      </c>
      <c r="AH142" s="2" t="s">
        <v>1844</v>
      </c>
      <c r="AI142" s="2" t="s">
        <v>1844</v>
      </c>
      <c r="AJ142" s="2" t="s">
        <v>1281</v>
      </c>
      <c r="AK142" s="2" t="s">
        <v>1844</v>
      </c>
      <c r="AL142" s="2" t="s">
        <v>120</v>
      </c>
      <c r="AM142" s="2" t="s">
        <v>1844</v>
      </c>
      <c r="AN142" s="2" t="s">
        <v>1844</v>
      </c>
      <c r="AO142" s="2" t="s">
        <v>1857</v>
      </c>
      <c r="AP142" s="2" t="s">
        <v>1857</v>
      </c>
      <c r="AQ142" s="2" t="s">
        <v>1844</v>
      </c>
      <c r="AR142" s="2" t="s">
        <v>1844</v>
      </c>
      <c r="AS142" s="2" t="s">
        <v>1844</v>
      </c>
      <c r="AT142" s="2" t="s">
        <v>1844</v>
      </c>
      <c r="AU142" s="2" t="s">
        <v>1844</v>
      </c>
      <c r="AV142" s="2" t="s">
        <v>1281</v>
      </c>
      <c r="AW142" s="2" t="s">
        <v>5128</v>
      </c>
      <c r="AX142" s="2" t="s">
        <v>1844</v>
      </c>
      <c r="AY142" s="2" t="s">
        <v>1752</v>
      </c>
      <c r="AZ142" s="2" t="s">
        <v>2348</v>
      </c>
      <c r="BA142" s="2" t="s">
        <v>1844</v>
      </c>
      <c r="BB142" s="2" t="s">
        <v>1844</v>
      </c>
      <c r="BC142" s="2" t="s">
        <v>1844</v>
      </c>
      <c r="BD142" s="2" t="s">
        <v>1844</v>
      </c>
      <c r="BE142" s="2" t="s">
        <v>5129</v>
      </c>
      <c r="BF142" s="2" t="s">
        <v>2190</v>
      </c>
      <c r="BG142" s="2" t="s">
        <v>2190</v>
      </c>
      <c r="BH142" s="2" t="s">
        <v>2350</v>
      </c>
      <c r="BI142" s="2" t="s">
        <v>1857</v>
      </c>
      <c r="BJ142" s="2" t="s">
        <v>2349</v>
      </c>
      <c r="BK142" s="2" t="s">
        <v>1844</v>
      </c>
      <c r="BL142" s="2" t="s">
        <v>1025</v>
      </c>
      <c r="BM142" s="2" t="s">
        <v>1844</v>
      </c>
      <c r="BN142" s="2" t="s">
        <v>1844</v>
      </c>
      <c r="BO142" s="2" t="s">
        <v>1844</v>
      </c>
      <c r="BP142" s="2" t="s">
        <v>1844</v>
      </c>
      <c r="BQ142" s="2" t="s">
        <v>5187</v>
      </c>
      <c r="BR142" s="2" t="s">
        <v>1844</v>
      </c>
      <c r="BS142" s="2" t="s">
        <v>1844</v>
      </c>
      <c r="BT142" s="2" t="s">
        <v>5378</v>
      </c>
      <c r="BU142" s="2" t="s">
        <v>1844</v>
      </c>
      <c r="BV142" s="2" t="s">
        <v>1844</v>
      </c>
      <c r="BW142" s="2" t="s">
        <v>1844</v>
      </c>
      <c r="BX142" s="2" t="s">
        <v>1844</v>
      </c>
      <c r="BY142" s="2" t="s">
        <v>1844</v>
      </c>
      <c r="BZ142" s="2" t="s">
        <v>1844</v>
      </c>
      <c r="CA142" s="2" t="s">
        <v>1844</v>
      </c>
      <c r="CB142" s="2" t="s">
        <v>1853</v>
      </c>
      <c r="CC142" s="2" t="s">
        <v>1844</v>
      </c>
      <c r="CD142" s="2" t="s">
        <v>1844</v>
      </c>
      <c r="CE142" s="2" t="s">
        <v>1854</v>
      </c>
      <c r="CF142" s="2" t="s">
        <v>1844</v>
      </c>
      <c r="CG142" s="2" t="s">
        <v>1844</v>
      </c>
      <c r="CH142" s="2" t="s">
        <v>1844</v>
      </c>
      <c r="CI142" s="2" t="s">
        <v>121</v>
      </c>
      <c r="CJ142" s="2" t="s">
        <v>1844</v>
      </c>
      <c r="CK142" s="2" t="s">
        <v>5132</v>
      </c>
      <c r="CL142" s="2" t="s">
        <v>1844</v>
      </c>
      <c r="CM142" s="2" t="s">
        <v>1844</v>
      </c>
      <c r="CN142" s="2" t="s">
        <v>1851</v>
      </c>
      <c r="CO142" s="2" t="s">
        <v>1855</v>
      </c>
      <c r="CP142" s="2" t="s">
        <v>1844</v>
      </c>
      <c r="CQ142" s="2" t="s">
        <v>1844</v>
      </c>
      <c r="CR142" s="2" t="s">
        <v>1847</v>
      </c>
      <c r="CS142" s="2" t="s">
        <v>1844</v>
      </c>
      <c r="CT142" s="2" t="s">
        <v>1844</v>
      </c>
      <c r="CU142" s="2" t="s">
        <v>1844</v>
      </c>
      <c r="CV142" s="2" t="s">
        <v>5134</v>
      </c>
      <c r="CW142" s="3">
        <v>44706</v>
      </c>
      <c r="CX142" s="3">
        <v>44706</v>
      </c>
      <c r="CY142" s="3">
        <v>44706</v>
      </c>
      <c r="CZ142" s="28">
        <v>223091</v>
      </c>
      <c r="DA142" s="4">
        <v>0</v>
      </c>
      <c r="DB142" s="3"/>
      <c r="DC142" s="3"/>
      <c r="DD142" s="3">
        <v>44706</v>
      </c>
      <c r="DE142" s="3">
        <v>44705</v>
      </c>
      <c r="DF142" s="3"/>
      <c r="DG142" s="3">
        <v>44706</v>
      </c>
      <c r="DH142" s="3">
        <v>44705</v>
      </c>
      <c r="DI142" s="3">
        <v>44706</v>
      </c>
      <c r="DJ142" s="3">
        <v>45348</v>
      </c>
      <c r="DK142" s="28">
        <v>0</v>
      </c>
      <c r="DL142" s="3"/>
      <c r="DM142" s="28">
        <v>0</v>
      </c>
      <c r="DN142" s="28">
        <v>0</v>
      </c>
      <c r="DO142" s="3">
        <v>44706</v>
      </c>
      <c r="DP142" s="2" t="s">
        <v>5135</v>
      </c>
      <c r="DQ142" s="28">
        <v>0</v>
      </c>
      <c r="DR142" s="28">
        <v>0</v>
      </c>
      <c r="DS142" s="28">
        <v>0</v>
      </c>
      <c r="DT142" s="28">
        <v>223091</v>
      </c>
      <c r="DU142" s="2" t="s">
        <v>1844</v>
      </c>
    </row>
    <row r="143" spans="1:125" x14ac:dyDescent="0.25">
      <c r="A143" s="2" t="s">
        <v>2335</v>
      </c>
      <c r="B143" s="2" t="s">
        <v>1279</v>
      </c>
      <c r="C143" s="2" t="s">
        <v>183</v>
      </c>
      <c r="D143" s="2" t="s">
        <v>184</v>
      </c>
      <c r="E143" s="2" t="s">
        <v>1367</v>
      </c>
      <c r="F143" s="2" t="s">
        <v>5363</v>
      </c>
      <c r="G143" s="2" t="s">
        <v>10</v>
      </c>
      <c r="H143" s="2" t="s">
        <v>60</v>
      </c>
      <c r="I143" s="2" t="s">
        <v>5121</v>
      </c>
      <c r="J143" s="2" t="s">
        <v>5122</v>
      </c>
      <c r="K143" s="2" t="s">
        <v>1281</v>
      </c>
      <c r="L143" s="2" t="s">
        <v>5123</v>
      </c>
      <c r="M143" s="2" t="s">
        <v>2334</v>
      </c>
      <c r="N143" s="2" t="s">
        <v>1276</v>
      </c>
      <c r="O143" s="2" t="s">
        <v>1887</v>
      </c>
      <c r="P143" s="2" t="s">
        <v>1844</v>
      </c>
      <c r="Q143" s="2" t="s">
        <v>1299</v>
      </c>
      <c r="R143" s="2" t="s">
        <v>1844</v>
      </c>
      <c r="S143" s="2" t="s">
        <v>1844</v>
      </c>
      <c r="T143" s="2" t="s">
        <v>1278</v>
      </c>
      <c r="U143" s="2" t="s">
        <v>1844</v>
      </c>
      <c r="V143" s="2" t="s">
        <v>1844</v>
      </c>
      <c r="W143" s="2" t="s">
        <v>5125</v>
      </c>
      <c r="X143" s="2" t="s">
        <v>5126</v>
      </c>
      <c r="Y143" s="2" t="s">
        <v>1890</v>
      </c>
      <c r="Z143" s="2" t="s">
        <v>1281</v>
      </c>
      <c r="AA143" s="2" t="s">
        <v>1281</v>
      </c>
      <c r="AB143" s="2" t="s">
        <v>5127</v>
      </c>
      <c r="AC143" s="2" t="s">
        <v>1852</v>
      </c>
      <c r="AD143" s="2" t="s">
        <v>1844</v>
      </c>
      <c r="AE143" s="2" t="s">
        <v>1844</v>
      </c>
      <c r="AF143" s="2" t="s">
        <v>1844</v>
      </c>
      <c r="AG143" s="2" t="s">
        <v>1844</v>
      </c>
      <c r="AH143" s="2" t="s">
        <v>1844</v>
      </c>
      <c r="AI143" s="2" t="s">
        <v>1844</v>
      </c>
      <c r="AJ143" s="2" t="s">
        <v>1281</v>
      </c>
      <c r="AK143" s="2" t="s">
        <v>1844</v>
      </c>
      <c r="AL143" s="2" t="s">
        <v>185</v>
      </c>
      <c r="AM143" s="2" t="s">
        <v>1844</v>
      </c>
      <c r="AN143" s="2" t="s">
        <v>1844</v>
      </c>
      <c r="AO143" s="2" t="s">
        <v>1857</v>
      </c>
      <c r="AP143" s="2" t="s">
        <v>1857</v>
      </c>
      <c r="AQ143" s="2" t="s">
        <v>1844</v>
      </c>
      <c r="AR143" s="2" t="s">
        <v>1844</v>
      </c>
      <c r="AS143" s="2" t="s">
        <v>1844</v>
      </c>
      <c r="AT143" s="2" t="s">
        <v>1844</v>
      </c>
      <c r="AU143" s="2" t="s">
        <v>1844</v>
      </c>
      <c r="AV143" s="2" t="s">
        <v>1281</v>
      </c>
      <c r="AW143" s="2" t="s">
        <v>5128</v>
      </c>
      <c r="AX143" s="2" t="s">
        <v>1844</v>
      </c>
      <c r="AY143" s="2" t="s">
        <v>1752</v>
      </c>
      <c r="AZ143" s="2" t="s">
        <v>2311</v>
      </c>
      <c r="BA143" s="2" t="s">
        <v>1844</v>
      </c>
      <c r="BB143" s="2" t="s">
        <v>1844</v>
      </c>
      <c r="BC143" s="2" t="s">
        <v>1844</v>
      </c>
      <c r="BD143" s="2" t="s">
        <v>1844</v>
      </c>
      <c r="BE143" s="2" t="s">
        <v>5129</v>
      </c>
      <c r="BF143" s="2" t="s">
        <v>1905</v>
      </c>
      <c r="BG143" s="2" t="s">
        <v>2190</v>
      </c>
      <c r="BH143" s="2" t="s">
        <v>2337</v>
      </c>
      <c r="BI143" s="2" t="s">
        <v>1857</v>
      </c>
      <c r="BJ143" s="2" t="s">
        <v>2030</v>
      </c>
      <c r="BK143" s="2" t="s">
        <v>1844</v>
      </c>
      <c r="BL143" s="2" t="s">
        <v>1025</v>
      </c>
      <c r="BM143" s="2" t="s">
        <v>1844</v>
      </c>
      <c r="BN143" s="2" t="s">
        <v>1844</v>
      </c>
      <c r="BO143" s="2" t="s">
        <v>1844</v>
      </c>
      <c r="BP143" s="2" t="s">
        <v>1844</v>
      </c>
      <c r="BQ143" s="2" t="s">
        <v>5187</v>
      </c>
      <c r="BR143" s="2" t="s">
        <v>1844</v>
      </c>
      <c r="BS143" s="2" t="s">
        <v>1844</v>
      </c>
      <c r="BT143" s="2" t="s">
        <v>5379</v>
      </c>
      <c r="BU143" s="2" t="s">
        <v>1844</v>
      </c>
      <c r="BV143" s="2" t="s">
        <v>1844</v>
      </c>
      <c r="BW143" s="2" t="s">
        <v>1844</v>
      </c>
      <c r="BX143" s="2" t="s">
        <v>1844</v>
      </c>
      <c r="BY143" s="2" t="s">
        <v>1844</v>
      </c>
      <c r="BZ143" s="2" t="s">
        <v>1844</v>
      </c>
      <c r="CA143" s="2" t="s">
        <v>1844</v>
      </c>
      <c r="CB143" s="2" t="s">
        <v>1853</v>
      </c>
      <c r="CC143" s="2" t="s">
        <v>1844</v>
      </c>
      <c r="CD143" s="2" t="s">
        <v>1844</v>
      </c>
      <c r="CE143" s="2" t="s">
        <v>1854</v>
      </c>
      <c r="CF143" s="2" t="s">
        <v>1844</v>
      </c>
      <c r="CG143" s="2" t="s">
        <v>5131</v>
      </c>
      <c r="CH143" s="2" t="s">
        <v>1844</v>
      </c>
      <c r="CI143" s="2" t="s">
        <v>186</v>
      </c>
      <c r="CJ143" s="2" t="s">
        <v>1844</v>
      </c>
      <c r="CK143" s="2" t="s">
        <v>5132</v>
      </c>
      <c r="CL143" s="2" t="s">
        <v>1844</v>
      </c>
      <c r="CM143" s="2" t="s">
        <v>1844</v>
      </c>
      <c r="CN143" s="2" t="s">
        <v>1851</v>
      </c>
      <c r="CO143" s="2" t="s">
        <v>1855</v>
      </c>
      <c r="CP143" s="2" t="s">
        <v>1844</v>
      </c>
      <c r="CQ143" s="2" t="s">
        <v>1844</v>
      </c>
      <c r="CR143" s="2" t="s">
        <v>1847</v>
      </c>
      <c r="CS143" s="2" t="s">
        <v>1844</v>
      </c>
      <c r="CT143" s="2" t="s">
        <v>1844</v>
      </c>
      <c r="CU143" s="2" t="s">
        <v>5133</v>
      </c>
      <c r="CV143" s="2" t="s">
        <v>5134</v>
      </c>
      <c r="CW143" s="3">
        <v>44745</v>
      </c>
      <c r="CX143" s="3">
        <v>44703</v>
      </c>
      <c r="CY143" s="3">
        <v>44703</v>
      </c>
      <c r="CZ143" s="28">
        <v>336680</v>
      </c>
      <c r="DA143" s="4">
        <v>0</v>
      </c>
      <c r="DB143" s="3"/>
      <c r="DC143" s="3"/>
      <c r="DD143" s="3">
        <v>44744</v>
      </c>
      <c r="DE143" s="3">
        <v>44703</v>
      </c>
      <c r="DF143" s="3"/>
      <c r="DG143" s="3">
        <v>44751</v>
      </c>
      <c r="DH143" s="3">
        <v>44703</v>
      </c>
      <c r="DI143" s="3">
        <v>44703</v>
      </c>
      <c r="DJ143" s="3">
        <v>45348</v>
      </c>
      <c r="DK143" s="28">
        <v>0</v>
      </c>
      <c r="DL143" s="3"/>
      <c r="DM143" s="28">
        <v>0</v>
      </c>
      <c r="DN143" s="28">
        <v>0</v>
      </c>
      <c r="DO143" s="3">
        <v>44744</v>
      </c>
      <c r="DP143" s="2" t="s">
        <v>5135</v>
      </c>
      <c r="DQ143" s="28">
        <v>0</v>
      </c>
      <c r="DR143" s="28">
        <v>0</v>
      </c>
      <c r="DS143" s="28">
        <v>0</v>
      </c>
      <c r="DT143" s="28">
        <v>336680</v>
      </c>
      <c r="DU143" s="2" t="s">
        <v>1844</v>
      </c>
    </row>
    <row r="144" spans="1:125" x14ac:dyDescent="0.25">
      <c r="A144" s="2" t="s">
        <v>2329</v>
      </c>
      <c r="B144" s="2" t="s">
        <v>1298</v>
      </c>
      <c r="C144" s="2" t="s">
        <v>118</v>
      </c>
      <c r="D144" s="2" t="s">
        <v>119</v>
      </c>
      <c r="E144" s="2" t="s">
        <v>1366</v>
      </c>
      <c r="F144" s="2" t="s">
        <v>5363</v>
      </c>
      <c r="G144" s="2" t="s">
        <v>10</v>
      </c>
      <c r="H144" s="2" t="s">
        <v>67</v>
      </c>
      <c r="I144" s="2" t="s">
        <v>5121</v>
      </c>
      <c r="J144" s="2" t="s">
        <v>5122</v>
      </c>
      <c r="K144" s="2" t="s">
        <v>1281</v>
      </c>
      <c r="L144" s="2" t="s">
        <v>5123</v>
      </c>
      <c r="M144" s="2" t="s">
        <v>2328</v>
      </c>
      <c r="N144" s="2" t="s">
        <v>1276</v>
      </c>
      <c r="O144" s="2" t="s">
        <v>1992</v>
      </c>
      <c r="P144" s="2" t="s">
        <v>1844</v>
      </c>
      <c r="Q144" s="2" t="s">
        <v>1296</v>
      </c>
      <c r="R144" s="2" t="s">
        <v>1844</v>
      </c>
      <c r="S144" s="2" t="s">
        <v>2001</v>
      </c>
      <c r="T144" s="2" t="s">
        <v>1278</v>
      </c>
      <c r="U144" s="2" t="s">
        <v>1844</v>
      </c>
      <c r="V144" s="2" t="s">
        <v>1844</v>
      </c>
      <c r="W144" s="2" t="s">
        <v>5125</v>
      </c>
      <c r="X144" s="2" t="s">
        <v>5126</v>
      </c>
      <c r="Y144" s="2" t="s">
        <v>1914</v>
      </c>
      <c r="Z144" s="2" t="s">
        <v>1281</v>
      </c>
      <c r="AA144" s="2" t="s">
        <v>1281</v>
      </c>
      <c r="AB144" s="2" t="s">
        <v>5127</v>
      </c>
      <c r="AC144" s="2" t="s">
        <v>1852</v>
      </c>
      <c r="AD144" s="2" t="s">
        <v>1844</v>
      </c>
      <c r="AE144" s="2" t="s">
        <v>1844</v>
      </c>
      <c r="AF144" s="2" t="s">
        <v>1844</v>
      </c>
      <c r="AG144" s="2" t="s">
        <v>1844</v>
      </c>
      <c r="AH144" s="2" t="s">
        <v>1844</v>
      </c>
      <c r="AI144" s="2" t="s">
        <v>1844</v>
      </c>
      <c r="AJ144" s="2" t="s">
        <v>1281</v>
      </c>
      <c r="AK144" s="2" t="s">
        <v>1844</v>
      </c>
      <c r="AL144" s="2" t="s">
        <v>120</v>
      </c>
      <c r="AM144" s="2" t="s">
        <v>1844</v>
      </c>
      <c r="AN144" s="2" t="s">
        <v>1844</v>
      </c>
      <c r="AO144" s="2" t="s">
        <v>1857</v>
      </c>
      <c r="AP144" s="2" t="s">
        <v>1857</v>
      </c>
      <c r="AQ144" s="2" t="s">
        <v>1844</v>
      </c>
      <c r="AR144" s="2" t="s">
        <v>1844</v>
      </c>
      <c r="AS144" s="2" t="s">
        <v>1844</v>
      </c>
      <c r="AT144" s="2" t="s">
        <v>1844</v>
      </c>
      <c r="AU144" s="2" t="s">
        <v>1844</v>
      </c>
      <c r="AV144" s="2" t="s">
        <v>1281</v>
      </c>
      <c r="AW144" s="2" t="s">
        <v>5128</v>
      </c>
      <c r="AX144" s="2" t="s">
        <v>1844</v>
      </c>
      <c r="AY144" s="2" t="s">
        <v>1752</v>
      </c>
      <c r="AZ144" s="2" t="s">
        <v>2331</v>
      </c>
      <c r="BA144" s="2" t="s">
        <v>1844</v>
      </c>
      <c r="BB144" s="2" t="s">
        <v>1844</v>
      </c>
      <c r="BC144" s="2" t="s">
        <v>1844</v>
      </c>
      <c r="BD144" s="2" t="s">
        <v>1844</v>
      </c>
      <c r="BE144" s="2" t="s">
        <v>5129</v>
      </c>
      <c r="BF144" s="2" t="s">
        <v>1905</v>
      </c>
      <c r="BG144" s="2" t="s">
        <v>1905</v>
      </c>
      <c r="BH144" s="2" t="s">
        <v>2333</v>
      </c>
      <c r="BI144" s="2" t="s">
        <v>1857</v>
      </c>
      <c r="BJ144" s="2" t="s">
        <v>2332</v>
      </c>
      <c r="BK144" s="2" t="s">
        <v>1844</v>
      </c>
      <c r="BL144" s="2" t="s">
        <v>1025</v>
      </c>
      <c r="BM144" s="2" t="s">
        <v>1844</v>
      </c>
      <c r="BN144" s="2" t="s">
        <v>1999</v>
      </c>
      <c r="BO144" s="2" t="s">
        <v>1844</v>
      </c>
      <c r="BP144" s="2" t="s">
        <v>1844</v>
      </c>
      <c r="BQ144" s="2" t="s">
        <v>5187</v>
      </c>
      <c r="BR144" s="2" t="s">
        <v>1844</v>
      </c>
      <c r="BS144" s="2" t="s">
        <v>1844</v>
      </c>
      <c r="BT144" s="2" t="s">
        <v>5380</v>
      </c>
      <c r="BU144" s="2" t="s">
        <v>1844</v>
      </c>
      <c r="BV144" s="2" t="s">
        <v>1844</v>
      </c>
      <c r="BW144" s="2" t="s">
        <v>1844</v>
      </c>
      <c r="BX144" s="2" t="s">
        <v>1844</v>
      </c>
      <c r="BY144" s="2" t="s">
        <v>1844</v>
      </c>
      <c r="BZ144" s="2" t="s">
        <v>1844</v>
      </c>
      <c r="CA144" s="2" t="s">
        <v>1844</v>
      </c>
      <c r="CB144" s="2" t="s">
        <v>1853</v>
      </c>
      <c r="CC144" s="2" t="s">
        <v>1844</v>
      </c>
      <c r="CD144" s="2" t="s">
        <v>1844</v>
      </c>
      <c r="CE144" s="2" t="s">
        <v>1854</v>
      </c>
      <c r="CF144" s="2" t="s">
        <v>1844</v>
      </c>
      <c r="CG144" s="2" t="s">
        <v>5131</v>
      </c>
      <c r="CH144" s="2" t="s">
        <v>1844</v>
      </c>
      <c r="CI144" s="2" t="s">
        <v>121</v>
      </c>
      <c r="CJ144" s="2" t="s">
        <v>1844</v>
      </c>
      <c r="CK144" s="2" t="s">
        <v>5132</v>
      </c>
      <c r="CL144" s="2" t="s">
        <v>1844</v>
      </c>
      <c r="CM144" s="2" t="s">
        <v>1844</v>
      </c>
      <c r="CN144" s="2" t="s">
        <v>1851</v>
      </c>
      <c r="CO144" s="2" t="s">
        <v>1855</v>
      </c>
      <c r="CP144" s="2" t="s">
        <v>1844</v>
      </c>
      <c r="CQ144" s="2" t="s">
        <v>1844</v>
      </c>
      <c r="CR144" s="2" t="s">
        <v>1847</v>
      </c>
      <c r="CS144" s="2" t="s">
        <v>2002</v>
      </c>
      <c r="CT144" s="2" t="s">
        <v>1844</v>
      </c>
      <c r="CU144" s="2" t="s">
        <v>5133</v>
      </c>
      <c r="CV144" s="2" t="s">
        <v>5134</v>
      </c>
      <c r="CW144" s="3">
        <v>44702</v>
      </c>
      <c r="CX144" s="3">
        <v>44702</v>
      </c>
      <c r="CY144" s="3">
        <v>44702</v>
      </c>
      <c r="CZ144" s="28">
        <v>488229</v>
      </c>
      <c r="DA144" s="4">
        <v>0</v>
      </c>
      <c r="DB144" s="3"/>
      <c r="DC144" s="3"/>
      <c r="DD144" s="3">
        <v>44702</v>
      </c>
      <c r="DE144" s="3">
        <v>44702</v>
      </c>
      <c r="DF144" s="3"/>
      <c r="DG144" s="3">
        <v>44702</v>
      </c>
      <c r="DH144" s="3"/>
      <c r="DI144" s="3">
        <v>44702</v>
      </c>
      <c r="DJ144" s="3">
        <v>45348</v>
      </c>
      <c r="DK144" s="28">
        <v>0</v>
      </c>
      <c r="DL144" s="3"/>
      <c r="DM144" s="28">
        <v>0</v>
      </c>
      <c r="DN144" s="28">
        <v>0</v>
      </c>
      <c r="DO144" s="3">
        <v>44702</v>
      </c>
      <c r="DP144" s="2" t="s">
        <v>5135</v>
      </c>
      <c r="DQ144" s="28">
        <v>0</v>
      </c>
      <c r="DR144" s="28">
        <v>0</v>
      </c>
      <c r="DS144" s="28">
        <v>0</v>
      </c>
      <c r="DT144" s="28">
        <v>488229</v>
      </c>
      <c r="DU144" s="2" t="s">
        <v>1844</v>
      </c>
    </row>
    <row r="145" spans="1:125" x14ac:dyDescent="0.25">
      <c r="A145" s="2" t="s">
        <v>2488</v>
      </c>
      <c r="B145" s="2" t="s">
        <v>1295</v>
      </c>
      <c r="C145" s="2" t="s">
        <v>51</v>
      </c>
      <c r="D145" s="2" t="s">
        <v>52</v>
      </c>
      <c r="E145" s="2" t="s">
        <v>1392</v>
      </c>
      <c r="F145" s="2" t="s">
        <v>5363</v>
      </c>
      <c r="G145" s="2" t="s">
        <v>10</v>
      </c>
      <c r="H145" s="2" t="s">
        <v>67</v>
      </c>
      <c r="I145" s="2" t="s">
        <v>5121</v>
      </c>
      <c r="J145" s="2" t="s">
        <v>5122</v>
      </c>
      <c r="K145" s="2" t="s">
        <v>1281</v>
      </c>
      <c r="L145" s="2" t="s">
        <v>5123</v>
      </c>
      <c r="M145" s="2" t="s">
        <v>2487</v>
      </c>
      <c r="N145" s="2" t="s">
        <v>1276</v>
      </c>
      <c r="O145" s="2" t="s">
        <v>1870</v>
      </c>
      <c r="P145" s="2" t="s">
        <v>1844</v>
      </c>
      <c r="Q145" s="2" t="s">
        <v>1296</v>
      </c>
      <c r="R145" s="2" t="s">
        <v>1844</v>
      </c>
      <c r="S145" s="2" t="s">
        <v>1875</v>
      </c>
      <c r="T145" s="2" t="s">
        <v>1278</v>
      </c>
      <c r="U145" s="2" t="s">
        <v>1844</v>
      </c>
      <c r="V145" s="2" t="s">
        <v>1844</v>
      </c>
      <c r="W145" s="2" t="s">
        <v>5125</v>
      </c>
      <c r="X145" s="2" t="s">
        <v>5126</v>
      </c>
      <c r="Y145" s="2" t="s">
        <v>1871</v>
      </c>
      <c r="Z145" s="2" t="s">
        <v>1281</v>
      </c>
      <c r="AA145" s="2" t="s">
        <v>1281</v>
      </c>
      <c r="AB145" s="2" t="s">
        <v>5127</v>
      </c>
      <c r="AC145" s="2" t="s">
        <v>1852</v>
      </c>
      <c r="AD145" s="2" t="s">
        <v>1844</v>
      </c>
      <c r="AE145" s="2" t="s">
        <v>1844</v>
      </c>
      <c r="AF145" s="2" t="s">
        <v>1873</v>
      </c>
      <c r="AG145" s="2" t="s">
        <v>1844</v>
      </c>
      <c r="AH145" s="2" t="s">
        <v>1844</v>
      </c>
      <c r="AI145" s="2" t="s">
        <v>1844</v>
      </c>
      <c r="AJ145" s="2" t="s">
        <v>1281</v>
      </c>
      <c r="AK145" s="2" t="s">
        <v>1844</v>
      </c>
      <c r="AL145" s="2" t="s">
        <v>53</v>
      </c>
      <c r="AM145" s="2" t="s">
        <v>1844</v>
      </c>
      <c r="AN145" s="2" t="s">
        <v>1844</v>
      </c>
      <c r="AO145" s="2" t="s">
        <v>1857</v>
      </c>
      <c r="AP145" s="2" t="s">
        <v>1857</v>
      </c>
      <c r="AQ145" s="2" t="s">
        <v>1844</v>
      </c>
      <c r="AR145" s="2" t="s">
        <v>1844</v>
      </c>
      <c r="AS145" s="2" t="s">
        <v>1844</v>
      </c>
      <c r="AT145" s="2" t="s">
        <v>1844</v>
      </c>
      <c r="AU145" s="2" t="s">
        <v>1844</v>
      </c>
      <c r="AV145" s="2" t="s">
        <v>1281</v>
      </c>
      <c r="AW145" s="2" t="s">
        <v>5128</v>
      </c>
      <c r="AX145" s="2" t="s">
        <v>1844</v>
      </c>
      <c r="AY145" s="2" t="s">
        <v>1752</v>
      </c>
      <c r="AZ145" s="2" t="s">
        <v>2391</v>
      </c>
      <c r="BA145" s="2" t="s">
        <v>1844</v>
      </c>
      <c r="BB145" s="2" t="s">
        <v>1844</v>
      </c>
      <c r="BC145" s="2" t="s">
        <v>1844</v>
      </c>
      <c r="BD145" s="2" t="s">
        <v>1844</v>
      </c>
      <c r="BE145" s="2" t="s">
        <v>5129</v>
      </c>
      <c r="BF145" s="2" t="s">
        <v>1905</v>
      </c>
      <c r="BG145" s="2" t="s">
        <v>1905</v>
      </c>
      <c r="BH145" s="2" t="s">
        <v>2490</v>
      </c>
      <c r="BI145" s="2" t="s">
        <v>1857</v>
      </c>
      <c r="BJ145" s="2" t="s">
        <v>2311</v>
      </c>
      <c r="BK145" s="2" t="s">
        <v>1844</v>
      </c>
      <c r="BL145" s="2" t="s">
        <v>1015</v>
      </c>
      <c r="BM145" s="2" t="s">
        <v>1844</v>
      </c>
      <c r="BN145" s="2" t="s">
        <v>1872</v>
      </c>
      <c r="BO145" s="2" t="s">
        <v>1844</v>
      </c>
      <c r="BP145" s="2" t="s">
        <v>1844</v>
      </c>
      <c r="BQ145" s="2" t="s">
        <v>5187</v>
      </c>
      <c r="BR145" s="2" t="s">
        <v>1844</v>
      </c>
      <c r="BS145" s="2" t="s">
        <v>1844</v>
      </c>
      <c r="BT145" s="2" t="s">
        <v>5381</v>
      </c>
      <c r="BU145" s="2" t="s">
        <v>1844</v>
      </c>
      <c r="BV145" s="2" t="s">
        <v>1844</v>
      </c>
      <c r="BW145" s="2" t="s">
        <v>1844</v>
      </c>
      <c r="BX145" s="2" t="s">
        <v>1844</v>
      </c>
      <c r="BY145" s="2" t="s">
        <v>1844</v>
      </c>
      <c r="BZ145" s="2" t="s">
        <v>1844</v>
      </c>
      <c r="CA145" s="2" t="s">
        <v>1844</v>
      </c>
      <c r="CB145" s="2" t="s">
        <v>1853</v>
      </c>
      <c r="CC145" s="2" t="s">
        <v>1844</v>
      </c>
      <c r="CD145" s="2" t="s">
        <v>1844</v>
      </c>
      <c r="CE145" s="2" t="s">
        <v>1854</v>
      </c>
      <c r="CF145" s="2" t="s">
        <v>1844</v>
      </c>
      <c r="CG145" s="2" t="s">
        <v>5131</v>
      </c>
      <c r="CH145" s="2" t="s">
        <v>1844</v>
      </c>
      <c r="CI145" s="2" t="s">
        <v>55</v>
      </c>
      <c r="CJ145" s="2" t="s">
        <v>1844</v>
      </c>
      <c r="CK145" s="2" t="s">
        <v>5132</v>
      </c>
      <c r="CL145" s="2" t="s">
        <v>1844</v>
      </c>
      <c r="CM145" s="2" t="s">
        <v>1844</v>
      </c>
      <c r="CN145" s="2" t="s">
        <v>1851</v>
      </c>
      <c r="CO145" s="2" t="s">
        <v>1855</v>
      </c>
      <c r="CP145" s="2" t="s">
        <v>1844</v>
      </c>
      <c r="CQ145" s="2" t="s">
        <v>1844</v>
      </c>
      <c r="CR145" s="2" t="s">
        <v>1847</v>
      </c>
      <c r="CS145" s="2" t="s">
        <v>1876</v>
      </c>
      <c r="CT145" s="2" t="s">
        <v>1844</v>
      </c>
      <c r="CU145" s="2" t="s">
        <v>5133</v>
      </c>
      <c r="CV145" s="2" t="s">
        <v>5134</v>
      </c>
      <c r="CW145" s="3">
        <v>44750</v>
      </c>
      <c r="CX145" s="3">
        <v>44742</v>
      </c>
      <c r="CY145" s="3">
        <v>44748</v>
      </c>
      <c r="CZ145" s="28">
        <v>102807</v>
      </c>
      <c r="DA145" s="4">
        <v>0</v>
      </c>
      <c r="DB145" s="3"/>
      <c r="DC145" s="3"/>
      <c r="DD145" s="3">
        <v>44750</v>
      </c>
      <c r="DE145" s="3">
        <v>44742</v>
      </c>
      <c r="DF145" s="3"/>
      <c r="DG145" s="3">
        <v>44750</v>
      </c>
      <c r="DH145" s="3"/>
      <c r="DI145" s="3">
        <v>44742</v>
      </c>
      <c r="DJ145" s="3">
        <v>45348</v>
      </c>
      <c r="DK145" s="28">
        <v>0</v>
      </c>
      <c r="DL145" s="3"/>
      <c r="DM145" s="28">
        <v>0</v>
      </c>
      <c r="DN145" s="28">
        <v>0</v>
      </c>
      <c r="DO145" s="3">
        <v>44750</v>
      </c>
      <c r="DP145" s="2" t="s">
        <v>5135</v>
      </c>
      <c r="DQ145" s="28">
        <v>0</v>
      </c>
      <c r="DR145" s="28">
        <v>0</v>
      </c>
      <c r="DS145" s="28">
        <v>0</v>
      </c>
      <c r="DT145" s="28">
        <v>102807</v>
      </c>
      <c r="DU145" s="2" t="s">
        <v>1844</v>
      </c>
    </row>
    <row r="146" spans="1:125" x14ac:dyDescent="0.25">
      <c r="A146" s="2" t="s">
        <v>2739</v>
      </c>
      <c r="B146" s="2" t="s">
        <v>1295</v>
      </c>
      <c r="C146" s="2" t="s">
        <v>51</v>
      </c>
      <c r="D146" s="2" t="s">
        <v>52</v>
      </c>
      <c r="E146" s="2" t="s">
        <v>1421</v>
      </c>
      <c r="F146" s="2" t="s">
        <v>5363</v>
      </c>
      <c r="G146" s="2" t="s">
        <v>10</v>
      </c>
      <c r="H146" s="2" t="s">
        <v>67</v>
      </c>
      <c r="I146" s="2" t="s">
        <v>5121</v>
      </c>
      <c r="J146" s="2" t="s">
        <v>5122</v>
      </c>
      <c r="K146" s="2" t="s">
        <v>1281</v>
      </c>
      <c r="L146" s="2" t="s">
        <v>5123</v>
      </c>
      <c r="M146" s="2" t="s">
        <v>2738</v>
      </c>
      <c r="N146" s="2" t="s">
        <v>1276</v>
      </c>
      <c r="O146" s="2" t="s">
        <v>1870</v>
      </c>
      <c r="P146" s="2" t="s">
        <v>1844</v>
      </c>
      <c r="Q146" s="2" t="s">
        <v>1296</v>
      </c>
      <c r="R146" s="2" t="s">
        <v>1844</v>
      </c>
      <c r="S146" s="2" t="s">
        <v>1875</v>
      </c>
      <c r="T146" s="2" t="s">
        <v>1278</v>
      </c>
      <c r="U146" s="2" t="s">
        <v>1844</v>
      </c>
      <c r="V146" s="2" t="s">
        <v>1844</v>
      </c>
      <c r="W146" s="2" t="s">
        <v>5125</v>
      </c>
      <c r="X146" s="2" t="s">
        <v>5126</v>
      </c>
      <c r="Y146" s="2" t="s">
        <v>1871</v>
      </c>
      <c r="Z146" s="2" t="s">
        <v>1281</v>
      </c>
      <c r="AA146" s="2" t="s">
        <v>1281</v>
      </c>
      <c r="AB146" s="2" t="s">
        <v>5127</v>
      </c>
      <c r="AC146" s="2" t="s">
        <v>1852</v>
      </c>
      <c r="AD146" s="2" t="s">
        <v>1844</v>
      </c>
      <c r="AE146" s="2" t="s">
        <v>1844</v>
      </c>
      <c r="AF146" s="2" t="s">
        <v>1873</v>
      </c>
      <c r="AG146" s="2" t="s">
        <v>1844</v>
      </c>
      <c r="AH146" s="2" t="s">
        <v>1844</v>
      </c>
      <c r="AI146" s="2" t="s">
        <v>1844</v>
      </c>
      <c r="AJ146" s="2" t="s">
        <v>1281</v>
      </c>
      <c r="AK146" s="2" t="s">
        <v>1844</v>
      </c>
      <c r="AL146" s="2" t="s">
        <v>53</v>
      </c>
      <c r="AM146" s="2" t="s">
        <v>1844</v>
      </c>
      <c r="AN146" s="2" t="s">
        <v>1844</v>
      </c>
      <c r="AO146" s="2" t="s">
        <v>1857</v>
      </c>
      <c r="AP146" s="2" t="s">
        <v>1857</v>
      </c>
      <c r="AQ146" s="2" t="s">
        <v>1844</v>
      </c>
      <c r="AR146" s="2" t="s">
        <v>1844</v>
      </c>
      <c r="AS146" s="2" t="s">
        <v>1844</v>
      </c>
      <c r="AT146" s="2" t="s">
        <v>1844</v>
      </c>
      <c r="AU146" s="2" t="s">
        <v>1844</v>
      </c>
      <c r="AV146" s="2" t="s">
        <v>1281</v>
      </c>
      <c r="AW146" s="2" t="s">
        <v>5128</v>
      </c>
      <c r="AX146" s="2" t="s">
        <v>1844</v>
      </c>
      <c r="AY146" s="2" t="s">
        <v>1752</v>
      </c>
      <c r="AZ146" s="2" t="s">
        <v>1961</v>
      </c>
      <c r="BA146" s="2" t="s">
        <v>1844</v>
      </c>
      <c r="BB146" s="2" t="s">
        <v>1844</v>
      </c>
      <c r="BC146" s="2" t="s">
        <v>1844</v>
      </c>
      <c r="BD146" s="2" t="s">
        <v>1844</v>
      </c>
      <c r="BE146" s="2" t="s">
        <v>5129</v>
      </c>
      <c r="BF146" s="2" t="s">
        <v>1905</v>
      </c>
      <c r="BG146" s="2" t="s">
        <v>1905</v>
      </c>
      <c r="BH146" s="2" t="s">
        <v>2741</v>
      </c>
      <c r="BI146" s="2" t="s">
        <v>1857</v>
      </c>
      <c r="BJ146" s="2" t="s">
        <v>2107</v>
      </c>
      <c r="BK146" s="2" t="s">
        <v>1844</v>
      </c>
      <c r="BL146" s="2" t="s">
        <v>1015</v>
      </c>
      <c r="BM146" s="2" t="s">
        <v>1844</v>
      </c>
      <c r="BN146" s="2" t="s">
        <v>1872</v>
      </c>
      <c r="BO146" s="2" t="s">
        <v>1844</v>
      </c>
      <c r="BP146" s="2" t="s">
        <v>1844</v>
      </c>
      <c r="BQ146" s="2" t="s">
        <v>5187</v>
      </c>
      <c r="BR146" s="2" t="s">
        <v>1844</v>
      </c>
      <c r="BS146" s="2" t="s">
        <v>1844</v>
      </c>
      <c r="BT146" s="2" t="s">
        <v>5382</v>
      </c>
      <c r="BU146" s="2" t="s">
        <v>1844</v>
      </c>
      <c r="BV146" s="2" t="s">
        <v>1844</v>
      </c>
      <c r="BW146" s="2" t="s">
        <v>1844</v>
      </c>
      <c r="BX146" s="2" t="s">
        <v>1844</v>
      </c>
      <c r="BY146" s="2" t="s">
        <v>1844</v>
      </c>
      <c r="BZ146" s="2" t="s">
        <v>1844</v>
      </c>
      <c r="CA146" s="2" t="s">
        <v>1844</v>
      </c>
      <c r="CB146" s="2" t="s">
        <v>1853</v>
      </c>
      <c r="CC146" s="2" t="s">
        <v>1844</v>
      </c>
      <c r="CD146" s="2" t="s">
        <v>1844</v>
      </c>
      <c r="CE146" s="2" t="s">
        <v>1854</v>
      </c>
      <c r="CF146" s="2" t="s">
        <v>1844</v>
      </c>
      <c r="CG146" s="2" t="s">
        <v>5131</v>
      </c>
      <c r="CH146" s="2" t="s">
        <v>1844</v>
      </c>
      <c r="CI146" s="2" t="s">
        <v>55</v>
      </c>
      <c r="CJ146" s="2" t="s">
        <v>1844</v>
      </c>
      <c r="CK146" s="2" t="s">
        <v>5132</v>
      </c>
      <c r="CL146" s="2" t="s">
        <v>1844</v>
      </c>
      <c r="CM146" s="2" t="s">
        <v>1844</v>
      </c>
      <c r="CN146" s="2" t="s">
        <v>1851</v>
      </c>
      <c r="CO146" s="2" t="s">
        <v>1855</v>
      </c>
      <c r="CP146" s="2" t="s">
        <v>1844</v>
      </c>
      <c r="CQ146" s="2" t="s">
        <v>1844</v>
      </c>
      <c r="CR146" s="2" t="s">
        <v>1847</v>
      </c>
      <c r="CS146" s="2" t="s">
        <v>1876</v>
      </c>
      <c r="CT146" s="2" t="s">
        <v>1844</v>
      </c>
      <c r="CU146" s="2" t="s">
        <v>5133</v>
      </c>
      <c r="CV146" s="2" t="s">
        <v>5134</v>
      </c>
      <c r="CW146" s="3">
        <v>44789</v>
      </c>
      <c r="CX146" s="3">
        <v>44789</v>
      </c>
      <c r="CY146" s="3">
        <v>44789</v>
      </c>
      <c r="CZ146" s="28">
        <v>102807</v>
      </c>
      <c r="DA146" s="4">
        <v>0</v>
      </c>
      <c r="DB146" s="3"/>
      <c r="DC146" s="3"/>
      <c r="DD146" s="3">
        <v>44789</v>
      </c>
      <c r="DE146" s="3">
        <v>44789</v>
      </c>
      <c r="DF146" s="3"/>
      <c r="DG146" s="3">
        <v>44789</v>
      </c>
      <c r="DH146" s="3"/>
      <c r="DI146" s="3">
        <v>44789</v>
      </c>
      <c r="DJ146" s="3">
        <v>45348</v>
      </c>
      <c r="DK146" s="28">
        <v>0</v>
      </c>
      <c r="DL146" s="3"/>
      <c r="DM146" s="28">
        <v>0</v>
      </c>
      <c r="DN146" s="28">
        <v>0</v>
      </c>
      <c r="DO146" s="3">
        <v>44789</v>
      </c>
      <c r="DP146" s="2" t="s">
        <v>5135</v>
      </c>
      <c r="DQ146" s="28">
        <v>0</v>
      </c>
      <c r="DR146" s="28">
        <v>0</v>
      </c>
      <c r="DS146" s="28">
        <v>0</v>
      </c>
      <c r="DT146" s="28">
        <v>102807</v>
      </c>
      <c r="DU146" s="2" t="s">
        <v>1844</v>
      </c>
    </row>
    <row r="147" spans="1:125" x14ac:dyDescent="0.25">
      <c r="A147" s="2" t="s">
        <v>2729</v>
      </c>
      <c r="B147" s="2" t="s">
        <v>1279</v>
      </c>
      <c r="C147" s="2" t="s">
        <v>238</v>
      </c>
      <c r="D147" s="2" t="s">
        <v>239</v>
      </c>
      <c r="E147" s="2" t="s">
        <v>1420</v>
      </c>
      <c r="F147" s="2" t="s">
        <v>5363</v>
      </c>
      <c r="G147" s="2" t="s">
        <v>10</v>
      </c>
      <c r="H147" s="2" t="s">
        <v>60</v>
      </c>
      <c r="I147" s="2" t="s">
        <v>5121</v>
      </c>
      <c r="J147" s="2" t="s">
        <v>5122</v>
      </c>
      <c r="K147" s="2" t="s">
        <v>1281</v>
      </c>
      <c r="L147" s="2" t="s">
        <v>5123</v>
      </c>
      <c r="M147" s="2" t="s">
        <v>2728</v>
      </c>
      <c r="N147" s="2" t="s">
        <v>1276</v>
      </c>
      <c r="O147" s="2" t="s">
        <v>1846</v>
      </c>
      <c r="P147" s="2" t="s">
        <v>1844</v>
      </c>
      <c r="Q147" s="2" t="s">
        <v>1299</v>
      </c>
      <c r="R147" s="2" t="s">
        <v>1844</v>
      </c>
      <c r="S147" s="2" t="s">
        <v>1844</v>
      </c>
      <c r="T147" s="2" t="s">
        <v>1278</v>
      </c>
      <c r="U147" s="2" t="s">
        <v>1844</v>
      </c>
      <c r="V147" s="2" t="s">
        <v>1844</v>
      </c>
      <c r="W147" s="2" t="s">
        <v>5125</v>
      </c>
      <c r="X147" s="2" t="s">
        <v>5126</v>
      </c>
      <c r="Y147" s="2" t="s">
        <v>1856</v>
      </c>
      <c r="Z147" s="2" t="s">
        <v>1281</v>
      </c>
      <c r="AA147" s="2" t="s">
        <v>1281</v>
      </c>
      <c r="AB147" s="2" t="s">
        <v>5127</v>
      </c>
      <c r="AC147" s="2" t="s">
        <v>1852</v>
      </c>
      <c r="AD147" s="2" t="s">
        <v>1844</v>
      </c>
      <c r="AE147" s="2" t="s">
        <v>1844</v>
      </c>
      <c r="AF147" s="2" t="s">
        <v>1844</v>
      </c>
      <c r="AG147" s="2" t="s">
        <v>1844</v>
      </c>
      <c r="AH147" s="2" t="s">
        <v>1844</v>
      </c>
      <c r="AI147" s="2" t="s">
        <v>1844</v>
      </c>
      <c r="AJ147" s="2" t="s">
        <v>1281</v>
      </c>
      <c r="AK147" s="2" t="s">
        <v>1844</v>
      </c>
      <c r="AL147" s="2" t="s">
        <v>185</v>
      </c>
      <c r="AM147" s="2" t="s">
        <v>1844</v>
      </c>
      <c r="AN147" s="2" t="s">
        <v>1844</v>
      </c>
      <c r="AO147" s="2" t="s">
        <v>1857</v>
      </c>
      <c r="AP147" s="2" t="s">
        <v>1857</v>
      </c>
      <c r="AQ147" s="2" t="s">
        <v>1844</v>
      </c>
      <c r="AR147" s="2" t="s">
        <v>1844</v>
      </c>
      <c r="AS147" s="2" t="s">
        <v>1844</v>
      </c>
      <c r="AT147" s="2" t="s">
        <v>1844</v>
      </c>
      <c r="AU147" s="2" t="s">
        <v>1844</v>
      </c>
      <c r="AV147" s="2" t="s">
        <v>1281</v>
      </c>
      <c r="AW147" s="2" t="s">
        <v>5128</v>
      </c>
      <c r="AX147" s="2" t="s">
        <v>1844</v>
      </c>
      <c r="AY147" s="2" t="s">
        <v>1752</v>
      </c>
      <c r="AZ147" s="2" t="s">
        <v>2731</v>
      </c>
      <c r="BA147" s="2" t="s">
        <v>1844</v>
      </c>
      <c r="BB147" s="2" t="s">
        <v>1844</v>
      </c>
      <c r="BC147" s="2" t="s">
        <v>1844</v>
      </c>
      <c r="BD147" s="2" t="s">
        <v>1844</v>
      </c>
      <c r="BE147" s="2" t="s">
        <v>5129</v>
      </c>
      <c r="BF147" s="2" t="s">
        <v>1905</v>
      </c>
      <c r="BG147" s="2" t="s">
        <v>1905</v>
      </c>
      <c r="BH147" s="2" t="s">
        <v>2732</v>
      </c>
      <c r="BI147" s="2" t="s">
        <v>1857</v>
      </c>
      <c r="BJ147" s="2" t="s">
        <v>2694</v>
      </c>
      <c r="BK147" s="2" t="s">
        <v>1844</v>
      </c>
      <c r="BL147" s="2" t="s">
        <v>1025</v>
      </c>
      <c r="BM147" s="2" t="s">
        <v>1844</v>
      </c>
      <c r="BN147" s="2" t="s">
        <v>1844</v>
      </c>
      <c r="BO147" s="2" t="s">
        <v>1844</v>
      </c>
      <c r="BP147" s="2" t="s">
        <v>1844</v>
      </c>
      <c r="BQ147" s="2" t="s">
        <v>5187</v>
      </c>
      <c r="BR147" s="2" t="s">
        <v>1844</v>
      </c>
      <c r="BS147" s="2" t="s">
        <v>1844</v>
      </c>
      <c r="BT147" s="2" t="s">
        <v>5383</v>
      </c>
      <c r="BU147" s="2" t="s">
        <v>1844</v>
      </c>
      <c r="BV147" s="2" t="s">
        <v>1844</v>
      </c>
      <c r="BW147" s="2" t="s">
        <v>1844</v>
      </c>
      <c r="BX147" s="2" t="s">
        <v>1844</v>
      </c>
      <c r="BY147" s="2" t="s">
        <v>1844</v>
      </c>
      <c r="BZ147" s="2" t="s">
        <v>1844</v>
      </c>
      <c r="CA147" s="2" t="s">
        <v>1844</v>
      </c>
      <c r="CB147" s="2" t="s">
        <v>1853</v>
      </c>
      <c r="CC147" s="2" t="s">
        <v>1844</v>
      </c>
      <c r="CD147" s="2" t="s">
        <v>1844</v>
      </c>
      <c r="CE147" s="2" t="s">
        <v>1854</v>
      </c>
      <c r="CF147" s="2" t="s">
        <v>1844</v>
      </c>
      <c r="CG147" s="2" t="s">
        <v>5131</v>
      </c>
      <c r="CH147" s="2" t="s">
        <v>1844</v>
      </c>
      <c r="CI147" s="2" t="s">
        <v>240</v>
      </c>
      <c r="CJ147" s="2" t="s">
        <v>1844</v>
      </c>
      <c r="CK147" s="2" t="s">
        <v>5132</v>
      </c>
      <c r="CL147" s="2" t="s">
        <v>1844</v>
      </c>
      <c r="CM147" s="2" t="s">
        <v>1844</v>
      </c>
      <c r="CN147" s="2" t="s">
        <v>1851</v>
      </c>
      <c r="CO147" s="2" t="s">
        <v>1855</v>
      </c>
      <c r="CP147" s="2" t="s">
        <v>1844</v>
      </c>
      <c r="CQ147" s="2" t="s">
        <v>1844</v>
      </c>
      <c r="CR147" s="2" t="s">
        <v>1847</v>
      </c>
      <c r="CS147" s="2" t="s">
        <v>1844</v>
      </c>
      <c r="CT147" s="2" t="s">
        <v>1844</v>
      </c>
      <c r="CU147" s="2" t="s">
        <v>5133</v>
      </c>
      <c r="CV147" s="2" t="s">
        <v>5134</v>
      </c>
      <c r="CW147" s="3">
        <v>44785</v>
      </c>
      <c r="CX147" s="3">
        <v>44785</v>
      </c>
      <c r="CY147" s="3">
        <v>44785</v>
      </c>
      <c r="CZ147" s="28">
        <v>56544</v>
      </c>
      <c r="DA147" s="4">
        <v>0</v>
      </c>
      <c r="DB147" s="3"/>
      <c r="DC147" s="3"/>
      <c r="DD147" s="3">
        <v>44785</v>
      </c>
      <c r="DE147" s="3">
        <v>44785</v>
      </c>
      <c r="DF147" s="3"/>
      <c r="DG147" s="3">
        <v>44785</v>
      </c>
      <c r="DH147" s="3">
        <v>44785</v>
      </c>
      <c r="DI147" s="3">
        <v>44785</v>
      </c>
      <c r="DJ147" s="3">
        <v>45348</v>
      </c>
      <c r="DK147" s="28">
        <v>0</v>
      </c>
      <c r="DL147" s="3"/>
      <c r="DM147" s="28">
        <v>0</v>
      </c>
      <c r="DN147" s="28">
        <v>0</v>
      </c>
      <c r="DO147" s="3">
        <v>44785</v>
      </c>
      <c r="DP147" s="2" t="s">
        <v>5135</v>
      </c>
      <c r="DQ147" s="28">
        <v>0</v>
      </c>
      <c r="DR147" s="28">
        <v>0</v>
      </c>
      <c r="DS147" s="28">
        <v>0</v>
      </c>
      <c r="DT147" s="28">
        <v>56544</v>
      </c>
      <c r="DU147" s="2" t="s">
        <v>1844</v>
      </c>
    </row>
    <row r="148" spans="1:125" x14ac:dyDescent="0.25">
      <c r="A148" s="2" t="s">
        <v>2712</v>
      </c>
      <c r="B148" s="2" t="s">
        <v>1279</v>
      </c>
      <c r="C148" s="2" t="s">
        <v>238</v>
      </c>
      <c r="D148" s="2" t="s">
        <v>239</v>
      </c>
      <c r="E148" s="2" t="s">
        <v>1417</v>
      </c>
      <c r="F148" s="2" t="s">
        <v>5363</v>
      </c>
      <c r="G148" s="2" t="s">
        <v>10</v>
      </c>
      <c r="H148" s="2" t="s">
        <v>67</v>
      </c>
      <c r="I148" s="2" t="s">
        <v>5121</v>
      </c>
      <c r="J148" s="2" t="s">
        <v>5122</v>
      </c>
      <c r="K148" s="2" t="s">
        <v>1281</v>
      </c>
      <c r="L148" s="2" t="s">
        <v>5123</v>
      </c>
      <c r="M148" s="2" t="s">
        <v>2711</v>
      </c>
      <c r="N148" s="2" t="s">
        <v>1276</v>
      </c>
      <c r="O148" s="2" t="s">
        <v>1846</v>
      </c>
      <c r="P148" s="2" t="s">
        <v>1844</v>
      </c>
      <c r="Q148" s="2" t="s">
        <v>1296</v>
      </c>
      <c r="R148" s="2" t="s">
        <v>1844</v>
      </c>
      <c r="S148" s="2" t="s">
        <v>1844</v>
      </c>
      <c r="T148" s="2" t="s">
        <v>1278</v>
      </c>
      <c r="U148" s="2" t="s">
        <v>1844</v>
      </c>
      <c r="V148" s="2" t="s">
        <v>1844</v>
      </c>
      <c r="W148" s="2" t="s">
        <v>5125</v>
      </c>
      <c r="X148" s="2" t="s">
        <v>5126</v>
      </c>
      <c r="Y148" s="2" t="s">
        <v>1856</v>
      </c>
      <c r="Z148" s="2" t="s">
        <v>1281</v>
      </c>
      <c r="AA148" s="2" t="s">
        <v>1281</v>
      </c>
      <c r="AB148" s="2" t="s">
        <v>5127</v>
      </c>
      <c r="AC148" s="2" t="s">
        <v>1852</v>
      </c>
      <c r="AD148" s="2" t="s">
        <v>1844</v>
      </c>
      <c r="AE148" s="2" t="s">
        <v>1844</v>
      </c>
      <c r="AF148" s="2" t="s">
        <v>1844</v>
      </c>
      <c r="AG148" s="2" t="s">
        <v>1844</v>
      </c>
      <c r="AH148" s="2" t="s">
        <v>1844</v>
      </c>
      <c r="AI148" s="2" t="s">
        <v>1844</v>
      </c>
      <c r="AJ148" s="2" t="s">
        <v>1281</v>
      </c>
      <c r="AK148" s="2" t="s">
        <v>1844</v>
      </c>
      <c r="AL148" s="2" t="s">
        <v>185</v>
      </c>
      <c r="AM148" s="2" t="s">
        <v>1844</v>
      </c>
      <c r="AN148" s="2" t="s">
        <v>1844</v>
      </c>
      <c r="AO148" s="2" t="s">
        <v>1857</v>
      </c>
      <c r="AP148" s="2" t="s">
        <v>1857</v>
      </c>
      <c r="AQ148" s="2" t="s">
        <v>1844</v>
      </c>
      <c r="AR148" s="2" t="s">
        <v>1844</v>
      </c>
      <c r="AS148" s="2" t="s">
        <v>1844</v>
      </c>
      <c r="AT148" s="2" t="s">
        <v>1844</v>
      </c>
      <c r="AU148" s="2" t="s">
        <v>1844</v>
      </c>
      <c r="AV148" s="2" t="s">
        <v>1281</v>
      </c>
      <c r="AW148" s="2" t="s">
        <v>5128</v>
      </c>
      <c r="AX148" s="2" t="s">
        <v>1844</v>
      </c>
      <c r="AY148" s="2" t="s">
        <v>1752</v>
      </c>
      <c r="AZ148" s="2" t="s">
        <v>2714</v>
      </c>
      <c r="BA148" s="2" t="s">
        <v>1844</v>
      </c>
      <c r="BB148" s="2" t="s">
        <v>1844</v>
      </c>
      <c r="BC148" s="2" t="s">
        <v>1844</v>
      </c>
      <c r="BD148" s="2" t="s">
        <v>1844</v>
      </c>
      <c r="BE148" s="2" t="s">
        <v>5129</v>
      </c>
      <c r="BF148" s="2" t="s">
        <v>2714</v>
      </c>
      <c r="BG148" s="2" t="s">
        <v>1962</v>
      </c>
      <c r="BH148" s="2" t="s">
        <v>5384</v>
      </c>
      <c r="BI148" s="2" t="s">
        <v>1857</v>
      </c>
      <c r="BJ148" s="2" t="s">
        <v>1962</v>
      </c>
      <c r="BK148" s="2" t="s">
        <v>1844</v>
      </c>
      <c r="BL148" s="2" t="s">
        <v>1025</v>
      </c>
      <c r="BM148" s="2" t="s">
        <v>1844</v>
      </c>
      <c r="BN148" s="2" t="s">
        <v>1844</v>
      </c>
      <c r="BO148" s="2" t="s">
        <v>1844</v>
      </c>
      <c r="BP148" s="2" t="s">
        <v>1844</v>
      </c>
      <c r="BQ148" s="2" t="s">
        <v>5187</v>
      </c>
      <c r="BR148" s="2" t="s">
        <v>1844</v>
      </c>
      <c r="BS148" s="2" t="s">
        <v>1844</v>
      </c>
      <c r="BT148" s="2" t="s">
        <v>5385</v>
      </c>
      <c r="BU148" s="2" t="s">
        <v>1844</v>
      </c>
      <c r="BV148" s="2" t="s">
        <v>1844</v>
      </c>
      <c r="BW148" s="2" t="s">
        <v>1844</v>
      </c>
      <c r="BX148" s="2" t="s">
        <v>1844</v>
      </c>
      <c r="BY148" s="2" t="s">
        <v>1844</v>
      </c>
      <c r="BZ148" s="2" t="s">
        <v>1844</v>
      </c>
      <c r="CA148" s="2" t="s">
        <v>1844</v>
      </c>
      <c r="CB148" s="2" t="s">
        <v>1853</v>
      </c>
      <c r="CC148" s="2" t="s">
        <v>1844</v>
      </c>
      <c r="CD148" s="2" t="s">
        <v>1844</v>
      </c>
      <c r="CE148" s="2" t="s">
        <v>1854</v>
      </c>
      <c r="CF148" s="2" t="s">
        <v>1844</v>
      </c>
      <c r="CG148" s="2" t="s">
        <v>5131</v>
      </c>
      <c r="CH148" s="2" t="s">
        <v>1844</v>
      </c>
      <c r="CI148" s="2" t="s">
        <v>240</v>
      </c>
      <c r="CJ148" s="2" t="s">
        <v>1844</v>
      </c>
      <c r="CK148" s="2" t="s">
        <v>5132</v>
      </c>
      <c r="CL148" s="2" t="s">
        <v>1844</v>
      </c>
      <c r="CM148" s="2" t="s">
        <v>1844</v>
      </c>
      <c r="CN148" s="2" t="s">
        <v>1851</v>
      </c>
      <c r="CO148" s="2" t="s">
        <v>1855</v>
      </c>
      <c r="CP148" s="2" t="s">
        <v>1844</v>
      </c>
      <c r="CQ148" s="2" t="s">
        <v>1844</v>
      </c>
      <c r="CR148" s="2" t="s">
        <v>1847</v>
      </c>
      <c r="CS148" s="2" t="s">
        <v>1844</v>
      </c>
      <c r="CT148" s="2" t="s">
        <v>1844</v>
      </c>
      <c r="CU148" s="2" t="s">
        <v>5133</v>
      </c>
      <c r="CV148" s="2" t="s">
        <v>5134</v>
      </c>
      <c r="CW148" s="3">
        <v>44783</v>
      </c>
      <c r="CX148" s="3">
        <v>44783</v>
      </c>
      <c r="CY148" s="3">
        <v>44783</v>
      </c>
      <c r="CZ148" s="28">
        <v>154211</v>
      </c>
      <c r="DA148" s="4">
        <v>0</v>
      </c>
      <c r="DB148" s="3"/>
      <c r="DC148" s="3"/>
      <c r="DD148" s="3">
        <v>44783</v>
      </c>
      <c r="DE148" s="3">
        <v>44783</v>
      </c>
      <c r="DF148" s="3"/>
      <c r="DG148" s="3">
        <v>44812</v>
      </c>
      <c r="DH148" s="3"/>
      <c r="DI148" s="3">
        <v>44783</v>
      </c>
      <c r="DJ148" s="3">
        <v>45348</v>
      </c>
      <c r="DK148" s="28">
        <v>0</v>
      </c>
      <c r="DL148" s="3"/>
      <c r="DM148" s="28">
        <v>0</v>
      </c>
      <c r="DN148" s="28">
        <v>0</v>
      </c>
      <c r="DO148" s="3">
        <v>44783</v>
      </c>
      <c r="DP148" s="2" t="s">
        <v>5135</v>
      </c>
      <c r="DQ148" s="28">
        <v>0</v>
      </c>
      <c r="DR148" s="28">
        <v>0</v>
      </c>
      <c r="DS148" s="28">
        <v>0</v>
      </c>
      <c r="DT148" s="28">
        <v>154211</v>
      </c>
      <c r="DU148" s="2" t="s">
        <v>1844</v>
      </c>
    </row>
    <row r="149" spans="1:125" x14ac:dyDescent="0.25">
      <c r="A149" s="2" t="s">
        <v>2703</v>
      </c>
      <c r="B149" s="2" t="s">
        <v>1279</v>
      </c>
      <c r="C149" s="2" t="s">
        <v>238</v>
      </c>
      <c r="D149" s="2" t="s">
        <v>239</v>
      </c>
      <c r="E149" s="2" t="s">
        <v>1341</v>
      </c>
      <c r="F149" s="2" t="s">
        <v>5363</v>
      </c>
      <c r="G149" s="2" t="s">
        <v>10</v>
      </c>
      <c r="H149" s="2" t="s">
        <v>67</v>
      </c>
      <c r="I149" s="2" t="s">
        <v>5121</v>
      </c>
      <c r="J149" s="2" t="s">
        <v>5122</v>
      </c>
      <c r="K149" s="2" t="s">
        <v>1281</v>
      </c>
      <c r="L149" s="2" t="s">
        <v>5123</v>
      </c>
      <c r="M149" s="2" t="s">
        <v>2702</v>
      </c>
      <c r="N149" s="2" t="s">
        <v>1276</v>
      </c>
      <c r="O149" s="2" t="s">
        <v>1846</v>
      </c>
      <c r="P149" s="2" t="s">
        <v>1844</v>
      </c>
      <c r="Q149" s="2" t="s">
        <v>1296</v>
      </c>
      <c r="R149" s="2" t="s">
        <v>1844</v>
      </c>
      <c r="S149" s="2" t="s">
        <v>1844</v>
      </c>
      <c r="T149" s="2" t="s">
        <v>1278</v>
      </c>
      <c r="U149" s="2" t="s">
        <v>1844</v>
      </c>
      <c r="V149" s="2" t="s">
        <v>1844</v>
      </c>
      <c r="W149" s="2" t="s">
        <v>5125</v>
      </c>
      <c r="X149" s="2" t="s">
        <v>5126</v>
      </c>
      <c r="Y149" s="2" t="s">
        <v>1856</v>
      </c>
      <c r="Z149" s="2" t="s">
        <v>1281</v>
      </c>
      <c r="AA149" s="2" t="s">
        <v>1281</v>
      </c>
      <c r="AB149" s="2" t="s">
        <v>5127</v>
      </c>
      <c r="AC149" s="2" t="s">
        <v>1852</v>
      </c>
      <c r="AD149" s="2" t="s">
        <v>1844</v>
      </c>
      <c r="AE149" s="2" t="s">
        <v>1844</v>
      </c>
      <c r="AF149" s="2" t="s">
        <v>1844</v>
      </c>
      <c r="AG149" s="2" t="s">
        <v>1844</v>
      </c>
      <c r="AH149" s="2" t="s">
        <v>1844</v>
      </c>
      <c r="AI149" s="2" t="s">
        <v>1844</v>
      </c>
      <c r="AJ149" s="2" t="s">
        <v>1281</v>
      </c>
      <c r="AK149" s="2" t="s">
        <v>1844</v>
      </c>
      <c r="AL149" s="2" t="s">
        <v>185</v>
      </c>
      <c r="AM149" s="2" t="s">
        <v>1844</v>
      </c>
      <c r="AN149" s="2" t="s">
        <v>1844</v>
      </c>
      <c r="AO149" s="2" t="s">
        <v>1857</v>
      </c>
      <c r="AP149" s="2" t="s">
        <v>1857</v>
      </c>
      <c r="AQ149" s="2" t="s">
        <v>1844</v>
      </c>
      <c r="AR149" s="2" t="s">
        <v>1844</v>
      </c>
      <c r="AS149" s="2" t="s">
        <v>1844</v>
      </c>
      <c r="AT149" s="2" t="s">
        <v>1844</v>
      </c>
      <c r="AU149" s="2" t="s">
        <v>1844</v>
      </c>
      <c r="AV149" s="2" t="s">
        <v>1281</v>
      </c>
      <c r="AW149" s="2" t="s">
        <v>5128</v>
      </c>
      <c r="AX149" s="2" t="s">
        <v>1844</v>
      </c>
      <c r="AY149" s="2" t="s">
        <v>1752</v>
      </c>
      <c r="AZ149" s="2" t="s">
        <v>2391</v>
      </c>
      <c r="BA149" s="2" t="s">
        <v>1844</v>
      </c>
      <c r="BB149" s="2" t="s">
        <v>1844</v>
      </c>
      <c r="BC149" s="2" t="s">
        <v>1844</v>
      </c>
      <c r="BD149" s="2" t="s">
        <v>1844</v>
      </c>
      <c r="BE149" s="2" t="s">
        <v>5129</v>
      </c>
      <c r="BF149" s="2" t="s">
        <v>1905</v>
      </c>
      <c r="BG149" s="2" t="s">
        <v>1905</v>
      </c>
      <c r="BH149" s="2" t="s">
        <v>2705</v>
      </c>
      <c r="BI149" s="2" t="s">
        <v>1857</v>
      </c>
      <c r="BJ149" s="2" t="s">
        <v>2107</v>
      </c>
      <c r="BK149" s="2" t="s">
        <v>1844</v>
      </c>
      <c r="BL149" s="2" t="s">
        <v>1025</v>
      </c>
      <c r="BM149" s="2" t="s">
        <v>1844</v>
      </c>
      <c r="BN149" s="2" t="s">
        <v>1844</v>
      </c>
      <c r="BO149" s="2" t="s">
        <v>1844</v>
      </c>
      <c r="BP149" s="2" t="s">
        <v>1844</v>
      </c>
      <c r="BQ149" s="2" t="s">
        <v>5187</v>
      </c>
      <c r="BR149" s="2" t="s">
        <v>1844</v>
      </c>
      <c r="BS149" s="2" t="s">
        <v>1844</v>
      </c>
      <c r="BT149" s="2" t="s">
        <v>5386</v>
      </c>
      <c r="BU149" s="2" t="s">
        <v>1844</v>
      </c>
      <c r="BV149" s="2" t="s">
        <v>1844</v>
      </c>
      <c r="BW149" s="2" t="s">
        <v>1844</v>
      </c>
      <c r="BX149" s="2" t="s">
        <v>1844</v>
      </c>
      <c r="BY149" s="2" t="s">
        <v>1844</v>
      </c>
      <c r="BZ149" s="2" t="s">
        <v>1844</v>
      </c>
      <c r="CA149" s="2" t="s">
        <v>1844</v>
      </c>
      <c r="CB149" s="2" t="s">
        <v>1853</v>
      </c>
      <c r="CC149" s="2" t="s">
        <v>1844</v>
      </c>
      <c r="CD149" s="2" t="s">
        <v>1844</v>
      </c>
      <c r="CE149" s="2" t="s">
        <v>1854</v>
      </c>
      <c r="CF149" s="2" t="s">
        <v>1844</v>
      </c>
      <c r="CG149" s="2" t="s">
        <v>5131</v>
      </c>
      <c r="CH149" s="2" t="s">
        <v>1844</v>
      </c>
      <c r="CI149" s="2" t="s">
        <v>240</v>
      </c>
      <c r="CJ149" s="2" t="s">
        <v>1844</v>
      </c>
      <c r="CK149" s="2" t="s">
        <v>5132</v>
      </c>
      <c r="CL149" s="2" t="s">
        <v>1844</v>
      </c>
      <c r="CM149" s="2" t="s">
        <v>1844</v>
      </c>
      <c r="CN149" s="2" t="s">
        <v>1851</v>
      </c>
      <c r="CO149" s="2" t="s">
        <v>1855</v>
      </c>
      <c r="CP149" s="2" t="s">
        <v>1844</v>
      </c>
      <c r="CQ149" s="2" t="s">
        <v>1844</v>
      </c>
      <c r="CR149" s="2" t="s">
        <v>1847</v>
      </c>
      <c r="CS149" s="2" t="s">
        <v>1844</v>
      </c>
      <c r="CT149" s="2" t="s">
        <v>1844</v>
      </c>
      <c r="CU149" s="2" t="s">
        <v>5133</v>
      </c>
      <c r="CV149" s="2" t="s">
        <v>5134</v>
      </c>
      <c r="CW149" s="3">
        <v>44781</v>
      </c>
      <c r="CX149" s="3">
        <v>44781</v>
      </c>
      <c r="CY149" s="3">
        <v>44781</v>
      </c>
      <c r="CZ149" s="28">
        <v>308421</v>
      </c>
      <c r="DA149" s="4">
        <v>0</v>
      </c>
      <c r="DB149" s="3"/>
      <c r="DC149" s="3"/>
      <c r="DD149" s="3">
        <v>44781</v>
      </c>
      <c r="DE149" s="3">
        <v>44781</v>
      </c>
      <c r="DF149" s="3"/>
      <c r="DG149" s="3">
        <v>44781</v>
      </c>
      <c r="DH149" s="3"/>
      <c r="DI149" s="3">
        <v>44781</v>
      </c>
      <c r="DJ149" s="3">
        <v>45348</v>
      </c>
      <c r="DK149" s="28">
        <v>0</v>
      </c>
      <c r="DL149" s="3"/>
      <c r="DM149" s="28">
        <v>0</v>
      </c>
      <c r="DN149" s="28">
        <v>0</v>
      </c>
      <c r="DO149" s="3">
        <v>44781</v>
      </c>
      <c r="DP149" s="2" t="s">
        <v>5135</v>
      </c>
      <c r="DQ149" s="28">
        <v>0</v>
      </c>
      <c r="DR149" s="28">
        <v>0</v>
      </c>
      <c r="DS149" s="28">
        <v>0</v>
      </c>
      <c r="DT149" s="28">
        <v>308421</v>
      </c>
      <c r="DU149" s="2" t="s">
        <v>1844</v>
      </c>
    </row>
    <row r="150" spans="1:125" x14ac:dyDescent="0.25">
      <c r="A150" s="2" t="s">
        <v>2692</v>
      </c>
      <c r="B150" s="2" t="s">
        <v>1279</v>
      </c>
      <c r="C150" s="2" t="s">
        <v>238</v>
      </c>
      <c r="D150" s="2" t="s">
        <v>239</v>
      </c>
      <c r="E150" s="2" t="s">
        <v>1415</v>
      </c>
      <c r="F150" s="2" t="s">
        <v>5363</v>
      </c>
      <c r="G150" s="2" t="s">
        <v>10</v>
      </c>
      <c r="H150" s="2" t="s">
        <v>67</v>
      </c>
      <c r="I150" s="2" t="s">
        <v>5121</v>
      </c>
      <c r="J150" s="2" t="s">
        <v>5122</v>
      </c>
      <c r="K150" s="2" t="s">
        <v>1281</v>
      </c>
      <c r="L150" s="2" t="s">
        <v>5123</v>
      </c>
      <c r="M150" s="2" t="s">
        <v>2691</v>
      </c>
      <c r="N150" s="2" t="s">
        <v>1276</v>
      </c>
      <c r="O150" s="2" t="s">
        <v>1846</v>
      </c>
      <c r="P150" s="2" t="s">
        <v>1844</v>
      </c>
      <c r="Q150" s="2" t="s">
        <v>1296</v>
      </c>
      <c r="R150" s="2" t="s">
        <v>1844</v>
      </c>
      <c r="S150" s="2" t="s">
        <v>1844</v>
      </c>
      <c r="T150" s="2" t="s">
        <v>1278</v>
      </c>
      <c r="U150" s="2" t="s">
        <v>1844</v>
      </c>
      <c r="V150" s="2" t="s">
        <v>1844</v>
      </c>
      <c r="W150" s="2" t="s">
        <v>5125</v>
      </c>
      <c r="X150" s="2" t="s">
        <v>5126</v>
      </c>
      <c r="Y150" s="2" t="s">
        <v>1856</v>
      </c>
      <c r="Z150" s="2" t="s">
        <v>1281</v>
      </c>
      <c r="AA150" s="2" t="s">
        <v>1281</v>
      </c>
      <c r="AB150" s="2" t="s">
        <v>5127</v>
      </c>
      <c r="AC150" s="2" t="s">
        <v>1852</v>
      </c>
      <c r="AD150" s="2" t="s">
        <v>1844</v>
      </c>
      <c r="AE150" s="2" t="s">
        <v>1844</v>
      </c>
      <c r="AF150" s="2" t="s">
        <v>1844</v>
      </c>
      <c r="AG150" s="2" t="s">
        <v>1844</v>
      </c>
      <c r="AH150" s="2" t="s">
        <v>1844</v>
      </c>
      <c r="AI150" s="2" t="s">
        <v>1844</v>
      </c>
      <c r="AJ150" s="2" t="s">
        <v>1281</v>
      </c>
      <c r="AK150" s="2" t="s">
        <v>1844</v>
      </c>
      <c r="AL150" s="2" t="s">
        <v>185</v>
      </c>
      <c r="AM150" s="2" t="s">
        <v>1844</v>
      </c>
      <c r="AN150" s="2" t="s">
        <v>1844</v>
      </c>
      <c r="AO150" s="2" t="s">
        <v>1857</v>
      </c>
      <c r="AP150" s="2" t="s">
        <v>1857</v>
      </c>
      <c r="AQ150" s="2" t="s">
        <v>1844</v>
      </c>
      <c r="AR150" s="2" t="s">
        <v>1844</v>
      </c>
      <c r="AS150" s="2" t="s">
        <v>1844</v>
      </c>
      <c r="AT150" s="2" t="s">
        <v>1844</v>
      </c>
      <c r="AU150" s="2" t="s">
        <v>1844</v>
      </c>
      <c r="AV150" s="2" t="s">
        <v>1281</v>
      </c>
      <c r="AW150" s="2" t="s">
        <v>5128</v>
      </c>
      <c r="AX150" s="2" t="s">
        <v>1844</v>
      </c>
      <c r="AY150" s="2" t="s">
        <v>1752</v>
      </c>
      <c r="AZ150" s="2" t="s">
        <v>2311</v>
      </c>
      <c r="BA150" s="2" t="s">
        <v>1844</v>
      </c>
      <c r="BB150" s="2" t="s">
        <v>1844</v>
      </c>
      <c r="BC150" s="2" t="s">
        <v>1844</v>
      </c>
      <c r="BD150" s="2" t="s">
        <v>1844</v>
      </c>
      <c r="BE150" s="2" t="s">
        <v>5129</v>
      </c>
      <c r="BF150" s="2" t="s">
        <v>2190</v>
      </c>
      <c r="BG150" s="2" t="s">
        <v>1905</v>
      </c>
      <c r="BH150" s="2" t="s">
        <v>5387</v>
      </c>
      <c r="BI150" s="2" t="s">
        <v>1857</v>
      </c>
      <c r="BJ150" s="2" t="s">
        <v>1962</v>
      </c>
      <c r="BK150" s="2" t="s">
        <v>1844</v>
      </c>
      <c r="BL150" s="2" t="s">
        <v>1025</v>
      </c>
      <c r="BM150" s="2" t="s">
        <v>1844</v>
      </c>
      <c r="BN150" s="2" t="s">
        <v>1844</v>
      </c>
      <c r="BO150" s="2" t="s">
        <v>1844</v>
      </c>
      <c r="BP150" s="2" t="s">
        <v>1844</v>
      </c>
      <c r="BQ150" s="2" t="s">
        <v>5187</v>
      </c>
      <c r="BR150" s="2" t="s">
        <v>1844</v>
      </c>
      <c r="BS150" s="2" t="s">
        <v>1844</v>
      </c>
      <c r="BT150" s="2" t="s">
        <v>5388</v>
      </c>
      <c r="BU150" s="2" t="s">
        <v>1844</v>
      </c>
      <c r="BV150" s="2" t="s">
        <v>1844</v>
      </c>
      <c r="BW150" s="2" t="s">
        <v>1844</v>
      </c>
      <c r="BX150" s="2" t="s">
        <v>1844</v>
      </c>
      <c r="BY150" s="2" t="s">
        <v>1844</v>
      </c>
      <c r="BZ150" s="2" t="s">
        <v>1844</v>
      </c>
      <c r="CA150" s="2" t="s">
        <v>1844</v>
      </c>
      <c r="CB150" s="2" t="s">
        <v>1853</v>
      </c>
      <c r="CC150" s="2" t="s">
        <v>1844</v>
      </c>
      <c r="CD150" s="2" t="s">
        <v>1844</v>
      </c>
      <c r="CE150" s="2" t="s">
        <v>1854</v>
      </c>
      <c r="CF150" s="2" t="s">
        <v>1844</v>
      </c>
      <c r="CG150" s="2" t="s">
        <v>5131</v>
      </c>
      <c r="CH150" s="2" t="s">
        <v>1844</v>
      </c>
      <c r="CI150" s="2" t="s">
        <v>240</v>
      </c>
      <c r="CJ150" s="2" t="s">
        <v>1844</v>
      </c>
      <c r="CK150" s="2" t="s">
        <v>5132</v>
      </c>
      <c r="CL150" s="2" t="s">
        <v>1844</v>
      </c>
      <c r="CM150" s="2" t="s">
        <v>1844</v>
      </c>
      <c r="CN150" s="2" t="s">
        <v>1851</v>
      </c>
      <c r="CO150" s="2" t="s">
        <v>1855</v>
      </c>
      <c r="CP150" s="2" t="s">
        <v>1844</v>
      </c>
      <c r="CQ150" s="2" t="s">
        <v>1844</v>
      </c>
      <c r="CR150" s="2" t="s">
        <v>1847</v>
      </c>
      <c r="CS150" s="2" t="s">
        <v>1844</v>
      </c>
      <c r="CT150" s="2" t="s">
        <v>1844</v>
      </c>
      <c r="CU150" s="2" t="s">
        <v>5133</v>
      </c>
      <c r="CV150" s="2" t="s">
        <v>5134</v>
      </c>
      <c r="CW150" s="3">
        <v>44778</v>
      </c>
      <c r="CX150" s="3">
        <v>44778</v>
      </c>
      <c r="CY150" s="3">
        <v>44778</v>
      </c>
      <c r="CZ150" s="28">
        <v>308422</v>
      </c>
      <c r="DA150" s="4">
        <v>0</v>
      </c>
      <c r="DB150" s="3"/>
      <c r="DC150" s="3"/>
      <c r="DD150" s="3">
        <v>44778</v>
      </c>
      <c r="DE150" s="3">
        <v>44778</v>
      </c>
      <c r="DF150" s="3"/>
      <c r="DG150" s="3">
        <v>44779</v>
      </c>
      <c r="DH150" s="3"/>
      <c r="DI150" s="3">
        <v>44778</v>
      </c>
      <c r="DJ150" s="3">
        <v>45348</v>
      </c>
      <c r="DK150" s="28">
        <v>0</v>
      </c>
      <c r="DL150" s="3"/>
      <c r="DM150" s="28">
        <v>0</v>
      </c>
      <c r="DN150" s="28">
        <v>0</v>
      </c>
      <c r="DO150" s="3">
        <v>44778</v>
      </c>
      <c r="DP150" s="2" t="s">
        <v>5135</v>
      </c>
      <c r="DQ150" s="28">
        <v>0</v>
      </c>
      <c r="DR150" s="28">
        <v>0</v>
      </c>
      <c r="DS150" s="28">
        <v>0</v>
      </c>
      <c r="DT150" s="28">
        <v>308422</v>
      </c>
      <c r="DU150" s="2" t="s">
        <v>1844</v>
      </c>
    </row>
    <row r="151" spans="1:125" x14ac:dyDescent="0.25">
      <c r="A151" s="2" t="s">
        <v>2665</v>
      </c>
      <c r="B151" s="2" t="s">
        <v>1279</v>
      </c>
      <c r="C151" s="2" t="s">
        <v>183</v>
      </c>
      <c r="D151" s="2" t="s">
        <v>184</v>
      </c>
      <c r="E151" s="2" t="s">
        <v>1411</v>
      </c>
      <c r="F151" s="2" t="s">
        <v>5363</v>
      </c>
      <c r="G151" s="2" t="s">
        <v>10</v>
      </c>
      <c r="H151" s="2" t="s">
        <v>67</v>
      </c>
      <c r="I151" s="2" t="s">
        <v>5121</v>
      </c>
      <c r="J151" s="2" t="s">
        <v>5122</v>
      </c>
      <c r="K151" s="2" t="s">
        <v>1281</v>
      </c>
      <c r="L151" s="2" t="s">
        <v>5123</v>
      </c>
      <c r="M151" s="2" t="s">
        <v>2664</v>
      </c>
      <c r="N151" s="2" t="s">
        <v>5202</v>
      </c>
      <c r="O151" s="2" t="s">
        <v>1887</v>
      </c>
      <c r="P151" s="2" t="s">
        <v>1844</v>
      </c>
      <c r="Q151" s="2" t="s">
        <v>1296</v>
      </c>
      <c r="R151" s="2" t="s">
        <v>1844</v>
      </c>
      <c r="S151" s="2" t="s">
        <v>1844</v>
      </c>
      <c r="T151" s="2" t="s">
        <v>1278</v>
      </c>
      <c r="U151" s="2" t="s">
        <v>1844</v>
      </c>
      <c r="V151" s="2" t="s">
        <v>1844</v>
      </c>
      <c r="W151" s="2" t="s">
        <v>5125</v>
      </c>
      <c r="X151" s="2" t="s">
        <v>5126</v>
      </c>
      <c r="Y151" s="2" t="s">
        <v>1890</v>
      </c>
      <c r="Z151" s="2" t="s">
        <v>1281</v>
      </c>
      <c r="AA151" s="2" t="s">
        <v>1281</v>
      </c>
      <c r="AB151" s="2" t="s">
        <v>5127</v>
      </c>
      <c r="AC151" s="2" t="s">
        <v>1852</v>
      </c>
      <c r="AD151" s="2" t="s">
        <v>1844</v>
      </c>
      <c r="AE151" s="2" t="s">
        <v>1844</v>
      </c>
      <c r="AF151" s="2" t="s">
        <v>1844</v>
      </c>
      <c r="AG151" s="2" t="s">
        <v>1844</v>
      </c>
      <c r="AH151" s="2" t="s">
        <v>1844</v>
      </c>
      <c r="AI151" s="2" t="s">
        <v>1844</v>
      </c>
      <c r="AJ151" s="2" t="s">
        <v>1281</v>
      </c>
      <c r="AK151" s="2" t="s">
        <v>1844</v>
      </c>
      <c r="AL151" s="2" t="s">
        <v>185</v>
      </c>
      <c r="AM151" s="2" t="s">
        <v>1844</v>
      </c>
      <c r="AN151" s="2" t="s">
        <v>1844</v>
      </c>
      <c r="AO151" s="2" t="s">
        <v>1857</v>
      </c>
      <c r="AP151" s="2" t="s">
        <v>1857</v>
      </c>
      <c r="AQ151" s="2" t="s">
        <v>1844</v>
      </c>
      <c r="AR151" s="2" t="s">
        <v>1844</v>
      </c>
      <c r="AS151" s="2" t="s">
        <v>1844</v>
      </c>
      <c r="AT151" s="2" t="s">
        <v>1844</v>
      </c>
      <c r="AU151" s="2" t="s">
        <v>1844</v>
      </c>
      <c r="AV151" s="2" t="s">
        <v>1281</v>
      </c>
      <c r="AW151" s="2" t="s">
        <v>5128</v>
      </c>
      <c r="AX151" s="2" t="s">
        <v>1844</v>
      </c>
      <c r="AY151" s="2" t="s">
        <v>1752</v>
      </c>
      <c r="AZ151" s="2" t="s">
        <v>2667</v>
      </c>
      <c r="BA151" s="2" t="s">
        <v>1844</v>
      </c>
      <c r="BB151" s="2" t="s">
        <v>1844</v>
      </c>
      <c r="BC151" s="2" t="s">
        <v>1844</v>
      </c>
      <c r="BD151" s="2" t="s">
        <v>1844</v>
      </c>
      <c r="BE151" s="2" t="s">
        <v>5129</v>
      </c>
      <c r="BF151" s="2" t="s">
        <v>1905</v>
      </c>
      <c r="BG151" s="2" t="s">
        <v>1905</v>
      </c>
      <c r="BH151" s="2" t="s">
        <v>2669</v>
      </c>
      <c r="BI151" s="2" t="s">
        <v>1857</v>
      </c>
      <c r="BJ151" s="2" t="s">
        <v>2668</v>
      </c>
      <c r="BK151" s="2" t="s">
        <v>1844</v>
      </c>
      <c r="BL151" s="2" t="s">
        <v>1025</v>
      </c>
      <c r="BM151" s="2" t="s">
        <v>1844</v>
      </c>
      <c r="BN151" s="2" t="s">
        <v>1844</v>
      </c>
      <c r="BO151" s="2" t="s">
        <v>1844</v>
      </c>
      <c r="BP151" s="2" t="s">
        <v>1844</v>
      </c>
      <c r="BQ151" s="2" t="s">
        <v>5187</v>
      </c>
      <c r="BR151" s="2" t="s">
        <v>1844</v>
      </c>
      <c r="BS151" s="2" t="s">
        <v>1844</v>
      </c>
      <c r="BT151" s="2" t="s">
        <v>5389</v>
      </c>
      <c r="BU151" s="2" t="s">
        <v>1844</v>
      </c>
      <c r="BV151" s="2" t="s">
        <v>1844</v>
      </c>
      <c r="BW151" s="2" t="s">
        <v>1844</v>
      </c>
      <c r="BX151" s="2" t="s">
        <v>1844</v>
      </c>
      <c r="BY151" s="2" t="s">
        <v>1844</v>
      </c>
      <c r="BZ151" s="2" t="s">
        <v>1844</v>
      </c>
      <c r="CA151" s="2" t="s">
        <v>1844</v>
      </c>
      <c r="CB151" s="2" t="s">
        <v>1853</v>
      </c>
      <c r="CC151" s="2" t="s">
        <v>1844</v>
      </c>
      <c r="CD151" s="2" t="s">
        <v>1844</v>
      </c>
      <c r="CE151" s="2" t="s">
        <v>1854</v>
      </c>
      <c r="CF151" s="2" t="s">
        <v>1844</v>
      </c>
      <c r="CG151" s="2" t="s">
        <v>5131</v>
      </c>
      <c r="CH151" s="2" t="s">
        <v>1844</v>
      </c>
      <c r="CI151" s="2" t="s">
        <v>186</v>
      </c>
      <c r="CJ151" s="2" t="s">
        <v>1844</v>
      </c>
      <c r="CK151" s="2" t="s">
        <v>5132</v>
      </c>
      <c r="CL151" s="2" t="s">
        <v>1844</v>
      </c>
      <c r="CM151" s="2" t="s">
        <v>1844</v>
      </c>
      <c r="CN151" s="2" t="s">
        <v>1851</v>
      </c>
      <c r="CO151" s="2" t="s">
        <v>1855</v>
      </c>
      <c r="CP151" s="2" t="s">
        <v>1844</v>
      </c>
      <c r="CQ151" s="2" t="s">
        <v>1844</v>
      </c>
      <c r="CR151" s="2" t="s">
        <v>1847</v>
      </c>
      <c r="CS151" s="2" t="s">
        <v>1844</v>
      </c>
      <c r="CT151" s="2" t="s">
        <v>1844</v>
      </c>
      <c r="CU151" s="2" t="s">
        <v>5133</v>
      </c>
      <c r="CV151" s="2" t="s">
        <v>5134</v>
      </c>
      <c r="CW151" s="3">
        <v>44775</v>
      </c>
      <c r="CX151" s="3">
        <v>44775</v>
      </c>
      <c r="CY151" s="3">
        <v>44775</v>
      </c>
      <c r="CZ151" s="28">
        <v>34235</v>
      </c>
      <c r="DA151" s="4">
        <v>0</v>
      </c>
      <c r="DB151" s="3"/>
      <c r="DC151" s="3"/>
      <c r="DD151" s="3">
        <v>44775</v>
      </c>
      <c r="DE151" s="3">
        <v>44775</v>
      </c>
      <c r="DF151" s="3"/>
      <c r="DG151" s="3">
        <v>44775</v>
      </c>
      <c r="DH151" s="3"/>
      <c r="DI151" s="3">
        <v>44775</v>
      </c>
      <c r="DJ151" s="3">
        <v>45348</v>
      </c>
      <c r="DK151" s="28">
        <v>0</v>
      </c>
      <c r="DL151" s="3"/>
      <c r="DM151" s="28">
        <v>0</v>
      </c>
      <c r="DN151" s="28">
        <v>0</v>
      </c>
      <c r="DO151" s="3">
        <v>44775</v>
      </c>
      <c r="DP151" s="2" t="s">
        <v>5135</v>
      </c>
      <c r="DQ151" s="28">
        <v>0</v>
      </c>
      <c r="DR151" s="28">
        <v>0</v>
      </c>
      <c r="DS151" s="28">
        <v>0</v>
      </c>
      <c r="DT151" s="28">
        <v>34235</v>
      </c>
      <c r="DU151" s="2" t="s">
        <v>1844</v>
      </c>
    </row>
    <row r="152" spans="1:125" x14ac:dyDescent="0.25">
      <c r="A152" s="2" t="s">
        <v>2649</v>
      </c>
      <c r="B152" s="2" t="s">
        <v>1291</v>
      </c>
      <c r="C152" s="2" t="s">
        <v>405</v>
      </c>
      <c r="D152" s="2" t="s">
        <v>406</v>
      </c>
      <c r="E152" s="2" t="s">
        <v>1407</v>
      </c>
      <c r="F152" s="2" t="s">
        <v>5363</v>
      </c>
      <c r="G152" s="2" t="s">
        <v>10</v>
      </c>
      <c r="H152" s="2" t="s">
        <v>54</v>
      </c>
      <c r="I152" s="2" t="s">
        <v>5121</v>
      </c>
      <c r="J152" s="2" t="s">
        <v>5122</v>
      </c>
      <c r="K152" s="2" t="s">
        <v>1281</v>
      </c>
      <c r="L152" s="2" t="s">
        <v>5148</v>
      </c>
      <c r="M152" s="2" t="s">
        <v>2648</v>
      </c>
      <c r="N152" s="2" t="s">
        <v>1276</v>
      </c>
      <c r="O152" s="2" t="s">
        <v>1844</v>
      </c>
      <c r="P152" s="2" t="s">
        <v>1844</v>
      </c>
      <c r="Q152" s="2" t="s">
        <v>1292</v>
      </c>
      <c r="R152" s="2" t="s">
        <v>1844</v>
      </c>
      <c r="S152" s="2" t="s">
        <v>1844</v>
      </c>
      <c r="T152" s="2" t="s">
        <v>1278</v>
      </c>
      <c r="U152" s="2" t="s">
        <v>1844</v>
      </c>
      <c r="V152" s="2" t="s">
        <v>1844</v>
      </c>
      <c r="W152" s="2" t="s">
        <v>5125</v>
      </c>
      <c r="X152" s="2" t="s">
        <v>5126</v>
      </c>
      <c r="Y152" s="2" t="s">
        <v>1866</v>
      </c>
      <c r="Z152" s="2" t="s">
        <v>1281</v>
      </c>
      <c r="AA152" s="2" t="s">
        <v>1281</v>
      </c>
      <c r="AB152" s="2" t="s">
        <v>5127</v>
      </c>
      <c r="AC152" s="2" t="s">
        <v>1852</v>
      </c>
      <c r="AD152" s="2" t="s">
        <v>1844</v>
      </c>
      <c r="AE152" s="2" t="s">
        <v>1844</v>
      </c>
      <c r="AF152" s="2" t="s">
        <v>1844</v>
      </c>
      <c r="AG152" s="2" t="s">
        <v>1844</v>
      </c>
      <c r="AH152" s="2" t="s">
        <v>1844</v>
      </c>
      <c r="AI152" s="2" t="s">
        <v>1844</v>
      </c>
      <c r="AJ152" s="2" t="s">
        <v>1281</v>
      </c>
      <c r="AK152" s="2" t="s">
        <v>1844</v>
      </c>
      <c r="AL152" s="2" t="s">
        <v>154</v>
      </c>
      <c r="AM152" s="2" t="s">
        <v>1844</v>
      </c>
      <c r="AN152" s="2" t="s">
        <v>1844</v>
      </c>
      <c r="AO152" s="2" t="s">
        <v>1857</v>
      </c>
      <c r="AP152" s="2" t="s">
        <v>1857</v>
      </c>
      <c r="AQ152" s="2" t="s">
        <v>1844</v>
      </c>
      <c r="AR152" s="2" t="s">
        <v>1844</v>
      </c>
      <c r="AS152" s="2" t="s">
        <v>1844</v>
      </c>
      <c r="AT152" s="2" t="s">
        <v>1844</v>
      </c>
      <c r="AU152" s="2" t="s">
        <v>1844</v>
      </c>
      <c r="AV152" s="2" t="s">
        <v>1281</v>
      </c>
      <c r="AW152" s="2" t="s">
        <v>5128</v>
      </c>
      <c r="AX152" s="2" t="s">
        <v>1844</v>
      </c>
      <c r="AY152" s="2" t="s">
        <v>1752</v>
      </c>
      <c r="AZ152" s="2" t="s">
        <v>2651</v>
      </c>
      <c r="BA152" s="2" t="s">
        <v>1844</v>
      </c>
      <c r="BB152" s="2" t="s">
        <v>1844</v>
      </c>
      <c r="BC152" s="2" t="s">
        <v>1844</v>
      </c>
      <c r="BD152" s="2" t="s">
        <v>1844</v>
      </c>
      <c r="BE152" s="2" t="s">
        <v>5129</v>
      </c>
      <c r="BF152" s="2" t="s">
        <v>2190</v>
      </c>
      <c r="BG152" s="2" t="s">
        <v>1961</v>
      </c>
      <c r="BH152" s="2" t="s">
        <v>2650</v>
      </c>
      <c r="BI152" s="2" t="s">
        <v>1857</v>
      </c>
      <c r="BJ152" s="2" t="s">
        <v>2375</v>
      </c>
      <c r="BK152" s="2" t="s">
        <v>1844</v>
      </c>
      <c r="BL152" s="2" t="s">
        <v>1025</v>
      </c>
      <c r="BM152" s="2" t="s">
        <v>1844</v>
      </c>
      <c r="BN152" s="2" t="s">
        <v>1844</v>
      </c>
      <c r="BO152" s="2" t="s">
        <v>1844</v>
      </c>
      <c r="BP152" s="2" t="s">
        <v>1844</v>
      </c>
      <c r="BQ152" s="2" t="s">
        <v>5187</v>
      </c>
      <c r="BR152" s="2" t="s">
        <v>1844</v>
      </c>
      <c r="BS152" s="2" t="s">
        <v>1844</v>
      </c>
      <c r="BT152" s="2" t="s">
        <v>5390</v>
      </c>
      <c r="BU152" s="2" t="s">
        <v>1844</v>
      </c>
      <c r="BV152" s="2" t="s">
        <v>1844</v>
      </c>
      <c r="BW152" s="2" t="s">
        <v>1844</v>
      </c>
      <c r="BX152" s="2" t="s">
        <v>1844</v>
      </c>
      <c r="BY152" s="2" t="s">
        <v>1844</v>
      </c>
      <c r="BZ152" s="2" t="s">
        <v>1844</v>
      </c>
      <c r="CA152" s="2" t="s">
        <v>1844</v>
      </c>
      <c r="CB152" s="2" t="s">
        <v>1853</v>
      </c>
      <c r="CC152" s="2" t="s">
        <v>1844</v>
      </c>
      <c r="CD152" s="2" t="s">
        <v>1844</v>
      </c>
      <c r="CE152" s="2" t="s">
        <v>1854</v>
      </c>
      <c r="CF152" s="2" t="s">
        <v>1844</v>
      </c>
      <c r="CG152" s="2" t="s">
        <v>1844</v>
      </c>
      <c r="CH152" s="2" t="s">
        <v>1844</v>
      </c>
      <c r="CI152" s="2" t="s">
        <v>155</v>
      </c>
      <c r="CJ152" s="2" t="s">
        <v>1844</v>
      </c>
      <c r="CK152" s="2" t="s">
        <v>5132</v>
      </c>
      <c r="CL152" s="2" t="s">
        <v>1844</v>
      </c>
      <c r="CM152" s="2" t="s">
        <v>1844</v>
      </c>
      <c r="CN152" s="2" t="s">
        <v>1851</v>
      </c>
      <c r="CO152" s="2" t="s">
        <v>1855</v>
      </c>
      <c r="CP152" s="2" t="s">
        <v>1844</v>
      </c>
      <c r="CQ152" s="2" t="s">
        <v>1844</v>
      </c>
      <c r="CR152" s="2" t="s">
        <v>1844</v>
      </c>
      <c r="CS152" s="2" t="s">
        <v>1844</v>
      </c>
      <c r="CT152" s="2" t="s">
        <v>1844</v>
      </c>
      <c r="CU152" s="2" t="s">
        <v>1844</v>
      </c>
      <c r="CV152" s="2" t="s">
        <v>5134</v>
      </c>
      <c r="CW152" s="3">
        <v>44812</v>
      </c>
      <c r="CX152" s="3">
        <v>44766</v>
      </c>
      <c r="CY152" s="3">
        <v>44767</v>
      </c>
      <c r="CZ152" s="28">
        <v>359824</v>
      </c>
      <c r="DA152" s="4">
        <v>0</v>
      </c>
      <c r="DB152" s="3"/>
      <c r="DC152" s="3"/>
      <c r="DD152" s="3">
        <v>44812</v>
      </c>
      <c r="DE152" s="3">
        <v>44766</v>
      </c>
      <c r="DF152" s="3"/>
      <c r="DG152" s="3">
        <v>44812</v>
      </c>
      <c r="DH152" s="3"/>
      <c r="DI152" s="3">
        <v>44766</v>
      </c>
      <c r="DJ152" s="3">
        <v>45348</v>
      </c>
      <c r="DK152" s="28">
        <v>0</v>
      </c>
      <c r="DL152" s="3"/>
      <c r="DM152" s="28">
        <v>0</v>
      </c>
      <c r="DN152" s="28">
        <v>0</v>
      </c>
      <c r="DO152" s="3">
        <v>44812</v>
      </c>
      <c r="DP152" s="2" t="s">
        <v>5135</v>
      </c>
      <c r="DQ152" s="28">
        <v>0</v>
      </c>
      <c r="DR152" s="28">
        <v>0</v>
      </c>
      <c r="DS152" s="28">
        <v>0</v>
      </c>
      <c r="DT152" s="28">
        <v>359824</v>
      </c>
      <c r="DU152" s="2" t="s">
        <v>1844</v>
      </c>
    </row>
    <row r="153" spans="1:125" x14ac:dyDescent="0.25">
      <c r="A153" s="2" t="s">
        <v>2581</v>
      </c>
      <c r="B153" s="2" t="s">
        <v>1295</v>
      </c>
      <c r="C153" s="2" t="s">
        <v>51</v>
      </c>
      <c r="D153" s="2" t="s">
        <v>52</v>
      </c>
      <c r="E153" s="2" t="s">
        <v>1400</v>
      </c>
      <c r="F153" s="2" t="s">
        <v>5363</v>
      </c>
      <c r="G153" s="2" t="s">
        <v>10</v>
      </c>
      <c r="H153" s="2" t="s">
        <v>67</v>
      </c>
      <c r="I153" s="2" t="s">
        <v>5121</v>
      </c>
      <c r="J153" s="2" t="s">
        <v>5122</v>
      </c>
      <c r="K153" s="2" t="s">
        <v>1281</v>
      </c>
      <c r="L153" s="2" t="s">
        <v>5148</v>
      </c>
      <c r="M153" s="2" t="s">
        <v>2580</v>
      </c>
      <c r="N153" s="2" t="s">
        <v>1276</v>
      </c>
      <c r="O153" s="2" t="s">
        <v>1870</v>
      </c>
      <c r="P153" s="2" t="s">
        <v>1844</v>
      </c>
      <c r="Q153" s="2" t="s">
        <v>1368</v>
      </c>
      <c r="R153" s="2" t="s">
        <v>1844</v>
      </c>
      <c r="S153" s="2" t="s">
        <v>1875</v>
      </c>
      <c r="T153" s="2" t="s">
        <v>1278</v>
      </c>
      <c r="U153" s="2" t="s">
        <v>1844</v>
      </c>
      <c r="V153" s="2" t="s">
        <v>1844</v>
      </c>
      <c r="W153" s="2" t="s">
        <v>5125</v>
      </c>
      <c r="X153" s="2" t="s">
        <v>5126</v>
      </c>
      <c r="Y153" s="2" t="s">
        <v>1871</v>
      </c>
      <c r="Z153" s="2" t="s">
        <v>1281</v>
      </c>
      <c r="AA153" s="2" t="s">
        <v>1281</v>
      </c>
      <c r="AB153" s="2" t="s">
        <v>5127</v>
      </c>
      <c r="AC153" s="2" t="s">
        <v>1852</v>
      </c>
      <c r="AD153" s="2" t="s">
        <v>1844</v>
      </c>
      <c r="AE153" s="2" t="s">
        <v>1844</v>
      </c>
      <c r="AF153" s="2" t="s">
        <v>1873</v>
      </c>
      <c r="AG153" s="2" t="s">
        <v>1844</v>
      </c>
      <c r="AH153" s="2" t="s">
        <v>1844</v>
      </c>
      <c r="AI153" s="2" t="s">
        <v>1844</v>
      </c>
      <c r="AJ153" s="2" t="s">
        <v>1281</v>
      </c>
      <c r="AK153" s="2" t="s">
        <v>1844</v>
      </c>
      <c r="AL153" s="2" t="s">
        <v>53</v>
      </c>
      <c r="AM153" s="2" t="s">
        <v>1844</v>
      </c>
      <c r="AN153" s="2" t="s">
        <v>1844</v>
      </c>
      <c r="AO153" s="2" t="s">
        <v>1857</v>
      </c>
      <c r="AP153" s="2" t="s">
        <v>1857</v>
      </c>
      <c r="AQ153" s="2" t="s">
        <v>1844</v>
      </c>
      <c r="AR153" s="2" t="s">
        <v>1844</v>
      </c>
      <c r="AS153" s="2" t="s">
        <v>1844</v>
      </c>
      <c r="AT153" s="2" t="s">
        <v>1844</v>
      </c>
      <c r="AU153" s="2" t="s">
        <v>1844</v>
      </c>
      <c r="AV153" s="2" t="s">
        <v>1281</v>
      </c>
      <c r="AW153" s="2" t="s">
        <v>5128</v>
      </c>
      <c r="AX153" s="2" t="s">
        <v>1844</v>
      </c>
      <c r="AY153" s="2" t="s">
        <v>1752</v>
      </c>
      <c r="AZ153" s="2" t="s">
        <v>2065</v>
      </c>
      <c r="BA153" s="2" t="s">
        <v>1844</v>
      </c>
      <c r="BB153" s="2" t="s">
        <v>1844</v>
      </c>
      <c r="BC153" s="2" t="s">
        <v>1844</v>
      </c>
      <c r="BD153" s="2" t="s">
        <v>1844</v>
      </c>
      <c r="BE153" s="2" t="s">
        <v>5129</v>
      </c>
      <c r="BF153" s="2" t="s">
        <v>1905</v>
      </c>
      <c r="BG153" s="2" t="s">
        <v>1857</v>
      </c>
      <c r="BH153" s="2" t="s">
        <v>2584</v>
      </c>
      <c r="BI153" s="2" t="s">
        <v>1857</v>
      </c>
      <c r="BJ153" s="2" t="s">
        <v>2583</v>
      </c>
      <c r="BK153" s="2" t="s">
        <v>1844</v>
      </c>
      <c r="BL153" s="2" t="s">
        <v>1015</v>
      </c>
      <c r="BM153" s="2" t="s">
        <v>1844</v>
      </c>
      <c r="BN153" s="2" t="s">
        <v>1872</v>
      </c>
      <c r="BO153" s="2" t="s">
        <v>1844</v>
      </c>
      <c r="BP153" s="2" t="s">
        <v>1844</v>
      </c>
      <c r="BQ153" s="2" t="s">
        <v>5187</v>
      </c>
      <c r="BR153" s="2" t="s">
        <v>1844</v>
      </c>
      <c r="BS153" s="2" t="s">
        <v>1844</v>
      </c>
      <c r="BT153" s="2" t="s">
        <v>5391</v>
      </c>
      <c r="BU153" s="2" t="s">
        <v>1844</v>
      </c>
      <c r="BV153" s="2" t="s">
        <v>1844</v>
      </c>
      <c r="BW153" s="2" t="s">
        <v>1844</v>
      </c>
      <c r="BX153" s="2" t="s">
        <v>1844</v>
      </c>
      <c r="BY153" s="2" t="s">
        <v>1844</v>
      </c>
      <c r="BZ153" s="2" t="s">
        <v>1844</v>
      </c>
      <c r="CA153" s="2" t="s">
        <v>1844</v>
      </c>
      <c r="CB153" s="2" t="s">
        <v>1853</v>
      </c>
      <c r="CC153" s="2" t="s">
        <v>1844</v>
      </c>
      <c r="CD153" s="2" t="s">
        <v>1844</v>
      </c>
      <c r="CE153" s="2" t="s">
        <v>1854</v>
      </c>
      <c r="CF153" s="2" t="s">
        <v>1844</v>
      </c>
      <c r="CG153" s="2" t="s">
        <v>1844</v>
      </c>
      <c r="CH153" s="2" t="s">
        <v>1844</v>
      </c>
      <c r="CI153" s="2" t="s">
        <v>55</v>
      </c>
      <c r="CJ153" s="2" t="s">
        <v>1844</v>
      </c>
      <c r="CK153" s="2" t="s">
        <v>5132</v>
      </c>
      <c r="CL153" s="2" t="s">
        <v>1844</v>
      </c>
      <c r="CM153" s="2" t="s">
        <v>1844</v>
      </c>
      <c r="CN153" s="2" t="s">
        <v>1851</v>
      </c>
      <c r="CO153" s="2" t="s">
        <v>1855</v>
      </c>
      <c r="CP153" s="2" t="s">
        <v>1844</v>
      </c>
      <c r="CQ153" s="2" t="s">
        <v>1844</v>
      </c>
      <c r="CR153" s="2" t="s">
        <v>1847</v>
      </c>
      <c r="CS153" s="2" t="s">
        <v>1876</v>
      </c>
      <c r="CT153" s="2" t="s">
        <v>1844</v>
      </c>
      <c r="CU153" s="2" t="s">
        <v>1844</v>
      </c>
      <c r="CV153" s="2" t="s">
        <v>5134</v>
      </c>
      <c r="CW153" s="3">
        <v>44756</v>
      </c>
      <c r="CX153" s="3">
        <v>44754</v>
      </c>
      <c r="CY153" s="3">
        <v>44755</v>
      </c>
      <c r="CZ153" s="28">
        <v>1336492</v>
      </c>
      <c r="DA153" s="4">
        <v>0</v>
      </c>
      <c r="DB153" s="3"/>
      <c r="DC153" s="3"/>
      <c r="DD153" s="3">
        <v>44755</v>
      </c>
      <c r="DE153" s="3">
        <v>44754</v>
      </c>
      <c r="DF153" s="3"/>
      <c r="DG153" s="3">
        <v>44755</v>
      </c>
      <c r="DH153" s="3"/>
      <c r="DI153" s="3">
        <v>44754</v>
      </c>
      <c r="DJ153" s="3">
        <v>45348</v>
      </c>
      <c r="DK153" s="28">
        <v>0</v>
      </c>
      <c r="DL153" s="3"/>
      <c r="DM153" s="28">
        <v>0</v>
      </c>
      <c r="DN153" s="28">
        <v>0</v>
      </c>
      <c r="DO153" s="3">
        <v>44755</v>
      </c>
      <c r="DP153" s="2" t="s">
        <v>5135</v>
      </c>
      <c r="DQ153" s="28">
        <v>0</v>
      </c>
      <c r="DR153" s="28">
        <v>0</v>
      </c>
      <c r="DS153" s="28">
        <v>0</v>
      </c>
      <c r="DT153" s="28">
        <v>1336492</v>
      </c>
      <c r="DU153" s="2" t="s">
        <v>1844</v>
      </c>
    </row>
    <row r="154" spans="1:125" x14ac:dyDescent="0.25">
      <c r="A154" s="2" t="s">
        <v>2551</v>
      </c>
      <c r="B154" s="2" t="s">
        <v>1298</v>
      </c>
      <c r="C154" s="2" t="s">
        <v>118</v>
      </c>
      <c r="D154" s="2" t="s">
        <v>119</v>
      </c>
      <c r="E154" s="2" t="s">
        <v>1397</v>
      </c>
      <c r="F154" s="2" t="s">
        <v>5363</v>
      </c>
      <c r="G154" s="2" t="s">
        <v>10</v>
      </c>
      <c r="H154" s="2" t="s">
        <v>67</v>
      </c>
      <c r="I154" s="2" t="s">
        <v>5121</v>
      </c>
      <c r="J154" s="2" t="s">
        <v>5122</v>
      </c>
      <c r="K154" s="2" t="s">
        <v>1281</v>
      </c>
      <c r="L154" s="2" t="s">
        <v>5123</v>
      </c>
      <c r="M154" s="2" t="s">
        <v>2550</v>
      </c>
      <c r="N154" s="2" t="s">
        <v>5202</v>
      </c>
      <c r="O154" s="2" t="s">
        <v>1992</v>
      </c>
      <c r="P154" s="2" t="s">
        <v>1844</v>
      </c>
      <c r="Q154" s="2" t="s">
        <v>1296</v>
      </c>
      <c r="R154" s="2" t="s">
        <v>1844</v>
      </c>
      <c r="S154" s="2" t="s">
        <v>2001</v>
      </c>
      <c r="T154" s="2" t="s">
        <v>1278</v>
      </c>
      <c r="U154" s="2" t="s">
        <v>1844</v>
      </c>
      <c r="V154" s="2" t="s">
        <v>1844</v>
      </c>
      <c r="W154" s="2" t="s">
        <v>5125</v>
      </c>
      <c r="X154" s="2" t="s">
        <v>5126</v>
      </c>
      <c r="Y154" s="2" t="s">
        <v>1914</v>
      </c>
      <c r="Z154" s="2" t="s">
        <v>1281</v>
      </c>
      <c r="AA154" s="2" t="s">
        <v>1281</v>
      </c>
      <c r="AB154" s="2" t="s">
        <v>5127</v>
      </c>
      <c r="AC154" s="2" t="s">
        <v>1852</v>
      </c>
      <c r="AD154" s="2" t="s">
        <v>1844</v>
      </c>
      <c r="AE154" s="2" t="s">
        <v>1844</v>
      </c>
      <c r="AF154" s="2" t="s">
        <v>1844</v>
      </c>
      <c r="AG154" s="2" t="s">
        <v>1844</v>
      </c>
      <c r="AH154" s="2" t="s">
        <v>1844</v>
      </c>
      <c r="AI154" s="2" t="s">
        <v>1844</v>
      </c>
      <c r="AJ154" s="2" t="s">
        <v>1281</v>
      </c>
      <c r="AK154" s="2" t="s">
        <v>1844</v>
      </c>
      <c r="AL154" s="2" t="s">
        <v>120</v>
      </c>
      <c r="AM154" s="2" t="s">
        <v>1844</v>
      </c>
      <c r="AN154" s="2" t="s">
        <v>1844</v>
      </c>
      <c r="AO154" s="2" t="s">
        <v>1857</v>
      </c>
      <c r="AP154" s="2" t="s">
        <v>1857</v>
      </c>
      <c r="AQ154" s="2" t="s">
        <v>1844</v>
      </c>
      <c r="AR154" s="2" t="s">
        <v>1844</v>
      </c>
      <c r="AS154" s="2" t="s">
        <v>1844</v>
      </c>
      <c r="AT154" s="2" t="s">
        <v>1844</v>
      </c>
      <c r="AU154" s="2" t="s">
        <v>1844</v>
      </c>
      <c r="AV154" s="2" t="s">
        <v>1281</v>
      </c>
      <c r="AW154" s="2" t="s">
        <v>5128</v>
      </c>
      <c r="AX154" s="2" t="s">
        <v>1844</v>
      </c>
      <c r="AY154" s="2" t="s">
        <v>1752</v>
      </c>
      <c r="AZ154" s="2" t="s">
        <v>2043</v>
      </c>
      <c r="BA154" s="2" t="s">
        <v>1844</v>
      </c>
      <c r="BB154" s="2" t="s">
        <v>1844</v>
      </c>
      <c r="BC154" s="2" t="s">
        <v>1844</v>
      </c>
      <c r="BD154" s="2" t="s">
        <v>1844</v>
      </c>
      <c r="BE154" s="2" t="s">
        <v>5129</v>
      </c>
      <c r="BF154" s="2" t="s">
        <v>1857</v>
      </c>
      <c r="BG154" s="2" t="s">
        <v>1857</v>
      </c>
      <c r="BH154" s="2" t="s">
        <v>5392</v>
      </c>
      <c r="BI154" s="2" t="s">
        <v>1857</v>
      </c>
      <c r="BJ154" s="2" t="s">
        <v>2553</v>
      </c>
      <c r="BK154" s="2" t="s">
        <v>1844</v>
      </c>
      <c r="BL154" s="2" t="s">
        <v>1025</v>
      </c>
      <c r="BM154" s="2" t="s">
        <v>1844</v>
      </c>
      <c r="BN154" s="2" t="s">
        <v>1999</v>
      </c>
      <c r="BO154" s="2" t="s">
        <v>1844</v>
      </c>
      <c r="BP154" s="2" t="s">
        <v>1844</v>
      </c>
      <c r="BQ154" s="2" t="s">
        <v>5187</v>
      </c>
      <c r="BR154" s="2" t="s">
        <v>1844</v>
      </c>
      <c r="BS154" s="2" t="s">
        <v>1844</v>
      </c>
      <c r="BT154" s="2" t="s">
        <v>5393</v>
      </c>
      <c r="BU154" s="2" t="s">
        <v>1844</v>
      </c>
      <c r="BV154" s="2" t="s">
        <v>1844</v>
      </c>
      <c r="BW154" s="2" t="s">
        <v>1844</v>
      </c>
      <c r="BX154" s="2" t="s">
        <v>1844</v>
      </c>
      <c r="BY154" s="2" t="s">
        <v>1844</v>
      </c>
      <c r="BZ154" s="2" t="s">
        <v>1844</v>
      </c>
      <c r="CA154" s="2" t="s">
        <v>1844</v>
      </c>
      <c r="CB154" s="2" t="s">
        <v>1853</v>
      </c>
      <c r="CC154" s="2" t="s">
        <v>1844</v>
      </c>
      <c r="CD154" s="2" t="s">
        <v>1844</v>
      </c>
      <c r="CE154" s="2" t="s">
        <v>1854</v>
      </c>
      <c r="CF154" s="2" t="s">
        <v>1844</v>
      </c>
      <c r="CG154" s="2" t="s">
        <v>5131</v>
      </c>
      <c r="CH154" s="2" t="s">
        <v>1844</v>
      </c>
      <c r="CI154" s="2" t="s">
        <v>121</v>
      </c>
      <c r="CJ154" s="2" t="s">
        <v>1844</v>
      </c>
      <c r="CK154" s="2" t="s">
        <v>5132</v>
      </c>
      <c r="CL154" s="2" t="s">
        <v>1844</v>
      </c>
      <c r="CM154" s="2" t="s">
        <v>1844</v>
      </c>
      <c r="CN154" s="2" t="s">
        <v>1851</v>
      </c>
      <c r="CO154" s="2" t="s">
        <v>1855</v>
      </c>
      <c r="CP154" s="2" t="s">
        <v>1844</v>
      </c>
      <c r="CQ154" s="2" t="s">
        <v>1844</v>
      </c>
      <c r="CR154" s="2" t="s">
        <v>1847</v>
      </c>
      <c r="CS154" s="2" t="s">
        <v>2002</v>
      </c>
      <c r="CT154" s="2" t="s">
        <v>1844</v>
      </c>
      <c r="CU154" s="2" t="s">
        <v>5133</v>
      </c>
      <c r="CV154" s="2" t="s">
        <v>5134</v>
      </c>
      <c r="CW154" s="3">
        <v>44754</v>
      </c>
      <c r="CX154" s="3">
        <v>44754</v>
      </c>
      <c r="CY154" s="3">
        <v>44754</v>
      </c>
      <c r="CZ154" s="28">
        <v>77105</v>
      </c>
      <c r="DA154" s="4">
        <v>0</v>
      </c>
      <c r="DB154" s="3"/>
      <c r="DC154" s="3"/>
      <c r="DD154" s="3">
        <v>44754</v>
      </c>
      <c r="DE154" s="3">
        <v>44753</v>
      </c>
      <c r="DF154" s="3"/>
      <c r="DG154" s="3">
        <v>44754</v>
      </c>
      <c r="DH154" s="3"/>
      <c r="DI154" s="3">
        <v>44754</v>
      </c>
      <c r="DJ154" s="3">
        <v>45348</v>
      </c>
      <c r="DK154" s="28">
        <v>0</v>
      </c>
      <c r="DL154" s="3"/>
      <c r="DM154" s="28">
        <v>0</v>
      </c>
      <c r="DN154" s="28">
        <v>0</v>
      </c>
      <c r="DO154" s="3">
        <v>44754</v>
      </c>
      <c r="DP154" s="2" t="s">
        <v>5135</v>
      </c>
      <c r="DQ154" s="28">
        <v>0</v>
      </c>
      <c r="DR154" s="28">
        <v>0</v>
      </c>
      <c r="DS154" s="28">
        <v>0</v>
      </c>
      <c r="DT154" s="28">
        <v>77105</v>
      </c>
      <c r="DU154" s="2" t="s">
        <v>1844</v>
      </c>
    </row>
    <row r="155" spans="1:125" x14ac:dyDescent="0.25">
      <c r="A155" s="2" t="s">
        <v>2522</v>
      </c>
      <c r="B155" s="2" t="s">
        <v>1291</v>
      </c>
      <c r="C155" s="2" t="s">
        <v>152</v>
      </c>
      <c r="D155" s="2" t="s">
        <v>153</v>
      </c>
      <c r="E155" s="2" t="s">
        <v>1346</v>
      </c>
      <c r="F155" s="2" t="s">
        <v>5363</v>
      </c>
      <c r="G155" s="2" t="s">
        <v>10</v>
      </c>
      <c r="H155" s="2" t="s">
        <v>67</v>
      </c>
      <c r="I155" s="2" t="s">
        <v>5121</v>
      </c>
      <c r="J155" s="2" t="s">
        <v>5122</v>
      </c>
      <c r="K155" s="2" t="s">
        <v>1281</v>
      </c>
      <c r="L155" s="2" t="s">
        <v>5123</v>
      </c>
      <c r="M155" s="2" t="s">
        <v>2521</v>
      </c>
      <c r="N155" s="2" t="s">
        <v>1276</v>
      </c>
      <c r="O155" s="2" t="s">
        <v>2176</v>
      </c>
      <c r="P155" s="2" t="s">
        <v>1844</v>
      </c>
      <c r="Q155" s="2" t="s">
        <v>1296</v>
      </c>
      <c r="R155" s="2" t="s">
        <v>1844</v>
      </c>
      <c r="S155" s="2" t="s">
        <v>1883</v>
      </c>
      <c r="T155" s="2" t="s">
        <v>1278</v>
      </c>
      <c r="U155" s="2" t="s">
        <v>1844</v>
      </c>
      <c r="V155" s="2" t="s">
        <v>1844</v>
      </c>
      <c r="W155" s="2" t="s">
        <v>5125</v>
      </c>
      <c r="X155" s="2" t="s">
        <v>5126</v>
      </c>
      <c r="Y155" s="2" t="s">
        <v>1866</v>
      </c>
      <c r="Z155" s="2" t="s">
        <v>1281</v>
      </c>
      <c r="AA155" s="2" t="s">
        <v>1281</v>
      </c>
      <c r="AB155" s="2" t="s">
        <v>5127</v>
      </c>
      <c r="AC155" s="2" t="s">
        <v>1852</v>
      </c>
      <c r="AD155" s="2" t="s">
        <v>1844</v>
      </c>
      <c r="AE155" s="2" t="s">
        <v>1844</v>
      </c>
      <c r="AF155" s="2" t="s">
        <v>1844</v>
      </c>
      <c r="AG155" s="2" t="s">
        <v>1844</v>
      </c>
      <c r="AH155" s="2" t="s">
        <v>1844</v>
      </c>
      <c r="AI155" s="2" t="s">
        <v>1844</v>
      </c>
      <c r="AJ155" s="2" t="s">
        <v>1281</v>
      </c>
      <c r="AK155" s="2" t="s">
        <v>1844</v>
      </c>
      <c r="AL155" s="2" t="s">
        <v>154</v>
      </c>
      <c r="AM155" s="2" t="s">
        <v>1844</v>
      </c>
      <c r="AN155" s="2" t="s">
        <v>1844</v>
      </c>
      <c r="AO155" s="2" t="s">
        <v>1857</v>
      </c>
      <c r="AP155" s="2" t="s">
        <v>1857</v>
      </c>
      <c r="AQ155" s="2" t="s">
        <v>1844</v>
      </c>
      <c r="AR155" s="2" t="s">
        <v>1844</v>
      </c>
      <c r="AS155" s="2" t="s">
        <v>1844</v>
      </c>
      <c r="AT155" s="2" t="s">
        <v>1844</v>
      </c>
      <c r="AU155" s="2" t="s">
        <v>1844</v>
      </c>
      <c r="AV155" s="2" t="s">
        <v>1281</v>
      </c>
      <c r="AW155" s="2" t="s">
        <v>5128</v>
      </c>
      <c r="AX155" s="2" t="s">
        <v>1844</v>
      </c>
      <c r="AY155" s="2" t="s">
        <v>1752</v>
      </c>
      <c r="AZ155" s="2" t="s">
        <v>2523</v>
      </c>
      <c r="BA155" s="2" t="s">
        <v>1844</v>
      </c>
      <c r="BB155" s="2" t="s">
        <v>1844</v>
      </c>
      <c r="BC155" s="2" t="s">
        <v>1844</v>
      </c>
      <c r="BD155" s="2" t="s">
        <v>1844</v>
      </c>
      <c r="BE155" s="2" t="s">
        <v>5129</v>
      </c>
      <c r="BF155" s="2" t="s">
        <v>1961</v>
      </c>
      <c r="BG155" s="2" t="s">
        <v>1961</v>
      </c>
      <c r="BH155" s="2" t="s">
        <v>2524</v>
      </c>
      <c r="BI155" s="2" t="s">
        <v>1857</v>
      </c>
      <c r="BJ155" s="2" t="s">
        <v>5394</v>
      </c>
      <c r="BK155" s="2" t="s">
        <v>1844</v>
      </c>
      <c r="BL155" s="2" t="s">
        <v>1025</v>
      </c>
      <c r="BM155" s="2" t="s">
        <v>1844</v>
      </c>
      <c r="BN155" s="2" t="s">
        <v>1882</v>
      </c>
      <c r="BO155" s="2" t="s">
        <v>1844</v>
      </c>
      <c r="BP155" s="2" t="s">
        <v>1844</v>
      </c>
      <c r="BQ155" s="2" t="s">
        <v>5187</v>
      </c>
      <c r="BR155" s="2" t="s">
        <v>1844</v>
      </c>
      <c r="BS155" s="2" t="s">
        <v>1844</v>
      </c>
      <c r="BT155" s="2" t="s">
        <v>5395</v>
      </c>
      <c r="BU155" s="2" t="s">
        <v>1844</v>
      </c>
      <c r="BV155" s="2" t="s">
        <v>1844</v>
      </c>
      <c r="BW155" s="2" t="s">
        <v>1844</v>
      </c>
      <c r="BX155" s="2" t="s">
        <v>1844</v>
      </c>
      <c r="BY155" s="2" t="s">
        <v>1844</v>
      </c>
      <c r="BZ155" s="2" t="s">
        <v>1844</v>
      </c>
      <c r="CA155" s="2" t="s">
        <v>1844</v>
      </c>
      <c r="CB155" s="2" t="s">
        <v>1853</v>
      </c>
      <c r="CC155" s="2" t="s">
        <v>1844</v>
      </c>
      <c r="CD155" s="2" t="s">
        <v>1844</v>
      </c>
      <c r="CE155" s="2" t="s">
        <v>1854</v>
      </c>
      <c r="CF155" s="2" t="s">
        <v>1844</v>
      </c>
      <c r="CG155" s="2" t="s">
        <v>5131</v>
      </c>
      <c r="CH155" s="2" t="s">
        <v>1844</v>
      </c>
      <c r="CI155" s="2" t="s">
        <v>155</v>
      </c>
      <c r="CJ155" s="2" t="s">
        <v>1844</v>
      </c>
      <c r="CK155" s="2" t="s">
        <v>5132</v>
      </c>
      <c r="CL155" s="2" t="s">
        <v>1844</v>
      </c>
      <c r="CM155" s="2" t="s">
        <v>1844</v>
      </c>
      <c r="CN155" s="2" t="s">
        <v>1851</v>
      </c>
      <c r="CO155" s="2" t="s">
        <v>1855</v>
      </c>
      <c r="CP155" s="2" t="s">
        <v>1844</v>
      </c>
      <c r="CQ155" s="2" t="s">
        <v>1844</v>
      </c>
      <c r="CR155" s="2" t="s">
        <v>1847</v>
      </c>
      <c r="CS155" s="2" t="s">
        <v>1884</v>
      </c>
      <c r="CT155" s="2" t="s">
        <v>1844</v>
      </c>
      <c r="CU155" s="2" t="s">
        <v>5133</v>
      </c>
      <c r="CV155" s="2" t="s">
        <v>5134</v>
      </c>
      <c r="CW155" s="3">
        <v>44751</v>
      </c>
      <c r="CX155" s="3">
        <v>44750</v>
      </c>
      <c r="CY155" s="3">
        <v>44751</v>
      </c>
      <c r="CZ155" s="28">
        <v>55516</v>
      </c>
      <c r="DA155" s="4">
        <v>0</v>
      </c>
      <c r="DB155" s="3"/>
      <c r="DC155" s="3"/>
      <c r="DD155" s="3">
        <v>44751</v>
      </c>
      <c r="DE155" s="3">
        <v>44750</v>
      </c>
      <c r="DF155" s="3"/>
      <c r="DG155" s="3">
        <v>44751</v>
      </c>
      <c r="DH155" s="3"/>
      <c r="DI155" s="3">
        <v>44750</v>
      </c>
      <c r="DJ155" s="3">
        <v>45348</v>
      </c>
      <c r="DK155" s="28">
        <v>0</v>
      </c>
      <c r="DL155" s="3"/>
      <c r="DM155" s="28">
        <v>0</v>
      </c>
      <c r="DN155" s="28">
        <v>0</v>
      </c>
      <c r="DO155" s="3">
        <v>44751</v>
      </c>
      <c r="DP155" s="2" t="s">
        <v>5135</v>
      </c>
      <c r="DQ155" s="28">
        <v>0</v>
      </c>
      <c r="DR155" s="28">
        <v>0</v>
      </c>
      <c r="DS155" s="28">
        <v>0</v>
      </c>
      <c r="DT155" s="28">
        <v>55516</v>
      </c>
      <c r="DU155" s="2" t="s">
        <v>1844</v>
      </c>
    </row>
    <row r="156" spans="1:125" x14ac:dyDescent="0.25">
      <c r="A156" s="2" t="s">
        <v>2513</v>
      </c>
      <c r="B156" s="2" t="s">
        <v>1291</v>
      </c>
      <c r="C156" s="2" t="s">
        <v>152</v>
      </c>
      <c r="D156" s="2" t="s">
        <v>153</v>
      </c>
      <c r="E156" s="2" t="s">
        <v>1346</v>
      </c>
      <c r="F156" s="2" t="s">
        <v>5363</v>
      </c>
      <c r="G156" s="2" t="s">
        <v>10</v>
      </c>
      <c r="H156" s="2" t="s">
        <v>54</v>
      </c>
      <c r="I156" s="2" t="s">
        <v>5121</v>
      </c>
      <c r="J156" s="2" t="s">
        <v>5122</v>
      </c>
      <c r="K156" s="2" t="s">
        <v>1281</v>
      </c>
      <c r="L156" s="2" t="s">
        <v>5123</v>
      </c>
      <c r="M156" s="2" t="s">
        <v>2512</v>
      </c>
      <c r="N156" s="2" t="s">
        <v>1276</v>
      </c>
      <c r="O156" s="2" t="s">
        <v>2176</v>
      </c>
      <c r="P156" s="2" t="s">
        <v>1844</v>
      </c>
      <c r="Q156" s="2" t="s">
        <v>1292</v>
      </c>
      <c r="R156" s="2" t="s">
        <v>1844</v>
      </c>
      <c r="S156" s="2" t="s">
        <v>1883</v>
      </c>
      <c r="T156" s="2" t="s">
        <v>1278</v>
      </c>
      <c r="U156" s="2" t="s">
        <v>1844</v>
      </c>
      <c r="V156" s="2" t="s">
        <v>1844</v>
      </c>
      <c r="W156" s="2" t="s">
        <v>5125</v>
      </c>
      <c r="X156" s="2" t="s">
        <v>5126</v>
      </c>
      <c r="Y156" s="2" t="s">
        <v>1866</v>
      </c>
      <c r="Z156" s="2" t="s">
        <v>1281</v>
      </c>
      <c r="AA156" s="2" t="s">
        <v>1281</v>
      </c>
      <c r="AB156" s="2" t="s">
        <v>5127</v>
      </c>
      <c r="AC156" s="2" t="s">
        <v>1852</v>
      </c>
      <c r="AD156" s="2" t="s">
        <v>1844</v>
      </c>
      <c r="AE156" s="2" t="s">
        <v>1844</v>
      </c>
      <c r="AF156" s="2" t="s">
        <v>1844</v>
      </c>
      <c r="AG156" s="2" t="s">
        <v>1844</v>
      </c>
      <c r="AH156" s="2" t="s">
        <v>1844</v>
      </c>
      <c r="AI156" s="2" t="s">
        <v>1844</v>
      </c>
      <c r="AJ156" s="2" t="s">
        <v>1281</v>
      </c>
      <c r="AK156" s="2" t="s">
        <v>1844</v>
      </c>
      <c r="AL156" s="2" t="s">
        <v>154</v>
      </c>
      <c r="AM156" s="2" t="s">
        <v>1844</v>
      </c>
      <c r="AN156" s="2" t="s">
        <v>1844</v>
      </c>
      <c r="AO156" s="2" t="s">
        <v>1857</v>
      </c>
      <c r="AP156" s="2" t="s">
        <v>1857</v>
      </c>
      <c r="AQ156" s="2" t="s">
        <v>1844</v>
      </c>
      <c r="AR156" s="2" t="s">
        <v>1844</v>
      </c>
      <c r="AS156" s="2" t="s">
        <v>1844</v>
      </c>
      <c r="AT156" s="2" t="s">
        <v>1844</v>
      </c>
      <c r="AU156" s="2" t="s">
        <v>1844</v>
      </c>
      <c r="AV156" s="2" t="s">
        <v>1281</v>
      </c>
      <c r="AW156" s="2" t="s">
        <v>5128</v>
      </c>
      <c r="AX156" s="2" t="s">
        <v>1844</v>
      </c>
      <c r="AY156" s="2" t="s">
        <v>1752</v>
      </c>
      <c r="AZ156" s="2" t="s">
        <v>2514</v>
      </c>
      <c r="BA156" s="2" t="s">
        <v>1844</v>
      </c>
      <c r="BB156" s="2" t="s">
        <v>1844</v>
      </c>
      <c r="BC156" s="2" t="s">
        <v>1844</v>
      </c>
      <c r="BD156" s="2" t="s">
        <v>1844</v>
      </c>
      <c r="BE156" s="2" t="s">
        <v>5129</v>
      </c>
      <c r="BF156" s="2" t="s">
        <v>2190</v>
      </c>
      <c r="BG156" s="2" t="s">
        <v>2190</v>
      </c>
      <c r="BH156" s="2" t="s">
        <v>2515</v>
      </c>
      <c r="BI156" s="2" t="s">
        <v>1857</v>
      </c>
      <c r="BJ156" s="2" t="s">
        <v>2308</v>
      </c>
      <c r="BK156" s="2" t="s">
        <v>1844</v>
      </c>
      <c r="BL156" s="2" t="s">
        <v>1025</v>
      </c>
      <c r="BM156" s="2" t="s">
        <v>1844</v>
      </c>
      <c r="BN156" s="2" t="s">
        <v>1882</v>
      </c>
      <c r="BO156" s="2" t="s">
        <v>1844</v>
      </c>
      <c r="BP156" s="2" t="s">
        <v>1844</v>
      </c>
      <c r="BQ156" s="2" t="s">
        <v>5187</v>
      </c>
      <c r="BR156" s="2" t="s">
        <v>1844</v>
      </c>
      <c r="BS156" s="2" t="s">
        <v>1844</v>
      </c>
      <c r="BT156" s="2" t="s">
        <v>5396</v>
      </c>
      <c r="BU156" s="2" t="s">
        <v>1844</v>
      </c>
      <c r="BV156" s="2" t="s">
        <v>1844</v>
      </c>
      <c r="BW156" s="2" t="s">
        <v>1844</v>
      </c>
      <c r="BX156" s="2" t="s">
        <v>1844</v>
      </c>
      <c r="BY156" s="2" t="s">
        <v>1844</v>
      </c>
      <c r="BZ156" s="2" t="s">
        <v>1844</v>
      </c>
      <c r="CA156" s="2" t="s">
        <v>1844</v>
      </c>
      <c r="CB156" s="2" t="s">
        <v>1853</v>
      </c>
      <c r="CC156" s="2" t="s">
        <v>1844</v>
      </c>
      <c r="CD156" s="2" t="s">
        <v>1844</v>
      </c>
      <c r="CE156" s="2" t="s">
        <v>1854</v>
      </c>
      <c r="CF156" s="2" t="s">
        <v>1844</v>
      </c>
      <c r="CG156" s="2" t="s">
        <v>1844</v>
      </c>
      <c r="CH156" s="2" t="s">
        <v>1844</v>
      </c>
      <c r="CI156" s="2" t="s">
        <v>155</v>
      </c>
      <c r="CJ156" s="2" t="s">
        <v>1844</v>
      </c>
      <c r="CK156" s="2" t="s">
        <v>5132</v>
      </c>
      <c r="CL156" s="2" t="s">
        <v>1844</v>
      </c>
      <c r="CM156" s="2" t="s">
        <v>1844</v>
      </c>
      <c r="CN156" s="2" t="s">
        <v>1851</v>
      </c>
      <c r="CO156" s="2" t="s">
        <v>1855</v>
      </c>
      <c r="CP156" s="2" t="s">
        <v>1844</v>
      </c>
      <c r="CQ156" s="2" t="s">
        <v>1844</v>
      </c>
      <c r="CR156" s="2" t="s">
        <v>1847</v>
      </c>
      <c r="CS156" s="2" t="s">
        <v>1884</v>
      </c>
      <c r="CT156" s="2" t="s">
        <v>1844</v>
      </c>
      <c r="CU156" s="2" t="s">
        <v>1844</v>
      </c>
      <c r="CV156" s="2" t="s">
        <v>5134</v>
      </c>
      <c r="CW156" s="3">
        <v>44749</v>
      </c>
      <c r="CX156" s="3">
        <v>44747</v>
      </c>
      <c r="CY156" s="3">
        <v>44749</v>
      </c>
      <c r="CZ156" s="28">
        <v>154210</v>
      </c>
      <c r="DA156" s="4">
        <v>0</v>
      </c>
      <c r="DB156" s="3"/>
      <c r="DC156" s="3"/>
      <c r="DD156" s="3">
        <v>44749</v>
      </c>
      <c r="DE156" s="3">
        <v>44747</v>
      </c>
      <c r="DF156" s="3"/>
      <c r="DG156" s="3">
        <v>44749</v>
      </c>
      <c r="DH156" s="3"/>
      <c r="DI156" s="3">
        <v>44746</v>
      </c>
      <c r="DJ156" s="3">
        <v>45348</v>
      </c>
      <c r="DK156" s="28">
        <v>0</v>
      </c>
      <c r="DL156" s="3"/>
      <c r="DM156" s="28">
        <v>0</v>
      </c>
      <c r="DN156" s="28">
        <v>0</v>
      </c>
      <c r="DO156" s="3">
        <v>44749</v>
      </c>
      <c r="DP156" s="2" t="s">
        <v>5135</v>
      </c>
      <c r="DQ156" s="28">
        <v>0</v>
      </c>
      <c r="DR156" s="28">
        <v>0</v>
      </c>
      <c r="DS156" s="28">
        <v>0</v>
      </c>
      <c r="DT156" s="28">
        <v>154210</v>
      </c>
      <c r="DU156" s="2" t="s">
        <v>1844</v>
      </c>
    </row>
    <row r="157" spans="1:125" x14ac:dyDescent="0.25">
      <c r="A157" s="2" t="s">
        <v>2103</v>
      </c>
      <c r="B157" s="2" t="s">
        <v>1279</v>
      </c>
      <c r="C157" s="2" t="s">
        <v>238</v>
      </c>
      <c r="D157" s="2" t="s">
        <v>239</v>
      </c>
      <c r="E157" s="2" t="s">
        <v>1338</v>
      </c>
      <c r="F157" s="2" t="s">
        <v>5363</v>
      </c>
      <c r="G157" s="2" t="s">
        <v>10</v>
      </c>
      <c r="H157" s="2" t="s">
        <v>67</v>
      </c>
      <c r="I157" s="2" t="s">
        <v>5121</v>
      </c>
      <c r="J157" s="2" t="s">
        <v>5122</v>
      </c>
      <c r="K157" s="2" t="s">
        <v>1281</v>
      </c>
      <c r="L157" s="2" t="s">
        <v>5148</v>
      </c>
      <c r="M157" s="2" t="s">
        <v>2102</v>
      </c>
      <c r="N157" s="2" t="s">
        <v>1276</v>
      </c>
      <c r="O157" s="2" t="s">
        <v>1846</v>
      </c>
      <c r="P157" s="2" t="s">
        <v>1844</v>
      </c>
      <c r="Q157" s="2" t="s">
        <v>1296</v>
      </c>
      <c r="R157" s="2" t="s">
        <v>1844</v>
      </c>
      <c r="S157" s="2" t="s">
        <v>1844</v>
      </c>
      <c r="T157" s="2" t="s">
        <v>1278</v>
      </c>
      <c r="U157" s="2" t="s">
        <v>1844</v>
      </c>
      <c r="V157" s="2" t="s">
        <v>1844</v>
      </c>
      <c r="W157" s="2" t="s">
        <v>5125</v>
      </c>
      <c r="X157" s="2" t="s">
        <v>5126</v>
      </c>
      <c r="Y157" s="2" t="s">
        <v>1856</v>
      </c>
      <c r="Z157" s="2" t="s">
        <v>1281</v>
      </c>
      <c r="AA157" s="2" t="s">
        <v>1281</v>
      </c>
      <c r="AB157" s="2" t="s">
        <v>5127</v>
      </c>
      <c r="AC157" s="2" t="s">
        <v>1852</v>
      </c>
      <c r="AD157" s="2" t="s">
        <v>1844</v>
      </c>
      <c r="AE157" s="2" t="s">
        <v>1844</v>
      </c>
      <c r="AF157" s="2" t="s">
        <v>1844</v>
      </c>
      <c r="AG157" s="2" t="s">
        <v>1844</v>
      </c>
      <c r="AH157" s="2" t="s">
        <v>1844</v>
      </c>
      <c r="AI157" s="2" t="s">
        <v>1844</v>
      </c>
      <c r="AJ157" s="2" t="s">
        <v>1281</v>
      </c>
      <c r="AK157" s="2" t="s">
        <v>1844</v>
      </c>
      <c r="AL157" s="2" t="s">
        <v>185</v>
      </c>
      <c r="AM157" s="2" t="s">
        <v>1844</v>
      </c>
      <c r="AN157" s="2" t="s">
        <v>1844</v>
      </c>
      <c r="AO157" s="2" t="s">
        <v>1857</v>
      </c>
      <c r="AP157" s="2" t="s">
        <v>1857</v>
      </c>
      <c r="AQ157" s="2" t="s">
        <v>1844</v>
      </c>
      <c r="AR157" s="2" t="s">
        <v>1844</v>
      </c>
      <c r="AS157" s="2" t="s">
        <v>1844</v>
      </c>
      <c r="AT157" s="2" t="s">
        <v>1844</v>
      </c>
      <c r="AU157" s="2" t="s">
        <v>1844</v>
      </c>
      <c r="AV157" s="2" t="s">
        <v>1281</v>
      </c>
      <c r="AW157" s="2" t="s">
        <v>5128</v>
      </c>
      <c r="AX157" s="2" t="s">
        <v>1844</v>
      </c>
      <c r="AY157" s="2" t="s">
        <v>1752</v>
      </c>
      <c r="AZ157" s="2" t="s">
        <v>2104</v>
      </c>
      <c r="BA157" s="2" t="s">
        <v>1844</v>
      </c>
      <c r="BB157" s="2" t="s">
        <v>1844</v>
      </c>
      <c r="BC157" s="2" t="s">
        <v>1844</v>
      </c>
      <c r="BD157" s="2" t="s">
        <v>1844</v>
      </c>
      <c r="BE157" s="2" t="s">
        <v>5129</v>
      </c>
      <c r="BF157" s="2" t="s">
        <v>1857</v>
      </c>
      <c r="BG157" s="2" t="s">
        <v>1857</v>
      </c>
      <c r="BH157" s="2" t="s">
        <v>5397</v>
      </c>
      <c r="BI157" s="2" t="s">
        <v>1857</v>
      </c>
      <c r="BJ157" s="2" t="s">
        <v>2210</v>
      </c>
      <c r="BK157" s="2" t="s">
        <v>1844</v>
      </c>
      <c r="BL157" s="2" t="s">
        <v>1025</v>
      </c>
      <c r="BM157" s="2" t="s">
        <v>1844</v>
      </c>
      <c r="BN157" s="2" t="s">
        <v>1844</v>
      </c>
      <c r="BO157" s="2" t="s">
        <v>1844</v>
      </c>
      <c r="BP157" s="2" t="s">
        <v>1844</v>
      </c>
      <c r="BQ157" s="2" t="s">
        <v>5187</v>
      </c>
      <c r="BR157" s="2" t="s">
        <v>1844</v>
      </c>
      <c r="BS157" s="2" t="s">
        <v>1844</v>
      </c>
      <c r="BT157" s="2" t="s">
        <v>5398</v>
      </c>
      <c r="BU157" s="2" t="s">
        <v>1844</v>
      </c>
      <c r="BV157" s="2" t="s">
        <v>1844</v>
      </c>
      <c r="BW157" s="2" t="s">
        <v>1844</v>
      </c>
      <c r="BX157" s="2" t="s">
        <v>1844</v>
      </c>
      <c r="BY157" s="2" t="s">
        <v>1844</v>
      </c>
      <c r="BZ157" s="2" t="s">
        <v>1844</v>
      </c>
      <c r="CA157" s="2" t="s">
        <v>1844</v>
      </c>
      <c r="CB157" s="2" t="s">
        <v>1853</v>
      </c>
      <c r="CC157" s="2" t="s">
        <v>1844</v>
      </c>
      <c r="CD157" s="2" t="s">
        <v>1844</v>
      </c>
      <c r="CE157" s="2" t="s">
        <v>1854</v>
      </c>
      <c r="CF157" s="2" t="s">
        <v>1844</v>
      </c>
      <c r="CG157" s="2" t="s">
        <v>5131</v>
      </c>
      <c r="CH157" s="2" t="s">
        <v>1844</v>
      </c>
      <c r="CI157" s="2" t="s">
        <v>240</v>
      </c>
      <c r="CJ157" s="2" t="s">
        <v>1844</v>
      </c>
      <c r="CK157" s="2" t="s">
        <v>5132</v>
      </c>
      <c r="CL157" s="2" t="s">
        <v>1844</v>
      </c>
      <c r="CM157" s="2" t="s">
        <v>1844</v>
      </c>
      <c r="CN157" s="2" t="s">
        <v>1851</v>
      </c>
      <c r="CO157" s="2" t="s">
        <v>1855</v>
      </c>
      <c r="CP157" s="2" t="s">
        <v>1844</v>
      </c>
      <c r="CQ157" s="2" t="s">
        <v>1844</v>
      </c>
      <c r="CR157" s="2" t="s">
        <v>1847</v>
      </c>
      <c r="CS157" s="2" t="s">
        <v>1844</v>
      </c>
      <c r="CT157" s="2" t="s">
        <v>1844</v>
      </c>
      <c r="CU157" s="2" t="s">
        <v>5133</v>
      </c>
      <c r="CV157" s="2" t="s">
        <v>5134</v>
      </c>
      <c r="CW157" s="3">
        <v>44641</v>
      </c>
      <c r="CX157" s="3">
        <v>44641</v>
      </c>
      <c r="CY157" s="3">
        <v>44641</v>
      </c>
      <c r="CZ157" s="28">
        <v>68572</v>
      </c>
      <c r="DA157" s="4">
        <v>0</v>
      </c>
      <c r="DB157" s="3"/>
      <c r="DC157" s="3"/>
      <c r="DD157" s="3">
        <v>44641</v>
      </c>
      <c r="DE157" s="3">
        <v>44641</v>
      </c>
      <c r="DF157" s="3"/>
      <c r="DG157" s="3">
        <v>44641</v>
      </c>
      <c r="DH157" s="3"/>
      <c r="DI157" s="3">
        <v>44641</v>
      </c>
      <c r="DJ157" s="3">
        <v>45348</v>
      </c>
      <c r="DK157" s="28">
        <v>0</v>
      </c>
      <c r="DL157" s="3"/>
      <c r="DM157" s="28">
        <v>0</v>
      </c>
      <c r="DN157" s="28">
        <v>0</v>
      </c>
      <c r="DO157" s="3">
        <v>44641</v>
      </c>
      <c r="DP157" s="2" t="s">
        <v>5135</v>
      </c>
      <c r="DQ157" s="28">
        <v>0</v>
      </c>
      <c r="DR157" s="28">
        <v>0</v>
      </c>
      <c r="DS157" s="28">
        <v>0</v>
      </c>
      <c r="DT157" s="28">
        <v>68572</v>
      </c>
      <c r="DU157" s="2" t="s">
        <v>1844</v>
      </c>
    </row>
    <row r="158" spans="1:125" x14ac:dyDescent="0.25">
      <c r="A158" s="2" t="s">
        <v>2088</v>
      </c>
      <c r="B158" s="2" t="s">
        <v>1298</v>
      </c>
      <c r="C158" s="2" t="s">
        <v>325</v>
      </c>
      <c r="D158" s="2" t="s">
        <v>326</v>
      </c>
      <c r="E158" s="2" t="s">
        <v>1335</v>
      </c>
      <c r="F158" s="2" t="s">
        <v>5363</v>
      </c>
      <c r="G158" s="2" t="s">
        <v>10</v>
      </c>
      <c r="H158" s="2" t="s">
        <v>67</v>
      </c>
      <c r="I158" s="2" t="s">
        <v>5121</v>
      </c>
      <c r="J158" s="2" t="s">
        <v>5122</v>
      </c>
      <c r="K158" s="2" t="s">
        <v>1281</v>
      </c>
      <c r="L158" s="2" t="s">
        <v>5148</v>
      </c>
      <c r="M158" s="2" t="s">
        <v>2087</v>
      </c>
      <c r="N158" s="2" t="s">
        <v>1276</v>
      </c>
      <c r="O158" s="2" t="s">
        <v>1960</v>
      </c>
      <c r="P158" s="2" t="s">
        <v>1844</v>
      </c>
      <c r="Q158" s="2" t="s">
        <v>1296</v>
      </c>
      <c r="R158" s="2" t="s">
        <v>1844</v>
      </c>
      <c r="S158" s="2" t="s">
        <v>1844</v>
      </c>
      <c r="T158" s="2" t="s">
        <v>1278</v>
      </c>
      <c r="U158" s="2" t="s">
        <v>1844</v>
      </c>
      <c r="V158" s="2" t="s">
        <v>1844</v>
      </c>
      <c r="W158" s="2" t="s">
        <v>5125</v>
      </c>
      <c r="X158" s="2" t="s">
        <v>5126</v>
      </c>
      <c r="Y158" s="2" t="s">
        <v>1914</v>
      </c>
      <c r="Z158" s="2" t="s">
        <v>1281</v>
      </c>
      <c r="AA158" s="2" t="s">
        <v>1281</v>
      </c>
      <c r="AB158" s="2" t="s">
        <v>5127</v>
      </c>
      <c r="AC158" s="2" t="s">
        <v>1852</v>
      </c>
      <c r="AD158" s="2" t="s">
        <v>1844</v>
      </c>
      <c r="AE158" s="2" t="s">
        <v>1844</v>
      </c>
      <c r="AF158" s="2" t="s">
        <v>1844</v>
      </c>
      <c r="AG158" s="2" t="s">
        <v>1844</v>
      </c>
      <c r="AH158" s="2" t="s">
        <v>1844</v>
      </c>
      <c r="AI158" s="2" t="s">
        <v>1844</v>
      </c>
      <c r="AJ158" s="2" t="s">
        <v>1281</v>
      </c>
      <c r="AK158" s="2" t="s">
        <v>1844</v>
      </c>
      <c r="AL158" s="2" t="s">
        <v>120</v>
      </c>
      <c r="AM158" s="2" t="s">
        <v>1844</v>
      </c>
      <c r="AN158" s="2" t="s">
        <v>1844</v>
      </c>
      <c r="AO158" s="2" t="s">
        <v>1857</v>
      </c>
      <c r="AP158" s="2" t="s">
        <v>1857</v>
      </c>
      <c r="AQ158" s="2" t="s">
        <v>1844</v>
      </c>
      <c r="AR158" s="2" t="s">
        <v>1844</v>
      </c>
      <c r="AS158" s="2" t="s">
        <v>1844</v>
      </c>
      <c r="AT158" s="2" t="s">
        <v>1844</v>
      </c>
      <c r="AU158" s="2" t="s">
        <v>1844</v>
      </c>
      <c r="AV158" s="2" t="s">
        <v>1281</v>
      </c>
      <c r="AW158" s="2" t="s">
        <v>5128</v>
      </c>
      <c r="AX158" s="2" t="s">
        <v>1844</v>
      </c>
      <c r="AY158" s="2" t="s">
        <v>1752</v>
      </c>
      <c r="AZ158" s="2" t="s">
        <v>2090</v>
      </c>
      <c r="BA158" s="2" t="s">
        <v>1844</v>
      </c>
      <c r="BB158" s="2" t="s">
        <v>1844</v>
      </c>
      <c r="BC158" s="2" t="s">
        <v>1844</v>
      </c>
      <c r="BD158" s="2" t="s">
        <v>1844</v>
      </c>
      <c r="BE158" s="2" t="s">
        <v>5129</v>
      </c>
      <c r="BF158" s="2" t="s">
        <v>2190</v>
      </c>
      <c r="BG158" s="2" t="s">
        <v>1857</v>
      </c>
      <c r="BH158" s="2" t="s">
        <v>5399</v>
      </c>
      <c r="BI158" s="2" t="s">
        <v>1857</v>
      </c>
      <c r="BJ158" s="2" t="s">
        <v>2091</v>
      </c>
      <c r="BK158" s="2" t="s">
        <v>1844</v>
      </c>
      <c r="BL158" s="2" t="s">
        <v>1025</v>
      </c>
      <c r="BM158" s="2" t="s">
        <v>1844</v>
      </c>
      <c r="BN158" s="2" t="s">
        <v>1844</v>
      </c>
      <c r="BO158" s="2" t="s">
        <v>1844</v>
      </c>
      <c r="BP158" s="2" t="s">
        <v>1844</v>
      </c>
      <c r="BQ158" s="2" t="s">
        <v>5187</v>
      </c>
      <c r="BR158" s="2" t="s">
        <v>1844</v>
      </c>
      <c r="BS158" s="2" t="s">
        <v>1844</v>
      </c>
      <c r="BT158" s="2" t="s">
        <v>5400</v>
      </c>
      <c r="BU158" s="2" t="s">
        <v>1844</v>
      </c>
      <c r="BV158" s="2" t="s">
        <v>1844</v>
      </c>
      <c r="BW158" s="2" t="s">
        <v>1844</v>
      </c>
      <c r="BX158" s="2" t="s">
        <v>1844</v>
      </c>
      <c r="BY158" s="2" t="s">
        <v>1844</v>
      </c>
      <c r="BZ158" s="2" t="s">
        <v>1844</v>
      </c>
      <c r="CA158" s="2" t="s">
        <v>1844</v>
      </c>
      <c r="CB158" s="2" t="s">
        <v>1853</v>
      </c>
      <c r="CC158" s="2" t="s">
        <v>1844</v>
      </c>
      <c r="CD158" s="2" t="s">
        <v>1844</v>
      </c>
      <c r="CE158" s="2" t="s">
        <v>1854</v>
      </c>
      <c r="CF158" s="2" t="s">
        <v>1844</v>
      </c>
      <c r="CG158" s="2" t="s">
        <v>5131</v>
      </c>
      <c r="CH158" s="2" t="s">
        <v>1844</v>
      </c>
      <c r="CI158" s="2" t="s">
        <v>121</v>
      </c>
      <c r="CJ158" s="2" t="s">
        <v>1844</v>
      </c>
      <c r="CK158" s="2" t="s">
        <v>5132</v>
      </c>
      <c r="CL158" s="2" t="s">
        <v>1844</v>
      </c>
      <c r="CM158" s="2" t="s">
        <v>1844</v>
      </c>
      <c r="CN158" s="2" t="s">
        <v>1851</v>
      </c>
      <c r="CO158" s="2" t="s">
        <v>1855</v>
      </c>
      <c r="CP158" s="2" t="s">
        <v>1844</v>
      </c>
      <c r="CQ158" s="2" t="s">
        <v>1844</v>
      </c>
      <c r="CR158" s="2" t="s">
        <v>1847</v>
      </c>
      <c r="CS158" s="2" t="s">
        <v>1844</v>
      </c>
      <c r="CT158" s="2" t="s">
        <v>1844</v>
      </c>
      <c r="CU158" s="2" t="s">
        <v>5133</v>
      </c>
      <c r="CV158" s="2" t="s">
        <v>5134</v>
      </c>
      <c r="CW158" s="3">
        <v>44638</v>
      </c>
      <c r="CX158" s="3">
        <v>44638</v>
      </c>
      <c r="CY158" s="3">
        <v>44638</v>
      </c>
      <c r="CZ158" s="28">
        <v>293527</v>
      </c>
      <c r="DA158" s="4">
        <v>0</v>
      </c>
      <c r="DB158" s="3"/>
      <c r="DC158" s="3"/>
      <c r="DD158" s="3">
        <v>44638</v>
      </c>
      <c r="DE158" s="3">
        <v>44638</v>
      </c>
      <c r="DF158" s="3"/>
      <c r="DG158" s="3">
        <v>44638</v>
      </c>
      <c r="DH158" s="3"/>
      <c r="DI158" s="3">
        <v>44638</v>
      </c>
      <c r="DJ158" s="3">
        <v>45348</v>
      </c>
      <c r="DK158" s="28">
        <v>0</v>
      </c>
      <c r="DL158" s="3"/>
      <c r="DM158" s="28">
        <v>0</v>
      </c>
      <c r="DN158" s="28">
        <v>0</v>
      </c>
      <c r="DO158" s="3">
        <v>44638</v>
      </c>
      <c r="DP158" s="2" t="s">
        <v>5135</v>
      </c>
      <c r="DQ158" s="28">
        <v>0</v>
      </c>
      <c r="DR158" s="28">
        <v>0</v>
      </c>
      <c r="DS158" s="28">
        <v>0</v>
      </c>
      <c r="DT158" s="28">
        <v>293527</v>
      </c>
      <c r="DU158" s="2" t="s">
        <v>1844</v>
      </c>
    </row>
    <row r="159" spans="1:125" x14ac:dyDescent="0.25">
      <c r="A159" s="2" t="s">
        <v>2064</v>
      </c>
      <c r="B159" s="2" t="s">
        <v>1298</v>
      </c>
      <c r="C159" s="2" t="s">
        <v>325</v>
      </c>
      <c r="D159" s="2" t="s">
        <v>326</v>
      </c>
      <c r="E159" s="2" t="s">
        <v>1333</v>
      </c>
      <c r="F159" s="2" t="s">
        <v>5363</v>
      </c>
      <c r="G159" s="2" t="s">
        <v>10</v>
      </c>
      <c r="H159" s="2" t="s">
        <v>67</v>
      </c>
      <c r="I159" s="2" t="s">
        <v>5121</v>
      </c>
      <c r="J159" s="2" t="s">
        <v>5122</v>
      </c>
      <c r="K159" s="2" t="s">
        <v>1281</v>
      </c>
      <c r="L159" s="2" t="s">
        <v>5148</v>
      </c>
      <c r="M159" s="2" t="s">
        <v>2063</v>
      </c>
      <c r="N159" s="2" t="s">
        <v>1276</v>
      </c>
      <c r="O159" s="2" t="s">
        <v>1960</v>
      </c>
      <c r="P159" s="2" t="s">
        <v>1844</v>
      </c>
      <c r="Q159" s="2" t="s">
        <v>1296</v>
      </c>
      <c r="R159" s="2" t="s">
        <v>1844</v>
      </c>
      <c r="S159" s="2" t="s">
        <v>1844</v>
      </c>
      <c r="T159" s="2" t="s">
        <v>1278</v>
      </c>
      <c r="U159" s="2" t="s">
        <v>1844</v>
      </c>
      <c r="V159" s="2" t="s">
        <v>1844</v>
      </c>
      <c r="W159" s="2" t="s">
        <v>5125</v>
      </c>
      <c r="X159" s="2" t="s">
        <v>5126</v>
      </c>
      <c r="Y159" s="2" t="s">
        <v>1914</v>
      </c>
      <c r="Z159" s="2" t="s">
        <v>1281</v>
      </c>
      <c r="AA159" s="2" t="s">
        <v>1281</v>
      </c>
      <c r="AB159" s="2" t="s">
        <v>5127</v>
      </c>
      <c r="AC159" s="2" t="s">
        <v>1852</v>
      </c>
      <c r="AD159" s="2" t="s">
        <v>1844</v>
      </c>
      <c r="AE159" s="2" t="s">
        <v>1844</v>
      </c>
      <c r="AF159" s="2" t="s">
        <v>1844</v>
      </c>
      <c r="AG159" s="2" t="s">
        <v>1844</v>
      </c>
      <c r="AH159" s="2" t="s">
        <v>1844</v>
      </c>
      <c r="AI159" s="2" t="s">
        <v>1844</v>
      </c>
      <c r="AJ159" s="2" t="s">
        <v>1281</v>
      </c>
      <c r="AK159" s="2" t="s">
        <v>1844</v>
      </c>
      <c r="AL159" s="2" t="s">
        <v>120</v>
      </c>
      <c r="AM159" s="2" t="s">
        <v>1844</v>
      </c>
      <c r="AN159" s="2" t="s">
        <v>1844</v>
      </c>
      <c r="AO159" s="2" t="s">
        <v>1857</v>
      </c>
      <c r="AP159" s="2" t="s">
        <v>1857</v>
      </c>
      <c r="AQ159" s="2" t="s">
        <v>1844</v>
      </c>
      <c r="AR159" s="2" t="s">
        <v>1844</v>
      </c>
      <c r="AS159" s="2" t="s">
        <v>1844</v>
      </c>
      <c r="AT159" s="2" t="s">
        <v>1844</v>
      </c>
      <c r="AU159" s="2" t="s">
        <v>1844</v>
      </c>
      <c r="AV159" s="2" t="s">
        <v>1281</v>
      </c>
      <c r="AW159" s="2" t="s">
        <v>5128</v>
      </c>
      <c r="AX159" s="2" t="s">
        <v>1844</v>
      </c>
      <c r="AY159" s="2" t="s">
        <v>1752</v>
      </c>
      <c r="AZ159" s="2" t="s">
        <v>2065</v>
      </c>
      <c r="BA159" s="2" t="s">
        <v>1844</v>
      </c>
      <c r="BB159" s="2" t="s">
        <v>1844</v>
      </c>
      <c r="BC159" s="2" t="s">
        <v>1844</v>
      </c>
      <c r="BD159" s="2" t="s">
        <v>1844</v>
      </c>
      <c r="BE159" s="2" t="s">
        <v>5129</v>
      </c>
      <c r="BF159" s="2" t="s">
        <v>1905</v>
      </c>
      <c r="BG159" s="2" t="s">
        <v>1905</v>
      </c>
      <c r="BH159" s="2" t="s">
        <v>2067</v>
      </c>
      <c r="BI159" s="2" t="s">
        <v>1857</v>
      </c>
      <c r="BJ159" s="2" t="s">
        <v>2066</v>
      </c>
      <c r="BK159" s="2" t="s">
        <v>1844</v>
      </c>
      <c r="BL159" s="2" t="s">
        <v>1025</v>
      </c>
      <c r="BM159" s="2" t="s">
        <v>1844</v>
      </c>
      <c r="BN159" s="2" t="s">
        <v>1844</v>
      </c>
      <c r="BO159" s="2" t="s">
        <v>1844</v>
      </c>
      <c r="BP159" s="2" t="s">
        <v>1844</v>
      </c>
      <c r="BQ159" s="2" t="s">
        <v>5187</v>
      </c>
      <c r="BR159" s="2" t="s">
        <v>1844</v>
      </c>
      <c r="BS159" s="2" t="s">
        <v>1844</v>
      </c>
      <c r="BT159" s="2" t="s">
        <v>5401</v>
      </c>
      <c r="BU159" s="2" t="s">
        <v>1844</v>
      </c>
      <c r="BV159" s="2" t="s">
        <v>1844</v>
      </c>
      <c r="BW159" s="2" t="s">
        <v>1844</v>
      </c>
      <c r="BX159" s="2" t="s">
        <v>1844</v>
      </c>
      <c r="BY159" s="2" t="s">
        <v>1844</v>
      </c>
      <c r="BZ159" s="2" t="s">
        <v>1844</v>
      </c>
      <c r="CA159" s="2" t="s">
        <v>1844</v>
      </c>
      <c r="CB159" s="2" t="s">
        <v>1853</v>
      </c>
      <c r="CC159" s="2" t="s">
        <v>1844</v>
      </c>
      <c r="CD159" s="2" t="s">
        <v>1844</v>
      </c>
      <c r="CE159" s="2" t="s">
        <v>1854</v>
      </c>
      <c r="CF159" s="2" t="s">
        <v>1844</v>
      </c>
      <c r="CG159" s="2" t="s">
        <v>5131</v>
      </c>
      <c r="CH159" s="2" t="s">
        <v>1844</v>
      </c>
      <c r="CI159" s="2" t="s">
        <v>121</v>
      </c>
      <c r="CJ159" s="2" t="s">
        <v>1844</v>
      </c>
      <c r="CK159" s="2" t="s">
        <v>5132</v>
      </c>
      <c r="CL159" s="2" t="s">
        <v>1844</v>
      </c>
      <c r="CM159" s="2" t="s">
        <v>1844</v>
      </c>
      <c r="CN159" s="2" t="s">
        <v>1851</v>
      </c>
      <c r="CO159" s="2" t="s">
        <v>1855</v>
      </c>
      <c r="CP159" s="2" t="s">
        <v>1844</v>
      </c>
      <c r="CQ159" s="2" t="s">
        <v>1844</v>
      </c>
      <c r="CR159" s="2" t="s">
        <v>1847</v>
      </c>
      <c r="CS159" s="2" t="s">
        <v>1844</v>
      </c>
      <c r="CT159" s="2" t="s">
        <v>1844</v>
      </c>
      <c r="CU159" s="2" t="s">
        <v>5133</v>
      </c>
      <c r="CV159" s="2" t="s">
        <v>5134</v>
      </c>
      <c r="CW159" s="3">
        <v>44639</v>
      </c>
      <c r="CX159" s="3">
        <v>44637</v>
      </c>
      <c r="CY159" s="3">
        <v>44637</v>
      </c>
      <c r="CZ159" s="28">
        <v>211425</v>
      </c>
      <c r="DA159" s="4">
        <v>0</v>
      </c>
      <c r="DB159" s="3"/>
      <c r="DC159" s="3"/>
      <c r="DD159" s="3">
        <v>44639</v>
      </c>
      <c r="DE159" s="3">
        <v>44637</v>
      </c>
      <c r="DF159" s="3"/>
      <c r="DG159" s="3">
        <v>44639</v>
      </c>
      <c r="DH159" s="3"/>
      <c r="DI159" s="3">
        <v>44637</v>
      </c>
      <c r="DJ159" s="3">
        <v>45348</v>
      </c>
      <c r="DK159" s="28">
        <v>0</v>
      </c>
      <c r="DL159" s="3"/>
      <c r="DM159" s="28">
        <v>0</v>
      </c>
      <c r="DN159" s="28">
        <v>0</v>
      </c>
      <c r="DO159" s="3">
        <v>44639</v>
      </c>
      <c r="DP159" s="2" t="s">
        <v>5135</v>
      </c>
      <c r="DQ159" s="28">
        <v>0</v>
      </c>
      <c r="DR159" s="28">
        <v>0</v>
      </c>
      <c r="DS159" s="28">
        <v>0</v>
      </c>
      <c r="DT159" s="28">
        <v>211425</v>
      </c>
      <c r="DU159" s="2" t="s">
        <v>1844</v>
      </c>
    </row>
    <row r="160" spans="1:125" x14ac:dyDescent="0.25">
      <c r="A160" s="2" t="s">
        <v>2047</v>
      </c>
      <c r="B160" s="2" t="s">
        <v>1295</v>
      </c>
      <c r="C160" s="2" t="s">
        <v>51</v>
      </c>
      <c r="D160" s="2" t="s">
        <v>52</v>
      </c>
      <c r="E160" s="2" t="s">
        <v>1332</v>
      </c>
      <c r="F160" s="2" t="s">
        <v>5363</v>
      </c>
      <c r="G160" s="2" t="s">
        <v>10</v>
      </c>
      <c r="H160" s="2" t="s">
        <v>60</v>
      </c>
      <c r="I160" s="2" t="s">
        <v>5121</v>
      </c>
      <c r="J160" s="2" t="s">
        <v>5122</v>
      </c>
      <c r="K160" s="2" t="s">
        <v>1281</v>
      </c>
      <c r="L160" s="2" t="s">
        <v>5123</v>
      </c>
      <c r="M160" s="2" t="s">
        <v>2046</v>
      </c>
      <c r="N160" s="2" t="s">
        <v>1276</v>
      </c>
      <c r="O160" s="2" t="s">
        <v>1870</v>
      </c>
      <c r="P160" s="2" t="s">
        <v>1844</v>
      </c>
      <c r="Q160" s="2" t="s">
        <v>1299</v>
      </c>
      <c r="R160" s="2" t="s">
        <v>1844</v>
      </c>
      <c r="S160" s="2" t="s">
        <v>1875</v>
      </c>
      <c r="T160" s="2" t="s">
        <v>1278</v>
      </c>
      <c r="U160" s="2" t="s">
        <v>1844</v>
      </c>
      <c r="V160" s="2" t="s">
        <v>1844</v>
      </c>
      <c r="W160" s="2" t="s">
        <v>5125</v>
      </c>
      <c r="X160" s="2" t="s">
        <v>5126</v>
      </c>
      <c r="Y160" s="2" t="s">
        <v>1871</v>
      </c>
      <c r="Z160" s="2" t="s">
        <v>1281</v>
      </c>
      <c r="AA160" s="2" t="s">
        <v>1281</v>
      </c>
      <c r="AB160" s="2" t="s">
        <v>5127</v>
      </c>
      <c r="AC160" s="2" t="s">
        <v>1852</v>
      </c>
      <c r="AD160" s="2" t="s">
        <v>1844</v>
      </c>
      <c r="AE160" s="2" t="s">
        <v>1844</v>
      </c>
      <c r="AF160" s="2" t="s">
        <v>1873</v>
      </c>
      <c r="AG160" s="2" t="s">
        <v>1844</v>
      </c>
      <c r="AH160" s="2" t="s">
        <v>1844</v>
      </c>
      <c r="AI160" s="2" t="s">
        <v>1844</v>
      </c>
      <c r="AJ160" s="2" t="s">
        <v>1281</v>
      </c>
      <c r="AK160" s="2" t="s">
        <v>1844</v>
      </c>
      <c r="AL160" s="2" t="s">
        <v>53</v>
      </c>
      <c r="AM160" s="2" t="s">
        <v>1844</v>
      </c>
      <c r="AN160" s="2" t="s">
        <v>1844</v>
      </c>
      <c r="AO160" s="2" t="s">
        <v>1857</v>
      </c>
      <c r="AP160" s="2" t="s">
        <v>1857</v>
      </c>
      <c r="AQ160" s="2" t="s">
        <v>1844</v>
      </c>
      <c r="AR160" s="2" t="s">
        <v>1844</v>
      </c>
      <c r="AS160" s="2" t="s">
        <v>1844</v>
      </c>
      <c r="AT160" s="2" t="s">
        <v>1844</v>
      </c>
      <c r="AU160" s="2" t="s">
        <v>1844</v>
      </c>
      <c r="AV160" s="2" t="s">
        <v>1281</v>
      </c>
      <c r="AW160" s="2" t="s">
        <v>5128</v>
      </c>
      <c r="AX160" s="2" t="s">
        <v>1844</v>
      </c>
      <c r="AY160" s="2" t="s">
        <v>1752</v>
      </c>
      <c r="AZ160" s="2" t="s">
        <v>2049</v>
      </c>
      <c r="BA160" s="2" t="s">
        <v>1844</v>
      </c>
      <c r="BB160" s="2" t="s">
        <v>1844</v>
      </c>
      <c r="BC160" s="2" t="s">
        <v>1844</v>
      </c>
      <c r="BD160" s="2" t="s">
        <v>1844</v>
      </c>
      <c r="BE160" s="2" t="s">
        <v>5129</v>
      </c>
      <c r="BF160" s="2" t="s">
        <v>1961</v>
      </c>
      <c r="BG160" s="2" t="s">
        <v>1961</v>
      </c>
      <c r="BH160" s="2" t="s">
        <v>2051</v>
      </c>
      <c r="BI160" s="2" t="s">
        <v>1857</v>
      </c>
      <c r="BJ160" s="2" t="s">
        <v>2050</v>
      </c>
      <c r="BK160" s="2" t="s">
        <v>1844</v>
      </c>
      <c r="BL160" s="2" t="s">
        <v>1015</v>
      </c>
      <c r="BM160" s="2" t="s">
        <v>1844</v>
      </c>
      <c r="BN160" s="2" t="s">
        <v>1872</v>
      </c>
      <c r="BO160" s="2" t="s">
        <v>1844</v>
      </c>
      <c r="BP160" s="2" t="s">
        <v>1844</v>
      </c>
      <c r="BQ160" s="2" t="s">
        <v>5187</v>
      </c>
      <c r="BR160" s="2" t="s">
        <v>1844</v>
      </c>
      <c r="BS160" s="2" t="s">
        <v>1844</v>
      </c>
      <c r="BT160" s="2" t="s">
        <v>5402</v>
      </c>
      <c r="BU160" s="2" t="s">
        <v>1844</v>
      </c>
      <c r="BV160" s="2" t="s">
        <v>1844</v>
      </c>
      <c r="BW160" s="2" t="s">
        <v>1844</v>
      </c>
      <c r="BX160" s="2" t="s">
        <v>1844</v>
      </c>
      <c r="BY160" s="2" t="s">
        <v>1844</v>
      </c>
      <c r="BZ160" s="2" t="s">
        <v>1844</v>
      </c>
      <c r="CA160" s="2" t="s">
        <v>1844</v>
      </c>
      <c r="CB160" s="2" t="s">
        <v>1853</v>
      </c>
      <c r="CC160" s="2" t="s">
        <v>1844</v>
      </c>
      <c r="CD160" s="2" t="s">
        <v>1844</v>
      </c>
      <c r="CE160" s="2" t="s">
        <v>1854</v>
      </c>
      <c r="CF160" s="2" t="s">
        <v>1844</v>
      </c>
      <c r="CG160" s="2" t="s">
        <v>5131</v>
      </c>
      <c r="CH160" s="2" t="s">
        <v>1844</v>
      </c>
      <c r="CI160" s="2" t="s">
        <v>55</v>
      </c>
      <c r="CJ160" s="2" t="s">
        <v>1844</v>
      </c>
      <c r="CK160" s="2" t="s">
        <v>5132</v>
      </c>
      <c r="CL160" s="2" t="s">
        <v>1844</v>
      </c>
      <c r="CM160" s="2" t="s">
        <v>1844</v>
      </c>
      <c r="CN160" s="2" t="s">
        <v>1851</v>
      </c>
      <c r="CO160" s="2" t="s">
        <v>1855</v>
      </c>
      <c r="CP160" s="2" t="s">
        <v>1844</v>
      </c>
      <c r="CQ160" s="2" t="s">
        <v>1844</v>
      </c>
      <c r="CR160" s="2" t="s">
        <v>1847</v>
      </c>
      <c r="CS160" s="2" t="s">
        <v>1876</v>
      </c>
      <c r="CT160" s="2" t="s">
        <v>1844</v>
      </c>
      <c r="CU160" s="2" t="s">
        <v>5133</v>
      </c>
      <c r="CV160" s="2" t="s">
        <v>5134</v>
      </c>
      <c r="CW160" s="3">
        <v>44664</v>
      </c>
      <c r="CX160" s="3">
        <v>44637</v>
      </c>
      <c r="CY160" s="3">
        <v>44637</v>
      </c>
      <c r="CZ160" s="28">
        <v>175812</v>
      </c>
      <c r="DA160" s="4">
        <v>0</v>
      </c>
      <c r="DB160" s="3"/>
      <c r="DC160" s="3"/>
      <c r="DD160" s="3">
        <v>44638</v>
      </c>
      <c r="DE160" s="3">
        <v>44637</v>
      </c>
      <c r="DF160" s="3"/>
      <c r="DG160" s="3">
        <v>44750</v>
      </c>
      <c r="DH160" s="3">
        <v>44637</v>
      </c>
      <c r="DI160" s="3">
        <v>44637</v>
      </c>
      <c r="DJ160" s="3">
        <v>45348</v>
      </c>
      <c r="DK160" s="28">
        <v>0</v>
      </c>
      <c r="DL160" s="3"/>
      <c r="DM160" s="28">
        <v>0</v>
      </c>
      <c r="DN160" s="28">
        <v>0</v>
      </c>
      <c r="DO160" s="3">
        <v>44664</v>
      </c>
      <c r="DP160" s="2" t="s">
        <v>5135</v>
      </c>
      <c r="DQ160" s="28">
        <v>0</v>
      </c>
      <c r="DR160" s="28">
        <v>0</v>
      </c>
      <c r="DS160" s="28">
        <v>0</v>
      </c>
      <c r="DT160" s="28">
        <v>175812</v>
      </c>
      <c r="DU160" s="2" t="s">
        <v>1844</v>
      </c>
    </row>
    <row r="161" spans="1:125" x14ac:dyDescent="0.25">
      <c r="A161" s="2" t="s">
        <v>2880</v>
      </c>
      <c r="B161" s="2" t="s">
        <v>1285</v>
      </c>
      <c r="C161" s="2" t="s">
        <v>5</v>
      </c>
      <c r="D161" s="2" t="s">
        <v>6</v>
      </c>
      <c r="E161" s="2" t="s">
        <v>5812</v>
      </c>
      <c r="F161" s="2" t="s">
        <v>5796</v>
      </c>
      <c r="G161" s="2" t="s">
        <v>10</v>
      </c>
      <c r="H161" s="2" t="s">
        <v>8</v>
      </c>
      <c r="I161" s="2" t="s">
        <v>5121</v>
      </c>
      <c r="J161" s="2" t="s">
        <v>5122</v>
      </c>
      <c r="K161" s="2" t="s">
        <v>1281</v>
      </c>
      <c r="L161" s="2" t="s">
        <v>5148</v>
      </c>
      <c r="M161" s="2" t="s">
        <v>2879</v>
      </c>
      <c r="N161" s="2" t="s">
        <v>1276</v>
      </c>
      <c r="O161" s="2" t="s">
        <v>1893</v>
      </c>
      <c r="P161" s="2" t="s">
        <v>1844</v>
      </c>
      <c r="Q161" s="2" t="s">
        <v>1325</v>
      </c>
      <c r="R161" s="2" t="s">
        <v>1844</v>
      </c>
      <c r="S161" s="2" t="s">
        <v>1844</v>
      </c>
      <c r="T161" s="2" t="s">
        <v>1278</v>
      </c>
      <c r="U161" s="2" t="s">
        <v>1844</v>
      </c>
      <c r="V161" s="2" t="s">
        <v>1844</v>
      </c>
      <c r="W161" s="2" t="s">
        <v>5125</v>
      </c>
      <c r="X161" s="2" t="s">
        <v>5126</v>
      </c>
      <c r="Y161" s="2" t="s">
        <v>1897</v>
      </c>
      <c r="Z161" s="2" t="s">
        <v>1281</v>
      </c>
      <c r="AA161" s="2" t="s">
        <v>1281</v>
      </c>
      <c r="AB161" s="2" t="s">
        <v>5127</v>
      </c>
      <c r="AC161" s="2" t="s">
        <v>1852</v>
      </c>
      <c r="AD161" s="2" t="s">
        <v>1844</v>
      </c>
      <c r="AE161" s="2" t="s">
        <v>1844</v>
      </c>
      <c r="AF161" s="2" t="s">
        <v>1844</v>
      </c>
      <c r="AG161" s="2" t="s">
        <v>1844</v>
      </c>
      <c r="AH161" s="2" t="s">
        <v>1844</v>
      </c>
      <c r="AI161" s="2" t="s">
        <v>1844</v>
      </c>
      <c r="AJ161" s="2" t="s">
        <v>1281</v>
      </c>
      <c r="AK161" s="2" t="s">
        <v>1844</v>
      </c>
      <c r="AL161" s="2" t="s">
        <v>7</v>
      </c>
      <c r="AM161" s="2" t="s">
        <v>1844</v>
      </c>
      <c r="AN161" s="2" t="s">
        <v>1844</v>
      </c>
      <c r="AO161" s="2" t="s">
        <v>1857</v>
      </c>
      <c r="AP161" s="2" t="s">
        <v>1857</v>
      </c>
      <c r="AQ161" s="2" t="s">
        <v>1844</v>
      </c>
      <c r="AR161" s="2" t="s">
        <v>1844</v>
      </c>
      <c r="AS161" s="2" t="s">
        <v>1844</v>
      </c>
      <c r="AT161" s="2" t="s">
        <v>1844</v>
      </c>
      <c r="AU161" s="2" t="s">
        <v>1844</v>
      </c>
      <c r="AV161" s="2" t="s">
        <v>1281</v>
      </c>
      <c r="AW161" s="2" t="s">
        <v>5128</v>
      </c>
      <c r="AX161" s="2" t="s">
        <v>1844</v>
      </c>
      <c r="AY161" s="2" t="s">
        <v>1752</v>
      </c>
      <c r="AZ161" s="2" t="s">
        <v>2071</v>
      </c>
      <c r="BA161" s="2" t="s">
        <v>1844</v>
      </c>
      <c r="BB161" s="2" t="s">
        <v>1844</v>
      </c>
      <c r="BC161" s="2" t="s">
        <v>1844</v>
      </c>
      <c r="BD161" s="2" t="s">
        <v>1844</v>
      </c>
      <c r="BE161" s="2" t="s">
        <v>5129</v>
      </c>
      <c r="BF161" s="2" t="s">
        <v>2071</v>
      </c>
      <c r="BG161" s="2" t="s">
        <v>2107</v>
      </c>
      <c r="BH161" s="2" t="s">
        <v>5813</v>
      </c>
      <c r="BI161" s="2" t="s">
        <v>1857</v>
      </c>
      <c r="BJ161" s="2" t="s">
        <v>2107</v>
      </c>
      <c r="BK161" s="2" t="s">
        <v>1844</v>
      </c>
      <c r="BL161" s="2" t="s">
        <v>1025</v>
      </c>
      <c r="BM161" s="2" t="s">
        <v>1844</v>
      </c>
      <c r="BN161" s="2" t="s">
        <v>1844</v>
      </c>
      <c r="BO161" s="2" t="s">
        <v>1844</v>
      </c>
      <c r="BP161" s="2" t="s">
        <v>1844</v>
      </c>
      <c r="BQ161" s="2" t="s">
        <v>5187</v>
      </c>
      <c r="BR161" s="2" t="s">
        <v>1844</v>
      </c>
      <c r="BS161" s="2" t="s">
        <v>1844</v>
      </c>
      <c r="BT161" s="2" t="s">
        <v>5814</v>
      </c>
      <c r="BU161" s="2" t="s">
        <v>1844</v>
      </c>
      <c r="BV161" s="2" t="s">
        <v>1844</v>
      </c>
      <c r="BW161" s="2" t="s">
        <v>1844</v>
      </c>
      <c r="BX161" s="2" t="s">
        <v>1844</v>
      </c>
      <c r="BY161" s="2" t="s">
        <v>1844</v>
      </c>
      <c r="BZ161" s="2" t="s">
        <v>1844</v>
      </c>
      <c r="CA161" s="2" t="s">
        <v>1844</v>
      </c>
      <c r="CB161" s="2" t="s">
        <v>1853</v>
      </c>
      <c r="CC161" s="2" t="s">
        <v>1844</v>
      </c>
      <c r="CD161" s="2" t="s">
        <v>1844</v>
      </c>
      <c r="CE161" s="2" t="s">
        <v>1854</v>
      </c>
      <c r="CF161" s="2" t="s">
        <v>1844</v>
      </c>
      <c r="CG161" s="2" t="s">
        <v>1844</v>
      </c>
      <c r="CH161" s="2" t="s">
        <v>1844</v>
      </c>
      <c r="CI161" s="2" t="s">
        <v>9</v>
      </c>
      <c r="CJ161" s="2" t="s">
        <v>1844</v>
      </c>
      <c r="CK161" s="2" t="s">
        <v>5132</v>
      </c>
      <c r="CL161" s="2" t="s">
        <v>1844</v>
      </c>
      <c r="CM161" s="2" t="s">
        <v>1844</v>
      </c>
      <c r="CN161" s="2" t="s">
        <v>1851</v>
      </c>
      <c r="CO161" s="2" t="s">
        <v>1855</v>
      </c>
      <c r="CP161" s="2" t="s">
        <v>1844</v>
      </c>
      <c r="CQ161" s="2" t="s">
        <v>1844</v>
      </c>
      <c r="CR161" s="2" t="s">
        <v>1847</v>
      </c>
      <c r="CS161" s="2" t="s">
        <v>1844</v>
      </c>
      <c r="CT161" s="2" t="s">
        <v>1844</v>
      </c>
      <c r="CU161" s="2" t="s">
        <v>1844</v>
      </c>
      <c r="CV161" s="2" t="s">
        <v>5134</v>
      </c>
      <c r="CW161" s="3">
        <v>44837</v>
      </c>
      <c r="CX161" s="3">
        <v>44837</v>
      </c>
      <c r="CY161" s="3">
        <v>44835</v>
      </c>
      <c r="CZ161" s="28">
        <v>3927824</v>
      </c>
      <c r="DA161" s="4">
        <v>0</v>
      </c>
      <c r="DB161" s="3"/>
      <c r="DC161" s="3"/>
      <c r="DD161" s="3">
        <v>44835</v>
      </c>
      <c r="DE161" s="3">
        <v>44835</v>
      </c>
      <c r="DF161" s="3"/>
      <c r="DG161" s="3">
        <v>44868</v>
      </c>
      <c r="DH161" s="3">
        <v>44836</v>
      </c>
      <c r="DI161" s="3">
        <v>44835</v>
      </c>
      <c r="DJ161" s="3">
        <v>45348</v>
      </c>
      <c r="DK161" s="28">
        <v>0</v>
      </c>
      <c r="DL161" s="3"/>
      <c r="DM161" s="28">
        <v>0</v>
      </c>
      <c r="DN161" s="28">
        <v>0</v>
      </c>
      <c r="DO161" s="3">
        <v>44835</v>
      </c>
      <c r="DP161" s="2" t="s">
        <v>5135</v>
      </c>
      <c r="DQ161" s="28">
        <v>1250496</v>
      </c>
      <c r="DR161" s="28">
        <v>0</v>
      </c>
      <c r="DS161" s="28">
        <v>1250496</v>
      </c>
      <c r="DT161" s="28">
        <v>3927824</v>
      </c>
      <c r="DU161" s="2" t="s">
        <v>1844</v>
      </c>
    </row>
    <row r="162" spans="1:125" x14ac:dyDescent="0.25">
      <c r="A162" s="2" t="s">
        <v>2004</v>
      </c>
      <c r="B162" s="2" t="s">
        <v>1279</v>
      </c>
      <c r="C162" s="2" t="s">
        <v>238</v>
      </c>
      <c r="D162" s="2" t="s">
        <v>239</v>
      </c>
      <c r="E162" s="2" t="s">
        <v>1326</v>
      </c>
      <c r="F162" s="2" t="s">
        <v>5363</v>
      </c>
      <c r="G162" s="2" t="s">
        <v>10</v>
      </c>
      <c r="H162" s="2" t="s">
        <v>60</v>
      </c>
      <c r="I162" s="2" t="s">
        <v>5121</v>
      </c>
      <c r="J162" s="2" t="s">
        <v>5122</v>
      </c>
      <c r="K162" s="2" t="s">
        <v>1281</v>
      </c>
      <c r="L162" s="2" t="s">
        <v>5123</v>
      </c>
      <c r="M162" s="2" t="s">
        <v>2003</v>
      </c>
      <c r="N162" s="2" t="s">
        <v>1276</v>
      </c>
      <c r="O162" s="2" t="s">
        <v>1846</v>
      </c>
      <c r="P162" s="2" t="s">
        <v>1844</v>
      </c>
      <c r="Q162" s="2" t="s">
        <v>1299</v>
      </c>
      <c r="R162" s="2" t="s">
        <v>1844</v>
      </c>
      <c r="S162" s="2" t="s">
        <v>1844</v>
      </c>
      <c r="T162" s="2" t="s">
        <v>1278</v>
      </c>
      <c r="U162" s="2" t="s">
        <v>1844</v>
      </c>
      <c r="V162" s="2" t="s">
        <v>1844</v>
      </c>
      <c r="W162" s="2" t="s">
        <v>5125</v>
      </c>
      <c r="X162" s="2" t="s">
        <v>5126</v>
      </c>
      <c r="Y162" s="2" t="s">
        <v>1856</v>
      </c>
      <c r="Z162" s="2" t="s">
        <v>1281</v>
      </c>
      <c r="AA162" s="2" t="s">
        <v>1281</v>
      </c>
      <c r="AB162" s="2" t="s">
        <v>5127</v>
      </c>
      <c r="AC162" s="2" t="s">
        <v>1852</v>
      </c>
      <c r="AD162" s="2" t="s">
        <v>1844</v>
      </c>
      <c r="AE162" s="2" t="s">
        <v>1844</v>
      </c>
      <c r="AF162" s="2" t="s">
        <v>1844</v>
      </c>
      <c r="AG162" s="2" t="s">
        <v>1844</v>
      </c>
      <c r="AH162" s="2" t="s">
        <v>1844</v>
      </c>
      <c r="AI162" s="2" t="s">
        <v>1844</v>
      </c>
      <c r="AJ162" s="2" t="s">
        <v>1281</v>
      </c>
      <c r="AK162" s="2" t="s">
        <v>1844</v>
      </c>
      <c r="AL162" s="2" t="s">
        <v>185</v>
      </c>
      <c r="AM162" s="2" t="s">
        <v>1844</v>
      </c>
      <c r="AN162" s="2" t="s">
        <v>1844</v>
      </c>
      <c r="AO162" s="2" t="s">
        <v>1857</v>
      </c>
      <c r="AP162" s="2" t="s">
        <v>1857</v>
      </c>
      <c r="AQ162" s="2" t="s">
        <v>1844</v>
      </c>
      <c r="AR162" s="2" t="s">
        <v>1844</v>
      </c>
      <c r="AS162" s="2" t="s">
        <v>1844</v>
      </c>
      <c r="AT162" s="2" t="s">
        <v>1844</v>
      </c>
      <c r="AU162" s="2" t="s">
        <v>1844</v>
      </c>
      <c r="AV162" s="2" t="s">
        <v>1281</v>
      </c>
      <c r="AW162" s="2" t="s">
        <v>5128</v>
      </c>
      <c r="AX162" s="2" t="s">
        <v>1844</v>
      </c>
      <c r="AY162" s="2" t="s">
        <v>1752</v>
      </c>
      <c r="AZ162" s="2" t="s">
        <v>2006</v>
      </c>
      <c r="BA162" s="2" t="s">
        <v>1844</v>
      </c>
      <c r="BB162" s="2" t="s">
        <v>1844</v>
      </c>
      <c r="BC162" s="2" t="s">
        <v>1844</v>
      </c>
      <c r="BD162" s="2" t="s">
        <v>1844</v>
      </c>
      <c r="BE162" s="2" t="s">
        <v>5129</v>
      </c>
      <c r="BF162" s="2" t="s">
        <v>1961</v>
      </c>
      <c r="BG162" s="2" t="s">
        <v>1905</v>
      </c>
      <c r="BH162" s="2" t="s">
        <v>5405</v>
      </c>
      <c r="BI162" s="2" t="s">
        <v>1857</v>
      </c>
      <c r="BJ162" s="2" t="s">
        <v>2007</v>
      </c>
      <c r="BK162" s="2" t="s">
        <v>1844</v>
      </c>
      <c r="BL162" s="2" t="s">
        <v>1025</v>
      </c>
      <c r="BM162" s="2" t="s">
        <v>1844</v>
      </c>
      <c r="BN162" s="2" t="s">
        <v>1844</v>
      </c>
      <c r="BO162" s="2" t="s">
        <v>1844</v>
      </c>
      <c r="BP162" s="2" t="s">
        <v>1844</v>
      </c>
      <c r="BQ162" s="2" t="s">
        <v>5187</v>
      </c>
      <c r="BR162" s="2" t="s">
        <v>1844</v>
      </c>
      <c r="BS162" s="2" t="s">
        <v>1844</v>
      </c>
      <c r="BT162" s="2" t="s">
        <v>5406</v>
      </c>
      <c r="BU162" s="2" t="s">
        <v>1844</v>
      </c>
      <c r="BV162" s="2" t="s">
        <v>1844</v>
      </c>
      <c r="BW162" s="2" t="s">
        <v>1844</v>
      </c>
      <c r="BX162" s="2" t="s">
        <v>1844</v>
      </c>
      <c r="BY162" s="2" t="s">
        <v>1844</v>
      </c>
      <c r="BZ162" s="2" t="s">
        <v>1844</v>
      </c>
      <c r="CA162" s="2" t="s">
        <v>1844</v>
      </c>
      <c r="CB162" s="2" t="s">
        <v>1853</v>
      </c>
      <c r="CC162" s="2" t="s">
        <v>1844</v>
      </c>
      <c r="CD162" s="2" t="s">
        <v>1844</v>
      </c>
      <c r="CE162" s="2" t="s">
        <v>1854</v>
      </c>
      <c r="CF162" s="2" t="s">
        <v>1844</v>
      </c>
      <c r="CG162" s="2" t="s">
        <v>5131</v>
      </c>
      <c r="CH162" s="2" t="s">
        <v>1844</v>
      </c>
      <c r="CI162" s="2" t="s">
        <v>240</v>
      </c>
      <c r="CJ162" s="2" t="s">
        <v>1844</v>
      </c>
      <c r="CK162" s="2" t="s">
        <v>5132</v>
      </c>
      <c r="CL162" s="2" t="s">
        <v>1844</v>
      </c>
      <c r="CM162" s="2" t="s">
        <v>1844</v>
      </c>
      <c r="CN162" s="2" t="s">
        <v>1851</v>
      </c>
      <c r="CO162" s="2" t="s">
        <v>1855</v>
      </c>
      <c r="CP162" s="2" t="s">
        <v>1844</v>
      </c>
      <c r="CQ162" s="2" t="s">
        <v>1844</v>
      </c>
      <c r="CR162" s="2" t="s">
        <v>1847</v>
      </c>
      <c r="CS162" s="2" t="s">
        <v>1844</v>
      </c>
      <c r="CT162" s="2" t="s">
        <v>1844</v>
      </c>
      <c r="CU162" s="2" t="s">
        <v>5133</v>
      </c>
      <c r="CV162" s="2" t="s">
        <v>5134</v>
      </c>
      <c r="CW162" s="3">
        <v>44628</v>
      </c>
      <c r="CX162" s="3">
        <v>44628</v>
      </c>
      <c r="CY162" s="3">
        <v>44628</v>
      </c>
      <c r="CZ162" s="28">
        <v>206643</v>
      </c>
      <c r="DA162" s="4">
        <v>0</v>
      </c>
      <c r="DB162" s="3"/>
      <c r="DC162" s="3"/>
      <c r="DD162" s="3">
        <v>44628</v>
      </c>
      <c r="DE162" s="3">
        <v>44628</v>
      </c>
      <c r="DF162" s="3"/>
      <c r="DG162" s="3">
        <v>44628</v>
      </c>
      <c r="DH162" s="3">
        <v>44628</v>
      </c>
      <c r="DI162" s="3">
        <v>44628</v>
      </c>
      <c r="DJ162" s="3">
        <v>45348</v>
      </c>
      <c r="DK162" s="28">
        <v>0</v>
      </c>
      <c r="DL162" s="3"/>
      <c r="DM162" s="28">
        <v>0</v>
      </c>
      <c r="DN162" s="28">
        <v>0</v>
      </c>
      <c r="DO162" s="3">
        <v>44628</v>
      </c>
      <c r="DP162" s="2" t="s">
        <v>5135</v>
      </c>
      <c r="DQ162" s="28">
        <v>0</v>
      </c>
      <c r="DR162" s="28">
        <v>0</v>
      </c>
      <c r="DS162" s="28">
        <v>0</v>
      </c>
      <c r="DT162" s="28">
        <v>206643</v>
      </c>
      <c r="DU162" s="2" t="s">
        <v>1844</v>
      </c>
    </row>
    <row r="163" spans="1:125" x14ac:dyDescent="0.25">
      <c r="A163" s="2" t="s">
        <v>1990</v>
      </c>
      <c r="B163" s="2" t="s">
        <v>1298</v>
      </c>
      <c r="C163" s="2" t="s">
        <v>118</v>
      </c>
      <c r="D163" s="2" t="s">
        <v>119</v>
      </c>
      <c r="E163" s="2" t="s">
        <v>1989</v>
      </c>
      <c r="F163" s="2" t="s">
        <v>5363</v>
      </c>
      <c r="G163" s="2" t="s">
        <v>10</v>
      </c>
      <c r="H163" s="2" t="s">
        <v>1042</v>
      </c>
      <c r="I163" s="2" t="s">
        <v>5121</v>
      </c>
      <c r="J163" s="2" t="s">
        <v>5122</v>
      </c>
      <c r="K163" s="2" t="s">
        <v>1281</v>
      </c>
      <c r="L163" s="2" t="s">
        <v>5139</v>
      </c>
      <c r="M163" s="2" t="s">
        <v>1988</v>
      </c>
      <c r="N163" s="2" t="s">
        <v>1276</v>
      </c>
      <c r="O163" s="2" t="s">
        <v>1992</v>
      </c>
      <c r="P163" s="2" t="s">
        <v>1844</v>
      </c>
      <c r="Q163" s="2" t="s">
        <v>1296</v>
      </c>
      <c r="R163" s="2" t="s">
        <v>1844</v>
      </c>
      <c r="S163" s="2" t="s">
        <v>2001</v>
      </c>
      <c r="T163" s="2" t="s">
        <v>1278</v>
      </c>
      <c r="U163" s="2" t="s">
        <v>1844</v>
      </c>
      <c r="V163" s="2" t="s">
        <v>1844</v>
      </c>
      <c r="W163" s="2" t="s">
        <v>5125</v>
      </c>
      <c r="X163" s="2" t="s">
        <v>5126</v>
      </c>
      <c r="Y163" s="2" t="s">
        <v>1914</v>
      </c>
      <c r="Z163" s="2" t="s">
        <v>1281</v>
      </c>
      <c r="AA163" s="2" t="s">
        <v>1281</v>
      </c>
      <c r="AB163" s="2" t="s">
        <v>5127</v>
      </c>
      <c r="AC163" s="2" t="s">
        <v>1852</v>
      </c>
      <c r="AD163" s="2" t="s">
        <v>1844</v>
      </c>
      <c r="AE163" s="2" t="s">
        <v>1844</v>
      </c>
      <c r="AF163" s="2" t="s">
        <v>1844</v>
      </c>
      <c r="AG163" s="2" t="s">
        <v>1844</v>
      </c>
      <c r="AH163" s="2" t="s">
        <v>1844</v>
      </c>
      <c r="AI163" s="2" t="s">
        <v>1844</v>
      </c>
      <c r="AJ163" s="2" t="s">
        <v>1281</v>
      </c>
      <c r="AK163" s="2" t="s">
        <v>1844</v>
      </c>
      <c r="AL163" s="2" t="s">
        <v>120</v>
      </c>
      <c r="AM163" s="2" t="s">
        <v>1844</v>
      </c>
      <c r="AN163" s="2" t="s">
        <v>1844</v>
      </c>
      <c r="AO163" s="2" t="s">
        <v>1857</v>
      </c>
      <c r="AP163" s="2" t="s">
        <v>1857</v>
      </c>
      <c r="AQ163" s="2" t="s">
        <v>1844</v>
      </c>
      <c r="AR163" s="2" t="s">
        <v>1844</v>
      </c>
      <c r="AS163" s="2" t="s">
        <v>1844</v>
      </c>
      <c r="AT163" s="2" t="s">
        <v>1844</v>
      </c>
      <c r="AU163" s="2" t="s">
        <v>1844</v>
      </c>
      <c r="AV163" s="2" t="s">
        <v>1281</v>
      </c>
      <c r="AW163" s="2" t="s">
        <v>5128</v>
      </c>
      <c r="AX163" s="2" t="s">
        <v>1844</v>
      </c>
      <c r="AY163" s="2" t="s">
        <v>1752</v>
      </c>
      <c r="AZ163" s="2" t="s">
        <v>1993</v>
      </c>
      <c r="BA163" s="2" t="s">
        <v>1844</v>
      </c>
      <c r="BB163" s="2" t="s">
        <v>1844</v>
      </c>
      <c r="BC163" s="2" t="s">
        <v>1844</v>
      </c>
      <c r="BD163" s="2" t="s">
        <v>1844</v>
      </c>
      <c r="BE163" s="2" t="s">
        <v>5129</v>
      </c>
      <c r="BF163" s="2" t="s">
        <v>1857</v>
      </c>
      <c r="BG163" s="2" t="s">
        <v>1857</v>
      </c>
      <c r="BH163" s="2" t="s">
        <v>1995</v>
      </c>
      <c r="BI163" s="2" t="s">
        <v>1857</v>
      </c>
      <c r="BJ163" s="2" t="s">
        <v>1994</v>
      </c>
      <c r="BK163" s="2" t="s">
        <v>1844</v>
      </c>
      <c r="BL163" s="2" t="s">
        <v>1025</v>
      </c>
      <c r="BM163" s="2" t="s">
        <v>1844</v>
      </c>
      <c r="BN163" s="2" t="s">
        <v>1999</v>
      </c>
      <c r="BO163" s="2" t="s">
        <v>1844</v>
      </c>
      <c r="BP163" s="2" t="s">
        <v>1844</v>
      </c>
      <c r="BQ163" s="2" t="s">
        <v>5187</v>
      </c>
      <c r="BR163" s="2" t="s">
        <v>1844</v>
      </c>
      <c r="BS163" s="2" t="s">
        <v>1844</v>
      </c>
      <c r="BT163" s="2" t="s">
        <v>5407</v>
      </c>
      <c r="BU163" s="2" t="s">
        <v>1844</v>
      </c>
      <c r="BV163" s="2" t="s">
        <v>1844</v>
      </c>
      <c r="BW163" s="2" t="s">
        <v>1844</v>
      </c>
      <c r="BX163" s="2" t="s">
        <v>1844</v>
      </c>
      <c r="BY163" s="2" t="s">
        <v>1844</v>
      </c>
      <c r="BZ163" s="2" t="s">
        <v>1844</v>
      </c>
      <c r="CA163" s="2" t="s">
        <v>1844</v>
      </c>
      <c r="CB163" s="2" t="s">
        <v>1853</v>
      </c>
      <c r="CC163" s="2" t="s">
        <v>1844</v>
      </c>
      <c r="CD163" s="2" t="s">
        <v>1844</v>
      </c>
      <c r="CE163" s="2" t="s">
        <v>1854</v>
      </c>
      <c r="CF163" s="2" t="s">
        <v>1844</v>
      </c>
      <c r="CG163" s="2" t="s">
        <v>5131</v>
      </c>
      <c r="CH163" s="2" t="s">
        <v>1844</v>
      </c>
      <c r="CI163" s="2" t="s">
        <v>121</v>
      </c>
      <c r="CJ163" s="2" t="s">
        <v>1844</v>
      </c>
      <c r="CK163" s="2" t="s">
        <v>5132</v>
      </c>
      <c r="CL163" s="2" t="s">
        <v>1844</v>
      </c>
      <c r="CM163" s="2" t="s">
        <v>1844</v>
      </c>
      <c r="CN163" s="2" t="s">
        <v>1851</v>
      </c>
      <c r="CO163" s="2" t="s">
        <v>1855</v>
      </c>
      <c r="CP163" s="2" t="s">
        <v>1844</v>
      </c>
      <c r="CQ163" s="2" t="s">
        <v>1844</v>
      </c>
      <c r="CR163" s="2" t="s">
        <v>1847</v>
      </c>
      <c r="CS163" s="2" t="s">
        <v>2002</v>
      </c>
      <c r="CT163" s="2" t="s">
        <v>1844</v>
      </c>
      <c r="CU163" s="2" t="s">
        <v>5133</v>
      </c>
      <c r="CV163" s="2" t="s">
        <v>5134</v>
      </c>
      <c r="CW163" s="3">
        <v>44623</v>
      </c>
      <c r="CX163" s="3">
        <v>44620</v>
      </c>
      <c r="CY163" s="3">
        <v>44623</v>
      </c>
      <c r="CZ163" s="28">
        <v>311959</v>
      </c>
      <c r="DA163" s="4">
        <v>0</v>
      </c>
      <c r="DB163" s="3"/>
      <c r="DC163" s="3"/>
      <c r="DD163" s="3">
        <v>44623</v>
      </c>
      <c r="DE163" s="3">
        <v>44620</v>
      </c>
      <c r="DF163" s="3"/>
      <c r="DG163" s="3">
        <v>44623</v>
      </c>
      <c r="DH163" s="3"/>
      <c r="DI163" s="3">
        <v>44620</v>
      </c>
      <c r="DJ163" s="3">
        <v>45348</v>
      </c>
      <c r="DK163" s="28">
        <v>0</v>
      </c>
      <c r="DL163" s="3"/>
      <c r="DM163" s="28">
        <v>0</v>
      </c>
      <c r="DN163" s="28">
        <v>0</v>
      </c>
      <c r="DO163" s="3">
        <v>44623</v>
      </c>
      <c r="DP163" s="2" t="s">
        <v>5135</v>
      </c>
      <c r="DQ163" s="28">
        <v>0</v>
      </c>
      <c r="DR163" s="28">
        <v>0</v>
      </c>
      <c r="DS163" s="28">
        <v>0</v>
      </c>
      <c r="DT163" s="28">
        <v>311959</v>
      </c>
      <c r="DU163" s="2" t="s">
        <v>1844</v>
      </c>
    </row>
    <row r="164" spans="1:125" x14ac:dyDescent="0.25">
      <c r="A164" s="2" t="s">
        <v>1987</v>
      </c>
      <c r="B164" s="2" t="s">
        <v>1279</v>
      </c>
      <c r="C164" s="2" t="s">
        <v>183</v>
      </c>
      <c r="D164" s="2" t="s">
        <v>184</v>
      </c>
      <c r="E164" s="2" t="s">
        <v>1324</v>
      </c>
      <c r="F164" s="2" t="s">
        <v>5363</v>
      </c>
      <c r="G164" s="2" t="s">
        <v>10</v>
      </c>
      <c r="H164" s="2" t="s">
        <v>54</v>
      </c>
      <c r="I164" s="2" t="s">
        <v>5121</v>
      </c>
      <c r="J164" s="2" t="s">
        <v>5122</v>
      </c>
      <c r="K164" s="2" t="s">
        <v>1281</v>
      </c>
      <c r="L164" s="2" t="s">
        <v>5148</v>
      </c>
      <c r="M164" s="2" t="s">
        <v>1986</v>
      </c>
      <c r="N164" s="2" t="s">
        <v>1276</v>
      </c>
      <c r="O164" s="2" t="s">
        <v>1887</v>
      </c>
      <c r="P164" s="2" t="s">
        <v>1844</v>
      </c>
      <c r="Q164" s="2" t="s">
        <v>1292</v>
      </c>
      <c r="R164" s="2" t="s">
        <v>1844</v>
      </c>
      <c r="S164" s="2" t="s">
        <v>1844</v>
      </c>
      <c r="T164" s="2" t="s">
        <v>1278</v>
      </c>
      <c r="U164" s="2" t="s">
        <v>1844</v>
      </c>
      <c r="V164" s="2" t="s">
        <v>1844</v>
      </c>
      <c r="W164" s="2" t="s">
        <v>5125</v>
      </c>
      <c r="X164" s="2" t="s">
        <v>5126</v>
      </c>
      <c r="Y164" s="2" t="s">
        <v>1890</v>
      </c>
      <c r="Z164" s="2" t="s">
        <v>1281</v>
      </c>
      <c r="AA164" s="2" t="s">
        <v>1281</v>
      </c>
      <c r="AB164" s="2" t="s">
        <v>5127</v>
      </c>
      <c r="AC164" s="2" t="s">
        <v>1852</v>
      </c>
      <c r="AD164" s="2" t="s">
        <v>1844</v>
      </c>
      <c r="AE164" s="2" t="s">
        <v>1844</v>
      </c>
      <c r="AF164" s="2" t="s">
        <v>1844</v>
      </c>
      <c r="AG164" s="2" t="s">
        <v>1844</v>
      </c>
      <c r="AH164" s="2" t="s">
        <v>1844</v>
      </c>
      <c r="AI164" s="2" t="s">
        <v>1844</v>
      </c>
      <c r="AJ164" s="2" t="s">
        <v>1281</v>
      </c>
      <c r="AK164" s="2" t="s">
        <v>1844</v>
      </c>
      <c r="AL164" s="2" t="s">
        <v>185</v>
      </c>
      <c r="AM164" s="2" t="s">
        <v>1844</v>
      </c>
      <c r="AN164" s="2" t="s">
        <v>1844</v>
      </c>
      <c r="AO164" s="2" t="s">
        <v>1857</v>
      </c>
      <c r="AP164" s="2" t="s">
        <v>1857</v>
      </c>
      <c r="AQ164" s="2" t="s">
        <v>1844</v>
      </c>
      <c r="AR164" s="2" t="s">
        <v>1844</v>
      </c>
      <c r="AS164" s="2" t="s">
        <v>1844</v>
      </c>
      <c r="AT164" s="2" t="s">
        <v>1844</v>
      </c>
      <c r="AU164" s="2" t="s">
        <v>1844</v>
      </c>
      <c r="AV164" s="2" t="s">
        <v>1281</v>
      </c>
      <c r="AW164" s="2" t="s">
        <v>5128</v>
      </c>
      <c r="AX164" s="2" t="s">
        <v>1844</v>
      </c>
      <c r="AY164" s="2" t="s">
        <v>1752</v>
      </c>
      <c r="AZ164" s="2" t="s">
        <v>2107</v>
      </c>
      <c r="BA164" s="2" t="s">
        <v>1844</v>
      </c>
      <c r="BB164" s="2" t="s">
        <v>1844</v>
      </c>
      <c r="BC164" s="2" t="s">
        <v>1844</v>
      </c>
      <c r="BD164" s="2" t="s">
        <v>1844</v>
      </c>
      <c r="BE164" s="2" t="s">
        <v>5129</v>
      </c>
      <c r="BF164" s="2" t="s">
        <v>1905</v>
      </c>
      <c r="BG164" s="2" t="s">
        <v>1905</v>
      </c>
      <c r="BH164" s="2" t="s">
        <v>5408</v>
      </c>
      <c r="BI164" s="2" t="s">
        <v>1857</v>
      </c>
      <c r="BJ164" s="2" t="s">
        <v>1905</v>
      </c>
      <c r="BK164" s="2" t="s">
        <v>1844</v>
      </c>
      <c r="BL164" s="2" t="s">
        <v>1025</v>
      </c>
      <c r="BM164" s="2" t="s">
        <v>1844</v>
      </c>
      <c r="BN164" s="2" t="s">
        <v>1844</v>
      </c>
      <c r="BO164" s="2" t="s">
        <v>1844</v>
      </c>
      <c r="BP164" s="2" t="s">
        <v>1844</v>
      </c>
      <c r="BQ164" s="2" t="s">
        <v>5187</v>
      </c>
      <c r="BR164" s="2" t="s">
        <v>1844</v>
      </c>
      <c r="BS164" s="2" t="s">
        <v>1844</v>
      </c>
      <c r="BT164" s="2" t="s">
        <v>5409</v>
      </c>
      <c r="BU164" s="2" t="s">
        <v>1844</v>
      </c>
      <c r="BV164" s="2" t="s">
        <v>1844</v>
      </c>
      <c r="BW164" s="2" t="s">
        <v>1844</v>
      </c>
      <c r="BX164" s="2" t="s">
        <v>1844</v>
      </c>
      <c r="BY164" s="2" t="s">
        <v>1844</v>
      </c>
      <c r="BZ164" s="2" t="s">
        <v>1844</v>
      </c>
      <c r="CA164" s="2" t="s">
        <v>1844</v>
      </c>
      <c r="CB164" s="2" t="s">
        <v>1853</v>
      </c>
      <c r="CC164" s="2" t="s">
        <v>1844</v>
      </c>
      <c r="CD164" s="2" t="s">
        <v>1844</v>
      </c>
      <c r="CE164" s="2" t="s">
        <v>1854</v>
      </c>
      <c r="CF164" s="2" t="s">
        <v>1844</v>
      </c>
      <c r="CG164" s="2" t="s">
        <v>1844</v>
      </c>
      <c r="CH164" s="2" t="s">
        <v>1844</v>
      </c>
      <c r="CI164" s="2" t="s">
        <v>186</v>
      </c>
      <c r="CJ164" s="2" t="s">
        <v>1844</v>
      </c>
      <c r="CK164" s="2" t="s">
        <v>5132</v>
      </c>
      <c r="CL164" s="2" t="s">
        <v>1844</v>
      </c>
      <c r="CM164" s="2" t="s">
        <v>1844</v>
      </c>
      <c r="CN164" s="2" t="s">
        <v>1851</v>
      </c>
      <c r="CO164" s="2" t="s">
        <v>1855</v>
      </c>
      <c r="CP164" s="2" t="s">
        <v>1844</v>
      </c>
      <c r="CQ164" s="2" t="s">
        <v>1844</v>
      </c>
      <c r="CR164" s="2" t="s">
        <v>1847</v>
      </c>
      <c r="CS164" s="2" t="s">
        <v>1844</v>
      </c>
      <c r="CT164" s="2" t="s">
        <v>1844</v>
      </c>
      <c r="CU164" s="2" t="s">
        <v>1844</v>
      </c>
      <c r="CV164" s="2" t="s">
        <v>5134</v>
      </c>
      <c r="CW164" s="3">
        <v>44618</v>
      </c>
      <c r="CX164" s="3">
        <v>44618</v>
      </c>
      <c r="CY164" s="3">
        <v>44618</v>
      </c>
      <c r="CZ164" s="28">
        <v>102807</v>
      </c>
      <c r="DA164" s="4">
        <v>0</v>
      </c>
      <c r="DB164" s="3"/>
      <c r="DC164" s="3"/>
      <c r="DD164" s="3">
        <v>44664</v>
      </c>
      <c r="DE164" s="3">
        <v>44618</v>
      </c>
      <c r="DF164" s="3"/>
      <c r="DG164" s="3">
        <v>44667</v>
      </c>
      <c r="DH164" s="3"/>
      <c r="DI164" s="3">
        <v>44618</v>
      </c>
      <c r="DJ164" s="3">
        <v>45348</v>
      </c>
      <c r="DK164" s="28">
        <v>0</v>
      </c>
      <c r="DL164" s="3"/>
      <c r="DM164" s="28">
        <v>0</v>
      </c>
      <c r="DN164" s="28">
        <v>0</v>
      </c>
      <c r="DO164" s="3">
        <v>44618</v>
      </c>
      <c r="DP164" s="2" t="s">
        <v>5135</v>
      </c>
      <c r="DQ164" s="28">
        <v>0</v>
      </c>
      <c r="DR164" s="28">
        <v>0</v>
      </c>
      <c r="DS164" s="28">
        <v>0</v>
      </c>
      <c r="DT164" s="28">
        <v>102807</v>
      </c>
      <c r="DU164" s="2" t="s">
        <v>1844</v>
      </c>
    </row>
    <row r="165" spans="1:125" x14ac:dyDescent="0.25">
      <c r="A165" s="2" t="s">
        <v>1983</v>
      </c>
      <c r="B165" s="2" t="s">
        <v>1291</v>
      </c>
      <c r="C165" s="2" t="s">
        <v>405</v>
      </c>
      <c r="D165" s="2" t="s">
        <v>406</v>
      </c>
      <c r="E165" s="2" t="s">
        <v>1323</v>
      </c>
      <c r="F165" s="2" t="s">
        <v>5363</v>
      </c>
      <c r="G165" s="2" t="s">
        <v>10</v>
      </c>
      <c r="H165" s="2" t="s">
        <v>54</v>
      </c>
      <c r="I165" s="2" t="s">
        <v>5121</v>
      </c>
      <c r="J165" s="2" t="s">
        <v>5122</v>
      </c>
      <c r="K165" s="2" t="s">
        <v>1281</v>
      </c>
      <c r="L165" s="2" t="s">
        <v>5148</v>
      </c>
      <c r="M165" s="2" t="s">
        <v>1982</v>
      </c>
      <c r="N165" s="2" t="s">
        <v>1276</v>
      </c>
      <c r="O165" s="2" t="s">
        <v>1844</v>
      </c>
      <c r="P165" s="2" t="s">
        <v>1844</v>
      </c>
      <c r="Q165" s="2" t="s">
        <v>1292</v>
      </c>
      <c r="R165" s="2" t="s">
        <v>1844</v>
      </c>
      <c r="S165" s="2" t="s">
        <v>1844</v>
      </c>
      <c r="T165" s="2" t="s">
        <v>1278</v>
      </c>
      <c r="U165" s="2" t="s">
        <v>1844</v>
      </c>
      <c r="V165" s="2" t="s">
        <v>1844</v>
      </c>
      <c r="W165" s="2" t="s">
        <v>5125</v>
      </c>
      <c r="X165" s="2" t="s">
        <v>5126</v>
      </c>
      <c r="Y165" s="2" t="s">
        <v>1866</v>
      </c>
      <c r="Z165" s="2" t="s">
        <v>1281</v>
      </c>
      <c r="AA165" s="2" t="s">
        <v>1281</v>
      </c>
      <c r="AB165" s="2" t="s">
        <v>5127</v>
      </c>
      <c r="AC165" s="2" t="s">
        <v>1852</v>
      </c>
      <c r="AD165" s="2" t="s">
        <v>1844</v>
      </c>
      <c r="AE165" s="2" t="s">
        <v>1844</v>
      </c>
      <c r="AF165" s="2" t="s">
        <v>1844</v>
      </c>
      <c r="AG165" s="2" t="s">
        <v>1844</v>
      </c>
      <c r="AH165" s="2" t="s">
        <v>1844</v>
      </c>
      <c r="AI165" s="2" t="s">
        <v>1844</v>
      </c>
      <c r="AJ165" s="2" t="s">
        <v>1281</v>
      </c>
      <c r="AK165" s="2" t="s">
        <v>1844</v>
      </c>
      <c r="AL165" s="2" t="s">
        <v>154</v>
      </c>
      <c r="AM165" s="2" t="s">
        <v>1844</v>
      </c>
      <c r="AN165" s="2" t="s">
        <v>1844</v>
      </c>
      <c r="AO165" s="2" t="s">
        <v>1857</v>
      </c>
      <c r="AP165" s="2" t="s">
        <v>1857</v>
      </c>
      <c r="AQ165" s="2" t="s">
        <v>1844</v>
      </c>
      <c r="AR165" s="2" t="s">
        <v>1844</v>
      </c>
      <c r="AS165" s="2" t="s">
        <v>1844</v>
      </c>
      <c r="AT165" s="2" t="s">
        <v>1844</v>
      </c>
      <c r="AU165" s="2" t="s">
        <v>1844</v>
      </c>
      <c r="AV165" s="2" t="s">
        <v>1281</v>
      </c>
      <c r="AW165" s="2" t="s">
        <v>5128</v>
      </c>
      <c r="AX165" s="2" t="s">
        <v>1844</v>
      </c>
      <c r="AY165" s="2" t="s">
        <v>1752</v>
      </c>
      <c r="AZ165" s="2" t="s">
        <v>1984</v>
      </c>
      <c r="BA165" s="2" t="s">
        <v>1844</v>
      </c>
      <c r="BB165" s="2" t="s">
        <v>1844</v>
      </c>
      <c r="BC165" s="2" t="s">
        <v>1844</v>
      </c>
      <c r="BD165" s="2" t="s">
        <v>1844</v>
      </c>
      <c r="BE165" s="2" t="s">
        <v>5129</v>
      </c>
      <c r="BF165" s="2" t="s">
        <v>1905</v>
      </c>
      <c r="BG165" s="2" t="s">
        <v>1857</v>
      </c>
      <c r="BH165" s="2" t="s">
        <v>1985</v>
      </c>
      <c r="BI165" s="2" t="s">
        <v>1857</v>
      </c>
      <c r="BJ165" s="2" t="s">
        <v>1880</v>
      </c>
      <c r="BK165" s="2" t="s">
        <v>1844</v>
      </c>
      <c r="BL165" s="2" t="s">
        <v>1025</v>
      </c>
      <c r="BM165" s="2" t="s">
        <v>1844</v>
      </c>
      <c r="BN165" s="2" t="s">
        <v>1844</v>
      </c>
      <c r="BO165" s="2" t="s">
        <v>1844</v>
      </c>
      <c r="BP165" s="2" t="s">
        <v>1844</v>
      </c>
      <c r="BQ165" s="2" t="s">
        <v>5187</v>
      </c>
      <c r="BR165" s="2" t="s">
        <v>1844</v>
      </c>
      <c r="BS165" s="2" t="s">
        <v>1844</v>
      </c>
      <c r="BT165" s="2" t="s">
        <v>5410</v>
      </c>
      <c r="BU165" s="2" t="s">
        <v>1844</v>
      </c>
      <c r="BV165" s="2" t="s">
        <v>1844</v>
      </c>
      <c r="BW165" s="2" t="s">
        <v>1844</v>
      </c>
      <c r="BX165" s="2" t="s">
        <v>1844</v>
      </c>
      <c r="BY165" s="2" t="s">
        <v>1844</v>
      </c>
      <c r="BZ165" s="2" t="s">
        <v>1844</v>
      </c>
      <c r="CA165" s="2" t="s">
        <v>1844</v>
      </c>
      <c r="CB165" s="2" t="s">
        <v>1853</v>
      </c>
      <c r="CC165" s="2" t="s">
        <v>1844</v>
      </c>
      <c r="CD165" s="2" t="s">
        <v>1844</v>
      </c>
      <c r="CE165" s="2" t="s">
        <v>1854</v>
      </c>
      <c r="CF165" s="2" t="s">
        <v>1844</v>
      </c>
      <c r="CG165" s="2" t="s">
        <v>1844</v>
      </c>
      <c r="CH165" s="2" t="s">
        <v>1844</v>
      </c>
      <c r="CI165" s="2" t="s">
        <v>155</v>
      </c>
      <c r="CJ165" s="2" t="s">
        <v>1844</v>
      </c>
      <c r="CK165" s="2" t="s">
        <v>5132</v>
      </c>
      <c r="CL165" s="2" t="s">
        <v>1844</v>
      </c>
      <c r="CM165" s="2" t="s">
        <v>1844</v>
      </c>
      <c r="CN165" s="2" t="s">
        <v>1851</v>
      </c>
      <c r="CO165" s="2" t="s">
        <v>1855</v>
      </c>
      <c r="CP165" s="2" t="s">
        <v>1844</v>
      </c>
      <c r="CQ165" s="2" t="s">
        <v>1844</v>
      </c>
      <c r="CR165" s="2" t="s">
        <v>1844</v>
      </c>
      <c r="CS165" s="2" t="s">
        <v>1844</v>
      </c>
      <c r="CT165" s="2" t="s">
        <v>1844</v>
      </c>
      <c r="CU165" s="2" t="s">
        <v>1844</v>
      </c>
      <c r="CV165" s="2" t="s">
        <v>5134</v>
      </c>
      <c r="CW165" s="3">
        <v>44616</v>
      </c>
      <c r="CX165" s="3">
        <v>44616</v>
      </c>
      <c r="CY165" s="3">
        <v>44616</v>
      </c>
      <c r="CZ165" s="28">
        <v>246737</v>
      </c>
      <c r="DA165" s="4">
        <v>0</v>
      </c>
      <c r="DB165" s="3"/>
      <c r="DC165" s="3"/>
      <c r="DD165" s="3">
        <v>44645</v>
      </c>
      <c r="DE165" s="3">
        <v>44616</v>
      </c>
      <c r="DF165" s="3"/>
      <c r="DG165" s="3">
        <v>44645</v>
      </c>
      <c r="DH165" s="3"/>
      <c r="DI165" s="3">
        <v>44616</v>
      </c>
      <c r="DJ165" s="3">
        <v>45348</v>
      </c>
      <c r="DK165" s="28">
        <v>0</v>
      </c>
      <c r="DL165" s="3"/>
      <c r="DM165" s="28">
        <v>0</v>
      </c>
      <c r="DN165" s="28">
        <v>0</v>
      </c>
      <c r="DO165" s="3">
        <v>44616</v>
      </c>
      <c r="DP165" s="2" t="s">
        <v>5135</v>
      </c>
      <c r="DQ165" s="28">
        <v>0</v>
      </c>
      <c r="DR165" s="28">
        <v>0</v>
      </c>
      <c r="DS165" s="28">
        <v>0</v>
      </c>
      <c r="DT165" s="28">
        <v>246737</v>
      </c>
      <c r="DU165" s="2" t="s">
        <v>1844</v>
      </c>
    </row>
    <row r="166" spans="1:125" x14ac:dyDescent="0.25">
      <c r="A166" s="2" t="s">
        <v>1964</v>
      </c>
      <c r="B166" s="2" t="s">
        <v>1295</v>
      </c>
      <c r="C166" s="2" t="s">
        <v>51</v>
      </c>
      <c r="D166" s="2" t="s">
        <v>52</v>
      </c>
      <c r="E166" s="2" t="s">
        <v>1318</v>
      </c>
      <c r="F166" s="2" t="s">
        <v>5363</v>
      </c>
      <c r="G166" s="2" t="s">
        <v>10</v>
      </c>
      <c r="H166" s="2" t="s">
        <v>67</v>
      </c>
      <c r="I166" s="2" t="s">
        <v>5121</v>
      </c>
      <c r="J166" s="2" t="s">
        <v>5122</v>
      </c>
      <c r="K166" s="2" t="s">
        <v>1281</v>
      </c>
      <c r="L166" s="2" t="s">
        <v>5139</v>
      </c>
      <c r="M166" s="2" t="s">
        <v>1963</v>
      </c>
      <c r="N166" s="2" t="s">
        <v>1276</v>
      </c>
      <c r="O166" s="2" t="s">
        <v>1870</v>
      </c>
      <c r="P166" s="2" t="s">
        <v>1844</v>
      </c>
      <c r="Q166" s="2" t="s">
        <v>1296</v>
      </c>
      <c r="R166" s="2" t="s">
        <v>1844</v>
      </c>
      <c r="S166" s="2" t="s">
        <v>1875</v>
      </c>
      <c r="T166" s="2" t="s">
        <v>1278</v>
      </c>
      <c r="U166" s="2" t="s">
        <v>1844</v>
      </c>
      <c r="V166" s="2" t="s">
        <v>1844</v>
      </c>
      <c r="W166" s="2" t="s">
        <v>5125</v>
      </c>
      <c r="X166" s="2" t="s">
        <v>5126</v>
      </c>
      <c r="Y166" s="2" t="s">
        <v>1871</v>
      </c>
      <c r="Z166" s="2" t="s">
        <v>1281</v>
      </c>
      <c r="AA166" s="2" t="s">
        <v>1281</v>
      </c>
      <c r="AB166" s="2" t="s">
        <v>5127</v>
      </c>
      <c r="AC166" s="2" t="s">
        <v>1852</v>
      </c>
      <c r="AD166" s="2" t="s">
        <v>1844</v>
      </c>
      <c r="AE166" s="2" t="s">
        <v>1844</v>
      </c>
      <c r="AF166" s="2" t="s">
        <v>1873</v>
      </c>
      <c r="AG166" s="2" t="s">
        <v>1844</v>
      </c>
      <c r="AH166" s="2" t="s">
        <v>1844</v>
      </c>
      <c r="AI166" s="2" t="s">
        <v>1844</v>
      </c>
      <c r="AJ166" s="2" t="s">
        <v>1281</v>
      </c>
      <c r="AK166" s="2" t="s">
        <v>1844</v>
      </c>
      <c r="AL166" s="2" t="s">
        <v>53</v>
      </c>
      <c r="AM166" s="2" t="s">
        <v>1844</v>
      </c>
      <c r="AN166" s="2" t="s">
        <v>1844</v>
      </c>
      <c r="AO166" s="2" t="s">
        <v>1857</v>
      </c>
      <c r="AP166" s="2" t="s">
        <v>1857</v>
      </c>
      <c r="AQ166" s="2" t="s">
        <v>1844</v>
      </c>
      <c r="AR166" s="2" t="s">
        <v>1844</v>
      </c>
      <c r="AS166" s="2" t="s">
        <v>1844</v>
      </c>
      <c r="AT166" s="2" t="s">
        <v>1844</v>
      </c>
      <c r="AU166" s="2" t="s">
        <v>1844</v>
      </c>
      <c r="AV166" s="2" t="s">
        <v>1281</v>
      </c>
      <c r="AW166" s="2" t="s">
        <v>5128</v>
      </c>
      <c r="AX166" s="2" t="s">
        <v>1844</v>
      </c>
      <c r="AY166" s="2" t="s">
        <v>1752</v>
      </c>
      <c r="AZ166" s="2" t="s">
        <v>1966</v>
      </c>
      <c r="BA166" s="2" t="s">
        <v>1844</v>
      </c>
      <c r="BB166" s="2" t="s">
        <v>1844</v>
      </c>
      <c r="BC166" s="2" t="s">
        <v>1844</v>
      </c>
      <c r="BD166" s="2" t="s">
        <v>1844</v>
      </c>
      <c r="BE166" s="2" t="s">
        <v>5129</v>
      </c>
      <c r="BF166" s="2" t="s">
        <v>1857</v>
      </c>
      <c r="BG166" s="2" t="s">
        <v>1857</v>
      </c>
      <c r="BH166" s="2" t="s">
        <v>5411</v>
      </c>
      <c r="BI166" s="2" t="s">
        <v>1857</v>
      </c>
      <c r="BJ166" s="2" t="s">
        <v>1967</v>
      </c>
      <c r="BK166" s="2" t="s">
        <v>1844</v>
      </c>
      <c r="BL166" s="2" t="s">
        <v>1025</v>
      </c>
      <c r="BM166" s="2" t="s">
        <v>1844</v>
      </c>
      <c r="BN166" s="2" t="s">
        <v>1872</v>
      </c>
      <c r="BO166" s="2" t="s">
        <v>1844</v>
      </c>
      <c r="BP166" s="2" t="s">
        <v>1844</v>
      </c>
      <c r="BQ166" s="2" t="s">
        <v>5187</v>
      </c>
      <c r="BR166" s="2" t="s">
        <v>1844</v>
      </c>
      <c r="BS166" s="2" t="s">
        <v>1844</v>
      </c>
      <c r="BT166" s="2" t="s">
        <v>5412</v>
      </c>
      <c r="BU166" s="2" t="s">
        <v>1844</v>
      </c>
      <c r="BV166" s="2" t="s">
        <v>1844</v>
      </c>
      <c r="BW166" s="2" t="s">
        <v>1844</v>
      </c>
      <c r="BX166" s="2" t="s">
        <v>1844</v>
      </c>
      <c r="BY166" s="2" t="s">
        <v>1844</v>
      </c>
      <c r="BZ166" s="2" t="s">
        <v>1844</v>
      </c>
      <c r="CA166" s="2" t="s">
        <v>1844</v>
      </c>
      <c r="CB166" s="2" t="s">
        <v>1853</v>
      </c>
      <c r="CC166" s="2" t="s">
        <v>1844</v>
      </c>
      <c r="CD166" s="2" t="s">
        <v>1844</v>
      </c>
      <c r="CE166" s="2" t="s">
        <v>1854</v>
      </c>
      <c r="CF166" s="2" t="s">
        <v>1844</v>
      </c>
      <c r="CG166" s="2" t="s">
        <v>5131</v>
      </c>
      <c r="CH166" s="2" t="s">
        <v>1844</v>
      </c>
      <c r="CI166" s="2" t="s">
        <v>55</v>
      </c>
      <c r="CJ166" s="2" t="s">
        <v>1844</v>
      </c>
      <c r="CK166" s="2" t="s">
        <v>5132</v>
      </c>
      <c r="CL166" s="2" t="s">
        <v>1844</v>
      </c>
      <c r="CM166" s="2" t="s">
        <v>1844</v>
      </c>
      <c r="CN166" s="2" t="s">
        <v>1851</v>
      </c>
      <c r="CO166" s="2" t="s">
        <v>1855</v>
      </c>
      <c r="CP166" s="2" t="s">
        <v>1844</v>
      </c>
      <c r="CQ166" s="2" t="s">
        <v>1844</v>
      </c>
      <c r="CR166" s="2" t="s">
        <v>1847</v>
      </c>
      <c r="CS166" s="2" t="s">
        <v>1876</v>
      </c>
      <c r="CT166" s="2" t="s">
        <v>1844</v>
      </c>
      <c r="CU166" s="2" t="s">
        <v>5133</v>
      </c>
      <c r="CV166" s="2" t="s">
        <v>5134</v>
      </c>
      <c r="CW166" s="3">
        <v>44611</v>
      </c>
      <c r="CX166" s="3">
        <v>44610</v>
      </c>
      <c r="CY166" s="3">
        <v>44610</v>
      </c>
      <c r="CZ166" s="28">
        <v>205716</v>
      </c>
      <c r="DA166" s="4">
        <v>0</v>
      </c>
      <c r="DB166" s="3"/>
      <c r="DC166" s="3"/>
      <c r="DD166" s="3">
        <v>44611</v>
      </c>
      <c r="DE166" s="3">
        <v>44610</v>
      </c>
      <c r="DF166" s="3"/>
      <c r="DG166" s="3">
        <v>44611</v>
      </c>
      <c r="DH166" s="3"/>
      <c r="DI166" s="3">
        <v>44610</v>
      </c>
      <c r="DJ166" s="3">
        <v>45348</v>
      </c>
      <c r="DK166" s="28">
        <v>0</v>
      </c>
      <c r="DL166" s="3"/>
      <c r="DM166" s="28">
        <v>0</v>
      </c>
      <c r="DN166" s="28">
        <v>0</v>
      </c>
      <c r="DO166" s="3">
        <v>44611</v>
      </c>
      <c r="DP166" s="2" t="s">
        <v>5135</v>
      </c>
      <c r="DQ166" s="28">
        <v>0</v>
      </c>
      <c r="DR166" s="28">
        <v>0</v>
      </c>
      <c r="DS166" s="28">
        <v>0</v>
      </c>
      <c r="DT166" s="28">
        <v>205716</v>
      </c>
      <c r="DU166" s="2" t="s">
        <v>1844</v>
      </c>
    </row>
    <row r="167" spans="1:125" x14ac:dyDescent="0.25">
      <c r="A167" s="2" t="s">
        <v>1974</v>
      </c>
      <c r="B167" s="2" t="s">
        <v>1279</v>
      </c>
      <c r="C167" s="2" t="s">
        <v>238</v>
      </c>
      <c r="D167" s="2" t="s">
        <v>239</v>
      </c>
      <c r="E167" s="2" t="s">
        <v>1320</v>
      </c>
      <c r="F167" s="2" t="s">
        <v>5363</v>
      </c>
      <c r="G167" s="2" t="s">
        <v>10</v>
      </c>
      <c r="H167" s="2" t="s">
        <v>67</v>
      </c>
      <c r="I167" s="2" t="s">
        <v>5121</v>
      </c>
      <c r="J167" s="2" t="s">
        <v>5122</v>
      </c>
      <c r="K167" s="2" t="s">
        <v>1281</v>
      </c>
      <c r="L167" s="2" t="s">
        <v>5139</v>
      </c>
      <c r="M167" s="2" t="s">
        <v>1973</v>
      </c>
      <c r="N167" s="2" t="s">
        <v>1276</v>
      </c>
      <c r="O167" s="2" t="s">
        <v>1846</v>
      </c>
      <c r="P167" s="2" t="s">
        <v>1844</v>
      </c>
      <c r="Q167" s="2" t="s">
        <v>1296</v>
      </c>
      <c r="R167" s="2" t="s">
        <v>1844</v>
      </c>
      <c r="S167" s="2" t="s">
        <v>1844</v>
      </c>
      <c r="T167" s="2" t="s">
        <v>1278</v>
      </c>
      <c r="U167" s="2" t="s">
        <v>1844</v>
      </c>
      <c r="V167" s="2" t="s">
        <v>1844</v>
      </c>
      <c r="W167" s="2" t="s">
        <v>5125</v>
      </c>
      <c r="X167" s="2" t="s">
        <v>5126</v>
      </c>
      <c r="Y167" s="2" t="s">
        <v>1856</v>
      </c>
      <c r="Z167" s="2" t="s">
        <v>1281</v>
      </c>
      <c r="AA167" s="2" t="s">
        <v>1281</v>
      </c>
      <c r="AB167" s="2" t="s">
        <v>5127</v>
      </c>
      <c r="AC167" s="2" t="s">
        <v>1852</v>
      </c>
      <c r="AD167" s="2" t="s">
        <v>1844</v>
      </c>
      <c r="AE167" s="2" t="s">
        <v>1844</v>
      </c>
      <c r="AF167" s="2" t="s">
        <v>1844</v>
      </c>
      <c r="AG167" s="2" t="s">
        <v>1844</v>
      </c>
      <c r="AH167" s="2" t="s">
        <v>1844</v>
      </c>
      <c r="AI167" s="2" t="s">
        <v>1844</v>
      </c>
      <c r="AJ167" s="2" t="s">
        <v>1281</v>
      </c>
      <c r="AK167" s="2" t="s">
        <v>1844</v>
      </c>
      <c r="AL167" s="2" t="s">
        <v>185</v>
      </c>
      <c r="AM167" s="2" t="s">
        <v>1844</v>
      </c>
      <c r="AN167" s="2" t="s">
        <v>1844</v>
      </c>
      <c r="AO167" s="2" t="s">
        <v>1857</v>
      </c>
      <c r="AP167" s="2" t="s">
        <v>1857</v>
      </c>
      <c r="AQ167" s="2" t="s">
        <v>1844</v>
      </c>
      <c r="AR167" s="2" t="s">
        <v>1844</v>
      </c>
      <c r="AS167" s="2" t="s">
        <v>1844</v>
      </c>
      <c r="AT167" s="2" t="s">
        <v>1844</v>
      </c>
      <c r="AU167" s="2" t="s">
        <v>1844</v>
      </c>
      <c r="AV167" s="2" t="s">
        <v>1281</v>
      </c>
      <c r="AW167" s="2" t="s">
        <v>5128</v>
      </c>
      <c r="AX167" s="2" t="s">
        <v>1844</v>
      </c>
      <c r="AY167" s="2" t="s">
        <v>1752</v>
      </c>
      <c r="AZ167" s="2" t="s">
        <v>1975</v>
      </c>
      <c r="BA167" s="2" t="s">
        <v>1844</v>
      </c>
      <c r="BB167" s="2" t="s">
        <v>1844</v>
      </c>
      <c r="BC167" s="2" t="s">
        <v>1844</v>
      </c>
      <c r="BD167" s="2" t="s">
        <v>1844</v>
      </c>
      <c r="BE167" s="2" t="s">
        <v>5129</v>
      </c>
      <c r="BF167" s="2" t="s">
        <v>1905</v>
      </c>
      <c r="BG167" s="2" t="s">
        <v>1905</v>
      </c>
      <c r="BH167" s="2" t="s">
        <v>5413</v>
      </c>
      <c r="BI167" s="2" t="s">
        <v>1857</v>
      </c>
      <c r="BJ167" s="2" t="s">
        <v>1976</v>
      </c>
      <c r="BK167" s="2" t="s">
        <v>1844</v>
      </c>
      <c r="BL167" s="2" t="s">
        <v>1025</v>
      </c>
      <c r="BM167" s="2" t="s">
        <v>1844</v>
      </c>
      <c r="BN167" s="2" t="s">
        <v>1844</v>
      </c>
      <c r="BO167" s="2" t="s">
        <v>1844</v>
      </c>
      <c r="BP167" s="2" t="s">
        <v>1844</v>
      </c>
      <c r="BQ167" s="2" t="s">
        <v>5187</v>
      </c>
      <c r="BR167" s="2" t="s">
        <v>1844</v>
      </c>
      <c r="BS167" s="2" t="s">
        <v>1844</v>
      </c>
      <c r="BT167" s="2" t="s">
        <v>5414</v>
      </c>
      <c r="BU167" s="2" t="s">
        <v>1844</v>
      </c>
      <c r="BV167" s="2" t="s">
        <v>1844</v>
      </c>
      <c r="BW167" s="2" t="s">
        <v>1844</v>
      </c>
      <c r="BX167" s="2" t="s">
        <v>1844</v>
      </c>
      <c r="BY167" s="2" t="s">
        <v>1844</v>
      </c>
      <c r="BZ167" s="2" t="s">
        <v>1844</v>
      </c>
      <c r="CA167" s="2" t="s">
        <v>1844</v>
      </c>
      <c r="CB167" s="2" t="s">
        <v>1853</v>
      </c>
      <c r="CC167" s="2" t="s">
        <v>1844</v>
      </c>
      <c r="CD167" s="2" t="s">
        <v>1844</v>
      </c>
      <c r="CE167" s="2" t="s">
        <v>1854</v>
      </c>
      <c r="CF167" s="2" t="s">
        <v>1844</v>
      </c>
      <c r="CG167" s="2" t="s">
        <v>5131</v>
      </c>
      <c r="CH167" s="2" t="s">
        <v>1844</v>
      </c>
      <c r="CI167" s="2" t="s">
        <v>240</v>
      </c>
      <c r="CJ167" s="2" t="s">
        <v>1844</v>
      </c>
      <c r="CK167" s="2" t="s">
        <v>5132</v>
      </c>
      <c r="CL167" s="2" t="s">
        <v>1844</v>
      </c>
      <c r="CM167" s="2" t="s">
        <v>1844</v>
      </c>
      <c r="CN167" s="2" t="s">
        <v>1851</v>
      </c>
      <c r="CO167" s="2" t="s">
        <v>1855</v>
      </c>
      <c r="CP167" s="2" t="s">
        <v>1844</v>
      </c>
      <c r="CQ167" s="2" t="s">
        <v>1844</v>
      </c>
      <c r="CR167" s="2" t="s">
        <v>1847</v>
      </c>
      <c r="CS167" s="2" t="s">
        <v>1844</v>
      </c>
      <c r="CT167" s="2" t="s">
        <v>1844</v>
      </c>
      <c r="CU167" s="2" t="s">
        <v>5133</v>
      </c>
      <c r="CV167" s="2" t="s">
        <v>5134</v>
      </c>
      <c r="CW167" s="3">
        <v>44611</v>
      </c>
      <c r="CX167" s="3">
        <v>44610</v>
      </c>
      <c r="CY167" s="3">
        <v>44610</v>
      </c>
      <c r="CZ167" s="28">
        <v>256914</v>
      </c>
      <c r="DA167" s="4">
        <v>0</v>
      </c>
      <c r="DB167" s="3"/>
      <c r="DC167" s="3"/>
      <c r="DD167" s="3">
        <v>44611</v>
      </c>
      <c r="DE167" s="3">
        <v>44610</v>
      </c>
      <c r="DF167" s="3"/>
      <c r="DG167" s="3">
        <v>44611</v>
      </c>
      <c r="DH167" s="3"/>
      <c r="DI167" s="3">
        <v>44610</v>
      </c>
      <c r="DJ167" s="3">
        <v>45348</v>
      </c>
      <c r="DK167" s="28">
        <v>0</v>
      </c>
      <c r="DL167" s="3"/>
      <c r="DM167" s="28">
        <v>0</v>
      </c>
      <c r="DN167" s="28">
        <v>0</v>
      </c>
      <c r="DO167" s="3">
        <v>44611</v>
      </c>
      <c r="DP167" s="2" t="s">
        <v>5135</v>
      </c>
      <c r="DQ167" s="28">
        <v>0</v>
      </c>
      <c r="DR167" s="28">
        <v>0</v>
      </c>
      <c r="DS167" s="28">
        <v>0</v>
      </c>
      <c r="DT167" s="28">
        <v>256914</v>
      </c>
      <c r="DU167" s="2" t="s">
        <v>1844</v>
      </c>
    </row>
    <row r="168" spans="1:125" x14ac:dyDescent="0.25">
      <c r="A168" s="2" t="s">
        <v>1949</v>
      </c>
      <c r="B168" s="2" t="s">
        <v>1295</v>
      </c>
      <c r="C168" s="2" t="s">
        <v>51</v>
      </c>
      <c r="D168" s="2" t="s">
        <v>52</v>
      </c>
      <c r="E168" s="2" t="s">
        <v>1316</v>
      </c>
      <c r="F168" s="2" t="s">
        <v>5363</v>
      </c>
      <c r="G168" s="2" t="s">
        <v>10</v>
      </c>
      <c r="H168" s="2" t="s">
        <v>67</v>
      </c>
      <c r="I168" s="2" t="s">
        <v>5121</v>
      </c>
      <c r="J168" s="2" t="s">
        <v>5122</v>
      </c>
      <c r="K168" s="2" t="s">
        <v>1281</v>
      </c>
      <c r="L168" s="2" t="s">
        <v>5139</v>
      </c>
      <c r="M168" s="2" t="s">
        <v>1948</v>
      </c>
      <c r="N168" s="2" t="s">
        <v>1276</v>
      </c>
      <c r="O168" s="2" t="s">
        <v>1870</v>
      </c>
      <c r="P168" s="2" t="s">
        <v>1844</v>
      </c>
      <c r="Q168" s="2" t="s">
        <v>1296</v>
      </c>
      <c r="R168" s="2" t="s">
        <v>1844</v>
      </c>
      <c r="S168" s="2" t="s">
        <v>1875</v>
      </c>
      <c r="T168" s="2" t="s">
        <v>1278</v>
      </c>
      <c r="U168" s="2" t="s">
        <v>1844</v>
      </c>
      <c r="V168" s="2" t="s">
        <v>1844</v>
      </c>
      <c r="W168" s="2" t="s">
        <v>5125</v>
      </c>
      <c r="X168" s="2" t="s">
        <v>5126</v>
      </c>
      <c r="Y168" s="2" t="s">
        <v>1871</v>
      </c>
      <c r="Z168" s="2" t="s">
        <v>1281</v>
      </c>
      <c r="AA168" s="2" t="s">
        <v>1281</v>
      </c>
      <c r="AB168" s="2" t="s">
        <v>5127</v>
      </c>
      <c r="AC168" s="2" t="s">
        <v>1852</v>
      </c>
      <c r="AD168" s="2" t="s">
        <v>1844</v>
      </c>
      <c r="AE168" s="2" t="s">
        <v>1844</v>
      </c>
      <c r="AF168" s="2" t="s">
        <v>1873</v>
      </c>
      <c r="AG168" s="2" t="s">
        <v>1844</v>
      </c>
      <c r="AH168" s="2" t="s">
        <v>1844</v>
      </c>
      <c r="AI168" s="2" t="s">
        <v>1844</v>
      </c>
      <c r="AJ168" s="2" t="s">
        <v>1281</v>
      </c>
      <c r="AK168" s="2" t="s">
        <v>1844</v>
      </c>
      <c r="AL168" s="2" t="s">
        <v>53</v>
      </c>
      <c r="AM168" s="2" t="s">
        <v>1844</v>
      </c>
      <c r="AN168" s="2" t="s">
        <v>1844</v>
      </c>
      <c r="AO168" s="2" t="s">
        <v>1857</v>
      </c>
      <c r="AP168" s="2" t="s">
        <v>1857</v>
      </c>
      <c r="AQ168" s="2" t="s">
        <v>1844</v>
      </c>
      <c r="AR168" s="2" t="s">
        <v>1844</v>
      </c>
      <c r="AS168" s="2" t="s">
        <v>1844</v>
      </c>
      <c r="AT168" s="2" t="s">
        <v>1844</v>
      </c>
      <c r="AU168" s="2" t="s">
        <v>1844</v>
      </c>
      <c r="AV168" s="2" t="s">
        <v>1281</v>
      </c>
      <c r="AW168" s="2" t="s">
        <v>5128</v>
      </c>
      <c r="AX168" s="2" t="s">
        <v>1844</v>
      </c>
      <c r="AY168" s="2" t="s">
        <v>1752</v>
      </c>
      <c r="AZ168" s="2" t="s">
        <v>1951</v>
      </c>
      <c r="BA168" s="2" t="s">
        <v>1844</v>
      </c>
      <c r="BB168" s="2" t="s">
        <v>1844</v>
      </c>
      <c r="BC168" s="2" t="s">
        <v>1844</v>
      </c>
      <c r="BD168" s="2" t="s">
        <v>1844</v>
      </c>
      <c r="BE168" s="2" t="s">
        <v>5129</v>
      </c>
      <c r="BF168" s="2" t="s">
        <v>1905</v>
      </c>
      <c r="BG168" s="2" t="s">
        <v>2190</v>
      </c>
      <c r="BH168" s="2" t="s">
        <v>5415</v>
      </c>
      <c r="BI168" s="2" t="s">
        <v>1857</v>
      </c>
      <c r="BJ168" s="2" t="s">
        <v>1952</v>
      </c>
      <c r="BK168" s="2" t="s">
        <v>1844</v>
      </c>
      <c r="BL168" s="2" t="s">
        <v>1025</v>
      </c>
      <c r="BM168" s="2" t="s">
        <v>1844</v>
      </c>
      <c r="BN168" s="2" t="s">
        <v>1872</v>
      </c>
      <c r="BO168" s="2" t="s">
        <v>1844</v>
      </c>
      <c r="BP168" s="2" t="s">
        <v>1844</v>
      </c>
      <c r="BQ168" s="2" t="s">
        <v>5187</v>
      </c>
      <c r="BR168" s="2" t="s">
        <v>1844</v>
      </c>
      <c r="BS168" s="2" t="s">
        <v>1844</v>
      </c>
      <c r="BT168" s="2" t="s">
        <v>5416</v>
      </c>
      <c r="BU168" s="2" t="s">
        <v>1844</v>
      </c>
      <c r="BV168" s="2" t="s">
        <v>1844</v>
      </c>
      <c r="BW168" s="2" t="s">
        <v>1844</v>
      </c>
      <c r="BX168" s="2" t="s">
        <v>1844</v>
      </c>
      <c r="BY168" s="2" t="s">
        <v>1844</v>
      </c>
      <c r="BZ168" s="2" t="s">
        <v>1844</v>
      </c>
      <c r="CA168" s="2" t="s">
        <v>1844</v>
      </c>
      <c r="CB168" s="2" t="s">
        <v>1853</v>
      </c>
      <c r="CC168" s="2" t="s">
        <v>1844</v>
      </c>
      <c r="CD168" s="2" t="s">
        <v>1844</v>
      </c>
      <c r="CE168" s="2" t="s">
        <v>1854</v>
      </c>
      <c r="CF168" s="2" t="s">
        <v>1844</v>
      </c>
      <c r="CG168" s="2" t="s">
        <v>5131</v>
      </c>
      <c r="CH168" s="2" t="s">
        <v>1844</v>
      </c>
      <c r="CI168" s="2" t="s">
        <v>55</v>
      </c>
      <c r="CJ168" s="2" t="s">
        <v>1844</v>
      </c>
      <c r="CK168" s="2" t="s">
        <v>5132</v>
      </c>
      <c r="CL168" s="2" t="s">
        <v>1844</v>
      </c>
      <c r="CM168" s="2" t="s">
        <v>1844</v>
      </c>
      <c r="CN168" s="2" t="s">
        <v>1851</v>
      </c>
      <c r="CO168" s="2" t="s">
        <v>1855</v>
      </c>
      <c r="CP168" s="2" t="s">
        <v>1844</v>
      </c>
      <c r="CQ168" s="2" t="s">
        <v>1844</v>
      </c>
      <c r="CR168" s="2" t="s">
        <v>1847</v>
      </c>
      <c r="CS168" s="2" t="s">
        <v>1876</v>
      </c>
      <c r="CT168" s="2" t="s">
        <v>1844</v>
      </c>
      <c r="CU168" s="2" t="s">
        <v>5133</v>
      </c>
      <c r="CV168" s="2" t="s">
        <v>5134</v>
      </c>
      <c r="CW168" s="3">
        <v>44605</v>
      </c>
      <c r="CX168" s="3">
        <v>44604</v>
      </c>
      <c r="CY168" s="3">
        <v>44603</v>
      </c>
      <c r="CZ168" s="28">
        <v>3906666</v>
      </c>
      <c r="DA168" s="4">
        <v>0</v>
      </c>
      <c r="DB168" s="3"/>
      <c r="DC168" s="3"/>
      <c r="DD168" s="3">
        <v>44604</v>
      </c>
      <c r="DE168" s="3">
        <v>44603</v>
      </c>
      <c r="DF168" s="3"/>
      <c r="DG168" s="3">
        <v>44604</v>
      </c>
      <c r="DH168" s="3"/>
      <c r="DI168" s="3">
        <v>44603</v>
      </c>
      <c r="DJ168" s="3">
        <v>45348</v>
      </c>
      <c r="DK168" s="28">
        <v>0</v>
      </c>
      <c r="DL168" s="3"/>
      <c r="DM168" s="28">
        <v>0</v>
      </c>
      <c r="DN168" s="28">
        <v>0</v>
      </c>
      <c r="DO168" s="3">
        <v>44604</v>
      </c>
      <c r="DP168" s="2" t="s">
        <v>5135</v>
      </c>
      <c r="DQ168" s="28">
        <v>0</v>
      </c>
      <c r="DR168" s="28">
        <v>0</v>
      </c>
      <c r="DS168" s="28">
        <v>0</v>
      </c>
      <c r="DT168" s="28">
        <v>3906666</v>
      </c>
      <c r="DU168" s="2" t="s">
        <v>1844</v>
      </c>
    </row>
    <row r="169" spans="1:125" x14ac:dyDescent="0.25">
      <c r="A169" s="2" t="s">
        <v>1916</v>
      </c>
      <c r="B169" s="2" t="s">
        <v>1291</v>
      </c>
      <c r="C169" s="2" t="s">
        <v>152</v>
      </c>
      <c r="D169" s="2" t="s">
        <v>153</v>
      </c>
      <c r="E169" s="2" t="s">
        <v>1312</v>
      </c>
      <c r="F169" s="2" t="s">
        <v>5363</v>
      </c>
      <c r="G169" s="2" t="s">
        <v>10</v>
      </c>
      <c r="H169" s="2" t="s">
        <v>54</v>
      </c>
      <c r="I169" s="2" t="s">
        <v>5121</v>
      </c>
      <c r="J169" s="2" t="s">
        <v>5122</v>
      </c>
      <c r="K169" s="2" t="s">
        <v>1281</v>
      </c>
      <c r="L169" s="2" t="s">
        <v>5123</v>
      </c>
      <c r="M169" s="2" t="s">
        <v>1915</v>
      </c>
      <c r="N169" s="2" t="s">
        <v>1276</v>
      </c>
      <c r="O169" s="2" t="s">
        <v>1844</v>
      </c>
      <c r="P169" s="2" t="s">
        <v>1844</v>
      </c>
      <c r="Q169" s="2" t="s">
        <v>1292</v>
      </c>
      <c r="R169" s="2" t="s">
        <v>1844</v>
      </c>
      <c r="S169" s="2" t="s">
        <v>1883</v>
      </c>
      <c r="T169" s="2" t="s">
        <v>1278</v>
      </c>
      <c r="U169" s="2" t="s">
        <v>1844</v>
      </c>
      <c r="V169" s="2" t="s">
        <v>1844</v>
      </c>
      <c r="W169" s="2" t="s">
        <v>5125</v>
      </c>
      <c r="X169" s="2" t="s">
        <v>5126</v>
      </c>
      <c r="Y169" s="2" t="s">
        <v>1866</v>
      </c>
      <c r="Z169" s="2" t="s">
        <v>1281</v>
      </c>
      <c r="AA169" s="2" t="s">
        <v>1281</v>
      </c>
      <c r="AB169" s="2" t="s">
        <v>5127</v>
      </c>
      <c r="AC169" s="2" t="s">
        <v>1852</v>
      </c>
      <c r="AD169" s="2" t="s">
        <v>1844</v>
      </c>
      <c r="AE169" s="2" t="s">
        <v>1844</v>
      </c>
      <c r="AF169" s="2" t="s">
        <v>1844</v>
      </c>
      <c r="AG169" s="2" t="s">
        <v>1844</v>
      </c>
      <c r="AH169" s="2" t="s">
        <v>1844</v>
      </c>
      <c r="AI169" s="2" t="s">
        <v>1844</v>
      </c>
      <c r="AJ169" s="2" t="s">
        <v>1281</v>
      </c>
      <c r="AK169" s="2" t="s">
        <v>1844</v>
      </c>
      <c r="AL169" s="2" t="s">
        <v>154</v>
      </c>
      <c r="AM169" s="2" t="s">
        <v>1844</v>
      </c>
      <c r="AN169" s="2" t="s">
        <v>1844</v>
      </c>
      <c r="AO169" s="2" t="s">
        <v>1857</v>
      </c>
      <c r="AP169" s="2" t="s">
        <v>1857</v>
      </c>
      <c r="AQ169" s="2" t="s">
        <v>1844</v>
      </c>
      <c r="AR169" s="2" t="s">
        <v>1844</v>
      </c>
      <c r="AS169" s="2" t="s">
        <v>1844</v>
      </c>
      <c r="AT169" s="2" t="s">
        <v>1844</v>
      </c>
      <c r="AU169" s="2" t="s">
        <v>1844</v>
      </c>
      <c r="AV169" s="2" t="s">
        <v>1281</v>
      </c>
      <c r="AW169" s="2" t="s">
        <v>5128</v>
      </c>
      <c r="AX169" s="2" t="s">
        <v>1844</v>
      </c>
      <c r="AY169" s="2" t="s">
        <v>1752</v>
      </c>
      <c r="AZ169" s="2" t="s">
        <v>1918</v>
      </c>
      <c r="BA169" s="2" t="s">
        <v>1844</v>
      </c>
      <c r="BB169" s="2" t="s">
        <v>1844</v>
      </c>
      <c r="BC169" s="2" t="s">
        <v>1844</v>
      </c>
      <c r="BD169" s="2" t="s">
        <v>1844</v>
      </c>
      <c r="BE169" s="2" t="s">
        <v>5129</v>
      </c>
      <c r="BF169" s="2" t="s">
        <v>2190</v>
      </c>
      <c r="BG169" s="2" t="s">
        <v>2190</v>
      </c>
      <c r="BH169" s="2" t="s">
        <v>5417</v>
      </c>
      <c r="BI169" s="2" t="s">
        <v>1857</v>
      </c>
      <c r="BJ169" s="2" t="s">
        <v>3463</v>
      </c>
      <c r="BK169" s="2" t="s">
        <v>1844</v>
      </c>
      <c r="BL169" s="2" t="s">
        <v>1015</v>
      </c>
      <c r="BM169" s="2" t="s">
        <v>1844</v>
      </c>
      <c r="BN169" s="2" t="s">
        <v>1882</v>
      </c>
      <c r="BO169" s="2" t="s">
        <v>1844</v>
      </c>
      <c r="BP169" s="2" t="s">
        <v>1844</v>
      </c>
      <c r="BQ169" s="2" t="s">
        <v>5187</v>
      </c>
      <c r="BR169" s="2" t="s">
        <v>1844</v>
      </c>
      <c r="BS169" s="2" t="s">
        <v>1844</v>
      </c>
      <c r="BT169" s="2" t="s">
        <v>5418</v>
      </c>
      <c r="BU169" s="2" t="s">
        <v>1844</v>
      </c>
      <c r="BV169" s="2" t="s">
        <v>1844</v>
      </c>
      <c r="BW169" s="2" t="s">
        <v>1844</v>
      </c>
      <c r="BX169" s="2" t="s">
        <v>1844</v>
      </c>
      <c r="BY169" s="2" t="s">
        <v>1844</v>
      </c>
      <c r="BZ169" s="2" t="s">
        <v>1844</v>
      </c>
      <c r="CA169" s="2" t="s">
        <v>1844</v>
      </c>
      <c r="CB169" s="2" t="s">
        <v>1853</v>
      </c>
      <c r="CC169" s="2" t="s">
        <v>1844</v>
      </c>
      <c r="CD169" s="2" t="s">
        <v>1844</v>
      </c>
      <c r="CE169" s="2" t="s">
        <v>1854</v>
      </c>
      <c r="CF169" s="2" t="s">
        <v>1844</v>
      </c>
      <c r="CG169" s="2" t="s">
        <v>1844</v>
      </c>
      <c r="CH169" s="2" t="s">
        <v>1844</v>
      </c>
      <c r="CI169" s="2" t="s">
        <v>155</v>
      </c>
      <c r="CJ169" s="2" t="s">
        <v>1844</v>
      </c>
      <c r="CK169" s="2" t="s">
        <v>5132</v>
      </c>
      <c r="CL169" s="2" t="s">
        <v>1844</v>
      </c>
      <c r="CM169" s="2" t="s">
        <v>1844</v>
      </c>
      <c r="CN169" s="2" t="s">
        <v>1851</v>
      </c>
      <c r="CO169" s="2" t="s">
        <v>1855</v>
      </c>
      <c r="CP169" s="2" t="s">
        <v>1844</v>
      </c>
      <c r="CQ169" s="2" t="s">
        <v>1844</v>
      </c>
      <c r="CR169" s="2" t="s">
        <v>1844</v>
      </c>
      <c r="CS169" s="2" t="s">
        <v>1884</v>
      </c>
      <c r="CT169" s="2" t="s">
        <v>1844</v>
      </c>
      <c r="CU169" s="2" t="s">
        <v>1844</v>
      </c>
      <c r="CV169" s="2" t="s">
        <v>5134</v>
      </c>
      <c r="CW169" s="3">
        <v>44599</v>
      </c>
      <c r="CX169" s="3">
        <v>44590</v>
      </c>
      <c r="CY169" s="3">
        <v>44592</v>
      </c>
      <c r="CZ169" s="28">
        <v>204586</v>
      </c>
      <c r="DA169" s="4">
        <v>0</v>
      </c>
      <c r="DB169" s="3"/>
      <c r="DC169" s="3"/>
      <c r="DD169" s="3">
        <v>44599</v>
      </c>
      <c r="DE169" s="3">
        <v>44590</v>
      </c>
      <c r="DF169" s="3"/>
      <c r="DG169" s="3">
        <v>44599</v>
      </c>
      <c r="DH169" s="3"/>
      <c r="DI169" s="3">
        <v>44589</v>
      </c>
      <c r="DJ169" s="3">
        <v>45348</v>
      </c>
      <c r="DK169" s="28">
        <v>0</v>
      </c>
      <c r="DL169" s="3"/>
      <c r="DM169" s="28">
        <v>0</v>
      </c>
      <c r="DN169" s="28">
        <v>0</v>
      </c>
      <c r="DO169" s="3">
        <v>44599</v>
      </c>
      <c r="DP169" s="2" t="s">
        <v>5135</v>
      </c>
      <c r="DQ169" s="28">
        <v>0</v>
      </c>
      <c r="DR169" s="28">
        <v>0</v>
      </c>
      <c r="DS169" s="28">
        <v>0</v>
      </c>
      <c r="DT169" s="28">
        <v>204586</v>
      </c>
      <c r="DU169" s="2" t="s">
        <v>1844</v>
      </c>
    </row>
    <row r="170" spans="1:125" x14ac:dyDescent="0.25">
      <c r="A170" s="2" t="s">
        <v>1886</v>
      </c>
      <c r="B170" s="2" t="s">
        <v>1279</v>
      </c>
      <c r="C170" s="2" t="s">
        <v>183</v>
      </c>
      <c r="D170" s="2" t="s">
        <v>184</v>
      </c>
      <c r="E170" s="2" t="s">
        <v>1307</v>
      </c>
      <c r="F170" s="2" t="s">
        <v>5363</v>
      </c>
      <c r="G170" s="2" t="s">
        <v>10</v>
      </c>
      <c r="H170" s="2" t="s">
        <v>67</v>
      </c>
      <c r="I170" s="2" t="s">
        <v>5121</v>
      </c>
      <c r="J170" s="2" t="s">
        <v>5122</v>
      </c>
      <c r="K170" s="2" t="s">
        <v>1281</v>
      </c>
      <c r="L170" s="2" t="s">
        <v>5139</v>
      </c>
      <c r="M170" s="2" t="s">
        <v>1885</v>
      </c>
      <c r="N170" s="2" t="s">
        <v>1276</v>
      </c>
      <c r="O170" s="2" t="s">
        <v>1887</v>
      </c>
      <c r="P170" s="2" t="s">
        <v>1844</v>
      </c>
      <c r="Q170" s="2" t="s">
        <v>1296</v>
      </c>
      <c r="R170" s="2" t="s">
        <v>1844</v>
      </c>
      <c r="S170" s="2" t="s">
        <v>1844</v>
      </c>
      <c r="T170" s="2" t="s">
        <v>1278</v>
      </c>
      <c r="U170" s="2" t="s">
        <v>1844</v>
      </c>
      <c r="V170" s="2" t="s">
        <v>1844</v>
      </c>
      <c r="W170" s="2" t="s">
        <v>5125</v>
      </c>
      <c r="X170" s="2" t="s">
        <v>5126</v>
      </c>
      <c r="Y170" s="2" t="s">
        <v>1890</v>
      </c>
      <c r="Z170" s="2" t="s">
        <v>1281</v>
      </c>
      <c r="AA170" s="2" t="s">
        <v>1281</v>
      </c>
      <c r="AB170" s="2" t="s">
        <v>5127</v>
      </c>
      <c r="AC170" s="2" t="s">
        <v>1852</v>
      </c>
      <c r="AD170" s="2" t="s">
        <v>1844</v>
      </c>
      <c r="AE170" s="2" t="s">
        <v>1844</v>
      </c>
      <c r="AF170" s="2" t="s">
        <v>1844</v>
      </c>
      <c r="AG170" s="2" t="s">
        <v>1844</v>
      </c>
      <c r="AH170" s="2" t="s">
        <v>1844</v>
      </c>
      <c r="AI170" s="2" t="s">
        <v>1844</v>
      </c>
      <c r="AJ170" s="2" t="s">
        <v>1281</v>
      </c>
      <c r="AK170" s="2" t="s">
        <v>1844</v>
      </c>
      <c r="AL170" s="2" t="s">
        <v>185</v>
      </c>
      <c r="AM170" s="2" t="s">
        <v>1844</v>
      </c>
      <c r="AN170" s="2" t="s">
        <v>1844</v>
      </c>
      <c r="AO170" s="2" t="s">
        <v>1857</v>
      </c>
      <c r="AP170" s="2" t="s">
        <v>1857</v>
      </c>
      <c r="AQ170" s="2" t="s">
        <v>1844</v>
      </c>
      <c r="AR170" s="2" t="s">
        <v>1844</v>
      </c>
      <c r="AS170" s="2" t="s">
        <v>1844</v>
      </c>
      <c r="AT170" s="2" t="s">
        <v>1844</v>
      </c>
      <c r="AU170" s="2" t="s">
        <v>1844</v>
      </c>
      <c r="AV170" s="2" t="s">
        <v>1281</v>
      </c>
      <c r="AW170" s="2" t="s">
        <v>5128</v>
      </c>
      <c r="AX170" s="2" t="s">
        <v>1844</v>
      </c>
      <c r="AY170" s="2" t="s">
        <v>1752</v>
      </c>
      <c r="AZ170" s="2" t="s">
        <v>1888</v>
      </c>
      <c r="BA170" s="2" t="s">
        <v>1844</v>
      </c>
      <c r="BB170" s="2" t="s">
        <v>1844</v>
      </c>
      <c r="BC170" s="2" t="s">
        <v>1844</v>
      </c>
      <c r="BD170" s="2" t="s">
        <v>1844</v>
      </c>
      <c r="BE170" s="2" t="s">
        <v>5129</v>
      </c>
      <c r="BF170" s="2" t="s">
        <v>1905</v>
      </c>
      <c r="BG170" s="2" t="s">
        <v>1905</v>
      </c>
      <c r="BH170" s="2" t="s">
        <v>5419</v>
      </c>
      <c r="BI170" s="2" t="s">
        <v>1857</v>
      </c>
      <c r="BJ170" s="2" t="s">
        <v>1889</v>
      </c>
      <c r="BK170" s="2" t="s">
        <v>1844</v>
      </c>
      <c r="BL170" s="2" t="s">
        <v>1025</v>
      </c>
      <c r="BM170" s="2" t="s">
        <v>1844</v>
      </c>
      <c r="BN170" s="2" t="s">
        <v>1844</v>
      </c>
      <c r="BO170" s="2" t="s">
        <v>1844</v>
      </c>
      <c r="BP170" s="2" t="s">
        <v>1844</v>
      </c>
      <c r="BQ170" s="2" t="s">
        <v>5187</v>
      </c>
      <c r="BR170" s="2" t="s">
        <v>1844</v>
      </c>
      <c r="BS170" s="2" t="s">
        <v>1844</v>
      </c>
      <c r="BT170" s="2" t="s">
        <v>5420</v>
      </c>
      <c r="BU170" s="2" t="s">
        <v>1844</v>
      </c>
      <c r="BV170" s="2" t="s">
        <v>1844</v>
      </c>
      <c r="BW170" s="2" t="s">
        <v>1844</v>
      </c>
      <c r="BX170" s="2" t="s">
        <v>1844</v>
      </c>
      <c r="BY170" s="2" t="s">
        <v>1844</v>
      </c>
      <c r="BZ170" s="2" t="s">
        <v>1844</v>
      </c>
      <c r="CA170" s="2" t="s">
        <v>1844</v>
      </c>
      <c r="CB170" s="2" t="s">
        <v>1853</v>
      </c>
      <c r="CC170" s="2" t="s">
        <v>1844</v>
      </c>
      <c r="CD170" s="2" t="s">
        <v>1844</v>
      </c>
      <c r="CE170" s="2" t="s">
        <v>1854</v>
      </c>
      <c r="CF170" s="2" t="s">
        <v>1844</v>
      </c>
      <c r="CG170" s="2" t="s">
        <v>5131</v>
      </c>
      <c r="CH170" s="2" t="s">
        <v>1844</v>
      </c>
      <c r="CI170" s="2" t="s">
        <v>186</v>
      </c>
      <c r="CJ170" s="2" t="s">
        <v>1844</v>
      </c>
      <c r="CK170" s="2" t="s">
        <v>5132</v>
      </c>
      <c r="CL170" s="2" t="s">
        <v>1844</v>
      </c>
      <c r="CM170" s="2" t="s">
        <v>1844</v>
      </c>
      <c r="CN170" s="2" t="s">
        <v>1851</v>
      </c>
      <c r="CO170" s="2" t="s">
        <v>1855</v>
      </c>
      <c r="CP170" s="2" t="s">
        <v>1844</v>
      </c>
      <c r="CQ170" s="2" t="s">
        <v>1844</v>
      </c>
      <c r="CR170" s="2" t="s">
        <v>1847</v>
      </c>
      <c r="CS170" s="2" t="s">
        <v>1844</v>
      </c>
      <c r="CT170" s="2" t="s">
        <v>1844</v>
      </c>
      <c r="CU170" s="2" t="s">
        <v>5133</v>
      </c>
      <c r="CV170" s="2" t="s">
        <v>5134</v>
      </c>
      <c r="CW170" s="3">
        <v>44581</v>
      </c>
      <c r="CX170" s="3">
        <v>44581</v>
      </c>
      <c r="CY170" s="3">
        <v>44581</v>
      </c>
      <c r="CZ170" s="28">
        <v>171276</v>
      </c>
      <c r="DA170" s="4">
        <v>0</v>
      </c>
      <c r="DB170" s="3"/>
      <c r="DC170" s="3"/>
      <c r="DD170" s="3">
        <v>44581</v>
      </c>
      <c r="DE170" s="3">
        <v>44581</v>
      </c>
      <c r="DF170" s="3"/>
      <c r="DG170" s="3">
        <v>44581</v>
      </c>
      <c r="DH170" s="3"/>
      <c r="DI170" s="3">
        <v>44581</v>
      </c>
      <c r="DJ170" s="3">
        <v>45348</v>
      </c>
      <c r="DK170" s="28">
        <v>0</v>
      </c>
      <c r="DL170" s="3"/>
      <c r="DM170" s="28">
        <v>0</v>
      </c>
      <c r="DN170" s="28">
        <v>0</v>
      </c>
      <c r="DO170" s="3">
        <v>44581</v>
      </c>
      <c r="DP170" s="2" t="s">
        <v>5135</v>
      </c>
      <c r="DQ170" s="28">
        <v>0</v>
      </c>
      <c r="DR170" s="28">
        <v>0</v>
      </c>
      <c r="DS170" s="28">
        <v>0</v>
      </c>
      <c r="DT170" s="28">
        <v>171276</v>
      </c>
      <c r="DU170" s="2" t="s">
        <v>1844</v>
      </c>
    </row>
    <row r="171" spans="1:125" x14ac:dyDescent="0.25">
      <c r="A171" s="2" t="s">
        <v>1879</v>
      </c>
      <c r="B171" s="2" t="s">
        <v>1291</v>
      </c>
      <c r="C171" s="2" t="s">
        <v>152</v>
      </c>
      <c r="D171" s="2" t="s">
        <v>153</v>
      </c>
      <c r="E171" s="2" t="s">
        <v>1305</v>
      </c>
      <c r="F171" s="2" t="s">
        <v>5363</v>
      </c>
      <c r="G171" s="2" t="s">
        <v>10</v>
      </c>
      <c r="H171" s="2" t="s">
        <v>54</v>
      </c>
      <c r="I171" s="2" t="s">
        <v>5121</v>
      </c>
      <c r="J171" s="2" t="s">
        <v>5122</v>
      </c>
      <c r="K171" s="2" t="s">
        <v>1281</v>
      </c>
      <c r="L171" s="2" t="s">
        <v>5148</v>
      </c>
      <c r="M171" s="2" t="s">
        <v>1878</v>
      </c>
      <c r="N171" s="2" t="s">
        <v>1276</v>
      </c>
      <c r="O171" s="2" t="s">
        <v>1844</v>
      </c>
      <c r="P171" s="2" t="s">
        <v>1844</v>
      </c>
      <c r="Q171" s="2" t="s">
        <v>1299</v>
      </c>
      <c r="R171" s="2" t="s">
        <v>1844</v>
      </c>
      <c r="S171" s="2" t="s">
        <v>1883</v>
      </c>
      <c r="T171" s="2" t="s">
        <v>1278</v>
      </c>
      <c r="U171" s="2" t="s">
        <v>1844</v>
      </c>
      <c r="V171" s="2" t="s">
        <v>1844</v>
      </c>
      <c r="W171" s="2" t="s">
        <v>5125</v>
      </c>
      <c r="X171" s="2" t="s">
        <v>5126</v>
      </c>
      <c r="Y171" s="2" t="s">
        <v>1866</v>
      </c>
      <c r="Z171" s="2" t="s">
        <v>1281</v>
      </c>
      <c r="AA171" s="2" t="s">
        <v>1281</v>
      </c>
      <c r="AB171" s="2" t="s">
        <v>5127</v>
      </c>
      <c r="AC171" s="2" t="s">
        <v>1852</v>
      </c>
      <c r="AD171" s="2" t="s">
        <v>1844</v>
      </c>
      <c r="AE171" s="2" t="s">
        <v>1844</v>
      </c>
      <c r="AF171" s="2" t="s">
        <v>1844</v>
      </c>
      <c r="AG171" s="2" t="s">
        <v>1844</v>
      </c>
      <c r="AH171" s="2" t="s">
        <v>1844</v>
      </c>
      <c r="AI171" s="2" t="s">
        <v>1844</v>
      </c>
      <c r="AJ171" s="2" t="s">
        <v>1281</v>
      </c>
      <c r="AK171" s="2" t="s">
        <v>1844</v>
      </c>
      <c r="AL171" s="2" t="s">
        <v>154</v>
      </c>
      <c r="AM171" s="2" t="s">
        <v>1844</v>
      </c>
      <c r="AN171" s="2" t="s">
        <v>1844</v>
      </c>
      <c r="AO171" s="2" t="s">
        <v>1857</v>
      </c>
      <c r="AP171" s="2" t="s">
        <v>1857</v>
      </c>
      <c r="AQ171" s="2" t="s">
        <v>1844</v>
      </c>
      <c r="AR171" s="2" t="s">
        <v>1844</v>
      </c>
      <c r="AS171" s="2" t="s">
        <v>1844</v>
      </c>
      <c r="AT171" s="2" t="s">
        <v>1844</v>
      </c>
      <c r="AU171" s="2" t="s">
        <v>1844</v>
      </c>
      <c r="AV171" s="2" t="s">
        <v>1281</v>
      </c>
      <c r="AW171" s="2" t="s">
        <v>5128</v>
      </c>
      <c r="AX171" s="2" t="s">
        <v>1844</v>
      </c>
      <c r="AY171" s="2" t="s">
        <v>1752</v>
      </c>
      <c r="AZ171" s="2" t="s">
        <v>1880</v>
      </c>
      <c r="BA171" s="2" t="s">
        <v>1844</v>
      </c>
      <c r="BB171" s="2" t="s">
        <v>1844</v>
      </c>
      <c r="BC171" s="2" t="s">
        <v>1844</v>
      </c>
      <c r="BD171" s="2" t="s">
        <v>1844</v>
      </c>
      <c r="BE171" s="2" t="s">
        <v>5129</v>
      </c>
      <c r="BF171" s="2" t="s">
        <v>1961</v>
      </c>
      <c r="BG171" s="2" t="s">
        <v>1961</v>
      </c>
      <c r="BH171" s="2" t="s">
        <v>5421</v>
      </c>
      <c r="BI171" s="2" t="s">
        <v>1857</v>
      </c>
      <c r="BJ171" s="2" t="s">
        <v>1881</v>
      </c>
      <c r="BK171" s="2" t="s">
        <v>1844</v>
      </c>
      <c r="BL171" s="2" t="s">
        <v>1015</v>
      </c>
      <c r="BM171" s="2" t="s">
        <v>1844</v>
      </c>
      <c r="BN171" s="2" t="s">
        <v>1882</v>
      </c>
      <c r="BO171" s="2" t="s">
        <v>1844</v>
      </c>
      <c r="BP171" s="2" t="s">
        <v>1844</v>
      </c>
      <c r="BQ171" s="2" t="s">
        <v>5187</v>
      </c>
      <c r="BR171" s="2" t="s">
        <v>1844</v>
      </c>
      <c r="BS171" s="2" t="s">
        <v>1844</v>
      </c>
      <c r="BT171" s="2" t="s">
        <v>5422</v>
      </c>
      <c r="BU171" s="2" t="s">
        <v>1844</v>
      </c>
      <c r="BV171" s="2" t="s">
        <v>1844</v>
      </c>
      <c r="BW171" s="2" t="s">
        <v>1844</v>
      </c>
      <c r="BX171" s="2" t="s">
        <v>1844</v>
      </c>
      <c r="BY171" s="2" t="s">
        <v>1844</v>
      </c>
      <c r="BZ171" s="2" t="s">
        <v>1844</v>
      </c>
      <c r="CA171" s="2" t="s">
        <v>1844</v>
      </c>
      <c r="CB171" s="2" t="s">
        <v>1853</v>
      </c>
      <c r="CC171" s="2" t="s">
        <v>1844</v>
      </c>
      <c r="CD171" s="2" t="s">
        <v>1844</v>
      </c>
      <c r="CE171" s="2" t="s">
        <v>1854</v>
      </c>
      <c r="CF171" s="2" t="s">
        <v>1844</v>
      </c>
      <c r="CG171" s="2" t="s">
        <v>5131</v>
      </c>
      <c r="CH171" s="2" t="s">
        <v>1844</v>
      </c>
      <c r="CI171" s="2" t="s">
        <v>155</v>
      </c>
      <c r="CJ171" s="2" t="s">
        <v>1844</v>
      </c>
      <c r="CK171" s="2" t="s">
        <v>5132</v>
      </c>
      <c r="CL171" s="2" t="s">
        <v>1844</v>
      </c>
      <c r="CM171" s="2" t="s">
        <v>1844</v>
      </c>
      <c r="CN171" s="2" t="s">
        <v>1851</v>
      </c>
      <c r="CO171" s="2" t="s">
        <v>1855</v>
      </c>
      <c r="CP171" s="2" t="s">
        <v>1844</v>
      </c>
      <c r="CQ171" s="2" t="s">
        <v>1844</v>
      </c>
      <c r="CR171" s="2" t="s">
        <v>1844</v>
      </c>
      <c r="CS171" s="2" t="s">
        <v>1884</v>
      </c>
      <c r="CT171" s="2" t="s">
        <v>1844</v>
      </c>
      <c r="CU171" s="2" t="s">
        <v>5133</v>
      </c>
      <c r="CV171" s="2" t="s">
        <v>5134</v>
      </c>
      <c r="CW171" s="3">
        <v>44575</v>
      </c>
      <c r="CX171" s="3">
        <v>44575</v>
      </c>
      <c r="CY171" s="3">
        <v>44575</v>
      </c>
      <c r="CZ171" s="28">
        <v>255990</v>
      </c>
      <c r="DA171" s="4">
        <v>0</v>
      </c>
      <c r="DB171" s="3"/>
      <c r="DC171" s="3"/>
      <c r="DD171" s="3">
        <v>44575</v>
      </c>
      <c r="DE171" s="3">
        <v>44575</v>
      </c>
      <c r="DF171" s="3"/>
      <c r="DG171" s="3">
        <v>44575</v>
      </c>
      <c r="DH171" s="3">
        <v>44575</v>
      </c>
      <c r="DI171" s="3">
        <v>44575</v>
      </c>
      <c r="DJ171" s="3">
        <v>45348</v>
      </c>
      <c r="DK171" s="28">
        <v>0</v>
      </c>
      <c r="DL171" s="3"/>
      <c r="DM171" s="28">
        <v>0</v>
      </c>
      <c r="DN171" s="28">
        <v>0</v>
      </c>
      <c r="DO171" s="3">
        <v>44575</v>
      </c>
      <c r="DP171" s="2" t="s">
        <v>5135</v>
      </c>
      <c r="DQ171" s="28">
        <v>0</v>
      </c>
      <c r="DR171" s="28">
        <v>0</v>
      </c>
      <c r="DS171" s="28">
        <v>0</v>
      </c>
      <c r="DT171" s="28">
        <v>255990</v>
      </c>
      <c r="DU171" s="2" t="s">
        <v>1844</v>
      </c>
    </row>
    <row r="172" spans="1:125" x14ac:dyDescent="0.25">
      <c r="A172" s="2" t="s">
        <v>2106</v>
      </c>
      <c r="B172" s="2" t="s">
        <v>1279</v>
      </c>
      <c r="C172" s="2" t="s">
        <v>238</v>
      </c>
      <c r="D172" s="2" t="s">
        <v>239</v>
      </c>
      <c r="E172" s="2" t="s">
        <v>1337</v>
      </c>
      <c r="F172" s="2" t="s">
        <v>5363</v>
      </c>
      <c r="G172" s="2" t="s">
        <v>10</v>
      </c>
      <c r="H172" s="2" t="s">
        <v>67</v>
      </c>
      <c r="I172" s="2" t="s">
        <v>5121</v>
      </c>
      <c r="J172" s="2" t="s">
        <v>5122</v>
      </c>
      <c r="K172" s="2" t="s">
        <v>1281</v>
      </c>
      <c r="L172" s="2" t="s">
        <v>5148</v>
      </c>
      <c r="M172" s="2" t="s">
        <v>2105</v>
      </c>
      <c r="N172" s="2" t="s">
        <v>1276</v>
      </c>
      <c r="O172" s="2" t="s">
        <v>1846</v>
      </c>
      <c r="P172" s="2" t="s">
        <v>1844</v>
      </c>
      <c r="Q172" s="2" t="s">
        <v>1296</v>
      </c>
      <c r="R172" s="2" t="s">
        <v>1844</v>
      </c>
      <c r="S172" s="2" t="s">
        <v>1844</v>
      </c>
      <c r="T172" s="2" t="s">
        <v>1278</v>
      </c>
      <c r="U172" s="2" t="s">
        <v>1844</v>
      </c>
      <c r="V172" s="2" t="s">
        <v>1844</v>
      </c>
      <c r="W172" s="2" t="s">
        <v>5125</v>
      </c>
      <c r="X172" s="2" t="s">
        <v>5126</v>
      </c>
      <c r="Y172" s="2" t="s">
        <v>1856</v>
      </c>
      <c r="Z172" s="2" t="s">
        <v>1281</v>
      </c>
      <c r="AA172" s="2" t="s">
        <v>1281</v>
      </c>
      <c r="AB172" s="2" t="s">
        <v>5127</v>
      </c>
      <c r="AC172" s="2" t="s">
        <v>1852</v>
      </c>
      <c r="AD172" s="2" t="s">
        <v>1844</v>
      </c>
      <c r="AE172" s="2" t="s">
        <v>1844</v>
      </c>
      <c r="AF172" s="2" t="s">
        <v>1844</v>
      </c>
      <c r="AG172" s="2" t="s">
        <v>1844</v>
      </c>
      <c r="AH172" s="2" t="s">
        <v>1844</v>
      </c>
      <c r="AI172" s="2" t="s">
        <v>1844</v>
      </c>
      <c r="AJ172" s="2" t="s">
        <v>1281</v>
      </c>
      <c r="AK172" s="2" t="s">
        <v>1844</v>
      </c>
      <c r="AL172" s="2" t="s">
        <v>185</v>
      </c>
      <c r="AM172" s="2" t="s">
        <v>1844</v>
      </c>
      <c r="AN172" s="2" t="s">
        <v>1844</v>
      </c>
      <c r="AO172" s="2" t="s">
        <v>1857</v>
      </c>
      <c r="AP172" s="2" t="s">
        <v>1857</v>
      </c>
      <c r="AQ172" s="2" t="s">
        <v>1844</v>
      </c>
      <c r="AR172" s="2" t="s">
        <v>1844</v>
      </c>
      <c r="AS172" s="2" t="s">
        <v>1844</v>
      </c>
      <c r="AT172" s="2" t="s">
        <v>1844</v>
      </c>
      <c r="AU172" s="2" t="s">
        <v>1844</v>
      </c>
      <c r="AV172" s="2" t="s">
        <v>1281</v>
      </c>
      <c r="AW172" s="2" t="s">
        <v>5128</v>
      </c>
      <c r="AX172" s="2" t="s">
        <v>1844</v>
      </c>
      <c r="AY172" s="2" t="s">
        <v>1752</v>
      </c>
      <c r="AZ172" s="2" t="s">
        <v>2107</v>
      </c>
      <c r="BA172" s="2" t="s">
        <v>1844</v>
      </c>
      <c r="BB172" s="2" t="s">
        <v>1844</v>
      </c>
      <c r="BC172" s="2" t="s">
        <v>1844</v>
      </c>
      <c r="BD172" s="2" t="s">
        <v>1844</v>
      </c>
      <c r="BE172" s="2" t="s">
        <v>5129</v>
      </c>
      <c r="BF172" s="2" t="s">
        <v>1961</v>
      </c>
      <c r="BG172" s="2" t="s">
        <v>1961</v>
      </c>
      <c r="BH172" s="2" t="s">
        <v>2109</v>
      </c>
      <c r="BI172" s="2" t="s">
        <v>1857</v>
      </c>
      <c r="BJ172" s="2" t="s">
        <v>2108</v>
      </c>
      <c r="BK172" s="2" t="s">
        <v>1844</v>
      </c>
      <c r="BL172" s="2" t="s">
        <v>1025</v>
      </c>
      <c r="BM172" s="2" t="s">
        <v>1844</v>
      </c>
      <c r="BN172" s="2" t="s">
        <v>1844</v>
      </c>
      <c r="BO172" s="2" t="s">
        <v>1844</v>
      </c>
      <c r="BP172" s="2" t="s">
        <v>1844</v>
      </c>
      <c r="BQ172" s="2" t="s">
        <v>5187</v>
      </c>
      <c r="BR172" s="2" t="s">
        <v>1844</v>
      </c>
      <c r="BS172" s="2" t="s">
        <v>1844</v>
      </c>
      <c r="BT172" s="2" t="s">
        <v>5423</v>
      </c>
      <c r="BU172" s="2" t="s">
        <v>1844</v>
      </c>
      <c r="BV172" s="2" t="s">
        <v>1844</v>
      </c>
      <c r="BW172" s="2" t="s">
        <v>1844</v>
      </c>
      <c r="BX172" s="2" t="s">
        <v>1844</v>
      </c>
      <c r="BY172" s="2" t="s">
        <v>1844</v>
      </c>
      <c r="BZ172" s="2" t="s">
        <v>1844</v>
      </c>
      <c r="CA172" s="2" t="s">
        <v>1844</v>
      </c>
      <c r="CB172" s="2" t="s">
        <v>1853</v>
      </c>
      <c r="CC172" s="2" t="s">
        <v>1844</v>
      </c>
      <c r="CD172" s="2" t="s">
        <v>1844</v>
      </c>
      <c r="CE172" s="2" t="s">
        <v>1854</v>
      </c>
      <c r="CF172" s="2" t="s">
        <v>1844</v>
      </c>
      <c r="CG172" s="2" t="s">
        <v>5131</v>
      </c>
      <c r="CH172" s="2" t="s">
        <v>1844</v>
      </c>
      <c r="CI172" s="2" t="s">
        <v>240</v>
      </c>
      <c r="CJ172" s="2" t="s">
        <v>1844</v>
      </c>
      <c r="CK172" s="2" t="s">
        <v>5132</v>
      </c>
      <c r="CL172" s="2" t="s">
        <v>1844</v>
      </c>
      <c r="CM172" s="2" t="s">
        <v>1844</v>
      </c>
      <c r="CN172" s="2" t="s">
        <v>1851</v>
      </c>
      <c r="CO172" s="2" t="s">
        <v>1855</v>
      </c>
      <c r="CP172" s="2" t="s">
        <v>1844</v>
      </c>
      <c r="CQ172" s="2" t="s">
        <v>1844</v>
      </c>
      <c r="CR172" s="2" t="s">
        <v>1847</v>
      </c>
      <c r="CS172" s="2" t="s">
        <v>1844</v>
      </c>
      <c r="CT172" s="2" t="s">
        <v>1844</v>
      </c>
      <c r="CU172" s="2" t="s">
        <v>5133</v>
      </c>
      <c r="CV172" s="2" t="s">
        <v>5134</v>
      </c>
      <c r="CW172" s="3">
        <v>44641</v>
      </c>
      <c r="CX172" s="3">
        <v>44641</v>
      </c>
      <c r="CY172" s="3">
        <v>44641</v>
      </c>
      <c r="CZ172" s="28">
        <v>136940</v>
      </c>
      <c r="DA172" s="4">
        <v>0</v>
      </c>
      <c r="DB172" s="3"/>
      <c r="DC172" s="3"/>
      <c r="DD172" s="3">
        <v>44641</v>
      </c>
      <c r="DE172" s="3">
        <v>44641</v>
      </c>
      <c r="DF172" s="3"/>
      <c r="DG172" s="3">
        <v>44641</v>
      </c>
      <c r="DH172" s="3"/>
      <c r="DI172" s="3">
        <v>44641</v>
      </c>
      <c r="DJ172" s="3">
        <v>45348</v>
      </c>
      <c r="DK172" s="28">
        <v>0</v>
      </c>
      <c r="DL172" s="3"/>
      <c r="DM172" s="28">
        <v>0</v>
      </c>
      <c r="DN172" s="28">
        <v>0</v>
      </c>
      <c r="DO172" s="3">
        <v>44641</v>
      </c>
      <c r="DP172" s="2" t="s">
        <v>5135</v>
      </c>
      <c r="DQ172" s="28">
        <v>0</v>
      </c>
      <c r="DR172" s="28">
        <v>0</v>
      </c>
      <c r="DS172" s="28">
        <v>0</v>
      </c>
      <c r="DT172" s="28">
        <v>136940</v>
      </c>
      <c r="DU172" s="2" t="s">
        <v>1844</v>
      </c>
    </row>
    <row r="173" spans="1:125" x14ac:dyDescent="0.25">
      <c r="A173" s="2" t="s">
        <v>2275</v>
      </c>
      <c r="B173" s="2" t="s">
        <v>1298</v>
      </c>
      <c r="C173" s="2" t="s">
        <v>325</v>
      </c>
      <c r="D173" s="2" t="s">
        <v>326</v>
      </c>
      <c r="E173" s="2" t="s">
        <v>1358</v>
      </c>
      <c r="F173" s="2" t="s">
        <v>5363</v>
      </c>
      <c r="G173" s="2" t="s">
        <v>10</v>
      </c>
      <c r="H173" s="2" t="s">
        <v>60</v>
      </c>
      <c r="I173" s="2" t="s">
        <v>5121</v>
      </c>
      <c r="J173" s="2" t="s">
        <v>5122</v>
      </c>
      <c r="K173" s="2" t="s">
        <v>1281</v>
      </c>
      <c r="L173" s="2" t="s">
        <v>5139</v>
      </c>
      <c r="M173" s="2" t="s">
        <v>2274</v>
      </c>
      <c r="N173" s="2" t="s">
        <v>1276</v>
      </c>
      <c r="O173" s="2" t="s">
        <v>1960</v>
      </c>
      <c r="P173" s="2" t="s">
        <v>1844</v>
      </c>
      <c r="Q173" s="2" t="s">
        <v>1299</v>
      </c>
      <c r="R173" s="2" t="s">
        <v>1844</v>
      </c>
      <c r="S173" s="2" t="s">
        <v>1844</v>
      </c>
      <c r="T173" s="2" t="s">
        <v>1278</v>
      </c>
      <c r="U173" s="2" t="s">
        <v>1844</v>
      </c>
      <c r="V173" s="2" t="s">
        <v>1844</v>
      </c>
      <c r="W173" s="2" t="s">
        <v>5125</v>
      </c>
      <c r="X173" s="2" t="s">
        <v>5126</v>
      </c>
      <c r="Y173" s="2" t="s">
        <v>1914</v>
      </c>
      <c r="Z173" s="2" t="s">
        <v>1281</v>
      </c>
      <c r="AA173" s="2" t="s">
        <v>1281</v>
      </c>
      <c r="AB173" s="2" t="s">
        <v>5127</v>
      </c>
      <c r="AC173" s="2" t="s">
        <v>1852</v>
      </c>
      <c r="AD173" s="2" t="s">
        <v>1844</v>
      </c>
      <c r="AE173" s="2" t="s">
        <v>1844</v>
      </c>
      <c r="AF173" s="2" t="s">
        <v>1844</v>
      </c>
      <c r="AG173" s="2" t="s">
        <v>1844</v>
      </c>
      <c r="AH173" s="2" t="s">
        <v>1844</v>
      </c>
      <c r="AI173" s="2" t="s">
        <v>1844</v>
      </c>
      <c r="AJ173" s="2" t="s">
        <v>1281</v>
      </c>
      <c r="AK173" s="2" t="s">
        <v>1844</v>
      </c>
      <c r="AL173" s="2" t="s">
        <v>120</v>
      </c>
      <c r="AM173" s="2" t="s">
        <v>1844</v>
      </c>
      <c r="AN173" s="2" t="s">
        <v>1844</v>
      </c>
      <c r="AO173" s="2" t="s">
        <v>1857</v>
      </c>
      <c r="AP173" s="2" t="s">
        <v>1857</v>
      </c>
      <c r="AQ173" s="2" t="s">
        <v>1844</v>
      </c>
      <c r="AR173" s="2" t="s">
        <v>1844</v>
      </c>
      <c r="AS173" s="2" t="s">
        <v>1844</v>
      </c>
      <c r="AT173" s="2" t="s">
        <v>1844</v>
      </c>
      <c r="AU173" s="2" t="s">
        <v>1844</v>
      </c>
      <c r="AV173" s="2" t="s">
        <v>1281</v>
      </c>
      <c r="AW173" s="2" t="s">
        <v>5128</v>
      </c>
      <c r="AX173" s="2" t="s">
        <v>1844</v>
      </c>
      <c r="AY173" s="2" t="s">
        <v>1752</v>
      </c>
      <c r="AZ173" s="2" t="s">
        <v>2276</v>
      </c>
      <c r="BA173" s="2" t="s">
        <v>1844</v>
      </c>
      <c r="BB173" s="2" t="s">
        <v>1844</v>
      </c>
      <c r="BC173" s="2" t="s">
        <v>1844</v>
      </c>
      <c r="BD173" s="2" t="s">
        <v>1844</v>
      </c>
      <c r="BE173" s="2" t="s">
        <v>5129</v>
      </c>
      <c r="BF173" s="2" t="s">
        <v>1905</v>
      </c>
      <c r="BG173" s="2" t="s">
        <v>1905</v>
      </c>
      <c r="BH173" s="2" t="s">
        <v>2278</v>
      </c>
      <c r="BI173" s="2" t="s">
        <v>1857</v>
      </c>
      <c r="BJ173" s="2" t="s">
        <v>2277</v>
      </c>
      <c r="BK173" s="2" t="s">
        <v>1844</v>
      </c>
      <c r="BL173" s="2" t="s">
        <v>1025</v>
      </c>
      <c r="BM173" s="2" t="s">
        <v>1844</v>
      </c>
      <c r="BN173" s="2" t="s">
        <v>1844</v>
      </c>
      <c r="BO173" s="2" t="s">
        <v>1844</v>
      </c>
      <c r="BP173" s="2" t="s">
        <v>1844</v>
      </c>
      <c r="BQ173" s="2" t="s">
        <v>5187</v>
      </c>
      <c r="BR173" s="2" t="s">
        <v>1844</v>
      </c>
      <c r="BS173" s="2" t="s">
        <v>1844</v>
      </c>
      <c r="BT173" s="2" t="s">
        <v>5424</v>
      </c>
      <c r="BU173" s="2" t="s">
        <v>1844</v>
      </c>
      <c r="BV173" s="2" t="s">
        <v>1844</v>
      </c>
      <c r="BW173" s="2" t="s">
        <v>1844</v>
      </c>
      <c r="BX173" s="2" t="s">
        <v>1844</v>
      </c>
      <c r="BY173" s="2" t="s">
        <v>1844</v>
      </c>
      <c r="BZ173" s="2" t="s">
        <v>1844</v>
      </c>
      <c r="CA173" s="2" t="s">
        <v>1844</v>
      </c>
      <c r="CB173" s="2" t="s">
        <v>1853</v>
      </c>
      <c r="CC173" s="2" t="s">
        <v>1844</v>
      </c>
      <c r="CD173" s="2" t="s">
        <v>1844</v>
      </c>
      <c r="CE173" s="2" t="s">
        <v>1854</v>
      </c>
      <c r="CF173" s="2" t="s">
        <v>1844</v>
      </c>
      <c r="CG173" s="2" t="s">
        <v>5131</v>
      </c>
      <c r="CH173" s="2" t="s">
        <v>1844</v>
      </c>
      <c r="CI173" s="2" t="s">
        <v>121</v>
      </c>
      <c r="CJ173" s="2" t="s">
        <v>1844</v>
      </c>
      <c r="CK173" s="2" t="s">
        <v>5132</v>
      </c>
      <c r="CL173" s="2" t="s">
        <v>1844</v>
      </c>
      <c r="CM173" s="2" t="s">
        <v>1844</v>
      </c>
      <c r="CN173" s="2" t="s">
        <v>1851</v>
      </c>
      <c r="CO173" s="2" t="s">
        <v>1855</v>
      </c>
      <c r="CP173" s="2" t="s">
        <v>1844</v>
      </c>
      <c r="CQ173" s="2" t="s">
        <v>1844</v>
      </c>
      <c r="CR173" s="2" t="s">
        <v>1847</v>
      </c>
      <c r="CS173" s="2" t="s">
        <v>1844</v>
      </c>
      <c r="CT173" s="2" t="s">
        <v>1844</v>
      </c>
      <c r="CU173" s="2" t="s">
        <v>5133</v>
      </c>
      <c r="CV173" s="2" t="s">
        <v>5134</v>
      </c>
      <c r="CW173" s="3">
        <v>44685</v>
      </c>
      <c r="CX173" s="3">
        <v>44685</v>
      </c>
      <c r="CY173" s="3">
        <v>44685</v>
      </c>
      <c r="CZ173" s="28">
        <v>675442</v>
      </c>
      <c r="DA173" s="4">
        <v>0</v>
      </c>
      <c r="DB173" s="3"/>
      <c r="DC173" s="3"/>
      <c r="DD173" s="3">
        <v>44685</v>
      </c>
      <c r="DE173" s="3">
        <v>44685</v>
      </c>
      <c r="DF173" s="3"/>
      <c r="DG173" s="3">
        <v>44686</v>
      </c>
      <c r="DH173" s="3">
        <v>44685</v>
      </c>
      <c r="DI173" s="3">
        <v>44685</v>
      </c>
      <c r="DJ173" s="3">
        <v>45348</v>
      </c>
      <c r="DK173" s="28">
        <v>0</v>
      </c>
      <c r="DL173" s="3"/>
      <c r="DM173" s="28">
        <v>0</v>
      </c>
      <c r="DN173" s="28">
        <v>0</v>
      </c>
      <c r="DO173" s="3">
        <v>44685</v>
      </c>
      <c r="DP173" s="2" t="s">
        <v>5135</v>
      </c>
      <c r="DQ173" s="28">
        <v>0</v>
      </c>
      <c r="DR173" s="28">
        <v>0</v>
      </c>
      <c r="DS173" s="28">
        <v>0</v>
      </c>
      <c r="DT173" s="28">
        <v>675442</v>
      </c>
      <c r="DU173" s="2" t="s">
        <v>1844</v>
      </c>
    </row>
    <row r="174" spans="1:125" x14ac:dyDescent="0.25">
      <c r="A174" s="2" t="s">
        <v>2271</v>
      </c>
      <c r="B174" s="2" t="s">
        <v>1279</v>
      </c>
      <c r="C174" s="2" t="s">
        <v>238</v>
      </c>
      <c r="D174" s="2" t="s">
        <v>239</v>
      </c>
      <c r="E174" s="2" t="s">
        <v>1357</v>
      </c>
      <c r="F174" s="2" t="s">
        <v>5363</v>
      </c>
      <c r="G174" s="2" t="s">
        <v>10</v>
      </c>
      <c r="H174" s="2" t="s">
        <v>67</v>
      </c>
      <c r="I174" s="2" t="s">
        <v>5121</v>
      </c>
      <c r="J174" s="2" t="s">
        <v>5122</v>
      </c>
      <c r="K174" s="2" t="s">
        <v>1281</v>
      </c>
      <c r="L174" s="2" t="s">
        <v>5148</v>
      </c>
      <c r="M174" s="2" t="s">
        <v>2270</v>
      </c>
      <c r="N174" s="2" t="s">
        <v>1276</v>
      </c>
      <c r="O174" s="2" t="s">
        <v>1846</v>
      </c>
      <c r="P174" s="2" t="s">
        <v>1844</v>
      </c>
      <c r="Q174" s="2" t="s">
        <v>1296</v>
      </c>
      <c r="R174" s="2" t="s">
        <v>1844</v>
      </c>
      <c r="S174" s="2" t="s">
        <v>1844</v>
      </c>
      <c r="T174" s="2" t="s">
        <v>1278</v>
      </c>
      <c r="U174" s="2" t="s">
        <v>1844</v>
      </c>
      <c r="V174" s="2" t="s">
        <v>1844</v>
      </c>
      <c r="W174" s="2" t="s">
        <v>5125</v>
      </c>
      <c r="X174" s="2" t="s">
        <v>5126</v>
      </c>
      <c r="Y174" s="2" t="s">
        <v>1856</v>
      </c>
      <c r="Z174" s="2" t="s">
        <v>1281</v>
      </c>
      <c r="AA174" s="2" t="s">
        <v>1281</v>
      </c>
      <c r="AB174" s="2" t="s">
        <v>5127</v>
      </c>
      <c r="AC174" s="2" t="s">
        <v>1852</v>
      </c>
      <c r="AD174" s="2" t="s">
        <v>1844</v>
      </c>
      <c r="AE174" s="2" t="s">
        <v>1844</v>
      </c>
      <c r="AF174" s="2" t="s">
        <v>1844</v>
      </c>
      <c r="AG174" s="2" t="s">
        <v>1844</v>
      </c>
      <c r="AH174" s="2" t="s">
        <v>1844</v>
      </c>
      <c r="AI174" s="2" t="s">
        <v>1844</v>
      </c>
      <c r="AJ174" s="2" t="s">
        <v>1281</v>
      </c>
      <c r="AK174" s="2" t="s">
        <v>1844</v>
      </c>
      <c r="AL174" s="2" t="s">
        <v>185</v>
      </c>
      <c r="AM174" s="2" t="s">
        <v>1844</v>
      </c>
      <c r="AN174" s="2" t="s">
        <v>1844</v>
      </c>
      <c r="AO174" s="2" t="s">
        <v>1857</v>
      </c>
      <c r="AP174" s="2" t="s">
        <v>1857</v>
      </c>
      <c r="AQ174" s="2" t="s">
        <v>1844</v>
      </c>
      <c r="AR174" s="2" t="s">
        <v>1844</v>
      </c>
      <c r="AS174" s="2" t="s">
        <v>1844</v>
      </c>
      <c r="AT174" s="2" t="s">
        <v>1844</v>
      </c>
      <c r="AU174" s="2" t="s">
        <v>1844</v>
      </c>
      <c r="AV174" s="2" t="s">
        <v>1281</v>
      </c>
      <c r="AW174" s="2" t="s">
        <v>5128</v>
      </c>
      <c r="AX174" s="2" t="s">
        <v>1844</v>
      </c>
      <c r="AY174" s="2" t="s">
        <v>1752</v>
      </c>
      <c r="AZ174" s="2" t="s">
        <v>1877</v>
      </c>
      <c r="BA174" s="2" t="s">
        <v>1844</v>
      </c>
      <c r="BB174" s="2" t="s">
        <v>1844</v>
      </c>
      <c r="BC174" s="2" t="s">
        <v>1844</v>
      </c>
      <c r="BD174" s="2" t="s">
        <v>1844</v>
      </c>
      <c r="BE174" s="2" t="s">
        <v>5129</v>
      </c>
      <c r="BF174" s="2" t="s">
        <v>1877</v>
      </c>
      <c r="BG174" s="2" t="s">
        <v>2272</v>
      </c>
      <c r="BH174" s="2" t="s">
        <v>2273</v>
      </c>
      <c r="BI174" s="2" t="s">
        <v>1857</v>
      </c>
      <c r="BJ174" s="2" t="s">
        <v>2272</v>
      </c>
      <c r="BK174" s="2" t="s">
        <v>1844</v>
      </c>
      <c r="BL174" s="2" t="s">
        <v>1025</v>
      </c>
      <c r="BM174" s="2" t="s">
        <v>1844</v>
      </c>
      <c r="BN174" s="2" t="s">
        <v>1844</v>
      </c>
      <c r="BO174" s="2" t="s">
        <v>1844</v>
      </c>
      <c r="BP174" s="2" t="s">
        <v>1844</v>
      </c>
      <c r="BQ174" s="2" t="s">
        <v>5187</v>
      </c>
      <c r="BR174" s="2" t="s">
        <v>1844</v>
      </c>
      <c r="BS174" s="2" t="s">
        <v>1844</v>
      </c>
      <c r="BT174" s="2" t="s">
        <v>5425</v>
      </c>
      <c r="BU174" s="2" t="s">
        <v>1844</v>
      </c>
      <c r="BV174" s="2" t="s">
        <v>1844</v>
      </c>
      <c r="BW174" s="2" t="s">
        <v>1844</v>
      </c>
      <c r="BX174" s="2" t="s">
        <v>1844</v>
      </c>
      <c r="BY174" s="2" t="s">
        <v>1844</v>
      </c>
      <c r="BZ174" s="2" t="s">
        <v>1844</v>
      </c>
      <c r="CA174" s="2" t="s">
        <v>1844</v>
      </c>
      <c r="CB174" s="2" t="s">
        <v>1853</v>
      </c>
      <c r="CC174" s="2" t="s">
        <v>1844</v>
      </c>
      <c r="CD174" s="2" t="s">
        <v>1844</v>
      </c>
      <c r="CE174" s="2" t="s">
        <v>1854</v>
      </c>
      <c r="CF174" s="2" t="s">
        <v>1844</v>
      </c>
      <c r="CG174" s="2" t="s">
        <v>5131</v>
      </c>
      <c r="CH174" s="2" t="s">
        <v>1844</v>
      </c>
      <c r="CI174" s="2" t="s">
        <v>240</v>
      </c>
      <c r="CJ174" s="2" t="s">
        <v>1844</v>
      </c>
      <c r="CK174" s="2" t="s">
        <v>5132</v>
      </c>
      <c r="CL174" s="2" t="s">
        <v>1844</v>
      </c>
      <c r="CM174" s="2" t="s">
        <v>1844</v>
      </c>
      <c r="CN174" s="2" t="s">
        <v>1851</v>
      </c>
      <c r="CO174" s="2" t="s">
        <v>1855</v>
      </c>
      <c r="CP174" s="2" t="s">
        <v>1844</v>
      </c>
      <c r="CQ174" s="2" t="s">
        <v>1844</v>
      </c>
      <c r="CR174" s="2" t="s">
        <v>1847</v>
      </c>
      <c r="CS174" s="2" t="s">
        <v>1844</v>
      </c>
      <c r="CT174" s="2" t="s">
        <v>1844</v>
      </c>
      <c r="CU174" s="2" t="s">
        <v>5133</v>
      </c>
      <c r="CV174" s="2" t="s">
        <v>5134</v>
      </c>
      <c r="CW174" s="3">
        <v>44683</v>
      </c>
      <c r="CX174" s="3">
        <v>44683</v>
      </c>
      <c r="CY174" s="3">
        <v>44683</v>
      </c>
      <c r="CZ174" s="28">
        <v>102808</v>
      </c>
      <c r="DA174" s="4">
        <v>0</v>
      </c>
      <c r="DB174" s="3"/>
      <c r="DC174" s="3"/>
      <c r="DD174" s="3">
        <v>44683</v>
      </c>
      <c r="DE174" s="3">
        <v>44683</v>
      </c>
      <c r="DF174" s="3"/>
      <c r="DG174" s="3">
        <v>44683</v>
      </c>
      <c r="DH174" s="3"/>
      <c r="DI174" s="3">
        <v>44683</v>
      </c>
      <c r="DJ174" s="3">
        <v>45348</v>
      </c>
      <c r="DK174" s="28">
        <v>0</v>
      </c>
      <c r="DL174" s="3"/>
      <c r="DM174" s="28">
        <v>0</v>
      </c>
      <c r="DN174" s="28">
        <v>0</v>
      </c>
      <c r="DO174" s="3">
        <v>44683</v>
      </c>
      <c r="DP174" s="2" t="s">
        <v>5135</v>
      </c>
      <c r="DQ174" s="28">
        <v>0</v>
      </c>
      <c r="DR174" s="28">
        <v>0</v>
      </c>
      <c r="DS174" s="28">
        <v>0</v>
      </c>
      <c r="DT174" s="28">
        <v>102808</v>
      </c>
      <c r="DU174" s="2" t="s">
        <v>1844</v>
      </c>
    </row>
    <row r="175" spans="1:125" x14ac:dyDescent="0.25">
      <c r="A175" s="2" t="s">
        <v>2221</v>
      </c>
      <c r="B175" s="2" t="s">
        <v>1298</v>
      </c>
      <c r="C175" s="2" t="s">
        <v>325</v>
      </c>
      <c r="D175" s="2" t="s">
        <v>326</v>
      </c>
      <c r="E175" s="2" t="s">
        <v>1351</v>
      </c>
      <c r="F175" s="2" t="s">
        <v>5363</v>
      </c>
      <c r="G175" s="2" t="s">
        <v>10</v>
      </c>
      <c r="H175" s="2" t="s">
        <v>60</v>
      </c>
      <c r="I175" s="2" t="s">
        <v>5121</v>
      </c>
      <c r="J175" s="2" t="s">
        <v>5122</v>
      </c>
      <c r="K175" s="2" t="s">
        <v>1281</v>
      </c>
      <c r="L175" s="2" t="s">
        <v>5148</v>
      </c>
      <c r="M175" s="2" t="s">
        <v>2220</v>
      </c>
      <c r="N175" s="2" t="s">
        <v>1276</v>
      </c>
      <c r="O175" s="2" t="s">
        <v>1960</v>
      </c>
      <c r="P175" s="2" t="s">
        <v>1844</v>
      </c>
      <c r="Q175" s="2" t="s">
        <v>1299</v>
      </c>
      <c r="R175" s="2" t="s">
        <v>1844</v>
      </c>
      <c r="S175" s="2" t="s">
        <v>1844</v>
      </c>
      <c r="T175" s="2" t="s">
        <v>1278</v>
      </c>
      <c r="U175" s="2" t="s">
        <v>1844</v>
      </c>
      <c r="V175" s="2" t="s">
        <v>1844</v>
      </c>
      <c r="W175" s="2" t="s">
        <v>5125</v>
      </c>
      <c r="X175" s="2" t="s">
        <v>5126</v>
      </c>
      <c r="Y175" s="2" t="s">
        <v>1914</v>
      </c>
      <c r="Z175" s="2" t="s">
        <v>1281</v>
      </c>
      <c r="AA175" s="2" t="s">
        <v>1281</v>
      </c>
      <c r="AB175" s="2" t="s">
        <v>5127</v>
      </c>
      <c r="AC175" s="2" t="s">
        <v>1852</v>
      </c>
      <c r="AD175" s="2" t="s">
        <v>1844</v>
      </c>
      <c r="AE175" s="2" t="s">
        <v>1844</v>
      </c>
      <c r="AF175" s="2" t="s">
        <v>1844</v>
      </c>
      <c r="AG175" s="2" t="s">
        <v>1844</v>
      </c>
      <c r="AH175" s="2" t="s">
        <v>1844</v>
      </c>
      <c r="AI175" s="2" t="s">
        <v>1844</v>
      </c>
      <c r="AJ175" s="2" t="s">
        <v>1281</v>
      </c>
      <c r="AK175" s="2" t="s">
        <v>1844</v>
      </c>
      <c r="AL175" s="2" t="s">
        <v>120</v>
      </c>
      <c r="AM175" s="2" t="s">
        <v>1844</v>
      </c>
      <c r="AN175" s="2" t="s">
        <v>1844</v>
      </c>
      <c r="AO175" s="2" t="s">
        <v>1857</v>
      </c>
      <c r="AP175" s="2" t="s">
        <v>1857</v>
      </c>
      <c r="AQ175" s="2" t="s">
        <v>1844</v>
      </c>
      <c r="AR175" s="2" t="s">
        <v>1844</v>
      </c>
      <c r="AS175" s="2" t="s">
        <v>1844</v>
      </c>
      <c r="AT175" s="2" t="s">
        <v>1844</v>
      </c>
      <c r="AU175" s="2" t="s">
        <v>1844</v>
      </c>
      <c r="AV175" s="2" t="s">
        <v>1281</v>
      </c>
      <c r="AW175" s="2" t="s">
        <v>5128</v>
      </c>
      <c r="AX175" s="2" t="s">
        <v>1844</v>
      </c>
      <c r="AY175" s="2" t="s">
        <v>1752</v>
      </c>
      <c r="AZ175" s="2" t="s">
        <v>2081</v>
      </c>
      <c r="BA175" s="2" t="s">
        <v>1844</v>
      </c>
      <c r="BB175" s="2" t="s">
        <v>1844</v>
      </c>
      <c r="BC175" s="2" t="s">
        <v>1844</v>
      </c>
      <c r="BD175" s="2" t="s">
        <v>1844</v>
      </c>
      <c r="BE175" s="2" t="s">
        <v>5129</v>
      </c>
      <c r="BF175" s="2" t="s">
        <v>1905</v>
      </c>
      <c r="BG175" s="2" t="s">
        <v>1857</v>
      </c>
      <c r="BH175" s="2" t="s">
        <v>2223</v>
      </c>
      <c r="BI175" s="2" t="s">
        <v>1857</v>
      </c>
      <c r="BJ175" s="2" t="s">
        <v>2222</v>
      </c>
      <c r="BK175" s="2" t="s">
        <v>1844</v>
      </c>
      <c r="BL175" s="2" t="s">
        <v>1025</v>
      </c>
      <c r="BM175" s="2" t="s">
        <v>1844</v>
      </c>
      <c r="BN175" s="2" t="s">
        <v>1844</v>
      </c>
      <c r="BO175" s="2" t="s">
        <v>1844</v>
      </c>
      <c r="BP175" s="2" t="s">
        <v>1844</v>
      </c>
      <c r="BQ175" s="2" t="s">
        <v>5187</v>
      </c>
      <c r="BR175" s="2" t="s">
        <v>1844</v>
      </c>
      <c r="BS175" s="2" t="s">
        <v>1844</v>
      </c>
      <c r="BT175" s="2" t="s">
        <v>5426</v>
      </c>
      <c r="BU175" s="2" t="s">
        <v>1844</v>
      </c>
      <c r="BV175" s="2" t="s">
        <v>1844</v>
      </c>
      <c r="BW175" s="2" t="s">
        <v>1844</v>
      </c>
      <c r="BX175" s="2" t="s">
        <v>1844</v>
      </c>
      <c r="BY175" s="2" t="s">
        <v>1844</v>
      </c>
      <c r="BZ175" s="2" t="s">
        <v>1844</v>
      </c>
      <c r="CA175" s="2" t="s">
        <v>1844</v>
      </c>
      <c r="CB175" s="2" t="s">
        <v>1853</v>
      </c>
      <c r="CC175" s="2" t="s">
        <v>1844</v>
      </c>
      <c r="CD175" s="2" t="s">
        <v>1844</v>
      </c>
      <c r="CE175" s="2" t="s">
        <v>1854</v>
      </c>
      <c r="CF175" s="2" t="s">
        <v>1844</v>
      </c>
      <c r="CG175" s="2" t="s">
        <v>5131</v>
      </c>
      <c r="CH175" s="2" t="s">
        <v>1844</v>
      </c>
      <c r="CI175" s="2" t="s">
        <v>121</v>
      </c>
      <c r="CJ175" s="2" t="s">
        <v>1844</v>
      </c>
      <c r="CK175" s="2" t="s">
        <v>5132</v>
      </c>
      <c r="CL175" s="2" t="s">
        <v>1844</v>
      </c>
      <c r="CM175" s="2" t="s">
        <v>1844</v>
      </c>
      <c r="CN175" s="2" t="s">
        <v>1851</v>
      </c>
      <c r="CO175" s="2" t="s">
        <v>1855</v>
      </c>
      <c r="CP175" s="2" t="s">
        <v>1844</v>
      </c>
      <c r="CQ175" s="2" t="s">
        <v>1844</v>
      </c>
      <c r="CR175" s="2" t="s">
        <v>1847</v>
      </c>
      <c r="CS175" s="2" t="s">
        <v>1844</v>
      </c>
      <c r="CT175" s="2" t="s">
        <v>1844</v>
      </c>
      <c r="CU175" s="2" t="s">
        <v>5133</v>
      </c>
      <c r="CV175" s="2" t="s">
        <v>5134</v>
      </c>
      <c r="CW175" s="3">
        <v>44676</v>
      </c>
      <c r="CX175" s="3">
        <v>44674</v>
      </c>
      <c r="CY175" s="3">
        <v>44676</v>
      </c>
      <c r="CZ175" s="28">
        <v>196659</v>
      </c>
      <c r="DA175" s="4">
        <v>0</v>
      </c>
      <c r="DB175" s="3"/>
      <c r="DC175" s="3"/>
      <c r="DD175" s="3">
        <v>44676</v>
      </c>
      <c r="DE175" s="3">
        <v>44674</v>
      </c>
      <c r="DF175" s="3"/>
      <c r="DG175" s="3">
        <v>44676</v>
      </c>
      <c r="DH175" s="3">
        <v>44674</v>
      </c>
      <c r="DI175" s="3">
        <v>44674</v>
      </c>
      <c r="DJ175" s="3">
        <v>45348</v>
      </c>
      <c r="DK175" s="28">
        <v>0</v>
      </c>
      <c r="DL175" s="3"/>
      <c r="DM175" s="28">
        <v>0</v>
      </c>
      <c r="DN175" s="28">
        <v>0</v>
      </c>
      <c r="DO175" s="3">
        <v>44676</v>
      </c>
      <c r="DP175" s="2" t="s">
        <v>5135</v>
      </c>
      <c r="DQ175" s="28">
        <v>0</v>
      </c>
      <c r="DR175" s="28">
        <v>0</v>
      </c>
      <c r="DS175" s="28">
        <v>0</v>
      </c>
      <c r="DT175" s="28">
        <v>196659</v>
      </c>
      <c r="DU175" s="2" t="s">
        <v>1844</v>
      </c>
    </row>
    <row r="176" spans="1:125" x14ac:dyDescent="0.25">
      <c r="A176" s="2" t="s">
        <v>2194</v>
      </c>
      <c r="B176" s="2" t="s">
        <v>1291</v>
      </c>
      <c r="C176" s="2" t="s">
        <v>152</v>
      </c>
      <c r="D176" s="2" t="s">
        <v>153</v>
      </c>
      <c r="E176" s="2" t="s">
        <v>1346</v>
      </c>
      <c r="F176" s="2" t="s">
        <v>5363</v>
      </c>
      <c r="G176" s="2" t="s">
        <v>10</v>
      </c>
      <c r="H176" s="2" t="s">
        <v>54</v>
      </c>
      <c r="I176" s="2" t="s">
        <v>5121</v>
      </c>
      <c r="J176" s="2" t="s">
        <v>5122</v>
      </c>
      <c r="K176" s="2" t="s">
        <v>1281</v>
      </c>
      <c r="L176" s="2" t="s">
        <v>5123</v>
      </c>
      <c r="M176" s="2" t="s">
        <v>2193</v>
      </c>
      <c r="N176" s="2" t="s">
        <v>1276</v>
      </c>
      <c r="O176" s="2" t="s">
        <v>2176</v>
      </c>
      <c r="P176" s="2" t="s">
        <v>1844</v>
      </c>
      <c r="Q176" s="2" t="s">
        <v>1299</v>
      </c>
      <c r="R176" s="2" t="s">
        <v>1844</v>
      </c>
      <c r="S176" s="2" t="s">
        <v>1883</v>
      </c>
      <c r="T176" s="2" t="s">
        <v>1278</v>
      </c>
      <c r="U176" s="2" t="s">
        <v>1844</v>
      </c>
      <c r="V176" s="2" t="s">
        <v>1844</v>
      </c>
      <c r="W176" s="2" t="s">
        <v>5125</v>
      </c>
      <c r="X176" s="2" t="s">
        <v>5126</v>
      </c>
      <c r="Y176" s="2" t="s">
        <v>1866</v>
      </c>
      <c r="Z176" s="2" t="s">
        <v>1281</v>
      </c>
      <c r="AA176" s="2" t="s">
        <v>1281</v>
      </c>
      <c r="AB176" s="2" t="s">
        <v>5127</v>
      </c>
      <c r="AC176" s="2" t="s">
        <v>1852</v>
      </c>
      <c r="AD176" s="2" t="s">
        <v>1844</v>
      </c>
      <c r="AE176" s="2" t="s">
        <v>1844</v>
      </c>
      <c r="AF176" s="2" t="s">
        <v>1844</v>
      </c>
      <c r="AG176" s="2" t="s">
        <v>1844</v>
      </c>
      <c r="AH176" s="2" t="s">
        <v>1844</v>
      </c>
      <c r="AI176" s="2" t="s">
        <v>1844</v>
      </c>
      <c r="AJ176" s="2" t="s">
        <v>1281</v>
      </c>
      <c r="AK176" s="2" t="s">
        <v>1844</v>
      </c>
      <c r="AL176" s="2" t="s">
        <v>154</v>
      </c>
      <c r="AM176" s="2" t="s">
        <v>1844</v>
      </c>
      <c r="AN176" s="2" t="s">
        <v>1844</v>
      </c>
      <c r="AO176" s="2" t="s">
        <v>1857</v>
      </c>
      <c r="AP176" s="2" t="s">
        <v>1857</v>
      </c>
      <c r="AQ176" s="2" t="s">
        <v>1844</v>
      </c>
      <c r="AR176" s="2" t="s">
        <v>1844</v>
      </c>
      <c r="AS176" s="2" t="s">
        <v>1844</v>
      </c>
      <c r="AT176" s="2" t="s">
        <v>1844</v>
      </c>
      <c r="AU176" s="2" t="s">
        <v>1844</v>
      </c>
      <c r="AV176" s="2" t="s">
        <v>1281</v>
      </c>
      <c r="AW176" s="2" t="s">
        <v>5128</v>
      </c>
      <c r="AX176" s="2" t="s">
        <v>1844</v>
      </c>
      <c r="AY176" s="2" t="s">
        <v>1752</v>
      </c>
      <c r="AZ176" s="2" t="s">
        <v>2195</v>
      </c>
      <c r="BA176" s="2" t="s">
        <v>1844</v>
      </c>
      <c r="BB176" s="2" t="s">
        <v>1844</v>
      </c>
      <c r="BC176" s="2" t="s">
        <v>1844</v>
      </c>
      <c r="BD176" s="2" t="s">
        <v>1844</v>
      </c>
      <c r="BE176" s="2" t="s">
        <v>5129</v>
      </c>
      <c r="BF176" s="2" t="s">
        <v>2195</v>
      </c>
      <c r="BG176" s="2" t="s">
        <v>3508</v>
      </c>
      <c r="BH176" s="2" t="s">
        <v>2196</v>
      </c>
      <c r="BI176" s="2" t="s">
        <v>1857</v>
      </c>
      <c r="BJ176" s="2" t="s">
        <v>3508</v>
      </c>
      <c r="BK176" s="2" t="s">
        <v>1844</v>
      </c>
      <c r="BL176" s="2" t="s">
        <v>1025</v>
      </c>
      <c r="BM176" s="2" t="s">
        <v>1844</v>
      </c>
      <c r="BN176" s="2" t="s">
        <v>1882</v>
      </c>
      <c r="BO176" s="2" t="s">
        <v>1844</v>
      </c>
      <c r="BP176" s="2" t="s">
        <v>1844</v>
      </c>
      <c r="BQ176" s="2" t="s">
        <v>5187</v>
      </c>
      <c r="BR176" s="2" t="s">
        <v>1844</v>
      </c>
      <c r="BS176" s="2" t="s">
        <v>1844</v>
      </c>
      <c r="BT176" s="2" t="s">
        <v>5427</v>
      </c>
      <c r="BU176" s="2" t="s">
        <v>1844</v>
      </c>
      <c r="BV176" s="2" t="s">
        <v>1844</v>
      </c>
      <c r="BW176" s="2" t="s">
        <v>1844</v>
      </c>
      <c r="BX176" s="2" t="s">
        <v>1844</v>
      </c>
      <c r="BY176" s="2" t="s">
        <v>1844</v>
      </c>
      <c r="BZ176" s="2" t="s">
        <v>1844</v>
      </c>
      <c r="CA176" s="2" t="s">
        <v>1844</v>
      </c>
      <c r="CB176" s="2" t="s">
        <v>1853</v>
      </c>
      <c r="CC176" s="2" t="s">
        <v>1844</v>
      </c>
      <c r="CD176" s="2" t="s">
        <v>1844</v>
      </c>
      <c r="CE176" s="2" t="s">
        <v>1854</v>
      </c>
      <c r="CF176" s="2" t="s">
        <v>1844</v>
      </c>
      <c r="CG176" s="2" t="s">
        <v>5131</v>
      </c>
      <c r="CH176" s="2" t="s">
        <v>1844</v>
      </c>
      <c r="CI176" s="2" t="s">
        <v>155</v>
      </c>
      <c r="CJ176" s="2" t="s">
        <v>1844</v>
      </c>
      <c r="CK176" s="2" t="s">
        <v>5132</v>
      </c>
      <c r="CL176" s="2" t="s">
        <v>1844</v>
      </c>
      <c r="CM176" s="2" t="s">
        <v>1844</v>
      </c>
      <c r="CN176" s="2" t="s">
        <v>1851</v>
      </c>
      <c r="CO176" s="2" t="s">
        <v>1855</v>
      </c>
      <c r="CP176" s="2" t="s">
        <v>1844</v>
      </c>
      <c r="CQ176" s="2" t="s">
        <v>1844</v>
      </c>
      <c r="CR176" s="2" t="s">
        <v>1847</v>
      </c>
      <c r="CS176" s="2" t="s">
        <v>1884</v>
      </c>
      <c r="CT176" s="2" t="s">
        <v>1844</v>
      </c>
      <c r="CU176" s="2" t="s">
        <v>5133</v>
      </c>
      <c r="CV176" s="2" t="s">
        <v>5134</v>
      </c>
      <c r="CW176" s="3">
        <v>44670</v>
      </c>
      <c r="CX176" s="3">
        <v>44670</v>
      </c>
      <c r="CY176" s="3">
        <v>44669</v>
      </c>
      <c r="CZ176" s="28">
        <v>3092434</v>
      </c>
      <c r="DA176" s="4">
        <v>0</v>
      </c>
      <c r="DB176" s="3"/>
      <c r="DC176" s="3"/>
      <c r="DD176" s="3">
        <v>44678</v>
      </c>
      <c r="DE176" s="3">
        <v>44669</v>
      </c>
      <c r="DF176" s="3"/>
      <c r="DG176" s="3">
        <v>44693</v>
      </c>
      <c r="DH176" s="3">
        <v>44669</v>
      </c>
      <c r="DI176" s="3">
        <v>44669</v>
      </c>
      <c r="DJ176" s="3">
        <v>45348</v>
      </c>
      <c r="DK176" s="28">
        <v>0</v>
      </c>
      <c r="DL176" s="3"/>
      <c r="DM176" s="28">
        <v>0</v>
      </c>
      <c r="DN176" s="28">
        <v>0</v>
      </c>
      <c r="DO176" s="3">
        <v>44669</v>
      </c>
      <c r="DP176" s="2" t="s">
        <v>5135</v>
      </c>
      <c r="DQ176" s="28">
        <v>0</v>
      </c>
      <c r="DR176" s="28">
        <v>0</v>
      </c>
      <c r="DS176" s="28">
        <v>0</v>
      </c>
      <c r="DT176" s="28">
        <v>3092434</v>
      </c>
      <c r="DU176" s="2" t="s">
        <v>1844</v>
      </c>
    </row>
    <row r="177" spans="1:125" x14ac:dyDescent="0.25">
      <c r="A177" s="2" t="s">
        <v>2198</v>
      </c>
      <c r="B177" s="2" t="s">
        <v>1298</v>
      </c>
      <c r="C177" s="2" t="s">
        <v>365</v>
      </c>
      <c r="D177" s="2" t="s">
        <v>366</v>
      </c>
      <c r="E177" s="2" t="s">
        <v>1346</v>
      </c>
      <c r="F177" s="2" t="s">
        <v>5363</v>
      </c>
      <c r="G177" s="2" t="s">
        <v>10</v>
      </c>
      <c r="H177" s="2" t="s">
        <v>60</v>
      </c>
      <c r="I177" s="2" t="s">
        <v>5121</v>
      </c>
      <c r="J177" s="2" t="s">
        <v>5122</v>
      </c>
      <c r="K177" s="2" t="s">
        <v>1281</v>
      </c>
      <c r="L177" s="2" t="s">
        <v>5123</v>
      </c>
      <c r="M177" s="2" t="s">
        <v>2197</v>
      </c>
      <c r="N177" s="2" t="s">
        <v>1276</v>
      </c>
      <c r="O177" s="2" t="s">
        <v>1913</v>
      </c>
      <c r="P177" s="2" t="s">
        <v>1844</v>
      </c>
      <c r="Q177" s="2" t="s">
        <v>1299</v>
      </c>
      <c r="R177" s="2" t="s">
        <v>1844</v>
      </c>
      <c r="S177" s="2" t="s">
        <v>1844</v>
      </c>
      <c r="T177" s="2" t="s">
        <v>1278</v>
      </c>
      <c r="U177" s="2" t="s">
        <v>1844</v>
      </c>
      <c r="V177" s="2" t="s">
        <v>1844</v>
      </c>
      <c r="W177" s="2" t="s">
        <v>5125</v>
      </c>
      <c r="X177" s="2" t="s">
        <v>5126</v>
      </c>
      <c r="Y177" s="2" t="s">
        <v>1914</v>
      </c>
      <c r="Z177" s="2" t="s">
        <v>1281</v>
      </c>
      <c r="AA177" s="2" t="s">
        <v>1281</v>
      </c>
      <c r="AB177" s="2" t="s">
        <v>5127</v>
      </c>
      <c r="AC177" s="2" t="s">
        <v>1852</v>
      </c>
      <c r="AD177" s="2" t="s">
        <v>1844</v>
      </c>
      <c r="AE177" s="2" t="s">
        <v>1844</v>
      </c>
      <c r="AF177" s="2" t="s">
        <v>1844</v>
      </c>
      <c r="AG177" s="2" t="s">
        <v>1844</v>
      </c>
      <c r="AH177" s="2" t="s">
        <v>1844</v>
      </c>
      <c r="AI177" s="2" t="s">
        <v>1844</v>
      </c>
      <c r="AJ177" s="2" t="s">
        <v>1281</v>
      </c>
      <c r="AK177" s="2" t="s">
        <v>1844</v>
      </c>
      <c r="AL177" s="2" t="s">
        <v>120</v>
      </c>
      <c r="AM177" s="2" t="s">
        <v>1844</v>
      </c>
      <c r="AN177" s="2" t="s">
        <v>1844</v>
      </c>
      <c r="AO177" s="2" t="s">
        <v>1857</v>
      </c>
      <c r="AP177" s="2" t="s">
        <v>1857</v>
      </c>
      <c r="AQ177" s="2" t="s">
        <v>1844</v>
      </c>
      <c r="AR177" s="2" t="s">
        <v>1844</v>
      </c>
      <c r="AS177" s="2" t="s">
        <v>1844</v>
      </c>
      <c r="AT177" s="2" t="s">
        <v>1844</v>
      </c>
      <c r="AU177" s="2" t="s">
        <v>1844</v>
      </c>
      <c r="AV177" s="2" t="s">
        <v>1281</v>
      </c>
      <c r="AW177" s="2" t="s">
        <v>5128</v>
      </c>
      <c r="AX177" s="2" t="s">
        <v>1844</v>
      </c>
      <c r="AY177" s="2" t="s">
        <v>1752</v>
      </c>
      <c r="AZ177" s="2" t="s">
        <v>2199</v>
      </c>
      <c r="BA177" s="2" t="s">
        <v>1844</v>
      </c>
      <c r="BB177" s="2" t="s">
        <v>1844</v>
      </c>
      <c r="BC177" s="2" t="s">
        <v>1844</v>
      </c>
      <c r="BD177" s="2" t="s">
        <v>1844</v>
      </c>
      <c r="BE177" s="2" t="s">
        <v>5129</v>
      </c>
      <c r="BF177" s="2" t="s">
        <v>1905</v>
      </c>
      <c r="BG177" s="2" t="s">
        <v>1905</v>
      </c>
      <c r="BH177" s="2" t="s">
        <v>2201</v>
      </c>
      <c r="BI177" s="2" t="s">
        <v>1857</v>
      </c>
      <c r="BJ177" s="2" t="s">
        <v>2200</v>
      </c>
      <c r="BK177" s="2" t="s">
        <v>1844</v>
      </c>
      <c r="BL177" s="2" t="s">
        <v>1025</v>
      </c>
      <c r="BM177" s="2" t="s">
        <v>1844</v>
      </c>
      <c r="BN177" s="2" t="s">
        <v>1844</v>
      </c>
      <c r="BO177" s="2" t="s">
        <v>1844</v>
      </c>
      <c r="BP177" s="2" t="s">
        <v>1844</v>
      </c>
      <c r="BQ177" s="2" t="s">
        <v>5187</v>
      </c>
      <c r="BR177" s="2" t="s">
        <v>1844</v>
      </c>
      <c r="BS177" s="2" t="s">
        <v>1844</v>
      </c>
      <c r="BT177" s="2" t="s">
        <v>5428</v>
      </c>
      <c r="BU177" s="2" t="s">
        <v>1844</v>
      </c>
      <c r="BV177" s="2" t="s">
        <v>1844</v>
      </c>
      <c r="BW177" s="2" t="s">
        <v>1844</v>
      </c>
      <c r="BX177" s="2" t="s">
        <v>1844</v>
      </c>
      <c r="BY177" s="2" t="s">
        <v>1844</v>
      </c>
      <c r="BZ177" s="2" t="s">
        <v>1844</v>
      </c>
      <c r="CA177" s="2" t="s">
        <v>1844</v>
      </c>
      <c r="CB177" s="2" t="s">
        <v>1853</v>
      </c>
      <c r="CC177" s="2" t="s">
        <v>1844</v>
      </c>
      <c r="CD177" s="2" t="s">
        <v>1844</v>
      </c>
      <c r="CE177" s="2" t="s">
        <v>1854</v>
      </c>
      <c r="CF177" s="2" t="s">
        <v>1844</v>
      </c>
      <c r="CG177" s="2" t="s">
        <v>5131</v>
      </c>
      <c r="CH177" s="2" t="s">
        <v>1844</v>
      </c>
      <c r="CI177" s="2" t="s">
        <v>121</v>
      </c>
      <c r="CJ177" s="2" t="s">
        <v>1844</v>
      </c>
      <c r="CK177" s="2" t="s">
        <v>5132</v>
      </c>
      <c r="CL177" s="2" t="s">
        <v>1844</v>
      </c>
      <c r="CM177" s="2" t="s">
        <v>1844</v>
      </c>
      <c r="CN177" s="2" t="s">
        <v>1851</v>
      </c>
      <c r="CO177" s="2" t="s">
        <v>1855</v>
      </c>
      <c r="CP177" s="2" t="s">
        <v>1844</v>
      </c>
      <c r="CQ177" s="2" t="s">
        <v>1844</v>
      </c>
      <c r="CR177" s="2" t="s">
        <v>1847</v>
      </c>
      <c r="CS177" s="2" t="s">
        <v>1844</v>
      </c>
      <c r="CT177" s="2" t="s">
        <v>1844</v>
      </c>
      <c r="CU177" s="2" t="s">
        <v>5133</v>
      </c>
      <c r="CV177" s="2" t="s">
        <v>5134</v>
      </c>
      <c r="CW177" s="3">
        <v>44669</v>
      </c>
      <c r="CX177" s="3">
        <v>44669</v>
      </c>
      <c r="CY177" s="3">
        <v>44669</v>
      </c>
      <c r="CZ177" s="28">
        <v>1233684</v>
      </c>
      <c r="DA177" s="4">
        <v>0</v>
      </c>
      <c r="DB177" s="3"/>
      <c r="DC177" s="3"/>
      <c r="DD177" s="3">
        <v>44669</v>
      </c>
      <c r="DE177" s="3">
        <v>44669</v>
      </c>
      <c r="DF177" s="3"/>
      <c r="DG177" s="3">
        <v>44669</v>
      </c>
      <c r="DH177" s="3">
        <v>44669</v>
      </c>
      <c r="DI177" s="3">
        <v>44668</v>
      </c>
      <c r="DJ177" s="3">
        <v>45348</v>
      </c>
      <c r="DK177" s="28">
        <v>0</v>
      </c>
      <c r="DL177" s="3"/>
      <c r="DM177" s="28">
        <v>0</v>
      </c>
      <c r="DN177" s="28">
        <v>0</v>
      </c>
      <c r="DO177" s="3">
        <v>44669</v>
      </c>
      <c r="DP177" s="2" t="s">
        <v>5135</v>
      </c>
      <c r="DQ177" s="28">
        <v>0</v>
      </c>
      <c r="DR177" s="28">
        <v>0</v>
      </c>
      <c r="DS177" s="28">
        <v>0</v>
      </c>
      <c r="DT177" s="28">
        <v>1233684</v>
      </c>
      <c r="DU177" s="2" t="s">
        <v>1844</v>
      </c>
    </row>
    <row r="178" spans="1:125" x14ac:dyDescent="0.25">
      <c r="A178" s="2" t="s">
        <v>2184</v>
      </c>
      <c r="B178" s="2" t="s">
        <v>1279</v>
      </c>
      <c r="C178" s="2" t="s">
        <v>238</v>
      </c>
      <c r="D178" s="2" t="s">
        <v>239</v>
      </c>
      <c r="E178" s="2" t="s">
        <v>1344</v>
      </c>
      <c r="F178" s="2" t="s">
        <v>5363</v>
      </c>
      <c r="G178" s="2" t="s">
        <v>10</v>
      </c>
      <c r="H178" s="2" t="s">
        <v>54</v>
      </c>
      <c r="I178" s="2" t="s">
        <v>5121</v>
      </c>
      <c r="J178" s="2" t="s">
        <v>5122</v>
      </c>
      <c r="K178" s="2" t="s">
        <v>1281</v>
      </c>
      <c r="L178" s="2" t="s">
        <v>5123</v>
      </c>
      <c r="M178" s="2" t="s">
        <v>2183</v>
      </c>
      <c r="N178" s="2" t="s">
        <v>1276</v>
      </c>
      <c r="O178" s="2" t="s">
        <v>1846</v>
      </c>
      <c r="P178" s="2" t="s">
        <v>1844</v>
      </c>
      <c r="Q178" s="2" t="s">
        <v>1292</v>
      </c>
      <c r="R178" s="2" t="s">
        <v>1844</v>
      </c>
      <c r="S178" s="2" t="s">
        <v>1844</v>
      </c>
      <c r="T178" s="2" t="s">
        <v>1278</v>
      </c>
      <c r="U178" s="2" t="s">
        <v>1844</v>
      </c>
      <c r="V178" s="2" t="s">
        <v>1844</v>
      </c>
      <c r="W178" s="2" t="s">
        <v>5125</v>
      </c>
      <c r="X178" s="2" t="s">
        <v>5126</v>
      </c>
      <c r="Y178" s="2" t="s">
        <v>1856</v>
      </c>
      <c r="Z178" s="2" t="s">
        <v>1281</v>
      </c>
      <c r="AA178" s="2" t="s">
        <v>1281</v>
      </c>
      <c r="AB178" s="2" t="s">
        <v>5127</v>
      </c>
      <c r="AC178" s="2" t="s">
        <v>1852</v>
      </c>
      <c r="AD178" s="2" t="s">
        <v>1844</v>
      </c>
      <c r="AE178" s="2" t="s">
        <v>1844</v>
      </c>
      <c r="AF178" s="2" t="s">
        <v>1844</v>
      </c>
      <c r="AG178" s="2" t="s">
        <v>1844</v>
      </c>
      <c r="AH178" s="2" t="s">
        <v>1844</v>
      </c>
      <c r="AI178" s="2" t="s">
        <v>1844</v>
      </c>
      <c r="AJ178" s="2" t="s">
        <v>1281</v>
      </c>
      <c r="AK178" s="2" t="s">
        <v>1844</v>
      </c>
      <c r="AL178" s="2" t="s">
        <v>185</v>
      </c>
      <c r="AM178" s="2" t="s">
        <v>1844</v>
      </c>
      <c r="AN178" s="2" t="s">
        <v>1844</v>
      </c>
      <c r="AO178" s="2" t="s">
        <v>1857</v>
      </c>
      <c r="AP178" s="2" t="s">
        <v>1857</v>
      </c>
      <c r="AQ178" s="2" t="s">
        <v>1844</v>
      </c>
      <c r="AR178" s="2" t="s">
        <v>1844</v>
      </c>
      <c r="AS178" s="2" t="s">
        <v>1844</v>
      </c>
      <c r="AT178" s="2" t="s">
        <v>1844</v>
      </c>
      <c r="AU178" s="2" t="s">
        <v>1844</v>
      </c>
      <c r="AV178" s="2" t="s">
        <v>1281</v>
      </c>
      <c r="AW178" s="2" t="s">
        <v>5128</v>
      </c>
      <c r="AX178" s="2" t="s">
        <v>1844</v>
      </c>
      <c r="AY178" s="2" t="s">
        <v>1752</v>
      </c>
      <c r="AZ178" s="2" t="s">
        <v>2185</v>
      </c>
      <c r="BA178" s="2" t="s">
        <v>1844</v>
      </c>
      <c r="BB178" s="2" t="s">
        <v>1844</v>
      </c>
      <c r="BC178" s="2" t="s">
        <v>1844</v>
      </c>
      <c r="BD178" s="2" t="s">
        <v>1844</v>
      </c>
      <c r="BE178" s="2" t="s">
        <v>5129</v>
      </c>
      <c r="BF178" s="2" t="s">
        <v>1905</v>
      </c>
      <c r="BG178" s="2" t="s">
        <v>1905</v>
      </c>
      <c r="BH178" s="2" t="s">
        <v>5429</v>
      </c>
      <c r="BI178" s="2" t="s">
        <v>1857</v>
      </c>
      <c r="BJ178" s="2" t="s">
        <v>2186</v>
      </c>
      <c r="BK178" s="2" t="s">
        <v>1844</v>
      </c>
      <c r="BL178" s="2" t="s">
        <v>1025</v>
      </c>
      <c r="BM178" s="2" t="s">
        <v>1844</v>
      </c>
      <c r="BN178" s="2" t="s">
        <v>1844</v>
      </c>
      <c r="BO178" s="2" t="s">
        <v>1844</v>
      </c>
      <c r="BP178" s="2" t="s">
        <v>1844</v>
      </c>
      <c r="BQ178" s="2" t="s">
        <v>5187</v>
      </c>
      <c r="BR178" s="2" t="s">
        <v>1844</v>
      </c>
      <c r="BS178" s="2" t="s">
        <v>1844</v>
      </c>
      <c r="BT178" s="2" t="s">
        <v>5430</v>
      </c>
      <c r="BU178" s="2" t="s">
        <v>1844</v>
      </c>
      <c r="BV178" s="2" t="s">
        <v>1844</v>
      </c>
      <c r="BW178" s="2" t="s">
        <v>1844</v>
      </c>
      <c r="BX178" s="2" t="s">
        <v>1844</v>
      </c>
      <c r="BY178" s="2" t="s">
        <v>1844</v>
      </c>
      <c r="BZ178" s="2" t="s">
        <v>1844</v>
      </c>
      <c r="CA178" s="2" t="s">
        <v>1844</v>
      </c>
      <c r="CB178" s="2" t="s">
        <v>1853</v>
      </c>
      <c r="CC178" s="2" t="s">
        <v>1844</v>
      </c>
      <c r="CD178" s="2" t="s">
        <v>1844</v>
      </c>
      <c r="CE178" s="2" t="s">
        <v>1854</v>
      </c>
      <c r="CF178" s="2" t="s">
        <v>1844</v>
      </c>
      <c r="CG178" s="2" t="s">
        <v>1844</v>
      </c>
      <c r="CH178" s="2" t="s">
        <v>1844</v>
      </c>
      <c r="CI178" s="2" t="s">
        <v>240</v>
      </c>
      <c r="CJ178" s="2" t="s">
        <v>1844</v>
      </c>
      <c r="CK178" s="2" t="s">
        <v>5132</v>
      </c>
      <c r="CL178" s="2" t="s">
        <v>1844</v>
      </c>
      <c r="CM178" s="2" t="s">
        <v>1844</v>
      </c>
      <c r="CN178" s="2" t="s">
        <v>1851</v>
      </c>
      <c r="CO178" s="2" t="s">
        <v>1855</v>
      </c>
      <c r="CP178" s="2" t="s">
        <v>1844</v>
      </c>
      <c r="CQ178" s="2" t="s">
        <v>1844</v>
      </c>
      <c r="CR178" s="2" t="s">
        <v>1847</v>
      </c>
      <c r="CS178" s="2" t="s">
        <v>1844</v>
      </c>
      <c r="CT178" s="2" t="s">
        <v>1844</v>
      </c>
      <c r="CU178" s="2" t="s">
        <v>1844</v>
      </c>
      <c r="CV178" s="2" t="s">
        <v>5134</v>
      </c>
      <c r="CW178" s="3">
        <v>44662</v>
      </c>
      <c r="CX178" s="3">
        <v>44660</v>
      </c>
      <c r="CY178" s="3">
        <v>44662</v>
      </c>
      <c r="CZ178" s="28">
        <v>25702</v>
      </c>
      <c r="DA178" s="4">
        <v>0</v>
      </c>
      <c r="DB178" s="3"/>
      <c r="DC178" s="3"/>
      <c r="DD178" s="3">
        <v>44662</v>
      </c>
      <c r="DE178" s="3">
        <v>44660</v>
      </c>
      <c r="DF178" s="3"/>
      <c r="DG178" s="3">
        <v>44721</v>
      </c>
      <c r="DH178" s="3"/>
      <c r="DI178" s="3">
        <v>44660</v>
      </c>
      <c r="DJ178" s="3">
        <v>45348</v>
      </c>
      <c r="DK178" s="28">
        <v>0</v>
      </c>
      <c r="DL178" s="3"/>
      <c r="DM178" s="28">
        <v>0</v>
      </c>
      <c r="DN178" s="28">
        <v>0</v>
      </c>
      <c r="DO178" s="3">
        <v>44662</v>
      </c>
      <c r="DP178" s="2" t="s">
        <v>5135</v>
      </c>
      <c r="DQ178" s="28">
        <v>0</v>
      </c>
      <c r="DR178" s="28">
        <v>0</v>
      </c>
      <c r="DS178" s="28">
        <v>0</v>
      </c>
      <c r="DT178" s="28">
        <v>25702</v>
      </c>
      <c r="DU178" s="2" t="s">
        <v>1844</v>
      </c>
    </row>
    <row r="179" spans="1:125" x14ac:dyDescent="0.25">
      <c r="A179" s="2" t="s">
        <v>2164</v>
      </c>
      <c r="B179" s="2" t="s">
        <v>1298</v>
      </c>
      <c r="C179" s="2" t="s">
        <v>118</v>
      </c>
      <c r="D179" s="2" t="s">
        <v>119</v>
      </c>
      <c r="E179" s="2" t="s">
        <v>1343</v>
      </c>
      <c r="F179" s="2" t="s">
        <v>5363</v>
      </c>
      <c r="G179" s="2" t="s">
        <v>10</v>
      </c>
      <c r="H179" s="2" t="s">
        <v>60</v>
      </c>
      <c r="I179" s="2" t="s">
        <v>5121</v>
      </c>
      <c r="J179" s="2" t="s">
        <v>5122</v>
      </c>
      <c r="K179" s="2" t="s">
        <v>1281</v>
      </c>
      <c r="L179" s="2" t="s">
        <v>5139</v>
      </c>
      <c r="M179" s="2" t="s">
        <v>2163</v>
      </c>
      <c r="N179" s="2" t="s">
        <v>1276</v>
      </c>
      <c r="O179" s="2" t="s">
        <v>1992</v>
      </c>
      <c r="P179" s="2" t="s">
        <v>1844</v>
      </c>
      <c r="Q179" s="2" t="s">
        <v>1299</v>
      </c>
      <c r="R179" s="2" t="s">
        <v>1844</v>
      </c>
      <c r="S179" s="2" t="s">
        <v>2001</v>
      </c>
      <c r="T179" s="2" t="s">
        <v>1278</v>
      </c>
      <c r="U179" s="2" t="s">
        <v>1844</v>
      </c>
      <c r="V179" s="2" t="s">
        <v>1844</v>
      </c>
      <c r="W179" s="2" t="s">
        <v>5125</v>
      </c>
      <c r="X179" s="2" t="s">
        <v>5126</v>
      </c>
      <c r="Y179" s="2" t="s">
        <v>1914</v>
      </c>
      <c r="Z179" s="2" t="s">
        <v>1281</v>
      </c>
      <c r="AA179" s="2" t="s">
        <v>1281</v>
      </c>
      <c r="AB179" s="2" t="s">
        <v>5127</v>
      </c>
      <c r="AC179" s="2" t="s">
        <v>1852</v>
      </c>
      <c r="AD179" s="2" t="s">
        <v>1844</v>
      </c>
      <c r="AE179" s="2" t="s">
        <v>1844</v>
      </c>
      <c r="AF179" s="2" t="s">
        <v>1844</v>
      </c>
      <c r="AG179" s="2" t="s">
        <v>1844</v>
      </c>
      <c r="AH179" s="2" t="s">
        <v>1844</v>
      </c>
      <c r="AI179" s="2" t="s">
        <v>1844</v>
      </c>
      <c r="AJ179" s="2" t="s">
        <v>1281</v>
      </c>
      <c r="AK179" s="2" t="s">
        <v>1844</v>
      </c>
      <c r="AL179" s="2" t="s">
        <v>120</v>
      </c>
      <c r="AM179" s="2" t="s">
        <v>1844</v>
      </c>
      <c r="AN179" s="2" t="s">
        <v>1844</v>
      </c>
      <c r="AO179" s="2" t="s">
        <v>1857</v>
      </c>
      <c r="AP179" s="2" t="s">
        <v>1857</v>
      </c>
      <c r="AQ179" s="2" t="s">
        <v>1844</v>
      </c>
      <c r="AR179" s="2" t="s">
        <v>1844</v>
      </c>
      <c r="AS179" s="2" t="s">
        <v>1844</v>
      </c>
      <c r="AT179" s="2" t="s">
        <v>1844</v>
      </c>
      <c r="AU179" s="2" t="s">
        <v>1844</v>
      </c>
      <c r="AV179" s="2" t="s">
        <v>1281</v>
      </c>
      <c r="AW179" s="2" t="s">
        <v>5128</v>
      </c>
      <c r="AX179" s="2" t="s">
        <v>1844</v>
      </c>
      <c r="AY179" s="2" t="s">
        <v>1752</v>
      </c>
      <c r="AZ179" s="2" t="s">
        <v>2166</v>
      </c>
      <c r="BA179" s="2" t="s">
        <v>1844</v>
      </c>
      <c r="BB179" s="2" t="s">
        <v>1844</v>
      </c>
      <c r="BC179" s="2" t="s">
        <v>1844</v>
      </c>
      <c r="BD179" s="2" t="s">
        <v>1844</v>
      </c>
      <c r="BE179" s="2" t="s">
        <v>5129</v>
      </c>
      <c r="BF179" s="2" t="s">
        <v>2190</v>
      </c>
      <c r="BG179" s="2" t="s">
        <v>1857</v>
      </c>
      <c r="BH179" s="2" t="s">
        <v>5431</v>
      </c>
      <c r="BI179" s="2" t="s">
        <v>1857</v>
      </c>
      <c r="BJ179" s="2" t="s">
        <v>2167</v>
      </c>
      <c r="BK179" s="2" t="s">
        <v>1844</v>
      </c>
      <c r="BL179" s="2" t="s">
        <v>1025</v>
      </c>
      <c r="BM179" s="2" t="s">
        <v>1844</v>
      </c>
      <c r="BN179" s="2" t="s">
        <v>1999</v>
      </c>
      <c r="BO179" s="2" t="s">
        <v>1844</v>
      </c>
      <c r="BP179" s="2" t="s">
        <v>1844</v>
      </c>
      <c r="BQ179" s="2" t="s">
        <v>5187</v>
      </c>
      <c r="BR179" s="2" t="s">
        <v>1844</v>
      </c>
      <c r="BS179" s="2" t="s">
        <v>1844</v>
      </c>
      <c r="BT179" s="2" t="s">
        <v>5432</v>
      </c>
      <c r="BU179" s="2" t="s">
        <v>1844</v>
      </c>
      <c r="BV179" s="2" t="s">
        <v>1844</v>
      </c>
      <c r="BW179" s="2" t="s">
        <v>1844</v>
      </c>
      <c r="BX179" s="2" t="s">
        <v>1844</v>
      </c>
      <c r="BY179" s="2" t="s">
        <v>1844</v>
      </c>
      <c r="BZ179" s="2" t="s">
        <v>1844</v>
      </c>
      <c r="CA179" s="2" t="s">
        <v>1844</v>
      </c>
      <c r="CB179" s="2" t="s">
        <v>1853</v>
      </c>
      <c r="CC179" s="2" t="s">
        <v>1844</v>
      </c>
      <c r="CD179" s="2" t="s">
        <v>1844</v>
      </c>
      <c r="CE179" s="2" t="s">
        <v>1854</v>
      </c>
      <c r="CF179" s="2" t="s">
        <v>1844</v>
      </c>
      <c r="CG179" s="2" t="s">
        <v>5131</v>
      </c>
      <c r="CH179" s="2" t="s">
        <v>1844</v>
      </c>
      <c r="CI179" s="2" t="s">
        <v>121</v>
      </c>
      <c r="CJ179" s="2" t="s">
        <v>1844</v>
      </c>
      <c r="CK179" s="2" t="s">
        <v>5132</v>
      </c>
      <c r="CL179" s="2" t="s">
        <v>1844</v>
      </c>
      <c r="CM179" s="2" t="s">
        <v>1844</v>
      </c>
      <c r="CN179" s="2" t="s">
        <v>1851</v>
      </c>
      <c r="CO179" s="2" t="s">
        <v>1855</v>
      </c>
      <c r="CP179" s="2" t="s">
        <v>1844</v>
      </c>
      <c r="CQ179" s="2" t="s">
        <v>1844</v>
      </c>
      <c r="CR179" s="2" t="s">
        <v>1847</v>
      </c>
      <c r="CS179" s="2" t="s">
        <v>2002</v>
      </c>
      <c r="CT179" s="2" t="s">
        <v>1844</v>
      </c>
      <c r="CU179" s="2" t="s">
        <v>5133</v>
      </c>
      <c r="CV179" s="2" t="s">
        <v>5134</v>
      </c>
      <c r="CW179" s="3">
        <v>44659</v>
      </c>
      <c r="CX179" s="3">
        <v>44659</v>
      </c>
      <c r="CY179" s="3">
        <v>44659</v>
      </c>
      <c r="CZ179" s="28">
        <v>157228</v>
      </c>
      <c r="DA179" s="4">
        <v>0</v>
      </c>
      <c r="DB179" s="3"/>
      <c r="DC179" s="3"/>
      <c r="DD179" s="3">
        <v>44659</v>
      </c>
      <c r="DE179" s="3">
        <v>44659</v>
      </c>
      <c r="DF179" s="3"/>
      <c r="DG179" s="3">
        <v>44660</v>
      </c>
      <c r="DH179" s="3">
        <v>44659</v>
      </c>
      <c r="DI179" s="3">
        <v>44659</v>
      </c>
      <c r="DJ179" s="3">
        <v>45348</v>
      </c>
      <c r="DK179" s="28">
        <v>0</v>
      </c>
      <c r="DL179" s="3"/>
      <c r="DM179" s="28">
        <v>0</v>
      </c>
      <c r="DN179" s="28">
        <v>0</v>
      </c>
      <c r="DO179" s="3">
        <v>44659</v>
      </c>
      <c r="DP179" s="2" t="s">
        <v>5135</v>
      </c>
      <c r="DQ179" s="28">
        <v>0</v>
      </c>
      <c r="DR179" s="28">
        <v>0</v>
      </c>
      <c r="DS179" s="28">
        <v>0</v>
      </c>
      <c r="DT179" s="28">
        <v>157228</v>
      </c>
      <c r="DU179" s="2" t="s">
        <v>1844</v>
      </c>
    </row>
    <row r="180" spans="1:125" x14ac:dyDescent="0.25">
      <c r="A180" s="2" t="s">
        <v>2158</v>
      </c>
      <c r="B180" s="2" t="s">
        <v>1298</v>
      </c>
      <c r="C180" s="2" t="s">
        <v>365</v>
      </c>
      <c r="D180" s="2" t="s">
        <v>366</v>
      </c>
      <c r="E180" s="2" t="s">
        <v>1342</v>
      </c>
      <c r="F180" s="2" t="s">
        <v>5363</v>
      </c>
      <c r="G180" s="2" t="s">
        <v>10</v>
      </c>
      <c r="H180" s="2" t="s">
        <v>54</v>
      </c>
      <c r="I180" s="2" t="s">
        <v>5121</v>
      </c>
      <c r="J180" s="2" t="s">
        <v>5122</v>
      </c>
      <c r="K180" s="2" t="s">
        <v>1281</v>
      </c>
      <c r="L180" s="2" t="s">
        <v>5123</v>
      </c>
      <c r="M180" s="2" t="s">
        <v>2157</v>
      </c>
      <c r="N180" s="2" t="s">
        <v>1276</v>
      </c>
      <c r="O180" s="2" t="s">
        <v>1913</v>
      </c>
      <c r="P180" s="2" t="s">
        <v>1844</v>
      </c>
      <c r="Q180" s="2" t="s">
        <v>1299</v>
      </c>
      <c r="R180" s="2" t="s">
        <v>1844</v>
      </c>
      <c r="S180" s="2" t="s">
        <v>1844</v>
      </c>
      <c r="T180" s="2" t="s">
        <v>1278</v>
      </c>
      <c r="U180" s="2" t="s">
        <v>1844</v>
      </c>
      <c r="V180" s="2" t="s">
        <v>1844</v>
      </c>
      <c r="W180" s="2" t="s">
        <v>5125</v>
      </c>
      <c r="X180" s="2" t="s">
        <v>5126</v>
      </c>
      <c r="Y180" s="2" t="s">
        <v>1914</v>
      </c>
      <c r="Z180" s="2" t="s">
        <v>1281</v>
      </c>
      <c r="AA180" s="2" t="s">
        <v>1281</v>
      </c>
      <c r="AB180" s="2" t="s">
        <v>5127</v>
      </c>
      <c r="AC180" s="2" t="s">
        <v>1852</v>
      </c>
      <c r="AD180" s="2" t="s">
        <v>1844</v>
      </c>
      <c r="AE180" s="2" t="s">
        <v>1844</v>
      </c>
      <c r="AF180" s="2" t="s">
        <v>1844</v>
      </c>
      <c r="AG180" s="2" t="s">
        <v>1844</v>
      </c>
      <c r="AH180" s="2" t="s">
        <v>1844</v>
      </c>
      <c r="AI180" s="2" t="s">
        <v>1844</v>
      </c>
      <c r="AJ180" s="2" t="s">
        <v>1281</v>
      </c>
      <c r="AK180" s="2" t="s">
        <v>1844</v>
      </c>
      <c r="AL180" s="2" t="s">
        <v>120</v>
      </c>
      <c r="AM180" s="2" t="s">
        <v>1844</v>
      </c>
      <c r="AN180" s="2" t="s">
        <v>1844</v>
      </c>
      <c r="AO180" s="2" t="s">
        <v>1857</v>
      </c>
      <c r="AP180" s="2" t="s">
        <v>1857</v>
      </c>
      <c r="AQ180" s="2" t="s">
        <v>1844</v>
      </c>
      <c r="AR180" s="2" t="s">
        <v>1844</v>
      </c>
      <c r="AS180" s="2" t="s">
        <v>1844</v>
      </c>
      <c r="AT180" s="2" t="s">
        <v>1844</v>
      </c>
      <c r="AU180" s="2" t="s">
        <v>1844</v>
      </c>
      <c r="AV180" s="2" t="s">
        <v>1281</v>
      </c>
      <c r="AW180" s="2" t="s">
        <v>5128</v>
      </c>
      <c r="AX180" s="2" t="s">
        <v>1844</v>
      </c>
      <c r="AY180" s="2" t="s">
        <v>1752</v>
      </c>
      <c r="AZ180" s="2" t="s">
        <v>2159</v>
      </c>
      <c r="BA180" s="2" t="s">
        <v>1844</v>
      </c>
      <c r="BB180" s="2" t="s">
        <v>1844</v>
      </c>
      <c r="BC180" s="2" t="s">
        <v>1844</v>
      </c>
      <c r="BD180" s="2" t="s">
        <v>1844</v>
      </c>
      <c r="BE180" s="2" t="s">
        <v>5129</v>
      </c>
      <c r="BF180" s="2" t="s">
        <v>1905</v>
      </c>
      <c r="BG180" s="2" t="s">
        <v>1905</v>
      </c>
      <c r="BH180" s="2" t="s">
        <v>2161</v>
      </c>
      <c r="BI180" s="2" t="s">
        <v>1857</v>
      </c>
      <c r="BJ180" s="2" t="s">
        <v>2160</v>
      </c>
      <c r="BK180" s="2" t="s">
        <v>1844</v>
      </c>
      <c r="BL180" s="2" t="s">
        <v>1025</v>
      </c>
      <c r="BM180" s="2" t="s">
        <v>1844</v>
      </c>
      <c r="BN180" s="2" t="s">
        <v>1844</v>
      </c>
      <c r="BO180" s="2" t="s">
        <v>1844</v>
      </c>
      <c r="BP180" s="2" t="s">
        <v>1844</v>
      </c>
      <c r="BQ180" s="2" t="s">
        <v>5187</v>
      </c>
      <c r="BR180" s="2" t="s">
        <v>1844</v>
      </c>
      <c r="BS180" s="2" t="s">
        <v>1844</v>
      </c>
      <c r="BT180" s="2" t="s">
        <v>5433</v>
      </c>
      <c r="BU180" s="2" t="s">
        <v>1844</v>
      </c>
      <c r="BV180" s="2" t="s">
        <v>1844</v>
      </c>
      <c r="BW180" s="2" t="s">
        <v>1844</v>
      </c>
      <c r="BX180" s="2" t="s">
        <v>1844</v>
      </c>
      <c r="BY180" s="2" t="s">
        <v>1844</v>
      </c>
      <c r="BZ180" s="2" t="s">
        <v>1844</v>
      </c>
      <c r="CA180" s="2" t="s">
        <v>1844</v>
      </c>
      <c r="CB180" s="2" t="s">
        <v>1853</v>
      </c>
      <c r="CC180" s="2" t="s">
        <v>1844</v>
      </c>
      <c r="CD180" s="2" t="s">
        <v>1844</v>
      </c>
      <c r="CE180" s="2" t="s">
        <v>1854</v>
      </c>
      <c r="CF180" s="2" t="s">
        <v>1844</v>
      </c>
      <c r="CG180" s="2" t="s">
        <v>5131</v>
      </c>
      <c r="CH180" s="2" t="s">
        <v>1844</v>
      </c>
      <c r="CI180" s="2" t="s">
        <v>121</v>
      </c>
      <c r="CJ180" s="2" t="s">
        <v>1844</v>
      </c>
      <c r="CK180" s="2" t="s">
        <v>5132</v>
      </c>
      <c r="CL180" s="2" t="s">
        <v>1844</v>
      </c>
      <c r="CM180" s="2" t="s">
        <v>1844</v>
      </c>
      <c r="CN180" s="2" t="s">
        <v>1851</v>
      </c>
      <c r="CO180" s="2" t="s">
        <v>1855</v>
      </c>
      <c r="CP180" s="2" t="s">
        <v>1844</v>
      </c>
      <c r="CQ180" s="2" t="s">
        <v>1844</v>
      </c>
      <c r="CR180" s="2" t="s">
        <v>1847</v>
      </c>
      <c r="CS180" s="2" t="s">
        <v>1844</v>
      </c>
      <c r="CT180" s="2" t="s">
        <v>1844</v>
      </c>
      <c r="CU180" s="2" t="s">
        <v>5133</v>
      </c>
      <c r="CV180" s="2" t="s">
        <v>5134</v>
      </c>
      <c r="CW180" s="3">
        <v>44756</v>
      </c>
      <c r="CX180" s="3">
        <v>44658</v>
      </c>
      <c r="CY180" s="3">
        <v>44658</v>
      </c>
      <c r="CZ180" s="28">
        <v>168603</v>
      </c>
      <c r="DA180" s="4">
        <v>0</v>
      </c>
      <c r="DB180" s="3"/>
      <c r="DC180" s="3"/>
      <c r="DD180" s="3">
        <v>44756</v>
      </c>
      <c r="DE180" s="3">
        <v>44658</v>
      </c>
      <c r="DF180" s="3"/>
      <c r="DG180" s="3">
        <v>44756</v>
      </c>
      <c r="DH180" s="3">
        <v>44658</v>
      </c>
      <c r="DI180" s="3">
        <v>44658</v>
      </c>
      <c r="DJ180" s="3">
        <v>45348</v>
      </c>
      <c r="DK180" s="28">
        <v>0</v>
      </c>
      <c r="DL180" s="3"/>
      <c r="DM180" s="28">
        <v>0</v>
      </c>
      <c r="DN180" s="28">
        <v>0</v>
      </c>
      <c r="DO180" s="3">
        <v>44756</v>
      </c>
      <c r="DP180" s="2" t="s">
        <v>5135</v>
      </c>
      <c r="DQ180" s="28">
        <v>0</v>
      </c>
      <c r="DR180" s="28">
        <v>0</v>
      </c>
      <c r="DS180" s="28">
        <v>0</v>
      </c>
      <c r="DT180" s="28">
        <v>168603</v>
      </c>
      <c r="DU180" s="2" t="s">
        <v>1844</v>
      </c>
    </row>
    <row r="181" spans="1:125" x14ac:dyDescent="0.25">
      <c r="A181" s="2" t="s">
        <v>2143</v>
      </c>
      <c r="B181" s="2" t="s">
        <v>1279</v>
      </c>
      <c r="C181" s="2" t="s">
        <v>183</v>
      </c>
      <c r="D181" s="2" t="s">
        <v>184</v>
      </c>
      <c r="E181" s="2" t="s">
        <v>5434</v>
      </c>
      <c r="F181" s="2" t="s">
        <v>5363</v>
      </c>
      <c r="G181" s="2" t="s">
        <v>10</v>
      </c>
      <c r="H181" s="2" t="s">
        <v>60</v>
      </c>
      <c r="I181" s="2" t="s">
        <v>5121</v>
      </c>
      <c r="J181" s="2" t="s">
        <v>5122</v>
      </c>
      <c r="K181" s="2" t="s">
        <v>1281</v>
      </c>
      <c r="L181" s="2" t="s">
        <v>5123</v>
      </c>
      <c r="M181" s="2" t="s">
        <v>2142</v>
      </c>
      <c r="N181" s="2" t="s">
        <v>1276</v>
      </c>
      <c r="O181" s="2" t="s">
        <v>1887</v>
      </c>
      <c r="P181" s="2" t="s">
        <v>1844</v>
      </c>
      <c r="Q181" s="2" t="s">
        <v>1299</v>
      </c>
      <c r="R181" s="2" t="s">
        <v>1844</v>
      </c>
      <c r="S181" s="2" t="s">
        <v>1844</v>
      </c>
      <c r="T181" s="2" t="s">
        <v>1278</v>
      </c>
      <c r="U181" s="2" t="s">
        <v>1844</v>
      </c>
      <c r="V181" s="2" t="s">
        <v>1844</v>
      </c>
      <c r="W181" s="2" t="s">
        <v>5125</v>
      </c>
      <c r="X181" s="2" t="s">
        <v>5126</v>
      </c>
      <c r="Y181" s="2" t="s">
        <v>1890</v>
      </c>
      <c r="Z181" s="2" t="s">
        <v>1281</v>
      </c>
      <c r="AA181" s="2" t="s">
        <v>1281</v>
      </c>
      <c r="AB181" s="2" t="s">
        <v>5127</v>
      </c>
      <c r="AC181" s="2" t="s">
        <v>1852</v>
      </c>
      <c r="AD181" s="2" t="s">
        <v>1844</v>
      </c>
      <c r="AE181" s="2" t="s">
        <v>1844</v>
      </c>
      <c r="AF181" s="2" t="s">
        <v>1844</v>
      </c>
      <c r="AG181" s="2" t="s">
        <v>1844</v>
      </c>
      <c r="AH181" s="2" t="s">
        <v>1844</v>
      </c>
      <c r="AI181" s="2" t="s">
        <v>1844</v>
      </c>
      <c r="AJ181" s="2" t="s">
        <v>1281</v>
      </c>
      <c r="AK181" s="2" t="s">
        <v>1844</v>
      </c>
      <c r="AL181" s="2" t="s">
        <v>185</v>
      </c>
      <c r="AM181" s="2" t="s">
        <v>1844</v>
      </c>
      <c r="AN181" s="2" t="s">
        <v>1844</v>
      </c>
      <c r="AO181" s="2" t="s">
        <v>1857</v>
      </c>
      <c r="AP181" s="2" t="s">
        <v>1857</v>
      </c>
      <c r="AQ181" s="2" t="s">
        <v>1844</v>
      </c>
      <c r="AR181" s="2" t="s">
        <v>1844</v>
      </c>
      <c r="AS181" s="2" t="s">
        <v>1844</v>
      </c>
      <c r="AT181" s="2" t="s">
        <v>1844</v>
      </c>
      <c r="AU181" s="2" t="s">
        <v>1844</v>
      </c>
      <c r="AV181" s="2" t="s">
        <v>1281</v>
      </c>
      <c r="AW181" s="2" t="s">
        <v>5128</v>
      </c>
      <c r="AX181" s="2" t="s">
        <v>1844</v>
      </c>
      <c r="AY181" s="2" t="s">
        <v>1752</v>
      </c>
      <c r="AZ181" s="2" t="s">
        <v>2144</v>
      </c>
      <c r="BA181" s="2" t="s">
        <v>1844</v>
      </c>
      <c r="BB181" s="2" t="s">
        <v>1844</v>
      </c>
      <c r="BC181" s="2" t="s">
        <v>1844</v>
      </c>
      <c r="BD181" s="2" t="s">
        <v>1844</v>
      </c>
      <c r="BE181" s="2" t="s">
        <v>5129</v>
      </c>
      <c r="BF181" s="2" t="s">
        <v>1905</v>
      </c>
      <c r="BG181" s="2" t="s">
        <v>1905</v>
      </c>
      <c r="BH181" s="2" t="s">
        <v>2146</v>
      </c>
      <c r="BI181" s="2" t="s">
        <v>1857</v>
      </c>
      <c r="BJ181" s="2" t="s">
        <v>2145</v>
      </c>
      <c r="BK181" s="2" t="s">
        <v>1844</v>
      </c>
      <c r="BL181" s="2" t="s">
        <v>1025</v>
      </c>
      <c r="BM181" s="2" t="s">
        <v>1844</v>
      </c>
      <c r="BN181" s="2" t="s">
        <v>1844</v>
      </c>
      <c r="BO181" s="2" t="s">
        <v>1844</v>
      </c>
      <c r="BP181" s="2" t="s">
        <v>1844</v>
      </c>
      <c r="BQ181" s="2" t="s">
        <v>5187</v>
      </c>
      <c r="BR181" s="2" t="s">
        <v>1844</v>
      </c>
      <c r="BS181" s="2" t="s">
        <v>1844</v>
      </c>
      <c r="BT181" s="2" t="s">
        <v>5435</v>
      </c>
      <c r="BU181" s="2" t="s">
        <v>1844</v>
      </c>
      <c r="BV181" s="2" t="s">
        <v>1844</v>
      </c>
      <c r="BW181" s="2" t="s">
        <v>1844</v>
      </c>
      <c r="BX181" s="2" t="s">
        <v>1844</v>
      </c>
      <c r="BY181" s="2" t="s">
        <v>1844</v>
      </c>
      <c r="BZ181" s="2" t="s">
        <v>1844</v>
      </c>
      <c r="CA181" s="2" t="s">
        <v>1844</v>
      </c>
      <c r="CB181" s="2" t="s">
        <v>1853</v>
      </c>
      <c r="CC181" s="2" t="s">
        <v>1844</v>
      </c>
      <c r="CD181" s="2" t="s">
        <v>1844</v>
      </c>
      <c r="CE181" s="2" t="s">
        <v>1854</v>
      </c>
      <c r="CF181" s="2" t="s">
        <v>1844</v>
      </c>
      <c r="CG181" s="2" t="s">
        <v>5131</v>
      </c>
      <c r="CH181" s="2" t="s">
        <v>1844</v>
      </c>
      <c r="CI181" s="2" t="s">
        <v>186</v>
      </c>
      <c r="CJ181" s="2" t="s">
        <v>1844</v>
      </c>
      <c r="CK181" s="2" t="s">
        <v>5132</v>
      </c>
      <c r="CL181" s="2" t="s">
        <v>1844</v>
      </c>
      <c r="CM181" s="2" t="s">
        <v>1844</v>
      </c>
      <c r="CN181" s="2" t="s">
        <v>1851</v>
      </c>
      <c r="CO181" s="2" t="s">
        <v>1855</v>
      </c>
      <c r="CP181" s="2" t="s">
        <v>1844</v>
      </c>
      <c r="CQ181" s="2" t="s">
        <v>1844</v>
      </c>
      <c r="CR181" s="2" t="s">
        <v>1847</v>
      </c>
      <c r="CS181" s="2" t="s">
        <v>1844</v>
      </c>
      <c r="CT181" s="2" t="s">
        <v>1844</v>
      </c>
      <c r="CU181" s="2" t="s">
        <v>5133</v>
      </c>
      <c r="CV181" s="2" t="s">
        <v>5134</v>
      </c>
      <c r="CW181" s="3">
        <v>44652</v>
      </c>
      <c r="CX181" s="3">
        <v>44652</v>
      </c>
      <c r="CY181" s="3">
        <v>44652</v>
      </c>
      <c r="CZ181" s="28">
        <v>102808</v>
      </c>
      <c r="DA181" s="4">
        <v>0</v>
      </c>
      <c r="DB181" s="3"/>
      <c r="DC181" s="3"/>
      <c r="DD181" s="3">
        <v>44652</v>
      </c>
      <c r="DE181" s="3">
        <v>44652</v>
      </c>
      <c r="DF181" s="3"/>
      <c r="DG181" s="3">
        <v>44653</v>
      </c>
      <c r="DH181" s="3">
        <v>44652</v>
      </c>
      <c r="DI181" s="3">
        <v>44652</v>
      </c>
      <c r="DJ181" s="3">
        <v>45348</v>
      </c>
      <c r="DK181" s="28">
        <v>0</v>
      </c>
      <c r="DL181" s="3"/>
      <c r="DM181" s="28">
        <v>0</v>
      </c>
      <c r="DN181" s="28">
        <v>0</v>
      </c>
      <c r="DO181" s="3">
        <v>44652</v>
      </c>
      <c r="DP181" s="2" t="s">
        <v>5135</v>
      </c>
      <c r="DQ181" s="28">
        <v>0</v>
      </c>
      <c r="DR181" s="28">
        <v>0</v>
      </c>
      <c r="DS181" s="28">
        <v>0</v>
      </c>
      <c r="DT181" s="28">
        <v>102808</v>
      </c>
      <c r="DU181" s="2" t="s">
        <v>1844</v>
      </c>
    </row>
    <row r="182" spans="1:125" x14ac:dyDescent="0.25">
      <c r="A182" s="2" t="s">
        <v>2132</v>
      </c>
      <c r="B182" s="2" t="s">
        <v>1298</v>
      </c>
      <c r="C182" s="2" t="s">
        <v>118</v>
      </c>
      <c r="D182" s="2" t="s">
        <v>119</v>
      </c>
      <c r="E182" s="2" t="s">
        <v>1340</v>
      </c>
      <c r="F182" s="2" t="s">
        <v>5363</v>
      </c>
      <c r="G182" s="2" t="s">
        <v>10</v>
      </c>
      <c r="H182" s="2" t="s">
        <v>67</v>
      </c>
      <c r="I182" s="2" t="s">
        <v>5121</v>
      </c>
      <c r="J182" s="2" t="s">
        <v>5122</v>
      </c>
      <c r="K182" s="2" t="s">
        <v>1281</v>
      </c>
      <c r="L182" s="2" t="s">
        <v>5123</v>
      </c>
      <c r="M182" s="2" t="s">
        <v>2131</v>
      </c>
      <c r="N182" s="2" t="s">
        <v>1276</v>
      </c>
      <c r="O182" s="2" t="s">
        <v>1992</v>
      </c>
      <c r="P182" s="2" t="s">
        <v>1844</v>
      </c>
      <c r="Q182" s="2" t="s">
        <v>1296</v>
      </c>
      <c r="R182" s="2" t="s">
        <v>1844</v>
      </c>
      <c r="S182" s="2" t="s">
        <v>2001</v>
      </c>
      <c r="T182" s="2" t="s">
        <v>1278</v>
      </c>
      <c r="U182" s="2" t="s">
        <v>1844</v>
      </c>
      <c r="V182" s="2" t="s">
        <v>1844</v>
      </c>
      <c r="W182" s="2" t="s">
        <v>5125</v>
      </c>
      <c r="X182" s="2" t="s">
        <v>5126</v>
      </c>
      <c r="Y182" s="2" t="s">
        <v>1914</v>
      </c>
      <c r="Z182" s="2" t="s">
        <v>1281</v>
      </c>
      <c r="AA182" s="2" t="s">
        <v>1281</v>
      </c>
      <c r="AB182" s="2" t="s">
        <v>5127</v>
      </c>
      <c r="AC182" s="2" t="s">
        <v>1852</v>
      </c>
      <c r="AD182" s="2" t="s">
        <v>1844</v>
      </c>
      <c r="AE182" s="2" t="s">
        <v>1844</v>
      </c>
      <c r="AF182" s="2" t="s">
        <v>1844</v>
      </c>
      <c r="AG182" s="2" t="s">
        <v>1844</v>
      </c>
      <c r="AH182" s="2" t="s">
        <v>1844</v>
      </c>
      <c r="AI182" s="2" t="s">
        <v>1844</v>
      </c>
      <c r="AJ182" s="2" t="s">
        <v>1281</v>
      </c>
      <c r="AK182" s="2" t="s">
        <v>1844</v>
      </c>
      <c r="AL182" s="2" t="s">
        <v>120</v>
      </c>
      <c r="AM182" s="2" t="s">
        <v>1844</v>
      </c>
      <c r="AN182" s="2" t="s">
        <v>1844</v>
      </c>
      <c r="AO182" s="2" t="s">
        <v>1857</v>
      </c>
      <c r="AP182" s="2" t="s">
        <v>1857</v>
      </c>
      <c r="AQ182" s="2" t="s">
        <v>1844</v>
      </c>
      <c r="AR182" s="2" t="s">
        <v>1844</v>
      </c>
      <c r="AS182" s="2" t="s">
        <v>1844</v>
      </c>
      <c r="AT182" s="2" t="s">
        <v>1844</v>
      </c>
      <c r="AU182" s="2" t="s">
        <v>1844</v>
      </c>
      <c r="AV182" s="2" t="s">
        <v>1281</v>
      </c>
      <c r="AW182" s="2" t="s">
        <v>5128</v>
      </c>
      <c r="AX182" s="2" t="s">
        <v>1844</v>
      </c>
      <c r="AY182" s="2" t="s">
        <v>1752</v>
      </c>
      <c r="AZ182" s="2" t="s">
        <v>2134</v>
      </c>
      <c r="BA182" s="2" t="s">
        <v>1844</v>
      </c>
      <c r="BB182" s="2" t="s">
        <v>1844</v>
      </c>
      <c r="BC182" s="2" t="s">
        <v>1844</v>
      </c>
      <c r="BD182" s="2" t="s">
        <v>1844</v>
      </c>
      <c r="BE182" s="2" t="s">
        <v>5129</v>
      </c>
      <c r="BF182" s="2" t="s">
        <v>2134</v>
      </c>
      <c r="BG182" s="2" t="s">
        <v>2135</v>
      </c>
      <c r="BH182" s="2" t="s">
        <v>5436</v>
      </c>
      <c r="BI182" s="2" t="s">
        <v>1857</v>
      </c>
      <c r="BJ182" s="2" t="s">
        <v>2135</v>
      </c>
      <c r="BK182" s="2" t="s">
        <v>1844</v>
      </c>
      <c r="BL182" s="2" t="s">
        <v>1025</v>
      </c>
      <c r="BM182" s="2" t="s">
        <v>1844</v>
      </c>
      <c r="BN182" s="2" t="s">
        <v>1999</v>
      </c>
      <c r="BO182" s="2" t="s">
        <v>1844</v>
      </c>
      <c r="BP182" s="2" t="s">
        <v>1844</v>
      </c>
      <c r="BQ182" s="2" t="s">
        <v>5187</v>
      </c>
      <c r="BR182" s="2" t="s">
        <v>1844</v>
      </c>
      <c r="BS182" s="2" t="s">
        <v>1844</v>
      </c>
      <c r="BT182" s="2" t="s">
        <v>5437</v>
      </c>
      <c r="BU182" s="2" t="s">
        <v>1844</v>
      </c>
      <c r="BV182" s="2" t="s">
        <v>1844</v>
      </c>
      <c r="BW182" s="2" t="s">
        <v>1844</v>
      </c>
      <c r="BX182" s="2" t="s">
        <v>1844</v>
      </c>
      <c r="BY182" s="2" t="s">
        <v>1844</v>
      </c>
      <c r="BZ182" s="2" t="s">
        <v>1844</v>
      </c>
      <c r="CA182" s="2" t="s">
        <v>1844</v>
      </c>
      <c r="CB182" s="2" t="s">
        <v>1853</v>
      </c>
      <c r="CC182" s="2" t="s">
        <v>1844</v>
      </c>
      <c r="CD182" s="2" t="s">
        <v>1844</v>
      </c>
      <c r="CE182" s="2" t="s">
        <v>1854</v>
      </c>
      <c r="CF182" s="2" t="s">
        <v>1844</v>
      </c>
      <c r="CG182" s="2" t="s">
        <v>5131</v>
      </c>
      <c r="CH182" s="2" t="s">
        <v>1844</v>
      </c>
      <c r="CI182" s="2" t="s">
        <v>121</v>
      </c>
      <c r="CJ182" s="2" t="s">
        <v>1844</v>
      </c>
      <c r="CK182" s="2" t="s">
        <v>5132</v>
      </c>
      <c r="CL182" s="2" t="s">
        <v>1844</v>
      </c>
      <c r="CM182" s="2" t="s">
        <v>1844</v>
      </c>
      <c r="CN182" s="2" t="s">
        <v>1851</v>
      </c>
      <c r="CO182" s="2" t="s">
        <v>1855</v>
      </c>
      <c r="CP182" s="2" t="s">
        <v>1844</v>
      </c>
      <c r="CQ182" s="2" t="s">
        <v>1844</v>
      </c>
      <c r="CR182" s="2" t="s">
        <v>1847</v>
      </c>
      <c r="CS182" s="2" t="s">
        <v>2002</v>
      </c>
      <c r="CT182" s="2" t="s">
        <v>1844</v>
      </c>
      <c r="CU182" s="2" t="s">
        <v>5133</v>
      </c>
      <c r="CV182" s="2" t="s">
        <v>5134</v>
      </c>
      <c r="CW182" s="3">
        <v>44651</v>
      </c>
      <c r="CX182" s="3">
        <v>44651</v>
      </c>
      <c r="CY182" s="3">
        <v>44651</v>
      </c>
      <c r="CZ182" s="28">
        <v>68881</v>
      </c>
      <c r="DA182" s="4">
        <v>0</v>
      </c>
      <c r="DB182" s="3"/>
      <c r="DC182" s="3"/>
      <c r="DD182" s="3">
        <v>44652</v>
      </c>
      <c r="DE182" s="3">
        <v>44651</v>
      </c>
      <c r="DF182" s="3"/>
      <c r="DG182" s="3">
        <v>44652</v>
      </c>
      <c r="DH182" s="3">
        <v>44651</v>
      </c>
      <c r="DI182" s="3">
        <v>44651</v>
      </c>
      <c r="DJ182" s="3">
        <v>45348</v>
      </c>
      <c r="DK182" s="28">
        <v>0</v>
      </c>
      <c r="DL182" s="3"/>
      <c r="DM182" s="28">
        <v>0</v>
      </c>
      <c r="DN182" s="28">
        <v>0</v>
      </c>
      <c r="DO182" s="3">
        <v>44651</v>
      </c>
      <c r="DP182" s="2" t="s">
        <v>5135</v>
      </c>
      <c r="DQ182" s="28">
        <v>0</v>
      </c>
      <c r="DR182" s="28">
        <v>0</v>
      </c>
      <c r="DS182" s="28">
        <v>0</v>
      </c>
      <c r="DT182" s="28">
        <v>68881</v>
      </c>
      <c r="DU182" s="2" t="s">
        <v>1844</v>
      </c>
    </row>
    <row r="183" spans="1:125" x14ac:dyDescent="0.25">
      <c r="A183" s="2" t="s">
        <v>3233</v>
      </c>
      <c r="B183" s="2" t="s">
        <v>1298</v>
      </c>
      <c r="C183" s="2" t="s">
        <v>118</v>
      </c>
      <c r="D183" s="2" t="s">
        <v>119</v>
      </c>
      <c r="E183" s="2" t="s">
        <v>1466</v>
      </c>
      <c r="F183" s="2" t="s">
        <v>5363</v>
      </c>
      <c r="G183" s="2" t="s">
        <v>10</v>
      </c>
      <c r="H183" s="2" t="s">
        <v>67</v>
      </c>
      <c r="I183" s="2" t="s">
        <v>5121</v>
      </c>
      <c r="J183" s="2" t="s">
        <v>5122</v>
      </c>
      <c r="K183" s="2" t="s">
        <v>1281</v>
      </c>
      <c r="L183" s="2" t="s">
        <v>5148</v>
      </c>
      <c r="M183" s="2" t="s">
        <v>3232</v>
      </c>
      <c r="N183" s="2" t="s">
        <v>1276</v>
      </c>
      <c r="O183" s="2" t="s">
        <v>1992</v>
      </c>
      <c r="P183" s="2" t="s">
        <v>1844</v>
      </c>
      <c r="Q183" s="2" t="s">
        <v>1423</v>
      </c>
      <c r="R183" s="2" t="s">
        <v>1844</v>
      </c>
      <c r="S183" s="2" t="s">
        <v>2001</v>
      </c>
      <c r="T183" s="2" t="s">
        <v>1278</v>
      </c>
      <c r="U183" s="2" t="s">
        <v>1844</v>
      </c>
      <c r="V183" s="2" t="s">
        <v>1844</v>
      </c>
      <c r="W183" s="2" t="s">
        <v>5125</v>
      </c>
      <c r="X183" s="2" t="s">
        <v>5126</v>
      </c>
      <c r="Y183" s="2" t="s">
        <v>1914</v>
      </c>
      <c r="Z183" s="2" t="s">
        <v>1281</v>
      </c>
      <c r="AA183" s="2" t="s">
        <v>1281</v>
      </c>
      <c r="AB183" s="2" t="s">
        <v>5127</v>
      </c>
      <c r="AC183" s="2" t="s">
        <v>1852</v>
      </c>
      <c r="AD183" s="2" t="s">
        <v>1844</v>
      </c>
      <c r="AE183" s="2" t="s">
        <v>1844</v>
      </c>
      <c r="AF183" s="2" t="s">
        <v>1844</v>
      </c>
      <c r="AG183" s="2" t="s">
        <v>1844</v>
      </c>
      <c r="AH183" s="2" t="s">
        <v>1844</v>
      </c>
      <c r="AI183" s="2" t="s">
        <v>1844</v>
      </c>
      <c r="AJ183" s="2" t="s">
        <v>1281</v>
      </c>
      <c r="AK183" s="2" t="s">
        <v>1844</v>
      </c>
      <c r="AL183" s="2" t="s">
        <v>120</v>
      </c>
      <c r="AM183" s="2" t="s">
        <v>1844</v>
      </c>
      <c r="AN183" s="2" t="s">
        <v>1844</v>
      </c>
      <c r="AO183" s="2" t="s">
        <v>1857</v>
      </c>
      <c r="AP183" s="2" t="s">
        <v>1857</v>
      </c>
      <c r="AQ183" s="2" t="s">
        <v>1844</v>
      </c>
      <c r="AR183" s="2" t="s">
        <v>1844</v>
      </c>
      <c r="AS183" s="2" t="s">
        <v>1844</v>
      </c>
      <c r="AT183" s="2" t="s">
        <v>1844</v>
      </c>
      <c r="AU183" s="2" t="s">
        <v>1844</v>
      </c>
      <c r="AV183" s="2" t="s">
        <v>1281</v>
      </c>
      <c r="AW183" s="2" t="s">
        <v>5128</v>
      </c>
      <c r="AX183" s="2" t="s">
        <v>1844</v>
      </c>
      <c r="AY183" s="2" t="s">
        <v>1752</v>
      </c>
      <c r="AZ183" s="2" t="s">
        <v>2107</v>
      </c>
      <c r="BA183" s="2" t="s">
        <v>1844</v>
      </c>
      <c r="BB183" s="2" t="s">
        <v>1844</v>
      </c>
      <c r="BC183" s="2" t="s">
        <v>1844</v>
      </c>
      <c r="BD183" s="2" t="s">
        <v>1844</v>
      </c>
      <c r="BE183" s="2" t="s">
        <v>5129</v>
      </c>
      <c r="BF183" s="2" t="s">
        <v>1905</v>
      </c>
      <c r="BG183" s="2" t="s">
        <v>1905</v>
      </c>
      <c r="BH183" s="2" t="s">
        <v>3235</v>
      </c>
      <c r="BI183" s="2" t="s">
        <v>1857</v>
      </c>
      <c r="BJ183" s="2" t="s">
        <v>1905</v>
      </c>
      <c r="BK183" s="2" t="s">
        <v>1844</v>
      </c>
      <c r="BL183" s="2" t="s">
        <v>1025</v>
      </c>
      <c r="BM183" s="2" t="s">
        <v>1844</v>
      </c>
      <c r="BN183" s="2" t="s">
        <v>1999</v>
      </c>
      <c r="BO183" s="2" t="s">
        <v>1844</v>
      </c>
      <c r="BP183" s="2" t="s">
        <v>1844</v>
      </c>
      <c r="BQ183" s="2" t="s">
        <v>5187</v>
      </c>
      <c r="BR183" s="2" t="s">
        <v>1844</v>
      </c>
      <c r="BS183" s="2" t="s">
        <v>1844</v>
      </c>
      <c r="BT183" s="2" t="s">
        <v>5438</v>
      </c>
      <c r="BU183" s="2" t="s">
        <v>1844</v>
      </c>
      <c r="BV183" s="2" t="s">
        <v>1844</v>
      </c>
      <c r="BW183" s="2" t="s">
        <v>1844</v>
      </c>
      <c r="BX183" s="2" t="s">
        <v>1844</v>
      </c>
      <c r="BY183" s="2" t="s">
        <v>1844</v>
      </c>
      <c r="BZ183" s="2" t="s">
        <v>1844</v>
      </c>
      <c r="CA183" s="2" t="s">
        <v>1844</v>
      </c>
      <c r="CB183" s="2" t="s">
        <v>1853</v>
      </c>
      <c r="CC183" s="2" t="s">
        <v>1844</v>
      </c>
      <c r="CD183" s="2" t="s">
        <v>1844</v>
      </c>
      <c r="CE183" s="2" t="s">
        <v>1854</v>
      </c>
      <c r="CF183" s="2" t="s">
        <v>1844</v>
      </c>
      <c r="CG183" s="2" t="s">
        <v>1844</v>
      </c>
      <c r="CH183" s="2" t="s">
        <v>1844</v>
      </c>
      <c r="CI183" s="2" t="s">
        <v>121</v>
      </c>
      <c r="CJ183" s="2" t="s">
        <v>1844</v>
      </c>
      <c r="CK183" s="2" t="s">
        <v>5132</v>
      </c>
      <c r="CL183" s="2" t="s">
        <v>1844</v>
      </c>
      <c r="CM183" s="2" t="s">
        <v>1844</v>
      </c>
      <c r="CN183" s="2" t="s">
        <v>1851</v>
      </c>
      <c r="CO183" s="2" t="s">
        <v>1855</v>
      </c>
      <c r="CP183" s="2" t="s">
        <v>1844</v>
      </c>
      <c r="CQ183" s="2" t="s">
        <v>1844</v>
      </c>
      <c r="CR183" s="2" t="s">
        <v>1847</v>
      </c>
      <c r="CS183" s="2" t="s">
        <v>2002</v>
      </c>
      <c r="CT183" s="2" t="s">
        <v>1844</v>
      </c>
      <c r="CU183" s="2" t="s">
        <v>1844</v>
      </c>
      <c r="CV183" s="2" t="s">
        <v>5134</v>
      </c>
      <c r="CW183" s="3">
        <v>44922</v>
      </c>
      <c r="CX183" s="3">
        <v>44921</v>
      </c>
      <c r="CY183" s="3">
        <v>44922</v>
      </c>
      <c r="CZ183" s="28">
        <v>205614</v>
      </c>
      <c r="DA183" s="4">
        <v>0</v>
      </c>
      <c r="DB183" s="3"/>
      <c r="DC183" s="3"/>
      <c r="DD183" s="3">
        <v>44922</v>
      </c>
      <c r="DE183" s="3">
        <v>44921</v>
      </c>
      <c r="DF183" s="3"/>
      <c r="DG183" s="3">
        <v>44922</v>
      </c>
      <c r="DH183" s="3"/>
      <c r="DI183" s="3">
        <v>44921</v>
      </c>
      <c r="DJ183" s="3">
        <v>45348</v>
      </c>
      <c r="DK183" s="28">
        <v>0</v>
      </c>
      <c r="DL183" s="3"/>
      <c r="DM183" s="28">
        <v>0</v>
      </c>
      <c r="DN183" s="28">
        <v>0</v>
      </c>
      <c r="DO183" s="3">
        <v>44922</v>
      </c>
      <c r="DP183" s="2" t="s">
        <v>5135</v>
      </c>
      <c r="DQ183" s="28">
        <v>0</v>
      </c>
      <c r="DR183" s="28">
        <v>0</v>
      </c>
      <c r="DS183" s="28">
        <v>0</v>
      </c>
      <c r="DT183" s="28">
        <v>205614</v>
      </c>
      <c r="DU183" s="2" t="s">
        <v>1844</v>
      </c>
    </row>
    <row r="184" spans="1:125" x14ac:dyDescent="0.25">
      <c r="A184" s="2" t="s">
        <v>3222</v>
      </c>
      <c r="B184" s="2" t="s">
        <v>1298</v>
      </c>
      <c r="C184" s="2" t="s">
        <v>365</v>
      </c>
      <c r="D184" s="2" t="s">
        <v>366</v>
      </c>
      <c r="E184" s="2" t="s">
        <v>1481</v>
      </c>
      <c r="F184" s="2" t="s">
        <v>5363</v>
      </c>
      <c r="G184" s="2" t="s">
        <v>10</v>
      </c>
      <c r="H184" s="2" t="s">
        <v>8</v>
      </c>
      <c r="I184" s="2" t="s">
        <v>5121</v>
      </c>
      <c r="J184" s="2" t="s">
        <v>5122</v>
      </c>
      <c r="K184" s="2" t="s">
        <v>1281</v>
      </c>
      <c r="L184" s="2" t="s">
        <v>5148</v>
      </c>
      <c r="M184" s="2" t="s">
        <v>3221</v>
      </c>
      <c r="N184" s="2" t="s">
        <v>1276</v>
      </c>
      <c r="O184" s="2" t="s">
        <v>1913</v>
      </c>
      <c r="P184" s="2" t="s">
        <v>1844</v>
      </c>
      <c r="Q184" s="2" t="s">
        <v>1299</v>
      </c>
      <c r="R184" s="2" t="s">
        <v>1844</v>
      </c>
      <c r="S184" s="2" t="s">
        <v>1844</v>
      </c>
      <c r="T184" s="2" t="s">
        <v>1278</v>
      </c>
      <c r="U184" s="2" t="s">
        <v>1844</v>
      </c>
      <c r="V184" s="2" t="s">
        <v>1844</v>
      </c>
      <c r="W184" s="2" t="s">
        <v>5125</v>
      </c>
      <c r="X184" s="2" t="s">
        <v>5126</v>
      </c>
      <c r="Y184" s="2" t="s">
        <v>1914</v>
      </c>
      <c r="Z184" s="2" t="s">
        <v>1281</v>
      </c>
      <c r="AA184" s="2" t="s">
        <v>1281</v>
      </c>
      <c r="AB184" s="2" t="s">
        <v>5127</v>
      </c>
      <c r="AC184" s="2" t="s">
        <v>1852</v>
      </c>
      <c r="AD184" s="2" t="s">
        <v>1844</v>
      </c>
      <c r="AE184" s="2" t="s">
        <v>1844</v>
      </c>
      <c r="AF184" s="2" t="s">
        <v>1844</v>
      </c>
      <c r="AG184" s="2" t="s">
        <v>1844</v>
      </c>
      <c r="AH184" s="2" t="s">
        <v>1844</v>
      </c>
      <c r="AI184" s="2" t="s">
        <v>1844</v>
      </c>
      <c r="AJ184" s="2" t="s">
        <v>1281</v>
      </c>
      <c r="AK184" s="2" t="s">
        <v>1844</v>
      </c>
      <c r="AL184" s="2" t="s">
        <v>120</v>
      </c>
      <c r="AM184" s="2" t="s">
        <v>1844</v>
      </c>
      <c r="AN184" s="2" t="s">
        <v>1844</v>
      </c>
      <c r="AO184" s="2" t="s">
        <v>1857</v>
      </c>
      <c r="AP184" s="2" t="s">
        <v>1857</v>
      </c>
      <c r="AQ184" s="2" t="s">
        <v>1844</v>
      </c>
      <c r="AR184" s="2" t="s">
        <v>1844</v>
      </c>
      <c r="AS184" s="2" t="s">
        <v>1844</v>
      </c>
      <c r="AT184" s="2" t="s">
        <v>1844</v>
      </c>
      <c r="AU184" s="2" t="s">
        <v>1844</v>
      </c>
      <c r="AV184" s="2" t="s">
        <v>1281</v>
      </c>
      <c r="AW184" s="2" t="s">
        <v>5128</v>
      </c>
      <c r="AX184" s="2" t="s">
        <v>1844</v>
      </c>
      <c r="AY184" s="2" t="s">
        <v>1752</v>
      </c>
      <c r="AZ184" s="2" t="s">
        <v>1888</v>
      </c>
      <c r="BA184" s="2" t="s">
        <v>1844</v>
      </c>
      <c r="BB184" s="2" t="s">
        <v>1844</v>
      </c>
      <c r="BC184" s="2" t="s">
        <v>1844</v>
      </c>
      <c r="BD184" s="2" t="s">
        <v>1844</v>
      </c>
      <c r="BE184" s="2" t="s">
        <v>5129</v>
      </c>
      <c r="BF184" s="2" t="s">
        <v>2190</v>
      </c>
      <c r="BG184" s="2" t="s">
        <v>1905</v>
      </c>
      <c r="BH184" s="2" t="s">
        <v>3223</v>
      </c>
      <c r="BI184" s="2" t="s">
        <v>1857</v>
      </c>
      <c r="BJ184" s="2" t="s">
        <v>2374</v>
      </c>
      <c r="BK184" s="2" t="s">
        <v>1844</v>
      </c>
      <c r="BL184" s="2" t="s">
        <v>1015</v>
      </c>
      <c r="BM184" s="2" t="s">
        <v>1844</v>
      </c>
      <c r="BN184" s="2" t="s">
        <v>1844</v>
      </c>
      <c r="BO184" s="2" t="s">
        <v>1844</v>
      </c>
      <c r="BP184" s="2" t="s">
        <v>1844</v>
      </c>
      <c r="BQ184" s="2" t="s">
        <v>5187</v>
      </c>
      <c r="BR184" s="2" t="s">
        <v>1844</v>
      </c>
      <c r="BS184" s="2" t="s">
        <v>1844</v>
      </c>
      <c r="BT184" s="2" t="s">
        <v>5439</v>
      </c>
      <c r="BU184" s="2" t="s">
        <v>1844</v>
      </c>
      <c r="BV184" s="2" t="s">
        <v>1844</v>
      </c>
      <c r="BW184" s="2" t="s">
        <v>1844</v>
      </c>
      <c r="BX184" s="2" t="s">
        <v>1844</v>
      </c>
      <c r="BY184" s="2" t="s">
        <v>1844</v>
      </c>
      <c r="BZ184" s="2" t="s">
        <v>1844</v>
      </c>
      <c r="CA184" s="2" t="s">
        <v>1844</v>
      </c>
      <c r="CB184" s="2" t="s">
        <v>1853</v>
      </c>
      <c r="CC184" s="2" t="s">
        <v>1844</v>
      </c>
      <c r="CD184" s="2" t="s">
        <v>1844</v>
      </c>
      <c r="CE184" s="2" t="s">
        <v>1854</v>
      </c>
      <c r="CF184" s="2" t="s">
        <v>1844</v>
      </c>
      <c r="CG184" s="2" t="s">
        <v>5131</v>
      </c>
      <c r="CH184" s="2" t="s">
        <v>1844</v>
      </c>
      <c r="CI184" s="2" t="s">
        <v>121</v>
      </c>
      <c r="CJ184" s="2" t="s">
        <v>1844</v>
      </c>
      <c r="CK184" s="2" t="s">
        <v>5132</v>
      </c>
      <c r="CL184" s="2" t="s">
        <v>1844</v>
      </c>
      <c r="CM184" s="2" t="s">
        <v>1844</v>
      </c>
      <c r="CN184" s="2" t="s">
        <v>1851</v>
      </c>
      <c r="CO184" s="2" t="s">
        <v>1855</v>
      </c>
      <c r="CP184" s="2" t="s">
        <v>1844</v>
      </c>
      <c r="CQ184" s="2" t="s">
        <v>1844</v>
      </c>
      <c r="CR184" s="2" t="s">
        <v>1847</v>
      </c>
      <c r="CS184" s="2" t="s">
        <v>1844</v>
      </c>
      <c r="CT184" s="2" t="s">
        <v>1844</v>
      </c>
      <c r="CU184" s="2" t="s">
        <v>5133</v>
      </c>
      <c r="CV184" s="2" t="s">
        <v>5134</v>
      </c>
      <c r="CW184" s="3">
        <v>44916</v>
      </c>
      <c r="CX184" s="3">
        <v>44916</v>
      </c>
      <c r="CY184" s="3">
        <v>44916</v>
      </c>
      <c r="CZ184" s="28">
        <v>206643</v>
      </c>
      <c r="DA184" s="4">
        <v>0</v>
      </c>
      <c r="DB184" s="3"/>
      <c r="DC184" s="3"/>
      <c r="DD184" s="3">
        <v>44916</v>
      </c>
      <c r="DE184" s="3">
        <v>44916</v>
      </c>
      <c r="DF184" s="3"/>
      <c r="DG184" s="3">
        <v>44916</v>
      </c>
      <c r="DH184" s="3">
        <v>44916</v>
      </c>
      <c r="DI184" s="3">
        <v>44916</v>
      </c>
      <c r="DJ184" s="3">
        <v>45348</v>
      </c>
      <c r="DK184" s="28">
        <v>0</v>
      </c>
      <c r="DL184" s="3"/>
      <c r="DM184" s="28">
        <v>0</v>
      </c>
      <c r="DN184" s="28">
        <v>0</v>
      </c>
      <c r="DO184" s="3">
        <v>44916</v>
      </c>
      <c r="DP184" s="2" t="s">
        <v>5135</v>
      </c>
      <c r="DQ184" s="28">
        <v>0</v>
      </c>
      <c r="DR184" s="28">
        <v>0</v>
      </c>
      <c r="DS184" s="28">
        <v>0</v>
      </c>
      <c r="DT184" s="28">
        <v>206643</v>
      </c>
      <c r="DU184" s="2" t="s">
        <v>1844</v>
      </c>
    </row>
    <row r="185" spans="1:125" x14ac:dyDescent="0.25">
      <c r="A185" s="2" t="s">
        <v>3169</v>
      </c>
      <c r="B185" s="2" t="s">
        <v>1298</v>
      </c>
      <c r="C185" s="2" t="s">
        <v>118</v>
      </c>
      <c r="D185" s="2" t="s">
        <v>119</v>
      </c>
      <c r="E185" s="2" t="s">
        <v>1466</v>
      </c>
      <c r="F185" s="2" t="s">
        <v>5363</v>
      </c>
      <c r="G185" s="2" t="s">
        <v>10</v>
      </c>
      <c r="H185" s="2" t="s">
        <v>67</v>
      </c>
      <c r="I185" s="2" t="s">
        <v>5121</v>
      </c>
      <c r="J185" s="2" t="s">
        <v>5122</v>
      </c>
      <c r="K185" s="2" t="s">
        <v>1281</v>
      </c>
      <c r="L185" s="2" t="s">
        <v>5148</v>
      </c>
      <c r="M185" s="2" t="s">
        <v>3168</v>
      </c>
      <c r="N185" s="2" t="s">
        <v>1276</v>
      </c>
      <c r="O185" s="2" t="s">
        <v>1992</v>
      </c>
      <c r="P185" s="2" t="s">
        <v>1844</v>
      </c>
      <c r="Q185" s="2" t="s">
        <v>1296</v>
      </c>
      <c r="R185" s="2" t="s">
        <v>1844</v>
      </c>
      <c r="S185" s="2" t="s">
        <v>2001</v>
      </c>
      <c r="T185" s="2" t="s">
        <v>1278</v>
      </c>
      <c r="U185" s="2" t="s">
        <v>1844</v>
      </c>
      <c r="V185" s="2" t="s">
        <v>1844</v>
      </c>
      <c r="W185" s="2" t="s">
        <v>5125</v>
      </c>
      <c r="X185" s="2" t="s">
        <v>5126</v>
      </c>
      <c r="Y185" s="2" t="s">
        <v>1914</v>
      </c>
      <c r="Z185" s="2" t="s">
        <v>1281</v>
      </c>
      <c r="AA185" s="2" t="s">
        <v>1281</v>
      </c>
      <c r="AB185" s="2" t="s">
        <v>5127</v>
      </c>
      <c r="AC185" s="2" t="s">
        <v>1852</v>
      </c>
      <c r="AD185" s="2" t="s">
        <v>1844</v>
      </c>
      <c r="AE185" s="2" t="s">
        <v>1844</v>
      </c>
      <c r="AF185" s="2" t="s">
        <v>1844</v>
      </c>
      <c r="AG185" s="2" t="s">
        <v>1844</v>
      </c>
      <c r="AH185" s="2" t="s">
        <v>1844</v>
      </c>
      <c r="AI185" s="2" t="s">
        <v>1844</v>
      </c>
      <c r="AJ185" s="2" t="s">
        <v>1281</v>
      </c>
      <c r="AK185" s="2" t="s">
        <v>1844</v>
      </c>
      <c r="AL185" s="2" t="s">
        <v>120</v>
      </c>
      <c r="AM185" s="2" t="s">
        <v>1844</v>
      </c>
      <c r="AN185" s="2" t="s">
        <v>1844</v>
      </c>
      <c r="AO185" s="2" t="s">
        <v>1857</v>
      </c>
      <c r="AP185" s="2" t="s">
        <v>1857</v>
      </c>
      <c r="AQ185" s="2" t="s">
        <v>1844</v>
      </c>
      <c r="AR185" s="2" t="s">
        <v>1844</v>
      </c>
      <c r="AS185" s="2" t="s">
        <v>1844</v>
      </c>
      <c r="AT185" s="2" t="s">
        <v>1844</v>
      </c>
      <c r="AU185" s="2" t="s">
        <v>1844</v>
      </c>
      <c r="AV185" s="2" t="s">
        <v>1281</v>
      </c>
      <c r="AW185" s="2" t="s">
        <v>5128</v>
      </c>
      <c r="AX185" s="2" t="s">
        <v>1844</v>
      </c>
      <c r="AY185" s="2" t="s">
        <v>1752</v>
      </c>
      <c r="AZ185" s="2" t="s">
        <v>3171</v>
      </c>
      <c r="BA185" s="2" t="s">
        <v>1844</v>
      </c>
      <c r="BB185" s="2" t="s">
        <v>1844</v>
      </c>
      <c r="BC185" s="2" t="s">
        <v>1844</v>
      </c>
      <c r="BD185" s="2" t="s">
        <v>1844</v>
      </c>
      <c r="BE185" s="2" t="s">
        <v>5129</v>
      </c>
      <c r="BF185" s="2" t="s">
        <v>1905</v>
      </c>
      <c r="BG185" s="2" t="s">
        <v>1905</v>
      </c>
      <c r="BH185" s="2" t="s">
        <v>5440</v>
      </c>
      <c r="BI185" s="2" t="s">
        <v>1857</v>
      </c>
      <c r="BJ185" s="2" t="s">
        <v>3172</v>
      </c>
      <c r="BK185" s="2" t="s">
        <v>1844</v>
      </c>
      <c r="BL185" s="2" t="s">
        <v>1025</v>
      </c>
      <c r="BM185" s="2" t="s">
        <v>1844</v>
      </c>
      <c r="BN185" s="2" t="s">
        <v>1999</v>
      </c>
      <c r="BO185" s="2" t="s">
        <v>1844</v>
      </c>
      <c r="BP185" s="2" t="s">
        <v>1844</v>
      </c>
      <c r="BQ185" s="2" t="s">
        <v>5187</v>
      </c>
      <c r="BR185" s="2" t="s">
        <v>1844</v>
      </c>
      <c r="BS185" s="2" t="s">
        <v>1844</v>
      </c>
      <c r="BT185" s="2" t="s">
        <v>5441</v>
      </c>
      <c r="BU185" s="2" t="s">
        <v>1844</v>
      </c>
      <c r="BV185" s="2" t="s">
        <v>1844</v>
      </c>
      <c r="BW185" s="2" t="s">
        <v>1844</v>
      </c>
      <c r="BX185" s="2" t="s">
        <v>1844</v>
      </c>
      <c r="BY185" s="2" t="s">
        <v>1844</v>
      </c>
      <c r="BZ185" s="2" t="s">
        <v>1844</v>
      </c>
      <c r="CA185" s="2" t="s">
        <v>1844</v>
      </c>
      <c r="CB185" s="2" t="s">
        <v>1853</v>
      </c>
      <c r="CC185" s="2" t="s">
        <v>1844</v>
      </c>
      <c r="CD185" s="2" t="s">
        <v>1844</v>
      </c>
      <c r="CE185" s="2" t="s">
        <v>1854</v>
      </c>
      <c r="CF185" s="2" t="s">
        <v>1844</v>
      </c>
      <c r="CG185" s="2" t="s">
        <v>5131</v>
      </c>
      <c r="CH185" s="2" t="s">
        <v>1844</v>
      </c>
      <c r="CI185" s="2" t="s">
        <v>121</v>
      </c>
      <c r="CJ185" s="2" t="s">
        <v>1844</v>
      </c>
      <c r="CK185" s="2" t="s">
        <v>5132</v>
      </c>
      <c r="CL185" s="2" t="s">
        <v>1844</v>
      </c>
      <c r="CM185" s="2" t="s">
        <v>1844</v>
      </c>
      <c r="CN185" s="2" t="s">
        <v>1851</v>
      </c>
      <c r="CO185" s="2" t="s">
        <v>1855</v>
      </c>
      <c r="CP185" s="2" t="s">
        <v>1844</v>
      </c>
      <c r="CQ185" s="2" t="s">
        <v>1844</v>
      </c>
      <c r="CR185" s="2" t="s">
        <v>1847</v>
      </c>
      <c r="CS185" s="2" t="s">
        <v>2002</v>
      </c>
      <c r="CT185" s="2" t="s">
        <v>1844</v>
      </c>
      <c r="CU185" s="2" t="s">
        <v>5133</v>
      </c>
      <c r="CV185" s="2" t="s">
        <v>5134</v>
      </c>
      <c r="CW185" s="3">
        <v>44914</v>
      </c>
      <c r="CX185" s="3">
        <v>44914</v>
      </c>
      <c r="CY185" s="3">
        <v>44914</v>
      </c>
      <c r="CZ185" s="28">
        <v>115144</v>
      </c>
      <c r="DA185" s="4">
        <v>0</v>
      </c>
      <c r="DB185" s="3"/>
      <c r="DC185" s="3"/>
      <c r="DD185" s="3">
        <v>44914</v>
      </c>
      <c r="DE185" s="3">
        <v>44904</v>
      </c>
      <c r="DF185" s="3"/>
      <c r="DG185" s="3">
        <v>44914</v>
      </c>
      <c r="DH185" s="3"/>
      <c r="DI185" s="3">
        <v>44914</v>
      </c>
      <c r="DJ185" s="3">
        <v>45348</v>
      </c>
      <c r="DK185" s="28">
        <v>0</v>
      </c>
      <c r="DL185" s="3"/>
      <c r="DM185" s="28">
        <v>0</v>
      </c>
      <c r="DN185" s="28">
        <v>0</v>
      </c>
      <c r="DO185" s="3">
        <v>44914</v>
      </c>
      <c r="DP185" s="2" t="s">
        <v>5135</v>
      </c>
      <c r="DQ185" s="28">
        <v>0</v>
      </c>
      <c r="DR185" s="28">
        <v>0</v>
      </c>
      <c r="DS185" s="28">
        <v>0</v>
      </c>
      <c r="DT185" s="28">
        <v>115144</v>
      </c>
      <c r="DU185" s="2" t="s">
        <v>1844</v>
      </c>
    </row>
    <row r="186" spans="1:125" x14ac:dyDescent="0.25">
      <c r="A186" s="2" t="s">
        <v>3203</v>
      </c>
      <c r="B186" s="2" t="s">
        <v>1298</v>
      </c>
      <c r="C186" s="2" t="s">
        <v>325</v>
      </c>
      <c r="D186" s="2" t="s">
        <v>326</v>
      </c>
      <c r="E186" s="2" t="s">
        <v>1478</v>
      </c>
      <c r="F186" s="2" t="s">
        <v>5363</v>
      </c>
      <c r="G186" s="2" t="s">
        <v>10</v>
      </c>
      <c r="H186" s="2" t="s">
        <v>54</v>
      </c>
      <c r="I186" s="2" t="s">
        <v>5121</v>
      </c>
      <c r="J186" s="2" t="s">
        <v>5122</v>
      </c>
      <c r="K186" s="2" t="s">
        <v>1281</v>
      </c>
      <c r="L186" s="2" t="s">
        <v>5139</v>
      </c>
      <c r="M186" s="2" t="s">
        <v>3202</v>
      </c>
      <c r="N186" s="2" t="s">
        <v>1276</v>
      </c>
      <c r="O186" s="2" t="s">
        <v>1960</v>
      </c>
      <c r="P186" s="2" t="s">
        <v>1844</v>
      </c>
      <c r="Q186" s="2" t="s">
        <v>1292</v>
      </c>
      <c r="R186" s="2" t="s">
        <v>1844</v>
      </c>
      <c r="S186" s="2" t="s">
        <v>1844</v>
      </c>
      <c r="T186" s="2" t="s">
        <v>1278</v>
      </c>
      <c r="U186" s="2" t="s">
        <v>1844</v>
      </c>
      <c r="V186" s="2" t="s">
        <v>1844</v>
      </c>
      <c r="W186" s="2" t="s">
        <v>5125</v>
      </c>
      <c r="X186" s="2" t="s">
        <v>5126</v>
      </c>
      <c r="Y186" s="2" t="s">
        <v>1914</v>
      </c>
      <c r="Z186" s="2" t="s">
        <v>1281</v>
      </c>
      <c r="AA186" s="2" t="s">
        <v>1281</v>
      </c>
      <c r="AB186" s="2" t="s">
        <v>5127</v>
      </c>
      <c r="AC186" s="2" t="s">
        <v>1852</v>
      </c>
      <c r="AD186" s="2" t="s">
        <v>1844</v>
      </c>
      <c r="AE186" s="2" t="s">
        <v>1844</v>
      </c>
      <c r="AF186" s="2" t="s">
        <v>1844</v>
      </c>
      <c r="AG186" s="2" t="s">
        <v>1844</v>
      </c>
      <c r="AH186" s="2" t="s">
        <v>1844</v>
      </c>
      <c r="AI186" s="2" t="s">
        <v>1844</v>
      </c>
      <c r="AJ186" s="2" t="s">
        <v>1281</v>
      </c>
      <c r="AK186" s="2" t="s">
        <v>1844</v>
      </c>
      <c r="AL186" s="2" t="s">
        <v>120</v>
      </c>
      <c r="AM186" s="2" t="s">
        <v>1844</v>
      </c>
      <c r="AN186" s="2" t="s">
        <v>1844</v>
      </c>
      <c r="AO186" s="2" t="s">
        <v>1857</v>
      </c>
      <c r="AP186" s="2" t="s">
        <v>1857</v>
      </c>
      <c r="AQ186" s="2" t="s">
        <v>1844</v>
      </c>
      <c r="AR186" s="2" t="s">
        <v>1844</v>
      </c>
      <c r="AS186" s="2" t="s">
        <v>1844</v>
      </c>
      <c r="AT186" s="2" t="s">
        <v>1844</v>
      </c>
      <c r="AU186" s="2" t="s">
        <v>1844</v>
      </c>
      <c r="AV186" s="2" t="s">
        <v>1281</v>
      </c>
      <c r="AW186" s="2" t="s">
        <v>5128</v>
      </c>
      <c r="AX186" s="2" t="s">
        <v>1844</v>
      </c>
      <c r="AY186" s="2" t="s">
        <v>1752</v>
      </c>
      <c r="AZ186" s="2" t="s">
        <v>1928</v>
      </c>
      <c r="BA186" s="2" t="s">
        <v>1844</v>
      </c>
      <c r="BB186" s="2" t="s">
        <v>1844</v>
      </c>
      <c r="BC186" s="2" t="s">
        <v>1844</v>
      </c>
      <c r="BD186" s="2" t="s">
        <v>1844</v>
      </c>
      <c r="BE186" s="2" t="s">
        <v>5129</v>
      </c>
      <c r="BF186" s="2" t="s">
        <v>1961</v>
      </c>
      <c r="BG186" s="2" t="s">
        <v>1961</v>
      </c>
      <c r="BH186" s="2" t="s">
        <v>3206</v>
      </c>
      <c r="BI186" s="2" t="s">
        <v>1857</v>
      </c>
      <c r="BJ186" s="2" t="s">
        <v>2385</v>
      </c>
      <c r="BK186" s="2" t="s">
        <v>1844</v>
      </c>
      <c r="BL186" s="2" t="s">
        <v>1025</v>
      </c>
      <c r="BM186" s="2" t="s">
        <v>1844</v>
      </c>
      <c r="BN186" s="2" t="s">
        <v>1844</v>
      </c>
      <c r="BO186" s="2" t="s">
        <v>1844</v>
      </c>
      <c r="BP186" s="2" t="s">
        <v>1844</v>
      </c>
      <c r="BQ186" s="2" t="s">
        <v>5187</v>
      </c>
      <c r="BR186" s="2" t="s">
        <v>1844</v>
      </c>
      <c r="BS186" s="2" t="s">
        <v>1844</v>
      </c>
      <c r="BT186" s="2" t="s">
        <v>5442</v>
      </c>
      <c r="BU186" s="2" t="s">
        <v>1844</v>
      </c>
      <c r="BV186" s="2" t="s">
        <v>1844</v>
      </c>
      <c r="BW186" s="2" t="s">
        <v>1844</v>
      </c>
      <c r="BX186" s="2" t="s">
        <v>1844</v>
      </c>
      <c r="BY186" s="2" t="s">
        <v>1844</v>
      </c>
      <c r="BZ186" s="2" t="s">
        <v>1844</v>
      </c>
      <c r="CA186" s="2" t="s">
        <v>1844</v>
      </c>
      <c r="CB186" s="2" t="s">
        <v>1853</v>
      </c>
      <c r="CC186" s="2" t="s">
        <v>1844</v>
      </c>
      <c r="CD186" s="2" t="s">
        <v>1844</v>
      </c>
      <c r="CE186" s="2" t="s">
        <v>1854</v>
      </c>
      <c r="CF186" s="2" t="s">
        <v>1844</v>
      </c>
      <c r="CG186" s="2" t="s">
        <v>1844</v>
      </c>
      <c r="CH186" s="2" t="s">
        <v>1844</v>
      </c>
      <c r="CI186" s="2" t="s">
        <v>121</v>
      </c>
      <c r="CJ186" s="2" t="s">
        <v>1844</v>
      </c>
      <c r="CK186" s="2" t="s">
        <v>5132</v>
      </c>
      <c r="CL186" s="2" t="s">
        <v>1844</v>
      </c>
      <c r="CM186" s="2" t="s">
        <v>1844</v>
      </c>
      <c r="CN186" s="2" t="s">
        <v>1851</v>
      </c>
      <c r="CO186" s="2" t="s">
        <v>1855</v>
      </c>
      <c r="CP186" s="2" t="s">
        <v>1844</v>
      </c>
      <c r="CQ186" s="2" t="s">
        <v>1844</v>
      </c>
      <c r="CR186" s="2" t="s">
        <v>1847</v>
      </c>
      <c r="CS186" s="2" t="s">
        <v>1844</v>
      </c>
      <c r="CT186" s="2" t="s">
        <v>1844</v>
      </c>
      <c r="CU186" s="2" t="s">
        <v>1844</v>
      </c>
      <c r="CV186" s="2" t="s">
        <v>5134</v>
      </c>
      <c r="CW186" s="3">
        <v>44922</v>
      </c>
      <c r="CX186" s="3">
        <v>44916</v>
      </c>
      <c r="CY186" s="3">
        <v>44914</v>
      </c>
      <c r="CZ186" s="28">
        <v>528562</v>
      </c>
      <c r="DA186" s="4">
        <v>0</v>
      </c>
      <c r="DB186" s="3"/>
      <c r="DC186" s="3"/>
      <c r="DD186" s="3">
        <v>44922</v>
      </c>
      <c r="DE186" s="3">
        <v>44913</v>
      </c>
      <c r="DF186" s="3"/>
      <c r="DG186" s="3">
        <v>44922</v>
      </c>
      <c r="DH186" s="3"/>
      <c r="DI186" s="3">
        <v>44913</v>
      </c>
      <c r="DJ186" s="3">
        <v>45348</v>
      </c>
      <c r="DK186" s="28">
        <v>0</v>
      </c>
      <c r="DL186" s="3"/>
      <c r="DM186" s="28">
        <v>0</v>
      </c>
      <c r="DN186" s="28">
        <v>0</v>
      </c>
      <c r="DO186" s="3">
        <v>44922</v>
      </c>
      <c r="DP186" s="2" t="s">
        <v>5135</v>
      </c>
      <c r="DQ186" s="28">
        <v>0</v>
      </c>
      <c r="DR186" s="28">
        <v>0</v>
      </c>
      <c r="DS186" s="28">
        <v>0</v>
      </c>
      <c r="DT186" s="28">
        <v>528562</v>
      </c>
      <c r="DU186" s="2" t="s">
        <v>1844</v>
      </c>
    </row>
    <row r="187" spans="1:125" x14ac:dyDescent="0.25">
      <c r="A187" s="2" t="s">
        <v>2964</v>
      </c>
      <c r="B187" s="2" t="s">
        <v>1279</v>
      </c>
      <c r="C187" s="2" t="s">
        <v>238</v>
      </c>
      <c r="D187" s="2" t="s">
        <v>239</v>
      </c>
      <c r="E187" s="2" t="s">
        <v>1451</v>
      </c>
      <c r="F187" s="2" t="s">
        <v>5363</v>
      </c>
      <c r="G187" s="2" t="s">
        <v>10</v>
      </c>
      <c r="H187" s="2" t="s">
        <v>54</v>
      </c>
      <c r="I187" s="2" t="s">
        <v>5121</v>
      </c>
      <c r="J187" s="2" t="s">
        <v>5122</v>
      </c>
      <c r="K187" s="2" t="s">
        <v>1281</v>
      </c>
      <c r="L187" s="2" t="s">
        <v>5123</v>
      </c>
      <c r="M187" s="2" t="s">
        <v>2963</v>
      </c>
      <c r="N187" s="2" t="s">
        <v>1276</v>
      </c>
      <c r="O187" s="2" t="s">
        <v>1846</v>
      </c>
      <c r="P187" s="2" t="s">
        <v>1844</v>
      </c>
      <c r="Q187" s="2" t="s">
        <v>1292</v>
      </c>
      <c r="R187" s="2" t="s">
        <v>1844</v>
      </c>
      <c r="S187" s="2" t="s">
        <v>1844</v>
      </c>
      <c r="T187" s="2" t="s">
        <v>1278</v>
      </c>
      <c r="U187" s="2" t="s">
        <v>1844</v>
      </c>
      <c r="V187" s="2" t="s">
        <v>1844</v>
      </c>
      <c r="W187" s="2" t="s">
        <v>5125</v>
      </c>
      <c r="X187" s="2" t="s">
        <v>5126</v>
      </c>
      <c r="Y187" s="2" t="s">
        <v>1856</v>
      </c>
      <c r="Z187" s="2" t="s">
        <v>1281</v>
      </c>
      <c r="AA187" s="2" t="s">
        <v>1281</v>
      </c>
      <c r="AB187" s="2" t="s">
        <v>5127</v>
      </c>
      <c r="AC187" s="2" t="s">
        <v>1852</v>
      </c>
      <c r="AD187" s="2" t="s">
        <v>1844</v>
      </c>
      <c r="AE187" s="2" t="s">
        <v>1844</v>
      </c>
      <c r="AF187" s="2" t="s">
        <v>1844</v>
      </c>
      <c r="AG187" s="2" t="s">
        <v>1844</v>
      </c>
      <c r="AH187" s="2" t="s">
        <v>1844</v>
      </c>
      <c r="AI187" s="2" t="s">
        <v>1844</v>
      </c>
      <c r="AJ187" s="2" t="s">
        <v>1281</v>
      </c>
      <c r="AK187" s="2" t="s">
        <v>1844</v>
      </c>
      <c r="AL187" s="2" t="s">
        <v>185</v>
      </c>
      <c r="AM187" s="2" t="s">
        <v>1844</v>
      </c>
      <c r="AN187" s="2" t="s">
        <v>1844</v>
      </c>
      <c r="AO187" s="2" t="s">
        <v>1857</v>
      </c>
      <c r="AP187" s="2" t="s">
        <v>1857</v>
      </c>
      <c r="AQ187" s="2" t="s">
        <v>1844</v>
      </c>
      <c r="AR187" s="2" t="s">
        <v>1844</v>
      </c>
      <c r="AS187" s="2" t="s">
        <v>1844</v>
      </c>
      <c r="AT187" s="2" t="s">
        <v>1844</v>
      </c>
      <c r="AU187" s="2" t="s">
        <v>1844</v>
      </c>
      <c r="AV187" s="2" t="s">
        <v>1281</v>
      </c>
      <c r="AW187" s="2" t="s">
        <v>5128</v>
      </c>
      <c r="AX187" s="2" t="s">
        <v>1844</v>
      </c>
      <c r="AY187" s="2" t="s">
        <v>1752</v>
      </c>
      <c r="AZ187" s="2" t="s">
        <v>2965</v>
      </c>
      <c r="BA187" s="2" t="s">
        <v>1844</v>
      </c>
      <c r="BB187" s="2" t="s">
        <v>1844</v>
      </c>
      <c r="BC187" s="2" t="s">
        <v>1844</v>
      </c>
      <c r="BD187" s="2" t="s">
        <v>1844</v>
      </c>
      <c r="BE187" s="2" t="s">
        <v>5129</v>
      </c>
      <c r="BF187" s="2" t="s">
        <v>2190</v>
      </c>
      <c r="BG187" s="2" t="s">
        <v>2190</v>
      </c>
      <c r="BH187" s="2" t="s">
        <v>2966</v>
      </c>
      <c r="BI187" s="2" t="s">
        <v>1857</v>
      </c>
      <c r="BJ187" s="2" t="s">
        <v>2523</v>
      </c>
      <c r="BK187" s="2" t="s">
        <v>1844</v>
      </c>
      <c r="BL187" s="2" t="s">
        <v>1015</v>
      </c>
      <c r="BM187" s="2" t="s">
        <v>1844</v>
      </c>
      <c r="BN187" s="2" t="s">
        <v>1844</v>
      </c>
      <c r="BO187" s="2" t="s">
        <v>1844</v>
      </c>
      <c r="BP187" s="2" t="s">
        <v>1844</v>
      </c>
      <c r="BQ187" s="2" t="s">
        <v>5187</v>
      </c>
      <c r="BR187" s="2" t="s">
        <v>1844</v>
      </c>
      <c r="BS187" s="2" t="s">
        <v>1844</v>
      </c>
      <c r="BT187" s="2" t="s">
        <v>5443</v>
      </c>
      <c r="BU187" s="2" t="s">
        <v>1844</v>
      </c>
      <c r="BV187" s="2" t="s">
        <v>1844</v>
      </c>
      <c r="BW187" s="2" t="s">
        <v>1844</v>
      </c>
      <c r="BX187" s="2" t="s">
        <v>1844</v>
      </c>
      <c r="BY187" s="2" t="s">
        <v>1844</v>
      </c>
      <c r="BZ187" s="2" t="s">
        <v>1844</v>
      </c>
      <c r="CA187" s="2" t="s">
        <v>1844</v>
      </c>
      <c r="CB187" s="2" t="s">
        <v>1853</v>
      </c>
      <c r="CC187" s="2" t="s">
        <v>1844</v>
      </c>
      <c r="CD187" s="2" t="s">
        <v>1844</v>
      </c>
      <c r="CE187" s="2" t="s">
        <v>1854</v>
      </c>
      <c r="CF187" s="2" t="s">
        <v>1844</v>
      </c>
      <c r="CG187" s="2" t="s">
        <v>1844</v>
      </c>
      <c r="CH187" s="2" t="s">
        <v>1844</v>
      </c>
      <c r="CI187" s="2" t="s">
        <v>240</v>
      </c>
      <c r="CJ187" s="2" t="s">
        <v>1844</v>
      </c>
      <c r="CK187" s="2" t="s">
        <v>5132</v>
      </c>
      <c r="CL187" s="2" t="s">
        <v>1844</v>
      </c>
      <c r="CM187" s="2" t="s">
        <v>1844</v>
      </c>
      <c r="CN187" s="2" t="s">
        <v>1851</v>
      </c>
      <c r="CO187" s="2" t="s">
        <v>1855</v>
      </c>
      <c r="CP187" s="2" t="s">
        <v>1844</v>
      </c>
      <c r="CQ187" s="2" t="s">
        <v>1844</v>
      </c>
      <c r="CR187" s="2" t="s">
        <v>1847</v>
      </c>
      <c r="CS187" s="2" t="s">
        <v>1844</v>
      </c>
      <c r="CT187" s="2" t="s">
        <v>1844</v>
      </c>
      <c r="CU187" s="2" t="s">
        <v>1844</v>
      </c>
      <c r="CV187" s="2" t="s">
        <v>5134</v>
      </c>
      <c r="CW187" s="3">
        <v>44858</v>
      </c>
      <c r="CX187" s="3">
        <v>44858</v>
      </c>
      <c r="CY187" s="3">
        <v>44858</v>
      </c>
      <c r="CZ187" s="28">
        <v>257018</v>
      </c>
      <c r="DA187" s="4">
        <v>0</v>
      </c>
      <c r="DB187" s="3"/>
      <c r="DC187" s="3"/>
      <c r="DD187" s="3">
        <v>44875</v>
      </c>
      <c r="DE187" s="3">
        <v>44858</v>
      </c>
      <c r="DF187" s="3"/>
      <c r="DG187" s="3">
        <v>44875</v>
      </c>
      <c r="DH187" s="3"/>
      <c r="DI187" s="3">
        <v>44858</v>
      </c>
      <c r="DJ187" s="3">
        <v>45348</v>
      </c>
      <c r="DK187" s="28">
        <v>0</v>
      </c>
      <c r="DL187" s="3"/>
      <c r="DM187" s="28">
        <v>0</v>
      </c>
      <c r="DN187" s="28">
        <v>0</v>
      </c>
      <c r="DO187" s="3">
        <v>44858</v>
      </c>
      <c r="DP187" s="2" t="s">
        <v>5135</v>
      </c>
      <c r="DQ187" s="28">
        <v>0</v>
      </c>
      <c r="DR187" s="28">
        <v>0</v>
      </c>
      <c r="DS187" s="28">
        <v>0</v>
      </c>
      <c r="DT187" s="28">
        <v>257018</v>
      </c>
      <c r="DU187" s="2" t="s">
        <v>1844</v>
      </c>
    </row>
    <row r="188" spans="1:125" x14ac:dyDescent="0.25">
      <c r="A188" s="2" t="s">
        <v>2948</v>
      </c>
      <c r="B188" s="2" t="s">
        <v>1295</v>
      </c>
      <c r="C188" s="2" t="s">
        <v>51</v>
      </c>
      <c r="D188" s="2" t="s">
        <v>52</v>
      </c>
      <c r="E188" s="2" t="s">
        <v>1449</v>
      </c>
      <c r="F188" s="2" t="s">
        <v>5363</v>
      </c>
      <c r="G188" s="2" t="s">
        <v>10</v>
      </c>
      <c r="H188" s="2" t="s">
        <v>1042</v>
      </c>
      <c r="I188" s="2" t="s">
        <v>5121</v>
      </c>
      <c r="J188" s="2" t="s">
        <v>5122</v>
      </c>
      <c r="K188" s="2" t="s">
        <v>1281</v>
      </c>
      <c r="L188" s="2" t="s">
        <v>5139</v>
      </c>
      <c r="M188" s="2" t="s">
        <v>2947</v>
      </c>
      <c r="N188" s="2" t="s">
        <v>1276</v>
      </c>
      <c r="O188" s="2" t="s">
        <v>1870</v>
      </c>
      <c r="P188" s="2" t="s">
        <v>1844</v>
      </c>
      <c r="Q188" s="2" t="s">
        <v>1296</v>
      </c>
      <c r="R188" s="2" t="s">
        <v>1844</v>
      </c>
      <c r="S188" s="2" t="s">
        <v>1875</v>
      </c>
      <c r="T188" s="2" t="s">
        <v>1278</v>
      </c>
      <c r="U188" s="2" t="s">
        <v>1844</v>
      </c>
      <c r="V188" s="2" t="s">
        <v>1844</v>
      </c>
      <c r="W188" s="2" t="s">
        <v>5125</v>
      </c>
      <c r="X188" s="2" t="s">
        <v>5126</v>
      </c>
      <c r="Y188" s="2" t="s">
        <v>1871</v>
      </c>
      <c r="Z188" s="2" t="s">
        <v>1281</v>
      </c>
      <c r="AA188" s="2" t="s">
        <v>1281</v>
      </c>
      <c r="AB188" s="2" t="s">
        <v>5127</v>
      </c>
      <c r="AC188" s="2" t="s">
        <v>1852</v>
      </c>
      <c r="AD188" s="2" t="s">
        <v>1844</v>
      </c>
      <c r="AE188" s="2" t="s">
        <v>1844</v>
      </c>
      <c r="AF188" s="2" t="s">
        <v>1873</v>
      </c>
      <c r="AG188" s="2" t="s">
        <v>1844</v>
      </c>
      <c r="AH188" s="2" t="s">
        <v>1844</v>
      </c>
      <c r="AI188" s="2" t="s">
        <v>1844</v>
      </c>
      <c r="AJ188" s="2" t="s">
        <v>1281</v>
      </c>
      <c r="AK188" s="2" t="s">
        <v>1844</v>
      </c>
      <c r="AL188" s="2" t="s">
        <v>53</v>
      </c>
      <c r="AM188" s="2" t="s">
        <v>1844</v>
      </c>
      <c r="AN188" s="2" t="s">
        <v>1844</v>
      </c>
      <c r="AO188" s="2" t="s">
        <v>1857</v>
      </c>
      <c r="AP188" s="2" t="s">
        <v>1857</v>
      </c>
      <c r="AQ188" s="2" t="s">
        <v>1844</v>
      </c>
      <c r="AR188" s="2" t="s">
        <v>1844</v>
      </c>
      <c r="AS188" s="2" t="s">
        <v>1844</v>
      </c>
      <c r="AT188" s="2" t="s">
        <v>1844</v>
      </c>
      <c r="AU188" s="2" t="s">
        <v>1844</v>
      </c>
      <c r="AV188" s="2" t="s">
        <v>1281</v>
      </c>
      <c r="AW188" s="2" t="s">
        <v>5128</v>
      </c>
      <c r="AX188" s="2" t="s">
        <v>1844</v>
      </c>
      <c r="AY188" s="2" t="s">
        <v>1752</v>
      </c>
      <c r="AZ188" s="2" t="s">
        <v>2391</v>
      </c>
      <c r="BA188" s="2" t="s">
        <v>1844</v>
      </c>
      <c r="BB188" s="2" t="s">
        <v>1844</v>
      </c>
      <c r="BC188" s="2" t="s">
        <v>1844</v>
      </c>
      <c r="BD188" s="2" t="s">
        <v>1844</v>
      </c>
      <c r="BE188" s="2" t="s">
        <v>5129</v>
      </c>
      <c r="BF188" s="2" t="s">
        <v>1905</v>
      </c>
      <c r="BG188" s="2" t="s">
        <v>1905</v>
      </c>
      <c r="BH188" s="2" t="s">
        <v>2950</v>
      </c>
      <c r="BI188" s="2" t="s">
        <v>1857</v>
      </c>
      <c r="BJ188" s="2" t="s">
        <v>1961</v>
      </c>
      <c r="BK188" s="2" t="s">
        <v>1844</v>
      </c>
      <c r="BL188" s="2" t="s">
        <v>1025</v>
      </c>
      <c r="BM188" s="2" t="s">
        <v>1844</v>
      </c>
      <c r="BN188" s="2" t="s">
        <v>1872</v>
      </c>
      <c r="BO188" s="2" t="s">
        <v>1844</v>
      </c>
      <c r="BP188" s="2" t="s">
        <v>1844</v>
      </c>
      <c r="BQ188" s="2" t="s">
        <v>5187</v>
      </c>
      <c r="BR188" s="2" t="s">
        <v>1844</v>
      </c>
      <c r="BS188" s="2" t="s">
        <v>1844</v>
      </c>
      <c r="BT188" s="2" t="s">
        <v>5444</v>
      </c>
      <c r="BU188" s="2" t="s">
        <v>1844</v>
      </c>
      <c r="BV188" s="2" t="s">
        <v>1844</v>
      </c>
      <c r="BW188" s="2" t="s">
        <v>1844</v>
      </c>
      <c r="BX188" s="2" t="s">
        <v>1844</v>
      </c>
      <c r="BY188" s="2" t="s">
        <v>1844</v>
      </c>
      <c r="BZ188" s="2" t="s">
        <v>1844</v>
      </c>
      <c r="CA188" s="2" t="s">
        <v>1844</v>
      </c>
      <c r="CB188" s="2" t="s">
        <v>1853</v>
      </c>
      <c r="CC188" s="2" t="s">
        <v>1844</v>
      </c>
      <c r="CD188" s="2" t="s">
        <v>1844</v>
      </c>
      <c r="CE188" s="2" t="s">
        <v>1854</v>
      </c>
      <c r="CF188" s="2" t="s">
        <v>1844</v>
      </c>
      <c r="CG188" s="2" t="s">
        <v>5131</v>
      </c>
      <c r="CH188" s="2" t="s">
        <v>1844</v>
      </c>
      <c r="CI188" s="2" t="s">
        <v>55</v>
      </c>
      <c r="CJ188" s="2" t="s">
        <v>1844</v>
      </c>
      <c r="CK188" s="2" t="s">
        <v>5132</v>
      </c>
      <c r="CL188" s="2" t="s">
        <v>1844</v>
      </c>
      <c r="CM188" s="2" t="s">
        <v>1844</v>
      </c>
      <c r="CN188" s="2" t="s">
        <v>1851</v>
      </c>
      <c r="CO188" s="2" t="s">
        <v>1855</v>
      </c>
      <c r="CP188" s="2" t="s">
        <v>1844</v>
      </c>
      <c r="CQ188" s="2" t="s">
        <v>1844</v>
      </c>
      <c r="CR188" s="2" t="s">
        <v>1847</v>
      </c>
      <c r="CS188" s="2" t="s">
        <v>1876</v>
      </c>
      <c r="CT188" s="2" t="s">
        <v>1844</v>
      </c>
      <c r="CU188" s="2" t="s">
        <v>5133</v>
      </c>
      <c r="CV188" s="2" t="s">
        <v>5134</v>
      </c>
      <c r="CW188" s="3">
        <v>44856</v>
      </c>
      <c r="CX188" s="3">
        <v>44856</v>
      </c>
      <c r="CY188" s="3">
        <v>44856</v>
      </c>
      <c r="CZ188" s="28">
        <v>411228</v>
      </c>
      <c r="DA188" s="4">
        <v>0</v>
      </c>
      <c r="DB188" s="3"/>
      <c r="DC188" s="3"/>
      <c r="DD188" s="3">
        <v>44856</v>
      </c>
      <c r="DE188" s="3">
        <v>44856</v>
      </c>
      <c r="DF188" s="3"/>
      <c r="DG188" s="3">
        <v>44856</v>
      </c>
      <c r="DH188" s="3"/>
      <c r="DI188" s="3">
        <v>44856</v>
      </c>
      <c r="DJ188" s="3">
        <v>45348</v>
      </c>
      <c r="DK188" s="28">
        <v>0</v>
      </c>
      <c r="DL188" s="3"/>
      <c r="DM188" s="28">
        <v>0</v>
      </c>
      <c r="DN188" s="28">
        <v>0</v>
      </c>
      <c r="DO188" s="3">
        <v>44856</v>
      </c>
      <c r="DP188" s="2" t="s">
        <v>5135</v>
      </c>
      <c r="DQ188" s="28">
        <v>0</v>
      </c>
      <c r="DR188" s="28">
        <v>0</v>
      </c>
      <c r="DS188" s="28">
        <v>0</v>
      </c>
      <c r="DT188" s="28">
        <v>411228</v>
      </c>
      <c r="DU188" s="2" t="s">
        <v>1844</v>
      </c>
    </row>
    <row r="189" spans="1:125" x14ac:dyDescent="0.25">
      <c r="A189" s="2" t="s">
        <v>2941</v>
      </c>
      <c r="B189" s="2" t="s">
        <v>1285</v>
      </c>
      <c r="C189" s="2" t="s">
        <v>5</v>
      </c>
      <c r="D189" s="2" t="s">
        <v>6</v>
      </c>
      <c r="E189" s="2" t="s">
        <v>1447</v>
      </c>
      <c r="F189" s="2" t="s">
        <v>5363</v>
      </c>
      <c r="G189" s="2" t="s">
        <v>10</v>
      </c>
      <c r="H189" s="2" t="s">
        <v>67</v>
      </c>
      <c r="I189" s="2" t="s">
        <v>5121</v>
      </c>
      <c r="J189" s="2" t="s">
        <v>5122</v>
      </c>
      <c r="K189" s="2" t="s">
        <v>1281</v>
      </c>
      <c r="L189" s="2" t="s">
        <v>5139</v>
      </c>
      <c r="M189" s="2" t="s">
        <v>2940</v>
      </c>
      <c r="N189" s="2" t="s">
        <v>1276</v>
      </c>
      <c r="O189" s="2" t="s">
        <v>1893</v>
      </c>
      <c r="P189" s="2" t="s">
        <v>1844</v>
      </c>
      <c r="Q189" s="2" t="s">
        <v>1296</v>
      </c>
      <c r="R189" s="2" t="s">
        <v>1844</v>
      </c>
      <c r="S189" s="2" t="s">
        <v>1844</v>
      </c>
      <c r="T189" s="2" t="s">
        <v>1278</v>
      </c>
      <c r="U189" s="2" t="s">
        <v>1844</v>
      </c>
      <c r="V189" s="2" t="s">
        <v>1844</v>
      </c>
      <c r="W189" s="2" t="s">
        <v>5125</v>
      </c>
      <c r="X189" s="2" t="s">
        <v>5126</v>
      </c>
      <c r="Y189" s="2" t="s">
        <v>1897</v>
      </c>
      <c r="Z189" s="2" t="s">
        <v>1281</v>
      </c>
      <c r="AA189" s="2" t="s">
        <v>1281</v>
      </c>
      <c r="AB189" s="2" t="s">
        <v>5127</v>
      </c>
      <c r="AC189" s="2" t="s">
        <v>1852</v>
      </c>
      <c r="AD189" s="2" t="s">
        <v>1844</v>
      </c>
      <c r="AE189" s="2" t="s">
        <v>1844</v>
      </c>
      <c r="AF189" s="2" t="s">
        <v>1844</v>
      </c>
      <c r="AG189" s="2" t="s">
        <v>1844</v>
      </c>
      <c r="AH189" s="2" t="s">
        <v>1844</v>
      </c>
      <c r="AI189" s="2" t="s">
        <v>1844</v>
      </c>
      <c r="AJ189" s="2" t="s">
        <v>1281</v>
      </c>
      <c r="AK189" s="2" t="s">
        <v>1844</v>
      </c>
      <c r="AL189" s="2" t="s">
        <v>7</v>
      </c>
      <c r="AM189" s="2" t="s">
        <v>1844</v>
      </c>
      <c r="AN189" s="2" t="s">
        <v>1844</v>
      </c>
      <c r="AO189" s="2" t="s">
        <v>1857</v>
      </c>
      <c r="AP189" s="2" t="s">
        <v>1857</v>
      </c>
      <c r="AQ189" s="2" t="s">
        <v>1844</v>
      </c>
      <c r="AR189" s="2" t="s">
        <v>1844</v>
      </c>
      <c r="AS189" s="2" t="s">
        <v>1844</v>
      </c>
      <c r="AT189" s="2" t="s">
        <v>1844</v>
      </c>
      <c r="AU189" s="2" t="s">
        <v>1844</v>
      </c>
      <c r="AV189" s="2" t="s">
        <v>1281</v>
      </c>
      <c r="AW189" s="2" t="s">
        <v>5128</v>
      </c>
      <c r="AX189" s="2" t="s">
        <v>1844</v>
      </c>
      <c r="AY189" s="2" t="s">
        <v>1752</v>
      </c>
      <c r="AZ189" s="2" t="s">
        <v>2021</v>
      </c>
      <c r="BA189" s="2" t="s">
        <v>1844</v>
      </c>
      <c r="BB189" s="2" t="s">
        <v>1844</v>
      </c>
      <c r="BC189" s="2" t="s">
        <v>1844</v>
      </c>
      <c r="BD189" s="2" t="s">
        <v>1844</v>
      </c>
      <c r="BE189" s="2" t="s">
        <v>5129</v>
      </c>
      <c r="BF189" s="2" t="s">
        <v>2021</v>
      </c>
      <c r="BG189" s="2" t="s">
        <v>2108</v>
      </c>
      <c r="BH189" s="2" t="s">
        <v>2943</v>
      </c>
      <c r="BI189" s="2" t="s">
        <v>1857</v>
      </c>
      <c r="BJ189" s="2" t="s">
        <v>2108</v>
      </c>
      <c r="BK189" s="2" t="s">
        <v>1844</v>
      </c>
      <c r="BL189" s="2" t="s">
        <v>1025</v>
      </c>
      <c r="BM189" s="2" t="s">
        <v>1844</v>
      </c>
      <c r="BN189" s="2" t="s">
        <v>1844</v>
      </c>
      <c r="BO189" s="2" t="s">
        <v>1844</v>
      </c>
      <c r="BP189" s="2" t="s">
        <v>1844</v>
      </c>
      <c r="BQ189" s="2" t="s">
        <v>5187</v>
      </c>
      <c r="BR189" s="2" t="s">
        <v>1844</v>
      </c>
      <c r="BS189" s="2" t="s">
        <v>1844</v>
      </c>
      <c r="BT189" s="2" t="s">
        <v>5445</v>
      </c>
      <c r="BU189" s="2" t="s">
        <v>1844</v>
      </c>
      <c r="BV189" s="2" t="s">
        <v>1844</v>
      </c>
      <c r="BW189" s="2" t="s">
        <v>1844</v>
      </c>
      <c r="BX189" s="2" t="s">
        <v>1844</v>
      </c>
      <c r="BY189" s="2" t="s">
        <v>1844</v>
      </c>
      <c r="BZ189" s="2" t="s">
        <v>1844</v>
      </c>
      <c r="CA189" s="2" t="s">
        <v>1844</v>
      </c>
      <c r="CB189" s="2" t="s">
        <v>1853</v>
      </c>
      <c r="CC189" s="2" t="s">
        <v>1844</v>
      </c>
      <c r="CD189" s="2" t="s">
        <v>1844</v>
      </c>
      <c r="CE189" s="2" t="s">
        <v>1854</v>
      </c>
      <c r="CF189" s="2" t="s">
        <v>1844</v>
      </c>
      <c r="CG189" s="2" t="s">
        <v>5131</v>
      </c>
      <c r="CH189" s="2" t="s">
        <v>1844</v>
      </c>
      <c r="CI189" s="2" t="s">
        <v>9</v>
      </c>
      <c r="CJ189" s="2" t="s">
        <v>1844</v>
      </c>
      <c r="CK189" s="2" t="s">
        <v>5132</v>
      </c>
      <c r="CL189" s="2" t="s">
        <v>1844</v>
      </c>
      <c r="CM189" s="2" t="s">
        <v>1844</v>
      </c>
      <c r="CN189" s="2" t="s">
        <v>1851</v>
      </c>
      <c r="CO189" s="2" t="s">
        <v>1855</v>
      </c>
      <c r="CP189" s="2" t="s">
        <v>1844</v>
      </c>
      <c r="CQ189" s="2" t="s">
        <v>1844</v>
      </c>
      <c r="CR189" s="2" t="s">
        <v>1847</v>
      </c>
      <c r="CS189" s="2" t="s">
        <v>1844</v>
      </c>
      <c r="CT189" s="2" t="s">
        <v>1844</v>
      </c>
      <c r="CU189" s="2" t="s">
        <v>5133</v>
      </c>
      <c r="CV189" s="2" t="s">
        <v>5134</v>
      </c>
      <c r="CW189" s="3">
        <v>44847</v>
      </c>
      <c r="CX189" s="3">
        <v>44847</v>
      </c>
      <c r="CY189" s="3">
        <v>44847</v>
      </c>
      <c r="CZ189" s="28">
        <v>462633</v>
      </c>
      <c r="DA189" s="4">
        <v>0</v>
      </c>
      <c r="DB189" s="3"/>
      <c r="DC189" s="3"/>
      <c r="DD189" s="3">
        <v>44847</v>
      </c>
      <c r="DE189" s="3">
        <v>44847</v>
      </c>
      <c r="DF189" s="3"/>
      <c r="DG189" s="3">
        <v>44854</v>
      </c>
      <c r="DH189" s="3"/>
      <c r="DI189" s="3">
        <v>44847</v>
      </c>
      <c r="DJ189" s="3">
        <v>45348</v>
      </c>
      <c r="DK189" s="28">
        <v>0</v>
      </c>
      <c r="DL189" s="3"/>
      <c r="DM189" s="28">
        <v>0</v>
      </c>
      <c r="DN189" s="28">
        <v>0</v>
      </c>
      <c r="DO189" s="3">
        <v>44847</v>
      </c>
      <c r="DP189" s="2" t="s">
        <v>5135</v>
      </c>
      <c r="DQ189" s="28">
        <v>0</v>
      </c>
      <c r="DR189" s="28">
        <v>0</v>
      </c>
      <c r="DS189" s="28">
        <v>0</v>
      </c>
      <c r="DT189" s="28">
        <v>462633</v>
      </c>
      <c r="DU189" s="2" t="s">
        <v>1844</v>
      </c>
    </row>
    <row r="190" spans="1:125" x14ac:dyDescent="0.25">
      <c r="A190" s="2" t="s">
        <v>2928</v>
      </c>
      <c r="B190" s="2" t="s">
        <v>1298</v>
      </c>
      <c r="C190" s="2" t="s">
        <v>118</v>
      </c>
      <c r="D190" s="2" t="s">
        <v>119</v>
      </c>
      <c r="E190" s="2" t="s">
        <v>1444</v>
      </c>
      <c r="F190" s="2" t="s">
        <v>5363</v>
      </c>
      <c r="G190" s="2" t="s">
        <v>10</v>
      </c>
      <c r="H190" s="2" t="s">
        <v>8</v>
      </c>
      <c r="I190" s="2" t="s">
        <v>5121</v>
      </c>
      <c r="J190" s="2" t="s">
        <v>5122</v>
      </c>
      <c r="K190" s="2" t="s">
        <v>1281</v>
      </c>
      <c r="L190" s="2" t="s">
        <v>5148</v>
      </c>
      <c r="M190" s="2" t="s">
        <v>2927</v>
      </c>
      <c r="N190" s="2" t="s">
        <v>1276</v>
      </c>
      <c r="O190" s="2" t="s">
        <v>1992</v>
      </c>
      <c r="P190" s="2" t="s">
        <v>1844</v>
      </c>
      <c r="Q190" s="2" t="s">
        <v>1299</v>
      </c>
      <c r="R190" s="2" t="s">
        <v>1844</v>
      </c>
      <c r="S190" s="2" t="s">
        <v>2001</v>
      </c>
      <c r="T190" s="2" t="s">
        <v>1278</v>
      </c>
      <c r="U190" s="2" t="s">
        <v>1844</v>
      </c>
      <c r="V190" s="2" t="s">
        <v>1844</v>
      </c>
      <c r="W190" s="2" t="s">
        <v>5125</v>
      </c>
      <c r="X190" s="2" t="s">
        <v>5126</v>
      </c>
      <c r="Y190" s="2" t="s">
        <v>1914</v>
      </c>
      <c r="Z190" s="2" t="s">
        <v>1281</v>
      </c>
      <c r="AA190" s="2" t="s">
        <v>1281</v>
      </c>
      <c r="AB190" s="2" t="s">
        <v>5127</v>
      </c>
      <c r="AC190" s="2" t="s">
        <v>1852</v>
      </c>
      <c r="AD190" s="2" t="s">
        <v>1844</v>
      </c>
      <c r="AE190" s="2" t="s">
        <v>1844</v>
      </c>
      <c r="AF190" s="2" t="s">
        <v>1844</v>
      </c>
      <c r="AG190" s="2" t="s">
        <v>1844</v>
      </c>
      <c r="AH190" s="2" t="s">
        <v>1844</v>
      </c>
      <c r="AI190" s="2" t="s">
        <v>1844</v>
      </c>
      <c r="AJ190" s="2" t="s">
        <v>1281</v>
      </c>
      <c r="AK190" s="2" t="s">
        <v>1844</v>
      </c>
      <c r="AL190" s="2" t="s">
        <v>120</v>
      </c>
      <c r="AM190" s="2" t="s">
        <v>1844</v>
      </c>
      <c r="AN190" s="2" t="s">
        <v>1844</v>
      </c>
      <c r="AO190" s="2" t="s">
        <v>1857</v>
      </c>
      <c r="AP190" s="2" t="s">
        <v>1857</v>
      </c>
      <c r="AQ190" s="2" t="s">
        <v>1844</v>
      </c>
      <c r="AR190" s="2" t="s">
        <v>1844</v>
      </c>
      <c r="AS190" s="2" t="s">
        <v>1844</v>
      </c>
      <c r="AT190" s="2" t="s">
        <v>1844</v>
      </c>
      <c r="AU190" s="2" t="s">
        <v>1844</v>
      </c>
      <c r="AV190" s="2" t="s">
        <v>1281</v>
      </c>
      <c r="AW190" s="2" t="s">
        <v>5128</v>
      </c>
      <c r="AX190" s="2" t="s">
        <v>1844</v>
      </c>
      <c r="AY190" s="2" t="s">
        <v>1752</v>
      </c>
      <c r="AZ190" s="2" t="s">
        <v>2930</v>
      </c>
      <c r="BA190" s="2" t="s">
        <v>1844</v>
      </c>
      <c r="BB190" s="2" t="s">
        <v>1844</v>
      </c>
      <c r="BC190" s="2" t="s">
        <v>1844</v>
      </c>
      <c r="BD190" s="2" t="s">
        <v>1844</v>
      </c>
      <c r="BE190" s="2" t="s">
        <v>5129</v>
      </c>
      <c r="BF190" s="2" t="s">
        <v>2930</v>
      </c>
      <c r="BG190" s="2" t="s">
        <v>2931</v>
      </c>
      <c r="BH190" s="2" t="s">
        <v>2932</v>
      </c>
      <c r="BI190" s="2" t="s">
        <v>1857</v>
      </c>
      <c r="BJ190" s="2" t="s">
        <v>2931</v>
      </c>
      <c r="BK190" s="2" t="s">
        <v>1844</v>
      </c>
      <c r="BL190" s="2" t="s">
        <v>1025</v>
      </c>
      <c r="BM190" s="2" t="s">
        <v>1844</v>
      </c>
      <c r="BN190" s="2" t="s">
        <v>1999</v>
      </c>
      <c r="BO190" s="2" t="s">
        <v>1844</v>
      </c>
      <c r="BP190" s="2" t="s">
        <v>1844</v>
      </c>
      <c r="BQ190" s="2" t="s">
        <v>5187</v>
      </c>
      <c r="BR190" s="2" t="s">
        <v>1844</v>
      </c>
      <c r="BS190" s="2" t="s">
        <v>1844</v>
      </c>
      <c r="BT190" s="2" t="s">
        <v>5446</v>
      </c>
      <c r="BU190" s="2" t="s">
        <v>1844</v>
      </c>
      <c r="BV190" s="2" t="s">
        <v>1844</v>
      </c>
      <c r="BW190" s="2" t="s">
        <v>1844</v>
      </c>
      <c r="BX190" s="2" t="s">
        <v>1844</v>
      </c>
      <c r="BY190" s="2" t="s">
        <v>1844</v>
      </c>
      <c r="BZ190" s="2" t="s">
        <v>1844</v>
      </c>
      <c r="CA190" s="2" t="s">
        <v>1844</v>
      </c>
      <c r="CB190" s="2" t="s">
        <v>1853</v>
      </c>
      <c r="CC190" s="2" t="s">
        <v>1844</v>
      </c>
      <c r="CD190" s="2" t="s">
        <v>1844</v>
      </c>
      <c r="CE190" s="2" t="s">
        <v>1854</v>
      </c>
      <c r="CF190" s="2" t="s">
        <v>1844</v>
      </c>
      <c r="CG190" s="2" t="s">
        <v>5131</v>
      </c>
      <c r="CH190" s="2" t="s">
        <v>1844</v>
      </c>
      <c r="CI190" s="2" t="s">
        <v>121</v>
      </c>
      <c r="CJ190" s="2" t="s">
        <v>1844</v>
      </c>
      <c r="CK190" s="2" t="s">
        <v>5132</v>
      </c>
      <c r="CL190" s="2" t="s">
        <v>1844</v>
      </c>
      <c r="CM190" s="2" t="s">
        <v>1844</v>
      </c>
      <c r="CN190" s="2" t="s">
        <v>1851</v>
      </c>
      <c r="CO190" s="2" t="s">
        <v>1855</v>
      </c>
      <c r="CP190" s="2" t="s">
        <v>1844</v>
      </c>
      <c r="CQ190" s="2" t="s">
        <v>1844</v>
      </c>
      <c r="CR190" s="2" t="s">
        <v>1847</v>
      </c>
      <c r="CS190" s="2" t="s">
        <v>2002</v>
      </c>
      <c r="CT190" s="2" t="s">
        <v>1844</v>
      </c>
      <c r="CU190" s="2" t="s">
        <v>5133</v>
      </c>
      <c r="CV190" s="2" t="s">
        <v>5134</v>
      </c>
      <c r="CW190" s="3">
        <v>44842</v>
      </c>
      <c r="CX190" s="3">
        <v>44842</v>
      </c>
      <c r="CY190" s="3">
        <v>44842</v>
      </c>
      <c r="CZ190" s="28">
        <v>199654</v>
      </c>
      <c r="DA190" s="4">
        <v>0</v>
      </c>
      <c r="DB190" s="3"/>
      <c r="DC190" s="3"/>
      <c r="DD190" s="3">
        <v>44842</v>
      </c>
      <c r="DE190" s="3">
        <v>44842</v>
      </c>
      <c r="DF190" s="3"/>
      <c r="DG190" s="3">
        <v>44842</v>
      </c>
      <c r="DH190" s="3">
        <v>44842</v>
      </c>
      <c r="DI190" s="3">
        <v>44842</v>
      </c>
      <c r="DJ190" s="3">
        <v>45348</v>
      </c>
      <c r="DK190" s="28">
        <v>0</v>
      </c>
      <c r="DL190" s="3"/>
      <c r="DM190" s="28">
        <v>0</v>
      </c>
      <c r="DN190" s="28">
        <v>0</v>
      </c>
      <c r="DO190" s="3">
        <v>44842</v>
      </c>
      <c r="DP190" s="2" t="s">
        <v>5135</v>
      </c>
      <c r="DQ190" s="28">
        <v>0</v>
      </c>
      <c r="DR190" s="28">
        <v>0</v>
      </c>
      <c r="DS190" s="28">
        <v>0</v>
      </c>
      <c r="DT190" s="28">
        <v>199654</v>
      </c>
      <c r="DU190" s="2" t="s">
        <v>1844</v>
      </c>
    </row>
    <row r="191" spans="1:125" x14ac:dyDescent="0.25">
      <c r="A191" s="2" t="s">
        <v>2919</v>
      </c>
      <c r="B191" s="2" t="s">
        <v>1298</v>
      </c>
      <c r="C191" s="2" t="s">
        <v>118</v>
      </c>
      <c r="D191" s="2" t="s">
        <v>119</v>
      </c>
      <c r="E191" s="2" t="s">
        <v>1445</v>
      </c>
      <c r="F191" s="2" t="s">
        <v>5363</v>
      </c>
      <c r="G191" s="2" t="s">
        <v>10</v>
      </c>
      <c r="H191" s="2" t="s">
        <v>1042</v>
      </c>
      <c r="I191" s="2" t="s">
        <v>5121</v>
      </c>
      <c r="J191" s="2" t="s">
        <v>5122</v>
      </c>
      <c r="K191" s="2" t="s">
        <v>1281</v>
      </c>
      <c r="L191" s="2" t="s">
        <v>5139</v>
      </c>
      <c r="M191" s="2" t="s">
        <v>2918</v>
      </c>
      <c r="N191" s="2" t="s">
        <v>1276</v>
      </c>
      <c r="O191" s="2" t="s">
        <v>1992</v>
      </c>
      <c r="P191" s="2" t="s">
        <v>1844</v>
      </c>
      <c r="Q191" s="2" t="s">
        <v>1296</v>
      </c>
      <c r="R191" s="2" t="s">
        <v>1844</v>
      </c>
      <c r="S191" s="2" t="s">
        <v>2001</v>
      </c>
      <c r="T191" s="2" t="s">
        <v>1278</v>
      </c>
      <c r="U191" s="2" t="s">
        <v>1844</v>
      </c>
      <c r="V191" s="2" t="s">
        <v>1844</v>
      </c>
      <c r="W191" s="2" t="s">
        <v>5125</v>
      </c>
      <c r="X191" s="2" t="s">
        <v>5126</v>
      </c>
      <c r="Y191" s="2" t="s">
        <v>1914</v>
      </c>
      <c r="Z191" s="2" t="s">
        <v>1281</v>
      </c>
      <c r="AA191" s="2" t="s">
        <v>1281</v>
      </c>
      <c r="AB191" s="2" t="s">
        <v>5127</v>
      </c>
      <c r="AC191" s="2" t="s">
        <v>1852</v>
      </c>
      <c r="AD191" s="2" t="s">
        <v>1844</v>
      </c>
      <c r="AE191" s="2" t="s">
        <v>1844</v>
      </c>
      <c r="AF191" s="2" t="s">
        <v>1844</v>
      </c>
      <c r="AG191" s="2" t="s">
        <v>1844</v>
      </c>
      <c r="AH191" s="2" t="s">
        <v>1844</v>
      </c>
      <c r="AI191" s="2" t="s">
        <v>1844</v>
      </c>
      <c r="AJ191" s="2" t="s">
        <v>1281</v>
      </c>
      <c r="AK191" s="2" t="s">
        <v>1844</v>
      </c>
      <c r="AL191" s="2" t="s">
        <v>120</v>
      </c>
      <c r="AM191" s="2" t="s">
        <v>1844</v>
      </c>
      <c r="AN191" s="2" t="s">
        <v>1844</v>
      </c>
      <c r="AO191" s="2" t="s">
        <v>1857</v>
      </c>
      <c r="AP191" s="2" t="s">
        <v>1857</v>
      </c>
      <c r="AQ191" s="2" t="s">
        <v>1844</v>
      </c>
      <c r="AR191" s="2" t="s">
        <v>1844</v>
      </c>
      <c r="AS191" s="2" t="s">
        <v>1844</v>
      </c>
      <c r="AT191" s="2" t="s">
        <v>1844</v>
      </c>
      <c r="AU191" s="2" t="s">
        <v>1844</v>
      </c>
      <c r="AV191" s="2" t="s">
        <v>1281</v>
      </c>
      <c r="AW191" s="2" t="s">
        <v>5128</v>
      </c>
      <c r="AX191" s="2" t="s">
        <v>1844</v>
      </c>
      <c r="AY191" s="2" t="s">
        <v>1752</v>
      </c>
      <c r="AZ191" s="2" t="s">
        <v>2911</v>
      </c>
      <c r="BA191" s="2" t="s">
        <v>1844</v>
      </c>
      <c r="BB191" s="2" t="s">
        <v>1844</v>
      </c>
      <c r="BC191" s="2" t="s">
        <v>1844</v>
      </c>
      <c r="BD191" s="2" t="s">
        <v>1844</v>
      </c>
      <c r="BE191" s="2" t="s">
        <v>5129</v>
      </c>
      <c r="BF191" s="2" t="s">
        <v>1905</v>
      </c>
      <c r="BG191" s="2" t="s">
        <v>1905</v>
      </c>
      <c r="BH191" s="2" t="s">
        <v>2922</v>
      </c>
      <c r="BI191" s="2" t="s">
        <v>1857</v>
      </c>
      <c r="BJ191" s="2" t="s">
        <v>1946</v>
      </c>
      <c r="BK191" s="2" t="s">
        <v>1844</v>
      </c>
      <c r="BL191" s="2" t="s">
        <v>1025</v>
      </c>
      <c r="BM191" s="2" t="s">
        <v>1844</v>
      </c>
      <c r="BN191" s="2" t="s">
        <v>1999</v>
      </c>
      <c r="BO191" s="2" t="s">
        <v>1844</v>
      </c>
      <c r="BP191" s="2" t="s">
        <v>1844</v>
      </c>
      <c r="BQ191" s="2" t="s">
        <v>5187</v>
      </c>
      <c r="BR191" s="2" t="s">
        <v>1844</v>
      </c>
      <c r="BS191" s="2" t="s">
        <v>1844</v>
      </c>
      <c r="BT191" s="2" t="s">
        <v>5447</v>
      </c>
      <c r="BU191" s="2" t="s">
        <v>1844</v>
      </c>
      <c r="BV191" s="2" t="s">
        <v>1844</v>
      </c>
      <c r="BW191" s="2" t="s">
        <v>1844</v>
      </c>
      <c r="BX191" s="2" t="s">
        <v>1844</v>
      </c>
      <c r="BY191" s="2" t="s">
        <v>1844</v>
      </c>
      <c r="BZ191" s="2" t="s">
        <v>1844</v>
      </c>
      <c r="CA191" s="2" t="s">
        <v>1844</v>
      </c>
      <c r="CB191" s="2" t="s">
        <v>1853</v>
      </c>
      <c r="CC191" s="2" t="s">
        <v>1844</v>
      </c>
      <c r="CD191" s="2" t="s">
        <v>1844</v>
      </c>
      <c r="CE191" s="2" t="s">
        <v>1854</v>
      </c>
      <c r="CF191" s="2" t="s">
        <v>1844</v>
      </c>
      <c r="CG191" s="2" t="s">
        <v>5131</v>
      </c>
      <c r="CH191" s="2" t="s">
        <v>1844</v>
      </c>
      <c r="CI191" s="2" t="s">
        <v>121</v>
      </c>
      <c r="CJ191" s="2" t="s">
        <v>1844</v>
      </c>
      <c r="CK191" s="2" t="s">
        <v>5132</v>
      </c>
      <c r="CL191" s="2" t="s">
        <v>1844</v>
      </c>
      <c r="CM191" s="2" t="s">
        <v>1844</v>
      </c>
      <c r="CN191" s="2" t="s">
        <v>1851</v>
      </c>
      <c r="CO191" s="2" t="s">
        <v>1855</v>
      </c>
      <c r="CP191" s="2" t="s">
        <v>1844</v>
      </c>
      <c r="CQ191" s="2" t="s">
        <v>1844</v>
      </c>
      <c r="CR191" s="2" t="s">
        <v>1847</v>
      </c>
      <c r="CS191" s="2" t="s">
        <v>2002</v>
      </c>
      <c r="CT191" s="2" t="s">
        <v>1844</v>
      </c>
      <c r="CU191" s="2" t="s">
        <v>5133</v>
      </c>
      <c r="CV191" s="2" t="s">
        <v>5134</v>
      </c>
      <c r="CW191" s="3">
        <v>44842</v>
      </c>
      <c r="CX191" s="3">
        <v>44842</v>
      </c>
      <c r="CY191" s="3">
        <v>44842</v>
      </c>
      <c r="CZ191" s="28">
        <v>102807</v>
      </c>
      <c r="DA191" s="4">
        <v>0</v>
      </c>
      <c r="DB191" s="3"/>
      <c r="DC191" s="3"/>
      <c r="DD191" s="3">
        <v>44842</v>
      </c>
      <c r="DE191" s="3">
        <v>44842</v>
      </c>
      <c r="DF191" s="3"/>
      <c r="DG191" s="3">
        <v>44842</v>
      </c>
      <c r="DH191" s="3"/>
      <c r="DI191" s="3">
        <v>44842</v>
      </c>
      <c r="DJ191" s="3">
        <v>45348</v>
      </c>
      <c r="DK191" s="28">
        <v>0</v>
      </c>
      <c r="DL191" s="3"/>
      <c r="DM191" s="28">
        <v>0</v>
      </c>
      <c r="DN191" s="28">
        <v>0</v>
      </c>
      <c r="DO191" s="3">
        <v>44842</v>
      </c>
      <c r="DP191" s="2" t="s">
        <v>5135</v>
      </c>
      <c r="DQ191" s="28">
        <v>0</v>
      </c>
      <c r="DR191" s="28">
        <v>0</v>
      </c>
      <c r="DS191" s="28">
        <v>0</v>
      </c>
      <c r="DT191" s="28">
        <v>102807</v>
      </c>
      <c r="DU191" s="2" t="s">
        <v>1844</v>
      </c>
    </row>
    <row r="192" spans="1:125" x14ac:dyDescent="0.25">
      <c r="A192" s="2" t="s">
        <v>2909</v>
      </c>
      <c r="B192" s="2" t="s">
        <v>1295</v>
      </c>
      <c r="C192" s="2" t="s">
        <v>51</v>
      </c>
      <c r="D192" s="2" t="s">
        <v>52</v>
      </c>
      <c r="E192" s="2" t="s">
        <v>1443</v>
      </c>
      <c r="F192" s="2" t="s">
        <v>5363</v>
      </c>
      <c r="G192" s="2" t="s">
        <v>10</v>
      </c>
      <c r="H192" s="2" t="s">
        <v>1042</v>
      </c>
      <c r="I192" s="2" t="s">
        <v>5121</v>
      </c>
      <c r="J192" s="2" t="s">
        <v>5122</v>
      </c>
      <c r="K192" s="2" t="s">
        <v>1281</v>
      </c>
      <c r="L192" s="2" t="s">
        <v>5123</v>
      </c>
      <c r="M192" s="2" t="s">
        <v>2908</v>
      </c>
      <c r="N192" s="2" t="s">
        <v>1276</v>
      </c>
      <c r="O192" s="2" t="s">
        <v>1870</v>
      </c>
      <c r="P192" s="2" t="s">
        <v>1844</v>
      </c>
      <c r="Q192" s="2" t="s">
        <v>1296</v>
      </c>
      <c r="R192" s="2" t="s">
        <v>1844</v>
      </c>
      <c r="S192" s="2" t="s">
        <v>1875</v>
      </c>
      <c r="T192" s="2" t="s">
        <v>1278</v>
      </c>
      <c r="U192" s="2" t="s">
        <v>1844</v>
      </c>
      <c r="V192" s="2" t="s">
        <v>1844</v>
      </c>
      <c r="W192" s="2" t="s">
        <v>5125</v>
      </c>
      <c r="X192" s="2" t="s">
        <v>5126</v>
      </c>
      <c r="Y192" s="2" t="s">
        <v>1871</v>
      </c>
      <c r="Z192" s="2" t="s">
        <v>1281</v>
      </c>
      <c r="AA192" s="2" t="s">
        <v>1281</v>
      </c>
      <c r="AB192" s="2" t="s">
        <v>5127</v>
      </c>
      <c r="AC192" s="2" t="s">
        <v>1852</v>
      </c>
      <c r="AD192" s="2" t="s">
        <v>1844</v>
      </c>
      <c r="AE192" s="2" t="s">
        <v>1844</v>
      </c>
      <c r="AF192" s="2" t="s">
        <v>1873</v>
      </c>
      <c r="AG192" s="2" t="s">
        <v>1844</v>
      </c>
      <c r="AH192" s="2" t="s">
        <v>1844</v>
      </c>
      <c r="AI192" s="2" t="s">
        <v>1844</v>
      </c>
      <c r="AJ192" s="2" t="s">
        <v>1281</v>
      </c>
      <c r="AK192" s="2" t="s">
        <v>1844</v>
      </c>
      <c r="AL192" s="2" t="s">
        <v>53</v>
      </c>
      <c r="AM192" s="2" t="s">
        <v>1844</v>
      </c>
      <c r="AN192" s="2" t="s">
        <v>1844</v>
      </c>
      <c r="AO192" s="2" t="s">
        <v>1857</v>
      </c>
      <c r="AP192" s="2" t="s">
        <v>1857</v>
      </c>
      <c r="AQ192" s="2" t="s">
        <v>1844</v>
      </c>
      <c r="AR192" s="2" t="s">
        <v>1844</v>
      </c>
      <c r="AS192" s="2" t="s">
        <v>1844</v>
      </c>
      <c r="AT192" s="2" t="s">
        <v>1844</v>
      </c>
      <c r="AU192" s="2" t="s">
        <v>1844</v>
      </c>
      <c r="AV192" s="2" t="s">
        <v>1281</v>
      </c>
      <c r="AW192" s="2" t="s">
        <v>5128</v>
      </c>
      <c r="AX192" s="2" t="s">
        <v>1844</v>
      </c>
      <c r="AY192" s="2" t="s">
        <v>1752</v>
      </c>
      <c r="AZ192" s="2" t="s">
        <v>2911</v>
      </c>
      <c r="BA192" s="2" t="s">
        <v>1844</v>
      </c>
      <c r="BB192" s="2" t="s">
        <v>1844</v>
      </c>
      <c r="BC192" s="2" t="s">
        <v>1844</v>
      </c>
      <c r="BD192" s="2" t="s">
        <v>1844</v>
      </c>
      <c r="BE192" s="2" t="s">
        <v>5129</v>
      </c>
      <c r="BF192" s="2" t="s">
        <v>1905</v>
      </c>
      <c r="BG192" s="2" t="s">
        <v>1905</v>
      </c>
      <c r="BH192" s="2" t="s">
        <v>2913</v>
      </c>
      <c r="BI192" s="2" t="s">
        <v>1857</v>
      </c>
      <c r="BJ192" s="2" t="s">
        <v>2912</v>
      </c>
      <c r="BK192" s="2" t="s">
        <v>1844</v>
      </c>
      <c r="BL192" s="2" t="s">
        <v>1025</v>
      </c>
      <c r="BM192" s="2" t="s">
        <v>1844</v>
      </c>
      <c r="BN192" s="2" t="s">
        <v>1872</v>
      </c>
      <c r="BO192" s="2" t="s">
        <v>1844</v>
      </c>
      <c r="BP192" s="2" t="s">
        <v>1844</v>
      </c>
      <c r="BQ192" s="2" t="s">
        <v>5187</v>
      </c>
      <c r="BR192" s="2" t="s">
        <v>1844</v>
      </c>
      <c r="BS192" s="2" t="s">
        <v>1844</v>
      </c>
      <c r="BT192" s="2" t="s">
        <v>5448</v>
      </c>
      <c r="BU192" s="2" t="s">
        <v>1844</v>
      </c>
      <c r="BV192" s="2" t="s">
        <v>1844</v>
      </c>
      <c r="BW192" s="2" t="s">
        <v>1844</v>
      </c>
      <c r="BX192" s="2" t="s">
        <v>1844</v>
      </c>
      <c r="BY192" s="2" t="s">
        <v>1844</v>
      </c>
      <c r="BZ192" s="2" t="s">
        <v>1844</v>
      </c>
      <c r="CA192" s="2" t="s">
        <v>1844</v>
      </c>
      <c r="CB192" s="2" t="s">
        <v>1853</v>
      </c>
      <c r="CC192" s="2" t="s">
        <v>1844</v>
      </c>
      <c r="CD192" s="2" t="s">
        <v>1844</v>
      </c>
      <c r="CE192" s="2" t="s">
        <v>1854</v>
      </c>
      <c r="CF192" s="2" t="s">
        <v>1844</v>
      </c>
      <c r="CG192" s="2" t="s">
        <v>5131</v>
      </c>
      <c r="CH192" s="2" t="s">
        <v>1844</v>
      </c>
      <c r="CI192" s="2" t="s">
        <v>55</v>
      </c>
      <c r="CJ192" s="2" t="s">
        <v>1844</v>
      </c>
      <c r="CK192" s="2" t="s">
        <v>5132</v>
      </c>
      <c r="CL192" s="2" t="s">
        <v>1844</v>
      </c>
      <c r="CM192" s="2" t="s">
        <v>1844</v>
      </c>
      <c r="CN192" s="2" t="s">
        <v>1851</v>
      </c>
      <c r="CO192" s="2" t="s">
        <v>1855</v>
      </c>
      <c r="CP192" s="2" t="s">
        <v>1844</v>
      </c>
      <c r="CQ192" s="2" t="s">
        <v>1844</v>
      </c>
      <c r="CR192" s="2" t="s">
        <v>1847</v>
      </c>
      <c r="CS192" s="2" t="s">
        <v>1876</v>
      </c>
      <c r="CT192" s="2" t="s">
        <v>1844</v>
      </c>
      <c r="CU192" s="2" t="s">
        <v>5133</v>
      </c>
      <c r="CV192" s="2" t="s">
        <v>5134</v>
      </c>
      <c r="CW192" s="3">
        <v>44841</v>
      </c>
      <c r="CX192" s="3">
        <v>44841</v>
      </c>
      <c r="CY192" s="3">
        <v>44841</v>
      </c>
      <c r="CZ192" s="28">
        <v>59628</v>
      </c>
      <c r="DA192" s="4">
        <v>0</v>
      </c>
      <c r="DB192" s="3"/>
      <c r="DC192" s="3"/>
      <c r="DD192" s="3">
        <v>44841</v>
      </c>
      <c r="DE192" s="3">
        <v>44841</v>
      </c>
      <c r="DF192" s="3"/>
      <c r="DG192" s="3">
        <v>44841</v>
      </c>
      <c r="DH192" s="3"/>
      <c r="DI192" s="3">
        <v>44841</v>
      </c>
      <c r="DJ192" s="3">
        <v>45348</v>
      </c>
      <c r="DK192" s="28">
        <v>0</v>
      </c>
      <c r="DL192" s="3"/>
      <c r="DM192" s="28">
        <v>0</v>
      </c>
      <c r="DN192" s="28">
        <v>0</v>
      </c>
      <c r="DO192" s="3">
        <v>44841</v>
      </c>
      <c r="DP192" s="2" t="s">
        <v>5135</v>
      </c>
      <c r="DQ192" s="28">
        <v>0</v>
      </c>
      <c r="DR192" s="28">
        <v>0</v>
      </c>
      <c r="DS192" s="28">
        <v>0</v>
      </c>
      <c r="DT192" s="28">
        <v>59628</v>
      </c>
      <c r="DU192" s="2" t="s">
        <v>1844</v>
      </c>
    </row>
    <row r="193" spans="1:125" x14ac:dyDescent="0.25">
      <c r="A193" s="2" t="s">
        <v>3007</v>
      </c>
      <c r="B193" s="2" t="s">
        <v>1285</v>
      </c>
      <c r="C193" s="2" t="s">
        <v>5</v>
      </c>
      <c r="D193" s="2" t="s">
        <v>6</v>
      </c>
      <c r="E193" s="2" t="s">
        <v>1457</v>
      </c>
      <c r="F193" s="2" t="s">
        <v>5363</v>
      </c>
      <c r="G193" s="2" t="s">
        <v>10</v>
      </c>
      <c r="H193" s="2" t="s">
        <v>8</v>
      </c>
      <c r="I193" s="2" t="s">
        <v>5121</v>
      </c>
      <c r="J193" s="2" t="s">
        <v>5122</v>
      </c>
      <c r="K193" s="2" t="s">
        <v>1281</v>
      </c>
      <c r="L193" s="2" t="s">
        <v>5123</v>
      </c>
      <c r="M193" s="2" t="s">
        <v>3006</v>
      </c>
      <c r="N193" s="2" t="s">
        <v>1276</v>
      </c>
      <c r="O193" s="2" t="s">
        <v>1893</v>
      </c>
      <c r="P193" s="2" t="s">
        <v>1844</v>
      </c>
      <c r="Q193" s="2" t="s">
        <v>1299</v>
      </c>
      <c r="R193" s="2" t="s">
        <v>1844</v>
      </c>
      <c r="S193" s="2" t="s">
        <v>1844</v>
      </c>
      <c r="T193" s="2" t="s">
        <v>1278</v>
      </c>
      <c r="U193" s="2" t="s">
        <v>1844</v>
      </c>
      <c r="V193" s="2" t="s">
        <v>1844</v>
      </c>
      <c r="W193" s="2" t="s">
        <v>5125</v>
      </c>
      <c r="X193" s="2" t="s">
        <v>5126</v>
      </c>
      <c r="Y193" s="2" t="s">
        <v>1897</v>
      </c>
      <c r="Z193" s="2" t="s">
        <v>1281</v>
      </c>
      <c r="AA193" s="2" t="s">
        <v>1281</v>
      </c>
      <c r="AB193" s="2" t="s">
        <v>5127</v>
      </c>
      <c r="AC193" s="2" t="s">
        <v>1852</v>
      </c>
      <c r="AD193" s="2" t="s">
        <v>1844</v>
      </c>
      <c r="AE193" s="2" t="s">
        <v>1844</v>
      </c>
      <c r="AF193" s="2" t="s">
        <v>1844</v>
      </c>
      <c r="AG193" s="2" t="s">
        <v>1844</v>
      </c>
      <c r="AH193" s="2" t="s">
        <v>1844</v>
      </c>
      <c r="AI193" s="2" t="s">
        <v>1844</v>
      </c>
      <c r="AJ193" s="2" t="s">
        <v>1281</v>
      </c>
      <c r="AK193" s="2" t="s">
        <v>1844</v>
      </c>
      <c r="AL193" s="2" t="s">
        <v>7</v>
      </c>
      <c r="AM193" s="2" t="s">
        <v>1844</v>
      </c>
      <c r="AN193" s="2" t="s">
        <v>1844</v>
      </c>
      <c r="AO193" s="2" t="s">
        <v>1857</v>
      </c>
      <c r="AP193" s="2" t="s">
        <v>1857</v>
      </c>
      <c r="AQ193" s="2" t="s">
        <v>1844</v>
      </c>
      <c r="AR193" s="2" t="s">
        <v>1844</v>
      </c>
      <c r="AS193" s="2" t="s">
        <v>1844</v>
      </c>
      <c r="AT193" s="2" t="s">
        <v>1844</v>
      </c>
      <c r="AU193" s="2" t="s">
        <v>1844</v>
      </c>
      <c r="AV193" s="2" t="s">
        <v>1281</v>
      </c>
      <c r="AW193" s="2" t="s">
        <v>5128</v>
      </c>
      <c r="AX193" s="2" t="s">
        <v>1844</v>
      </c>
      <c r="AY193" s="2" t="s">
        <v>1752</v>
      </c>
      <c r="AZ193" s="2" t="s">
        <v>2536</v>
      </c>
      <c r="BA193" s="2" t="s">
        <v>1844</v>
      </c>
      <c r="BB193" s="2" t="s">
        <v>1844</v>
      </c>
      <c r="BC193" s="2" t="s">
        <v>1844</v>
      </c>
      <c r="BD193" s="2" t="s">
        <v>1844</v>
      </c>
      <c r="BE193" s="2" t="s">
        <v>5129</v>
      </c>
      <c r="BF193" s="2" t="s">
        <v>1905</v>
      </c>
      <c r="BG193" s="2" t="s">
        <v>1905</v>
      </c>
      <c r="BH193" s="2" t="s">
        <v>3008</v>
      </c>
      <c r="BI193" s="2" t="s">
        <v>1857</v>
      </c>
      <c r="BJ193" s="2" t="s">
        <v>2071</v>
      </c>
      <c r="BK193" s="2" t="s">
        <v>1844</v>
      </c>
      <c r="BL193" s="2" t="s">
        <v>1025</v>
      </c>
      <c r="BM193" s="2" t="s">
        <v>1844</v>
      </c>
      <c r="BN193" s="2" t="s">
        <v>1844</v>
      </c>
      <c r="BO193" s="2" t="s">
        <v>1844</v>
      </c>
      <c r="BP193" s="2" t="s">
        <v>1844</v>
      </c>
      <c r="BQ193" s="2" t="s">
        <v>5187</v>
      </c>
      <c r="BR193" s="2" t="s">
        <v>1844</v>
      </c>
      <c r="BS193" s="2" t="s">
        <v>1844</v>
      </c>
      <c r="BT193" s="2" t="s">
        <v>5474</v>
      </c>
      <c r="BU193" s="2" t="s">
        <v>1844</v>
      </c>
      <c r="BV193" s="2" t="s">
        <v>1844</v>
      </c>
      <c r="BW193" s="2" t="s">
        <v>1844</v>
      </c>
      <c r="BX193" s="2" t="s">
        <v>1844</v>
      </c>
      <c r="BY193" s="2" t="s">
        <v>1844</v>
      </c>
      <c r="BZ193" s="2" t="s">
        <v>1844</v>
      </c>
      <c r="CA193" s="2" t="s">
        <v>1844</v>
      </c>
      <c r="CB193" s="2" t="s">
        <v>1853</v>
      </c>
      <c r="CC193" s="2" t="s">
        <v>1844</v>
      </c>
      <c r="CD193" s="2" t="s">
        <v>1844</v>
      </c>
      <c r="CE193" s="2" t="s">
        <v>1854</v>
      </c>
      <c r="CF193" s="2" t="s">
        <v>1844</v>
      </c>
      <c r="CG193" s="2" t="s">
        <v>5131</v>
      </c>
      <c r="CH193" s="2" t="s">
        <v>1844</v>
      </c>
      <c r="CI193" s="2" t="s">
        <v>9</v>
      </c>
      <c r="CJ193" s="2" t="s">
        <v>1844</v>
      </c>
      <c r="CK193" s="2" t="s">
        <v>5132</v>
      </c>
      <c r="CL193" s="2" t="s">
        <v>1844</v>
      </c>
      <c r="CM193" s="2" t="s">
        <v>1844</v>
      </c>
      <c r="CN193" s="2" t="s">
        <v>1851</v>
      </c>
      <c r="CO193" s="2" t="s">
        <v>1855</v>
      </c>
      <c r="CP193" s="2" t="s">
        <v>1844</v>
      </c>
      <c r="CQ193" s="2" t="s">
        <v>1844</v>
      </c>
      <c r="CR193" s="2" t="s">
        <v>1847</v>
      </c>
      <c r="CS193" s="2" t="s">
        <v>1844</v>
      </c>
      <c r="CT193" s="2" t="s">
        <v>1844</v>
      </c>
      <c r="CU193" s="2" t="s">
        <v>5133</v>
      </c>
      <c r="CV193" s="2" t="s">
        <v>5134</v>
      </c>
      <c r="CW193" s="3">
        <v>44873</v>
      </c>
      <c r="CX193" s="3">
        <v>44873</v>
      </c>
      <c r="CY193" s="3">
        <v>44873</v>
      </c>
      <c r="CZ193" s="28">
        <v>154212</v>
      </c>
      <c r="DA193" s="4">
        <v>0</v>
      </c>
      <c r="DB193" s="3"/>
      <c r="DC193" s="3"/>
      <c r="DD193" s="3">
        <v>44873</v>
      </c>
      <c r="DE193" s="3">
        <v>44873</v>
      </c>
      <c r="DF193" s="3"/>
      <c r="DG193" s="3">
        <v>44873</v>
      </c>
      <c r="DH193" s="3">
        <v>44873</v>
      </c>
      <c r="DI193" s="3">
        <v>44873</v>
      </c>
      <c r="DJ193" s="3">
        <v>45348</v>
      </c>
      <c r="DK193" s="28">
        <v>0</v>
      </c>
      <c r="DL193" s="3"/>
      <c r="DM193" s="28">
        <v>0</v>
      </c>
      <c r="DN193" s="28">
        <v>0</v>
      </c>
      <c r="DO193" s="3">
        <v>44873</v>
      </c>
      <c r="DP193" s="2" t="s">
        <v>5135</v>
      </c>
      <c r="DQ193" s="28">
        <v>0</v>
      </c>
      <c r="DR193" s="28">
        <v>0</v>
      </c>
      <c r="DS193" s="28">
        <v>0</v>
      </c>
      <c r="DT193" s="28">
        <v>154212</v>
      </c>
      <c r="DU193" s="2" t="s">
        <v>1844</v>
      </c>
    </row>
    <row r="194" spans="1:125" x14ac:dyDescent="0.25">
      <c r="A194" s="2" t="s">
        <v>3018</v>
      </c>
      <c r="B194" s="2" t="s">
        <v>1285</v>
      </c>
      <c r="C194" s="2" t="s">
        <v>5</v>
      </c>
      <c r="D194" s="2" t="s">
        <v>6</v>
      </c>
      <c r="E194" s="2" t="s">
        <v>1459</v>
      </c>
      <c r="F194" s="2" t="s">
        <v>5207</v>
      </c>
      <c r="G194" s="2" t="s">
        <v>10</v>
      </c>
      <c r="H194" s="2" t="s">
        <v>67</v>
      </c>
      <c r="I194" s="2" t="s">
        <v>5121</v>
      </c>
      <c r="J194" s="2" t="s">
        <v>5122</v>
      </c>
      <c r="K194" s="2" t="s">
        <v>1281</v>
      </c>
      <c r="L194" s="2" t="s">
        <v>5148</v>
      </c>
      <c r="M194" s="2" t="s">
        <v>3017</v>
      </c>
      <c r="N194" s="2" t="s">
        <v>5234</v>
      </c>
      <c r="O194" s="2" t="s">
        <v>1893</v>
      </c>
      <c r="P194" s="2" t="s">
        <v>1844</v>
      </c>
      <c r="Q194" s="2" t="s">
        <v>1296</v>
      </c>
      <c r="R194" s="2" t="s">
        <v>1844</v>
      </c>
      <c r="S194" s="2" t="s">
        <v>1844</v>
      </c>
      <c r="T194" s="2" t="s">
        <v>1278</v>
      </c>
      <c r="U194" s="2" t="s">
        <v>1844</v>
      </c>
      <c r="V194" s="2" t="s">
        <v>1844</v>
      </c>
      <c r="W194" s="2" t="s">
        <v>5125</v>
      </c>
      <c r="X194" s="2" t="s">
        <v>5126</v>
      </c>
      <c r="Y194" s="2" t="s">
        <v>1897</v>
      </c>
      <c r="Z194" s="2" t="s">
        <v>1281</v>
      </c>
      <c r="AA194" s="2" t="s">
        <v>1281</v>
      </c>
      <c r="AB194" s="2" t="s">
        <v>5127</v>
      </c>
      <c r="AC194" s="2" t="s">
        <v>1852</v>
      </c>
      <c r="AD194" s="2" t="s">
        <v>1844</v>
      </c>
      <c r="AE194" s="2" t="s">
        <v>1844</v>
      </c>
      <c r="AF194" s="2" t="s">
        <v>1844</v>
      </c>
      <c r="AG194" s="2" t="s">
        <v>1844</v>
      </c>
      <c r="AH194" s="2" t="s">
        <v>1844</v>
      </c>
      <c r="AI194" s="2" t="s">
        <v>1844</v>
      </c>
      <c r="AJ194" s="2" t="s">
        <v>1281</v>
      </c>
      <c r="AK194" s="2" t="s">
        <v>1844</v>
      </c>
      <c r="AL194" s="2" t="s">
        <v>7</v>
      </c>
      <c r="AM194" s="2" t="s">
        <v>1844</v>
      </c>
      <c r="AN194" s="2" t="s">
        <v>1844</v>
      </c>
      <c r="AO194" s="2" t="s">
        <v>1857</v>
      </c>
      <c r="AP194" s="2" t="s">
        <v>1857</v>
      </c>
      <c r="AQ194" s="2" t="s">
        <v>1844</v>
      </c>
      <c r="AR194" s="2" t="s">
        <v>1844</v>
      </c>
      <c r="AS194" s="2" t="s">
        <v>1844</v>
      </c>
      <c r="AT194" s="2" t="s">
        <v>1844</v>
      </c>
      <c r="AU194" s="2" t="s">
        <v>1844</v>
      </c>
      <c r="AV194" s="2" t="s">
        <v>1281</v>
      </c>
      <c r="AW194" s="2" t="s">
        <v>5128</v>
      </c>
      <c r="AX194" s="2" t="s">
        <v>1844</v>
      </c>
      <c r="AY194" s="2" t="s">
        <v>1752</v>
      </c>
      <c r="AZ194" s="2" t="s">
        <v>2311</v>
      </c>
      <c r="BA194" s="2" t="s">
        <v>1844</v>
      </c>
      <c r="BB194" s="2" t="s">
        <v>1844</v>
      </c>
      <c r="BC194" s="2" t="s">
        <v>1844</v>
      </c>
      <c r="BD194" s="2" t="s">
        <v>1844</v>
      </c>
      <c r="BE194" s="2" t="s">
        <v>5129</v>
      </c>
      <c r="BF194" s="2" t="s">
        <v>2362</v>
      </c>
      <c r="BG194" s="2" t="s">
        <v>1905</v>
      </c>
      <c r="BH194" s="2" t="s">
        <v>5235</v>
      </c>
      <c r="BI194" s="2" t="s">
        <v>1857</v>
      </c>
      <c r="BJ194" s="2" t="s">
        <v>2107</v>
      </c>
      <c r="BK194" s="2" t="s">
        <v>1844</v>
      </c>
      <c r="BL194" s="2" t="s">
        <v>1025</v>
      </c>
      <c r="BM194" s="2" t="s">
        <v>1844</v>
      </c>
      <c r="BN194" s="2" t="s">
        <v>1844</v>
      </c>
      <c r="BO194" s="2" t="s">
        <v>1844</v>
      </c>
      <c r="BP194" s="2" t="s">
        <v>1844</v>
      </c>
      <c r="BQ194" s="2" t="s">
        <v>1296</v>
      </c>
      <c r="BR194" s="2" t="s">
        <v>1844</v>
      </c>
      <c r="BS194" s="2" t="s">
        <v>1844</v>
      </c>
      <c r="BT194" s="2" t="s">
        <v>5236</v>
      </c>
      <c r="BU194" s="2" t="s">
        <v>1844</v>
      </c>
      <c r="BV194" s="2" t="s">
        <v>1844</v>
      </c>
      <c r="BW194" s="2" t="s">
        <v>1844</v>
      </c>
      <c r="BX194" s="2" t="s">
        <v>1844</v>
      </c>
      <c r="BY194" s="2" t="s">
        <v>1844</v>
      </c>
      <c r="BZ194" s="2" t="s">
        <v>1844</v>
      </c>
      <c r="CA194" s="2" t="s">
        <v>1844</v>
      </c>
      <c r="CB194" s="2" t="s">
        <v>1844</v>
      </c>
      <c r="CC194" s="2" t="s">
        <v>1844</v>
      </c>
      <c r="CD194" s="2" t="s">
        <v>1844</v>
      </c>
      <c r="CE194" s="2" t="s">
        <v>1854</v>
      </c>
      <c r="CF194" s="2" t="s">
        <v>1844</v>
      </c>
      <c r="CG194" s="2" t="s">
        <v>5131</v>
      </c>
      <c r="CH194" s="2" t="s">
        <v>1844</v>
      </c>
      <c r="CI194" s="2" t="s">
        <v>9</v>
      </c>
      <c r="CJ194" s="2" t="s">
        <v>1844</v>
      </c>
      <c r="CK194" s="2" t="s">
        <v>5132</v>
      </c>
      <c r="CL194" s="2" t="s">
        <v>1844</v>
      </c>
      <c r="CM194" s="2" t="s">
        <v>1844</v>
      </c>
      <c r="CN194" s="2" t="s">
        <v>1851</v>
      </c>
      <c r="CO194" s="2" t="s">
        <v>1855</v>
      </c>
      <c r="CP194" s="2" t="s">
        <v>1844</v>
      </c>
      <c r="CQ194" s="2" t="s">
        <v>1844</v>
      </c>
      <c r="CR194" s="2" t="s">
        <v>1847</v>
      </c>
      <c r="CS194" s="2" t="s">
        <v>1844</v>
      </c>
      <c r="CT194" s="2" t="s">
        <v>1844</v>
      </c>
      <c r="CU194" s="2" t="s">
        <v>5133</v>
      </c>
      <c r="CV194" s="2" t="s">
        <v>5134</v>
      </c>
      <c r="CW194" s="3">
        <v>44886</v>
      </c>
      <c r="CX194" s="3">
        <v>44883</v>
      </c>
      <c r="CY194" s="3">
        <v>44883</v>
      </c>
      <c r="CZ194" s="28">
        <v>1163728</v>
      </c>
      <c r="DA194" s="4">
        <v>0</v>
      </c>
      <c r="DB194" s="3"/>
      <c r="DC194" s="3"/>
      <c r="DD194" s="3">
        <v>44883</v>
      </c>
      <c r="DE194" s="3">
        <v>44883</v>
      </c>
      <c r="DF194" s="3"/>
      <c r="DG194" s="3">
        <v>45085</v>
      </c>
      <c r="DH194" s="3">
        <v>44883</v>
      </c>
      <c r="DI194" s="3">
        <v>44883</v>
      </c>
      <c r="DJ194" s="3">
        <v>45143</v>
      </c>
      <c r="DK194" s="28">
        <v>0</v>
      </c>
      <c r="DL194" s="3"/>
      <c r="DM194" s="28">
        <v>0</v>
      </c>
      <c r="DN194" s="28">
        <v>0</v>
      </c>
      <c r="DO194" s="3">
        <v>44886</v>
      </c>
      <c r="DP194" s="2" t="s">
        <v>5135</v>
      </c>
      <c r="DQ194" s="28">
        <v>34568217</v>
      </c>
      <c r="DR194" s="28">
        <v>0</v>
      </c>
      <c r="DS194" s="28">
        <v>34568217</v>
      </c>
      <c r="DT194" s="28">
        <v>1163728</v>
      </c>
      <c r="DU194" s="2" t="s">
        <v>1844</v>
      </c>
    </row>
    <row r="195" spans="1:125" x14ac:dyDescent="0.25">
      <c r="A195" s="2" t="s">
        <v>2864</v>
      </c>
      <c r="B195" s="2" t="s">
        <v>1298</v>
      </c>
      <c r="C195" s="2" t="s">
        <v>118</v>
      </c>
      <c r="D195" s="2" t="s">
        <v>119</v>
      </c>
      <c r="E195" s="2" t="s">
        <v>1437</v>
      </c>
      <c r="F195" s="2" t="s">
        <v>5363</v>
      </c>
      <c r="G195" s="2" t="s">
        <v>10</v>
      </c>
      <c r="H195" s="2" t="s">
        <v>8</v>
      </c>
      <c r="I195" s="2" t="s">
        <v>5121</v>
      </c>
      <c r="J195" s="2" t="s">
        <v>5122</v>
      </c>
      <c r="K195" s="2" t="s">
        <v>1281</v>
      </c>
      <c r="L195" s="2" t="s">
        <v>5148</v>
      </c>
      <c r="M195" s="2" t="s">
        <v>2863</v>
      </c>
      <c r="N195" s="2" t="s">
        <v>1276</v>
      </c>
      <c r="O195" s="2" t="s">
        <v>1992</v>
      </c>
      <c r="P195" s="2" t="s">
        <v>1844</v>
      </c>
      <c r="Q195" s="2" t="s">
        <v>1299</v>
      </c>
      <c r="R195" s="2" t="s">
        <v>1844</v>
      </c>
      <c r="S195" s="2" t="s">
        <v>2001</v>
      </c>
      <c r="T195" s="2" t="s">
        <v>1278</v>
      </c>
      <c r="U195" s="2" t="s">
        <v>1844</v>
      </c>
      <c r="V195" s="2" t="s">
        <v>1844</v>
      </c>
      <c r="W195" s="2" t="s">
        <v>5125</v>
      </c>
      <c r="X195" s="2" t="s">
        <v>5126</v>
      </c>
      <c r="Y195" s="2" t="s">
        <v>1914</v>
      </c>
      <c r="Z195" s="2" t="s">
        <v>1281</v>
      </c>
      <c r="AA195" s="2" t="s">
        <v>1281</v>
      </c>
      <c r="AB195" s="2" t="s">
        <v>5127</v>
      </c>
      <c r="AC195" s="2" t="s">
        <v>1852</v>
      </c>
      <c r="AD195" s="2" t="s">
        <v>1844</v>
      </c>
      <c r="AE195" s="2" t="s">
        <v>1844</v>
      </c>
      <c r="AF195" s="2" t="s">
        <v>1844</v>
      </c>
      <c r="AG195" s="2" t="s">
        <v>1844</v>
      </c>
      <c r="AH195" s="2" t="s">
        <v>1844</v>
      </c>
      <c r="AI195" s="2" t="s">
        <v>1844</v>
      </c>
      <c r="AJ195" s="2" t="s">
        <v>1281</v>
      </c>
      <c r="AK195" s="2" t="s">
        <v>1844</v>
      </c>
      <c r="AL195" s="2" t="s">
        <v>120</v>
      </c>
      <c r="AM195" s="2" t="s">
        <v>1844</v>
      </c>
      <c r="AN195" s="2" t="s">
        <v>1844</v>
      </c>
      <c r="AO195" s="2" t="s">
        <v>1857</v>
      </c>
      <c r="AP195" s="2" t="s">
        <v>1857</v>
      </c>
      <c r="AQ195" s="2" t="s">
        <v>1844</v>
      </c>
      <c r="AR195" s="2" t="s">
        <v>1844</v>
      </c>
      <c r="AS195" s="2" t="s">
        <v>1844</v>
      </c>
      <c r="AT195" s="2" t="s">
        <v>1844</v>
      </c>
      <c r="AU195" s="2" t="s">
        <v>1844</v>
      </c>
      <c r="AV195" s="2" t="s">
        <v>1281</v>
      </c>
      <c r="AW195" s="2" t="s">
        <v>5128</v>
      </c>
      <c r="AX195" s="2" t="s">
        <v>1844</v>
      </c>
      <c r="AY195" s="2" t="s">
        <v>1752</v>
      </c>
      <c r="AZ195" s="2" t="s">
        <v>2375</v>
      </c>
      <c r="BA195" s="2" t="s">
        <v>1844</v>
      </c>
      <c r="BB195" s="2" t="s">
        <v>1844</v>
      </c>
      <c r="BC195" s="2" t="s">
        <v>1844</v>
      </c>
      <c r="BD195" s="2" t="s">
        <v>1844</v>
      </c>
      <c r="BE195" s="2" t="s">
        <v>5129</v>
      </c>
      <c r="BF195" s="2" t="s">
        <v>1905</v>
      </c>
      <c r="BG195" s="2" t="s">
        <v>1857</v>
      </c>
      <c r="BH195" s="2" t="s">
        <v>2866</v>
      </c>
      <c r="BI195" s="2" t="s">
        <v>1857</v>
      </c>
      <c r="BJ195" s="2" t="s">
        <v>2865</v>
      </c>
      <c r="BK195" s="2" t="s">
        <v>1844</v>
      </c>
      <c r="BL195" s="2" t="s">
        <v>1025</v>
      </c>
      <c r="BM195" s="2" t="s">
        <v>1844</v>
      </c>
      <c r="BN195" s="2" t="s">
        <v>1999</v>
      </c>
      <c r="BO195" s="2" t="s">
        <v>1844</v>
      </c>
      <c r="BP195" s="2" t="s">
        <v>1844</v>
      </c>
      <c r="BQ195" s="2" t="s">
        <v>5187</v>
      </c>
      <c r="BR195" s="2" t="s">
        <v>1844</v>
      </c>
      <c r="BS195" s="2" t="s">
        <v>1844</v>
      </c>
      <c r="BT195" s="2" t="s">
        <v>5451</v>
      </c>
      <c r="BU195" s="2" t="s">
        <v>1844</v>
      </c>
      <c r="BV195" s="2" t="s">
        <v>1844</v>
      </c>
      <c r="BW195" s="2" t="s">
        <v>1844</v>
      </c>
      <c r="BX195" s="2" t="s">
        <v>1844</v>
      </c>
      <c r="BY195" s="2" t="s">
        <v>1844</v>
      </c>
      <c r="BZ195" s="2" t="s">
        <v>1844</v>
      </c>
      <c r="CA195" s="2" t="s">
        <v>1844</v>
      </c>
      <c r="CB195" s="2" t="s">
        <v>1853</v>
      </c>
      <c r="CC195" s="2" t="s">
        <v>1844</v>
      </c>
      <c r="CD195" s="2" t="s">
        <v>1844</v>
      </c>
      <c r="CE195" s="2" t="s">
        <v>1854</v>
      </c>
      <c r="CF195" s="2" t="s">
        <v>1844</v>
      </c>
      <c r="CG195" s="2" t="s">
        <v>5131</v>
      </c>
      <c r="CH195" s="2" t="s">
        <v>1844</v>
      </c>
      <c r="CI195" s="2" t="s">
        <v>121</v>
      </c>
      <c r="CJ195" s="2" t="s">
        <v>1844</v>
      </c>
      <c r="CK195" s="2" t="s">
        <v>5132</v>
      </c>
      <c r="CL195" s="2" t="s">
        <v>1844</v>
      </c>
      <c r="CM195" s="2" t="s">
        <v>1844</v>
      </c>
      <c r="CN195" s="2" t="s">
        <v>1851</v>
      </c>
      <c r="CO195" s="2" t="s">
        <v>1855</v>
      </c>
      <c r="CP195" s="2" t="s">
        <v>1844</v>
      </c>
      <c r="CQ195" s="2" t="s">
        <v>1844</v>
      </c>
      <c r="CR195" s="2" t="s">
        <v>1847</v>
      </c>
      <c r="CS195" s="2" t="s">
        <v>2002</v>
      </c>
      <c r="CT195" s="2" t="s">
        <v>1844</v>
      </c>
      <c r="CU195" s="2" t="s">
        <v>5133</v>
      </c>
      <c r="CV195" s="2" t="s">
        <v>5134</v>
      </c>
      <c r="CW195" s="3">
        <v>44832</v>
      </c>
      <c r="CX195" s="3">
        <v>44832</v>
      </c>
      <c r="CY195" s="3">
        <v>44832</v>
      </c>
      <c r="CZ195" s="28">
        <v>479229</v>
      </c>
      <c r="DA195" s="4">
        <v>0</v>
      </c>
      <c r="DB195" s="3"/>
      <c r="DC195" s="3"/>
      <c r="DD195" s="3">
        <v>44832</v>
      </c>
      <c r="DE195" s="3">
        <v>44832</v>
      </c>
      <c r="DF195" s="3"/>
      <c r="DG195" s="3">
        <v>44868</v>
      </c>
      <c r="DH195" s="3">
        <v>44832</v>
      </c>
      <c r="DI195" s="3">
        <v>44832</v>
      </c>
      <c r="DJ195" s="3">
        <v>45348</v>
      </c>
      <c r="DK195" s="28">
        <v>0</v>
      </c>
      <c r="DL195" s="3"/>
      <c r="DM195" s="28">
        <v>0</v>
      </c>
      <c r="DN195" s="28">
        <v>0</v>
      </c>
      <c r="DO195" s="3">
        <v>44832</v>
      </c>
      <c r="DP195" s="2" t="s">
        <v>5135</v>
      </c>
      <c r="DQ195" s="28">
        <v>0</v>
      </c>
      <c r="DR195" s="28">
        <v>0</v>
      </c>
      <c r="DS195" s="28">
        <v>0</v>
      </c>
      <c r="DT195" s="28">
        <v>479229</v>
      </c>
      <c r="DU195" s="2" t="s">
        <v>1844</v>
      </c>
    </row>
    <row r="196" spans="1:125" x14ac:dyDescent="0.25">
      <c r="A196" s="2" t="s">
        <v>2861</v>
      </c>
      <c r="B196" s="2" t="s">
        <v>1295</v>
      </c>
      <c r="C196" s="2" t="s">
        <v>51</v>
      </c>
      <c r="D196" s="2" t="s">
        <v>52</v>
      </c>
      <c r="E196" s="2" t="s">
        <v>1435</v>
      </c>
      <c r="F196" s="2" t="s">
        <v>5363</v>
      </c>
      <c r="G196" s="2" t="s">
        <v>10</v>
      </c>
      <c r="H196" s="2" t="s">
        <v>67</v>
      </c>
      <c r="I196" s="2" t="s">
        <v>5121</v>
      </c>
      <c r="J196" s="2" t="s">
        <v>5122</v>
      </c>
      <c r="K196" s="2" t="s">
        <v>1281</v>
      </c>
      <c r="L196" s="2" t="s">
        <v>5139</v>
      </c>
      <c r="M196" s="2" t="s">
        <v>2860</v>
      </c>
      <c r="N196" s="2" t="s">
        <v>1276</v>
      </c>
      <c r="O196" s="2" t="s">
        <v>1870</v>
      </c>
      <c r="P196" s="2" t="s">
        <v>1844</v>
      </c>
      <c r="Q196" s="2" t="s">
        <v>1296</v>
      </c>
      <c r="R196" s="2" t="s">
        <v>1844</v>
      </c>
      <c r="S196" s="2" t="s">
        <v>1875</v>
      </c>
      <c r="T196" s="2" t="s">
        <v>1278</v>
      </c>
      <c r="U196" s="2" t="s">
        <v>1844</v>
      </c>
      <c r="V196" s="2" t="s">
        <v>1844</v>
      </c>
      <c r="W196" s="2" t="s">
        <v>5125</v>
      </c>
      <c r="X196" s="2" t="s">
        <v>5126</v>
      </c>
      <c r="Y196" s="2" t="s">
        <v>1871</v>
      </c>
      <c r="Z196" s="2" t="s">
        <v>1281</v>
      </c>
      <c r="AA196" s="2" t="s">
        <v>1281</v>
      </c>
      <c r="AB196" s="2" t="s">
        <v>5127</v>
      </c>
      <c r="AC196" s="2" t="s">
        <v>1852</v>
      </c>
      <c r="AD196" s="2" t="s">
        <v>1844</v>
      </c>
      <c r="AE196" s="2" t="s">
        <v>1844</v>
      </c>
      <c r="AF196" s="2" t="s">
        <v>1873</v>
      </c>
      <c r="AG196" s="2" t="s">
        <v>1844</v>
      </c>
      <c r="AH196" s="2" t="s">
        <v>1844</v>
      </c>
      <c r="AI196" s="2" t="s">
        <v>1844</v>
      </c>
      <c r="AJ196" s="2" t="s">
        <v>1281</v>
      </c>
      <c r="AK196" s="2" t="s">
        <v>1844</v>
      </c>
      <c r="AL196" s="2" t="s">
        <v>53</v>
      </c>
      <c r="AM196" s="2" t="s">
        <v>1844</v>
      </c>
      <c r="AN196" s="2" t="s">
        <v>1844</v>
      </c>
      <c r="AO196" s="2" t="s">
        <v>1857</v>
      </c>
      <c r="AP196" s="2" t="s">
        <v>1857</v>
      </c>
      <c r="AQ196" s="2" t="s">
        <v>1844</v>
      </c>
      <c r="AR196" s="2" t="s">
        <v>1844</v>
      </c>
      <c r="AS196" s="2" t="s">
        <v>1844</v>
      </c>
      <c r="AT196" s="2" t="s">
        <v>1844</v>
      </c>
      <c r="AU196" s="2" t="s">
        <v>1844</v>
      </c>
      <c r="AV196" s="2" t="s">
        <v>1281</v>
      </c>
      <c r="AW196" s="2" t="s">
        <v>5128</v>
      </c>
      <c r="AX196" s="2" t="s">
        <v>1844</v>
      </c>
      <c r="AY196" s="2" t="s">
        <v>1752</v>
      </c>
      <c r="AZ196" s="2" t="s">
        <v>2677</v>
      </c>
      <c r="BA196" s="2" t="s">
        <v>1844</v>
      </c>
      <c r="BB196" s="2" t="s">
        <v>1844</v>
      </c>
      <c r="BC196" s="2" t="s">
        <v>1844</v>
      </c>
      <c r="BD196" s="2" t="s">
        <v>1844</v>
      </c>
      <c r="BE196" s="2" t="s">
        <v>5129</v>
      </c>
      <c r="BF196" s="2" t="s">
        <v>2677</v>
      </c>
      <c r="BG196" s="2" t="s">
        <v>2348</v>
      </c>
      <c r="BH196" s="2" t="s">
        <v>2862</v>
      </c>
      <c r="BI196" s="2" t="s">
        <v>1857</v>
      </c>
      <c r="BJ196" s="2" t="s">
        <v>2348</v>
      </c>
      <c r="BK196" s="2" t="s">
        <v>1844</v>
      </c>
      <c r="BL196" s="2" t="s">
        <v>1015</v>
      </c>
      <c r="BM196" s="2" t="s">
        <v>1844</v>
      </c>
      <c r="BN196" s="2" t="s">
        <v>1872</v>
      </c>
      <c r="BO196" s="2" t="s">
        <v>1844</v>
      </c>
      <c r="BP196" s="2" t="s">
        <v>1844</v>
      </c>
      <c r="BQ196" s="2" t="s">
        <v>5187</v>
      </c>
      <c r="BR196" s="2" t="s">
        <v>1844</v>
      </c>
      <c r="BS196" s="2" t="s">
        <v>1844</v>
      </c>
      <c r="BT196" s="2" t="s">
        <v>5452</v>
      </c>
      <c r="BU196" s="2" t="s">
        <v>1844</v>
      </c>
      <c r="BV196" s="2" t="s">
        <v>1844</v>
      </c>
      <c r="BW196" s="2" t="s">
        <v>1844</v>
      </c>
      <c r="BX196" s="2" t="s">
        <v>1844</v>
      </c>
      <c r="BY196" s="2" t="s">
        <v>1844</v>
      </c>
      <c r="BZ196" s="2" t="s">
        <v>1844</v>
      </c>
      <c r="CA196" s="2" t="s">
        <v>1844</v>
      </c>
      <c r="CB196" s="2" t="s">
        <v>1853</v>
      </c>
      <c r="CC196" s="2" t="s">
        <v>1844</v>
      </c>
      <c r="CD196" s="2" t="s">
        <v>1844</v>
      </c>
      <c r="CE196" s="2" t="s">
        <v>1854</v>
      </c>
      <c r="CF196" s="2" t="s">
        <v>1844</v>
      </c>
      <c r="CG196" s="2" t="s">
        <v>5131</v>
      </c>
      <c r="CH196" s="2" t="s">
        <v>1844</v>
      </c>
      <c r="CI196" s="2" t="s">
        <v>55</v>
      </c>
      <c r="CJ196" s="2" t="s">
        <v>1844</v>
      </c>
      <c r="CK196" s="2" t="s">
        <v>5132</v>
      </c>
      <c r="CL196" s="2" t="s">
        <v>1844</v>
      </c>
      <c r="CM196" s="2" t="s">
        <v>1844</v>
      </c>
      <c r="CN196" s="2" t="s">
        <v>1851</v>
      </c>
      <c r="CO196" s="2" t="s">
        <v>1855</v>
      </c>
      <c r="CP196" s="2" t="s">
        <v>1844</v>
      </c>
      <c r="CQ196" s="2" t="s">
        <v>1844</v>
      </c>
      <c r="CR196" s="2" t="s">
        <v>1847</v>
      </c>
      <c r="CS196" s="2" t="s">
        <v>1876</v>
      </c>
      <c r="CT196" s="2" t="s">
        <v>1844</v>
      </c>
      <c r="CU196" s="2" t="s">
        <v>5133</v>
      </c>
      <c r="CV196" s="2" t="s">
        <v>5134</v>
      </c>
      <c r="CW196" s="3">
        <v>44828</v>
      </c>
      <c r="CX196" s="3">
        <v>44828</v>
      </c>
      <c r="CY196" s="3">
        <v>44828</v>
      </c>
      <c r="CZ196" s="28">
        <v>342552</v>
      </c>
      <c r="DA196" s="4">
        <v>0</v>
      </c>
      <c r="DB196" s="3"/>
      <c r="DC196" s="3"/>
      <c r="DD196" s="3">
        <v>44828</v>
      </c>
      <c r="DE196" s="3">
        <v>44828</v>
      </c>
      <c r="DF196" s="3"/>
      <c r="DG196" s="3">
        <v>44828</v>
      </c>
      <c r="DH196" s="3"/>
      <c r="DI196" s="3">
        <v>44828</v>
      </c>
      <c r="DJ196" s="3">
        <v>45348</v>
      </c>
      <c r="DK196" s="28">
        <v>0</v>
      </c>
      <c r="DL196" s="3"/>
      <c r="DM196" s="28">
        <v>0</v>
      </c>
      <c r="DN196" s="28">
        <v>0</v>
      </c>
      <c r="DO196" s="3">
        <v>44828</v>
      </c>
      <c r="DP196" s="2" t="s">
        <v>5135</v>
      </c>
      <c r="DQ196" s="28">
        <v>0</v>
      </c>
      <c r="DR196" s="28">
        <v>0</v>
      </c>
      <c r="DS196" s="28">
        <v>0</v>
      </c>
      <c r="DT196" s="28">
        <v>342552</v>
      </c>
      <c r="DU196" s="2" t="s">
        <v>1844</v>
      </c>
    </row>
    <row r="197" spans="1:125" x14ac:dyDescent="0.25">
      <c r="A197" s="2" t="s">
        <v>2859</v>
      </c>
      <c r="B197" s="2" t="s">
        <v>1295</v>
      </c>
      <c r="C197" s="2" t="s">
        <v>51</v>
      </c>
      <c r="D197" s="2" t="s">
        <v>52</v>
      </c>
      <c r="E197" s="2" t="s">
        <v>1414</v>
      </c>
      <c r="F197" s="2" t="s">
        <v>5363</v>
      </c>
      <c r="G197" s="2" t="s">
        <v>10</v>
      </c>
      <c r="H197" s="2" t="s">
        <v>67</v>
      </c>
      <c r="I197" s="2" t="s">
        <v>5121</v>
      </c>
      <c r="J197" s="2" t="s">
        <v>5122</v>
      </c>
      <c r="K197" s="2" t="s">
        <v>1281</v>
      </c>
      <c r="L197" s="2" t="s">
        <v>5123</v>
      </c>
      <c r="M197" s="2" t="s">
        <v>2858</v>
      </c>
      <c r="N197" s="2" t="s">
        <v>1276</v>
      </c>
      <c r="O197" s="2" t="s">
        <v>1870</v>
      </c>
      <c r="P197" s="2" t="s">
        <v>1844</v>
      </c>
      <c r="Q197" s="2" t="s">
        <v>1296</v>
      </c>
      <c r="R197" s="2" t="s">
        <v>1844</v>
      </c>
      <c r="S197" s="2" t="s">
        <v>1875</v>
      </c>
      <c r="T197" s="2" t="s">
        <v>1278</v>
      </c>
      <c r="U197" s="2" t="s">
        <v>1844</v>
      </c>
      <c r="V197" s="2" t="s">
        <v>1844</v>
      </c>
      <c r="W197" s="2" t="s">
        <v>5125</v>
      </c>
      <c r="X197" s="2" t="s">
        <v>5126</v>
      </c>
      <c r="Y197" s="2" t="s">
        <v>1871</v>
      </c>
      <c r="Z197" s="2" t="s">
        <v>1281</v>
      </c>
      <c r="AA197" s="2" t="s">
        <v>1281</v>
      </c>
      <c r="AB197" s="2" t="s">
        <v>5127</v>
      </c>
      <c r="AC197" s="2" t="s">
        <v>1852</v>
      </c>
      <c r="AD197" s="2" t="s">
        <v>1844</v>
      </c>
      <c r="AE197" s="2" t="s">
        <v>1844</v>
      </c>
      <c r="AF197" s="2" t="s">
        <v>1873</v>
      </c>
      <c r="AG197" s="2" t="s">
        <v>1844</v>
      </c>
      <c r="AH197" s="2" t="s">
        <v>1844</v>
      </c>
      <c r="AI197" s="2" t="s">
        <v>1844</v>
      </c>
      <c r="AJ197" s="2" t="s">
        <v>1281</v>
      </c>
      <c r="AK197" s="2" t="s">
        <v>1844</v>
      </c>
      <c r="AL197" s="2" t="s">
        <v>53</v>
      </c>
      <c r="AM197" s="2" t="s">
        <v>1844</v>
      </c>
      <c r="AN197" s="2" t="s">
        <v>1844</v>
      </c>
      <c r="AO197" s="2" t="s">
        <v>1857</v>
      </c>
      <c r="AP197" s="2" t="s">
        <v>1857</v>
      </c>
      <c r="AQ197" s="2" t="s">
        <v>1844</v>
      </c>
      <c r="AR197" s="2" t="s">
        <v>1844</v>
      </c>
      <c r="AS197" s="2" t="s">
        <v>1844</v>
      </c>
      <c r="AT197" s="2" t="s">
        <v>1844</v>
      </c>
      <c r="AU197" s="2" t="s">
        <v>1844</v>
      </c>
      <c r="AV197" s="2" t="s">
        <v>1281</v>
      </c>
      <c r="AW197" s="2" t="s">
        <v>5128</v>
      </c>
      <c r="AX197" s="2" t="s">
        <v>1844</v>
      </c>
      <c r="AY197" s="2" t="s">
        <v>1752</v>
      </c>
      <c r="AZ197" s="2" t="s">
        <v>1962</v>
      </c>
      <c r="BA197" s="2" t="s">
        <v>1844</v>
      </c>
      <c r="BB197" s="2" t="s">
        <v>1844</v>
      </c>
      <c r="BC197" s="2" t="s">
        <v>1844</v>
      </c>
      <c r="BD197" s="2" t="s">
        <v>1844</v>
      </c>
      <c r="BE197" s="2" t="s">
        <v>5129</v>
      </c>
      <c r="BF197" s="2" t="s">
        <v>1962</v>
      </c>
      <c r="BG197" s="2" t="s">
        <v>2205</v>
      </c>
      <c r="BH197" s="2" t="s">
        <v>5453</v>
      </c>
      <c r="BI197" s="2" t="s">
        <v>1857</v>
      </c>
      <c r="BJ197" s="2" t="s">
        <v>2205</v>
      </c>
      <c r="BK197" s="2" t="s">
        <v>1844</v>
      </c>
      <c r="BL197" s="2" t="s">
        <v>1015</v>
      </c>
      <c r="BM197" s="2" t="s">
        <v>1844</v>
      </c>
      <c r="BN197" s="2" t="s">
        <v>1872</v>
      </c>
      <c r="BO197" s="2" t="s">
        <v>1844</v>
      </c>
      <c r="BP197" s="2" t="s">
        <v>1844</v>
      </c>
      <c r="BQ197" s="2" t="s">
        <v>5187</v>
      </c>
      <c r="BR197" s="2" t="s">
        <v>1844</v>
      </c>
      <c r="BS197" s="2" t="s">
        <v>1844</v>
      </c>
      <c r="BT197" s="2" t="s">
        <v>5454</v>
      </c>
      <c r="BU197" s="2" t="s">
        <v>1844</v>
      </c>
      <c r="BV197" s="2" t="s">
        <v>1844</v>
      </c>
      <c r="BW197" s="2" t="s">
        <v>1844</v>
      </c>
      <c r="BX197" s="2" t="s">
        <v>1844</v>
      </c>
      <c r="BY197" s="2" t="s">
        <v>1844</v>
      </c>
      <c r="BZ197" s="2" t="s">
        <v>1844</v>
      </c>
      <c r="CA197" s="2" t="s">
        <v>1844</v>
      </c>
      <c r="CB197" s="2" t="s">
        <v>1853</v>
      </c>
      <c r="CC197" s="2" t="s">
        <v>1844</v>
      </c>
      <c r="CD197" s="2" t="s">
        <v>1844</v>
      </c>
      <c r="CE197" s="2" t="s">
        <v>1854</v>
      </c>
      <c r="CF197" s="2" t="s">
        <v>1844</v>
      </c>
      <c r="CG197" s="2" t="s">
        <v>5131</v>
      </c>
      <c r="CH197" s="2" t="s">
        <v>1844</v>
      </c>
      <c r="CI197" s="2" t="s">
        <v>55</v>
      </c>
      <c r="CJ197" s="2" t="s">
        <v>1844</v>
      </c>
      <c r="CK197" s="2" t="s">
        <v>5132</v>
      </c>
      <c r="CL197" s="2" t="s">
        <v>1844</v>
      </c>
      <c r="CM197" s="2" t="s">
        <v>1844</v>
      </c>
      <c r="CN197" s="2" t="s">
        <v>1851</v>
      </c>
      <c r="CO197" s="2" t="s">
        <v>1855</v>
      </c>
      <c r="CP197" s="2" t="s">
        <v>1844</v>
      </c>
      <c r="CQ197" s="2" t="s">
        <v>1844</v>
      </c>
      <c r="CR197" s="2" t="s">
        <v>1847</v>
      </c>
      <c r="CS197" s="2" t="s">
        <v>1876</v>
      </c>
      <c r="CT197" s="2" t="s">
        <v>1844</v>
      </c>
      <c r="CU197" s="2" t="s">
        <v>5133</v>
      </c>
      <c r="CV197" s="2" t="s">
        <v>5134</v>
      </c>
      <c r="CW197" s="3">
        <v>44827</v>
      </c>
      <c r="CX197" s="3">
        <v>44827</v>
      </c>
      <c r="CY197" s="3">
        <v>44827</v>
      </c>
      <c r="CZ197" s="28">
        <v>385525</v>
      </c>
      <c r="DA197" s="4">
        <v>0</v>
      </c>
      <c r="DB197" s="3"/>
      <c r="DC197" s="3"/>
      <c r="DD197" s="3">
        <v>44827</v>
      </c>
      <c r="DE197" s="3">
        <v>44827</v>
      </c>
      <c r="DF197" s="3"/>
      <c r="DG197" s="3">
        <v>44827</v>
      </c>
      <c r="DH197" s="3">
        <v>44827</v>
      </c>
      <c r="DI197" s="3">
        <v>44827</v>
      </c>
      <c r="DJ197" s="3">
        <v>45348</v>
      </c>
      <c r="DK197" s="28">
        <v>0</v>
      </c>
      <c r="DL197" s="3"/>
      <c r="DM197" s="28">
        <v>0</v>
      </c>
      <c r="DN197" s="28">
        <v>0</v>
      </c>
      <c r="DO197" s="3">
        <v>44827</v>
      </c>
      <c r="DP197" s="2" t="s">
        <v>5135</v>
      </c>
      <c r="DQ197" s="28">
        <v>0</v>
      </c>
      <c r="DR197" s="28">
        <v>0</v>
      </c>
      <c r="DS197" s="28">
        <v>0</v>
      </c>
      <c r="DT197" s="28">
        <v>385525</v>
      </c>
      <c r="DU197" s="2" t="s">
        <v>1844</v>
      </c>
    </row>
    <row r="198" spans="1:125" x14ac:dyDescent="0.25">
      <c r="A198" s="2" t="s">
        <v>2850</v>
      </c>
      <c r="B198" s="2" t="s">
        <v>1295</v>
      </c>
      <c r="C198" s="2" t="s">
        <v>51</v>
      </c>
      <c r="D198" s="2" t="s">
        <v>52</v>
      </c>
      <c r="E198" s="2" t="s">
        <v>1434</v>
      </c>
      <c r="F198" s="2" t="s">
        <v>5363</v>
      </c>
      <c r="G198" s="2" t="s">
        <v>10</v>
      </c>
      <c r="H198" s="2" t="s">
        <v>8</v>
      </c>
      <c r="I198" s="2" t="s">
        <v>5121</v>
      </c>
      <c r="J198" s="2" t="s">
        <v>5122</v>
      </c>
      <c r="K198" s="2" t="s">
        <v>1281</v>
      </c>
      <c r="L198" s="2" t="s">
        <v>5148</v>
      </c>
      <c r="M198" s="2" t="s">
        <v>2849</v>
      </c>
      <c r="N198" s="2" t="s">
        <v>1276</v>
      </c>
      <c r="O198" s="2" t="s">
        <v>1870</v>
      </c>
      <c r="P198" s="2" t="s">
        <v>1844</v>
      </c>
      <c r="Q198" s="2" t="s">
        <v>1299</v>
      </c>
      <c r="R198" s="2" t="s">
        <v>1844</v>
      </c>
      <c r="S198" s="2" t="s">
        <v>1875</v>
      </c>
      <c r="T198" s="2" t="s">
        <v>1278</v>
      </c>
      <c r="U198" s="2" t="s">
        <v>1844</v>
      </c>
      <c r="V198" s="2" t="s">
        <v>1844</v>
      </c>
      <c r="W198" s="2" t="s">
        <v>5125</v>
      </c>
      <c r="X198" s="2" t="s">
        <v>5126</v>
      </c>
      <c r="Y198" s="2" t="s">
        <v>1871</v>
      </c>
      <c r="Z198" s="2" t="s">
        <v>1281</v>
      </c>
      <c r="AA198" s="2" t="s">
        <v>1281</v>
      </c>
      <c r="AB198" s="2" t="s">
        <v>5127</v>
      </c>
      <c r="AC198" s="2" t="s">
        <v>1852</v>
      </c>
      <c r="AD198" s="2" t="s">
        <v>1844</v>
      </c>
      <c r="AE198" s="2" t="s">
        <v>1844</v>
      </c>
      <c r="AF198" s="2" t="s">
        <v>1873</v>
      </c>
      <c r="AG198" s="2" t="s">
        <v>1844</v>
      </c>
      <c r="AH198" s="2" t="s">
        <v>1844</v>
      </c>
      <c r="AI198" s="2" t="s">
        <v>1844</v>
      </c>
      <c r="AJ198" s="2" t="s">
        <v>1281</v>
      </c>
      <c r="AK198" s="2" t="s">
        <v>1844</v>
      </c>
      <c r="AL198" s="2" t="s">
        <v>53</v>
      </c>
      <c r="AM198" s="2" t="s">
        <v>1844</v>
      </c>
      <c r="AN198" s="2" t="s">
        <v>1844</v>
      </c>
      <c r="AO198" s="2" t="s">
        <v>1857</v>
      </c>
      <c r="AP198" s="2" t="s">
        <v>1857</v>
      </c>
      <c r="AQ198" s="2" t="s">
        <v>1844</v>
      </c>
      <c r="AR198" s="2" t="s">
        <v>1844</v>
      </c>
      <c r="AS198" s="2" t="s">
        <v>1844</v>
      </c>
      <c r="AT198" s="2" t="s">
        <v>1844</v>
      </c>
      <c r="AU198" s="2" t="s">
        <v>1844</v>
      </c>
      <c r="AV198" s="2" t="s">
        <v>1281</v>
      </c>
      <c r="AW198" s="2" t="s">
        <v>5128</v>
      </c>
      <c r="AX198" s="2" t="s">
        <v>1844</v>
      </c>
      <c r="AY198" s="2" t="s">
        <v>1752</v>
      </c>
      <c r="AZ198" s="2" t="s">
        <v>2536</v>
      </c>
      <c r="BA198" s="2" t="s">
        <v>1844</v>
      </c>
      <c r="BB198" s="2" t="s">
        <v>1844</v>
      </c>
      <c r="BC198" s="2" t="s">
        <v>1844</v>
      </c>
      <c r="BD198" s="2" t="s">
        <v>1844</v>
      </c>
      <c r="BE198" s="2" t="s">
        <v>5129</v>
      </c>
      <c r="BF198" s="2" t="s">
        <v>1905</v>
      </c>
      <c r="BG198" s="2" t="s">
        <v>1905</v>
      </c>
      <c r="BH198" s="2" t="s">
        <v>2853</v>
      </c>
      <c r="BI198" s="2" t="s">
        <v>1857</v>
      </c>
      <c r="BJ198" s="2" t="s">
        <v>2852</v>
      </c>
      <c r="BK198" s="2" t="s">
        <v>1844</v>
      </c>
      <c r="BL198" s="2" t="s">
        <v>1015</v>
      </c>
      <c r="BM198" s="2" t="s">
        <v>1844</v>
      </c>
      <c r="BN198" s="2" t="s">
        <v>1872</v>
      </c>
      <c r="BO198" s="2" t="s">
        <v>1844</v>
      </c>
      <c r="BP198" s="2" t="s">
        <v>1844</v>
      </c>
      <c r="BQ198" s="2" t="s">
        <v>5187</v>
      </c>
      <c r="BR198" s="2" t="s">
        <v>1844</v>
      </c>
      <c r="BS198" s="2" t="s">
        <v>1844</v>
      </c>
      <c r="BT198" s="2" t="s">
        <v>5455</v>
      </c>
      <c r="BU198" s="2" t="s">
        <v>1844</v>
      </c>
      <c r="BV198" s="2" t="s">
        <v>1844</v>
      </c>
      <c r="BW198" s="2" t="s">
        <v>1844</v>
      </c>
      <c r="BX198" s="2" t="s">
        <v>1844</v>
      </c>
      <c r="BY198" s="2" t="s">
        <v>1844</v>
      </c>
      <c r="BZ198" s="2" t="s">
        <v>1844</v>
      </c>
      <c r="CA198" s="2" t="s">
        <v>1844</v>
      </c>
      <c r="CB198" s="2" t="s">
        <v>1853</v>
      </c>
      <c r="CC198" s="2" t="s">
        <v>1844</v>
      </c>
      <c r="CD198" s="2" t="s">
        <v>1844</v>
      </c>
      <c r="CE198" s="2" t="s">
        <v>1854</v>
      </c>
      <c r="CF198" s="2" t="s">
        <v>1844</v>
      </c>
      <c r="CG198" s="2" t="s">
        <v>1844</v>
      </c>
      <c r="CH198" s="2" t="s">
        <v>1844</v>
      </c>
      <c r="CI198" s="2" t="s">
        <v>55</v>
      </c>
      <c r="CJ198" s="2" t="s">
        <v>1844</v>
      </c>
      <c r="CK198" s="2" t="s">
        <v>5132</v>
      </c>
      <c r="CL198" s="2" t="s">
        <v>1844</v>
      </c>
      <c r="CM198" s="2" t="s">
        <v>1844</v>
      </c>
      <c r="CN198" s="2" t="s">
        <v>1851</v>
      </c>
      <c r="CO198" s="2" t="s">
        <v>1855</v>
      </c>
      <c r="CP198" s="2" t="s">
        <v>1844</v>
      </c>
      <c r="CQ198" s="2" t="s">
        <v>1844</v>
      </c>
      <c r="CR198" s="2" t="s">
        <v>1847</v>
      </c>
      <c r="CS198" s="2" t="s">
        <v>1876</v>
      </c>
      <c r="CT198" s="2" t="s">
        <v>1844</v>
      </c>
      <c r="CU198" s="2" t="s">
        <v>1844</v>
      </c>
      <c r="CV198" s="2" t="s">
        <v>5134</v>
      </c>
      <c r="CW198" s="3">
        <v>44823</v>
      </c>
      <c r="CX198" s="3">
        <v>44823</v>
      </c>
      <c r="CY198" s="3">
        <v>44823</v>
      </c>
      <c r="CZ198" s="28">
        <v>1081531</v>
      </c>
      <c r="DA198" s="4">
        <v>0</v>
      </c>
      <c r="DB198" s="3"/>
      <c r="DC198" s="3"/>
      <c r="DD198" s="3">
        <v>44823</v>
      </c>
      <c r="DE198" s="3">
        <v>44823</v>
      </c>
      <c r="DF198" s="3"/>
      <c r="DG198" s="3">
        <v>44823</v>
      </c>
      <c r="DH198" s="3">
        <v>44823</v>
      </c>
      <c r="DI198" s="3">
        <v>44823</v>
      </c>
      <c r="DJ198" s="3">
        <v>45348</v>
      </c>
      <c r="DK198" s="28">
        <v>0</v>
      </c>
      <c r="DL198" s="3"/>
      <c r="DM198" s="28">
        <v>0</v>
      </c>
      <c r="DN198" s="28">
        <v>0</v>
      </c>
      <c r="DO198" s="3">
        <v>44823</v>
      </c>
      <c r="DP198" s="2" t="s">
        <v>5135</v>
      </c>
      <c r="DQ198" s="28">
        <v>0</v>
      </c>
      <c r="DR198" s="28">
        <v>0</v>
      </c>
      <c r="DS198" s="28">
        <v>0</v>
      </c>
      <c r="DT198" s="28">
        <v>1081531</v>
      </c>
      <c r="DU198" s="2" t="s">
        <v>1844</v>
      </c>
    </row>
    <row r="199" spans="1:125" x14ac:dyDescent="0.25">
      <c r="A199" s="2" t="s">
        <v>2793</v>
      </c>
      <c r="B199" s="2" t="s">
        <v>1279</v>
      </c>
      <c r="C199" s="2" t="s">
        <v>238</v>
      </c>
      <c r="D199" s="2" t="s">
        <v>239</v>
      </c>
      <c r="E199" s="2" t="s">
        <v>1428</v>
      </c>
      <c r="F199" s="2" t="s">
        <v>5363</v>
      </c>
      <c r="G199" s="2" t="s">
        <v>10</v>
      </c>
      <c r="H199" s="2" t="s">
        <v>67</v>
      </c>
      <c r="I199" s="2" t="s">
        <v>5121</v>
      </c>
      <c r="J199" s="2" t="s">
        <v>5122</v>
      </c>
      <c r="K199" s="2" t="s">
        <v>1281</v>
      </c>
      <c r="L199" s="2" t="s">
        <v>5123</v>
      </c>
      <c r="M199" s="2" t="s">
        <v>2792</v>
      </c>
      <c r="N199" s="2" t="s">
        <v>1276</v>
      </c>
      <c r="O199" s="2" t="s">
        <v>1846</v>
      </c>
      <c r="P199" s="2" t="s">
        <v>1844</v>
      </c>
      <c r="Q199" s="2" t="s">
        <v>1296</v>
      </c>
      <c r="R199" s="2" t="s">
        <v>1844</v>
      </c>
      <c r="S199" s="2" t="s">
        <v>1844</v>
      </c>
      <c r="T199" s="2" t="s">
        <v>1278</v>
      </c>
      <c r="U199" s="2" t="s">
        <v>1844</v>
      </c>
      <c r="V199" s="2" t="s">
        <v>1844</v>
      </c>
      <c r="W199" s="2" t="s">
        <v>5125</v>
      </c>
      <c r="X199" s="2" t="s">
        <v>5126</v>
      </c>
      <c r="Y199" s="2" t="s">
        <v>1856</v>
      </c>
      <c r="Z199" s="2" t="s">
        <v>1281</v>
      </c>
      <c r="AA199" s="2" t="s">
        <v>1281</v>
      </c>
      <c r="AB199" s="2" t="s">
        <v>5127</v>
      </c>
      <c r="AC199" s="2" t="s">
        <v>1852</v>
      </c>
      <c r="AD199" s="2" t="s">
        <v>1844</v>
      </c>
      <c r="AE199" s="2" t="s">
        <v>1844</v>
      </c>
      <c r="AF199" s="2" t="s">
        <v>1844</v>
      </c>
      <c r="AG199" s="2" t="s">
        <v>1844</v>
      </c>
      <c r="AH199" s="2" t="s">
        <v>1844</v>
      </c>
      <c r="AI199" s="2" t="s">
        <v>1844</v>
      </c>
      <c r="AJ199" s="2" t="s">
        <v>1281</v>
      </c>
      <c r="AK199" s="2" t="s">
        <v>1844</v>
      </c>
      <c r="AL199" s="2" t="s">
        <v>185</v>
      </c>
      <c r="AM199" s="2" t="s">
        <v>1844</v>
      </c>
      <c r="AN199" s="2" t="s">
        <v>1844</v>
      </c>
      <c r="AO199" s="2" t="s">
        <v>1857</v>
      </c>
      <c r="AP199" s="2" t="s">
        <v>1857</v>
      </c>
      <c r="AQ199" s="2" t="s">
        <v>1844</v>
      </c>
      <c r="AR199" s="2" t="s">
        <v>1844</v>
      </c>
      <c r="AS199" s="2" t="s">
        <v>1844</v>
      </c>
      <c r="AT199" s="2" t="s">
        <v>1844</v>
      </c>
      <c r="AU199" s="2" t="s">
        <v>1844</v>
      </c>
      <c r="AV199" s="2" t="s">
        <v>1281</v>
      </c>
      <c r="AW199" s="2" t="s">
        <v>5128</v>
      </c>
      <c r="AX199" s="2" t="s">
        <v>1844</v>
      </c>
      <c r="AY199" s="2" t="s">
        <v>1752</v>
      </c>
      <c r="AZ199" s="2" t="s">
        <v>2311</v>
      </c>
      <c r="BA199" s="2" t="s">
        <v>1844</v>
      </c>
      <c r="BB199" s="2" t="s">
        <v>1844</v>
      </c>
      <c r="BC199" s="2" t="s">
        <v>1844</v>
      </c>
      <c r="BD199" s="2" t="s">
        <v>1844</v>
      </c>
      <c r="BE199" s="2" t="s">
        <v>5129</v>
      </c>
      <c r="BF199" s="2" t="s">
        <v>1905</v>
      </c>
      <c r="BG199" s="2" t="s">
        <v>1905</v>
      </c>
      <c r="BH199" s="2" t="s">
        <v>2796</v>
      </c>
      <c r="BI199" s="2" t="s">
        <v>1857</v>
      </c>
      <c r="BJ199" s="2" t="s">
        <v>2795</v>
      </c>
      <c r="BK199" s="2" t="s">
        <v>1844</v>
      </c>
      <c r="BL199" s="2" t="s">
        <v>1025</v>
      </c>
      <c r="BM199" s="2" t="s">
        <v>1844</v>
      </c>
      <c r="BN199" s="2" t="s">
        <v>1844</v>
      </c>
      <c r="BO199" s="2" t="s">
        <v>1844</v>
      </c>
      <c r="BP199" s="2" t="s">
        <v>1844</v>
      </c>
      <c r="BQ199" s="2" t="s">
        <v>5187</v>
      </c>
      <c r="BR199" s="2" t="s">
        <v>1844</v>
      </c>
      <c r="BS199" s="2" t="s">
        <v>1844</v>
      </c>
      <c r="BT199" s="2" t="s">
        <v>5456</v>
      </c>
      <c r="BU199" s="2" t="s">
        <v>1844</v>
      </c>
      <c r="BV199" s="2" t="s">
        <v>1844</v>
      </c>
      <c r="BW199" s="2" t="s">
        <v>1844</v>
      </c>
      <c r="BX199" s="2" t="s">
        <v>1844</v>
      </c>
      <c r="BY199" s="2" t="s">
        <v>1844</v>
      </c>
      <c r="BZ199" s="2" t="s">
        <v>1844</v>
      </c>
      <c r="CA199" s="2" t="s">
        <v>1844</v>
      </c>
      <c r="CB199" s="2" t="s">
        <v>1853</v>
      </c>
      <c r="CC199" s="2" t="s">
        <v>1844</v>
      </c>
      <c r="CD199" s="2" t="s">
        <v>1844</v>
      </c>
      <c r="CE199" s="2" t="s">
        <v>1854</v>
      </c>
      <c r="CF199" s="2" t="s">
        <v>1844</v>
      </c>
      <c r="CG199" s="2" t="s">
        <v>5131</v>
      </c>
      <c r="CH199" s="2" t="s">
        <v>1844</v>
      </c>
      <c r="CI199" s="2" t="s">
        <v>240</v>
      </c>
      <c r="CJ199" s="2" t="s">
        <v>1844</v>
      </c>
      <c r="CK199" s="2" t="s">
        <v>5132</v>
      </c>
      <c r="CL199" s="2" t="s">
        <v>1844</v>
      </c>
      <c r="CM199" s="2" t="s">
        <v>1844</v>
      </c>
      <c r="CN199" s="2" t="s">
        <v>1851</v>
      </c>
      <c r="CO199" s="2" t="s">
        <v>1855</v>
      </c>
      <c r="CP199" s="2" t="s">
        <v>1844</v>
      </c>
      <c r="CQ199" s="2" t="s">
        <v>1844</v>
      </c>
      <c r="CR199" s="2" t="s">
        <v>1847</v>
      </c>
      <c r="CS199" s="2" t="s">
        <v>1844</v>
      </c>
      <c r="CT199" s="2" t="s">
        <v>1844</v>
      </c>
      <c r="CU199" s="2" t="s">
        <v>5133</v>
      </c>
      <c r="CV199" s="2" t="s">
        <v>5134</v>
      </c>
      <c r="CW199" s="3">
        <v>44797</v>
      </c>
      <c r="CX199" s="3">
        <v>44797</v>
      </c>
      <c r="CY199" s="3">
        <v>44797</v>
      </c>
      <c r="CZ199" s="28">
        <v>102807</v>
      </c>
      <c r="DA199" s="4">
        <v>0</v>
      </c>
      <c r="DB199" s="3"/>
      <c r="DC199" s="3"/>
      <c r="DD199" s="3">
        <v>44797</v>
      </c>
      <c r="DE199" s="3">
        <v>44797</v>
      </c>
      <c r="DF199" s="3"/>
      <c r="DG199" s="3">
        <v>44797</v>
      </c>
      <c r="DH199" s="3"/>
      <c r="DI199" s="3">
        <v>44797</v>
      </c>
      <c r="DJ199" s="3">
        <v>45348</v>
      </c>
      <c r="DK199" s="28">
        <v>0</v>
      </c>
      <c r="DL199" s="3"/>
      <c r="DM199" s="28">
        <v>0</v>
      </c>
      <c r="DN199" s="28">
        <v>0</v>
      </c>
      <c r="DO199" s="3">
        <v>44797</v>
      </c>
      <c r="DP199" s="2" t="s">
        <v>5135</v>
      </c>
      <c r="DQ199" s="28">
        <v>0</v>
      </c>
      <c r="DR199" s="28">
        <v>0</v>
      </c>
      <c r="DS199" s="28">
        <v>0</v>
      </c>
      <c r="DT199" s="28">
        <v>102807</v>
      </c>
      <c r="DU199" s="2" t="s">
        <v>1844</v>
      </c>
    </row>
    <row r="200" spans="1:125" x14ac:dyDescent="0.25">
      <c r="A200" s="2" t="s">
        <v>2775</v>
      </c>
      <c r="B200" s="2" t="s">
        <v>1295</v>
      </c>
      <c r="C200" s="2" t="s">
        <v>51</v>
      </c>
      <c r="D200" s="2" t="s">
        <v>52</v>
      </c>
      <c r="E200" s="2" t="s">
        <v>1426</v>
      </c>
      <c r="F200" s="2" t="s">
        <v>5363</v>
      </c>
      <c r="G200" s="2" t="s">
        <v>10</v>
      </c>
      <c r="H200" s="2" t="s">
        <v>1042</v>
      </c>
      <c r="I200" s="2" t="s">
        <v>5121</v>
      </c>
      <c r="J200" s="2" t="s">
        <v>5122</v>
      </c>
      <c r="K200" s="2" t="s">
        <v>1281</v>
      </c>
      <c r="L200" s="2" t="s">
        <v>5123</v>
      </c>
      <c r="M200" s="2" t="s">
        <v>2774</v>
      </c>
      <c r="N200" s="2" t="s">
        <v>1276</v>
      </c>
      <c r="O200" s="2" t="s">
        <v>1870</v>
      </c>
      <c r="P200" s="2" t="s">
        <v>1844</v>
      </c>
      <c r="Q200" s="2" t="s">
        <v>1296</v>
      </c>
      <c r="R200" s="2" t="s">
        <v>1844</v>
      </c>
      <c r="S200" s="2" t="s">
        <v>1875</v>
      </c>
      <c r="T200" s="2" t="s">
        <v>1278</v>
      </c>
      <c r="U200" s="2" t="s">
        <v>1844</v>
      </c>
      <c r="V200" s="2" t="s">
        <v>1844</v>
      </c>
      <c r="W200" s="2" t="s">
        <v>5125</v>
      </c>
      <c r="X200" s="2" t="s">
        <v>5126</v>
      </c>
      <c r="Y200" s="2" t="s">
        <v>1871</v>
      </c>
      <c r="Z200" s="2" t="s">
        <v>1281</v>
      </c>
      <c r="AA200" s="2" t="s">
        <v>1281</v>
      </c>
      <c r="AB200" s="2" t="s">
        <v>5127</v>
      </c>
      <c r="AC200" s="2" t="s">
        <v>1852</v>
      </c>
      <c r="AD200" s="2" t="s">
        <v>1844</v>
      </c>
      <c r="AE200" s="2" t="s">
        <v>1844</v>
      </c>
      <c r="AF200" s="2" t="s">
        <v>1873</v>
      </c>
      <c r="AG200" s="2" t="s">
        <v>1844</v>
      </c>
      <c r="AH200" s="2" t="s">
        <v>1844</v>
      </c>
      <c r="AI200" s="2" t="s">
        <v>1844</v>
      </c>
      <c r="AJ200" s="2" t="s">
        <v>1281</v>
      </c>
      <c r="AK200" s="2" t="s">
        <v>1844</v>
      </c>
      <c r="AL200" s="2" t="s">
        <v>53</v>
      </c>
      <c r="AM200" s="2" t="s">
        <v>1844</v>
      </c>
      <c r="AN200" s="2" t="s">
        <v>1844</v>
      </c>
      <c r="AO200" s="2" t="s">
        <v>1857</v>
      </c>
      <c r="AP200" s="2" t="s">
        <v>1857</v>
      </c>
      <c r="AQ200" s="2" t="s">
        <v>1844</v>
      </c>
      <c r="AR200" s="2" t="s">
        <v>1844</v>
      </c>
      <c r="AS200" s="2" t="s">
        <v>1844</v>
      </c>
      <c r="AT200" s="2" t="s">
        <v>1844</v>
      </c>
      <c r="AU200" s="2" t="s">
        <v>1844</v>
      </c>
      <c r="AV200" s="2" t="s">
        <v>1281</v>
      </c>
      <c r="AW200" s="2" t="s">
        <v>5128</v>
      </c>
      <c r="AX200" s="2" t="s">
        <v>1844</v>
      </c>
      <c r="AY200" s="2" t="s">
        <v>1752</v>
      </c>
      <c r="AZ200" s="2" t="s">
        <v>2519</v>
      </c>
      <c r="BA200" s="2" t="s">
        <v>1844</v>
      </c>
      <c r="BB200" s="2" t="s">
        <v>1844</v>
      </c>
      <c r="BC200" s="2" t="s">
        <v>1844</v>
      </c>
      <c r="BD200" s="2" t="s">
        <v>1844</v>
      </c>
      <c r="BE200" s="2" t="s">
        <v>5129</v>
      </c>
      <c r="BF200" s="2" t="s">
        <v>1905</v>
      </c>
      <c r="BG200" s="2" t="s">
        <v>1905</v>
      </c>
      <c r="BH200" s="2" t="s">
        <v>2778</v>
      </c>
      <c r="BI200" s="2" t="s">
        <v>1857</v>
      </c>
      <c r="BJ200" s="2" t="s">
        <v>2311</v>
      </c>
      <c r="BK200" s="2" t="s">
        <v>1844</v>
      </c>
      <c r="BL200" s="2" t="s">
        <v>1015</v>
      </c>
      <c r="BM200" s="2" t="s">
        <v>1844</v>
      </c>
      <c r="BN200" s="2" t="s">
        <v>1872</v>
      </c>
      <c r="BO200" s="2" t="s">
        <v>1844</v>
      </c>
      <c r="BP200" s="2" t="s">
        <v>1844</v>
      </c>
      <c r="BQ200" s="2" t="s">
        <v>5187</v>
      </c>
      <c r="BR200" s="2" t="s">
        <v>1844</v>
      </c>
      <c r="BS200" s="2" t="s">
        <v>1844</v>
      </c>
      <c r="BT200" s="2" t="s">
        <v>5457</v>
      </c>
      <c r="BU200" s="2" t="s">
        <v>1844</v>
      </c>
      <c r="BV200" s="2" t="s">
        <v>1844</v>
      </c>
      <c r="BW200" s="2" t="s">
        <v>1844</v>
      </c>
      <c r="BX200" s="2" t="s">
        <v>1844</v>
      </c>
      <c r="BY200" s="2" t="s">
        <v>1844</v>
      </c>
      <c r="BZ200" s="2" t="s">
        <v>1844</v>
      </c>
      <c r="CA200" s="2" t="s">
        <v>1844</v>
      </c>
      <c r="CB200" s="2" t="s">
        <v>1853</v>
      </c>
      <c r="CC200" s="2" t="s">
        <v>1844</v>
      </c>
      <c r="CD200" s="2" t="s">
        <v>1844</v>
      </c>
      <c r="CE200" s="2" t="s">
        <v>1854</v>
      </c>
      <c r="CF200" s="2" t="s">
        <v>1844</v>
      </c>
      <c r="CG200" s="2" t="s">
        <v>5131</v>
      </c>
      <c r="CH200" s="2" t="s">
        <v>1844</v>
      </c>
      <c r="CI200" s="2" t="s">
        <v>55</v>
      </c>
      <c r="CJ200" s="2" t="s">
        <v>1844</v>
      </c>
      <c r="CK200" s="2" t="s">
        <v>5132</v>
      </c>
      <c r="CL200" s="2" t="s">
        <v>1844</v>
      </c>
      <c r="CM200" s="2" t="s">
        <v>1844</v>
      </c>
      <c r="CN200" s="2" t="s">
        <v>1851</v>
      </c>
      <c r="CO200" s="2" t="s">
        <v>1855</v>
      </c>
      <c r="CP200" s="2" t="s">
        <v>1844</v>
      </c>
      <c r="CQ200" s="2" t="s">
        <v>1844</v>
      </c>
      <c r="CR200" s="2" t="s">
        <v>1847</v>
      </c>
      <c r="CS200" s="2" t="s">
        <v>1876</v>
      </c>
      <c r="CT200" s="2" t="s">
        <v>1844</v>
      </c>
      <c r="CU200" s="2" t="s">
        <v>5133</v>
      </c>
      <c r="CV200" s="2" t="s">
        <v>5134</v>
      </c>
      <c r="CW200" s="3">
        <v>44796</v>
      </c>
      <c r="CX200" s="3">
        <v>44796</v>
      </c>
      <c r="CY200" s="3">
        <v>44796</v>
      </c>
      <c r="CZ200" s="28">
        <v>154211</v>
      </c>
      <c r="DA200" s="4">
        <v>0</v>
      </c>
      <c r="DB200" s="3"/>
      <c r="DC200" s="3"/>
      <c r="DD200" s="3">
        <v>44796</v>
      </c>
      <c r="DE200" s="3">
        <v>44796</v>
      </c>
      <c r="DF200" s="3"/>
      <c r="DG200" s="3">
        <v>44796</v>
      </c>
      <c r="DH200" s="3"/>
      <c r="DI200" s="3">
        <v>44796</v>
      </c>
      <c r="DJ200" s="3">
        <v>45348</v>
      </c>
      <c r="DK200" s="28">
        <v>0</v>
      </c>
      <c r="DL200" s="3"/>
      <c r="DM200" s="28">
        <v>0</v>
      </c>
      <c r="DN200" s="28">
        <v>0</v>
      </c>
      <c r="DO200" s="3">
        <v>44796</v>
      </c>
      <c r="DP200" s="2" t="s">
        <v>5135</v>
      </c>
      <c r="DQ200" s="28">
        <v>0</v>
      </c>
      <c r="DR200" s="28">
        <v>0</v>
      </c>
      <c r="DS200" s="28">
        <v>0</v>
      </c>
      <c r="DT200" s="28">
        <v>154211</v>
      </c>
      <c r="DU200" s="2" t="s">
        <v>1844</v>
      </c>
    </row>
    <row r="201" spans="1:125" x14ac:dyDescent="0.25">
      <c r="A201" s="2" t="s">
        <v>2765</v>
      </c>
      <c r="B201" s="2" t="s">
        <v>1298</v>
      </c>
      <c r="C201" s="2" t="s">
        <v>118</v>
      </c>
      <c r="D201" s="2" t="s">
        <v>119</v>
      </c>
      <c r="E201" s="2" t="s">
        <v>1425</v>
      </c>
      <c r="F201" s="2" t="s">
        <v>5363</v>
      </c>
      <c r="G201" s="2" t="s">
        <v>10</v>
      </c>
      <c r="H201" s="2" t="s">
        <v>54</v>
      </c>
      <c r="I201" s="2" t="s">
        <v>5121</v>
      </c>
      <c r="J201" s="2" t="s">
        <v>5122</v>
      </c>
      <c r="K201" s="2" t="s">
        <v>1281</v>
      </c>
      <c r="L201" s="2" t="s">
        <v>5148</v>
      </c>
      <c r="M201" s="2" t="s">
        <v>2764</v>
      </c>
      <c r="N201" s="2" t="s">
        <v>1276</v>
      </c>
      <c r="O201" s="2" t="s">
        <v>1992</v>
      </c>
      <c r="P201" s="2" t="s">
        <v>1844</v>
      </c>
      <c r="Q201" s="2" t="s">
        <v>1299</v>
      </c>
      <c r="R201" s="2" t="s">
        <v>1844</v>
      </c>
      <c r="S201" s="2" t="s">
        <v>2001</v>
      </c>
      <c r="T201" s="2" t="s">
        <v>1278</v>
      </c>
      <c r="U201" s="2" t="s">
        <v>1844</v>
      </c>
      <c r="V201" s="2" t="s">
        <v>1844</v>
      </c>
      <c r="W201" s="2" t="s">
        <v>5125</v>
      </c>
      <c r="X201" s="2" t="s">
        <v>5126</v>
      </c>
      <c r="Y201" s="2" t="s">
        <v>1914</v>
      </c>
      <c r="Z201" s="2" t="s">
        <v>1281</v>
      </c>
      <c r="AA201" s="2" t="s">
        <v>1281</v>
      </c>
      <c r="AB201" s="2" t="s">
        <v>5127</v>
      </c>
      <c r="AC201" s="2" t="s">
        <v>1852</v>
      </c>
      <c r="AD201" s="2" t="s">
        <v>1844</v>
      </c>
      <c r="AE201" s="2" t="s">
        <v>1844</v>
      </c>
      <c r="AF201" s="2" t="s">
        <v>1844</v>
      </c>
      <c r="AG201" s="2" t="s">
        <v>1844</v>
      </c>
      <c r="AH201" s="2" t="s">
        <v>1844</v>
      </c>
      <c r="AI201" s="2" t="s">
        <v>1844</v>
      </c>
      <c r="AJ201" s="2" t="s">
        <v>1281</v>
      </c>
      <c r="AK201" s="2" t="s">
        <v>1844</v>
      </c>
      <c r="AL201" s="2" t="s">
        <v>120</v>
      </c>
      <c r="AM201" s="2" t="s">
        <v>1844</v>
      </c>
      <c r="AN201" s="2" t="s">
        <v>1844</v>
      </c>
      <c r="AO201" s="2" t="s">
        <v>1857</v>
      </c>
      <c r="AP201" s="2" t="s">
        <v>1857</v>
      </c>
      <c r="AQ201" s="2" t="s">
        <v>1844</v>
      </c>
      <c r="AR201" s="2" t="s">
        <v>1844</v>
      </c>
      <c r="AS201" s="2" t="s">
        <v>1844</v>
      </c>
      <c r="AT201" s="2" t="s">
        <v>1844</v>
      </c>
      <c r="AU201" s="2" t="s">
        <v>1844</v>
      </c>
      <c r="AV201" s="2" t="s">
        <v>1281</v>
      </c>
      <c r="AW201" s="2" t="s">
        <v>5128</v>
      </c>
      <c r="AX201" s="2" t="s">
        <v>1844</v>
      </c>
      <c r="AY201" s="2" t="s">
        <v>1752</v>
      </c>
      <c r="AZ201" s="2" t="s">
        <v>2767</v>
      </c>
      <c r="BA201" s="2" t="s">
        <v>1844</v>
      </c>
      <c r="BB201" s="2" t="s">
        <v>1844</v>
      </c>
      <c r="BC201" s="2" t="s">
        <v>1844</v>
      </c>
      <c r="BD201" s="2" t="s">
        <v>1844</v>
      </c>
      <c r="BE201" s="2" t="s">
        <v>5129</v>
      </c>
      <c r="BF201" s="2" t="s">
        <v>2375</v>
      </c>
      <c r="BG201" s="2" t="s">
        <v>1961</v>
      </c>
      <c r="BH201" s="2" t="s">
        <v>2769</v>
      </c>
      <c r="BI201" s="2" t="s">
        <v>1857</v>
      </c>
      <c r="BJ201" s="2" t="s">
        <v>2768</v>
      </c>
      <c r="BK201" s="2" t="s">
        <v>1844</v>
      </c>
      <c r="BL201" s="2" t="s">
        <v>1025</v>
      </c>
      <c r="BM201" s="2" t="s">
        <v>1844</v>
      </c>
      <c r="BN201" s="2" t="s">
        <v>1999</v>
      </c>
      <c r="BO201" s="2" t="s">
        <v>1844</v>
      </c>
      <c r="BP201" s="2" t="s">
        <v>1844</v>
      </c>
      <c r="BQ201" s="2" t="s">
        <v>5187</v>
      </c>
      <c r="BR201" s="2" t="s">
        <v>1844</v>
      </c>
      <c r="BS201" s="2" t="s">
        <v>1844</v>
      </c>
      <c r="BT201" s="2" t="s">
        <v>5458</v>
      </c>
      <c r="BU201" s="2" t="s">
        <v>1844</v>
      </c>
      <c r="BV201" s="2" t="s">
        <v>1844</v>
      </c>
      <c r="BW201" s="2" t="s">
        <v>1844</v>
      </c>
      <c r="BX201" s="2" t="s">
        <v>1844</v>
      </c>
      <c r="BY201" s="2" t="s">
        <v>1844</v>
      </c>
      <c r="BZ201" s="2" t="s">
        <v>1844</v>
      </c>
      <c r="CA201" s="2" t="s">
        <v>1844</v>
      </c>
      <c r="CB201" s="2" t="s">
        <v>1853</v>
      </c>
      <c r="CC201" s="2" t="s">
        <v>1844</v>
      </c>
      <c r="CD201" s="2" t="s">
        <v>1844</v>
      </c>
      <c r="CE201" s="2" t="s">
        <v>1854</v>
      </c>
      <c r="CF201" s="2" t="s">
        <v>1844</v>
      </c>
      <c r="CG201" s="2" t="s">
        <v>5131</v>
      </c>
      <c r="CH201" s="2" t="s">
        <v>1844</v>
      </c>
      <c r="CI201" s="2" t="s">
        <v>121</v>
      </c>
      <c r="CJ201" s="2" t="s">
        <v>1844</v>
      </c>
      <c r="CK201" s="2" t="s">
        <v>5132</v>
      </c>
      <c r="CL201" s="2" t="s">
        <v>1844</v>
      </c>
      <c r="CM201" s="2" t="s">
        <v>1844</v>
      </c>
      <c r="CN201" s="2" t="s">
        <v>1851</v>
      </c>
      <c r="CO201" s="2" t="s">
        <v>1855</v>
      </c>
      <c r="CP201" s="2" t="s">
        <v>1844</v>
      </c>
      <c r="CQ201" s="2" t="s">
        <v>1844</v>
      </c>
      <c r="CR201" s="2" t="s">
        <v>1847</v>
      </c>
      <c r="CS201" s="2" t="s">
        <v>2002</v>
      </c>
      <c r="CT201" s="2" t="s">
        <v>1844</v>
      </c>
      <c r="CU201" s="2" t="s">
        <v>5133</v>
      </c>
      <c r="CV201" s="2" t="s">
        <v>5134</v>
      </c>
      <c r="CW201" s="3">
        <v>44795</v>
      </c>
      <c r="CX201" s="3">
        <v>44795</v>
      </c>
      <c r="CY201" s="3">
        <v>44795</v>
      </c>
      <c r="CZ201" s="28">
        <v>86358</v>
      </c>
      <c r="DA201" s="4">
        <v>0</v>
      </c>
      <c r="DB201" s="3"/>
      <c r="DC201" s="3"/>
      <c r="DD201" s="3">
        <v>44795</v>
      </c>
      <c r="DE201" s="3">
        <v>44795</v>
      </c>
      <c r="DF201" s="3"/>
      <c r="DG201" s="3">
        <v>44795</v>
      </c>
      <c r="DH201" s="3">
        <v>44795</v>
      </c>
      <c r="DI201" s="3">
        <v>44795</v>
      </c>
      <c r="DJ201" s="3">
        <v>45348</v>
      </c>
      <c r="DK201" s="28">
        <v>0</v>
      </c>
      <c r="DL201" s="3"/>
      <c r="DM201" s="28">
        <v>0</v>
      </c>
      <c r="DN201" s="28">
        <v>0</v>
      </c>
      <c r="DO201" s="3">
        <v>44795</v>
      </c>
      <c r="DP201" s="2" t="s">
        <v>5135</v>
      </c>
      <c r="DQ201" s="28">
        <v>0</v>
      </c>
      <c r="DR201" s="28">
        <v>0</v>
      </c>
      <c r="DS201" s="28">
        <v>0</v>
      </c>
      <c r="DT201" s="28">
        <v>86358</v>
      </c>
      <c r="DU201" s="2" t="s">
        <v>1844</v>
      </c>
    </row>
    <row r="202" spans="1:125" x14ac:dyDescent="0.25">
      <c r="A202" s="2" t="s">
        <v>2757</v>
      </c>
      <c r="B202" s="2" t="s">
        <v>1295</v>
      </c>
      <c r="C202" s="2" t="s">
        <v>51</v>
      </c>
      <c r="D202" s="2" t="s">
        <v>52</v>
      </c>
      <c r="E202" s="2" t="s">
        <v>1424</v>
      </c>
      <c r="F202" s="2" t="s">
        <v>5363</v>
      </c>
      <c r="G202" s="2" t="s">
        <v>10</v>
      </c>
      <c r="H202" s="2" t="s">
        <v>60</v>
      </c>
      <c r="I202" s="2" t="s">
        <v>5121</v>
      </c>
      <c r="J202" s="2" t="s">
        <v>5122</v>
      </c>
      <c r="K202" s="2" t="s">
        <v>1281</v>
      </c>
      <c r="L202" s="2" t="s">
        <v>5123</v>
      </c>
      <c r="M202" s="2" t="s">
        <v>2756</v>
      </c>
      <c r="N202" s="2" t="s">
        <v>1276</v>
      </c>
      <c r="O202" s="2" t="s">
        <v>1870</v>
      </c>
      <c r="P202" s="2" t="s">
        <v>1844</v>
      </c>
      <c r="Q202" s="2" t="s">
        <v>1299</v>
      </c>
      <c r="R202" s="2" t="s">
        <v>1844</v>
      </c>
      <c r="S202" s="2" t="s">
        <v>1875</v>
      </c>
      <c r="T202" s="2" t="s">
        <v>1278</v>
      </c>
      <c r="U202" s="2" t="s">
        <v>1844</v>
      </c>
      <c r="V202" s="2" t="s">
        <v>1844</v>
      </c>
      <c r="W202" s="2" t="s">
        <v>5125</v>
      </c>
      <c r="X202" s="2" t="s">
        <v>5126</v>
      </c>
      <c r="Y202" s="2" t="s">
        <v>1871</v>
      </c>
      <c r="Z202" s="2" t="s">
        <v>1281</v>
      </c>
      <c r="AA202" s="2" t="s">
        <v>1281</v>
      </c>
      <c r="AB202" s="2" t="s">
        <v>5127</v>
      </c>
      <c r="AC202" s="2" t="s">
        <v>1852</v>
      </c>
      <c r="AD202" s="2" t="s">
        <v>1844</v>
      </c>
      <c r="AE202" s="2" t="s">
        <v>1844</v>
      </c>
      <c r="AF202" s="2" t="s">
        <v>1873</v>
      </c>
      <c r="AG202" s="2" t="s">
        <v>1844</v>
      </c>
      <c r="AH202" s="2" t="s">
        <v>1844</v>
      </c>
      <c r="AI202" s="2" t="s">
        <v>1844</v>
      </c>
      <c r="AJ202" s="2" t="s">
        <v>1281</v>
      </c>
      <c r="AK202" s="2" t="s">
        <v>1844</v>
      </c>
      <c r="AL202" s="2" t="s">
        <v>53</v>
      </c>
      <c r="AM202" s="2" t="s">
        <v>1844</v>
      </c>
      <c r="AN202" s="2" t="s">
        <v>1844</v>
      </c>
      <c r="AO202" s="2" t="s">
        <v>1857</v>
      </c>
      <c r="AP202" s="2" t="s">
        <v>1857</v>
      </c>
      <c r="AQ202" s="2" t="s">
        <v>1844</v>
      </c>
      <c r="AR202" s="2" t="s">
        <v>1844</v>
      </c>
      <c r="AS202" s="2" t="s">
        <v>1844</v>
      </c>
      <c r="AT202" s="2" t="s">
        <v>1844</v>
      </c>
      <c r="AU202" s="2" t="s">
        <v>1844</v>
      </c>
      <c r="AV202" s="2" t="s">
        <v>1281</v>
      </c>
      <c r="AW202" s="2" t="s">
        <v>5128</v>
      </c>
      <c r="AX202" s="2" t="s">
        <v>1844</v>
      </c>
      <c r="AY202" s="2" t="s">
        <v>1752</v>
      </c>
      <c r="AZ202" s="2" t="s">
        <v>1961</v>
      </c>
      <c r="BA202" s="2" t="s">
        <v>1844</v>
      </c>
      <c r="BB202" s="2" t="s">
        <v>1844</v>
      </c>
      <c r="BC202" s="2" t="s">
        <v>1844</v>
      </c>
      <c r="BD202" s="2" t="s">
        <v>1844</v>
      </c>
      <c r="BE202" s="2" t="s">
        <v>5129</v>
      </c>
      <c r="BF202" s="2" t="s">
        <v>1857</v>
      </c>
      <c r="BG202" s="2" t="s">
        <v>1857</v>
      </c>
      <c r="BH202" s="2" t="s">
        <v>2759</v>
      </c>
      <c r="BI202" s="2" t="s">
        <v>1857</v>
      </c>
      <c r="BJ202" s="2" t="s">
        <v>1962</v>
      </c>
      <c r="BK202" s="2" t="s">
        <v>1844</v>
      </c>
      <c r="BL202" s="2" t="s">
        <v>1015</v>
      </c>
      <c r="BM202" s="2" t="s">
        <v>1844</v>
      </c>
      <c r="BN202" s="2" t="s">
        <v>1872</v>
      </c>
      <c r="BO202" s="2" t="s">
        <v>1844</v>
      </c>
      <c r="BP202" s="2" t="s">
        <v>1844</v>
      </c>
      <c r="BQ202" s="2" t="s">
        <v>5187</v>
      </c>
      <c r="BR202" s="2" t="s">
        <v>1844</v>
      </c>
      <c r="BS202" s="2" t="s">
        <v>1844</v>
      </c>
      <c r="BT202" s="2" t="s">
        <v>5459</v>
      </c>
      <c r="BU202" s="2" t="s">
        <v>1844</v>
      </c>
      <c r="BV202" s="2" t="s">
        <v>1844</v>
      </c>
      <c r="BW202" s="2" t="s">
        <v>1844</v>
      </c>
      <c r="BX202" s="2" t="s">
        <v>1844</v>
      </c>
      <c r="BY202" s="2" t="s">
        <v>1844</v>
      </c>
      <c r="BZ202" s="2" t="s">
        <v>1844</v>
      </c>
      <c r="CA202" s="2" t="s">
        <v>1844</v>
      </c>
      <c r="CB202" s="2" t="s">
        <v>1853</v>
      </c>
      <c r="CC202" s="2" t="s">
        <v>1844</v>
      </c>
      <c r="CD202" s="2" t="s">
        <v>1844</v>
      </c>
      <c r="CE202" s="2" t="s">
        <v>1854</v>
      </c>
      <c r="CF202" s="2" t="s">
        <v>1844</v>
      </c>
      <c r="CG202" s="2" t="s">
        <v>5131</v>
      </c>
      <c r="CH202" s="2" t="s">
        <v>1844</v>
      </c>
      <c r="CI202" s="2" t="s">
        <v>55</v>
      </c>
      <c r="CJ202" s="2" t="s">
        <v>1844</v>
      </c>
      <c r="CK202" s="2" t="s">
        <v>5132</v>
      </c>
      <c r="CL202" s="2" t="s">
        <v>1844</v>
      </c>
      <c r="CM202" s="2" t="s">
        <v>1844</v>
      </c>
      <c r="CN202" s="2" t="s">
        <v>1851</v>
      </c>
      <c r="CO202" s="2" t="s">
        <v>1855</v>
      </c>
      <c r="CP202" s="2" t="s">
        <v>1844</v>
      </c>
      <c r="CQ202" s="2" t="s">
        <v>1844</v>
      </c>
      <c r="CR202" s="2" t="s">
        <v>1847</v>
      </c>
      <c r="CS202" s="2" t="s">
        <v>1876</v>
      </c>
      <c r="CT202" s="2" t="s">
        <v>1844</v>
      </c>
      <c r="CU202" s="2" t="s">
        <v>5133</v>
      </c>
      <c r="CV202" s="2" t="s">
        <v>5134</v>
      </c>
      <c r="CW202" s="3">
        <v>44804</v>
      </c>
      <c r="CX202" s="3">
        <v>44792</v>
      </c>
      <c r="CY202" s="3">
        <v>44792</v>
      </c>
      <c r="CZ202" s="28">
        <v>51404</v>
      </c>
      <c r="DA202" s="4">
        <v>0</v>
      </c>
      <c r="DB202" s="3"/>
      <c r="DC202" s="3"/>
      <c r="DD202" s="3">
        <v>44804</v>
      </c>
      <c r="DE202" s="3">
        <v>44792</v>
      </c>
      <c r="DF202" s="3"/>
      <c r="DG202" s="3">
        <v>44804</v>
      </c>
      <c r="DH202" s="3">
        <v>44792</v>
      </c>
      <c r="DI202" s="3">
        <v>44792</v>
      </c>
      <c r="DJ202" s="3">
        <v>45348</v>
      </c>
      <c r="DK202" s="28">
        <v>0</v>
      </c>
      <c r="DL202" s="3"/>
      <c r="DM202" s="28">
        <v>0</v>
      </c>
      <c r="DN202" s="28">
        <v>0</v>
      </c>
      <c r="DO202" s="3">
        <v>44804</v>
      </c>
      <c r="DP202" s="2" t="s">
        <v>5135</v>
      </c>
      <c r="DQ202" s="28">
        <v>0</v>
      </c>
      <c r="DR202" s="28">
        <v>0</v>
      </c>
      <c r="DS202" s="28">
        <v>0</v>
      </c>
      <c r="DT202" s="28">
        <v>51404</v>
      </c>
      <c r="DU202" s="2" t="s">
        <v>1844</v>
      </c>
    </row>
    <row r="203" spans="1:125" x14ac:dyDescent="0.25">
      <c r="A203" s="2" t="s">
        <v>3186</v>
      </c>
      <c r="B203" s="2" t="s">
        <v>1279</v>
      </c>
      <c r="C203" s="2" t="s">
        <v>238</v>
      </c>
      <c r="D203" s="2" t="s">
        <v>239</v>
      </c>
      <c r="E203" s="2" t="s">
        <v>1476</v>
      </c>
      <c r="F203" s="2" t="s">
        <v>5363</v>
      </c>
      <c r="G203" s="2" t="s">
        <v>10</v>
      </c>
      <c r="H203" s="2" t="s">
        <v>54</v>
      </c>
      <c r="I203" s="2" t="s">
        <v>5121</v>
      </c>
      <c r="J203" s="2" t="s">
        <v>5122</v>
      </c>
      <c r="K203" s="2" t="s">
        <v>1281</v>
      </c>
      <c r="L203" s="2" t="s">
        <v>5139</v>
      </c>
      <c r="M203" s="2" t="s">
        <v>3185</v>
      </c>
      <c r="N203" s="2" t="s">
        <v>1276</v>
      </c>
      <c r="O203" s="2" t="s">
        <v>1846</v>
      </c>
      <c r="P203" s="2" t="s">
        <v>1844</v>
      </c>
      <c r="Q203" s="2" t="s">
        <v>1292</v>
      </c>
      <c r="R203" s="2" t="s">
        <v>1844</v>
      </c>
      <c r="S203" s="2" t="s">
        <v>1844</v>
      </c>
      <c r="T203" s="2" t="s">
        <v>1278</v>
      </c>
      <c r="U203" s="2" t="s">
        <v>1844</v>
      </c>
      <c r="V203" s="2" t="s">
        <v>1844</v>
      </c>
      <c r="W203" s="2" t="s">
        <v>5125</v>
      </c>
      <c r="X203" s="2" t="s">
        <v>5126</v>
      </c>
      <c r="Y203" s="2" t="s">
        <v>1856</v>
      </c>
      <c r="Z203" s="2" t="s">
        <v>1281</v>
      </c>
      <c r="AA203" s="2" t="s">
        <v>1281</v>
      </c>
      <c r="AB203" s="2" t="s">
        <v>5127</v>
      </c>
      <c r="AC203" s="2" t="s">
        <v>1852</v>
      </c>
      <c r="AD203" s="2" t="s">
        <v>1844</v>
      </c>
      <c r="AE203" s="2" t="s">
        <v>1844</v>
      </c>
      <c r="AF203" s="2" t="s">
        <v>1844</v>
      </c>
      <c r="AG203" s="2" t="s">
        <v>1844</v>
      </c>
      <c r="AH203" s="2" t="s">
        <v>1844</v>
      </c>
      <c r="AI203" s="2" t="s">
        <v>1844</v>
      </c>
      <c r="AJ203" s="2" t="s">
        <v>1281</v>
      </c>
      <c r="AK203" s="2" t="s">
        <v>1844</v>
      </c>
      <c r="AL203" s="2" t="s">
        <v>185</v>
      </c>
      <c r="AM203" s="2" t="s">
        <v>1844</v>
      </c>
      <c r="AN203" s="2" t="s">
        <v>1844</v>
      </c>
      <c r="AO203" s="2" t="s">
        <v>1857</v>
      </c>
      <c r="AP203" s="2" t="s">
        <v>1857</v>
      </c>
      <c r="AQ203" s="2" t="s">
        <v>1844</v>
      </c>
      <c r="AR203" s="2" t="s">
        <v>1844</v>
      </c>
      <c r="AS203" s="2" t="s">
        <v>1844</v>
      </c>
      <c r="AT203" s="2" t="s">
        <v>1844</v>
      </c>
      <c r="AU203" s="2" t="s">
        <v>1844</v>
      </c>
      <c r="AV203" s="2" t="s">
        <v>1281</v>
      </c>
      <c r="AW203" s="2" t="s">
        <v>5128</v>
      </c>
      <c r="AX203" s="2" t="s">
        <v>1844</v>
      </c>
      <c r="AY203" s="2" t="s">
        <v>1752</v>
      </c>
      <c r="AZ203" s="2" t="s">
        <v>1962</v>
      </c>
      <c r="BA203" s="2" t="s">
        <v>1844</v>
      </c>
      <c r="BB203" s="2" t="s">
        <v>1844</v>
      </c>
      <c r="BC203" s="2" t="s">
        <v>1844</v>
      </c>
      <c r="BD203" s="2" t="s">
        <v>1844</v>
      </c>
      <c r="BE203" s="2" t="s">
        <v>5129</v>
      </c>
      <c r="BF203" s="2" t="s">
        <v>1857</v>
      </c>
      <c r="BG203" s="2" t="s">
        <v>1857</v>
      </c>
      <c r="BH203" s="2" t="s">
        <v>3187</v>
      </c>
      <c r="BI203" s="2" t="s">
        <v>1857</v>
      </c>
      <c r="BJ203" s="2" t="s">
        <v>2282</v>
      </c>
      <c r="BK203" s="2" t="s">
        <v>1844</v>
      </c>
      <c r="BL203" s="2" t="s">
        <v>1015</v>
      </c>
      <c r="BM203" s="2" t="s">
        <v>1844</v>
      </c>
      <c r="BN203" s="2" t="s">
        <v>1844</v>
      </c>
      <c r="BO203" s="2" t="s">
        <v>1844</v>
      </c>
      <c r="BP203" s="2" t="s">
        <v>1844</v>
      </c>
      <c r="BQ203" s="2" t="s">
        <v>5187</v>
      </c>
      <c r="BR203" s="2" t="s">
        <v>1844</v>
      </c>
      <c r="BS203" s="2" t="s">
        <v>1844</v>
      </c>
      <c r="BT203" s="2" t="s">
        <v>5460</v>
      </c>
      <c r="BU203" s="2" t="s">
        <v>1844</v>
      </c>
      <c r="BV203" s="2" t="s">
        <v>1844</v>
      </c>
      <c r="BW203" s="2" t="s">
        <v>1844</v>
      </c>
      <c r="BX203" s="2" t="s">
        <v>1844</v>
      </c>
      <c r="BY203" s="2" t="s">
        <v>1844</v>
      </c>
      <c r="BZ203" s="2" t="s">
        <v>1844</v>
      </c>
      <c r="CA203" s="2" t="s">
        <v>1844</v>
      </c>
      <c r="CB203" s="2" t="s">
        <v>1853</v>
      </c>
      <c r="CC203" s="2" t="s">
        <v>1844</v>
      </c>
      <c r="CD203" s="2" t="s">
        <v>1844</v>
      </c>
      <c r="CE203" s="2" t="s">
        <v>1854</v>
      </c>
      <c r="CF203" s="2" t="s">
        <v>1844</v>
      </c>
      <c r="CG203" s="2" t="s">
        <v>1844</v>
      </c>
      <c r="CH203" s="2" t="s">
        <v>1844</v>
      </c>
      <c r="CI203" s="2" t="s">
        <v>240</v>
      </c>
      <c r="CJ203" s="2" t="s">
        <v>1844</v>
      </c>
      <c r="CK203" s="2" t="s">
        <v>5132</v>
      </c>
      <c r="CL203" s="2" t="s">
        <v>1844</v>
      </c>
      <c r="CM203" s="2" t="s">
        <v>1844</v>
      </c>
      <c r="CN203" s="2" t="s">
        <v>1851</v>
      </c>
      <c r="CO203" s="2" t="s">
        <v>1855</v>
      </c>
      <c r="CP203" s="2" t="s">
        <v>1844</v>
      </c>
      <c r="CQ203" s="2" t="s">
        <v>1844</v>
      </c>
      <c r="CR203" s="2" t="s">
        <v>1847</v>
      </c>
      <c r="CS203" s="2" t="s">
        <v>1844</v>
      </c>
      <c r="CT203" s="2" t="s">
        <v>1844</v>
      </c>
      <c r="CU203" s="2" t="s">
        <v>1844</v>
      </c>
      <c r="CV203" s="2" t="s">
        <v>5134</v>
      </c>
      <c r="CW203" s="3">
        <v>44918</v>
      </c>
      <c r="CX203" s="3">
        <v>44908</v>
      </c>
      <c r="CY203" s="3">
        <v>44909</v>
      </c>
      <c r="CZ203" s="28">
        <v>513661</v>
      </c>
      <c r="DA203" s="4">
        <v>0</v>
      </c>
      <c r="DB203" s="3"/>
      <c r="DC203" s="3"/>
      <c r="DD203" s="3">
        <v>44918</v>
      </c>
      <c r="DE203" s="3">
        <v>44908</v>
      </c>
      <c r="DF203" s="3"/>
      <c r="DG203" s="3">
        <v>44918</v>
      </c>
      <c r="DH203" s="3"/>
      <c r="DI203" s="3">
        <v>44908</v>
      </c>
      <c r="DJ203" s="3">
        <v>45348</v>
      </c>
      <c r="DK203" s="28">
        <v>0</v>
      </c>
      <c r="DL203" s="3"/>
      <c r="DM203" s="28">
        <v>0</v>
      </c>
      <c r="DN203" s="28">
        <v>0</v>
      </c>
      <c r="DO203" s="3">
        <v>44918</v>
      </c>
      <c r="DP203" s="2" t="s">
        <v>5135</v>
      </c>
      <c r="DQ203" s="28">
        <v>0</v>
      </c>
      <c r="DR203" s="28">
        <v>0</v>
      </c>
      <c r="DS203" s="28">
        <v>0</v>
      </c>
      <c r="DT203" s="28">
        <v>513661</v>
      </c>
      <c r="DU203" s="2" t="s">
        <v>1844</v>
      </c>
    </row>
    <row r="204" spans="1:125" x14ac:dyDescent="0.25">
      <c r="A204" s="2" t="s">
        <v>3178</v>
      </c>
      <c r="B204" s="2" t="s">
        <v>1295</v>
      </c>
      <c r="C204" s="2" t="s">
        <v>51</v>
      </c>
      <c r="D204" s="2" t="s">
        <v>52</v>
      </c>
      <c r="E204" s="2" t="s">
        <v>1475</v>
      </c>
      <c r="F204" s="2" t="s">
        <v>5363</v>
      </c>
      <c r="G204" s="2" t="s">
        <v>10</v>
      </c>
      <c r="H204" s="2" t="s">
        <v>1042</v>
      </c>
      <c r="I204" s="2" t="s">
        <v>5121</v>
      </c>
      <c r="J204" s="2" t="s">
        <v>5122</v>
      </c>
      <c r="K204" s="2" t="s">
        <v>1281</v>
      </c>
      <c r="L204" s="2" t="s">
        <v>5148</v>
      </c>
      <c r="M204" s="2" t="s">
        <v>3177</v>
      </c>
      <c r="N204" s="2" t="s">
        <v>1276</v>
      </c>
      <c r="O204" s="2" t="s">
        <v>1870</v>
      </c>
      <c r="P204" s="2" t="s">
        <v>1844</v>
      </c>
      <c r="Q204" s="2" t="s">
        <v>1296</v>
      </c>
      <c r="R204" s="2" t="s">
        <v>1844</v>
      </c>
      <c r="S204" s="2" t="s">
        <v>1875</v>
      </c>
      <c r="T204" s="2" t="s">
        <v>1278</v>
      </c>
      <c r="U204" s="2" t="s">
        <v>1844</v>
      </c>
      <c r="V204" s="2" t="s">
        <v>1844</v>
      </c>
      <c r="W204" s="2" t="s">
        <v>5125</v>
      </c>
      <c r="X204" s="2" t="s">
        <v>5126</v>
      </c>
      <c r="Y204" s="2" t="s">
        <v>1871</v>
      </c>
      <c r="Z204" s="2" t="s">
        <v>1281</v>
      </c>
      <c r="AA204" s="2" t="s">
        <v>1281</v>
      </c>
      <c r="AB204" s="2" t="s">
        <v>5127</v>
      </c>
      <c r="AC204" s="2" t="s">
        <v>1852</v>
      </c>
      <c r="AD204" s="2" t="s">
        <v>1844</v>
      </c>
      <c r="AE204" s="2" t="s">
        <v>1844</v>
      </c>
      <c r="AF204" s="2" t="s">
        <v>1873</v>
      </c>
      <c r="AG204" s="2" t="s">
        <v>1844</v>
      </c>
      <c r="AH204" s="2" t="s">
        <v>1844</v>
      </c>
      <c r="AI204" s="2" t="s">
        <v>1844</v>
      </c>
      <c r="AJ204" s="2" t="s">
        <v>1281</v>
      </c>
      <c r="AK204" s="2" t="s">
        <v>1844</v>
      </c>
      <c r="AL204" s="2" t="s">
        <v>53</v>
      </c>
      <c r="AM204" s="2" t="s">
        <v>1844</v>
      </c>
      <c r="AN204" s="2" t="s">
        <v>1844</v>
      </c>
      <c r="AO204" s="2" t="s">
        <v>1857</v>
      </c>
      <c r="AP204" s="2" t="s">
        <v>1857</v>
      </c>
      <c r="AQ204" s="2" t="s">
        <v>1844</v>
      </c>
      <c r="AR204" s="2" t="s">
        <v>1844</v>
      </c>
      <c r="AS204" s="2" t="s">
        <v>1844</v>
      </c>
      <c r="AT204" s="2" t="s">
        <v>1844</v>
      </c>
      <c r="AU204" s="2" t="s">
        <v>1844</v>
      </c>
      <c r="AV204" s="2" t="s">
        <v>1281</v>
      </c>
      <c r="AW204" s="2" t="s">
        <v>5128</v>
      </c>
      <c r="AX204" s="2" t="s">
        <v>1844</v>
      </c>
      <c r="AY204" s="2" t="s">
        <v>1752</v>
      </c>
      <c r="AZ204" s="2" t="s">
        <v>2166</v>
      </c>
      <c r="BA204" s="2" t="s">
        <v>1844</v>
      </c>
      <c r="BB204" s="2" t="s">
        <v>1844</v>
      </c>
      <c r="BC204" s="2" t="s">
        <v>1844</v>
      </c>
      <c r="BD204" s="2" t="s">
        <v>1844</v>
      </c>
      <c r="BE204" s="2" t="s">
        <v>5129</v>
      </c>
      <c r="BF204" s="2" t="s">
        <v>1905</v>
      </c>
      <c r="BG204" s="2" t="s">
        <v>1905</v>
      </c>
      <c r="BH204" s="2" t="s">
        <v>3180</v>
      </c>
      <c r="BI204" s="2" t="s">
        <v>1857</v>
      </c>
      <c r="BJ204" s="2" t="s">
        <v>1961</v>
      </c>
      <c r="BK204" s="2" t="s">
        <v>1844</v>
      </c>
      <c r="BL204" s="2" t="s">
        <v>1025</v>
      </c>
      <c r="BM204" s="2" t="s">
        <v>1844</v>
      </c>
      <c r="BN204" s="2" t="s">
        <v>1872</v>
      </c>
      <c r="BO204" s="2" t="s">
        <v>1844</v>
      </c>
      <c r="BP204" s="2" t="s">
        <v>1844</v>
      </c>
      <c r="BQ204" s="2" t="s">
        <v>5187</v>
      </c>
      <c r="BR204" s="2" t="s">
        <v>1844</v>
      </c>
      <c r="BS204" s="2" t="s">
        <v>1844</v>
      </c>
      <c r="BT204" s="2" t="s">
        <v>5461</v>
      </c>
      <c r="BU204" s="2" t="s">
        <v>1844</v>
      </c>
      <c r="BV204" s="2" t="s">
        <v>1844</v>
      </c>
      <c r="BW204" s="2" t="s">
        <v>1844</v>
      </c>
      <c r="BX204" s="2" t="s">
        <v>1844</v>
      </c>
      <c r="BY204" s="2" t="s">
        <v>1844</v>
      </c>
      <c r="BZ204" s="2" t="s">
        <v>1844</v>
      </c>
      <c r="CA204" s="2" t="s">
        <v>1844</v>
      </c>
      <c r="CB204" s="2" t="s">
        <v>1853</v>
      </c>
      <c r="CC204" s="2" t="s">
        <v>1844</v>
      </c>
      <c r="CD204" s="2" t="s">
        <v>1844</v>
      </c>
      <c r="CE204" s="2" t="s">
        <v>1854</v>
      </c>
      <c r="CF204" s="2" t="s">
        <v>1844</v>
      </c>
      <c r="CG204" s="2" t="s">
        <v>5131</v>
      </c>
      <c r="CH204" s="2" t="s">
        <v>1844</v>
      </c>
      <c r="CI204" s="2" t="s">
        <v>55</v>
      </c>
      <c r="CJ204" s="2" t="s">
        <v>1844</v>
      </c>
      <c r="CK204" s="2" t="s">
        <v>5132</v>
      </c>
      <c r="CL204" s="2" t="s">
        <v>1844</v>
      </c>
      <c r="CM204" s="2" t="s">
        <v>1844</v>
      </c>
      <c r="CN204" s="2" t="s">
        <v>1851</v>
      </c>
      <c r="CO204" s="2" t="s">
        <v>1855</v>
      </c>
      <c r="CP204" s="2" t="s">
        <v>1844</v>
      </c>
      <c r="CQ204" s="2" t="s">
        <v>1844</v>
      </c>
      <c r="CR204" s="2" t="s">
        <v>1847</v>
      </c>
      <c r="CS204" s="2" t="s">
        <v>1876</v>
      </c>
      <c r="CT204" s="2" t="s">
        <v>1844</v>
      </c>
      <c r="CU204" s="2" t="s">
        <v>5133</v>
      </c>
      <c r="CV204" s="2" t="s">
        <v>5134</v>
      </c>
      <c r="CW204" s="3">
        <v>44908</v>
      </c>
      <c r="CX204" s="3">
        <v>44908</v>
      </c>
      <c r="CY204" s="3">
        <v>44908</v>
      </c>
      <c r="CZ204" s="28">
        <v>154211</v>
      </c>
      <c r="DA204" s="4">
        <v>0</v>
      </c>
      <c r="DB204" s="3"/>
      <c r="DC204" s="3"/>
      <c r="DD204" s="3">
        <v>44908</v>
      </c>
      <c r="DE204" s="3">
        <v>44908</v>
      </c>
      <c r="DF204" s="3"/>
      <c r="DG204" s="3">
        <v>44908</v>
      </c>
      <c r="DH204" s="3"/>
      <c r="DI204" s="3">
        <v>44908</v>
      </c>
      <c r="DJ204" s="3">
        <v>45348</v>
      </c>
      <c r="DK204" s="28">
        <v>0</v>
      </c>
      <c r="DL204" s="3"/>
      <c r="DM204" s="28">
        <v>0</v>
      </c>
      <c r="DN204" s="28">
        <v>0</v>
      </c>
      <c r="DO204" s="3">
        <v>44908</v>
      </c>
      <c r="DP204" s="2" t="s">
        <v>5135</v>
      </c>
      <c r="DQ204" s="28">
        <v>0</v>
      </c>
      <c r="DR204" s="28">
        <v>0</v>
      </c>
      <c r="DS204" s="28">
        <v>0</v>
      </c>
      <c r="DT204" s="28">
        <v>154211</v>
      </c>
      <c r="DU204" s="2" t="s">
        <v>1844</v>
      </c>
    </row>
    <row r="205" spans="1:125" x14ac:dyDescent="0.25">
      <c r="A205" s="2" t="s">
        <v>3137</v>
      </c>
      <c r="B205" s="2" t="s">
        <v>1295</v>
      </c>
      <c r="C205" s="2" t="s">
        <v>51</v>
      </c>
      <c r="D205" s="2" t="s">
        <v>52</v>
      </c>
      <c r="E205" s="2" t="s">
        <v>1473</v>
      </c>
      <c r="F205" s="2" t="s">
        <v>5363</v>
      </c>
      <c r="G205" s="2" t="s">
        <v>10</v>
      </c>
      <c r="H205" s="2" t="s">
        <v>8</v>
      </c>
      <c r="I205" s="2" t="s">
        <v>5121</v>
      </c>
      <c r="J205" s="2" t="s">
        <v>5122</v>
      </c>
      <c r="K205" s="2" t="s">
        <v>1281</v>
      </c>
      <c r="L205" s="2" t="s">
        <v>5123</v>
      </c>
      <c r="M205" s="2" t="s">
        <v>3136</v>
      </c>
      <c r="N205" s="2" t="s">
        <v>1276</v>
      </c>
      <c r="O205" s="2" t="s">
        <v>1870</v>
      </c>
      <c r="P205" s="2" t="s">
        <v>1844</v>
      </c>
      <c r="Q205" s="2" t="s">
        <v>1299</v>
      </c>
      <c r="R205" s="2" t="s">
        <v>1844</v>
      </c>
      <c r="S205" s="2" t="s">
        <v>1875</v>
      </c>
      <c r="T205" s="2" t="s">
        <v>1278</v>
      </c>
      <c r="U205" s="2" t="s">
        <v>1844</v>
      </c>
      <c r="V205" s="2" t="s">
        <v>1844</v>
      </c>
      <c r="W205" s="2" t="s">
        <v>5125</v>
      </c>
      <c r="X205" s="2" t="s">
        <v>5126</v>
      </c>
      <c r="Y205" s="2" t="s">
        <v>1871</v>
      </c>
      <c r="Z205" s="2" t="s">
        <v>1281</v>
      </c>
      <c r="AA205" s="2" t="s">
        <v>1281</v>
      </c>
      <c r="AB205" s="2" t="s">
        <v>5127</v>
      </c>
      <c r="AC205" s="2" t="s">
        <v>1852</v>
      </c>
      <c r="AD205" s="2" t="s">
        <v>1844</v>
      </c>
      <c r="AE205" s="2" t="s">
        <v>1844</v>
      </c>
      <c r="AF205" s="2" t="s">
        <v>1873</v>
      </c>
      <c r="AG205" s="2" t="s">
        <v>1844</v>
      </c>
      <c r="AH205" s="2" t="s">
        <v>1844</v>
      </c>
      <c r="AI205" s="2" t="s">
        <v>1844</v>
      </c>
      <c r="AJ205" s="2" t="s">
        <v>1281</v>
      </c>
      <c r="AK205" s="2" t="s">
        <v>1844</v>
      </c>
      <c r="AL205" s="2" t="s">
        <v>53</v>
      </c>
      <c r="AM205" s="2" t="s">
        <v>1844</v>
      </c>
      <c r="AN205" s="2" t="s">
        <v>1844</v>
      </c>
      <c r="AO205" s="2" t="s">
        <v>1857</v>
      </c>
      <c r="AP205" s="2" t="s">
        <v>1857</v>
      </c>
      <c r="AQ205" s="2" t="s">
        <v>1844</v>
      </c>
      <c r="AR205" s="2" t="s">
        <v>1844</v>
      </c>
      <c r="AS205" s="2" t="s">
        <v>1844</v>
      </c>
      <c r="AT205" s="2" t="s">
        <v>1844</v>
      </c>
      <c r="AU205" s="2" t="s">
        <v>1844</v>
      </c>
      <c r="AV205" s="2" t="s">
        <v>1281</v>
      </c>
      <c r="AW205" s="2" t="s">
        <v>5128</v>
      </c>
      <c r="AX205" s="2" t="s">
        <v>1844</v>
      </c>
      <c r="AY205" s="2" t="s">
        <v>1752</v>
      </c>
      <c r="AZ205" s="2" t="s">
        <v>2222</v>
      </c>
      <c r="BA205" s="2" t="s">
        <v>1844</v>
      </c>
      <c r="BB205" s="2" t="s">
        <v>1844</v>
      </c>
      <c r="BC205" s="2" t="s">
        <v>1844</v>
      </c>
      <c r="BD205" s="2" t="s">
        <v>1844</v>
      </c>
      <c r="BE205" s="2" t="s">
        <v>5129</v>
      </c>
      <c r="BF205" s="2" t="s">
        <v>5462</v>
      </c>
      <c r="BG205" s="2" t="s">
        <v>5462</v>
      </c>
      <c r="BH205" s="2" t="s">
        <v>3139</v>
      </c>
      <c r="BI205" s="2" t="s">
        <v>1857</v>
      </c>
      <c r="BJ205" s="2" t="s">
        <v>2134</v>
      </c>
      <c r="BK205" s="2" t="s">
        <v>1844</v>
      </c>
      <c r="BL205" s="2" t="s">
        <v>1025</v>
      </c>
      <c r="BM205" s="2" t="s">
        <v>1844</v>
      </c>
      <c r="BN205" s="2" t="s">
        <v>1872</v>
      </c>
      <c r="BO205" s="2" t="s">
        <v>1844</v>
      </c>
      <c r="BP205" s="2" t="s">
        <v>1844</v>
      </c>
      <c r="BQ205" s="2" t="s">
        <v>5187</v>
      </c>
      <c r="BR205" s="2" t="s">
        <v>1844</v>
      </c>
      <c r="BS205" s="2" t="s">
        <v>1844</v>
      </c>
      <c r="BT205" s="2" t="s">
        <v>5463</v>
      </c>
      <c r="BU205" s="2" t="s">
        <v>1844</v>
      </c>
      <c r="BV205" s="2" t="s">
        <v>1844</v>
      </c>
      <c r="BW205" s="2" t="s">
        <v>1844</v>
      </c>
      <c r="BX205" s="2" t="s">
        <v>1844</v>
      </c>
      <c r="BY205" s="2" t="s">
        <v>1844</v>
      </c>
      <c r="BZ205" s="2" t="s">
        <v>1844</v>
      </c>
      <c r="CA205" s="2" t="s">
        <v>1844</v>
      </c>
      <c r="CB205" s="2" t="s">
        <v>1853</v>
      </c>
      <c r="CC205" s="2" t="s">
        <v>1844</v>
      </c>
      <c r="CD205" s="2" t="s">
        <v>1844</v>
      </c>
      <c r="CE205" s="2" t="s">
        <v>1854</v>
      </c>
      <c r="CF205" s="2" t="s">
        <v>1844</v>
      </c>
      <c r="CG205" s="2" t="s">
        <v>5131</v>
      </c>
      <c r="CH205" s="2" t="s">
        <v>1844</v>
      </c>
      <c r="CI205" s="2" t="s">
        <v>55</v>
      </c>
      <c r="CJ205" s="2" t="s">
        <v>1844</v>
      </c>
      <c r="CK205" s="2" t="s">
        <v>5132</v>
      </c>
      <c r="CL205" s="2" t="s">
        <v>1844</v>
      </c>
      <c r="CM205" s="2" t="s">
        <v>1844</v>
      </c>
      <c r="CN205" s="2" t="s">
        <v>1851</v>
      </c>
      <c r="CO205" s="2" t="s">
        <v>1855</v>
      </c>
      <c r="CP205" s="2" t="s">
        <v>1844</v>
      </c>
      <c r="CQ205" s="2" t="s">
        <v>1844</v>
      </c>
      <c r="CR205" s="2" t="s">
        <v>1847</v>
      </c>
      <c r="CS205" s="2" t="s">
        <v>1876</v>
      </c>
      <c r="CT205" s="2" t="s">
        <v>1844</v>
      </c>
      <c r="CU205" s="2" t="s">
        <v>5133</v>
      </c>
      <c r="CV205" s="2" t="s">
        <v>5134</v>
      </c>
      <c r="CW205" s="3">
        <v>44902</v>
      </c>
      <c r="CX205" s="3">
        <v>44902</v>
      </c>
      <c r="CY205" s="3">
        <v>44902</v>
      </c>
      <c r="CZ205" s="28">
        <v>324870</v>
      </c>
      <c r="DA205" s="4">
        <v>0</v>
      </c>
      <c r="DB205" s="3"/>
      <c r="DC205" s="3"/>
      <c r="DD205" s="3">
        <v>44902</v>
      </c>
      <c r="DE205" s="3">
        <v>44902</v>
      </c>
      <c r="DF205" s="3"/>
      <c r="DG205" s="3">
        <v>44902</v>
      </c>
      <c r="DH205" s="3">
        <v>44902</v>
      </c>
      <c r="DI205" s="3">
        <v>44902</v>
      </c>
      <c r="DJ205" s="3">
        <v>45348</v>
      </c>
      <c r="DK205" s="28">
        <v>0</v>
      </c>
      <c r="DL205" s="3"/>
      <c r="DM205" s="28">
        <v>0</v>
      </c>
      <c r="DN205" s="28">
        <v>0</v>
      </c>
      <c r="DO205" s="3">
        <v>44902</v>
      </c>
      <c r="DP205" s="2" t="s">
        <v>5135</v>
      </c>
      <c r="DQ205" s="28">
        <v>0</v>
      </c>
      <c r="DR205" s="28">
        <v>0</v>
      </c>
      <c r="DS205" s="28">
        <v>0</v>
      </c>
      <c r="DT205" s="28">
        <v>324870</v>
      </c>
      <c r="DU205" s="2" t="s">
        <v>1844</v>
      </c>
    </row>
    <row r="206" spans="1:125" x14ac:dyDescent="0.25">
      <c r="A206" s="2" t="s">
        <v>3146</v>
      </c>
      <c r="B206" s="2" t="s">
        <v>1298</v>
      </c>
      <c r="C206" s="2" t="s">
        <v>118</v>
      </c>
      <c r="D206" s="2" t="s">
        <v>119</v>
      </c>
      <c r="E206" s="2" t="s">
        <v>1466</v>
      </c>
      <c r="F206" s="2" t="s">
        <v>5363</v>
      </c>
      <c r="G206" s="2" t="s">
        <v>10</v>
      </c>
      <c r="H206" s="2" t="s">
        <v>67</v>
      </c>
      <c r="I206" s="2" t="s">
        <v>5121</v>
      </c>
      <c r="J206" s="2" t="s">
        <v>5122</v>
      </c>
      <c r="K206" s="2" t="s">
        <v>1281</v>
      </c>
      <c r="L206" s="2" t="s">
        <v>5148</v>
      </c>
      <c r="M206" s="2" t="s">
        <v>3145</v>
      </c>
      <c r="N206" s="2" t="s">
        <v>1276</v>
      </c>
      <c r="O206" s="2" t="s">
        <v>1992</v>
      </c>
      <c r="P206" s="2" t="s">
        <v>1844</v>
      </c>
      <c r="Q206" s="2" t="s">
        <v>1296</v>
      </c>
      <c r="R206" s="2" t="s">
        <v>1844</v>
      </c>
      <c r="S206" s="2" t="s">
        <v>2001</v>
      </c>
      <c r="T206" s="2" t="s">
        <v>1278</v>
      </c>
      <c r="U206" s="2" t="s">
        <v>1844</v>
      </c>
      <c r="V206" s="2" t="s">
        <v>1844</v>
      </c>
      <c r="W206" s="2" t="s">
        <v>5125</v>
      </c>
      <c r="X206" s="2" t="s">
        <v>5126</v>
      </c>
      <c r="Y206" s="2" t="s">
        <v>1914</v>
      </c>
      <c r="Z206" s="2" t="s">
        <v>1281</v>
      </c>
      <c r="AA206" s="2" t="s">
        <v>1281</v>
      </c>
      <c r="AB206" s="2" t="s">
        <v>5127</v>
      </c>
      <c r="AC206" s="2" t="s">
        <v>1852</v>
      </c>
      <c r="AD206" s="2" t="s">
        <v>1844</v>
      </c>
      <c r="AE206" s="2" t="s">
        <v>1844</v>
      </c>
      <c r="AF206" s="2" t="s">
        <v>1844</v>
      </c>
      <c r="AG206" s="2" t="s">
        <v>1844</v>
      </c>
      <c r="AH206" s="2" t="s">
        <v>1844</v>
      </c>
      <c r="AI206" s="2" t="s">
        <v>1844</v>
      </c>
      <c r="AJ206" s="2" t="s">
        <v>1281</v>
      </c>
      <c r="AK206" s="2" t="s">
        <v>1844</v>
      </c>
      <c r="AL206" s="2" t="s">
        <v>120</v>
      </c>
      <c r="AM206" s="2" t="s">
        <v>1844</v>
      </c>
      <c r="AN206" s="2" t="s">
        <v>1844</v>
      </c>
      <c r="AO206" s="2" t="s">
        <v>1857</v>
      </c>
      <c r="AP206" s="2" t="s">
        <v>1857</v>
      </c>
      <c r="AQ206" s="2" t="s">
        <v>1844</v>
      </c>
      <c r="AR206" s="2" t="s">
        <v>1844</v>
      </c>
      <c r="AS206" s="2" t="s">
        <v>1844</v>
      </c>
      <c r="AT206" s="2" t="s">
        <v>1844</v>
      </c>
      <c r="AU206" s="2" t="s">
        <v>1844</v>
      </c>
      <c r="AV206" s="2" t="s">
        <v>1281</v>
      </c>
      <c r="AW206" s="2" t="s">
        <v>5128</v>
      </c>
      <c r="AX206" s="2" t="s">
        <v>1844</v>
      </c>
      <c r="AY206" s="2" t="s">
        <v>1752</v>
      </c>
      <c r="AZ206" s="2" t="s">
        <v>3148</v>
      </c>
      <c r="BA206" s="2" t="s">
        <v>1844</v>
      </c>
      <c r="BB206" s="2" t="s">
        <v>1844</v>
      </c>
      <c r="BC206" s="2" t="s">
        <v>1844</v>
      </c>
      <c r="BD206" s="2" t="s">
        <v>1844</v>
      </c>
      <c r="BE206" s="2" t="s">
        <v>5129</v>
      </c>
      <c r="BF206" s="2" t="s">
        <v>1905</v>
      </c>
      <c r="BG206" s="2" t="s">
        <v>1905</v>
      </c>
      <c r="BH206" s="2" t="s">
        <v>3149</v>
      </c>
      <c r="BI206" s="2" t="s">
        <v>1857</v>
      </c>
      <c r="BJ206" s="2" t="s">
        <v>1946</v>
      </c>
      <c r="BK206" s="2" t="s">
        <v>1844</v>
      </c>
      <c r="BL206" s="2" t="s">
        <v>1025</v>
      </c>
      <c r="BM206" s="2" t="s">
        <v>1844</v>
      </c>
      <c r="BN206" s="2" t="s">
        <v>1999</v>
      </c>
      <c r="BO206" s="2" t="s">
        <v>1844</v>
      </c>
      <c r="BP206" s="2" t="s">
        <v>1844</v>
      </c>
      <c r="BQ206" s="2" t="s">
        <v>5187</v>
      </c>
      <c r="BR206" s="2" t="s">
        <v>1844</v>
      </c>
      <c r="BS206" s="2" t="s">
        <v>1844</v>
      </c>
      <c r="BT206" s="2" t="s">
        <v>5464</v>
      </c>
      <c r="BU206" s="2" t="s">
        <v>1844</v>
      </c>
      <c r="BV206" s="2" t="s">
        <v>1844</v>
      </c>
      <c r="BW206" s="2" t="s">
        <v>1844</v>
      </c>
      <c r="BX206" s="2" t="s">
        <v>1844</v>
      </c>
      <c r="BY206" s="2" t="s">
        <v>1844</v>
      </c>
      <c r="BZ206" s="2" t="s">
        <v>1844</v>
      </c>
      <c r="CA206" s="2" t="s">
        <v>1844</v>
      </c>
      <c r="CB206" s="2" t="s">
        <v>1853</v>
      </c>
      <c r="CC206" s="2" t="s">
        <v>1844</v>
      </c>
      <c r="CD206" s="2" t="s">
        <v>1844</v>
      </c>
      <c r="CE206" s="2" t="s">
        <v>1854</v>
      </c>
      <c r="CF206" s="2" t="s">
        <v>1844</v>
      </c>
      <c r="CG206" s="2" t="s">
        <v>5131</v>
      </c>
      <c r="CH206" s="2" t="s">
        <v>1844</v>
      </c>
      <c r="CI206" s="2" t="s">
        <v>121</v>
      </c>
      <c r="CJ206" s="2" t="s">
        <v>1844</v>
      </c>
      <c r="CK206" s="2" t="s">
        <v>5132</v>
      </c>
      <c r="CL206" s="2" t="s">
        <v>1844</v>
      </c>
      <c r="CM206" s="2" t="s">
        <v>1844</v>
      </c>
      <c r="CN206" s="2" t="s">
        <v>1851</v>
      </c>
      <c r="CO206" s="2" t="s">
        <v>1855</v>
      </c>
      <c r="CP206" s="2" t="s">
        <v>1844</v>
      </c>
      <c r="CQ206" s="2" t="s">
        <v>1844</v>
      </c>
      <c r="CR206" s="2" t="s">
        <v>1847</v>
      </c>
      <c r="CS206" s="2" t="s">
        <v>2002</v>
      </c>
      <c r="CT206" s="2" t="s">
        <v>1844</v>
      </c>
      <c r="CU206" s="2" t="s">
        <v>5133</v>
      </c>
      <c r="CV206" s="2" t="s">
        <v>5134</v>
      </c>
      <c r="CW206" s="3">
        <v>44902</v>
      </c>
      <c r="CX206" s="3">
        <v>44902</v>
      </c>
      <c r="CY206" s="3">
        <v>44902</v>
      </c>
      <c r="CZ206" s="28">
        <v>51404</v>
      </c>
      <c r="DA206" s="4">
        <v>0</v>
      </c>
      <c r="DB206" s="3"/>
      <c r="DC206" s="3"/>
      <c r="DD206" s="3">
        <v>44902</v>
      </c>
      <c r="DE206" s="3">
        <v>44902</v>
      </c>
      <c r="DF206" s="3"/>
      <c r="DG206" s="3">
        <v>44902</v>
      </c>
      <c r="DH206" s="3"/>
      <c r="DI206" s="3">
        <v>44902</v>
      </c>
      <c r="DJ206" s="3">
        <v>45348</v>
      </c>
      <c r="DK206" s="28">
        <v>0</v>
      </c>
      <c r="DL206" s="3"/>
      <c r="DM206" s="28">
        <v>0</v>
      </c>
      <c r="DN206" s="28">
        <v>0</v>
      </c>
      <c r="DO206" s="3">
        <v>44902</v>
      </c>
      <c r="DP206" s="2" t="s">
        <v>5135</v>
      </c>
      <c r="DQ206" s="28">
        <v>0</v>
      </c>
      <c r="DR206" s="28">
        <v>0</v>
      </c>
      <c r="DS206" s="28">
        <v>0</v>
      </c>
      <c r="DT206" s="28">
        <v>51404</v>
      </c>
      <c r="DU206" s="2" t="s">
        <v>1844</v>
      </c>
    </row>
    <row r="207" spans="1:125" x14ac:dyDescent="0.25">
      <c r="A207" s="2" t="s">
        <v>3162</v>
      </c>
      <c r="B207" s="2" t="s">
        <v>1291</v>
      </c>
      <c r="C207" s="2" t="s">
        <v>152</v>
      </c>
      <c r="D207" s="2" t="s">
        <v>153</v>
      </c>
      <c r="E207" s="2" t="s">
        <v>1474</v>
      </c>
      <c r="F207" s="2" t="s">
        <v>5363</v>
      </c>
      <c r="G207" s="2" t="s">
        <v>10</v>
      </c>
      <c r="H207" s="2" t="s">
        <v>54</v>
      </c>
      <c r="I207" s="2" t="s">
        <v>5121</v>
      </c>
      <c r="J207" s="2" t="s">
        <v>5122</v>
      </c>
      <c r="K207" s="2" t="s">
        <v>1281</v>
      </c>
      <c r="L207" s="2" t="s">
        <v>5139</v>
      </c>
      <c r="M207" s="2" t="s">
        <v>3161</v>
      </c>
      <c r="N207" s="2" t="s">
        <v>1276</v>
      </c>
      <c r="O207" s="2" t="s">
        <v>2176</v>
      </c>
      <c r="P207" s="2" t="s">
        <v>1844</v>
      </c>
      <c r="Q207" s="2" t="s">
        <v>1292</v>
      </c>
      <c r="R207" s="2" t="s">
        <v>1844</v>
      </c>
      <c r="S207" s="2" t="s">
        <v>1883</v>
      </c>
      <c r="T207" s="2" t="s">
        <v>1278</v>
      </c>
      <c r="U207" s="2" t="s">
        <v>1844</v>
      </c>
      <c r="V207" s="2" t="s">
        <v>1844</v>
      </c>
      <c r="W207" s="2" t="s">
        <v>5125</v>
      </c>
      <c r="X207" s="2" t="s">
        <v>5126</v>
      </c>
      <c r="Y207" s="2" t="s">
        <v>1866</v>
      </c>
      <c r="Z207" s="2" t="s">
        <v>1281</v>
      </c>
      <c r="AA207" s="2" t="s">
        <v>1281</v>
      </c>
      <c r="AB207" s="2" t="s">
        <v>5127</v>
      </c>
      <c r="AC207" s="2" t="s">
        <v>1852</v>
      </c>
      <c r="AD207" s="2" t="s">
        <v>1844</v>
      </c>
      <c r="AE207" s="2" t="s">
        <v>1844</v>
      </c>
      <c r="AF207" s="2" t="s">
        <v>1844</v>
      </c>
      <c r="AG207" s="2" t="s">
        <v>1844</v>
      </c>
      <c r="AH207" s="2" t="s">
        <v>1844</v>
      </c>
      <c r="AI207" s="2" t="s">
        <v>1844</v>
      </c>
      <c r="AJ207" s="2" t="s">
        <v>1281</v>
      </c>
      <c r="AK207" s="2" t="s">
        <v>1844</v>
      </c>
      <c r="AL207" s="2" t="s">
        <v>154</v>
      </c>
      <c r="AM207" s="2" t="s">
        <v>1844</v>
      </c>
      <c r="AN207" s="2" t="s">
        <v>1844</v>
      </c>
      <c r="AO207" s="2" t="s">
        <v>1857</v>
      </c>
      <c r="AP207" s="2" t="s">
        <v>1857</v>
      </c>
      <c r="AQ207" s="2" t="s">
        <v>1844</v>
      </c>
      <c r="AR207" s="2" t="s">
        <v>1844</v>
      </c>
      <c r="AS207" s="2" t="s">
        <v>1844</v>
      </c>
      <c r="AT207" s="2" t="s">
        <v>1844</v>
      </c>
      <c r="AU207" s="2" t="s">
        <v>1844</v>
      </c>
      <c r="AV207" s="2" t="s">
        <v>1281</v>
      </c>
      <c r="AW207" s="2" t="s">
        <v>5128</v>
      </c>
      <c r="AX207" s="2" t="s">
        <v>1844</v>
      </c>
      <c r="AY207" s="2" t="s">
        <v>1752</v>
      </c>
      <c r="AZ207" s="2" t="s">
        <v>3027</v>
      </c>
      <c r="BA207" s="2" t="s">
        <v>1844</v>
      </c>
      <c r="BB207" s="2" t="s">
        <v>1844</v>
      </c>
      <c r="BC207" s="2" t="s">
        <v>1844</v>
      </c>
      <c r="BD207" s="2" t="s">
        <v>1844</v>
      </c>
      <c r="BE207" s="2" t="s">
        <v>5129</v>
      </c>
      <c r="BF207" s="2" t="s">
        <v>3027</v>
      </c>
      <c r="BG207" s="2" t="s">
        <v>1857</v>
      </c>
      <c r="BH207" s="2" t="s">
        <v>3163</v>
      </c>
      <c r="BI207" s="2" t="s">
        <v>1857</v>
      </c>
      <c r="BJ207" s="2" t="s">
        <v>1857</v>
      </c>
      <c r="BK207" s="2" t="s">
        <v>1844</v>
      </c>
      <c r="BL207" s="2" t="s">
        <v>1025</v>
      </c>
      <c r="BM207" s="2" t="s">
        <v>1844</v>
      </c>
      <c r="BN207" s="2" t="s">
        <v>1882</v>
      </c>
      <c r="BO207" s="2" t="s">
        <v>1844</v>
      </c>
      <c r="BP207" s="2" t="s">
        <v>1844</v>
      </c>
      <c r="BQ207" s="2" t="s">
        <v>5187</v>
      </c>
      <c r="BR207" s="2" t="s">
        <v>1844</v>
      </c>
      <c r="BS207" s="2" t="s">
        <v>1844</v>
      </c>
      <c r="BT207" s="2" t="s">
        <v>5465</v>
      </c>
      <c r="BU207" s="2" t="s">
        <v>1844</v>
      </c>
      <c r="BV207" s="2" t="s">
        <v>1844</v>
      </c>
      <c r="BW207" s="2" t="s">
        <v>1844</v>
      </c>
      <c r="BX207" s="2" t="s">
        <v>1844</v>
      </c>
      <c r="BY207" s="2" t="s">
        <v>1844</v>
      </c>
      <c r="BZ207" s="2" t="s">
        <v>1844</v>
      </c>
      <c r="CA207" s="2" t="s">
        <v>1844</v>
      </c>
      <c r="CB207" s="2" t="s">
        <v>1853</v>
      </c>
      <c r="CC207" s="2" t="s">
        <v>1844</v>
      </c>
      <c r="CD207" s="2" t="s">
        <v>1844</v>
      </c>
      <c r="CE207" s="2" t="s">
        <v>1854</v>
      </c>
      <c r="CF207" s="2" t="s">
        <v>1844</v>
      </c>
      <c r="CG207" s="2" t="s">
        <v>5131</v>
      </c>
      <c r="CH207" s="2" t="s">
        <v>1844</v>
      </c>
      <c r="CI207" s="2" t="s">
        <v>155</v>
      </c>
      <c r="CJ207" s="2" t="s">
        <v>1844</v>
      </c>
      <c r="CK207" s="2" t="s">
        <v>5132</v>
      </c>
      <c r="CL207" s="2" t="s">
        <v>1844</v>
      </c>
      <c r="CM207" s="2" t="s">
        <v>1844</v>
      </c>
      <c r="CN207" s="2" t="s">
        <v>1851</v>
      </c>
      <c r="CO207" s="2" t="s">
        <v>1855</v>
      </c>
      <c r="CP207" s="2" t="s">
        <v>1844</v>
      </c>
      <c r="CQ207" s="2" t="s">
        <v>1844</v>
      </c>
      <c r="CR207" s="2" t="s">
        <v>1847</v>
      </c>
      <c r="CS207" s="2" t="s">
        <v>1884</v>
      </c>
      <c r="CT207" s="2" t="s">
        <v>1844</v>
      </c>
      <c r="CU207" s="2" t="s">
        <v>5133</v>
      </c>
      <c r="CV207" s="2" t="s">
        <v>5134</v>
      </c>
      <c r="CW207" s="3">
        <v>44902</v>
      </c>
      <c r="CX207" s="3">
        <v>44902</v>
      </c>
      <c r="CY207" s="3">
        <v>44902</v>
      </c>
      <c r="CZ207" s="28">
        <v>587040</v>
      </c>
      <c r="DA207" s="4">
        <v>0</v>
      </c>
      <c r="DB207" s="3"/>
      <c r="DC207" s="3"/>
      <c r="DD207" s="3">
        <v>44908</v>
      </c>
      <c r="DE207" s="3">
        <v>44902</v>
      </c>
      <c r="DF207" s="3"/>
      <c r="DG207" s="3">
        <v>44908</v>
      </c>
      <c r="DH207" s="3"/>
      <c r="DI207" s="3">
        <v>44901</v>
      </c>
      <c r="DJ207" s="3">
        <v>45348</v>
      </c>
      <c r="DK207" s="28">
        <v>0</v>
      </c>
      <c r="DL207" s="3"/>
      <c r="DM207" s="28">
        <v>0</v>
      </c>
      <c r="DN207" s="28">
        <v>0</v>
      </c>
      <c r="DO207" s="3">
        <v>44901</v>
      </c>
      <c r="DP207" s="2" t="s">
        <v>5135</v>
      </c>
      <c r="DQ207" s="28">
        <v>0</v>
      </c>
      <c r="DR207" s="28">
        <v>0</v>
      </c>
      <c r="DS207" s="28">
        <v>0</v>
      </c>
      <c r="DT207" s="28">
        <v>587040</v>
      </c>
      <c r="DU207" s="2" t="s">
        <v>1844</v>
      </c>
    </row>
    <row r="208" spans="1:125" x14ac:dyDescent="0.25">
      <c r="A208" s="2" t="s">
        <v>3119</v>
      </c>
      <c r="B208" s="2" t="s">
        <v>1298</v>
      </c>
      <c r="C208" s="2" t="s">
        <v>118</v>
      </c>
      <c r="D208" s="2" t="s">
        <v>119</v>
      </c>
      <c r="E208" s="2" t="s">
        <v>1471</v>
      </c>
      <c r="F208" s="2" t="s">
        <v>5363</v>
      </c>
      <c r="G208" s="2" t="s">
        <v>10</v>
      </c>
      <c r="H208" s="2" t="s">
        <v>54</v>
      </c>
      <c r="I208" s="2" t="s">
        <v>5121</v>
      </c>
      <c r="J208" s="2" t="s">
        <v>5122</v>
      </c>
      <c r="K208" s="2" t="s">
        <v>1281</v>
      </c>
      <c r="L208" s="2" t="s">
        <v>5139</v>
      </c>
      <c r="M208" s="2" t="s">
        <v>3118</v>
      </c>
      <c r="N208" s="2" t="s">
        <v>1276</v>
      </c>
      <c r="O208" s="2" t="s">
        <v>1992</v>
      </c>
      <c r="P208" s="2" t="s">
        <v>1844</v>
      </c>
      <c r="Q208" s="2" t="s">
        <v>1299</v>
      </c>
      <c r="R208" s="2" t="s">
        <v>1844</v>
      </c>
      <c r="S208" s="2" t="s">
        <v>2001</v>
      </c>
      <c r="T208" s="2" t="s">
        <v>1278</v>
      </c>
      <c r="U208" s="2" t="s">
        <v>1844</v>
      </c>
      <c r="V208" s="2" t="s">
        <v>1844</v>
      </c>
      <c r="W208" s="2" t="s">
        <v>5125</v>
      </c>
      <c r="X208" s="2" t="s">
        <v>5126</v>
      </c>
      <c r="Y208" s="2" t="s">
        <v>1914</v>
      </c>
      <c r="Z208" s="2" t="s">
        <v>1281</v>
      </c>
      <c r="AA208" s="2" t="s">
        <v>1281</v>
      </c>
      <c r="AB208" s="2" t="s">
        <v>5127</v>
      </c>
      <c r="AC208" s="2" t="s">
        <v>1852</v>
      </c>
      <c r="AD208" s="2" t="s">
        <v>1844</v>
      </c>
      <c r="AE208" s="2" t="s">
        <v>1844</v>
      </c>
      <c r="AF208" s="2" t="s">
        <v>1844</v>
      </c>
      <c r="AG208" s="2" t="s">
        <v>1844</v>
      </c>
      <c r="AH208" s="2" t="s">
        <v>1844</v>
      </c>
      <c r="AI208" s="2" t="s">
        <v>1844</v>
      </c>
      <c r="AJ208" s="2" t="s">
        <v>1281</v>
      </c>
      <c r="AK208" s="2" t="s">
        <v>1844</v>
      </c>
      <c r="AL208" s="2" t="s">
        <v>120</v>
      </c>
      <c r="AM208" s="2" t="s">
        <v>1844</v>
      </c>
      <c r="AN208" s="2" t="s">
        <v>1844</v>
      </c>
      <c r="AO208" s="2" t="s">
        <v>1857</v>
      </c>
      <c r="AP208" s="2" t="s">
        <v>1857</v>
      </c>
      <c r="AQ208" s="2" t="s">
        <v>1844</v>
      </c>
      <c r="AR208" s="2" t="s">
        <v>1844</v>
      </c>
      <c r="AS208" s="2" t="s">
        <v>1844</v>
      </c>
      <c r="AT208" s="2" t="s">
        <v>1844</v>
      </c>
      <c r="AU208" s="2" t="s">
        <v>1844</v>
      </c>
      <c r="AV208" s="2" t="s">
        <v>1281</v>
      </c>
      <c r="AW208" s="2" t="s">
        <v>5128</v>
      </c>
      <c r="AX208" s="2" t="s">
        <v>1844</v>
      </c>
      <c r="AY208" s="2" t="s">
        <v>1752</v>
      </c>
      <c r="AZ208" s="2" t="s">
        <v>1881</v>
      </c>
      <c r="BA208" s="2" t="s">
        <v>1844</v>
      </c>
      <c r="BB208" s="2" t="s">
        <v>1844</v>
      </c>
      <c r="BC208" s="2" t="s">
        <v>1844</v>
      </c>
      <c r="BD208" s="2" t="s">
        <v>1844</v>
      </c>
      <c r="BE208" s="2" t="s">
        <v>5129</v>
      </c>
      <c r="BF208" s="2" t="s">
        <v>1905</v>
      </c>
      <c r="BG208" s="2" t="s">
        <v>1905</v>
      </c>
      <c r="BH208" s="2" t="s">
        <v>3122</v>
      </c>
      <c r="BI208" s="2" t="s">
        <v>1857</v>
      </c>
      <c r="BJ208" s="2" t="s">
        <v>3121</v>
      </c>
      <c r="BK208" s="2" t="s">
        <v>1844</v>
      </c>
      <c r="BL208" s="2" t="s">
        <v>1025</v>
      </c>
      <c r="BM208" s="2" t="s">
        <v>1844</v>
      </c>
      <c r="BN208" s="2" t="s">
        <v>1999</v>
      </c>
      <c r="BO208" s="2" t="s">
        <v>1844</v>
      </c>
      <c r="BP208" s="2" t="s">
        <v>1844</v>
      </c>
      <c r="BQ208" s="2" t="s">
        <v>5187</v>
      </c>
      <c r="BR208" s="2" t="s">
        <v>1844</v>
      </c>
      <c r="BS208" s="2" t="s">
        <v>1844</v>
      </c>
      <c r="BT208" s="2" t="s">
        <v>5466</v>
      </c>
      <c r="BU208" s="2" t="s">
        <v>1844</v>
      </c>
      <c r="BV208" s="2" t="s">
        <v>1844</v>
      </c>
      <c r="BW208" s="2" t="s">
        <v>1844</v>
      </c>
      <c r="BX208" s="2" t="s">
        <v>1844</v>
      </c>
      <c r="BY208" s="2" t="s">
        <v>1844</v>
      </c>
      <c r="BZ208" s="2" t="s">
        <v>1844</v>
      </c>
      <c r="CA208" s="2" t="s">
        <v>1844</v>
      </c>
      <c r="CB208" s="2" t="s">
        <v>1853</v>
      </c>
      <c r="CC208" s="2" t="s">
        <v>1844</v>
      </c>
      <c r="CD208" s="2" t="s">
        <v>1844</v>
      </c>
      <c r="CE208" s="2" t="s">
        <v>1854</v>
      </c>
      <c r="CF208" s="2" t="s">
        <v>1844</v>
      </c>
      <c r="CG208" s="2" t="s">
        <v>5131</v>
      </c>
      <c r="CH208" s="2" t="s">
        <v>1844</v>
      </c>
      <c r="CI208" s="2" t="s">
        <v>121</v>
      </c>
      <c r="CJ208" s="2" t="s">
        <v>1844</v>
      </c>
      <c r="CK208" s="2" t="s">
        <v>5132</v>
      </c>
      <c r="CL208" s="2" t="s">
        <v>1844</v>
      </c>
      <c r="CM208" s="2" t="s">
        <v>1844</v>
      </c>
      <c r="CN208" s="2" t="s">
        <v>1851</v>
      </c>
      <c r="CO208" s="2" t="s">
        <v>1855</v>
      </c>
      <c r="CP208" s="2" t="s">
        <v>1844</v>
      </c>
      <c r="CQ208" s="2" t="s">
        <v>1844</v>
      </c>
      <c r="CR208" s="2" t="s">
        <v>1847</v>
      </c>
      <c r="CS208" s="2" t="s">
        <v>2002</v>
      </c>
      <c r="CT208" s="2" t="s">
        <v>1844</v>
      </c>
      <c r="CU208" s="2" t="s">
        <v>5133</v>
      </c>
      <c r="CV208" s="2" t="s">
        <v>5134</v>
      </c>
      <c r="CW208" s="3">
        <v>44896</v>
      </c>
      <c r="CX208" s="3">
        <v>44896</v>
      </c>
      <c r="CY208" s="3">
        <v>44896</v>
      </c>
      <c r="CZ208" s="28">
        <v>764650</v>
      </c>
      <c r="DA208" s="4">
        <v>0</v>
      </c>
      <c r="DB208" s="3"/>
      <c r="DC208" s="3"/>
      <c r="DD208" s="3">
        <v>44896</v>
      </c>
      <c r="DE208" s="3">
        <v>44895</v>
      </c>
      <c r="DF208" s="3"/>
      <c r="DG208" s="3">
        <v>44896</v>
      </c>
      <c r="DH208" s="3">
        <v>44896</v>
      </c>
      <c r="DI208" s="3">
        <v>44895</v>
      </c>
      <c r="DJ208" s="3">
        <v>45348</v>
      </c>
      <c r="DK208" s="28">
        <v>0</v>
      </c>
      <c r="DL208" s="3"/>
      <c r="DM208" s="28">
        <v>0</v>
      </c>
      <c r="DN208" s="28">
        <v>0</v>
      </c>
      <c r="DO208" s="3">
        <v>44896</v>
      </c>
      <c r="DP208" s="2" t="s">
        <v>5135</v>
      </c>
      <c r="DQ208" s="28">
        <v>0</v>
      </c>
      <c r="DR208" s="28">
        <v>0</v>
      </c>
      <c r="DS208" s="28">
        <v>0</v>
      </c>
      <c r="DT208" s="28">
        <v>764650</v>
      </c>
      <c r="DU208" s="2" t="s">
        <v>1844</v>
      </c>
    </row>
    <row r="209" spans="1:125" x14ac:dyDescent="0.25">
      <c r="A209" s="2" t="s">
        <v>3102</v>
      </c>
      <c r="B209" s="2" t="s">
        <v>1291</v>
      </c>
      <c r="C209" s="2" t="s">
        <v>152</v>
      </c>
      <c r="D209" s="2" t="s">
        <v>153</v>
      </c>
      <c r="E209" s="2" t="s">
        <v>1468</v>
      </c>
      <c r="F209" s="2" t="s">
        <v>5363</v>
      </c>
      <c r="G209" s="2" t="s">
        <v>10</v>
      </c>
      <c r="H209" s="2" t="s">
        <v>54</v>
      </c>
      <c r="I209" s="2" t="s">
        <v>5121</v>
      </c>
      <c r="J209" s="2" t="s">
        <v>5122</v>
      </c>
      <c r="K209" s="2" t="s">
        <v>1281</v>
      </c>
      <c r="L209" s="2" t="s">
        <v>5139</v>
      </c>
      <c r="M209" s="2" t="s">
        <v>3101</v>
      </c>
      <c r="N209" s="2" t="s">
        <v>1276</v>
      </c>
      <c r="O209" s="2" t="s">
        <v>2176</v>
      </c>
      <c r="P209" s="2" t="s">
        <v>1844</v>
      </c>
      <c r="Q209" s="2" t="s">
        <v>1292</v>
      </c>
      <c r="R209" s="2" t="s">
        <v>1844</v>
      </c>
      <c r="S209" s="2" t="s">
        <v>1883</v>
      </c>
      <c r="T209" s="2" t="s">
        <v>1278</v>
      </c>
      <c r="U209" s="2" t="s">
        <v>1844</v>
      </c>
      <c r="V209" s="2" t="s">
        <v>1844</v>
      </c>
      <c r="W209" s="2" t="s">
        <v>5125</v>
      </c>
      <c r="X209" s="2" t="s">
        <v>5126</v>
      </c>
      <c r="Y209" s="2" t="s">
        <v>1866</v>
      </c>
      <c r="Z209" s="2" t="s">
        <v>1281</v>
      </c>
      <c r="AA209" s="2" t="s">
        <v>1281</v>
      </c>
      <c r="AB209" s="2" t="s">
        <v>5127</v>
      </c>
      <c r="AC209" s="2" t="s">
        <v>1852</v>
      </c>
      <c r="AD209" s="2" t="s">
        <v>1844</v>
      </c>
      <c r="AE209" s="2" t="s">
        <v>1844</v>
      </c>
      <c r="AF209" s="2" t="s">
        <v>1844</v>
      </c>
      <c r="AG209" s="2" t="s">
        <v>1844</v>
      </c>
      <c r="AH209" s="2" t="s">
        <v>1844</v>
      </c>
      <c r="AI209" s="2" t="s">
        <v>1844</v>
      </c>
      <c r="AJ209" s="2" t="s">
        <v>1281</v>
      </c>
      <c r="AK209" s="2" t="s">
        <v>1844</v>
      </c>
      <c r="AL209" s="2" t="s">
        <v>154</v>
      </c>
      <c r="AM209" s="2" t="s">
        <v>1844</v>
      </c>
      <c r="AN209" s="2" t="s">
        <v>1844</v>
      </c>
      <c r="AO209" s="2" t="s">
        <v>1857</v>
      </c>
      <c r="AP209" s="2" t="s">
        <v>1857</v>
      </c>
      <c r="AQ209" s="2" t="s">
        <v>1844</v>
      </c>
      <c r="AR209" s="2" t="s">
        <v>1844</v>
      </c>
      <c r="AS209" s="2" t="s">
        <v>1844</v>
      </c>
      <c r="AT209" s="2" t="s">
        <v>1844</v>
      </c>
      <c r="AU209" s="2" t="s">
        <v>1844</v>
      </c>
      <c r="AV209" s="2" t="s">
        <v>1281</v>
      </c>
      <c r="AW209" s="2" t="s">
        <v>5128</v>
      </c>
      <c r="AX209" s="2" t="s">
        <v>1844</v>
      </c>
      <c r="AY209" s="2" t="s">
        <v>1752</v>
      </c>
      <c r="AZ209" s="2" t="s">
        <v>2043</v>
      </c>
      <c r="BA209" s="2" t="s">
        <v>1844</v>
      </c>
      <c r="BB209" s="2" t="s">
        <v>1844</v>
      </c>
      <c r="BC209" s="2" t="s">
        <v>1844</v>
      </c>
      <c r="BD209" s="2" t="s">
        <v>1844</v>
      </c>
      <c r="BE209" s="2" t="s">
        <v>5129</v>
      </c>
      <c r="BF209" s="2" t="s">
        <v>1961</v>
      </c>
      <c r="BG209" s="2" t="s">
        <v>1961</v>
      </c>
      <c r="BH209" s="2" t="s">
        <v>3105</v>
      </c>
      <c r="BI209" s="2" t="s">
        <v>1857</v>
      </c>
      <c r="BJ209" s="2" t="s">
        <v>3104</v>
      </c>
      <c r="BK209" s="2" t="s">
        <v>1844</v>
      </c>
      <c r="BL209" s="2" t="s">
        <v>1025</v>
      </c>
      <c r="BM209" s="2" t="s">
        <v>1844</v>
      </c>
      <c r="BN209" s="2" t="s">
        <v>1882</v>
      </c>
      <c r="BO209" s="2" t="s">
        <v>1844</v>
      </c>
      <c r="BP209" s="2" t="s">
        <v>1844</v>
      </c>
      <c r="BQ209" s="2" t="s">
        <v>5187</v>
      </c>
      <c r="BR209" s="2" t="s">
        <v>1844</v>
      </c>
      <c r="BS209" s="2" t="s">
        <v>1844</v>
      </c>
      <c r="BT209" s="2" t="s">
        <v>5467</v>
      </c>
      <c r="BU209" s="2" t="s">
        <v>1844</v>
      </c>
      <c r="BV209" s="2" t="s">
        <v>1844</v>
      </c>
      <c r="BW209" s="2" t="s">
        <v>1844</v>
      </c>
      <c r="BX209" s="2" t="s">
        <v>1844</v>
      </c>
      <c r="BY209" s="2" t="s">
        <v>1844</v>
      </c>
      <c r="BZ209" s="2" t="s">
        <v>1844</v>
      </c>
      <c r="CA209" s="2" t="s">
        <v>1844</v>
      </c>
      <c r="CB209" s="2" t="s">
        <v>1853</v>
      </c>
      <c r="CC209" s="2" t="s">
        <v>1844</v>
      </c>
      <c r="CD209" s="2" t="s">
        <v>1844</v>
      </c>
      <c r="CE209" s="2" t="s">
        <v>1854</v>
      </c>
      <c r="CF209" s="2" t="s">
        <v>1844</v>
      </c>
      <c r="CG209" s="2" t="s">
        <v>1844</v>
      </c>
      <c r="CH209" s="2" t="s">
        <v>1844</v>
      </c>
      <c r="CI209" s="2" t="s">
        <v>155</v>
      </c>
      <c r="CJ209" s="2" t="s">
        <v>1844</v>
      </c>
      <c r="CK209" s="2" t="s">
        <v>5132</v>
      </c>
      <c r="CL209" s="2" t="s">
        <v>1844</v>
      </c>
      <c r="CM209" s="2" t="s">
        <v>1844</v>
      </c>
      <c r="CN209" s="2" t="s">
        <v>1851</v>
      </c>
      <c r="CO209" s="2" t="s">
        <v>1855</v>
      </c>
      <c r="CP209" s="2" t="s">
        <v>1844</v>
      </c>
      <c r="CQ209" s="2" t="s">
        <v>1844</v>
      </c>
      <c r="CR209" s="2" t="s">
        <v>1847</v>
      </c>
      <c r="CS209" s="2" t="s">
        <v>1884</v>
      </c>
      <c r="CT209" s="2" t="s">
        <v>1844</v>
      </c>
      <c r="CU209" s="2" t="s">
        <v>1844</v>
      </c>
      <c r="CV209" s="2" t="s">
        <v>5134</v>
      </c>
      <c r="CW209" s="3">
        <v>44896</v>
      </c>
      <c r="CX209" s="3">
        <v>44894</v>
      </c>
      <c r="CY209" s="3">
        <v>44894</v>
      </c>
      <c r="CZ209" s="28">
        <v>98330</v>
      </c>
      <c r="DA209" s="4">
        <v>0</v>
      </c>
      <c r="DB209" s="3"/>
      <c r="DC209" s="3"/>
      <c r="DD209" s="3">
        <v>44896</v>
      </c>
      <c r="DE209" s="3">
        <v>44894</v>
      </c>
      <c r="DF209" s="3"/>
      <c r="DG209" s="3">
        <v>44896</v>
      </c>
      <c r="DH209" s="3">
        <v>44894</v>
      </c>
      <c r="DI209" s="3">
        <v>44894</v>
      </c>
      <c r="DJ209" s="3">
        <v>45348</v>
      </c>
      <c r="DK209" s="28">
        <v>0</v>
      </c>
      <c r="DL209" s="3"/>
      <c r="DM209" s="28">
        <v>0</v>
      </c>
      <c r="DN209" s="28">
        <v>0</v>
      </c>
      <c r="DO209" s="3">
        <v>44896</v>
      </c>
      <c r="DP209" s="2" t="s">
        <v>5135</v>
      </c>
      <c r="DQ209" s="28">
        <v>0</v>
      </c>
      <c r="DR209" s="28">
        <v>0</v>
      </c>
      <c r="DS209" s="28">
        <v>0</v>
      </c>
      <c r="DT209" s="28">
        <v>98330</v>
      </c>
      <c r="DU209" s="2" t="s">
        <v>1844</v>
      </c>
    </row>
    <row r="210" spans="1:125" x14ac:dyDescent="0.25">
      <c r="A210" s="2" t="s">
        <v>3090</v>
      </c>
      <c r="B210" s="2" t="s">
        <v>1298</v>
      </c>
      <c r="C210" s="2" t="s">
        <v>118</v>
      </c>
      <c r="D210" s="2" t="s">
        <v>119</v>
      </c>
      <c r="E210" s="2" t="s">
        <v>1466</v>
      </c>
      <c r="F210" s="2" t="s">
        <v>5363</v>
      </c>
      <c r="G210" s="2" t="s">
        <v>10</v>
      </c>
      <c r="H210" s="2" t="s">
        <v>67</v>
      </c>
      <c r="I210" s="2" t="s">
        <v>5121</v>
      </c>
      <c r="J210" s="2" t="s">
        <v>5122</v>
      </c>
      <c r="K210" s="2" t="s">
        <v>1281</v>
      </c>
      <c r="L210" s="2" t="s">
        <v>5148</v>
      </c>
      <c r="M210" s="2" t="s">
        <v>3089</v>
      </c>
      <c r="N210" s="2" t="s">
        <v>1276</v>
      </c>
      <c r="O210" s="2" t="s">
        <v>1992</v>
      </c>
      <c r="P210" s="2" t="s">
        <v>1844</v>
      </c>
      <c r="Q210" s="2" t="s">
        <v>1296</v>
      </c>
      <c r="R210" s="2" t="s">
        <v>1844</v>
      </c>
      <c r="S210" s="2" t="s">
        <v>2001</v>
      </c>
      <c r="T210" s="2" t="s">
        <v>1278</v>
      </c>
      <c r="U210" s="2" t="s">
        <v>1844</v>
      </c>
      <c r="V210" s="2" t="s">
        <v>1844</v>
      </c>
      <c r="W210" s="2" t="s">
        <v>5125</v>
      </c>
      <c r="X210" s="2" t="s">
        <v>5126</v>
      </c>
      <c r="Y210" s="2" t="s">
        <v>1914</v>
      </c>
      <c r="Z210" s="2" t="s">
        <v>1281</v>
      </c>
      <c r="AA210" s="2" t="s">
        <v>1281</v>
      </c>
      <c r="AB210" s="2" t="s">
        <v>5127</v>
      </c>
      <c r="AC210" s="2" t="s">
        <v>1852</v>
      </c>
      <c r="AD210" s="2" t="s">
        <v>1844</v>
      </c>
      <c r="AE210" s="2" t="s">
        <v>1844</v>
      </c>
      <c r="AF210" s="2" t="s">
        <v>1844</v>
      </c>
      <c r="AG210" s="2" t="s">
        <v>1844</v>
      </c>
      <c r="AH210" s="2" t="s">
        <v>1844</v>
      </c>
      <c r="AI210" s="2" t="s">
        <v>1844</v>
      </c>
      <c r="AJ210" s="2" t="s">
        <v>1281</v>
      </c>
      <c r="AK210" s="2" t="s">
        <v>1844</v>
      </c>
      <c r="AL210" s="2" t="s">
        <v>120</v>
      </c>
      <c r="AM210" s="2" t="s">
        <v>1844</v>
      </c>
      <c r="AN210" s="2" t="s">
        <v>1844</v>
      </c>
      <c r="AO210" s="2" t="s">
        <v>1857</v>
      </c>
      <c r="AP210" s="2" t="s">
        <v>1857</v>
      </c>
      <c r="AQ210" s="2" t="s">
        <v>1844</v>
      </c>
      <c r="AR210" s="2" t="s">
        <v>1844</v>
      </c>
      <c r="AS210" s="2" t="s">
        <v>1844</v>
      </c>
      <c r="AT210" s="2" t="s">
        <v>1844</v>
      </c>
      <c r="AU210" s="2" t="s">
        <v>1844</v>
      </c>
      <c r="AV210" s="2" t="s">
        <v>1281</v>
      </c>
      <c r="AW210" s="2" t="s">
        <v>5128</v>
      </c>
      <c r="AX210" s="2" t="s">
        <v>1844</v>
      </c>
      <c r="AY210" s="2" t="s">
        <v>1752</v>
      </c>
      <c r="AZ210" s="2" t="s">
        <v>2311</v>
      </c>
      <c r="BA210" s="2" t="s">
        <v>1844</v>
      </c>
      <c r="BB210" s="2" t="s">
        <v>1844</v>
      </c>
      <c r="BC210" s="2" t="s">
        <v>1844</v>
      </c>
      <c r="BD210" s="2" t="s">
        <v>1844</v>
      </c>
      <c r="BE210" s="2" t="s">
        <v>5129</v>
      </c>
      <c r="BF210" s="2" t="s">
        <v>1905</v>
      </c>
      <c r="BG210" s="2" t="s">
        <v>1905</v>
      </c>
      <c r="BH210" s="2" t="s">
        <v>3092</v>
      </c>
      <c r="BI210" s="2" t="s">
        <v>1857</v>
      </c>
      <c r="BJ210" s="2" t="s">
        <v>1961</v>
      </c>
      <c r="BK210" s="2" t="s">
        <v>1844</v>
      </c>
      <c r="BL210" s="2" t="s">
        <v>1025</v>
      </c>
      <c r="BM210" s="2" t="s">
        <v>1844</v>
      </c>
      <c r="BN210" s="2" t="s">
        <v>1999</v>
      </c>
      <c r="BO210" s="2" t="s">
        <v>1844</v>
      </c>
      <c r="BP210" s="2" t="s">
        <v>1844</v>
      </c>
      <c r="BQ210" s="2" t="s">
        <v>5187</v>
      </c>
      <c r="BR210" s="2" t="s">
        <v>1844</v>
      </c>
      <c r="BS210" s="2" t="s">
        <v>1844</v>
      </c>
      <c r="BT210" s="2" t="s">
        <v>5468</v>
      </c>
      <c r="BU210" s="2" t="s">
        <v>1844</v>
      </c>
      <c r="BV210" s="2" t="s">
        <v>1844</v>
      </c>
      <c r="BW210" s="2" t="s">
        <v>1844</v>
      </c>
      <c r="BX210" s="2" t="s">
        <v>1844</v>
      </c>
      <c r="BY210" s="2" t="s">
        <v>1844</v>
      </c>
      <c r="BZ210" s="2" t="s">
        <v>1844</v>
      </c>
      <c r="CA210" s="2" t="s">
        <v>1844</v>
      </c>
      <c r="CB210" s="2" t="s">
        <v>1853</v>
      </c>
      <c r="CC210" s="2" t="s">
        <v>1844</v>
      </c>
      <c r="CD210" s="2" t="s">
        <v>1844</v>
      </c>
      <c r="CE210" s="2" t="s">
        <v>1854</v>
      </c>
      <c r="CF210" s="2" t="s">
        <v>1844</v>
      </c>
      <c r="CG210" s="2" t="s">
        <v>5131</v>
      </c>
      <c r="CH210" s="2" t="s">
        <v>1844</v>
      </c>
      <c r="CI210" s="2" t="s">
        <v>121</v>
      </c>
      <c r="CJ210" s="2" t="s">
        <v>1844</v>
      </c>
      <c r="CK210" s="2" t="s">
        <v>5132</v>
      </c>
      <c r="CL210" s="2" t="s">
        <v>1844</v>
      </c>
      <c r="CM210" s="2" t="s">
        <v>1844</v>
      </c>
      <c r="CN210" s="2" t="s">
        <v>1851</v>
      </c>
      <c r="CO210" s="2" t="s">
        <v>1855</v>
      </c>
      <c r="CP210" s="2" t="s">
        <v>1844</v>
      </c>
      <c r="CQ210" s="2" t="s">
        <v>1844</v>
      </c>
      <c r="CR210" s="2" t="s">
        <v>1847</v>
      </c>
      <c r="CS210" s="2" t="s">
        <v>2002</v>
      </c>
      <c r="CT210" s="2" t="s">
        <v>1844</v>
      </c>
      <c r="CU210" s="2" t="s">
        <v>5133</v>
      </c>
      <c r="CV210" s="2" t="s">
        <v>5134</v>
      </c>
      <c r="CW210" s="3">
        <v>44893</v>
      </c>
      <c r="CX210" s="3">
        <v>44893</v>
      </c>
      <c r="CY210" s="3">
        <v>44893</v>
      </c>
      <c r="CZ210" s="28">
        <v>102807</v>
      </c>
      <c r="DA210" s="4">
        <v>0</v>
      </c>
      <c r="DB210" s="3"/>
      <c r="DC210" s="3"/>
      <c r="DD210" s="3">
        <v>44893</v>
      </c>
      <c r="DE210" s="3">
        <v>44893</v>
      </c>
      <c r="DF210" s="3"/>
      <c r="DG210" s="3">
        <v>44893</v>
      </c>
      <c r="DH210" s="3"/>
      <c r="DI210" s="3">
        <v>44893</v>
      </c>
      <c r="DJ210" s="3">
        <v>45348</v>
      </c>
      <c r="DK210" s="28">
        <v>0</v>
      </c>
      <c r="DL210" s="3"/>
      <c r="DM210" s="28">
        <v>0</v>
      </c>
      <c r="DN210" s="28">
        <v>0</v>
      </c>
      <c r="DO210" s="3">
        <v>44893</v>
      </c>
      <c r="DP210" s="2" t="s">
        <v>5135</v>
      </c>
      <c r="DQ210" s="28">
        <v>0</v>
      </c>
      <c r="DR210" s="28">
        <v>0</v>
      </c>
      <c r="DS210" s="28">
        <v>0</v>
      </c>
      <c r="DT210" s="28">
        <v>102807</v>
      </c>
      <c r="DU210" s="2" t="s">
        <v>1844</v>
      </c>
    </row>
    <row r="211" spans="1:125" x14ac:dyDescent="0.25">
      <c r="A211" s="2" t="s">
        <v>3053</v>
      </c>
      <c r="B211" s="2" t="s">
        <v>1291</v>
      </c>
      <c r="C211" s="2" t="s">
        <v>152</v>
      </c>
      <c r="D211" s="2" t="s">
        <v>153</v>
      </c>
      <c r="E211" s="2" t="s">
        <v>1463</v>
      </c>
      <c r="F211" s="2" t="s">
        <v>5363</v>
      </c>
      <c r="G211" s="2" t="s">
        <v>10</v>
      </c>
      <c r="H211" s="2" t="s">
        <v>67</v>
      </c>
      <c r="I211" s="2" t="s">
        <v>5121</v>
      </c>
      <c r="J211" s="2" t="s">
        <v>5122</v>
      </c>
      <c r="K211" s="2" t="s">
        <v>1281</v>
      </c>
      <c r="L211" s="2" t="s">
        <v>5148</v>
      </c>
      <c r="M211" s="2" t="s">
        <v>3052</v>
      </c>
      <c r="N211" s="2" t="s">
        <v>1276</v>
      </c>
      <c r="O211" s="2" t="s">
        <v>2176</v>
      </c>
      <c r="P211" s="2" t="s">
        <v>1844</v>
      </c>
      <c r="Q211" s="2" t="s">
        <v>1296</v>
      </c>
      <c r="R211" s="2" t="s">
        <v>1844</v>
      </c>
      <c r="S211" s="2" t="s">
        <v>1883</v>
      </c>
      <c r="T211" s="2" t="s">
        <v>1278</v>
      </c>
      <c r="U211" s="2" t="s">
        <v>1844</v>
      </c>
      <c r="V211" s="2" t="s">
        <v>1844</v>
      </c>
      <c r="W211" s="2" t="s">
        <v>5125</v>
      </c>
      <c r="X211" s="2" t="s">
        <v>5126</v>
      </c>
      <c r="Y211" s="2" t="s">
        <v>1866</v>
      </c>
      <c r="Z211" s="2" t="s">
        <v>1281</v>
      </c>
      <c r="AA211" s="2" t="s">
        <v>1281</v>
      </c>
      <c r="AB211" s="2" t="s">
        <v>5127</v>
      </c>
      <c r="AC211" s="2" t="s">
        <v>1852</v>
      </c>
      <c r="AD211" s="2" t="s">
        <v>1844</v>
      </c>
      <c r="AE211" s="2" t="s">
        <v>1844</v>
      </c>
      <c r="AF211" s="2" t="s">
        <v>1844</v>
      </c>
      <c r="AG211" s="2" t="s">
        <v>1844</v>
      </c>
      <c r="AH211" s="2" t="s">
        <v>1844</v>
      </c>
      <c r="AI211" s="2" t="s">
        <v>1844</v>
      </c>
      <c r="AJ211" s="2" t="s">
        <v>1281</v>
      </c>
      <c r="AK211" s="2" t="s">
        <v>1844</v>
      </c>
      <c r="AL211" s="2" t="s">
        <v>154</v>
      </c>
      <c r="AM211" s="2" t="s">
        <v>1844</v>
      </c>
      <c r="AN211" s="2" t="s">
        <v>1844</v>
      </c>
      <c r="AO211" s="2" t="s">
        <v>1857</v>
      </c>
      <c r="AP211" s="2" t="s">
        <v>1857</v>
      </c>
      <c r="AQ211" s="2" t="s">
        <v>1844</v>
      </c>
      <c r="AR211" s="2" t="s">
        <v>1844</v>
      </c>
      <c r="AS211" s="2" t="s">
        <v>1844</v>
      </c>
      <c r="AT211" s="2" t="s">
        <v>1844</v>
      </c>
      <c r="AU211" s="2" t="s">
        <v>1844</v>
      </c>
      <c r="AV211" s="2" t="s">
        <v>1281</v>
      </c>
      <c r="AW211" s="2" t="s">
        <v>5128</v>
      </c>
      <c r="AX211" s="2" t="s">
        <v>1844</v>
      </c>
      <c r="AY211" s="2" t="s">
        <v>1752</v>
      </c>
      <c r="AZ211" s="2" t="s">
        <v>2985</v>
      </c>
      <c r="BA211" s="2" t="s">
        <v>1844</v>
      </c>
      <c r="BB211" s="2" t="s">
        <v>1844</v>
      </c>
      <c r="BC211" s="2" t="s">
        <v>1844</v>
      </c>
      <c r="BD211" s="2" t="s">
        <v>1844</v>
      </c>
      <c r="BE211" s="2" t="s">
        <v>5129</v>
      </c>
      <c r="BF211" s="2" t="s">
        <v>1961</v>
      </c>
      <c r="BG211" s="2" t="s">
        <v>1961</v>
      </c>
      <c r="BH211" s="2" t="s">
        <v>3056</v>
      </c>
      <c r="BI211" s="2" t="s">
        <v>1857</v>
      </c>
      <c r="BJ211" s="2" t="s">
        <v>3099</v>
      </c>
      <c r="BK211" s="2" t="s">
        <v>1844</v>
      </c>
      <c r="BL211" s="2" t="s">
        <v>1025</v>
      </c>
      <c r="BM211" s="2" t="s">
        <v>1844</v>
      </c>
      <c r="BN211" s="2" t="s">
        <v>1882</v>
      </c>
      <c r="BO211" s="2" t="s">
        <v>1844</v>
      </c>
      <c r="BP211" s="2" t="s">
        <v>1844</v>
      </c>
      <c r="BQ211" s="2" t="s">
        <v>5187</v>
      </c>
      <c r="BR211" s="2" t="s">
        <v>1844</v>
      </c>
      <c r="BS211" s="2" t="s">
        <v>1844</v>
      </c>
      <c r="BT211" s="2" t="s">
        <v>5469</v>
      </c>
      <c r="BU211" s="2" t="s">
        <v>1844</v>
      </c>
      <c r="BV211" s="2" t="s">
        <v>1844</v>
      </c>
      <c r="BW211" s="2" t="s">
        <v>1844</v>
      </c>
      <c r="BX211" s="2" t="s">
        <v>1844</v>
      </c>
      <c r="BY211" s="2" t="s">
        <v>1844</v>
      </c>
      <c r="BZ211" s="2" t="s">
        <v>1844</v>
      </c>
      <c r="CA211" s="2" t="s">
        <v>1844</v>
      </c>
      <c r="CB211" s="2" t="s">
        <v>1853</v>
      </c>
      <c r="CC211" s="2" t="s">
        <v>1844</v>
      </c>
      <c r="CD211" s="2" t="s">
        <v>1844</v>
      </c>
      <c r="CE211" s="2" t="s">
        <v>1854</v>
      </c>
      <c r="CF211" s="2" t="s">
        <v>1844</v>
      </c>
      <c r="CG211" s="2" t="s">
        <v>5131</v>
      </c>
      <c r="CH211" s="2" t="s">
        <v>1844</v>
      </c>
      <c r="CI211" s="2" t="s">
        <v>155</v>
      </c>
      <c r="CJ211" s="2" t="s">
        <v>1844</v>
      </c>
      <c r="CK211" s="2" t="s">
        <v>5132</v>
      </c>
      <c r="CL211" s="2" t="s">
        <v>1844</v>
      </c>
      <c r="CM211" s="2" t="s">
        <v>1844</v>
      </c>
      <c r="CN211" s="2" t="s">
        <v>1851</v>
      </c>
      <c r="CO211" s="2" t="s">
        <v>1855</v>
      </c>
      <c r="CP211" s="2" t="s">
        <v>1844</v>
      </c>
      <c r="CQ211" s="2" t="s">
        <v>1844</v>
      </c>
      <c r="CR211" s="2" t="s">
        <v>1847</v>
      </c>
      <c r="CS211" s="2" t="s">
        <v>1884</v>
      </c>
      <c r="CT211" s="2" t="s">
        <v>1844</v>
      </c>
      <c r="CU211" s="2" t="s">
        <v>5133</v>
      </c>
      <c r="CV211" s="2" t="s">
        <v>5134</v>
      </c>
      <c r="CW211" s="3">
        <v>44889</v>
      </c>
      <c r="CX211" s="3">
        <v>44889</v>
      </c>
      <c r="CY211" s="3">
        <v>44889</v>
      </c>
      <c r="CZ211" s="28">
        <v>353657</v>
      </c>
      <c r="DA211" s="4">
        <v>0</v>
      </c>
      <c r="DB211" s="3"/>
      <c r="DC211" s="3"/>
      <c r="DD211" s="3">
        <v>44889</v>
      </c>
      <c r="DE211" s="3">
        <v>44889</v>
      </c>
      <c r="DF211" s="3"/>
      <c r="DG211" s="3">
        <v>44889</v>
      </c>
      <c r="DH211" s="3"/>
      <c r="DI211" s="3">
        <v>44888</v>
      </c>
      <c r="DJ211" s="3">
        <v>45348</v>
      </c>
      <c r="DK211" s="28">
        <v>0</v>
      </c>
      <c r="DL211" s="3"/>
      <c r="DM211" s="28">
        <v>0</v>
      </c>
      <c r="DN211" s="28">
        <v>0</v>
      </c>
      <c r="DO211" s="3">
        <v>44889</v>
      </c>
      <c r="DP211" s="2" t="s">
        <v>5135</v>
      </c>
      <c r="DQ211" s="28">
        <v>0</v>
      </c>
      <c r="DR211" s="28">
        <v>0</v>
      </c>
      <c r="DS211" s="28">
        <v>0</v>
      </c>
      <c r="DT211" s="28">
        <v>353657</v>
      </c>
      <c r="DU211" s="2" t="s">
        <v>1844</v>
      </c>
    </row>
    <row r="212" spans="1:125" x14ac:dyDescent="0.25">
      <c r="A212" s="2" t="s">
        <v>3026</v>
      </c>
      <c r="B212" s="2" t="s">
        <v>1291</v>
      </c>
      <c r="C212" s="2" t="s">
        <v>152</v>
      </c>
      <c r="D212" s="2" t="s">
        <v>153</v>
      </c>
      <c r="E212" s="2" t="s">
        <v>1460</v>
      </c>
      <c r="F212" s="2" t="s">
        <v>5363</v>
      </c>
      <c r="G212" s="2" t="s">
        <v>10</v>
      </c>
      <c r="H212" s="2" t="s">
        <v>54</v>
      </c>
      <c r="I212" s="2" t="s">
        <v>5121</v>
      </c>
      <c r="J212" s="2" t="s">
        <v>5122</v>
      </c>
      <c r="K212" s="2" t="s">
        <v>1281</v>
      </c>
      <c r="L212" s="2" t="s">
        <v>5139</v>
      </c>
      <c r="M212" s="2" t="s">
        <v>3025</v>
      </c>
      <c r="N212" s="2" t="s">
        <v>1276</v>
      </c>
      <c r="O212" s="2" t="s">
        <v>2176</v>
      </c>
      <c r="P212" s="2" t="s">
        <v>1844</v>
      </c>
      <c r="Q212" s="2" t="s">
        <v>1292</v>
      </c>
      <c r="R212" s="2" t="s">
        <v>1844</v>
      </c>
      <c r="S212" s="2" t="s">
        <v>1883</v>
      </c>
      <c r="T212" s="2" t="s">
        <v>1278</v>
      </c>
      <c r="U212" s="2" t="s">
        <v>1844</v>
      </c>
      <c r="V212" s="2" t="s">
        <v>1844</v>
      </c>
      <c r="W212" s="2" t="s">
        <v>5125</v>
      </c>
      <c r="X212" s="2" t="s">
        <v>5126</v>
      </c>
      <c r="Y212" s="2" t="s">
        <v>1866</v>
      </c>
      <c r="Z212" s="2" t="s">
        <v>1281</v>
      </c>
      <c r="AA212" s="2" t="s">
        <v>1281</v>
      </c>
      <c r="AB212" s="2" t="s">
        <v>5127</v>
      </c>
      <c r="AC212" s="2" t="s">
        <v>1852</v>
      </c>
      <c r="AD212" s="2" t="s">
        <v>1844</v>
      </c>
      <c r="AE212" s="2" t="s">
        <v>1844</v>
      </c>
      <c r="AF212" s="2" t="s">
        <v>1844</v>
      </c>
      <c r="AG212" s="2" t="s">
        <v>1844</v>
      </c>
      <c r="AH212" s="2" t="s">
        <v>1844</v>
      </c>
      <c r="AI212" s="2" t="s">
        <v>1844</v>
      </c>
      <c r="AJ212" s="2" t="s">
        <v>1281</v>
      </c>
      <c r="AK212" s="2" t="s">
        <v>1844</v>
      </c>
      <c r="AL212" s="2" t="s">
        <v>154</v>
      </c>
      <c r="AM212" s="2" t="s">
        <v>1844</v>
      </c>
      <c r="AN212" s="2" t="s">
        <v>1844</v>
      </c>
      <c r="AO212" s="2" t="s">
        <v>1857</v>
      </c>
      <c r="AP212" s="2" t="s">
        <v>1857</v>
      </c>
      <c r="AQ212" s="2" t="s">
        <v>1844</v>
      </c>
      <c r="AR212" s="2" t="s">
        <v>1844</v>
      </c>
      <c r="AS212" s="2" t="s">
        <v>1844</v>
      </c>
      <c r="AT212" s="2" t="s">
        <v>1844</v>
      </c>
      <c r="AU212" s="2" t="s">
        <v>1844</v>
      </c>
      <c r="AV212" s="2" t="s">
        <v>1281</v>
      </c>
      <c r="AW212" s="2" t="s">
        <v>5128</v>
      </c>
      <c r="AX212" s="2" t="s">
        <v>1844</v>
      </c>
      <c r="AY212" s="2" t="s">
        <v>1752</v>
      </c>
      <c r="AZ212" s="2" t="s">
        <v>3027</v>
      </c>
      <c r="BA212" s="2" t="s">
        <v>1844</v>
      </c>
      <c r="BB212" s="2" t="s">
        <v>1844</v>
      </c>
      <c r="BC212" s="2" t="s">
        <v>1844</v>
      </c>
      <c r="BD212" s="2" t="s">
        <v>1844</v>
      </c>
      <c r="BE212" s="2" t="s">
        <v>5129</v>
      </c>
      <c r="BF212" s="2" t="s">
        <v>3027</v>
      </c>
      <c r="BG212" s="2" t="s">
        <v>3028</v>
      </c>
      <c r="BH212" s="2" t="s">
        <v>5470</v>
      </c>
      <c r="BI212" s="2" t="s">
        <v>1857</v>
      </c>
      <c r="BJ212" s="2" t="s">
        <v>3028</v>
      </c>
      <c r="BK212" s="2" t="s">
        <v>1844</v>
      </c>
      <c r="BL212" s="2" t="s">
        <v>1025</v>
      </c>
      <c r="BM212" s="2" t="s">
        <v>1844</v>
      </c>
      <c r="BN212" s="2" t="s">
        <v>1882</v>
      </c>
      <c r="BO212" s="2" t="s">
        <v>1844</v>
      </c>
      <c r="BP212" s="2" t="s">
        <v>1844</v>
      </c>
      <c r="BQ212" s="2" t="s">
        <v>5187</v>
      </c>
      <c r="BR212" s="2" t="s">
        <v>1844</v>
      </c>
      <c r="BS212" s="2" t="s">
        <v>1844</v>
      </c>
      <c r="BT212" s="2" t="s">
        <v>5471</v>
      </c>
      <c r="BU212" s="2" t="s">
        <v>1844</v>
      </c>
      <c r="BV212" s="2" t="s">
        <v>1844</v>
      </c>
      <c r="BW212" s="2" t="s">
        <v>1844</v>
      </c>
      <c r="BX212" s="2" t="s">
        <v>1844</v>
      </c>
      <c r="BY212" s="2" t="s">
        <v>1844</v>
      </c>
      <c r="BZ212" s="2" t="s">
        <v>1844</v>
      </c>
      <c r="CA212" s="2" t="s">
        <v>1844</v>
      </c>
      <c r="CB212" s="2" t="s">
        <v>1853</v>
      </c>
      <c r="CC212" s="2" t="s">
        <v>1844</v>
      </c>
      <c r="CD212" s="2" t="s">
        <v>1844</v>
      </c>
      <c r="CE212" s="2" t="s">
        <v>1854</v>
      </c>
      <c r="CF212" s="2" t="s">
        <v>1844</v>
      </c>
      <c r="CG212" s="2" t="s">
        <v>1844</v>
      </c>
      <c r="CH212" s="2" t="s">
        <v>1844</v>
      </c>
      <c r="CI212" s="2" t="s">
        <v>155</v>
      </c>
      <c r="CJ212" s="2" t="s">
        <v>1844</v>
      </c>
      <c r="CK212" s="2" t="s">
        <v>5132</v>
      </c>
      <c r="CL212" s="2" t="s">
        <v>1844</v>
      </c>
      <c r="CM212" s="2" t="s">
        <v>1844</v>
      </c>
      <c r="CN212" s="2" t="s">
        <v>1851</v>
      </c>
      <c r="CO212" s="2" t="s">
        <v>1855</v>
      </c>
      <c r="CP212" s="2" t="s">
        <v>1844</v>
      </c>
      <c r="CQ212" s="2" t="s">
        <v>1844</v>
      </c>
      <c r="CR212" s="2" t="s">
        <v>1847</v>
      </c>
      <c r="CS212" s="2" t="s">
        <v>1884</v>
      </c>
      <c r="CT212" s="2" t="s">
        <v>1844</v>
      </c>
      <c r="CU212" s="2" t="s">
        <v>1844</v>
      </c>
      <c r="CV212" s="2" t="s">
        <v>5134</v>
      </c>
      <c r="CW212" s="3">
        <v>44886</v>
      </c>
      <c r="CX212" s="3">
        <v>44886</v>
      </c>
      <c r="CY212" s="3">
        <v>44886</v>
      </c>
      <c r="CZ212" s="28">
        <v>76316</v>
      </c>
      <c r="DA212" s="4">
        <v>0</v>
      </c>
      <c r="DB212" s="3"/>
      <c r="DC212" s="3"/>
      <c r="DD212" s="3">
        <v>44893</v>
      </c>
      <c r="DE212" s="3">
        <v>44886</v>
      </c>
      <c r="DF212" s="3"/>
      <c r="DG212" s="3">
        <v>44897</v>
      </c>
      <c r="DH212" s="3">
        <v>44886</v>
      </c>
      <c r="DI212" s="3">
        <v>44886</v>
      </c>
      <c r="DJ212" s="3">
        <v>45348</v>
      </c>
      <c r="DK212" s="28">
        <v>0</v>
      </c>
      <c r="DL212" s="3"/>
      <c r="DM212" s="28">
        <v>0</v>
      </c>
      <c r="DN212" s="28">
        <v>0</v>
      </c>
      <c r="DO212" s="3">
        <v>44886</v>
      </c>
      <c r="DP212" s="2" t="s">
        <v>5135</v>
      </c>
      <c r="DQ212" s="28">
        <v>0</v>
      </c>
      <c r="DR212" s="28">
        <v>0</v>
      </c>
      <c r="DS212" s="28">
        <v>0</v>
      </c>
      <c r="DT212" s="28">
        <v>76316</v>
      </c>
      <c r="DU212" s="2" t="s">
        <v>1844</v>
      </c>
    </row>
    <row r="213" spans="1:125" x14ac:dyDescent="0.25">
      <c r="A213" s="2" t="s">
        <v>3021</v>
      </c>
      <c r="B213" s="2" t="s">
        <v>1291</v>
      </c>
      <c r="C213" s="2" t="s">
        <v>152</v>
      </c>
      <c r="D213" s="2" t="s">
        <v>153</v>
      </c>
      <c r="E213" s="2" t="s">
        <v>1346</v>
      </c>
      <c r="F213" s="2" t="s">
        <v>5363</v>
      </c>
      <c r="G213" s="2" t="s">
        <v>10</v>
      </c>
      <c r="H213" s="2" t="s">
        <v>54</v>
      </c>
      <c r="I213" s="2" t="s">
        <v>5121</v>
      </c>
      <c r="J213" s="2" t="s">
        <v>5122</v>
      </c>
      <c r="K213" s="2" t="s">
        <v>1281</v>
      </c>
      <c r="L213" s="2" t="s">
        <v>5139</v>
      </c>
      <c r="M213" s="2" t="s">
        <v>3020</v>
      </c>
      <c r="N213" s="2" t="s">
        <v>1276</v>
      </c>
      <c r="O213" s="2" t="s">
        <v>2176</v>
      </c>
      <c r="P213" s="2" t="s">
        <v>1844</v>
      </c>
      <c r="Q213" s="2" t="s">
        <v>1292</v>
      </c>
      <c r="R213" s="2" t="s">
        <v>1844</v>
      </c>
      <c r="S213" s="2" t="s">
        <v>1883</v>
      </c>
      <c r="T213" s="2" t="s">
        <v>1278</v>
      </c>
      <c r="U213" s="2" t="s">
        <v>1844</v>
      </c>
      <c r="V213" s="2" t="s">
        <v>1844</v>
      </c>
      <c r="W213" s="2" t="s">
        <v>5125</v>
      </c>
      <c r="X213" s="2" t="s">
        <v>5126</v>
      </c>
      <c r="Y213" s="2" t="s">
        <v>1866</v>
      </c>
      <c r="Z213" s="2" t="s">
        <v>1281</v>
      </c>
      <c r="AA213" s="2" t="s">
        <v>1281</v>
      </c>
      <c r="AB213" s="2" t="s">
        <v>5127</v>
      </c>
      <c r="AC213" s="2" t="s">
        <v>1852</v>
      </c>
      <c r="AD213" s="2" t="s">
        <v>1844</v>
      </c>
      <c r="AE213" s="2" t="s">
        <v>1844</v>
      </c>
      <c r="AF213" s="2" t="s">
        <v>1844</v>
      </c>
      <c r="AG213" s="2" t="s">
        <v>1844</v>
      </c>
      <c r="AH213" s="2" t="s">
        <v>1844</v>
      </c>
      <c r="AI213" s="2" t="s">
        <v>1844</v>
      </c>
      <c r="AJ213" s="2" t="s">
        <v>1281</v>
      </c>
      <c r="AK213" s="2" t="s">
        <v>1844</v>
      </c>
      <c r="AL213" s="2" t="s">
        <v>154</v>
      </c>
      <c r="AM213" s="2" t="s">
        <v>1844</v>
      </c>
      <c r="AN213" s="2" t="s">
        <v>1844</v>
      </c>
      <c r="AO213" s="2" t="s">
        <v>1857</v>
      </c>
      <c r="AP213" s="2" t="s">
        <v>1857</v>
      </c>
      <c r="AQ213" s="2" t="s">
        <v>1844</v>
      </c>
      <c r="AR213" s="2" t="s">
        <v>1844</v>
      </c>
      <c r="AS213" s="2" t="s">
        <v>1844</v>
      </c>
      <c r="AT213" s="2" t="s">
        <v>1844</v>
      </c>
      <c r="AU213" s="2" t="s">
        <v>1844</v>
      </c>
      <c r="AV213" s="2" t="s">
        <v>1281</v>
      </c>
      <c r="AW213" s="2" t="s">
        <v>5128</v>
      </c>
      <c r="AX213" s="2" t="s">
        <v>1844</v>
      </c>
      <c r="AY213" s="2" t="s">
        <v>1752</v>
      </c>
      <c r="AZ213" s="2" t="s">
        <v>3022</v>
      </c>
      <c r="BA213" s="2" t="s">
        <v>1844</v>
      </c>
      <c r="BB213" s="2" t="s">
        <v>1844</v>
      </c>
      <c r="BC213" s="2" t="s">
        <v>1844</v>
      </c>
      <c r="BD213" s="2" t="s">
        <v>1844</v>
      </c>
      <c r="BE213" s="2" t="s">
        <v>5129</v>
      </c>
      <c r="BF213" s="2" t="s">
        <v>1961</v>
      </c>
      <c r="BG213" s="2" t="s">
        <v>1961</v>
      </c>
      <c r="BH213" s="2" t="s">
        <v>3024</v>
      </c>
      <c r="BI213" s="2" t="s">
        <v>1857</v>
      </c>
      <c r="BJ213" s="2" t="s">
        <v>3023</v>
      </c>
      <c r="BK213" s="2" t="s">
        <v>1844</v>
      </c>
      <c r="BL213" s="2" t="s">
        <v>1025</v>
      </c>
      <c r="BM213" s="2" t="s">
        <v>1844</v>
      </c>
      <c r="BN213" s="2" t="s">
        <v>1882</v>
      </c>
      <c r="BO213" s="2" t="s">
        <v>1844</v>
      </c>
      <c r="BP213" s="2" t="s">
        <v>1844</v>
      </c>
      <c r="BQ213" s="2" t="s">
        <v>5187</v>
      </c>
      <c r="BR213" s="2" t="s">
        <v>1844</v>
      </c>
      <c r="BS213" s="2" t="s">
        <v>1844</v>
      </c>
      <c r="BT213" s="2" t="s">
        <v>5472</v>
      </c>
      <c r="BU213" s="2" t="s">
        <v>1844</v>
      </c>
      <c r="BV213" s="2" t="s">
        <v>1844</v>
      </c>
      <c r="BW213" s="2" t="s">
        <v>1844</v>
      </c>
      <c r="BX213" s="2" t="s">
        <v>1844</v>
      </c>
      <c r="BY213" s="2" t="s">
        <v>1844</v>
      </c>
      <c r="BZ213" s="2" t="s">
        <v>1844</v>
      </c>
      <c r="CA213" s="2" t="s">
        <v>1844</v>
      </c>
      <c r="CB213" s="2" t="s">
        <v>1853</v>
      </c>
      <c r="CC213" s="2" t="s">
        <v>1844</v>
      </c>
      <c r="CD213" s="2" t="s">
        <v>1844</v>
      </c>
      <c r="CE213" s="2" t="s">
        <v>1854</v>
      </c>
      <c r="CF213" s="2" t="s">
        <v>1844</v>
      </c>
      <c r="CG213" s="2" t="s">
        <v>1844</v>
      </c>
      <c r="CH213" s="2" t="s">
        <v>1844</v>
      </c>
      <c r="CI213" s="2" t="s">
        <v>155</v>
      </c>
      <c r="CJ213" s="2" t="s">
        <v>1844</v>
      </c>
      <c r="CK213" s="2" t="s">
        <v>5132</v>
      </c>
      <c r="CL213" s="2" t="s">
        <v>1844</v>
      </c>
      <c r="CM213" s="2" t="s">
        <v>1844</v>
      </c>
      <c r="CN213" s="2" t="s">
        <v>1851</v>
      </c>
      <c r="CO213" s="2" t="s">
        <v>1855</v>
      </c>
      <c r="CP213" s="2" t="s">
        <v>1844</v>
      </c>
      <c r="CQ213" s="2" t="s">
        <v>1844</v>
      </c>
      <c r="CR213" s="2" t="s">
        <v>1847</v>
      </c>
      <c r="CS213" s="2" t="s">
        <v>1884</v>
      </c>
      <c r="CT213" s="2" t="s">
        <v>1844</v>
      </c>
      <c r="CU213" s="2" t="s">
        <v>1844</v>
      </c>
      <c r="CV213" s="2" t="s">
        <v>5134</v>
      </c>
      <c r="CW213" s="3">
        <v>44887</v>
      </c>
      <c r="CX213" s="3">
        <v>44884</v>
      </c>
      <c r="CY213" s="3">
        <v>44884</v>
      </c>
      <c r="CZ213" s="28">
        <v>146760</v>
      </c>
      <c r="DA213" s="4">
        <v>0</v>
      </c>
      <c r="DB213" s="3"/>
      <c r="DC213" s="3"/>
      <c r="DD213" s="3">
        <v>44887</v>
      </c>
      <c r="DE213" s="3">
        <v>44884</v>
      </c>
      <c r="DF213" s="3"/>
      <c r="DG213" s="3">
        <v>44887</v>
      </c>
      <c r="DH213" s="3"/>
      <c r="DI213" s="3">
        <v>44884</v>
      </c>
      <c r="DJ213" s="3">
        <v>45348</v>
      </c>
      <c r="DK213" s="28">
        <v>0</v>
      </c>
      <c r="DL213" s="3"/>
      <c r="DM213" s="28">
        <v>0</v>
      </c>
      <c r="DN213" s="28">
        <v>0</v>
      </c>
      <c r="DO213" s="3">
        <v>44887</v>
      </c>
      <c r="DP213" s="2" t="s">
        <v>5135</v>
      </c>
      <c r="DQ213" s="28">
        <v>0</v>
      </c>
      <c r="DR213" s="28">
        <v>0</v>
      </c>
      <c r="DS213" s="28">
        <v>0</v>
      </c>
      <c r="DT213" s="28">
        <v>146760</v>
      </c>
      <c r="DU213" s="2" t="s">
        <v>1844</v>
      </c>
    </row>
    <row r="214" spans="1:125" x14ac:dyDescent="0.25">
      <c r="A214" s="2" t="s">
        <v>3010</v>
      </c>
      <c r="B214" s="2" t="s">
        <v>1295</v>
      </c>
      <c r="C214" s="2" t="s">
        <v>51</v>
      </c>
      <c r="D214" s="2" t="s">
        <v>52</v>
      </c>
      <c r="E214" s="2" t="s">
        <v>1341</v>
      </c>
      <c r="F214" s="2" t="s">
        <v>5363</v>
      </c>
      <c r="G214" s="2" t="s">
        <v>10</v>
      </c>
      <c r="H214" s="2" t="s">
        <v>1129</v>
      </c>
      <c r="I214" s="2" t="s">
        <v>5121</v>
      </c>
      <c r="J214" s="2" t="s">
        <v>5122</v>
      </c>
      <c r="K214" s="2" t="s">
        <v>1281</v>
      </c>
      <c r="L214" s="2" t="s">
        <v>5148</v>
      </c>
      <c r="M214" s="2" t="s">
        <v>3009</v>
      </c>
      <c r="N214" s="2" t="s">
        <v>1276</v>
      </c>
      <c r="O214" s="2" t="s">
        <v>1870</v>
      </c>
      <c r="P214" s="2" t="s">
        <v>1844</v>
      </c>
      <c r="Q214" s="2" t="s">
        <v>1296</v>
      </c>
      <c r="R214" s="2" t="s">
        <v>1844</v>
      </c>
      <c r="S214" s="2" t="s">
        <v>1875</v>
      </c>
      <c r="T214" s="2" t="s">
        <v>1278</v>
      </c>
      <c r="U214" s="2" t="s">
        <v>1844</v>
      </c>
      <c r="V214" s="2" t="s">
        <v>1844</v>
      </c>
      <c r="W214" s="2" t="s">
        <v>5125</v>
      </c>
      <c r="X214" s="2" t="s">
        <v>5126</v>
      </c>
      <c r="Y214" s="2" t="s">
        <v>1871</v>
      </c>
      <c r="Z214" s="2" t="s">
        <v>1281</v>
      </c>
      <c r="AA214" s="2" t="s">
        <v>1281</v>
      </c>
      <c r="AB214" s="2" t="s">
        <v>5127</v>
      </c>
      <c r="AC214" s="2" t="s">
        <v>1852</v>
      </c>
      <c r="AD214" s="2" t="s">
        <v>1844</v>
      </c>
      <c r="AE214" s="2" t="s">
        <v>1844</v>
      </c>
      <c r="AF214" s="2" t="s">
        <v>1873</v>
      </c>
      <c r="AG214" s="2" t="s">
        <v>1844</v>
      </c>
      <c r="AH214" s="2" t="s">
        <v>1844</v>
      </c>
      <c r="AI214" s="2" t="s">
        <v>1844</v>
      </c>
      <c r="AJ214" s="2" t="s">
        <v>1281</v>
      </c>
      <c r="AK214" s="2" t="s">
        <v>1844</v>
      </c>
      <c r="AL214" s="2" t="s">
        <v>53</v>
      </c>
      <c r="AM214" s="2" t="s">
        <v>1844</v>
      </c>
      <c r="AN214" s="2" t="s">
        <v>1844</v>
      </c>
      <c r="AO214" s="2" t="s">
        <v>1857</v>
      </c>
      <c r="AP214" s="2" t="s">
        <v>1857</v>
      </c>
      <c r="AQ214" s="2" t="s">
        <v>1844</v>
      </c>
      <c r="AR214" s="2" t="s">
        <v>1844</v>
      </c>
      <c r="AS214" s="2" t="s">
        <v>1844</v>
      </c>
      <c r="AT214" s="2" t="s">
        <v>1844</v>
      </c>
      <c r="AU214" s="2" t="s">
        <v>1844</v>
      </c>
      <c r="AV214" s="2" t="s">
        <v>1281</v>
      </c>
      <c r="AW214" s="2" t="s">
        <v>5128</v>
      </c>
      <c r="AX214" s="2" t="s">
        <v>1844</v>
      </c>
      <c r="AY214" s="2" t="s">
        <v>1752</v>
      </c>
      <c r="AZ214" s="2" t="s">
        <v>2311</v>
      </c>
      <c r="BA214" s="2" t="s">
        <v>1844</v>
      </c>
      <c r="BB214" s="2" t="s">
        <v>1844</v>
      </c>
      <c r="BC214" s="2" t="s">
        <v>1844</v>
      </c>
      <c r="BD214" s="2" t="s">
        <v>1844</v>
      </c>
      <c r="BE214" s="2" t="s">
        <v>5129</v>
      </c>
      <c r="BF214" s="2" t="s">
        <v>1905</v>
      </c>
      <c r="BG214" s="2" t="s">
        <v>1905</v>
      </c>
      <c r="BH214" s="2" t="s">
        <v>3012</v>
      </c>
      <c r="BI214" s="2" t="s">
        <v>1857</v>
      </c>
      <c r="BJ214" s="2" t="s">
        <v>2107</v>
      </c>
      <c r="BK214" s="2" t="s">
        <v>1844</v>
      </c>
      <c r="BL214" s="2" t="s">
        <v>1025</v>
      </c>
      <c r="BM214" s="2" t="s">
        <v>1844</v>
      </c>
      <c r="BN214" s="2" t="s">
        <v>1872</v>
      </c>
      <c r="BO214" s="2" t="s">
        <v>1844</v>
      </c>
      <c r="BP214" s="2" t="s">
        <v>1844</v>
      </c>
      <c r="BQ214" s="2" t="s">
        <v>5187</v>
      </c>
      <c r="BR214" s="2" t="s">
        <v>1844</v>
      </c>
      <c r="BS214" s="2" t="s">
        <v>1844</v>
      </c>
      <c r="BT214" s="2" t="s">
        <v>5473</v>
      </c>
      <c r="BU214" s="2" t="s">
        <v>1844</v>
      </c>
      <c r="BV214" s="2" t="s">
        <v>1844</v>
      </c>
      <c r="BW214" s="2" t="s">
        <v>1844</v>
      </c>
      <c r="BX214" s="2" t="s">
        <v>1844</v>
      </c>
      <c r="BY214" s="2" t="s">
        <v>1844</v>
      </c>
      <c r="BZ214" s="2" t="s">
        <v>1844</v>
      </c>
      <c r="CA214" s="2" t="s">
        <v>1844</v>
      </c>
      <c r="CB214" s="2" t="s">
        <v>1853</v>
      </c>
      <c r="CC214" s="2" t="s">
        <v>1844</v>
      </c>
      <c r="CD214" s="2" t="s">
        <v>1844</v>
      </c>
      <c r="CE214" s="2" t="s">
        <v>1854</v>
      </c>
      <c r="CF214" s="2" t="s">
        <v>1844</v>
      </c>
      <c r="CG214" s="2" t="s">
        <v>5131</v>
      </c>
      <c r="CH214" s="2" t="s">
        <v>1844</v>
      </c>
      <c r="CI214" s="2" t="s">
        <v>55</v>
      </c>
      <c r="CJ214" s="2" t="s">
        <v>1844</v>
      </c>
      <c r="CK214" s="2" t="s">
        <v>5132</v>
      </c>
      <c r="CL214" s="2" t="s">
        <v>1844</v>
      </c>
      <c r="CM214" s="2" t="s">
        <v>1844</v>
      </c>
      <c r="CN214" s="2" t="s">
        <v>1851</v>
      </c>
      <c r="CO214" s="2" t="s">
        <v>1855</v>
      </c>
      <c r="CP214" s="2" t="s">
        <v>1844</v>
      </c>
      <c r="CQ214" s="2" t="s">
        <v>1844</v>
      </c>
      <c r="CR214" s="2" t="s">
        <v>1847</v>
      </c>
      <c r="CS214" s="2" t="s">
        <v>1876</v>
      </c>
      <c r="CT214" s="2" t="s">
        <v>1844</v>
      </c>
      <c r="CU214" s="2" t="s">
        <v>5133</v>
      </c>
      <c r="CV214" s="2" t="s">
        <v>5134</v>
      </c>
      <c r="CW214" s="3">
        <v>44881</v>
      </c>
      <c r="CX214" s="3">
        <v>44881</v>
      </c>
      <c r="CY214" s="3">
        <v>44881</v>
      </c>
      <c r="CZ214" s="28">
        <v>205614</v>
      </c>
      <c r="DA214" s="4">
        <v>0</v>
      </c>
      <c r="DB214" s="3"/>
      <c r="DC214" s="3"/>
      <c r="DD214" s="3">
        <v>44881</v>
      </c>
      <c r="DE214" s="3">
        <v>44881</v>
      </c>
      <c r="DF214" s="3"/>
      <c r="DG214" s="3">
        <v>44881</v>
      </c>
      <c r="DH214" s="3"/>
      <c r="DI214" s="3">
        <v>44881</v>
      </c>
      <c r="DJ214" s="3">
        <v>45348</v>
      </c>
      <c r="DK214" s="28">
        <v>0</v>
      </c>
      <c r="DL214" s="3"/>
      <c r="DM214" s="28">
        <v>0</v>
      </c>
      <c r="DN214" s="28">
        <v>0</v>
      </c>
      <c r="DO214" s="3">
        <v>44881</v>
      </c>
      <c r="DP214" s="2" t="s">
        <v>5135</v>
      </c>
      <c r="DQ214" s="28">
        <v>0</v>
      </c>
      <c r="DR214" s="28">
        <v>0</v>
      </c>
      <c r="DS214" s="28">
        <v>0</v>
      </c>
      <c r="DT214" s="28">
        <v>205614</v>
      </c>
      <c r="DU214" s="2" t="s">
        <v>1844</v>
      </c>
    </row>
    <row r="215" spans="1:125" x14ac:dyDescent="0.25">
      <c r="A215" s="2" t="s">
        <v>3556</v>
      </c>
      <c r="B215" s="2" t="s">
        <v>1285</v>
      </c>
      <c r="C215" s="2" t="s">
        <v>5</v>
      </c>
      <c r="D215" s="2" t="s">
        <v>6</v>
      </c>
      <c r="E215" s="2" t="s">
        <v>1518</v>
      </c>
      <c r="F215" s="2" t="s">
        <v>5715</v>
      </c>
      <c r="G215" s="2" t="s">
        <v>10</v>
      </c>
      <c r="H215" s="2" t="s">
        <v>60</v>
      </c>
      <c r="I215" s="2" t="s">
        <v>5121</v>
      </c>
      <c r="J215" s="2" t="s">
        <v>5122</v>
      </c>
      <c r="K215" s="2" t="s">
        <v>1281</v>
      </c>
      <c r="L215" s="2" t="s">
        <v>5139</v>
      </c>
      <c r="M215" s="2" t="s">
        <v>3555</v>
      </c>
      <c r="N215" s="2" t="s">
        <v>1645</v>
      </c>
      <c r="O215" s="2" t="s">
        <v>1893</v>
      </c>
      <c r="P215" s="2" t="s">
        <v>1844</v>
      </c>
      <c r="Q215" s="2" t="s">
        <v>1299</v>
      </c>
      <c r="R215" s="2" t="s">
        <v>1844</v>
      </c>
      <c r="S215" s="2" t="s">
        <v>1844</v>
      </c>
      <c r="T215" s="2" t="s">
        <v>1278</v>
      </c>
      <c r="U215" s="2" t="s">
        <v>1844</v>
      </c>
      <c r="V215" s="2" t="s">
        <v>1844</v>
      </c>
      <c r="W215" s="2" t="s">
        <v>5125</v>
      </c>
      <c r="X215" s="2" t="s">
        <v>5126</v>
      </c>
      <c r="Y215" s="2" t="s">
        <v>1897</v>
      </c>
      <c r="Z215" s="2" t="s">
        <v>1281</v>
      </c>
      <c r="AA215" s="2" t="s">
        <v>1281</v>
      </c>
      <c r="AB215" s="2" t="s">
        <v>5127</v>
      </c>
      <c r="AC215" s="2" t="s">
        <v>1852</v>
      </c>
      <c r="AD215" s="2" t="s">
        <v>1844</v>
      </c>
      <c r="AE215" s="2" t="s">
        <v>1844</v>
      </c>
      <c r="AF215" s="2" t="s">
        <v>1844</v>
      </c>
      <c r="AG215" s="2" t="s">
        <v>1844</v>
      </c>
      <c r="AH215" s="2" t="s">
        <v>1844</v>
      </c>
      <c r="AI215" s="2" t="s">
        <v>1844</v>
      </c>
      <c r="AJ215" s="2" t="s">
        <v>1281</v>
      </c>
      <c r="AK215" s="2" t="s">
        <v>1844</v>
      </c>
      <c r="AL215" s="2" t="s">
        <v>7</v>
      </c>
      <c r="AM215" s="2" t="s">
        <v>1844</v>
      </c>
      <c r="AN215" s="2" t="s">
        <v>1844</v>
      </c>
      <c r="AO215" s="2" t="s">
        <v>1857</v>
      </c>
      <c r="AP215" s="2" t="s">
        <v>1857</v>
      </c>
      <c r="AQ215" s="2" t="s">
        <v>1844</v>
      </c>
      <c r="AR215" s="2" t="s">
        <v>1844</v>
      </c>
      <c r="AS215" s="2" t="s">
        <v>1844</v>
      </c>
      <c r="AT215" s="2" t="s">
        <v>1844</v>
      </c>
      <c r="AU215" s="2" t="s">
        <v>1844</v>
      </c>
      <c r="AV215" s="2" t="s">
        <v>1281</v>
      </c>
      <c r="AW215" s="2" t="s">
        <v>5128</v>
      </c>
      <c r="AX215" s="2" t="s">
        <v>1844</v>
      </c>
      <c r="AY215" s="2" t="s">
        <v>1752</v>
      </c>
      <c r="AZ215" s="2" t="s">
        <v>5744</v>
      </c>
      <c r="BA215" s="2" t="s">
        <v>1844</v>
      </c>
      <c r="BB215" s="2" t="s">
        <v>1844</v>
      </c>
      <c r="BC215" s="2" t="s">
        <v>1844</v>
      </c>
      <c r="BD215" s="2" t="s">
        <v>1844</v>
      </c>
      <c r="BE215" s="2" t="s">
        <v>5129</v>
      </c>
      <c r="BF215" s="2" t="s">
        <v>2190</v>
      </c>
      <c r="BG215" s="2" t="s">
        <v>2190</v>
      </c>
      <c r="BH215" s="2" t="s">
        <v>1981</v>
      </c>
      <c r="BI215" s="2" t="s">
        <v>1857</v>
      </c>
      <c r="BJ215" s="2" t="s">
        <v>1905</v>
      </c>
      <c r="BK215" s="2" t="s">
        <v>1844</v>
      </c>
      <c r="BL215" s="2" t="s">
        <v>1025</v>
      </c>
      <c r="BM215" s="2" t="s">
        <v>1844</v>
      </c>
      <c r="BN215" s="2" t="s">
        <v>1844</v>
      </c>
      <c r="BO215" s="2" t="s">
        <v>1844</v>
      </c>
      <c r="BP215" s="2" t="s">
        <v>1844</v>
      </c>
      <c r="BQ215" s="2" t="s">
        <v>5187</v>
      </c>
      <c r="BR215" s="2" t="s">
        <v>1844</v>
      </c>
      <c r="BS215" s="2" t="s">
        <v>1844</v>
      </c>
      <c r="BT215" s="2" t="s">
        <v>5745</v>
      </c>
      <c r="BU215" s="2" t="s">
        <v>1844</v>
      </c>
      <c r="BV215" s="2" t="s">
        <v>1844</v>
      </c>
      <c r="BW215" s="2" t="s">
        <v>1844</v>
      </c>
      <c r="BX215" s="2" t="s">
        <v>1844</v>
      </c>
      <c r="BY215" s="2" t="s">
        <v>1844</v>
      </c>
      <c r="BZ215" s="2" t="s">
        <v>1844</v>
      </c>
      <c r="CA215" s="2" t="s">
        <v>1844</v>
      </c>
      <c r="CB215" s="2" t="s">
        <v>1844</v>
      </c>
      <c r="CC215" s="2" t="s">
        <v>1844</v>
      </c>
      <c r="CD215" s="2" t="s">
        <v>1844</v>
      </c>
      <c r="CE215" s="2" t="s">
        <v>1854</v>
      </c>
      <c r="CF215" s="2" t="s">
        <v>1844</v>
      </c>
      <c r="CG215" s="2" t="s">
        <v>5131</v>
      </c>
      <c r="CH215" s="2" t="s">
        <v>1844</v>
      </c>
      <c r="CI215" s="2" t="s">
        <v>9</v>
      </c>
      <c r="CJ215" s="2" t="s">
        <v>1844</v>
      </c>
      <c r="CK215" s="2" t="s">
        <v>5132</v>
      </c>
      <c r="CL215" s="2" t="s">
        <v>1844</v>
      </c>
      <c r="CM215" s="2" t="s">
        <v>1844</v>
      </c>
      <c r="CN215" s="2" t="s">
        <v>1851</v>
      </c>
      <c r="CO215" s="2" t="s">
        <v>1855</v>
      </c>
      <c r="CP215" s="2" t="s">
        <v>1844</v>
      </c>
      <c r="CQ215" s="2" t="s">
        <v>1844</v>
      </c>
      <c r="CR215" s="2" t="s">
        <v>1847</v>
      </c>
      <c r="CS215" s="2" t="s">
        <v>1844</v>
      </c>
      <c r="CT215" s="2" t="s">
        <v>1844</v>
      </c>
      <c r="CU215" s="2" t="s">
        <v>5133</v>
      </c>
      <c r="CV215" s="2" t="s">
        <v>5134</v>
      </c>
      <c r="CW215" s="3">
        <v>44999</v>
      </c>
      <c r="CX215" s="3">
        <v>44999</v>
      </c>
      <c r="CY215" s="3">
        <v>44999</v>
      </c>
      <c r="CZ215" s="28">
        <v>3523030</v>
      </c>
      <c r="DA215" s="4">
        <v>0</v>
      </c>
      <c r="DB215" s="3"/>
      <c r="DC215" s="3"/>
      <c r="DD215" s="3">
        <v>44999</v>
      </c>
      <c r="DE215" s="3">
        <v>44999</v>
      </c>
      <c r="DF215" s="3"/>
      <c r="DG215" s="3">
        <v>44999</v>
      </c>
      <c r="DH215" s="3">
        <v>44999</v>
      </c>
      <c r="DI215" s="3">
        <v>44999</v>
      </c>
      <c r="DJ215" s="3">
        <v>45017</v>
      </c>
      <c r="DK215" s="28">
        <v>0</v>
      </c>
      <c r="DL215" s="3"/>
      <c r="DM215" s="28">
        <v>0</v>
      </c>
      <c r="DN215" s="28">
        <v>0</v>
      </c>
      <c r="DO215" s="3">
        <v>44999</v>
      </c>
      <c r="DP215" s="2" t="s">
        <v>5135</v>
      </c>
      <c r="DQ215" s="28">
        <v>1710155</v>
      </c>
      <c r="DR215" s="28">
        <v>0</v>
      </c>
      <c r="DS215" s="28">
        <v>1710155</v>
      </c>
      <c r="DT215" s="28">
        <v>3523030</v>
      </c>
      <c r="DU215" s="2" t="s">
        <v>1844</v>
      </c>
    </row>
    <row r="216" spans="1:125" x14ac:dyDescent="0.25">
      <c r="A216" s="2" t="s">
        <v>2992</v>
      </c>
      <c r="B216" s="2" t="s">
        <v>1295</v>
      </c>
      <c r="C216" s="2" t="s">
        <v>51</v>
      </c>
      <c r="D216" s="2" t="s">
        <v>52</v>
      </c>
      <c r="E216" s="2" t="s">
        <v>1456</v>
      </c>
      <c r="F216" s="2" t="s">
        <v>5363</v>
      </c>
      <c r="G216" s="2" t="s">
        <v>10</v>
      </c>
      <c r="H216" s="2" t="s">
        <v>8</v>
      </c>
      <c r="I216" s="2" t="s">
        <v>5121</v>
      </c>
      <c r="J216" s="2" t="s">
        <v>5122</v>
      </c>
      <c r="K216" s="2" t="s">
        <v>1281</v>
      </c>
      <c r="L216" s="2" t="s">
        <v>5123</v>
      </c>
      <c r="M216" s="2" t="s">
        <v>2991</v>
      </c>
      <c r="N216" s="2" t="s">
        <v>1276</v>
      </c>
      <c r="O216" s="2" t="s">
        <v>1870</v>
      </c>
      <c r="P216" s="2" t="s">
        <v>1844</v>
      </c>
      <c r="Q216" s="2" t="s">
        <v>1299</v>
      </c>
      <c r="R216" s="2" t="s">
        <v>1844</v>
      </c>
      <c r="S216" s="2" t="s">
        <v>1875</v>
      </c>
      <c r="T216" s="2" t="s">
        <v>1278</v>
      </c>
      <c r="U216" s="2" t="s">
        <v>1844</v>
      </c>
      <c r="V216" s="2" t="s">
        <v>1844</v>
      </c>
      <c r="W216" s="2" t="s">
        <v>5125</v>
      </c>
      <c r="X216" s="2" t="s">
        <v>5126</v>
      </c>
      <c r="Y216" s="2" t="s">
        <v>1871</v>
      </c>
      <c r="Z216" s="2" t="s">
        <v>1281</v>
      </c>
      <c r="AA216" s="2" t="s">
        <v>1281</v>
      </c>
      <c r="AB216" s="2" t="s">
        <v>5127</v>
      </c>
      <c r="AC216" s="2" t="s">
        <v>1852</v>
      </c>
      <c r="AD216" s="2" t="s">
        <v>1844</v>
      </c>
      <c r="AE216" s="2" t="s">
        <v>1844</v>
      </c>
      <c r="AF216" s="2" t="s">
        <v>1873</v>
      </c>
      <c r="AG216" s="2" t="s">
        <v>1844</v>
      </c>
      <c r="AH216" s="2" t="s">
        <v>1844</v>
      </c>
      <c r="AI216" s="2" t="s">
        <v>1844</v>
      </c>
      <c r="AJ216" s="2" t="s">
        <v>1281</v>
      </c>
      <c r="AK216" s="2" t="s">
        <v>1844</v>
      </c>
      <c r="AL216" s="2" t="s">
        <v>53</v>
      </c>
      <c r="AM216" s="2" t="s">
        <v>1844</v>
      </c>
      <c r="AN216" s="2" t="s">
        <v>1844</v>
      </c>
      <c r="AO216" s="2" t="s">
        <v>1857</v>
      </c>
      <c r="AP216" s="2" t="s">
        <v>1857</v>
      </c>
      <c r="AQ216" s="2" t="s">
        <v>1844</v>
      </c>
      <c r="AR216" s="2" t="s">
        <v>1844</v>
      </c>
      <c r="AS216" s="2" t="s">
        <v>1844</v>
      </c>
      <c r="AT216" s="2" t="s">
        <v>1844</v>
      </c>
      <c r="AU216" s="2" t="s">
        <v>1844</v>
      </c>
      <c r="AV216" s="2" t="s">
        <v>1281</v>
      </c>
      <c r="AW216" s="2" t="s">
        <v>5128</v>
      </c>
      <c r="AX216" s="2" t="s">
        <v>1844</v>
      </c>
      <c r="AY216" s="2" t="s">
        <v>1752</v>
      </c>
      <c r="AZ216" s="2" t="s">
        <v>2071</v>
      </c>
      <c r="BA216" s="2" t="s">
        <v>1844</v>
      </c>
      <c r="BB216" s="2" t="s">
        <v>1844</v>
      </c>
      <c r="BC216" s="2" t="s">
        <v>1844</v>
      </c>
      <c r="BD216" s="2" t="s">
        <v>1844</v>
      </c>
      <c r="BE216" s="2" t="s">
        <v>5129</v>
      </c>
      <c r="BF216" s="2" t="s">
        <v>2190</v>
      </c>
      <c r="BG216" s="2" t="s">
        <v>5462</v>
      </c>
      <c r="BH216" s="2" t="s">
        <v>2994</v>
      </c>
      <c r="BI216" s="2" t="s">
        <v>1857</v>
      </c>
      <c r="BJ216" s="2" t="s">
        <v>2570</v>
      </c>
      <c r="BK216" s="2" t="s">
        <v>1844</v>
      </c>
      <c r="BL216" s="2" t="s">
        <v>1025</v>
      </c>
      <c r="BM216" s="2" t="s">
        <v>1844</v>
      </c>
      <c r="BN216" s="2" t="s">
        <v>1872</v>
      </c>
      <c r="BO216" s="2" t="s">
        <v>1844</v>
      </c>
      <c r="BP216" s="2" t="s">
        <v>1844</v>
      </c>
      <c r="BQ216" s="2" t="s">
        <v>5187</v>
      </c>
      <c r="BR216" s="2" t="s">
        <v>1844</v>
      </c>
      <c r="BS216" s="2" t="s">
        <v>1844</v>
      </c>
      <c r="BT216" s="2" t="s">
        <v>5475</v>
      </c>
      <c r="BU216" s="2" t="s">
        <v>1844</v>
      </c>
      <c r="BV216" s="2" t="s">
        <v>1844</v>
      </c>
      <c r="BW216" s="2" t="s">
        <v>1844</v>
      </c>
      <c r="BX216" s="2" t="s">
        <v>1844</v>
      </c>
      <c r="BY216" s="2" t="s">
        <v>1844</v>
      </c>
      <c r="BZ216" s="2" t="s">
        <v>1844</v>
      </c>
      <c r="CA216" s="2" t="s">
        <v>1844</v>
      </c>
      <c r="CB216" s="2" t="s">
        <v>1853</v>
      </c>
      <c r="CC216" s="2" t="s">
        <v>1844</v>
      </c>
      <c r="CD216" s="2" t="s">
        <v>1844</v>
      </c>
      <c r="CE216" s="2" t="s">
        <v>1854</v>
      </c>
      <c r="CF216" s="2" t="s">
        <v>1844</v>
      </c>
      <c r="CG216" s="2" t="s">
        <v>5131</v>
      </c>
      <c r="CH216" s="2" t="s">
        <v>1844</v>
      </c>
      <c r="CI216" s="2" t="s">
        <v>55</v>
      </c>
      <c r="CJ216" s="2" t="s">
        <v>1844</v>
      </c>
      <c r="CK216" s="2" t="s">
        <v>5132</v>
      </c>
      <c r="CL216" s="2" t="s">
        <v>1844</v>
      </c>
      <c r="CM216" s="2" t="s">
        <v>1844</v>
      </c>
      <c r="CN216" s="2" t="s">
        <v>1851</v>
      </c>
      <c r="CO216" s="2" t="s">
        <v>1855</v>
      </c>
      <c r="CP216" s="2" t="s">
        <v>1844</v>
      </c>
      <c r="CQ216" s="2" t="s">
        <v>1844</v>
      </c>
      <c r="CR216" s="2" t="s">
        <v>1847</v>
      </c>
      <c r="CS216" s="2" t="s">
        <v>1876</v>
      </c>
      <c r="CT216" s="2" t="s">
        <v>1844</v>
      </c>
      <c r="CU216" s="2" t="s">
        <v>5133</v>
      </c>
      <c r="CV216" s="2" t="s">
        <v>5134</v>
      </c>
      <c r="CW216" s="3">
        <v>44868</v>
      </c>
      <c r="CX216" s="3">
        <v>44868</v>
      </c>
      <c r="CY216" s="3">
        <v>44868</v>
      </c>
      <c r="CZ216" s="28">
        <v>1644912</v>
      </c>
      <c r="DA216" s="4">
        <v>0</v>
      </c>
      <c r="DB216" s="3"/>
      <c r="DC216" s="3"/>
      <c r="DD216" s="3">
        <v>44868</v>
      </c>
      <c r="DE216" s="3">
        <v>44868</v>
      </c>
      <c r="DF216" s="3"/>
      <c r="DG216" s="3">
        <v>44869</v>
      </c>
      <c r="DH216" s="3">
        <v>44868</v>
      </c>
      <c r="DI216" s="3">
        <v>44867</v>
      </c>
      <c r="DJ216" s="3">
        <v>45348</v>
      </c>
      <c r="DK216" s="28">
        <v>0</v>
      </c>
      <c r="DL216" s="3"/>
      <c r="DM216" s="28">
        <v>0</v>
      </c>
      <c r="DN216" s="28">
        <v>0</v>
      </c>
      <c r="DO216" s="3">
        <v>44868</v>
      </c>
      <c r="DP216" s="2" t="s">
        <v>5135</v>
      </c>
      <c r="DQ216" s="28">
        <v>0</v>
      </c>
      <c r="DR216" s="28">
        <v>0</v>
      </c>
      <c r="DS216" s="28">
        <v>0</v>
      </c>
      <c r="DT216" s="28">
        <v>1644912</v>
      </c>
      <c r="DU216" s="2" t="s">
        <v>1844</v>
      </c>
    </row>
    <row r="217" spans="1:125" x14ac:dyDescent="0.25">
      <c r="A217" s="2" t="s">
        <v>2983</v>
      </c>
      <c r="B217" s="2" t="s">
        <v>1291</v>
      </c>
      <c r="C217" s="2" t="s">
        <v>152</v>
      </c>
      <c r="D217" s="2" t="s">
        <v>153</v>
      </c>
      <c r="E217" s="2" t="s">
        <v>1455</v>
      </c>
      <c r="F217" s="2" t="s">
        <v>5363</v>
      </c>
      <c r="G217" s="2" t="s">
        <v>10</v>
      </c>
      <c r="H217" s="2" t="s">
        <v>54</v>
      </c>
      <c r="I217" s="2" t="s">
        <v>5121</v>
      </c>
      <c r="J217" s="2" t="s">
        <v>5122</v>
      </c>
      <c r="K217" s="2" t="s">
        <v>1281</v>
      </c>
      <c r="L217" s="2" t="s">
        <v>5123</v>
      </c>
      <c r="M217" s="2" t="s">
        <v>2982</v>
      </c>
      <c r="N217" s="2" t="s">
        <v>1276</v>
      </c>
      <c r="O217" s="2" t="s">
        <v>2176</v>
      </c>
      <c r="P217" s="2" t="s">
        <v>1844</v>
      </c>
      <c r="Q217" s="2" t="s">
        <v>1292</v>
      </c>
      <c r="R217" s="2" t="s">
        <v>1844</v>
      </c>
      <c r="S217" s="2" t="s">
        <v>1883</v>
      </c>
      <c r="T217" s="2" t="s">
        <v>1278</v>
      </c>
      <c r="U217" s="2" t="s">
        <v>1844</v>
      </c>
      <c r="V217" s="2" t="s">
        <v>1844</v>
      </c>
      <c r="W217" s="2" t="s">
        <v>5125</v>
      </c>
      <c r="X217" s="2" t="s">
        <v>5126</v>
      </c>
      <c r="Y217" s="2" t="s">
        <v>1866</v>
      </c>
      <c r="Z217" s="2" t="s">
        <v>1281</v>
      </c>
      <c r="AA217" s="2" t="s">
        <v>1281</v>
      </c>
      <c r="AB217" s="2" t="s">
        <v>5127</v>
      </c>
      <c r="AC217" s="2" t="s">
        <v>1852</v>
      </c>
      <c r="AD217" s="2" t="s">
        <v>1844</v>
      </c>
      <c r="AE217" s="2" t="s">
        <v>1844</v>
      </c>
      <c r="AF217" s="2" t="s">
        <v>1844</v>
      </c>
      <c r="AG217" s="2" t="s">
        <v>1844</v>
      </c>
      <c r="AH217" s="2" t="s">
        <v>1844</v>
      </c>
      <c r="AI217" s="2" t="s">
        <v>1844</v>
      </c>
      <c r="AJ217" s="2" t="s">
        <v>1281</v>
      </c>
      <c r="AK217" s="2" t="s">
        <v>1844</v>
      </c>
      <c r="AL217" s="2" t="s">
        <v>154</v>
      </c>
      <c r="AM217" s="2" t="s">
        <v>1844</v>
      </c>
      <c r="AN217" s="2" t="s">
        <v>1844</v>
      </c>
      <c r="AO217" s="2" t="s">
        <v>1857</v>
      </c>
      <c r="AP217" s="2" t="s">
        <v>1857</v>
      </c>
      <c r="AQ217" s="2" t="s">
        <v>1844</v>
      </c>
      <c r="AR217" s="2" t="s">
        <v>1844</v>
      </c>
      <c r="AS217" s="2" t="s">
        <v>1844</v>
      </c>
      <c r="AT217" s="2" t="s">
        <v>1844</v>
      </c>
      <c r="AU217" s="2" t="s">
        <v>1844</v>
      </c>
      <c r="AV217" s="2" t="s">
        <v>1281</v>
      </c>
      <c r="AW217" s="2" t="s">
        <v>5128</v>
      </c>
      <c r="AX217" s="2" t="s">
        <v>1844</v>
      </c>
      <c r="AY217" s="2" t="s">
        <v>1752</v>
      </c>
      <c r="AZ217" s="2" t="s">
        <v>2985</v>
      </c>
      <c r="BA217" s="2" t="s">
        <v>1844</v>
      </c>
      <c r="BB217" s="2" t="s">
        <v>1844</v>
      </c>
      <c r="BC217" s="2" t="s">
        <v>1844</v>
      </c>
      <c r="BD217" s="2" t="s">
        <v>1844</v>
      </c>
      <c r="BE217" s="2" t="s">
        <v>5129</v>
      </c>
      <c r="BF217" s="2" t="s">
        <v>2190</v>
      </c>
      <c r="BG217" s="2" t="s">
        <v>2190</v>
      </c>
      <c r="BH217" s="2" t="s">
        <v>2984</v>
      </c>
      <c r="BI217" s="2" t="s">
        <v>1857</v>
      </c>
      <c r="BJ217" s="2" t="s">
        <v>2986</v>
      </c>
      <c r="BK217" s="2" t="s">
        <v>1844</v>
      </c>
      <c r="BL217" s="2" t="s">
        <v>1025</v>
      </c>
      <c r="BM217" s="2" t="s">
        <v>1844</v>
      </c>
      <c r="BN217" s="2" t="s">
        <v>1882</v>
      </c>
      <c r="BO217" s="2" t="s">
        <v>1844</v>
      </c>
      <c r="BP217" s="2" t="s">
        <v>1844</v>
      </c>
      <c r="BQ217" s="2" t="s">
        <v>5187</v>
      </c>
      <c r="BR217" s="2" t="s">
        <v>1844</v>
      </c>
      <c r="BS217" s="2" t="s">
        <v>1844</v>
      </c>
      <c r="BT217" s="2" t="s">
        <v>5476</v>
      </c>
      <c r="BU217" s="2" t="s">
        <v>1844</v>
      </c>
      <c r="BV217" s="2" t="s">
        <v>1844</v>
      </c>
      <c r="BW217" s="2" t="s">
        <v>1844</v>
      </c>
      <c r="BX217" s="2" t="s">
        <v>1844</v>
      </c>
      <c r="BY217" s="2" t="s">
        <v>1844</v>
      </c>
      <c r="BZ217" s="2" t="s">
        <v>1844</v>
      </c>
      <c r="CA217" s="2" t="s">
        <v>1844</v>
      </c>
      <c r="CB217" s="2" t="s">
        <v>1853</v>
      </c>
      <c r="CC217" s="2" t="s">
        <v>1844</v>
      </c>
      <c r="CD217" s="2" t="s">
        <v>1844</v>
      </c>
      <c r="CE217" s="2" t="s">
        <v>1854</v>
      </c>
      <c r="CF217" s="2" t="s">
        <v>1844</v>
      </c>
      <c r="CG217" s="2" t="s">
        <v>1844</v>
      </c>
      <c r="CH217" s="2" t="s">
        <v>1844</v>
      </c>
      <c r="CI217" s="2" t="s">
        <v>155</v>
      </c>
      <c r="CJ217" s="2" t="s">
        <v>1844</v>
      </c>
      <c r="CK217" s="2" t="s">
        <v>5132</v>
      </c>
      <c r="CL217" s="2" t="s">
        <v>1844</v>
      </c>
      <c r="CM217" s="2" t="s">
        <v>1844</v>
      </c>
      <c r="CN217" s="2" t="s">
        <v>1851</v>
      </c>
      <c r="CO217" s="2" t="s">
        <v>1855</v>
      </c>
      <c r="CP217" s="2" t="s">
        <v>1844</v>
      </c>
      <c r="CQ217" s="2" t="s">
        <v>1844</v>
      </c>
      <c r="CR217" s="2" t="s">
        <v>1847</v>
      </c>
      <c r="CS217" s="2" t="s">
        <v>1884</v>
      </c>
      <c r="CT217" s="2" t="s">
        <v>1844</v>
      </c>
      <c r="CU217" s="2" t="s">
        <v>1844</v>
      </c>
      <c r="CV217" s="2" t="s">
        <v>5134</v>
      </c>
      <c r="CW217" s="3">
        <v>44875</v>
      </c>
      <c r="CX217" s="3">
        <v>44863</v>
      </c>
      <c r="CY217" s="3">
        <v>44863</v>
      </c>
      <c r="CZ217" s="28">
        <v>411228</v>
      </c>
      <c r="DA217" s="4">
        <v>0</v>
      </c>
      <c r="DB217" s="3"/>
      <c r="DC217" s="3"/>
      <c r="DD217" s="3">
        <v>44875</v>
      </c>
      <c r="DE217" s="3">
        <v>44863</v>
      </c>
      <c r="DF217" s="3"/>
      <c r="DG217" s="3">
        <v>44875</v>
      </c>
      <c r="DH217" s="3"/>
      <c r="DI217" s="3">
        <v>44862</v>
      </c>
      <c r="DJ217" s="3">
        <v>45348</v>
      </c>
      <c r="DK217" s="28">
        <v>0</v>
      </c>
      <c r="DL217" s="3"/>
      <c r="DM217" s="28">
        <v>0</v>
      </c>
      <c r="DN217" s="28">
        <v>0</v>
      </c>
      <c r="DO217" s="3">
        <v>44875</v>
      </c>
      <c r="DP217" s="2" t="s">
        <v>5135</v>
      </c>
      <c r="DQ217" s="28">
        <v>0</v>
      </c>
      <c r="DR217" s="28">
        <v>0</v>
      </c>
      <c r="DS217" s="28">
        <v>0</v>
      </c>
      <c r="DT217" s="28">
        <v>411228</v>
      </c>
      <c r="DU217" s="2" t="s">
        <v>1844</v>
      </c>
    </row>
    <row r="218" spans="1:125" x14ac:dyDescent="0.25">
      <c r="A218" s="2" t="s">
        <v>2980</v>
      </c>
      <c r="B218" s="2" t="s">
        <v>1295</v>
      </c>
      <c r="C218" s="2" t="s">
        <v>51</v>
      </c>
      <c r="D218" s="2" t="s">
        <v>52</v>
      </c>
      <c r="E218" s="2" t="s">
        <v>1454</v>
      </c>
      <c r="F218" s="2" t="s">
        <v>5363</v>
      </c>
      <c r="G218" s="2" t="s">
        <v>10</v>
      </c>
      <c r="H218" s="2" t="s">
        <v>1042</v>
      </c>
      <c r="I218" s="2" t="s">
        <v>5121</v>
      </c>
      <c r="J218" s="2" t="s">
        <v>5122</v>
      </c>
      <c r="K218" s="2" t="s">
        <v>1281</v>
      </c>
      <c r="L218" s="2" t="s">
        <v>5139</v>
      </c>
      <c r="M218" s="2" t="s">
        <v>2979</v>
      </c>
      <c r="N218" s="2" t="s">
        <v>1276</v>
      </c>
      <c r="O218" s="2" t="s">
        <v>1870</v>
      </c>
      <c r="P218" s="2" t="s">
        <v>1844</v>
      </c>
      <c r="Q218" s="2" t="s">
        <v>1296</v>
      </c>
      <c r="R218" s="2" t="s">
        <v>1844</v>
      </c>
      <c r="S218" s="2" t="s">
        <v>1875</v>
      </c>
      <c r="T218" s="2" t="s">
        <v>1278</v>
      </c>
      <c r="U218" s="2" t="s">
        <v>1844</v>
      </c>
      <c r="V218" s="2" t="s">
        <v>1844</v>
      </c>
      <c r="W218" s="2" t="s">
        <v>5125</v>
      </c>
      <c r="X218" s="2" t="s">
        <v>5126</v>
      </c>
      <c r="Y218" s="2" t="s">
        <v>1871</v>
      </c>
      <c r="Z218" s="2" t="s">
        <v>1281</v>
      </c>
      <c r="AA218" s="2" t="s">
        <v>1281</v>
      </c>
      <c r="AB218" s="2" t="s">
        <v>5127</v>
      </c>
      <c r="AC218" s="2" t="s">
        <v>1852</v>
      </c>
      <c r="AD218" s="2" t="s">
        <v>1844</v>
      </c>
      <c r="AE218" s="2" t="s">
        <v>1844</v>
      </c>
      <c r="AF218" s="2" t="s">
        <v>1873</v>
      </c>
      <c r="AG218" s="2" t="s">
        <v>1844</v>
      </c>
      <c r="AH218" s="2" t="s">
        <v>1844</v>
      </c>
      <c r="AI218" s="2" t="s">
        <v>1844</v>
      </c>
      <c r="AJ218" s="2" t="s">
        <v>1281</v>
      </c>
      <c r="AK218" s="2" t="s">
        <v>1844</v>
      </c>
      <c r="AL218" s="2" t="s">
        <v>53</v>
      </c>
      <c r="AM218" s="2" t="s">
        <v>1844</v>
      </c>
      <c r="AN218" s="2" t="s">
        <v>1844</v>
      </c>
      <c r="AO218" s="2" t="s">
        <v>1857</v>
      </c>
      <c r="AP218" s="2" t="s">
        <v>1857</v>
      </c>
      <c r="AQ218" s="2" t="s">
        <v>1844</v>
      </c>
      <c r="AR218" s="2" t="s">
        <v>1844</v>
      </c>
      <c r="AS218" s="2" t="s">
        <v>1844</v>
      </c>
      <c r="AT218" s="2" t="s">
        <v>1844</v>
      </c>
      <c r="AU218" s="2" t="s">
        <v>1844</v>
      </c>
      <c r="AV218" s="2" t="s">
        <v>1281</v>
      </c>
      <c r="AW218" s="2" t="s">
        <v>5128</v>
      </c>
      <c r="AX218" s="2" t="s">
        <v>1844</v>
      </c>
      <c r="AY218" s="2" t="s">
        <v>1752</v>
      </c>
      <c r="AZ218" s="2" t="s">
        <v>1962</v>
      </c>
      <c r="BA218" s="2" t="s">
        <v>1844</v>
      </c>
      <c r="BB218" s="2" t="s">
        <v>1844</v>
      </c>
      <c r="BC218" s="2" t="s">
        <v>1844</v>
      </c>
      <c r="BD218" s="2" t="s">
        <v>1844</v>
      </c>
      <c r="BE218" s="2" t="s">
        <v>5129</v>
      </c>
      <c r="BF218" s="2" t="s">
        <v>1905</v>
      </c>
      <c r="BG218" s="2" t="s">
        <v>1905</v>
      </c>
      <c r="BH218" s="2" t="s">
        <v>2981</v>
      </c>
      <c r="BI218" s="2" t="s">
        <v>1857</v>
      </c>
      <c r="BJ218" s="2" t="s">
        <v>2401</v>
      </c>
      <c r="BK218" s="2" t="s">
        <v>1844</v>
      </c>
      <c r="BL218" s="2" t="s">
        <v>1025</v>
      </c>
      <c r="BM218" s="2" t="s">
        <v>1844</v>
      </c>
      <c r="BN218" s="2" t="s">
        <v>1872</v>
      </c>
      <c r="BO218" s="2" t="s">
        <v>1844</v>
      </c>
      <c r="BP218" s="2" t="s">
        <v>1844</v>
      </c>
      <c r="BQ218" s="2" t="s">
        <v>5187</v>
      </c>
      <c r="BR218" s="2" t="s">
        <v>1844</v>
      </c>
      <c r="BS218" s="2" t="s">
        <v>1844</v>
      </c>
      <c r="BT218" s="2" t="s">
        <v>5477</v>
      </c>
      <c r="BU218" s="2" t="s">
        <v>1844</v>
      </c>
      <c r="BV218" s="2" t="s">
        <v>1844</v>
      </c>
      <c r="BW218" s="2" t="s">
        <v>1844</v>
      </c>
      <c r="BX218" s="2" t="s">
        <v>1844</v>
      </c>
      <c r="BY218" s="2" t="s">
        <v>1844</v>
      </c>
      <c r="BZ218" s="2" t="s">
        <v>1844</v>
      </c>
      <c r="CA218" s="2" t="s">
        <v>1844</v>
      </c>
      <c r="CB218" s="2" t="s">
        <v>1853</v>
      </c>
      <c r="CC218" s="2" t="s">
        <v>1844</v>
      </c>
      <c r="CD218" s="2" t="s">
        <v>1844</v>
      </c>
      <c r="CE218" s="2" t="s">
        <v>1854</v>
      </c>
      <c r="CF218" s="2" t="s">
        <v>1844</v>
      </c>
      <c r="CG218" s="2" t="s">
        <v>5131</v>
      </c>
      <c r="CH218" s="2" t="s">
        <v>1844</v>
      </c>
      <c r="CI218" s="2" t="s">
        <v>55</v>
      </c>
      <c r="CJ218" s="2" t="s">
        <v>1844</v>
      </c>
      <c r="CK218" s="2" t="s">
        <v>5132</v>
      </c>
      <c r="CL218" s="2" t="s">
        <v>1844</v>
      </c>
      <c r="CM218" s="2" t="s">
        <v>1844</v>
      </c>
      <c r="CN218" s="2" t="s">
        <v>1851</v>
      </c>
      <c r="CO218" s="2" t="s">
        <v>1855</v>
      </c>
      <c r="CP218" s="2" t="s">
        <v>1844</v>
      </c>
      <c r="CQ218" s="2" t="s">
        <v>1844</v>
      </c>
      <c r="CR218" s="2" t="s">
        <v>1847</v>
      </c>
      <c r="CS218" s="2" t="s">
        <v>1876</v>
      </c>
      <c r="CT218" s="2" t="s">
        <v>1844</v>
      </c>
      <c r="CU218" s="2" t="s">
        <v>5133</v>
      </c>
      <c r="CV218" s="2" t="s">
        <v>5134</v>
      </c>
      <c r="CW218" s="3">
        <v>44862</v>
      </c>
      <c r="CX218" s="3">
        <v>44862</v>
      </c>
      <c r="CY218" s="3">
        <v>44862</v>
      </c>
      <c r="CZ218" s="28">
        <v>308421</v>
      </c>
      <c r="DA218" s="4">
        <v>0</v>
      </c>
      <c r="DB218" s="3"/>
      <c r="DC218" s="3"/>
      <c r="DD218" s="3">
        <v>44862</v>
      </c>
      <c r="DE218" s="3">
        <v>44862</v>
      </c>
      <c r="DF218" s="3"/>
      <c r="DG218" s="3">
        <v>44862</v>
      </c>
      <c r="DH218" s="3"/>
      <c r="DI218" s="3">
        <v>44862</v>
      </c>
      <c r="DJ218" s="3">
        <v>45348</v>
      </c>
      <c r="DK218" s="28">
        <v>0</v>
      </c>
      <c r="DL218" s="3"/>
      <c r="DM218" s="28">
        <v>0</v>
      </c>
      <c r="DN218" s="28">
        <v>0</v>
      </c>
      <c r="DO218" s="3">
        <v>44862</v>
      </c>
      <c r="DP218" s="2" t="s">
        <v>5135</v>
      </c>
      <c r="DQ218" s="28">
        <v>0</v>
      </c>
      <c r="DR218" s="28">
        <v>0</v>
      </c>
      <c r="DS218" s="28">
        <v>0</v>
      </c>
      <c r="DT218" s="28">
        <v>308421</v>
      </c>
      <c r="DU218" s="2" t="s">
        <v>1844</v>
      </c>
    </row>
    <row r="219" spans="1:125" x14ac:dyDescent="0.25">
      <c r="A219" s="2" t="s">
        <v>4102</v>
      </c>
      <c r="B219" s="2" t="s">
        <v>1291</v>
      </c>
      <c r="C219" s="2" t="s">
        <v>152</v>
      </c>
      <c r="D219" s="2" t="s">
        <v>153</v>
      </c>
      <c r="E219" s="2" t="s">
        <v>1595</v>
      </c>
      <c r="F219" s="2" t="s">
        <v>5478</v>
      </c>
      <c r="G219" s="2" t="s">
        <v>10</v>
      </c>
      <c r="H219" s="2" t="s">
        <v>54</v>
      </c>
      <c r="I219" s="2" t="s">
        <v>5121</v>
      </c>
      <c r="J219" s="2" t="s">
        <v>5122</v>
      </c>
      <c r="K219" s="2" t="s">
        <v>1281</v>
      </c>
      <c r="L219" s="2" t="s">
        <v>5148</v>
      </c>
      <c r="M219" s="2" t="s">
        <v>4101</v>
      </c>
      <c r="N219" s="2" t="s">
        <v>1646</v>
      </c>
      <c r="O219" s="2" t="s">
        <v>2176</v>
      </c>
      <c r="P219" s="2" t="s">
        <v>1844</v>
      </c>
      <c r="Q219" s="2" t="s">
        <v>1299</v>
      </c>
      <c r="R219" s="2" t="s">
        <v>1844</v>
      </c>
      <c r="S219" s="2" t="s">
        <v>1883</v>
      </c>
      <c r="T219" s="2" t="s">
        <v>1278</v>
      </c>
      <c r="U219" s="2" t="s">
        <v>1844</v>
      </c>
      <c r="V219" s="2" t="s">
        <v>1844</v>
      </c>
      <c r="W219" s="2" t="s">
        <v>5125</v>
      </c>
      <c r="X219" s="2" t="s">
        <v>5126</v>
      </c>
      <c r="Y219" s="2" t="s">
        <v>1866</v>
      </c>
      <c r="Z219" s="2" t="s">
        <v>1281</v>
      </c>
      <c r="AA219" s="2" t="s">
        <v>1281</v>
      </c>
      <c r="AB219" s="2" t="s">
        <v>5127</v>
      </c>
      <c r="AC219" s="2" t="s">
        <v>1852</v>
      </c>
      <c r="AD219" s="2" t="s">
        <v>1844</v>
      </c>
      <c r="AE219" s="2" t="s">
        <v>1844</v>
      </c>
      <c r="AF219" s="2" t="s">
        <v>1844</v>
      </c>
      <c r="AG219" s="2" t="s">
        <v>1844</v>
      </c>
      <c r="AH219" s="2" t="s">
        <v>1844</v>
      </c>
      <c r="AI219" s="2" t="s">
        <v>1844</v>
      </c>
      <c r="AJ219" s="2" t="s">
        <v>1281</v>
      </c>
      <c r="AK219" s="2" t="s">
        <v>1844</v>
      </c>
      <c r="AL219" s="2" t="s">
        <v>154</v>
      </c>
      <c r="AM219" s="2" t="s">
        <v>1844</v>
      </c>
      <c r="AN219" s="2" t="s">
        <v>1844</v>
      </c>
      <c r="AO219" s="2" t="s">
        <v>1857</v>
      </c>
      <c r="AP219" s="2" t="s">
        <v>1857</v>
      </c>
      <c r="AQ219" s="2" t="s">
        <v>1844</v>
      </c>
      <c r="AR219" s="2" t="s">
        <v>1844</v>
      </c>
      <c r="AS219" s="2" t="s">
        <v>1844</v>
      </c>
      <c r="AT219" s="2" t="s">
        <v>1844</v>
      </c>
      <c r="AU219" s="2" t="s">
        <v>1844</v>
      </c>
      <c r="AV219" s="2" t="s">
        <v>1281</v>
      </c>
      <c r="AW219" s="2" t="s">
        <v>5128</v>
      </c>
      <c r="AX219" s="2" t="s">
        <v>1844</v>
      </c>
      <c r="AY219" s="2" t="s">
        <v>1752</v>
      </c>
      <c r="AZ219" s="2" t="s">
        <v>4104</v>
      </c>
      <c r="BA219" s="2" t="s">
        <v>1844</v>
      </c>
      <c r="BB219" s="2" t="s">
        <v>1844</v>
      </c>
      <c r="BC219" s="2" t="s">
        <v>1844</v>
      </c>
      <c r="BD219" s="2" t="s">
        <v>1844</v>
      </c>
      <c r="BE219" s="2" t="s">
        <v>5129</v>
      </c>
      <c r="BF219" s="2" t="s">
        <v>2190</v>
      </c>
      <c r="BG219" s="2" t="s">
        <v>2190</v>
      </c>
      <c r="BH219" s="2" t="s">
        <v>4106</v>
      </c>
      <c r="BI219" s="2" t="s">
        <v>1857</v>
      </c>
      <c r="BJ219" s="2" t="s">
        <v>4105</v>
      </c>
      <c r="BK219" s="2" t="s">
        <v>1844</v>
      </c>
      <c r="BL219" s="2" t="s">
        <v>1025</v>
      </c>
      <c r="BM219" s="2" t="s">
        <v>1844</v>
      </c>
      <c r="BN219" s="2" t="s">
        <v>1882</v>
      </c>
      <c r="BO219" s="2" t="s">
        <v>1844</v>
      </c>
      <c r="BP219" s="2" t="s">
        <v>1844</v>
      </c>
      <c r="BQ219" s="2" t="s">
        <v>5187</v>
      </c>
      <c r="BR219" s="2" t="s">
        <v>1844</v>
      </c>
      <c r="BS219" s="2" t="s">
        <v>1844</v>
      </c>
      <c r="BT219" s="2" t="s">
        <v>5479</v>
      </c>
      <c r="BU219" s="2" t="s">
        <v>1844</v>
      </c>
      <c r="BV219" s="2" t="s">
        <v>1844</v>
      </c>
      <c r="BW219" s="2" t="s">
        <v>1844</v>
      </c>
      <c r="BX219" s="2" t="s">
        <v>1844</v>
      </c>
      <c r="BY219" s="2" t="s">
        <v>1844</v>
      </c>
      <c r="BZ219" s="2" t="s">
        <v>1844</v>
      </c>
      <c r="CA219" s="2" t="s">
        <v>1844</v>
      </c>
      <c r="CB219" s="2" t="s">
        <v>1844</v>
      </c>
      <c r="CC219" s="2" t="s">
        <v>1844</v>
      </c>
      <c r="CD219" s="2" t="s">
        <v>1844</v>
      </c>
      <c r="CE219" s="2" t="s">
        <v>1854</v>
      </c>
      <c r="CF219" s="2" t="s">
        <v>1844</v>
      </c>
      <c r="CG219" s="2" t="s">
        <v>1844</v>
      </c>
      <c r="CH219" s="2" t="s">
        <v>1844</v>
      </c>
      <c r="CI219" s="2" t="s">
        <v>155</v>
      </c>
      <c r="CJ219" s="2" t="s">
        <v>1844</v>
      </c>
      <c r="CK219" s="2" t="s">
        <v>5132</v>
      </c>
      <c r="CL219" s="2" t="s">
        <v>1844</v>
      </c>
      <c r="CM219" s="2" t="s">
        <v>1844</v>
      </c>
      <c r="CN219" s="2" t="s">
        <v>1851</v>
      </c>
      <c r="CO219" s="2" t="s">
        <v>1855</v>
      </c>
      <c r="CP219" s="2" t="s">
        <v>1844</v>
      </c>
      <c r="CQ219" s="2" t="s">
        <v>1844</v>
      </c>
      <c r="CR219" s="2" t="s">
        <v>1847</v>
      </c>
      <c r="CS219" s="2" t="s">
        <v>1884</v>
      </c>
      <c r="CT219" s="2" t="s">
        <v>1844</v>
      </c>
      <c r="CU219" s="2" t="s">
        <v>1844</v>
      </c>
      <c r="CV219" s="2" t="s">
        <v>5134</v>
      </c>
      <c r="CW219" s="3">
        <v>45162</v>
      </c>
      <c r="CX219" s="3">
        <v>45157</v>
      </c>
      <c r="CY219" s="3">
        <v>45161</v>
      </c>
      <c r="CZ219" s="28">
        <v>301476</v>
      </c>
      <c r="DA219" s="4">
        <v>0</v>
      </c>
      <c r="DB219" s="3"/>
      <c r="DC219" s="3"/>
      <c r="DD219" s="3">
        <v>45161</v>
      </c>
      <c r="DE219" s="3">
        <v>45157</v>
      </c>
      <c r="DF219" s="3"/>
      <c r="DG219" s="3">
        <v>45161</v>
      </c>
      <c r="DH219" s="3">
        <v>45157</v>
      </c>
      <c r="DI219" s="3">
        <v>45157</v>
      </c>
      <c r="DJ219" s="3">
        <v>45200</v>
      </c>
      <c r="DK219" s="28">
        <v>0</v>
      </c>
      <c r="DL219" s="3"/>
      <c r="DM219" s="28">
        <v>0</v>
      </c>
      <c r="DN219" s="28">
        <v>0</v>
      </c>
      <c r="DO219" s="3">
        <v>45161</v>
      </c>
      <c r="DP219" s="2" t="s">
        <v>5135</v>
      </c>
      <c r="DQ219" s="28">
        <v>0</v>
      </c>
      <c r="DR219" s="28">
        <v>0</v>
      </c>
      <c r="DS219" s="28">
        <v>0</v>
      </c>
      <c r="DT219" s="28">
        <v>301476</v>
      </c>
      <c r="DU219" s="2" t="s">
        <v>1844</v>
      </c>
    </row>
    <row r="220" spans="1:125" x14ac:dyDescent="0.25">
      <c r="A220" s="2" t="s">
        <v>4111</v>
      </c>
      <c r="B220" s="2" t="s">
        <v>1291</v>
      </c>
      <c r="C220" s="2" t="s">
        <v>152</v>
      </c>
      <c r="D220" s="2" t="s">
        <v>153</v>
      </c>
      <c r="E220" s="2" t="s">
        <v>1596</v>
      </c>
      <c r="F220" s="2" t="s">
        <v>5478</v>
      </c>
      <c r="G220" s="2" t="s">
        <v>10</v>
      </c>
      <c r="H220" s="2" t="s">
        <v>67</v>
      </c>
      <c r="I220" s="2" t="s">
        <v>5121</v>
      </c>
      <c r="J220" s="2" t="s">
        <v>5122</v>
      </c>
      <c r="K220" s="2" t="s">
        <v>1281</v>
      </c>
      <c r="L220" s="2" t="s">
        <v>5139</v>
      </c>
      <c r="M220" s="2" t="s">
        <v>4110</v>
      </c>
      <c r="N220" s="2" t="s">
        <v>1645</v>
      </c>
      <c r="O220" s="2" t="s">
        <v>2176</v>
      </c>
      <c r="P220" s="2" t="s">
        <v>1844</v>
      </c>
      <c r="Q220" s="2" t="s">
        <v>1296</v>
      </c>
      <c r="R220" s="2" t="s">
        <v>1844</v>
      </c>
      <c r="S220" s="2" t="s">
        <v>1883</v>
      </c>
      <c r="T220" s="2" t="s">
        <v>1278</v>
      </c>
      <c r="U220" s="2" t="s">
        <v>1844</v>
      </c>
      <c r="V220" s="2" t="s">
        <v>1844</v>
      </c>
      <c r="W220" s="2" t="s">
        <v>5125</v>
      </c>
      <c r="X220" s="2" t="s">
        <v>5126</v>
      </c>
      <c r="Y220" s="2" t="s">
        <v>1866</v>
      </c>
      <c r="Z220" s="2" t="s">
        <v>1281</v>
      </c>
      <c r="AA220" s="2" t="s">
        <v>1281</v>
      </c>
      <c r="AB220" s="2" t="s">
        <v>5127</v>
      </c>
      <c r="AC220" s="2" t="s">
        <v>1852</v>
      </c>
      <c r="AD220" s="2" t="s">
        <v>1844</v>
      </c>
      <c r="AE220" s="2" t="s">
        <v>1844</v>
      </c>
      <c r="AF220" s="2" t="s">
        <v>1844</v>
      </c>
      <c r="AG220" s="2" t="s">
        <v>1844</v>
      </c>
      <c r="AH220" s="2" t="s">
        <v>1844</v>
      </c>
      <c r="AI220" s="2" t="s">
        <v>1844</v>
      </c>
      <c r="AJ220" s="2" t="s">
        <v>1281</v>
      </c>
      <c r="AK220" s="2" t="s">
        <v>1844</v>
      </c>
      <c r="AL220" s="2" t="s">
        <v>154</v>
      </c>
      <c r="AM220" s="2" t="s">
        <v>1844</v>
      </c>
      <c r="AN220" s="2" t="s">
        <v>1844</v>
      </c>
      <c r="AO220" s="2" t="s">
        <v>1857</v>
      </c>
      <c r="AP220" s="2" t="s">
        <v>1857</v>
      </c>
      <c r="AQ220" s="2" t="s">
        <v>1844</v>
      </c>
      <c r="AR220" s="2" t="s">
        <v>1844</v>
      </c>
      <c r="AS220" s="2" t="s">
        <v>1844</v>
      </c>
      <c r="AT220" s="2" t="s">
        <v>1844</v>
      </c>
      <c r="AU220" s="2" t="s">
        <v>1844</v>
      </c>
      <c r="AV220" s="2" t="s">
        <v>1281</v>
      </c>
      <c r="AW220" s="2" t="s">
        <v>5128</v>
      </c>
      <c r="AX220" s="2" t="s">
        <v>1844</v>
      </c>
      <c r="AY220" s="2" t="s">
        <v>1752</v>
      </c>
      <c r="AZ220" s="2" t="s">
        <v>4113</v>
      </c>
      <c r="BA220" s="2" t="s">
        <v>1844</v>
      </c>
      <c r="BB220" s="2" t="s">
        <v>1844</v>
      </c>
      <c r="BC220" s="2" t="s">
        <v>1844</v>
      </c>
      <c r="BD220" s="2" t="s">
        <v>1844</v>
      </c>
      <c r="BE220" s="2" t="s">
        <v>5129</v>
      </c>
      <c r="BF220" s="2" t="s">
        <v>1857</v>
      </c>
      <c r="BG220" s="2" t="s">
        <v>1857</v>
      </c>
      <c r="BH220" s="2" t="s">
        <v>4115</v>
      </c>
      <c r="BI220" s="2" t="s">
        <v>1857</v>
      </c>
      <c r="BJ220" s="2" t="s">
        <v>1877</v>
      </c>
      <c r="BK220" s="2" t="s">
        <v>1844</v>
      </c>
      <c r="BL220" s="2" t="s">
        <v>1025</v>
      </c>
      <c r="BM220" s="2" t="s">
        <v>1844</v>
      </c>
      <c r="BN220" s="2" t="s">
        <v>1882</v>
      </c>
      <c r="BO220" s="2" t="s">
        <v>1844</v>
      </c>
      <c r="BP220" s="2" t="s">
        <v>1844</v>
      </c>
      <c r="BQ220" s="2" t="s">
        <v>5187</v>
      </c>
      <c r="BR220" s="2" t="s">
        <v>1844</v>
      </c>
      <c r="BS220" s="2" t="s">
        <v>1844</v>
      </c>
      <c r="BT220" s="2" t="s">
        <v>5480</v>
      </c>
      <c r="BU220" s="2" t="s">
        <v>1844</v>
      </c>
      <c r="BV220" s="2" t="s">
        <v>1844</v>
      </c>
      <c r="BW220" s="2" t="s">
        <v>1844</v>
      </c>
      <c r="BX220" s="2" t="s">
        <v>1844</v>
      </c>
      <c r="BY220" s="2" t="s">
        <v>1844</v>
      </c>
      <c r="BZ220" s="2" t="s">
        <v>1844</v>
      </c>
      <c r="CA220" s="2" t="s">
        <v>1844</v>
      </c>
      <c r="CB220" s="2" t="s">
        <v>1844</v>
      </c>
      <c r="CC220" s="2" t="s">
        <v>1844</v>
      </c>
      <c r="CD220" s="2" t="s">
        <v>1844</v>
      </c>
      <c r="CE220" s="2" t="s">
        <v>1854</v>
      </c>
      <c r="CF220" s="2" t="s">
        <v>1844</v>
      </c>
      <c r="CG220" s="2" t="s">
        <v>5131</v>
      </c>
      <c r="CH220" s="2" t="s">
        <v>1844</v>
      </c>
      <c r="CI220" s="2" t="s">
        <v>155</v>
      </c>
      <c r="CJ220" s="2" t="s">
        <v>1844</v>
      </c>
      <c r="CK220" s="2" t="s">
        <v>5132</v>
      </c>
      <c r="CL220" s="2" t="s">
        <v>1844</v>
      </c>
      <c r="CM220" s="2" t="s">
        <v>1844</v>
      </c>
      <c r="CN220" s="2" t="s">
        <v>1851</v>
      </c>
      <c r="CO220" s="2" t="s">
        <v>1855</v>
      </c>
      <c r="CP220" s="2" t="s">
        <v>1844</v>
      </c>
      <c r="CQ220" s="2" t="s">
        <v>1844</v>
      </c>
      <c r="CR220" s="2" t="s">
        <v>1847</v>
      </c>
      <c r="CS220" s="2" t="s">
        <v>1884</v>
      </c>
      <c r="CT220" s="2" t="s">
        <v>1844</v>
      </c>
      <c r="CU220" s="2" t="s">
        <v>5133</v>
      </c>
      <c r="CV220" s="2" t="s">
        <v>5134</v>
      </c>
      <c r="CW220" s="3">
        <v>45161</v>
      </c>
      <c r="CX220" s="3">
        <v>45161</v>
      </c>
      <c r="CY220" s="3">
        <v>45161</v>
      </c>
      <c r="CZ220" s="28">
        <v>16783</v>
      </c>
      <c r="DA220" s="4">
        <v>0</v>
      </c>
      <c r="DB220" s="3"/>
      <c r="DC220" s="3"/>
      <c r="DD220" s="3">
        <v>45161</v>
      </c>
      <c r="DE220" s="3">
        <v>45161</v>
      </c>
      <c r="DF220" s="3"/>
      <c r="DG220" s="3">
        <v>45161</v>
      </c>
      <c r="DH220" s="3"/>
      <c r="DI220" s="3">
        <v>45161</v>
      </c>
      <c r="DJ220" s="3">
        <v>45200</v>
      </c>
      <c r="DK220" s="28">
        <v>0</v>
      </c>
      <c r="DL220" s="3"/>
      <c r="DM220" s="28">
        <v>0</v>
      </c>
      <c r="DN220" s="28">
        <v>0</v>
      </c>
      <c r="DO220" s="3">
        <v>45161</v>
      </c>
      <c r="DP220" s="2" t="s">
        <v>5135</v>
      </c>
      <c r="DQ220" s="28">
        <v>0</v>
      </c>
      <c r="DR220" s="28">
        <v>0</v>
      </c>
      <c r="DS220" s="28">
        <v>0</v>
      </c>
      <c r="DT220" s="28">
        <v>16783</v>
      </c>
      <c r="DU220" s="2" t="s">
        <v>1844</v>
      </c>
    </row>
    <row r="221" spans="1:125" x14ac:dyDescent="0.25">
      <c r="A221" s="2" t="s">
        <v>4072</v>
      </c>
      <c r="B221" s="2" t="s">
        <v>1295</v>
      </c>
      <c r="C221" s="2" t="s">
        <v>51</v>
      </c>
      <c r="D221" s="2" t="s">
        <v>52</v>
      </c>
      <c r="E221" s="2" t="s">
        <v>1592</v>
      </c>
      <c r="F221" s="2" t="s">
        <v>5478</v>
      </c>
      <c r="G221" s="2" t="s">
        <v>10</v>
      </c>
      <c r="H221" s="2" t="s">
        <v>1042</v>
      </c>
      <c r="I221" s="2" t="s">
        <v>5121</v>
      </c>
      <c r="J221" s="2" t="s">
        <v>5122</v>
      </c>
      <c r="K221" s="2" t="s">
        <v>1281</v>
      </c>
      <c r="L221" s="2" t="s">
        <v>5123</v>
      </c>
      <c r="M221" s="2" t="s">
        <v>4071</v>
      </c>
      <c r="N221" s="2" t="s">
        <v>5124</v>
      </c>
      <c r="O221" s="2" t="s">
        <v>1870</v>
      </c>
      <c r="P221" s="2" t="s">
        <v>1844</v>
      </c>
      <c r="Q221" s="2" t="s">
        <v>1531</v>
      </c>
      <c r="R221" s="2" t="s">
        <v>1844</v>
      </c>
      <c r="S221" s="2" t="s">
        <v>1875</v>
      </c>
      <c r="T221" s="2" t="s">
        <v>1278</v>
      </c>
      <c r="U221" s="2" t="s">
        <v>1844</v>
      </c>
      <c r="V221" s="2" t="s">
        <v>1844</v>
      </c>
      <c r="W221" s="2" t="s">
        <v>5125</v>
      </c>
      <c r="X221" s="2" t="s">
        <v>5126</v>
      </c>
      <c r="Y221" s="2" t="s">
        <v>1871</v>
      </c>
      <c r="Z221" s="2" t="s">
        <v>1281</v>
      </c>
      <c r="AA221" s="2" t="s">
        <v>1281</v>
      </c>
      <c r="AB221" s="2" t="s">
        <v>5127</v>
      </c>
      <c r="AC221" s="2" t="s">
        <v>1852</v>
      </c>
      <c r="AD221" s="2" t="s">
        <v>1844</v>
      </c>
      <c r="AE221" s="2" t="s">
        <v>1844</v>
      </c>
      <c r="AF221" s="2" t="s">
        <v>1873</v>
      </c>
      <c r="AG221" s="2" t="s">
        <v>1844</v>
      </c>
      <c r="AH221" s="2" t="s">
        <v>1844</v>
      </c>
      <c r="AI221" s="2" t="s">
        <v>1844</v>
      </c>
      <c r="AJ221" s="2" t="s">
        <v>1281</v>
      </c>
      <c r="AK221" s="2" t="s">
        <v>1844</v>
      </c>
      <c r="AL221" s="2" t="s">
        <v>53</v>
      </c>
      <c r="AM221" s="2" t="s">
        <v>1844</v>
      </c>
      <c r="AN221" s="2" t="s">
        <v>1844</v>
      </c>
      <c r="AO221" s="2" t="s">
        <v>1857</v>
      </c>
      <c r="AP221" s="2" t="s">
        <v>1857</v>
      </c>
      <c r="AQ221" s="2" t="s">
        <v>1844</v>
      </c>
      <c r="AR221" s="2" t="s">
        <v>1844</v>
      </c>
      <c r="AS221" s="2" t="s">
        <v>1844</v>
      </c>
      <c r="AT221" s="2" t="s">
        <v>1844</v>
      </c>
      <c r="AU221" s="2" t="s">
        <v>1844</v>
      </c>
      <c r="AV221" s="2" t="s">
        <v>1281</v>
      </c>
      <c r="AW221" s="2" t="s">
        <v>5128</v>
      </c>
      <c r="AX221" s="2" t="s">
        <v>1844</v>
      </c>
      <c r="AY221" s="2" t="s">
        <v>1752</v>
      </c>
      <c r="AZ221" s="2" t="s">
        <v>2401</v>
      </c>
      <c r="BA221" s="2" t="s">
        <v>1844</v>
      </c>
      <c r="BB221" s="2" t="s">
        <v>1844</v>
      </c>
      <c r="BC221" s="2" t="s">
        <v>1844</v>
      </c>
      <c r="BD221" s="2" t="s">
        <v>1844</v>
      </c>
      <c r="BE221" s="2" t="s">
        <v>5129</v>
      </c>
      <c r="BF221" s="2" t="s">
        <v>1905</v>
      </c>
      <c r="BG221" s="2" t="s">
        <v>1905</v>
      </c>
      <c r="BH221" s="2" t="s">
        <v>5481</v>
      </c>
      <c r="BI221" s="2" t="s">
        <v>1857</v>
      </c>
      <c r="BJ221" s="2" t="s">
        <v>1905</v>
      </c>
      <c r="BK221" s="2" t="s">
        <v>1844</v>
      </c>
      <c r="BL221" s="2" t="s">
        <v>1025</v>
      </c>
      <c r="BM221" s="2" t="s">
        <v>1844</v>
      </c>
      <c r="BN221" s="2" t="s">
        <v>1872</v>
      </c>
      <c r="BO221" s="2" t="s">
        <v>1844</v>
      </c>
      <c r="BP221" s="2" t="s">
        <v>1844</v>
      </c>
      <c r="BQ221" s="2" t="s">
        <v>5187</v>
      </c>
      <c r="BR221" s="2" t="s">
        <v>1844</v>
      </c>
      <c r="BS221" s="2" t="s">
        <v>1844</v>
      </c>
      <c r="BT221" s="2" t="s">
        <v>5482</v>
      </c>
      <c r="BU221" s="2" t="s">
        <v>1844</v>
      </c>
      <c r="BV221" s="2" t="s">
        <v>1844</v>
      </c>
      <c r="BW221" s="2" t="s">
        <v>1844</v>
      </c>
      <c r="BX221" s="2" t="s">
        <v>1844</v>
      </c>
      <c r="BY221" s="2" t="s">
        <v>1844</v>
      </c>
      <c r="BZ221" s="2" t="s">
        <v>1844</v>
      </c>
      <c r="CA221" s="2" t="s">
        <v>1844</v>
      </c>
      <c r="CB221" s="2" t="s">
        <v>1844</v>
      </c>
      <c r="CC221" s="2" t="s">
        <v>1844</v>
      </c>
      <c r="CD221" s="2" t="s">
        <v>1844</v>
      </c>
      <c r="CE221" s="2" t="s">
        <v>1854</v>
      </c>
      <c r="CF221" s="2" t="s">
        <v>1844</v>
      </c>
      <c r="CG221" s="2" t="s">
        <v>1844</v>
      </c>
      <c r="CH221" s="2" t="s">
        <v>1844</v>
      </c>
      <c r="CI221" s="2" t="s">
        <v>55</v>
      </c>
      <c r="CJ221" s="2" t="s">
        <v>1844</v>
      </c>
      <c r="CK221" s="2" t="s">
        <v>5132</v>
      </c>
      <c r="CL221" s="2" t="s">
        <v>1844</v>
      </c>
      <c r="CM221" s="2" t="s">
        <v>1844</v>
      </c>
      <c r="CN221" s="2" t="s">
        <v>1851</v>
      </c>
      <c r="CO221" s="2" t="s">
        <v>1855</v>
      </c>
      <c r="CP221" s="2" t="s">
        <v>1844</v>
      </c>
      <c r="CQ221" s="2" t="s">
        <v>1844</v>
      </c>
      <c r="CR221" s="2" t="s">
        <v>1847</v>
      </c>
      <c r="CS221" s="2" t="s">
        <v>1876</v>
      </c>
      <c r="CT221" s="2" t="s">
        <v>1844</v>
      </c>
      <c r="CU221" s="2" t="s">
        <v>1844</v>
      </c>
      <c r="CV221" s="2" t="s">
        <v>5134</v>
      </c>
      <c r="CW221" s="3">
        <v>45154</v>
      </c>
      <c r="CX221" s="3">
        <v>45153</v>
      </c>
      <c r="CY221" s="3">
        <v>45154</v>
      </c>
      <c r="CZ221" s="28">
        <v>150738</v>
      </c>
      <c r="DA221" s="4">
        <v>0</v>
      </c>
      <c r="DB221" s="3"/>
      <c r="DC221" s="3"/>
      <c r="DD221" s="3">
        <v>45154</v>
      </c>
      <c r="DE221" s="3">
        <v>45153</v>
      </c>
      <c r="DF221" s="3"/>
      <c r="DG221" s="3">
        <v>45154</v>
      </c>
      <c r="DH221" s="3"/>
      <c r="DI221" s="3">
        <v>45153</v>
      </c>
      <c r="DJ221" s="3">
        <v>45170</v>
      </c>
      <c r="DK221" s="28">
        <v>0</v>
      </c>
      <c r="DL221" s="3"/>
      <c r="DM221" s="28">
        <v>0</v>
      </c>
      <c r="DN221" s="28">
        <v>0</v>
      </c>
      <c r="DO221" s="3">
        <v>45154</v>
      </c>
      <c r="DP221" s="2" t="s">
        <v>5135</v>
      </c>
      <c r="DQ221" s="28">
        <v>0</v>
      </c>
      <c r="DR221" s="28">
        <v>0</v>
      </c>
      <c r="DS221" s="28">
        <v>0</v>
      </c>
      <c r="DT221" s="28">
        <v>150738</v>
      </c>
      <c r="DU221" s="2" t="s">
        <v>1844</v>
      </c>
    </row>
    <row r="222" spans="1:125" x14ac:dyDescent="0.25">
      <c r="A222" s="2" t="s">
        <v>4074</v>
      </c>
      <c r="B222" s="2" t="s">
        <v>1298</v>
      </c>
      <c r="C222" s="2" t="s">
        <v>170</v>
      </c>
      <c r="D222" s="2" t="s">
        <v>171</v>
      </c>
      <c r="E222" s="2" t="s">
        <v>1593</v>
      </c>
      <c r="F222" s="2" t="s">
        <v>5478</v>
      </c>
      <c r="G222" s="2" t="s">
        <v>10</v>
      </c>
      <c r="H222" s="2" t="s">
        <v>67</v>
      </c>
      <c r="I222" s="2" t="s">
        <v>5121</v>
      </c>
      <c r="J222" s="2" t="s">
        <v>5122</v>
      </c>
      <c r="K222" s="2" t="s">
        <v>1281</v>
      </c>
      <c r="L222" s="2" t="s">
        <v>5139</v>
      </c>
      <c r="M222" s="2" t="s">
        <v>4073</v>
      </c>
      <c r="N222" s="2" t="s">
        <v>1645</v>
      </c>
      <c r="O222" s="2" t="s">
        <v>4076</v>
      </c>
      <c r="P222" s="2" t="s">
        <v>1844</v>
      </c>
      <c r="Q222" s="2" t="s">
        <v>1296</v>
      </c>
      <c r="R222" s="2" t="s">
        <v>1844</v>
      </c>
      <c r="S222" s="2" t="s">
        <v>2001</v>
      </c>
      <c r="T222" s="2" t="s">
        <v>1278</v>
      </c>
      <c r="U222" s="2" t="s">
        <v>1844</v>
      </c>
      <c r="V222" s="2" t="s">
        <v>1844</v>
      </c>
      <c r="W222" s="2" t="s">
        <v>5125</v>
      </c>
      <c r="X222" s="2" t="s">
        <v>5126</v>
      </c>
      <c r="Y222" s="2" t="s">
        <v>1914</v>
      </c>
      <c r="Z222" s="2" t="s">
        <v>1281</v>
      </c>
      <c r="AA222" s="2" t="s">
        <v>1281</v>
      </c>
      <c r="AB222" s="2" t="s">
        <v>5127</v>
      </c>
      <c r="AC222" s="2" t="s">
        <v>1852</v>
      </c>
      <c r="AD222" s="2" t="s">
        <v>1844</v>
      </c>
      <c r="AE222" s="2" t="s">
        <v>1844</v>
      </c>
      <c r="AF222" s="2" t="s">
        <v>1844</v>
      </c>
      <c r="AG222" s="2" t="s">
        <v>1844</v>
      </c>
      <c r="AH222" s="2" t="s">
        <v>1844</v>
      </c>
      <c r="AI222" s="2" t="s">
        <v>1844</v>
      </c>
      <c r="AJ222" s="2" t="s">
        <v>1281</v>
      </c>
      <c r="AK222" s="2" t="s">
        <v>1844</v>
      </c>
      <c r="AL222" s="2" t="s">
        <v>120</v>
      </c>
      <c r="AM222" s="2" t="s">
        <v>1844</v>
      </c>
      <c r="AN222" s="2" t="s">
        <v>1844</v>
      </c>
      <c r="AO222" s="2" t="s">
        <v>1857</v>
      </c>
      <c r="AP222" s="2" t="s">
        <v>1857</v>
      </c>
      <c r="AQ222" s="2" t="s">
        <v>1844</v>
      </c>
      <c r="AR222" s="2" t="s">
        <v>1844</v>
      </c>
      <c r="AS222" s="2" t="s">
        <v>1844</v>
      </c>
      <c r="AT222" s="2" t="s">
        <v>1844</v>
      </c>
      <c r="AU222" s="2" t="s">
        <v>1844</v>
      </c>
      <c r="AV222" s="2" t="s">
        <v>1281</v>
      </c>
      <c r="AW222" s="2" t="s">
        <v>5128</v>
      </c>
      <c r="AX222" s="2" t="s">
        <v>1844</v>
      </c>
      <c r="AY222" s="2" t="s">
        <v>1752</v>
      </c>
      <c r="AZ222" s="2" t="s">
        <v>2204</v>
      </c>
      <c r="BA222" s="2" t="s">
        <v>1844</v>
      </c>
      <c r="BB222" s="2" t="s">
        <v>1844</v>
      </c>
      <c r="BC222" s="2" t="s">
        <v>1844</v>
      </c>
      <c r="BD222" s="2" t="s">
        <v>1844</v>
      </c>
      <c r="BE222" s="2" t="s">
        <v>5129</v>
      </c>
      <c r="BF222" s="2" t="s">
        <v>2190</v>
      </c>
      <c r="BG222" s="2" t="s">
        <v>2190</v>
      </c>
      <c r="BH222" s="2" t="s">
        <v>4078</v>
      </c>
      <c r="BI222" s="2" t="s">
        <v>1857</v>
      </c>
      <c r="BJ222" s="2" t="s">
        <v>2331</v>
      </c>
      <c r="BK222" s="2" t="s">
        <v>1844</v>
      </c>
      <c r="BL222" s="2" t="s">
        <v>1025</v>
      </c>
      <c r="BM222" s="2" t="s">
        <v>1844</v>
      </c>
      <c r="BN222" s="2" t="s">
        <v>1999</v>
      </c>
      <c r="BO222" s="2" t="s">
        <v>1844</v>
      </c>
      <c r="BP222" s="2" t="s">
        <v>1844</v>
      </c>
      <c r="BQ222" s="2" t="s">
        <v>5187</v>
      </c>
      <c r="BR222" s="2" t="s">
        <v>1844</v>
      </c>
      <c r="BS222" s="2" t="s">
        <v>1844</v>
      </c>
      <c r="BT222" s="2" t="s">
        <v>5483</v>
      </c>
      <c r="BU222" s="2" t="s">
        <v>1844</v>
      </c>
      <c r="BV222" s="2" t="s">
        <v>1844</v>
      </c>
      <c r="BW222" s="2" t="s">
        <v>1844</v>
      </c>
      <c r="BX222" s="2" t="s">
        <v>1844</v>
      </c>
      <c r="BY222" s="2" t="s">
        <v>1844</v>
      </c>
      <c r="BZ222" s="2" t="s">
        <v>1844</v>
      </c>
      <c r="CA222" s="2" t="s">
        <v>1844</v>
      </c>
      <c r="CB222" s="2" t="s">
        <v>1844</v>
      </c>
      <c r="CC222" s="2" t="s">
        <v>1844</v>
      </c>
      <c r="CD222" s="2" t="s">
        <v>1844</v>
      </c>
      <c r="CE222" s="2" t="s">
        <v>1854</v>
      </c>
      <c r="CF222" s="2" t="s">
        <v>1844</v>
      </c>
      <c r="CG222" s="2" t="s">
        <v>5131</v>
      </c>
      <c r="CH222" s="2" t="s">
        <v>1844</v>
      </c>
      <c r="CI222" s="2" t="s">
        <v>121</v>
      </c>
      <c r="CJ222" s="2" t="s">
        <v>1844</v>
      </c>
      <c r="CK222" s="2" t="s">
        <v>5132</v>
      </c>
      <c r="CL222" s="2" t="s">
        <v>1844</v>
      </c>
      <c r="CM222" s="2" t="s">
        <v>1844</v>
      </c>
      <c r="CN222" s="2" t="s">
        <v>1851</v>
      </c>
      <c r="CO222" s="2" t="s">
        <v>1855</v>
      </c>
      <c r="CP222" s="2" t="s">
        <v>1844</v>
      </c>
      <c r="CQ222" s="2" t="s">
        <v>1844</v>
      </c>
      <c r="CR222" s="2" t="s">
        <v>1847</v>
      </c>
      <c r="CS222" s="2" t="s">
        <v>2002</v>
      </c>
      <c r="CT222" s="2" t="s">
        <v>1844</v>
      </c>
      <c r="CU222" s="2" t="s">
        <v>5133</v>
      </c>
      <c r="CV222" s="2" t="s">
        <v>5134</v>
      </c>
      <c r="CW222" s="3">
        <v>45153</v>
      </c>
      <c r="CX222" s="3">
        <v>45153</v>
      </c>
      <c r="CY222" s="3">
        <v>45153</v>
      </c>
      <c r="CZ222" s="28">
        <v>75369</v>
      </c>
      <c r="DA222" s="4">
        <v>0</v>
      </c>
      <c r="DB222" s="3"/>
      <c r="DC222" s="3"/>
      <c r="DD222" s="3">
        <v>45153</v>
      </c>
      <c r="DE222" s="3">
        <v>45153</v>
      </c>
      <c r="DF222" s="3"/>
      <c r="DG222" s="3">
        <v>45153</v>
      </c>
      <c r="DH222" s="3"/>
      <c r="DI222" s="3">
        <v>45153</v>
      </c>
      <c r="DJ222" s="3">
        <v>45170</v>
      </c>
      <c r="DK222" s="28">
        <v>0</v>
      </c>
      <c r="DL222" s="3"/>
      <c r="DM222" s="28">
        <v>0</v>
      </c>
      <c r="DN222" s="28">
        <v>0</v>
      </c>
      <c r="DO222" s="3">
        <v>45153</v>
      </c>
      <c r="DP222" s="2" t="s">
        <v>5135</v>
      </c>
      <c r="DQ222" s="28">
        <v>0</v>
      </c>
      <c r="DR222" s="28">
        <v>0</v>
      </c>
      <c r="DS222" s="28">
        <v>0</v>
      </c>
      <c r="DT222" s="28">
        <v>75369</v>
      </c>
      <c r="DU222" s="2" t="s">
        <v>1844</v>
      </c>
    </row>
    <row r="223" spans="1:125" x14ac:dyDescent="0.25">
      <c r="A223" s="2" t="s">
        <v>4064</v>
      </c>
      <c r="B223" s="2" t="s">
        <v>1279</v>
      </c>
      <c r="C223" s="2" t="s">
        <v>183</v>
      </c>
      <c r="D223" s="2" t="s">
        <v>184</v>
      </c>
      <c r="E223" s="2" t="s">
        <v>1591</v>
      </c>
      <c r="F223" s="2" t="s">
        <v>5478</v>
      </c>
      <c r="G223" s="2" t="s">
        <v>10</v>
      </c>
      <c r="H223" s="2" t="s">
        <v>60</v>
      </c>
      <c r="I223" s="2" t="s">
        <v>5121</v>
      </c>
      <c r="J223" s="2" t="s">
        <v>5122</v>
      </c>
      <c r="K223" s="2" t="s">
        <v>1281</v>
      </c>
      <c r="L223" s="2" t="s">
        <v>5123</v>
      </c>
      <c r="M223" s="2" t="s">
        <v>4063</v>
      </c>
      <c r="N223" s="2" t="s">
        <v>1646</v>
      </c>
      <c r="O223" s="2" t="s">
        <v>1887</v>
      </c>
      <c r="P223" s="2" t="s">
        <v>1844</v>
      </c>
      <c r="Q223" s="2" t="s">
        <v>1299</v>
      </c>
      <c r="R223" s="2" t="s">
        <v>1844</v>
      </c>
      <c r="S223" s="2" t="s">
        <v>1844</v>
      </c>
      <c r="T223" s="2" t="s">
        <v>1278</v>
      </c>
      <c r="U223" s="2" t="s">
        <v>1844</v>
      </c>
      <c r="V223" s="2" t="s">
        <v>1844</v>
      </c>
      <c r="W223" s="2" t="s">
        <v>5125</v>
      </c>
      <c r="X223" s="2" t="s">
        <v>5126</v>
      </c>
      <c r="Y223" s="2" t="s">
        <v>1890</v>
      </c>
      <c r="Z223" s="2" t="s">
        <v>1281</v>
      </c>
      <c r="AA223" s="2" t="s">
        <v>1281</v>
      </c>
      <c r="AB223" s="2" t="s">
        <v>5127</v>
      </c>
      <c r="AC223" s="2" t="s">
        <v>1852</v>
      </c>
      <c r="AD223" s="2" t="s">
        <v>1844</v>
      </c>
      <c r="AE223" s="2" t="s">
        <v>1844</v>
      </c>
      <c r="AF223" s="2" t="s">
        <v>1844</v>
      </c>
      <c r="AG223" s="2" t="s">
        <v>1844</v>
      </c>
      <c r="AH223" s="2" t="s">
        <v>1844</v>
      </c>
      <c r="AI223" s="2" t="s">
        <v>1844</v>
      </c>
      <c r="AJ223" s="2" t="s">
        <v>1281</v>
      </c>
      <c r="AK223" s="2" t="s">
        <v>1844</v>
      </c>
      <c r="AL223" s="2" t="s">
        <v>185</v>
      </c>
      <c r="AM223" s="2" t="s">
        <v>1844</v>
      </c>
      <c r="AN223" s="2" t="s">
        <v>1844</v>
      </c>
      <c r="AO223" s="2" t="s">
        <v>1857</v>
      </c>
      <c r="AP223" s="2" t="s">
        <v>1857</v>
      </c>
      <c r="AQ223" s="2" t="s">
        <v>1844</v>
      </c>
      <c r="AR223" s="2" t="s">
        <v>1844</v>
      </c>
      <c r="AS223" s="2" t="s">
        <v>1844</v>
      </c>
      <c r="AT223" s="2" t="s">
        <v>1844</v>
      </c>
      <c r="AU223" s="2" t="s">
        <v>1844</v>
      </c>
      <c r="AV223" s="2" t="s">
        <v>1281</v>
      </c>
      <c r="AW223" s="2" t="s">
        <v>5128</v>
      </c>
      <c r="AX223" s="2" t="s">
        <v>1844</v>
      </c>
      <c r="AY223" s="2" t="s">
        <v>1752</v>
      </c>
      <c r="AZ223" s="2" t="s">
        <v>1961</v>
      </c>
      <c r="BA223" s="2" t="s">
        <v>1844</v>
      </c>
      <c r="BB223" s="2" t="s">
        <v>1844</v>
      </c>
      <c r="BC223" s="2" t="s">
        <v>1844</v>
      </c>
      <c r="BD223" s="2" t="s">
        <v>1844</v>
      </c>
      <c r="BE223" s="2" t="s">
        <v>5129</v>
      </c>
      <c r="BF223" s="2" t="s">
        <v>1905</v>
      </c>
      <c r="BG223" s="2" t="s">
        <v>1905</v>
      </c>
      <c r="BH223" s="2" t="s">
        <v>4067</v>
      </c>
      <c r="BI223" s="2" t="s">
        <v>1857</v>
      </c>
      <c r="BJ223" s="2" t="s">
        <v>1905</v>
      </c>
      <c r="BK223" s="2" t="s">
        <v>1844</v>
      </c>
      <c r="BL223" s="2" t="s">
        <v>1025</v>
      </c>
      <c r="BM223" s="2" t="s">
        <v>1844</v>
      </c>
      <c r="BN223" s="2" t="s">
        <v>1844</v>
      </c>
      <c r="BO223" s="2" t="s">
        <v>1844</v>
      </c>
      <c r="BP223" s="2" t="s">
        <v>1844</v>
      </c>
      <c r="BQ223" s="2" t="s">
        <v>5187</v>
      </c>
      <c r="BR223" s="2" t="s">
        <v>1844</v>
      </c>
      <c r="BS223" s="2" t="s">
        <v>1844</v>
      </c>
      <c r="BT223" s="2" t="s">
        <v>5484</v>
      </c>
      <c r="BU223" s="2" t="s">
        <v>1844</v>
      </c>
      <c r="BV223" s="2" t="s">
        <v>1844</v>
      </c>
      <c r="BW223" s="2" t="s">
        <v>1844</v>
      </c>
      <c r="BX223" s="2" t="s">
        <v>1844</v>
      </c>
      <c r="BY223" s="2" t="s">
        <v>1844</v>
      </c>
      <c r="BZ223" s="2" t="s">
        <v>1844</v>
      </c>
      <c r="CA223" s="2" t="s">
        <v>1844</v>
      </c>
      <c r="CB223" s="2" t="s">
        <v>1844</v>
      </c>
      <c r="CC223" s="2" t="s">
        <v>1844</v>
      </c>
      <c r="CD223" s="2" t="s">
        <v>1844</v>
      </c>
      <c r="CE223" s="2" t="s">
        <v>1854</v>
      </c>
      <c r="CF223" s="2" t="s">
        <v>1844</v>
      </c>
      <c r="CG223" s="2" t="s">
        <v>5131</v>
      </c>
      <c r="CH223" s="2" t="s">
        <v>1844</v>
      </c>
      <c r="CI223" s="2" t="s">
        <v>186</v>
      </c>
      <c r="CJ223" s="2" t="s">
        <v>1844</v>
      </c>
      <c r="CK223" s="2" t="s">
        <v>5132</v>
      </c>
      <c r="CL223" s="2" t="s">
        <v>1844</v>
      </c>
      <c r="CM223" s="2" t="s">
        <v>1844</v>
      </c>
      <c r="CN223" s="2" t="s">
        <v>1851</v>
      </c>
      <c r="CO223" s="2" t="s">
        <v>1855</v>
      </c>
      <c r="CP223" s="2" t="s">
        <v>1844</v>
      </c>
      <c r="CQ223" s="2" t="s">
        <v>1844</v>
      </c>
      <c r="CR223" s="2" t="s">
        <v>1847</v>
      </c>
      <c r="CS223" s="2" t="s">
        <v>1844</v>
      </c>
      <c r="CT223" s="2" t="s">
        <v>1844</v>
      </c>
      <c r="CU223" s="2" t="s">
        <v>5133</v>
      </c>
      <c r="CV223" s="2" t="s">
        <v>5134</v>
      </c>
      <c r="CW223" s="3">
        <v>45153</v>
      </c>
      <c r="CX223" s="3">
        <v>45152</v>
      </c>
      <c r="CY223" s="3">
        <v>45153</v>
      </c>
      <c r="CZ223" s="28">
        <v>602952</v>
      </c>
      <c r="DA223" s="4">
        <v>0</v>
      </c>
      <c r="DB223" s="3"/>
      <c r="DC223" s="3"/>
      <c r="DD223" s="3">
        <v>45153</v>
      </c>
      <c r="DE223" s="3">
        <v>45152</v>
      </c>
      <c r="DF223" s="3"/>
      <c r="DG223" s="3">
        <v>45153</v>
      </c>
      <c r="DH223" s="3">
        <v>45152</v>
      </c>
      <c r="DI223" s="3">
        <v>45152</v>
      </c>
      <c r="DJ223" s="3">
        <v>45170</v>
      </c>
      <c r="DK223" s="28">
        <v>0</v>
      </c>
      <c r="DL223" s="3"/>
      <c r="DM223" s="28">
        <v>0</v>
      </c>
      <c r="DN223" s="28">
        <v>0</v>
      </c>
      <c r="DO223" s="3">
        <v>45153</v>
      </c>
      <c r="DP223" s="2" t="s">
        <v>5135</v>
      </c>
      <c r="DQ223" s="28">
        <v>0</v>
      </c>
      <c r="DR223" s="28">
        <v>0</v>
      </c>
      <c r="DS223" s="28">
        <v>0</v>
      </c>
      <c r="DT223" s="28">
        <v>602952</v>
      </c>
      <c r="DU223" s="2" t="s">
        <v>1844</v>
      </c>
    </row>
    <row r="224" spans="1:125" x14ac:dyDescent="0.25">
      <c r="A224" s="2" t="s">
        <v>4048</v>
      </c>
      <c r="B224" s="2" t="s">
        <v>1295</v>
      </c>
      <c r="C224" s="2" t="s">
        <v>51</v>
      </c>
      <c r="D224" s="2" t="s">
        <v>52</v>
      </c>
      <c r="E224" s="2" t="s">
        <v>1590</v>
      </c>
      <c r="F224" s="2" t="s">
        <v>5478</v>
      </c>
      <c r="G224" s="2" t="s">
        <v>10</v>
      </c>
      <c r="H224" s="2" t="s">
        <v>1042</v>
      </c>
      <c r="I224" s="2" t="s">
        <v>5121</v>
      </c>
      <c r="J224" s="2" t="s">
        <v>5122</v>
      </c>
      <c r="K224" s="2" t="s">
        <v>1281</v>
      </c>
      <c r="L224" s="2" t="s">
        <v>5123</v>
      </c>
      <c r="M224" s="2" t="s">
        <v>4047</v>
      </c>
      <c r="N224" s="2" t="s">
        <v>5124</v>
      </c>
      <c r="O224" s="2" t="s">
        <v>1870</v>
      </c>
      <c r="P224" s="2" t="s">
        <v>1844</v>
      </c>
      <c r="Q224" s="2" t="s">
        <v>1531</v>
      </c>
      <c r="R224" s="2" t="s">
        <v>1844</v>
      </c>
      <c r="S224" s="2" t="s">
        <v>1875</v>
      </c>
      <c r="T224" s="2" t="s">
        <v>1278</v>
      </c>
      <c r="U224" s="2" t="s">
        <v>1844</v>
      </c>
      <c r="V224" s="2" t="s">
        <v>1844</v>
      </c>
      <c r="W224" s="2" t="s">
        <v>5125</v>
      </c>
      <c r="X224" s="2" t="s">
        <v>5126</v>
      </c>
      <c r="Y224" s="2" t="s">
        <v>1871</v>
      </c>
      <c r="Z224" s="2" t="s">
        <v>1281</v>
      </c>
      <c r="AA224" s="2" t="s">
        <v>1281</v>
      </c>
      <c r="AB224" s="2" t="s">
        <v>5127</v>
      </c>
      <c r="AC224" s="2" t="s">
        <v>1852</v>
      </c>
      <c r="AD224" s="2" t="s">
        <v>1844</v>
      </c>
      <c r="AE224" s="2" t="s">
        <v>1844</v>
      </c>
      <c r="AF224" s="2" t="s">
        <v>1873</v>
      </c>
      <c r="AG224" s="2" t="s">
        <v>1844</v>
      </c>
      <c r="AH224" s="2" t="s">
        <v>1844</v>
      </c>
      <c r="AI224" s="2" t="s">
        <v>1844</v>
      </c>
      <c r="AJ224" s="2" t="s">
        <v>1281</v>
      </c>
      <c r="AK224" s="2" t="s">
        <v>1844</v>
      </c>
      <c r="AL224" s="2" t="s">
        <v>53</v>
      </c>
      <c r="AM224" s="2" t="s">
        <v>1844</v>
      </c>
      <c r="AN224" s="2" t="s">
        <v>1844</v>
      </c>
      <c r="AO224" s="2" t="s">
        <v>1857</v>
      </c>
      <c r="AP224" s="2" t="s">
        <v>1857</v>
      </c>
      <c r="AQ224" s="2" t="s">
        <v>1844</v>
      </c>
      <c r="AR224" s="2" t="s">
        <v>1844</v>
      </c>
      <c r="AS224" s="2" t="s">
        <v>1844</v>
      </c>
      <c r="AT224" s="2" t="s">
        <v>1844</v>
      </c>
      <c r="AU224" s="2" t="s">
        <v>1844</v>
      </c>
      <c r="AV224" s="2" t="s">
        <v>1281</v>
      </c>
      <c r="AW224" s="2" t="s">
        <v>5128</v>
      </c>
      <c r="AX224" s="2" t="s">
        <v>1844</v>
      </c>
      <c r="AY224" s="2" t="s">
        <v>1752</v>
      </c>
      <c r="AZ224" s="2" t="s">
        <v>2795</v>
      </c>
      <c r="BA224" s="2" t="s">
        <v>1844</v>
      </c>
      <c r="BB224" s="2" t="s">
        <v>1844</v>
      </c>
      <c r="BC224" s="2" t="s">
        <v>1844</v>
      </c>
      <c r="BD224" s="2" t="s">
        <v>1844</v>
      </c>
      <c r="BE224" s="2" t="s">
        <v>5129</v>
      </c>
      <c r="BF224" s="2" t="s">
        <v>2190</v>
      </c>
      <c r="BG224" s="2" t="s">
        <v>1905</v>
      </c>
      <c r="BH224" s="2" t="s">
        <v>5485</v>
      </c>
      <c r="BI224" s="2" t="s">
        <v>1857</v>
      </c>
      <c r="BJ224" s="2" t="s">
        <v>2401</v>
      </c>
      <c r="BK224" s="2" t="s">
        <v>1844</v>
      </c>
      <c r="BL224" s="2" t="s">
        <v>1025</v>
      </c>
      <c r="BM224" s="2" t="s">
        <v>1844</v>
      </c>
      <c r="BN224" s="2" t="s">
        <v>1872</v>
      </c>
      <c r="BO224" s="2" t="s">
        <v>1844</v>
      </c>
      <c r="BP224" s="2" t="s">
        <v>1844</v>
      </c>
      <c r="BQ224" s="2" t="s">
        <v>5187</v>
      </c>
      <c r="BR224" s="2" t="s">
        <v>1844</v>
      </c>
      <c r="BS224" s="2" t="s">
        <v>1844</v>
      </c>
      <c r="BT224" s="2" t="s">
        <v>5486</v>
      </c>
      <c r="BU224" s="2" t="s">
        <v>1844</v>
      </c>
      <c r="BV224" s="2" t="s">
        <v>1844</v>
      </c>
      <c r="BW224" s="2" t="s">
        <v>1844</v>
      </c>
      <c r="BX224" s="2" t="s">
        <v>1844</v>
      </c>
      <c r="BY224" s="2" t="s">
        <v>1844</v>
      </c>
      <c r="BZ224" s="2" t="s">
        <v>1844</v>
      </c>
      <c r="CA224" s="2" t="s">
        <v>1844</v>
      </c>
      <c r="CB224" s="2" t="s">
        <v>1844</v>
      </c>
      <c r="CC224" s="2" t="s">
        <v>1844</v>
      </c>
      <c r="CD224" s="2" t="s">
        <v>1844</v>
      </c>
      <c r="CE224" s="2" t="s">
        <v>1854</v>
      </c>
      <c r="CF224" s="2" t="s">
        <v>1844</v>
      </c>
      <c r="CG224" s="2" t="s">
        <v>1844</v>
      </c>
      <c r="CH224" s="2" t="s">
        <v>1844</v>
      </c>
      <c r="CI224" s="2" t="s">
        <v>55</v>
      </c>
      <c r="CJ224" s="2" t="s">
        <v>1844</v>
      </c>
      <c r="CK224" s="2" t="s">
        <v>5132</v>
      </c>
      <c r="CL224" s="2" t="s">
        <v>1844</v>
      </c>
      <c r="CM224" s="2" t="s">
        <v>1844</v>
      </c>
      <c r="CN224" s="2" t="s">
        <v>1851</v>
      </c>
      <c r="CO224" s="2" t="s">
        <v>1855</v>
      </c>
      <c r="CP224" s="2" t="s">
        <v>1844</v>
      </c>
      <c r="CQ224" s="2" t="s">
        <v>1844</v>
      </c>
      <c r="CR224" s="2" t="s">
        <v>1847</v>
      </c>
      <c r="CS224" s="2" t="s">
        <v>1876</v>
      </c>
      <c r="CT224" s="2" t="s">
        <v>1844</v>
      </c>
      <c r="CU224" s="2" t="s">
        <v>1844</v>
      </c>
      <c r="CV224" s="2" t="s">
        <v>5134</v>
      </c>
      <c r="CW224" s="3">
        <v>45152</v>
      </c>
      <c r="CX224" s="3">
        <v>45150</v>
      </c>
      <c r="CY224" s="3">
        <v>45152</v>
      </c>
      <c r="CZ224" s="28">
        <v>668272</v>
      </c>
      <c r="DA224" s="4">
        <v>0</v>
      </c>
      <c r="DB224" s="3"/>
      <c r="DC224" s="3"/>
      <c r="DD224" s="3">
        <v>45152</v>
      </c>
      <c r="DE224" s="3">
        <v>45150</v>
      </c>
      <c r="DF224" s="3"/>
      <c r="DG224" s="3">
        <v>45152</v>
      </c>
      <c r="DH224" s="3"/>
      <c r="DI224" s="3">
        <v>45150</v>
      </c>
      <c r="DJ224" s="3">
        <v>45170</v>
      </c>
      <c r="DK224" s="28">
        <v>0</v>
      </c>
      <c r="DL224" s="3"/>
      <c r="DM224" s="28">
        <v>0</v>
      </c>
      <c r="DN224" s="28">
        <v>0</v>
      </c>
      <c r="DO224" s="3">
        <v>45152</v>
      </c>
      <c r="DP224" s="2" t="s">
        <v>5135</v>
      </c>
      <c r="DQ224" s="28">
        <v>0</v>
      </c>
      <c r="DR224" s="28">
        <v>0</v>
      </c>
      <c r="DS224" s="28">
        <v>0</v>
      </c>
      <c r="DT224" s="28">
        <v>668272</v>
      </c>
      <c r="DU224" s="2" t="s">
        <v>1844</v>
      </c>
    </row>
    <row r="225" spans="1:125" x14ac:dyDescent="0.25">
      <c r="A225" s="2" t="s">
        <v>4122</v>
      </c>
      <c r="B225" s="2" t="s">
        <v>1279</v>
      </c>
      <c r="C225" s="2" t="s">
        <v>183</v>
      </c>
      <c r="D225" s="2" t="s">
        <v>184</v>
      </c>
      <c r="E225" s="2" t="s">
        <v>1597</v>
      </c>
      <c r="F225" s="2" t="s">
        <v>5478</v>
      </c>
      <c r="G225" s="2" t="s">
        <v>10</v>
      </c>
      <c r="H225" s="2" t="s">
        <v>54</v>
      </c>
      <c r="I225" s="2" t="s">
        <v>5121</v>
      </c>
      <c r="J225" s="2" t="s">
        <v>5122</v>
      </c>
      <c r="K225" s="2" t="s">
        <v>1281</v>
      </c>
      <c r="L225" s="2" t="s">
        <v>5148</v>
      </c>
      <c r="M225" s="2" t="s">
        <v>4121</v>
      </c>
      <c r="N225" s="2" t="s">
        <v>1646</v>
      </c>
      <c r="O225" s="2" t="s">
        <v>1887</v>
      </c>
      <c r="P225" s="2" t="s">
        <v>1844</v>
      </c>
      <c r="Q225" s="2" t="s">
        <v>1299</v>
      </c>
      <c r="R225" s="2" t="s">
        <v>1844</v>
      </c>
      <c r="S225" s="2" t="s">
        <v>1844</v>
      </c>
      <c r="T225" s="2" t="s">
        <v>1278</v>
      </c>
      <c r="U225" s="2" t="s">
        <v>1844</v>
      </c>
      <c r="V225" s="2" t="s">
        <v>1844</v>
      </c>
      <c r="W225" s="2" t="s">
        <v>5125</v>
      </c>
      <c r="X225" s="2" t="s">
        <v>5126</v>
      </c>
      <c r="Y225" s="2" t="s">
        <v>1890</v>
      </c>
      <c r="Z225" s="2" t="s">
        <v>1281</v>
      </c>
      <c r="AA225" s="2" t="s">
        <v>1281</v>
      </c>
      <c r="AB225" s="2" t="s">
        <v>5127</v>
      </c>
      <c r="AC225" s="2" t="s">
        <v>1852</v>
      </c>
      <c r="AD225" s="2" t="s">
        <v>1844</v>
      </c>
      <c r="AE225" s="2" t="s">
        <v>1844</v>
      </c>
      <c r="AF225" s="2" t="s">
        <v>1844</v>
      </c>
      <c r="AG225" s="2" t="s">
        <v>1844</v>
      </c>
      <c r="AH225" s="2" t="s">
        <v>1844</v>
      </c>
      <c r="AI225" s="2" t="s">
        <v>1844</v>
      </c>
      <c r="AJ225" s="2" t="s">
        <v>1281</v>
      </c>
      <c r="AK225" s="2" t="s">
        <v>1844</v>
      </c>
      <c r="AL225" s="2" t="s">
        <v>185</v>
      </c>
      <c r="AM225" s="2" t="s">
        <v>1844</v>
      </c>
      <c r="AN225" s="2" t="s">
        <v>1844</v>
      </c>
      <c r="AO225" s="2" t="s">
        <v>1857</v>
      </c>
      <c r="AP225" s="2" t="s">
        <v>1857</v>
      </c>
      <c r="AQ225" s="2" t="s">
        <v>1844</v>
      </c>
      <c r="AR225" s="2" t="s">
        <v>1844</v>
      </c>
      <c r="AS225" s="2" t="s">
        <v>1844</v>
      </c>
      <c r="AT225" s="2" t="s">
        <v>1844</v>
      </c>
      <c r="AU225" s="2" t="s">
        <v>1844</v>
      </c>
      <c r="AV225" s="2" t="s">
        <v>1281</v>
      </c>
      <c r="AW225" s="2" t="s">
        <v>5128</v>
      </c>
      <c r="AX225" s="2" t="s">
        <v>1844</v>
      </c>
      <c r="AY225" s="2" t="s">
        <v>1752</v>
      </c>
      <c r="AZ225" s="2" t="s">
        <v>4124</v>
      </c>
      <c r="BA225" s="2" t="s">
        <v>1844</v>
      </c>
      <c r="BB225" s="2" t="s">
        <v>1844</v>
      </c>
      <c r="BC225" s="2" t="s">
        <v>1844</v>
      </c>
      <c r="BD225" s="2" t="s">
        <v>1844</v>
      </c>
      <c r="BE225" s="2" t="s">
        <v>5129</v>
      </c>
      <c r="BF225" s="2" t="s">
        <v>1905</v>
      </c>
      <c r="BG225" s="2" t="s">
        <v>1905</v>
      </c>
      <c r="BH225" s="2" t="s">
        <v>4126</v>
      </c>
      <c r="BI225" s="2" t="s">
        <v>1857</v>
      </c>
      <c r="BJ225" s="2" t="s">
        <v>4125</v>
      </c>
      <c r="BK225" s="2" t="s">
        <v>1844</v>
      </c>
      <c r="BL225" s="2" t="s">
        <v>1025</v>
      </c>
      <c r="BM225" s="2" t="s">
        <v>1844</v>
      </c>
      <c r="BN225" s="2" t="s">
        <v>1844</v>
      </c>
      <c r="BO225" s="2" t="s">
        <v>1844</v>
      </c>
      <c r="BP225" s="2" t="s">
        <v>1844</v>
      </c>
      <c r="BQ225" s="2" t="s">
        <v>5187</v>
      </c>
      <c r="BR225" s="2" t="s">
        <v>1844</v>
      </c>
      <c r="BS225" s="2" t="s">
        <v>1844</v>
      </c>
      <c r="BT225" s="2" t="s">
        <v>5487</v>
      </c>
      <c r="BU225" s="2" t="s">
        <v>1844</v>
      </c>
      <c r="BV225" s="2" t="s">
        <v>1844</v>
      </c>
      <c r="BW225" s="2" t="s">
        <v>1844</v>
      </c>
      <c r="BX225" s="2" t="s">
        <v>1844</v>
      </c>
      <c r="BY225" s="2" t="s">
        <v>1844</v>
      </c>
      <c r="BZ225" s="2" t="s">
        <v>1844</v>
      </c>
      <c r="CA225" s="2" t="s">
        <v>1844</v>
      </c>
      <c r="CB225" s="2" t="s">
        <v>1844</v>
      </c>
      <c r="CC225" s="2" t="s">
        <v>1844</v>
      </c>
      <c r="CD225" s="2" t="s">
        <v>1844</v>
      </c>
      <c r="CE225" s="2" t="s">
        <v>1854</v>
      </c>
      <c r="CF225" s="2" t="s">
        <v>1844</v>
      </c>
      <c r="CG225" s="2" t="s">
        <v>5131</v>
      </c>
      <c r="CH225" s="2" t="s">
        <v>1844</v>
      </c>
      <c r="CI225" s="2" t="s">
        <v>186</v>
      </c>
      <c r="CJ225" s="2" t="s">
        <v>1844</v>
      </c>
      <c r="CK225" s="2" t="s">
        <v>5132</v>
      </c>
      <c r="CL225" s="2" t="s">
        <v>1844</v>
      </c>
      <c r="CM225" s="2" t="s">
        <v>1844</v>
      </c>
      <c r="CN225" s="2" t="s">
        <v>1851</v>
      </c>
      <c r="CO225" s="2" t="s">
        <v>1855</v>
      </c>
      <c r="CP225" s="2" t="s">
        <v>1844</v>
      </c>
      <c r="CQ225" s="2" t="s">
        <v>1844</v>
      </c>
      <c r="CR225" s="2" t="s">
        <v>1847</v>
      </c>
      <c r="CS225" s="2" t="s">
        <v>1844</v>
      </c>
      <c r="CT225" s="2" t="s">
        <v>1844</v>
      </c>
      <c r="CU225" s="2" t="s">
        <v>5133</v>
      </c>
      <c r="CV225" s="2" t="s">
        <v>5134</v>
      </c>
      <c r="CW225" s="3">
        <v>45164</v>
      </c>
      <c r="CX225" s="3">
        <v>45162</v>
      </c>
      <c r="CY225" s="3">
        <v>45163</v>
      </c>
      <c r="CZ225" s="28">
        <v>159783</v>
      </c>
      <c r="DA225" s="4">
        <v>0</v>
      </c>
      <c r="DB225" s="3"/>
      <c r="DC225" s="3"/>
      <c r="DD225" s="3">
        <v>45163</v>
      </c>
      <c r="DE225" s="3">
        <v>45162</v>
      </c>
      <c r="DF225" s="3"/>
      <c r="DG225" s="3">
        <v>45163</v>
      </c>
      <c r="DH225" s="3">
        <v>45162</v>
      </c>
      <c r="DI225" s="3">
        <v>45162</v>
      </c>
      <c r="DJ225" s="3">
        <v>45200</v>
      </c>
      <c r="DK225" s="28">
        <v>0</v>
      </c>
      <c r="DL225" s="3"/>
      <c r="DM225" s="28">
        <v>0</v>
      </c>
      <c r="DN225" s="28">
        <v>0</v>
      </c>
      <c r="DO225" s="3">
        <v>45163</v>
      </c>
      <c r="DP225" s="2" t="s">
        <v>5135</v>
      </c>
      <c r="DQ225" s="28">
        <v>0</v>
      </c>
      <c r="DR225" s="28">
        <v>0</v>
      </c>
      <c r="DS225" s="28">
        <v>0</v>
      </c>
      <c r="DT225" s="28">
        <v>159783</v>
      </c>
      <c r="DU225" s="2" t="s">
        <v>1844</v>
      </c>
    </row>
    <row r="226" spans="1:125" x14ac:dyDescent="0.25">
      <c r="A226" s="2" t="s">
        <v>4132</v>
      </c>
      <c r="B226" s="2" t="s">
        <v>1291</v>
      </c>
      <c r="C226" s="2" t="s">
        <v>152</v>
      </c>
      <c r="D226" s="2" t="s">
        <v>153</v>
      </c>
      <c r="E226" s="2" t="s">
        <v>1598</v>
      </c>
      <c r="F226" s="2" t="s">
        <v>5478</v>
      </c>
      <c r="G226" s="2" t="s">
        <v>10</v>
      </c>
      <c r="H226" s="2" t="s">
        <v>67</v>
      </c>
      <c r="I226" s="2" t="s">
        <v>5121</v>
      </c>
      <c r="J226" s="2" t="s">
        <v>5122</v>
      </c>
      <c r="K226" s="2" t="s">
        <v>1281</v>
      </c>
      <c r="L226" s="2" t="s">
        <v>5139</v>
      </c>
      <c r="M226" s="2" t="s">
        <v>4131</v>
      </c>
      <c r="N226" s="2" t="s">
        <v>1645</v>
      </c>
      <c r="O226" s="2" t="s">
        <v>2176</v>
      </c>
      <c r="P226" s="2" t="s">
        <v>1844</v>
      </c>
      <c r="Q226" s="2" t="s">
        <v>1296</v>
      </c>
      <c r="R226" s="2" t="s">
        <v>1844</v>
      </c>
      <c r="S226" s="2" t="s">
        <v>1883</v>
      </c>
      <c r="T226" s="2" t="s">
        <v>1278</v>
      </c>
      <c r="U226" s="2" t="s">
        <v>1844</v>
      </c>
      <c r="V226" s="2" t="s">
        <v>1844</v>
      </c>
      <c r="W226" s="2" t="s">
        <v>5125</v>
      </c>
      <c r="X226" s="2" t="s">
        <v>5126</v>
      </c>
      <c r="Y226" s="2" t="s">
        <v>1866</v>
      </c>
      <c r="Z226" s="2" t="s">
        <v>1281</v>
      </c>
      <c r="AA226" s="2" t="s">
        <v>1281</v>
      </c>
      <c r="AB226" s="2" t="s">
        <v>5127</v>
      </c>
      <c r="AC226" s="2" t="s">
        <v>1852</v>
      </c>
      <c r="AD226" s="2" t="s">
        <v>1844</v>
      </c>
      <c r="AE226" s="2" t="s">
        <v>1844</v>
      </c>
      <c r="AF226" s="2" t="s">
        <v>1844</v>
      </c>
      <c r="AG226" s="2" t="s">
        <v>1844</v>
      </c>
      <c r="AH226" s="2" t="s">
        <v>1844</v>
      </c>
      <c r="AI226" s="2" t="s">
        <v>1844</v>
      </c>
      <c r="AJ226" s="2" t="s">
        <v>1281</v>
      </c>
      <c r="AK226" s="2" t="s">
        <v>1844</v>
      </c>
      <c r="AL226" s="2" t="s">
        <v>154</v>
      </c>
      <c r="AM226" s="2" t="s">
        <v>1844</v>
      </c>
      <c r="AN226" s="2" t="s">
        <v>1844</v>
      </c>
      <c r="AO226" s="2" t="s">
        <v>1857</v>
      </c>
      <c r="AP226" s="2" t="s">
        <v>1857</v>
      </c>
      <c r="AQ226" s="2" t="s">
        <v>1844</v>
      </c>
      <c r="AR226" s="2" t="s">
        <v>1844</v>
      </c>
      <c r="AS226" s="2" t="s">
        <v>1844</v>
      </c>
      <c r="AT226" s="2" t="s">
        <v>1844</v>
      </c>
      <c r="AU226" s="2" t="s">
        <v>1844</v>
      </c>
      <c r="AV226" s="2" t="s">
        <v>1281</v>
      </c>
      <c r="AW226" s="2" t="s">
        <v>5128</v>
      </c>
      <c r="AX226" s="2" t="s">
        <v>1844</v>
      </c>
      <c r="AY226" s="2" t="s">
        <v>1752</v>
      </c>
      <c r="AZ226" s="2" t="s">
        <v>2536</v>
      </c>
      <c r="BA226" s="2" t="s">
        <v>1844</v>
      </c>
      <c r="BB226" s="2" t="s">
        <v>1844</v>
      </c>
      <c r="BC226" s="2" t="s">
        <v>1844</v>
      </c>
      <c r="BD226" s="2" t="s">
        <v>1844</v>
      </c>
      <c r="BE226" s="2" t="s">
        <v>5129</v>
      </c>
      <c r="BF226" s="2" t="s">
        <v>2374</v>
      </c>
      <c r="BG226" s="2" t="s">
        <v>1905</v>
      </c>
      <c r="BH226" s="2" t="s">
        <v>4134</v>
      </c>
      <c r="BI226" s="2" t="s">
        <v>1857</v>
      </c>
      <c r="BJ226" s="2" t="s">
        <v>1877</v>
      </c>
      <c r="BK226" s="2" t="s">
        <v>1844</v>
      </c>
      <c r="BL226" s="2" t="s">
        <v>1025</v>
      </c>
      <c r="BM226" s="2" t="s">
        <v>1844</v>
      </c>
      <c r="BN226" s="2" t="s">
        <v>1882</v>
      </c>
      <c r="BO226" s="2" t="s">
        <v>1844</v>
      </c>
      <c r="BP226" s="2" t="s">
        <v>1844</v>
      </c>
      <c r="BQ226" s="2" t="s">
        <v>5187</v>
      </c>
      <c r="BR226" s="2" t="s">
        <v>1844</v>
      </c>
      <c r="BS226" s="2" t="s">
        <v>1844</v>
      </c>
      <c r="BT226" s="2" t="s">
        <v>5488</v>
      </c>
      <c r="BU226" s="2" t="s">
        <v>1844</v>
      </c>
      <c r="BV226" s="2" t="s">
        <v>1844</v>
      </c>
      <c r="BW226" s="2" t="s">
        <v>1844</v>
      </c>
      <c r="BX226" s="2" t="s">
        <v>1844</v>
      </c>
      <c r="BY226" s="2" t="s">
        <v>1844</v>
      </c>
      <c r="BZ226" s="2" t="s">
        <v>1844</v>
      </c>
      <c r="CA226" s="2" t="s">
        <v>1844</v>
      </c>
      <c r="CB226" s="2" t="s">
        <v>1844</v>
      </c>
      <c r="CC226" s="2" t="s">
        <v>1844</v>
      </c>
      <c r="CD226" s="2" t="s">
        <v>1844</v>
      </c>
      <c r="CE226" s="2" t="s">
        <v>1854</v>
      </c>
      <c r="CF226" s="2" t="s">
        <v>1844</v>
      </c>
      <c r="CG226" s="2" t="s">
        <v>5131</v>
      </c>
      <c r="CH226" s="2" t="s">
        <v>1844</v>
      </c>
      <c r="CI226" s="2" t="s">
        <v>155</v>
      </c>
      <c r="CJ226" s="2" t="s">
        <v>1844</v>
      </c>
      <c r="CK226" s="2" t="s">
        <v>5132</v>
      </c>
      <c r="CL226" s="2" t="s">
        <v>1844</v>
      </c>
      <c r="CM226" s="2" t="s">
        <v>1844</v>
      </c>
      <c r="CN226" s="2" t="s">
        <v>1851</v>
      </c>
      <c r="CO226" s="2" t="s">
        <v>1855</v>
      </c>
      <c r="CP226" s="2" t="s">
        <v>1844</v>
      </c>
      <c r="CQ226" s="2" t="s">
        <v>1844</v>
      </c>
      <c r="CR226" s="2" t="s">
        <v>1847</v>
      </c>
      <c r="CS226" s="2" t="s">
        <v>1884</v>
      </c>
      <c r="CT226" s="2" t="s">
        <v>1844</v>
      </c>
      <c r="CU226" s="2" t="s">
        <v>5133</v>
      </c>
      <c r="CV226" s="2" t="s">
        <v>5134</v>
      </c>
      <c r="CW226" s="3">
        <v>45164</v>
      </c>
      <c r="CX226" s="3">
        <v>45163</v>
      </c>
      <c r="CY226" s="3">
        <v>45163</v>
      </c>
      <c r="CZ226" s="28">
        <v>1658118</v>
      </c>
      <c r="DA226" s="4">
        <v>0</v>
      </c>
      <c r="DB226" s="3"/>
      <c r="DC226" s="3"/>
      <c r="DD226" s="3">
        <v>45163</v>
      </c>
      <c r="DE226" s="3">
        <v>45163</v>
      </c>
      <c r="DF226" s="3"/>
      <c r="DG226" s="3">
        <v>45164</v>
      </c>
      <c r="DH226" s="3"/>
      <c r="DI226" s="3">
        <v>45163</v>
      </c>
      <c r="DJ226" s="3">
        <v>45200</v>
      </c>
      <c r="DK226" s="28">
        <v>0</v>
      </c>
      <c r="DL226" s="3"/>
      <c r="DM226" s="28">
        <v>0</v>
      </c>
      <c r="DN226" s="28">
        <v>0</v>
      </c>
      <c r="DO226" s="3">
        <v>45164</v>
      </c>
      <c r="DP226" s="2" t="s">
        <v>5135</v>
      </c>
      <c r="DQ226" s="28">
        <v>1658118</v>
      </c>
      <c r="DR226" s="28">
        <v>0</v>
      </c>
      <c r="DS226" s="28">
        <v>1658118</v>
      </c>
      <c r="DT226" s="28">
        <v>1658118</v>
      </c>
      <c r="DU226" s="2" t="s">
        <v>1844</v>
      </c>
    </row>
    <row r="227" spans="1:125" x14ac:dyDescent="0.25">
      <c r="A227" s="2" t="s">
        <v>4159</v>
      </c>
      <c r="B227" s="2" t="s">
        <v>1295</v>
      </c>
      <c r="C227" s="2" t="s">
        <v>51</v>
      </c>
      <c r="D227" s="2" t="s">
        <v>52</v>
      </c>
      <c r="E227" s="2" t="s">
        <v>1601</v>
      </c>
      <c r="F227" s="2" t="s">
        <v>5478</v>
      </c>
      <c r="G227" s="2" t="s">
        <v>10</v>
      </c>
      <c r="H227" s="2" t="s">
        <v>60</v>
      </c>
      <c r="I227" s="2" t="s">
        <v>5121</v>
      </c>
      <c r="J227" s="2" t="s">
        <v>5122</v>
      </c>
      <c r="K227" s="2" t="s">
        <v>1281</v>
      </c>
      <c r="L227" s="2" t="s">
        <v>5123</v>
      </c>
      <c r="M227" s="2" t="s">
        <v>4158</v>
      </c>
      <c r="N227" s="2" t="s">
        <v>1646</v>
      </c>
      <c r="O227" s="2" t="s">
        <v>1870</v>
      </c>
      <c r="P227" s="2" t="s">
        <v>1844</v>
      </c>
      <c r="Q227" s="2" t="s">
        <v>1299</v>
      </c>
      <c r="R227" s="2" t="s">
        <v>1844</v>
      </c>
      <c r="S227" s="2" t="s">
        <v>1875</v>
      </c>
      <c r="T227" s="2" t="s">
        <v>1278</v>
      </c>
      <c r="U227" s="2" t="s">
        <v>1844</v>
      </c>
      <c r="V227" s="2" t="s">
        <v>1844</v>
      </c>
      <c r="W227" s="2" t="s">
        <v>5125</v>
      </c>
      <c r="X227" s="2" t="s">
        <v>5126</v>
      </c>
      <c r="Y227" s="2" t="s">
        <v>1871</v>
      </c>
      <c r="Z227" s="2" t="s">
        <v>1281</v>
      </c>
      <c r="AA227" s="2" t="s">
        <v>1281</v>
      </c>
      <c r="AB227" s="2" t="s">
        <v>5127</v>
      </c>
      <c r="AC227" s="2" t="s">
        <v>1852</v>
      </c>
      <c r="AD227" s="2" t="s">
        <v>1844</v>
      </c>
      <c r="AE227" s="2" t="s">
        <v>1844</v>
      </c>
      <c r="AF227" s="2" t="s">
        <v>1873</v>
      </c>
      <c r="AG227" s="2" t="s">
        <v>1844</v>
      </c>
      <c r="AH227" s="2" t="s">
        <v>1844</v>
      </c>
      <c r="AI227" s="2" t="s">
        <v>1844</v>
      </c>
      <c r="AJ227" s="2" t="s">
        <v>1281</v>
      </c>
      <c r="AK227" s="2" t="s">
        <v>1844</v>
      </c>
      <c r="AL227" s="2" t="s">
        <v>53</v>
      </c>
      <c r="AM227" s="2" t="s">
        <v>1844</v>
      </c>
      <c r="AN227" s="2" t="s">
        <v>1844</v>
      </c>
      <c r="AO227" s="2" t="s">
        <v>1857</v>
      </c>
      <c r="AP227" s="2" t="s">
        <v>1857</v>
      </c>
      <c r="AQ227" s="2" t="s">
        <v>1844</v>
      </c>
      <c r="AR227" s="2" t="s">
        <v>1844</v>
      </c>
      <c r="AS227" s="2" t="s">
        <v>1844</v>
      </c>
      <c r="AT227" s="2" t="s">
        <v>1844</v>
      </c>
      <c r="AU227" s="2" t="s">
        <v>1844</v>
      </c>
      <c r="AV227" s="2" t="s">
        <v>1281</v>
      </c>
      <c r="AW227" s="2" t="s">
        <v>5128</v>
      </c>
      <c r="AX227" s="2" t="s">
        <v>1844</v>
      </c>
      <c r="AY227" s="2" t="s">
        <v>1752</v>
      </c>
      <c r="AZ227" s="2" t="s">
        <v>2519</v>
      </c>
      <c r="BA227" s="2" t="s">
        <v>1844</v>
      </c>
      <c r="BB227" s="2" t="s">
        <v>1844</v>
      </c>
      <c r="BC227" s="2" t="s">
        <v>1844</v>
      </c>
      <c r="BD227" s="2" t="s">
        <v>1844</v>
      </c>
      <c r="BE227" s="2" t="s">
        <v>5129</v>
      </c>
      <c r="BF227" s="2" t="s">
        <v>1961</v>
      </c>
      <c r="BG227" s="2" t="s">
        <v>1961</v>
      </c>
      <c r="BH227" s="2" t="s">
        <v>5489</v>
      </c>
      <c r="BI227" s="2" t="s">
        <v>1857</v>
      </c>
      <c r="BJ227" s="2" t="s">
        <v>2166</v>
      </c>
      <c r="BK227" s="2" t="s">
        <v>1844</v>
      </c>
      <c r="BL227" s="2" t="s">
        <v>1025</v>
      </c>
      <c r="BM227" s="2" t="s">
        <v>1844</v>
      </c>
      <c r="BN227" s="2" t="s">
        <v>1872</v>
      </c>
      <c r="BO227" s="2" t="s">
        <v>1844</v>
      </c>
      <c r="BP227" s="2" t="s">
        <v>1844</v>
      </c>
      <c r="BQ227" s="2" t="s">
        <v>5187</v>
      </c>
      <c r="BR227" s="2" t="s">
        <v>1844</v>
      </c>
      <c r="BS227" s="2" t="s">
        <v>1844</v>
      </c>
      <c r="BT227" s="2" t="s">
        <v>5490</v>
      </c>
      <c r="BU227" s="2" t="s">
        <v>1844</v>
      </c>
      <c r="BV227" s="2" t="s">
        <v>1844</v>
      </c>
      <c r="BW227" s="2" t="s">
        <v>1844</v>
      </c>
      <c r="BX227" s="2" t="s">
        <v>1844</v>
      </c>
      <c r="BY227" s="2" t="s">
        <v>1844</v>
      </c>
      <c r="BZ227" s="2" t="s">
        <v>1844</v>
      </c>
      <c r="CA227" s="2" t="s">
        <v>1844</v>
      </c>
      <c r="CB227" s="2" t="s">
        <v>1844</v>
      </c>
      <c r="CC227" s="2" t="s">
        <v>1844</v>
      </c>
      <c r="CD227" s="2" t="s">
        <v>1844</v>
      </c>
      <c r="CE227" s="2" t="s">
        <v>1854</v>
      </c>
      <c r="CF227" s="2" t="s">
        <v>1844</v>
      </c>
      <c r="CG227" s="2" t="s">
        <v>5131</v>
      </c>
      <c r="CH227" s="2" t="s">
        <v>1844</v>
      </c>
      <c r="CI227" s="2" t="s">
        <v>55</v>
      </c>
      <c r="CJ227" s="2" t="s">
        <v>1844</v>
      </c>
      <c r="CK227" s="2" t="s">
        <v>5132</v>
      </c>
      <c r="CL227" s="2" t="s">
        <v>1844</v>
      </c>
      <c r="CM227" s="2" t="s">
        <v>1844</v>
      </c>
      <c r="CN227" s="2" t="s">
        <v>1851</v>
      </c>
      <c r="CO227" s="2" t="s">
        <v>1855</v>
      </c>
      <c r="CP227" s="2" t="s">
        <v>1844</v>
      </c>
      <c r="CQ227" s="2" t="s">
        <v>1844</v>
      </c>
      <c r="CR227" s="2" t="s">
        <v>1847</v>
      </c>
      <c r="CS227" s="2" t="s">
        <v>1876</v>
      </c>
      <c r="CT227" s="2" t="s">
        <v>1844</v>
      </c>
      <c r="CU227" s="2" t="s">
        <v>5133</v>
      </c>
      <c r="CV227" s="2" t="s">
        <v>5134</v>
      </c>
      <c r="CW227" s="3">
        <v>45167</v>
      </c>
      <c r="CX227" s="3">
        <v>45166</v>
      </c>
      <c r="CY227" s="3">
        <v>45167</v>
      </c>
      <c r="CZ227" s="28">
        <v>100492</v>
      </c>
      <c r="DA227" s="4">
        <v>0</v>
      </c>
      <c r="DB227" s="3"/>
      <c r="DC227" s="3"/>
      <c r="DD227" s="3">
        <v>45167</v>
      </c>
      <c r="DE227" s="3">
        <v>45166</v>
      </c>
      <c r="DF227" s="3"/>
      <c r="DG227" s="3">
        <v>45167</v>
      </c>
      <c r="DH227" s="3">
        <v>45166</v>
      </c>
      <c r="DI227" s="3">
        <v>45166</v>
      </c>
      <c r="DJ227" s="3">
        <v>45200</v>
      </c>
      <c r="DK227" s="28">
        <v>0</v>
      </c>
      <c r="DL227" s="3"/>
      <c r="DM227" s="28">
        <v>0</v>
      </c>
      <c r="DN227" s="28">
        <v>0</v>
      </c>
      <c r="DO227" s="3">
        <v>45167</v>
      </c>
      <c r="DP227" s="2" t="s">
        <v>5135</v>
      </c>
      <c r="DQ227" s="28">
        <v>0</v>
      </c>
      <c r="DR227" s="28">
        <v>0</v>
      </c>
      <c r="DS227" s="28">
        <v>0</v>
      </c>
      <c r="DT227" s="28">
        <v>100492</v>
      </c>
      <c r="DU227" s="2" t="s">
        <v>1844</v>
      </c>
    </row>
    <row r="228" spans="1:125" x14ac:dyDescent="0.25">
      <c r="A228" s="2" t="s">
        <v>4186</v>
      </c>
      <c r="B228" s="2" t="s">
        <v>1298</v>
      </c>
      <c r="C228" s="2" t="s">
        <v>365</v>
      </c>
      <c r="D228" s="2" t="s">
        <v>366</v>
      </c>
      <c r="E228" s="2" t="s">
        <v>1605</v>
      </c>
      <c r="F228" s="2" t="s">
        <v>5478</v>
      </c>
      <c r="G228" s="2" t="s">
        <v>10</v>
      </c>
      <c r="H228" s="2" t="s">
        <v>54</v>
      </c>
      <c r="I228" s="2" t="s">
        <v>5121</v>
      </c>
      <c r="J228" s="2" t="s">
        <v>5122</v>
      </c>
      <c r="K228" s="2" t="s">
        <v>1281</v>
      </c>
      <c r="L228" s="2" t="s">
        <v>5148</v>
      </c>
      <c r="M228" s="2" t="s">
        <v>4185</v>
      </c>
      <c r="N228" s="2" t="s">
        <v>1646</v>
      </c>
      <c r="O228" s="2" t="s">
        <v>1913</v>
      </c>
      <c r="P228" s="2" t="s">
        <v>1844</v>
      </c>
      <c r="Q228" s="2" t="s">
        <v>1299</v>
      </c>
      <c r="R228" s="2" t="s">
        <v>1844</v>
      </c>
      <c r="S228" s="2" t="s">
        <v>1844</v>
      </c>
      <c r="T228" s="2" t="s">
        <v>1278</v>
      </c>
      <c r="U228" s="2" t="s">
        <v>1844</v>
      </c>
      <c r="V228" s="2" t="s">
        <v>1844</v>
      </c>
      <c r="W228" s="2" t="s">
        <v>5125</v>
      </c>
      <c r="X228" s="2" t="s">
        <v>5126</v>
      </c>
      <c r="Y228" s="2" t="s">
        <v>1914</v>
      </c>
      <c r="Z228" s="2" t="s">
        <v>1281</v>
      </c>
      <c r="AA228" s="2" t="s">
        <v>1281</v>
      </c>
      <c r="AB228" s="2" t="s">
        <v>5127</v>
      </c>
      <c r="AC228" s="2" t="s">
        <v>1852</v>
      </c>
      <c r="AD228" s="2" t="s">
        <v>1844</v>
      </c>
      <c r="AE228" s="2" t="s">
        <v>1844</v>
      </c>
      <c r="AF228" s="2" t="s">
        <v>1844</v>
      </c>
      <c r="AG228" s="2" t="s">
        <v>1844</v>
      </c>
      <c r="AH228" s="2" t="s">
        <v>1844</v>
      </c>
      <c r="AI228" s="2" t="s">
        <v>1844</v>
      </c>
      <c r="AJ228" s="2" t="s">
        <v>1281</v>
      </c>
      <c r="AK228" s="2" t="s">
        <v>1844</v>
      </c>
      <c r="AL228" s="2" t="s">
        <v>120</v>
      </c>
      <c r="AM228" s="2" t="s">
        <v>1844</v>
      </c>
      <c r="AN228" s="2" t="s">
        <v>1844</v>
      </c>
      <c r="AO228" s="2" t="s">
        <v>1857</v>
      </c>
      <c r="AP228" s="2" t="s">
        <v>1857</v>
      </c>
      <c r="AQ228" s="2" t="s">
        <v>1844</v>
      </c>
      <c r="AR228" s="2" t="s">
        <v>1844</v>
      </c>
      <c r="AS228" s="2" t="s">
        <v>1844</v>
      </c>
      <c r="AT228" s="2" t="s">
        <v>1844</v>
      </c>
      <c r="AU228" s="2" t="s">
        <v>1844</v>
      </c>
      <c r="AV228" s="2" t="s">
        <v>1281</v>
      </c>
      <c r="AW228" s="2" t="s">
        <v>5128</v>
      </c>
      <c r="AX228" s="2" t="s">
        <v>1844</v>
      </c>
      <c r="AY228" s="2" t="s">
        <v>1752</v>
      </c>
      <c r="AZ228" s="2" t="s">
        <v>1962</v>
      </c>
      <c r="BA228" s="2" t="s">
        <v>1844</v>
      </c>
      <c r="BB228" s="2" t="s">
        <v>1844</v>
      </c>
      <c r="BC228" s="2" t="s">
        <v>1844</v>
      </c>
      <c r="BD228" s="2" t="s">
        <v>1844</v>
      </c>
      <c r="BE228" s="2" t="s">
        <v>5129</v>
      </c>
      <c r="BF228" s="2" t="s">
        <v>2519</v>
      </c>
      <c r="BG228" s="2" t="s">
        <v>1905</v>
      </c>
      <c r="BH228" s="2" t="s">
        <v>4187</v>
      </c>
      <c r="BI228" s="2" t="s">
        <v>1857</v>
      </c>
      <c r="BJ228" s="2" t="s">
        <v>1905</v>
      </c>
      <c r="BK228" s="2" t="s">
        <v>1844</v>
      </c>
      <c r="BL228" s="2" t="s">
        <v>1025</v>
      </c>
      <c r="BM228" s="2" t="s">
        <v>1844</v>
      </c>
      <c r="BN228" s="2" t="s">
        <v>1844</v>
      </c>
      <c r="BO228" s="2" t="s">
        <v>1844</v>
      </c>
      <c r="BP228" s="2" t="s">
        <v>1844</v>
      </c>
      <c r="BQ228" s="2" t="s">
        <v>5187</v>
      </c>
      <c r="BR228" s="2" t="s">
        <v>1844</v>
      </c>
      <c r="BS228" s="2" t="s">
        <v>1844</v>
      </c>
      <c r="BT228" s="2" t="s">
        <v>5491</v>
      </c>
      <c r="BU228" s="2" t="s">
        <v>1844</v>
      </c>
      <c r="BV228" s="2" t="s">
        <v>1844</v>
      </c>
      <c r="BW228" s="2" t="s">
        <v>1844</v>
      </c>
      <c r="BX228" s="2" t="s">
        <v>1844</v>
      </c>
      <c r="BY228" s="2" t="s">
        <v>1844</v>
      </c>
      <c r="BZ228" s="2" t="s">
        <v>1844</v>
      </c>
      <c r="CA228" s="2" t="s">
        <v>1844</v>
      </c>
      <c r="CB228" s="2" t="s">
        <v>1844</v>
      </c>
      <c r="CC228" s="2" t="s">
        <v>1844</v>
      </c>
      <c r="CD228" s="2" t="s">
        <v>1844</v>
      </c>
      <c r="CE228" s="2" t="s">
        <v>1854</v>
      </c>
      <c r="CF228" s="2" t="s">
        <v>1844</v>
      </c>
      <c r="CG228" s="2" t="s">
        <v>5131</v>
      </c>
      <c r="CH228" s="2" t="s">
        <v>1844</v>
      </c>
      <c r="CI228" s="2" t="s">
        <v>121</v>
      </c>
      <c r="CJ228" s="2" t="s">
        <v>1844</v>
      </c>
      <c r="CK228" s="2" t="s">
        <v>5132</v>
      </c>
      <c r="CL228" s="2" t="s">
        <v>1844</v>
      </c>
      <c r="CM228" s="2" t="s">
        <v>1844</v>
      </c>
      <c r="CN228" s="2" t="s">
        <v>1851</v>
      </c>
      <c r="CO228" s="2" t="s">
        <v>1855</v>
      </c>
      <c r="CP228" s="2" t="s">
        <v>1844</v>
      </c>
      <c r="CQ228" s="2" t="s">
        <v>1844</v>
      </c>
      <c r="CR228" s="2" t="s">
        <v>1847</v>
      </c>
      <c r="CS228" s="2" t="s">
        <v>1844</v>
      </c>
      <c r="CT228" s="2" t="s">
        <v>1844</v>
      </c>
      <c r="CU228" s="2" t="s">
        <v>5133</v>
      </c>
      <c r="CV228" s="2" t="s">
        <v>5134</v>
      </c>
      <c r="CW228" s="3">
        <v>45169</v>
      </c>
      <c r="CX228" s="3">
        <v>45169</v>
      </c>
      <c r="CY228" s="3">
        <v>45169</v>
      </c>
      <c r="CZ228" s="28">
        <v>452214</v>
      </c>
      <c r="DA228" s="4">
        <v>0</v>
      </c>
      <c r="DB228" s="3"/>
      <c r="DC228" s="3"/>
      <c r="DD228" s="3">
        <v>45169</v>
      </c>
      <c r="DE228" s="3">
        <v>45169</v>
      </c>
      <c r="DF228" s="3"/>
      <c r="DG228" s="3">
        <v>45169</v>
      </c>
      <c r="DH228" s="3">
        <v>45169</v>
      </c>
      <c r="DI228" s="3">
        <v>45169</v>
      </c>
      <c r="DJ228" s="3">
        <v>45200</v>
      </c>
      <c r="DK228" s="28">
        <v>0</v>
      </c>
      <c r="DL228" s="3"/>
      <c r="DM228" s="28">
        <v>0</v>
      </c>
      <c r="DN228" s="28">
        <v>0</v>
      </c>
      <c r="DO228" s="3">
        <v>45169</v>
      </c>
      <c r="DP228" s="2" t="s">
        <v>5135</v>
      </c>
      <c r="DQ228" s="28">
        <v>452214</v>
      </c>
      <c r="DR228" s="28">
        <v>0</v>
      </c>
      <c r="DS228" s="28">
        <v>452214</v>
      </c>
      <c r="DT228" s="28">
        <v>452214</v>
      </c>
      <c r="DU228" s="2" t="s">
        <v>1844</v>
      </c>
    </row>
    <row r="229" spans="1:125" x14ac:dyDescent="0.25">
      <c r="A229" s="2" t="s">
        <v>4056</v>
      </c>
      <c r="B229" s="2" t="s">
        <v>1295</v>
      </c>
      <c r="C229" s="2" t="s">
        <v>51</v>
      </c>
      <c r="D229" s="2" t="s">
        <v>52</v>
      </c>
      <c r="E229" s="2" t="s">
        <v>1359</v>
      </c>
      <c r="F229" s="2" t="s">
        <v>5478</v>
      </c>
      <c r="G229" s="2" t="s">
        <v>10</v>
      </c>
      <c r="H229" s="2" t="s">
        <v>1042</v>
      </c>
      <c r="I229" s="2" t="s">
        <v>5121</v>
      </c>
      <c r="J229" s="2" t="s">
        <v>5122</v>
      </c>
      <c r="K229" s="2" t="s">
        <v>1281</v>
      </c>
      <c r="L229" s="2" t="s">
        <v>5139</v>
      </c>
      <c r="M229" s="2" t="s">
        <v>4055</v>
      </c>
      <c r="N229" s="2" t="s">
        <v>1645</v>
      </c>
      <c r="O229" s="2" t="s">
        <v>1870</v>
      </c>
      <c r="P229" s="2" t="s">
        <v>1844</v>
      </c>
      <c r="Q229" s="2" t="s">
        <v>1296</v>
      </c>
      <c r="R229" s="2" t="s">
        <v>1844</v>
      </c>
      <c r="S229" s="2" t="s">
        <v>1875</v>
      </c>
      <c r="T229" s="2" t="s">
        <v>1278</v>
      </c>
      <c r="U229" s="2" t="s">
        <v>1844</v>
      </c>
      <c r="V229" s="2" t="s">
        <v>1844</v>
      </c>
      <c r="W229" s="2" t="s">
        <v>5125</v>
      </c>
      <c r="X229" s="2" t="s">
        <v>5126</v>
      </c>
      <c r="Y229" s="2" t="s">
        <v>1871</v>
      </c>
      <c r="Z229" s="2" t="s">
        <v>1281</v>
      </c>
      <c r="AA229" s="2" t="s">
        <v>1281</v>
      </c>
      <c r="AB229" s="2" t="s">
        <v>5127</v>
      </c>
      <c r="AC229" s="2" t="s">
        <v>1852</v>
      </c>
      <c r="AD229" s="2" t="s">
        <v>1844</v>
      </c>
      <c r="AE229" s="2" t="s">
        <v>1844</v>
      </c>
      <c r="AF229" s="2" t="s">
        <v>1873</v>
      </c>
      <c r="AG229" s="2" t="s">
        <v>1844</v>
      </c>
      <c r="AH229" s="2" t="s">
        <v>1844</v>
      </c>
      <c r="AI229" s="2" t="s">
        <v>1844</v>
      </c>
      <c r="AJ229" s="2" t="s">
        <v>1281</v>
      </c>
      <c r="AK229" s="2" t="s">
        <v>1844</v>
      </c>
      <c r="AL229" s="2" t="s">
        <v>53</v>
      </c>
      <c r="AM229" s="2" t="s">
        <v>1844</v>
      </c>
      <c r="AN229" s="2" t="s">
        <v>1844</v>
      </c>
      <c r="AO229" s="2" t="s">
        <v>1857</v>
      </c>
      <c r="AP229" s="2" t="s">
        <v>1857</v>
      </c>
      <c r="AQ229" s="2" t="s">
        <v>1844</v>
      </c>
      <c r="AR229" s="2" t="s">
        <v>1844</v>
      </c>
      <c r="AS229" s="2" t="s">
        <v>1844</v>
      </c>
      <c r="AT229" s="2" t="s">
        <v>1844</v>
      </c>
      <c r="AU229" s="2" t="s">
        <v>1844</v>
      </c>
      <c r="AV229" s="2" t="s">
        <v>1281</v>
      </c>
      <c r="AW229" s="2" t="s">
        <v>5128</v>
      </c>
      <c r="AX229" s="2" t="s">
        <v>1844</v>
      </c>
      <c r="AY229" s="2" t="s">
        <v>1752</v>
      </c>
      <c r="AZ229" s="2" t="s">
        <v>2331</v>
      </c>
      <c r="BA229" s="2" t="s">
        <v>1844</v>
      </c>
      <c r="BB229" s="2" t="s">
        <v>1844</v>
      </c>
      <c r="BC229" s="2" t="s">
        <v>1844</v>
      </c>
      <c r="BD229" s="2" t="s">
        <v>1844</v>
      </c>
      <c r="BE229" s="2" t="s">
        <v>5129</v>
      </c>
      <c r="BF229" s="2" t="s">
        <v>1905</v>
      </c>
      <c r="BG229" s="2" t="s">
        <v>1905</v>
      </c>
      <c r="BH229" s="2" t="s">
        <v>4058</v>
      </c>
      <c r="BI229" s="2" t="s">
        <v>1857</v>
      </c>
      <c r="BJ229" s="2" t="s">
        <v>1967</v>
      </c>
      <c r="BK229" s="2" t="s">
        <v>1844</v>
      </c>
      <c r="BL229" s="2" t="s">
        <v>1025</v>
      </c>
      <c r="BM229" s="2" t="s">
        <v>1844</v>
      </c>
      <c r="BN229" s="2" t="s">
        <v>1872</v>
      </c>
      <c r="BO229" s="2" t="s">
        <v>1844</v>
      </c>
      <c r="BP229" s="2" t="s">
        <v>1844</v>
      </c>
      <c r="BQ229" s="2" t="s">
        <v>5187</v>
      </c>
      <c r="BR229" s="2" t="s">
        <v>1844</v>
      </c>
      <c r="BS229" s="2" t="s">
        <v>1844</v>
      </c>
      <c r="BT229" s="2" t="s">
        <v>5492</v>
      </c>
      <c r="BU229" s="2" t="s">
        <v>1844</v>
      </c>
      <c r="BV229" s="2" t="s">
        <v>1844</v>
      </c>
      <c r="BW229" s="2" t="s">
        <v>1844</v>
      </c>
      <c r="BX229" s="2" t="s">
        <v>1844</v>
      </c>
      <c r="BY229" s="2" t="s">
        <v>1844</v>
      </c>
      <c r="BZ229" s="2" t="s">
        <v>1844</v>
      </c>
      <c r="CA229" s="2" t="s">
        <v>1844</v>
      </c>
      <c r="CB229" s="2" t="s">
        <v>1844</v>
      </c>
      <c r="CC229" s="2" t="s">
        <v>1844</v>
      </c>
      <c r="CD229" s="2" t="s">
        <v>1844</v>
      </c>
      <c r="CE229" s="2" t="s">
        <v>1854</v>
      </c>
      <c r="CF229" s="2" t="s">
        <v>1844</v>
      </c>
      <c r="CG229" s="2" t="s">
        <v>5131</v>
      </c>
      <c r="CH229" s="2" t="s">
        <v>1844</v>
      </c>
      <c r="CI229" s="2" t="s">
        <v>55</v>
      </c>
      <c r="CJ229" s="2" t="s">
        <v>1844</v>
      </c>
      <c r="CK229" s="2" t="s">
        <v>5132</v>
      </c>
      <c r="CL229" s="2" t="s">
        <v>1844</v>
      </c>
      <c r="CM229" s="2" t="s">
        <v>1844</v>
      </c>
      <c r="CN229" s="2" t="s">
        <v>1851</v>
      </c>
      <c r="CO229" s="2" t="s">
        <v>1855</v>
      </c>
      <c r="CP229" s="2" t="s">
        <v>1844</v>
      </c>
      <c r="CQ229" s="2" t="s">
        <v>1844</v>
      </c>
      <c r="CR229" s="2" t="s">
        <v>1847</v>
      </c>
      <c r="CS229" s="2" t="s">
        <v>1876</v>
      </c>
      <c r="CT229" s="2" t="s">
        <v>1844</v>
      </c>
      <c r="CU229" s="2" t="s">
        <v>5133</v>
      </c>
      <c r="CV229" s="2" t="s">
        <v>5134</v>
      </c>
      <c r="CW229" s="3">
        <v>45150</v>
      </c>
      <c r="CX229" s="3">
        <v>45150</v>
      </c>
      <c r="CY229" s="3">
        <v>45150</v>
      </c>
      <c r="CZ229" s="28">
        <v>100492</v>
      </c>
      <c r="DA229" s="4">
        <v>0</v>
      </c>
      <c r="DB229" s="3"/>
      <c r="DC229" s="3"/>
      <c r="DD229" s="3">
        <v>45150</v>
      </c>
      <c r="DE229" s="3">
        <v>45150</v>
      </c>
      <c r="DF229" s="3"/>
      <c r="DG229" s="3">
        <v>45150</v>
      </c>
      <c r="DH229" s="3"/>
      <c r="DI229" s="3">
        <v>45150</v>
      </c>
      <c r="DJ229" s="3">
        <v>45170</v>
      </c>
      <c r="DK229" s="28">
        <v>0</v>
      </c>
      <c r="DL229" s="3"/>
      <c r="DM229" s="28">
        <v>0</v>
      </c>
      <c r="DN229" s="28">
        <v>0</v>
      </c>
      <c r="DO229" s="3">
        <v>45150</v>
      </c>
      <c r="DP229" s="2" t="s">
        <v>5135</v>
      </c>
      <c r="DQ229" s="28">
        <v>0</v>
      </c>
      <c r="DR229" s="28">
        <v>0</v>
      </c>
      <c r="DS229" s="28">
        <v>0</v>
      </c>
      <c r="DT229" s="28">
        <v>100492</v>
      </c>
      <c r="DU229" s="2" t="s">
        <v>1844</v>
      </c>
    </row>
    <row r="230" spans="1:125" x14ac:dyDescent="0.25">
      <c r="A230" s="2" t="s">
        <v>4040</v>
      </c>
      <c r="B230" s="2" t="s">
        <v>1295</v>
      </c>
      <c r="C230" s="2" t="s">
        <v>51</v>
      </c>
      <c r="D230" s="2" t="s">
        <v>52</v>
      </c>
      <c r="E230" s="2" t="s">
        <v>1449</v>
      </c>
      <c r="F230" s="2" t="s">
        <v>5478</v>
      </c>
      <c r="G230" s="2" t="s">
        <v>10</v>
      </c>
      <c r="H230" s="2" t="s">
        <v>1042</v>
      </c>
      <c r="I230" s="2" t="s">
        <v>5121</v>
      </c>
      <c r="J230" s="2" t="s">
        <v>5122</v>
      </c>
      <c r="K230" s="2" t="s">
        <v>1281</v>
      </c>
      <c r="L230" s="2" t="s">
        <v>5139</v>
      </c>
      <c r="M230" s="2" t="s">
        <v>4039</v>
      </c>
      <c r="N230" s="2" t="s">
        <v>1645</v>
      </c>
      <c r="O230" s="2" t="s">
        <v>1870</v>
      </c>
      <c r="P230" s="2" t="s">
        <v>1844</v>
      </c>
      <c r="Q230" s="2" t="s">
        <v>1296</v>
      </c>
      <c r="R230" s="2" t="s">
        <v>1844</v>
      </c>
      <c r="S230" s="2" t="s">
        <v>1875</v>
      </c>
      <c r="T230" s="2" t="s">
        <v>1278</v>
      </c>
      <c r="U230" s="2" t="s">
        <v>1844</v>
      </c>
      <c r="V230" s="2" t="s">
        <v>1844</v>
      </c>
      <c r="W230" s="2" t="s">
        <v>5125</v>
      </c>
      <c r="X230" s="2" t="s">
        <v>5126</v>
      </c>
      <c r="Y230" s="2" t="s">
        <v>1871</v>
      </c>
      <c r="Z230" s="2" t="s">
        <v>1281</v>
      </c>
      <c r="AA230" s="2" t="s">
        <v>1281</v>
      </c>
      <c r="AB230" s="2" t="s">
        <v>5127</v>
      </c>
      <c r="AC230" s="2" t="s">
        <v>1852</v>
      </c>
      <c r="AD230" s="2" t="s">
        <v>1844</v>
      </c>
      <c r="AE230" s="2" t="s">
        <v>1844</v>
      </c>
      <c r="AF230" s="2" t="s">
        <v>1873</v>
      </c>
      <c r="AG230" s="2" t="s">
        <v>1844</v>
      </c>
      <c r="AH230" s="2" t="s">
        <v>1844</v>
      </c>
      <c r="AI230" s="2" t="s">
        <v>1844</v>
      </c>
      <c r="AJ230" s="2" t="s">
        <v>1281</v>
      </c>
      <c r="AK230" s="2" t="s">
        <v>1844</v>
      </c>
      <c r="AL230" s="2" t="s">
        <v>53</v>
      </c>
      <c r="AM230" s="2" t="s">
        <v>1844</v>
      </c>
      <c r="AN230" s="2" t="s">
        <v>1844</v>
      </c>
      <c r="AO230" s="2" t="s">
        <v>1857</v>
      </c>
      <c r="AP230" s="2" t="s">
        <v>1857</v>
      </c>
      <c r="AQ230" s="2" t="s">
        <v>1844</v>
      </c>
      <c r="AR230" s="2" t="s">
        <v>1844</v>
      </c>
      <c r="AS230" s="2" t="s">
        <v>1844</v>
      </c>
      <c r="AT230" s="2" t="s">
        <v>1844</v>
      </c>
      <c r="AU230" s="2" t="s">
        <v>1844</v>
      </c>
      <c r="AV230" s="2" t="s">
        <v>1281</v>
      </c>
      <c r="AW230" s="2" t="s">
        <v>5128</v>
      </c>
      <c r="AX230" s="2" t="s">
        <v>1844</v>
      </c>
      <c r="AY230" s="2" t="s">
        <v>1752</v>
      </c>
      <c r="AZ230" s="2" t="s">
        <v>1889</v>
      </c>
      <c r="BA230" s="2" t="s">
        <v>1844</v>
      </c>
      <c r="BB230" s="2" t="s">
        <v>1844</v>
      </c>
      <c r="BC230" s="2" t="s">
        <v>1844</v>
      </c>
      <c r="BD230" s="2" t="s">
        <v>1844</v>
      </c>
      <c r="BE230" s="2" t="s">
        <v>5129</v>
      </c>
      <c r="BF230" s="2" t="s">
        <v>2677</v>
      </c>
      <c r="BG230" s="2" t="s">
        <v>1905</v>
      </c>
      <c r="BH230" s="2" t="s">
        <v>5493</v>
      </c>
      <c r="BI230" s="2" t="s">
        <v>1857</v>
      </c>
      <c r="BJ230" s="2" t="s">
        <v>3954</v>
      </c>
      <c r="BK230" s="2" t="s">
        <v>1844</v>
      </c>
      <c r="BL230" s="2" t="s">
        <v>1025</v>
      </c>
      <c r="BM230" s="2" t="s">
        <v>1844</v>
      </c>
      <c r="BN230" s="2" t="s">
        <v>1872</v>
      </c>
      <c r="BO230" s="2" t="s">
        <v>1844</v>
      </c>
      <c r="BP230" s="2" t="s">
        <v>1844</v>
      </c>
      <c r="BQ230" s="2" t="s">
        <v>5187</v>
      </c>
      <c r="BR230" s="2" t="s">
        <v>1844</v>
      </c>
      <c r="BS230" s="2" t="s">
        <v>1844</v>
      </c>
      <c r="BT230" s="2" t="s">
        <v>5494</v>
      </c>
      <c r="BU230" s="2" t="s">
        <v>1844</v>
      </c>
      <c r="BV230" s="2" t="s">
        <v>1844</v>
      </c>
      <c r="BW230" s="2" t="s">
        <v>1844</v>
      </c>
      <c r="BX230" s="2" t="s">
        <v>1844</v>
      </c>
      <c r="BY230" s="2" t="s">
        <v>1844</v>
      </c>
      <c r="BZ230" s="2" t="s">
        <v>1844</v>
      </c>
      <c r="CA230" s="2" t="s">
        <v>1844</v>
      </c>
      <c r="CB230" s="2" t="s">
        <v>1844</v>
      </c>
      <c r="CC230" s="2" t="s">
        <v>1844</v>
      </c>
      <c r="CD230" s="2" t="s">
        <v>1844</v>
      </c>
      <c r="CE230" s="2" t="s">
        <v>1854</v>
      </c>
      <c r="CF230" s="2" t="s">
        <v>1844</v>
      </c>
      <c r="CG230" s="2" t="s">
        <v>5131</v>
      </c>
      <c r="CH230" s="2" t="s">
        <v>1844</v>
      </c>
      <c r="CI230" s="2" t="s">
        <v>55</v>
      </c>
      <c r="CJ230" s="2" t="s">
        <v>1844</v>
      </c>
      <c r="CK230" s="2" t="s">
        <v>5132</v>
      </c>
      <c r="CL230" s="2" t="s">
        <v>1844</v>
      </c>
      <c r="CM230" s="2" t="s">
        <v>1844</v>
      </c>
      <c r="CN230" s="2" t="s">
        <v>1851</v>
      </c>
      <c r="CO230" s="2" t="s">
        <v>1855</v>
      </c>
      <c r="CP230" s="2" t="s">
        <v>1844</v>
      </c>
      <c r="CQ230" s="2" t="s">
        <v>1844</v>
      </c>
      <c r="CR230" s="2" t="s">
        <v>1847</v>
      </c>
      <c r="CS230" s="2" t="s">
        <v>1876</v>
      </c>
      <c r="CT230" s="2" t="s">
        <v>1844</v>
      </c>
      <c r="CU230" s="2" t="s">
        <v>5133</v>
      </c>
      <c r="CV230" s="2" t="s">
        <v>5134</v>
      </c>
      <c r="CW230" s="3">
        <v>45147</v>
      </c>
      <c r="CX230" s="3">
        <v>45147</v>
      </c>
      <c r="CY230" s="3">
        <v>45147</v>
      </c>
      <c r="CZ230" s="28">
        <v>134659</v>
      </c>
      <c r="DA230" s="4">
        <v>0</v>
      </c>
      <c r="DB230" s="3"/>
      <c r="DC230" s="3"/>
      <c r="DD230" s="3">
        <v>45147</v>
      </c>
      <c r="DE230" s="3">
        <v>45147</v>
      </c>
      <c r="DF230" s="3"/>
      <c r="DG230" s="3">
        <v>45147</v>
      </c>
      <c r="DH230" s="3"/>
      <c r="DI230" s="3">
        <v>45147</v>
      </c>
      <c r="DJ230" s="3">
        <v>45170</v>
      </c>
      <c r="DK230" s="28">
        <v>0</v>
      </c>
      <c r="DL230" s="3"/>
      <c r="DM230" s="28">
        <v>0</v>
      </c>
      <c r="DN230" s="28">
        <v>0</v>
      </c>
      <c r="DO230" s="3">
        <v>45147</v>
      </c>
      <c r="DP230" s="2" t="s">
        <v>5135</v>
      </c>
      <c r="DQ230" s="28">
        <v>100492</v>
      </c>
      <c r="DR230" s="28">
        <v>0</v>
      </c>
      <c r="DS230" s="28">
        <v>100492</v>
      </c>
      <c r="DT230" s="28">
        <v>134659</v>
      </c>
      <c r="DU230" s="2" t="s">
        <v>1844</v>
      </c>
    </row>
    <row r="231" spans="1:125" x14ac:dyDescent="0.25">
      <c r="A231" s="2" t="s">
        <v>4031</v>
      </c>
      <c r="B231" s="2" t="s">
        <v>1295</v>
      </c>
      <c r="C231" s="2" t="s">
        <v>51</v>
      </c>
      <c r="D231" s="2" t="s">
        <v>52</v>
      </c>
      <c r="E231" s="2" t="s">
        <v>1589</v>
      </c>
      <c r="F231" s="2" t="s">
        <v>5478</v>
      </c>
      <c r="G231" s="2" t="s">
        <v>10</v>
      </c>
      <c r="H231" s="2" t="s">
        <v>1129</v>
      </c>
      <c r="I231" s="2" t="s">
        <v>5121</v>
      </c>
      <c r="J231" s="2" t="s">
        <v>5122</v>
      </c>
      <c r="K231" s="2" t="s">
        <v>1281</v>
      </c>
      <c r="L231" s="2" t="s">
        <v>5139</v>
      </c>
      <c r="M231" s="2" t="s">
        <v>4030</v>
      </c>
      <c r="N231" s="2" t="s">
        <v>1645</v>
      </c>
      <c r="O231" s="2" t="s">
        <v>1870</v>
      </c>
      <c r="P231" s="2" t="s">
        <v>1844</v>
      </c>
      <c r="Q231" s="2" t="s">
        <v>1296</v>
      </c>
      <c r="R231" s="2" t="s">
        <v>1844</v>
      </c>
      <c r="S231" s="2" t="s">
        <v>1875</v>
      </c>
      <c r="T231" s="2" t="s">
        <v>1278</v>
      </c>
      <c r="U231" s="2" t="s">
        <v>1844</v>
      </c>
      <c r="V231" s="2" t="s">
        <v>1844</v>
      </c>
      <c r="W231" s="2" t="s">
        <v>5125</v>
      </c>
      <c r="X231" s="2" t="s">
        <v>5126</v>
      </c>
      <c r="Y231" s="2" t="s">
        <v>1871</v>
      </c>
      <c r="Z231" s="2" t="s">
        <v>1281</v>
      </c>
      <c r="AA231" s="2" t="s">
        <v>1281</v>
      </c>
      <c r="AB231" s="2" t="s">
        <v>5127</v>
      </c>
      <c r="AC231" s="2" t="s">
        <v>1852</v>
      </c>
      <c r="AD231" s="2" t="s">
        <v>1844</v>
      </c>
      <c r="AE231" s="2" t="s">
        <v>1844</v>
      </c>
      <c r="AF231" s="2" t="s">
        <v>1873</v>
      </c>
      <c r="AG231" s="2" t="s">
        <v>1844</v>
      </c>
      <c r="AH231" s="2" t="s">
        <v>1844</v>
      </c>
      <c r="AI231" s="2" t="s">
        <v>1844</v>
      </c>
      <c r="AJ231" s="2" t="s">
        <v>1281</v>
      </c>
      <c r="AK231" s="2" t="s">
        <v>1844</v>
      </c>
      <c r="AL231" s="2" t="s">
        <v>53</v>
      </c>
      <c r="AM231" s="2" t="s">
        <v>1844</v>
      </c>
      <c r="AN231" s="2" t="s">
        <v>1844</v>
      </c>
      <c r="AO231" s="2" t="s">
        <v>1857</v>
      </c>
      <c r="AP231" s="2" t="s">
        <v>1857</v>
      </c>
      <c r="AQ231" s="2" t="s">
        <v>1844</v>
      </c>
      <c r="AR231" s="2" t="s">
        <v>1844</v>
      </c>
      <c r="AS231" s="2" t="s">
        <v>1844</v>
      </c>
      <c r="AT231" s="2" t="s">
        <v>1844</v>
      </c>
      <c r="AU231" s="2" t="s">
        <v>1844</v>
      </c>
      <c r="AV231" s="2" t="s">
        <v>1281</v>
      </c>
      <c r="AW231" s="2" t="s">
        <v>5128</v>
      </c>
      <c r="AX231" s="2" t="s">
        <v>1844</v>
      </c>
      <c r="AY231" s="2" t="s">
        <v>1752</v>
      </c>
      <c r="AZ231" s="2" t="s">
        <v>2204</v>
      </c>
      <c r="BA231" s="2" t="s">
        <v>1844</v>
      </c>
      <c r="BB231" s="2" t="s">
        <v>1844</v>
      </c>
      <c r="BC231" s="2" t="s">
        <v>1844</v>
      </c>
      <c r="BD231" s="2" t="s">
        <v>1844</v>
      </c>
      <c r="BE231" s="2" t="s">
        <v>5129</v>
      </c>
      <c r="BF231" s="2" t="s">
        <v>2125</v>
      </c>
      <c r="BG231" s="2" t="s">
        <v>1905</v>
      </c>
      <c r="BH231" s="2" t="s">
        <v>5495</v>
      </c>
      <c r="BI231" s="2" t="s">
        <v>1857</v>
      </c>
      <c r="BJ231" s="2" t="s">
        <v>2570</v>
      </c>
      <c r="BK231" s="2" t="s">
        <v>1844</v>
      </c>
      <c r="BL231" s="2" t="s">
        <v>1025</v>
      </c>
      <c r="BM231" s="2" t="s">
        <v>1844</v>
      </c>
      <c r="BN231" s="2" t="s">
        <v>1872</v>
      </c>
      <c r="BO231" s="2" t="s">
        <v>1844</v>
      </c>
      <c r="BP231" s="2" t="s">
        <v>1844</v>
      </c>
      <c r="BQ231" s="2" t="s">
        <v>5187</v>
      </c>
      <c r="BR231" s="2" t="s">
        <v>1844</v>
      </c>
      <c r="BS231" s="2" t="s">
        <v>1844</v>
      </c>
      <c r="BT231" s="2" t="s">
        <v>5496</v>
      </c>
      <c r="BU231" s="2" t="s">
        <v>1844</v>
      </c>
      <c r="BV231" s="2" t="s">
        <v>1844</v>
      </c>
      <c r="BW231" s="2" t="s">
        <v>1844</v>
      </c>
      <c r="BX231" s="2" t="s">
        <v>1844</v>
      </c>
      <c r="BY231" s="2" t="s">
        <v>1844</v>
      </c>
      <c r="BZ231" s="2" t="s">
        <v>1844</v>
      </c>
      <c r="CA231" s="2" t="s">
        <v>1844</v>
      </c>
      <c r="CB231" s="2" t="s">
        <v>1844</v>
      </c>
      <c r="CC231" s="2" t="s">
        <v>1844</v>
      </c>
      <c r="CD231" s="2" t="s">
        <v>1844</v>
      </c>
      <c r="CE231" s="2" t="s">
        <v>1854</v>
      </c>
      <c r="CF231" s="2" t="s">
        <v>1844</v>
      </c>
      <c r="CG231" s="2" t="s">
        <v>5131</v>
      </c>
      <c r="CH231" s="2" t="s">
        <v>1844</v>
      </c>
      <c r="CI231" s="2" t="s">
        <v>55</v>
      </c>
      <c r="CJ231" s="2" t="s">
        <v>1844</v>
      </c>
      <c r="CK231" s="2" t="s">
        <v>5132</v>
      </c>
      <c r="CL231" s="2" t="s">
        <v>1844</v>
      </c>
      <c r="CM231" s="2" t="s">
        <v>1844</v>
      </c>
      <c r="CN231" s="2" t="s">
        <v>1851</v>
      </c>
      <c r="CO231" s="2" t="s">
        <v>1855</v>
      </c>
      <c r="CP231" s="2" t="s">
        <v>1844</v>
      </c>
      <c r="CQ231" s="2" t="s">
        <v>1844</v>
      </c>
      <c r="CR231" s="2" t="s">
        <v>1847</v>
      </c>
      <c r="CS231" s="2" t="s">
        <v>1876</v>
      </c>
      <c r="CT231" s="2" t="s">
        <v>1844</v>
      </c>
      <c r="CU231" s="2" t="s">
        <v>5133</v>
      </c>
      <c r="CV231" s="2" t="s">
        <v>5134</v>
      </c>
      <c r="CW231" s="3">
        <v>45143</v>
      </c>
      <c r="CX231" s="3">
        <v>45143</v>
      </c>
      <c r="CY231" s="3">
        <v>45143</v>
      </c>
      <c r="CZ231" s="28">
        <v>602952</v>
      </c>
      <c r="DA231" s="4">
        <v>0</v>
      </c>
      <c r="DB231" s="3"/>
      <c r="DC231" s="3"/>
      <c r="DD231" s="3">
        <v>45143</v>
      </c>
      <c r="DE231" s="3">
        <v>45143</v>
      </c>
      <c r="DF231" s="3"/>
      <c r="DG231" s="3">
        <v>45143</v>
      </c>
      <c r="DH231" s="3"/>
      <c r="DI231" s="3">
        <v>45143</v>
      </c>
      <c r="DJ231" s="3">
        <v>45170</v>
      </c>
      <c r="DK231" s="28">
        <v>0</v>
      </c>
      <c r="DL231" s="3"/>
      <c r="DM231" s="28">
        <v>0</v>
      </c>
      <c r="DN231" s="28">
        <v>0</v>
      </c>
      <c r="DO231" s="3">
        <v>45143</v>
      </c>
      <c r="DP231" s="2" t="s">
        <v>5135</v>
      </c>
      <c r="DQ231" s="28">
        <v>602952</v>
      </c>
      <c r="DR231" s="28">
        <v>0</v>
      </c>
      <c r="DS231" s="28">
        <v>602952</v>
      </c>
      <c r="DT231" s="28">
        <v>602952</v>
      </c>
      <c r="DU231" s="2" t="s">
        <v>1844</v>
      </c>
    </row>
    <row r="232" spans="1:125" x14ac:dyDescent="0.25">
      <c r="A232" s="2" t="s">
        <v>4021</v>
      </c>
      <c r="B232" s="2" t="s">
        <v>1295</v>
      </c>
      <c r="C232" s="2" t="s">
        <v>51</v>
      </c>
      <c r="D232" s="2" t="s">
        <v>52</v>
      </c>
      <c r="E232" s="2" t="s">
        <v>1587</v>
      </c>
      <c r="F232" s="2" t="s">
        <v>5478</v>
      </c>
      <c r="G232" s="2" t="s">
        <v>10</v>
      </c>
      <c r="H232" s="2" t="s">
        <v>60</v>
      </c>
      <c r="I232" s="2" t="s">
        <v>5121</v>
      </c>
      <c r="J232" s="2" t="s">
        <v>5122</v>
      </c>
      <c r="K232" s="2" t="s">
        <v>1281</v>
      </c>
      <c r="L232" s="2" t="s">
        <v>5123</v>
      </c>
      <c r="M232" s="2" t="s">
        <v>4020</v>
      </c>
      <c r="N232" s="2" t="s">
        <v>1646</v>
      </c>
      <c r="O232" s="2" t="s">
        <v>1870</v>
      </c>
      <c r="P232" s="2" t="s">
        <v>1844</v>
      </c>
      <c r="Q232" s="2" t="s">
        <v>1299</v>
      </c>
      <c r="R232" s="2" t="s">
        <v>1844</v>
      </c>
      <c r="S232" s="2" t="s">
        <v>1875</v>
      </c>
      <c r="T232" s="2" t="s">
        <v>1278</v>
      </c>
      <c r="U232" s="2" t="s">
        <v>1844</v>
      </c>
      <c r="V232" s="2" t="s">
        <v>1844</v>
      </c>
      <c r="W232" s="2" t="s">
        <v>5125</v>
      </c>
      <c r="X232" s="2" t="s">
        <v>5126</v>
      </c>
      <c r="Y232" s="2" t="s">
        <v>1871</v>
      </c>
      <c r="Z232" s="2" t="s">
        <v>1281</v>
      </c>
      <c r="AA232" s="2" t="s">
        <v>1281</v>
      </c>
      <c r="AB232" s="2" t="s">
        <v>5127</v>
      </c>
      <c r="AC232" s="2" t="s">
        <v>1852</v>
      </c>
      <c r="AD232" s="2" t="s">
        <v>1844</v>
      </c>
      <c r="AE232" s="2" t="s">
        <v>1844</v>
      </c>
      <c r="AF232" s="2" t="s">
        <v>1873</v>
      </c>
      <c r="AG232" s="2" t="s">
        <v>1844</v>
      </c>
      <c r="AH232" s="2" t="s">
        <v>1844</v>
      </c>
      <c r="AI232" s="2" t="s">
        <v>1844</v>
      </c>
      <c r="AJ232" s="2" t="s">
        <v>1281</v>
      </c>
      <c r="AK232" s="2" t="s">
        <v>1844</v>
      </c>
      <c r="AL232" s="2" t="s">
        <v>53</v>
      </c>
      <c r="AM232" s="2" t="s">
        <v>1844</v>
      </c>
      <c r="AN232" s="2" t="s">
        <v>1844</v>
      </c>
      <c r="AO232" s="2" t="s">
        <v>1857</v>
      </c>
      <c r="AP232" s="2" t="s">
        <v>1857</v>
      </c>
      <c r="AQ232" s="2" t="s">
        <v>1844</v>
      </c>
      <c r="AR232" s="2" t="s">
        <v>1844</v>
      </c>
      <c r="AS232" s="2" t="s">
        <v>1844</v>
      </c>
      <c r="AT232" s="2" t="s">
        <v>1844</v>
      </c>
      <c r="AU232" s="2" t="s">
        <v>1844</v>
      </c>
      <c r="AV232" s="2" t="s">
        <v>1281</v>
      </c>
      <c r="AW232" s="2" t="s">
        <v>5128</v>
      </c>
      <c r="AX232" s="2" t="s">
        <v>1844</v>
      </c>
      <c r="AY232" s="2" t="s">
        <v>1752</v>
      </c>
      <c r="AZ232" s="2" t="s">
        <v>2125</v>
      </c>
      <c r="BA232" s="2" t="s">
        <v>1844</v>
      </c>
      <c r="BB232" s="2" t="s">
        <v>1844</v>
      </c>
      <c r="BC232" s="2" t="s">
        <v>1844</v>
      </c>
      <c r="BD232" s="2" t="s">
        <v>1844</v>
      </c>
      <c r="BE232" s="2" t="s">
        <v>5129</v>
      </c>
      <c r="BF232" s="2" t="s">
        <v>1961</v>
      </c>
      <c r="BG232" s="2" t="s">
        <v>1961</v>
      </c>
      <c r="BH232" s="2" t="s">
        <v>5497</v>
      </c>
      <c r="BI232" s="2" t="s">
        <v>1857</v>
      </c>
      <c r="BJ232" s="2" t="s">
        <v>2921</v>
      </c>
      <c r="BK232" s="2" t="s">
        <v>1844</v>
      </c>
      <c r="BL232" s="2" t="s">
        <v>1025</v>
      </c>
      <c r="BM232" s="2" t="s">
        <v>1844</v>
      </c>
      <c r="BN232" s="2" t="s">
        <v>1872</v>
      </c>
      <c r="BO232" s="2" t="s">
        <v>1844</v>
      </c>
      <c r="BP232" s="2" t="s">
        <v>1844</v>
      </c>
      <c r="BQ232" s="2" t="s">
        <v>5187</v>
      </c>
      <c r="BR232" s="2" t="s">
        <v>1844</v>
      </c>
      <c r="BS232" s="2" t="s">
        <v>1844</v>
      </c>
      <c r="BT232" s="2" t="s">
        <v>5498</v>
      </c>
      <c r="BU232" s="2" t="s">
        <v>1844</v>
      </c>
      <c r="BV232" s="2" t="s">
        <v>1844</v>
      </c>
      <c r="BW232" s="2" t="s">
        <v>1844</v>
      </c>
      <c r="BX232" s="2" t="s">
        <v>1844</v>
      </c>
      <c r="BY232" s="2" t="s">
        <v>1844</v>
      </c>
      <c r="BZ232" s="2" t="s">
        <v>1844</v>
      </c>
      <c r="CA232" s="2" t="s">
        <v>1844</v>
      </c>
      <c r="CB232" s="2" t="s">
        <v>1844</v>
      </c>
      <c r="CC232" s="2" t="s">
        <v>1844</v>
      </c>
      <c r="CD232" s="2" t="s">
        <v>1844</v>
      </c>
      <c r="CE232" s="2" t="s">
        <v>1854</v>
      </c>
      <c r="CF232" s="2" t="s">
        <v>1844</v>
      </c>
      <c r="CG232" s="2" t="s">
        <v>5131</v>
      </c>
      <c r="CH232" s="2" t="s">
        <v>1844</v>
      </c>
      <c r="CI232" s="2" t="s">
        <v>55</v>
      </c>
      <c r="CJ232" s="2" t="s">
        <v>1844</v>
      </c>
      <c r="CK232" s="2" t="s">
        <v>5132</v>
      </c>
      <c r="CL232" s="2" t="s">
        <v>1844</v>
      </c>
      <c r="CM232" s="2" t="s">
        <v>1844</v>
      </c>
      <c r="CN232" s="2" t="s">
        <v>1851</v>
      </c>
      <c r="CO232" s="2" t="s">
        <v>1855</v>
      </c>
      <c r="CP232" s="2" t="s">
        <v>1844</v>
      </c>
      <c r="CQ232" s="2" t="s">
        <v>1844</v>
      </c>
      <c r="CR232" s="2" t="s">
        <v>1847</v>
      </c>
      <c r="CS232" s="2" t="s">
        <v>1876</v>
      </c>
      <c r="CT232" s="2" t="s">
        <v>1844</v>
      </c>
      <c r="CU232" s="2" t="s">
        <v>5133</v>
      </c>
      <c r="CV232" s="2" t="s">
        <v>5134</v>
      </c>
      <c r="CW232" s="3">
        <v>45140</v>
      </c>
      <c r="CX232" s="3">
        <v>45139</v>
      </c>
      <c r="CY232" s="3">
        <v>45140</v>
      </c>
      <c r="CZ232" s="28">
        <v>200984</v>
      </c>
      <c r="DA232" s="4">
        <v>0</v>
      </c>
      <c r="DB232" s="3"/>
      <c r="DC232" s="3"/>
      <c r="DD232" s="3">
        <v>45140</v>
      </c>
      <c r="DE232" s="3">
        <v>45139</v>
      </c>
      <c r="DF232" s="3"/>
      <c r="DG232" s="3">
        <v>45140</v>
      </c>
      <c r="DH232" s="3">
        <v>45139</v>
      </c>
      <c r="DI232" s="3">
        <v>45139</v>
      </c>
      <c r="DJ232" s="3">
        <v>45170</v>
      </c>
      <c r="DK232" s="28">
        <v>0</v>
      </c>
      <c r="DL232" s="3"/>
      <c r="DM232" s="28">
        <v>0</v>
      </c>
      <c r="DN232" s="28">
        <v>0</v>
      </c>
      <c r="DO232" s="3">
        <v>45140</v>
      </c>
      <c r="DP232" s="2" t="s">
        <v>5135</v>
      </c>
      <c r="DQ232" s="28">
        <v>0</v>
      </c>
      <c r="DR232" s="28">
        <v>0</v>
      </c>
      <c r="DS232" s="28">
        <v>0</v>
      </c>
      <c r="DT232" s="28">
        <v>200984</v>
      </c>
      <c r="DU232" s="2" t="s">
        <v>1844</v>
      </c>
    </row>
    <row r="233" spans="1:125" x14ac:dyDescent="0.25">
      <c r="A233" s="2" t="s">
        <v>3994</v>
      </c>
      <c r="B233" s="2" t="s">
        <v>1295</v>
      </c>
      <c r="C233" s="2" t="s">
        <v>51</v>
      </c>
      <c r="D233" s="2" t="s">
        <v>52</v>
      </c>
      <c r="E233" s="2" t="s">
        <v>5499</v>
      </c>
      <c r="F233" s="2" t="s">
        <v>5478</v>
      </c>
      <c r="G233" s="2" t="s">
        <v>10</v>
      </c>
      <c r="H233" s="2" t="s">
        <v>67</v>
      </c>
      <c r="I233" s="2" t="s">
        <v>5121</v>
      </c>
      <c r="J233" s="2" t="s">
        <v>5122</v>
      </c>
      <c r="K233" s="2" t="s">
        <v>1281</v>
      </c>
      <c r="L233" s="2" t="s">
        <v>5291</v>
      </c>
      <c r="M233" s="2" t="s">
        <v>3993</v>
      </c>
      <c r="N233" s="2" t="s">
        <v>1645</v>
      </c>
      <c r="O233" s="2" t="s">
        <v>1870</v>
      </c>
      <c r="P233" s="2" t="s">
        <v>1844</v>
      </c>
      <c r="Q233" s="2" t="s">
        <v>1292</v>
      </c>
      <c r="R233" s="2" t="s">
        <v>1844</v>
      </c>
      <c r="S233" s="2" t="s">
        <v>1875</v>
      </c>
      <c r="T233" s="2" t="s">
        <v>1278</v>
      </c>
      <c r="U233" s="2" t="s">
        <v>1844</v>
      </c>
      <c r="V233" s="2" t="s">
        <v>1844</v>
      </c>
      <c r="W233" s="2" t="s">
        <v>5125</v>
      </c>
      <c r="X233" s="2" t="s">
        <v>5126</v>
      </c>
      <c r="Y233" s="2" t="s">
        <v>1871</v>
      </c>
      <c r="Z233" s="2" t="s">
        <v>1281</v>
      </c>
      <c r="AA233" s="2" t="s">
        <v>1281</v>
      </c>
      <c r="AB233" s="2" t="s">
        <v>5127</v>
      </c>
      <c r="AC233" s="2" t="s">
        <v>1852</v>
      </c>
      <c r="AD233" s="2" t="s">
        <v>1844</v>
      </c>
      <c r="AE233" s="2" t="s">
        <v>1844</v>
      </c>
      <c r="AF233" s="2" t="s">
        <v>1873</v>
      </c>
      <c r="AG233" s="2" t="s">
        <v>1844</v>
      </c>
      <c r="AH233" s="2" t="s">
        <v>1844</v>
      </c>
      <c r="AI233" s="2" t="s">
        <v>1844</v>
      </c>
      <c r="AJ233" s="2" t="s">
        <v>1281</v>
      </c>
      <c r="AK233" s="2" t="s">
        <v>1844</v>
      </c>
      <c r="AL233" s="2" t="s">
        <v>53</v>
      </c>
      <c r="AM233" s="2" t="s">
        <v>1844</v>
      </c>
      <c r="AN233" s="2" t="s">
        <v>1844</v>
      </c>
      <c r="AO233" s="2" t="s">
        <v>1857</v>
      </c>
      <c r="AP233" s="2" t="s">
        <v>1857</v>
      </c>
      <c r="AQ233" s="2" t="s">
        <v>1844</v>
      </c>
      <c r="AR233" s="2" t="s">
        <v>1844</v>
      </c>
      <c r="AS233" s="2" t="s">
        <v>1844</v>
      </c>
      <c r="AT233" s="2" t="s">
        <v>1844</v>
      </c>
      <c r="AU233" s="2" t="s">
        <v>1844</v>
      </c>
      <c r="AV233" s="2" t="s">
        <v>1281</v>
      </c>
      <c r="AW233" s="2" t="s">
        <v>5128</v>
      </c>
      <c r="AX233" s="2" t="s">
        <v>1844</v>
      </c>
      <c r="AY233" s="2" t="s">
        <v>1752</v>
      </c>
      <c r="AZ233" s="2" t="s">
        <v>2921</v>
      </c>
      <c r="BA233" s="2" t="s">
        <v>1844</v>
      </c>
      <c r="BB233" s="2" t="s">
        <v>1844</v>
      </c>
      <c r="BC233" s="2" t="s">
        <v>1844</v>
      </c>
      <c r="BD233" s="2" t="s">
        <v>1844</v>
      </c>
      <c r="BE233" s="2" t="s">
        <v>5129</v>
      </c>
      <c r="BF233" s="2" t="s">
        <v>1961</v>
      </c>
      <c r="BG233" s="2" t="s">
        <v>1961</v>
      </c>
      <c r="BH233" s="2" t="s">
        <v>5500</v>
      </c>
      <c r="BI233" s="2" t="s">
        <v>1857</v>
      </c>
      <c r="BJ233" s="2" t="s">
        <v>3996</v>
      </c>
      <c r="BK233" s="2" t="s">
        <v>1844</v>
      </c>
      <c r="BL233" s="2" t="s">
        <v>1025</v>
      </c>
      <c r="BM233" s="2" t="s">
        <v>1844</v>
      </c>
      <c r="BN233" s="2" t="s">
        <v>1872</v>
      </c>
      <c r="BO233" s="2" t="s">
        <v>1844</v>
      </c>
      <c r="BP233" s="2" t="s">
        <v>1844</v>
      </c>
      <c r="BQ233" s="2" t="s">
        <v>5187</v>
      </c>
      <c r="BR233" s="2" t="s">
        <v>1844</v>
      </c>
      <c r="BS233" s="2" t="s">
        <v>1844</v>
      </c>
      <c r="BT233" s="2" t="s">
        <v>5501</v>
      </c>
      <c r="BU233" s="2" t="s">
        <v>1844</v>
      </c>
      <c r="BV233" s="2" t="s">
        <v>1844</v>
      </c>
      <c r="BW233" s="2" t="s">
        <v>1844</v>
      </c>
      <c r="BX233" s="2" t="s">
        <v>1844</v>
      </c>
      <c r="BY233" s="2" t="s">
        <v>1844</v>
      </c>
      <c r="BZ233" s="2" t="s">
        <v>1844</v>
      </c>
      <c r="CA233" s="2" t="s">
        <v>1844</v>
      </c>
      <c r="CB233" s="2" t="s">
        <v>1844</v>
      </c>
      <c r="CC233" s="2" t="s">
        <v>1844</v>
      </c>
      <c r="CD233" s="2" t="s">
        <v>1844</v>
      </c>
      <c r="CE233" s="2" t="s">
        <v>1854</v>
      </c>
      <c r="CF233" s="2" t="s">
        <v>1844</v>
      </c>
      <c r="CG233" s="2" t="s">
        <v>1844</v>
      </c>
      <c r="CH233" s="2" t="s">
        <v>1844</v>
      </c>
      <c r="CI233" s="2" t="s">
        <v>55</v>
      </c>
      <c r="CJ233" s="2" t="s">
        <v>1844</v>
      </c>
      <c r="CK233" s="2" t="s">
        <v>5132</v>
      </c>
      <c r="CL233" s="2" t="s">
        <v>1844</v>
      </c>
      <c r="CM233" s="2" t="s">
        <v>1844</v>
      </c>
      <c r="CN233" s="2" t="s">
        <v>1851</v>
      </c>
      <c r="CO233" s="2" t="s">
        <v>1855</v>
      </c>
      <c r="CP233" s="2" t="s">
        <v>1844</v>
      </c>
      <c r="CQ233" s="2" t="s">
        <v>1844</v>
      </c>
      <c r="CR233" s="2" t="s">
        <v>1847</v>
      </c>
      <c r="CS233" s="2" t="s">
        <v>1876</v>
      </c>
      <c r="CT233" s="2" t="s">
        <v>1844</v>
      </c>
      <c r="CU233" s="2" t="s">
        <v>1844</v>
      </c>
      <c r="CV233" s="2" t="s">
        <v>5134</v>
      </c>
      <c r="CW233" s="3">
        <v>45156</v>
      </c>
      <c r="CX233" s="3">
        <v>45135</v>
      </c>
      <c r="CY233" s="3">
        <v>45138</v>
      </c>
      <c r="CZ233" s="28">
        <v>150738</v>
      </c>
      <c r="DA233" s="4">
        <v>0</v>
      </c>
      <c r="DB233" s="3"/>
      <c r="DC233" s="3"/>
      <c r="DD233" s="3">
        <v>45156</v>
      </c>
      <c r="DE233" s="3">
        <v>45135</v>
      </c>
      <c r="DF233" s="3"/>
      <c r="DG233" s="3">
        <v>45156</v>
      </c>
      <c r="DH233" s="3"/>
      <c r="DI233" s="3">
        <v>45135</v>
      </c>
      <c r="DJ233" s="3">
        <v>45170</v>
      </c>
      <c r="DK233" s="28">
        <v>0</v>
      </c>
      <c r="DL233" s="3"/>
      <c r="DM233" s="28">
        <v>0</v>
      </c>
      <c r="DN233" s="28">
        <v>0</v>
      </c>
      <c r="DO233" s="3">
        <v>45156</v>
      </c>
      <c r="DP233" s="2" t="s">
        <v>5135</v>
      </c>
      <c r="DQ233" s="28">
        <v>0</v>
      </c>
      <c r="DR233" s="28">
        <v>0</v>
      </c>
      <c r="DS233" s="28">
        <v>0</v>
      </c>
      <c r="DT233" s="28">
        <v>150738</v>
      </c>
      <c r="DU233" s="2" t="s">
        <v>1844</v>
      </c>
    </row>
    <row r="234" spans="1:125" x14ac:dyDescent="0.25">
      <c r="A234" s="2" t="s">
        <v>4006</v>
      </c>
      <c r="B234" s="2" t="s">
        <v>1291</v>
      </c>
      <c r="C234" s="2" t="s">
        <v>152</v>
      </c>
      <c r="D234" s="2" t="s">
        <v>153</v>
      </c>
      <c r="E234" s="2" t="s">
        <v>1585</v>
      </c>
      <c r="F234" s="2" t="s">
        <v>5478</v>
      </c>
      <c r="G234" s="2" t="s">
        <v>10</v>
      </c>
      <c r="H234" s="2" t="s">
        <v>67</v>
      </c>
      <c r="I234" s="2" t="s">
        <v>5121</v>
      </c>
      <c r="J234" s="2" t="s">
        <v>5122</v>
      </c>
      <c r="K234" s="2" t="s">
        <v>1281</v>
      </c>
      <c r="L234" s="2" t="s">
        <v>5139</v>
      </c>
      <c r="M234" s="2" t="s">
        <v>4005</v>
      </c>
      <c r="N234" s="2" t="s">
        <v>5124</v>
      </c>
      <c r="O234" s="2" t="s">
        <v>2176</v>
      </c>
      <c r="P234" s="2" t="s">
        <v>1844</v>
      </c>
      <c r="Q234" s="2" t="s">
        <v>1531</v>
      </c>
      <c r="R234" s="2" t="s">
        <v>1844</v>
      </c>
      <c r="S234" s="2" t="s">
        <v>1883</v>
      </c>
      <c r="T234" s="2" t="s">
        <v>1278</v>
      </c>
      <c r="U234" s="2" t="s">
        <v>1844</v>
      </c>
      <c r="V234" s="2" t="s">
        <v>1844</v>
      </c>
      <c r="W234" s="2" t="s">
        <v>5125</v>
      </c>
      <c r="X234" s="2" t="s">
        <v>5126</v>
      </c>
      <c r="Y234" s="2" t="s">
        <v>1866</v>
      </c>
      <c r="Z234" s="2" t="s">
        <v>1281</v>
      </c>
      <c r="AA234" s="2" t="s">
        <v>1281</v>
      </c>
      <c r="AB234" s="2" t="s">
        <v>5127</v>
      </c>
      <c r="AC234" s="2" t="s">
        <v>1852</v>
      </c>
      <c r="AD234" s="2" t="s">
        <v>1844</v>
      </c>
      <c r="AE234" s="2" t="s">
        <v>1844</v>
      </c>
      <c r="AF234" s="2" t="s">
        <v>1844</v>
      </c>
      <c r="AG234" s="2" t="s">
        <v>1844</v>
      </c>
      <c r="AH234" s="2" t="s">
        <v>1844</v>
      </c>
      <c r="AI234" s="2" t="s">
        <v>1844</v>
      </c>
      <c r="AJ234" s="2" t="s">
        <v>1281</v>
      </c>
      <c r="AK234" s="2" t="s">
        <v>1844</v>
      </c>
      <c r="AL234" s="2" t="s">
        <v>154</v>
      </c>
      <c r="AM234" s="2" t="s">
        <v>1844</v>
      </c>
      <c r="AN234" s="2" t="s">
        <v>1844</v>
      </c>
      <c r="AO234" s="2" t="s">
        <v>1857</v>
      </c>
      <c r="AP234" s="2" t="s">
        <v>1857</v>
      </c>
      <c r="AQ234" s="2" t="s">
        <v>1844</v>
      </c>
      <c r="AR234" s="2" t="s">
        <v>1844</v>
      </c>
      <c r="AS234" s="2" t="s">
        <v>1844</v>
      </c>
      <c r="AT234" s="2" t="s">
        <v>1844</v>
      </c>
      <c r="AU234" s="2" t="s">
        <v>1844</v>
      </c>
      <c r="AV234" s="2" t="s">
        <v>1281</v>
      </c>
      <c r="AW234" s="2" t="s">
        <v>5128</v>
      </c>
      <c r="AX234" s="2" t="s">
        <v>1844</v>
      </c>
      <c r="AY234" s="2" t="s">
        <v>1752</v>
      </c>
      <c r="AZ234" s="2" t="s">
        <v>2151</v>
      </c>
      <c r="BA234" s="2" t="s">
        <v>1844</v>
      </c>
      <c r="BB234" s="2" t="s">
        <v>1844</v>
      </c>
      <c r="BC234" s="2" t="s">
        <v>1844</v>
      </c>
      <c r="BD234" s="2" t="s">
        <v>1844</v>
      </c>
      <c r="BE234" s="2" t="s">
        <v>5129</v>
      </c>
      <c r="BF234" s="2" t="s">
        <v>1857</v>
      </c>
      <c r="BG234" s="2" t="s">
        <v>1857</v>
      </c>
      <c r="BH234" s="2" t="s">
        <v>4010</v>
      </c>
      <c r="BI234" s="2" t="s">
        <v>1857</v>
      </c>
      <c r="BJ234" s="2" t="s">
        <v>2374</v>
      </c>
      <c r="BK234" s="2" t="s">
        <v>1844</v>
      </c>
      <c r="BL234" s="2" t="s">
        <v>1025</v>
      </c>
      <c r="BM234" s="2" t="s">
        <v>1844</v>
      </c>
      <c r="BN234" s="2" t="s">
        <v>1882</v>
      </c>
      <c r="BO234" s="2" t="s">
        <v>1844</v>
      </c>
      <c r="BP234" s="2" t="s">
        <v>1844</v>
      </c>
      <c r="BQ234" s="2" t="s">
        <v>5187</v>
      </c>
      <c r="BR234" s="2" t="s">
        <v>1844</v>
      </c>
      <c r="BS234" s="2" t="s">
        <v>1844</v>
      </c>
      <c r="BT234" s="2" t="s">
        <v>5502</v>
      </c>
      <c r="BU234" s="2" t="s">
        <v>1844</v>
      </c>
      <c r="BV234" s="2" t="s">
        <v>1844</v>
      </c>
      <c r="BW234" s="2" t="s">
        <v>1844</v>
      </c>
      <c r="BX234" s="2" t="s">
        <v>1844</v>
      </c>
      <c r="BY234" s="2" t="s">
        <v>1844</v>
      </c>
      <c r="BZ234" s="2" t="s">
        <v>1844</v>
      </c>
      <c r="CA234" s="2" t="s">
        <v>1844</v>
      </c>
      <c r="CB234" s="2" t="s">
        <v>1844</v>
      </c>
      <c r="CC234" s="2" t="s">
        <v>1844</v>
      </c>
      <c r="CD234" s="2" t="s">
        <v>1844</v>
      </c>
      <c r="CE234" s="2" t="s">
        <v>1854</v>
      </c>
      <c r="CF234" s="2" t="s">
        <v>1844</v>
      </c>
      <c r="CG234" s="2" t="s">
        <v>1844</v>
      </c>
      <c r="CH234" s="2" t="s">
        <v>1844</v>
      </c>
      <c r="CI234" s="2" t="s">
        <v>155</v>
      </c>
      <c r="CJ234" s="2" t="s">
        <v>1844</v>
      </c>
      <c r="CK234" s="2" t="s">
        <v>5132</v>
      </c>
      <c r="CL234" s="2" t="s">
        <v>1844</v>
      </c>
      <c r="CM234" s="2" t="s">
        <v>1844</v>
      </c>
      <c r="CN234" s="2" t="s">
        <v>1851</v>
      </c>
      <c r="CO234" s="2" t="s">
        <v>1855</v>
      </c>
      <c r="CP234" s="2" t="s">
        <v>1844</v>
      </c>
      <c r="CQ234" s="2" t="s">
        <v>1844</v>
      </c>
      <c r="CR234" s="2" t="s">
        <v>1847</v>
      </c>
      <c r="CS234" s="2" t="s">
        <v>1884</v>
      </c>
      <c r="CT234" s="2" t="s">
        <v>1844</v>
      </c>
      <c r="CU234" s="2" t="s">
        <v>1844</v>
      </c>
      <c r="CV234" s="2" t="s">
        <v>5134</v>
      </c>
      <c r="CW234" s="3">
        <v>45137</v>
      </c>
      <c r="CX234" s="3">
        <v>45136</v>
      </c>
      <c r="CY234" s="3">
        <v>45137</v>
      </c>
      <c r="CZ234" s="28">
        <v>33162</v>
      </c>
      <c r="DA234" s="4">
        <v>0</v>
      </c>
      <c r="DB234" s="3"/>
      <c r="DC234" s="3"/>
      <c r="DD234" s="3">
        <v>45137</v>
      </c>
      <c r="DE234" s="3">
        <v>45136</v>
      </c>
      <c r="DF234" s="3"/>
      <c r="DG234" s="3">
        <v>45137</v>
      </c>
      <c r="DH234" s="3"/>
      <c r="DI234" s="3">
        <v>45136</v>
      </c>
      <c r="DJ234" s="3">
        <v>45170</v>
      </c>
      <c r="DK234" s="28">
        <v>0</v>
      </c>
      <c r="DL234" s="3"/>
      <c r="DM234" s="28">
        <v>0</v>
      </c>
      <c r="DN234" s="28">
        <v>0</v>
      </c>
      <c r="DO234" s="3">
        <v>45137</v>
      </c>
      <c r="DP234" s="2" t="s">
        <v>5135</v>
      </c>
      <c r="DQ234" s="28">
        <v>0</v>
      </c>
      <c r="DR234" s="28">
        <v>0</v>
      </c>
      <c r="DS234" s="28">
        <v>0</v>
      </c>
      <c r="DT234" s="28">
        <v>33162</v>
      </c>
      <c r="DU234" s="2" t="s">
        <v>1844</v>
      </c>
    </row>
    <row r="235" spans="1:125" x14ac:dyDescent="0.25">
      <c r="A235" s="2" t="s">
        <v>3985</v>
      </c>
      <c r="B235" s="2" t="s">
        <v>1291</v>
      </c>
      <c r="C235" s="2" t="s">
        <v>152</v>
      </c>
      <c r="D235" s="2" t="s">
        <v>153</v>
      </c>
      <c r="E235" s="2" t="s">
        <v>1583</v>
      </c>
      <c r="F235" s="2" t="s">
        <v>5478</v>
      </c>
      <c r="G235" s="2" t="s">
        <v>10</v>
      </c>
      <c r="H235" s="2" t="s">
        <v>67</v>
      </c>
      <c r="I235" s="2" t="s">
        <v>5121</v>
      </c>
      <c r="J235" s="2" t="s">
        <v>5122</v>
      </c>
      <c r="K235" s="2" t="s">
        <v>1281</v>
      </c>
      <c r="L235" s="2" t="s">
        <v>5123</v>
      </c>
      <c r="M235" s="2" t="s">
        <v>3984</v>
      </c>
      <c r="N235" s="2" t="s">
        <v>1645</v>
      </c>
      <c r="O235" s="2" t="s">
        <v>2176</v>
      </c>
      <c r="P235" s="2" t="s">
        <v>1844</v>
      </c>
      <c r="Q235" s="2" t="s">
        <v>1531</v>
      </c>
      <c r="R235" s="2" t="s">
        <v>1844</v>
      </c>
      <c r="S235" s="2" t="s">
        <v>1883</v>
      </c>
      <c r="T235" s="2" t="s">
        <v>1278</v>
      </c>
      <c r="U235" s="2" t="s">
        <v>1844</v>
      </c>
      <c r="V235" s="2" t="s">
        <v>1844</v>
      </c>
      <c r="W235" s="2" t="s">
        <v>5125</v>
      </c>
      <c r="X235" s="2" t="s">
        <v>5126</v>
      </c>
      <c r="Y235" s="2" t="s">
        <v>1866</v>
      </c>
      <c r="Z235" s="2" t="s">
        <v>1281</v>
      </c>
      <c r="AA235" s="2" t="s">
        <v>1281</v>
      </c>
      <c r="AB235" s="2" t="s">
        <v>5127</v>
      </c>
      <c r="AC235" s="2" t="s">
        <v>1852</v>
      </c>
      <c r="AD235" s="2" t="s">
        <v>1844</v>
      </c>
      <c r="AE235" s="2" t="s">
        <v>1844</v>
      </c>
      <c r="AF235" s="2" t="s">
        <v>1844</v>
      </c>
      <c r="AG235" s="2" t="s">
        <v>1844</v>
      </c>
      <c r="AH235" s="2" t="s">
        <v>1844</v>
      </c>
      <c r="AI235" s="2" t="s">
        <v>1844</v>
      </c>
      <c r="AJ235" s="2" t="s">
        <v>1281</v>
      </c>
      <c r="AK235" s="2" t="s">
        <v>1844</v>
      </c>
      <c r="AL235" s="2" t="s">
        <v>154</v>
      </c>
      <c r="AM235" s="2" t="s">
        <v>1844</v>
      </c>
      <c r="AN235" s="2" t="s">
        <v>1844</v>
      </c>
      <c r="AO235" s="2" t="s">
        <v>1857</v>
      </c>
      <c r="AP235" s="2" t="s">
        <v>1857</v>
      </c>
      <c r="AQ235" s="2" t="s">
        <v>1844</v>
      </c>
      <c r="AR235" s="2" t="s">
        <v>1844</v>
      </c>
      <c r="AS235" s="2" t="s">
        <v>1844</v>
      </c>
      <c r="AT235" s="2" t="s">
        <v>1844</v>
      </c>
      <c r="AU235" s="2" t="s">
        <v>1844</v>
      </c>
      <c r="AV235" s="2" t="s">
        <v>1281</v>
      </c>
      <c r="AW235" s="2" t="s">
        <v>5128</v>
      </c>
      <c r="AX235" s="2" t="s">
        <v>1844</v>
      </c>
      <c r="AY235" s="2" t="s">
        <v>1752</v>
      </c>
      <c r="AZ235" s="2" t="s">
        <v>2391</v>
      </c>
      <c r="BA235" s="2" t="s">
        <v>1844</v>
      </c>
      <c r="BB235" s="2" t="s">
        <v>1844</v>
      </c>
      <c r="BC235" s="2" t="s">
        <v>1844</v>
      </c>
      <c r="BD235" s="2" t="s">
        <v>1844</v>
      </c>
      <c r="BE235" s="2" t="s">
        <v>5129</v>
      </c>
      <c r="BF235" s="2" t="s">
        <v>1905</v>
      </c>
      <c r="BG235" s="2" t="s">
        <v>5462</v>
      </c>
      <c r="BH235" s="2" t="s">
        <v>5503</v>
      </c>
      <c r="BI235" s="2" t="s">
        <v>1857</v>
      </c>
      <c r="BJ235" s="2" t="s">
        <v>2523</v>
      </c>
      <c r="BK235" s="2" t="s">
        <v>1844</v>
      </c>
      <c r="BL235" s="2" t="s">
        <v>1025</v>
      </c>
      <c r="BM235" s="2" t="s">
        <v>1844</v>
      </c>
      <c r="BN235" s="2" t="s">
        <v>1882</v>
      </c>
      <c r="BO235" s="2" t="s">
        <v>1844</v>
      </c>
      <c r="BP235" s="2" t="s">
        <v>1844</v>
      </c>
      <c r="BQ235" s="2" t="s">
        <v>5187</v>
      </c>
      <c r="BR235" s="2" t="s">
        <v>1844</v>
      </c>
      <c r="BS235" s="2" t="s">
        <v>1844</v>
      </c>
      <c r="BT235" s="2" t="s">
        <v>5504</v>
      </c>
      <c r="BU235" s="2" t="s">
        <v>1844</v>
      </c>
      <c r="BV235" s="2" t="s">
        <v>1844</v>
      </c>
      <c r="BW235" s="2" t="s">
        <v>1844</v>
      </c>
      <c r="BX235" s="2" t="s">
        <v>1844</v>
      </c>
      <c r="BY235" s="2" t="s">
        <v>1844</v>
      </c>
      <c r="BZ235" s="2" t="s">
        <v>1844</v>
      </c>
      <c r="CA235" s="2" t="s">
        <v>1844</v>
      </c>
      <c r="CB235" s="2" t="s">
        <v>1844</v>
      </c>
      <c r="CC235" s="2" t="s">
        <v>1844</v>
      </c>
      <c r="CD235" s="2" t="s">
        <v>1844</v>
      </c>
      <c r="CE235" s="2" t="s">
        <v>1854</v>
      </c>
      <c r="CF235" s="2" t="s">
        <v>1844</v>
      </c>
      <c r="CG235" s="2" t="s">
        <v>1844</v>
      </c>
      <c r="CH235" s="2" t="s">
        <v>1844</v>
      </c>
      <c r="CI235" s="2" t="s">
        <v>155</v>
      </c>
      <c r="CJ235" s="2" t="s">
        <v>1844</v>
      </c>
      <c r="CK235" s="2" t="s">
        <v>5132</v>
      </c>
      <c r="CL235" s="2" t="s">
        <v>1844</v>
      </c>
      <c r="CM235" s="2" t="s">
        <v>1844</v>
      </c>
      <c r="CN235" s="2" t="s">
        <v>1851</v>
      </c>
      <c r="CO235" s="2" t="s">
        <v>1855</v>
      </c>
      <c r="CP235" s="2" t="s">
        <v>1844</v>
      </c>
      <c r="CQ235" s="2" t="s">
        <v>1844</v>
      </c>
      <c r="CR235" s="2" t="s">
        <v>1847</v>
      </c>
      <c r="CS235" s="2" t="s">
        <v>1884</v>
      </c>
      <c r="CT235" s="2" t="s">
        <v>1844</v>
      </c>
      <c r="CU235" s="2" t="s">
        <v>1844</v>
      </c>
      <c r="CV235" s="2" t="s">
        <v>5134</v>
      </c>
      <c r="CW235" s="3">
        <v>45136</v>
      </c>
      <c r="CX235" s="3">
        <v>45133</v>
      </c>
      <c r="CY235" s="3">
        <v>45135</v>
      </c>
      <c r="CZ235" s="28">
        <v>1708364</v>
      </c>
      <c r="DA235" s="4">
        <v>0</v>
      </c>
      <c r="DB235" s="3"/>
      <c r="DC235" s="3"/>
      <c r="DD235" s="3">
        <v>45135</v>
      </c>
      <c r="DE235" s="3">
        <v>45134</v>
      </c>
      <c r="DF235" s="3"/>
      <c r="DG235" s="3">
        <v>45137</v>
      </c>
      <c r="DH235" s="3"/>
      <c r="DI235" s="3">
        <v>45133</v>
      </c>
      <c r="DJ235" s="3">
        <v>45170</v>
      </c>
      <c r="DK235" s="28">
        <v>0</v>
      </c>
      <c r="DL235" s="3"/>
      <c r="DM235" s="28">
        <v>0</v>
      </c>
      <c r="DN235" s="28">
        <v>0</v>
      </c>
      <c r="DO235" s="3">
        <v>45135</v>
      </c>
      <c r="DP235" s="2" t="s">
        <v>5135</v>
      </c>
      <c r="DQ235" s="28">
        <v>0</v>
      </c>
      <c r="DR235" s="28">
        <v>0</v>
      </c>
      <c r="DS235" s="28">
        <v>0</v>
      </c>
      <c r="DT235" s="28">
        <v>1708364</v>
      </c>
      <c r="DU235" s="2" t="s">
        <v>1844</v>
      </c>
    </row>
    <row r="236" spans="1:125" x14ac:dyDescent="0.25">
      <c r="A236" s="2" t="s">
        <v>3973</v>
      </c>
      <c r="B236" s="2" t="s">
        <v>1298</v>
      </c>
      <c r="C236" s="2" t="s">
        <v>118</v>
      </c>
      <c r="D236" s="2" t="s">
        <v>119</v>
      </c>
      <c r="E236" s="2" t="s">
        <v>1580</v>
      </c>
      <c r="F236" s="2" t="s">
        <v>5478</v>
      </c>
      <c r="G236" s="2" t="s">
        <v>10</v>
      </c>
      <c r="H236" s="2" t="s">
        <v>67</v>
      </c>
      <c r="I236" s="2" t="s">
        <v>5121</v>
      </c>
      <c r="J236" s="2" t="s">
        <v>5122</v>
      </c>
      <c r="K236" s="2" t="s">
        <v>1281</v>
      </c>
      <c r="L236" s="2" t="s">
        <v>5123</v>
      </c>
      <c r="M236" s="2" t="s">
        <v>3972</v>
      </c>
      <c r="N236" s="2" t="s">
        <v>1645</v>
      </c>
      <c r="O236" s="2" t="s">
        <v>1992</v>
      </c>
      <c r="P236" s="2" t="s">
        <v>1844</v>
      </c>
      <c r="Q236" s="2" t="s">
        <v>1296</v>
      </c>
      <c r="R236" s="2" t="s">
        <v>1844</v>
      </c>
      <c r="S236" s="2" t="s">
        <v>2001</v>
      </c>
      <c r="T236" s="2" t="s">
        <v>1278</v>
      </c>
      <c r="U236" s="2" t="s">
        <v>1844</v>
      </c>
      <c r="V236" s="2" t="s">
        <v>1844</v>
      </c>
      <c r="W236" s="2" t="s">
        <v>5125</v>
      </c>
      <c r="X236" s="2" t="s">
        <v>5126</v>
      </c>
      <c r="Y236" s="2" t="s">
        <v>1914</v>
      </c>
      <c r="Z236" s="2" t="s">
        <v>1281</v>
      </c>
      <c r="AA236" s="2" t="s">
        <v>1281</v>
      </c>
      <c r="AB236" s="2" t="s">
        <v>5127</v>
      </c>
      <c r="AC236" s="2" t="s">
        <v>1852</v>
      </c>
      <c r="AD236" s="2" t="s">
        <v>1844</v>
      </c>
      <c r="AE236" s="2" t="s">
        <v>1844</v>
      </c>
      <c r="AF236" s="2" t="s">
        <v>1844</v>
      </c>
      <c r="AG236" s="2" t="s">
        <v>1844</v>
      </c>
      <c r="AH236" s="2" t="s">
        <v>1844</v>
      </c>
      <c r="AI236" s="2" t="s">
        <v>1844</v>
      </c>
      <c r="AJ236" s="2" t="s">
        <v>1281</v>
      </c>
      <c r="AK236" s="2" t="s">
        <v>1844</v>
      </c>
      <c r="AL236" s="2" t="s">
        <v>120</v>
      </c>
      <c r="AM236" s="2" t="s">
        <v>1844</v>
      </c>
      <c r="AN236" s="2" t="s">
        <v>1844</v>
      </c>
      <c r="AO236" s="2" t="s">
        <v>1857</v>
      </c>
      <c r="AP236" s="2" t="s">
        <v>1857</v>
      </c>
      <c r="AQ236" s="2" t="s">
        <v>1844</v>
      </c>
      <c r="AR236" s="2" t="s">
        <v>1844</v>
      </c>
      <c r="AS236" s="2" t="s">
        <v>1844</v>
      </c>
      <c r="AT236" s="2" t="s">
        <v>1844</v>
      </c>
      <c r="AU236" s="2" t="s">
        <v>1844</v>
      </c>
      <c r="AV236" s="2" t="s">
        <v>1281</v>
      </c>
      <c r="AW236" s="2" t="s">
        <v>5128</v>
      </c>
      <c r="AX236" s="2" t="s">
        <v>1844</v>
      </c>
      <c r="AY236" s="2" t="s">
        <v>1752</v>
      </c>
      <c r="AZ236" s="2" t="s">
        <v>1967</v>
      </c>
      <c r="BA236" s="2" t="s">
        <v>1844</v>
      </c>
      <c r="BB236" s="2" t="s">
        <v>1844</v>
      </c>
      <c r="BC236" s="2" t="s">
        <v>1844</v>
      </c>
      <c r="BD236" s="2" t="s">
        <v>1844</v>
      </c>
      <c r="BE236" s="2" t="s">
        <v>5129</v>
      </c>
      <c r="BF236" s="2" t="s">
        <v>2021</v>
      </c>
      <c r="BG236" s="2" t="s">
        <v>1905</v>
      </c>
      <c r="BH236" s="2" t="s">
        <v>3976</v>
      </c>
      <c r="BI236" s="2" t="s">
        <v>1857</v>
      </c>
      <c r="BJ236" s="2" t="s">
        <v>3975</v>
      </c>
      <c r="BK236" s="2" t="s">
        <v>1844</v>
      </c>
      <c r="BL236" s="2" t="s">
        <v>1025</v>
      </c>
      <c r="BM236" s="2" t="s">
        <v>1844</v>
      </c>
      <c r="BN236" s="2" t="s">
        <v>1999</v>
      </c>
      <c r="BO236" s="2" t="s">
        <v>1844</v>
      </c>
      <c r="BP236" s="2" t="s">
        <v>1844</v>
      </c>
      <c r="BQ236" s="2" t="s">
        <v>5187</v>
      </c>
      <c r="BR236" s="2" t="s">
        <v>1844</v>
      </c>
      <c r="BS236" s="2" t="s">
        <v>1844</v>
      </c>
      <c r="BT236" s="2" t="s">
        <v>5505</v>
      </c>
      <c r="BU236" s="2" t="s">
        <v>1844</v>
      </c>
      <c r="BV236" s="2" t="s">
        <v>1844</v>
      </c>
      <c r="BW236" s="2" t="s">
        <v>1844</v>
      </c>
      <c r="BX236" s="2" t="s">
        <v>1844</v>
      </c>
      <c r="BY236" s="2" t="s">
        <v>1844</v>
      </c>
      <c r="BZ236" s="2" t="s">
        <v>1844</v>
      </c>
      <c r="CA236" s="2" t="s">
        <v>1844</v>
      </c>
      <c r="CB236" s="2" t="s">
        <v>1844</v>
      </c>
      <c r="CC236" s="2" t="s">
        <v>1844</v>
      </c>
      <c r="CD236" s="2" t="s">
        <v>1844</v>
      </c>
      <c r="CE236" s="2" t="s">
        <v>1854</v>
      </c>
      <c r="CF236" s="2" t="s">
        <v>1844</v>
      </c>
      <c r="CG236" s="2" t="s">
        <v>5131</v>
      </c>
      <c r="CH236" s="2" t="s">
        <v>1844</v>
      </c>
      <c r="CI236" s="2" t="s">
        <v>121</v>
      </c>
      <c r="CJ236" s="2" t="s">
        <v>1844</v>
      </c>
      <c r="CK236" s="2" t="s">
        <v>5132</v>
      </c>
      <c r="CL236" s="2" t="s">
        <v>1844</v>
      </c>
      <c r="CM236" s="2" t="s">
        <v>1844</v>
      </c>
      <c r="CN236" s="2" t="s">
        <v>1851</v>
      </c>
      <c r="CO236" s="2" t="s">
        <v>1855</v>
      </c>
      <c r="CP236" s="2" t="s">
        <v>1844</v>
      </c>
      <c r="CQ236" s="2" t="s">
        <v>1844</v>
      </c>
      <c r="CR236" s="2" t="s">
        <v>1847</v>
      </c>
      <c r="CS236" s="2" t="s">
        <v>2002</v>
      </c>
      <c r="CT236" s="2" t="s">
        <v>1844</v>
      </c>
      <c r="CU236" s="2" t="s">
        <v>5133</v>
      </c>
      <c r="CV236" s="2" t="s">
        <v>5134</v>
      </c>
      <c r="CW236" s="3">
        <v>45133</v>
      </c>
      <c r="CX236" s="3">
        <v>45133</v>
      </c>
      <c r="CY236" s="3">
        <v>45133</v>
      </c>
      <c r="CZ236" s="28">
        <v>753690</v>
      </c>
      <c r="DA236" s="4">
        <v>0</v>
      </c>
      <c r="DB236" s="3"/>
      <c r="DC236" s="3"/>
      <c r="DD236" s="3">
        <v>45133</v>
      </c>
      <c r="DE236" s="3">
        <v>45133</v>
      </c>
      <c r="DF236" s="3"/>
      <c r="DG236" s="3">
        <v>45133</v>
      </c>
      <c r="DH236" s="3"/>
      <c r="DI236" s="3">
        <v>45133</v>
      </c>
      <c r="DJ236" s="3">
        <v>45170</v>
      </c>
      <c r="DK236" s="28">
        <v>0</v>
      </c>
      <c r="DL236" s="3"/>
      <c r="DM236" s="28">
        <v>0</v>
      </c>
      <c r="DN236" s="28">
        <v>0</v>
      </c>
      <c r="DO236" s="3">
        <v>45133</v>
      </c>
      <c r="DP236" s="2" t="s">
        <v>5135</v>
      </c>
      <c r="DQ236" s="28">
        <v>753690</v>
      </c>
      <c r="DR236" s="28">
        <v>0</v>
      </c>
      <c r="DS236" s="28">
        <v>753690</v>
      </c>
      <c r="DT236" s="28">
        <v>753690</v>
      </c>
      <c r="DU236" s="2" t="s">
        <v>1844</v>
      </c>
    </row>
    <row r="237" spans="1:125" x14ac:dyDescent="0.25">
      <c r="A237" s="2" t="s">
        <v>3968</v>
      </c>
      <c r="B237" s="2" t="s">
        <v>1295</v>
      </c>
      <c r="C237" s="2" t="s">
        <v>51</v>
      </c>
      <c r="D237" s="2" t="s">
        <v>52</v>
      </c>
      <c r="E237" s="2" t="s">
        <v>1579</v>
      </c>
      <c r="F237" s="2" t="s">
        <v>5478</v>
      </c>
      <c r="G237" s="2" t="s">
        <v>10</v>
      </c>
      <c r="H237" s="2" t="s">
        <v>1042</v>
      </c>
      <c r="I237" s="2" t="s">
        <v>5121</v>
      </c>
      <c r="J237" s="2" t="s">
        <v>5122</v>
      </c>
      <c r="K237" s="2" t="s">
        <v>1281</v>
      </c>
      <c r="L237" s="2" t="s">
        <v>5123</v>
      </c>
      <c r="M237" s="2" t="s">
        <v>3967</v>
      </c>
      <c r="N237" s="2" t="s">
        <v>5124</v>
      </c>
      <c r="O237" s="2" t="s">
        <v>1870</v>
      </c>
      <c r="P237" s="2" t="s">
        <v>1844</v>
      </c>
      <c r="Q237" s="2" t="s">
        <v>1296</v>
      </c>
      <c r="R237" s="2" t="s">
        <v>1844</v>
      </c>
      <c r="S237" s="2" t="s">
        <v>1875</v>
      </c>
      <c r="T237" s="2" t="s">
        <v>1278</v>
      </c>
      <c r="U237" s="2" t="s">
        <v>1844</v>
      </c>
      <c r="V237" s="2" t="s">
        <v>1844</v>
      </c>
      <c r="W237" s="2" t="s">
        <v>5125</v>
      </c>
      <c r="X237" s="2" t="s">
        <v>5126</v>
      </c>
      <c r="Y237" s="2" t="s">
        <v>1871</v>
      </c>
      <c r="Z237" s="2" t="s">
        <v>1281</v>
      </c>
      <c r="AA237" s="2" t="s">
        <v>1281</v>
      </c>
      <c r="AB237" s="2" t="s">
        <v>5127</v>
      </c>
      <c r="AC237" s="2" t="s">
        <v>1852</v>
      </c>
      <c r="AD237" s="2" t="s">
        <v>1844</v>
      </c>
      <c r="AE237" s="2" t="s">
        <v>1844</v>
      </c>
      <c r="AF237" s="2" t="s">
        <v>1873</v>
      </c>
      <c r="AG237" s="2" t="s">
        <v>1844</v>
      </c>
      <c r="AH237" s="2" t="s">
        <v>1844</v>
      </c>
      <c r="AI237" s="2" t="s">
        <v>1844</v>
      </c>
      <c r="AJ237" s="2" t="s">
        <v>1281</v>
      </c>
      <c r="AK237" s="2" t="s">
        <v>1844</v>
      </c>
      <c r="AL237" s="2" t="s">
        <v>53</v>
      </c>
      <c r="AM237" s="2" t="s">
        <v>1844</v>
      </c>
      <c r="AN237" s="2" t="s">
        <v>1844</v>
      </c>
      <c r="AO237" s="2" t="s">
        <v>1857</v>
      </c>
      <c r="AP237" s="2" t="s">
        <v>1857</v>
      </c>
      <c r="AQ237" s="2" t="s">
        <v>1844</v>
      </c>
      <c r="AR237" s="2" t="s">
        <v>1844</v>
      </c>
      <c r="AS237" s="2" t="s">
        <v>1844</v>
      </c>
      <c r="AT237" s="2" t="s">
        <v>1844</v>
      </c>
      <c r="AU237" s="2" t="s">
        <v>1844</v>
      </c>
      <c r="AV237" s="2" t="s">
        <v>1281</v>
      </c>
      <c r="AW237" s="2" t="s">
        <v>5128</v>
      </c>
      <c r="AX237" s="2" t="s">
        <v>1844</v>
      </c>
      <c r="AY237" s="2" t="s">
        <v>1752</v>
      </c>
      <c r="AZ237" s="2" t="s">
        <v>3969</v>
      </c>
      <c r="BA237" s="2" t="s">
        <v>1844</v>
      </c>
      <c r="BB237" s="2" t="s">
        <v>1844</v>
      </c>
      <c r="BC237" s="2" t="s">
        <v>1844</v>
      </c>
      <c r="BD237" s="2" t="s">
        <v>1844</v>
      </c>
      <c r="BE237" s="2" t="s">
        <v>5129</v>
      </c>
      <c r="BF237" s="2" t="s">
        <v>1905</v>
      </c>
      <c r="BG237" s="2" t="s">
        <v>1905</v>
      </c>
      <c r="BH237" s="2" t="s">
        <v>3970</v>
      </c>
      <c r="BI237" s="2" t="s">
        <v>1857</v>
      </c>
      <c r="BJ237" s="2" t="s">
        <v>4799</v>
      </c>
      <c r="BK237" s="2" t="s">
        <v>1844</v>
      </c>
      <c r="BL237" s="2" t="s">
        <v>1025</v>
      </c>
      <c r="BM237" s="2" t="s">
        <v>1844</v>
      </c>
      <c r="BN237" s="2" t="s">
        <v>1872</v>
      </c>
      <c r="BO237" s="2" t="s">
        <v>1844</v>
      </c>
      <c r="BP237" s="2" t="s">
        <v>1844</v>
      </c>
      <c r="BQ237" s="2" t="s">
        <v>5187</v>
      </c>
      <c r="BR237" s="2" t="s">
        <v>1844</v>
      </c>
      <c r="BS237" s="2" t="s">
        <v>1844</v>
      </c>
      <c r="BT237" s="2" t="s">
        <v>5506</v>
      </c>
      <c r="BU237" s="2" t="s">
        <v>1844</v>
      </c>
      <c r="BV237" s="2" t="s">
        <v>1844</v>
      </c>
      <c r="BW237" s="2" t="s">
        <v>1844</v>
      </c>
      <c r="BX237" s="2" t="s">
        <v>1844</v>
      </c>
      <c r="BY237" s="2" t="s">
        <v>1844</v>
      </c>
      <c r="BZ237" s="2" t="s">
        <v>1844</v>
      </c>
      <c r="CA237" s="2" t="s">
        <v>1844</v>
      </c>
      <c r="CB237" s="2" t="s">
        <v>1844</v>
      </c>
      <c r="CC237" s="2" t="s">
        <v>1844</v>
      </c>
      <c r="CD237" s="2" t="s">
        <v>1844</v>
      </c>
      <c r="CE237" s="2" t="s">
        <v>1854</v>
      </c>
      <c r="CF237" s="2" t="s">
        <v>1844</v>
      </c>
      <c r="CG237" s="2" t="s">
        <v>5131</v>
      </c>
      <c r="CH237" s="2" t="s">
        <v>1844</v>
      </c>
      <c r="CI237" s="2" t="s">
        <v>55</v>
      </c>
      <c r="CJ237" s="2" t="s">
        <v>1844</v>
      </c>
      <c r="CK237" s="2" t="s">
        <v>5132</v>
      </c>
      <c r="CL237" s="2" t="s">
        <v>1844</v>
      </c>
      <c r="CM237" s="2" t="s">
        <v>1844</v>
      </c>
      <c r="CN237" s="2" t="s">
        <v>1851</v>
      </c>
      <c r="CO237" s="2" t="s">
        <v>1855</v>
      </c>
      <c r="CP237" s="2" t="s">
        <v>1844</v>
      </c>
      <c r="CQ237" s="2" t="s">
        <v>1844</v>
      </c>
      <c r="CR237" s="2" t="s">
        <v>1847</v>
      </c>
      <c r="CS237" s="2" t="s">
        <v>1876</v>
      </c>
      <c r="CT237" s="2" t="s">
        <v>1844</v>
      </c>
      <c r="CU237" s="2" t="s">
        <v>5133</v>
      </c>
      <c r="CV237" s="2" t="s">
        <v>5134</v>
      </c>
      <c r="CW237" s="3">
        <v>45133</v>
      </c>
      <c r="CX237" s="3">
        <v>45132</v>
      </c>
      <c r="CY237" s="3">
        <v>45132</v>
      </c>
      <c r="CZ237" s="28">
        <v>534618</v>
      </c>
      <c r="DA237" s="4">
        <v>0</v>
      </c>
      <c r="DB237" s="3"/>
      <c r="DC237" s="3"/>
      <c r="DD237" s="3">
        <v>45133</v>
      </c>
      <c r="DE237" s="3">
        <v>45132</v>
      </c>
      <c r="DF237" s="3"/>
      <c r="DG237" s="3">
        <v>45133</v>
      </c>
      <c r="DH237" s="3"/>
      <c r="DI237" s="3">
        <v>45132</v>
      </c>
      <c r="DJ237" s="3">
        <v>45170</v>
      </c>
      <c r="DK237" s="28">
        <v>0</v>
      </c>
      <c r="DL237" s="3"/>
      <c r="DM237" s="28">
        <v>0</v>
      </c>
      <c r="DN237" s="28">
        <v>0</v>
      </c>
      <c r="DO237" s="3">
        <v>45133</v>
      </c>
      <c r="DP237" s="2" t="s">
        <v>5135</v>
      </c>
      <c r="DQ237" s="28">
        <v>0</v>
      </c>
      <c r="DR237" s="28">
        <v>0</v>
      </c>
      <c r="DS237" s="28">
        <v>0</v>
      </c>
      <c r="DT237" s="28">
        <v>534618</v>
      </c>
      <c r="DU237" s="2" t="s">
        <v>1844</v>
      </c>
    </row>
    <row r="238" spans="1:125" x14ac:dyDescent="0.25">
      <c r="A238" s="2" t="s">
        <v>4174</v>
      </c>
      <c r="B238" s="2" t="s">
        <v>1279</v>
      </c>
      <c r="C238" s="2" t="s">
        <v>238</v>
      </c>
      <c r="D238" s="2" t="s">
        <v>239</v>
      </c>
      <c r="E238" s="2" t="s">
        <v>1603</v>
      </c>
      <c r="F238" s="2" t="s">
        <v>5478</v>
      </c>
      <c r="G238" s="2" t="s">
        <v>10</v>
      </c>
      <c r="H238" s="2" t="s">
        <v>67</v>
      </c>
      <c r="I238" s="2" t="s">
        <v>5121</v>
      </c>
      <c r="J238" s="2" t="s">
        <v>5122</v>
      </c>
      <c r="K238" s="2" t="s">
        <v>1281</v>
      </c>
      <c r="L238" s="2" t="s">
        <v>5123</v>
      </c>
      <c r="M238" s="2" t="s">
        <v>4173</v>
      </c>
      <c r="N238" s="2" t="s">
        <v>5124</v>
      </c>
      <c r="O238" s="2" t="s">
        <v>1846</v>
      </c>
      <c r="P238" s="2" t="s">
        <v>1844</v>
      </c>
      <c r="Q238" s="2" t="s">
        <v>1531</v>
      </c>
      <c r="R238" s="2" t="s">
        <v>1844</v>
      </c>
      <c r="S238" s="2" t="s">
        <v>1844</v>
      </c>
      <c r="T238" s="2" t="s">
        <v>1278</v>
      </c>
      <c r="U238" s="2" t="s">
        <v>1844</v>
      </c>
      <c r="V238" s="2" t="s">
        <v>1844</v>
      </c>
      <c r="W238" s="2" t="s">
        <v>5125</v>
      </c>
      <c r="X238" s="2" t="s">
        <v>5126</v>
      </c>
      <c r="Y238" s="2" t="s">
        <v>1856</v>
      </c>
      <c r="Z238" s="2" t="s">
        <v>1281</v>
      </c>
      <c r="AA238" s="2" t="s">
        <v>1281</v>
      </c>
      <c r="AB238" s="2" t="s">
        <v>5127</v>
      </c>
      <c r="AC238" s="2" t="s">
        <v>1852</v>
      </c>
      <c r="AD238" s="2" t="s">
        <v>1844</v>
      </c>
      <c r="AE238" s="2" t="s">
        <v>1844</v>
      </c>
      <c r="AF238" s="2" t="s">
        <v>1844</v>
      </c>
      <c r="AG238" s="2" t="s">
        <v>1844</v>
      </c>
      <c r="AH238" s="2" t="s">
        <v>1844</v>
      </c>
      <c r="AI238" s="2" t="s">
        <v>1844</v>
      </c>
      <c r="AJ238" s="2" t="s">
        <v>1281</v>
      </c>
      <c r="AK238" s="2" t="s">
        <v>1844</v>
      </c>
      <c r="AL238" s="2" t="s">
        <v>185</v>
      </c>
      <c r="AM238" s="2" t="s">
        <v>1844</v>
      </c>
      <c r="AN238" s="2" t="s">
        <v>1844</v>
      </c>
      <c r="AO238" s="2" t="s">
        <v>1857</v>
      </c>
      <c r="AP238" s="2" t="s">
        <v>1857</v>
      </c>
      <c r="AQ238" s="2" t="s">
        <v>1844</v>
      </c>
      <c r="AR238" s="2" t="s">
        <v>1844</v>
      </c>
      <c r="AS238" s="2" t="s">
        <v>1844</v>
      </c>
      <c r="AT238" s="2" t="s">
        <v>1844</v>
      </c>
      <c r="AU238" s="2" t="s">
        <v>1844</v>
      </c>
      <c r="AV238" s="2" t="s">
        <v>1281</v>
      </c>
      <c r="AW238" s="2" t="s">
        <v>5128</v>
      </c>
      <c r="AX238" s="2" t="s">
        <v>1844</v>
      </c>
      <c r="AY238" s="2" t="s">
        <v>1752</v>
      </c>
      <c r="AZ238" s="2" t="s">
        <v>2107</v>
      </c>
      <c r="BA238" s="2" t="s">
        <v>1844</v>
      </c>
      <c r="BB238" s="2" t="s">
        <v>1844</v>
      </c>
      <c r="BC238" s="2" t="s">
        <v>1844</v>
      </c>
      <c r="BD238" s="2" t="s">
        <v>1844</v>
      </c>
      <c r="BE238" s="2" t="s">
        <v>5129</v>
      </c>
      <c r="BF238" s="2" t="s">
        <v>1905</v>
      </c>
      <c r="BG238" s="2" t="s">
        <v>1905</v>
      </c>
      <c r="BH238" s="2" t="s">
        <v>4176</v>
      </c>
      <c r="BI238" s="2" t="s">
        <v>1857</v>
      </c>
      <c r="BJ238" s="2" t="s">
        <v>1905</v>
      </c>
      <c r="BK238" s="2" t="s">
        <v>1844</v>
      </c>
      <c r="BL238" s="2" t="s">
        <v>1015</v>
      </c>
      <c r="BM238" s="2" t="s">
        <v>1844</v>
      </c>
      <c r="BN238" s="2" t="s">
        <v>1844</v>
      </c>
      <c r="BO238" s="2" t="s">
        <v>1844</v>
      </c>
      <c r="BP238" s="2" t="s">
        <v>1844</v>
      </c>
      <c r="BQ238" s="2" t="s">
        <v>5187</v>
      </c>
      <c r="BR238" s="2" t="s">
        <v>1844</v>
      </c>
      <c r="BS238" s="2" t="s">
        <v>1844</v>
      </c>
      <c r="BT238" s="2" t="s">
        <v>5507</v>
      </c>
      <c r="BU238" s="2" t="s">
        <v>1844</v>
      </c>
      <c r="BV238" s="2" t="s">
        <v>1844</v>
      </c>
      <c r="BW238" s="2" t="s">
        <v>1844</v>
      </c>
      <c r="BX238" s="2" t="s">
        <v>1844</v>
      </c>
      <c r="BY238" s="2" t="s">
        <v>1844</v>
      </c>
      <c r="BZ238" s="2" t="s">
        <v>1844</v>
      </c>
      <c r="CA238" s="2" t="s">
        <v>1844</v>
      </c>
      <c r="CB238" s="2" t="s">
        <v>1844</v>
      </c>
      <c r="CC238" s="2" t="s">
        <v>1844</v>
      </c>
      <c r="CD238" s="2" t="s">
        <v>1844</v>
      </c>
      <c r="CE238" s="2" t="s">
        <v>1854</v>
      </c>
      <c r="CF238" s="2" t="s">
        <v>1844</v>
      </c>
      <c r="CG238" s="2" t="s">
        <v>1844</v>
      </c>
      <c r="CH238" s="2" t="s">
        <v>1844</v>
      </c>
      <c r="CI238" s="2" t="s">
        <v>240</v>
      </c>
      <c r="CJ238" s="2" t="s">
        <v>1844</v>
      </c>
      <c r="CK238" s="2" t="s">
        <v>5132</v>
      </c>
      <c r="CL238" s="2" t="s">
        <v>1844</v>
      </c>
      <c r="CM238" s="2" t="s">
        <v>1844</v>
      </c>
      <c r="CN238" s="2" t="s">
        <v>1851</v>
      </c>
      <c r="CO238" s="2" t="s">
        <v>1855</v>
      </c>
      <c r="CP238" s="2" t="s">
        <v>1844</v>
      </c>
      <c r="CQ238" s="2" t="s">
        <v>1844</v>
      </c>
      <c r="CR238" s="2" t="s">
        <v>1847</v>
      </c>
      <c r="CS238" s="2" t="s">
        <v>1844</v>
      </c>
      <c r="CT238" s="2" t="s">
        <v>1844</v>
      </c>
      <c r="CU238" s="2" t="s">
        <v>1844</v>
      </c>
      <c r="CV238" s="2" t="s">
        <v>5134</v>
      </c>
      <c r="CW238" s="3">
        <v>45169</v>
      </c>
      <c r="CX238" s="3">
        <v>45167</v>
      </c>
      <c r="CY238" s="3">
        <v>45169</v>
      </c>
      <c r="CZ238" s="28">
        <v>100492</v>
      </c>
      <c r="DA238" s="4">
        <v>0</v>
      </c>
      <c r="DB238" s="3"/>
      <c r="DC238" s="3"/>
      <c r="DD238" s="3">
        <v>45169</v>
      </c>
      <c r="DE238" s="3">
        <v>45167</v>
      </c>
      <c r="DF238" s="3"/>
      <c r="DG238" s="3">
        <v>45169</v>
      </c>
      <c r="DH238" s="3"/>
      <c r="DI238" s="3">
        <v>45167</v>
      </c>
      <c r="DJ238" s="3">
        <v>45200</v>
      </c>
      <c r="DK238" s="28">
        <v>0</v>
      </c>
      <c r="DL238" s="3"/>
      <c r="DM238" s="28">
        <v>0</v>
      </c>
      <c r="DN238" s="28">
        <v>0</v>
      </c>
      <c r="DO238" s="3">
        <v>45169</v>
      </c>
      <c r="DP238" s="2" t="s">
        <v>5135</v>
      </c>
      <c r="DQ238" s="28">
        <v>0</v>
      </c>
      <c r="DR238" s="28">
        <v>0</v>
      </c>
      <c r="DS238" s="28">
        <v>0</v>
      </c>
      <c r="DT238" s="28">
        <v>100492</v>
      </c>
      <c r="DU238" s="2" t="s">
        <v>1844</v>
      </c>
    </row>
    <row r="239" spans="1:125" x14ac:dyDescent="0.25">
      <c r="A239" s="2" t="s">
        <v>4338</v>
      </c>
      <c r="B239" s="2" t="s">
        <v>1295</v>
      </c>
      <c r="C239" s="2" t="s">
        <v>51</v>
      </c>
      <c r="D239" s="2" t="s">
        <v>52</v>
      </c>
      <c r="E239" s="2" t="s">
        <v>1622</v>
      </c>
      <c r="F239" s="2" t="s">
        <v>5478</v>
      </c>
      <c r="G239" s="2" t="s">
        <v>10</v>
      </c>
      <c r="H239" s="2" t="s">
        <v>1042</v>
      </c>
      <c r="I239" s="2" t="s">
        <v>5121</v>
      </c>
      <c r="J239" s="2" t="s">
        <v>5122</v>
      </c>
      <c r="K239" s="2" t="s">
        <v>1281</v>
      </c>
      <c r="L239" s="2" t="s">
        <v>5139</v>
      </c>
      <c r="M239" s="2" t="s">
        <v>4337</v>
      </c>
      <c r="N239" s="2" t="s">
        <v>1645</v>
      </c>
      <c r="O239" s="2" t="s">
        <v>1870</v>
      </c>
      <c r="P239" s="2" t="s">
        <v>1844</v>
      </c>
      <c r="Q239" s="2" t="s">
        <v>1296</v>
      </c>
      <c r="R239" s="2" t="s">
        <v>1844</v>
      </c>
      <c r="S239" s="2" t="s">
        <v>1875</v>
      </c>
      <c r="T239" s="2" t="s">
        <v>1278</v>
      </c>
      <c r="U239" s="2" t="s">
        <v>1844</v>
      </c>
      <c r="V239" s="2" t="s">
        <v>1844</v>
      </c>
      <c r="W239" s="2" t="s">
        <v>5125</v>
      </c>
      <c r="X239" s="2" t="s">
        <v>5126</v>
      </c>
      <c r="Y239" s="2" t="s">
        <v>1871</v>
      </c>
      <c r="Z239" s="2" t="s">
        <v>1281</v>
      </c>
      <c r="AA239" s="2" t="s">
        <v>1281</v>
      </c>
      <c r="AB239" s="2" t="s">
        <v>5127</v>
      </c>
      <c r="AC239" s="2" t="s">
        <v>1852</v>
      </c>
      <c r="AD239" s="2" t="s">
        <v>1844</v>
      </c>
      <c r="AE239" s="2" t="s">
        <v>1844</v>
      </c>
      <c r="AF239" s="2" t="s">
        <v>1873</v>
      </c>
      <c r="AG239" s="2" t="s">
        <v>1844</v>
      </c>
      <c r="AH239" s="2" t="s">
        <v>1844</v>
      </c>
      <c r="AI239" s="2" t="s">
        <v>1844</v>
      </c>
      <c r="AJ239" s="2" t="s">
        <v>1281</v>
      </c>
      <c r="AK239" s="2" t="s">
        <v>1844</v>
      </c>
      <c r="AL239" s="2" t="s">
        <v>53</v>
      </c>
      <c r="AM239" s="2" t="s">
        <v>1844</v>
      </c>
      <c r="AN239" s="2" t="s">
        <v>1844</v>
      </c>
      <c r="AO239" s="2" t="s">
        <v>1857</v>
      </c>
      <c r="AP239" s="2" t="s">
        <v>1857</v>
      </c>
      <c r="AQ239" s="2" t="s">
        <v>1844</v>
      </c>
      <c r="AR239" s="2" t="s">
        <v>1844</v>
      </c>
      <c r="AS239" s="2" t="s">
        <v>1844</v>
      </c>
      <c r="AT239" s="2" t="s">
        <v>1844</v>
      </c>
      <c r="AU239" s="2" t="s">
        <v>1844</v>
      </c>
      <c r="AV239" s="2" t="s">
        <v>1281</v>
      </c>
      <c r="AW239" s="2" t="s">
        <v>5128</v>
      </c>
      <c r="AX239" s="2" t="s">
        <v>1844</v>
      </c>
      <c r="AY239" s="2" t="s">
        <v>1752</v>
      </c>
      <c r="AZ239" s="2" t="s">
        <v>2374</v>
      </c>
      <c r="BA239" s="2" t="s">
        <v>1844</v>
      </c>
      <c r="BB239" s="2" t="s">
        <v>1844</v>
      </c>
      <c r="BC239" s="2" t="s">
        <v>1844</v>
      </c>
      <c r="BD239" s="2" t="s">
        <v>1844</v>
      </c>
      <c r="BE239" s="2" t="s">
        <v>5129</v>
      </c>
      <c r="BF239" s="2" t="s">
        <v>1877</v>
      </c>
      <c r="BG239" s="2" t="s">
        <v>1905</v>
      </c>
      <c r="BH239" s="2" t="s">
        <v>4339</v>
      </c>
      <c r="BI239" s="2" t="s">
        <v>1857</v>
      </c>
      <c r="BJ239" s="2" t="s">
        <v>2570</v>
      </c>
      <c r="BK239" s="2" t="s">
        <v>1844</v>
      </c>
      <c r="BL239" s="2" t="s">
        <v>1025</v>
      </c>
      <c r="BM239" s="2" t="s">
        <v>1844</v>
      </c>
      <c r="BN239" s="2" t="s">
        <v>1872</v>
      </c>
      <c r="BO239" s="2" t="s">
        <v>1844</v>
      </c>
      <c r="BP239" s="2" t="s">
        <v>1844</v>
      </c>
      <c r="BQ239" s="2" t="s">
        <v>5187</v>
      </c>
      <c r="BR239" s="2" t="s">
        <v>1844</v>
      </c>
      <c r="BS239" s="2" t="s">
        <v>1844</v>
      </c>
      <c r="BT239" s="2" t="s">
        <v>5508</v>
      </c>
      <c r="BU239" s="2" t="s">
        <v>1844</v>
      </c>
      <c r="BV239" s="2" t="s">
        <v>1844</v>
      </c>
      <c r="BW239" s="2" t="s">
        <v>1844</v>
      </c>
      <c r="BX239" s="2" t="s">
        <v>1844</v>
      </c>
      <c r="BY239" s="2" t="s">
        <v>1844</v>
      </c>
      <c r="BZ239" s="2" t="s">
        <v>1844</v>
      </c>
      <c r="CA239" s="2" t="s">
        <v>1844</v>
      </c>
      <c r="CB239" s="2" t="s">
        <v>1844</v>
      </c>
      <c r="CC239" s="2" t="s">
        <v>1844</v>
      </c>
      <c r="CD239" s="2" t="s">
        <v>1844</v>
      </c>
      <c r="CE239" s="2" t="s">
        <v>1854</v>
      </c>
      <c r="CF239" s="2" t="s">
        <v>1844</v>
      </c>
      <c r="CG239" s="2" t="s">
        <v>5131</v>
      </c>
      <c r="CH239" s="2" t="s">
        <v>1844</v>
      </c>
      <c r="CI239" s="2" t="s">
        <v>55</v>
      </c>
      <c r="CJ239" s="2" t="s">
        <v>1844</v>
      </c>
      <c r="CK239" s="2" t="s">
        <v>5132</v>
      </c>
      <c r="CL239" s="2" t="s">
        <v>1844</v>
      </c>
      <c r="CM239" s="2" t="s">
        <v>1844</v>
      </c>
      <c r="CN239" s="2" t="s">
        <v>1851</v>
      </c>
      <c r="CO239" s="2" t="s">
        <v>1855</v>
      </c>
      <c r="CP239" s="2" t="s">
        <v>1844</v>
      </c>
      <c r="CQ239" s="2" t="s">
        <v>1844</v>
      </c>
      <c r="CR239" s="2" t="s">
        <v>1847</v>
      </c>
      <c r="CS239" s="2" t="s">
        <v>1876</v>
      </c>
      <c r="CT239" s="2" t="s">
        <v>1844</v>
      </c>
      <c r="CU239" s="2" t="s">
        <v>5133</v>
      </c>
      <c r="CV239" s="2" t="s">
        <v>5134</v>
      </c>
      <c r="CW239" s="3">
        <v>45220</v>
      </c>
      <c r="CX239" s="3">
        <v>45220</v>
      </c>
      <c r="CY239" s="3">
        <v>45220</v>
      </c>
      <c r="CZ239" s="28">
        <v>200984</v>
      </c>
      <c r="DA239" s="4">
        <v>0</v>
      </c>
      <c r="DB239" s="3"/>
      <c r="DC239" s="3"/>
      <c r="DD239" s="3">
        <v>45220</v>
      </c>
      <c r="DE239" s="3">
        <v>45220</v>
      </c>
      <c r="DF239" s="3"/>
      <c r="DG239" s="3">
        <v>45220</v>
      </c>
      <c r="DH239" s="3"/>
      <c r="DI239" s="3">
        <v>45220</v>
      </c>
      <c r="DJ239" s="3">
        <v>45291</v>
      </c>
      <c r="DK239" s="28">
        <v>0</v>
      </c>
      <c r="DL239" s="3"/>
      <c r="DM239" s="28">
        <v>0</v>
      </c>
      <c r="DN239" s="28">
        <v>0</v>
      </c>
      <c r="DO239" s="3">
        <v>45220</v>
      </c>
      <c r="DP239" s="2" t="s">
        <v>5135</v>
      </c>
      <c r="DQ239" s="28">
        <v>200984</v>
      </c>
      <c r="DR239" s="28">
        <v>0</v>
      </c>
      <c r="DS239" s="28">
        <v>200984</v>
      </c>
      <c r="DT239" s="28">
        <v>200984</v>
      </c>
      <c r="DU239" s="2" t="s">
        <v>1844</v>
      </c>
    </row>
    <row r="240" spans="1:125" x14ac:dyDescent="0.25">
      <c r="A240" s="2" t="s">
        <v>4317</v>
      </c>
      <c r="B240" s="2" t="s">
        <v>1295</v>
      </c>
      <c r="C240" s="2" t="s">
        <v>51</v>
      </c>
      <c r="D240" s="2" t="s">
        <v>52</v>
      </c>
      <c r="E240" s="2" t="s">
        <v>1620</v>
      </c>
      <c r="F240" s="2" t="s">
        <v>5478</v>
      </c>
      <c r="G240" s="2" t="s">
        <v>10</v>
      </c>
      <c r="H240" s="2" t="s">
        <v>1129</v>
      </c>
      <c r="I240" s="2" t="s">
        <v>5121</v>
      </c>
      <c r="J240" s="2" t="s">
        <v>5122</v>
      </c>
      <c r="K240" s="2" t="s">
        <v>1281</v>
      </c>
      <c r="L240" s="2" t="s">
        <v>5139</v>
      </c>
      <c r="M240" s="2" t="s">
        <v>4316</v>
      </c>
      <c r="N240" s="2" t="s">
        <v>1645</v>
      </c>
      <c r="O240" s="2" t="s">
        <v>1870</v>
      </c>
      <c r="P240" s="2" t="s">
        <v>1844</v>
      </c>
      <c r="Q240" s="2" t="s">
        <v>1296</v>
      </c>
      <c r="R240" s="2" t="s">
        <v>1844</v>
      </c>
      <c r="S240" s="2" t="s">
        <v>1875</v>
      </c>
      <c r="T240" s="2" t="s">
        <v>1278</v>
      </c>
      <c r="U240" s="2" t="s">
        <v>1844</v>
      </c>
      <c r="V240" s="2" t="s">
        <v>1844</v>
      </c>
      <c r="W240" s="2" t="s">
        <v>5125</v>
      </c>
      <c r="X240" s="2" t="s">
        <v>5126</v>
      </c>
      <c r="Y240" s="2" t="s">
        <v>1871</v>
      </c>
      <c r="Z240" s="2" t="s">
        <v>1281</v>
      </c>
      <c r="AA240" s="2" t="s">
        <v>1281</v>
      </c>
      <c r="AB240" s="2" t="s">
        <v>5127</v>
      </c>
      <c r="AC240" s="2" t="s">
        <v>1852</v>
      </c>
      <c r="AD240" s="2" t="s">
        <v>1844</v>
      </c>
      <c r="AE240" s="2" t="s">
        <v>1844</v>
      </c>
      <c r="AF240" s="2" t="s">
        <v>1873</v>
      </c>
      <c r="AG240" s="2" t="s">
        <v>1844</v>
      </c>
      <c r="AH240" s="2" t="s">
        <v>1844</v>
      </c>
      <c r="AI240" s="2" t="s">
        <v>1844</v>
      </c>
      <c r="AJ240" s="2" t="s">
        <v>1281</v>
      </c>
      <c r="AK240" s="2" t="s">
        <v>1844</v>
      </c>
      <c r="AL240" s="2" t="s">
        <v>53</v>
      </c>
      <c r="AM240" s="2" t="s">
        <v>1844</v>
      </c>
      <c r="AN240" s="2" t="s">
        <v>1844</v>
      </c>
      <c r="AO240" s="2" t="s">
        <v>1857</v>
      </c>
      <c r="AP240" s="2" t="s">
        <v>1857</v>
      </c>
      <c r="AQ240" s="2" t="s">
        <v>1844</v>
      </c>
      <c r="AR240" s="2" t="s">
        <v>1844</v>
      </c>
      <c r="AS240" s="2" t="s">
        <v>1844</v>
      </c>
      <c r="AT240" s="2" t="s">
        <v>1844</v>
      </c>
      <c r="AU240" s="2" t="s">
        <v>1844</v>
      </c>
      <c r="AV240" s="2" t="s">
        <v>1281</v>
      </c>
      <c r="AW240" s="2" t="s">
        <v>5128</v>
      </c>
      <c r="AX240" s="2" t="s">
        <v>1844</v>
      </c>
      <c r="AY240" s="2" t="s">
        <v>1752</v>
      </c>
      <c r="AZ240" s="2" t="s">
        <v>2222</v>
      </c>
      <c r="BA240" s="2" t="s">
        <v>1844</v>
      </c>
      <c r="BB240" s="2" t="s">
        <v>1844</v>
      </c>
      <c r="BC240" s="2" t="s">
        <v>1844</v>
      </c>
      <c r="BD240" s="2" t="s">
        <v>1844</v>
      </c>
      <c r="BE240" s="2" t="s">
        <v>5129</v>
      </c>
      <c r="BF240" s="2" t="s">
        <v>3308</v>
      </c>
      <c r="BG240" s="2" t="s">
        <v>1905</v>
      </c>
      <c r="BH240" s="2" t="s">
        <v>4319</v>
      </c>
      <c r="BI240" s="2" t="s">
        <v>1857</v>
      </c>
      <c r="BJ240" s="2" t="s">
        <v>4318</v>
      </c>
      <c r="BK240" s="2" t="s">
        <v>1844</v>
      </c>
      <c r="BL240" s="2" t="s">
        <v>1025</v>
      </c>
      <c r="BM240" s="2" t="s">
        <v>1844</v>
      </c>
      <c r="BN240" s="2" t="s">
        <v>1872</v>
      </c>
      <c r="BO240" s="2" t="s">
        <v>1844</v>
      </c>
      <c r="BP240" s="2" t="s">
        <v>1844</v>
      </c>
      <c r="BQ240" s="2" t="s">
        <v>5187</v>
      </c>
      <c r="BR240" s="2" t="s">
        <v>1844</v>
      </c>
      <c r="BS240" s="2" t="s">
        <v>1844</v>
      </c>
      <c r="BT240" s="2" t="s">
        <v>5509</v>
      </c>
      <c r="BU240" s="2" t="s">
        <v>1844</v>
      </c>
      <c r="BV240" s="2" t="s">
        <v>1844</v>
      </c>
      <c r="BW240" s="2" t="s">
        <v>1844</v>
      </c>
      <c r="BX240" s="2" t="s">
        <v>1844</v>
      </c>
      <c r="BY240" s="2" t="s">
        <v>1844</v>
      </c>
      <c r="BZ240" s="2" t="s">
        <v>1844</v>
      </c>
      <c r="CA240" s="2" t="s">
        <v>1844</v>
      </c>
      <c r="CB240" s="2" t="s">
        <v>1844</v>
      </c>
      <c r="CC240" s="2" t="s">
        <v>1844</v>
      </c>
      <c r="CD240" s="2" t="s">
        <v>1844</v>
      </c>
      <c r="CE240" s="2" t="s">
        <v>1854</v>
      </c>
      <c r="CF240" s="2" t="s">
        <v>1844</v>
      </c>
      <c r="CG240" s="2" t="s">
        <v>5131</v>
      </c>
      <c r="CH240" s="2" t="s">
        <v>1844</v>
      </c>
      <c r="CI240" s="2" t="s">
        <v>55</v>
      </c>
      <c r="CJ240" s="2" t="s">
        <v>1844</v>
      </c>
      <c r="CK240" s="2" t="s">
        <v>5132</v>
      </c>
      <c r="CL240" s="2" t="s">
        <v>1844</v>
      </c>
      <c r="CM240" s="2" t="s">
        <v>1844</v>
      </c>
      <c r="CN240" s="2" t="s">
        <v>1851</v>
      </c>
      <c r="CO240" s="2" t="s">
        <v>1855</v>
      </c>
      <c r="CP240" s="2" t="s">
        <v>1844</v>
      </c>
      <c r="CQ240" s="2" t="s">
        <v>1844</v>
      </c>
      <c r="CR240" s="2" t="s">
        <v>1847</v>
      </c>
      <c r="CS240" s="2" t="s">
        <v>1876</v>
      </c>
      <c r="CT240" s="2" t="s">
        <v>1844</v>
      </c>
      <c r="CU240" s="2" t="s">
        <v>5133</v>
      </c>
      <c r="CV240" s="2" t="s">
        <v>5134</v>
      </c>
      <c r="CW240" s="3">
        <v>45218</v>
      </c>
      <c r="CX240" s="3">
        <v>45218</v>
      </c>
      <c r="CY240" s="3">
        <v>45218</v>
      </c>
      <c r="CZ240" s="28">
        <v>20098</v>
      </c>
      <c r="DA240" s="4">
        <v>0</v>
      </c>
      <c r="DB240" s="3"/>
      <c r="DC240" s="3"/>
      <c r="DD240" s="3">
        <v>45218</v>
      </c>
      <c r="DE240" s="3">
        <v>45218</v>
      </c>
      <c r="DF240" s="3"/>
      <c r="DG240" s="3">
        <v>45218</v>
      </c>
      <c r="DH240" s="3"/>
      <c r="DI240" s="3">
        <v>45218</v>
      </c>
      <c r="DJ240" s="3">
        <v>45291</v>
      </c>
      <c r="DK240" s="28">
        <v>0</v>
      </c>
      <c r="DL240" s="3"/>
      <c r="DM240" s="28">
        <v>0</v>
      </c>
      <c r="DN240" s="28">
        <v>0</v>
      </c>
      <c r="DO240" s="3">
        <v>45218</v>
      </c>
      <c r="DP240" s="2" t="s">
        <v>5135</v>
      </c>
      <c r="DQ240" s="28">
        <v>20098</v>
      </c>
      <c r="DR240" s="28">
        <v>0</v>
      </c>
      <c r="DS240" s="28">
        <v>20098</v>
      </c>
      <c r="DT240" s="28">
        <v>20098</v>
      </c>
      <c r="DU240" s="2" t="s">
        <v>1844</v>
      </c>
    </row>
    <row r="241" spans="1:125" x14ac:dyDescent="0.25">
      <c r="A241" s="2" t="s">
        <v>4296</v>
      </c>
      <c r="B241" s="2" t="s">
        <v>1279</v>
      </c>
      <c r="C241" s="2" t="s">
        <v>238</v>
      </c>
      <c r="D241" s="2" t="s">
        <v>239</v>
      </c>
      <c r="E241" s="2" t="s">
        <v>1619</v>
      </c>
      <c r="F241" s="2" t="s">
        <v>5478</v>
      </c>
      <c r="G241" s="2" t="s">
        <v>10</v>
      </c>
      <c r="H241" s="2" t="s">
        <v>67</v>
      </c>
      <c r="I241" s="2" t="s">
        <v>5121</v>
      </c>
      <c r="J241" s="2" t="s">
        <v>5122</v>
      </c>
      <c r="K241" s="2" t="s">
        <v>1281</v>
      </c>
      <c r="L241" s="2" t="s">
        <v>5148</v>
      </c>
      <c r="M241" s="2" t="s">
        <v>4295</v>
      </c>
      <c r="N241" s="2" t="s">
        <v>1645</v>
      </c>
      <c r="O241" s="2" t="s">
        <v>1846</v>
      </c>
      <c r="P241" s="2" t="s">
        <v>1844</v>
      </c>
      <c r="Q241" s="2" t="s">
        <v>1296</v>
      </c>
      <c r="R241" s="2" t="s">
        <v>1844</v>
      </c>
      <c r="S241" s="2" t="s">
        <v>1844</v>
      </c>
      <c r="T241" s="2" t="s">
        <v>1278</v>
      </c>
      <c r="U241" s="2" t="s">
        <v>1844</v>
      </c>
      <c r="V241" s="2" t="s">
        <v>1844</v>
      </c>
      <c r="W241" s="2" t="s">
        <v>5125</v>
      </c>
      <c r="X241" s="2" t="s">
        <v>5126</v>
      </c>
      <c r="Y241" s="2" t="s">
        <v>1856</v>
      </c>
      <c r="Z241" s="2" t="s">
        <v>1281</v>
      </c>
      <c r="AA241" s="2" t="s">
        <v>1281</v>
      </c>
      <c r="AB241" s="2" t="s">
        <v>5127</v>
      </c>
      <c r="AC241" s="2" t="s">
        <v>1852</v>
      </c>
      <c r="AD241" s="2" t="s">
        <v>1844</v>
      </c>
      <c r="AE241" s="2" t="s">
        <v>1844</v>
      </c>
      <c r="AF241" s="2" t="s">
        <v>1844</v>
      </c>
      <c r="AG241" s="2" t="s">
        <v>1844</v>
      </c>
      <c r="AH241" s="2" t="s">
        <v>1844</v>
      </c>
      <c r="AI241" s="2" t="s">
        <v>1844</v>
      </c>
      <c r="AJ241" s="2" t="s">
        <v>1281</v>
      </c>
      <c r="AK241" s="2" t="s">
        <v>1844</v>
      </c>
      <c r="AL241" s="2" t="s">
        <v>185</v>
      </c>
      <c r="AM241" s="2" t="s">
        <v>1844</v>
      </c>
      <c r="AN241" s="2" t="s">
        <v>1844</v>
      </c>
      <c r="AO241" s="2" t="s">
        <v>1857</v>
      </c>
      <c r="AP241" s="2" t="s">
        <v>1857</v>
      </c>
      <c r="AQ241" s="2" t="s">
        <v>1844</v>
      </c>
      <c r="AR241" s="2" t="s">
        <v>1844</v>
      </c>
      <c r="AS241" s="2" t="s">
        <v>1844</v>
      </c>
      <c r="AT241" s="2" t="s">
        <v>1844</v>
      </c>
      <c r="AU241" s="2" t="s">
        <v>1844</v>
      </c>
      <c r="AV241" s="2" t="s">
        <v>1281</v>
      </c>
      <c r="AW241" s="2" t="s">
        <v>5128</v>
      </c>
      <c r="AX241" s="2" t="s">
        <v>1844</v>
      </c>
      <c r="AY241" s="2" t="s">
        <v>1752</v>
      </c>
      <c r="AZ241" s="2" t="s">
        <v>4297</v>
      </c>
      <c r="BA241" s="2" t="s">
        <v>1844</v>
      </c>
      <c r="BB241" s="2" t="s">
        <v>1844</v>
      </c>
      <c r="BC241" s="2" t="s">
        <v>1844</v>
      </c>
      <c r="BD241" s="2" t="s">
        <v>1844</v>
      </c>
      <c r="BE241" s="2" t="s">
        <v>5129</v>
      </c>
      <c r="BF241" s="2" t="s">
        <v>5510</v>
      </c>
      <c r="BG241" s="2" t="s">
        <v>1905</v>
      </c>
      <c r="BH241" s="2" t="s">
        <v>4299</v>
      </c>
      <c r="BI241" s="2" t="s">
        <v>1857</v>
      </c>
      <c r="BJ241" s="2" t="s">
        <v>4298</v>
      </c>
      <c r="BK241" s="2" t="s">
        <v>1844</v>
      </c>
      <c r="BL241" s="2" t="s">
        <v>1015</v>
      </c>
      <c r="BM241" s="2" t="s">
        <v>1844</v>
      </c>
      <c r="BN241" s="2" t="s">
        <v>1844</v>
      </c>
      <c r="BO241" s="2" t="s">
        <v>1844</v>
      </c>
      <c r="BP241" s="2" t="s">
        <v>1844</v>
      </c>
      <c r="BQ241" s="2" t="s">
        <v>5187</v>
      </c>
      <c r="BR241" s="2" t="s">
        <v>1844</v>
      </c>
      <c r="BS241" s="2" t="s">
        <v>1844</v>
      </c>
      <c r="BT241" s="2" t="s">
        <v>5511</v>
      </c>
      <c r="BU241" s="2" t="s">
        <v>1844</v>
      </c>
      <c r="BV241" s="2" t="s">
        <v>1844</v>
      </c>
      <c r="BW241" s="2" t="s">
        <v>1844</v>
      </c>
      <c r="BX241" s="2" t="s">
        <v>1844</v>
      </c>
      <c r="BY241" s="2" t="s">
        <v>1844</v>
      </c>
      <c r="BZ241" s="2" t="s">
        <v>1844</v>
      </c>
      <c r="CA241" s="2" t="s">
        <v>1844</v>
      </c>
      <c r="CB241" s="2" t="s">
        <v>1844</v>
      </c>
      <c r="CC241" s="2" t="s">
        <v>1844</v>
      </c>
      <c r="CD241" s="2" t="s">
        <v>1844</v>
      </c>
      <c r="CE241" s="2" t="s">
        <v>1854</v>
      </c>
      <c r="CF241" s="2" t="s">
        <v>1844</v>
      </c>
      <c r="CG241" s="2" t="s">
        <v>5131</v>
      </c>
      <c r="CH241" s="2" t="s">
        <v>1844</v>
      </c>
      <c r="CI241" s="2" t="s">
        <v>240</v>
      </c>
      <c r="CJ241" s="2" t="s">
        <v>1844</v>
      </c>
      <c r="CK241" s="2" t="s">
        <v>5132</v>
      </c>
      <c r="CL241" s="2" t="s">
        <v>1844</v>
      </c>
      <c r="CM241" s="2" t="s">
        <v>1844</v>
      </c>
      <c r="CN241" s="2" t="s">
        <v>1851</v>
      </c>
      <c r="CO241" s="2" t="s">
        <v>1855</v>
      </c>
      <c r="CP241" s="2" t="s">
        <v>1844</v>
      </c>
      <c r="CQ241" s="2" t="s">
        <v>1844</v>
      </c>
      <c r="CR241" s="2" t="s">
        <v>1847</v>
      </c>
      <c r="CS241" s="2" t="s">
        <v>1844</v>
      </c>
      <c r="CT241" s="2" t="s">
        <v>1844</v>
      </c>
      <c r="CU241" s="2" t="s">
        <v>5133</v>
      </c>
      <c r="CV241" s="2" t="s">
        <v>5134</v>
      </c>
      <c r="CW241" s="3">
        <v>45213</v>
      </c>
      <c r="CX241" s="3">
        <v>45213</v>
      </c>
      <c r="CY241" s="3">
        <v>45213</v>
      </c>
      <c r="CZ241" s="28">
        <v>90442</v>
      </c>
      <c r="DA241" s="4">
        <v>0</v>
      </c>
      <c r="DB241" s="3"/>
      <c r="DC241" s="3"/>
      <c r="DD241" s="3">
        <v>45213</v>
      </c>
      <c r="DE241" s="3">
        <v>45213</v>
      </c>
      <c r="DF241" s="3"/>
      <c r="DG241" s="3">
        <v>45215</v>
      </c>
      <c r="DH241" s="3"/>
      <c r="DI241" s="3">
        <v>45213</v>
      </c>
      <c r="DJ241" s="3">
        <v>45291</v>
      </c>
      <c r="DK241" s="28">
        <v>0</v>
      </c>
      <c r="DL241" s="3"/>
      <c r="DM241" s="28">
        <v>0</v>
      </c>
      <c r="DN241" s="28">
        <v>0</v>
      </c>
      <c r="DO241" s="3">
        <v>45213</v>
      </c>
      <c r="DP241" s="2" t="s">
        <v>5135</v>
      </c>
      <c r="DQ241" s="28">
        <v>90442</v>
      </c>
      <c r="DR241" s="28">
        <v>0</v>
      </c>
      <c r="DS241" s="28">
        <v>90442</v>
      </c>
      <c r="DT241" s="28">
        <v>90442</v>
      </c>
      <c r="DU241" s="2" t="s">
        <v>1844</v>
      </c>
    </row>
    <row r="242" spans="1:125" x14ac:dyDescent="0.25">
      <c r="A242" s="2" t="s">
        <v>4286</v>
      </c>
      <c r="B242" s="2" t="s">
        <v>1298</v>
      </c>
      <c r="C242" s="2" t="s">
        <v>118</v>
      </c>
      <c r="D242" s="2" t="s">
        <v>119</v>
      </c>
      <c r="E242" s="2" t="s">
        <v>1581</v>
      </c>
      <c r="F242" s="2" t="s">
        <v>5478</v>
      </c>
      <c r="G242" s="2" t="s">
        <v>10</v>
      </c>
      <c r="H242" s="2" t="s">
        <v>67</v>
      </c>
      <c r="I242" s="2" t="s">
        <v>5121</v>
      </c>
      <c r="J242" s="2" t="s">
        <v>5122</v>
      </c>
      <c r="K242" s="2" t="s">
        <v>1281</v>
      </c>
      <c r="L242" s="2" t="s">
        <v>5139</v>
      </c>
      <c r="M242" s="2" t="s">
        <v>4285</v>
      </c>
      <c r="N242" s="2" t="s">
        <v>5124</v>
      </c>
      <c r="O242" s="2" t="s">
        <v>1992</v>
      </c>
      <c r="P242" s="2" t="s">
        <v>1844</v>
      </c>
      <c r="Q242" s="2" t="s">
        <v>1531</v>
      </c>
      <c r="R242" s="2" t="s">
        <v>1844</v>
      </c>
      <c r="S242" s="2" t="s">
        <v>2001</v>
      </c>
      <c r="T242" s="2" t="s">
        <v>1278</v>
      </c>
      <c r="U242" s="2" t="s">
        <v>1844</v>
      </c>
      <c r="V242" s="2" t="s">
        <v>1844</v>
      </c>
      <c r="W242" s="2" t="s">
        <v>5125</v>
      </c>
      <c r="X242" s="2" t="s">
        <v>5126</v>
      </c>
      <c r="Y242" s="2" t="s">
        <v>1914</v>
      </c>
      <c r="Z242" s="2" t="s">
        <v>1281</v>
      </c>
      <c r="AA242" s="2" t="s">
        <v>1281</v>
      </c>
      <c r="AB242" s="2" t="s">
        <v>5127</v>
      </c>
      <c r="AC242" s="2" t="s">
        <v>1852</v>
      </c>
      <c r="AD242" s="2" t="s">
        <v>1844</v>
      </c>
      <c r="AE242" s="2" t="s">
        <v>1844</v>
      </c>
      <c r="AF242" s="2" t="s">
        <v>1844</v>
      </c>
      <c r="AG242" s="2" t="s">
        <v>1844</v>
      </c>
      <c r="AH242" s="2" t="s">
        <v>1844</v>
      </c>
      <c r="AI242" s="2" t="s">
        <v>1844</v>
      </c>
      <c r="AJ242" s="2" t="s">
        <v>1281</v>
      </c>
      <c r="AK242" s="2" t="s">
        <v>1844</v>
      </c>
      <c r="AL242" s="2" t="s">
        <v>120</v>
      </c>
      <c r="AM242" s="2" t="s">
        <v>1844</v>
      </c>
      <c r="AN242" s="2" t="s">
        <v>1844</v>
      </c>
      <c r="AO242" s="2" t="s">
        <v>1857</v>
      </c>
      <c r="AP242" s="2" t="s">
        <v>1857</v>
      </c>
      <c r="AQ242" s="2" t="s">
        <v>1844</v>
      </c>
      <c r="AR242" s="2" t="s">
        <v>1844</v>
      </c>
      <c r="AS242" s="2" t="s">
        <v>1844</v>
      </c>
      <c r="AT242" s="2" t="s">
        <v>1844</v>
      </c>
      <c r="AU242" s="2" t="s">
        <v>1844</v>
      </c>
      <c r="AV242" s="2" t="s">
        <v>1281</v>
      </c>
      <c r="AW242" s="2" t="s">
        <v>5128</v>
      </c>
      <c r="AX242" s="2" t="s">
        <v>1844</v>
      </c>
      <c r="AY242" s="2" t="s">
        <v>1752</v>
      </c>
      <c r="AZ242" s="2" t="s">
        <v>2677</v>
      </c>
      <c r="BA242" s="2" t="s">
        <v>1844</v>
      </c>
      <c r="BB242" s="2" t="s">
        <v>1844</v>
      </c>
      <c r="BC242" s="2" t="s">
        <v>1844</v>
      </c>
      <c r="BD242" s="2" t="s">
        <v>1844</v>
      </c>
      <c r="BE242" s="2" t="s">
        <v>5129</v>
      </c>
      <c r="BF242" s="2" t="s">
        <v>2375</v>
      </c>
      <c r="BG242" s="2" t="s">
        <v>1905</v>
      </c>
      <c r="BH242" s="2" t="s">
        <v>4289</v>
      </c>
      <c r="BI242" s="2" t="s">
        <v>1857</v>
      </c>
      <c r="BJ242" s="2" t="s">
        <v>2107</v>
      </c>
      <c r="BK242" s="2" t="s">
        <v>1844</v>
      </c>
      <c r="BL242" s="2" t="s">
        <v>1025</v>
      </c>
      <c r="BM242" s="2" t="s">
        <v>1844</v>
      </c>
      <c r="BN242" s="2" t="s">
        <v>1999</v>
      </c>
      <c r="BO242" s="2" t="s">
        <v>1844</v>
      </c>
      <c r="BP242" s="2" t="s">
        <v>1844</v>
      </c>
      <c r="BQ242" s="2" t="s">
        <v>5187</v>
      </c>
      <c r="BR242" s="2" t="s">
        <v>1844</v>
      </c>
      <c r="BS242" s="2" t="s">
        <v>1844</v>
      </c>
      <c r="BT242" s="2" t="s">
        <v>5512</v>
      </c>
      <c r="BU242" s="2" t="s">
        <v>1844</v>
      </c>
      <c r="BV242" s="2" t="s">
        <v>1844</v>
      </c>
      <c r="BW242" s="2" t="s">
        <v>1844</v>
      </c>
      <c r="BX242" s="2" t="s">
        <v>1844</v>
      </c>
      <c r="BY242" s="2" t="s">
        <v>1844</v>
      </c>
      <c r="BZ242" s="2" t="s">
        <v>1844</v>
      </c>
      <c r="CA242" s="2" t="s">
        <v>1844</v>
      </c>
      <c r="CB242" s="2" t="s">
        <v>1844</v>
      </c>
      <c r="CC242" s="2" t="s">
        <v>1844</v>
      </c>
      <c r="CD242" s="2" t="s">
        <v>1844</v>
      </c>
      <c r="CE242" s="2" t="s">
        <v>1854</v>
      </c>
      <c r="CF242" s="2" t="s">
        <v>1844</v>
      </c>
      <c r="CG242" s="2" t="s">
        <v>1844</v>
      </c>
      <c r="CH242" s="2" t="s">
        <v>1844</v>
      </c>
      <c r="CI242" s="2" t="s">
        <v>121</v>
      </c>
      <c r="CJ242" s="2" t="s">
        <v>1844</v>
      </c>
      <c r="CK242" s="2" t="s">
        <v>5132</v>
      </c>
      <c r="CL242" s="2" t="s">
        <v>1844</v>
      </c>
      <c r="CM242" s="2" t="s">
        <v>1844</v>
      </c>
      <c r="CN242" s="2" t="s">
        <v>1851</v>
      </c>
      <c r="CO242" s="2" t="s">
        <v>1855</v>
      </c>
      <c r="CP242" s="2" t="s">
        <v>1844</v>
      </c>
      <c r="CQ242" s="2" t="s">
        <v>1844</v>
      </c>
      <c r="CR242" s="2" t="s">
        <v>1847</v>
      </c>
      <c r="CS242" s="2" t="s">
        <v>2002</v>
      </c>
      <c r="CT242" s="2" t="s">
        <v>1844</v>
      </c>
      <c r="CU242" s="2" t="s">
        <v>1844</v>
      </c>
      <c r="CV242" s="2" t="s">
        <v>5134</v>
      </c>
      <c r="CW242" s="3">
        <v>45205</v>
      </c>
      <c r="CX242" s="3">
        <v>45205</v>
      </c>
      <c r="CY242" s="3">
        <v>45205</v>
      </c>
      <c r="CZ242" s="28">
        <v>602952</v>
      </c>
      <c r="DA242" s="4">
        <v>0</v>
      </c>
      <c r="DB242" s="3"/>
      <c r="DC242" s="3"/>
      <c r="DD242" s="3">
        <v>45205</v>
      </c>
      <c r="DE242" s="3">
        <v>45205</v>
      </c>
      <c r="DF242" s="3"/>
      <c r="DG242" s="3">
        <v>45205</v>
      </c>
      <c r="DH242" s="3"/>
      <c r="DI242" s="3">
        <v>45205</v>
      </c>
      <c r="DJ242" s="3">
        <v>45291</v>
      </c>
      <c r="DK242" s="28">
        <v>0</v>
      </c>
      <c r="DL242" s="3"/>
      <c r="DM242" s="28">
        <v>0</v>
      </c>
      <c r="DN242" s="28">
        <v>0</v>
      </c>
      <c r="DO242" s="3">
        <v>45205</v>
      </c>
      <c r="DP242" s="2" t="s">
        <v>5135</v>
      </c>
      <c r="DQ242" s="28">
        <v>0</v>
      </c>
      <c r="DR242" s="28">
        <v>0</v>
      </c>
      <c r="DS242" s="28">
        <v>0</v>
      </c>
      <c r="DT242" s="28">
        <v>602952</v>
      </c>
      <c r="DU242" s="2" t="s">
        <v>1844</v>
      </c>
    </row>
    <row r="243" spans="1:125" x14ac:dyDescent="0.25">
      <c r="A243" s="2" t="s">
        <v>4281</v>
      </c>
      <c r="B243" s="2" t="s">
        <v>1279</v>
      </c>
      <c r="C243" s="2" t="s">
        <v>183</v>
      </c>
      <c r="D243" s="2" t="s">
        <v>184</v>
      </c>
      <c r="E243" s="2" t="s">
        <v>1617</v>
      </c>
      <c r="F243" s="2" t="s">
        <v>5478</v>
      </c>
      <c r="G243" s="2" t="s">
        <v>10</v>
      </c>
      <c r="H243" s="2" t="s">
        <v>67</v>
      </c>
      <c r="I243" s="2" t="s">
        <v>5121</v>
      </c>
      <c r="J243" s="2" t="s">
        <v>5122</v>
      </c>
      <c r="K243" s="2" t="s">
        <v>1281</v>
      </c>
      <c r="L243" s="2" t="s">
        <v>5139</v>
      </c>
      <c r="M243" s="2" t="s">
        <v>4280</v>
      </c>
      <c r="N243" s="2" t="s">
        <v>1645</v>
      </c>
      <c r="O243" s="2" t="s">
        <v>1887</v>
      </c>
      <c r="P243" s="2" t="s">
        <v>1844</v>
      </c>
      <c r="Q243" s="2" t="s">
        <v>1531</v>
      </c>
      <c r="R243" s="2" t="s">
        <v>1844</v>
      </c>
      <c r="S243" s="2" t="s">
        <v>1844</v>
      </c>
      <c r="T243" s="2" t="s">
        <v>1278</v>
      </c>
      <c r="U243" s="2" t="s">
        <v>1844</v>
      </c>
      <c r="V243" s="2" t="s">
        <v>1844</v>
      </c>
      <c r="W243" s="2" t="s">
        <v>5125</v>
      </c>
      <c r="X243" s="2" t="s">
        <v>5126</v>
      </c>
      <c r="Y243" s="2" t="s">
        <v>1890</v>
      </c>
      <c r="Z243" s="2" t="s">
        <v>1281</v>
      </c>
      <c r="AA243" s="2" t="s">
        <v>1281</v>
      </c>
      <c r="AB243" s="2" t="s">
        <v>5127</v>
      </c>
      <c r="AC243" s="2" t="s">
        <v>1852</v>
      </c>
      <c r="AD243" s="2" t="s">
        <v>1844</v>
      </c>
      <c r="AE243" s="2" t="s">
        <v>1844</v>
      </c>
      <c r="AF243" s="2" t="s">
        <v>1844</v>
      </c>
      <c r="AG243" s="2" t="s">
        <v>1844</v>
      </c>
      <c r="AH243" s="2" t="s">
        <v>1844</v>
      </c>
      <c r="AI243" s="2" t="s">
        <v>1844</v>
      </c>
      <c r="AJ243" s="2" t="s">
        <v>1281</v>
      </c>
      <c r="AK243" s="2" t="s">
        <v>1844</v>
      </c>
      <c r="AL243" s="2" t="s">
        <v>185</v>
      </c>
      <c r="AM243" s="2" t="s">
        <v>1844</v>
      </c>
      <c r="AN243" s="2" t="s">
        <v>1844</v>
      </c>
      <c r="AO243" s="2" t="s">
        <v>1857</v>
      </c>
      <c r="AP243" s="2" t="s">
        <v>1857</v>
      </c>
      <c r="AQ243" s="2" t="s">
        <v>1844</v>
      </c>
      <c r="AR243" s="2" t="s">
        <v>1844</v>
      </c>
      <c r="AS243" s="2" t="s">
        <v>1844</v>
      </c>
      <c r="AT243" s="2" t="s">
        <v>1844</v>
      </c>
      <c r="AU243" s="2" t="s">
        <v>1844</v>
      </c>
      <c r="AV243" s="2" t="s">
        <v>1281</v>
      </c>
      <c r="AW243" s="2" t="s">
        <v>5128</v>
      </c>
      <c r="AX243" s="2" t="s">
        <v>1844</v>
      </c>
      <c r="AY243" s="2" t="s">
        <v>1752</v>
      </c>
      <c r="AZ243" s="2" t="s">
        <v>2125</v>
      </c>
      <c r="BA243" s="2" t="s">
        <v>1844</v>
      </c>
      <c r="BB243" s="2" t="s">
        <v>1844</v>
      </c>
      <c r="BC243" s="2" t="s">
        <v>1844</v>
      </c>
      <c r="BD243" s="2" t="s">
        <v>1844</v>
      </c>
      <c r="BE243" s="2" t="s">
        <v>5129</v>
      </c>
      <c r="BF243" s="2" t="s">
        <v>1905</v>
      </c>
      <c r="BG243" s="2" t="s">
        <v>1857</v>
      </c>
      <c r="BH243" s="2" t="s">
        <v>4282</v>
      </c>
      <c r="BI243" s="2" t="s">
        <v>1857</v>
      </c>
      <c r="BJ243" s="2" t="s">
        <v>2921</v>
      </c>
      <c r="BK243" s="2" t="s">
        <v>1844</v>
      </c>
      <c r="BL243" s="2" t="s">
        <v>1025</v>
      </c>
      <c r="BM243" s="2" t="s">
        <v>1844</v>
      </c>
      <c r="BN243" s="2" t="s">
        <v>1844</v>
      </c>
      <c r="BO243" s="2" t="s">
        <v>1844</v>
      </c>
      <c r="BP243" s="2" t="s">
        <v>1844</v>
      </c>
      <c r="BQ243" s="2" t="s">
        <v>5187</v>
      </c>
      <c r="BR243" s="2" t="s">
        <v>1844</v>
      </c>
      <c r="BS243" s="2" t="s">
        <v>1844</v>
      </c>
      <c r="BT243" s="2" t="s">
        <v>5513</v>
      </c>
      <c r="BU243" s="2" t="s">
        <v>1844</v>
      </c>
      <c r="BV243" s="2" t="s">
        <v>1844</v>
      </c>
      <c r="BW243" s="2" t="s">
        <v>1844</v>
      </c>
      <c r="BX243" s="2" t="s">
        <v>1844</v>
      </c>
      <c r="BY243" s="2" t="s">
        <v>1844</v>
      </c>
      <c r="BZ243" s="2" t="s">
        <v>1844</v>
      </c>
      <c r="CA243" s="2" t="s">
        <v>1844</v>
      </c>
      <c r="CB243" s="2" t="s">
        <v>1844</v>
      </c>
      <c r="CC243" s="2" t="s">
        <v>1844</v>
      </c>
      <c r="CD243" s="2" t="s">
        <v>1844</v>
      </c>
      <c r="CE243" s="2" t="s">
        <v>1854</v>
      </c>
      <c r="CF243" s="2" t="s">
        <v>1844</v>
      </c>
      <c r="CG243" s="2" t="s">
        <v>5131</v>
      </c>
      <c r="CH243" s="2" t="s">
        <v>1844</v>
      </c>
      <c r="CI243" s="2" t="s">
        <v>186</v>
      </c>
      <c r="CJ243" s="2" t="s">
        <v>1844</v>
      </c>
      <c r="CK243" s="2" t="s">
        <v>5132</v>
      </c>
      <c r="CL243" s="2" t="s">
        <v>1844</v>
      </c>
      <c r="CM243" s="2" t="s">
        <v>1844</v>
      </c>
      <c r="CN243" s="2" t="s">
        <v>1851</v>
      </c>
      <c r="CO243" s="2" t="s">
        <v>1855</v>
      </c>
      <c r="CP243" s="2" t="s">
        <v>1844</v>
      </c>
      <c r="CQ243" s="2" t="s">
        <v>1844</v>
      </c>
      <c r="CR243" s="2" t="s">
        <v>1847</v>
      </c>
      <c r="CS243" s="2" t="s">
        <v>1844</v>
      </c>
      <c r="CT243" s="2" t="s">
        <v>1844</v>
      </c>
      <c r="CU243" s="2" t="s">
        <v>5133</v>
      </c>
      <c r="CV243" s="2" t="s">
        <v>5134</v>
      </c>
      <c r="CW243" s="3">
        <v>45202</v>
      </c>
      <c r="CX243" s="3">
        <v>45202</v>
      </c>
      <c r="CY243" s="3">
        <v>45202</v>
      </c>
      <c r="CZ243" s="28">
        <v>200984</v>
      </c>
      <c r="DA243" s="4">
        <v>0</v>
      </c>
      <c r="DB243" s="3"/>
      <c r="DC243" s="3"/>
      <c r="DD243" s="3">
        <v>45202</v>
      </c>
      <c r="DE243" s="3">
        <v>45202</v>
      </c>
      <c r="DF243" s="3"/>
      <c r="DG243" s="3">
        <v>45205</v>
      </c>
      <c r="DH243" s="3"/>
      <c r="DI243" s="3">
        <v>45202</v>
      </c>
      <c r="DJ243" s="3">
        <v>45291</v>
      </c>
      <c r="DK243" s="28">
        <v>0</v>
      </c>
      <c r="DL243" s="3"/>
      <c r="DM243" s="28">
        <v>0</v>
      </c>
      <c r="DN243" s="28">
        <v>0</v>
      </c>
      <c r="DO243" s="3">
        <v>45202</v>
      </c>
      <c r="DP243" s="2" t="s">
        <v>5135</v>
      </c>
      <c r="DQ243" s="28">
        <v>0</v>
      </c>
      <c r="DR243" s="28">
        <v>0</v>
      </c>
      <c r="DS243" s="28">
        <v>0</v>
      </c>
      <c r="DT243" s="28">
        <v>200984</v>
      </c>
      <c r="DU243" s="2" t="s">
        <v>1844</v>
      </c>
    </row>
    <row r="244" spans="1:125" x14ac:dyDescent="0.25">
      <c r="A244" s="2" t="s">
        <v>4255</v>
      </c>
      <c r="B244" s="2" t="s">
        <v>1298</v>
      </c>
      <c r="C244" s="2" t="s">
        <v>325</v>
      </c>
      <c r="D244" s="2" t="s">
        <v>326</v>
      </c>
      <c r="E244" s="2" t="s">
        <v>1614</v>
      </c>
      <c r="F244" s="2" t="s">
        <v>5478</v>
      </c>
      <c r="G244" s="2" t="s">
        <v>10</v>
      </c>
      <c r="H244" s="2" t="s">
        <v>60</v>
      </c>
      <c r="I244" s="2" t="s">
        <v>5121</v>
      </c>
      <c r="J244" s="2" t="s">
        <v>5122</v>
      </c>
      <c r="K244" s="2" t="s">
        <v>1281</v>
      </c>
      <c r="L244" s="2" t="s">
        <v>5139</v>
      </c>
      <c r="M244" s="2" t="s">
        <v>4254</v>
      </c>
      <c r="N244" s="2" t="s">
        <v>1646</v>
      </c>
      <c r="O244" s="2" t="s">
        <v>1960</v>
      </c>
      <c r="P244" s="2" t="s">
        <v>1844</v>
      </c>
      <c r="Q244" s="2" t="s">
        <v>1299</v>
      </c>
      <c r="R244" s="2" t="s">
        <v>1844</v>
      </c>
      <c r="S244" s="2" t="s">
        <v>1844</v>
      </c>
      <c r="T244" s="2" t="s">
        <v>1278</v>
      </c>
      <c r="U244" s="2" t="s">
        <v>1844</v>
      </c>
      <c r="V244" s="2" t="s">
        <v>1844</v>
      </c>
      <c r="W244" s="2" t="s">
        <v>5125</v>
      </c>
      <c r="X244" s="2" t="s">
        <v>5126</v>
      </c>
      <c r="Y244" s="2" t="s">
        <v>1914</v>
      </c>
      <c r="Z244" s="2" t="s">
        <v>1281</v>
      </c>
      <c r="AA244" s="2" t="s">
        <v>1281</v>
      </c>
      <c r="AB244" s="2" t="s">
        <v>5127</v>
      </c>
      <c r="AC244" s="2" t="s">
        <v>1852</v>
      </c>
      <c r="AD244" s="2" t="s">
        <v>1844</v>
      </c>
      <c r="AE244" s="2" t="s">
        <v>1844</v>
      </c>
      <c r="AF244" s="2" t="s">
        <v>1844</v>
      </c>
      <c r="AG244" s="2" t="s">
        <v>1844</v>
      </c>
      <c r="AH244" s="2" t="s">
        <v>1844</v>
      </c>
      <c r="AI244" s="2" t="s">
        <v>1844</v>
      </c>
      <c r="AJ244" s="2" t="s">
        <v>1281</v>
      </c>
      <c r="AK244" s="2" t="s">
        <v>1844</v>
      </c>
      <c r="AL244" s="2" t="s">
        <v>120</v>
      </c>
      <c r="AM244" s="2" t="s">
        <v>1844</v>
      </c>
      <c r="AN244" s="2" t="s">
        <v>1844</v>
      </c>
      <c r="AO244" s="2" t="s">
        <v>1857</v>
      </c>
      <c r="AP244" s="2" t="s">
        <v>1857</v>
      </c>
      <c r="AQ244" s="2" t="s">
        <v>1844</v>
      </c>
      <c r="AR244" s="2" t="s">
        <v>1844</v>
      </c>
      <c r="AS244" s="2" t="s">
        <v>1844</v>
      </c>
      <c r="AT244" s="2" t="s">
        <v>1844</v>
      </c>
      <c r="AU244" s="2" t="s">
        <v>1844</v>
      </c>
      <c r="AV244" s="2" t="s">
        <v>1281</v>
      </c>
      <c r="AW244" s="2" t="s">
        <v>5128</v>
      </c>
      <c r="AX244" s="2" t="s">
        <v>1844</v>
      </c>
      <c r="AY244" s="2" t="s">
        <v>1752</v>
      </c>
      <c r="AZ244" s="2" t="s">
        <v>4257</v>
      </c>
      <c r="BA244" s="2" t="s">
        <v>1844</v>
      </c>
      <c r="BB244" s="2" t="s">
        <v>1844</v>
      </c>
      <c r="BC244" s="2" t="s">
        <v>1844</v>
      </c>
      <c r="BD244" s="2" t="s">
        <v>1844</v>
      </c>
      <c r="BE244" s="2" t="s">
        <v>5129</v>
      </c>
      <c r="BF244" s="2" t="s">
        <v>4257</v>
      </c>
      <c r="BG244" s="2" t="s">
        <v>2804</v>
      </c>
      <c r="BH244" s="2" t="s">
        <v>4258</v>
      </c>
      <c r="BI244" s="2" t="s">
        <v>1857</v>
      </c>
      <c r="BJ244" s="2" t="s">
        <v>2804</v>
      </c>
      <c r="BK244" s="2" t="s">
        <v>1844</v>
      </c>
      <c r="BL244" s="2" t="s">
        <v>1025</v>
      </c>
      <c r="BM244" s="2" t="s">
        <v>1844</v>
      </c>
      <c r="BN244" s="2" t="s">
        <v>1844</v>
      </c>
      <c r="BO244" s="2" t="s">
        <v>1844</v>
      </c>
      <c r="BP244" s="2" t="s">
        <v>1844</v>
      </c>
      <c r="BQ244" s="2" t="s">
        <v>5187</v>
      </c>
      <c r="BR244" s="2" t="s">
        <v>1844</v>
      </c>
      <c r="BS244" s="2" t="s">
        <v>1844</v>
      </c>
      <c r="BT244" s="2" t="s">
        <v>5514</v>
      </c>
      <c r="BU244" s="2" t="s">
        <v>1844</v>
      </c>
      <c r="BV244" s="2" t="s">
        <v>1844</v>
      </c>
      <c r="BW244" s="2" t="s">
        <v>1844</v>
      </c>
      <c r="BX244" s="2" t="s">
        <v>1844</v>
      </c>
      <c r="BY244" s="2" t="s">
        <v>1844</v>
      </c>
      <c r="BZ244" s="2" t="s">
        <v>1844</v>
      </c>
      <c r="CA244" s="2" t="s">
        <v>1844</v>
      </c>
      <c r="CB244" s="2" t="s">
        <v>1844</v>
      </c>
      <c r="CC244" s="2" t="s">
        <v>1844</v>
      </c>
      <c r="CD244" s="2" t="s">
        <v>1844</v>
      </c>
      <c r="CE244" s="2" t="s">
        <v>1854</v>
      </c>
      <c r="CF244" s="2" t="s">
        <v>1844</v>
      </c>
      <c r="CG244" s="2" t="s">
        <v>5131</v>
      </c>
      <c r="CH244" s="2" t="s">
        <v>1844</v>
      </c>
      <c r="CI244" s="2" t="s">
        <v>121</v>
      </c>
      <c r="CJ244" s="2" t="s">
        <v>1844</v>
      </c>
      <c r="CK244" s="2" t="s">
        <v>5132</v>
      </c>
      <c r="CL244" s="2" t="s">
        <v>1844</v>
      </c>
      <c r="CM244" s="2" t="s">
        <v>1844</v>
      </c>
      <c r="CN244" s="2" t="s">
        <v>1851</v>
      </c>
      <c r="CO244" s="2" t="s">
        <v>1855</v>
      </c>
      <c r="CP244" s="2" t="s">
        <v>1844</v>
      </c>
      <c r="CQ244" s="2" t="s">
        <v>1844</v>
      </c>
      <c r="CR244" s="2" t="s">
        <v>1847</v>
      </c>
      <c r="CS244" s="2" t="s">
        <v>1844</v>
      </c>
      <c r="CT244" s="2" t="s">
        <v>1844</v>
      </c>
      <c r="CU244" s="2" t="s">
        <v>5133</v>
      </c>
      <c r="CV244" s="2" t="s">
        <v>5134</v>
      </c>
      <c r="CW244" s="3">
        <v>45180</v>
      </c>
      <c r="CX244" s="3">
        <v>45180</v>
      </c>
      <c r="CY244" s="3">
        <v>45181</v>
      </c>
      <c r="CZ244" s="28">
        <v>20108</v>
      </c>
      <c r="DA244" s="4">
        <v>0</v>
      </c>
      <c r="DB244" s="3"/>
      <c r="DC244" s="3"/>
      <c r="DD244" s="3">
        <v>45181</v>
      </c>
      <c r="DE244" s="3">
        <v>45180</v>
      </c>
      <c r="DF244" s="3"/>
      <c r="DG244" s="3">
        <v>45181</v>
      </c>
      <c r="DH244" s="3">
        <v>45180</v>
      </c>
      <c r="DI244" s="3">
        <v>45180</v>
      </c>
      <c r="DJ244" s="3">
        <v>45200</v>
      </c>
      <c r="DK244" s="28">
        <v>0</v>
      </c>
      <c r="DL244" s="3"/>
      <c r="DM244" s="28">
        <v>0</v>
      </c>
      <c r="DN244" s="28">
        <v>0</v>
      </c>
      <c r="DO244" s="3">
        <v>45180</v>
      </c>
      <c r="DP244" s="2" t="s">
        <v>5135</v>
      </c>
      <c r="DQ244" s="28">
        <v>0</v>
      </c>
      <c r="DR244" s="28">
        <v>0</v>
      </c>
      <c r="DS244" s="28">
        <v>0</v>
      </c>
      <c r="DT244" s="28">
        <v>20108</v>
      </c>
      <c r="DU244" s="2" t="s">
        <v>1844</v>
      </c>
    </row>
    <row r="245" spans="1:125" x14ac:dyDescent="0.25">
      <c r="A245" s="2" t="s">
        <v>4216</v>
      </c>
      <c r="B245" s="2" t="s">
        <v>1291</v>
      </c>
      <c r="C245" s="2" t="s">
        <v>405</v>
      </c>
      <c r="D245" s="2" t="s">
        <v>406</v>
      </c>
      <c r="E245" s="2" t="s">
        <v>1610</v>
      </c>
      <c r="F245" s="2" t="s">
        <v>5478</v>
      </c>
      <c r="G245" s="2" t="s">
        <v>10</v>
      </c>
      <c r="H245" s="2" t="s">
        <v>54</v>
      </c>
      <c r="I245" s="2" t="s">
        <v>5121</v>
      </c>
      <c r="J245" s="2" t="s">
        <v>5122</v>
      </c>
      <c r="K245" s="2" t="s">
        <v>1281</v>
      </c>
      <c r="L245" s="2" t="s">
        <v>5123</v>
      </c>
      <c r="M245" s="2" t="s">
        <v>4215</v>
      </c>
      <c r="N245" s="2" t="s">
        <v>1645</v>
      </c>
      <c r="O245" s="2" t="s">
        <v>1844</v>
      </c>
      <c r="P245" s="2" t="s">
        <v>1844</v>
      </c>
      <c r="Q245" s="2" t="s">
        <v>1296</v>
      </c>
      <c r="R245" s="2" t="s">
        <v>1844</v>
      </c>
      <c r="S245" s="2" t="s">
        <v>1844</v>
      </c>
      <c r="T245" s="2" t="s">
        <v>1278</v>
      </c>
      <c r="U245" s="2" t="s">
        <v>1844</v>
      </c>
      <c r="V245" s="2" t="s">
        <v>1844</v>
      </c>
      <c r="W245" s="2" t="s">
        <v>5125</v>
      </c>
      <c r="X245" s="2" t="s">
        <v>5126</v>
      </c>
      <c r="Y245" s="2" t="s">
        <v>1866</v>
      </c>
      <c r="Z245" s="2" t="s">
        <v>1281</v>
      </c>
      <c r="AA245" s="2" t="s">
        <v>1281</v>
      </c>
      <c r="AB245" s="2" t="s">
        <v>5127</v>
      </c>
      <c r="AC245" s="2" t="s">
        <v>1852</v>
      </c>
      <c r="AD245" s="2" t="s">
        <v>1844</v>
      </c>
      <c r="AE245" s="2" t="s">
        <v>1844</v>
      </c>
      <c r="AF245" s="2" t="s">
        <v>1844</v>
      </c>
      <c r="AG245" s="2" t="s">
        <v>1844</v>
      </c>
      <c r="AH245" s="2" t="s">
        <v>1844</v>
      </c>
      <c r="AI245" s="2" t="s">
        <v>1844</v>
      </c>
      <c r="AJ245" s="2" t="s">
        <v>1281</v>
      </c>
      <c r="AK245" s="2" t="s">
        <v>1844</v>
      </c>
      <c r="AL245" s="2" t="s">
        <v>154</v>
      </c>
      <c r="AM245" s="2" t="s">
        <v>1844</v>
      </c>
      <c r="AN245" s="2" t="s">
        <v>1844</v>
      </c>
      <c r="AO245" s="2" t="s">
        <v>1857</v>
      </c>
      <c r="AP245" s="2" t="s">
        <v>1857</v>
      </c>
      <c r="AQ245" s="2" t="s">
        <v>1844</v>
      </c>
      <c r="AR245" s="2" t="s">
        <v>1844</v>
      </c>
      <c r="AS245" s="2" t="s">
        <v>1844</v>
      </c>
      <c r="AT245" s="2" t="s">
        <v>1844</v>
      </c>
      <c r="AU245" s="2" t="s">
        <v>1844</v>
      </c>
      <c r="AV245" s="2" t="s">
        <v>1281</v>
      </c>
      <c r="AW245" s="2" t="s">
        <v>5128</v>
      </c>
      <c r="AX245" s="2" t="s">
        <v>1844</v>
      </c>
      <c r="AY245" s="2" t="s">
        <v>1752</v>
      </c>
      <c r="AZ245" s="2" t="s">
        <v>2081</v>
      </c>
      <c r="BA245" s="2" t="s">
        <v>1844</v>
      </c>
      <c r="BB245" s="2" t="s">
        <v>1844</v>
      </c>
      <c r="BC245" s="2" t="s">
        <v>1844</v>
      </c>
      <c r="BD245" s="2" t="s">
        <v>1844</v>
      </c>
      <c r="BE245" s="2" t="s">
        <v>5129</v>
      </c>
      <c r="BF245" s="2" t="s">
        <v>2081</v>
      </c>
      <c r="BG245" s="2" t="s">
        <v>1877</v>
      </c>
      <c r="BH245" s="2" t="s">
        <v>4217</v>
      </c>
      <c r="BI245" s="2" t="s">
        <v>1857</v>
      </c>
      <c r="BJ245" s="2" t="s">
        <v>1877</v>
      </c>
      <c r="BK245" s="2" t="s">
        <v>1844</v>
      </c>
      <c r="BL245" s="2" t="s">
        <v>1025</v>
      </c>
      <c r="BM245" s="2" t="s">
        <v>1844</v>
      </c>
      <c r="BN245" s="2" t="s">
        <v>1844</v>
      </c>
      <c r="BO245" s="2" t="s">
        <v>1844</v>
      </c>
      <c r="BP245" s="2" t="s">
        <v>1844</v>
      </c>
      <c r="BQ245" s="2" t="s">
        <v>5187</v>
      </c>
      <c r="BR245" s="2" t="s">
        <v>1844</v>
      </c>
      <c r="BS245" s="2" t="s">
        <v>1844</v>
      </c>
      <c r="BT245" s="2" t="s">
        <v>5515</v>
      </c>
      <c r="BU245" s="2" t="s">
        <v>1844</v>
      </c>
      <c r="BV245" s="2" t="s">
        <v>1844</v>
      </c>
      <c r="BW245" s="2" t="s">
        <v>1844</v>
      </c>
      <c r="BX245" s="2" t="s">
        <v>1844</v>
      </c>
      <c r="BY245" s="2" t="s">
        <v>1844</v>
      </c>
      <c r="BZ245" s="2" t="s">
        <v>1844</v>
      </c>
      <c r="CA245" s="2" t="s">
        <v>1844</v>
      </c>
      <c r="CB245" s="2" t="s">
        <v>1844</v>
      </c>
      <c r="CC245" s="2" t="s">
        <v>1844</v>
      </c>
      <c r="CD245" s="2" t="s">
        <v>1844</v>
      </c>
      <c r="CE245" s="2" t="s">
        <v>1854</v>
      </c>
      <c r="CF245" s="2" t="s">
        <v>1844</v>
      </c>
      <c r="CG245" s="2" t="s">
        <v>5131</v>
      </c>
      <c r="CH245" s="2" t="s">
        <v>1844</v>
      </c>
      <c r="CI245" s="2" t="s">
        <v>155</v>
      </c>
      <c r="CJ245" s="2" t="s">
        <v>1844</v>
      </c>
      <c r="CK245" s="2" t="s">
        <v>5132</v>
      </c>
      <c r="CL245" s="2" t="s">
        <v>1844</v>
      </c>
      <c r="CM245" s="2" t="s">
        <v>1844</v>
      </c>
      <c r="CN245" s="2" t="s">
        <v>1851</v>
      </c>
      <c r="CO245" s="2" t="s">
        <v>1855</v>
      </c>
      <c r="CP245" s="2" t="s">
        <v>1844</v>
      </c>
      <c r="CQ245" s="2" t="s">
        <v>1844</v>
      </c>
      <c r="CR245" s="2" t="s">
        <v>1844</v>
      </c>
      <c r="CS245" s="2" t="s">
        <v>1844</v>
      </c>
      <c r="CT245" s="2" t="s">
        <v>1844</v>
      </c>
      <c r="CU245" s="2" t="s">
        <v>5133</v>
      </c>
      <c r="CV245" s="2" t="s">
        <v>5134</v>
      </c>
      <c r="CW245" s="3">
        <v>45174</v>
      </c>
      <c r="CX245" s="3">
        <v>45174</v>
      </c>
      <c r="CY245" s="3">
        <v>45174</v>
      </c>
      <c r="CZ245" s="28">
        <v>150738</v>
      </c>
      <c r="DA245" s="4">
        <v>0</v>
      </c>
      <c r="DB245" s="3"/>
      <c r="DC245" s="3"/>
      <c r="DD245" s="3">
        <v>45174</v>
      </c>
      <c r="DE245" s="3">
        <v>45174</v>
      </c>
      <c r="DF245" s="3"/>
      <c r="DG245" s="3">
        <v>45174</v>
      </c>
      <c r="DH245" s="3"/>
      <c r="DI245" s="3">
        <v>45174</v>
      </c>
      <c r="DJ245" s="3">
        <v>45200</v>
      </c>
      <c r="DK245" s="28">
        <v>0</v>
      </c>
      <c r="DL245" s="3"/>
      <c r="DM245" s="28">
        <v>0</v>
      </c>
      <c r="DN245" s="28">
        <v>0</v>
      </c>
      <c r="DO245" s="3">
        <v>45174</v>
      </c>
      <c r="DP245" s="2" t="s">
        <v>5135</v>
      </c>
      <c r="DQ245" s="28">
        <v>150738</v>
      </c>
      <c r="DR245" s="28">
        <v>0</v>
      </c>
      <c r="DS245" s="28">
        <v>150738</v>
      </c>
      <c r="DT245" s="28">
        <v>150738</v>
      </c>
      <c r="DU245" s="2" t="s">
        <v>1844</v>
      </c>
    </row>
    <row r="246" spans="1:125" x14ac:dyDescent="0.25">
      <c r="A246" s="2" t="s">
        <v>4202</v>
      </c>
      <c r="B246" s="2" t="s">
        <v>1295</v>
      </c>
      <c r="C246" s="2" t="s">
        <v>51</v>
      </c>
      <c r="D246" s="2" t="s">
        <v>52</v>
      </c>
      <c r="E246" s="2" t="s">
        <v>1607</v>
      </c>
      <c r="F246" s="2" t="s">
        <v>5478</v>
      </c>
      <c r="G246" s="2" t="s">
        <v>10</v>
      </c>
      <c r="H246" s="2" t="s">
        <v>67</v>
      </c>
      <c r="I246" s="2" t="s">
        <v>5121</v>
      </c>
      <c r="J246" s="2" t="s">
        <v>5122</v>
      </c>
      <c r="K246" s="2" t="s">
        <v>1281</v>
      </c>
      <c r="L246" s="2" t="s">
        <v>5139</v>
      </c>
      <c r="M246" s="2" t="s">
        <v>4201</v>
      </c>
      <c r="N246" s="2" t="s">
        <v>1645</v>
      </c>
      <c r="O246" s="2" t="s">
        <v>1870</v>
      </c>
      <c r="P246" s="2" t="s">
        <v>1844</v>
      </c>
      <c r="Q246" s="2" t="s">
        <v>1296</v>
      </c>
      <c r="R246" s="2" t="s">
        <v>1844</v>
      </c>
      <c r="S246" s="2" t="s">
        <v>1875</v>
      </c>
      <c r="T246" s="2" t="s">
        <v>1278</v>
      </c>
      <c r="U246" s="2" t="s">
        <v>1844</v>
      </c>
      <c r="V246" s="2" t="s">
        <v>1844</v>
      </c>
      <c r="W246" s="2" t="s">
        <v>5125</v>
      </c>
      <c r="X246" s="2" t="s">
        <v>5126</v>
      </c>
      <c r="Y246" s="2" t="s">
        <v>1871</v>
      </c>
      <c r="Z246" s="2" t="s">
        <v>1281</v>
      </c>
      <c r="AA246" s="2" t="s">
        <v>1281</v>
      </c>
      <c r="AB246" s="2" t="s">
        <v>5127</v>
      </c>
      <c r="AC246" s="2" t="s">
        <v>1852</v>
      </c>
      <c r="AD246" s="2" t="s">
        <v>1844</v>
      </c>
      <c r="AE246" s="2" t="s">
        <v>1844</v>
      </c>
      <c r="AF246" s="2" t="s">
        <v>1873</v>
      </c>
      <c r="AG246" s="2" t="s">
        <v>1844</v>
      </c>
      <c r="AH246" s="2" t="s">
        <v>1844</v>
      </c>
      <c r="AI246" s="2" t="s">
        <v>1844</v>
      </c>
      <c r="AJ246" s="2" t="s">
        <v>1281</v>
      </c>
      <c r="AK246" s="2" t="s">
        <v>1844</v>
      </c>
      <c r="AL246" s="2" t="s">
        <v>53</v>
      </c>
      <c r="AM246" s="2" t="s">
        <v>1844</v>
      </c>
      <c r="AN246" s="2" t="s">
        <v>1844</v>
      </c>
      <c r="AO246" s="2" t="s">
        <v>1857</v>
      </c>
      <c r="AP246" s="2" t="s">
        <v>1857</v>
      </c>
      <c r="AQ246" s="2" t="s">
        <v>1844</v>
      </c>
      <c r="AR246" s="2" t="s">
        <v>1844</v>
      </c>
      <c r="AS246" s="2" t="s">
        <v>1844</v>
      </c>
      <c r="AT246" s="2" t="s">
        <v>1844</v>
      </c>
      <c r="AU246" s="2" t="s">
        <v>1844</v>
      </c>
      <c r="AV246" s="2" t="s">
        <v>1281</v>
      </c>
      <c r="AW246" s="2" t="s">
        <v>5128</v>
      </c>
      <c r="AX246" s="2" t="s">
        <v>1844</v>
      </c>
      <c r="AY246" s="2" t="s">
        <v>1752</v>
      </c>
      <c r="AZ246" s="2" t="s">
        <v>2150</v>
      </c>
      <c r="BA246" s="2" t="s">
        <v>1844</v>
      </c>
      <c r="BB246" s="2" t="s">
        <v>1844</v>
      </c>
      <c r="BC246" s="2" t="s">
        <v>1844</v>
      </c>
      <c r="BD246" s="2" t="s">
        <v>1844</v>
      </c>
      <c r="BE246" s="2" t="s">
        <v>5129</v>
      </c>
      <c r="BF246" s="2" t="s">
        <v>5516</v>
      </c>
      <c r="BG246" s="2" t="s">
        <v>1905</v>
      </c>
      <c r="BH246" s="2" t="s">
        <v>5517</v>
      </c>
      <c r="BI246" s="2" t="s">
        <v>1857</v>
      </c>
      <c r="BJ246" s="2" t="s">
        <v>2583</v>
      </c>
      <c r="BK246" s="2" t="s">
        <v>1844</v>
      </c>
      <c r="BL246" s="2" t="s">
        <v>1025</v>
      </c>
      <c r="BM246" s="2" t="s">
        <v>1844</v>
      </c>
      <c r="BN246" s="2" t="s">
        <v>1872</v>
      </c>
      <c r="BO246" s="2" t="s">
        <v>1844</v>
      </c>
      <c r="BP246" s="2" t="s">
        <v>1844</v>
      </c>
      <c r="BQ246" s="2" t="s">
        <v>5187</v>
      </c>
      <c r="BR246" s="2" t="s">
        <v>1844</v>
      </c>
      <c r="BS246" s="2" t="s">
        <v>1844</v>
      </c>
      <c r="BT246" s="2" t="s">
        <v>5518</v>
      </c>
      <c r="BU246" s="2" t="s">
        <v>1844</v>
      </c>
      <c r="BV246" s="2" t="s">
        <v>1844</v>
      </c>
      <c r="BW246" s="2" t="s">
        <v>1844</v>
      </c>
      <c r="BX246" s="2" t="s">
        <v>1844</v>
      </c>
      <c r="BY246" s="2" t="s">
        <v>1844</v>
      </c>
      <c r="BZ246" s="2" t="s">
        <v>1844</v>
      </c>
      <c r="CA246" s="2" t="s">
        <v>1844</v>
      </c>
      <c r="CB246" s="2" t="s">
        <v>1844</v>
      </c>
      <c r="CC246" s="2" t="s">
        <v>1844</v>
      </c>
      <c r="CD246" s="2" t="s">
        <v>1844</v>
      </c>
      <c r="CE246" s="2" t="s">
        <v>1854</v>
      </c>
      <c r="CF246" s="2" t="s">
        <v>1844</v>
      </c>
      <c r="CG246" s="2" t="s">
        <v>5131</v>
      </c>
      <c r="CH246" s="2" t="s">
        <v>1844</v>
      </c>
      <c r="CI246" s="2" t="s">
        <v>55</v>
      </c>
      <c r="CJ246" s="2" t="s">
        <v>1844</v>
      </c>
      <c r="CK246" s="2" t="s">
        <v>5132</v>
      </c>
      <c r="CL246" s="2" t="s">
        <v>1844</v>
      </c>
      <c r="CM246" s="2" t="s">
        <v>1844</v>
      </c>
      <c r="CN246" s="2" t="s">
        <v>1851</v>
      </c>
      <c r="CO246" s="2" t="s">
        <v>1855</v>
      </c>
      <c r="CP246" s="2" t="s">
        <v>1844</v>
      </c>
      <c r="CQ246" s="2" t="s">
        <v>1844</v>
      </c>
      <c r="CR246" s="2" t="s">
        <v>1847</v>
      </c>
      <c r="CS246" s="2" t="s">
        <v>1876</v>
      </c>
      <c r="CT246" s="2" t="s">
        <v>1844</v>
      </c>
      <c r="CU246" s="2" t="s">
        <v>5133</v>
      </c>
      <c r="CV246" s="2" t="s">
        <v>5134</v>
      </c>
      <c r="CW246" s="3">
        <v>45171</v>
      </c>
      <c r="CX246" s="3">
        <v>45171</v>
      </c>
      <c r="CY246" s="3">
        <v>45171</v>
      </c>
      <c r="CZ246" s="28">
        <v>100492</v>
      </c>
      <c r="DA246" s="4">
        <v>0</v>
      </c>
      <c r="DB246" s="3"/>
      <c r="DC246" s="3"/>
      <c r="DD246" s="3">
        <v>45171</v>
      </c>
      <c r="DE246" s="3">
        <v>45171</v>
      </c>
      <c r="DF246" s="3"/>
      <c r="DG246" s="3">
        <v>45172</v>
      </c>
      <c r="DH246" s="3"/>
      <c r="DI246" s="3">
        <v>45171</v>
      </c>
      <c r="DJ246" s="3">
        <v>45200</v>
      </c>
      <c r="DK246" s="28">
        <v>0</v>
      </c>
      <c r="DL246" s="3"/>
      <c r="DM246" s="28">
        <v>0</v>
      </c>
      <c r="DN246" s="28">
        <v>0</v>
      </c>
      <c r="DO246" s="3">
        <v>45171</v>
      </c>
      <c r="DP246" s="2" t="s">
        <v>5135</v>
      </c>
      <c r="DQ246" s="28">
        <v>100492</v>
      </c>
      <c r="DR246" s="28">
        <v>0</v>
      </c>
      <c r="DS246" s="28">
        <v>100492</v>
      </c>
      <c r="DT246" s="28">
        <v>100492</v>
      </c>
      <c r="DU246" s="2" t="s">
        <v>1844</v>
      </c>
    </row>
    <row r="247" spans="1:125" x14ac:dyDescent="0.25">
      <c r="A247" s="2" t="s">
        <v>4189</v>
      </c>
      <c r="B247" s="2" t="s">
        <v>1291</v>
      </c>
      <c r="C247" s="2" t="s">
        <v>152</v>
      </c>
      <c r="D247" s="2" t="s">
        <v>153</v>
      </c>
      <c r="E247" s="2" t="s">
        <v>1606</v>
      </c>
      <c r="F247" s="2" t="s">
        <v>5478</v>
      </c>
      <c r="G247" s="2" t="s">
        <v>10</v>
      </c>
      <c r="H247" s="2" t="s">
        <v>1042</v>
      </c>
      <c r="I247" s="2" t="s">
        <v>5121</v>
      </c>
      <c r="J247" s="2" t="s">
        <v>5122</v>
      </c>
      <c r="K247" s="2" t="s">
        <v>1281</v>
      </c>
      <c r="L247" s="2" t="s">
        <v>5123</v>
      </c>
      <c r="M247" s="2" t="s">
        <v>4188</v>
      </c>
      <c r="N247" s="2" t="s">
        <v>1645</v>
      </c>
      <c r="O247" s="2" t="s">
        <v>2176</v>
      </c>
      <c r="P247" s="2" t="s">
        <v>1844</v>
      </c>
      <c r="Q247" s="2" t="s">
        <v>1296</v>
      </c>
      <c r="R247" s="2" t="s">
        <v>1844</v>
      </c>
      <c r="S247" s="2" t="s">
        <v>1883</v>
      </c>
      <c r="T247" s="2" t="s">
        <v>1278</v>
      </c>
      <c r="U247" s="2" t="s">
        <v>1844</v>
      </c>
      <c r="V247" s="2" t="s">
        <v>1844</v>
      </c>
      <c r="W247" s="2" t="s">
        <v>5125</v>
      </c>
      <c r="X247" s="2" t="s">
        <v>5126</v>
      </c>
      <c r="Y247" s="2" t="s">
        <v>1866</v>
      </c>
      <c r="Z247" s="2" t="s">
        <v>1281</v>
      </c>
      <c r="AA247" s="2" t="s">
        <v>1281</v>
      </c>
      <c r="AB247" s="2" t="s">
        <v>5127</v>
      </c>
      <c r="AC247" s="2" t="s">
        <v>1852</v>
      </c>
      <c r="AD247" s="2" t="s">
        <v>1844</v>
      </c>
      <c r="AE247" s="2" t="s">
        <v>1844</v>
      </c>
      <c r="AF247" s="2" t="s">
        <v>1844</v>
      </c>
      <c r="AG247" s="2" t="s">
        <v>1844</v>
      </c>
      <c r="AH247" s="2" t="s">
        <v>1844</v>
      </c>
      <c r="AI247" s="2" t="s">
        <v>1844</v>
      </c>
      <c r="AJ247" s="2" t="s">
        <v>1281</v>
      </c>
      <c r="AK247" s="2" t="s">
        <v>1844</v>
      </c>
      <c r="AL247" s="2" t="s">
        <v>154</v>
      </c>
      <c r="AM247" s="2" t="s">
        <v>1844</v>
      </c>
      <c r="AN247" s="2" t="s">
        <v>1844</v>
      </c>
      <c r="AO247" s="2" t="s">
        <v>1857</v>
      </c>
      <c r="AP247" s="2" t="s">
        <v>1857</v>
      </c>
      <c r="AQ247" s="2" t="s">
        <v>1844</v>
      </c>
      <c r="AR247" s="2" t="s">
        <v>1844</v>
      </c>
      <c r="AS247" s="2" t="s">
        <v>1844</v>
      </c>
      <c r="AT247" s="2" t="s">
        <v>1844</v>
      </c>
      <c r="AU247" s="2" t="s">
        <v>1844</v>
      </c>
      <c r="AV247" s="2" t="s">
        <v>1281</v>
      </c>
      <c r="AW247" s="2" t="s">
        <v>5128</v>
      </c>
      <c r="AX247" s="2" t="s">
        <v>1844</v>
      </c>
      <c r="AY247" s="2" t="s">
        <v>1752</v>
      </c>
      <c r="AZ247" s="2" t="s">
        <v>4191</v>
      </c>
      <c r="BA247" s="2" t="s">
        <v>1844</v>
      </c>
      <c r="BB247" s="2" t="s">
        <v>1844</v>
      </c>
      <c r="BC247" s="2" t="s">
        <v>1844</v>
      </c>
      <c r="BD247" s="2" t="s">
        <v>1844</v>
      </c>
      <c r="BE247" s="2" t="s">
        <v>5129</v>
      </c>
      <c r="BF247" s="2" t="s">
        <v>1877</v>
      </c>
      <c r="BG247" s="2" t="s">
        <v>1961</v>
      </c>
      <c r="BH247" s="2" t="s">
        <v>4192</v>
      </c>
      <c r="BI247" s="2" t="s">
        <v>1857</v>
      </c>
      <c r="BJ247" s="2" t="s">
        <v>2113</v>
      </c>
      <c r="BK247" s="2" t="s">
        <v>1844</v>
      </c>
      <c r="BL247" s="2" t="s">
        <v>1025</v>
      </c>
      <c r="BM247" s="2" t="s">
        <v>1844</v>
      </c>
      <c r="BN247" s="2" t="s">
        <v>1882</v>
      </c>
      <c r="BO247" s="2" t="s">
        <v>1844</v>
      </c>
      <c r="BP247" s="2" t="s">
        <v>1844</v>
      </c>
      <c r="BQ247" s="2" t="s">
        <v>5187</v>
      </c>
      <c r="BR247" s="2" t="s">
        <v>1844</v>
      </c>
      <c r="BS247" s="2" t="s">
        <v>1844</v>
      </c>
      <c r="BT247" s="2" t="s">
        <v>5519</v>
      </c>
      <c r="BU247" s="2" t="s">
        <v>1844</v>
      </c>
      <c r="BV247" s="2" t="s">
        <v>1844</v>
      </c>
      <c r="BW247" s="2" t="s">
        <v>1844</v>
      </c>
      <c r="BX247" s="2" t="s">
        <v>1844</v>
      </c>
      <c r="BY247" s="2" t="s">
        <v>1844</v>
      </c>
      <c r="BZ247" s="2" t="s">
        <v>1844</v>
      </c>
      <c r="CA247" s="2" t="s">
        <v>1844</v>
      </c>
      <c r="CB247" s="2" t="s">
        <v>1844</v>
      </c>
      <c r="CC247" s="2" t="s">
        <v>1844</v>
      </c>
      <c r="CD247" s="2" t="s">
        <v>1844</v>
      </c>
      <c r="CE247" s="2" t="s">
        <v>1854</v>
      </c>
      <c r="CF247" s="2" t="s">
        <v>1844</v>
      </c>
      <c r="CG247" s="2" t="s">
        <v>5131</v>
      </c>
      <c r="CH247" s="2" t="s">
        <v>1844</v>
      </c>
      <c r="CI247" s="2" t="s">
        <v>155</v>
      </c>
      <c r="CJ247" s="2" t="s">
        <v>1844</v>
      </c>
      <c r="CK247" s="2" t="s">
        <v>5132</v>
      </c>
      <c r="CL247" s="2" t="s">
        <v>1844</v>
      </c>
      <c r="CM247" s="2" t="s">
        <v>1844</v>
      </c>
      <c r="CN247" s="2" t="s">
        <v>1851</v>
      </c>
      <c r="CO247" s="2" t="s">
        <v>1855</v>
      </c>
      <c r="CP247" s="2" t="s">
        <v>1844</v>
      </c>
      <c r="CQ247" s="2" t="s">
        <v>1844</v>
      </c>
      <c r="CR247" s="2" t="s">
        <v>1847</v>
      </c>
      <c r="CS247" s="2" t="s">
        <v>1884</v>
      </c>
      <c r="CT247" s="2" t="s">
        <v>1844</v>
      </c>
      <c r="CU247" s="2" t="s">
        <v>5133</v>
      </c>
      <c r="CV247" s="2" t="s">
        <v>5134</v>
      </c>
      <c r="CW247" s="3">
        <v>45170</v>
      </c>
      <c r="CX247" s="3">
        <v>45170</v>
      </c>
      <c r="CY247" s="3">
        <v>45170</v>
      </c>
      <c r="CZ247" s="28">
        <v>134659</v>
      </c>
      <c r="DA247" s="4">
        <v>0</v>
      </c>
      <c r="DB247" s="3"/>
      <c r="DC247" s="3"/>
      <c r="DD247" s="3">
        <v>45170</v>
      </c>
      <c r="DE247" s="3">
        <v>45170</v>
      </c>
      <c r="DF247" s="3"/>
      <c r="DG247" s="3">
        <v>45170</v>
      </c>
      <c r="DH247" s="3"/>
      <c r="DI247" s="3">
        <v>45170</v>
      </c>
      <c r="DJ247" s="3">
        <v>45200</v>
      </c>
      <c r="DK247" s="28">
        <v>0</v>
      </c>
      <c r="DL247" s="3"/>
      <c r="DM247" s="28">
        <v>0</v>
      </c>
      <c r="DN247" s="28">
        <v>0</v>
      </c>
      <c r="DO247" s="3">
        <v>45170</v>
      </c>
      <c r="DP247" s="2" t="s">
        <v>5135</v>
      </c>
      <c r="DQ247" s="28">
        <v>200984</v>
      </c>
      <c r="DR247" s="28">
        <v>0</v>
      </c>
      <c r="DS247" s="28">
        <v>200984</v>
      </c>
      <c r="DT247" s="28">
        <v>134659</v>
      </c>
      <c r="DU247" s="2" t="s">
        <v>1844</v>
      </c>
    </row>
    <row r="248" spans="1:125" x14ac:dyDescent="0.25">
      <c r="A248" s="2" t="s">
        <v>4199</v>
      </c>
      <c r="B248" s="2" t="s">
        <v>1279</v>
      </c>
      <c r="C248" s="2" t="s">
        <v>238</v>
      </c>
      <c r="D248" s="2" t="s">
        <v>239</v>
      </c>
      <c r="E248" s="2" t="s">
        <v>1331</v>
      </c>
      <c r="F248" s="2" t="s">
        <v>5478</v>
      </c>
      <c r="G248" s="2" t="s">
        <v>10</v>
      </c>
      <c r="H248" s="2" t="s">
        <v>1042</v>
      </c>
      <c r="I248" s="2" t="s">
        <v>5121</v>
      </c>
      <c r="J248" s="2" t="s">
        <v>5122</v>
      </c>
      <c r="K248" s="2" t="s">
        <v>1281</v>
      </c>
      <c r="L248" s="2" t="s">
        <v>5148</v>
      </c>
      <c r="M248" s="2" t="s">
        <v>4198</v>
      </c>
      <c r="N248" s="2" t="s">
        <v>1645</v>
      </c>
      <c r="O248" s="2" t="s">
        <v>1846</v>
      </c>
      <c r="P248" s="2" t="s">
        <v>1844</v>
      </c>
      <c r="Q248" s="2" t="s">
        <v>1296</v>
      </c>
      <c r="R248" s="2" t="s">
        <v>1844</v>
      </c>
      <c r="S248" s="2" t="s">
        <v>1844</v>
      </c>
      <c r="T248" s="2" t="s">
        <v>1278</v>
      </c>
      <c r="U248" s="2" t="s">
        <v>1844</v>
      </c>
      <c r="V248" s="2" t="s">
        <v>1844</v>
      </c>
      <c r="W248" s="2" t="s">
        <v>5125</v>
      </c>
      <c r="X248" s="2" t="s">
        <v>5126</v>
      </c>
      <c r="Y248" s="2" t="s">
        <v>1856</v>
      </c>
      <c r="Z248" s="2" t="s">
        <v>1281</v>
      </c>
      <c r="AA248" s="2" t="s">
        <v>1281</v>
      </c>
      <c r="AB248" s="2" t="s">
        <v>5127</v>
      </c>
      <c r="AC248" s="2" t="s">
        <v>1852</v>
      </c>
      <c r="AD248" s="2" t="s">
        <v>1844</v>
      </c>
      <c r="AE248" s="2" t="s">
        <v>1844</v>
      </c>
      <c r="AF248" s="2" t="s">
        <v>1844</v>
      </c>
      <c r="AG248" s="2" t="s">
        <v>1844</v>
      </c>
      <c r="AH248" s="2" t="s">
        <v>1844</v>
      </c>
      <c r="AI248" s="2" t="s">
        <v>1844</v>
      </c>
      <c r="AJ248" s="2" t="s">
        <v>1281</v>
      </c>
      <c r="AK248" s="2" t="s">
        <v>1844</v>
      </c>
      <c r="AL248" s="2" t="s">
        <v>185</v>
      </c>
      <c r="AM248" s="2" t="s">
        <v>1844</v>
      </c>
      <c r="AN248" s="2" t="s">
        <v>1844</v>
      </c>
      <c r="AO248" s="2" t="s">
        <v>1857</v>
      </c>
      <c r="AP248" s="2" t="s">
        <v>1857</v>
      </c>
      <c r="AQ248" s="2" t="s">
        <v>1844</v>
      </c>
      <c r="AR248" s="2" t="s">
        <v>1844</v>
      </c>
      <c r="AS248" s="2" t="s">
        <v>1844</v>
      </c>
      <c r="AT248" s="2" t="s">
        <v>1844</v>
      </c>
      <c r="AU248" s="2" t="s">
        <v>1844</v>
      </c>
      <c r="AV248" s="2" t="s">
        <v>1281</v>
      </c>
      <c r="AW248" s="2" t="s">
        <v>5128</v>
      </c>
      <c r="AX248" s="2" t="s">
        <v>1844</v>
      </c>
      <c r="AY248" s="2" t="s">
        <v>1752</v>
      </c>
      <c r="AZ248" s="2" t="s">
        <v>3794</v>
      </c>
      <c r="BA248" s="2" t="s">
        <v>1844</v>
      </c>
      <c r="BB248" s="2" t="s">
        <v>1844</v>
      </c>
      <c r="BC248" s="2" t="s">
        <v>1844</v>
      </c>
      <c r="BD248" s="2" t="s">
        <v>1844</v>
      </c>
      <c r="BE248" s="2" t="s">
        <v>5129</v>
      </c>
      <c r="BF248" s="2" t="s">
        <v>3794</v>
      </c>
      <c r="BG248" s="2" t="s">
        <v>1975</v>
      </c>
      <c r="BH248" s="2" t="s">
        <v>4200</v>
      </c>
      <c r="BI248" s="2" t="s">
        <v>1857</v>
      </c>
      <c r="BJ248" s="2" t="s">
        <v>1975</v>
      </c>
      <c r="BK248" s="2" t="s">
        <v>1844</v>
      </c>
      <c r="BL248" s="2" t="s">
        <v>1015</v>
      </c>
      <c r="BM248" s="2" t="s">
        <v>1844</v>
      </c>
      <c r="BN248" s="2" t="s">
        <v>1844</v>
      </c>
      <c r="BO248" s="2" t="s">
        <v>1844</v>
      </c>
      <c r="BP248" s="2" t="s">
        <v>1844</v>
      </c>
      <c r="BQ248" s="2" t="s">
        <v>5213</v>
      </c>
      <c r="BR248" s="2" t="s">
        <v>1844</v>
      </c>
      <c r="BS248" s="2" t="s">
        <v>1844</v>
      </c>
      <c r="BT248" s="2" t="s">
        <v>5520</v>
      </c>
      <c r="BU248" s="2" t="s">
        <v>1844</v>
      </c>
      <c r="BV248" s="2" t="s">
        <v>1844</v>
      </c>
      <c r="BW248" s="2" t="s">
        <v>1844</v>
      </c>
      <c r="BX248" s="2" t="s">
        <v>1844</v>
      </c>
      <c r="BY248" s="2" t="s">
        <v>1844</v>
      </c>
      <c r="BZ248" s="2" t="s">
        <v>1844</v>
      </c>
      <c r="CA248" s="2" t="s">
        <v>1844</v>
      </c>
      <c r="CB248" s="2" t="s">
        <v>1844</v>
      </c>
      <c r="CC248" s="2" t="s">
        <v>1844</v>
      </c>
      <c r="CD248" s="2" t="s">
        <v>1844</v>
      </c>
      <c r="CE248" s="2" t="s">
        <v>1854</v>
      </c>
      <c r="CF248" s="2" t="s">
        <v>1844</v>
      </c>
      <c r="CG248" s="2" t="s">
        <v>5131</v>
      </c>
      <c r="CH248" s="2" t="s">
        <v>1844</v>
      </c>
      <c r="CI248" s="2" t="s">
        <v>240</v>
      </c>
      <c r="CJ248" s="2" t="s">
        <v>1844</v>
      </c>
      <c r="CK248" s="2" t="s">
        <v>5132</v>
      </c>
      <c r="CL248" s="2" t="s">
        <v>1844</v>
      </c>
      <c r="CM248" s="2" t="s">
        <v>1844</v>
      </c>
      <c r="CN248" s="2" t="s">
        <v>1851</v>
      </c>
      <c r="CO248" s="2" t="s">
        <v>1855</v>
      </c>
      <c r="CP248" s="2" t="s">
        <v>1844</v>
      </c>
      <c r="CQ248" s="2" t="s">
        <v>1844</v>
      </c>
      <c r="CR248" s="2" t="s">
        <v>1847</v>
      </c>
      <c r="CS248" s="2" t="s">
        <v>1844</v>
      </c>
      <c r="CT248" s="2" t="s">
        <v>1844</v>
      </c>
      <c r="CU248" s="2" t="s">
        <v>5133</v>
      </c>
      <c r="CV248" s="2" t="s">
        <v>5134</v>
      </c>
      <c r="CW248" s="3">
        <v>45170</v>
      </c>
      <c r="CX248" s="3">
        <v>45170</v>
      </c>
      <c r="CY248" s="3">
        <v>45170</v>
      </c>
      <c r="CZ248" s="28">
        <v>83408</v>
      </c>
      <c r="DA248" s="4">
        <v>0</v>
      </c>
      <c r="DB248" s="3"/>
      <c r="DC248" s="3"/>
      <c r="DD248" s="3">
        <v>45170</v>
      </c>
      <c r="DE248" s="3">
        <v>45170</v>
      </c>
      <c r="DF248" s="3"/>
      <c r="DG248" s="3">
        <v>45170</v>
      </c>
      <c r="DH248" s="3"/>
      <c r="DI248" s="3">
        <v>45170</v>
      </c>
      <c r="DJ248" s="3">
        <v>45405</v>
      </c>
      <c r="DK248" s="28">
        <v>0</v>
      </c>
      <c r="DL248" s="3"/>
      <c r="DM248" s="28">
        <v>0</v>
      </c>
      <c r="DN248" s="28">
        <v>0</v>
      </c>
      <c r="DO248" s="3">
        <v>45170</v>
      </c>
      <c r="DP248" s="2" t="s">
        <v>5135</v>
      </c>
      <c r="DQ248" s="28">
        <v>100492</v>
      </c>
      <c r="DR248" s="28">
        <v>0</v>
      </c>
      <c r="DS248" s="28">
        <v>100492</v>
      </c>
      <c r="DT248" s="28">
        <v>83408</v>
      </c>
      <c r="DU248" s="2" t="s">
        <v>1844</v>
      </c>
    </row>
    <row r="249" spans="1:125" x14ac:dyDescent="0.25">
      <c r="A249" s="2" t="s">
        <v>4182</v>
      </c>
      <c r="B249" s="2" t="s">
        <v>1298</v>
      </c>
      <c r="C249" s="2" t="s">
        <v>325</v>
      </c>
      <c r="D249" s="2" t="s">
        <v>326</v>
      </c>
      <c r="E249" s="2" t="s">
        <v>1604</v>
      </c>
      <c r="F249" s="2" t="s">
        <v>5478</v>
      </c>
      <c r="G249" s="2" t="s">
        <v>10</v>
      </c>
      <c r="H249" s="2" t="s">
        <v>67</v>
      </c>
      <c r="I249" s="2" t="s">
        <v>5121</v>
      </c>
      <c r="J249" s="2" t="s">
        <v>5122</v>
      </c>
      <c r="K249" s="2" t="s">
        <v>1281</v>
      </c>
      <c r="L249" s="2" t="s">
        <v>5148</v>
      </c>
      <c r="M249" s="2" t="s">
        <v>4181</v>
      </c>
      <c r="N249" s="2" t="s">
        <v>1645</v>
      </c>
      <c r="O249" s="2" t="s">
        <v>1960</v>
      </c>
      <c r="P249" s="2" t="s">
        <v>1844</v>
      </c>
      <c r="Q249" s="2" t="s">
        <v>1296</v>
      </c>
      <c r="R249" s="2" t="s">
        <v>1844</v>
      </c>
      <c r="S249" s="2" t="s">
        <v>1844</v>
      </c>
      <c r="T249" s="2" t="s">
        <v>1278</v>
      </c>
      <c r="U249" s="2" t="s">
        <v>1844</v>
      </c>
      <c r="V249" s="2" t="s">
        <v>1844</v>
      </c>
      <c r="W249" s="2" t="s">
        <v>5125</v>
      </c>
      <c r="X249" s="2" t="s">
        <v>5126</v>
      </c>
      <c r="Y249" s="2" t="s">
        <v>1914</v>
      </c>
      <c r="Z249" s="2" t="s">
        <v>1281</v>
      </c>
      <c r="AA249" s="2" t="s">
        <v>1281</v>
      </c>
      <c r="AB249" s="2" t="s">
        <v>5127</v>
      </c>
      <c r="AC249" s="2" t="s">
        <v>1852</v>
      </c>
      <c r="AD249" s="2" t="s">
        <v>1844</v>
      </c>
      <c r="AE249" s="2" t="s">
        <v>1844</v>
      </c>
      <c r="AF249" s="2" t="s">
        <v>1844</v>
      </c>
      <c r="AG249" s="2" t="s">
        <v>1844</v>
      </c>
      <c r="AH249" s="2" t="s">
        <v>1844</v>
      </c>
      <c r="AI249" s="2" t="s">
        <v>1844</v>
      </c>
      <c r="AJ249" s="2" t="s">
        <v>1281</v>
      </c>
      <c r="AK249" s="2" t="s">
        <v>1844</v>
      </c>
      <c r="AL249" s="2" t="s">
        <v>120</v>
      </c>
      <c r="AM249" s="2" t="s">
        <v>1844</v>
      </c>
      <c r="AN249" s="2" t="s">
        <v>1844</v>
      </c>
      <c r="AO249" s="2" t="s">
        <v>1857</v>
      </c>
      <c r="AP249" s="2" t="s">
        <v>1857</v>
      </c>
      <c r="AQ249" s="2" t="s">
        <v>1844</v>
      </c>
      <c r="AR249" s="2" t="s">
        <v>1844</v>
      </c>
      <c r="AS249" s="2" t="s">
        <v>1844</v>
      </c>
      <c r="AT249" s="2" t="s">
        <v>1844</v>
      </c>
      <c r="AU249" s="2" t="s">
        <v>1844</v>
      </c>
      <c r="AV249" s="2" t="s">
        <v>1281</v>
      </c>
      <c r="AW249" s="2" t="s">
        <v>5128</v>
      </c>
      <c r="AX249" s="2" t="s">
        <v>1844</v>
      </c>
      <c r="AY249" s="2" t="s">
        <v>1752</v>
      </c>
      <c r="AZ249" s="2" t="s">
        <v>4183</v>
      </c>
      <c r="BA249" s="2" t="s">
        <v>1844</v>
      </c>
      <c r="BB249" s="2" t="s">
        <v>1844</v>
      </c>
      <c r="BC249" s="2" t="s">
        <v>1844</v>
      </c>
      <c r="BD249" s="2" t="s">
        <v>1844</v>
      </c>
      <c r="BE249" s="2" t="s">
        <v>5129</v>
      </c>
      <c r="BF249" s="2" t="s">
        <v>2391</v>
      </c>
      <c r="BG249" s="2" t="s">
        <v>1905</v>
      </c>
      <c r="BH249" s="2" t="s">
        <v>4184</v>
      </c>
      <c r="BI249" s="2" t="s">
        <v>1857</v>
      </c>
      <c r="BJ249" s="2" t="s">
        <v>5010</v>
      </c>
      <c r="BK249" s="2" t="s">
        <v>1844</v>
      </c>
      <c r="BL249" s="2" t="s">
        <v>1025</v>
      </c>
      <c r="BM249" s="2" t="s">
        <v>1844</v>
      </c>
      <c r="BN249" s="2" t="s">
        <v>1844</v>
      </c>
      <c r="BO249" s="2" t="s">
        <v>1844</v>
      </c>
      <c r="BP249" s="2" t="s">
        <v>1844</v>
      </c>
      <c r="BQ249" s="2" t="s">
        <v>5187</v>
      </c>
      <c r="BR249" s="2" t="s">
        <v>1844</v>
      </c>
      <c r="BS249" s="2" t="s">
        <v>1844</v>
      </c>
      <c r="BT249" s="2" t="s">
        <v>5521</v>
      </c>
      <c r="BU249" s="2" t="s">
        <v>1844</v>
      </c>
      <c r="BV249" s="2" t="s">
        <v>1844</v>
      </c>
      <c r="BW249" s="2" t="s">
        <v>1844</v>
      </c>
      <c r="BX249" s="2" t="s">
        <v>1844</v>
      </c>
      <c r="BY249" s="2" t="s">
        <v>1844</v>
      </c>
      <c r="BZ249" s="2" t="s">
        <v>1844</v>
      </c>
      <c r="CA249" s="2" t="s">
        <v>1844</v>
      </c>
      <c r="CB249" s="2" t="s">
        <v>1844</v>
      </c>
      <c r="CC249" s="2" t="s">
        <v>1844</v>
      </c>
      <c r="CD249" s="2" t="s">
        <v>1844</v>
      </c>
      <c r="CE249" s="2" t="s">
        <v>1854</v>
      </c>
      <c r="CF249" s="2" t="s">
        <v>1844</v>
      </c>
      <c r="CG249" s="2" t="s">
        <v>5131</v>
      </c>
      <c r="CH249" s="2" t="s">
        <v>1844</v>
      </c>
      <c r="CI249" s="2" t="s">
        <v>121</v>
      </c>
      <c r="CJ249" s="2" t="s">
        <v>1844</v>
      </c>
      <c r="CK249" s="2" t="s">
        <v>5132</v>
      </c>
      <c r="CL249" s="2" t="s">
        <v>1844</v>
      </c>
      <c r="CM249" s="2" t="s">
        <v>1844</v>
      </c>
      <c r="CN249" s="2" t="s">
        <v>1851</v>
      </c>
      <c r="CO249" s="2" t="s">
        <v>1855</v>
      </c>
      <c r="CP249" s="2" t="s">
        <v>1844</v>
      </c>
      <c r="CQ249" s="2" t="s">
        <v>1844</v>
      </c>
      <c r="CR249" s="2" t="s">
        <v>1847</v>
      </c>
      <c r="CS249" s="2" t="s">
        <v>1844</v>
      </c>
      <c r="CT249" s="2" t="s">
        <v>1844</v>
      </c>
      <c r="CU249" s="2" t="s">
        <v>5133</v>
      </c>
      <c r="CV249" s="2" t="s">
        <v>5134</v>
      </c>
      <c r="CW249" s="3">
        <v>45169</v>
      </c>
      <c r="CX249" s="3">
        <v>45169</v>
      </c>
      <c r="CY249" s="3">
        <v>45169</v>
      </c>
      <c r="CZ249" s="28">
        <v>263296</v>
      </c>
      <c r="DA249" s="4">
        <v>0</v>
      </c>
      <c r="DB249" s="3"/>
      <c r="DC249" s="3"/>
      <c r="DD249" s="3">
        <v>45169</v>
      </c>
      <c r="DE249" s="3">
        <v>45169</v>
      </c>
      <c r="DF249" s="3"/>
      <c r="DG249" s="3">
        <v>45169</v>
      </c>
      <c r="DH249" s="3"/>
      <c r="DI249" s="3">
        <v>45169</v>
      </c>
      <c r="DJ249" s="3">
        <v>45200</v>
      </c>
      <c r="DK249" s="28">
        <v>0</v>
      </c>
      <c r="DL249" s="3"/>
      <c r="DM249" s="28">
        <v>0</v>
      </c>
      <c r="DN249" s="28">
        <v>0</v>
      </c>
      <c r="DO249" s="3">
        <v>45169</v>
      </c>
      <c r="DP249" s="2" t="s">
        <v>5135</v>
      </c>
      <c r="DQ249" s="28">
        <v>401968</v>
      </c>
      <c r="DR249" s="28">
        <v>0</v>
      </c>
      <c r="DS249" s="28">
        <v>401968</v>
      </c>
      <c r="DT249" s="28">
        <v>263296</v>
      </c>
      <c r="DU249" s="2" t="s">
        <v>1844</v>
      </c>
    </row>
    <row r="250" spans="1:125" x14ac:dyDescent="0.25">
      <c r="A250" s="2" t="s">
        <v>3963</v>
      </c>
      <c r="B250" s="2" t="s">
        <v>1295</v>
      </c>
      <c r="C250" s="2" t="s">
        <v>51</v>
      </c>
      <c r="D250" s="2" t="s">
        <v>52</v>
      </c>
      <c r="E250" s="2" t="s">
        <v>1575</v>
      </c>
      <c r="F250" s="2" t="s">
        <v>5478</v>
      </c>
      <c r="G250" s="2" t="s">
        <v>10</v>
      </c>
      <c r="H250" s="2" t="s">
        <v>1129</v>
      </c>
      <c r="I250" s="2" t="s">
        <v>5121</v>
      </c>
      <c r="J250" s="2" t="s">
        <v>5122</v>
      </c>
      <c r="K250" s="2" t="s">
        <v>1281</v>
      </c>
      <c r="L250" s="2" t="s">
        <v>5123</v>
      </c>
      <c r="M250" s="2" t="s">
        <v>3962</v>
      </c>
      <c r="N250" s="2" t="s">
        <v>5124</v>
      </c>
      <c r="O250" s="2" t="s">
        <v>1870</v>
      </c>
      <c r="P250" s="2" t="s">
        <v>1844</v>
      </c>
      <c r="Q250" s="2" t="s">
        <v>1531</v>
      </c>
      <c r="R250" s="2" t="s">
        <v>1844</v>
      </c>
      <c r="S250" s="2" t="s">
        <v>1875</v>
      </c>
      <c r="T250" s="2" t="s">
        <v>1278</v>
      </c>
      <c r="U250" s="2" t="s">
        <v>1844</v>
      </c>
      <c r="V250" s="2" t="s">
        <v>1844</v>
      </c>
      <c r="W250" s="2" t="s">
        <v>5125</v>
      </c>
      <c r="X250" s="2" t="s">
        <v>5126</v>
      </c>
      <c r="Y250" s="2" t="s">
        <v>1871</v>
      </c>
      <c r="Z250" s="2" t="s">
        <v>1281</v>
      </c>
      <c r="AA250" s="2" t="s">
        <v>1281</v>
      </c>
      <c r="AB250" s="2" t="s">
        <v>5127</v>
      </c>
      <c r="AC250" s="2" t="s">
        <v>1852</v>
      </c>
      <c r="AD250" s="2" t="s">
        <v>1844</v>
      </c>
      <c r="AE250" s="2" t="s">
        <v>1844</v>
      </c>
      <c r="AF250" s="2" t="s">
        <v>1873</v>
      </c>
      <c r="AG250" s="2" t="s">
        <v>1844</v>
      </c>
      <c r="AH250" s="2" t="s">
        <v>1844</v>
      </c>
      <c r="AI250" s="2" t="s">
        <v>1844</v>
      </c>
      <c r="AJ250" s="2" t="s">
        <v>1281</v>
      </c>
      <c r="AK250" s="2" t="s">
        <v>1844</v>
      </c>
      <c r="AL250" s="2" t="s">
        <v>53</v>
      </c>
      <c r="AM250" s="2" t="s">
        <v>1844</v>
      </c>
      <c r="AN250" s="2" t="s">
        <v>1844</v>
      </c>
      <c r="AO250" s="2" t="s">
        <v>1857</v>
      </c>
      <c r="AP250" s="2" t="s">
        <v>1857</v>
      </c>
      <c r="AQ250" s="2" t="s">
        <v>1844</v>
      </c>
      <c r="AR250" s="2" t="s">
        <v>1844</v>
      </c>
      <c r="AS250" s="2" t="s">
        <v>1844</v>
      </c>
      <c r="AT250" s="2" t="s">
        <v>1844</v>
      </c>
      <c r="AU250" s="2" t="s">
        <v>1844</v>
      </c>
      <c r="AV250" s="2" t="s">
        <v>1281</v>
      </c>
      <c r="AW250" s="2" t="s">
        <v>5128</v>
      </c>
      <c r="AX250" s="2" t="s">
        <v>1844</v>
      </c>
      <c r="AY250" s="2" t="s">
        <v>1752</v>
      </c>
      <c r="AZ250" s="2" t="s">
        <v>2107</v>
      </c>
      <c r="BA250" s="2" t="s">
        <v>1844</v>
      </c>
      <c r="BB250" s="2" t="s">
        <v>1844</v>
      </c>
      <c r="BC250" s="2" t="s">
        <v>1844</v>
      </c>
      <c r="BD250" s="2" t="s">
        <v>1844</v>
      </c>
      <c r="BE250" s="2" t="s">
        <v>5129</v>
      </c>
      <c r="BF250" s="2" t="s">
        <v>2190</v>
      </c>
      <c r="BG250" s="2" t="s">
        <v>1905</v>
      </c>
      <c r="BH250" s="2" t="s">
        <v>3964</v>
      </c>
      <c r="BI250" s="2" t="s">
        <v>1857</v>
      </c>
      <c r="BJ250" s="2" t="s">
        <v>1905</v>
      </c>
      <c r="BK250" s="2" t="s">
        <v>1844</v>
      </c>
      <c r="BL250" s="2" t="s">
        <v>1025</v>
      </c>
      <c r="BM250" s="2" t="s">
        <v>1844</v>
      </c>
      <c r="BN250" s="2" t="s">
        <v>1872</v>
      </c>
      <c r="BO250" s="2" t="s">
        <v>1844</v>
      </c>
      <c r="BP250" s="2" t="s">
        <v>1844</v>
      </c>
      <c r="BQ250" s="2" t="s">
        <v>5187</v>
      </c>
      <c r="BR250" s="2" t="s">
        <v>1844</v>
      </c>
      <c r="BS250" s="2" t="s">
        <v>1844</v>
      </c>
      <c r="BT250" s="2" t="s">
        <v>5522</v>
      </c>
      <c r="BU250" s="2" t="s">
        <v>1844</v>
      </c>
      <c r="BV250" s="2" t="s">
        <v>1844</v>
      </c>
      <c r="BW250" s="2" t="s">
        <v>1844</v>
      </c>
      <c r="BX250" s="2" t="s">
        <v>1844</v>
      </c>
      <c r="BY250" s="2" t="s">
        <v>1844</v>
      </c>
      <c r="BZ250" s="2" t="s">
        <v>1844</v>
      </c>
      <c r="CA250" s="2" t="s">
        <v>1844</v>
      </c>
      <c r="CB250" s="2" t="s">
        <v>1844</v>
      </c>
      <c r="CC250" s="2" t="s">
        <v>1844</v>
      </c>
      <c r="CD250" s="2" t="s">
        <v>1844</v>
      </c>
      <c r="CE250" s="2" t="s">
        <v>1854</v>
      </c>
      <c r="CF250" s="2" t="s">
        <v>1844</v>
      </c>
      <c r="CG250" s="2" t="s">
        <v>1844</v>
      </c>
      <c r="CH250" s="2" t="s">
        <v>1844</v>
      </c>
      <c r="CI250" s="2" t="s">
        <v>55</v>
      </c>
      <c r="CJ250" s="2" t="s">
        <v>1844</v>
      </c>
      <c r="CK250" s="2" t="s">
        <v>5132</v>
      </c>
      <c r="CL250" s="2" t="s">
        <v>1844</v>
      </c>
      <c r="CM250" s="2" t="s">
        <v>1844</v>
      </c>
      <c r="CN250" s="2" t="s">
        <v>1851</v>
      </c>
      <c r="CO250" s="2" t="s">
        <v>1855</v>
      </c>
      <c r="CP250" s="2" t="s">
        <v>1844</v>
      </c>
      <c r="CQ250" s="2" t="s">
        <v>1844</v>
      </c>
      <c r="CR250" s="2" t="s">
        <v>1847</v>
      </c>
      <c r="CS250" s="2" t="s">
        <v>1876</v>
      </c>
      <c r="CT250" s="2" t="s">
        <v>1844</v>
      </c>
      <c r="CU250" s="2" t="s">
        <v>1844</v>
      </c>
      <c r="CV250" s="2" t="s">
        <v>5134</v>
      </c>
      <c r="CW250" s="3">
        <v>45132</v>
      </c>
      <c r="CX250" s="3">
        <v>45131</v>
      </c>
      <c r="CY250" s="3">
        <v>45132</v>
      </c>
      <c r="CZ250" s="28">
        <v>301476</v>
      </c>
      <c r="DA250" s="4">
        <v>0</v>
      </c>
      <c r="DB250" s="3"/>
      <c r="DC250" s="3"/>
      <c r="DD250" s="3">
        <v>45132</v>
      </c>
      <c r="DE250" s="3">
        <v>45131</v>
      </c>
      <c r="DF250" s="3"/>
      <c r="DG250" s="3">
        <v>45132</v>
      </c>
      <c r="DH250" s="3"/>
      <c r="DI250" s="3">
        <v>45131</v>
      </c>
      <c r="DJ250" s="3">
        <v>45170</v>
      </c>
      <c r="DK250" s="28">
        <v>0</v>
      </c>
      <c r="DL250" s="3"/>
      <c r="DM250" s="28">
        <v>0</v>
      </c>
      <c r="DN250" s="28">
        <v>0</v>
      </c>
      <c r="DO250" s="3">
        <v>45132</v>
      </c>
      <c r="DP250" s="2" t="s">
        <v>5135</v>
      </c>
      <c r="DQ250" s="28">
        <v>0</v>
      </c>
      <c r="DR250" s="28">
        <v>0</v>
      </c>
      <c r="DS250" s="28">
        <v>0</v>
      </c>
      <c r="DT250" s="28">
        <v>301476</v>
      </c>
      <c r="DU250" s="2" t="s">
        <v>1844</v>
      </c>
    </row>
    <row r="251" spans="1:125" x14ac:dyDescent="0.25">
      <c r="A251" s="2" t="s">
        <v>3767</v>
      </c>
      <c r="B251" s="2" t="s">
        <v>1279</v>
      </c>
      <c r="C251" s="2" t="s">
        <v>238</v>
      </c>
      <c r="D251" s="2" t="s">
        <v>239</v>
      </c>
      <c r="E251" s="2" t="s">
        <v>1549</v>
      </c>
      <c r="F251" s="2" t="s">
        <v>5478</v>
      </c>
      <c r="G251" s="2" t="s">
        <v>10</v>
      </c>
      <c r="H251" s="2" t="s">
        <v>67</v>
      </c>
      <c r="I251" s="2" t="s">
        <v>5121</v>
      </c>
      <c r="J251" s="2" t="s">
        <v>5122</v>
      </c>
      <c r="K251" s="2" t="s">
        <v>1281</v>
      </c>
      <c r="L251" s="2" t="s">
        <v>5139</v>
      </c>
      <c r="M251" s="2" t="s">
        <v>3766</v>
      </c>
      <c r="N251" s="2" t="s">
        <v>1645</v>
      </c>
      <c r="O251" s="2" t="s">
        <v>1846</v>
      </c>
      <c r="P251" s="2" t="s">
        <v>1844</v>
      </c>
      <c r="Q251" s="2" t="s">
        <v>1296</v>
      </c>
      <c r="R251" s="2" t="s">
        <v>1844</v>
      </c>
      <c r="S251" s="2" t="s">
        <v>1844</v>
      </c>
      <c r="T251" s="2" t="s">
        <v>1278</v>
      </c>
      <c r="U251" s="2" t="s">
        <v>1844</v>
      </c>
      <c r="V251" s="2" t="s">
        <v>1844</v>
      </c>
      <c r="W251" s="2" t="s">
        <v>5125</v>
      </c>
      <c r="X251" s="2" t="s">
        <v>5126</v>
      </c>
      <c r="Y251" s="2" t="s">
        <v>1856</v>
      </c>
      <c r="Z251" s="2" t="s">
        <v>1281</v>
      </c>
      <c r="AA251" s="2" t="s">
        <v>1281</v>
      </c>
      <c r="AB251" s="2" t="s">
        <v>5127</v>
      </c>
      <c r="AC251" s="2" t="s">
        <v>1852</v>
      </c>
      <c r="AD251" s="2" t="s">
        <v>1844</v>
      </c>
      <c r="AE251" s="2" t="s">
        <v>1844</v>
      </c>
      <c r="AF251" s="2" t="s">
        <v>1844</v>
      </c>
      <c r="AG251" s="2" t="s">
        <v>1844</v>
      </c>
      <c r="AH251" s="2" t="s">
        <v>1844</v>
      </c>
      <c r="AI251" s="2" t="s">
        <v>1844</v>
      </c>
      <c r="AJ251" s="2" t="s">
        <v>1281</v>
      </c>
      <c r="AK251" s="2" t="s">
        <v>1844</v>
      </c>
      <c r="AL251" s="2" t="s">
        <v>185</v>
      </c>
      <c r="AM251" s="2" t="s">
        <v>1844</v>
      </c>
      <c r="AN251" s="2" t="s">
        <v>1844</v>
      </c>
      <c r="AO251" s="2" t="s">
        <v>1857</v>
      </c>
      <c r="AP251" s="2" t="s">
        <v>1857</v>
      </c>
      <c r="AQ251" s="2" t="s">
        <v>1844</v>
      </c>
      <c r="AR251" s="2" t="s">
        <v>1844</v>
      </c>
      <c r="AS251" s="2" t="s">
        <v>1844</v>
      </c>
      <c r="AT251" s="2" t="s">
        <v>1844</v>
      </c>
      <c r="AU251" s="2" t="s">
        <v>1844</v>
      </c>
      <c r="AV251" s="2" t="s">
        <v>1281</v>
      </c>
      <c r="AW251" s="2" t="s">
        <v>5128</v>
      </c>
      <c r="AX251" s="2" t="s">
        <v>1844</v>
      </c>
      <c r="AY251" s="2" t="s">
        <v>1752</v>
      </c>
      <c r="AZ251" s="2" t="s">
        <v>3121</v>
      </c>
      <c r="BA251" s="2" t="s">
        <v>1844</v>
      </c>
      <c r="BB251" s="2" t="s">
        <v>1844</v>
      </c>
      <c r="BC251" s="2" t="s">
        <v>1844</v>
      </c>
      <c r="BD251" s="2" t="s">
        <v>1844</v>
      </c>
      <c r="BE251" s="2" t="s">
        <v>5129</v>
      </c>
      <c r="BF251" s="2" t="s">
        <v>1905</v>
      </c>
      <c r="BG251" s="2" t="s">
        <v>1857</v>
      </c>
      <c r="BH251" s="2" t="s">
        <v>3768</v>
      </c>
      <c r="BI251" s="2" t="s">
        <v>1857</v>
      </c>
      <c r="BJ251" s="2" t="s">
        <v>2375</v>
      </c>
      <c r="BK251" s="2" t="s">
        <v>1844</v>
      </c>
      <c r="BL251" s="2" t="s">
        <v>1015</v>
      </c>
      <c r="BM251" s="2" t="s">
        <v>1844</v>
      </c>
      <c r="BN251" s="2" t="s">
        <v>1844</v>
      </c>
      <c r="BO251" s="2" t="s">
        <v>1844</v>
      </c>
      <c r="BP251" s="2" t="s">
        <v>1844</v>
      </c>
      <c r="BQ251" s="2" t="s">
        <v>5187</v>
      </c>
      <c r="BR251" s="2" t="s">
        <v>1844</v>
      </c>
      <c r="BS251" s="2" t="s">
        <v>1844</v>
      </c>
      <c r="BT251" s="2" t="s">
        <v>5523</v>
      </c>
      <c r="BU251" s="2" t="s">
        <v>1844</v>
      </c>
      <c r="BV251" s="2" t="s">
        <v>1844</v>
      </c>
      <c r="BW251" s="2" t="s">
        <v>1844</v>
      </c>
      <c r="BX251" s="2" t="s">
        <v>1844</v>
      </c>
      <c r="BY251" s="2" t="s">
        <v>1844</v>
      </c>
      <c r="BZ251" s="2" t="s">
        <v>1844</v>
      </c>
      <c r="CA251" s="2" t="s">
        <v>1844</v>
      </c>
      <c r="CB251" s="2" t="s">
        <v>1844</v>
      </c>
      <c r="CC251" s="2" t="s">
        <v>1844</v>
      </c>
      <c r="CD251" s="2" t="s">
        <v>1844</v>
      </c>
      <c r="CE251" s="2" t="s">
        <v>1854</v>
      </c>
      <c r="CF251" s="2" t="s">
        <v>1844</v>
      </c>
      <c r="CG251" s="2" t="s">
        <v>5131</v>
      </c>
      <c r="CH251" s="2" t="s">
        <v>1844</v>
      </c>
      <c r="CI251" s="2" t="s">
        <v>240</v>
      </c>
      <c r="CJ251" s="2" t="s">
        <v>1844</v>
      </c>
      <c r="CK251" s="2" t="s">
        <v>5132</v>
      </c>
      <c r="CL251" s="2" t="s">
        <v>1844</v>
      </c>
      <c r="CM251" s="2" t="s">
        <v>1844</v>
      </c>
      <c r="CN251" s="2" t="s">
        <v>1851</v>
      </c>
      <c r="CO251" s="2" t="s">
        <v>1855</v>
      </c>
      <c r="CP251" s="2" t="s">
        <v>1844</v>
      </c>
      <c r="CQ251" s="2" t="s">
        <v>1844</v>
      </c>
      <c r="CR251" s="2" t="s">
        <v>1847</v>
      </c>
      <c r="CS251" s="2" t="s">
        <v>1844</v>
      </c>
      <c r="CT251" s="2" t="s">
        <v>1844</v>
      </c>
      <c r="CU251" s="2" t="s">
        <v>5133</v>
      </c>
      <c r="CV251" s="2" t="s">
        <v>5134</v>
      </c>
      <c r="CW251" s="3">
        <v>45082</v>
      </c>
      <c r="CX251" s="3">
        <v>45081</v>
      </c>
      <c r="CY251" s="3">
        <v>45082</v>
      </c>
      <c r="CZ251" s="28">
        <v>100492</v>
      </c>
      <c r="DA251" s="4">
        <v>0</v>
      </c>
      <c r="DB251" s="3"/>
      <c r="DC251" s="3"/>
      <c r="DD251" s="3">
        <v>45082</v>
      </c>
      <c r="DE251" s="3">
        <v>45081</v>
      </c>
      <c r="DF251" s="3"/>
      <c r="DG251" s="3">
        <v>45082</v>
      </c>
      <c r="DH251" s="3"/>
      <c r="DI251" s="3">
        <v>45081</v>
      </c>
      <c r="DJ251" s="3">
        <v>45108</v>
      </c>
      <c r="DK251" s="28">
        <v>0</v>
      </c>
      <c r="DL251" s="3"/>
      <c r="DM251" s="28">
        <v>0</v>
      </c>
      <c r="DN251" s="28">
        <v>0</v>
      </c>
      <c r="DO251" s="3">
        <v>45082</v>
      </c>
      <c r="DP251" s="2" t="s">
        <v>5135</v>
      </c>
      <c r="DQ251" s="28">
        <v>0</v>
      </c>
      <c r="DR251" s="28">
        <v>0</v>
      </c>
      <c r="DS251" s="28">
        <v>0</v>
      </c>
      <c r="DT251" s="28">
        <v>100492</v>
      </c>
      <c r="DU251" s="2" t="s">
        <v>1844</v>
      </c>
    </row>
    <row r="252" spans="1:125" x14ac:dyDescent="0.25">
      <c r="A252" s="2" t="s">
        <v>3740</v>
      </c>
      <c r="B252" s="2" t="s">
        <v>1291</v>
      </c>
      <c r="C252" s="2" t="s">
        <v>405</v>
      </c>
      <c r="D252" s="2" t="s">
        <v>406</v>
      </c>
      <c r="E252" s="2" t="s">
        <v>1548</v>
      </c>
      <c r="F252" s="2" t="s">
        <v>5478</v>
      </c>
      <c r="G252" s="2" t="s">
        <v>10</v>
      </c>
      <c r="H252" s="2" t="s">
        <v>54</v>
      </c>
      <c r="I252" s="2" t="s">
        <v>5121</v>
      </c>
      <c r="J252" s="2" t="s">
        <v>5122</v>
      </c>
      <c r="K252" s="2" t="s">
        <v>1281</v>
      </c>
      <c r="L252" s="2" t="s">
        <v>5139</v>
      </c>
      <c r="M252" s="2" t="s">
        <v>3739</v>
      </c>
      <c r="N252" s="2" t="s">
        <v>1645</v>
      </c>
      <c r="O252" s="2" t="s">
        <v>1844</v>
      </c>
      <c r="P252" s="2" t="s">
        <v>1844</v>
      </c>
      <c r="Q252" s="2" t="s">
        <v>1296</v>
      </c>
      <c r="R252" s="2" t="s">
        <v>1844</v>
      </c>
      <c r="S252" s="2" t="s">
        <v>1844</v>
      </c>
      <c r="T252" s="2" t="s">
        <v>1278</v>
      </c>
      <c r="U252" s="2" t="s">
        <v>1844</v>
      </c>
      <c r="V252" s="2" t="s">
        <v>1844</v>
      </c>
      <c r="W252" s="2" t="s">
        <v>5125</v>
      </c>
      <c r="X252" s="2" t="s">
        <v>5126</v>
      </c>
      <c r="Y252" s="2" t="s">
        <v>1866</v>
      </c>
      <c r="Z252" s="2" t="s">
        <v>1281</v>
      </c>
      <c r="AA252" s="2" t="s">
        <v>1281</v>
      </c>
      <c r="AB252" s="2" t="s">
        <v>5127</v>
      </c>
      <c r="AC252" s="2" t="s">
        <v>1852</v>
      </c>
      <c r="AD252" s="2" t="s">
        <v>1844</v>
      </c>
      <c r="AE252" s="2" t="s">
        <v>1844</v>
      </c>
      <c r="AF252" s="2" t="s">
        <v>1844</v>
      </c>
      <c r="AG252" s="2" t="s">
        <v>1844</v>
      </c>
      <c r="AH252" s="2" t="s">
        <v>1844</v>
      </c>
      <c r="AI252" s="2" t="s">
        <v>1844</v>
      </c>
      <c r="AJ252" s="2" t="s">
        <v>1281</v>
      </c>
      <c r="AK252" s="2" t="s">
        <v>1844</v>
      </c>
      <c r="AL252" s="2" t="s">
        <v>154</v>
      </c>
      <c r="AM252" s="2" t="s">
        <v>1844</v>
      </c>
      <c r="AN252" s="2" t="s">
        <v>1844</v>
      </c>
      <c r="AO252" s="2" t="s">
        <v>1857</v>
      </c>
      <c r="AP252" s="2" t="s">
        <v>1857</v>
      </c>
      <c r="AQ252" s="2" t="s">
        <v>1844</v>
      </c>
      <c r="AR252" s="2" t="s">
        <v>1844</v>
      </c>
      <c r="AS252" s="2" t="s">
        <v>1844</v>
      </c>
      <c r="AT252" s="2" t="s">
        <v>1844</v>
      </c>
      <c r="AU252" s="2" t="s">
        <v>1844</v>
      </c>
      <c r="AV252" s="2" t="s">
        <v>1281</v>
      </c>
      <c r="AW252" s="2" t="s">
        <v>5128</v>
      </c>
      <c r="AX252" s="2" t="s">
        <v>1844</v>
      </c>
      <c r="AY252" s="2" t="s">
        <v>1752</v>
      </c>
      <c r="AZ252" s="2" t="s">
        <v>1928</v>
      </c>
      <c r="BA252" s="2" t="s">
        <v>1844</v>
      </c>
      <c r="BB252" s="2" t="s">
        <v>1844</v>
      </c>
      <c r="BC252" s="2" t="s">
        <v>1844</v>
      </c>
      <c r="BD252" s="2" t="s">
        <v>1844</v>
      </c>
      <c r="BE252" s="2" t="s">
        <v>5129</v>
      </c>
      <c r="BF252" s="2" t="s">
        <v>1905</v>
      </c>
      <c r="BG252" s="2" t="s">
        <v>1857</v>
      </c>
      <c r="BH252" s="2" t="s">
        <v>3742</v>
      </c>
      <c r="BI252" s="2" t="s">
        <v>1857</v>
      </c>
      <c r="BJ252" s="2" t="s">
        <v>3027</v>
      </c>
      <c r="BK252" s="2" t="s">
        <v>1844</v>
      </c>
      <c r="BL252" s="2" t="s">
        <v>1025</v>
      </c>
      <c r="BM252" s="2" t="s">
        <v>1844</v>
      </c>
      <c r="BN252" s="2" t="s">
        <v>1844</v>
      </c>
      <c r="BO252" s="2" t="s">
        <v>1844</v>
      </c>
      <c r="BP252" s="2" t="s">
        <v>1844</v>
      </c>
      <c r="BQ252" s="2" t="s">
        <v>5187</v>
      </c>
      <c r="BR252" s="2" t="s">
        <v>1844</v>
      </c>
      <c r="BS252" s="2" t="s">
        <v>1844</v>
      </c>
      <c r="BT252" s="2" t="s">
        <v>5524</v>
      </c>
      <c r="BU252" s="2" t="s">
        <v>1844</v>
      </c>
      <c r="BV252" s="2" t="s">
        <v>1844</v>
      </c>
      <c r="BW252" s="2" t="s">
        <v>1844</v>
      </c>
      <c r="BX252" s="2" t="s">
        <v>1844</v>
      </c>
      <c r="BY252" s="2" t="s">
        <v>1844</v>
      </c>
      <c r="BZ252" s="2" t="s">
        <v>1844</v>
      </c>
      <c r="CA252" s="2" t="s">
        <v>1844</v>
      </c>
      <c r="CB252" s="2" t="s">
        <v>1844</v>
      </c>
      <c r="CC252" s="2" t="s">
        <v>1844</v>
      </c>
      <c r="CD252" s="2" t="s">
        <v>1844</v>
      </c>
      <c r="CE252" s="2" t="s">
        <v>1854</v>
      </c>
      <c r="CF252" s="2" t="s">
        <v>1844</v>
      </c>
      <c r="CG252" s="2" t="s">
        <v>5131</v>
      </c>
      <c r="CH252" s="2" t="s">
        <v>1844</v>
      </c>
      <c r="CI252" s="2" t="s">
        <v>155</v>
      </c>
      <c r="CJ252" s="2" t="s">
        <v>1844</v>
      </c>
      <c r="CK252" s="2" t="s">
        <v>5132</v>
      </c>
      <c r="CL252" s="2" t="s">
        <v>1844</v>
      </c>
      <c r="CM252" s="2" t="s">
        <v>1844</v>
      </c>
      <c r="CN252" s="2" t="s">
        <v>1851</v>
      </c>
      <c r="CO252" s="2" t="s">
        <v>1855</v>
      </c>
      <c r="CP252" s="2" t="s">
        <v>1844</v>
      </c>
      <c r="CQ252" s="2" t="s">
        <v>1844</v>
      </c>
      <c r="CR252" s="2" t="s">
        <v>1844</v>
      </c>
      <c r="CS252" s="2" t="s">
        <v>1844</v>
      </c>
      <c r="CT252" s="2" t="s">
        <v>1844</v>
      </c>
      <c r="CU252" s="2" t="s">
        <v>5133</v>
      </c>
      <c r="CV252" s="2" t="s">
        <v>5134</v>
      </c>
      <c r="CW252" s="3">
        <v>45071</v>
      </c>
      <c r="CX252" s="3">
        <v>45071</v>
      </c>
      <c r="CY252" s="3">
        <v>45071</v>
      </c>
      <c r="CZ252" s="28">
        <v>235653</v>
      </c>
      <c r="DA252" s="4">
        <v>0</v>
      </c>
      <c r="DB252" s="3"/>
      <c r="DC252" s="3"/>
      <c r="DD252" s="3">
        <v>45071</v>
      </c>
      <c r="DE252" s="3">
        <v>45071</v>
      </c>
      <c r="DF252" s="3"/>
      <c r="DG252" s="3">
        <v>45071</v>
      </c>
      <c r="DH252" s="3"/>
      <c r="DI252" s="3">
        <v>45071</v>
      </c>
      <c r="DJ252" s="3">
        <v>45108</v>
      </c>
      <c r="DK252" s="28">
        <v>0</v>
      </c>
      <c r="DL252" s="3"/>
      <c r="DM252" s="28">
        <v>0</v>
      </c>
      <c r="DN252" s="28">
        <v>0</v>
      </c>
      <c r="DO252" s="3">
        <v>45071</v>
      </c>
      <c r="DP252" s="2" t="s">
        <v>5135</v>
      </c>
      <c r="DQ252" s="28">
        <v>0</v>
      </c>
      <c r="DR252" s="28">
        <v>0</v>
      </c>
      <c r="DS252" s="28">
        <v>0</v>
      </c>
      <c r="DT252" s="28">
        <v>235653</v>
      </c>
      <c r="DU252" s="2" t="s">
        <v>1844</v>
      </c>
    </row>
    <row r="253" spans="1:125" x14ac:dyDescent="0.25">
      <c r="A253" s="2" t="s">
        <v>3735</v>
      </c>
      <c r="B253" s="2" t="s">
        <v>1298</v>
      </c>
      <c r="C253" s="2" t="s">
        <v>170</v>
      </c>
      <c r="D253" s="2" t="s">
        <v>171</v>
      </c>
      <c r="E253" s="2" t="s">
        <v>1547</v>
      </c>
      <c r="F253" s="2" t="s">
        <v>5478</v>
      </c>
      <c r="G253" s="2" t="s">
        <v>10</v>
      </c>
      <c r="H253" s="2" t="s">
        <v>67</v>
      </c>
      <c r="I253" s="2" t="s">
        <v>5121</v>
      </c>
      <c r="J253" s="2" t="s">
        <v>5122</v>
      </c>
      <c r="K253" s="2" t="s">
        <v>1281</v>
      </c>
      <c r="L253" s="2" t="s">
        <v>5123</v>
      </c>
      <c r="M253" s="2" t="s">
        <v>3734</v>
      </c>
      <c r="N253" s="2" t="s">
        <v>1645</v>
      </c>
      <c r="O253" s="2" t="s">
        <v>1844</v>
      </c>
      <c r="P253" s="2" t="s">
        <v>1844</v>
      </c>
      <c r="Q253" s="2" t="s">
        <v>1531</v>
      </c>
      <c r="R253" s="2" t="s">
        <v>1844</v>
      </c>
      <c r="S253" s="2" t="s">
        <v>2001</v>
      </c>
      <c r="T253" s="2" t="s">
        <v>1278</v>
      </c>
      <c r="U253" s="2" t="s">
        <v>1844</v>
      </c>
      <c r="V253" s="2" t="s">
        <v>1844</v>
      </c>
      <c r="W253" s="2" t="s">
        <v>5125</v>
      </c>
      <c r="X253" s="2" t="s">
        <v>5126</v>
      </c>
      <c r="Y253" s="2" t="s">
        <v>1914</v>
      </c>
      <c r="Z253" s="2" t="s">
        <v>1281</v>
      </c>
      <c r="AA253" s="2" t="s">
        <v>1281</v>
      </c>
      <c r="AB253" s="2" t="s">
        <v>5127</v>
      </c>
      <c r="AC253" s="2" t="s">
        <v>1852</v>
      </c>
      <c r="AD253" s="2" t="s">
        <v>1844</v>
      </c>
      <c r="AE253" s="2" t="s">
        <v>1844</v>
      </c>
      <c r="AF253" s="2" t="s">
        <v>1844</v>
      </c>
      <c r="AG253" s="2" t="s">
        <v>1844</v>
      </c>
      <c r="AH253" s="2" t="s">
        <v>1844</v>
      </c>
      <c r="AI253" s="2" t="s">
        <v>1844</v>
      </c>
      <c r="AJ253" s="2" t="s">
        <v>1281</v>
      </c>
      <c r="AK253" s="2" t="s">
        <v>1844</v>
      </c>
      <c r="AL253" s="2" t="s">
        <v>120</v>
      </c>
      <c r="AM253" s="2" t="s">
        <v>1844</v>
      </c>
      <c r="AN253" s="2" t="s">
        <v>1844</v>
      </c>
      <c r="AO253" s="2" t="s">
        <v>1857</v>
      </c>
      <c r="AP253" s="2" t="s">
        <v>1857</v>
      </c>
      <c r="AQ253" s="2" t="s">
        <v>1844</v>
      </c>
      <c r="AR253" s="2" t="s">
        <v>1844</v>
      </c>
      <c r="AS253" s="2" t="s">
        <v>1844</v>
      </c>
      <c r="AT253" s="2" t="s">
        <v>1844</v>
      </c>
      <c r="AU253" s="2" t="s">
        <v>1844</v>
      </c>
      <c r="AV253" s="2" t="s">
        <v>1281</v>
      </c>
      <c r="AW253" s="2" t="s">
        <v>5128</v>
      </c>
      <c r="AX253" s="2" t="s">
        <v>1844</v>
      </c>
      <c r="AY253" s="2" t="s">
        <v>1752</v>
      </c>
      <c r="AZ253" s="2" t="s">
        <v>2107</v>
      </c>
      <c r="BA253" s="2" t="s">
        <v>1844</v>
      </c>
      <c r="BB253" s="2" t="s">
        <v>1844</v>
      </c>
      <c r="BC253" s="2" t="s">
        <v>1844</v>
      </c>
      <c r="BD253" s="2" t="s">
        <v>1844</v>
      </c>
      <c r="BE253" s="2" t="s">
        <v>5129</v>
      </c>
      <c r="BF253" s="2" t="s">
        <v>1905</v>
      </c>
      <c r="BG253" s="2" t="s">
        <v>1905</v>
      </c>
      <c r="BH253" s="2" t="s">
        <v>2089</v>
      </c>
      <c r="BI253" s="2" t="s">
        <v>1857</v>
      </c>
      <c r="BJ253" s="2" t="s">
        <v>1905</v>
      </c>
      <c r="BK253" s="2" t="s">
        <v>1844</v>
      </c>
      <c r="BL253" s="2" t="s">
        <v>1025</v>
      </c>
      <c r="BM253" s="2" t="s">
        <v>1844</v>
      </c>
      <c r="BN253" s="2" t="s">
        <v>1999</v>
      </c>
      <c r="BO253" s="2" t="s">
        <v>1844</v>
      </c>
      <c r="BP253" s="2" t="s">
        <v>1844</v>
      </c>
      <c r="BQ253" s="2" t="s">
        <v>5187</v>
      </c>
      <c r="BR253" s="2" t="s">
        <v>1844</v>
      </c>
      <c r="BS253" s="2" t="s">
        <v>1844</v>
      </c>
      <c r="BT253" s="2" t="s">
        <v>5525</v>
      </c>
      <c r="BU253" s="2" t="s">
        <v>1844</v>
      </c>
      <c r="BV253" s="2" t="s">
        <v>1844</v>
      </c>
      <c r="BW253" s="2" t="s">
        <v>1844</v>
      </c>
      <c r="BX253" s="2" t="s">
        <v>1844</v>
      </c>
      <c r="BY253" s="2" t="s">
        <v>1844</v>
      </c>
      <c r="BZ253" s="2" t="s">
        <v>1844</v>
      </c>
      <c r="CA253" s="2" t="s">
        <v>1844</v>
      </c>
      <c r="CB253" s="2" t="s">
        <v>1844</v>
      </c>
      <c r="CC253" s="2" t="s">
        <v>1844</v>
      </c>
      <c r="CD253" s="2" t="s">
        <v>1844</v>
      </c>
      <c r="CE253" s="2" t="s">
        <v>1854</v>
      </c>
      <c r="CF253" s="2" t="s">
        <v>1844</v>
      </c>
      <c r="CG253" s="2" t="s">
        <v>1844</v>
      </c>
      <c r="CH253" s="2" t="s">
        <v>1844</v>
      </c>
      <c r="CI253" s="2" t="s">
        <v>121</v>
      </c>
      <c r="CJ253" s="2" t="s">
        <v>1844</v>
      </c>
      <c r="CK253" s="2" t="s">
        <v>5132</v>
      </c>
      <c r="CL253" s="2" t="s">
        <v>1844</v>
      </c>
      <c r="CM253" s="2" t="s">
        <v>1844</v>
      </c>
      <c r="CN253" s="2" t="s">
        <v>1851</v>
      </c>
      <c r="CO253" s="2" t="s">
        <v>1855</v>
      </c>
      <c r="CP253" s="2" t="s">
        <v>1844</v>
      </c>
      <c r="CQ253" s="2" t="s">
        <v>1844</v>
      </c>
      <c r="CR253" s="2" t="s">
        <v>1844</v>
      </c>
      <c r="CS253" s="2" t="s">
        <v>2002</v>
      </c>
      <c r="CT253" s="2" t="s">
        <v>1844</v>
      </c>
      <c r="CU253" s="2" t="s">
        <v>1844</v>
      </c>
      <c r="CV253" s="2" t="s">
        <v>5134</v>
      </c>
      <c r="CW253" s="3">
        <v>45066</v>
      </c>
      <c r="CX253" s="3">
        <v>45066</v>
      </c>
      <c r="CY253" s="3">
        <v>45066</v>
      </c>
      <c r="CZ253" s="28">
        <v>301476</v>
      </c>
      <c r="DA253" s="4">
        <v>0</v>
      </c>
      <c r="DB253" s="3"/>
      <c r="DC253" s="3"/>
      <c r="DD253" s="3">
        <v>45066</v>
      </c>
      <c r="DE253" s="3">
        <v>45066</v>
      </c>
      <c r="DF253" s="3"/>
      <c r="DG253" s="3">
        <v>45066</v>
      </c>
      <c r="DH253" s="3"/>
      <c r="DI253" s="3">
        <v>45066</v>
      </c>
      <c r="DJ253" s="3">
        <v>45078</v>
      </c>
      <c r="DK253" s="28">
        <v>0</v>
      </c>
      <c r="DL253" s="3"/>
      <c r="DM253" s="28">
        <v>0</v>
      </c>
      <c r="DN253" s="28">
        <v>0</v>
      </c>
      <c r="DO253" s="3">
        <v>45066</v>
      </c>
      <c r="DP253" s="2" t="s">
        <v>5135</v>
      </c>
      <c r="DQ253" s="28">
        <v>0</v>
      </c>
      <c r="DR253" s="28">
        <v>0</v>
      </c>
      <c r="DS253" s="28">
        <v>0</v>
      </c>
      <c r="DT253" s="28">
        <v>301476</v>
      </c>
      <c r="DU253" s="2" t="s">
        <v>1844</v>
      </c>
    </row>
    <row r="254" spans="1:125" x14ac:dyDescent="0.25">
      <c r="A254" s="2" t="s">
        <v>3723</v>
      </c>
      <c r="B254" s="2" t="s">
        <v>1298</v>
      </c>
      <c r="C254" s="2" t="s">
        <v>170</v>
      </c>
      <c r="D254" s="2" t="s">
        <v>171</v>
      </c>
      <c r="E254" s="2" t="s">
        <v>1543</v>
      </c>
      <c r="F254" s="2" t="s">
        <v>5478</v>
      </c>
      <c r="G254" s="2" t="s">
        <v>10</v>
      </c>
      <c r="H254" s="2" t="s">
        <v>67</v>
      </c>
      <c r="I254" s="2" t="s">
        <v>5121</v>
      </c>
      <c r="J254" s="2" t="s">
        <v>5122</v>
      </c>
      <c r="K254" s="2" t="s">
        <v>1281</v>
      </c>
      <c r="L254" s="2" t="s">
        <v>5148</v>
      </c>
      <c r="M254" s="2" t="s">
        <v>3722</v>
      </c>
      <c r="N254" s="2" t="s">
        <v>1646</v>
      </c>
      <c r="O254" s="2" t="s">
        <v>1844</v>
      </c>
      <c r="P254" s="2" t="s">
        <v>1844</v>
      </c>
      <c r="Q254" s="2" t="s">
        <v>1299</v>
      </c>
      <c r="R254" s="2" t="s">
        <v>1844</v>
      </c>
      <c r="S254" s="2" t="s">
        <v>2001</v>
      </c>
      <c r="T254" s="2" t="s">
        <v>1278</v>
      </c>
      <c r="U254" s="2" t="s">
        <v>1844</v>
      </c>
      <c r="V254" s="2" t="s">
        <v>1844</v>
      </c>
      <c r="W254" s="2" t="s">
        <v>5125</v>
      </c>
      <c r="X254" s="2" t="s">
        <v>5126</v>
      </c>
      <c r="Y254" s="2" t="s">
        <v>1914</v>
      </c>
      <c r="Z254" s="2" t="s">
        <v>1281</v>
      </c>
      <c r="AA254" s="2" t="s">
        <v>1281</v>
      </c>
      <c r="AB254" s="2" t="s">
        <v>5127</v>
      </c>
      <c r="AC254" s="2" t="s">
        <v>1852</v>
      </c>
      <c r="AD254" s="2" t="s">
        <v>1844</v>
      </c>
      <c r="AE254" s="2" t="s">
        <v>1844</v>
      </c>
      <c r="AF254" s="2" t="s">
        <v>1844</v>
      </c>
      <c r="AG254" s="2" t="s">
        <v>1844</v>
      </c>
      <c r="AH254" s="2" t="s">
        <v>1844</v>
      </c>
      <c r="AI254" s="2" t="s">
        <v>1844</v>
      </c>
      <c r="AJ254" s="2" t="s">
        <v>1281</v>
      </c>
      <c r="AK254" s="2" t="s">
        <v>1844</v>
      </c>
      <c r="AL254" s="2" t="s">
        <v>120</v>
      </c>
      <c r="AM254" s="2" t="s">
        <v>1844</v>
      </c>
      <c r="AN254" s="2" t="s">
        <v>1844</v>
      </c>
      <c r="AO254" s="2" t="s">
        <v>1857</v>
      </c>
      <c r="AP254" s="2" t="s">
        <v>1857</v>
      </c>
      <c r="AQ254" s="2" t="s">
        <v>1844</v>
      </c>
      <c r="AR254" s="2" t="s">
        <v>1844</v>
      </c>
      <c r="AS254" s="2" t="s">
        <v>1844</v>
      </c>
      <c r="AT254" s="2" t="s">
        <v>1844</v>
      </c>
      <c r="AU254" s="2" t="s">
        <v>1844</v>
      </c>
      <c r="AV254" s="2" t="s">
        <v>1281</v>
      </c>
      <c r="AW254" s="2" t="s">
        <v>5128</v>
      </c>
      <c r="AX254" s="2" t="s">
        <v>1844</v>
      </c>
      <c r="AY254" s="2" t="s">
        <v>1752</v>
      </c>
      <c r="AZ254" s="2" t="s">
        <v>2190</v>
      </c>
      <c r="BA254" s="2" t="s">
        <v>1844</v>
      </c>
      <c r="BB254" s="2" t="s">
        <v>1844</v>
      </c>
      <c r="BC254" s="2" t="s">
        <v>1844</v>
      </c>
      <c r="BD254" s="2" t="s">
        <v>1844</v>
      </c>
      <c r="BE254" s="2" t="s">
        <v>5129</v>
      </c>
      <c r="BF254" s="2" t="s">
        <v>2190</v>
      </c>
      <c r="BG254" s="2" t="s">
        <v>2190</v>
      </c>
      <c r="BH254" s="2" t="s">
        <v>3724</v>
      </c>
      <c r="BI254" s="2" t="s">
        <v>1857</v>
      </c>
      <c r="BJ254" s="2" t="s">
        <v>2195</v>
      </c>
      <c r="BK254" s="2" t="s">
        <v>1844</v>
      </c>
      <c r="BL254" s="2" t="s">
        <v>1025</v>
      </c>
      <c r="BM254" s="2" t="s">
        <v>1844</v>
      </c>
      <c r="BN254" s="2" t="s">
        <v>1999</v>
      </c>
      <c r="BO254" s="2" t="s">
        <v>1844</v>
      </c>
      <c r="BP254" s="2" t="s">
        <v>1844</v>
      </c>
      <c r="BQ254" s="2" t="s">
        <v>5187</v>
      </c>
      <c r="BR254" s="2" t="s">
        <v>1844</v>
      </c>
      <c r="BS254" s="2" t="s">
        <v>1844</v>
      </c>
      <c r="BT254" s="2" t="s">
        <v>5526</v>
      </c>
      <c r="BU254" s="2" t="s">
        <v>1844</v>
      </c>
      <c r="BV254" s="2" t="s">
        <v>1844</v>
      </c>
      <c r="BW254" s="2" t="s">
        <v>1844</v>
      </c>
      <c r="BX254" s="2" t="s">
        <v>1844</v>
      </c>
      <c r="BY254" s="2" t="s">
        <v>1844</v>
      </c>
      <c r="BZ254" s="2" t="s">
        <v>1844</v>
      </c>
      <c r="CA254" s="2" t="s">
        <v>1844</v>
      </c>
      <c r="CB254" s="2" t="s">
        <v>1844</v>
      </c>
      <c r="CC254" s="2" t="s">
        <v>1844</v>
      </c>
      <c r="CD254" s="2" t="s">
        <v>1844</v>
      </c>
      <c r="CE254" s="2" t="s">
        <v>1854</v>
      </c>
      <c r="CF254" s="2" t="s">
        <v>1844</v>
      </c>
      <c r="CG254" s="2" t="s">
        <v>1844</v>
      </c>
      <c r="CH254" s="2" t="s">
        <v>1844</v>
      </c>
      <c r="CI254" s="2" t="s">
        <v>121</v>
      </c>
      <c r="CJ254" s="2" t="s">
        <v>1844</v>
      </c>
      <c r="CK254" s="2" t="s">
        <v>5132</v>
      </c>
      <c r="CL254" s="2" t="s">
        <v>1844</v>
      </c>
      <c r="CM254" s="2" t="s">
        <v>1844</v>
      </c>
      <c r="CN254" s="2" t="s">
        <v>1851</v>
      </c>
      <c r="CO254" s="2" t="s">
        <v>1855</v>
      </c>
      <c r="CP254" s="2" t="s">
        <v>1844</v>
      </c>
      <c r="CQ254" s="2" t="s">
        <v>1844</v>
      </c>
      <c r="CR254" s="2" t="s">
        <v>1844</v>
      </c>
      <c r="CS254" s="2" t="s">
        <v>2002</v>
      </c>
      <c r="CT254" s="2" t="s">
        <v>1844</v>
      </c>
      <c r="CU254" s="2" t="s">
        <v>1844</v>
      </c>
      <c r="CV254" s="2" t="s">
        <v>5134</v>
      </c>
      <c r="CW254" s="3">
        <v>45064</v>
      </c>
      <c r="CX254" s="3">
        <v>45061</v>
      </c>
      <c r="CY254" s="3">
        <v>45061</v>
      </c>
      <c r="CZ254" s="28">
        <v>100492</v>
      </c>
      <c r="DA254" s="4">
        <v>0</v>
      </c>
      <c r="DB254" s="3"/>
      <c r="DC254" s="3"/>
      <c r="DD254" s="3">
        <v>45064</v>
      </c>
      <c r="DE254" s="3">
        <v>45061</v>
      </c>
      <c r="DF254" s="3"/>
      <c r="DG254" s="3">
        <v>45064</v>
      </c>
      <c r="DH254" s="3">
        <v>45061</v>
      </c>
      <c r="DI254" s="3">
        <v>45061</v>
      </c>
      <c r="DJ254" s="3">
        <v>45078</v>
      </c>
      <c r="DK254" s="28">
        <v>0</v>
      </c>
      <c r="DL254" s="3"/>
      <c r="DM254" s="28">
        <v>0</v>
      </c>
      <c r="DN254" s="28">
        <v>0</v>
      </c>
      <c r="DO254" s="3">
        <v>45064</v>
      </c>
      <c r="DP254" s="2" t="s">
        <v>5135</v>
      </c>
      <c r="DQ254" s="28">
        <v>0</v>
      </c>
      <c r="DR254" s="28">
        <v>0</v>
      </c>
      <c r="DS254" s="28">
        <v>0</v>
      </c>
      <c r="DT254" s="28">
        <v>100492</v>
      </c>
      <c r="DU254" s="2" t="s">
        <v>1844</v>
      </c>
    </row>
    <row r="255" spans="1:125" x14ac:dyDescent="0.25">
      <c r="A255" s="2" t="s">
        <v>3690</v>
      </c>
      <c r="B255" s="2" t="s">
        <v>1298</v>
      </c>
      <c r="C255" s="2" t="s">
        <v>118</v>
      </c>
      <c r="D255" s="2" t="s">
        <v>119</v>
      </c>
      <c r="E255" s="2" t="s">
        <v>1541</v>
      </c>
      <c r="F255" s="2" t="s">
        <v>5478</v>
      </c>
      <c r="G255" s="2" t="s">
        <v>10</v>
      </c>
      <c r="H255" s="2" t="s">
        <v>1042</v>
      </c>
      <c r="I255" s="2" t="s">
        <v>5121</v>
      </c>
      <c r="J255" s="2" t="s">
        <v>5122</v>
      </c>
      <c r="K255" s="2" t="s">
        <v>1281</v>
      </c>
      <c r="L255" s="2" t="s">
        <v>5123</v>
      </c>
      <c r="M255" s="2" t="s">
        <v>3689</v>
      </c>
      <c r="N255" s="2" t="s">
        <v>5124</v>
      </c>
      <c r="O255" s="2" t="s">
        <v>1992</v>
      </c>
      <c r="P255" s="2" t="s">
        <v>1844</v>
      </c>
      <c r="Q255" s="2" t="s">
        <v>1292</v>
      </c>
      <c r="R255" s="2" t="s">
        <v>1844</v>
      </c>
      <c r="S255" s="2" t="s">
        <v>2001</v>
      </c>
      <c r="T255" s="2" t="s">
        <v>1278</v>
      </c>
      <c r="U255" s="2" t="s">
        <v>1844</v>
      </c>
      <c r="V255" s="2" t="s">
        <v>1844</v>
      </c>
      <c r="W255" s="2" t="s">
        <v>5125</v>
      </c>
      <c r="X255" s="2" t="s">
        <v>5126</v>
      </c>
      <c r="Y255" s="2" t="s">
        <v>1914</v>
      </c>
      <c r="Z255" s="2" t="s">
        <v>1281</v>
      </c>
      <c r="AA255" s="2" t="s">
        <v>1281</v>
      </c>
      <c r="AB255" s="2" t="s">
        <v>5127</v>
      </c>
      <c r="AC255" s="2" t="s">
        <v>1852</v>
      </c>
      <c r="AD255" s="2" t="s">
        <v>1844</v>
      </c>
      <c r="AE255" s="2" t="s">
        <v>1844</v>
      </c>
      <c r="AF255" s="2" t="s">
        <v>1844</v>
      </c>
      <c r="AG255" s="2" t="s">
        <v>1844</v>
      </c>
      <c r="AH255" s="2" t="s">
        <v>1844</v>
      </c>
      <c r="AI255" s="2" t="s">
        <v>1844</v>
      </c>
      <c r="AJ255" s="2" t="s">
        <v>1281</v>
      </c>
      <c r="AK255" s="2" t="s">
        <v>1844</v>
      </c>
      <c r="AL255" s="2" t="s">
        <v>120</v>
      </c>
      <c r="AM255" s="2" t="s">
        <v>1844</v>
      </c>
      <c r="AN255" s="2" t="s">
        <v>1844</v>
      </c>
      <c r="AO255" s="2" t="s">
        <v>1857</v>
      </c>
      <c r="AP255" s="2" t="s">
        <v>1857</v>
      </c>
      <c r="AQ255" s="2" t="s">
        <v>1844</v>
      </c>
      <c r="AR255" s="2" t="s">
        <v>1844</v>
      </c>
      <c r="AS255" s="2" t="s">
        <v>1844</v>
      </c>
      <c r="AT255" s="2" t="s">
        <v>1844</v>
      </c>
      <c r="AU255" s="2" t="s">
        <v>1844</v>
      </c>
      <c r="AV255" s="2" t="s">
        <v>1281</v>
      </c>
      <c r="AW255" s="2" t="s">
        <v>5128</v>
      </c>
      <c r="AX255" s="2" t="s">
        <v>1844</v>
      </c>
      <c r="AY255" s="2" t="s">
        <v>1752</v>
      </c>
      <c r="AZ255" s="2" t="s">
        <v>2195</v>
      </c>
      <c r="BA255" s="2" t="s">
        <v>1844</v>
      </c>
      <c r="BB255" s="2" t="s">
        <v>1844</v>
      </c>
      <c r="BC255" s="2" t="s">
        <v>1844</v>
      </c>
      <c r="BD255" s="2" t="s">
        <v>1844</v>
      </c>
      <c r="BE255" s="2" t="s">
        <v>5129</v>
      </c>
      <c r="BF255" s="2" t="s">
        <v>2190</v>
      </c>
      <c r="BG255" s="2" t="s">
        <v>5462</v>
      </c>
      <c r="BH255" s="2" t="s">
        <v>3692</v>
      </c>
      <c r="BI255" s="2" t="s">
        <v>1857</v>
      </c>
      <c r="BJ255" s="2" t="s">
        <v>2125</v>
      </c>
      <c r="BK255" s="2" t="s">
        <v>1844</v>
      </c>
      <c r="BL255" s="2" t="s">
        <v>1025</v>
      </c>
      <c r="BM255" s="2" t="s">
        <v>1844</v>
      </c>
      <c r="BN255" s="2" t="s">
        <v>1999</v>
      </c>
      <c r="BO255" s="2" t="s">
        <v>1844</v>
      </c>
      <c r="BP255" s="2" t="s">
        <v>1844</v>
      </c>
      <c r="BQ255" s="2" t="s">
        <v>1531</v>
      </c>
      <c r="BR255" s="2" t="s">
        <v>1844</v>
      </c>
      <c r="BS255" s="2" t="s">
        <v>1844</v>
      </c>
      <c r="BT255" s="2" t="s">
        <v>5527</v>
      </c>
      <c r="BU255" s="2" t="s">
        <v>1844</v>
      </c>
      <c r="BV255" s="2" t="s">
        <v>1844</v>
      </c>
      <c r="BW255" s="2" t="s">
        <v>1844</v>
      </c>
      <c r="BX255" s="2" t="s">
        <v>1844</v>
      </c>
      <c r="BY255" s="2" t="s">
        <v>1844</v>
      </c>
      <c r="BZ255" s="2" t="s">
        <v>1844</v>
      </c>
      <c r="CA255" s="2" t="s">
        <v>1844</v>
      </c>
      <c r="CB255" s="2" t="s">
        <v>1844</v>
      </c>
      <c r="CC255" s="2" t="s">
        <v>1844</v>
      </c>
      <c r="CD255" s="2" t="s">
        <v>1844</v>
      </c>
      <c r="CE255" s="2" t="s">
        <v>1854</v>
      </c>
      <c r="CF255" s="2" t="s">
        <v>1844</v>
      </c>
      <c r="CG255" s="2" t="s">
        <v>1844</v>
      </c>
      <c r="CH255" s="2" t="s">
        <v>1844</v>
      </c>
      <c r="CI255" s="2" t="s">
        <v>121</v>
      </c>
      <c r="CJ255" s="2" t="s">
        <v>1844</v>
      </c>
      <c r="CK255" s="2" t="s">
        <v>5132</v>
      </c>
      <c r="CL255" s="2" t="s">
        <v>1844</v>
      </c>
      <c r="CM255" s="2" t="s">
        <v>1844</v>
      </c>
      <c r="CN255" s="2" t="s">
        <v>1851</v>
      </c>
      <c r="CO255" s="2" t="s">
        <v>1855</v>
      </c>
      <c r="CP255" s="2" t="s">
        <v>1844</v>
      </c>
      <c r="CQ255" s="2" t="s">
        <v>1844</v>
      </c>
      <c r="CR255" s="2" t="s">
        <v>1847</v>
      </c>
      <c r="CS255" s="2" t="s">
        <v>2002</v>
      </c>
      <c r="CT255" s="2" t="s">
        <v>1844</v>
      </c>
      <c r="CU255" s="2" t="s">
        <v>1844</v>
      </c>
      <c r="CV255" s="2" t="s">
        <v>5134</v>
      </c>
      <c r="CW255" s="3">
        <v>45052</v>
      </c>
      <c r="CX255" s="3">
        <v>45052</v>
      </c>
      <c r="CY255" s="3">
        <v>45052</v>
      </c>
      <c r="CZ255" s="28">
        <v>200984</v>
      </c>
      <c r="DA255" s="4">
        <v>0</v>
      </c>
      <c r="DB255" s="3"/>
      <c r="DC255" s="3"/>
      <c r="DD255" s="3">
        <v>45052</v>
      </c>
      <c r="DE255" s="3">
        <v>45052</v>
      </c>
      <c r="DF255" s="3"/>
      <c r="DG255" s="3">
        <v>45052</v>
      </c>
      <c r="DH255" s="3"/>
      <c r="DI255" s="3">
        <v>45052</v>
      </c>
      <c r="DJ255" s="3">
        <v>45093</v>
      </c>
      <c r="DK255" s="28">
        <v>0</v>
      </c>
      <c r="DL255" s="3"/>
      <c r="DM255" s="28">
        <v>0</v>
      </c>
      <c r="DN255" s="28">
        <v>0</v>
      </c>
      <c r="DO255" s="3">
        <v>45052</v>
      </c>
      <c r="DP255" s="2" t="s">
        <v>5135</v>
      </c>
      <c r="DQ255" s="28">
        <v>0</v>
      </c>
      <c r="DR255" s="28">
        <v>0</v>
      </c>
      <c r="DS255" s="28">
        <v>0</v>
      </c>
      <c r="DT255" s="28">
        <v>200984</v>
      </c>
      <c r="DU255" s="2" t="s">
        <v>1844</v>
      </c>
    </row>
    <row r="256" spans="1:125" x14ac:dyDescent="0.25">
      <c r="A256" s="2" t="s">
        <v>3688</v>
      </c>
      <c r="B256" s="2" t="s">
        <v>1295</v>
      </c>
      <c r="C256" s="2" t="s">
        <v>51</v>
      </c>
      <c r="D256" s="2" t="s">
        <v>52</v>
      </c>
      <c r="E256" s="2" t="s">
        <v>1540</v>
      </c>
      <c r="F256" s="2" t="s">
        <v>5478</v>
      </c>
      <c r="G256" s="2" t="s">
        <v>10</v>
      </c>
      <c r="H256" s="2" t="s">
        <v>60</v>
      </c>
      <c r="I256" s="2" t="s">
        <v>5121</v>
      </c>
      <c r="J256" s="2" t="s">
        <v>5122</v>
      </c>
      <c r="K256" s="2" t="s">
        <v>1281</v>
      </c>
      <c r="L256" s="2" t="s">
        <v>5148</v>
      </c>
      <c r="M256" s="2" t="s">
        <v>3687</v>
      </c>
      <c r="N256" s="2" t="s">
        <v>5124</v>
      </c>
      <c r="O256" s="2" t="s">
        <v>1870</v>
      </c>
      <c r="P256" s="2" t="s">
        <v>1844</v>
      </c>
      <c r="Q256" s="2" t="s">
        <v>1292</v>
      </c>
      <c r="R256" s="2" t="s">
        <v>1844</v>
      </c>
      <c r="S256" s="2" t="s">
        <v>1875</v>
      </c>
      <c r="T256" s="2" t="s">
        <v>1278</v>
      </c>
      <c r="U256" s="2" t="s">
        <v>1844</v>
      </c>
      <c r="V256" s="2" t="s">
        <v>1844</v>
      </c>
      <c r="W256" s="2" t="s">
        <v>5125</v>
      </c>
      <c r="X256" s="2" t="s">
        <v>5126</v>
      </c>
      <c r="Y256" s="2" t="s">
        <v>1871</v>
      </c>
      <c r="Z256" s="2" t="s">
        <v>1281</v>
      </c>
      <c r="AA256" s="2" t="s">
        <v>1281</v>
      </c>
      <c r="AB256" s="2" t="s">
        <v>5127</v>
      </c>
      <c r="AC256" s="2" t="s">
        <v>1852</v>
      </c>
      <c r="AD256" s="2" t="s">
        <v>1844</v>
      </c>
      <c r="AE256" s="2" t="s">
        <v>1844</v>
      </c>
      <c r="AF256" s="2" t="s">
        <v>1873</v>
      </c>
      <c r="AG256" s="2" t="s">
        <v>1844</v>
      </c>
      <c r="AH256" s="2" t="s">
        <v>1844</v>
      </c>
      <c r="AI256" s="2" t="s">
        <v>1844</v>
      </c>
      <c r="AJ256" s="2" t="s">
        <v>1281</v>
      </c>
      <c r="AK256" s="2" t="s">
        <v>1844</v>
      </c>
      <c r="AL256" s="2" t="s">
        <v>53</v>
      </c>
      <c r="AM256" s="2" t="s">
        <v>1844</v>
      </c>
      <c r="AN256" s="2" t="s">
        <v>1844</v>
      </c>
      <c r="AO256" s="2" t="s">
        <v>1857</v>
      </c>
      <c r="AP256" s="2" t="s">
        <v>1857</v>
      </c>
      <c r="AQ256" s="2" t="s">
        <v>1844</v>
      </c>
      <c r="AR256" s="2" t="s">
        <v>1844</v>
      </c>
      <c r="AS256" s="2" t="s">
        <v>1844</v>
      </c>
      <c r="AT256" s="2" t="s">
        <v>1844</v>
      </c>
      <c r="AU256" s="2" t="s">
        <v>1844</v>
      </c>
      <c r="AV256" s="2" t="s">
        <v>1281</v>
      </c>
      <c r="AW256" s="2" t="s">
        <v>5128</v>
      </c>
      <c r="AX256" s="2" t="s">
        <v>1844</v>
      </c>
      <c r="AY256" s="2" t="s">
        <v>1752</v>
      </c>
      <c r="AZ256" s="2" t="s">
        <v>1962</v>
      </c>
      <c r="BA256" s="2" t="s">
        <v>1844</v>
      </c>
      <c r="BB256" s="2" t="s">
        <v>1844</v>
      </c>
      <c r="BC256" s="2" t="s">
        <v>1844</v>
      </c>
      <c r="BD256" s="2" t="s">
        <v>1844</v>
      </c>
      <c r="BE256" s="2" t="s">
        <v>5129</v>
      </c>
      <c r="BF256" s="2" t="s">
        <v>1905</v>
      </c>
      <c r="BG256" s="2" t="s">
        <v>1905</v>
      </c>
      <c r="BH256" s="2" t="s">
        <v>5528</v>
      </c>
      <c r="BI256" s="2" t="s">
        <v>1857</v>
      </c>
      <c r="BJ256" s="2" t="s">
        <v>3308</v>
      </c>
      <c r="BK256" s="2" t="s">
        <v>1844</v>
      </c>
      <c r="BL256" s="2" t="s">
        <v>1025</v>
      </c>
      <c r="BM256" s="2" t="s">
        <v>1844</v>
      </c>
      <c r="BN256" s="2" t="s">
        <v>1872</v>
      </c>
      <c r="BO256" s="2" t="s">
        <v>1844</v>
      </c>
      <c r="BP256" s="2" t="s">
        <v>1844</v>
      </c>
      <c r="BQ256" s="2" t="s">
        <v>5187</v>
      </c>
      <c r="BR256" s="2" t="s">
        <v>1844</v>
      </c>
      <c r="BS256" s="2" t="s">
        <v>1844</v>
      </c>
      <c r="BT256" s="2" t="s">
        <v>5529</v>
      </c>
      <c r="BU256" s="2" t="s">
        <v>1844</v>
      </c>
      <c r="BV256" s="2" t="s">
        <v>1844</v>
      </c>
      <c r="BW256" s="2" t="s">
        <v>1844</v>
      </c>
      <c r="BX256" s="2" t="s">
        <v>1844</v>
      </c>
      <c r="BY256" s="2" t="s">
        <v>1844</v>
      </c>
      <c r="BZ256" s="2" t="s">
        <v>1844</v>
      </c>
      <c r="CA256" s="2" t="s">
        <v>1844</v>
      </c>
      <c r="CB256" s="2" t="s">
        <v>1844</v>
      </c>
      <c r="CC256" s="2" t="s">
        <v>1844</v>
      </c>
      <c r="CD256" s="2" t="s">
        <v>1844</v>
      </c>
      <c r="CE256" s="2" t="s">
        <v>1854</v>
      </c>
      <c r="CF256" s="2" t="s">
        <v>1844</v>
      </c>
      <c r="CG256" s="2" t="s">
        <v>1844</v>
      </c>
      <c r="CH256" s="2" t="s">
        <v>1844</v>
      </c>
      <c r="CI256" s="2" t="s">
        <v>55</v>
      </c>
      <c r="CJ256" s="2" t="s">
        <v>1844</v>
      </c>
      <c r="CK256" s="2" t="s">
        <v>5132</v>
      </c>
      <c r="CL256" s="2" t="s">
        <v>1844</v>
      </c>
      <c r="CM256" s="2" t="s">
        <v>1844</v>
      </c>
      <c r="CN256" s="2" t="s">
        <v>1851</v>
      </c>
      <c r="CO256" s="2" t="s">
        <v>1855</v>
      </c>
      <c r="CP256" s="2" t="s">
        <v>1844</v>
      </c>
      <c r="CQ256" s="2" t="s">
        <v>1844</v>
      </c>
      <c r="CR256" s="2" t="s">
        <v>1847</v>
      </c>
      <c r="CS256" s="2" t="s">
        <v>1876</v>
      </c>
      <c r="CT256" s="2" t="s">
        <v>1844</v>
      </c>
      <c r="CU256" s="2" t="s">
        <v>1844</v>
      </c>
      <c r="CV256" s="2" t="s">
        <v>5134</v>
      </c>
      <c r="CW256" s="3">
        <v>45052</v>
      </c>
      <c r="CX256" s="3">
        <v>45052</v>
      </c>
      <c r="CY256" s="3">
        <v>45052</v>
      </c>
      <c r="CZ256" s="28">
        <v>133654</v>
      </c>
      <c r="DA256" s="4">
        <v>0</v>
      </c>
      <c r="DB256" s="3"/>
      <c r="DC256" s="3"/>
      <c r="DD256" s="3">
        <v>45052</v>
      </c>
      <c r="DE256" s="3">
        <v>45052</v>
      </c>
      <c r="DF256" s="3"/>
      <c r="DG256" s="3">
        <v>45052</v>
      </c>
      <c r="DH256" s="3"/>
      <c r="DI256" s="3">
        <v>45052</v>
      </c>
      <c r="DJ256" s="3">
        <v>45078</v>
      </c>
      <c r="DK256" s="28">
        <v>0</v>
      </c>
      <c r="DL256" s="3"/>
      <c r="DM256" s="28">
        <v>0</v>
      </c>
      <c r="DN256" s="28">
        <v>0</v>
      </c>
      <c r="DO256" s="3">
        <v>45052</v>
      </c>
      <c r="DP256" s="2" t="s">
        <v>5135</v>
      </c>
      <c r="DQ256" s="28">
        <v>0</v>
      </c>
      <c r="DR256" s="28">
        <v>0</v>
      </c>
      <c r="DS256" s="28">
        <v>0</v>
      </c>
      <c r="DT256" s="28">
        <v>133654</v>
      </c>
      <c r="DU256" s="2" t="s">
        <v>1844</v>
      </c>
    </row>
    <row r="257" spans="1:125" x14ac:dyDescent="0.25">
      <c r="A257" s="2" t="s">
        <v>3671</v>
      </c>
      <c r="B257" s="2" t="s">
        <v>1291</v>
      </c>
      <c r="C257" s="2" t="s">
        <v>152</v>
      </c>
      <c r="D257" s="2" t="s">
        <v>153</v>
      </c>
      <c r="E257" s="2" t="s">
        <v>1533</v>
      </c>
      <c r="F257" s="2" t="s">
        <v>5478</v>
      </c>
      <c r="G257" s="2" t="s">
        <v>10</v>
      </c>
      <c r="H257" s="2" t="s">
        <v>67</v>
      </c>
      <c r="I257" s="2" t="s">
        <v>5121</v>
      </c>
      <c r="J257" s="2" t="s">
        <v>5122</v>
      </c>
      <c r="K257" s="2" t="s">
        <v>1281</v>
      </c>
      <c r="L257" s="2" t="s">
        <v>5148</v>
      </c>
      <c r="M257" s="2" t="s">
        <v>3670</v>
      </c>
      <c r="N257" s="2" t="s">
        <v>1645</v>
      </c>
      <c r="O257" s="2" t="s">
        <v>2176</v>
      </c>
      <c r="P257" s="2" t="s">
        <v>1844</v>
      </c>
      <c r="Q257" s="2" t="s">
        <v>1531</v>
      </c>
      <c r="R257" s="2" t="s">
        <v>1844</v>
      </c>
      <c r="S257" s="2" t="s">
        <v>1883</v>
      </c>
      <c r="T257" s="2" t="s">
        <v>1278</v>
      </c>
      <c r="U257" s="2" t="s">
        <v>1844</v>
      </c>
      <c r="V257" s="2" t="s">
        <v>1844</v>
      </c>
      <c r="W257" s="2" t="s">
        <v>5125</v>
      </c>
      <c r="X257" s="2" t="s">
        <v>5126</v>
      </c>
      <c r="Y257" s="2" t="s">
        <v>1866</v>
      </c>
      <c r="Z257" s="2" t="s">
        <v>1281</v>
      </c>
      <c r="AA257" s="2" t="s">
        <v>1281</v>
      </c>
      <c r="AB257" s="2" t="s">
        <v>5127</v>
      </c>
      <c r="AC257" s="2" t="s">
        <v>1852</v>
      </c>
      <c r="AD257" s="2" t="s">
        <v>1844</v>
      </c>
      <c r="AE257" s="2" t="s">
        <v>1844</v>
      </c>
      <c r="AF257" s="2" t="s">
        <v>1844</v>
      </c>
      <c r="AG257" s="2" t="s">
        <v>1844</v>
      </c>
      <c r="AH257" s="2" t="s">
        <v>1844</v>
      </c>
      <c r="AI257" s="2" t="s">
        <v>1844</v>
      </c>
      <c r="AJ257" s="2" t="s">
        <v>1281</v>
      </c>
      <c r="AK257" s="2" t="s">
        <v>1844</v>
      </c>
      <c r="AL257" s="2" t="s">
        <v>154</v>
      </c>
      <c r="AM257" s="2" t="s">
        <v>1844</v>
      </c>
      <c r="AN257" s="2" t="s">
        <v>1844</v>
      </c>
      <c r="AO257" s="2" t="s">
        <v>1857</v>
      </c>
      <c r="AP257" s="2" t="s">
        <v>1857</v>
      </c>
      <c r="AQ257" s="2" t="s">
        <v>1844</v>
      </c>
      <c r="AR257" s="2" t="s">
        <v>1844</v>
      </c>
      <c r="AS257" s="2" t="s">
        <v>1844</v>
      </c>
      <c r="AT257" s="2" t="s">
        <v>1844</v>
      </c>
      <c r="AU257" s="2" t="s">
        <v>1844</v>
      </c>
      <c r="AV257" s="2" t="s">
        <v>1281</v>
      </c>
      <c r="AW257" s="2" t="s">
        <v>5128</v>
      </c>
      <c r="AX257" s="2" t="s">
        <v>1844</v>
      </c>
      <c r="AY257" s="2" t="s">
        <v>1752</v>
      </c>
      <c r="AZ257" s="2" t="s">
        <v>1877</v>
      </c>
      <c r="BA257" s="2" t="s">
        <v>1844</v>
      </c>
      <c r="BB257" s="2" t="s">
        <v>1844</v>
      </c>
      <c r="BC257" s="2" t="s">
        <v>1844</v>
      </c>
      <c r="BD257" s="2" t="s">
        <v>1844</v>
      </c>
      <c r="BE257" s="2" t="s">
        <v>5129</v>
      </c>
      <c r="BF257" s="2" t="s">
        <v>2190</v>
      </c>
      <c r="BG257" s="2" t="s">
        <v>2190</v>
      </c>
      <c r="BH257" s="2" t="s">
        <v>5530</v>
      </c>
      <c r="BI257" s="2" t="s">
        <v>1857</v>
      </c>
      <c r="BJ257" s="2" t="s">
        <v>2190</v>
      </c>
      <c r="BK257" s="2" t="s">
        <v>1844</v>
      </c>
      <c r="BL257" s="2" t="s">
        <v>1025</v>
      </c>
      <c r="BM257" s="2" t="s">
        <v>1844</v>
      </c>
      <c r="BN257" s="2" t="s">
        <v>1882</v>
      </c>
      <c r="BO257" s="2" t="s">
        <v>1844</v>
      </c>
      <c r="BP257" s="2" t="s">
        <v>1844</v>
      </c>
      <c r="BQ257" s="2" t="s">
        <v>5187</v>
      </c>
      <c r="BR257" s="2" t="s">
        <v>1844</v>
      </c>
      <c r="BS257" s="2" t="s">
        <v>1844</v>
      </c>
      <c r="BT257" s="2" t="s">
        <v>5531</v>
      </c>
      <c r="BU257" s="2" t="s">
        <v>1844</v>
      </c>
      <c r="BV257" s="2" t="s">
        <v>1844</v>
      </c>
      <c r="BW257" s="2" t="s">
        <v>1844</v>
      </c>
      <c r="BX257" s="2" t="s">
        <v>1844</v>
      </c>
      <c r="BY257" s="2" t="s">
        <v>1844</v>
      </c>
      <c r="BZ257" s="2" t="s">
        <v>1844</v>
      </c>
      <c r="CA257" s="2" t="s">
        <v>1844</v>
      </c>
      <c r="CB257" s="2" t="s">
        <v>1844</v>
      </c>
      <c r="CC257" s="2" t="s">
        <v>1844</v>
      </c>
      <c r="CD257" s="2" t="s">
        <v>1844</v>
      </c>
      <c r="CE257" s="2" t="s">
        <v>1854</v>
      </c>
      <c r="CF257" s="2" t="s">
        <v>1844</v>
      </c>
      <c r="CG257" s="2" t="s">
        <v>1844</v>
      </c>
      <c r="CH257" s="2" t="s">
        <v>1844</v>
      </c>
      <c r="CI257" s="2" t="s">
        <v>155</v>
      </c>
      <c r="CJ257" s="2" t="s">
        <v>1844</v>
      </c>
      <c r="CK257" s="2" t="s">
        <v>5132</v>
      </c>
      <c r="CL257" s="2" t="s">
        <v>1844</v>
      </c>
      <c r="CM257" s="2" t="s">
        <v>1844</v>
      </c>
      <c r="CN257" s="2" t="s">
        <v>1851</v>
      </c>
      <c r="CO257" s="2" t="s">
        <v>1855</v>
      </c>
      <c r="CP257" s="2" t="s">
        <v>1844</v>
      </c>
      <c r="CQ257" s="2" t="s">
        <v>1844</v>
      </c>
      <c r="CR257" s="2" t="s">
        <v>1847</v>
      </c>
      <c r="CS257" s="2" t="s">
        <v>1884</v>
      </c>
      <c r="CT257" s="2" t="s">
        <v>1844</v>
      </c>
      <c r="CU257" s="2" t="s">
        <v>1844</v>
      </c>
      <c r="CV257" s="2" t="s">
        <v>5134</v>
      </c>
      <c r="CW257" s="3">
        <v>45033</v>
      </c>
      <c r="CX257" s="3">
        <v>45031</v>
      </c>
      <c r="CY257" s="3">
        <v>45033</v>
      </c>
      <c r="CZ257" s="28">
        <v>200984</v>
      </c>
      <c r="DA257" s="4">
        <v>0</v>
      </c>
      <c r="DB257" s="3"/>
      <c r="DC257" s="3"/>
      <c r="DD257" s="3">
        <v>45033</v>
      </c>
      <c r="DE257" s="3">
        <v>45031</v>
      </c>
      <c r="DF257" s="3"/>
      <c r="DG257" s="3">
        <v>45033</v>
      </c>
      <c r="DH257" s="3"/>
      <c r="DI257" s="3">
        <v>45031</v>
      </c>
      <c r="DJ257" s="3">
        <v>45078</v>
      </c>
      <c r="DK257" s="28">
        <v>0</v>
      </c>
      <c r="DL257" s="3"/>
      <c r="DM257" s="28">
        <v>0</v>
      </c>
      <c r="DN257" s="28">
        <v>0</v>
      </c>
      <c r="DO257" s="3">
        <v>45033</v>
      </c>
      <c r="DP257" s="2" t="s">
        <v>5135</v>
      </c>
      <c r="DQ257" s="28">
        <v>0</v>
      </c>
      <c r="DR257" s="28">
        <v>0</v>
      </c>
      <c r="DS257" s="28">
        <v>0</v>
      </c>
      <c r="DT257" s="28">
        <v>200984</v>
      </c>
      <c r="DU257" s="2" t="s">
        <v>1844</v>
      </c>
    </row>
    <row r="258" spans="1:125" x14ac:dyDescent="0.25">
      <c r="A258" s="2" t="s">
        <v>3669</v>
      </c>
      <c r="B258" s="2" t="s">
        <v>1291</v>
      </c>
      <c r="C258" s="2" t="s">
        <v>152</v>
      </c>
      <c r="D258" s="2" t="s">
        <v>153</v>
      </c>
      <c r="E258" s="2" t="s">
        <v>1528</v>
      </c>
      <c r="F258" s="2" t="s">
        <v>5478</v>
      </c>
      <c r="G258" s="2" t="s">
        <v>10</v>
      </c>
      <c r="H258" s="2" t="s">
        <v>67</v>
      </c>
      <c r="I258" s="2" t="s">
        <v>5121</v>
      </c>
      <c r="J258" s="2" t="s">
        <v>5122</v>
      </c>
      <c r="K258" s="2" t="s">
        <v>1281</v>
      </c>
      <c r="L258" s="2" t="s">
        <v>5148</v>
      </c>
      <c r="M258" s="2" t="s">
        <v>3668</v>
      </c>
      <c r="N258" s="2" t="s">
        <v>1645</v>
      </c>
      <c r="O258" s="2" t="s">
        <v>2176</v>
      </c>
      <c r="P258" s="2" t="s">
        <v>1844</v>
      </c>
      <c r="Q258" s="2" t="s">
        <v>1531</v>
      </c>
      <c r="R258" s="2" t="s">
        <v>1844</v>
      </c>
      <c r="S258" s="2" t="s">
        <v>1883</v>
      </c>
      <c r="T258" s="2" t="s">
        <v>1278</v>
      </c>
      <c r="U258" s="2" t="s">
        <v>1844</v>
      </c>
      <c r="V258" s="2" t="s">
        <v>1844</v>
      </c>
      <c r="W258" s="2" t="s">
        <v>5125</v>
      </c>
      <c r="X258" s="2" t="s">
        <v>5126</v>
      </c>
      <c r="Y258" s="2" t="s">
        <v>1866</v>
      </c>
      <c r="Z258" s="2" t="s">
        <v>1281</v>
      </c>
      <c r="AA258" s="2" t="s">
        <v>1281</v>
      </c>
      <c r="AB258" s="2" t="s">
        <v>5127</v>
      </c>
      <c r="AC258" s="2" t="s">
        <v>1852</v>
      </c>
      <c r="AD258" s="2" t="s">
        <v>1844</v>
      </c>
      <c r="AE258" s="2" t="s">
        <v>1844</v>
      </c>
      <c r="AF258" s="2" t="s">
        <v>1844</v>
      </c>
      <c r="AG258" s="2" t="s">
        <v>1844</v>
      </c>
      <c r="AH258" s="2" t="s">
        <v>1844</v>
      </c>
      <c r="AI258" s="2" t="s">
        <v>1844</v>
      </c>
      <c r="AJ258" s="2" t="s">
        <v>1281</v>
      </c>
      <c r="AK258" s="2" t="s">
        <v>1844</v>
      </c>
      <c r="AL258" s="2" t="s">
        <v>154</v>
      </c>
      <c r="AM258" s="2" t="s">
        <v>1844</v>
      </c>
      <c r="AN258" s="2" t="s">
        <v>1844</v>
      </c>
      <c r="AO258" s="2" t="s">
        <v>1857</v>
      </c>
      <c r="AP258" s="2" t="s">
        <v>1857</v>
      </c>
      <c r="AQ258" s="2" t="s">
        <v>1844</v>
      </c>
      <c r="AR258" s="2" t="s">
        <v>1844</v>
      </c>
      <c r="AS258" s="2" t="s">
        <v>1844</v>
      </c>
      <c r="AT258" s="2" t="s">
        <v>1844</v>
      </c>
      <c r="AU258" s="2" t="s">
        <v>1844</v>
      </c>
      <c r="AV258" s="2" t="s">
        <v>1281</v>
      </c>
      <c r="AW258" s="2" t="s">
        <v>5128</v>
      </c>
      <c r="AX258" s="2" t="s">
        <v>1844</v>
      </c>
      <c r="AY258" s="2" t="s">
        <v>1752</v>
      </c>
      <c r="AZ258" s="2" t="s">
        <v>2107</v>
      </c>
      <c r="BA258" s="2" t="s">
        <v>1844</v>
      </c>
      <c r="BB258" s="2" t="s">
        <v>1844</v>
      </c>
      <c r="BC258" s="2" t="s">
        <v>1844</v>
      </c>
      <c r="BD258" s="2" t="s">
        <v>1844</v>
      </c>
      <c r="BE258" s="2" t="s">
        <v>5129</v>
      </c>
      <c r="BF258" s="2" t="s">
        <v>1905</v>
      </c>
      <c r="BG258" s="2" t="s">
        <v>1905</v>
      </c>
      <c r="BH258" s="2" t="s">
        <v>5532</v>
      </c>
      <c r="BI258" s="2" t="s">
        <v>1857</v>
      </c>
      <c r="BJ258" s="2" t="s">
        <v>1905</v>
      </c>
      <c r="BK258" s="2" t="s">
        <v>1844</v>
      </c>
      <c r="BL258" s="2" t="s">
        <v>1025</v>
      </c>
      <c r="BM258" s="2" t="s">
        <v>1844</v>
      </c>
      <c r="BN258" s="2" t="s">
        <v>1882</v>
      </c>
      <c r="BO258" s="2" t="s">
        <v>1844</v>
      </c>
      <c r="BP258" s="2" t="s">
        <v>1844</v>
      </c>
      <c r="BQ258" s="2" t="s">
        <v>5187</v>
      </c>
      <c r="BR258" s="2" t="s">
        <v>1844</v>
      </c>
      <c r="BS258" s="2" t="s">
        <v>1844</v>
      </c>
      <c r="BT258" s="2" t="s">
        <v>5533</v>
      </c>
      <c r="BU258" s="2" t="s">
        <v>1844</v>
      </c>
      <c r="BV258" s="2" t="s">
        <v>1844</v>
      </c>
      <c r="BW258" s="2" t="s">
        <v>1844</v>
      </c>
      <c r="BX258" s="2" t="s">
        <v>1844</v>
      </c>
      <c r="BY258" s="2" t="s">
        <v>1844</v>
      </c>
      <c r="BZ258" s="2" t="s">
        <v>1844</v>
      </c>
      <c r="CA258" s="2" t="s">
        <v>1844</v>
      </c>
      <c r="CB258" s="2" t="s">
        <v>1844</v>
      </c>
      <c r="CC258" s="2" t="s">
        <v>1844</v>
      </c>
      <c r="CD258" s="2" t="s">
        <v>1844</v>
      </c>
      <c r="CE258" s="2" t="s">
        <v>1854</v>
      </c>
      <c r="CF258" s="2" t="s">
        <v>1844</v>
      </c>
      <c r="CG258" s="2" t="s">
        <v>1844</v>
      </c>
      <c r="CH258" s="2" t="s">
        <v>1844</v>
      </c>
      <c r="CI258" s="2" t="s">
        <v>155</v>
      </c>
      <c r="CJ258" s="2" t="s">
        <v>1844</v>
      </c>
      <c r="CK258" s="2" t="s">
        <v>5132</v>
      </c>
      <c r="CL258" s="2" t="s">
        <v>1844</v>
      </c>
      <c r="CM258" s="2" t="s">
        <v>1844</v>
      </c>
      <c r="CN258" s="2" t="s">
        <v>1851</v>
      </c>
      <c r="CO258" s="2" t="s">
        <v>1855</v>
      </c>
      <c r="CP258" s="2" t="s">
        <v>1844</v>
      </c>
      <c r="CQ258" s="2" t="s">
        <v>1844</v>
      </c>
      <c r="CR258" s="2" t="s">
        <v>1847</v>
      </c>
      <c r="CS258" s="2" t="s">
        <v>1884</v>
      </c>
      <c r="CT258" s="2" t="s">
        <v>1844</v>
      </c>
      <c r="CU258" s="2" t="s">
        <v>1844</v>
      </c>
      <c r="CV258" s="2" t="s">
        <v>5134</v>
      </c>
      <c r="CW258" s="3">
        <v>45030</v>
      </c>
      <c r="CX258" s="3">
        <v>45030</v>
      </c>
      <c r="CY258" s="3">
        <v>45030</v>
      </c>
      <c r="CZ258" s="28">
        <v>200984</v>
      </c>
      <c r="DA258" s="4">
        <v>0</v>
      </c>
      <c r="DB258" s="3"/>
      <c r="DC258" s="3"/>
      <c r="DD258" s="3">
        <v>45030</v>
      </c>
      <c r="DE258" s="3">
        <v>45030</v>
      </c>
      <c r="DF258" s="3"/>
      <c r="DG258" s="3">
        <v>45030</v>
      </c>
      <c r="DH258" s="3"/>
      <c r="DI258" s="3">
        <v>45030</v>
      </c>
      <c r="DJ258" s="3">
        <v>45078</v>
      </c>
      <c r="DK258" s="28">
        <v>0</v>
      </c>
      <c r="DL258" s="3"/>
      <c r="DM258" s="28">
        <v>0</v>
      </c>
      <c r="DN258" s="28">
        <v>0</v>
      </c>
      <c r="DO258" s="3">
        <v>45030</v>
      </c>
      <c r="DP258" s="2" t="s">
        <v>5135</v>
      </c>
      <c r="DQ258" s="28">
        <v>0</v>
      </c>
      <c r="DR258" s="28">
        <v>0</v>
      </c>
      <c r="DS258" s="28">
        <v>0</v>
      </c>
      <c r="DT258" s="28">
        <v>200984</v>
      </c>
      <c r="DU258" s="2" t="s">
        <v>1844</v>
      </c>
    </row>
    <row r="259" spans="1:125" x14ac:dyDescent="0.25">
      <c r="A259" s="2" t="s">
        <v>3650</v>
      </c>
      <c r="B259" s="2" t="s">
        <v>1295</v>
      </c>
      <c r="C259" s="2" t="s">
        <v>51</v>
      </c>
      <c r="D259" s="2" t="s">
        <v>52</v>
      </c>
      <c r="E259" s="2" t="s">
        <v>1530</v>
      </c>
      <c r="F259" s="2" t="s">
        <v>5478</v>
      </c>
      <c r="G259" s="2" t="s">
        <v>10</v>
      </c>
      <c r="H259" s="2" t="s">
        <v>60</v>
      </c>
      <c r="I259" s="2" t="s">
        <v>5121</v>
      </c>
      <c r="J259" s="2" t="s">
        <v>5122</v>
      </c>
      <c r="K259" s="2" t="s">
        <v>1281</v>
      </c>
      <c r="L259" s="2" t="s">
        <v>5139</v>
      </c>
      <c r="M259" s="2" t="s">
        <v>3649</v>
      </c>
      <c r="N259" s="2" t="s">
        <v>1646</v>
      </c>
      <c r="O259" s="2" t="s">
        <v>1870</v>
      </c>
      <c r="P259" s="2" t="s">
        <v>1844</v>
      </c>
      <c r="Q259" s="2" t="s">
        <v>1299</v>
      </c>
      <c r="R259" s="2" t="s">
        <v>1844</v>
      </c>
      <c r="S259" s="2" t="s">
        <v>1875</v>
      </c>
      <c r="T259" s="2" t="s">
        <v>1278</v>
      </c>
      <c r="U259" s="2" t="s">
        <v>1844</v>
      </c>
      <c r="V259" s="2" t="s">
        <v>1844</v>
      </c>
      <c r="W259" s="2" t="s">
        <v>5125</v>
      </c>
      <c r="X259" s="2" t="s">
        <v>5126</v>
      </c>
      <c r="Y259" s="2" t="s">
        <v>1871</v>
      </c>
      <c r="Z259" s="2" t="s">
        <v>1281</v>
      </c>
      <c r="AA259" s="2" t="s">
        <v>1281</v>
      </c>
      <c r="AB259" s="2" t="s">
        <v>5127</v>
      </c>
      <c r="AC259" s="2" t="s">
        <v>1852</v>
      </c>
      <c r="AD259" s="2" t="s">
        <v>1844</v>
      </c>
      <c r="AE259" s="2" t="s">
        <v>1844</v>
      </c>
      <c r="AF259" s="2" t="s">
        <v>1873</v>
      </c>
      <c r="AG259" s="2" t="s">
        <v>1844</v>
      </c>
      <c r="AH259" s="2" t="s">
        <v>1844</v>
      </c>
      <c r="AI259" s="2" t="s">
        <v>1844</v>
      </c>
      <c r="AJ259" s="2" t="s">
        <v>1281</v>
      </c>
      <c r="AK259" s="2" t="s">
        <v>1844</v>
      </c>
      <c r="AL259" s="2" t="s">
        <v>53</v>
      </c>
      <c r="AM259" s="2" t="s">
        <v>1844</v>
      </c>
      <c r="AN259" s="2" t="s">
        <v>1844</v>
      </c>
      <c r="AO259" s="2" t="s">
        <v>1857</v>
      </c>
      <c r="AP259" s="2" t="s">
        <v>1857</v>
      </c>
      <c r="AQ259" s="2" t="s">
        <v>1844</v>
      </c>
      <c r="AR259" s="2" t="s">
        <v>1844</v>
      </c>
      <c r="AS259" s="2" t="s">
        <v>1844</v>
      </c>
      <c r="AT259" s="2" t="s">
        <v>1844</v>
      </c>
      <c r="AU259" s="2" t="s">
        <v>1844</v>
      </c>
      <c r="AV259" s="2" t="s">
        <v>1281</v>
      </c>
      <c r="AW259" s="2" t="s">
        <v>5128</v>
      </c>
      <c r="AX259" s="2" t="s">
        <v>1844</v>
      </c>
      <c r="AY259" s="2" t="s">
        <v>1752</v>
      </c>
      <c r="AZ259" s="2" t="s">
        <v>2107</v>
      </c>
      <c r="BA259" s="2" t="s">
        <v>1844</v>
      </c>
      <c r="BB259" s="2" t="s">
        <v>1844</v>
      </c>
      <c r="BC259" s="2" t="s">
        <v>1844</v>
      </c>
      <c r="BD259" s="2" t="s">
        <v>1844</v>
      </c>
      <c r="BE259" s="2" t="s">
        <v>5129</v>
      </c>
      <c r="BF259" s="2" t="s">
        <v>1905</v>
      </c>
      <c r="BG259" s="2" t="s">
        <v>1905</v>
      </c>
      <c r="BH259" s="2" t="s">
        <v>5534</v>
      </c>
      <c r="BI259" s="2" t="s">
        <v>1857</v>
      </c>
      <c r="BJ259" s="2" t="s">
        <v>1905</v>
      </c>
      <c r="BK259" s="2" t="s">
        <v>1844</v>
      </c>
      <c r="BL259" s="2" t="s">
        <v>1025</v>
      </c>
      <c r="BM259" s="2" t="s">
        <v>1844</v>
      </c>
      <c r="BN259" s="2" t="s">
        <v>1872</v>
      </c>
      <c r="BO259" s="2" t="s">
        <v>1844</v>
      </c>
      <c r="BP259" s="2" t="s">
        <v>1844</v>
      </c>
      <c r="BQ259" s="2" t="s">
        <v>5187</v>
      </c>
      <c r="BR259" s="2" t="s">
        <v>1844</v>
      </c>
      <c r="BS259" s="2" t="s">
        <v>1844</v>
      </c>
      <c r="BT259" s="2" t="s">
        <v>5535</v>
      </c>
      <c r="BU259" s="2" t="s">
        <v>1844</v>
      </c>
      <c r="BV259" s="2" t="s">
        <v>1844</v>
      </c>
      <c r="BW259" s="2" t="s">
        <v>1844</v>
      </c>
      <c r="BX259" s="2" t="s">
        <v>1844</v>
      </c>
      <c r="BY259" s="2" t="s">
        <v>1844</v>
      </c>
      <c r="BZ259" s="2" t="s">
        <v>1844</v>
      </c>
      <c r="CA259" s="2" t="s">
        <v>1844</v>
      </c>
      <c r="CB259" s="2" t="s">
        <v>1844</v>
      </c>
      <c r="CC259" s="2" t="s">
        <v>1844</v>
      </c>
      <c r="CD259" s="2" t="s">
        <v>1844</v>
      </c>
      <c r="CE259" s="2" t="s">
        <v>1854</v>
      </c>
      <c r="CF259" s="2" t="s">
        <v>1844</v>
      </c>
      <c r="CG259" s="2" t="s">
        <v>5131</v>
      </c>
      <c r="CH259" s="2" t="s">
        <v>1844</v>
      </c>
      <c r="CI259" s="2" t="s">
        <v>55</v>
      </c>
      <c r="CJ259" s="2" t="s">
        <v>1844</v>
      </c>
      <c r="CK259" s="2" t="s">
        <v>5132</v>
      </c>
      <c r="CL259" s="2" t="s">
        <v>1844</v>
      </c>
      <c r="CM259" s="2" t="s">
        <v>1844</v>
      </c>
      <c r="CN259" s="2" t="s">
        <v>1851</v>
      </c>
      <c r="CO259" s="2" t="s">
        <v>1855</v>
      </c>
      <c r="CP259" s="2" t="s">
        <v>1844</v>
      </c>
      <c r="CQ259" s="2" t="s">
        <v>1844</v>
      </c>
      <c r="CR259" s="2" t="s">
        <v>1847</v>
      </c>
      <c r="CS259" s="2" t="s">
        <v>1876</v>
      </c>
      <c r="CT259" s="2" t="s">
        <v>1844</v>
      </c>
      <c r="CU259" s="2" t="s">
        <v>5133</v>
      </c>
      <c r="CV259" s="2" t="s">
        <v>5134</v>
      </c>
      <c r="CW259" s="3">
        <v>45028</v>
      </c>
      <c r="CX259" s="3">
        <v>45028</v>
      </c>
      <c r="CY259" s="3">
        <v>45028</v>
      </c>
      <c r="CZ259" s="28">
        <v>100492</v>
      </c>
      <c r="DA259" s="4">
        <v>0</v>
      </c>
      <c r="DB259" s="3"/>
      <c r="DC259" s="3"/>
      <c r="DD259" s="3">
        <v>45028</v>
      </c>
      <c r="DE259" s="3">
        <v>45028</v>
      </c>
      <c r="DF259" s="3"/>
      <c r="DG259" s="3">
        <v>45028</v>
      </c>
      <c r="DH259" s="3">
        <v>45028</v>
      </c>
      <c r="DI259" s="3">
        <v>45028</v>
      </c>
      <c r="DJ259" s="3">
        <v>45078</v>
      </c>
      <c r="DK259" s="28">
        <v>0</v>
      </c>
      <c r="DL259" s="3"/>
      <c r="DM259" s="28">
        <v>0</v>
      </c>
      <c r="DN259" s="28">
        <v>0</v>
      </c>
      <c r="DO259" s="3">
        <v>45028</v>
      </c>
      <c r="DP259" s="2" t="s">
        <v>5135</v>
      </c>
      <c r="DQ259" s="28">
        <v>0</v>
      </c>
      <c r="DR259" s="28">
        <v>0</v>
      </c>
      <c r="DS259" s="28">
        <v>0</v>
      </c>
      <c r="DT259" s="28">
        <v>100492</v>
      </c>
      <c r="DU259" s="2" t="s">
        <v>1844</v>
      </c>
    </row>
    <row r="260" spans="1:125" x14ac:dyDescent="0.25">
      <c r="A260" s="2" t="s">
        <v>3640</v>
      </c>
      <c r="B260" s="2" t="s">
        <v>1291</v>
      </c>
      <c r="C260" s="2" t="s">
        <v>152</v>
      </c>
      <c r="D260" s="2" t="s">
        <v>153</v>
      </c>
      <c r="E260" s="2" t="s">
        <v>1529</v>
      </c>
      <c r="F260" s="2" t="s">
        <v>5478</v>
      </c>
      <c r="G260" s="2" t="s">
        <v>10</v>
      </c>
      <c r="H260" s="2" t="s">
        <v>67</v>
      </c>
      <c r="I260" s="2" t="s">
        <v>5121</v>
      </c>
      <c r="J260" s="2" t="s">
        <v>5122</v>
      </c>
      <c r="K260" s="2" t="s">
        <v>1281</v>
      </c>
      <c r="L260" s="2" t="s">
        <v>5123</v>
      </c>
      <c r="M260" s="2" t="s">
        <v>3639</v>
      </c>
      <c r="N260" s="2" t="s">
        <v>5124</v>
      </c>
      <c r="O260" s="2" t="s">
        <v>2176</v>
      </c>
      <c r="P260" s="2" t="s">
        <v>1844</v>
      </c>
      <c r="Q260" s="2" t="s">
        <v>1296</v>
      </c>
      <c r="R260" s="2" t="s">
        <v>1844</v>
      </c>
      <c r="S260" s="2" t="s">
        <v>1883</v>
      </c>
      <c r="T260" s="2" t="s">
        <v>1278</v>
      </c>
      <c r="U260" s="2" t="s">
        <v>1844</v>
      </c>
      <c r="V260" s="2" t="s">
        <v>1844</v>
      </c>
      <c r="W260" s="2" t="s">
        <v>5125</v>
      </c>
      <c r="X260" s="2" t="s">
        <v>5126</v>
      </c>
      <c r="Y260" s="2" t="s">
        <v>1866</v>
      </c>
      <c r="Z260" s="2" t="s">
        <v>1281</v>
      </c>
      <c r="AA260" s="2" t="s">
        <v>1281</v>
      </c>
      <c r="AB260" s="2" t="s">
        <v>5127</v>
      </c>
      <c r="AC260" s="2" t="s">
        <v>1852</v>
      </c>
      <c r="AD260" s="2" t="s">
        <v>1844</v>
      </c>
      <c r="AE260" s="2" t="s">
        <v>1844</v>
      </c>
      <c r="AF260" s="2" t="s">
        <v>1844</v>
      </c>
      <c r="AG260" s="2" t="s">
        <v>1844</v>
      </c>
      <c r="AH260" s="2" t="s">
        <v>1844</v>
      </c>
      <c r="AI260" s="2" t="s">
        <v>1844</v>
      </c>
      <c r="AJ260" s="2" t="s">
        <v>1281</v>
      </c>
      <c r="AK260" s="2" t="s">
        <v>1844</v>
      </c>
      <c r="AL260" s="2" t="s">
        <v>154</v>
      </c>
      <c r="AM260" s="2" t="s">
        <v>1844</v>
      </c>
      <c r="AN260" s="2" t="s">
        <v>1844</v>
      </c>
      <c r="AO260" s="2" t="s">
        <v>1857</v>
      </c>
      <c r="AP260" s="2" t="s">
        <v>1857</v>
      </c>
      <c r="AQ260" s="2" t="s">
        <v>1844</v>
      </c>
      <c r="AR260" s="2" t="s">
        <v>1844</v>
      </c>
      <c r="AS260" s="2" t="s">
        <v>1844</v>
      </c>
      <c r="AT260" s="2" t="s">
        <v>1844</v>
      </c>
      <c r="AU260" s="2" t="s">
        <v>1844</v>
      </c>
      <c r="AV260" s="2" t="s">
        <v>1281</v>
      </c>
      <c r="AW260" s="2" t="s">
        <v>5128</v>
      </c>
      <c r="AX260" s="2" t="s">
        <v>1844</v>
      </c>
      <c r="AY260" s="2" t="s">
        <v>1752</v>
      </c>
      <c r="AZ260" s="2" t="s">
        <v>2107</v>
      </c>
      <c r="BA260" s="2" t="s">
        <v>1844</v>
      </c>
      <c r="BB260" s="2" t="s">
        <v>1844</v>
      </c>
      <c r="BC260" s="2" t="s">
        <v>1844</v>
      </c>
      <c r="BD260" s="2" t="s">
        <v>1844</v>
      </c>
      <c r="BE260" s="2" t="s">
        <v>5129</v>
      </c>
      <c r="BF260" s="2" t="s">
        <v>1905</v>
      </c>
      <c r="BG260" s="2" t="s">
        <v>1905</v>
      </c>
      <c r="BH260" s="2" t="s">
        <v>3643</v>
      </c>
      <c r="BI260" s="2" t="s">
        <v>1857</v>
      </c>
      <c r="BJ260" s="2" t="s">
        <v>1905</v>
      </c>
      <c r="BK260" s="2" t="s">
        <v>1844</v>
      </c>
      <c r="BL260" s="2" t="s">
        <v>1025</v>
      </c>
      <c r="BM260" s="2" t="s">
        <v>1844</v>
      </c>
      <c r="BN260" s="2" t="s">
        <v>1882</v>
      </c>
      <c r="BO260" s="2" t="s">
        <v>1844</v>
      </c>
      <c r="BP260" s="2" t="s">
        <v>1844</v>
      </c>
      <c r="BQ260" s="2" t="s">
        <v>5187</v>
      </c>
      <c r="BR260" s="2" t="s">
        <v>1844</v>
      </c>
      <c r="BS260" s="2" t="s">
        <v>1844</v>
      </c>
      <c r="BT260" s="2" t="s">
        <v>5536</v>
      </c>
      <c r="BU260" s="2" t="s">
        <v>1844</v>
      </c>
      <c r="BV260" s="2" t="s">
        <v>1844</v>
      </c>
      <c r="BW260" s="2" t="s">
        <v>1844</v>
      </c>
      <c r="BX260" s="2" t="s">
        <v>1844</v>
      </c>
      <c r="BY260" s="2" t="s">
        <v>1844</v>
      </c>
      <c r="BZ260" s="2" t="s">
        <v>1844</v>
      </c>
      <c r="CA260" s="2" t="s">
        <v>1844</v>
      </c>
      <c r="CB260" s="2" t="s">
        <v>1844</v>
      </c>
      <c r="CC260" s="2" t="s">
        <v>1844</v>
      </c>
      <c r="CD260" s="2" t="s">
        <v>1844</v>
      </c>
      <c r="CE260" s="2" t="s">
        <v>1854</v>
      </c>
      <c r="CF260" s="2" t="s">
        <v>1844</v>
      </c>
      <c r="CG260" s="2" t="s">
        <v>5131</v>
      </c>
      <c r="CH260" s="2" t="s">
        <v>1844</v>
      </c>
      <c r="CI260" s="2" t="s">
        <v>155</v>
      </c>
      <c r="CJ260" s="2" t="s">
        <v>1844</v>
      </c>
      <c r="CK260" s="2" t="s">
        <v>5132</v>
      </c>
      <c r="CL260" s="2" t="s">
        <v>1844</v>
      </c>
      <c r="CM260" s="2" t="s">
        <v>1844</v>
      </c>
      <c r="CN260" s="2" t="s">
        <v>1851</v>
      </c>
      <c r="CO260" s="2" t="s">
        <v>1855</v>
      </c>
      <c r="CP260" s="2" t="s">
        <v>1844</v>
      </c>
      <c r="CQ260" s="2" t="s">
        <v>1844</v>
      </c>
      <c r="CR260" s="2" t="s">
        <v>1847</v>
      </c>
      <c r="CS260" s="2" t="s">
        <v>1884</v>
      </c>
      <c r="CT260" s="2" t="s">
        <v>1844</v>
      </c>
      <c r="CU260" s="2" t="s">
        <v>5133</v>
      </c>
      <c r="CV260" s="2" t="s">
        <v>5134</v>
      </c>
      <c r="CW260" s="3">
        <v>45027</v>
      </c>
      <c r="CX260" s="3">
        <v>45027</v>
      </c>
      <c r="CY260" s="3">
        <v>45027</v>
      </c>
      <c r="CZ260" s="28">
        <v>200984</v>
      </c>
      <c r="DA260" s="4">
        <v>0</v>
      </c>
      <c r="DB260" s="3"/>
      <c r="DC260" s="3"/>
      <c r="DD260" s="3">
        <v>45027</v>
      </c>
      <c r="DE260" s="3">
        <v>45027</v>
      </c>
      <c r="DF260" s="3"/>
      <c r="DG260" s="3">
        <v>45027</v>
      </c>
      <c r="DH260" s="3"/>
      <c r="DI260" s="3">
        <v>45027</v>
      </c>
      <c r="DJ260" s="3">
        <v>45078</v>
      </c>
      <c r="DK260" s="28">
        <v>0</v>
      </c>
      <c r="DL260" s="3"/>
      <c r="DM260" s="28">
        <v>0</v>
      </c>
      <c r="DN260" s="28">
        <v>0</v>
      </c>
      <c r="DO260" s="3">
        <v>45027</v>
      </c>
      <c r="DP260" s="2" t="s">
        <v>5135</v>
      </c>
      <c r="DQ260" s="28">
        <v>0</v>
      </c>
      <c r="DR260" s="28">
        <v>0</v>
      </c>
      <c r="DS260" s="28">
        <v>0</v>
      </c>
      <c r="DT260" s="28">
        <v>200984</v>
      </c>
      <c r="DU260" s="2" t="s">
        <v>1844</v>
      </c>
    </row>
    <row r="261" spans="1:125" x14ac:dyDescent="0.25">
      <c r="A261" s="2" t="s">
        <v>3630</v>
      </c>
      <c r="B261" s="2" t="s">
        <v>1291</v>
      </c>
      <c r="C261" s="2" t="s">
        <v>152</v>
      </c>
      <c r="D261" s="2" t="s">
        <v>153</v>
      </c>
      <c r="E261" s="2" t="s">
        <v>1528</v>
      </c>
      <c r="F261" s="2" t="s">
        <v>5478</v>
      </c>
      <c r="G261" s="2" t="s">
        <v>10</v>
      </c>
      <c r="H261" s="2" t="s">
        <v>67</v>
      </c>
      <c r="I261" s="2" t="s">
        <v>5121</v>
      </c>
      <c r="J261" s="2" t="s">
        <v>5122</v>
      </c>
      <c r="K261" s="2" t="s">
        <v>1281</v>
      </c>
      <c r="L261" s="2" t="s">
        <v>5148</v>
      </c>
      <c r="M261" s="2" t="s">
        <v>3629</v>
      </c>
      <c r="N261" s="2" t="s">
        <v>5124</v>
      </c>
      <c r="O261" s="2" t="s">
        <v>2176</v>
      </c>
      <c r="P261" s="2" t="s">
        <v>1844</v>
      </c>
      <c r="Q261" s="2" t="s">
        <v>1531</v>
      </c>
      <c r="R261" s="2" t="s">
        <v>1844</v>
      </c>
      <c r="S261" s="2" t="s">
        <v>1883</v>
      </c>
      <c r="T261" s="2" t="s">
        <v>1278</v>
      </c>
      <c r="U261" s="2" t="s">
        <v>1844</v>
      </c>
      <c r="V261" s="2" t="s">
        <v>1844</v>
      </c>
      <c r="W261" s="2" t="s">
        <v>5125</v>
      </c>
      <c r="X261" s="2" t="s">
        <v>5126</v>
      </c>
      <c r="Y261" s="2" t="s">
        <v>1866</v>
      </c>
      <c r="Z261" s="2" t="s">
        <v>1281</v>
      </c>
      <c r="AA261" s="2" t="s">
        <v>1281</v>
      </c>
      <c r="AB261" s="2" t="s">
        <v>5127</v>
      </c>
      <c r="AC261" s="2" t="s">
        <v>1852</v>
      </c>
      <c r="AD261" s="2" t="s">
        <v>1844</v>
      </c>
      <c r="AE261" s="2" t="s">
        <v>1844</v>
      </c>
      <c r="AF261" s="2" t="s">
        <v>1844</v>
      </c>
      <c r="AG261" s="2" t="s">
        <v>1844</v>
      </c>
      <c r="AH261" s="2" t="s">
        <v>1844</v>
      </c>
      <c r="AI261" s="2" t="s">
        <v>1844</v>
      </c>
      <c r="AJ261" s="2" t="s">
        <v>1281</v>
      </c>
      <c r="AK261" s="2" t="s">
        <v>1844</v>
      </c>
      <c r="AL261" s="2" t="s">
        <v>154</v>
      </c>
      <c r="AM261" s="2" t="s">
        <v>1844</v>
      </c>
      <c r="AN261" s="2" t="s">
        <v>1844</v>
      </c>
      <c r="AO261" s="2" t="s">
        <v>1857</v>
      </c>
      <c r="AP261" s="2" t="s">
        <v>1857</v>
      </c>
      <c r="AQ261" s="2" t="s">
        <v>1844</v>
      </c>
      <c r="AR261" s="2" t="s">
        <v>1844</v>
      </c>
      <c r="AS261" s="2" t="s">
        <v>1844</v>
      </c>
      <c r="AT261" s="2" t="s">
        <v>1844</v>
      </c>
      <c r="AU261" s="2" t="s">
        <v>1844</v>
      </c>
      <c r="AV261" s="2" t="s">
        <v>1281</v>
      </c>
      <c r="AW261" s="2" t="s">
        <v>5128</v>
      </c>
      <c r="AX261" s="2" t="s">
        <v>1844</v>
      </c>
      <c r="AY261" s="2" t="s">
        <v>1752</v>
      </c>
      <c r="AZ261" s="2" t="s">
        <v>1962</v>
      </c>
      <c r="BA261" s="2" t="s">
        <v>1844</v>
      </c>
      <c r="BB261" s="2" t="s">
        <v>1844</v>
      </c>
      <c r="BC261" s="2" t="s">
        <v>1844</v>
      </c>
      <c r="BD261" s="2" t="s">
        <v>1844</v>
      </c>
      <c r="BE261" s="2" t="s">
        <v>5129</v>
      </c>
      <c r="BF261" s="2" t="s">
        <v>2190</v>
      </c>
      <c r="BG261" s="2" t="s">
        <v>1905</v>
      </c>
      <c r="BH261" s="2" t="s">
        <v>5537</v>
      </c>
      <c r="BI261" s="2" t="s">
        <v>1857</v>
      </c>
      <c r="BJ261" s="2" t="s">
        <v>1905</v>
      </c>
      <c r="BK261" s="2" t="s">
        <v>1844</v>
      </c>
      <c r="BL261" s="2" t="s">
        <v>1025</v>
      </c>
      <c r="BM261" s="2" t="s">
        <v>1844</v>
      </c>
      <c r="BN261" s="2" t="s">
        <v>1882</v>
      </c>
      <c r="BO261" s="2" t="s">
        <v>1844</v>
      </c>
      <c r="BP261" s="2" t="s">
        <v>1844</v>
      </c>
      <c r="BQ261" s="2" t="s">
        <v>5187</v>
      </c>
      <c r="BR261" s="2" t="s">
        <v>1844</v>
      </c>
      <c r="BS261" s="2" t="s">
        <v>1844</v>
      </c>
      <c r="BT261" s="2" t="s">
        <v>5538</v>
      </c>
      <c r="BU261" s="2" t="s">
        <v>1844</v>
      </c>
      <c r="BV261" s="2" t="s">
        <v>1844</v>
      </c>
      <c r="BW261" s="2" t="s">
        <v>1844</v>
      </c>
      <c r="BX261" s="2" t="s">
        <v>1844</v>
      </c>
      <c r="BY261" s="2" t="s">
        <v>1844</v>
      </c>
      <c r="BZ261" s="2" t="s">
        <v>1844</v>
      </c>
      <c r="CA261" s="2" t="s">
        <v>1844</v>
      </c>
      <c r="CB261" s="2" t="s">
        <v>1844</v>
      </c>
      <c r="CC261" s="2" t="s">
        <v>1844</v>
      </c>
      <c r="CD261" s="2" t="s">
        <v>1844</v>
      </c>
      <c r="CE261" s="2" t="s">
        <v>1854</v>
      </c>
      <c r="CF261" s="2" t="s">
        <v>1844</v>
      </c>
      <c r="CG261" s="2" t="s">
        <v>1844</v>
      </c>
      <c r="CH261" s="2" t="s">
        <v>1844</v>
      </c>
      <c r="CI261" s="2" t="s">
        <v>155</v>
      </c>
      <c r="CJ261" s="2" t="s">
        <v>1844</v>
      </c>
      <c r="CK261" s="2" t="s">
        <v>5132</v>
      </c>
      <c r="CL261" s="2" t="s">
        <v>1844</v>
      </c>
      <c r="CM261" s="2" t="s">
        <v>1844</v>
      </c>
      <c r="CN261" s="2" t="s">
        <v>1851</v>
      </c>
      <c r="CO261" s="2" t="s">
        <v>1855</v>
      </c>
      <c r="CP261" s="2" t="s">
        <v>1844</v>
      </c>
      <c r="CQ261" s="2" t="s">
        <v>1844</v>
      </c>
      <c r="CR261" s="2" t="s">
        <v>1847</v>
      </c>
      <c r="CS261" s="2" t="s">
        <v>1884</v>
      </c>
      <c r="CT261" s="2" t="s">
        <v>1844</v>
      </c>
      <c r="CU261" s="2" t="s">
        <v>1844</v>
      </c>
      <c r="CV261" s="2" t="s">
        <v>5134</v>
      </c>
      <c r="CW261" s="3">
        <v>45027</v>
      </c>
      <c r="CX261" s="3">
        <v>45027</v>
      </c>
      <c r="CY261" s="3">
        <v>45026</v>
      </c>
      <c r="CZ261" s="28">
        <v>422068</v>
      </c>
      <c r="DA261" s="4">
        <v>0</v>
      </c>
      <c r="DB261" s="3"/>
      <c r="DC261" s="3"/>
      <c r="DD261" s="3">
        <v>45026</v>
      </c>
      <c r="DE261" s="3">
        <v>45026</v>
      </c>
      <c r="DF261" s="3"/>
      <c r="DG261" s="3">
        <v>45027</v>
      </c>
      <c r="DH261" s="3"/>
      <c r="DI261" s="3">
        <v>45026</v>
      </c>
      <c r="DJ261" s="3">
        <v>45078</v>
      </c>
      <c r="DK261" s="28">
        <v>0</v>
      </c>
      <c r="DL261" s="3"/>
      <c r="DM261" s="28">
        <v>0</v>
      </c>
      <c r="DN261" s="28">
        <v>0</v>
      </c>
      <c r="DO261" s="3">
        <v>45027</v>
      </c>
      <c r="DP261" s="2" t="s">
        <v>5135</v>
      </c>
      <c r="DQ261" s="28">
        <v>0</v>
      </c>
      <c r="DR261" s="28">
        <v>0</v>
      </c>
      <c r="DS261" s="28">
        <v>0</v>
      </c>
      <c r="DT261" s="28">
        <v>422068</v>
      </c>
      <c r="DU261" s="2" t="s">
        <v>1844</v>
      </c>
    </row>
    <row r="262" spans="1:125" x14ac:dyDescent="0.25">
      <c r="A262" s="2" t="s">
        <v>3919</v>
      </c>
      <c r="B262" s="2" t="s">
        <v>1295</v>
      </c>
      <c r="C262" s="2" t="s">
        <v>51</v>
      </c>
      <c r="D262" s="2" t="s">
        <v>52</v>
      </c>
      <c r="E262" s="2" t="s">
        <v>1571</v>
      </c>
      <c r="F262" s="2" t="s">
        <v>5478</v>
      </c>
      <c r="G262" s="2" t="s">
        <v>10</v>
      </c>
      <c r="H262" s="2" t="s">
        <v>67</v>
      </c>
      <c r="I262" s="2" t="s">
        <v>5121</v>
      </c>
      <c r="J262" s="2" t="s">
        <v>5122</v>
      </c>
      <c r="K262" s="2" t="s">
        <v>1281</v>
      </c>
      <c r="L262" s="2" t="s">
        <v>5291</v>
      </c>
      <c r="M262" s="2" t="s">
        <v>3918</v>
      </c>
      <c r="N262" s="2" t="s">
        <v>1276</v>
      </c>
      <c r="O262" s="2" t="s">
        <v>1870</v>
      </c>
      <c r="P262" s="2" t="s">
        <v>1844</v>
      </c>
      <c r="Q262" s="2" t="s">
        <v>1292</v>
      </c>
      <c r="R262" s="2" t="s">
        <v>1844</v>
      </c>
      <c r="S262" s="2" t="s">
        <v>1875</v>
      </c>
      <c r="T262" s="2" t="s">
        <v>1278</v>
      </c>
      <c r="U262" s="2" t="s">
        <v>1844</v>
      </c>
      <c r="V262" s="2" t="s">
        <v>1844</v>
      </c>
      <c r="W262" s="2" t="s">
        <v>5125</v>
      </c>
      <c r="X262" s="2" t="s">
        <v>5126</v>
      </c>
      <c r="Y262" s="2" t="s">
        <v>1871</v>
      </c>
      <c r="Z262" s="2" t="s">
        <v>1281</v>
      </c>
      <c r="AA262" s="2" t="s">
        <v>1281</v>
      </c>
      <c r="AB262" s="2" t="s">
        <v>5127</v>
      </c>
      <c r="AC262" s="2" t="s">
        <v>1852</v>
      </c>
      <c r="AD262" s="2" t="s">
        <v>1844</v>
      </c>
      <c r="AE262" s="2" t="s">
        <v>1844</v>
      </c>
      <c r="AF262" s="2" t="s">
        <v>1873</v>
      </c>
      <c r="AG262" s="2" t="s">
        <v>1844</v>
      </c>
      <c r="AH262" s="2" t="s">
        <v>1844</v>
      </c>
      <c r="AI262" s="2" t="s">
        <v>1844</v>
      </c>
      <c r="AJ262" s="2" t="s">
        <v>1281</v>
      </c>
      <c r="AK262" s="2" t="s">
        <v>1844</v>
      </c>
      <c r="AL262" s="2" t="s">
        <v>53</v>
      </c>
      <c r="AM262" s="2" t="s">
        <v>1844</v>
      </c>
      <c r="AN262" s="2" t="s">
        <v>1844</v>
      </c>
      <c r="AO262" s="2" t="s">
        <v>1857</v>
      </c>
      <c r="AP262" s="2" t="s">
        <v>1857</v>
      </c>
      <c r="AQ262" s="2" t="s">
        <v>1844</v>
      </c>
      <c r="AR262" s="2" t="s">
        <v>1844</v>
      </c>
      <c r="AS262" s="2" t="s">
        <v>1844</v>
      </c>
      <c r="AT262" s="2" t="s">
        <v>1844</v>
      </c>
      <c r="AU262" s="2" t="s">
        <v>1844</v>
      </c>
      <c r="AV262" s="2" t="s">
        <v>1281</v>
      </c>
      <c r="AW262" s="2" t="s">
        <v>5128</v>
      </c>
      <c r="AX262" s="2" t="s">
        <v>1844</v>
      </c>
      <c r="AY262" s="2" t="s">
        <v>1752</v>
      </c>
      <c r="AZ262" s="2" t="s">
        <v>2391</v>
      </c>
      <c r="BA262" s="2" t="s">
        <v>1844</v>
      </c>
      <c r="BB262" s="2" t="s">
        <v>1844</v>
      </c>
      <c r="BC262" s="2" t="s">
        <v>1844</v>
      </c>
      <c r="BD262" s="2" t="s">
        <v>1844</v>
      </c>
      <c r="BE262" s="2" t="s">
        <v>5129</v>
      </c>
      <c r="BF262" s="2" t="s">
        <v>1961</v>
      </c>
      <c r="BG262" s="2" t="s">
        <v>1961</v>
      </c>
      <c r="BH262" s="2" t="s">
        <v>5539</v>
      </c>
      <c r="BI262" s="2" t="s">
        <v>1857</v>
      </c>
      <c r="BJ262" s="2" t="s">
        <v>1961</v>
      </c>
      <c r="BK262" s="2" t="s">
        <v>1844</v>
      </c>
      <c r="BL262" s="2" t="s">
        <v>1025</v>
      </c>
      <c r="BM262" s="2" t="s">
        <v>1844</v>
      </c>
      <c r="BN262" s="2" t="s">
        <v>1872</v>
      </c>
      <c r="BO262" s="2" t="s">
        <v>1844</v>
      </c>
      <c r="BP262" s="2" t="s">
        <v>1844</v>
      </c>
      <c r="BQ262" s="2" t="s">
        <v>5187</v>
      </c>
      <c r="BR262" s="2" t="s">
        <v>1844</v>
      </c>
      <c r="BS262" s="2" t="s">
        <v>1844</v>
      </c>
      <c r="BT262" s="2" t="s">
        <v>5540</v>
      </c>
      <c r="BU262" s="2" t="s">
        <v>1844</v>
      </c>
      <c r="BV262" s="2" t="s">
        <v>1844</v>
      </c>
      <c r="BW262" s="2" t="s">
        <v>1844</v>
      </c>
      <c r="BX262" s="2" t="s">
        <v>1844</v>
      </c>
      <c r="BY262" s="2" t="s">
        <v>1844</v>
      </c>
      <c r="BZ262" s="2" t="s">
        <v>1844</v>
      </c>
      <c r="CA262" s="2" t="s">
        <v>1844</v>
      </c>
      <c r="CB262" s="2" t="s">
        <v>1844</v>
      </c>
      <c r="CC262" s="2" t="s">
        <v>1844</v>
      </c>
      <c r="CD262" s="2" t="s">
        <v>1844</v>
      </c>
      <c r="CE262" s="2" t="s">
        <v>1854</v>
      </c>
      <c r="CF262" s="2" t="s">
        <v>1844</v>
      </c>
      <c r="CG262" s="2" t="s">
        <v>1844</v>
      </c>
      <c r="CH262" s="2" t="s">
        <v>1844</v>
      </c>
      <c r="CI262" s="2" t="s">
        <v>55</v>
      </c>
      <c r="CJ262" s="2" t="s">
        <v>1844</v>
      </c>
      <c r="CK262" s="2" t="s">
        <v>5132</v>
      </c>
      <c r="CL262" s="2" t="s">
        <v>1844</v>
      </c>
      <c r="CM262" s="2" t="s">
        <v>1844</v>
      </c>
      <c r="CN262" s="2" t="s">
        <v>1851</v>
      </c>
      <c r="CO262" s="2" t="s">
        <v>1855</v>
      </c>
      <c r="CP262" s="2" t="s">
        <v>1844</v>
      </c>
      <c r="CQ262" s="2" t="s">
        <v>1844</v>
      </c>
      <c r="CR262" s="2" t="s">
        <v>1847</v>
      </c>
      <c r="CS262" s="2" t="s">
        <v>1876</v>
      </c>
      <c r="CT262" s="2" t="s">
        <v>1844</v>
      </c>
      <c r="CU262" s="2" t="s">
        <v>1844</v>
      </c>
      <c r="CV262" s="2" t="s">
        <v>5134</v>
      </c>
      <c r="CW262" s="3">
        <v>45126</v>
      </c>
      <c r="CX262" s="3">
        <v>45124</v>
      </c>
      <c r="CY262" s="3">
        <v>45126</v>
      </c>
      <c r="CZ262" s="28">
        <v>401968</v>
      </c>
      <c r="DA262" s="4">
        <v>0</v>
      </c>
      <c r="DB262" s="3"/>
      <c r="DC262" s="3"/>
      <c r="DD262" s="3">
        <v>45126</v>
      </c>
      <c r="DE262" s="3">
        <v>45125</v>
      </c>
      <c r="DF262" s="3"/>
      <c r="DG262" s="3">
        <v>45126</v>
      </c>
      <c r="DH262" s="3"/>
      <c r="DI262" s="3">
        <v>45124</v>
      </c>
      <c r="DJ262" s="3">
        <v>45139</v>
      </c>
      <c r="DK262" s="28">
        <v>0</v>
      </c>
      <c r="DL262" s="3"/>
      <c r="DM262" s="28">
        <v>0</v>
      </c>
      <c r="DN262" s="28">
        <v>0</v>
      </c>
      <c r="DO262" s="3">
        <v>45126</v>
      </c>
      <c r="DP262" s="2" t="s">
        <v>5135</v>
      </c>
      <c r="DQ262" s="28">
        <v>0</v>
      </c>
      <c r="DR262" s="28">
        <v>0</v>
      </c>
      <c r="DS262" s="28">
        <v>0</v>
      </c>
      <c r="DT262" s="28">
        <v>401968</v>
      </c>
      <c r="DU262" s="2" t="s">
        <v>1844</v>
      </c>
    </row>
    <row r="263" spans="1:125" x14ac:dyDescent="0.25">
      <c r="A263" s="2" t="s">
        <v>3927</v>
      </c>
      <c r="B263" s="2" t="s">
        <v>1279</v>
      </c>
      <c r="C263" s="2" t="s">
        <v>183</v>
      </c>
      <c r="D263" s="2" t="s">
        <v>184</v>
      </c>
      <c r="E263" s="2" t="s">
        <v>1572</v>
      </c>
      <c r="F263" s="2" t="s">
        <v>5478</v>
      </c>
      <c r="G263" s="2" t="s">
        <v>10</v>
      </c>
      <c r="H263" s="2" t="s">
        <v>1300</v>
      </c>
      <c r="I263" s="2" t="s">
        <v>5121</v>
      </c>
      <c r="J263" s="2" t="s">
        <v>5122</v>
      </c>
      <c r="K263" s="2" t="s">
        <v>1281</v>
      </c>
      <c r="L263" s="2" t="s">
        <v>5148</v>
      </c>
      <c r="M263" s="2" t="s">
        <v>3926</v>
      </c>
      <c r="N263" s="2" t="s">
        <v>1645</v>
      </c>
      <c r="O263" s="2" t="s">
        <v>1887</v>
      </c>
      <c r="P263" s="2" t="s">
        <v>1844</v>
      </c>
      <c r="Q263" s="2" t="s">
        <v>1296</v>
      </c>
      <c r="R263" s="2" t="s">
        <v>1844</v>
      </c>
      <c r="S263" s="2" t="s">
        <v>1844</v>
      </c>
      <c r="T263" s="2" t="s">
        <v>1278</v>
      </c>
      <c r="U263" s="2" t="s">
        <v>1844</v>
      </c>
      <c r="V263" s="2" t="s">
        <v>1844</v>
      </c>
      <c r="W263" s="2" t="s">
        <v>5125</v>
      </c>
      <c r="X263" s="2" t="s">
        <v>5126</v>
      </c>
      <c r="Y263" s="2" t="s">
        <v>1890</v>
      </c>
      <c r="Z263" s="2" t="s">
        <v>1281</v>
      </c>
      <c r="AA263" s="2" t="s">
        <v>1281</v>
      </c>
      <c r="AB263" s="2" t="s">
        <v>5127</v>
      </c>
      <c r="AC263" s="2" t="s">
        <v>1852</v>
      </c>
      <c r="AD263" s="2" t="s">
        <v>1844</v>
      </c>
      <c r="AE263" s="2" t="s">
        <v>1844</v>
      </c>
      <c r="AF263" s="2" t="s">
        <v>1844</v>
      </c>
      <c r="AG263" s="2" t="s">
        <v>1844</v>
      </c>
      <c r="AH263" s="2" t="s">
        <v>1844</v>
      </c>
      <c r="AI263" s="2" t="s">
        <v>1844</v>
      </c>
      <c r="AJ263" s="2" t="s">
        <v>1281</v>
      </c>
      <c r="AK263" s="2" t="s">
        <v>1844</v>
      </c>
      <c r="AL263" s="2" t="s">
        <v>185</v>
      </c>
      <c r="AM263" s="2" t="s">
        <v>1844</v>
      </c>
      <c r="AN263" s="2" t="s">
        <v>1844</v>
      </c>
      <c r="AO263" s="2" t="s">
        <v>1857</v>
      </c>
      <c r="AP263" s="2" t="s">
        <v>1857</v>
      </c>
      <c r="AQ263" s="2" t="s">
        <v>1844</v>
      </c>
      <c r="AR263" s="2" t="s">
        <v>1844</v>
      </c>
      <c r="AS263" s="2" t="s">
        <v>1844</v>
      </c>
      <c r="AT263" s="2" t="s">
        <v>1844</v>
      </c>
      <c r="AU263" s="2" t="s">
        <v>1844</v>
      </c>
      <c r="AV263" s="2" t="s">
        <v>1281</v>
      </c>
      <c r="AW263" s="2" t="s">
        <v>5128</v>
      </c>
      <c r="AX263" s="2" t="s">
        <v>1844</v>
      </c>
      <c r="AY263" s="2" t="s">
        <v>1752</v>
      </c>
      <c r="AZ263" s="2" t="s">
        <v>2921</v>
      </c>
      <c r="BA263" s="2" t="s">
        <v>1844</v>
      </c>
      <c r="BB263" s="2" t="s">
        <v>1844</v>
      </c>
      <c r="BC263" s="2" t="s">
        <v>1844</v>
      </c>
      <c r="BD263" s="2" t="s">
        <v>1844</v>
      </c>
      <c r="BE263" s="2" t="s">
        <v>5129</v>
      </c>
      <c r="BF263" s="2" t="s">
        <v>1905</v>
      </c>
      <c r="BG263" s="2" t="s">
        <v>1905</v>
      </c>
      <c r="BH263" s="2" t="s">
        <v>3928</v>
      </c>
      <c r="BI263" s="2" t="s">
        <v>1857</v>
      </c>
      <c r="BJ263" s="2" t="s">
        <v>2391</v>
      </c>
      <c r="BK263" s="2" t="s">
        <v>1844</v>
      </c>
      <c r="BL263" s="2" t="s">
        <v>1025</v>
      </c>
      <c r="BM263" s="2" t="s">
        <v>1844</v>
      </c>
      <c r="BN263" s="2" t="s">
        <v>1844</v>
      </c>
      <c r="BO263" s="2" t="s">
        <v>1844</v>
      </c>
      <c r="BP263" s="2" t="s">
        <v>1844</v>
      </c>
      <c r="BQ263" s="2" t="s">
        <v>5187</v>
      </c>
      <c r="BR263" s="2" t="s">
        <v>1844</v>
      </c>
      <c r="BS263" s="2" t="s">
        <v>1844</v>
      </c>
      <c r="BT263" s="2" t="s">
        <v>5541</v>
      </c>
      <c r="BU263" s="2" t="s">
        <v>1844</v>
      </c>
      <c r="BV263" s="2" t="s">
        <v>1844</v>
      </c>
      <c r="BW263" s="2" t="s">
        <v>1844</v>
      </c>
      <c r="BX263" s="2" t="s">
        <v>1844</v>
      </c>
      <c r="BY263" s="2" t="s">
        <v>1844</v>
      </c>
      <c r="BZ263" s="2" t="s">
        <v>1844</v>
      </c>
      <c r="CA263" s="2" t="s">
        <v>1844</v>
      </c>
      <c r="CB263" s="2" t="s">
        <v>1844</v>
      </c>
      <c r="CC263" s="2" t="s">
        <v>1844</v>
      </c>
      <c r="CD263" s="2" t="s">
        <v>1844</v>
      </c>
      <c r="CE263" s="2" t="s">
        <v>1854</v>
      </c>
      <c r="CF263" s="2" t="s">
        <v>1844</v>
      </c>
      <c r="CG263" s="2" t="s">
        <v>5131</v>
      </c>
      <c r="CH263" s="2" t="s">
        <v>1844</v>
      </c>
      <c r="CI263" s="2" t="s">
        <v>186</v>
      </c>
      <c r="CJ263" s="2" t="s">
        <v>1844</v>
      </c>
      <c r="CK263" s="2" t="s">
        <v>5132</v>
      </c>
      <c r="CL263" s="2" t="s">
        <v>1844</v>
      </c>
      <c r="CM263" s="2" t="s">
        <v>1844</v>
      </c>
      <c r="CN263" s="2" t="s">
        <v>1851</v>
      </c>
      <c r="CO263" s="2" t="s">
        <v>1855</v>
      </c>
      <c r="CP263" s="2" t="s">
        <v>1844</v>
      </c>
      <c r="CQ263" s="2" t="s">
        <v>1844</v>
      </c>
      <c r="CR263" s="2" t="s">
        <v>1847</v>
      </c>
      <c r="CS263" s="2" t="s">
        <v>1844</v>
      </c>
      <c r="CT263" s="2" t="s">
        <v>1844</v>
      </c>
      <c r="CU263" s="2" t="s">
        <v>5133</v>
      </c>
      <c r="CV263" s="2" t="s">
        <v>5134</v>
      </c>
      <c r="CW263" s="3">
        <v>45125</v>
      </c>
      <c r="CX263" s="3">
        <v>45125</v>
      </c>
      <c r="CY263" s="3">
        <v>45125</v>
      </c>
      <c r="CZ263" s="28">
        <v>200984</v>
      </c>
      <c r="DA263" s="4">
        <v>0</v>
      </c>
      <c r="DB263" s="3"/>
      <c r="DC263" s="3"/>
      <c r="DD263" s="3">
        <v>45125</v>
      </c>
      <c r="DE263" s="3">
        <v>45125</v>
      </c>
      <c r="DF263" s="3"/>
      <c r="DG263" s="3">
        <v>45125</v>
      </c>
      <c r="DH263" s="3"/>
      <c r="DI263" s="3">
        <v>45125</v>
      </c>
      <c r="DJ263" s="3">
        <v>45139</v>
      </c>
      <c r="DK263" s="28">
        <v>0</v>
      </c>
      <c r="DL263" s="3"/>
      <c r="DM263" s="28">
        <v>0</v>
      </c>
      <c r="DN263" s="28">
        <v>0</v>
      </c>
      <c r="DO263" s="3">
        <v>45125</v>
      </c>
      <c r="DP263" s="2" t="s">
        <v>5135</v>
      </c>
      <c r="DQ263" s="28">
        <v>0</v>
      </c>
      <c r="DR263" s="28">
        <v>0</v>
      </c>
      <c r="DS263" s="28">
        <v>0</v>
      </c>
      <c r="DT263" s="28">
        <v>200984</v>
      </c>
      <c r="DU263" s="2" t="s">
        <v>1844</v>
      </c>
    </row>
    <row r="264" spans="1:125" x14ac:dyDescent="0.25">
      <c r="A264" s="2" t="s">
        <v>3916</v>
      </c>
      <c r="B264" s="2" t="s">
        <v>1298</v>
      </c>
      <c r="C264" s="2" t="s">
        <v>118</v>
      </c>
      <c r="D264" s="2" t="s">
        <v>119</v>
      </c>
      <c r="E264" s="2" t="s">
        <v>1570</v>
      </c>
      <c r="F264" s="2" t="s">
        <v>5478</v>
      </c>
      <c r="G264" s="2" t="s">
        <v>10</v>
      </c>
      <c r="H264" s="2" t="s">
        <v>67</v>
      </c>
      <c r="I264" s="2" t="s">
        <v>5121</v>
      </c>
      <c r="J264" s="2" t="s">
        <v>5122</v>
      </c>
      <c r="K264" s="2" t="s">
        <v>1281</v>
      </c>
      <c r="L264" s="2" t="s">
        <v>5139</v>
      </c>
      <c r="M264" s="2" t="s">
        <v>3915</v>
      </c>
      <c r="N264" s="2" t="s">
        <v>1645</v>
      </c>
      <c r="O264" s="2" t="s">
        <v>1992</v>
      </c>
      <c r="P264" s="2" t="s">
        <v>1844</v>
      </c>
      <c r="Q264" s="2" t="s">
        <v>1296</v>
      </c>
      <c r="R264" s="2" t="s">
        <v>1844</v>
      </c>
      <c r="S264" s="2" t="s">
        <v>2001</v>
      </c>
      <c r="T264" s="2" t="s">
        <v>1278</v>
      </c>
      <c r="U264" s="2" t="s">
        <v>1844</v>
      </c>
      <c r="V264" s="2" t="s">
        <v>1844</v>
      </c>
      <c r="W264" s="2" t="s">
        <v>5125</v>
      </c>
      <c r="X264" s="2" t="s">
        <v>5126</v>
      </c>
      <c r="Y264" s="2" t="s">
        <v>1914</v>
      </c>
      <c r="Z264" s="2" t="s">
        <v>1281</v>
      </c>
      <c r="AA264" s="2" t="s">
        <v>1281</v>
      </c>
      <c r="AB264" s="2" t="s">
        <v>5127</v>
      </c>
      <c r="AC264" s="2" t="s">
        <v>1852</v>
      </c>
      <c r="AD264" s="2" t="s">
        <v>1844</v>
      </c>
      <c r="AE264" s="2" t="s">
        <v>1844</v>
      </c>
      <c r="AF264" s="2" t="s">
        <v>1844</v>
      </c>
      <c r="AG264" s="2" t="s">
        <v>1844</v>
      </c>
      <c r="AH264" s="2" t="s">
        <v>1844</v>
      </c>
      <c r="AI264" s="2" t="s">
        <v>1844</v>
      </c>
      <c r="AJ264" s="2" t="s">
        <v>1281</v>
      </c>
      <c r="AK264" s="2" t="s">
        <v>1844</v>
      </c>
      <c r="AL264" s="2" t="s">
        <v>120</v>
      </c>
      <c r="AM264" s="2" t="s">
        <v>1844</v>
      </c>
      <c r="AN264" s="2" t="s">
        <v>1844</v>
      </c>
      <c r="AO264" s="2" t="s">
        <v>1857</v>
      </c>
      <c r="AP264" s="2" t="s">
        <v>1857</v>
      </c>
      <c r="AQ264" s="2" t="s">
        <v>1844</v>
      </c>
      <c r="AR264" s="2" t="s">
        <v>1844</v>
      </c>
      <c r="AS264" s="2" t="s">
        <v>1844</v>
      </c>
      <c r="AT264" s="2" t="s">
        <v>1844</v>
      </c>
      <c r="AU264" s="2" t="s">
        <v>1844</v>
      </c>
      <c r="AV264" s="2" t="s">
        <v>1281</v>
      </c>
      <c r="AW264" s="2" t="s">
        <v>5128</v>
      </c>
      <c r="AX264" s="2" t="s">
        <v>1844</v>
      </c>
      <c r="AY264" s="2" t="s">
        <v>1752</v>
      </c>
      <c r="AZ264" s="2" t="s">
        <v>2829</v>
      </c>
      <c r="BA264" s="2" t="s">
        <v>1844</v>
      </c>
      <c r="BB264" s="2" t="s">
        <v>1844</v>
      </c>
      <c r="BC264" s="2" t="s">
        <v>1844</v>
      </c>
      <c r="BD264" s="2" t="s">
        <v>1844</v>
      </c>
      <c r="BE264" s="2" t="s">
        <v>5129</v>
      </c>
      <c r="BF264" s="2" t="s">
        <v>1905</v>
      </c>
      <c r="BG264" s="2" t="s">
        <v>1905</v>
      </c>
      <c r="BH264" s="2" t="s">
        <v>3917</v>
      </c>
      <c r="BI264" s="2" t="s">
        <v>1857</v>
      </c>
      <c r="BJ264" s="2" t="s">
        <v>2112</v>
      </c>
      <c r="BK264" s="2" t="s">
        <v>1844</v>
      </c>
      <c r="BL264" s="2" t="s">
        <v>1025</v>
      </c>
      <c r="BM264" s="2" t="s">
        <v>1844</v>
      </c>
      <c r="BN264" s="2" t="s">
        <v>1999</v>
      </c>
      <c r="BO264" s="2" t="s">
        <v>1844</v>
      </c>
      <c r="BP264" s="2" t="s">
        <v>1844</v>
      </c>
      <c r="BQ264" s="2" t="s">
        <v>5187</v>
      </c>
      <c r="BR264" s="2" t="s">
        <v>1844</v>
      </c>
      <c r="BS264" s="2" t="s">
        <v>1844</v>
      </c>
      <c r="BT264" s="2" t="s">
        <v>5542</v>
      </c>
      <c r="BU264" s="2" t="s">
        <v>1844</v>
      </c>
      <c r="BV264" s="2" t="s">
        <v>1844</v>
      </c>
      <c r="BW264" s="2" t="s">
        <v>1844</v>
      </c>
      <c r="BX264" s="2" t="s">
        <v>1844</v>
      </c>
      <c r="BY264" s="2" t="s">
        <v>1844</v>
      </c>
      <c r="BZ264" s="2" t="s">
        <v>1844</v>
      </c>
      <c r="CA264" s="2" t="s">
        <v>1844</v>
      </c>
      <c r="CB264" s="2" t="s">
        <v>1844</v>
      </c>
      <c r="CC264" s="2" t="s">
        <v>1844</v>
      </c>
      <c r="CD264" s="2" t="s">
        <v>1844</v>
      </c>
      <c r="CE264" s="2" t="s">
        <v>1854</v>
      </c>
      <c r="CF264" s="2" t="s">
        <v>1844</v>
      </c>
      <c r="CG264" s="2" t="s">
        <v>5131</v>
      </c>
      <c r="CH264" s="2" t="s">
        <v>1844</v>
      </c>
      <c r="CI264" s="2" t="s">
        <v>121</v>
      </c>
      <c r="CJ264" s="2" t="s">
        <v>1844</v>
      </c>
      <c r="CK264" s="2" t="s">
        <v>5132</v>
      </c>
      <c r="CL264" s="2" t="s">
        <v>1844</v>
      </c>
      <c r="CM264" s="2" t="s">
        <v>1844</v>
      </c>
      <c r="CN264" s="2" t="s">
        <v>1851</v>
      </c>
      <c r="CO264" s="2" t="s">
        <v>1855</v>
      </c>
      <c r="CP264" s="2" t="s">
        <v>1844</v>
      </c>
      <c r="CQ264" s="2" t="s">
        <v>1844</v>
      </c>
      <c r="CR264" s="2" t="s">
        <v>1847</v>
      </c>
      <c r="CS264" s="2" t="s">
        <v>2002</v>
      </c>
      <c r="CT264" s="2" t="s">
        <v>1844</v>
      </c>
      <c r="CU264" s="2" t="s">
        <v>5133</v>
      </c>
      <c r="CV264" s="2" t="s">
        <v>5134</v>
      </c>
      <c r="CW264" s="3">
        <v>45122</v>
      </c>
      <c r="CX264" s="3">
        <v>45121</v>
      </c>
      <c r="CY264" s="3">
        <v>45121</v>
      </c>
      <c r="CZ264" s="28">
        <v>250225</v>
      </c>
      <c r="DA264" s="4">
        <v>0</v>
      </c>
      <c r="DB264" s="3"/>
      <c r="DC264" s="3"/>
      <c r="DD264" s="3">
        <v>45122</v>
      </c>
      <c r="DE264" s="3">
        <v>45121</v>
      </c>
      <c r="DF264" s="3"/>
      <c r="DG264" s="3">
        <v>45122</v>
      </c>
      <c r="DH264" s="3"/>
      <c r="DI264" s="3">
        <v>45121</v>
      </c>
      <c r="DJ264" s="3">
        <v>45139</v>
      </c>
      <c r="DK264" s="28">
        <v>0</v>
      </c>
      <c r="DL264" s="3"/>
      <c r="DM264" s="28">
        <v>0</v>
      </c>
      <c r="DN264" s="28">
        <v>0</v>
      </c>
      <c r="DO264" s="3">
        <v>45122</v>
      </c>
      <c r="DP264" s="2" t="s">
        <v>5135</v>
      </c>
      <c r="DQ264" s="28">
        <v>0</v>
      </c>
      <c r="DR264" s="28">
        <v>0</v>
      </c>
      <c r="DS264" s="28">
        <v>0</v>
      </c>
      <c r="DT264" s="28">
        <v>250225</v>
      </c>
      <c r="DU264" s="2" t="s">
        <v>1844</v>
      </c>
    </row>
    <row r="265" spans="1:125" x14ac:dyDescent="0.25">
      <c r="A265" s="2" t="s">
        <v>3864</v>
      </c>
      <c r="B265" s="2" t="s">
        <v>1279</v>
      </c>
      <c r="C265" s="2" t="s">
        <v>183</v>
      </c>
      <c r="D265" s="2" t="s">
        <v>184</v>
      </c>
      <c r="E265" s="2" t="s">
        <v>1522</v>
      </c>
      <c r="F265" s="2" t="s">
        <v>5478</v>
      </c>
      <c r="G265" s="2" t="s">
        <v>10</v>
      </c>
      <c r="H265" s="2" t="s">
        <v>67</v>
      </c>
      <c r="I265" s="2" t="s">
        <v>5121</v>
      </c>
      <c r="J265" s="2" t="s">
        <v>5122</v>
      </c>
      <c r="K265" s="2" t="s">
        <v>1281</v>
      </c>
      <c r="L265" s="2" t="s">
        <v>5123</v>
      </c>
      <c r="M265" s="2" t="s">
        <v>3863</v>
      </c>
      <c r="N265" s="2" t="s">
        <v>1645</v>
      </c>
      <c r="O265" s="2" t="s">
        <v>1887</v>
      </c>
      <c r="P265" s="2" t="s">
        <v>1844</v>
      </c>
      <c r="Q265" s="2" t="s">
        <v>1531</v>
      </c>
      <c r="R265" s="2" t="s">
        <v>1844</v>
      </c>
      <c r="S265" s="2" t="s">
        <v>1844</v>
      </c>
      <c r="T265" s="2" t="s">
        <v>1278</v>
      </c>
      <c r="U265" s="2" t="s">
        <v>1844</v>
      </c>
      <c r="V265" s="2" t="s">
        <v>1844</v>
      </c>
      <c r="W265" s="2" t="s">
        <v>5125</v>
      </c>
      <c r="X265" s="2" t="s">
        <v>5126</v>
      </c>
      <c r="Y265" s="2" t="s">
        <v>1890</v>
      </c>
      <c r="Z265" s="2" t="s">
        <v>1281</v>
      </c>
      <c r="AA265" s="2" t="s">
        <v>1281</v>
      </c>
      <c r="AB265" s="2" t="s">
        <v>5127</v>
      </c>
      <c r="AC265" s="2" t="s">
        <v>1852</v>
      </c>
      <c r="AD265" s="2" t="s">
        <v>1844</v>
      </c>
      <c r="AE265" s="2" t="s">
        <v>1844</v>
      </c>
      <c r="AF265" s="2" t="s">
        <v>1844</v>
      </c>
      <c r="AG265" s="2" t="s">
        <v>1844</v>
      </c>
      <c r="AH265" s="2" t="s">
        <v>1844</v>
      </c>
      <c r="AI265" s="2" t="s">
        <v>1844</v>
      </c>
      <c r="AJ265" s="2" t="s">
        <v>1281</v>
      </c>
      <c r="AK265" s="2" t="s">
        <v>1844</v>
      </c>
      <c r="AL265" s="2" t="s">
        <v>185</v>
      </c>
      <c r="AM265" s="2" t="s">
        <v>1844</v>
      </c>
      <c r="AN265" s="2" t="s">
        <v>1844</v>
      </c>
      <c r="AO265" s="2" t="s">
        <v>1857</v>
      </c>
      <c r="AP265" s="2" t="s">
        <v>1857</v>
      </c>
      <c r="AQ265" s="2" t="s">
        <v>1844</v>
      </c>
      <c r="AR265" s="2" t="s">
        <v>1844</v>
      </c>
      <c r="AS265" s="2" t="s">
        <v>1844</v>
      </c>
      <c r="AT265" s="2" t="s">
        <v>1844</v>
      </c>
      <c r="AU265" s="2" t="s">
        <v>1844</v>
      </c>
      <c r="AV265" s="2" t="s">
        <v>1281</v>
      </c>
      <c r="AW265" s="2" t="s">
        <v>5128</v>
      </c>
      <c r="AX265" s="2" t="s">
        <v>1844</v>
      </c>
      <c r="AY265" s="2" t="s">
        <v>1752</v>
      </c>
      <c r="AZ265" s="2" t="s">
        <v>2401</v>
      </c>
      <c r="BA265" s="2" t="s">
        <v>1844</v>
      </c>
      <c r="BB265" s="2" t="s">
        <v>1844</v>
      </c>
      <c r="BC265" s="2" t="s">
        <v>1844</v>
      </c>
      <c r="BD265" s="2" t="s">
        <v>1844</v>
      </c>
      <c r="BE265" s="2" t="s">
        <v>5129</v>
      </c>
      <c r="BF265" s="2" t="s">
        <v>1905</v>
      </c>
      <c r="BG265" s="2" t="s">
        <v>1905</v>
      </c>
      <c r="BH265" s="2" t="s">
        <v>3865</v>
      </c>
      <c r="BI265" s="2" t="s">
        <v>1857</v>
      </c>
      <c r="BJ265" s="2" t="s">
        <v>1905</v>
      </c>
      <c r="BK265" s="2" t="s">
        <v>1844</v>
      </c>
      <c r="BL265" s="2" t="s">
        <v>1025</v>
      </c>
      <c r="BM265" s="2" t="s">
        <v>1844</v>
      </c>
      <c r="BN265" s="2" t="s">
        <v>1844</v>
      </c>
      <c r="BO265" s="2" t="s">
        <v>1844</v>
      </c>
      <c r="BP265" s="2" t="s">
        <v>1844</v>
      </c>
      <c r="BQ265" s="2" t="s">
        <v>5187</v>
      </c>
      <c r="BR265" s="2" t="s">
        <v>1844</v>
      </c>
      <c r="BS265" s="2" t="s">
        <v>1844</v>
      </c>
      <c r="BT265" s="2" t="s">
        <v>5543</v>
      </c>
      <c r="BU265" s="2" t="s">
        <v>1844</v>
      </c>
      <c r="BV265" s="2" t="s">
        <v>1844</v>
      </c>
      <c r="BW265" s="2" t="s">
        <v>1844</v>
      </c>
      <c r="BX265" s="2" t="s">
        <v>1844</v>
      </c>
      <c r="BY265" s="2" t="s">
        <v>1844</v>
      </c>
      <c r="BZ265" s="2" t="s">
        <v>1844</v>
      </c>
      <c r="CA265" s="2" t="s">
        <v>1844</v>
      </c>
      <c r="CB265" s="2" t="s">
        <v>1844</v>
      </c>
      <c r="CC265" s="2" t="s">
        <v>1844</v>
      </c>
      <c r="CD265" s="2" t="s">
        <v>1844</v>
      </c>
      <c r="CE265" s="2" t="s">
        <v>1854</v>
      </c>
      <c r="CF265" s="2" t="s">
        <v>1844</v>
      </c>
      <c r="CG265" s="2" t="s">
        <v>1844</v>
      </c>
      <c r="CH265" s="2" t="s">
        <v>1844</v>
      </c>
      <c r="CI265" s="2" t="s">
        <v>186</v>
      </c>
      <c r="CJ265" s="2" t="s">
        <v>1844</v>
      </c>
      <c r="CK265" s="2" t="s">
        <v>5132</v>
      </c>
      <c r="CL265" s="2" t="s">
        <v>1844</v>
      </c>
      <c r="CM265" s="2" t="s">
        <v>1844</v>
      </c>
      <c r="CN265" s="2" t="s">
        <v>1851</v>
      </c>
      <c r="CO265" s="2" t="s">
        <v>1855</v>
      </c>
      <c r="CP265" s="2" t="s">
        <v>1844</v>
      </c>
      <c r="CQ265" s="2" t="s">
        <v>1844</v>
      </c>
      <c r="CR265" s="2" t="s">
        <v>1847</v>
      </c>
      <c r="CS265" s="2" t="s">
        <v>1844</v>
      </c>
      <c r="CT265" s="2" t="s">
        <v>1844</v>
      </c>
      <c r="CU265" s="2" t="s">
        <v>1844</v>
      </c>
      <c r="CV265" s="2" t="s">
        <v>5134</v>
      </c>
      <c r="CW265" s="3">
        <v>45119</v>
      </c>
      <c r="CX265" s="3">
        <v>45104</v>
      </c>
      <c r="CY265" s="3">
        <v>45119</v>
      </c>
      <c r="CZ265" s="28">
        <v>200984</v>
      </c>
      <c r="DA265" s="4">
        <v>0</v>
      </c>
      <c r="DB265" s="3"/>
      <c r="DC265" s="3"/>
      <c r="DD265" s="3">
        <v>45119</v>
      </c>
      <c r="DE265" s="3">
        <v>45104</v>
      </c>
      <c r="DF265" s="3"/>
      <c r="DG265" s="3">
        <v>45119</v>
      </c>
      <c r="DH265" s="3"/>
      <c r="DI265" s="3">
        <v>45104</v>
      </c>
      <c r="DJ265" s="3">
        <v>45139</v>
      </c>
      <c r="DK265" s="28">
        <v>0</v>
      </c>
      <c r="DL265" s="3"/>
      <c r="DM265" s="28">
        <v>0</v>
      </c>
      <c r="DN265" s="28">
        <v>0</v>
      </c>
      <c r="DO265" s="3">
        <v>45119</v>
      </c>
      <c r="DP265" s="2" t="s">
        <v>5135</v>
      </c>
      <c r="DQ265" s="28">
        <v>0</v>
      </c>
      <c r="DR265" s="28">
        <v>0</v>
      </c>
      <c r="DS265" s="28">
        <v>0</v>
      </c>
      <c r="DT265" s="28">
        <v>200984</v>
      </c>
      <c r="DU265" s="2" t="s">
        <v>1844</v>
      </c>
    </row>
    <row r="266" spans="1:125" x14ac:dyDescent="0.25">
      <c r="A266" s="2" t="s">
        <v>3913</v>
      </c>
      <c r="B266" s="2" t="s">
        <v>1295</v>
      </c>
      <c r="C266" s="2" t="s">
        <v>51</v>
      </c>
      <c r="D266" s="2" t="s">
        <v>52</v>
      </c>
      <c r="E266" s="2" t="s">
        <v>1569</v>
      </c>
      <c r="F266" s="2" t="s">
        <v>5478</v>
      </c>
      <c r="G266" s="2" t="s">
        <v>10</v>
      </c>
      <c r="H266" s="2" t="s">
        <v>1042</v>
      </c>
      <c r="I266" s="2" t="s">
        <v>5121</v>
      </c>
      <c r="J266" s="2" t="s">
        <v>5122</v>
      </c>
      <c r="K266" s="2" t="s">
        <v>1281</v>
      </c>
      <c r="L266" s="2" t="s">
        <v>5123</v>
      </c>
      <c r="M266" s="2" t="s">
        <v>3912</v>
      </c>
      <c r="N266" s="2" t="s">
        <v>5124</v>
      </c>
      <c r="O266" s="2" t="s">
        <v>1870</v>
      </c>
      <c r="P266" s="2" t="s">
        <v>1844</v>
      </c>
      <c r="Q266" s="2" t="s">
        <v>1531</v>
      </c>
      <c r="R266" s="2" t="s">
        <v>1844</v>
      </c>
      <c r="S266" s="2" t="s">
        <v>1875</v>
      </c>
      <c r="T266" s="2" t="s">
        <v>1278</v>
      </c>
      <c r="U266" s="2" t="s">
        <v>1844</v>
      </c>
      <c r="V266" s="2" t="s">
        <v>1844</v>
      </c>
      <c r="W266" s="2" t="s">
        <v>5125</v>
      </c>
      <c r="X266" s="2" t="s">
        <v>5126</v>
      </c>
      <c r="Y266" s="2" t="s">
        <v>1871</v>
      </c>
      <c r="Z266" s="2" t="s">
        <v>1281</v>
      </c>
      <c r="AA266" s="2" t="s">
        <v>1281</v>
      </c>
      <c r="AB266" s="2" t="s">
        <v>5127</v>
      </c>
      <c r="AC266" s="2" t="s">
        <v>1852</v>
      </c>
      <c r="AD266" s="2" t="s">
        <v>1844</v>
      </c>
      <c r="AE266" s="2" t="s">
        <v>1844</v>
      </c>
      <c r="AF266" s="2" t="s">
        <v>1873</v>
      </c>
      <c r="AG266" s="2" t="s">
        <v>1844</v>
      </c>
      <c r="AH266" s="2" t="s">
        <v>1844</v>
      </c>
      <c r="AI266" s="2" t="s">
        <v>1844</v>
      </c>
      <c r="AJ266" s="2" t="s">
        <v>1281</v>
      </c>
      <c r="AK266" s="2" t="s">
        <v>1844</v>
      </c>
      <c r="AL266" s="2" t="s">
        <v>53</v>
      </c>
      <c r="AM266" s="2" t="s">
        <v>1844</v>
      </c>
      <c r="AN266" s="2" t="s">
        <v>1844</v>
      </c>
      <c r="AO266" s="2" t="s">
        <v>1857</v>
      </c>
      <c r="AP266" s="2" t="s">
        <v>1857</v>
      </c>
      <c r="AQ266" s="2" t="s">
        <v>1844</v>
      </c>
      <c r="AR266" s="2" t="s">
        <v>1844</v>
      </c>
      <c r="AS266" s="2" t="s">
        <v>1844</v>
      </c>
      <c r="AT266" s="2" t="s">
        <v>1844</v>
      </c>
      <c r="AU266" s="2" t="s">
        <v>1844</v>
      </c>
      <c r="AV266" s="2" t="s">
        <v>1281</v>
      </c>
      <c r="AW266" s="2" t="s">
        <v>5128</v>
      </c>
      <c r="AX266" s="2" t="s">
        <v>1844</v>
      </c>
      <c r="AY266" s="2" t="s">
        <v>1752</v>
      </c>
      <c r="AZ266" s="2" t="s">
        <v>2166</v>
      </c>
      <c r="BA266" s="2" t="s">
        <v>1844</v>
      </c>
      <c r="BB266" s="2" t="s">
        <v>1844</v>
      </c>
      <c r="BC266" s="2" t="s">
        <v>1844</v>
      </c>
      <c r="BD266" s="2" t="s">
        <v>1844</v>
      </c>
      <c r="BE266" s="2" t="s">
        <v>5129</v>
      </c>
      <c r="BF266" s="2" t="s">
        <v>1905</v>
      </c>
      <c r="BG266" s="2" t="s">
        <v>1905</v>
      </c>
      <c r="BH266" s="2" t="s">
        <v>3914</v>
      </c>
      <c r="BI266" s="2" t="s">
        <v>1857</v>
      </c>
      <c r="BJ266" s="2" t="s">
        <v>1905</v>
      </c>
      <c r="BK266" s="2" t="s">
        <v>1844</v>
      </c>
      <c r="BL266" s="2" t="s">
        <v>1025</v>
      </c>
      <c r="BM266" s="2" t="s">
        <v>1844</v>
      </c>
      <c r="BN266" s="2" t="s">
        <v>1872</v>
      </c>
      <c r="BO266" s="2" t="s">
        <v>1844</v>
      </c>
      <c r="BP266" s="2" t="s">
        <v>1844</v>
      </c>
      <c r="BQ266" s="2" t="s">
        <v>5187</v>
      </c>
      <c r="BR266" s="2" t="s">
        <v>1844</v>
      </c>
      <c r="BS266" s="2" t="s">
        <v>1844</v>
      </c>
      <c r="BT266" s="2" t="s">
        <v>5544</v>
      </c>
      <c r="BU266" s="2" t="s">
        <v>1844</v>
      </c>
      <c r="BV266" s="2" t="s">
        <v>1844</v>
      </c>
      <c r="BW266" s="2" t="s">
        <v>1844</v>
      </c>
      <c r="BX266" s="2" t="s">
        <v>1844</v>
      </c>
      <c r="BY266" s="2" t="s">
        <v>1844</v>
      </c>
      <c r="BZ266" s="2" t="s">
        <v>1844</v>
      </c>
      <c r="CA266" s="2" t="s">
        <v>1844</v>
      </c>
      <c r="CB266" s="2" t="s">
        <v>1844</v>
      </c>
      <c r="CC266" s="2" t="s">
        <v>1844</v>
      </c>
      <c r="CD266" s="2" t="s">
        <v>1844</v>
      </c>
      <c r="CE266" s="2" t="s">
        <v>1854</v>
      </c>
      <c r="CF266" s="2" t="s">
        <v>1844</v>
      </c>
      <c r="CG266" s="2" t="s">
        <v>1844</v>
      </c>
      <c r="CH266" s="2" t="s">
        <v>1844</v>
      </c>
      <c r="CI266" s="2" t="s">
        <v>55</v>
      </c>
      <c r="CJ266" s="2" t="s">
        <v>1844</v>
      </c>
      <c r="CK266" s="2" t="s">
        <v>5132</v>
      </c>
      <c r="CL266" s="2" t="s">
        <v>1844</v>
      </c>
      <c r="CM266" s="2" t="s">
        <v>1844</v>
      </c>
      <c r="CN266" s="2" t="s">
        <v>1851</v>
      </c>
      <c r="CO266" s="2" t="s">
        <v>1855</v>
      </c>
      <c r="CP266" s="2" t="s">
        <v>1844</v>
      </c>
      <c r="CQ266" s="2" t="s">
        <v>1844</v>
      </c>
      <c r="CR266" s="2" t="s">
        <v>1847</v>
      </c>
      <c r="CS266" s="2" t="s">
        <v>1876</v>
      </c>
      <c r="CT266" s="2" t="s">
        <v>1844</v>
      </c>
      <c r="CU266" s="2" t="s">
        <v>1844</v>
      </c>
      <c r="CV266" s="2" t="s">
        <v>5134</v>
      </c>
      <c r="CW266" s="3">
        <v>45115</v>
      </c>
      <c r="CX266" s="3">
        <v>45115</v>
      </c>
      <c r="CY266" s="3">
        <v>45115</v>
      </c>
      <c r="CZ266" s="28">
        <v>1004920</v>
      </c>
      <c r="DA266" s="4">
        <v>0</v>
      </c>
      <c r="DB266" s="3"/>
      <c r="DC266" s="3"/>
      <c r="DD266" s="3">
        <v>45115</v>
      </c>
      <c r="DE266" s="3">
        <v>45115</v>
      </c>
      <c r="DF266" s="3"/>
      <c r="DG266" s="3">
        <v>45115</v>
      </c>
      <c r="DH266" s="3"/>
      <c r="DI266" s="3">
        <v>45115</v>
      </c>
      <c r="DJ266" s="3">
        <v>45139</v>
      </c>
      <c r="DK266" s="28">
        <v>0</v>
      </c>
      <c r="DL266" s="3"/>
      <c r="DM266" s="28">
        <v>0</v>
      </c>
      <c r="DN266" s="28">
        <v>0</v>
      </c>
      <c r="DO266" s="3">
        <v>45115</v>
      </c>
      <c r="DP266" s="2" t="s">
        <v>5135</v>
      </c>
      <c r="DQ266" s="28">
        <v>0</v>
      </c>
      <c r="DR266" s="28">
        <v>0</v>
      </c>
      <c r="DS266" s="28">
        <v>0</v>
      </c>
      <c r="DT266" s="28">
        <v>1004920</v>
      </c>
      <c r="DU266" s="2" t="s">
        <v>1844</v>
      </c>
    </row>
    <row r="267" spans="1:125" x14ac:dyDescent="0.25">
      <c r="A267" s="2" t="s">
        <v>3879</v>
      </c>
      <c r="B267" s="2" t="s">
        <v>1279</v>
      </c>
      <c r="C267" s="2" t="s">
        <v>183</v>
      </c>
      <c r="D267" s="2" t="s">
        <v>184</v>
      </c>
      <c r="E267" s="2" t="s">
        <v>1522</v>
      </c>
      <c r="F267" s="2" t="s">
        <v>5478</v>
      </c>
      <c r="G267" s="2" t="s">
        <v>10</v>
      </c>
      <c r="H267" s="2" t="s">
        <v>67</v>
      </c>
      <c r="I267" s="2" t="s">
        <v>5121</v>
      </c>
      <c r="J267" s="2" t="s">
        <v>5122</v>
      </c>
      <c r="K267" s="2" t="s">
        <v>1281</v>
      </c>
      <c r="L267" s="2" t="s">
        <v>5123</v>
      </c>
      <c r="M267" s="2" t="s">
        <v>3878</v>
      </c>
      <c r="N267" s="2" t="s">
        <v>1645</v>
      </c>
      <c r="O267" s="2" t="s">
        <v>1887</v>
      </c>
      <c r="P267" s="2" t="s">
        <v>1844</v>
      </c>
      <c r="Q267" s="2" t="s">
        <v>1296</v>
      </c>
      <c r="R267" s="2" t="s">
        <v>1844</v>
      </c>
      <c r="S267" s="2" t="s">
        <v>1844</v>
      </c>
      <c r="T267" s="2" t="s">
        <v>1278</v>
      </c>
      <c r="U267" s="2" t="s">
        <v>1844</v>
      </c>
      <c r="V267" s="2" t="s">
        <v>1844</v>
      </c>
      <c r="W267" s="2" t="s">
        <v>5125</v>
      </c>
      <c r="X267" s="2" t="s">
        <v>5126</v>
      </c>
      <c r="Y267" s="2" t="s">
        <v>1890</v>
      </c>
      <c r="Z267" s="2" t="s">
        <v>1281</v>
      </c>
      <c r="AA267" s="2" t="s">
        <v>1281</v>
      </c>
      <c r="AB267" s="2" t="s">
        <v>5127</v>
      </c>
      <c r="AC267" s="2" t="s">
        <v>1852</v>
      </c>
      <c r="AD267" s="2" t="s">
        <v>1844</v>
      </c>
      <c r="AE267" s="2" t="s">
        <v>1844</v>
      </c>
      <c r="AF267" s="2" t="s">
        <v>1844</v>
      </c>
      <c r="AG267" s="2" t="s">
        <v>1844</v>
      </c>
      <c r="AH267" s="2" t="s">
        <v>1844</v>
      </c>
      <c r="AI267" s="2" t="s">
        <v>1844</v>
      </c>
      <c r="AJ267" s="2" t="s">
        <v>1281</v>
      </c>
      <c r="AK267" s="2" t="s">
        <v>1844</v>
      </c>
      <c r="AL267" s="2" t="s">
        <v>185</v>
      </c>
      <c r="AM267" s="2" t="s">
        <v>1844</v>
      </c>
      <c r="AN267" s="2" t="s">
        <v>1844</v>
      </c>
      <c r="AO267" s="2" t="s">
        <v>1857</v>
      </c>
      <c r="AP267" s="2" t="s">
        <v>1857</v>
      </c>
      <c r="AQ267" s="2" t="s">
        <v>1844</v>
      </c>
      <c r="AR267" s="2" t="s">
        <v>1844</v>
      </c>
      <c r="AS267" s="2" t="s">
        <v>1844</v>
      </c>
      <c r="AT267" s="2" t="s">
        <v>1844</v>
      </c>
      <c r="AU267" s="2" t="s">
        <v>1844</v>
      </c>
      <c r="AV267" s="2" t="s">
        <v>1281</v>
      </c>
      <c r="AW267" s="2" t="s">
        <v>5128</v>
      </c>
      <c r="AX267" s="2" t="s">
        <v>1844</v>
      </c>
      <c r="AY267" s="2" t="s">
        <v>1752</v>
      </c>
      <c r="AZ267" s="2" t="s">
        <v>3171</v>
      </c>
      <c r="BA267" s="2" t="s">
        <v>1844</v>
      </c>
      <c r="BB267" s="2" t="s">
        <v>1844</v>
      </c>
      <c r="BC267" s="2" t="s">
        <v>1844</v>
      </c>
      <c r="BD267" s="2" t="s">
        <v>1844</v>
      </c>
      <c r="BE267" s="2" t="s">
        <v>5129</v>
      </c>
      <c r="BF267" s="2" t="s">
        <v>1905</v>
      </c>
      <c r="BG267" s="2" t="s">
        <v>1905</v>
      </c>
      <c r="BH267" s="2" t="s">
        <v>3880</v>
      </c>
      <c r="BI267" s="2" t="s">
        <v>1857</v>
      </c>
      <c r="BJ267" s="2" t="s">
        <v>2533</v>
      </c>
      <c r="BK267" s="2" t="s">
        <v>1844</v>
      </c>
      <c r="BL267" s="2" t="s">
        <v>1025</v>
      </c>
      <c r="BM267" s="2" t="s">
        <v>1844</v>
      </c>
      <c r="BN267" s="2" t="s">
        <v>1844</v>
      </c>
      <c r="BO267" s="2" t="s">
        <v>1844</v>
      </c>
      <c r="BP267" s="2" t="s">
        <v>1844</v>
      </c>
      <c r="BQ267" s="2" t="s">
        <v>5187</v>
      </c>
      <c r="BR267" s="2" t="s">
        <v>1844</v>
      </c>
      <c r="BS267" s="2" t="s">
        <v>1844</v>
      </c>
      <c r="BT267" s="2" t="s">
        <v>5545</v>
      </c>
      <c r="BU267" s="2" t="s">
        <v>1844</v>
      </c>
      <c r="BV267" s="2" t="s">
        <v>1844</v>
      </c>
      <c r="BW267" s="2" t="s">
        <v>1844</v>
      </c>
      <c r="BX267" s="2" t="s">
        <v>1844</v>
      </c>
      <c r="BY267" s="2" t="s">
        <v>1844</v>
      </c>
      <c r="BZ267" s="2" t="s">
        <v>1844</v>
      </c>
      <c r="CA267" s="2" t="s">
        <v>1844</v>
      </c>
      <c r="CB267" s="2" t="s">
        <v>1844</v>
      </c>
      <c r="CC267" s="2" t="s">
        <v>1844</v>
      </c>
      <c r="CD267" s="2" t="s">
        <v>1844</v>
      </c>
      <c r="CE267" s="2" t="s">
        <v>1854</v>
      </c>
      <c r="CF267" s="2" t="s">
        <v>1844</v>
      </c>
      <c r="CG267" s="2" t="s">
        <v>5131</v>
      </c>
      <c r="CH267" s="2" t="s">
        <v>1844</v>
      </c>
      <c r="CI267" s="2" t="s">
        <v>186</v>
      </c>
      <c r="CJ267" s="2" t="s">
        <v>1844</v>
      </c>
      <c r="CK267" s="2" t="s">
        <v>5132</v>
      </c>
      <c r="CL267" s="2" t="s">
        <v>1844</v>
      </c>
      <c r="CM267" s="2" t="s">
        <v>1844</v>
      </c>
      <c r="CN267" s="2" t="s">
        <v>1851</v>
      </c>
      <c r="CO267" s="2" t="s">
        <v>1855</v>
      </c>
      <c r="CP267" s="2" t="s">
        <v>1844</v>
      </c>
      <c r="CQ267" s="2" t="s">
        <v>1844</v>
      </c>
      <c r="CR267" s="2" t="s">
        <v>1847</v>
      </c>
      <c r="CS267" s="2" t="s">
        <v>1844</v>
      </c>
      <c r="CT267" s="2" t="s">
        <v>1844</v>
      </c>
      <c r="CU267" s="2" t="s">
        <v>5133</v>
      </c>
      <c r="CV267" s="2" t="s">
        <v>5134</v>
      </c>
      <c r="CW267" s="3">
        <v>45113</v>
      </c>
      <c r="CX267" s="3">
        <v>45106</v>
      </c>
      <c r="CY267" s="3">
        <v>45113</v>
      </c>
      <c r="CZ267" s="28">
        <v>200984</v>
      </c>
      <c r="DA267" s="4">
        <v>0</v>
      </c>
      <c r="DB267" s="3"/>
      <c r="DC267" s="3"/>
      <c r="DD267" s="3">
        <v>45113</v>
      </c>
      <c r="DE267" s="3">
        <v>45106</v>
      </c>
      <c r="DF267" s="3"/>
      <c r="DG267" s="3">
        <v>45113</v>
      </c>
      <c r="DH267" s="3"/>
      <c r="DI267" s="3">
        <v>45106</v>
      </c>
      <c r="DJ267" s="3">
        <v>45139</v>
      </c>
      <c r="DK267" s="28">
        <v>0</v>
      </c>
      <c r="DL267" s="3"/>
      <c r="DM267" s="28">
        <v>0</v>
      </c>
      <c r="DN267" s="28">
        <v>0</v>
      </c>
      <c r="DO267" s="3">
        <v>45113</v>
      </c>
      <c r="DP267" s="2" t="s">
        <v>5135</v>
      </c>
      <c r="DQ267" s="28">
        <v>0</v>
      </c>
      <c r="DR267" s="28">
        <v>0</v>
      </c>
      <c r="DS267" s="28">
        <v>0</v>
      </c>
      <c r="DT267" s="28">
        <v>200984</v>
      </c>
      <c r="DU267" s="2" t="s">
        <v>1844</v>
      </c>
    </row>
    <row r="268" spans="1:125" x14ac:dyDescent="0.25">
      <c r="A268" s="2" t="s">
        <v>3901</v>
      </c>
      <c r="B268" s="2" t="s">
        <v>1298</v>
      </c>
      <c r="C268" s="2" t="s">
        <v>325</v>
      </c>
      <c r="D268" s="2" t="s">
        <v>326</v>
      </c>
      <c r="E268" s="2" t="s">
        <v>1567</v>
      </c>
      <c r="F268" s="2" t="s">
        <v>5478</v>
      </c>
      <c r="G268" s="2" t="s">
        <v>10</v>
      </c>
      <c r="H268" s="2" t="s">
        <v>67</v>
      </c>
      <c r="I268" s="2" t="s">
        <v>5121</v>
      </c>
      <c r="J268" s="2" t="s">
        <v>5122</v>
      </c>
      <c r="K268" s="2" t="s">
        <v>1281</v>
      </c>
      <c r="L268" s="2" t="s">
        <v>5123</v>
      </c>
      <c r="M268" s="2" t="s">
        <v>3900</v>
      </c>
      <c r="N268" s="2" t="s">
        <v>5124</v>
      </c>
      <c r="O268" s="2" t="s">
        <v>1960</v>
      </c>
      <c r="P268" s="2" t="s">
        <v>1844</v>
      </c>
      <c r="Q268" s="2" t="s">
        <v>1531</v>
      </c>
      <c r="R268" s="2" t="s">
        <v>1844</v>
      </c>
      <c r="S268" s="2" t="s">
        <v>1844</v>
      </c>
      <c r="T268" s="2" t="s">
        <v>1278</v>
      </c>
      <c r="U268" s="2" t="s">
        <v>1844</v>
      </c>
      <c r="V268" s="2" t="s">
        <v>1844</v>
      </c>
      <c r="W268" s="2" t="s">
        <v>5125</v>
      </c>
      <c r="X268" s="2" t="s">
        <v>5126</v>
      </c>
      <c r="Y268" s="2" t="s">
        <v>1914</v>
      </c>
      <c r="Z268" s="2" t="s">
        <v>1281</v>
      </c>
      <c r="AA268" s="2" t="s">
        <v>1281</v>
      </c>
      <c r="AB268" s="2" t="s">
        <v>5127</v>
      </c>
      <c r="AC268" s="2" t="s">
        <v>1852</v>
      </c>
      <c r="AD268" s="2" t="s">
        <v>1844</v>
      </c>
      <c r="AE268" s="2" t="s">
        <v>1844</v>
      </c>
      <c r="AF268" s="2" t="s">
        <v>1844</v>
      </c>
      <c r="AG268" s="2" t="s">
        <v>1844</v>
      </c>
      <c r="AH268" s="2" t="s">
        <v>1844</v>
      </c>
      <c r="AI268" s="2" t="s">
        <v>1844</v>
      </c>
      <c r="AJ268" s="2" t="s">
        <v>1281</v>
      </c>
      <c r="AK268" s="2" t="s">
        <v>1844</v>
      </c>
      <c r="AL268" s="2" t="s">
        <v>120</v>
      </c>
      <c r="AM268" s="2" t="s">
        <v>1844</v>
      </c>
      <c r="AN268" s="2" t="s">
        <v>1844</v>
      </c>
      <c r="AO268" s="2" t="s">
        <v>1857</v>
      </c>
      <c r="AP268" s="2" t="s">
        <v>1857</v>
      </c>
      <c r="AQ268" s="2" t="s">
        <v>1844</v>
      </c>
      <c r="AR268" s="2" t="s">
        <v>1844</v>
      </c>
      <c r="AS268" s="2" t="s">
        <v>1844</v>
      </c>
      <c r="AT268" s="2" t="s">
        <v>1844</v>
      </c>
      <c r="AU268" s="2" t="s">
        <v>1844</v>
      </c>
      <c r="AV268" s="2" t="s">
        <v>1281</v>
      </c>
      <c r="AW268" s="2" t="s">
        <v>5128</v>
      </c>
      <c r="AX268" s="2" t="s">
        <v>1844</v>
      </c>
      <c r="AY268" s="2" t="s">
        <v>1752</v>
      </c>
      <c r="AZ268" s="2" t="s">
        <v>2107</v>
      </c>
      <c r="BA268" s="2" t="s">
        <v>1844</v>
      </c>
      <c r="BB268" s="2" t="s">
        <v>1844</v>
      </c>
      <c r="BC268" s="2" t="s">
        <v>1844</v>
      </c>
      <c r="BD268" s="2" t="s">
        <v>1844</v>
      </c>
      <c r="BE268" s="2" t="s">
        <v>5129</v>
      </c>
      <c r="BF268" s="2" t="s">
        <v>1905</v>
      </c>
      <c r="BG268" s="2" t="s">
        <v>1905</v>
      </c>
      <c r="BH268" s="2" t="s">
        <v>3902</v>
      </c>
      <c r="BI268" s="2" t="s">
        <v>1857</v>
      </c>
      <c r="BJ268" s="2" t="s">
        <v>1905</v>
      </c>
      <c r="BK268" s="2" t="s">
        <v>1844</v>
      </c>
      <c r="BL268" s="2" t="s">
        <v>1025</v>
      </c>
      <c r="BM268" s="2" t="s">
        <v>1844</v>
      </c>
      <c r="BN268" s="2" t="s">
        <v>1844</v>
      </c>
      <c r="BO268" s="2" t="s">
        <v>1844</v>
      </c>
      <c r="BP268" s="2" t="s">
        <v>1844</v>
      </c>
      <c r="BQ268" s="2" t="s">
        <v>5187</v>
      </c>
      <c r="BR268" s="2" t="s">
        <v>1844</v>
      </c>
      <c r="BS268" s="2" t="s">
        <v>1844</v>
      </c>
      <c r="BT268" s="2" t="s">
        <v>5546</v>
      </c>
      <c r="BU268" s="2" t="s">
        <v>1844</v>
      </c>
      <c r="BV268" s="2" t="s">
        <v>1844</v>
      </c>
      <c r="BW268" s="2" t="s">
        <v>1844</v>
      </c>
      <c r="BX268" s="2" t="s">
        <v>1844</v>
      </c>
      <c r="BY268" s="2" t="s">
        <v>1844</v>
      </c>
      <c r="BZ268" s="2" t="s">
        <v>1844</v>
      </c>
      <c r="CA268" s="2" t="s">
        <v>1844</v>
      </c>
      <c r="CB268" s="2" t="s">
        <v>1844</v>
      </c>
      <c r="CC268" s="2" t="s">
        <v>1844</v>
      </c>
      <c r="CD268" s="2" t="s">
        <v>1844</v>
      </c>
      <c r="CE268" s="2" t="s">
        <v>1854</v>
      </c>
      <c r="CF268" s="2" t="s">
        <v>1844</v>
      </c>
      <c r="CG268" s="2" t="s">
        <v>1844</v>
      </c>
      <c r="CH268" s="2" t="s">
        <v>1844</v>
      </c>
      <c r="CI268" s="2" t="s">
        <v>121</v>
      </c>
      <c r="CJ268" s="2" t="s">
        <v>1844</v>
      </c>
      <c r="CK268" s="2" t="s">
        <v>5132</v>
      </c>
      <c r="CL268" s="2" t="s">
        <v>1844</v>
      </c>
      <c r="CM268" s="2" t="s">
        <v>1844</v>
      </c>
      <c r="CN268" s="2" t="s">
        <v>1851</v>
      </c>
      <c r="CO268" s="2" t="s">
        <v>1855</v>
      </c>
      <c r="CP268" s="2" t="s">
        <v>1844</v>
      </c>
      <c r="CQ268" s="2" t="s">
        <v>1844</v>
      </c>
      <c r="CR268" s="2" t="s">
        <v>1847</v>
      </c>
      <c r="CS268" s="2" t="s">
        <v>1844</v>
      </c>
      <c r="CT268" s="2" t="s">
        <v>1844</v>
      </c>
      <c r="CU268" s="2" t="s">
        <v>1844</v>
      </c>
      <c r="CV268" s="2" t="s">
        <v>5134</v>
      </c>
      <c r="CW268" s="3">
        <v>45113</v>
      </c>
      <c r="CX268" s="3">
        <v>45112</v>
      </c>
      <c r="CY268" s="3">
        <v>45113</v>
      </c>
      <c r="CZ268" s="28">
        <v>401968</v>
      </c>
      <c r="DA268" s="4">
        <v>0</v>
      </c>
      <c r="DB268" s="3"/>
      <c r="DC268" s="3"/>
      <c r="DD268" s="3">
        <v>45113</v>
      </c>
      <c r="DE268" s="3">
        <v>45112</v>
      </c>
      <c r="DF268" s="3"/>
      <c r="DG268" s="3">
        <v>45113</v>
      </c>
      <c r="DH268" s="3"/>
      <c r="DI268" s="3">
        <v>45112</v>
      </c>
      <c r="DJ268" s="3">
        <v>45139</v>
      </c>
      <c r="DK268" s="28">
        <v>0</v>
      </c>
      <c r="DL268" s="3"/>
      <c r="DM268" s="28">
        <v>0</v>
      </c>
      <c r="DN268" s="28">
        <v>0</v>
      </c>
      <c r="DO268" s="3">
        <v>45113</v>
      </c>
      <c r="DP268" s="2" t="s">
        <v>5135</v>
      </c>
      <c r="DQ268" s="28">
        <v>0</v>
      </c>
      <c r="DR268" s="28">
        <v>0</v>
      </c>
      <c r="DS268" s="28">
        <v>0</v>
      </c>
      <c r="DT268" s="28">
        <v>401968</v>
      </c>
      <c r="DU268" s="2" t="s">
        <v>1844</v>
      </c>
    </row>
    <row r="269" spans="1:125" x14ac:dyDescent="0.25">
      <c r="A269" s="2" t="s">
        <v>3891</v>
      </c>
      <c r="B269" s="2" t="s">
        <v>1298</v>
      </c>
      <c r="C269" s="2" t="s">
        <v>118</v>
      </c>
      <c r="D269" s="2" t="s">
        <v>119</v>
      </c>
      <c r="E269" s="2" t="s">
        <v>1566</v>
      </c>
      <c r="F269" s="2" t="s">
        <v>5478</v>
      </c>
      <c r="G269" s="2" t="s">
        <v>10</v>
      </c>
      <c r="H269" s="2" t="s">
        <v>54</v>
      </c>
      <c r="I269" s="2" t="s">
        <v>5121</v>
      </c>
      <c r="J269" s="2" t="s">
        <v>5122</v>
      </c>
      <c r="K269" s="2" t="s">
        <v>1281</v>
      </c>
      <c r="L269" s="2" t="s">
        <v>5148</v>
      </c>
      <c r="M269" s="2" t="s">
        <v>3890</v>
      </c>
      <c r="N269" s="2" t="s">
        <v>1646</v>
      </c>
      <c r="O269" s="2" t="s">
        <v>1992</v>
      </c>
      <c r="P269" s="2" t="s">
        <v>1844</v>
      </c>
      <c r="Q269" s="2" t="s">
        <v>1299</v>
      </c>
      <c r="R269" s="2" t="s">
        <v>1844</v>
      </c>
      <c r="S269" s="2" t="s">
        <v>2001</v>
      </c>
      <c r="T269" s="2" t="s">
        <v>1278</v>
      </c>
      <c r="U269" s="2" t="s">
        <v>1844</v>
      </c>
      <c r="V269" s="2" t="s">
        <v>1844</v>
      </c>
      <c r="W269" s="2" t="s">
        <v>5125</v>
      </c>
      <c r="X269" s="2" t="s">
        <v>5126</v>
      </c>
      <c r="Y269" s="2" t="s">
        <v>1914</v>
      </c>
      <c r="Z269" s="2" t="s">
        <v>1281</v>
      </c>
      <c r="AA269" s="2" t="s">
        <v>1281</v>
      </c>
      <c r="AB269" s="2" t="s">
        <v>5127</v>
      </c>
      <c r="AC269" s="2" t="s">
        <v>1852</v>
      </c>
      <c r="AD269" s="2" t="s">
        <v>1844</v>
      </c>
      <c r="AE269" s="2" t="s">
        <v>1844</v>
      </c>
      <c r="AF269" s="2" t="s">
        <v>1844</v>
      </c>
      <c r="AG269" s="2" t="s">
        <v>1844</v>
      </c>
      <c r="AH269" s="2" t="s">
        <v>1844</v>
      </c>
      <c r="AI269" s="2" t="s">
        <v>1844</v>
      </c>
      <c r="AJ269" s="2" t="s">
        <v>1281</v>
      </c>
      <c r="AK269" s="2" t="s">
        <v>1844</v>
      </c>
      <c r="AL269" s="2" t="s">
        <v>120</v>
      </c>
      <c r="AM269" s="2" t="s">
        <v>1844</v>
      </c>
      <c r="AN269" s="2" t="s">
        <v>1844</v>
      </c>
      <c r="AO269" s="2" t="s">
        <v>1857</v>
      </c>
      <c r="AP269" s="2" t="s">
        <v>1857</v>
      </c>
      <c r="AQ269" s="2" t="s">
        <v>1844</v>
      </c>
      <c r="AR269" s="2" t="s">
        <v>1844</v>
      </c>
      <c r="AS269" s="2" t="s">
        <v>1844</v>
      </c>
      <c r="AT269" s="2" t="s">
        <v>1844</v>
      </c>
      <c r="AU269" s="2" t="s">
        <v>1844</v>
      </c>
      <c r="AV269" s="2" t="s">
        <v>1281</v>
      </c>
      <c r="AW269" s="2" t="s">
        <v>5128</v>
      </c>
      <c r="AX269" s="2" t="s">
        <v>1844</v>
      </c>
      <c r="AY269" s="2" t="s">
        <v>1752</v>
      </c>
      <c r="AZ269" s="2" t="s">
        <v>1918</v>
      </c>
      <c r="BA269" s="2" t="s">
        <v>1844</v>
      </c>
      <c r="BB269" s="2" t="s">
        <v>1844</v>
      </c>
      <c r="BC269" s="2" t="s">
        <v>1844</v>
      </c>
      <c r="BD269" s="2" t="s">
        <v>1844</v>
      </c>
      <c r="BE269" s="2" t="s">
        <v>5129</v>
      </c>
      <c r="BF269" s="2" t="s">
        <v>2190</v>
      </c>
      <c r="BG269" s="2" t="s">
        <v>2190</v>
      </c>
      <c r="BH269" s="2" t="s">
        <v>3894</v>
      </c>
      <c r="BI269" s="2" t="s">
        <v>1857</v>
      </c>
      <c r="BJ269" s="2" t="s">
        <v>3840</v>
      </c>
      <c r="BK269" s="2" t="s">
        <v>1844</v>
      </c>
      <c r="BL269" s="2" t="s">
        <v>1025</v>
      </c>
      <c r="BM269" s="2" t="s">
        <v>1844</v>
      </c>
      <c r="BN269" s="2" t="s">
        <v>1999</v>
      </c>
      <c r="BO269" s="2" t="s">
        <v>1844</v>
      </c>
      <c r="BP269" s="2" t="s">
        <v>1844</v>
      </c>
      <c r="BQ269" s="2" t="s">
        <v>5187</v>
      </c>
      <c r="BR269" s="2" t="s">
        <v>1844</v>
      </c>
      <c r="BS269" s="2" t="s">
        <v>1844</v>
      </c>
      <c r="BT269" s="2" t="s">
        <v>5547</v>
      </c>
      <c r="BU269" s="2" t="s">
        <v>1844</v>
      </c>
      <c r="BV269" s="2" t="s">
        <v>1844</v>
      </c>
      <c r="BW269" s="2" t="s">
        <v>1844</v>
      </c>
      <c r="BX269" s="2" t="s">
        <v>1844</v>
      </c>
      <c r="BY269" s="2" t="s">
        <v>1844</v>
      </c>
      <c r="BZ269" s="2" t="s">
        <v>1844</v>
      </c>
      <c r="CA269" s="2" t="s">
        <v>1844</v>
      </c>
      <c r="CB269" s="2" t="s">
        <v>1844</v>
      </c>
      <c r="CC269" s="2" t="s">
        <v>1844</v>
      </c>
      <c r="CD269" s="2" t="s">
        <v>1844</v>
      </c>
      <c r="CE269" s="2" t="s">
        <v>1854</v>
      </c>
      <c r="CF269" s="2" t="s">
        <v>1844</v>
      </c>
      <c r="CG269" s="2" t="s">
        <v>5131</v>
      </c>
      <c r="CH269" s="2" t="s">
        <v>1844</v>
      </c>
      <c r="CI269" s="2" t="s">
        <v>121</v>
      </c>
      <c r="CJ269" s="2" t="s">
        <v>1844</v>
      </c>
      <c r="CK269" s="2" t="s">
        <v>5132</v>
      </c>
      <c r="CL269" s="2" t="s">
        <v>1844</v>
      </c>
      <c r="CM269" s="2" t="s">
        <v>1844</v>
      </c>
      <c r="CN269" s="2" t="s">
        <v>1851</v>
      </c>
      <c r="CO269" s="2" t="s">
        <v>1855</v>
      </c>
      <c r="CP269" s="2" t="s">
        <v>1844</v>
      </c>
      <c r="CQ269" s="2" t="s">
        <v>1844</v>
      </c>
      <c r="CR269" s="2" t="s">
        <v>1847</v>
      </c>
      <c r="CS269" s="2" t="s">
        <v>2002</v>
      </c>
      <c r="CT269" s="2" t="s">
        <v>1844</v>
      </c>
      <c r="CU269" s="2" t="s">
        <v>5133</v>
      </c>
      <c r="CV269" s="2" t="s">
        <v>5134</v>
      </c>
      <c r="CW269" s="3">
        <v>45112</v>
      </c>
      <c r="CX269" s="3">
        <v>45112</v>
      </c>
      <c r="CY269" s="3">
        <v>45112</v>
      </c>
      <c r="CZ269" s="28">
        <v>485444</v>
      </c>
      <c r="DA269" s="4">
        <v>0</v>
      </c>
      <c r="DB269" s="3"/>
      <c r="DC269" s="3"/>
      <c r="DD269" s="3">
        <v>45112</v>
      </c>
      <c r="DE269" s="3">
        <v>45112</v>
      </c>
      <c r="DF269" s="3"/>
      <c r="DG269" s="3">
        <v>45112</v>
      </c>
      <c r="DH269" s="3">
        <v>45112</v>
      </c>
      <c r="DI269" s="3">
        <v>45111</v>
      </c>
      <c r="DJ269" s="3">
        <v>45139</v>
      </c>
      <c r="DK269" s="28">
        <v>0</v>
      </c>
      <c r="DL269" s="3"/>
      <c r="DM269" s="28">
        <v>0</v>
      </c>
      <c r="DN269" s="28">
        <v>0</v>
      </c>
      <c r="DO269" s="3">
        <v>45112</v>
      </c>
      <c r="DP269" s="2" t="s">
        <v>5135</v>
      </c>
      <c r="DQ269" s="28">
        <v>0</v>
      </c>
      <c r="DR269" s="28">
        <v>0</v>
      </c>
      <c r="DS269" s="28">
        <v>0</v>
      </c>
      <c r="DT269" s="28">
        <v>485444</v>
      </c>
      <c r="DU269" s="2" t="s">
        <v>1844</v>
      </c>
    </row>
    <row r="270" spans="1:125" x14ac:dyDescent="0.25">
      <c r="A270" s="2" t="s">
        <v>3882</v>
      </c>
      <c r="B270" s="2" t="s">
        <v>1295</v>
      </c>
      <c r="C270" s="2" t="s">
        <v>51</v>
      </c>
      <c r="D270" s="2" t="s">
        <v>52</v>
      </c>
      <c r="E270" s="2" t="s">
        <v>1564</v>
      </c>
      <c r="F270" s="2" t="s">
        <v>5478</v>
      </c>
      <c r="G270" s="2" t="s">
        <v>10</v>
      </c>
      <c r="H270" s="2" t="s">
        <v>67</v>
      </c>
      <c r="I270" s="2" t="s">
        <v>5121</v>
      </c>
      <c r="J270" s="2" t="s">
        <v>5122</v>
      </c>
      <c r="K270" s="2" t="s">
        <v>1281</v>
      </c>
      <c r="L270" s="2" t="s">
        <v>5123</v>
      </c>
      <c r="M270" s="2" t="s">
        <v>3881</v>
      </c>
      <c r="N270" s="2" t="s">
        <v>5124</v>
      </c>
      <c r="O270" s="2" t="s">
        <v>1870</v>
      </c>
      <c r="P270" s="2" t="s">
        <v>1844</v>
      </c>
      <c r="Q270" s="2" t="s">
        <v>1531</v>
      </c>
      <c r="R270" s="2" t="s">
        <v>1844</v>
      </c>
      <c r="S270" s="2" t="s">
        <v>1875</v>
      </c>
      <c r="T270" s="2" t="s">
        <v>1278</v>
      </c>
      <c r="U270" s="2" t="s">
        <v>1844</v>
      </c>
      <c r="V270" s="2" t="s">
        <v>1844</v>
      </c>
      <c r="W270" s="2" t="s">
        <v>5125</v>
      </c>
      <c r="X270" s="2" t="s">
        <v>5126</v>
      </c>
      <c r="Y270" s="2" t="s">
        <v>1871</v>
      </c>
      <c r="Z270" s="2" t="s">
        <v>1281</v>
      </c>
      <c r="AA270" s="2" t="s">
        <v>1281</v>
      </c>
      <c r="AB270" s="2" t="s">
        <v>5127</v>
      </c>
      <c r="AC270" s="2" t="s">
        <v>1852</v>
      </c>
      <c r="AD270" s="2" t="s">
        <v>1844</v>
      </c>
      <c r="AE270" s="2" t="s">
        <v>1844</v>
      </c>
      <c r="AF270" s="2" t="s">
        <v>1873</v>
      </c>
      <c r="AG270" s="2" t="s">
        <v>1844</v>
      </c>
      <c r="AH270" s="2" t="s">
        <v>1844</v>
      </c>
      <c r="AI270" s="2" t="s">
        <v>1844</v>
      </c>
      <c r="AJ270" s="2" t="s">
        <v>1281</v>
      </c>
      <c r="AK270" s="2" t="s">
        <v>1844</v>
      </c>
      <c r="AL270" s="2" t="s">
        <v>53</v>
      </c>
      <c r="AM270" s="2" t="s">
        <v>1844</v>
      </c>
      <c r="AN270" s="2" t="s">
        <v>1844</v>
      </c>
      <c r="AO270" s="2" t="s">
        <v>1857</v>
      </c>
      <c r="AP270" s="2" t="s">
        <v>1857</v>
      </c>
      <c r="AQ270" s="2" t="s">
        <v>1844</v>
      </c>
      <c r="AR270" s="2" t="s">
        <v>1844</v>
      </c>
      <c r="AS270" s="2" t="s">
        <v>1844</v>
      </c>
      <c r="AT270" s="2" t="s">
        <v>1844</v>
      </c>
      <c r="AU270" s="2" t="s">
        <v>1844</v>
      </c>
      <c r="AV270" s="2" t="s">
        <v>1281</v>
      </c>
      <c r="AW270" s="2" t="s">
        <v>5128</v>
      </c>
      <c r="AX270" s="2" t="s">
        <v>1844</v>
      </c>
      <c r="AY270" s="2" t="s">
        <v>1752</v>
      </c>
      <c r="AZ270" s="2" t="s">
        <v>2518</v>
      </c>
      <c r="BA270" s="2" t="s">
        <v>1844</v>
      </c>
      <c r="BB270" s="2" t="s">
        <v>1844</v>
      </c>
      <c r="BC270" s="2" t="s">
        <v>1844</v>
      </c>
      <c r="BD270" s="2" t="s">
        <v>1844</v>
      </c>
      <c r="BE270" s="2" t="s">
        <v>5129</v>
      </c>
      <c r="BF270" s="2" t="s">
        <v>1905</v>
      </c>
      <c r="BG270" s="2" t="s">
        <v>1961</v>
      </c>
      <c r="BH270" s="2" t="s">
        <v>5548</v>
      </c>
      <c r="BI270" s="2" t="s">
        <v>1857</v>
      </c>
      <c r="BJ270" s="2" t="s">
        <v>1905</v>
      </c>
      <c r="BK270" s="2" t="s">
        <v>1844</v>
      </c>
      <c r="BL270" s="2" t="s">
        <v>1025</v>
      </c>
      <c r="BM270" s="2" t="s">
        <v>1844</v>
      </c>
      <c r="BN270" s="2" t="s">
        <v>1872</v>
      </c>
      <c r="BO270" s="2" t="s">
        <v>1844</v>
      </c>
      <c r="BP270" s="2" t="s">
        <v>1844</v>
      </c>
      <c r="BQ270" s="2" t="s">
        <v>5187</v>
      </c>
      <c r="BR270" s="2" t="s">
        <v>1844</v>
      </c>
      <c r="BS270" s="2" t="s">
        <v>1844</v>
      </c>
      <c r="BT270" s="2" t="s">
        <v>5549</v>
      </c>
      <c r="BU270" s="2" t="s">
        <v>1844</v>
      </c>
      <c r="BV270" s="2" t="s">
        <v>1844</v>
      </c>
      <c r="BW270" s="2" t="s">
        <v>1844</v>
      </c>
      <c r="BX270" s="2" t="s">
        <v>1844</v>
      </c>
      <c r="BY270" s="2" t="s">
        <v>1844</v>
      </c>
      <c r="BZ270" s="2" t="s">
        <v>1844</v>
      </c>
      <c r="CA270" s="2" t="s">
        <v>1844</v>
      </c>
      <c r="CB270" s="2" t="s">
        <v>1844</v>
      </c>
      <c r="CC270" s="2" t="s">
        <v>1844</v>
      </c>
      <c r="CD270" s="2" t="s">
        <v>1844</v>
      </c>
      <c r="CE270" s="2" t="s">
        <v>1854</v>
      </c>
      <c r="CF270" s="2" t="s">
        <v>1844</v>
      </c>
      <c r="CG270" s="2" t="s">
        <v>1844</v>
      </c>
      <c r="CH270" s="2" t="s">
        <v>1844</v>
      </c>
      <c r="CI270" s="2" t="s">
        <v>55</v>
      </c>
      <c r="CJ270" s="2" t="s">
        <v>1844</v>
      </c>
      <c r="CK270" s="2" t="s">
        <v>5132</v>
      </c>
      <c r="CL270" s="2" t="s">
        <v>1844</v>
      </c>
      <c r="CM270" s="2" t="s">
        <v>1844</v>
      </c>
      <c r="CN270" s="2" t="s">
        <v>1851</v>
      </c>
      <c r="CO270" s="2" t="s">
        <v>1855</v>
      </c>
      <c r="CP270" s="2" t="s">
        <v>1844</v>
      </c>
      <c r="CQ270" s="2" t="s">
        <v>1844</v>
      </c>
      <c r="CR270" s="2" t="s">
        <v>1847</v>
      </c>
      <c r="CS270" s="2" t="s">
        <v>1876</v>
      </c>
      <c r="CT270" s="2" t="s">
        <v>1844</v>
      </c>
      <c r="CU270" s="2" t="s">
        <v>1844</v>
      </c>
      <c r="CV270" s="2" t="s">
        <v>5134</v>
      </c>
      <c r="CW270" s="3">
        <v>45109</v>
      </c>
      <c r="CX270" s="3">
        <v>45107</v>
      </c>
      <c r="CY270" s="3">
        <v>45108</v>
      </c>
      <c r="CZ270" s="28">
        <v>1406888</v>
      </c>
      <c r="DA270" s="4">
        <v>0</v>
      </c>
      <c r="DB270" s="3"/>
      <c r="DC270" s="3"/>
      <c r="DD270" s="3">
        <v>45108</v>
      </c>
      <c r="DE270" s="3">
        <v>45107</v>
      </c>
      <c r="DF270" s="3"/>
      <c r="DG270" s="3">
        <v>45108</v>
      </c>
      <c r="DH270" s="3"/>
      <c r="DI270" s="3">
        <v>45107</v>
      </c>
      <c r="DJ270" s="3">
        <v>45139</v>
      </c>
      <c r="DK270" s="28">
        <v>0</v>
      </c>
      <c r="DL270" s="3"/>
      <c r="DM270" s="28">
        <v>0</v>
      </c>
      <c r="DN270" s="28">
        <v>0</v>
      </c>
      <c r="DO270" s="3">
        <v>45108</v>
      </c>
      <c r="DP270" s="2" t="s">
        <v>5135</v>
      </c>
      <c r="DQ270" s="28">
        <v>0</v>
      </c>
      <c r="DR270" s="28">
        <v>0</v>
      </c>
      <c r="DS270" s="28">
        <v>0</v>
      </c>
      <c r="DT270" s="28">
        <v>1406888</v>
      </c>
      <c r="DU270" s="2" t="s">
        <v>1844</v>
      </c>
    </row>
    <row r="271" spans="1:125" x14ac:dyDescent="0.25">
      <c r="A271" s="2" t="s">
        <v>3889</v>
      </c>
      <c r="B271" s="2" t="s">
        <v>1295</v>
      </c>
      <c r="C271" s="2" t="s">
        <v>51</v>
      </c>
      <c r="D271" s="2" t="s">
        <v>52</v>
      </c>
      <c r="E271" s="2" t="s">
        <v>1565</v>
      </c>
      <c r="F271" s="2" t="s">
        <v>5478</v>
      </c>
      <c r="G271" s="2" t="s">
        <v>10</v>
      </c>
      <c r="H271" s="2" t="s">
        <v>60</v>
      </c>
      <c r="I271" s="2" t="s">
        <v>5121</v>
      </c>
      <c r="J271" s="2" t="s">
        <v>5122</v>
      </c>
      <c r="K271" s="2" t="s">
        <v>1281</v>
      </c>
      <c r="L271" s="2" t="s">
        <v>5148</v>
      </c>
      <c r="M271" s="2" t="s">
        <v>3888</v>
      </c>
      <c r="N271" s="2" t="s">
        <v>1646</v>
      </c>
      <c r="O271" s="2" t="s">
        <v>1870</v>
      </c>
      <c r="P271" s="2" t="s">
        <v>1844</v>
      </c>
      <c r="Q271" s="2" t="s">
        <v>1299</v>
      </c>
      <c r="R271" s="2" t="s">
        <v>1844</v>
      </c>
      <c r="S271" s="2" t="s">
        <v>1875</v>
      </c>
      <c r="T271" s="2" t="s">
        <v>1278</v>
      </c>
      <c r="U271" s="2" t="s">
        <v>1844</v>
      </c>
      <c r="V271" s="2" t="s">
        <v>1844</v>
      </c>
      <c r="W271" s="2" t="s">
        <v>5125</v>
      </c>
      <c r="X271" s="2" t="s">
        <v>5126</v>
      </c>
      <c r="Y271" s="2" t="s">
        <v>1871</v>
      </c>
      <c r="Z271" s="2" t="s">
        <v>1281</v>
      </c>
      <c r="AA271" s="2" t="s">
        <v>1281</v>
      </c>
      <c r="AB271" s="2" t="s">
        <v>5127</v>
      </c>
      <c r="AC271" s="2" t="s">
        <v>1852</v>
      </c>
      <c r="AD271" s="2" t="s">
        <v>1844</v>
      </c>
      <c r="AE271" s="2" t="s">
        <v>1844</v>
      </c>
      <c r="AF271" s="2" t="s">
        <v>1873</v>
      </c>
      <c r="AG271" s="2" t="s">
        <v>1844</v>
      </c>
      <c r="AH271" s="2" t="s">
        <v>1844</v>
      </c>
      <c r="AI271" s="2" t="s">
        <v>1844</v>
      </c>
      <c r="AJ271" s="2" t="s">
        <v>1281</v>
      </c>
      <c r="AK271" s="2" t="s">
        <v>1844</v>
      </c>
      <c r="AL271" s="2" t="s">
        <v>53</v>
      </c>
      <c r="AM271" s="2" t="s">
        <v>1844</v>
      </c>
      <c r="AN271" s="2" t="s">
        <v>1844</v>
      </c>
      <c r="AO271" s="2" t="s">
        <v>1857</v>
      </c>
      <c r="AP271" s="2" t="s">
        <v>1857</v>
      </c>
      <c r="AQ271" s="2" t="s">
        <v>1844</v>
      </c>
      <c r="AR271" s="2" t="s">
        <v>1844</v>
      </c>
      <c r="AS271" s="2" t="s">
        <v>1844</v>
      </c>
      <c r="AT271" s="2" t="s">
        <v>1844</v>
      </c>
      <c r="AU271" s="2" t="s">
        <v>1844</v>
      </c>
      <c r="AV271" s="2" t="s">
        <v>1281</v>
      </c>
      <c r="AW271" s="2" t="s">
        <v>5128</v>
      </c>
      <c r="AX271" s="2" t="s">
        <v>1844</v>
      </c>
      <c r="AY271" s="2" t="s">
        <v>1752</v>
      </c>
      <c r="AZ271" s="2" t="s">
        <v>2107</v>
      </c>
      <c r="BA271" s="2" t="s">
        <v>1844</v>
      </c>
      <c r="BB271" s="2" t="s">
        <v>1844</v>
      </c>
      <c r="BC271" s="2" t="s">
        <v>1844</v>
      </c>
      <c r="BD271" s="2" t="s">
        <v>1844</v>
      </c>
      <c r="BE271" s="2" t="s">
        <v>5129</v>
      </c>
      <c r="BF271" s="2" t="s">
        <v>2107</v>
      </c>
      <c r="BG271" s="2" t="s">
        <v>1905</v>
      </c>
      <c r="BH271" s="2" t="s">
        <v>5550</v>
      </c>
      <c r="BI271" s="2" t="s">
        <v>1857</v>
      </c>
      <c r="BJ271" s="2" t="s">
        <v>1905</v>
      </c>
      <c r="BK271" s="2" t="s">
        <v>1844</v>
      </c>
      <c r="BL271" s="2" t="s">
        <v>1025</v>
      </c>
      <c r="BM271" s="2" t="s">
        <v>1844</v>
      </c>
      <c r="BN271" s="2" t="s">
        <v>1872</v>
      </c>
      <c r="BO271" s="2" t="s">
        <v>1844</v>
      </c>
      <c r="BP271" s="2" t="s">
        <v>1844</v>
      </c>
      <c r="BQ271" s="2" t="s">
        <v>5187</v>
      </c>
      <c r="BR271" s="2" t="s">
        <v>1844</v>
      </c>
      <c r="BS271" s="2" t="s">
        <v>1844</v>
      </c>
      <c r="BT271" s="2" t="s">
        <v>5551</v>
      </c>
      <c r="BU271" s="2" t="s">
        <v>1844</v>
      </c>
      <c r="BV271" s="2" t="s">
        <v>1844</v>
      </c>
      <c r="BW271" s="2" t="s">
        <v>1844</v>
      </c>
      <c r="BX271" s="2" t="s">
        <v>1844</v>
      </c>
      <c r="BY271" s="2" t="s">
        <v>1844</v>
      </c>
      <c r="BZ271" s="2" t="s">
        <v>1844</v>
      </c>
      <c r="CA271" s="2" t="s">
        <v>1844</v>
      </c>
      <c r="CB271" s="2" t="s">
        <v>1844</v>
      </c>
      <c r="CC271" s="2" t="s">
        <v>1844</v>
      </c>
      <c r="CD271" s="2" t="s">
        <v>1844</v>
      </c>
      <c r="CE271" s="2" t="s">
        <v>1854</v>
      </c>
      <c r="CF271" s="2" t="s">
        <v>1844</v>
      </c>
      <c r="CG271" s="2" t="s">
        <v>5131</v>
      </c>
      <c r="CH271" s="2" t="s">
        <v>1844</v>
      </c>
      <c r="CI271" s="2" t="s">
        <v>55</v>
      </c>
      <c r="CJ271" s="2" t="s">
        <v>1844</v>
      </c>
      <c r="CK271" s="2" t="s">
        <v>5132</v>
      </c>
      <c r="CL271" s="2" t="s">
        <v>1844</v>
      </c>
      <c r="CM271" s="2" t="s">
        <v>1844</v>
      </c>
      <c r="CN271" s="2" t="s">
        <v>1851</v>
      </c>
      <c r="CO271" s="2" t="s">
        <v>1855</v>
      </c>
      <c r="CP271" s="2" t="s">
        <v>1844</v>
      </c>
      <c r="CQ271" s="2" t="s">
        <v>1844</v>
      </c>
      <c r="CR271" s="2" t="s">
        <v>1847</v>
      </c>
      <c r="CS271" s="2" t="s">
        <v>1876</v>
      </c>
      <c r="CT271" s="2" t="s">
        <v>1844</v>
      </c>
      <c r="CU271" s="2" t="s">
        <v>5133</v>
      </c>
      <c r="CV271" s="2" t="s">
        <v>5134</v>
      </c>
      <c r="CW271" s="3">
        <v>45108</v>
      </c>
      <c r="CX271" s="3">
        <v>45108</v>
      </c>
      <c r="CY271" s="3">
        <v>45108</v>
      </c>
      <c r="CZ271" s="28">
        <v>502460</v>
      </c>
      <c r="DA271" s="4">
        <v>0</v>
      </c>
      <c r="DB271" s="3"/>
      <c r="DC271" s="3"/>
      <c r="DD271" s="3">
        <v>45108</v>
      </c>
      <c r="DE271" s="3">
        <v>45108</v>
      </c>
      <c r="DF271" s="3"/>
      <c r="DG271" s="3">
        <v>45109</v>
      </c>
      <c r="DH271" s="3">
        <v>45108</v>
      </c>
      <c r="DI271" s="3">
        <v>45108</v>
      </c>
      <c r="DJ271" s="3">
        <v>45139</v>
      </c>
      <c r="DK271" s="28">
        <v>0</v>
      </c>
      <c r="DL271" s="3"/>
      <c r="DM271" s="28">
        <v>0</v>
      </c>
      <c r="DN271" s="28">
        <v>0</v>
      </c>
      <c r="DO271" s="3">
        <v>45108</v>
      </c>
      <c r="DP271" s="2" t="s">
        <v>5135</v>
      </c>
      <c r="DQ271" s="28">
        <v>0</v>
      </c>
      <c r="DR271" s="28">
        <v>0</v>
      </c>
      <c r="DS271" s="28">
        <v>0</v>
      </c>
      <c r="DT271" s="28">
        <v>502460</v>
      </c>
      <c r="DU271" s="2" t="s">
        <v>1844</v>
      </c>
    </row>
    <row r="272" spans="1:125" x14ac:dyDescent="0.25">
      <c r="A272" s="2" t="s">
        <v>3867</v>
      </c>
      <c r="B272" s="2" t="s">
        <v>1295</v>
      </c>
      <c r="C272" s="2" t="s">
        <v>51</v>
      </c>
      <c r="D272" s="2" t="s">
        <v>52</v>
      </c>
      <c r="E272" s="2" t="s">
        <v>5552</v>
      </c>
      <c r="F272" s="2" t="s">
        <v>5478</v>
      </c>
      <c r="G272" s="2" t="s">
        <v>10</v>
      </c>
      <c r="H272" s="2" t="s">
        <v>60</v>
      </c>
      <c r="I272" s="2" t="s">
        <v>5121</v>
      </c>
      <c r="J272" s="2" t="s">
        <v>5122</v>
      </c>
      <c r="K272" s="2" t="s">
        <v>1281</v>
      </c>
      <c r="L272" s="2" t="s">
        <v>5148</v>
      </c>
      <c r="M272" s="2" t="s">
        <v>3866</v>
      </c>
      <c r="N272" s="2" t="s">
        <v>5124</v>
      </c>
      <c r="O272" s="2" t="s">
        <v>1870</v>
      </c>
      <c r="P272" s="2" t="s">
        <v>1844</v>
      </c>
      <c r="Q272" s="2" t="s">
        <v>1299</v>
      </c>
      <c r="R272" s="2" t="s">
        <v>1844</v>
      </c>
      <c r="S272" s="2" t="s">
        <v>1875</v>
      </c>
      <c r="T272" s="2" t="s">
        <v>1278</v>
      </c>
      <c r="U272" s="2" t="s">
        <v>1844</v>
      </c>
      <c r="V272" s="2" t="s">
        <v>1844</v>
      </c>
      <c r="W272" s="2" t="s">
        <v>5125</v>
      </c>
      <c r="X272" s="2" t="s">
        <v>5126</v>
      </c>
      <c r="Y272" s="2" t="s">
        <v>1871</v>
      </c>
      <c r="Z272" s="2" t="s">
        <v>1281</v>
      </c>
      <c r="AA272" s="2" t="s">
        <v>1281</v>
      </c>
      <c r="AB272" s="2" t="s">
        <v>5127</v>
      </c>
      <c r="AC272" s="2" t="s">
        <v>1852</v>
      </c>
      <c r="AD272" s="2" t="s">
        <v>1844</v>
      </c>
      <c r="AE272" s="2" t="s">
        <v>1844</v>
      </c>
      <c r="AF272" s="2" t="s">
        <v>1873</v>
      </c>
      <c r="AG272" s="2" t="s">
        <v>1844</v>
      </c>
      <c r="AH272" s="2" t="s">
        <v>1844</v>
      </c>
      <c r="AI272" s="2" t="s">
        <v>1844</v>
      </c>
      <c r="AJ272" s="2" t="s">
        <v>1281</v>
      </c>
      <c r="AK272" s="2" t="s">
        <v>1844</v>
      </c>
      <c r="AL272" s="2" t="s">
        <v>53</v>
      </c>
      <c r="AM272" s="2" t="s">
        <v>1844</v>
      </c>
      <c r="AN272" s="2" t="s">
        <v>1844</v>
      </c>
      <c r="AO272" s="2" t="s">
        <v>1857</v>
      </c>
      <c r="AP272" s="2" t="s">
        <v>1857</v>
      </c>
      <c r="AQ272" s="2" t="s">
        <v>1844</v>
      </c>
      <c r="AR272" s="2" t="s">
        <v>1844</v>
      </c>
      <c r="AS272" s="2" t="s">
        <v>1844</v>
      </c>
      <c r="AT272" s="2" t="s">
        <v>1844</v>
      </c>
      <c r="AU272" s="2" t="s">
        <v>1844</v>
      </c>
      <c r="AV272" s="2" t="s">
        <v>1281</v>
      </c>
      <c r="AW272" s="2" t="s">
        <v>5128</v>
      </c>
      <c r="AX272" s="2" t="s">
        <v>1844</v>
      </c>
      <c r="AY272" s="2" t="s">
        <v>1752</v>
      </c>
      <c r="AZ272" s="2" t="s">
        <v>2311</v>
      </c>
      <c r="BA272" s="2" t="s">
        <v>1844</v>
      </c>
      <c r="BB272" s="2" t="s">
        <v>1844</v>
      </c>
      <c r="BC272" s="2" t="s">
        <v>1844</v>
      </c>
      <c r="BD272" s="2" t="s">
        <v>1844</v>
      </c>
      <c r="BE272" s="2" t="s">
        <v>5129</v>
      </c>
      <c r="BF272" s="2" t="s">
        <v>2375</v>
      </c>
      <c r="BG272" s="2" t="s">
        <v>1961</v>
      </c>
      <c r="BH272" s="2" t="s">
        <v>5553</v>
      </c>
      <c r="BI272" s="2" t="s">
        <v>1857</v>
      </c>
      <c r="BJ272" s="2" t="s">
        <v>1905</v>
      </c>
      <c r="BK272" s="2" t="s">
        <v>1844</v>
      </c>
      <c r="BL272" s="2" t="s">
        <v>1025</v>
      </c>
      <c r="BM272" s="2" t="s">
        <v>1844</v>
      </c>
      <c r="BN272" s="2" t="s">
        <v>1872</v>
      </c>
      <c r="BO272" s="2" t="s">
        <v>1844</v>
      </c>
      <c r="BP272" s="2" t="s">
        <v>1844</v>
      </c>
      <c r="BQ272" s="2" t="s">
        <v>5187</v>
      </c>
      <c r="BR272" s="2" t="s">
        <v>1844</v>
      </c>
      <c r="BS272" s="2" t="s">
        <v>1844</v>
      </c>
      <c r="BT272" s="2" t="s">
        <v>5554</v>
      </c>
      <c r="BU272" s="2" t="s">
        <v>1844</v>
      </c>
      <c r="BV272" s="2" t="s">
        <v>1844</v>
      </c>
      <c r="BW272" s="2" t="s">
        <v>1844</v>
      </c>
      <c r="BX272" s="2" t="s">
        <v>1844</v>
      </c>
      <c r="BY272" s="2" t="s">
        <v>1844</v>
      </c>
      <c r="BZ272" s="2" t="s">
        <v>1844</v>
      </c>
      <c r="CA272" s="2" t="s">
        <v>1844</v>
      </c>
      <c r="CB272" s="2" t="s">
        <v>1844</v>
      </c>
      <c r="CC272" s="2" t="s">
        <v>1844</v>
      </c>
      <c r="CD272" s="2" t="s">
        <v>1844</v>
      </c>
      <c r="CE272" s="2" t="s">
        <v>1854</v>
      </c>
      <c r="CF272" s="2" t="s">
        <v>1844</v>
      </c>
      <c r="CG272" s="2" t="s">
        <v>1844</v>
      </c>
      <c r="CH272" s="2" t="s">
        <v>1844</v>
      </c>
      <c r="CI272" s="2" t="s">
        <v>55</v>
      </c>
      <c r="CJ272" s="2" t="s">
        <v>1844</v>
      </c>
      <c r="CK272" s="2" t="s">
        <v>5132</v>
      </c>
      <c r="CL272" s="2" t="s">
        <v>1844</v>
      </c>
      <c r="CM272" s="2" t="s">
        <v>1844</v>
      </c>
      <c r="CN272" s="2" t="s">
        <v>1851</v>
      </c>
      <c r="CO272" s="2" t="s">
        <v>1855</v>
      </c>
      <c r="CP272" s="2" t="s">
        <v>1844</v>
      </c>
      <c r="CQ272" s="2" t="s">
        <v>1844</v>
      </c>
      <c r="CR272" s="2" t="s">
        <v>1847</v>
      </c>
      <c r="CS272" s="2" t="s">
        <v>1876</v>
      </c>
      <c r="CT272" s="2" t="s">
        <v>1844</v>
      </c>
      <c r="CU272" s="2" t="s">
        <v>1844</v>
      </c>
      <c r="CV272" s="2" t="s">
        <v>5134</v>
      </c>
      <c r="CW272" s="3">
        <v>45108</v>
      </c>
      <c r="CX272" s="3">
        <v>45107</v>
      </c>
      <c r="CY272" s="3">
        <v>45105</v>
      </c>
      <c r="CZ272" s="28">
        <v>1205904</v>
      </c>
      <c r="DA272" s="4">
        <v>0</v>
      </c>
      <c r="DB272" s="3"/>
      <c r="DC272" s="3"/>
      <c r="DD272" s="3">
        <v>45108</v>
      </c>
      <c r="DE272" s="3">
        <v>45103</v>
      </c>
      <c r="DF272" s="3"/>
      <c r="DG272" s="3">
        <v>45108</v>
      </c>
      <c r="DH272" s="3">
        <v>45103</v>
      </c>
      <c r="DI272" s="3">
        <v>45107</v>
      </c>
      <c r="DJ272" s="3">
        <v>45139</v>
      </c>
      <c r="DK272" s="28">
        <v>0</v>
      </c>
      <c r="DL272" s="3"/>
      <c r="DM272" s="28">
        <v>0</v>
      </c>
      <c r="DN272" s="28">
        <v>0</v>
      </c>
      <c r="DO272" s="3">
        <v>45108</v>
      </c>
      <c r="DP272" s="2" t="s">
        <v>5135</v>
      </c>
      <c r="DQ272" s="28">
        <v>0</v>
      </c>
      <c r="DR272" s="28">
        <v>0</v>
      </c>
      <c r="DS272" s="28">
        <v>0</v>
      </c>
      <c r="DT272" s="28">
        <v>1205904</v>
      </c>
      <c r="DU272" s="2" t="s">
        <v>1844</v>
      </c>
    </row>
    <row r="273" spans="1:125" x14ac:dyDescent="0.25">
      <c r="A273" s="2" t="s">
        <v>3843</v>
      </c>
      <c r="B273" s="2" t="s">
        <v>1298</v>
      </c>
      <c r="C273" s="2" t="s">
        <v>365</v>
      </c>
      <c r="D273" s="2" t="s">
        <v>366</v>
      </c>
      <c r="E273" s="2" t="s">
        <v>1560</v>
      </c>
      <c r="F273" s="2" t="s">
        <v>5478</v>
      </c>
      <c r="G273" s="2" t="s">
        <v>10</v>
      </c>
      <c r="H273" s="2" t="s">
        <v>8</v>
      </c>
      <c r="I273" s="2" t="s">
        <v>5121</v>
      </c>
      <c r="J273" s="2" t="s">
        <v>5122</v>
      </c>
      <c r="K273" s="2" t="s">
        <v>1281</v>
      </c>
      <c r="L273" s="2" t="s">
        <v>5123</v>
      </c>
      <c r="M273" s="2" t="s">
        <v>3842</v>
      </c>
      <c r="N273" s="2" t="s">
        <v>1646</v>
      </c>
      <c r="O273" s="2" t="s">
        <v>1913</v>
      </c>
      <c r="P273" s="2" t="s">
        <v>1844</v>
      </c>
      <c r="Q273" s="2" t="s">
        <v>1299</v>
      </c>
      <c r="R273" s="2" t="s">
        <v>1844</v>
      </c>
      <c r="S273" s="2" t="s">
        <v>1844</v>
      </c>
      <c r="T273" s="2" t="s">
        <v>1278</v>
      </c>
      <c r="U273" s="2" t="s">
        <v>1844</v>
      </c>
      <c r="V273" s="2" t="s">
        <v>1844</v>
      </c>
      <c r="W273" s="2" t="s">
        <v>5125</v>
      </c>
      <c r="X273" s="2" t="s">
        <v>5126</v>
      </c>
      <c r="Y273" s="2" t="s">
        <v>1914</v>
      </c>
      <c r="Z273" s="2" t="s">
        <v>1281</v>
      </c>
      <c r="AA273" s="2" t="s">
        <v>1281</v>
      </c>
      <c r="AB273" s="2" t="s">
        <v>5127</v>
      </c>
      <c r="AC273" s="2" t="s">
        <v>1852</v>
      </c>
      <c r="AD273" s="2" t="s">
        <v>1844</v>
      </c>
      <c r="AE273" s="2" t="s">
        <v>1844</v>
      </c>
      <c r="AF273" s="2" t="s">
        <v>1844</v>
      </c>
      <c r="AG273" s="2" t="s">
        <v>1844</v>
      </c>
      <c r="AH273" s="2" t="s">
        <v>1844</v>
      </c>
      <c r="AI273" s="2" t="s">
        <v>1844</v>
      </c>
      <c r="AJ273" s="2" t="s">
        <v>1281</v>
      </c>
      <c r="AK273" s="2" t="s">
        <v>1844</v>
      </c>
      <c r="AL273" s="2" t="s">
        <v>120</v>
      </c>
      <c r="AM273" s="2" t="s">
        <v>1844</v>
      </c>
      <c r="AN273" s="2" t="s">
        <v>1844</v>
      </c>
      <c r="AO273" s="2" t="s">
        <v>1857</v>
      </c>
      <c r="AP273" s="2" t="s">
        <v>1857</v>
      </c>
      <c r="AQ273" s="2" t="s">
        <v>1844</v>
      </c>
      <c r="AR273" s="2" t="s">
        <v>1844</v>
      </c>
      <c r="AS273" s="2" t="s">
        <v>1844</v>
      </c>
      <c r="AT273" s="2" t="s">
        <v>1844</v>
      </c>
      <c r="AU273" s="2" t="s">
        <v>1844</v>
      </c>
      <c r="AV273" s="2" t="s">
        <v>1281</v>
      </c>
      <c r="AW273" s="2" t="s">
        <v>5128</v>
      </c>
      <c r="AX273" s="2" t="s">
        <v>1844</v>
      </c>
      <c r="AY273" s="2" t="s">
        <v>1752</v>
      </c>
      <c r="AZ273" s="2" t="s">
        <v>2311</v>
      </c>
      <c r="BA273" s="2" t="s">
        <v>1844</v>
      </c>
      <c r="BB273" s="2" t="s">
        <v>1844</v>
      </c>
      <c r="BC273" s="2" t="s">
        <v>1844</v>
      </c>
      <c r="BD273" s="2" t="s">
        <v>1844</v>
      </c>
      <c r="BE273" s="2" t="s">
        <v>5129</v>
      </c>
      <c r="BF273" s="2" t="s">
        <v>1905</v>
      </c>
      <c r="BG273" s="2" t="s">
        <v>2190</v>
      </c>
      <c r="BH273" s="2" t="s">
        <v>5555</v>
      </c>
      <c r="BI273" s="2" t="s">
        <v>1857</v>
      </c>
      <c r="BJ273" s="2" t="s">
        <v>1993</v>
      </c>
      <c r="BK273" s="2" t="s">
        <v>1844</v>
      </c>
      <c r="BL273" s="2" t="s">
        <v>1025</v>
      </c>
      <c r="BM273" s="2" t="s">
        <v>1844</v>
      </c>
      <c r="BN273" s="2" t="s">
        <v>1844</v>
      </c>
      <c r="BO273" s="2" t="s">
        <v>1844</v>
      </c>
      <c r="BP273" s="2" t="s">
        <v>1844</v>
      </c>
      <c r="BQ273" s="2" t="s">
        <v>5187</v>
      </c>
      <c r="BR273" s="2" t="s">
        <v>1844</v>
      </c>
      <c r="BS273" s="2" t="s">
        <v>1844</v>
      </c>
      <c r="BT273" s="2" t="s">
        <v>5556</v>
      </c>
      <c r="BU273" s="2" t="s">
        <v>1844</v>
      </c>
      <c r="BV273" s="2" t="s">
        <v>1844</v>
      </c>
      <c r="BW273" s="2" t="s">
        <v>1844</v>
      </c>
      <c r="BX273" s="2" t="s">
        <v>1844</v>
      </c>
      <c r="BY273" s="2" t="s">
        <v>1844</v>
      </c>
      <c r="BZ273" s="2" t="s">
        <v>1844</v>
      </c>
      <c r="CA273" s="2" t="s">
        <v>1844</v>
      </c>
      <c r="CB273" s="2" t="s">
        <v>1844</v>
      </c>
      <c r="CC273" s="2" t="s">
        <v>1844</v>
      </c>
      <c r="CD273" s="2" t="s">
        <v>1844</v>
      </c>
      <c r="CE273" s="2" t="s">
        <v>1854</v>
      </c>
      <c r="CF273" s="2" t="s">
        <v>1844</v>
      </c>
      <c r="CG273" s="2" t="s">
        <v>5131</v>
      </c>
      <c r="CH273" s="2" t="s">
        <v>1844</v>
      </c>
      <c r="CI273" s="2" t="s">
        <v>121</v>
      </c>
      <c r="CJ273" s="2" t="s">
        <v>1844</v>
      </c>
      <c r="CK273" s="2" t="s">
        <v>5132</v>
      </c>
      <c r="CL273" s="2" t="s">
        <v>1844</v>
      </c>
      <c r="CM273" s="2" t="s">
        <v>1844</v>
      </c>
      <c r="CN273" s="2" t="s">
        <v>1851</v>
      </c>
      <c r="CO273" s="2" t="s">
        <v>1855</v>
      </c>
      <c r="CP273" s="2" t="s">
        <v>1844</v>
      </c>
      <c r="CQ273" s="2" t="s">
        <v>1844</v>
      </c>
      <c r="CR273" s="2" t="s">
        <v>1847</v>
      </c>
      <c r="CS273" s="2" t="s">
        <v>1844</v>
      </c>
      <c r="CT273" s="2" t="s">
        <v>1844</v>
      </c>
      <c r="CU273" s="2" t="s">
        <v>5133</v>
      </c>
      <c r="CV273" s="2" t="s">
        <v>5134</v>
      </c>
      <c r="CW273" s="3">
        <v>45101</v>
      </c>
      <c r="CX273" s="3">
        <v>45100</v>
      </c>
      <c r="CY273" s="3">
        <v>45100</v>
      </c>
      <c r="CZ273" s="28">
        <v>803936</v>
      </c>
      <c r="DA273" s="4">
        <v>0</v>
      </c>
      <c r="DB273" s="3"/>
      <c r="DC273" s="3"/>
      <c r="DD273" s="3">
        <v>45100</v>
      </c>
      <c r="DE273" s="3">
        <v>45099</v>
      </c>
      <c r="DF273" s="3"/>
      <c r="DG273" s="3">
        <v>45100</v>
      </c>
      <c r="DH273" s="3">
        <v>45100</v>
      </c>
      <c r="DI273" s="3">
        <v>45099</v>
      </c>
      <c r="DJ273" s="3">
        <v>45139</v>
      </c>
      <c r="DK273" s="28">
        <v>0</v>
      </c>
      <c r="DL273" s="3"/>
      <c r="DM273" s="28">
        <v>0</v>
      </c>
      <c r="DN273" s="28">
        <v>0</v>
      </c>
      <c r="DO273" s="3">
        <v>45100</v>
      </c>
      <c r="DP273" s="2" t="s">
        <v>5135</v>
      </c>
      <c r="DQ273" s="28">
        <v>0</v>
      </c>
      <c r="DR273" s="28">
        <v>0</v>
      </c>
      <c r="DS273" s="28">
        <v>0</v>
      </c>
      <c r="DT273" s="28">
        <v>803936</v>
      </c>
      <c r="DU273" s="2" t="s">
        <v>1844</v>
      </c>
    </row>
    <row r="274" spans="1:125" x14ac:dyDescent="0.25">
      <c r="A274" s="2" t="s">
        <v>3839</v>
      </c>
      <c r="B274" s="2" t="s">
        <v>1298</v>
      </c>
      <c r="C274" s="2" t="s">
        <v>365</v>
      </c>
      <c r="D274" s="2" t="s">
        <v>366</v>
      </c>
      <c r="E274" s="2" t="s">
        <v>1559</v>
      </c>
      <c r="F274" s="2" t="s">
        <v>5478</v>
      </c>
      <c r="G274" s="2" t="s">
        <v>10</v>
      </c>
      <c r="H274" s="2" t="s">
        <v>67</v>
      </c>
      <c r="I274" s="2" t="s">
        <v>5121</v>
      </c>
      <c r="J274" s="2" t="s">
        <v>5122</v>
      </c>
      <c r="K274" s="2" t="s">
        <v>1281</v>
      </c>
      <c r="L274" s="2" t="s">
        <v>5139</v>
      </c>
      <c r="M274" s="2" t="s">
        <v>3838</v>
      </c>
      <c r="N274" s="2" t="s">
        <v>1645</v>
      </c>
      <c r="O274" s="2" t="s">
        <v>1913</v>
      </c>
      <c r="P274" s="2" t="s">
        <v>1844</v>
      </c>
      <c r="Q274" s="2" t="s">
        <v>1296</v>
      </c>
      <c r="R274" s="2" t="s">
        <v>1844</v>
      </c>
      <c r="S274" s="2" t="s">
        <v>1844</v>
      </c>
      <c r="T274" s="2" t="s">
        <v>1278</v>
      </c>
      <c r="U274" s="2" t="s">
        <v>1844</v>
      </c>
      <c r="V274" s="2" t="s">
        <v>1844</v>
      </c>
      <c r="W274" s="2" t="s">
        <v>5125</v>
      </c>
      <c r="X274" s="2" t="s">
        <v>5126</v>
      </c>
      <c r="Y274" s="2" t="s">
        <v>1914</v>
      </c>
      <c r="Z274" s="2" t="s">
        <v>1281</v>
      </c>
      <c r="AA274" s="2" t="s">
        <v>1281</v>
      </c>
      <c r="AB274" s="2" t="s">
        <v>5127</v>
      </c>
      <c r="AC274" s="2" t="s">
        <v>1852</v>
      </c>
      <c r="AD274" s="2" t="s">
        <v>1844</v>
      </c>
      <c r="AE274" s="2" t="s">
        <v>1844</v>
      </c>
      <c r="AF274" s="2" t="s">
        <v>1844</v>
      </c>
      <c r="AG274" s="2" t="s">
        <v>1844</v>
      </c>
      <c r="AH274" s="2" t="s">
        <v>1844</v>
      </c>
      <c r="AI274" s="2" t="s">
        <v>1844</v>
      </c>
      <c r="AJ274" s="2" t="s">
        <v>1281</v>
      </c>
      <c r="AK274" s="2" t="s">
        <v>1844</v>
      </c>
      <c r="AL274" s="2" t="s">
        <v>120</v>
      </c>
      <c r="AM274" s="2" t="s">
        <v>1844</v>
      </c>
      <c r="AN274" s="2" t="s">
        <v>1844</v>
      </c>
      <c r="AO274" s="2" t="s">
        <v>1857</v>
      </c>
      <c r="AP274" s="2" t="s">
        <v>1857</v>
      </c>
      <c r="AQ274" s="2" t="s">
        <v>1844</v>
      </c>
      <c r="AR274" s="2" t="s">
        <v>1844</v>
      </c>
      <c r="AS274" s="2" t="s">
        <v>1844</v>
      </c>
      <c r="AT274" s="2" t="s">
        <v>1844</v>
      </c>
      <c r="AU274" s="2" t="s">
        <v>1844</v>
      </c>
      <c r="AV274" s="2" t="s">
        <v>1281</v>
      </c>
      <c r="AW274" s="2" t="s">
        <v>5128</v>
      </c>
      <c r="AX274" s="2" t="s">
        <v>1844</v>
      </c>
      <c r="AY274" s="2" t="s">
        <v>1752</v>
      </c>
      <c r="AZ274" s="2" t="s">
        <v>3064</v>
      </c>
      <c r="BA274" s="2" t="s">
        <v>1844</v>
      </c>
      <c r="BB274" s="2" t="s">
        <v>1844</v>
      </c>
      <c r="BC274" s="2" t="s">
        <v>1844</v>
      </c>
      <c r="BD274" s="2" t="s">
        <v>1844</v>
      </c>
      <c r="BE274" s="2" t="s">
        <v>5129</v>
      </c>
      <c r="BF274" s="2" t="s">
        <v>1857</v>
      </c>
      <c r="BG274" s="2" t="s">
        <v>1857</v>
      </c>
      <c r="BH274" s="2" t="s">
        <v>3841</v>
      </c>
      <c r="BI274" s="2" t="s">
        <v>1857</v>
      </c>
      <c r="BJ274" s="2" t="s">
        <v>2503</v>
      </c>
      <c r="BK274" s="2" t="s">
        <v>1844</v>
      </c>
      <c r="BL274" s="2" t="s">
        <v>1025</v>
      </c>
      <c r="BM274" s="2" t="s">
        <v>1844</v>
      </c>
      <c r="BN274" s="2" t="s">
        <v>1844</v>
      </c>
      <c r="BO274" s="2" t="s">
        <v>1844</v>
      </c>
      <c r="BP274" s="2" t="s">
        <v>1844</v>
      </c>
      <c r="BQ274" s="2" t="s">
        <v>5187</v>
      </c>
      <c r="BR274" s="2" t="s">
        <v>1844</v>
      </c>
      <c r="BS274" s="2" t="s">
        <v>1844</v>
      </c>
      <c r="BT274" s="2" t="s">
        <v>5557</v>
      </c>
      <c r="BU274" s="2" t="s">
        <v>1844</v>
      </c>
      <c r="BV274" s="2" t="s">
        <v>1844</v>
      </c>
      <c r="BW274" s="2" t="s">
        <v>1844</v>
      </c>
      <c r="BX274" s="2" t="s">
        <v>1844</v>
      </c>
      <c r="BY274" s="2" t="s">
        <v>1844</v>
      </c>
      <c r="BZ274" s="2" t="s">
        <v>1844</v>
      </c>
      <c r="CA274" s="2" t="s">
        <v>1844</v>
      </c>
      <c r="CB274" s="2" t="s">
        <v>1844</v>
      </c>
      <c r="CC274" s="2" t="s">
        <v>1844</v>
      </c>
      <c r="CD274" s="2" t="s">
        <v>1844</v>
      </c>
      <c r="CE274" s="2" t="s">
        <v>1854</v>
      </c>
      <c r="CF274" s="2" t="s">
        <v>1844</v>
      </c>
      <c r="CG274" s="2" t="s">
        <v>5131</v>
      </c>
      <c r="CH274" s="2" t="s">
        <v>1844</v>
      </c>
      <c r="CI274" s="2" t="s">
        <v>121</v>
      </c>
      <c r="CJ274" s="2" t="s">
        <v>1844</v>
      </c>
      <c r="CK274" s="2" t="s">
        <v>5132</v>
      </c>
      <c r="CL274" s="2" t="s">
        <v>1844</v>
      </c>
      <c r="CM274" s="2" t="s">
        <v>1844</v>
      </c>
      <c r="CN274" s="2" t="s">
        <v>1851</v>
      </c>
      <c r="CO274" s="2" t="s">
        <v>1855</v>
      </c>
      <c r="CP274" s="2" t="s">
        <v>1844</v>
      </c>
      <c r="CQ274" s="2" t="s">
        <v>1844</v>
      </c>
      <c r="CR274" s="2" t="s">
        <v>1847</v>
      </c>
      <c r="CS274" s="2" t="s">
        <v>1844</v>
      </c>
      <c r="CT274" s="2" t="s">
        <v>1844</v>
      </c>
      <c r="CU274" s="2" t="s">
        <v>5133</v>
      </c>
      <c r="CV274" s="2" t="s">
        <v>5134</v>
      </c>
      <c r="CW274" s="3">
        <v>45097</v>
      </c>
      <c r="CX274" s="3">
        <v>45096</v>
      </c>
      <c r="CY274" s="3">
        <v>45097</v>
      </c>
      <c r="CZ274" s="28">
        <v>33463</v>
      </c>
      <c r="DA274" s="4">
        <v>0</v>
      </c>
      <c r="DB274" s="3"/>
      <c r="DC274" s="3"/>
      <c r="DD274" s="3">
        <v>45097</v>
      </c>
      <c r="DE274" s="3">
        <v>45096</v>
      </c>
      <c r="DF274" s="3"/>
      <c r="DG274" s="3">
        <v>45097</v>
      </c>
      <c r="DH274" s="3"/>
      <c r="DI274" s="3">
        <v>45096</v>
      </c>
      <c r="DJ274" s="3">
        <v>45108</v>
      </c>
      <c r="DK274" s="28">
        <v>0</v>
      </c>
      <c r="DL274" s="3"/>
      <c r="DM274" s="28">
        <v>0</v>
      </c>
      <c r="DN274" s="28">
        <v>0</v>
      </c>
      <c r="DO274" s="3">
        <v>45097</v>
      </c>
      <c r="DP274" s="2" t="s">
        <v>5135</v>
      </c>
      <c r="DQ274" s="28">
        <v>0</v>
      </c>
      <c r="DR274" s="28">
        <v>0</v>
      </c>
      <c r="DS274" s="28">
        <v>0</v>
      </c>
      <c r="DT274" s="28">
        <v>33463</v>
      </c>
      <c r="DU274" s="2" t="s">
        <v>1844</v>
      </c>
    </row>
    <row r="275" spans="1:125" x14ac:dyDescent="0.25">
      <c r="A275" s="2" t="s">
        <v>3824</v>
      </c>
      <c r="B275" s="2" t="s">
        <v>1285</v>
      </c>
      <c r="C275" s="2" t="s">
        <v>5</v>
      </c>
      <c r="D275" s="2" t="s">
        <v>6</v>
      </c>
      <c r="E275" s="2" t="s">
        <v>1556</v>
      </c>
      <c r="F275" s="2" t="s">
        <v>5478</v>
      </c>
      <c r="G275" s="2" t="s">
        <v>10</v>
      </c>
      <c r="H275" s="2" t="s">
        <v>60</v>
      </c>
      <c r="I275" s="2" t="s">
        <v>5121</v>
      </c>
      <c r="J275" s="2" t="s">
        <v>5122</v>
      </c>
      <c r="K275" s="2" t="s">
        <v>1281</v>
      </c>
      <c r="L275" s="2" t="s">
        <v>5148</v>
      </c>
      <c r="M275" s="2" t="s">
        <v>3823</v>
      </c>
      <c r="N275" s="2" t="s">
        <v>1646</v>
      </c>
      <c r="O275" s="2" t="s">
        <v>1893</v>
      </c>
      <c r="P275" s="2" t="s">
        <v>1844</v>
      </c>
      <c r="Q275" s="2" t="s">
        <v>1299</v>
      </c>
      <c r="R275" s="2" t="s">
        <v>1844</v>
      </c>
      <c r="S275" s="2" t="s">
        <v>1844</v>
      </c>
      <c r="T275" s="2" t="s">
        <v>1278</v>
      </c>
      <c r="U275" s="2" t="s">
        <v>1844</v>
      </c>
      <c r="V275" s="2" t="s">
        <v>1844</v>
      </c>
      <c r="W275" s="2" t="s">
        <v>5125</v>
      </c>
      <c r="X275" s="2" t="s">
        <v>5126</v>
      </c>
      <c r="Y275" s="2" t="s">
        <v>1897</v>
      </c>
      <c r="Z275" s="2" t="s">
        <v>1281</v>
      </c>
      <c r="AA275" s="2" t="s">
        <v>1281</v>
      </c>
      <c r="AB275" s="2" t="s">
        <v>5127</v>
      </c>
      <c r="AC275" s="2" t="s">
        <v>1852</v>
      </c>
      <c r="AD275" s="2" t="s">
        <v>1844</v>
      </c>
      <c r="AE275" s="2" t="s">
        <v>1844</v>
      </c>
      <c r="AF275" s="2" t="s">
        <v>1844</v>
      </c>
      <c r="AG275" s="2" t="s">
        <v>1844</v>
      </c>
      <c r="AH275" s="2" t="s">
        <v>1844</v>
      </c>
      <c r="AI275" s="2" t="s">
        <v>1844</v>
      </c>
      <c r="AJ275" s="2" t="s">
        <v>1281</v>
      </c>
      <c r="AK275" s="2" t="s">
        <v>1844</v>
      </c>
      <c r="AL275" s="2" t="s">
        <v>7</v>
      </c>
      <c r="AM275" s="2" t="s">
        <v>1844</v>
      </c>
      <c r="AN275" s="2" t="s">
        <v>1844</v>
      </c>
      <c r="AO275" s="2" t="s">
        <v>1857</v>
      </c>
      <c r="AP275" s="2" t="s">
        <v>1857</v>
      </c>
      <c r="AQ275" s="2" t="s">
        <v>1844</v>
      </c>
      <c r="AR275" s="2" t="s">
        <v>1844</v>
      </c>
      <c r="AS275" s="2" t="s">
        <v>1844</v>
      </c>
      <c r="AT275" s="2" t="s">
        <v>1844</v>
      </c>
      <c r="AU275" s="2" t="s">
        <v>1844</v>
      </c>
      <c r="AV275" s="2" t="s">
        <v>1281</v>
      </c>
      <c r="AW275" s="2" t="s">
        <v>5128</v>
      </c>
      <c r="AX275" s="2" t="s">
        <v>1844</v>
      </c>
      <c r="AY275" s="2" t="s">
        <v>1752</v>
      </c>
      <c r="AZ275" s="2" t="s">
        <v>2677</v>
      </c>
      <c r="BA275" s="2" t="s">
        <v>1844</v>
      </c>
      <c r="BB275" s="2" t="s">
        <v>1844</v>
      </c>
      <c r="BC275" s="2" t="s">
        <v>1844</v>
      </c>
      <c r="BD275" s="2" t="s">
        <v>1844</v>
      </c>
      <c r="BE275" s="2" t="s">
        <v>5129</v>
      </c>
      <c r="BF275" s="2" t="s">
        <v>1905</v>
      </c>
      <c r="BG275" s="2" t="s">
        <v>1905</v>
      </c>
      <c r="BH275" s="2" t="s">
        <v>3825</v>
      </c>
      <c r="BI275" s="2" t="s">
        <v>1857</v>
      </c>
      <c r="BJ275" s="2" t="s">
        <v>1961</v>
      </c>
      <c r="BK275" s="2" t="s">
        <v>1844</v>
      </c>
      <c r="BL275" s="2" t="s">
        <v>1025</v>
      </c>
      <c r="BM275" s="2" t="s">
        <v>1844</v>
      </c>
      <c r="BN275" s="2" t="s">
        <v>1844</v>
      </c>
      <c r="BO275" s="2" t="s">
        <v>1844</v>
      </c>
      <c r="BP275" s="2" t="s">
        <v>1844</v>
      </c>
      <c r="BQ275" s="2" t="s">
        <v>5187</v>
      </c>
      <c r="BR275" s="2" t="s">
        <v>1844</v>
      </c>
      <c r="BS275" s="2" t="s">
        <v>1844</v>
      </c>
      <c r="BT275" s="2" t="s">
        <v>5558</v>
      </c>
      <c r="BU275" s="2" t="s">
        <v>1844</v>
      </c>
      <c r="BV275" s="2" t="s">
        <v>1844</v>
      </c>
      <c r="BW275" s="2" t="s">
        <v>1844</v>
      </c>
      <c r="BX275" s="2" t="s">
        <v>1844</v>
      </c>
      <c r="BY275" s="2" t="s">
        <v>1844</v>
      </c>
      <c r="BZ275" s="2" t="s">
        <v>1844</v>
      </c>
      <c r="CA275" s="2" t="s">
        <v>1844</v>
      </c>
      <c r="CB275" s="2" t="s">
        <v>1844</v>
      </c>
      <c r="CC275" s="2" t="s">
        <v>1844</v>
      </c>
      <c r="CD275" s="2" t="s">
        <v>1844</v>
      </c>
      <c r="CE275" s="2" t="s">
        <v>1854</v>
      </c>
      <c r="CF275" s="2" t="s">
        <v>1844</v>
      </c>
      <c r="CG275" s="2" t="s">
        <v>5131</v>
      </c>
      <c r="CH275" s="2" t="s">
        <v>1844</v>
      </c>
      <c r="CI275" s="2" t="s">
        <v>9</v>
      </c>
      <c r="CJ275" s="2" t="s">
        <v>1844</v>
      </c>
      <c r="CK275" s="2" t="s">
        <v>5132</v>
      </c>
      <c r="CL275" s="2" t="s">
        <v>1844</v>
      </c>
      <c r="CM275" s="2" t="s">
        <v>1844</v>
      </c>
      <c r="CN275" s="2" t="s">
        <v>1851</v>
      </c>
      <c r="CO275" s="2" t="s">
        <v>1855</v>
      </c>
      <c r="CP275" s="2" t="s">
        <v>1844</v>
      </c>
      <c r="CQ275" s="2" t="s">
        <v>1844</v>
      </c>
      <c r="CR275" s="2" t="s">
        <v>1847</v>
      </c>
      <c r="CS275" s="2" t="s">
        <v>1844</v>
      </c>
      <c r="CT275" s="2" t="s">
        <v>1844</v>
      </c>
      <c r="CU275" s="2" t="s">
        <v>5133</v>
      </c>
      <c r="CV275" s="2" t="s">
        <v>5134</v>
      </c>
      <c r="CW275" s="3">
        <v>45092</v>
      </c>
      <c r="CX275" s="3">
        <v>45092</v>
      </c>
      <c r="CY275" s="3">
        <v>45092</v>
      </c>
      <c r="CZ275" s="28">
        <v>150738</v>
      </c>
      <c r="DA275" s="4">
        <v>0</v>
      </c>
      <c r="DB275" s="3"/>
      <c r="DC275" s="3"/>
      <c r="DD275" s="3">
        <v>45092</v>
      </c>
      <c r="DE275" s="3">
        <v>45092</v>
      </c>
      <c r="DF275" s="3"/>
      <c r="DG275" s="3">
        <v>45092</v>
      </c>
      <c r="DH275" s="3">
        <v>45092</v>
      </c>
      <c r="DI275" s="3">
        <v>45092</v>
      </c>
      <c r="DJ275" s="3">
        <v>45108</v>
      </c>
      <c r="DK275" s="28">
        <v>0</v>
      </c>
      <c r="DL275" s="3"/>
      <c r="DM275" s="28">
        <v>0</v>
      </c>
      <c r="DN275" s="28">
        <v>0</v>
      </c>
      <c r="DO275" s="3">
        <v>45092</v>
      </c>
      <c r="DP275" s="2" t="s">
        <v>5135</v>
      </c>
      <c r="DQ275" s="28">
        <v>0</v>
      </c>
      <c r="DR275" s="28">
        <v>0</v>
      </c>
      <c r="DS275" s="28">
        <v>0</v>
      </c>
      <c r="DT275" s="28">
        <v>150738</v>
      </c>
      <c r="DU275" s="2" t="s">
        <v>1844</v>
      </c>
    </row>
    <row r="276" spans="1:125" x14ac:dyDescent="0.25">
      <c r="A276" s="2" t="s">
        <v>3792</v>
      </c>
      <c r="B276" s="2" t="s">
        <v>1291</v>
      </c>
      <c r="C276" s="2" t="s">
        <v>405</v>
      </c>
      <c r="D276" s="2" t="s">
        <v>406</v>
      </c>
      <c r="E276" s="2" t="s">
        <v>1553</v>
      </c>
      <c r="F276" s="2" t="s">
        <v>5478</v>
      </c>
      <c r="G276" s="2" t="s">
        <v>10</v>
      </c>
      <c r="H276" s="2" t="s">
        <v>67</v>
      </c>
      <c r="I276" s="2" t="s">
        <v>5121</v>
      </c>
      <c r="J276" s="2" t="s">
        <v>5122</v>
      </c>
      <c r="K276" s="2" t="s">
        <v>1281</v>
      </c>
      <c r="L276" s="2" t="s">
        <v>5123</v>
      </c>
      <c r="M276" s="2" t="s">
        <v>3791</v>
      </c>
      <c r="N276" s="2" t="s">
        <v>1645</v>
      </c>
      <c r="O276" s="2" t="s">
        <v>1844</v>
      </c>
      <c r="P276" s="2" t="s">
        <v>1844</v>
      </c>
      <c r="Q276" s="2" t="s">
        <v>1531</v>
      </c>
      <c r="R276" s="2" t="s">
        <v>1844</v>
      </c>
      <c r="S276" s="2" t="s">
        <v>1844</v>
      </c>
      <c r="T276" s="2" t="s">
        <v>1278</v>
      </c>
      <c r="U276" s="2" t="s">
        <v>1844</v>
      </c>
      <c r="V276" s="2" t="s">
        <v>1844</v>
      </c>
      <c r="W276" s="2" t="s">
        <v>5125</v>
      </c>
      <c r="X276" s="2" t="s">
        <v>5126</v>
      </c>
      <c r="Y276" s="2" t="s">
        <v>1866</v>
      </c>
      <c r="Z276" s="2" t="s">
        <v>1281</v>
      </c>
      <c r="AA276" s="2" t="s">
        <v>1281</v>
      </c>
      <c r="AB276" s="2" t="s">
        <v>5127</v>
      </c>
      <c r="AC276" s="2" t="s">
        <v>1852</v>
      </c>
      <c r="AD276" s="2" t="s">
        <v>1844</v>
      </c>
      <c r="AE276" s="2" t="s">
        <v>1844</v>
      </c>
      <c r="AF276" s="2" t="s">
        <v>1844</v>
      </c>
      <c r="AG276" s="2" t="s">
        <v>1844</v>
      </c>
      <c r="AH276" s="2" t="s">
        <v>1844</v>
      </c>
      <c r="AI276" s="2" t="s">
        <v>1844</v>
      </c>
      <c r="AJ276" s="2" t="s">
        <v>1281</v>
      </c>
      <c r="AK276" s="2" t="s">
        <v>1844</v>
      </c>
      <c r="AL276" s="2" t="s">
        <v>154</v>
      </c>
      <c r="AM276" s="2" t="s">
        <v>1844</v>
      </c>
      <c r="AN276" s="2" t="s">
        <v>1844</v>
      </c>
      <c r="AO276" s="2" t="s">
        <v>1857</v>
      </c>
      <c r="AP276" s="2" t="s">
        <v>1857</v>
      </c>
      <c r="AQ276" s="2" t="s">
        <v>1844</v>
      </c>
      <c r="AR276" s="2" t="s">
        <v>1844</v>
      </c>
      <c r="AS276" s="2" t="s">
        <v>1844</v>
      </c>
      <c r="AT276" s="2" t="s">
        <v>1844</v>
      </c>
      <c r="AU276" s="2" t="s">
        <v>1844</v>
      </c>
      <c r="AV276" s="2" t="s">
        <v>1281</v>
      </c>
      <c r="AW276" s="2" t="s">
        <v>5128</v>
      </c>
      <c r="AX276" s="2" t="s">
        <v>1844</v>
      </c>
      <c r="AY276" s="2" t="s">
        <v>1752</v>
      </c>
      <c r="AZ276" s="2" t="s">
        <v>2391</v>
      </c>
      <c r="BA276" s="2" t="s">
        <v>1844</v>
      </c>
      <c r="BB276" s="2" t="s">
        <v>1844</v>
      </c>
      <c r="BC276" s="2" t="s">
        <v>1844</v>
      </c>
      <c r="BD276" s="2" t="s">
        <v>1844</v>
      </c>
      <c r="BE276" s="2" t="s">
        <v>5129</v>
      </c>
      <c r="BF276" s="2" t="s">
        <v>1905</v>
      </c>
      <c r="BG276" s="2" t="s">
        <v>1857</v>
      </c>
      <c r="BH276" s="2" t="s">
        <v>3795</v>
      </c>
      <c r="BI276" s="2" t="s">
        <v>1857</v>
      </c>
      <c r="BJ276" s="2" t="s">
        <v>1905</v>
      </c>
      <c r="BK276" s="2" t="s">
        <v>1844</v>
      </c>
      <c r="BL276" s="2" t="s">
        <v>1025</v>
      </c>
      <c r="BM276" s="2" t="s">
        <v>1844</v>
      </c>
      <c r="BN276" s="2" t="s">
        <v>1844</v>
      </c>
      <c r="BO276" s="2" t="s">
        <v>1844</v>
      </c>
      <c r="BP276" s="2" t="s">
        <v>1844</v>
      </c>
      <c r="BQ276" s="2" t="s">
        <v>5187</v>
      </c>
      <c r="BR276" s="2" t="s">
        <v>1844</v>
      </c>
      <c r="BS276" s="2" t="s">
        <v>1844</v>
      </c>
      <c r="BT276" s="2" t="s">
        <v>5559</v>
      </c>
      <c r="BU276" s="2" t="s">
        <v>1844</v>
      </c>
      <c r="BV276" s="2" t="s">
        <v>1844</v>
      </c>
      <c r="BW276" s="2" t="s">
        <v>1844</v>
      </c>
      <c r="BX276" s="2" t="s">
        <v>1844</v>
      </c>
      <c r="BY276" s="2" t="s">
        <v>1844</v>
      </c>
      <c r="BZ276" s="2" t="s">
        <v>1844</v>
      </c>
      <c r="CA276" s="2" t="s">
        <v>1844</v>
      </c>
      <c r="CB276" s="2" t="s">
        <v>1844</v>
      </c>
      <c r="CC276" s="2" t="s">
        <v>1844</v>
      </c>
      <c r="CD276" s="2" t="s">
        <v>1844</v>
      </c>
      <c r="CE276" s="2" t="s">
        <v>1854</v>
      </c>
      <c r="CF276" s="2" t="s">
        <v>1844</v>
      </c>
      <c r="CG276" s="2" t="s">
        <v>1844</v>
      </c>
      <c r="CH276" s="2" t="s">
        <v>1844</v>
      </c>
      <c r="CI276" s="2" t="s">
        <v>155</v>
      </c>
      <c r="CJ276" s="2" t="s">
        <v>1844</v>
      </c>
      <c r="CK276" s="2" t="s">
        <v>5132</v>
      </c>
      <c r="CL276" s="2" t="s">
        <v>1844</v>
      </c>
      <c r="CM276" s="2" t="s">
        <v>1844</v>
      </c>
      <c r="CN276" s="2" t="s">
        <v>1851</v>
      </c>
      <c r="CO276" s="2" t="s">
        <v>1855</v>
      </c>
      <c r="CP276" s="2" t="s">
        <v>1844</v>
      </c>
      <c r="CQ276" s="2" t="s">
        <v>1844</v>
      </c>
      <c r="CR276" s="2" t="s">
        <v>1844</v>
      </c>
      <c r="CS276" s="2" t="s">
        <v>1844</v>
      </c>
      <c r="CT276" s="2" t="s">
        <v>1844</v>
      </c>
      <c r="CU276" s="2" t="s">
        <v>1844</v>
      </c>
      <c r="CV276" s="2" t="s">
        <v>5134</v>
      </c>
      <c r="CW276" s="3">
        <v>45090</v>
      </c>
      <c r="CX276" s="3">
        <v>45085</v>
      </c>
      <c r="CY276" s="3">
        <v>45090</v>
      </c>
      <c r="CZ276" s="28">
        <v>803936</v>
      </c>
      <c r="DA276" s="4">
        <v>0</v>
      </c>
      <c r="DB276" s="3"/>
      <c r="DC276" s="3"/>
      <c r="DD276" s="3">
        <v>45090</v>
      </c>
      <c r="DE276" s="3">
        <v>45085</v>
      </c>
      <c r="DF276" s="3"/>
      <c r="DG276" s="3">
        <v>45090</v>
      </c>
      <c r="DH276" s="3"/>
      <c r="DI276" s="3">
        <v>45085</v>
      </c>
      <c r="DJ276" s="3">
        <v>45108</v>
      </c>
      <c r="DK276" s="28">
        <v>0</v>
      </c>
      <c r="DL276" s="3"/>
      <c r="DM276" s="28">
        <v>0</v>
      </c>
      <c r="DN276" s="28">
        <v>0</v>
      </c>
      <c r="DO276" s="3">
        <v>45090</v>
      </c>
      <c r="DP276" s="2" t="s">
        <v>5135</v>
      </c>
      <c r="DQ276" s="28">
        <v>0</v>
      </c>
      <c r="DR276" s="28">
        <v>0</v>
      </c>
      <c r="DS276" s="28">
        <v>0</v>
      </c>
      <c r="DT276" s="28">
        <v>803936</v>
      </c>
      <c r="DU276" s="2" t="s">
        <v>1844</v>
      </c>
    </row>
    <row r="277" spans="1:125" x14ac:dyDescent="0.25">
      <c r="A277" s="2" t="s">
        <v>4900</v>
      </c>
      <c r="B277" s="2" t="s">
        <v>1298</v>
      </c>
      <c r="C277" s="2" t="s">
        <v>365</v>
      </c>
      <c r="D277" s="2" t="s">
        <v>366</v>
      </c>
      <c r="E277" s="2" t="s">
        <v>1712</v>
      </c>
      <c r="F277" s="2" t="s">
        <v>5478</v>
      </c>
      <c r="G277" s="2" t="s">
        <v>10</v>
      </c>
      <c r="H277" s="2" t="s">
        <v>8</v>
      </c>
      <c r="I277" s="2" t="s">
        <v>5121</v>
      </c>
      <c r="J277" s="2" t="s">
        <v>5122</v>
      </c>
      <c r="K277" s="2" t="s">
        <v>1281</v>
      </c>
      <c r="L277" s="2" t="s">
        <v>5123</v>
      </c>
      <c r="M277" s="2" t="s">
        <v>4899</v>
      </c>
      <c r="N277" s="2" t="s">
        <v>1646</v>
      </c>
      <c r="O277" s="2" t="s">
        <v>1913</v>
      </c>
      <c r="P277" s="2" t="s">
        <v>1844</v>
      </c>
      <c r="Q277" s="2" t="s">
        <v>1299</v>
      </c>
      <c r="R277" s="2" t="s">
        <v>1844</v>
      </c>
      <c r="S277" s="2" t="s">
        <v>1844</v>
      </c>
      <c r="T277" s="2" t="s">
        <v>1278</v>
      </c>
      <c r="U277" s="2" t="s">
        <v>1844</v>
      </c>
      <c r="V277" s="2" t="s">
        <v>1844</v>
      </c>
      <c r="W277" s="2" t="s">
        <v>5125</v>
      </c>
      <c r="X277" s="2" t="s">
        <v>5126</v>
      </c>
      <c r="Y277" s="2" t="s">
        <v>1914</v>
      </c>
      <c r="Z277" s="2" t="s">
        <v>1281</v>
      </c>
      <c r="AA277" s="2" t="s">
        <v>1281</v>
      </c>
      <c r="AB277" s="2" t="s">
        <v>5127</v>
      </c>
      <c r="AC277" s="2" t="s">
        <v>1852</v>
      </c>
      <c r="AD277" s="2" t="s">
        <v>1844</v>
      </c>
      <c r="AE277" s="2" t="s">
        <v>1844</v>
      </c>
      <c r="AF277" s="2" t="s">
        <v>1844</v>
      </c>
      <c r="AG277" s="2" t="s">
        <v>1844</v>
      </c>
      <c r="AH277" s="2" t="s">
        <v>1844</v>
      </c>
      <c r="AI277" s="2" t="s">
        <v>1844</v>
      </c>
      <c r="AJ277" s="2" t="s">
        <v>1281</v>
      </c>
      <c r="AK277" s="2" t="s">
        <v>1844</v>
      </c>
      <c r="AL277" s="2" t="s">
        <v>120</v>
      </c>
      <c r="AM277" s="2" t="s">
        <v>1844</v>
      </c>
      <c r="AN277" s="2" t="s">
        <v>1844</v>
      </c>
      <c r="AO277" s="2" t="s">
        <v>1857</v>
      </c>
      <c r="AP277" s="2" t="s">
        <v>1857</v>
      </c>
      <c r="AQ277" s="2" t="s">
        <v>1844</v>
      </c>
      <c r="AR277" s="2" t="s">
        <v>1844</v>
      </c>
      <c r="AS277" s="2" t="s">
        <v>1844</v>
      </c>
      <c r="AT277" s="2" t="s">
        <v>1844</v>
      </c>
      <c r="AU277" s="2" t="s">
        <v>1844</v>
      </c>
      <c r="AV277" s="2" t="s">
        <v>1281</v>
      </c>
      <c r="AW277" s="2" t="s">
        <v>5128</v>
      </c>
      <c r="AX277" s="2" t="s">
        <v>1844</v>
      </c>
      <c r="AY277" s="2" t="s">
        <v>1752</v>
      </c>
      <c r="AZ277" s="2" t="s">
        <v>4901</v>
      </c>
      <c r="BA277" s="2" t="s">
        <v>1844</v>
      </c>
      <c r="BB277" s="2" t="s">
        <v>1844</v>
      </c>
      <c r="BC277" s="2" t="s">
        <v>1844</v>
      </c>
      <c r="BD277" s="2" t="s">
        <v>1844</v>
      </c>
      <c r="BE277" s="2" t="s">
        <v>5129</v>
      </c>
      <c r="BF277" s="2" t="s">
        <v>1905</v>
      </c>
      <c r="BG277" s="2" t="s">
        <v>2190</v>
      </c>
      <c r="BH277" s="2" t="s">
        <v>5560</v>
      </c>
      <c r="BI277" s="2" t="s">
        <v>1857</v>
      </c>
      <c r="BJ277" s="2" t="s">
        <v>4902</v>
      </c>
      <c r="BK277" s="2" t="s">
        <v>1844</v>
      </c>
      <c r="BL277" s="2" t="s">
        <v>1015</v>
      </c>
      <c r="BM277" s="2" t="s">
        <v>1844</v>
      </c>
      <c r="BN277" s="2" t="s">
        <v>1844</v>
      </c>
      <c r="BO277" s="2" t="s">
        <v>1844</v>
      </c>
      <c r="BP277" s="2" t="s">
        <v>1844</v>
      </c>
      <c r="BQ277" s="2" t="s">
        <v>1292</v>
      </c>
      <c r="BR277" s="2" t="s">
        <v>1844</v>
      </c>
      <c r="BS277" s="2" t="s">
        <v>1844</v>
      </c>
      <c r="BT277" s="2" t="s">
        <v>5561</v>
      </c>
      <c r="BU277" s="2" t="s">
        <v>1844</v>
      </c>
      <c r="BV277" s="2" t="s">
        <v>1844</v>
      </c>
      <c r="BW277" s="2" t="s">
        <v>1844</v>
      </c>
      <c r="BX277" s="2" t="s">
        <v>1844</v>
      </c>
      <c r="BY277" s="2" t="s">
        <v>1844</v>
      </c>
      <c r="BZ277" s="2" t="s">
        <v>1844</v>
      </c>
      <c r="CA277" s="2" t="s">
        <v>1844</v>
      </c>
      <c r="CB277" s="2" t="s">
        <v>1844</v>
      </c>
      <c r="CC277" s="2" t="s">
        <v>1844</v>
      </c>
      <c r="CD277" s="2" t="s">
        <v>1844</v>
      </c>
      <c r="CE277" s="2" t="s">
        <v>1854</v>
      </c>
      <c r="CF277" s="2" t="s">
        <v>1844</v>
      </c>
      <c r="CG277" s="2" t="s">
        <v>5131</v>
      </c>
      <c r="CH277" s="2" t="s">
        <v>1844</v>
      </c>
      <c r="CI277" s="2" t="s">
        <v>121</v>
      </c>
      <c r="CJ277" s="2" t="s">
        <v>1844</v>
      </c>
      <c r="CK277" s="2" t="s">
        <v>5132</v>
      </c>
      <c r="CL277" s="2" t="s">
        <v>1844</v>
      </c>
      <c r="CM277" s="2" t="s">
        <v>1844</v>
      </c>
      <c r="CN277" s="2" t="s">
        <v>1851</v>
      </c>
      <c r="CO277" s="2" t="s">
        <v>1855</v>
      </c>
      <c r="CP277" s="2" t="s">
        <v>1844</v>
      </c>
      <c r="CQ277" s="2" t="s">
        <v>1844</v>
      </c>
      <c r="CR277" s="2" t="s">
        <v>1847</v>
      </c>
      <c r="CS277" s="2" t="s">
        <v>1844</v>
      </c>
      <c r="CT277" s="2" t="s">
        <v>1844</v>
      </c>
      <c r="CU277" s="2" t="s">
        <v>5133</v>
      </c>
      <c r="CV277" s="2" t="s">
        <v>5134</v>
      </c>
      <c r="CW277" s="3">
        <v>45457</v>
      </c>
      <c r="CX277" s="3">
        <v>45456</v>
      </c>
      <c r="CY277" s="3">
        <v>45456</v>
      </c>
      <c r="CZ277" s="28">
        <v>221933</v>
      </c>
      <c r="DA277" s="4">
        <v>0</v>
      </c>
      <c r="DB277" s="3"/>
      <c r="DC277" s="3"/>
      <c r="DD277" s="3">
        <v>45456</v>
      </c>
      <c r="DE277" s="3">
        <v>45456</v>
      </c>
      <c r="DF277" s="3"/>
      <c r="DG277" s="3">
        <v>45456</v>
      </c>
      <c r="DH277" s="3">
        <v>45456</v>
      </c>
      <c r="DI277" s="3">
        <v>45456</v>
      </c>
      <c r="DJ277" s="3">
        <v>45498</v>
      </c>
      <c r="DK277" s="28">
        <v>0</v>
      </c>
      <c r="DL277" s="3"/>
      <c r="DM277" s="28">
        <v>0</v>
      </c>
      <c r="DN277" s="28">
        <v>0</v>
      </c>
      <c r="DO277" s="3">
        <v>45456</v>
      </c>
      <c r="DP277" s="2" t="s">
        <v>5135</v>
      </c>
      <c r="DQ277" s="28">
        <v>0</v>
      </c>
      <c r="DR277" s="28">
        <v>0</v>
      </c>
      <c r="DS277" s="28">
        <v>0</v>
      </c>
      <c r="DT277" s="28">
        <v>221933</v>
      </c>
      <c r="DU277" s="2" t="s">
        <v>1844</v>
      </c>
    </row>
    <row r="278" spans="1:125" x14ac:dyDescent="0.25">
      <c r="A278" s="2" t="s">
        <v>4879</v>
      </c>
      <c r="B278" s="2" t="s">
        <v>1291</v>
      </c>
      <c r="C278" s="2" t="s">
        <v>405</v>
      </c>
      <c r="D278" s="2" t="s">
        <v>406</v>
      </c>
      <c r="E278" s="2" t="s">
        <v>1709</v>
      </c>
      <c r="F278" s="2" t="s">
        <v>5478</v>
      </c>
      <c r="G278" s="2" t="s">
        <v>10</v>
      </c>
      <c r="H278" s="2" t="s">
        <v>8</v>
      </c>
      <c r="I278" s="2" t="s">
        <v>5121</v>
      </c>
      <c r="J278" s="2" t="s">
        <v>5122</v>
      </c>
      <c r="K278" s="2" t="s">
        <v>1281</v>
      </c>
      <c r="L278" s="2" t="s">
        <v>5123</v>
      </c>
      <c r="M278" s="2" t="s">
        <v>4878</v>
      </c>
      <c r="N278" s="2" t="s">
        <v>1646</v>
      </c>
      <c r="O278" s="2" t="s">
        <v>1844</v>
      </c>
      <c r="P278" s="2" t="s">
        <v>1844</v>
      </c>
      <c r="Q278" s="2" t="s">
        <v>1299</v>
      </c>
      <c r="R278" s="2" t="s">
        <v>1844</v>
      </c>
      <c r="S278" s="2" t="s">
        <v>1844</v>
      </c>
      <c r="T278" s="2" t="s">
        <v>1278</v>
      </c>
      <c r="U278" s="2" t="s">
        <v>1844</v>
      </c>
      <c r="V278" s="2" t="s">
        <v>1844</v>
      </c>
      <c r="W278" s="2" t="s">
        <v>5125</v>
      </c>
      <c r="X278" s="2" t="s">
        <v>5126</v>
      </c>
      <c r="Y278" s="2" t="s">
        <v>1866</v>
      </c>
      <c r="Z278" s="2" t="s">
        <v>1281</v>
      </c>
      <c r="AA278" s="2" t="s">
        <v>1281</v>
      </c>
      <c r="AB278" s="2" t="s">
        <v>5127</v>
      </c>
      <c r="AC278" s="2" t="s">
        <v>1852</v>
      </c>
      <c r="AD278" s="2" t="s">
        <v>1844</v>
      </c>
      <c r="AE278" s="2" t="s">
        <v>1844</v>
      </c>
      <c r="AF278" s="2" t="s">
        <v>1844</v>
      </c>
      <c r="AG278" s="2" t="s">
        <v>1844</v>
      </c>
      <c r="AH278" s="2" t="s">
        <v>1844</v>
      </c>
      <c r="AI278" s="2" t="s">
        <v>1844</v>
      </c>
      <c r="AJ278" s="2" t="s">
        <v>1281</v>
      </c>
      <c r="AK278" s="2" t="s">
        <v>1844</v>
      </c>
      <c r="AL278" s="2" t="s">
        <v>154</v>
      </c>
      <c r="AM278" s="2" t="s">
        <v>1844</v>
      </c>
      <c r="AN278" s="2" t="s">
        <v>1844</v>
      </c>
      <c r="AO278" s="2" t="s">
        <v>1857</v>
      </c>
      <c r="AP278" s="2" t="s">
        <v>1857</v>
      </c>
      <c r="AQ278" s="2" t="s">
        <v>1844</v>
      </c>
      <c r="AR278" s="2" t="s">
        <v>1844</v>
      </c>
      <c r="AS278" s="2" t="s">
        <v>1844</v>
      </c>
      <c r="AT278" s="2" t="s">
        <v>1844</v>
      </c>
      <c r="AU278" s="2" t="s">
        <v>1844</v>
      </c>
      <c r="AV278" s="2" t="s">
        <v>1281</v>
      </c>
      <c r="AW278" s="2" t="s">
        <v>5128</v>
      </c>
      <c r="AX278" s="2" t="s">
        <v>1844</v>
      </c>
      <c r="AY278" s="2" t="s">
        <v>1752</v>
      </c>
      <c r="AZ278" s="2" t="s">
        <v>3969</v>
      </c>
      <c r="BA278" s="2" t="s">
        <v>1844</v>
      </c>
      <c r="BB278" s="2" t="s">
        <v>1844</v>
      </c>
      <c r="BC278" s="2" t="s">
        <v>1844</v>
      </c>
      <c r="BD278" s="2" t="s">
        <v>1844</v>
      </c>
      <c r="BE278" s="2" t="s">
        <v>5129</v>
      </c>
      <c r="BF278" s="2" t="s">
        <v>1905</v>
      </c>
      <c r="BG278" s="2" t="s">
        <v>1905</v>
      </c>
      <c r="BH278" s="2" t="s">
        <v>4881</v>
      </c>
      <c r="BI278" s="2" t="s">
        <v>1857</v>
      </c>
      <c r="BJ278" s="2" t="s">
        <v>2190</v>
      </c>
      <c r="BK278" s="2" t="s">
        <v>1844</v>
      </c>
      <c r="BL278" s="2" t="s">
        <v>1025</v>
      </c>
      <c r="BM278" s="2" t="s">
        <v>1844</v>
      </c>
      <c r="BN278" s="2" t="s">
        <v>1844</v>
      </c>
      <c r="BO278" s="2" t="s">
        <v>1844</v>
      </c>
      <c r="BP278" s="2" t="s">
        <v>1844</v>
      </c>
      <c r="BQ278" s="2" t="s">
        <v>1292</v>
      </c>
      <c r="BR278" s="2" t="s">
        <v>1844</v>
      </c>
      <c r="BS278" s="2" t="s">
        <v>1844</v>
      </c>
      <c r="BT278" s="2" t="s">
        <v>5562</v>
      </c>
      <c r="BU278" s="2" t="s">
        <v>1844</v>
      </c>
      <c r="BV278" s="2" t="s">
        <v>1844</v>
      </c>
      <c r="BW278" s="2" t="s">
        <v>1844</v>
      </c>
      <c r="BX278" s="2" t="s">
        <v>1844</v>
      </c>
      <c r="BY278" s="2" t="s">
        <v>1844</v>
      </c>
      <c r="BZ278" s="2" t="s">
        <v>1844</v>
      </c>
      <c r="CA278" s="2" t="s">
        <v>1844</v>
      </c>
      <c r="CB278" s="2" t="s">
        <v>1844</v>
      </c>
      <c r="CC278" s="2" t="s">
        <v>1844</v>
      </c>
      <c r="CD278" s="2" t="s">
        <v>1844</v>
      </c>
      <c r="CE278" s="2" t="s">
        <v>1854</v>
      </c>
      <c r="CF278" s="2" t="s">
        <v>1844</v>
      </c>
      <c r="CG278" s="2" t="s">
        <v>5131</v>
      </c>
      <c r="CH278" s="2" t="s">
        <v>1844</v>
      </c>
      <c r="CI278" s="2" t="s">
        <v>155</v>
      </c>
      <c r="CJ278" s="2" t="s">
        <v>1844</v>
      </c>
      <c r="CK278" s="2" t="s">
        <v>5132</v>
      </c>
      <c r="CL278" s="2" t="s">
        <v>1844</v>
      </c>
      <c r="CM278" s="2" t="s">
        <v>1844</v>
      </c>
      <c r="CN278" s="2" t="s">
        <v>1851</v>
      </c>
      <c r="CO278" s="2" t="s">
        <v>1855</v>
      </c>
      <c r="CP278" s="2" t="s">
        <v>1844</v>
      </c>
      <c r="CQ278" s="2" t="s">
        <v>1844</v>
      </c>
      <c r="CR278" s="2" t="s">
        <v>1844</v>
      </c>
      <c r="CS278" s="2" t="s">
        <v>1844</v>
      </c>
      <c r="CT278" s="2" t="s">
        <v>1844</v>
      </c>
      <c r="CU278" s="2" t="s">
        <v>5133</v>
      </c>
      <c r="CV278" s="2" t="s">
        <v>5134</v>
      </c>
      <c r="CW278" s="3">
        <v>45455</v>
      </c>
      <c r="CX278" s="3">
        <v>45454</v>
      </c>
      <c r="CY278" s="3">
        <v>45455</v>
      </c>
      <c r="CZ278" s="28">
        <v>48786</v>
      </c>
      <c r="DA278" s="4">
        <v>0</v>
      </c>
      <c r="DB278" s="3"/>
      <c r="DC278" s="3"/>
      <c r="DD278" s="3">
        <v>45455</v>
      </c>
      <c r="DE278" s="3">
        <v>45454</v>
      </c>
      <c r="DF278" s="3"/>
      <c r="DG278" s="3">
        <v>45455</v>
      </c>
      <c r="DH278" s="3">
        <v>45454</v>
      </c>
      <c r="DI278" s="3">
        <v>45454</v>
      </c>
      <c r="DJ278" s="3">
        <v>45498</v>
      </c>
      <c r="DK278" s="28">
        <v>0</v>
      </c>
      <c r="DL278" s="3"/>
      <c r="DM278" s="28">
        <v>0</v>
      </c>
      <c r="DN278" s="28">
        <v>0</v>
      </c>
      <c r="DO278" s="3">
        <v>45455</v>
      </c>
      <c r="DP278" s="2" t="s">
        <v>5135</v>
      </c>
      <c r="DQ278" s="28">
        <v>0</v>
      </c>
      <c r="DR278" s="28">
        <v>0</v>
      </c>
      <c r="DS278" s="28">
        <v>0</v>
      </c>
      <c r="DT278" s="28">
        <v>48786</v>
      </c>
      <c r="DU278" s="2" t="s">
        <v>1844</v>
      </c>
    </row>
    <row r="279" spans="1:125" x14ac:dyDescent="0.25">
      <c r="A279" s="2" t="s">
        <v>4856</v>
      </c>
      <c r="B279" s="2" t="s">
        <v>1295</v>
      </c>
      <c r="C279" s="2" t="s">
        <v>51</v>
      </c>
      <c r="D279" s="2" t="s">
        <v>52</v>
      </c>
      <c r="E279" s="2" t="s">
        <v>1706</v>
      </c>
      <c r="F279" s="2" t="s">
        <v>5478</v>
      </c>
      <c r="G279" s="2" t="s">
        <v>10</v>
      </c>
      <c r="H279" s="2" t="s">
        <v>1129</v>
      </c>
      <c r="I279" s="2" t="s">
        <v>5121</v>
      </c>
      <c r="J279" s="2" t="s">
        <v>5122</v>
      </c>
      <c r="K279" s="2" t="s">
        <v>1281</v>
      </c>
      <c r="L279" s="2" t="s">
        <v>5139</v>
      </c>
      <c r="M279" s="2" t="s">
        <v>4855</v>
      </c>
      <c r="N279" s="2" t="s">
        <v>1645</v>
      </c>
      <c r="O279" s="2" t="s">
        <v>1870</v>
      </c>
      <c r="P279" s="2" t="s">
        <v>1844</v>
      </c>
      <c r="Q279" s="2" t="s">
        <v>1296</v>
      </c>
      <c r="R279" s="2" t="s">
        <v>1844</v>
      </c>
      <c r="S279" s="2" t="s">
        <v>1875</v>
      </c>
      <c r="T279" s="2" t="s">
        <v>1278</v>
      </c>
      <c r="U279" s="2" t="s">
        <v>1844</v>
      </c>
      <c r="V279" s="2" t="s">
        <v>1844</v>
      </c>
      <c r="W279" s="2" t="s">
        <v>5125</v>
      </c>
      <c r="X279" s="2" t="s">
        <v>5126</v>
      </c>
      <c r="Y279" s="2" t="s">
        <v>1871</v>
      </c>
      <c r="Z279" s="2" t="s">
        <v>1281</v>
      </c>
      <c r="AA279" s="2" t="s">
        <v>1281</v>
      </c>
      <c r="AB279" s="2" t="s">
        <v>5127</v>
      </c>
      <c r="AC279" s="2" t="s">
        <v>1852</v>
      </c>
      <c r="AD279" s="2" t="s">
        <v>1844</v>
      </c>
      <c r="AE279" s="2" t="s">
        <v>1844</v>
      </c>
      <c r="AF279" s="2" t="s">
        <v>1873</v>
      </c>
      <c r="AG279" s="2" t="s">
        <v>1844</v>
      </c>
      <c r="AH279" s="2" t="s">
        <v>1844</v>
      </c>
      <c r="AI279" s="2" t="s">
        <v>1844</v>
      </c>
      <c r="AJ279" s="2" t="s">
        <v>1281</v>
      </c>
      <c r="AK279" s="2" t="s">
        <v>1844</v>
      </c>
      <c r="AL279" s="2" t="s">
        <v>53</v>
      </c>
      <c r="AM279" s="2" t="s">
        <v>1844</v>
      </c>
      <c r="AN279" s="2" t="s">
        <v>1844</v>
      </c>
      <c r="AO279" s="2" t="s">
        <v>1857</v>
      </c>
      <c r="AP279" s="2" t="s">
        <v>1857</v>
      </c>
      <c r="AQ279" s="2" t="s">
        <v>1844</v>
      </c>
      <c r="AR279" s="2" t="s">
        <v>1844</v>
      </c>
      <c r="AS279" s="2" t="s">
        <v>1844</v>
      </c>
      <c r="AT279" s="2" t="s">
        <v>1844</v>
      </c>
      <c r="AU279" s="2" t="s">
        <v>1844</v>
      </c>
      <c r="AV279" s="2" t="s">
        <v>1281</v>
      </c>
      <c r="AW279" s="2" t="s">
        <v>5128</v>
      </c>
      <c r="AX279" s="2" t="s">
        <v>1844</v>
      </c>
      <c r="AY279" s="2" t="s">
        <v>1752</v>
      </c>
      <c r="AZ279" s="2" t="s">
        <v>3975</v>
      </c>
      <c r="BA279" s="2" t="s">
        <v>1844</v>
      </c>
      <c r="BB279" s="2" t="s">
        <v>1844</v>
      </c>
      <c r="BC279" s="2" t="s">
        <v>1844</v>
      </c>
      <c r="BD279" s="2" t="s">
        <v>1844</v>
      </c>
      <c r="BE279" s="2" t="s">
        <v>5129</v>
      </c>
      <c r="BF279" s="2" t="s">
        <v>1961</v>
      </c>
      <c r="BG279" s="2" t="s">
        <v>1905</v>
      </c>
      <c r="BH279" s="2" t="s">
        <v>4857</v>
      </c>
      <c r="BI279" s="2" t="s">
        <v>1857</v>
      </c>
      <c r="BJ279" s="2" t="s">
        <v>2804</v>
      </c>
      <c r="BK279" s="2" t="s">
        <v>1844</v>
      </c>
      <c r="BL279" s="2" t="s">
        <v>1025</v>
      </c>
      <c r="BM279" s="2" t="s">
        <v>1844</v>
      </c>
      <c r="BN279" s="2" t="s">
        <v>1872</v>
      </c>
      <c r="BO279" s="2" t="s">
        <v>1844</v>
      </c>
      <c r="BP279" s="2" t="s">
        <v>1844</v>
      </c>
      <c r="BQ279" s="2" t="s">
        <v>1292</v>
      </c>
      <c r="BR279" s="2" t="s">
        <v>1844</v>
      </c>
      <c r="BS279" s="2" t="s">
        <v>1844</v>
      </c>
      <c r="BT279" s="2" t="s">
        <v>5563</v>
      </c>
      <c r="BU279" s="2" t="s">
        <v>1844</v>
      </c>
      <c r="BV279" s="2" t="s">
        <v>1844</v>
      </c>
      <c r="BW279" s="2" t="s">
        <v>1844</v>
      </c>
      <c r="BX279" s="2" t="s">
        <v>1844</v>
      </c>
      <c r="BY279" s="2" t="s">
        <v>1844</v>
      </c>
      <c r="BZ279" s="2" t="s">
        <v>1844</v>
      </c>
      <c r="CA279" s="2" t="s">
        <v>1844</v>
      </c>
      <c r="CB279" s="2" t="s">
        <v>1844</v>
      </c>
      <c r="CC279" s="2" t="s">
        <v>1844</v>
      </c>
      <c r="CD279" s="2" t="s">
        <v>1844</v>
      </c>
      <c r="CE279" s="2" t="s">
        <v>1854</v>
      </c>
      <c r="CF279" s="2" t="s">
        <v>1844</v>
      </c>
      <c r="CG279" s="2" t="s">
        <v>5131</v>
      </c>
      <c r="CH279" s="2" t="s">
        <v>1844</v>
      </c>
      <c r="CI279" s="2" t="s">
        <v>55</v>
      </c>
      <c r="CJ279" s="2" t="s">
        <v>1844</v>
      </c>
      <c r="CK279" s="2" t="s">
        <v>5132</v>
      </c>
      <c r="CL279" s="2" t="s">
        <v>1844</v>
      </c>
      <c r="CM279" s="2" t="s">
        <v>1844</v>
      </c>
      <c r="CN279" s="2" t="s">
        <v>1851</v>
      </c>
      <c r="CO279" s="2" t="s">
        <v>1855</v>
      </c>
      <c r="CP279" s="2" t="s">
        <v>1844</v>
      </c>
      <c r="CQ279" s="2" t="s">
        <v>1844</v>
      </c>
      <c r="CR279" s="2" t="s">
        <v>1847</v>
      </c>
      <c r="CS279" s="2" t="s">
        <v>1876</v>
      </c>
      <c r="CT279" s="2" t="s">
        <v>1844</v>
      </c>
      <c r="CU279" s="2" t="s">
        <v>5133</v>
      </c>
      <c r="CV279" s="2" t="s">
        <v>5134</v>
      </c>
      <c r="CW279" s="3">
        <v>45442</v>
      </c>
      <c r="CX279" s="3">
        <v>45441</v>
      </c>
      <c r="CY279" s="3">
        <v>45442</v>
      </c>
      <c r="CZ279" s="28">
        <v>191322</v>
      </c>
      <c r="DA279" s="4">
        <v>0</v>
      </c>
      <c r="DB279" s="3"/>
      <c r="DC279" s="3"/>
      <c r="DD279" s="3">
        <v>45442</v>
      </c>
      <c r="DE279" s="3">
        <v>45441</v>
      </c>
      <c r="DF279" s="3"/>
      <c r="DG279" s="3">
        <v>45442</v>
      </c>
      <c r="DH279" s="3"/>
      <c r="DI279" s="3">
        <v>45441</v>
      </c>
      <c r="DJ279" s="3">
        <v>45498</v>
      </c>
      <c r="DK279" s="28">
        <v>0</v>
      </c>
      <c r="DL279" s="3"/>
      <c r="DM279" s="28">
        <v>0</v>
      </c>
      <c r="DN279" s="28">
        <v>0</v>
      </c>
      <c r="DO279" s="3">
        <v>45442</v>
      </c>
      <c r="DP279" s="2" t="s">
        <v>5135</v>
      </c>
      <c r="DQ279" s="28">
        <v>191322</v>
      </c>
      <c r="DR279" s="28">
        <v>0</v>
      </c>
      <c r="DS279" s="28">
        <v>191322</v>
      </c>
      <c r="DT279" s="28">
        <v>191322</v>
      </c>
      <c r="DU279" s="2" t="s">
        <v>1844</v>
      </c>
    </row>
    <row r="280" spans="1:125" x14ac:dyDescent="0.25">
      <c r="A280" s="2" t="s">
        <v>4859</v>
      </c>
      <c r="B280" s="2" t="s">
        <v>1298</v>
      </c>
      <c r="C280" s="2" t="s">
        <v>365</v>
      </c>
      <c r="D280" s="2" t="s">
        <v>366</v>
      </c>
      <c r="E280" s="2" t="s">
        <v>1707</v>
      </c>
      <c r="F280" s="2" t="s">
        <v>5478</v>
      </c>
      <c r="G280" s="2" t="s">
        <v>10</v>
      </c>
      <c r="H280" s="2" t="s">
        <v>8</v>
      </c>
      <c r="I280" s="2" t="s">
        <v>5121</v>
      </c>
      <c r="J280" s="2" t="s">
        <v>5122</v>
      </c>
      <c r="K280" s="2" t="s">
        <v>1281</v>
      </c>
      <c r="L280" s="2" t="s">
        <v>5123</v>
      </c>
      <c r="M280" s="2" t="s">
        <v>4858</v>
      </c>
      <c r="N280" s="2" t="s">
        <v>1646</v>
      </c>
      <c r="O280" s="2" t="s">
        <v>1913</v>
      </c>
      <c r="P280" s="2" t="s">
        <v>1844</v>
      </c>
      <c r="Q280" s="2" t="s">
        <v>1299</v>
      </c>
      <c r="R280" s="2" t="s">
        <v>1844</v>
      </c>
      <c r="S280" s="2" t="s">
        <v>1844</v>
      </c>
      <c r="T280" s="2" t="s">
        <v>1278</v>
      </c>
      <c r="U280" s="2" t="s">
        <v>1844</v>
      </c>
      <c r="V280" s="2" t="s">
        <v>1844</v>
      </c>
      <c r="W280" s="2" t="s">
        <v>5125</v>
      </c>
      <c r="X280" s="2" t="s">
        <v>5126</v>
      </c>
      <c r="Y280" s="2" t="s">
        <v>1914</v>
      </c>
      <c r="Z280" s="2" t="s">
        <v>1281</v>
      </c>
      <c r="AA280" s="2" t="s">
        <v>1281</v>
      </c>
      <c r="AB280" s="2" t="s">
        <v>5127</v>
      </c>
      <c r="AC280" s="2" t="s">
        <v>1852</v>
      </c>
      <c r="AD280" s="2" t="s">
        <v>1844</v>
      </c>
      <c r="AE280" s="2" t="s">
        <v>1844</v>
      </c>
      <c r="AF280" s="2" t="s">
        <v>1844</v>
      </c>
      <c r="AG280" s="2" t="s">
        <v>1844</v>
      </c>
      <c r="AH280" s="2" t="s">
        <v>1844</v>
      </c>
      <c r="AI280" s="2" t="s">
        <v>1844</v>
      </c>
      <c r="AJ280" s="2" t="s">
        <v>1281</v>
      </c>
      <c r="AK280" s="2" t="s">
        <v>1844</v>
      </c>
      <c r="AL280" s="2" t="s">
        <v>120</v>
      </c>
      <c r="AM280" s="2" t="s">
        <v>1844</v>
      </c>
      <c r="AN280" s="2" t="s">
        <v>1844</v>
      </c>
      <c r="AO280" s="2" t="s">
        <v>1857</v>
      </c>
      <c r="AP280" s="2" t="s">
        <v>1857</v>
      </c>
      <c r="AQ280" s="2" t="s">
        <v>1844</v>
      </c>
      <c r="AR280" s="2" t="s">
        <v>1844</v>
      </c>
      <c r="AS280" s="2" t="s">
        <v>1844</v>
      </c>
      <c r="AT280" s="2" t="s">
        <v>1844</v>
      </c>
      <c r="AU280" s="2" t="s">
        <v>1844</v>
      </c>
      <c r="AV280" s="2" t="s">
        <v>1281</v>
      </c>
      <c r="AW280" s="2" t="s">
        <v>5128</v>
      </c>
      <c r="AX280" s="2" t="s">
        <v>1844</v>
      </c>
      <c r="AY280" s="2" t="s">
        <v>1752</v>
      </c>
      <c r="AZ280" s="2" t="s">
        <v>2583</v>
      </c>
      <c r="BA280" s="2" t="s">
        <v>1844</v>
      </c>
      <c r="BB280" s="2" t="s">
        <v>1844</v>
      </c>
      <c r="BC280" s="2" t="s">
        <v>1844</v>
      </c>
      <c r="BD280" s="2" t="s">
        <v>1844</v>
      </c>
      <c r="BE280" s="2" t="s">
        <v>5129</v>
      </c>
      <c r="BF280" s="2" t="s">
        <v>2583</v>
      </c>
      <c r="BG280" s="2" t="s">
        <v>5564</v>
      </c>
      <c r="BH280" s="2" t="s">
        <v>4862</v>
      </c>
      <c r="BI280" s="2" t="s">
        <v>1857</v>
      </c>
      <c r="BJ280" s="2" t="s">
        <v>5564</v>
      </c>
      <c r="BK280" s="2" t="s">
        <v>1844</v>
      </c>
      <c r="BL280" s="2" t="s">
        <v>1015</v>
      </c>
      <c r="BM280" s="2" t="s">
        <v>1844</v>
      </c>
      <c r="BN280" s="2" t="s">
        <v>1844</v>
      </c>
      <c r="BO280" s="2" t="s">
        <v>1844</v>
      </c>
      <c r="BP280" s="2" t="s">
        <v>1844</v>
      </c>
      <c r="BQ280" s="2" t="s">
        <v>1292</v>
      </c>
      <c r="BR280" s="2" t="s">
        <v>1844</v>
      </c>
      <c r="BS280" s="2" t="s">
        <v>1844</v>
      </c>
      <c r="BT280" s="2" t="s">
        <v>5565</v>
      </c>
      <c r="BU280" s="2" t="s">
        <v>1844</v>
      </c>
      <c r="BV280" s="2" t="s">
        <v>1844</v>
      </c>
      <c r="BW280" s="2" t="s">
        <v>1844</v>
      </c>
      <c r="BX280" s="2" t="s">
        <v>1844</v>
      </c>
      <c r="BY280" s="2" t="s">
        <v>1844</v>
      </c>
      <c r="BZ280" s="2" t="s">
        <v>1844</v>
      </c>
      <c r="CA280" s="2" t="s">
        <v>1844</v>
      </c>
      <c r="CB280" s="2" t="s">
        <v>1844</v>
      </c>
      <c r="CC280" s="2" t="s">
        <v>1844</v>
      </c>
      <c r="CD280" s="2" t="s">
        <v>1844</v>
      </c>
      <c r="CE280" s="2" t="s">
        <v>1854</v>
      </c>
      <c r="CF280" s="2" t="s">
        <v>1844</v>
      </c>
      <c r="CG280" s="2" t="s">
        <v>5131</v>
      </c>
      <c r="CH280" s="2" t="s">
        <v>1844</v>
      </c>
      <c r="CI280" s="2" t="s">
        <v>121</v>
      </c>
      <c r="CJ280" s="2" t="s">
        <v>1844</v>
      </c>
      <c r="CK280" s="2" t="s">
        <v>5132</v>
      </c>
      <c r="CL280" s="2" t="s">
        <v>1844</v>
      </c>
      <c r="CM280" s="2" t="s">
        <v>1844</v>
      </c>
      <c r="CN280" s="2" t="s">
        <v>1851</v>
      </c>
      <c r="CO280" s="2" t="s">
        <v>1855</v>
      </c>
      <c r="CP280" s="2" t="s">
        <v>1844</v>
      </c>
      <c r="CQ280" s="2" t="s">
        <v>1844</v>
      </c>
      <c r="CR280" s="2" t="s">
        <v>1847</v>
      </c>
      <c r="CS280" s="2" t="s">
        <v>1844</v>
      </c>
      <c r="CT280" s="2" t="s">
        <v>1844</v>
      </c>
      <c r="CU280" s="2" t="s">
        <v>5133</v>
      </c>
      <c r="CV280" s="2" t="s">
        <v>5134</v>
      </c>
      <c r="CW280" s="3">
        <v>45441</v>
      </c>
      <c r="CX280" s="3">
        <v>45441</v>
      </c>
      <c r="CY280" s="3">
        <v>45441</v>
      </c>
      <c r="CZ280" s="28">
        <v>166450</v>
      </c>
      <c r="DA280" s="4">
        <v>0</v>
      </c>
      <c r="DB280" s="3"/>
      <c r="DC280" s="3"/>
      <c r="DD280" s="3">
        <v>45441</v>
      </c>
      <c r="DE280" s="3">
        <v>45441</v>
      </c>
      <c r="DF280" s="3"/>
      <c r="DG280" s="3">
        <v>45442</v>
      </c>
      <c r="DH280" s="3">
        <v>45441</v>
      </c>
      <c r="DI280" s="3">
        <v>45441</v>
      </c>
      <c r="DJ280" s="3">
        <v>45498</v>
      </c>
      <c r="DK280" s="28">
        <v>0</v>
      </c>
      <c r="DL280" s="3"/>
      <c r="DM280" s="28">
        <v>0</v>
      </c>
      <c r="DN280" s="28">
        <v>0</v>
      </c>
      <c r="DO280" s="3">
        <v>45441</v>
      </c>
      <c r="DP280" s="2" t="s">
        <v>5135</v>
      </c>
      <c r="DQ280" s="28">
        <v>0</v>
      </c>
      <c r="DR280" s="28">
        <v>0</v>
      </c>
      <c r="DS280" s="28">
        <v>0</v>
      </c>
      <c r="DT280" s="28">
        <v>166450</v>
      </c>
      <c r="DU280" s="2" t="s">
        <v>1844</v>
      </c>
    </row>
    <row r="281" spans="1:125" x14ac:dyDescent="0.25">
      <c r="A281" s="2" t="s">
        <v>4846</v>
      </c>
      <c r="B281" s="2" t="s">
        <v>1295</v>
      </c>
      <c r="C281" s="2" t="s">
        <v>51</v>
      </c>
      <c r="D281" s="2" t="s">
        <v>52</v>
      </c>
      <c r="E281" s="2" t="s">
        <v>1705</v>
      </c>
      <c r="F281" s="2" t="s">
        <v>5478</v>
      </c>
      <c r="G281" s="2" t="s">
        <v>10</v>
      </c>
      <c r="H281" s="2" t="s">
        <v>1129</v>
      </c>
      <c r="I281" s="2" t="s">
        <v>5121</v>
      </c>
      <c r="J281" s="2" t="s">
        <v>5122</v>
      </c>
      <c r="K281" s="2" t="s">
        <v>1281</v>
      </c>
      <c r="L281" s="2" t="s">
        <v>5139</v>
      </c>
      <c r="M281" s="2" t="s">
        <v>4845</v>
      </c>
      <c r="N281" s="2" t="s">
        <v>1645</v>
      </c>
      <c r="O281" s="2" t="s">
        <v>1870</v>
      </c>
      <c r="P281" s="2" t="s">
        <v>1844</v>
      </c>
      <c r="Q281" s="2" t="s">
        <v>1296</v>
      </c>
      <c r="R281" s="2" t="s">
        <v>1844</v>
      </c>
      <c r="S281" s="2" t="s">
        <v>1875</v>
      </c>
      <c r="T281" s="2" t="s">
        <v>1278</v>
      </c>
      <c r="U281" s="2" t="s">
        <v>1844</v>
      </c>
      <c r="V281" s="2" t="s">
        <v>1844</v>
      </c>
      <c r="W281" s="2" t="s">
        <v>5125</v>
      </c>
      <c r="X281" s="2" t="s">
        <v>5126</v>
      </c>
      <c r="Y281" s="2" t="s">
        <v>1871</v>
      </c>
      <c r="Z281" s="2" t="s">
        <v>1281</v>
      </c>
      <c r="AA281" s="2" t="s">
        <v>1281</v>
      </c>
      <c r="AB281" s="2" t="s">
        <v>5127</v>
      </c>
      <c r="AC281" s="2" t="s">
        <v>1852</v>
      </c>
      <c r="AD281" s="2" t="s">
        <v>1844</v>
      </c>
      <c r="AE281" s="2" t="s">
        <v>1844</v>
      </c>
      <c r="AF281" s="2" t="s">
        <v>1873</v>
      </c>
      <c r="AG281" s="2" t="s">
        <v>1844</v>
      </c>
      <c r="AH281" s="2" t="s">
        <v>1844</v>
      </c>
      <c r="AI281" s="2" t="s">
        <v>1844</v>
      </c>
      <c r="AJ281" s="2" t="s">
        <v>1281</v>
      </c>
      <c r="AK281" s="2" t="s">
        <v>1844</v>
      </c>
      <c r="AL281" s="2" t="s">
        <v>53</v>
      </c>
      <c r="AM281" s="2" t="s">
        <v>1844</v>
      </c>
      <c r="AN281" s="2" t="s">
        <v>1844</v>
      </c>
      <c r="AO281" s="2" t="s">
        <v>1857</v>
      </c>
      <c r="AP281" s="2" t="s">
        <v>1857</v>
      </c>
      <c r="AQ281" s="2" t="s">
        <v>1844</v>
      </c>
      <c r="AR281" s="2" t="s">
        <v>1844</v>
      </c>
      <c r="AS281" s="2" t="s">
        <v>1844</v>
      </c>
      <c r="AT281" s="2" t="s">
        <v>1844</v>
      </c>
      <c r="AU281" s="2" t="s">
        <v>1844</v>
      </c>
      <c r="AV281" s="2" t="s">
        <v>1281</v>
      </c>
      <c r="AW281" s="2" t="s">
        <v>5128</v>
      </c>
      <c r="AX281" s="2" t="s">
        <v>1844</v>
      </c>
      <c r="AY281" s="2" t="s">
        <v>1752</v>
      </c>
      <c r="AZ281" s="2" t="s">
        <v>1962</v>
      </c>
      <c r="BA281" s="2" t="s">
        <v>1844</v>
      </c>
      <c r="BB281" s="2" t="s">
        <v>1844</v>
      </c>
      <c r="BC281" s="2" t="s">
        <v>1844</v>
      </c>
      <c r="BD281" s="2" t="s">
        <v>1844</v>
      </c>
      <c r="BE281" s="2" t="s">
        <v>5129</v>
      </c>
      <c r="BF281" s="2" t="s">
        <v>1961</v>
      </c>
      <c r="BG281" s="2" t="s">
        <v>1905</v>
      </c>
      <c r="BH281" s="2" t="s">
        <v>5566</v>
      </c>
      <c r="BI281" s="2" t="s">
        <v>1857</v>
      </c>
      <c r="BJ281" s="2" t="s">
        <v>2401</v>
      </c>
      <c r="BK281" s="2" t="s">
        <v>1844</v>
      </c>
      <c r="BL281" s="2" t="s">
        <v>1025</v>
      </c>
      <c r="BM281" s="2" t="s">
        <v>1844</v>
      </c>
      <c r="BN281" s="2" t="s">
        <v>1872</v>
      </c>
      <c r="BO281" s="2" t="s">
        <v>1844</v>
      </c>
      <c r="BP281" s="2" t="s">
        <v>1844</v>
      </c>
      <c r="BQ281" s="2" t="s">
        <v>1292</v>
      </c>
      <c r="BR281" s="2" t="s">
        <v>1844</v>
      </c>
      <c r="BS281" s="2" t="s">
        <v>1844</v>
      </c>
      <c r="BT281" s="2" t="s">
        <v>5567</v>
      </c>
      <c r="BU281" s="2" t="s">
        <v>1844</v>
      </c>
      <c r="BV281" s="2" t="s">
        <v>1844</v>
      </c>
      <c r="BW281" s="2" t="s">
        <v>1844</v>
      </c>
      <c r="BX281" s="2" t="s">
        <v>1844</v>
      </c>
      <c r="BY281" s="2" t="s">
        <v>1844</v>
      </c>
      <c r="BZ281" s="2" t="s">
        <v>1844</v>
      </c>
      <c r="CA281" s="2" t="s">
        <v>1844</v>
      </c>
      <c r="CB281" s="2" t="s">
        <v>1844</v>
      </c>
      <c r="CC281" s="2" t="s">
        <v>1844</v>
      </c>
      <c r="CD281" s="2" t="s">
        <v>1844</v>
      </c>
      <c r="CE281" s="2" t="s">
        <v>1854</v>
      </c>
      <c r="CF281" s="2" t="s">
        <v>1844</v>
      </c>
      <c r="CG281" s="2" t="s">
        <v>5131</v>
      </c>
      <c r="CH281" s="2" t="s">
        <v>1844</v>
      </c>
      <c r="CI281" s="2" t="s">
        <v>55</v>
      </c>
      <c r="CJ281" s="2" t="s">
        <v>1844</v>
      </c>
      <c r="CK281" s="2" t="s">
        <v>5132</v>
      </c>
      <c r="CL281" s="2" t="s">
        <v>1844</v>
      </c>
      <c r="CM281" s="2" t="s">
        <v>1844</v>
      </c>
      <c r="CN281" s="2" t="s">
        <v>1851</v>
      </c>
      <c r="CO281" s="2" t="s">
        <v>1855</v>
      </c>
      <c r="CP281" s="2" t="s">
        <v>1844</v>
      </c>
      <c r="CQ281" s="2" t="s">
        <v>1844</v>
      </c>
      <c r="CR281" s="2" t="s">
        <v>1847</v>
      </c>
      <c r="CS281" s="2" t="s">
        <v>1876</v>
      </c>
      <c r="CT281" s="2" t="s">
        <v>1844</v>
      </c>
      <c r="CU281" s="2" t="s">
        <v>5133</v>
      </c>
      <c r="CV281" s="2" t="s">
        <v>5134</v>
      </c>
      <c r="CW281" s="3">
        <v>45439</v>
      </c>
      <c r="CX281" s="3">
        <v>45439</v>
      </c>
      <c r="CY281" s="3">
        <v>45439</v>
      </c>
      <c r="CZ281" s="28">
        <v>191322</v>
      </c>
      <c r="DA281" s="4">
        <v>0</v>
      </c>
      <c r="DB281" s="3"/>
      <c r="DC281" s="3"/>
      <c r="DD281" s="3">
        <v>45439</v>
      </c>
      <c r="DE281" s="3">
        <v>45439</v>
      </c>
      <c r="DF281" s="3"/>
      <c r="DG281" s="3">
        <v>45439</v>
      </c>
      <c r="DH281" s="3"/>
      <c r="DI281" s="3">
        <v>45439</v>
      </c>
      <c r="DJ281" s="3">
        <v>45498</v>
      </c>
      <c r="DK281" s="28">
        <v>0</v>
      </c>
      <c r="DL281" s="3"/>
      <c r="DM281" s="28">
        <v>0</v>
      </c>
      <c r="DN281" s="28">
        <v>0</v>
      </c>
      <c r="DO281" s="3">
        <v>45439</v>
      </c>
      <c r="DP281" s="2" t="s">
        <v>5135</v>
      </c>
      <c r="DQ281" s="28">
        <v>191322</v>
      </c>
      <c r="DR281" s="28">
        <v>0</v>
      </c>
      <c r="DS281" s="28">
        <v>191322</v>
      </c>
      <c r="DT281" s="28">
        <v>191322</v>
      </c>
      <c r="DU281" s="2" t="s">
        <v>1844</v>
      </c>
    </row>
    <row r="282" spans="1:125" x14ac:dyDescent="0.25">
      <c r="A282" s="2" t="s">
        <v>4838</v>
      </c>
      <c r="B282" s="2" t="s">
        <v>1298</v>
      </c>
      <c r="C282" s="2" t="s">
        <v>365</v>
      </c>
      <c r="D282" s="2" t="s">
        <v>366</v>
      </c>
      <c r="E282" s="2" t="s">
        <v>1704</v>
      </c>
      <c r="F282" s="2" t="s">
        <v>5478</v>
      </c>
      <c r="G282" s="2" t="s">
        <v>10</v>
      </c>
      <c r="H282" s="2" t="s">
        <v>67</v>
      </c>
      <c r="I282" s="2" t="s">
        <v>5121</v>
      </c>
      <c r="J282" s="2" t="s">
        <v>5122</v>
      </c>
      <c r="K282" s="2" t="s">
        <v>1281</v>
      </c>
      <c r="L282" s="2" t="s">
        <v>5139</v>
      </c>
      <c r="M282" s="2" t="s">
        <v>4837</v>
      </c>
      <c r="N282" s="2" t="s">
        <v>5124</v>
      </c>
      <c r="O282" s="2" t="s">
        <v>1913</v>
      </c>
      <c r="P282" s="2" t="s">
        <v>1844</v>
      </c>
      <c r="Q282" s="2" t="s">
        <v>1292</v>
      </c>
      <c r="R282" s="2" t="s">
        <v>1844</v>
      </c>
      <c r="S282" s="2" t="s">
        <v>1844</v>
      </c>
      <c r="T282" s="2" t="s">
        <v>1278</v>
      </c>
      <c r="U282" s="2" t="s">
        <v>1844</v>
      </c>
      <c r="V282" s="2" t="s">
        <v>1844</v>
      </c>
      <c r="W282" s="2" t="s">
        <v>5125</v>
      </c>
      <c r="X282" s="2" t="s">
        <v>5126</v>
      </c>
      <c r="Y282" s="2" t="s">
        <v>1914</v>
      </c>
      <c r="Z282" s="2" t="s">
        <v>1281</v>
      </c>
      <c r="AA282" s="2" t="s">
        <v>1281</v>
      </c>
      <c r="AB282" s="2" t="s">
        <v>5127</v>
      </c>
      <c r="AC282" s="2" t="s">
        <v>1852</v>
      </c>
      <c r="AD282" s="2" t="s">
        <v>1844</v>
      </c>
      <c r="AE282" s="2" t="s">
        <v>1844</v>
      </c>
      <c r="AF282" s="2" t="s">
        <v>1844</v>
      </c>
      <c r="AG282" s="2" t="s">
        <v>1844</v>
      </c>
      <c r="AH282" s="2" t="s">
        <v>1844</v>
      </c>
      <c r="AI282" s="2" t="s">
        <v>1844</v>
      </c>
      <c r="AJ282" s="2" t="s">
        <v>1281</v>
      </c>
      <c r="AK282" s="2" t="s">
        <v>1844</v>
      </c>
      <c r="AL282" s="2" t="s">
        <v>120</v>
      </c>
      <c r="AM282" s="2" t="s">
        <v>1844</v>
      </c>
      <c r="AN282" s="2" t="s">
        <v>1844</v>
      </c>
      <c r="AO282" s="2" t="s">
        <v>1857</v>
      </c>
      <c r="AP282" s="2" t="s">
        <v>1857</v>
      </c>
      <c r="AQ282" s="2" t="s">
        <v>1844</v>
      </c>
      <c r="AR282" s="2" t="s">
        <v>1844</v>
      </c>
      <c r="AS282" s="2" t="s">
        <v>1844</v>
      </c>
      <c r="AT282" s="2" t="s">
        <v>1844</v>
      </c>
      <c r="AU282" s="2" t="s">
        <v>1844</v>
      </c>
      <c r="AV282" s="2" t="s">
        <v>1281</v>
      </c>
      <c r="AW282" s="2" t="s">
        <v>5128</v>
      </c>
      <c r="AX282" s="2" t="s">
        <v>1844</v>
      </c>
      <c r="AY282" s="2" t="s">
        <v>1752</v>
      </c>
      <c r="AZ282" s="2" t="s">
        <v>1905</v>
      </c>
      <c r="BA282" s="2" t="s">
        <v>1844</v>
      </c>
      <c r="BB282" s="2" t="s">
        <v>1844</v>
      </c>
      <c r="BC282" s="2" t="s">
        <v>1844</v>
      </c>
      <c r="BD282" s="2" t="s">
        <v>1844</v>
      </c>
      <c r="BE282" s="2" t="s">
        <v>5129</v>
      </c>
      <c r="BF282" s="2" t="s">
        <v>1857</v>
      </c>
      <c r="BG282" s="2" t="s">
        <v>1857</v>
      </c>
      <c r="BH282" s="2" t="s">
        <v>4840</v>
      </c>
      <c r="BI282" s="2" t="s">
        <v>1857</v>
      </c>
      <c r="BJ282" s="2" t="s">
        <v>3027</v>
      </c>
      <c r="BK282" s="2" t="s">
        <v>1844</v>
      </c>
      <c r="BL282" s="2" t="s">
        <v>1015</v>
      </c>
      <c r="BM282" s="2" t="s">
        <v>1844</v>
      </c>
      <c r="BN282" s="2" t="s">
        <v>1844</v>
      </c>
      <c r="BO282" s="2" t="s">
        <v>1844</v>
      </c>
      <c r="BP282" s="2" t="s">
        <v>1844</v>
      </c>
      <c r="BQ282" s="2" t="s">
        <v>1292</v>
      </c>
      <c r="BR282" s="2" t="s">
        <v>1844</v>
      </c>
      <c r="BS282" s="2" t="s">
        <v>1844</v>
      </c>
      <c r="BT282" s="2" t="s">
        <v>5568</v>
      </c>
      <c r="BU282" s="2" t="s">
        <v>1844</v>
      </c>
      <c r="BV282" s="2" t="s">
        <v>1844</v>
      </c>
      <c r="BW282" s="2" t="s">
        <v>1844</v>
      </c>
      <c r="BX282" s="2" t="s">
        <v>1844</v>
      </c>
      <c r="BY282" s="2" t="s">
        <v>1844</v>
      </c>
      <c r="BZ282" s="2" t="s">
        <v>1844</v>
      </c>
      <c r="CA282" s="2" t="s">
        <v>1844</v>
      </c>
      <c r="CB282" s="2" t="s">
        <v>1844</v>
      </c>
      <c r="CC282" s="2" t="s">
        <v>1844</v>
      </c>
      <c r="CD282" s="2" t="s">
        <v>1844</v>
      </c>
      <c r="CE282" s="2" t="s">
        <v>1854</v>
      </c>
      <c r="CF282" s="2" t="s">
        <v>1844</v>
      </c>
      <c r="CG282" s="2" t="s">
        <v>1844</v>
      </c>
      <c r="CH282" s="2" t="s">
        <v>1844</v>
      </c>
      <c r="CI282" s="2" t="s">
        <v>121</v>
      </c>
      <c r="CJ282" s="2" t="s">
        <v>1844</v>
      </c>
      <c r="CK282" s="2" t="s">
        <v>5132</v>
      </c>
      <c r="CL282" s="2" t="s">
        <v>1844</v>
      </c>
      <c r="CM282" s="2" t="s">
        <v>1844</v>
      </c>
      <c r="CN282" s="2" t="s">
        <v>1851</v>
      </c>
      <c r="CO282" s="2" t="s">
        <v>1855</v>
      </c>
      <c r="CP282" s="2" t="s">
        <v>1844</v>
      </c>
      <c r="CQ282" s="2" t="s">
        <v>1844</v>
      </c>
      <c r="CR282" s="2" t="s">
        <v>1847</v>
      </c>
      <c r="CS282" s="2" t="s">
        <v>1844</v>
      </c>
      <c r="CT282" s="2" t="s">
        <v>1844</v>
      </c>
      <c r="CU282" s="2" t="s">
        <v>1844</v>
      </c>
      <c r="CV282" s="2" t="s">
        <v>5134</v>
      </c>
      <c r="CW282" s="3">
        <v>45439</v>
      </c>
      <c r="CX282" s="3">
        <v>45439</v>
      </c>
      <c r="CY282" s="3">
        <v>45439</v>
      </c>
      <c r="CZ282" s="28">
        <v>191322</v>
      </c>
      <c r="DA282" s="4">
        <v>0</v>
      </c>
      <c r="DB282" s="3"/>
      <c r="DC282" s="3"/>
      <c r="DD282" s="3">
        <v>45439</v>
      </c>
      <c r="DE282" s="3">
        <v>45436</v>
      </c>
      <c r="DF282" s="3"/>
      <c r="DG282" s="3">
        <v>45470</v>
      </c>
      <c r="DH282" s="3"/>
      <c r="DI282" s="3">
        <v>45439</v>
      </c>
      <c r="DJ282" s="3">
        <v>45503</v>
      </c>
      <c r="DK282" s="28">
        <v>0</v>
      </c>
      <c r="DL282" s="3"/>
      <c r="DM282" s="28">
        <v>0</v>
      </c>
      <c r="DN282" s="28">
        <v>0</v>
      </c>
      <c r="DO282" s="3">
        <v>45439</v>
      </c>
      <c r="DP282" s="2" t="s">
        <v>5135</v>
      </c>
      <c r="DQ282" s="28">
        <v>0</v>
      </c>
      <c r="DR282" s="28">
        <v>0</v>
      </c>
      <c r="DS282" s="28">
        <v>0</v>
      </c>
      <c r="DT282" s="28">
        <v>191322</v>
      </c>
      <c r="DU282" s="2" t="s">
        <v>1844</v>
      </c>
    </row>
    <row r="283" spans="1:125" x14ac:dyDescent="0.25">
      <c r="A283" s="2" t="s">
        <v>4826</v>
      </c>
      <c r="B283" s="2" t="s">
        <v>1295</v>
      </c>
      <c r="C283" s="2" t="s">
        <v>51</v>
      </c>
      <c r="D283" s="2" t="s">
        <v>52</v>
      </c>
      <c r="E283" s="2" t="s">
        <v>1702</v>
      </c>
      <c r="F283" s="2" t="s">
        <v>5478</v>
      </c>
      <c r="G283" s="2" t="s">
        <v>10</v>
      </c>
      <c r="H283" s="2" t="s">
        <v>1129</v>
      </c>
      <c r="I283" s="2" t="s">
        <v>5121</v>
      </c>
      <c r="J283" s="2" t="s">
        <v>5122</v>
      </c>
      <c r="K283" s="2" t="s">
        <v>1281</v>
      </c>
      <c r="L283" s="2" t="s">
        <v>5139</v>
      </c>
      <c r="M283" s="2" t="s">
        <v>4825</v>
      </c>
      <c r="N283" s="2" t="s">
        <v>1646</v>
      </c>
      <c r="O283" s="2" t="s">
        <v>1870</v>
      </c>
      <c r="P283" s="2" t="s">
        <v>1844</v>
      </c>
      <c r="Q283" s="2" t="s">
        <v>1296</v>
      </c>
      <c r="R283" s="2" t="s">
        <v>1844</v>
      </c>
      <c r="S283" s="2" t="s">
        <v>1875</v>
      </c>
      <c r="T283" s="2" t="s">
        <v>1278</v>
      </c>
      <c r="U283" s="2" t="s">
        <v>1844</v>
      </c>
      <c r="V283" s="2" t="s">
        <v>1844</v>
      </c>
      <c r="W283" s="2" t="s">
        <v>5125</v>
      </c>
      <c r="X283" s="2" t="s">
        <v>5126</v>
      </c>
      <c r="Y283" s="2" t="s">
        <v>1871</v>
      </c>
      <c r="Z283" s="2" t="s">
        <v>1281</v>
      </c>
      <c r="AA283" s="2" t="s">
        <v>1281</v>
      </c>
      <c r="AB283" s="2" t="s">
        <v>5127</v>
      </c>
      <c r="AC283" s="2" t="s">
        <v>1852</v>
      </c>
      <c r="AD283" s="2" t="s">
        <v>1844</v>
      </c>
      <c r="AE283" s="2" t="s">
        <v>1844</v>
      </c>
      <c r="AF283" s="2" t="s">
        <v>1873</v>
      </c>
      <c r="AG283" s="2" t="s">
        <v>1844</v>
      </c>
      <c r="AH283" s="2" t="s">
        <v>1844</v>
      </c>
      <c r="AI283" s="2" t="s">
        <v>1844</v>
      </c>
      <c r="AJ283" s="2" t="s">
        <v>1281</v>
      </c>
      <c r="AK283" s="2" t="s">
        <v>1844</v>
      </c>
      <c r="AL283" s="2" t="s">
        <v>53</v>
      </c>
      <c r="AM283" s="2" t="s">
        <v>1844</v>
      </c>
      <c r="AN283" s="2" t="s">
        <v>1844</v>
      </c>
      <c r="AO283" s="2" t="s">
        <v>1857</v>
      </c>
      <c r="AP283" s="2" t="s">
        <v>1857</v>
      </c>
      <c r="AQ283" s="2" t="s">
        <v>1844</v>
      </c>
      <c r="AR283" s="2" t="s">
        <v>1844</v>
      </c>
      <c r="AS283" s="2" t="s">
        <v>1844</v>
      </c>
      <c r="AT283" s="2" t="s">
        <v>1844</v>
      </c>
      <c r="AU283" s="2" t="s">
        <v>1844</v>
      </c>
      <c r="AV283" s="2" t="s">
        <v>1281</v>
      </c>
      <c r="AW283" s="2" t="s">
        <v>5128</v>
      </c>
      <c r="AX283" s="2" t="s">
        <v>1844</v>
      </c>
      <c r="AY283" s="2" t="s">
        <v>1752</v>
      </c>
      <c r="AZ283" s="2" t="s">
        <v>2265</v>
      </c>
      <c r="BA283" s="2" t="s">
        <v>1844</v>
      </c>
      <c r="BB283" s="2" t="s">
        <v>1844</v>
      </c>
      <c r="BC283" s="2" t="s">
        <v>1844</v>
      </c>
      <c r="BD283" s="2" t="s">
        <v>1844</v>
      </c>
      <c r="BE283" s="2" t="s">
        <v>5129</v>
      </c>
      <c r="BF283" s="2" t="s">
        <v>5569</v>
      </c>
      <c r="BG283" s="2" t="s">
        <v>1905</v>
      </c>
      <c r="BH283" s="2" t="s">
        <v>5570</v>
      </c>
      <c r="BI283" s="2" t="s">
        <v>1857</v>
      </c>
      <c r="BJ283" s="2" t="s">
        <v>2795</v>
      </c>
      <c r="BK283" s="2" t="s">
        <v>1844</v>
      </c>
      <c r="BL283" s="2" t="s">
        <v>1025</v>
      </c>
      <c r="BM283" s="2" t="s">
        <v>1844</v>
      </c>
      <c r="BN283" s="2" t="s">
        <v>1872</v>
      </c>
      <c r="BO283" s="2" t="s">
        <v>1844</v>
      </c>
      <c r="BP283" s="2" t="s">
        <v>1844</v>
      </c>
      <c r="BQ283" s="2" t="s">
        <v>1292</v>
      </c>
      <c r="BR283" s="2" t="s">
        <v>1844</v>
      </c>
      <c r="BS283" s="2" t="s">
        <v>1844</v>
      </c>
      <c r="BT283" s="2" t="s">
        <v>5571</v>
      </c>
      <c r="BU283" s="2" t="s">
        <v>1844</v>
      </c>
      <c r="BV283" s="2" t="s">
        <v>1844</v>
      </c>
      <c r="BW283" s="2" t="s">
        <v>1844</v>
      </c>
      <c r="BX283" s="2" t="s">
        <v>1844</v>
      </c>
      <c r="BY283" s="2" t="s">
        <v>1844</v>
      </c>
      <c r="BZ283" s="2" t="s">
        <v>1844</v>
      </c>
      <c r="CA283" s="2" t="s">
        <v>1844</v>
      </c>
      <c r="CB283" s="2" t="s">
        <v>1844</v>
      </c>
      <c r="CC283" s="2" t="s">
        <v>1844</v>
      </c>
      <c r="CD283" s="2" t="s">
        <v>1844</v>
      </c>
      <c r="CE283" s="2" t="s">
        <v>1854</v>
      </c>
      <c r="CF283" s="2" t="s">
        <v>1844</v>
      </c>
      <c r="CG283" s="2" t="s">
        <v>5131</v>
      </c>
      <c r="CH283" s="2" t="s">
        <v>1844</v>
      </c>
      <c r="CI283" s="2" t="s">
        <v>55</v>
      </c>
      <c r="CJ283" s="2" t="s">
        <v>1844</v>
      </c>
      <c r="CK283" s="2" t="s">
        <v>5132</v>
      </c>
      <c r="CL283" s="2" t="s">
        <v>1844</v>
      </c>
      <c r="CM283" s="2" t="s">
        <v>1844</v>
      </c>
      <c r="CN283" s="2" t="s">
        <v>1851</v>
      </c>
      <c r="CO283" s="2" t="s">
        <v>1855</v>
      </c>
      <c r="CP283" s="2" t="s">
        <v>1844</v>
      </c>
      <c r="CQ283" s="2" t="s">
        <v>1844</v>
      </c>
      <c r="CR283" s="2" t="s">
        <v>1847</v>
      </c>
      <c r="CS283" s="2" t="s">
        <v>1876</v>
      </c>
      <c r="CT283" s="2" t="s">
        <v>1844</v>
      </c>
      <c r="CU283" s="2" t="s">
        <v>5133</v>
      </c>
      <c r="CV283" s="2" t="s">
        <v>5134</v>
      </c>
      <c r="CW283" s="3">
        <v>45436</v>
      </c>
      <c r="CX283" s="3">
        <v>45436</v>
      </c>
      <c r="CY283" s="3">
        <v>45436</v>
      </c>
      <c r="CZ283" s="28">
        <v>86096</v>
      </c>
      <c r="DA283" s="4">
        <v>0</v>
      </c>
      <c r="DB283" s="3"/>
      <c r="DC283" s="3"/>
      <c r="DD283" s="3">
        <v>45436</v>
      </c>
      <c r="DE283" s="3">
        <v>45436</v>
      </c>
      <c r="DF283" s="3"/>
      <c r="DG283" s="3">
        <v>45436</v>
      </c>
      <c r="DH283" s="3"/>
      <c r="DI283" s="3">
        <v>45436</v>
      </c>
      <c r="DJ283" s="3">
        <v>45498</v>
      </c>
      <c r="DK283" s="28">
        <v>0</v>
      </c>
      <c r="DL283" s="3"/>
      <c r="DM283" s="28">
        <v>0</v>
      </c>
      <c r="DN283" s="28">
        <v>0</v>
      </c>
      <c r="DO283" s="3">
        <v>45436</v>
      </c>
      <c r="DP283" s="2" t="s">
        <v>5135</v>
      </c>
      <c r="DQ283" s="28">
        <v>86096</v>
      </c>
      <c r="DR283" s="28">
        <v>0</v>
      </c>
      <c r="DS283" s="28">
        <v>86096</v>
      </c>
      <c r="DT283" s="28">
        <v>86096</v>
      </c>
      <c r="DU283" s="2" t="s">
        <v>1844</v>
      </c>
    </row>
    <row r="284" spans="1:125" x14ac:dyDescent="0.25">
      <c r="A284" s="2" t="s">
        <v>4801</v>
      </c>
      <c r="B284" s="2" t="s">
        <v>1298</v>
      </c>
      <c r="C284" s="2" t="s">
        <v>325</v>
      </c>
      <c r="D284" s="2" t="s">
        <v>326</v>
      </c>
      <c r="E284" s="2" t="s">
        <v>1700</v>
      </c>
      <c r="F284" s="2" t="s">
        <v>5478</v>
      </c>
      <c r="G284" s="2" t="s">
        <v>10</v>
      </c>
      <c r="H284" s="2" t="s">
        <v>67</v>
      </c>
      <c r="I284" s="2" t="s">
        <v>5121</v>
      </c>
      <c r="J284" s="2" t="s">
        <v>5122</v>
      </c>
      <c r="K284" s="2" t="s">
        <v>1281</v>
      </c>
      <c r="L284" s="2" t="s">
        <v>5148</v>
      </c>
      <c r="M284" s="2" t="s">
        <v>4800</v>
      </c>
      <c r="N284" s="2" t="s">
        <v>1645</v>
      </c>
      <c r="O284" s="2" t="s">
        <v>1960</v>
      </c>
      <c r="P284" s="2" t="s">
        <v>1844</v>
      </c>
      <c r="Q284" s="2" t="s">
        <v>1296</v>
      </c>
      <c r="R284" s="2" t="s">
        <v>1844</v>
      </c>
      <c r="S284" s="2" t="s">
        <v>1844</v>
      </c>
      <c r="T284" s="2" t="s">
        <v>1278</v>
      </c>
      <c r="U284" s="2" t="s">
        <v>1844</v>
      </c>
      <c r="V284" s="2" t="s">
        <v>1844</v>
      </c>
      <c r="W284" s="2" t="s">
        <v>5125</v>
      </c>
      <c r="X284" s="2" t="s">
        <v>5126</v>
      </c>
      <c r="Y284" s="2" t="s">
        <v>1914</v>
      </c>
      <c r="Z284" s="2" t="s">
        <v>1281</v>
      </c>
      <c r="AA284" s="2" t="s">
        <v>1281</v>
      </c>
      <c r="AB284" s="2" t="s">
        <v>5127</v>
      </c>
      <c r="AC284" s="2" t="s">
        <v>1852</v>
      </c>
      <c r="AD284" s="2" t="s">
        <v>1844</v>
      </c>
      <c r="AE284" s="2" t="s">
        <v>1844</v>
      </c>
      <c r="AF284" s="2" t="s">
        <v>1844</v>
      </c>
      <c r="AG284" s="2" t="s">
        <v>1844</v>
      </c>
      <c r="AH284" s="2" t="s">
        <v>1844</v>
      </c>
      <c r="AI284" s="2" t="s">
        <v>1844</v>
      </c>
      <c r="AJ284" s="2" t="s">
        <v>1281</v>
      </c>
      <c r="AK284" s="2" t="s">
        <v>1844</v>
      </c>
      <c r="AL284" s="2" t="s">
        <v>120</v>
      </c>
      <c r="AM284" s="2" t="s">
        <v>1844</v>
      </c>
      <c r="AN284" s="2" t="s">
        <v>1844</v>
      </c>
      <c r="AO284" s="2" t="s">
        <v>1857</v>
      </c>
      <c r="AP284" s="2" t="s">
        <v>1857</v>
      </c>
      <c r="AQ284" s="2" t="s">
        <v>1844</v>
      </c>
      <c r="AR284" s="2" t="s">
        <v>1844</v>
      </c>
      <c r="AS284" s="2" t="s">
        <v>1844</v>
      </c>
      <c r="AT284" s="2" t="s">
        <v>1844</v>
      </c>
      <c r="AU284" s="2" t="s">
        <v>1844</v>
      </c>
      <c r="AV284" s="2" t="s">
        <v>1281</v>
      </c>
      <c r="AW284" s="2" t="s">
        <v>5128</v>
      </c>
      <c r="AX284" s="2" t="s">
        <v>1844</v>
      </c>
      <c r="AY284" s="2" t="s">
        <v>1752</v>
      </c>
      <c r="AZ284" s="2" t="s">
        <v>3308</v>
      </c>
      <c r="BA284" s="2" t="s">
        <v>1844</v>
      </c>
      <c r="BB284" s="2" t="s">
        <v>1844</v>
      </c>
      <c r="BC284" s="2" t="s">
        <v>1844</v>
      </c>
      <c r="BD284" s="2" t="s">
        <v>1844</v>
      </c>
      <c r="BE284" s="2" t="s">
        <v>5129</v>
      </c>
      <c r="BF284" s="2" t="s">
        <v>2422</v>
      </c>
      <c r="BG284" s="2" t="s">
        <v>1905</v>
      </c>
      <c r="BH284" s="2" t="s">
        <v>4802</v>
      </c>
      <c r="BI284" s="2" t="s">
        <v>1857</v>
      </c>
      <c r="BJ284" s="2" t="s">
        <v>2349</v>
      </c>
      <c r="BK284" s="2" t="s">
        <v>1844</v>
      </c>
      <c r="BL284" s="2" t="s">
        <v>1015</v>
      </c>
      <c r="BM284" s="2" t="s">
        <v>1844</v>
      </c>
      <c r="BN284" s="2" t="s">
        <v>1844</v>
      </c>
      <c r="BO284" s="2" t="s">
        <v>1844</v>
      </c>
      <c r="BP284" s="2" t="s">
        <v>1844</v>
      </c>
      <c r="BQ284" s="2" t="s">
        <v>1292</v>
      </c>
      <c r="BR284" s="2" t="s">
        <v>1844</v>
      </c>
      <c r="BS284" s="2" t="s">
        <v>1844</v>
      </c>
      <c r="BT284" s="2" t="s">
        <v>5572</v>
      </c>
      <c r="BU284" s="2" t="s">
        <v>1844</v>
      </c>
      <c r="BV284" s="2" t="s">
        <v>1844</v>
      </c>
      <c r="BW284" s="2" t="s">
        <v>1844</v>
      </c>
      <c r="BX284" s="2" t="s">
        <v>1844</v>
      </c>
      <c r="BY284" s="2" t="s">
        <v>1844</v>
      </c>
      <c r="BZ284" s="2" t="s">
        <v>1844</v>
      </c>
      <c r="CA284" s="2" t="s">
        <v>1844</v>
      </c>
      <c r="CB284" s="2" t="s">
        <v>1844</v>
      </c>
      <c r="CC284" s="2" t="s">
        <v>1844</v>
      </c>
      <c r="CD284" s="2" t="s">
        <v>1844</v>
      </c>
      <c r="CE284" s="2" t="s">
        <v>1854</v>
      </c>
      <c r="CF284" s="2" t="s">
        <v>1844</v>
      </c>
      <c r="CG284" s="2" t="s">
        <v>5131</v>
      </c>
      <c r="CH284" s="2" t="s">
        <v>1844</v>
      </c>
      <c r="CI284" s="2" t="s">
        <v>121</v>
      </c>
      <c r="CJ284" s="2" t="s">
        <v>1844</v>
      </c>
      <c r="CK284" s="2" t="s">
        <v>5132</v>
      </c>
      <c r="CL284" s="2" t="s">
        <v>1844</v>
      </c>
      <c r="CM284" s="2" t="s">
        <v>1844</v>
      </c>
      <c r="CN284" s="2" t="s">
        <v>1851</v>
      </c>
      <c r="CO284" s="2" t="s">
        <v>1855</v>
      </c>
      <c r="CP284" s="2" t="s">
        <v>1844</v>
      </c>
      <c r="CQ284" s="2" t="s">
        <v>1844</v>
      </c>
      <c r="CR284" s="2" t="s">
        <v>1847</v>
      </c>
      <c r="CS284" s="2" t="s">
        <v>1844</v>
      </c>
      <c r="CT284" s="2" t="s">
        <v>1844</v>
      </c>
      <c r="CU284" s="2" t="s">
        <v>5133</v>
      </c>
      <c r="CV284" s="2" t="s">
        <v>5134</v>
      </c>
      <c r="CW284" s="3">
        <v>45430</v>
      </c>
      <c r="CX284" s="3">
        <v>45422</v>
      </c>
      <c r="CY284" s="3">
        <v>45422</v>
      </c>
      <c r="CZ284" s="28">
        <v>114889</v>
      </c>
      <c r="DA284" s="4">
        <v>0</v>
      </c>
      <c r="DB284" s="3"/>
      <c r="DC284" s="3"/>
      <c r="DD284" s="3">
        <v>45422</v>
      </c>
      <c r="DE284" s="3">
        <v>45422</v>
      </c>
      <c r="DF284" s="3"/>
      <c r="DG284" s="3">
        <v>45430</v>
      </c>
      <c r="DH284" s="3"/>
      <c r="DI284" s="3">
        <v>45422</v>
      </c>
      <c r="DJ284" s="3">
        <v>45498</v>
      </c>
      <c r="DK284" s="28">
        <v>0</v>
      </c>
      <c r="DL284" s="3"/>
      <c r="DM284" s="28">
        <v>0</v>
      </c>
      <c r="DN284" s="28">
        <v>0</v>
      </c>
      <c r="DO284" s="3">
        <v>45430</v>
      </c>
      <c r="DP284" s="2" t="s">
        <v>5135</v>
      </c>
      <c r="DQ284" s="28">
        <v>267849</v>
      </c>
      <c r="DR284" s="28">
        <v>0</v>
      </c>
      <c r="DS284" s="28">
        <v>267849</v>
      </c>
      <c r="DT284" s="28">
        <v>114889</v>
      </c>
      <c r="DU284" s="2" t="s">
        <v>1844</v>
      </c>
    </row>
    <row r="285" spans="1:125" x14ac:dyDescent="0.25">
      <c r="A285" s="2" t="s">
        <v>4794</v>
      </c>
      <c r="B285" s="2" t="s">
        <v>1298</v>
      </c>
      <c r="C285" s="2" t="s">
        <v>325</v>
      </c>
      <c r="D285" s="2" t="s">
        <v>326</v>
      </c>
      <c r="E285" s="2" t="s">
        <v>1699</v>
      </c>
      <c r="F285" s="2" t="s">
        <v>5478</v>
      </c>
      <c r="G285" s="2" t="s">
        <v>10</v>
      </c>
      <c r="H285" s="2" t="s">
        <v>8</v>
      </c>
      <c r="I285" s="2" t="s">
        <v>5121</v>
      </c>
      <c r="J285" s="2" t="s">
        <v>5122</v>
      </c>
      <c r="K285" s="2" t="s">
        <v>1281</v>
      </c>
      <c r="L285" s="2" t="s">
        <v>5123</v>
      </c>
      <c r="M285" s="2" t="s">
        <v>4793</v>
      </c>
      <c r="N285" s="2" t="s">
        <v>1646</v>
      </c>
      <c r="O285" s="2" t="s">
        <v>1960</v>
      </c>
      <c r="P285" s="2" t="s">
        <v>1844</v>
      </c>
      <c r="Q285" s="2" t="s">
        <v>1299</v>
      </c>
      <c r="R285" s="2" t="s">
        <v>1844</v>
      </c>
      <c r="S285" s="2" t="s">
        <v>1844</v>
      </c>
      <c r="T285" s="2" t="s">
        <v>1278</v>
      </c>
      <c r="U285" s="2" t="s">
        <v>1844</v>
      </c>
      <c r="V285" s="2" t="s">
        <v>1844</v>
      </c>
      <c r="W285" s="2" t="s">
        <v>5125</v>
      </c>
      <c r="X285" s="2" t="s">
        <v>5126</v>
      </c>
      <c r="Y285" s="2" t="s">
        <v>1914</v>
      </c>
      <c r="Z285" s="2" t="s">
        <v>1281</v>
      </c>
      <c r="AA285" s="2" t="s">
        <v>1281</v>
      </c>
      <c r="AB285" s="2" t="s">
        <v>5127</v>
      </c>
      <c r="AC285" s="2" t="s">
        <v>1852</v>
      </c>
      <c r="AD285" s="2" t="s">
        <v>1844</v>
      </c>
      <c r="AE285" s="2" t="s">
        <v>1844</v>
      </c>
      <c r="AF285" s="2" t="s">
        <v>1844</v>
      </c>
      <c r="AG285" s="2" t="s">
        <v>1844</v>
      </c>
      <c r="AH285" s="2" t="s">
        <v>1844</v>
      </c>
      <c r="AI285" s="2" t="s">
        <v>1844</v>
      </c>
      <c r="AJ285" s="2" t="s">
        <v>1281</v>
      </c>
      <c r="AK285" s="2" t="s">
        <v>1844</v>
      </c>
      <c r="AL285" s="2" t="s">
        <v>120</v>
      </c>
      <c r="AM285" s="2" t="s">
        <v>1844</v>
      </c>
      <c r="AN285" s="2" t="s">
        <v>1844</v>
      </c>
      <c r="AO285" s="2" t="s">
        <v>1857</v>
      </c>
      <c r="AP285" s="2" t="s">
        <v>1857</v>
      </c>
      <c r="AQ285" s="2" t="s">
        <v>1844</v>
      </c>
      <c r="AR285" s="2" t="s">
        <v>1844</v>
      </c>
      <c r="AS285" s="2" t="s">
        <v>1844</v>
      </c>
      <c r="AT285" s="2" t="s">
        <v>1844</v>
      </c>
      <c r="AU285" s="2" t="s">
        <v>1844</v>
      </c>
      <c r="AV285" s="2" t="s">
        <v>1281</v>
      </c>
      <c r="AW285" s="2" t="s">
        <v>5128</v>
      </c>
      <c r="AX285" s="2" t="s">
        <v>1844</v>
      </c>
      <c r="AY285" s="2" t="s">
        <v>1752</v>
      </c>
      <c r="AZ285" s="2" t="s">
        <v>3828</v>
      </c>
      <c r="BA285" s="2" t="s">
        <v>1844</v>
      </c>
      <c r="BB285" s="2" t="s">
        <v>1844</v>
      </c>
      <c r="BC285" s="2" t="s">
        <v>1844</v>
      </c>
      <c r="BD285" s="2" t="s">
        <v>1844</v>
      </c>
      <c r="BE285" s="2" t="s">
        <v>5129</v>
      </c>
      <c r="BF285" s="2" t="s">
        <v>1905</v>
      </c>
      <c r="BG285" s="2" t="s">
        <v>2190</v>
      </c>
      <c r="BH285" s="2" t="s">
        <v>4795</v>
      </c>
      <c r="BI285" s="2" t="s">
        <v>1857</v>
      </c>
      <c r="BJ285" s="2" t="s">
        <v>2272</v>
      </c>
      <c r="BK285" s="2" t="s">
        <v>1844</v>
      </c>
      <c r="BL285" s="2" t="s">
        <v>1015</v>
      </c>
      <c r="BM285" s="2" t="s">
        <v>1844</v>
      </c>
      <c r="BN285" s="2" t="s">
        <v>1844</v>
      </c>
      <c r="BO285" s="2" t="s">
        <v>1844</v>
      </c>
      <c r="BP285" s="2" t="s">
        <v>1844</v>
      </c>
      <c r="BQ285" s="2" t="s">
        <v>1292</v>
      </c>
      <c r="BR285" s="2" t="s">
        <v>1844</v>
      </c>
      <c r="BS285" s="2" t="s">
        <v>1844</v>
      </c>
      <c r="BT285" s="2" t="s">
        <v>5573</v>
      </c>
      <c r="BU285" s="2" t="s">
        <v>1844</v>
      </c>
      <c r="BV285" s="2" t="s">
        <v>1844</v>
      </c>
      <c r="BW285" s="2" t="s">
        <v>1844</v>
      </c>
      <c r="BX285" s="2" t="s">
        <v>1844</v>
      </c>
      <c r="BY285" s="2" t="s">
        <v>1844</v>
      </c>
      <c r="BZ285" s="2" t="s">
        <v>1844</v>
      </c>
      <c r="CA285" s="2" t="s">
        <v>1844</v>
      </c>
      <c r="CB285" s="2" t="s">
        <v>1844</v>
      </c>
      <c r="CC285" s="2" t="s">
        <v>1844</v>
      </c>
      <c r="CD285" s="2" t="s">
        <v>1844</v>
      </c>
      <c r="CE285" s="2" t="s">
        <v>1854</v>
      </c>
      <c r="CF285" s="2" t="s">
        <v>1844</v>
      </c>
      <c r="CG285" s="2" t="s">
        <v>5131</v>
      </c>
      <c r="CH285" s="2" t="s">
        <v>1844</v>
      </c>
      <c r="CI285" s="2" t="s">
        <v>121</v>
      </c>
      <c r="CJ285" s="2" t="s">
        <v>1844</v>
      </c>
      <c r="CK285" s="2" t="s">
        <v>5132</v>
      </c>
      <c r="CL285" s="2" t="s">
        <v>1844</v>
      </c>
      <c r="CM285" s="2" t="s">
        <v>1844</v>
      </c>
      <c r="CN285" s="2" t="s">
        <v>1851</v>
      </c>
      <c r="CO285" s="2" t="s">
        <v>1855</v>
      </c>
      <c r="CP285" s="2" t="s">
        <v>1844</v>
      </c>
      <c r="CQ285" s="2" t="s">
        <v>1844</v>
      </c>
      <c r="CR285" s="2" t="s">
        <v>1847</v>
      </c>
      <c r="CS285" s="2" t="s">
        <v>1844</v>
      </c>
      <c r="CT285" s="2" t="s">
        <v>1844</v>
      </c>
      <c r="CU285" s="2" t="s">
        <v>5133</v>
      </c>
      <c r="CV285" s="2" t="s">
        <v>5134</v>
      </c>
      <c r="CW285" s="3">
        <v>45422</v>
      </c>
      <c r="CX285" s="3">
        <v>45421</v>
      </c>
      <c r="CY285" s="3">
        <v>45421</v>
      </c>
      <c r="CZ285" s="28">
        <v>286983</v>
      </c>
      <c r="DA285" s="4">
        <v>0</v>
      </c>
      <c r="DB285" s="3"/>
      <c r="DC285" s="3"/>
      <c r="DD285" s="3">
        <v>45421</v>
      </c>
      <c r="DE285" s="3">
        <v>45421</v>
      </c>
      <c r="DF285" s="3"/>
      <c r="DG285" s="3">
        <v>45422</v>
      </c>
      <c r="DH285" s="3">
        <v>45421</v>
      </c>
      <c r="DI285" s="3">
        <v>45421</v>
      </c>
      <c r="DJ285" s="3">
        <v>45498</v>
      </c>
      <c r="DK285" s="28">
        <v>0</v>
      </c>
      <c r="DL285" s="3"/>
      <c r="DM285" s="28">
        <v>0</v>
      </c>
      <c r="DN285" s="28">
        <v>0</v>
      </c>
      <c r="DO285" s="3">
        <v>45421</v>
      </c>
      <c r="DP285" s="2" t="s">
        <v>5135</v>
      </c>
      <c r="DQ285" s="28">
        <v>0</v>
      </c>
      <c r="DR285" s="28">
        <v>0</v>
      </c>
      <c r="DS285" s="28">
        <v>0</v>
      </c>
      <c r="DT285" s="28">
        <v>286983</v>
      </c>
      <c r="DU285" s="2" t="s">
        <v>1844</v>
      </c>
    </row>
    <row r="286" spans="1:125" x14ac:dyDescent="0.25">
      <c r="A286" s="2" t="s">
        <v>4792</v>
      </c>
      <c r="B286" s="2" t="s">
        <v>1295</v>
      </c>
      <c r="C286" s="2" t="s">
        <v>51</v>
      </c>
      <c r="D286" s="2" t="s">
        <v>52</v>
      </c>
      <c r="E286" s="2" t="s">
        <v>1698</v>
      </c>
      <c r="F286" s="2" t="s">
        <v>5478</v>
      </c>
      <c r="G286" s="2" t="s">
        <v>10</v>
      </c>
      <c r="H286" s="2" t="s">
        <v>1042</v>
      </c>
      <c r="I286" s="2" t="s">
        <v>5121</v>
      </c>
      <c r="J286" s="2" t="s">
        <v>5122</v>
      </c>
      <c r="K286" s="2" t="s">
        <v>1281</v>
      </c>
      <c r="L286" s="2" t="s">
        <v>5139</v>
      </c>
      <c r="M286" s="2" t="s">
        <v>4791</v>
      </c>
      <c r="N286" s="2" t="s">
        <v>1645</v>
      </c>
      <c r="O286" s="2" t="s">
        <v>1870</v>
      </c>
      <c r="P286" s="2" t="s">
        <v>1844</v>
      </c>
      <c r="Q286" s="2" t="s">
        <v>1296</v>
      </c>
      <c r="R286" s="2" t="s">
        <v>1844</v>
      </c>
      <c r="S286" s="2" t="s">
        <v>1875</v>
      </c>
      <c r="T286" s="2" t="s">
        <v>1278</v>
      </c>
      <c r="U286" s="2" t="s">
        <v>1844</v>
      </c>
      <c r="V286" s="2" t="s">
        <v>1844</v>
      </c>
      <c r="W286" s="2" t="s">
        <v>5125</v>
      </c>
      <c r="X286" s="2" t="s">
        <v>5126</v>
      </c>
      <c r="Y286" s="2" t="s">
        <v>1871</v>
      </c>
      <c r="Z286" s="2" t="s">
        <v>1281</v>
      </c>
      <c r="AA286" s="2" t="s">
        <v>1281</v>
      </c>
      <c r="AB286" s="2" t="s">
        <v>5127</v>
      </c>
      <c r="AC286" s="2" t="s">
        <v>1852</v>
      </c>
      <c r="AD286" s="2" t="s">
        <v>1844</v>
      </c>
      <c r="AE286" s="2" t="s">
        <v>1844</v>
      </c>
      <c r="AF286" s="2" t="s">
        <v>1873</v>
      </c>
      <c r="AG286" s="2" t="s">
        <v>1844</v>
      </c>
      <c r="AH286" s="2" t="s">
        <v>1844</v>
      </c>
      <c r="AI286" s="2" t="s">
        <v>1844</v>
      </c>
      <c r="AJ286" s="2" t="s">
        <v>1281</v>
      </c>
      <c r="AK286" s="2" t="s">
        <v>1844</v>
      </c>
      <c r="AL286" s="2" t="s">
        <v>53</v>
      </c>
      <c r="AM286" s="2" t="s">
        <v>1844</v>
      </c>
      <c r="AN286" s="2" t="s">
        <v>1844</v>
      </c>
      <c r="AO286" s="2" t="s">
        <v>1857</v>
      </c>
      <c r="AP286" s="2" t="s">
        <v>1857</v>
      </c>
      <c r="AQ286" s="2" t="s">
        <v>1844</v>
      </c>
      <c r="AR286" s="2" t="s">
        <v>1844</v>
      </c>
      <c r="AS286" s="2" t="s">
        <v>1844</v>
      </c>
      <c r="AT286" s="2" t="s">
        <v>1844</v>
      </c>
      <c r="AU286" s="2" t="s">
        <v>1844</v>
      </c>
      <c r="AV286" s="2" t="s">
        <v>1281</v>
      </c>
      <c r="AW286" s="2" t="s">
        <v>5128</v>
      </c>
      <c r="AX286" s="2" t="s">
        <v>1844</v>
      </c>
      <c r="AY286" s="2" t="s">
        <v>1752</v>
      </c>
      <c r="AZ286" s="2" t="s">
        <v>2299</v>
      </c>
      <c r="BA286" s="2" t="s">
        <v>1844</v>
      </c>
      <c r="BB286" s="2" t="s">
        <v>1844</v>
      </c>
      <c r="BC286" s="2" t="s">
        <v>1844</v>
      </c>
      <c r="BD286" s="2" t="s">
        <v>1844</v>
      </c>
      <c r="BE286" s="2" t="s">
        <v>5129</v>
      </c>
      <c r="BF286" s="2" t="s">
        <v>5574</v>
      </c>
      <c r="BG286" s="2" t="s">
        <v>1905</v>
      </c>
      <c r="BH286" s="2" t="s">
        <v>4100</v>
      </c>
      <c r="BI286" s="2" t="s">
        <v>1857</v>
      </c>
      <c r="BJ286" s="2" t="s">
        <v>2107</v>
      </c>
      <c r="BK286" s="2" t="s">
        <v>1844</v>
      </c>
      <c r="BL286" s="2" t="s">
        <v>1025</v>
      </c>
      <c r="BM286" s="2" t="s">
        <v>1844</v>
      </c>
      <c r="BN286" s="2" t="s">
        <v>1872</v>
      </c>
      <c r="BO286" s="2" t="s">
        <v>1844</v>
      </c>
      <c r="BP286" s="2" t="s">
        <v>1844</v>
      </c>
      <c r="BQ286" s="2" t="s">
        <v>1292</v>
      </c>
      <c r="BR286" s="2" t="s">
        <v>1844</v>
      </c>
      <c r="BS286" s="2" t="s">
        <v>1844</v>
      </c>
      <c r="BT286" s="2" t="s">
        <v>5575</v>
      </c>
      <c r="BU286" s="2" t="s">
        <v>1844</v>
      </c>
      <c r="BV286" s="2" t="s">
        <v>1844</v>
      </c>
      <c r="BW286" s="2" t="s">
        <v>1844</v>
      </c>
      <c r="BX286" s="2" t="s">
        <v>1844</v>
      </c>
      <c r="BY286" s="2" t="s">
        <v>1844</v>
      </c>
      <c r="BZ286" s="2" t="s">
        <v>1844</v>
      </c>
      <c r="CA286" s="2" t="s">
        <v>1844</v>
      </c>
      <c r="CB286" s="2" t="s">
        <v>1844</v>
      </c>
      <c r="CC286" s="2" t="s">
        <v>1844</v>
      </c>
      <c r="CD286" s="2" t="s">
        <v>1844</v>
      </c>
      <c r="CE286" s="2" t="s">
        <v>1854</v>
      </c>
      <c r="CF286" s="2" t="s">
        <v>1844</v>
      </c>
      <c r="CG286" s="2" t="s">
        <v>5131</v>
      </c>
      <c r="CH286" s="2" t="s">
        <v>1844</v>
      </c>
      <c r="CI286" s="2" t="s">
        <v>55</v>
      </c>
      <c r="CJ286" s="2" t="s">
        <v>1844</v>
      </c>
      <c r="CK286" s="2" t="s">
        <v>5132</v>
      </c>
      <c r="CL286" s="2" t="s">
        <v>1844</v>
      </c>
      <c r="CM286" s="2" t="s">
        <v>1844</v>
      </c>
      <c r="CN286" s="2" t="s">
        <v>1851</v>
      </c>
      <c r="CO286" s="2" t="s">
        <v>1855</v>
      </c>
      <c r="CP286" s="2" t="s">
        <v>1844</v>
      </c>
      <c r="CQ286" s="2" t="s">
        <v>1844</v>
      </c>
      <c r="CR286" s="2" t="s">
        <v>1847</v>
      </c>
      <c r="CS286" s="2" t="s">
        <v>1876</v>
      </c>
      <c r="CT286" s="2" t="s">
        <v>1844</v>
      </c>
      <c r="CU286" s="2" t="s">
        <v>5133</v>
      </c>
      <c r="CV286" s="2" t="s">
        <v>5134</v>
      </c>
      <c r="CW286" s="3">
        <v>45451</v>
      </c>
      <c r="CX286" s="3">
        <v>45421</v>
      </c>
      <c r="CY286" s="3">
        <v>45421</v>
      </c>
      <c r="CZ286" s="28">
        <v>382646</v>
      </c>
      <c r="DA286" s="4">
        <v>0</v>
      </c>
      <c r="DB286" s="3"/>
      <c r="DC286" s="3"/>
      <c r="DD286" s="3">
        <v>45421</v>
      </c>
      <c r="DE286" s="3">
        <v>45421</v>
      </c>
      <c r="DF286" s="3"/>
      <c r="DG286" s="3">
        <v>45451</v>
      </c>
      <c r="DH286" s="3"/>
      <c r="DI286" s="3">
        <v>45421</v>
      </c>
      <c r="DJ286" s="3">
        <v>45498</v>
      </c>
      <c r="DK286" s="28">
        <v>0</v>
      </c>
      <c r="DL286" s="3"/>
      <c r="DM286" s="28">
        <v>0</v>
      </c>
      <c r="DN286" s="28">
        <v>0</v>
      </c>
      <c r="DO286" s="3">
        <v>45451</v>
      </c>
      <c r="DP286" s="2" t="s">
        <v>5135</v>
      </c>
      <c r="DQ286" s="28">
        <v>382646</v>
      </c>
      <c r="DR286" s="28">
        <v>0</v>
      </c>
      <c r="DS286" s="28">
        <v>382646</v>
      </c>
      <c r="DT286" s="28">
        <v>382646</v>
      </c>
      <c r="DU286" s="2" t="s">
        <v>1844</v>
      </c>
    </row>
    <row r="287" spans="1:125" x14ac:dyDescent="0.25">
      <c r="A287" s="2" t="s">
        <v>4767</v>
      </c>
      <c r="B287" s="2" t="s">
        <v>1295</v>
      </c>
      <c r="C287" s="2" t="s">
        <v>51</v>
      </c>
      <c r="D287" s="2" t="s">
        <v>52</v>
      </c>
      <c r="E287" s="2" t="s">
        <v>1695</v>
      </c>
      <c r="F287" s="2" t="s">
        <v>5478</v>
      </c>
      <c r="G287" s="2" t="s">
        <v>10</v>
      </c>
      <c r="H287" s="2" t="s">
        <v>1042</v>
      </c>
      <c r="I287" s="2" t="s">
        <v>5121</v>
      </c>
      <c r="J287" s="2" t="s">
        <v>5122</v>
      </c>
      <c r="K287" s="2" t="s">
        <v>1281</v>
      </c>
      <c r="L287" s="2" t="s">
        <v>5139</v>
      </c>
      <c r="M287" s="2" t="s">
        <v>4766</v>
      </c>
      <c r="N287" s="2" t="s">
        <v>1645</v>
      </c>
      <c r="O287" s="2" t="s">
        <v>1870</v>
      </c>
      <c r="P287" s="2" t="s">
        <v>1844</v>
      </c>
      <c r="Q287" s="2" t="s">
        <v>1296</v>
      </c>
      <c r="R287" s="2" t="s">
        <v>1844</v>
      </c>
      <c r="S287" s="2" t="s">
        <v>1875</v>
      </c>
      <c r="T287" s="2" t="s">
        <v>1278</v>
      </c>
      <c r="U287" s="2" t="s">
        <v>1844</v>
      </c>
      <c r="V287" s="2" t="s">
        <v>1844</v>
      </c>
      <c r="W287" s="2" t="s">
        <v>5125</v>
      </c>
      <c r="X287" s="2" t="s">
        <v>5126</v>
      </c>
      <c r="Y287" s="2" t="s">
        <v>1871</v>
      </c>
      <c r="Z287" s="2" t="s">
        <v>1281</v>
      </c>
      <c r="AA287" s="2" t="s">
        <v>1281</v>
      </c>
      <c r="AB287" s="2" t="s">
        <v>5127</v>
      </c>
      <c r="AC287" s="2" t="s">
        <v>1852</v>
      </c>
      <c r="AD287" s="2" t="s">
        <v>1844</v>
      </c>
      <c r="AE287" s="2" t="s">
        <v>1844</v>
      </c>
      <c r="AF287" s="2" t="s">
        <v>1873</v>
      </c>
      <c r="AG287" s="2" t="s">
        <v>1844</v>
      </c>
      <c r="AH287" s="2" t="s">
        <v>1844</v>
      </c>
      <c r="AI287" s="2" t="s">
        <v>1844</v>
      </c>
      <c r="AJ287" s="2" t="s">
        <v>1281</v>
      </c>
      <c r="AK287" s="2" t="s">
        <v>1844</v>
      </c>
      <c r="AL287" s="2" t="s">
        <v>53</v>
      </c>
      <c r="AM287" s="2" t="s">
        <v>1844</v>
      </c>
      <c r="AN287" s="2" t="s">
        <v>1844</v>
      </c>
      <c r="AO287" s="2" t="s">
        <v>1857</v>
      </c>
      <c r="AP287" s="2" t="s">
        <v>1857</v>
      </c>
      <c r="AQ287" s="2" t="s">
        <v>1844</v>
      </c>
      <c r="AR287" s="2" t="s">
        <v>1844</v>
      </c>
      <c r="AS287" s="2" t="s">
        <v>1844</v>
      </c>
      <c r="AT287" s="2" t="s">
        <v>1844</v>
      </c>
      <c r="AU287" s="2" t="s">
        <v>1844</v>
      </c>
      <c r="AV287" s="2" t="s">
        <v>1281</v>
      </c>
      <c r="AW287" s="2" t="s">
        <v>5128</v>
      </c>
      <c r="AX287" s="2" t="s">
        <v>1844</v>
      </c>
      <c r="AY287" s="2" t="s">
        <v>1752</v>
      </c>
      <c r="AZ287" s="2" t="s">
        <v>3675</v>
      </c>
      <c r="BA287" s="2" t="s">
        <v>1844</v>
      </c>
      <c r="BB287" s="2" t="s">
        <v>1844</v>
      </c>
      <c r="BC287" s="2" t="s">
        <v>1844</v>
      </c>
      <c r="BD287" s="2" t="s">
        <v>1844</v>
      </c>
      <c r="BE287" s="2" t="s">
        <v>5129</v>
      </c>
      <c r="BF287" s="2" t="s">
        <v>3675</v>
      </c>
      <c r="BG287" s="2" t="s">
        <v>2401</v>
      </c>
      <c r="BH287" s="2" t="s">
        <v>5576</v>
      </c>
      <c r="BI287" s="2" t="s">
        <v>1857</v>
      </c>
      <c r="BJ287" s="2" t="s">
        <v>2401</v>
      </c>
      <c r="BK287" s="2" t="s">
        <v>1844</v>
      </c>
      <c r="BL287" s="2" t="s">
        <v>1025</v>
      </c>
      <c r="BM287" s="2" t="s">
        <v>1844</v>
      </c>
      <c r="BN287" s="2" t="s">
        <v>1872</v>
      </c>
      <c r="BO287" s="2" t="s">
        <v>1844</v>
      </c>
      <c r="BP287" s="2" t="s">
        <v>1844</v>
      </c>
      <c r="BQ287" s="2" t="s">
        <v>1292</v>
      </c>
      <c r="BR287" s="2" t="s">
        <v>1844</v>
      </c>
      <c r="BS287" s="2" t="s">
        <v>1844</v>
      </c>
      <c r="BT287" s="2" t="s">
        <v>5577</v>
      </c>
      <c r="BU287" s="2" t="s">
        <v>1844</v>
      </c>
      <c r="BV287" s="2" t="s">
        <v>1844</v>
      </c>
      <c r="BW287" s="2" t="s">
        <v>1844</v>
      </c>
      <c r="BX287" s="2" t="s">
        <v>1844</v>
      </c>
      <c r="BY287" s="2" t="s">
        <v>1844</v>
      </c>
      <c r="BZ287" s="2" t="s">
        <v>1844</v>
      </c>
      <c r="CA287" s="2" t="s">
        <v>1844</v>
      </c>
      <c r="CB287" s="2" t="s">
        <v>1844</v>
      </c>
      <c r="CC287" s="2" t="s">
        <v>1844</v>
      </c>
      <c r="CD287" s="2" t="s">
        <v>1844</v>
      </c>
      <c r="CE287" s="2" t="s">
        <v>1854</v>
      </c>
      <c r="CF287" s="2" t="s">
        <v>1844</v>
      </c>
      <c r="CG287" s="2" t="s">
        <v>5131</v>
      </c>
      <c r="CH287" s="2" t="s">
        <v>1844</v>
      </c>
      <c r="CI287" s="2" t="s">
        <v>55</v>
      </c>
      <c r="CJ287" s="2" t="s">
        <v>1844</v>
      </c>
      <c r="CK287" s="2" t="s">
        <v>5132</v>
      </c>
      <c r="CL287" s="2" t="s">
        <v>1844</v>
      </c>
      <c r="CM287" s="2" t="s">
        <v>1844</v>
      </c>
      <c r="CN287" s="2" t="s">
        <v>1851</v>
      </c>
      <c r="CO287" s="2" t="s">
        <v>1855</v>
      </c>
      <c r="CP287" s="2" t="s">
        <v>1844</v>
      </c>
      <c r="CQ287" s="2" t="s">
        <v>1844</v>
      </c>
      <c r="CR287" s="2" t="s">
        <v>1847</v>
      </c>
      <c r="CS287" s="2" t="s">
        <v>1876</v>
      </c>
      <c r="CT287" s="2" t="s">
        <v>1844</v>
      </c>
      <c r="CU287" s="2" t="s">
        <v>5133</v>
      </c>
      <c r="CV287" s="2" t="s">
        <v>5134</v>
      </c>
      <c r="CW287" s="3">
        <v>45419</v>
      </c>
      <c r="CX287" s="3">
        <v>45419</v>
      </c>
      <c r="CY287" s="3">
        <v>45419</v>
      </c>
      <c r="CZ287" s="28">
        <v>19132</v>
      </c>
      <c r="DA287" s="4">
        <v>0</v>
      </c>
      <c r="DB287" s="3"/>
      <c r="DC287" s="3"/>
      <c r="DD287" s="3">
        <v>45419</v>
      </c>
      <c r="DE287" s="3">
        <v>45419</v>
      </c>
      <c r="DF287" s="3"/>
      <c r="DG287" s="3">
        <v>45419</v>
      </c>
      <c r="DH287" s="3"/>
      <c r="DI287" s="3">
        <v>45419</v>
      </c>
      <c r="DJ287" s="3">
        <v>45498</v>
      </c>
      <c r="DK287" s="28">
        <v>0</v>
      </c>
      <c r="DL287" s="3"/>
      <c r="DM287" s="28">
        <v>0</v>
      </c>
      <c r="DN287" s="28">
        <v>0</v>
      </c>
      <c r="DO287" s="3">
        <v>45419</v>
      </c>
      <c r="DP287" s="2" t="s">
        <v>5135</v>
      </c>
      <c r="DQ287" s="28">
        <v>19132</v>
      </c>
      <c r="DR287" s="28">
        <v>0</v>
      </c>
      <c r="DS287" s="28">
        <v>19132</v>
      </c>
      <c r="DT287" s="28">
        <v>19132</v>
      </c>
      <c r="DU287" s="2" t="s">
        <v>1844</v>
      </c>
    </row>
    <row r="288" spans="1:125" x14ac:dyDescent="0.25">
      <c r="A288" s="2" t="s">
        <v>4760</v>
      </c>
      <c r="B288" s="2" t="s">
        <v>1291</v>
      </c>
      <c r="C288" s="2" t="s">
        <v>405</v>
      </c>
      <c r="D288" s="2" t="s">
        <v>406</v>
      </c>
      <c r="E288" s="2" t="s">
        <v>1694</v>
      </c>
      <c r="F288" s="2" t="s">
        <v>5478</v>
      </c>
      <c r="G288" s="2" t="s">
        <v>10</v>
      </c>
      <c r="H288" s="2" t="s">
        <v>54</v>
      </c>
      <c r="I288" s="2" t="s">
        <v>5121</v>
      </c>
      <c r="J288" s="2" t="s">
        <v>5122</v>
      </c>
      <c r="K288" s="2" t="s">
        <v>1281</v>
      </c>
      <c r="L288" s="2" t="s">
        <v>5123</v>
      </c>
      <c r="M288" s="2" t="s">
        <v>4759</v>
      </c>
      <c r="N288" s="2" t="s">
        <v>1645</v>
      </c>
      <c r="O288" s="2" t="s">
        <v>1844</v>
      </c>
      <c r="P288" s="2" t="s">
        <v>1844</v>
      </c>
      <c r="Q288" s="2" t="s">
        <v>1296</v>
      </c>
      <c r="R288" s="2" t="s">
        <v>1844</v>
      </c>
      <c r="S288" s="2" t="s">
        <v>1844</v>
      </c>
      <c r="T288" s="2" t="s">
        <v>1278</v>
      </c>
      <c r="U288" s="2" t="s">
        <v>1844</v>
      </c>
      <c r="V288" s="2" t="s">
        <v>1844</v>
      </c>
      <c r="W288" s="2" t="s">
        <v>5125</v>
      </c>
      <c r="X288" s="2" t="s">
        <v>5126</v>
      </c>
      <c r="Y288" s="2" t="s">
        <v>1866</v>
      </c>
      <c r="Z288" s="2" t="s">
        <v>1281</v>
      </c>
      <c r="AA288" s="2" t="s">
        <v>1281</v>
      </c>
      <c r="AB288" s="2" t="s">
        <v>5127</v>
      </c>
      <c r="AC288" s="2" t="s">
        <v>1852</v>
      </c>
      <c r="AD288" s="2" t="s">
        <v>1844</v>
      </c>
      <c r="AE288" s="2" t="s">
        <v>1844</v>
      </c>
      <c r="AF288" s="2" t="s">
        <v>1844</v>
      </c>
      <c r="AG288" s="2" t="s">
        <v>1844</v>
      </c>
      <c r="AH288" s="2" t="s">
        <v>1844</v>
      </c>
      <c r="AI288" s="2" t="s">
        <v>1844</v>
      </c>
      <c r="AJ288" s="2" t="s">
        <v>1281</v>
      </c>
      <c r="AK288" s="2" t="s">
        <v>1844</v>
      </c>
      <c r="AL288" s="2" t="s">
        <v>154</v>
      </c>
      <c r="AM288" s="2" t="s">
        <v>1844</v>
      </c>
      <c r="AN288" s="2" t="s">
        <v>1844</v>
      </c>
      <c r="AO288" s="2" t="s">
        <v>1857</v>
      </c>
      <c r="AP288" s="2" t="s">
        <v>1857</v>
      </c>
      <c r="AQ288" s="2" t="s">
        <v>1844</v>
      </c>
      <c r="AR288" s="2" t="s">
        <v>1844</v>
      </c>
      <c r="AS288" s="2" t="s">
        <v>1844</v>
      </c>
      <c r="AT288" s="2" t="s">
        <v>1844</v>
      </c>
      <c r="AU288" s="2" t="s">
        <v>1844</v>
      </c>
      <c r="AV288" s="2" t="s">
        <v>1281</v>
      </c>
      <c r="AW288" s="2" t="s">
        <v>5128</v>
      </c>
      <c r="AX288" s="2" t="s">
        <v>1844</v>
      </c>
      <c r="AY288" s="2" t="s">
        <v>1752</v>
      </c>
      <c r="AZ288" s="2" t="s">
        <v>2311</v>
      </c>
      <c r="BA288" s="2" t="s">
        <v>1844</v>
      </c>
      <c r="BB288" s="2" t="s">
        <v>1844</v>
      </c>
      <c r="BC288" s="2" t="s">
        <v>1844</v>
      </c>
      <c r="BD288" s="2" t="s">
        <v>1844</v>
      </c>
      <c r="BE288" s="2" t="s">
        <v>5129</v>
      </c>
      <c r="BF288" s="2" t="s">
        <v>3828</v>
      </c>
      <c r="BG288" s="2" t="s">
        <v>1905</v>
      </c>
      <c r="BH288" s="2" t="s">
        <v>5578</v>
      </c>
      <c r="BI288" s="2" t="s">
        <v>1857</v>
      </c>
      <c r="BJ288" s="2" t="s">
        <v>2107</v>
      </c>
      <c r="BK288" s="2" t="s">
        <v>1844</v>
      </c>
      <c r="BL288" s="2" t="s">
        <v>1025</v>
      </c>
      <c r="BM288" s="2" t="s">
        <v>1844</v>
      </c>
      <c r="BN288" s="2" t="s">
        <v>1844</v>
      </c>
      <c r="BO288" s="2" t="s">
        <v>1844</v>
      </c>
      <c r="BP288" s="2" t="s">
        <v>1844</v>
      </c>
      <c r="BQ288" s="2" t="s">
        <v>1292</v>
      </c>
      <c r="BR288" s="2" t="s">
        <v>1844</v>
      </c>
      <c r="BS288" s="2" t="s">
        <v>1844</v>
      </c>
      <c r="BT288" s="2" t="s">
        <v>5579</v>
      </c>
      <c r="BU288" s="2" t="s">
        <v>1844</v>
      </c>
      <c r="BV288" s="2" t="s">
        <v>1844</v>
      </c>
      <c r="BW288" s="2" t="s">
        <v>1844</v>
      </c>
      <c r="BX288" s="2" t="s">
        <v>1844</v>
      </c>
      <c r="BY288" s="2" t="s">
        <v>1844</v>
      </c>
      <c r="BZ288" s="2" t="s">
        <v>1844</v>
      </c>
      <c r="CA288" s="2" t="s">
        <v>1844</v>
      </c>
      <c r="CB288" s="2" t="s">
        <v>1844</v>
      </c>
      <c r="CC288" s="2" t="s">
        <v>1844</v>
      </c>
      <c r="CD288" s="2" t="s">
        <v>1844</v>
      </c>
      <c r="CE288" s="2" t="s">
        <v>1854</v>
      </c>
      <c r="CF288" s="2" t="s">
        <v>1844</v>
      </c>
      <c r="CG288" s="2" t="s">
        <v>5131</v>
      </c>
      <c r="CH288" s="2" t="s">
        <v>1844</v>
      </c>
      <c r="CI288" s="2" t="s">
        <v>155</v>
      </c>
      <c r="CJ288" s="2" t="s">
        <v>1844</v>
      </c>
      <c r="CK288" s="2" t="s">
        <v>5132</v>
      </c>
      <c r="CL288" s="2" t="s">
        <v>1844</v>
      </c>
      <c r="CM288" s="2" t="s">
        <v>1844</v>
      </c>
      <c r="CN288" s="2" t="s">
        <v>1851</v>
      </c>
      <c r="CO288" s="2" t="s">
        <v>1855</v>
      </c>
      <c r="CP288" s="2" t="s">
        <v>1844</v>
      </c>
      <c r="CQ288" s="2" t="s">
        <v>1844</v>
      </c>
      <c r="CR288" s="2" t="s">
        <v>1844</v>
      </c>
      <c r="CS288" s="2" t="s">
        <v>1844</v>
      </c>
      <c r="CT288" s="2" t="s">
        <v>1844</v>
      </c>
      <c r="CU288" s="2" t="s">
        <v>5133</v>
      </c>
      <c r="CV288" s="2" t="s">
        <v>5134</v>
      </c>
      <c r="CW288" s="3">
        <v>45416</v>
      </c>
      <c r="CX288" s="3">
        <v>45416</v>
      </c>
      <c r="CY288" s="3">
        <v>45416</v>
      </c>
      <c r="CZ288" s="28">
        <v>573966</v>
      </c>
      <c r="DA288" s="4">
        <v>0</v>
      </c>
      <c r="DB288" s="3"/>
      <c r="DC288" s="3"/>
      <c r="DD288" s="3">
        <v>45416</v>
      </c>
      <c r="DE288" s="3">
        <v>45416</v>
      </c>
      <c r="DF288" s="3"/>
      <c r="DG288" s="3">
        <v>45417</v>
      </c>
      <c r="DH288" s="3"/>
      <c r="DI288" s="3">
        <v>45416</v>
      </c>
      <c r="DJ288" s="3">
        <v>45498</v>
      </c>
      <c r="DK288" s="28">
        <v>0</v>
      </c>
      <c r="DL288" s="3"/>
      <c r="DM288" s="28">
        <v>0</v>
      </c>
      <c r="DN288" s="28">
        <v>0</v>
      </c>
      <c r="DO288" s="3">
        <v>45416</v>
      </c>
      <c r="DP288" s="2" t="s">
        <v>5135</v>
      </c>
      <c r="DQ288" s="28">
        <v>573966</v>
      </c>
      <c r="DR288" s="28">
        <v>0</v>
      </c>
      <c r="DS288" s="28">
        <v>573966</v>
      </c>
      <c r="DT288" s="28">
        <v>573966</v>
      </c>
      <c r="DU288" s="2" t="s">
        <v>1844</v>
      </c>
    </row>
    <row r="289" spans="1:125" x14ac:dyDescent="0.25">
      <c r="A289" s="2" t="s">
        <v>4752</v>
      </c>
      <c r="B289" s="2" t="s">
        <v>1279</v>
      </c>
      <c r="C289" s="2" t="s">
        <v>183</v>
      </c>
      <c r="D289" s="2" t="s">
        <v>184</v>
      </c>
      <c r="E289" s="2" t="s">
        <v>1693</v>
      </c>
      <c r="F289" s="2" t="s">
        <v>5478</v>
      </c>
      <c r="G289" s="2" t="s">
        <v>10</v>
      </c>
      <c r="H289" s="2" t="s">
        <v>67</v>
      </c>
      <c r="I289" s="2" t="s">
        <v>5121</v>
      </c>
      <c r="J289" s="2" t="s">
        <v>5122</v>
      </c>
      <c r="K289" s="2" t="s">
        <v>1281</v>
      </c>
      <c r="L289" s="2" t="s">
        <v>5148</v>
      </c>
      <c r="M289" s="2" t="s">
        <v>4751</v>
      </c>
      <c r="N289" s="2" t="s">
        <v>1645</v>
      </c>
      <c r="O289" s="2" t="s">
        <v>1887</v>
      </c>
      <c r="P289" s="2" t="s">
        <v>1844</v>
      </c>
      <c r="Q289" s="2" t="s">
        <v>1296</v>
      </c>
      <c r="R289" s="2" t="s">
        <v>1844</v>
      </c>
      <c r="S289" s="2" t="s">
        <v>1844</v>
      </c>
      <c r="T289" s="2" t="s">
        <v>1278</v>
      </c>
      <c r="U289" s="2" t="s">
        <v>1844</v>
      </c>
      <c r="V289" s="2" t="s">
        <v>1844</v>
      </c>
      <c r="W289" s="2" t="s">
        <v>5125</v>
      </c>
      <c r="X289" s="2" t="s">
        <v>5126</v>
      </c>
      <c r="Y289" s="2" t="s">
        <v>1890</v>
      </c>
      <c r="Z289" s="2" t="s">
        <v>1281</v>
      </c>
      <c r="AA289" s="2" t="s">
        <v>1281</v>
      </c>
      <c r="AB289" s="2" t="s">
        <v>5127</v>
      </c>
      <c r="AC289" s="2" t="s">
        <v>1852</v>
      </c>
      <c r="AD289" s="2" t="s">
        <v>1844</v>
      </c>
      <c r="AE289" s="2" t="s">
        <v>1844</v>
      </c>
      <c r="AF289" s="2" t="s">
        <v>1844</v>
      </c>
      <c r="AG289" s="2" t="s">
        <v>1844</v>
      </c>
      <c r="AH289" s="2" t="s">
        <v>1844</v>
      </c>
      <c r="AI289" s="2" t="s">
        <v>1844</v>
      </c>
      <c r="AJ289" s="2" t="s">
        <v>1281</v>
      </c>
      <c r="AK289" s="2" t="s">
        <v>1844</v>
      </c>
      <c r="AL289" s="2" t="s">
        <v>185</v>
      </c>
      <c r="AM289" s="2" t="s">
        <v>1844</v>
      </c>
      <c r="AN289" s="2" t="s">
        <v>1844</v>
      </c>
      <c r="AO289" s="2" t="s">
        <v>1857</v>
      </c>
      <c r="AP289" s="2" t="s">
        <v>1857</v>
      </c>
      <c r="AQ289" s="2" t="s">
        <v>1844</v>
      </c>
      <c r="AR289" s="2" t="s">
        <v>1844</v>
      </c>
      <c r="AS289" s="2" t="s">
        <v>1844</v>
      </c>
      <c r="AT289" s="2" t="s">
        <v>1844</v>
      </c>
      <c r="AU289" s="2" t="s">
        <v>1844</v>
      </c>
      <c r="AV289" s="2" t="s">
        <v>1281</v>
      </c>
      <c r="AW289" s="2" t="s">
        <v>5128</v>
      </c>
      <c r="AX289" s="2" t="s">
        <v>1844</v>
      </c>
      <c r="AY289" s="2" t="s">
        <v>1752</v>
      </c>
      <c r="AZ289" s="2" t="s">
        <v>1894</v>
      </c>
      <c r="BA289" s="2" t="s">
        <v>1844</v>
      </c>
      <c r="BB289" s="2" t="s">
        <v>1844</v>
      </c>
      <c r="BC289" s="2" t="s">
        <v>1844</v>
      </c>
      <c r="BD289" s="2" t="s">
        <v>1844</v>
      </c>
      <c r="BE289" s="2" t="s">
        <v>5129</v>
      </c>
      <c r="BF289" s="2" t="s">
        <v>2401</v>
      </c>
      <c r="BG289" s="2" t="s">
        <v>1905</v>
      </c>
      <c r="BH289" s="2" t="s">
        <v>5580</v>
      </c>
      <c r="BI289" s="2" t="s">
        <v>1857</v>
      </c>
      <c r="BJ289" s="2" t="s">
        <v>4610</v>
      </c>
      <c r="BK289" s="2" t="s">
        <v>1844</v>
      </c>
      <c r="BL289" s="2" t="s">
        <v>1025</v>
      </c>
      <c r="BM289" s="2" t="s">
        <v>1844</v>
      </c>
      <c r="BN289" s="2" t="s">
        <v>1844</v>
      </c>
      <c r="BO289" s="2" t="s">
        <v>1844</v>
      </c>
      <c r="BP289" s="2" t="s">
        <v>1844</v>
      </c>
      <c r="BQ289" s="2" t="s">
        <v>1292</v>
      </c>
      <c r="BR289" s="2" t="s">
        <v>1844</v>
      </c>
      <c r="BS289" s="2" t="s">
        <v>1844</v>
      </c>
      <c r="BT289" s="2" t="s">
        <v>5581</v>
      </c>
      <c r="BU289" s="2" t="s">
        <v>1844</v>
      </c>
      <c r="BV289" s="2" t="s">
        <v>1844</v>
      </c>
      <c r="BW289" s="2" t="s">
        <v>1844</v>
      </c>
      <c r="BX289" s="2" t="s">
        <v>1844</v>
      </c>
      <c r="BY289" s="2" t="s">
        <v>1844</v>
      </c>
      <c r="BZ289" s="2" t="s">
        <v>1844</v>
      </c>
      <c r="CA289" s="2" t="s">
        <v>1844</v>
      </c>
      <c r="CB289" s="2" t="s">
        <v>1844</v>
      </c>
      <c r="CC289" s="2" t="s">
        <v>1844</v>
      </c>
      <c r="CD289" s="2" t="s">
        <v>1844</v>
      </c>
      <c r="CE289" s="2" t="s">
        <v>1854</v>
      </c>
      <c r="CF289" s="2" t="s">
        <v>1844</v>
      </c>
      <c r="CG289" s="2" t="s">
        <v>5131</v>
      </c>
      <c r="CH289" s="2" t="s">
        <v>1844</v>
      </c>
      <c r="CI289" s="2" t="s">
        <v>186</v>
      </c>
      <c r="CJ289" s="2" t="s">
        <v>1844</v>
      </c>
      <c r="CK289" s="2" t="s">
        <v>5132</v>
      </c>
      <c r="CL289" s="2" t="s">
        <v>1844</v>
      </c>
      <c r="CM289" s="2" t="s">
        <v>1844</v>
      </c>
      <c r="CN289" s="2" t="s">
        <v>1851</v>
      </c>
      <c r="CO289" s="2" t="s">
        <v>1855</v>
      </c>
      <c r="CP289" s="2" t="s">
        <v>1844</v>
      </c>
      <c r="CQ289" s="2" t="s">
        <v>1844</v>
      </c>
      <c r="CR289" s="2" t="s">
        <v>1847</v>
      </c>
      <c r="CS289" s="2" t="s">
        <v>1844</v>
      </c>
      <c r="CT289" s="2" t="s">
        <v>1844</v>
      </c>
      <c r="CU289" s="2" t="s">
        <v>5133</v>
      </c>
      <c r="CV289" s="2" t="s">
        <v>5134</v>
      </c>
      <c r="CW289" s="3">
        <v>45412</v>
      </c>
      <c r="CX289" s="3">
        <v>45412</v>
      </c>
      <c r="CY289" s="3">
        <v>45412</v>
      </c>
      <c r="CZ289" s="28">
        <v>47831</v>
      </c>
      <c r="DA289" s="4">
        <v>0</v>
      </c>
      <c r="DB289" s="3"/>
      <c r="DC289" s="3"/>
      <c r="DD289" s="3">
        <v>45412</v>
      </c>
      <c r="DE289" s="3">
        <v>45412</v>
      </c>
      <c r="DF289" s="3"/>
      <c r="DG289" s="3">
        <v>45412</v>
      </c>
      <c r="DH289" s="3"/>
      <c r="DI289" s="3">
        <v>45412</v>
      </c>
      <c r="DJ289" s="3">
        <v>45498</v>
      </c>
      <c r="DK289" s="28">
        <v>0</v>
      </c>
      <c r="DL289" s="3"/>
      <c r="DM289" s="28">
        <v>0</v>
      </c>
      <c r="DN289" s="28">
        <v>0</v>
      </c>
      <c r="DO289" s="3">
        <v>45412</v>
      </c>
      <c r="DP289" s="2" t="s">
        <v>5135</v>
      </c>
      <c r="DQ289" s="28">
        <v>47831</v>
      </c>
      <c r="DR289" s="28">
        <v>0</v>
      </c>
      <c r="DS289" s="28">
        <v>47831</v>
      </c>
      <c r="DT289" s="28">
        <v>47831</v>
      </c>
      <c r="DU289" s="2" t="s">
        <v>1844</v>
      </c>
    </row>
    <row r="290" spans="1:125" x14ac:dyDescent="0.25">
      <c r="A290" s="2" t="s">
        <v>4733</v>
      </c>
      <c r="B290" s="2" t="s">
        <v>1291</v>
      </c>
      <c r="C290" s="2" t="s">
        <v>405</v>
      </c>
      <c r="D290" s="2" t="s">
        <v>406</v>
      </c>
      <c r="E290" s="2" t="s">
        <v>1690</v>
      </c>
      <c r="F290" s="2" t="s">
        <v>5478</v>
      </c>
      <c r="G290" s="2" t="s">
        <v>10</v>
      </c>
      <c r="H290" s="2" t="s">
        <v>8</v>
      </c>
      <c r="I290" s="2" t="s">
        <v>5121</v>
      </c>
      <c r="J290" s="2" t="s">
        <v>5122</v>
      </c>
      <c r="K290" s="2" t="s">
        <v>1281</v>
      </c>
      <c r="L290" s="2" t="s">
        <v>5148</v>
      </c>
      <c r="M290" s="2" t="s">
        <v>4732</v>
      </c>
      <c r="N290" s="2" t="s">
        <v>1646</v>
      </c>
      <c r="O290" s="2" t="s">
        <v>1844</v>
      </c>
      <c r="P290" s="2" t="s">
        <v>1844</v>
      </c>
      <c r="Q290" s="2" t="s">
        <v>1299</v>
      </c>
      <c r="R290" s="2" t="s">
        <v>1844</v>
      </c>
      <c r="S290" s="2" t="s">
        <v>1844</v>
      </c>
      <c r="T290" s="2" t="s">
        <v>1278</v>
      </c>
      <c r="U290" s="2" t="s">
        <v>1844</v>
      </c>
      <c r="V290" s="2" t="s">
        <v>1844</v>
      </c>
      <c r="W290" s="2" t="s">
        <v>5125</v>
      </c>
      <c r="X290" s="2" t="s">
        <v>5126</v>
      </c>
      <c r="Y290" s="2" t="s">
        <v>1866</v>
      </c>
      <c r="Z290" s="2" t="s">
        <v>1281</v>
      </c>
      <c r="AA290" s="2" t="s">
        <v>1281</v>
      </c>
      <c r="AB290" s="2" t="s">
        <v>5127</v>
      </c>
      <c r="AC290" s="2" t="s">
        <v>1852</v>
      </c>
      <c r="AD290" s="2" t="s">
        <v>1844</v>
      </c>
      <c r="AE290" s="2" t="s">
        <v>1844</v>
      </c>
      <c r="AF290" s="2" t="s">
        <v>1844</v>
      </c>
      <c r="AG290" s="2" t="s">
        <v>1844</v>
      </c>
      <c r="AH290" s="2" t="s">
        <v>1844</v>
      </c>
      <c r="AI290" s="2" t="s">
        <v>1844</v>
      </c>
      <c r="AJ290" s="2" t="s">
        <v>1281</v>
      </c>
      <c r="AK290" s="2" t="s">
        <v>1844</v>
      </c>
      <c r="AL290" s="2" t="s">
        <v>154</v>
      </c>
      <c r="AM290" s="2" t="s">
        <v>1844</v>
      </c>
      <c r="AN290" s="2" t="s">
        <v>1844</v>
      </c>
      <c r="AO290" s="2" t="s">
        <v>1857</v>
      </c>
      <c r="AP290" s="2" t="s">
        <v>1857</v>
      </c>
      <c r="AQ290" s="2" t="s">
        <v>1844</v>
      </c>
      <c r="AR290" s="2" t="s">
        <v>1844</v>
      </c>
      <c r="AS290" s="2" t="s">
        <v>1844</v>
      </c>
      <c r="AT290" s="2" t="s">
        <v>1844</v>
      </c>
      <c r="AU290" s="2" t="s">
        <v>1844</v>
      </c>
      <c r="AV290" s="2" t="s">
        <v>1281</v>
      </c>
      <c r="AW290" s="2" t="s">
        <v>5128</v>
      </c>
      <c r="AX290" s="2" t="s">
        <v>1844</v>
      </c>
      <c r="AY290" s="2" t="s">
        <v>1752</v>
      </c>
      <c r="AZ290" s="2" t="s">
        <v>1877</v>
      </c>
      <c r="BA290" s="2" t="s">
        <v>1844</v>
      </c>
      <c r="BB290" s="2" t="s">
        <v>1844</v>
      </c>
      <c r="BC290" s="2" t="s">
        <v>1844</v>
      </c>
      <c r="BD290" s="2" t="s">
        <v>1844</v>
      </c>
      <c r="BE290" s="2" t="s">
        <v>5129</v>
      </c>
      <c r="BF290" s="2" t="s">
        <v>1905</v>
      </c>
      <c r="BG290" s="2" t="s">
        <v>2190</v>
      </c>
      <c r="BH290" s="2" t="s">
        <v>5582</v>
      </c>
      <c r="BI290" s="2" t="s">
        <v>1857</v>
      </c>
      <c r="BJ290" s="2" t="s">
        <v>3171</v>
      </c>
      <c r="BK290" s="2" t="s">
        <v>1844</v>
      </c>
      <c r="BL290" s="2" t="s">
        <v>1025</v>
      </c>
      <c r="BM290" s="2" t="s">
        <v>1844</v>
      </c>
      <c r="BN290" s="2" t="s">
        <v>1844</v>
      </c>
      <c r="BO290" s="2" t="s">
        <v>1844</v>
      </c>
      <c r="BP290" s="2" t="s">
        <v>1844</v>
      </c>
      <c r="BQ290" s="2" t="s">
        <v>1292</v>
      </c>
      <c r="BR290" s="2" t="s">
        <v>1844</v>
      </c>
      <c r="BS290" s="2" t="s">
        <v>1844</v>
      </c>
      <c r="BT290" s="2" t="s">
        <v>5583</v>
      </c>
      <c r="BU290" s="2" t="s">
        <v>1844</v>
      </c>
      <c r="BV290" s="2" t="s">
        <v>1844</v>
      </c>
      <c r="BW290" s="2" t="s">
        <v>1844</v>
      </c>
      <c r="BX290" s="2" t="s">
        <v>1844</v>
      </c>
      <c r="BY290" s="2" t="s">
        <v>1844</v>
      </c>
      <c r="BZ290" s="2" t="s">
        <v>1844</v>
      </c>
      <c r="CA290" s="2" t="s">
        <v>1844</v>
      </c>
      <c r="CB290" s="2" t="s">
        <v>1844</v>
      </c>
      <c r="CC290" s="2" t="s">
        <v>1844</v>
      </c>
      <c r="CD290" s="2" t="s">
        <v>1844</v>
      </c>
      <c r="CE290" s="2" t="s">
        <v>1854</v>
      </c>
      <c r="CF290" s="2" t="s">
        <v>1844</v>
      </c>
      <c r="CG290" s="2" t="s">
        <v>5131</v>
      </c>
      <c r="CH290" s="2" t="s">
        <v>1844</v>
      </c>
      <c r="CI290" s="2" t="s">
        <v>155</v>
      </c>
      <c r="CJ290" s="2" t="s">
        <v>1844</v>
      </c>
      <c r="CK290" s="2" t="s">
        <v>5132</v>
      </c>
      <c r="CL290" s="2" t="s">
        <v>1844</v>
      </c>
      <c r="CM290" s="2" t="s">
        <v>1844</v>
      </c>
      <c r="CN290" s="2" t="s">
        <v>1851</v>
      </c>
      <c r="CO290" s="2" t="s">
        <v>1855</v>
      </c>
      <c r="CP290" s="2" t="s">
        <v>1844</v>
      </c>
      <c r="CQ290" s="2" t="s">
        <v>1844</v>
      </c>
      <c r="CR290" s="2" t="s">
        <v>1844</v>
      </c>
      <c r="CS290" s="2" t="s">
        <v>1844</v>
      </c>
      <c r="CT290" s="2" t="s">
        <v>1844</v>
      </c>
      <c r="CU290" s="2" t="s">
        <v>5133</v>
      </c>
      <c r="CV290" s="2" t="s">
        <v>5134</v>
      </c>
      <c r="CW290" s="3">
        <v>45408</v>
      </c>
      <c r="CX290" s="3">
        <v>45406</v>
      </c>
      <c r="CY290" s="3">
        <v>45406</v>
      </c>
      <c r="CZ290" s="28">
        <v>192278</v>
      </c>
      <c r="DA290" s="4">
        <v>0</v>
      </c>
      <c r="DB290" s="3"/>
      <c r="DC290" s="3"/>
      <c r="DD290" s="3">
        <v>45406</v>
      </c>
      <c r="DE290" s="3">
        <v>45406</v>
      </c>
      <c r="DF290" s="3"/>
      <c r="DG290" s="3">
        <v>45409</v>
      </c>
      <c r="DH290" s="3">
        <v>45406</v>
      </c>
      <c r="DI290" s="3">
        <v>45406</v>
      </c>
      <c r="DJ290" s="3">
        <v>45498</v>
      </c>
      <c r="DK290" s="28">
        <v>0</v>
      </c>
      <c r="DL290" s="3"/>
      <c r="DM290" s="28">
        <v>0</v>
      </c>
      <c r="DN290" s="28">
        <v>0</v>
      </c>
      <c r="DO290" s="3">
        <v>45407</v>
      </c>
      <c r="DP290" s="2" t="s">
        <v>5135</v>
      </c>
      <c r="DQ290" s="28">
        <v>0</v>
      </c>
      <c r="DR290" s="28">
        <v>0</v>
      </c>
      <c r="DS290" s="28">
        <v>0</v>
      </c>
      <c r="DT290" s="28">
        <v>192278</v>
      </c>
      <c r="DU290" s="2" t="s">
        <v>1844</v>
      </c>
    </row>
    <row r="291" spans="1:125" x14ac:dyDescent="0.25">
      <c r="A291" s="2" t="s">
        <v>4920</v>
      </c>
      <c r="B291" s="2" t="s">
        <v>1291</v>
      </c>
      <c r="C291" s="2" t="s">
        <v>152</v>
      </c>
      <c r="D291" s="2" t="s">
        <v>153</v>
      </c>
      <c r="E291" s="2" t="s">
        <v>1714</v>
      </c>
      <c r="F291" s="2" t="s">
        <v>5478</v>
      </c>
      <c r="G291" s="2" t="s">
        <v>10</v>
      </c>
      <c r="H291" s="2" t="s">
        <v>67</v>
      </c>
      <c r="I291" s="2" t="s">
        <v>5121</v>
      </c>
      <c r="J291" s="2" t="s">
        <v>5122</v>
      </c>
      <c r="K291" s="2" t="s">
        <v>1281</v>
      </c>
      <c r="L291" s="2" t="s">
        <v>5139</v>
      </c>
      <c r="M291" s="2" t="s">
        <v>4919</v>
      </c>
      <c r="N291" s="2" t="s">
        <v>1276</v>
      </c>
      <c r="O291" s="2" t="s">
        <v>2176</v>
      </c>
      <c r="P291" s="2" t="s">
        <v>1844</v>
      </c>
      <c r="Q291" s="2" t="s">
        <v>1292</v>
      </c>
      <c r="R291" s="2" t="s">
        <v>1844</v>
      </c>
      <c r="S291" s="2" t="s">
        <v>1883</v>
      </c>
      <c r="T291" s="2" t="s">
        <v>1278</v>
      </c>
      <c r="U291" s="2" t="s">
        <v>1844</v>
      </c>
      <c r="V291" s="2" t="s">
        <v>1844</v>
      </c>
      <c r="W291" s="2" t="s">
        <v>5125</v>
      </c>
      <c r="X291" s="2" t="s">
        <v>5126</v>
      </c>
      <c r="Y291" s="2" t="s">
        <v>1866</v>
      </c>
      <c r="Z291" s="2" t="s">
        <v>1281</v>
      </c>
      <c r="AA291" s="2" t="s">
        <v>1281</v>
      </c>
      <c r="AB291" s="2" t="s">
        <v>5127</v>
      </c>
      <c r="AC291" s="2" t="s">
        <v>1852</v>
      </c>
      <c r="AD291" s="2" t="s">
        <v>1844</v>
      </c>
      <c r="AE291" s="2" t="s">
        <v>1844</v>
      </c>
      <c r="AF291" s="2" t="s">
        <v>1844</v>
      </c>
      <c r="AG291" s="2" t="s">
        <v>1844</v>
      </c>
      <c r="AH291" s="2" t="s">
        <v>1844</v>
      </c>
      <c r="AI291" s="2" t="s">
        <v>1844</v>
      </c>
      <c r="AJ291" s="2" t="s">
        <v>1281</v>
      </c>
      <c r="AK291" s="2" t="s">
        <v>1844</v>
      </c>
      <c r="AL291" s="2" t="s">
        <v>154</v>
      </c>
      <c r="AM291" s="2" t="s">
        <v>1844</v>
      </c>
      <c r="AN291" s="2" t="s">
        <v>1844</v>
      </c>
      <c r="AO291" s="2" t="s">
        <v>1857</v>
      </c>
      <c r="AP291" s="2" t="s">
        <v>1857</v>
      </c>
      <c r="AQ291" s="2" t="s">
        <v>1844</v>
      </c>
      <c r="AR291" s="2" t="s">
        <v>1844</v>
      </c>
      <c r="AS291" s="2" t="s">
        <v>1844</v>
      </c>
      <c r="AT291" s="2" t="s">
        <v>1844</v>
      </c>
      <c r="AU291" s="2" t="s">
        <v>1844</v>
      </c>
      <c r="AV291" s="2" t="s">
        <v>1281</v>
      </c>
      <c r="AW291" s="2" t="s">
        <v>5128</v>
      </c>
      <c r="AX291" s="2" t="s">
        <v>1844</v>
      </c>
      <c r="AY291" s="2" t="s">
        <v>1752</v>
      </c>
      <c r="AZ291" s="2" t="s">
        <v>2283</v>
      </c>
      <c r="BA291" s="2" t="s">
        <v>1844</v>
      </c>
      <c r="BB291" s="2" t="s">
        <v>1844</v>
      </c>
      <c r="BC291" s="2" t="s">
        <v>1844</v>
      </c>
      <c r="BD291" s="2" t="s">
        <v>1844</v>
      </c>
      <c r="BE291" s="2" t="s">
        <v>5129</v>
      </c>
      <c r="BF291" s="2" t="s">
        <v>2190</v>
      </c>
      <c r="BG291" s="2" t="s">
        <v>1961</v>
      </c>
      <c r="BH291" s="2" t="s">
        <v>4922</v>
      </c>
      <c r="BI291" s="2" t="s">
        <v>1857</v>
      </c>
      <c r="BJ291" s="2" t="s">
        <v>2308</v>
      </c>
      <c r="BK291" s="2" t="s">
        <v>1844</v>
      </c>
      <c r="BL291" s="2" t="s">
        <v>1025</v>
      </c>
      <c r="BM291" s="2" t="s">
        <v>1844</v>
      </c>
      <c r="BN291" s="2" t="s">
        <v>1882</v>
      </c>
      <c r="BO291" s="2" t="s">
        <v>1844</v>
      </c>
      <c r="BP291" s="2" t="s">
        <v>1844</v>
      </c>
      <c r="BQ291" s="2" t="s">
        <v>1292</v>
      </c>
      <c r="BR291" s="2" t="s">
        <v>1844</v>
      </c>
      <c r="BS291" s="2" t="s">
        <v>1844</v>
      </c>
      <c r="BT291" s="2" t="s">
        <v>5584</v>
      </c>
      <c r="BU291" s="2" t="s">
        <v>1844</v>
      </c>
      <c r="BV291" s="2" t="s">
        <v>1844</v>
      </c>
      <c r="BW291" s="2" t="s">
        <v>1844</v>
      </c>
      <c r="BX291" s="2" t="s">
        <v>1844</v>
      </c>
      <c r="BY291" s="2" t="s">
        <v>1844</v>
      </c>
      <c r="BZ291" s="2" t="s">
        <v>1844</v>
      </c>
      <c r="CA291" s="2" t="s">
        <v>1844</v>
      </c>
      <c r="CB291" s="2" t="s">
        <v>1844</v>
      </c>
      <c r="CC291" s="2" t="s">
        <v>1844</v>
      </c>
      <c r="CD291" s="2" t="s">
        <v>1844</v>
      </c>
      <c r="CE291" s="2" t="s">
        <v>1854</v>
      </c>
      <c r="CF291" s="2" t="s">
        <v>1844</v>
      </c>
      <c r="CG291" s="2" t="s">
        <v>1844</v>
      </c>
      <c r="CH291" s="2" t="s">
        <v>1844</v>
      </c>
      <c r="CI291" s="2" t="s">
        <v>155</v>
      </c>
      <c r="CJ291" s="2" t="s">
        <v>1844</v>
      </c>
      <c r="CK291" s="2" t="s">
        <v>5132</v>
      </c>
      <c r="CL291" s="2" t="s">
        <v>1844</v>
      </c>
      <c r="CM291" s="2" t="s">
        <v>1844</v>
      </c>
      <c r="CN291" s="2" t="s">
        <v>1851</v>
      </c>
      <c r="CO291" s="2" t="s">
        <v>1855</v>
      </c>
      <c r="CP291" s="2" t="s">
        <v>1844</v>
      </c>
      <c r="CQ291" s="2" t="s">
        <v>1844</v>
      </c>
      <c r="CR291" s="2" t="s">
        <v>1847</v>
      </c>
      <c r="CS291" s="2" t="s">
        <v>1884</v>
      </c>
      <c r="CT291" s="2" t="s">
        <v>1844</v>
      </c>
      <c r="CU291" s="2" t="s">
        <v>1844</v>
      </c>
      <c r="CV291" s="2" t="s">
        <v>5134</v>
      </c>
      <c r="CW291" s="3">
        <v>45471</v>
      </c>
      <c r="CX291" s="3">
        <v>45461</v>
      </c>
      <c r="CY291" s="3">
        <v>45461</v>
      </c>
      <c r="CZ291" s="28">
        <v>210454</v>
      </c>
      <c r="DA291" s="4">
        <v>0</v>
      </c>
      <c r="DB291" s="3"/>
      <c r="DC291" s="3"/>
      <c r="DD291" s="3">
        <v>45471</v>
      </c>
      <c r="DE291" s="3">
        <v>45461</v>
      </c>
      <c r="DF291" s="3"/>
      <c r="DG291" s="3">
        <v>45471</v>
      </c>
      <c r="DH291" s="3"/>
      <c r="DI291" s="3">
        <v>45460</v>
      </c>
      <c r="DJ291" s="3">
        <v>45503</v>
      </c>
      <c r="DK291" s="28">
        <v>0</v>
      </c>
      <c r="DL291" s="3"/>
      <c r="DM291" s="28">
        <v>0</v>
      </c>
      <c r="DN291" s="28">
        <v>0</v>
      </c>
      <c r="DO291" s="3">
        <v>45471</v>
      </c>
      <c r="DP291" s="2" t="s">
        <v>5135</v>
      </c>
      <c r="DQ291" s="28">
        <v>0</v>
      </c>
      <c r="DR291" s="28">
        <v>0</v>
      </c>
      <c r="DS291" s="28">
        <v>0</v>
      </c>
      <c r="DT291" s="28">
        <v>210454</v>
      </c>
      <c r="DU291" s="2" t="s">
        <v>1844</v>
      </c>
    </row>
    <row r="292" spans="1:125" x14ac:dyDescent="0.25">
      <c r="A292" s="2" t="s">
        <v>4953</v>
      </c>
      <c r="B292" s="2" t="s">
        <v>1298</v>
      </c>
      <c r="C292" s="2" t="s">
        <v>365</v>
      </c>
      <c r="D292" s="2" t="s">
        <v>366</v>
      </c>
      <c r="E292" s="2" t="s">
        <v>1721</v>
      </c>
      <c r="F292" s="2" t="s">
        <v>5478</v>
      </c>
      <c r="G292" s="2" t="s">
        <v>10</v>
      </c>
      <c r="H292" s="2" t="s">
        <v>67</v>
      </c>
      <c r="I292" s="2" t="s">
        <v>5121</v>
      </c>
      <c r="J292" s="2" t="s">
        <v>5122</v>
      </c>
      <c r="K292" s="2" t="s">
        <v>1281</v>
      </c>
      <c r="L292" s="2" t="s">
        <v>5148</v>
      </c>
      <c r="M292" s="2" t="s">
        <v>4952</v>
      </c>
      <c r="N292" s="2" t="s">
        <v>1645</v>
      </c>
      <c r="O292" s="2" t="s">
        <v>1913</v>
      </c>
      <c r="P292" s="2" t="s">
        <v>1844</v>
      </c>
      <c r="Q292" s="2" t="s">
        <v>1296</v>
      </c>
      <c r="R292" s="2" t="s">
        <v>1844</v>
      </c>
      <c r="S292" s="2" t="s">
        <v>1844</v>
      </c>
      <c r="T292" s="2" t="s">
        <v>1278</v>
      </c>
      <c r="U292" s="2" t="s">
        <v>1844</v>
      </c>
      <c r="V292" s="2" t="s">
        <v>1844</v>
      </c>
      <c r="W292" s="2" t="s">
        <v>5125</v>
      </c>
      <c r="X292" s="2" t="s">
        <v>5126</v>
      </c>
      <c r="Y292" s="2" t="s">
        <v>1914</v>
      </c>
      <c r="Z292" s="2" t="s">
        <v>1281</v>
      </c>
      <c r="AA292" s="2" t="s">
        <v>1281</v>
      </c>
      <c r="AB292" s="2" t="s">
        <v>5127</v>
      </c>
      <c r="AC292" s="2" t="s">
        <v>1852</v>
      </c>
      <c r="AD292" s="2" t="s">
        <v>1844</v>
      </c>
      <c r="AE292" s="2" t="s">
        <v>1844</v>
      </c>
      <c r="AF292" s="2" t="s">
        <v>1844</v>
      </c>
      <c r="AG292" s="2" t="s">
        <v>1844</v>
      </c>
      <c r="AH292" s="2" t="s">
        <v>1844</v>
      </c>
      <c r="AI292" s="2" t="s">
        <v>1844</v>
      </c>
      <c r="AJ292" s="2" t="s">
        <v>1281</v>
      </c>
      <c r="AK292" s="2" t="s">
        <v>1844</v>
      </c>
      <c r="AL292" s="2" t="s">
        <v>120</v>
      </c>
      <c r="AM292" s="2" t="s">
        <v>1844</v>
      </c>
      <c r="AN292" s="2" t="s">
        <v>1844</v>
      </c>
      <c r="AO292" s="2" t="s">
        <v>1857</v>
      </c>
      <c r="AP292" s="2" t="s">
        <v>1857</v>
      </c>
      <c r="AQ292" s="2" t="s">
        <v>1844</v>
      </c>
      <c r="AR292" s="2" t="s">
        <v>1844</v>
      </c>
      <c r="AS292" s="2" t="s">
        <v>1844</v>
      </c>
      <c r="AT292" s="2" t="s">
        <v>1844</v>
      </c>
      <c r="AU292" s="2" t="s">
        <v>1844</v>
      </c>
      <c r="AV292" s="2" t="s">
        <v>1281</v>
      </c>
      <c r="AW292" s="2" t="s">
        <v>5128</v>
      </c>
      <c r="AX292" s="2" t="s">
        <v>1844</v>
      </c>
      <c r="AY292" s="2" t="s">
        <v>1752</v>
      </c>
      <c r="AZ292" s="2" t="s">
        <v>2195</v>
      </c>
      <c r="BA292" s="2" t="s">
        <v>1844</v>
      </c>
      <c r="BB292" s="2" t="s">
        <v>1844</v>
      </c>
      <c r="BC292" s="2" t="s">
        <v>1844</v>
      </c>
      <c r="BD292" s="2" t="s">
        <v>1844</v>
      </c>
      <c r="BE292" s="2" t="s">
        <v>5129</v>
      </c>
      <c r="BF292" s="2" t="s">
        <v>2107</v>
      </c>
      <c r="BG292" s="2" t="s">
        <v>1905</v>
      </c>
      <c r="BH292" s="2" t="s">
        <v>4955</v>
      </c>
      <c r="BI292" s="2" t="s">
        <v>1857</v>
      </c>
      <c r="BJ292" s="2" t="s">
        <v>4954</v>
      </c>
      <c r="BK292" s="2" t="s">
        <v>1844</v>
      </c>
      <c r="BL292" s="2" t="s">
        <v>1015</v>
      </c>
      <c r="BM292" s="2" t="s">
        <v>1844</v>
      </c>
      <c r="BN292" s="2" t="s">
        <v>1844</v>
      </c>
      <c r="BO292" s="2" t="s">
        <v>1844</v>
      </c>
      <c r="BP292" s="2" t="s">
        <v>1844</v>
      </c>
      <c r="BQ292" s="2" t="s">
        <v>1292</v>
      </c>
      <c r="BR292" s="2" t="s">
        <v>1844</v>
      </c>
      <c r="BS292" s="2" t="s">
        <v>1844</v>
      </c>
      <c r="BT292" s="2" t="s">
        <v>5585</v>
      </c>
      <c r="BU292" s="2" t="s">
        <v>1844</v>
      </c>
      <c r="BV292" s="2" t="s">
        <v>1844</v>
      </c>
      <c r="BW292" s="2" t="s">
        <v>1844</v>
      </c>
      <c r="BX292" s="2" t="s">
        <v>1844</v>
      </c>
      <c r="BY292" s="2" t="s">
        <v>1844</v>
      </c>
      <c r="BZ292" s="2" t="s">
        <v>1844</v>
      </c>
      <c r="CA292" s="2" t="s">
        <v>1844</v>
      </c>
      <c r="CB292" s="2" t="s">
        <v>1844</v>
      </c>
      <c r="CC292" s="2" t="s">
        <v>1844</v>
      </c>
      <c r="CD292" s="2" t="s">
        <v>1844</v>
      </c>
      <c r="CE292" s="2" t="s">
        <v>1854</v>
      </c>
      <c r="CF292" s="2" t="s">
        <v>1844</v>
      </c>
      <c r="CG292" s="2" t="s">
        <v>5131</v>
      </c>
      <c r="CH292" s="2" t="s">
        <v>1844</v>
      </c>
      <c r="CI292" s="2" t="s">
        <v>121</v>
      </c>
      <c r="CJ292" s="2" t="s">
        <v>1844</v>
      </c>
      <c r="CK292" s="2" t="s">
        <v>5132</v>
      </c>
      <c r="CL292" s="2" t="s">
        <v>1844</v>
      </c>
      <c r="CM292" s="2" t="s">
        <v>1844</v>
      </c>
      <c r="CN292" s="2" t="s">
        <v>1851</v>
      </c>
      <c r="CO292" s="2" t="s">
        <v>1855</v>
      </c>
      <c r="CP292" s="2" t="s">
        <v>1844</v>
      </c>
      <c r="CQ292" s="2" t="s">
        <v>1844</v>
      </c>
      <c r="CR292" s="2" t="s">
        <v>1847</v>
      </c>
      <c r="CS292" s="2" t="s">
        <v>1844</v>
      </c>
      <c r="CT292" s="2" t="s">
        <v>1844</v>
      </c>
      <c r="CU292" s="2" t="s">
        <v>5133</v>
      </c>
      <c r="CV292" s="2" t="s">
        <v>5134</v>
      </c>
      <c r="CW292" s="3">
        <v>45472</v>
      </c>
      <c r="CX292" s="3">
        <v>45469</v>
      </c>
      <c r="CY292" s="3">
        <v>45472</v>
      </c>
      <c r="CZ292" s="28">
        <v>62202</v>
      </c>
      <c r="DA292" s="4">
        <v>0</v>
      </c>
      <c r="DB292" s="3"/>
      <c r="DC292" s="3"/>
      <c r="DD292" s="3">
        <v>45472</v>
      </c>
      <c r="DE292" s="3">
        <v>45469</v>
      </c>
      <c r="DF292" s="3"/>
      <c r="DG292" s="3">
        <v>45472</v>
      </c>
      <c r="DH292" s="3"/>
      <c r="DI292" s="3">
        <v>45469</v>
      </c>
      <c r="DJ292" s="3">
        <v>45503</v>
      </c>
      <c r="DK292" s="28">
        <v>0</v>
      </c>
      <c r="DL292" s="3"/>
      <c r="DM292" s="28">
        <v>0</v>
      </c>
      <c r="DN292" s="28">
        <v>0</v>
      </c>
      <c r="DO292" s="3">
        <v>45472</v>
      </c>
      <c r="DP292" s="2" t="s">
        <v>5135</v>
      </c>
      <c r="DQ292" s="28">
        <v>95661</v>
      </c>
      <c r="DR292" s="28">
        <v>0</v>
      </c>
      <c r="DS292" s="28">
        <v>95661</v>
      </c>
      <c r="DT292" s="28">
        <v>62202</v>
      </c>
      <c r="DU292" s="2" t="s">
        <v>1844</v>
      </c>
    </row>
    <row r="293" spans="1:125" x14ac:dyDescent="0.25">
      <c r="A293" s="2" t="s">
        <v>4938</v>
      </c>
      <c r="B293" s="2" t="s">
        <v>1298</v>
      </c>
      <c r="C293" s="2" t="s">
        <v>118</v>
      </c>
      <c r="D293" s="2" t="s">
        <v>119</v>
      </c>
      <c r="E293" s="2" t="s">
        <v>1719</v>
      </c>
      <c r="F293" s="2" t="s">
        <v>5478</v>
      </c>
      <c r="G293" s="2" t="s">
        <v>10</v>
      </c>
      <c r="H293" s="2" t="s">
        <v>67</v>
      </c>
      <c r="I293" s="2" t="s">
        <v>5121</v>
      </c>
      <c r="J293" s="2" t="s">
        <v>5122</v>
      </c>
      <c r="K293" s="2" t="s">
        <v>1281</v>
      </c>
      <c r="L293" s="2" t="s">
        <v>5148</v>
      </c>
      <c r="M293" s="2" t="s">
        <v>4937</v>
      </c>
      <c r="N293" s="2" t="s">
        <v>1645</v>
      </c>
      <c r="O293" s="2" t="s">
        <v>1992</v>
      </c>
      <c r="P293" s="2" t="s">
        <v>1844</v>
      </c>
      <c r="Q293" s="2" t="s">
        <v>1296</v>
      </c>
      <c r="R293" s="2" t="s">
        <v>1844</v>
      </c>
      <c r="S293" s="2" t="s">
        <v>2001</v>
      </c>
      <c r="T293" s="2" t="s">
        <v>1278</v>
      </c>
      <c r="U293" s="2" t="s">
        <v>1844</v>
      </c>
      <c r="V293" s="2" t="s">
        <v>1844</v>
      </c>
      <c r="W293" s="2" t="s">
        <v>5125</v>
      </c>
      <c r="X293" s="2" t="s">
        <v>5126</v>
      </c>
      <c r="Y293" s="2" t="s">
        <v>1914</v>
      </c>
      <c r="Z293" s="2" t="s">
        <v>1281</v>
      </c>
      <c r="AA293" s="2" t="s">
        <v>1281</v>
      </c>
      <c r="AB293" s="2" t="s">
        <v>5127</v>
      </c>
      <c r="AC293" s="2" t="s">
        <v>1852</v>
      </c>
      <c r="AD293" s="2" t="s">
        <v>1844</v>
      </c>
      <c r="AE293" s="2" t="s">
        <v>1844</v>
      </c>
      <c r="AF293" s="2" t="s">
        <v>1844</v>
      </c>
      <c r="AG293" s="2" t="s">
        <v>1844</v>
      </c>
      <c r="AH293" s="2" t="s">
        <v>1844</v>
      </c>
      <c r="AI293" s="2" t="s">
        <v>1844</v>
      </c>
      <c r="AJ293" s="2" t="s">
        <v>1281</v>
      </c>
      <c r="AK293" s="2" t="s">
        <v>1844</v>
      </c>
      <c r="AL293" s="2" t="s">
        <v>120</v>
      </c>
      <c r="AM293" s="2" t="s">
        <v>1844</v>
      </c>
      <c r="AN293" s="2" t="s">
        <v>1844</v>
      </c>
      <c r="AO293" s="2" t="s">
        <v>1857</v>
      </c>
      <c r="AP293" s="2" t="s">
        <v>1857</v>
      </c>
      <c r="AQ293" s="2" t="s">
        <v>1844</v>
      </c>
      <c r="AR293" s="2" t="s">
        <v>1844</v>
      </c>
      <c r="AS293" s="2" t="s">
        <v>1844</v>
      </c>
      <c r="AT293" s="2" t="s">
        <v>1844</v>
      </c>
      <c r="AU293" s="2" t="s">
        <v>1844</v>
      </c>
      <c r="AV293" s="2" t="s">
        <v>1281</v>
      </c>
      <c r="AW293" s="2" t="s">
        <v>5128</v>
      </c>
      <c r="AX293" s="2" t="s">
        <v>1844</v>
      </c>
      <c r="AY293" s="2" t="s">
        <v>1752</v>
      </c>
      <c r="AZ293" s="2" t="s">
        <v>2777</v>
      </c>
      <c r="BA293" s="2" t="s">
        <v>1844</v>
      </c>
      <c r="BB293" s="2" t="s">
        <v>1844</v>
      </c>
      <c r="BC293" s="2" t="s">
        <v>1844</v>
      </c>
      <c r="BD293" s="2" t="s">
        <v>1844</v>
      </c>
      <c r="BE293" s="2" t="s">
        <v>5129</v>
      </c>
      <c r="BF293" s="2" t="s">
        <v>3019</v>
      </c>
      <c r="BG293" s="2" t="s">
        <v>1905</v>
      </c>
      <c r="BH293" s="2" t="s">
        <v>4939</v>
      </c>
      <c r="BI293" s="2" t="s">
        <v>1857</v>
      </c>
      <c r="BJ293" s="2" t="s">
        <v>3996</v>
      </c>
      <c r="BK293" s="2" t="s">
        <v>1844</v>
      </c>
      <c r="BL293" s="2" t="s">
        <v>1015</v>
      </c>
      <c r="BM293" s="2" t="s">
        <v>1844</v>
      </c>
      <c r="BN293" s="2" t="s">
        <v>1999</v>
      </c>
      <c r="BO293" s="2" t="s">
        <v>1844</v>
      </c>
      <c r="BP293" s="2" t="s">
        <v>1844</v>
      </c>
      <c r="BQ293" s="2" t="s">
        <v>1292</v>
      </c>
      <c r="BR293" s="2" t="s">
        <v>1844</v>
      </c>
      <c r="BS293" s="2" t="s">
        <v>1844</v>
      </c>
      <c r="BT293" s="2" t="s">
        <v>5586</v>
      </c>
      <c r="BU293" s="2" t="s">
        <v>1844</v>
      </c>
      <c r="BV293" s="2" t="s">
        <v>1844</v>
      </c>
      <c r="BW293" s="2" t="s">
        <v>1844</v>
      </c>
      <c r="BX293" s="2" t="s">
        <v>1844</v>
      </c>
      <c r="BY293" s="2" t="s">
        <v>1844</v>
      </c>
      <c r="BZ293" s="2" t="s">
        <v>1844</v>
      </c>
      <c r="CA293" s="2" t="s">
        <v>1844</v>
      </c>
      <c r="CB293" s="2" t="s">
        <v>1844</v>
      </c>
      <c r="CC293" s="2" t="s">
        <v>1844</v>
      </c>
      <c r="CD293" s="2" t="s">
        <v>1844</v>
      </c>
      <c r="CE293" s="2" t="s">
        <v>1854</v>
      </c>
      <c r="CF293" s="2" t="s">
        <v>1844</v>
      </c>
      <c r="CG293" s="2" t="s">
        <v>5131</v>
      </c>
      <c r="CH293" s="2" t="s">
        <v>1844</v>
      </c>
      <c r="CI293" s="2" t="s">
        <v>121</v>
      </c>
      <c r="CJ293" s="2" t="s">
        <v>1844</v>
      </c>
      <c r="CK293" s="2" t="s">
        <v>5132</v>
      </c>
      <c r="CL293" s="2" t="s">
        <v>1844</v>
      </c>
      <c r="CM293" s="2" t="s">
        <v>1844</v>
      </c>
      <c r="CN293" s="2" t="s">
        <v>1851</v>
      </c>
      <c r="CO293" s="2" t="s">
        <v>1855</v>
      </c>
      <c r="CP293" s="2" t="s">
        <v>1844</v>
      </c>
      <c r="CQ293" s="2" t="s">
        <v>1844</v>
      </c>
      <c r="CR293" s="2" t="s">
        <v>1847</v>
      </c>
      <c r="CS293" s="2" t="s">
        <v>2002</v>
      </c>
      <c r="CT293" s="2" t="s">
        <v>1844</v>
      </c>
      <c r="CU293" s="2" t="s">
        <v>5133</v>
      </c>
      <c r="CV293" s="2" t="s">
        <v>5134</v>
      </c>
      <c r="CW293" s="3">
        <v>45464</v>
      </c>
      <c r="CX293" s="3">
        <v>45463</v>
      </c>
      <c r="CY293" s="3">
        <v>45463</v>
      </c>
      <c r="CZ293" s="28">
        <v>191323</v>
      </c>
      <c r="DA293" s="4">
        <v>0</v>
      </c>
      <c r="DB293" s="3"/>
      <c r="DC293" s="3"/>
      <c r="DD293" s="3">
        <v>45463</v>
      </c>
      <c r="DE293" s="3">
        <v>45463</v>
      </c>
      <c r="DF293" s="3"/>
      <c r="DG293" s="3">
        <v>45463</v>
      </c>
      <c r="DH293" s="3"/>
      <c r="DI293" s="3">
        <v>45463</v>
      </c>
      <c r="DJ293" s="3">
        <v>45498</v>
      </c>
      <c r="DK293" s="28">
        <v>0</v>
      </c>
      <c r="DL293" s="3"/>
      <c r="DM293" s="28">
        <v>0</v>
      </c>
      <c r="DN293" s="28">
        <v>0</v>
      </c>
      <c r="DO293" s="3">
        <v>45463</v>
      </c>
      <c r="DP293" s="2" t="s">
        <v>5135</v>
      </c>
      <c r="DQ293" s="28">
        <v>191323</v>
      </c>
      <c r="DR293" s="28">
        <v>0</v>
      </c>
      <c r="DS293" s="28">
        <v>191323</v>
      </c>
      <c r="DT293" s="28">
        <v>191323</v>
      </c>
      <c r="DU293" s="2" t="s">
        <v>1844</v>
      </c>
    </row>
    <row r="294" spans="1:125" x14ac:dyDescent="0.25">
      <c r="A294" s="2" t="s">
        <v>4526</v>
      </c>
      <c r="B294" s="2" t="s">
        <v>1298</v>
      </c>
      <c r="C294" s="2" t="s">
        <v>365</v>
      </c>
      <c r="D294" s="2" t="s">
        <v>366</v>
      </c>
      <c r="E294" s="2" t="s">
        <v>1651</v>
      </c>
      <c r="F294" s="2" t="s">
        <v>5478</v>
      </c>
      <c r="G294" s="2" t="s">
        <v>10</v>
      </c>
      <c r="H294" s="2" t="s">
        <v>67</v>
      </c>
      <c r="I294" s="2" t="s">
        <v>5121</v>
      </c>
      <c r="J294" s="2" t="s">
        <v>5122</v>
      </c>
      <c r="K294" s="2" t="s">
        <v>1281</v>
      </c>
      <c r="L294" s="2" t="s">
        <v>5148</v>
      </c>
      <c r="M294" s="2" t="s">
        <v>4525</v>
      </c>
      <c r="N294" s="2" t="s">
        <v>1645</v>
      </c>
      <c r="O294" s="2" t="s">
        <v>1913</v>
      </c>
      <c r="P294" s="2" t="s">
        <v>1844</v>
      </c>
      <c r="Q294" s="2" t="s">
        <v>1296</v>
      </c>
      <c r="R294" s="2" t="s">
        <v>1844</v>
      </c>
      <c r="S294" s="2" t="s">
        <v>1844</v>
      </c>
      <c r="T294" s="2" t="s">
        <v>1278</v>
      </c>
      <c r="U294" s="2" t="s">
        <v>1844</v>
      </c>
      <c r="V294" s="2" t="s">
        <v>1844</v>
      </c>
      <c r="W294" s="2" t="s">
        <v>5125</v>
      </c>
      <c r="X294" s="2" t="s">
        <v>5126</v>
      </c>
      <c r="Y294" s="2" t="s">
        <v>1914</v>
      </c>
      <c r="Z294" s="2" t="s">
        <v>1281</v>
      </c>
      <c r="AA294" s="2" t="s">
        <v>1281</v>
      </c>
      <c r="AB294" s="2" t="s">
        <v>5127</v>
      </c>
      <c r="AC294" s="2" t="s">
        <v>1852</v>
      </c>
      <c r="AD294" s="2" t="s">
        <v>1844</v>
      </c>
      <c r="AE294" s="2" t="s">
        <v>1844</v>
      </c>
      <c r="AF294" s="2" t="s">
        <v>1844</v>
      </c>
      <c r="AG294" s="2" t="s">
        <v>1844</v>
      </c>
      <c r="AH294" s="2" t="s">
        <v>1844</v>
      </c>
      <c r="AI294" s="2" t="s">
        <v>1844</v>
      </c>
      <c r="AJ294" s="2" t="s">
        <v>1281</v>
      </c>
      <c r="AK294" s="2" t="s">
        <v>1844</v>
      </c>
      <c r="AL294" s="2" t="s">
        <v>120</v>
      </c>
      <c r="AM294" s="2" t="s">
        <v>1844</v>
      </c>
      <c r="AN294" s="2" t="s">
        <v>1844</v>
      </c>
      <c r="AO294" s="2" t="s">
        <v>1857</v>
      </c>
      <c r="AP294" s="2" t="s">
        <v>1857</v>
      </c>
      <c r="AQ294" s="2" t="s">
        <v>1844</v>
      </c>
      <c r="AR294" s="2" t="s">
        <v>1844</v>
      </c>
      <c r="AS294" s="2" t="s">
        <v>1844</v>
      </c>
      <c r="AT294" s="2" t="s">
        <v>1844</v>
      </c>
      <c r="AU294" s="2" t="s">
        <v>1844</v>
      </c>
      <c r="AV294" s="2" t="s">
        <v>1281</v>
      </c>
      <c r="AW294" s="2" t="s">
        <v>5128</v>
      </c>
      <c r="AX294" s="2" t="s">
        <v>1844</v>
      </c>
      <c r="AY294" s="2" t="s">
        <v>1752</v>
      </c>
      <c r="AZ294" s="2" t="s">
        <v>5574</v>
      </c>
      <c r="BA294" s="2" t="s">
        <v>1844</v>
      </c>
      <c r="BB294" s="2" t="s">
        <v>1844</v>
      </c>
      <c r="BC294" s="2" t="s">
        <v>1844</v>
      </c>
      <c r="BD294" s="2" t="s">
        <v>1844</v>
      </c>
      <c r="BE294" s="2" t="s">
        <v>5129</v>
      </c>
      <c r="BF294" s="2" t="s">
        <v>2265</v>
      </c>
      <c r="BG294" s="2" t="s">
        <v>1905</v>
      </c>
      <c r="BH294" s="2" t="s">
        <v>5587</v>
      </c>
      <c r="BI294" s="2" t="s">
        <v>1857</v>
      </c>
      <c r="BJ294" s="2" t="s">
        <v>2311</v>
      </c>
      <c r="BK294" s="2" t="s">
        <v>1844</v>
      </c>
      <c r="BL294" s="2" t="s">
        <v>1025</v>
      </c>
      <c r="BM294" s="2" t="s">
        <v>1844</v>
      </c>
      <c r="BN294" s="2" t="s">
        <v>1844</v>
      </c>
      <c r="BO294" s="2" t="s">
        <v>1844</v>
      </c>
      <c r="BP294" s="2" t="s">
        <v>1844</v>
      </c>
      <c r="BQ294" s="2" t="s">
        <v>1292</v>
      </c>
      <c r="BR294" s="2" t="s">
        <v>1844</v>
      </c>
      <c r="BS294" s="2" t="s">
        <v>1844</v>
      </c>
      <c r="BT294" s="2" t="s">
        <v>5588</v>
      </c>
      <c r="BU294" s="2" t="s">
        <v>1844</v>
      </c>
      <c r="BV294" s="2" t="s">
        <v>1844</v>
      </c>
      <c r="BW294" s="2" t="s">
        <v>1844</v>
      </c>
      <c r="BX294" s="2" t="s">
        <v>1844</v>
      </c>
      <c r="BY294" s="2" t="s">
        <v>1844</v>
      </c>
      <c r="BZ294" s="2" t="s">
        <v>1844</v>
      </c>
      <c r="CA294" s="2" t="s">
        <v>1844</v>
      </c>
      <c r="CB294" s="2" t="s">
        <v>1844</v>
      </c>
      <c r="CC294" s="2" t="s">
        <v>1844</v>
      </c>
      <c r="CD294" s="2" t="s">
        <v>1844</v>
      </c>
      <c r="CE294" s="2" t="s">
        <v>1854</v>
      </c>
      <c r="CF294" s="2" t="s">
        <v>1844</v>
      </c>
      <c r="CG294" s="2" t="s">
        <v>5131</v>
      </c>
      <c r="CH294" s="2" t="s">
        <v>1844</v>
      </c>
      <c r="CI294" s="2" t="s">
        <v>121</v>
      </c>
      <c r="CJ294" s="2" t="s">
        <v>1844</v>
      </c>
      <c r="CK294" s="2" t="s">
        <v>5132</v>
      </c>
      <c r="CL294" s="2" t="s">
        <v>1844</v>
      </c>
      <c r="CM294" s="2" t="s">
        <v>1844</v>
      </c>
      <c r="CN294" s="2" t="s">
        <v>1851</v>
      </c>
      <c r="CO294" s="2" t="s">
        <v>1855</v>
      </c>
      <c r="CP294" s="2" t="s">
        <v>1844</v>
      </c>
      <c r="CQ294" s="2" t="s">
        <v>1844</v>
      </c>
      <c r="CR294" s="2" t="s">
        <v>1847</v>
      </c>
      <c r="CS294" s="2" t="s">
        <v>1844</v>
      </c>
      <c r="CT294" s="2" t="s">
        <v>1844</v>
      </c>
      <c r="CU294" s="2" t="s">
        <v>5133</v>
      </c>
      <c r="CV294" s="2" t="s">
        <v>5134</v>
      </c>
      <c r="CW294" s="3">
        <v>45308</v>
      </c>
      <c r="CX294" s="3">
        <v>45308</v>
      </c>
      <c r="CY294" s="3">
        <v>45308</v>
      </c>
      <c r="CZ294" s="28">
        <v>229588</v>
      </c>
      <c r="DA294" s="4">
        <v>0</v>
      </c>
      <c r="DB294" s="3"/>
      <c r="DC294" s="3"/>
      <c r="DD294" s="3">
        <v>45308</v>
      </c>
      <c r="DE294" s="3">
        <v>45308</v>
      </c>
      <c r="DF294" s="3"/>
      <c r="DG294" s="3">
        <v>45308</v>
      </c>
      <c r="DH294" s="3"/>
      <c r="DI294" s="3">
        <v>45308</v>
      </c>
      <c r="DJ294" s="3">
        <v>45498</v>
      </c>
      <c r="DK294" s="28">
        <v>0</v>
      </c>
      <c r="DL294" s="3"/>
      <c r="DM294" s="28">
        <v>0</v>
      </c>
      <c r="DN294" s="28">
        <v>0</v>
      </c>
      <c r="DO294" s="3">
        <v>45308</v>
      </c>
      <c r="DP294" s="2" t="s">
        <v>5135</v>
      </c>
      <c r="DQ294" s="28">
        <v>229588</v>
      </c>
      <c r="DR294" s="28">
        <v>0</v>
      </c>
      <c r="DS294" s="28">
        <v>229588</v>
      </c>
      <c r="DT294" s="28">
        <v>229588</v>
      </c>
      <c r="DU294" s="2" t="s">
        <v>1844</v>
      </c>
    </row>
    <row r="295" spans="1:125" x14ac:dyDescent="0.25">
      <c r="A295" s="2" t="s">
        <v>4466</v>
      </c>
      <c r="B295" s="2" t="s">
        <v>1298</v>
      </c>
      <c r="C295" s="2" t="s">
        <v>170</v>
      </c>
      <c r="D295" s="2" t="s">
        <v>171</v>
      </c>
      <c r="E295" s="2" t="s">
        <v>1641</v>
      </c>
      <c r="F295" s="2" t="s">
        <v>5478</v>
      </c>
      <c r="G295" s="2" t="s">
        <v>10</v>
      </c>
      <c r="H295" s="2" t="s">
        <v>60</v>
      </c>
      <c r="I295" s="2" t="s">
        <v>5121</v>
      </c>
      <c r="J295" s="2" t="s">
        <v>5122</v>
      </c>
      <c r="K295" s="2" t="s">
        <v>1281</v>
      </c>
      <c r="L295" s="2" t="s">
        <v>5148</v>
      </c>
      <c r="M295" s="2" t="s">
        <v>4465</v>
      </c>
      <c r="N295" s="2" t="s">
        <v>1646</v>
      </c>
      <c r="O295" s="2" t="s">
        <v>4076</v>
      </c>
      <c r="P295" s="2" t="s">
        <v>1844</v>
      </c>
      <c r="Q295" s="2" t="s">
        <v>1299</v>
      </c>
      <c r="R295" s="2" t="s">
        <v>1844</v>
      </c>
      <c r="S295" s="2" t="s">
        <v>2001</v>
      </c>
      <c r="T295" s="2" t="s">
        <v>1278</v>
      </c>
      <c r="U295" s="2" t="s">
        <v>1844</v>
      </c>
      <c r="V295" s="2" t="s">
        <v>1844</v>
      </c>
      <c r="W295" s="2" t="s">
        <v>5125</v>
      </c>
      <c r="X295" s="2" t="s">
        <v>5126</v>
      </c>
      <c r="Y295" s="2" t="s">
        <v>1914</v>
      </c>
      <c r="Z295" s="2" t="s">
        <v>1281</v>
      </c>
      <c r="AA295" s="2" t="s">
        <v>1281</v>
      </c>
      <c r="AB295" s="2" t="s">
        <v>5127</v>
      </c>
      <c r="AC295" s="2" t="s">
        <v>1852</v>
      </c>
      <c r="AD295" s="2" t="s">
        <v>1844</v>
      </c>
      <c r="AE295" s="2" t="s">
        <v>1844</v>
      </c>
      <c r="AF295" s="2" t="s">
        <v>1844</v>
      </c>
      <c r="AG295" s="2" t="s">
        <v>1844</v>
      </c>
      <c r="AH295" s="2" t="s">
        <v>1844</v>
      </c>
      <c r="AI295" s="2" t="s">
        <v>1844</v>
      </c>
      <c r="AJ295" s="2" t="s">
        <v>1281</v>
      </c>
      <c r="AK295" s="2" t="s">
        <v>1844</v>
      </c>
      <c r="AL295" s="2" t="s">
        <v>120</v>
      </c>
      <c r="AM295" s="2" t="s">
        <v>1844</v>
      </c>
      <c r="AN295" s="2" t="s">
        <v>1844</v>
      </c>
      <c r="AO295" s="2" t="s">
        <v>1857</v>
      </c>
      <c r="AP295" s="2" t="s">
        <v>1857</v>
      </c>
      <c r="AQ295" s="2" t="s">
        <v>1844</v>
      </c>
      <c r="AR295" s="2" t="s">
        <v>1844</v>
      </c>
      <c r="AS295" s="2" t="s">
        <v>1844</v>
      </c>
      <c r="AT295" s="2" t="s">
        <v>1844</v>
      </c>
      <c r="AU295" s="2" t="s">
        <v>1844</v>
      </c>
      <c r="AV295" s="2" t="s">
        <v>1281</v>
      </c>
      <c r="AW295" s="2" t="s">
        <v>5128</v>
      </c>
      <c r="AX295" s="2" t="s">
        <v>1844</v>
      </c>
      <c r="AY295" s="2" t="s">
        <v>1752</v>
      </c>
      <c r="AZ295" s="2" t="s">
        <v>1961</v>
      </c>
      <c r="BA295" s="2" t="s">
        <v>1844</v>
      </c>
      <c r="BB295" s="2" t="s">
        <v>1844</v>
      </c>
      <c r="BC295" s="2" t="s">
        <v>1844</v>
      </c>
      <c r="BD295" s="2" t="s">
        <v>1844</v>
      </c>
      <c r="BE295" s="2" t="s">
        <v>5129</v>
      </c>
      <c r="BF295" s="2" t="s">
        <v>2190</v>
      </c>
      <c r="BG295" s="2" t="s">
        <v>5462</v>
      </c>
      <c r="BH295" s="2" t="s">
        <v>2162</v>
      </c>
      <c r="BI295" s="2" t="s">
        <v>1857</v>
      </c>
      <c r="BJ295" s="2" t="s">
        <v>2107</v>
      </c>
      <c r="BK295" s="2" t="s">
        <v>1844</v>
      </c>
      <c r="BL295" s="2" t="s">
        <v>1025</v>
      </c>
      <c r="BM295" s="2" t="s">
        <v>1844</v>
      </c>
      <c r="BN295" s="2" t="s">
        <v>1999</v>
      </c>
      <c r="BO295" s="2" t="s">
        <v>1844</v>
      </c>
      <c r="BP295" s="2" t="s">
        <v>1844</v>
      </c>
      <c r="BQ295" s="2" t="s">
        <v>5187</v>
      </c>
      <c r="BR295" s="2" t="s">
        <v>1844</v>
      </c>
      <c r="BS295" s="2" t="s">
        <v>1844</v>
      </c>
      <c r="BT295" s="2" t="s">
        <v>5589</v>
      </c>
      <c r="BU295" s="2" t="s">
        <v>1844</v>
      </c>
      <c r="BV295" s="2" t="s">
        <v>1844</v>
      </c>
      <c r="BW295" s="2" t="s">
        <v>1844</v>
      </c>
      <c r="BX295" s="2" t="s">
        <v>1844</v>
      </c>
      <c r="BY295" s="2" t="s">
        <v>1844</v>
      </c>
      <c r="BZ295" s="2" t="s">
        <v>1844</v>
      </c>
      <c r="CA295" s="2" t="s">
        <v>1844</v>
      </c>
      <c r="CB295" s="2" t="s">
        <v>1844</v>
      </c>
      <c r="CC295" s="2" t="s">
        <v>1844</v>
      </c>
      <c r="CD295" s="2" t="s">
        <v>1844</v>
      </c>
      <c r="CE295" s="2" t="s">
        <v>1854</v>
      </c>
      <c r="CF295" s="2" t="s">
        <v>1844</v>
      </c>
      <c r="CG295" s="2" t="s">
        <v>5131</v>
      </c>
      <c r="CH295" s="2" t="s">
        <v>1844</v>
      </c>
      <c r="CI295" s="2" t="s">
        <v>121</v>
      </c>
      <c r="CJ295" s="2" t="s">
        <v>1844</v>
      </c>
      <c r="CK295" s="2" t="s">
        <v>5132</v>
      </c>
      <c r="CL295" s="2" t="s">
        <v>1844</v>
      </c>
      <c r="CM295" s="2" t="s">
        <v>1844</v>
      </c>
      <c r="CN295" s="2" t="s">
        <v>1851</v>
      </c>
      <c r="CO295" s="2" t="s">
        <v>1855</v>
      </c>
      <c r="CP295" s="2" t="s">
        <v>1844</v>
      </c>
      <c r="CQ295" s="2" t="s">
        <v>1844</v>
      </c>
      <c r="CR295" s="2" t="s">
        <v>1847</v>
      </c>
      <c r="CS295" s="2" t="s">
        <v>2002</v>
      </c>
      <c r="CT295" s="2" t="s">
        <v>1844</v>
      </c>
      <c r="CU295" s="2" t="s">
        <v>5133</v>
      </c>
      <c r="CV295" s="2" t="s">
        <v>5134</v>
      </c>
      <c r="CW295" s="3">
        <v>45280</v>
      </c>
      <c r="CX295" s="3">
        <v>45279</v>
      </c>
      <c r="CY295" s="3">
        <v>45280</v>
      </c>
      <c r="CZ295" s="28">
        <v>401968</v>
      </c>
      <c r="DA295" s="4">
        <v>0</v>
      </c>
      <c r="DB295" s="3"/>
      <c r="DC295" s="3"/>
      <c r="DD295" s="3">
        <v>45280</v>
      </c>
      <c r="DE295" s="3">
        <v>45279</v>
      </c>
      <c r="DF295" s="3"/>
      <c r="DG295" s="3">
        <v>45280</v>
      </c>
      <c r="DH295" s="3">
        <v>45279</v>
      </c>
      <c r="DI295" s="3">
        <v>45279</v>
      </c>
      <c r="DJ295" s="3">
        <v>45291</v>
      </c>
      <c r="DK295" s="28">
        <v>0</v>
      </c>
      <c r="DL295" s="3"/>
      <c r="DM295" s="28">
        <v>0</v>
      </c>
      <c r="DN295" s="28">
        <v>0</v>
      </c>
      <c r="DO295" s="3">
        <v>45280</v>
      </c>
      <c r="DP295" s="2" t="s">
        <v>5135</v>
      </c>
      <c r="DQ295" s="28">
        <v>0</v>
      </c>
      <c r="DR295" s="28">
        <v>0</v>
      </c>
      <c r="DS295" s="28">
        <v>0</v>
      </c>
      <c r="DT295" s="28">
        <v>401968</v>
      </c>
      <c r="DU295" s="2" t="s">
        <v>1844</v>
      </c>
    </row>
    <row r="296" spans="1:125" x14ac:dyDescent="0.25">
      <c r="A296" s="2" t="s">
        <v>4456</v>
      </c>
      <c r="B296" s="2" t="s">
        <v>1298</v>
      </c>
      <c r="C296" s="2" t="s">
        <v>118</v>
      </c>
      <c r="D296" s="2" t="s">
        <v>119</v>
      </c>
      <c r="E296" s="2" t="s">
        <v>1638</v>
      </c>
      <c r="F296" s="2" t="s">
        <v>5478</v>
      </c>
      <c r="G296" s="2" t="s">
        <v>10</v>
      </c>
      <c r="H296" s="2" t="s">
        <v>67</v>
      </c>
      <c r="I296" s="2" t="s">
        <v>5121</v>
      </c>
      <c r="J296" s="2" t="s">
        <v>5122</v>
      </c>
      <c r="K296" s="2" t="s">
        <v>1281</v>
      </c>
      <c r="L296" s="2" t="s">
        <v>5148</v>
      </c>
      <c r="M296" s="2" t="s">
        <v>4455</v>
      </c>
      <c r="N296" s="2" t="s">
        <v>1645</v>
      </c>
      <c r="O296" s="2" t="s">
        <v>1992</v>
      </c>
      <c r="P296" s="2" t="s">
        <v>1844</v>
      </c>
      <c r="Q296" s="2" t="s">
        <v>1296</v>
      </c>
      <c r="R296" s="2" t="s">
        <v>1844</v>
      </c>
      <c r="S296" s="2" t="s">
        <v>2001</v>
      </c>
      <c r="T296" s="2" t="s">
        <v>1278</v>
      </c>
      <c r="U296" s="2" t="s">
        <v>1844</v>
      </c>
      <c r="V296" s="2" t="s">
        <v>1844</v>
      </c>
      <c r="W296" s="2" t="s">
        <v>5125</v>
      </c>
      <c r="X296" s="2" t="s">
        <v>5126</v>
      </c>
      <c r="Y296" s="2" t="s">
        <v>1914</v>
      </c>
      <c r="Z296" s="2" t="s">
        <v>1281</v>
      </c>
      <c r="AA296" s="2" t="s">
        <v>1281</v>
      </c>
      <c r="AB296" s="2" t="s">
        <v>5127</v>
      </c>
      <c r="AC296" s="2" t="s">
        <v>1852</v>
      </c>
      <c r="AD296" s="2" t="s">
        <v>1844</v>
      </c>
      <c r="AE296" s="2" t="s">
        <v>1844</v>
      </c>
      <c r="AF296" s="2" t="s">
        <v>1844</v>
      </c>
      <c r="AG296" s="2" t="s">
        <v>1844</v>
      </c>
      <c r="AH296" s="2" t="s">
        <v>1844</v>
      </c>
      <c r="AI296" s="2" t="s">
        <v>1844</v>
      </c>
      <c r="AJ296" s="2" t="s">
        <v>1281</v>
      </c>
      <c r="AK296" s="2" t="s">
        <v>1844</v>
      </c>
      <c r="AL296" s="2" t="s">
        <v>120</v>
      </c>
      <c r="AM296" s="2" t="s">
        <v>1844</v>
      </c>
      <c r="AN296" s="2" t="s">
        <v>1844</v>
      </c>
      <c r="AO296" s="2" t="s">
        <v>1857</v>
      </c>
      <c r="AP296" s="2" t="s">
        <v>1857</v>
      </c>
      <c r="AQ296" s="2" t="s">
        <v>1844</v>
      </c>
      <c r="AR296" s="2" t="s">
        <v>1844</v>
      </c>
      <c r="AS296" s="2" t="s">
        <v>1844</v>
      </c>
      <c r="AT296" s="2" t="s">
        <v>1844</v>
      </c>
      <c r="AU296" s="2" t="s">
        <v>1844</v>
      </c>
      <c r="AV296" s="2" t="s">
        <v>1281</v>
      </c>
      <c r="AW296" s="2" t="s">
        <v>5128</v>
      </c>
      <c r="AX296" s="2" t="s">
        <v>1844</v>
      </c>
      <c r="AY296" s="2" t="s">
        <v>1752</v>
      </c>
      <c r="AZ296" s="2" t="s">
        <v>2112</v>
      </c>
      <c r="BA296" s="2" t="s">
        <v>1844</v>
      </c>
      <c r="BB296" s="2" t="s">
        <v>1844</v>
      </c>
      <c r="BC296" s="2" t="s">
        <v>1844</v>
      </c>
      <c r="BD296" s="2" t="s">
        <v>1844</v>
      </c>
      <c r="BE296" s="2" t="s">
        <v>5129</v>
      </c>
      <c r="BF296" s="2" t="s">
        <v>2112</v>
      </c>
      <c r="BG296" s="2" t="s">
        <v>2071</v>
      </c>
      <c r="BH296" s="2" t="s">
        <v>4457</v>
      </c>
      <c r="BI296" s="2" t="s">
        <v>1857</v>
      </c>
      <c r="BJ296" s="2" t="s">
        <v>2071</v>
      </c>
      <c r="BK296" s="2" t="s">
        <v>1844</v>
      </c>
      <c r="BL296" s="2" t="s">
        <v>1025</v>
      </c>
      <c r="BM296" s="2" t="s">
        <v>1844</v>
      </c>
      <c r="BN296" s="2" t="s">
        <v>1999</v>
      </c>
      <c r="BO296" s="2" t="s">
        <v>1844</v>
      </c>
      <c r="BP296" s="2" t="s">
        <v>1844</v>
      </c>
      <c r="BQ296" s="2" t="s">
        <v>5187</v>
      </c>
      <c r="BR296" s="2" t="s">
        <v>1844</v>
      </c>
      <c r="BS296" s="2" t="s">
        <v>1844</v>
      </c>
      <c r="BT296" s="2" t="s">
        <v>5590</v>
      </c>
      <c r="BU296" s="2" t="s">
        <v>1844</v>
      </c>
      <c r="BV296" s="2" t="s">
        <v>1844</v>
      </c>
      <c r="BW296" s="2" t="s">
        <v>1844</v>
      </c>
      <c r="BX296" s="2" t="s">
        <v>1844</v>
      </c>
      <c r="BY296" s="2" t="s">
        <v>1844</v>
      </c>
      <c r="BZ296" s="2" t="s">
        <v>1844</v>
      </c>
      <c r="CA296" s="2" t="s">
        <v>1844</v>
      </c>
      <c r="CB296" s="2" t="s">
        <v>1844</v>
      </c>
      <c r="CC296" s="2" t="s">
        <v>1844</v>
      </c>
      <c r="CD296" s="2" t="s">
        <v>1844</v>
      </c>
      <c r="CE296" s="2" t="s">
        <v>1854</v>
      </c>
      <c r="CF296" s="2" t="s">
        <v>1844</v>
      </c>
      <c r="CG296" s="2" t="s">
        <v>5131</v>
      </c>
      <c r="CH296" s="2" t="s">
        <v>1844</v>
      </c>
      <c r="CI296" s="2" t="s">
        <v>121</v>
      </c>
      <c r="CJ296" s="2" t="s">
        <v>1844</v>
      </c>
      <c r="CK296" s="2" t="s">
        <v>5132</v>
      </c>
      <c r="CL296" s="2" t="s">
        <v>1844</v>
      </c>
      <c r="CM296" s="2" t="s">
        <v>1844</v>
      </c>
      <c r="CN296" s="2" t="s">
        <v>1851</v>
      </c>
      <c r="CO296" s="2" t="s">
        <v>1855</v>
      </c>
      <c r="CP296" s="2" t="s">
        <v>1844</v>
      </c>
      <c r="CQ296" s="2" t="s">
        <v>1844</v>
      </c>
      <c r="CR296" s="2" t="s">
        <v>1847</v>
      </c>
      <c r="CS296" s="2" t="s">
        <v>2002</v>
      </c>
      <c r="CT296" s="2" t="s">
        <v>1844</v>
      </c>
      <c r="CU296" s="2" t="s">
        <v>5133</v>
      </c>
      <c r="CV296" s="2" t="s">
        <v>5134</v>
      </c>
      <c r="CW296" s="3">
        <v>45267</v>
      </c>
      <c r="CX296" s="3">
        <v>45267</v>
      </c>
      <c r="CY296" s="3">
        <v>45267</v>
      </c>
      <c r="CZ296" s="28">
        <v>67029</v>
      </c>
      <c r="DA296" s="4">
        <v>0</v>
      </c>
      <c r="DB296" s="3"/>
      <c r="DC296" s="3"/>
      <c r="DD296" s="3">
        <v>45267</v>
      </c>
      <c r="DE296" s="3">
        <v>45267</v>
      </c>
      <c r="DF296" s="3"/>
      <c r="DG296" s="3">
        <v>45267</v>
      </c>
      <c r="DH296" s="3"/>
      <c r="DI296" s="3">
        <v>45267</v>
      </c>
      <c r="DJ296" s="3">
        <v>45291</v>
      </c>
      <c r="DK296" s="28">
        <v>0</v>
      </c>
      <c r="DL296" s="3"/>
      <c r="DM296" s="28">
        <v>0</v>
      </c>
      <c r="DN296" s="28">
        <v>0</v>
      </c>
      <c r="DO296" s="3">
        <v>45267</v>
      </c>
      <c r="DP296" s="2" t="s">
        <v>5135</v>
      </c>
      <c r="DQ296" s="28">
        <v>70345</v>
      </c>
      <c r="DR296" s="28">
        <v>0</v>
      </c>
      <c r="DS296" s="28">
        <v>70345</v>
      </c>
      <c r="DT296" s="28">
        <v>67029</v>
      </c>
      <c r="DU296" s="2" t="s">
        <v>1844</v>
      </c>
    </row>
    <row r="297" spans="1:125" x14ac:dyDescent="0.25">
      <c r="A297" s="2" t="s">
        <v>4451</v>
      </c>
      <c r="B297" s="2" t="s">
        <v>1291</v>
      </c>
      <c r="C297" s="2" t="s">
        <v>152</v>
      </c>
      <c r="D297" s="2" t="s">
        <v>153</v>
      </c>
      <c r="E297" s="2" t="s">
        <v>1637</v>
      </c>
      <c r="F297" s="2" t="s">
        <v>5478</v>
      </c>
      <c r="G297" s="2" t="s">
        <v>10</v>
      </c>
      <c r="H297" s="2" t="s">
        <v>67</v>
      </c>
      <c r="I297" s="2" t="s">
        <v>5121</v>
      </c>
      <c r="J297" s="2" t="s">
        <v>5122</v>
      </c>
      <c r="K297" s="2" t="s">
        <v>1281</v>
      </c>
      <c r="L297" s="2" t="s">
        <v>5123</v>
      </c>
      <c r="M297" s="2" t="s">
        <v>4450</v>
      </c>
      <c r="N297" s="2" t="s">
        <v>1645</v>
      </c>
      <c r="O297" s="2" t="s">
        <v>2176</v>
      </c>
      <c r="P297" s="2" t="s">
        <v>1844</v>
      </c>
      <c r="Q297" s="2" t="s">
        <v>1296</v>
      </c>
      <c r="R297" s="2" t="s">
        <v>1844</v>
      </c>
      <c r="S297" s="2" t="s">
        <v>1883</v>
      </c>
      <c r="T297" s="2" t="s">
        <v>1278</v>
      </c>
      <c r="U297" s="2" t="s">
        <v>1844</v>
      </c>
      <c r="V297" s="2" t="s">
        <v>1844</v>
      </c>
      <c r="W297" s="2" t="s">
        <v>5125</v>
      </c>
      <c r="X297" s="2" t="s">
        <v>5126</v>
      </c>
      <c r="Y297" s="2" t="s">
        <v>1866</v>
      </c>
      <c r="Z297" s="2" t="s">
        <v>1281</v>
      </c>
      <c r="AA297" s="2" t="s">
        <v>1281</v>
      </c>
      <c r="AB297" s="2" t="s">
        <v>5127</v>
      </c>
      <c r="AC297" s="2" t="s">
        <v>1852</v>
      </c>
      <c r="AD297" s="2" t="s">
        <v>1844</v>
      </c>
      <c r="AE297" s="2" t="s">
        <v>1844</v>
      </c>
      <c r="AF297" s="2" t="s">
        <v>1844</v>
      </c>
      <c r="AG297" s="2" t="s">
        <v>1844</v>
      </c>
      <c r="AH297" s="2" t="s">
        <v>1844</v>
      </c>
      <c r="AI297" s="2" t="s">
        <v>1844</v>
      </c>
      <c r="AJ297" s="2" t="s">
        <v>1281</v>
      </c>
      <c r="AK297" s="2" t="s">
        <v>1844</v>
      </c>
      <c r="AL297" s="2" t="s">
        <v>154</v>
      </c>
      <c r="AM297" s="2" t="s">
        <v>1844</v>
      </c>
      <c r="AN297" s="2" t="s">
        <v>1844</v>
      </c>
      <c r="AO297" s="2" t="s">
        <v>1857</v>
      </c>
      <c r="AP297" s="2" t="s">
        <v>1857</v>
      </c>
      <c r="AQ297" s="2" t="s">
        <v>1844</v>
      </c>
      <c r="AR297" s="2" t="s">
        <v>1844</v>
      </c>
      <c r="AS297" s="2" t="s">
        <v>1844</v>
      </c>
      <c r="AT297" s="2" t="s">
        <v>1844</v>
      </c>
      <c r="AU297" s="2" t="s">
        <v>1844</v>
      </c>
      <c r="AV297" s="2" t="s">
        <v>1281</v>
      </c>
      <c r="AW297" s="2" t="s">
        <v>5128</v>
      </c>
      <c r="AX297" s="2" t="s">
        <v>1844</v>
      </c>
      <c r="AY297" s="2" t="s">
        <v>1752</v>
      </c>
      <c r="AZ297" s="2" t="s">
        <v>3794</v>
      </c>
      <c r="BA297" s="2" t="s">
        <v>1844</v>
      </c>
      <c r="BB297" s="2" t="s">
        <v>1844</v>
      </c>
      <c r="BC297" s="2" t="s">
        <v>1844</v>
      </c>
      <c r="BD297" s="2" t="s">
        <v>1844</v>
      </c>
      <c r="BE297" s="2" t="s">
        <v>5129</v>
      </c>
      <c r="BF297" s="2" t="s">
        <v>5591</v>
      </c>
      <c r="BG297" s="2" t="s">
        <v>1905</v>
      </c>
      <c r="BH297" s="2" t="s">
        <v>4452</v>
      </c>
      <c r="BI297" s="2" t="s">
        <v>1857</v>
      </c>
      <c r="BJ297" s="2" t="s">
        <v>2362</v>
      </c>
      <c r="BK297" s="2" t="s">
        <v>1844</v>
      </c>
      <c r="BL297" s="2" t="s">
        <v>1025</v>
      </c>
      <c r="BM297" s="2" t="s">
        <v>1844</v>
      </c>
      <c r="BN297" s="2" t="s">
        <v>1882</v>
      </c>
      <c r="BO297" s="2" t="s">
        <v>1844</v>
      </c>
      <c r="BP297" s="2" t="s">
        <v>1844</v>
      </c>
      <c r="BQ297" s="2" t="s">
        <v>5187</v>
      </c>
      <c r="BR297" s="2" t="s">
        <v>1844</v>
      </c>
      <c r="BS297" s="2" t="s">
        <v>1844</v>
      </c>
      <c r="BT297" s="2" t="s">
        <v>5592</v>
      </c>
      <c r="BU297" s="2" t="s">
        <v>1844</v>
      </c>
      <c r="BV297" s="2" t="s">
        <v>1844</v>
      </c>
      <c r="BW297" s="2" t="s">
        <v>1844</v>
      </c>
      <c r="BX297" s="2" t="s">
        <v>1844</v>
      </c>
      <c r="BY297" s="2" t="s">
        <v>1844</v>
      </c>
      <c r="BZ297" s="2" t="s">
        <v>1844</v>
      </c>
      <c r="CA297" s="2" t="s">
        <v>1844</v>
      </c>
      <c r="CB297" s="2" t="s">
        <v>1844</v>
      </c>
      <c r="CC297" s="2" t="s">
        <v>1844</v>
      </c>
      <c r="CD297" s="2" t="s">
        <v>1844</v>
      </c>
      <c r="CE297" s="2" t="s">
        <v>1854</v>
      </c>
      <c r="CF297" s="2" t="s">
        <v>1844</v>
      </c>
      <c r="CG297" s="2" t="s">
        <v>5131</v>
      </c>
      <c r="CH297" s="2" t="s">
        <v>1844</v>
      </c>
      <c r="CI297" s="2" t="s">
        <v>155</v>
      </c>
      <c r="CJ297" s="2" t="s">
        <v>1844</v>
      </c>
      <c r="CK297" s="2" t="s">
        <v>5132</v>
      </c>
      <c r="CL297" s="2" t="s">
        <v>1844</v>
      </c>
      <c r="CM297" s="2" t="s">
        <v>1844</v>
      </c>
      <c r="CN297" s="2" t="s">
        <v>1851</v>
      </c>
      <c r="CO297" s="2" t="s">
        <v>1855</v>
      </c>
      <c r="CP297" s="2" t="s">
        <v>1844</v>
      </c>
      <c r="CQ297" s="2" t="s">
        <v>1844</v>
      </c>
      <c r="CR297" s="2" t="s">
        <v>1847</v>
      </c>
      <c r="CS297" s="2" t="s">
        <v>1884</v>
      </c>
      <c r="CT297" s="2" t="s">
        <v>1844</v>
      </c>
      <c r="CU297" s="2" t="s">
        <v>5133</v>
      </c>
      <c r="CV297" s="2" t="s">
        <v>5134</v>
      </c>
      <c r="CW297" s="3">
        <v>45264</v>
      </c>
      <c r="CX297" s="3">
        <v>45264</v>
      </c>
      <c r="CY297" s="3">
        <v>45264</v>
      </c>
      <c r="CZ297" s="28">
        <v>60295</v>
      </c>
      <c r="DA297" s="4">
        <v>0</v>
      </c>
      <c r="DB297" s="3"/>
      <c r="DC297" s="3"/>
      <c r="DD297" s="3">
        <v>45264</v>
      </c>
      <c r="DE297" s="3">
        <v>45264</v>
      </c>
      <c r="DF297" s="3"/>
      <c r="DG297" s="3">
        <v>45264</v>
      </c>
      <c r="DH297" s="3"/>
      <c r="DI297" s="3">
        <v>45264</v>
      </c>
      <c r="DJ297" s="3">
        <v>45291</v>
      </c>
      <c r="DK297" s="28">
        <v>0</v>
      </c>
      <c r="DL297" s="3"/>
      <c r="DM297" s="28">
        <v>0</v>
      </c>
      <c r="DN297" s="28">
        <v>0</v>
      </c>
      <c r="DO297" s="3">
        <v>45264</v>
      </c>
      <c r="DP297" s="2" t="s">
        <v>5135</v>
      </c>
      <c r="DQ297" s="28">
        <v>60295</v>
      </c>
      <c r="DR297" s="28">
        <v>0</v>
      </c>
      <c r="DS297" s="28">
        <v>60295</v>
      </c>
      <c r="DT297" s="28">
        <v>60295</v>
      </c>
      <c r="DU297" s="2" t="s">
        <v>1844</v>
      </c>
    </row>
    <row r="298" spans="1:125" x14ac:dyDescent="0.25">
      <c r="A298" s="2" t="s">
        <v>4440</v>
      </c>
      <c r="B298" s="2" t="s">
        <v>1295</v>
      </c>
      <c r="C298" s="2" t="s">
        <v>51</v>
      </c>
      <c r="D298" s="2" t="s">
        <v>52</v>
      </c>
      <c r="E298" s="2" t="s">
        <v>1635</v>
      </c>
      <c r="F298" s="2" t="s">
        <v>5478</v>
      </c>
      <c r="G298" s="2" t="s">
        <v>10</v>
      </c>
      <c r="H298" s="2" t="s">
        <v>1129</v>
      </c>
      <c r="I298" s="2" t="s">
        <v>5121</v>
      </c>
      <c r="J298" s="2" t="s">
        <v>5122</v>
      </c>
      <c r="K298" s="2" t="s">
        <v>1281</v>
      </c>
      <c r="L298" s="2" t="s">
        <v>5148</v>
      </c>
      <c r="M298" s="2" t="s">
        <v>4439</v>
      </c>
      <c r="N298" s="2" t="s">
        <v>1645</v>
      </c>
      <c r="O298" s="2" t="s">
        <v>1870</v>
      </c>
      <c r="P298" s="2" t="s">
        <v>1844</v>
      </c>
      <c r="Q298" s="2" t="s">
        <v>1296</v>
      </c>
      <c r="R298" s="2" t="s">
        <v>1844</v>
      </c>
      <c r="S298" s="2" t="s">
        <v>1875</v>
      </c>
      <c r="T298" s="2" t="s">
        <v>1278</v>
      </c>
      <c r="U298" s="2" t="s">
        <v>1844</v>
      </c>
      <c r="V298" s="2" t="s">
        <v>1844</v>
      </c>
      <c r="W298" s="2" t="s">
        <v>5125</v>
      </c>
      <c r="X298" s="2" t="s">
        <v>5126</v>
      </c>
      <c r="Y298" s="2" t="s">
        <v>1871</v>
      </c>
      <c r="Z298" s="2" t="s">
        <v>1281</v>
      </c>
      <c r="AA298" s="2" t="s">
        <v>1281</v>
      </c>
      <c r="AB298" s="2" t="s">
        <v>5127</v>
      </c>
      <c r="AC298" s="2" t="s">
        <v>1852</v>
      </c>
      <c r="AD298" s="2" t="s">
        <v>1844</v>
      </c>
      <c r="AE298" s="2" t="s">
        <v>1844</v>
      </c>
      <c r="AF298" s="2" t="s">
        <v>1873</v>
      </c>
      <c r="AG298" s="2" t="s">
        <v>1844</v>
      </c>
      <c r="AH298" s="2" t="s">
        <v>1844</v>
      </c>
      <c r="AI298" s="2" t="s">
        <v>1844</v>
      </c>
      <c r="AJ298" s="2" t="s">
        <v>1281</v>
      </c>
      <c r="AK298" s="2" t="s">
        <v>1844</v>
      </c>
      <c r="AL298" s="2" t="s">
        <v>53</v>
      </c>
      <c r="AM298" s="2" t="s">
        <v>1844</v>
      </c>
      <c r="AN298" s="2" t="s">
        <v>1844</v>
      </c>
      <c r="AO298" s="2" t="s">
        <v>1857</v>
      </c>
      <c r="AP298" s="2" t="s">
        <v>1857</v>
      </c>
      <c r="AQ298" s="2" t="s">
        <v>1844</v>
      </c>
      <c r="AR298" s="2" t="s">
        <v>1844</v>
      </c>
      <c r="AS298" s="2" t="s">
        <v>1844</v>
      </c>
      <c r="AT298" s="2" t="s">
        <v>1844</v>
      </c>
      <c r="AU298" s="2" t="s">
        <v>1844</v>
      </c>
      <c r="AV298" s="2" t="s">
        <v>1281</v>
      </c>
      <c r="AW298" s="2" t="s">
        <v>5128</v>
      </c>
      <c r="AX298" s="2" t="s">
        <v>1844</v>
      </c>
      <c r="AY298" s="2" t="s">
        <v>1752</v>
      </c>
      <c r="AZ298" s="2" t="s">
        <v>2272</v>
      </c>
      <c r="BA298" s="2" t="s">
        <v>1844</v>
      </c>
      <c r="BB298" s="2" t="s">
        <v>1844</v>
      </c>
      <c r="BC298" s="2" t="s">
        <v>1844</v>
      </c>
      <c r="BD298" s="2" t="s">
        <v>1844</v>
      </c>
      <c r="BE298" s="2" t="s">
        <v>5129</v>
      </c>
      <c r="BF298" s="2" t="s">
        <v>2272</v>
      </c>
      <c r="BG298" s="2" t="s">
        <v>2190</v>
      </c>
      <c r="BH298" s="2" t="s">
        <v>4442</v>
      </c>
      <c r="BI298" s="2" t="s">
        <v>1857</v>
      </c>
      <c r="BJ298" s="2" t="s">
        <v>2190</v>
      </c>
      <c r="BK298" s="2" t="s">
        <v>1844</v>
      </c>
      <c r="BL298" s="2" t="s">
        <v>1025</v>
      </c>
      <c r="BM298" s="2" t="s">
        <v>1844</v>
      </c>
      <c r="BN298" s="2" t="s">
        <v>1872</v>
      </c>
      <c r="BO298" s="2" t="s">
        <v>1844</v>
      </c>
      <c r="BP298" s="2" t="s">
        <v>1844</v>
      </c>
      <c r="BQ298" s="2" t="s">
        <v>5187</v>
      </c>
      <c r="BR298" s="2" t="s">
        <v>1844</v>
      </c>
      <c r="BS298" s="2" t="s">
        <v>1844</v>
      </c>
      <c r="BT298" s="2" t="s">
        <v>5593</v>
      </c>
      <c r="BU298" s="2" t="s">
        <v>1844</v>
      </c>
      <c r="BV298" s="2" t="s">
        <v>1844</v>
      </c>
      <c r="BW298" s="2" t="s">
        <v>1844</v>
      </c>
      <c r="BX298" s="2" t="s">
        <v>1844</v>
      </c>
      <c r="BY298" s="2" t="s">
        <v>1844</v>
      </c>
      <c r="BZ298" s="2" t="s">
        <v>1844</v>
      </c>
      <c r="CA298" s="2" t="s">
        <v>1844</v>
      </c>
      <c r="CB298" s="2" t="s">
        <v>1844</v>
      </c>
      <c r="CC298" s="2" t="s">
        <v>1844</v>
      </c>
      <c r="CD298" s="2" t="s">
        <v>1844</v>
      </c>
      <c r="CE298" s="2" t="s">
        <v>1854</v>
      </c>
      <c r="CF298" s="2" t="s">
        <v>1844</v>
      </c>
      <c r="CG298" s="2" t="s">
        <v>5131</v>
      </c>
      <c r="CH298" s="2" t="s">
        <v>1844</v>
      </c>
      <c r="CI298" s="2" t="s">
        <v>55</v>
      </c>
      <c r="CJ298" s="2" t="s">
        <v>1844</v>
      </c>
      <c r="CK298" s="2" t="s">
        <v>5132</v>
      </c>
      <c r="CL298" s="2" t="s">
        <v>1844</v>
      </c>
      <c r="CM298" s="2" t="s">
        <v>1844</v>
      </c>
      <c r="CN298" s="2" t="s">
        <v>1851</v>
      </c>
      <c r="CO298" s="2" t="s">
        <v>1855</v>
      </c>
      <c r="CP298" s="2" t="s">
        <v>1844</v>
      </c>
      <c r="CQ298" s="2" t="s">
        <v>1844</v>
      </c>
      <c r="CR298" s="2" t="s">
        <v>1847</v>
      </c>
      <c r="CS298" s="2" t="s">
        <v>1876</v>
      </c>
      <c r="CT298" s="2" t="s">
        <v>1844</v>
      </c>
      <c r="CU298" s="2" t="s">
        <v>5133</v>
      </c>
      <c r="CV298" s="2" t="s">
        <v>5134</v>
      </c>
      <c r="CW298" s="3">
        <v>45264</v>
      </c>
      <c r="CX298" s="3">
        <v>45264</v>
      </c>
      <c r="CY298" s="3">
        <v>45264</v>
      </c>
      <c r="CZ298" s="28">
        <v>150738</v>
      </c>
      <c r="DA298" s="4">
        <v>0</v>
      </c>
      <c r="DB298" s="3"/>
      <c r="DC298" s="3"/>
      <c r="DD298" s="3">
        <v>45264</v>
      </c>
      <c r="DE298" s="3">
        <v>45264</v>
      </c>
      <c r="DF298" s="3"/>
      <c r="DG298" s="3">
        <v>45264</v>
      </c>
      <c r="DH298" s="3"/>
      <c r="DI298" s="3">
        <v>45264</v>
      </c>
      <c r="DJ298" s="3">
        <v>45291</v>
      </c>
      <c r="DK298" s="28">
        <v>0</v>
      </c>
      <c r="DL298" s="3"/>
      <c r="DM298" s="28">
        <v>0</v>
      </c>
      <c r="DN298" s="28">
        <v>0</v>
      </c>
      <c r="DO298" s="3">
        <v>45264</v>
      </c>
      <c r="DP298" s="2" t="s">
        <v>5135</v>
      </c>
      <c r="DQ298" s="28">
        <v>150738</v>
      </c>
      <c r="DR298" s="28">
        <v>0</v>
      </c>
      <c r="DS298" s="28">
        <v>150738</v>
      </c>
      <c r="DT298" s="28">
        <v>150738</v>
      </c>
      <c r="DU298" s="2" t="s">
        <v>1844</v>
      </c>
    </row>
    <row r="299" spans="1:125" x14ac:dyDescent="0.25">
      <c r="A299" s="2" t="s">
        <v>4448</v>
      </c>
      <c r="B299" s="2" t="s">
        <v>1298</v>
      </c>
      <c r="C299" s="2" t="s">
        <v>118</v>
      </c>
      <c r="D299" s="2" t="s">
        <v>119</v>
      </c>
      <c r="E299" s="2" t="s">
        <v>1636</v>
      </c>
      <c r="F299" s="2" t="s">
        <v>5478</v>
      </c>
      <c r="G299" s="2" t="s">
        <v>10</v>
      </c>
      <c r="H299" s="2" t="s">
        <v>54</v>
      </c>
      <c r="I299" s="2" t="s">
        <v>5121</v>
      </c>
      <c r="J299" s="2" t="s">
        <v>5122</v>
      </c>
      <c r="K299" s="2" t="s">
        <v>1281</v>
      </c>
      <c r="L299" s="2" t="s">
        <v>5139</v>
      </c>
      <c r="M299" s="2" t="s">
        <v>4447</v>
      </c>
      <c r="N299" s="2" t="s">
        <v>1646</v>
      </c>
      <c r="O299" s="2" t="s">
        <v>1992</v>
      </c>
      <c r="P299" s="2" t="s">
        <v>1844</v>
      </c>
      <c r="Q299" s="2" t="s">
        <v>1299</v>
      </c>
      <c r="R299" s="2" t="s">
        <v>1844</v>
      </c>
      <c r="S299" s="2" t="s">
        <v>2001</v>
      </c>
      <c r="T299" s="2" t="s">
        <v>1278</v>
      </c>
      <c r="U299" s="2" t="s">
        <v>1844</v>
      </c>
      <c r="V299" s="2" t="s">
        <v>1844</v>
      </c>
      <c r="W299" s="2" t="s">
        <v>5125</v>
      </c>
      <c r="X299" s="2" t="s">
        <v>5126</v>
      </c>
      <c r="Y299" s="2" t="s">
        <v>1914</v>
      </c>
      <c r="Z299" s="2" t="s">
        <v>1281</v>
      </c>
      <c r="AA299" s="2" t="s">
        <v>1281</v>
      </c>
      <c r="AB299" s="2" t="s">
        <v>5127</v>
      </c>
      <c r="AC299" s="2" t="s">
        <v>1852</v>
      </c>
      <c r="AD299" s="2" t="s">
        <v>1844</v>
      </c>
      <c r="AE299" s="2" t="s">
        <v>1844</v>
      </c>
      <c r="AF299" s="2" t="s">
        <v>1844</v>
      </c>
      <c r="AG299" s="2" t="s">
        <v>1844</v>
      </c>
      <c r="AH299" s="2" t="s">
        <v>1844</v>
      </c>
      <c r="AI299" s="2" t="s">
        <v>1844</v>
      </c>
      <c r="AJ299" s="2" t="s">
        <v>1281</v>
      </c>
      <c r="AK299" s="2" t="s">
        <v>1844</v>
      </c>
      <c r="AL299" s="2" t="s">
        <v>120</v>
      </c>
      <c r="AM299" s="2" t="s">
        <v>1844</v>
      </c>
      <c r="AN299" s="2" t="s">
        <v>1844</v>
      </c>
      <c r="AO299" s="2" t="s">
        <v>1857</v>
      </c>
      <c r="AP299" s="2" t="s">
        <v>1857</v>
      </c>
      <c r="AQ299" s="2" t="s">
        <v>1844</v>
      </c>
      <c r="AR299" s="2" t="s">
        <v>1844</v>
      </c>
      <c r="AS299" s="2" t="s">
        <v>1844</v>
      </c>
      <c r="AT299" s="2" t="s">
        <v>1844</v>
      </c>
      <c r="AU299" s="2" t="s">
        <v>1844</v>
      </c>
      <c r="AV299" s="2" t="s">
        <v>1281</v>
      </c>
      <c r="AW299" s="2" t="s">
        <v>5128</v>
      </c>
      <c r="AX299" s="2" t="s">
        <v>1844</v>
      </c>
      <c r="AY299" s="2" t="s">
        <v>1752</v>
      </c>
      <c r="AZ299" s="2" t="s">
        <v>1880</v>
      </c>
      <c r="BA299" s="2" t="s">
        <v>1844</v>
      </c>
      <c r="BB299" s="2" t="s">
        <v>1844</v>
      </c>
      <c r="BC299" s="2" t="s">
        <v>1844</v>
      </c>
      <c r="BD299" s="2" t="s">
        <v>1844</v>
      </c>
      <c r="BE299" s="2" t="s">
        <v>5129</v>
      </c>
      <c r="BF299" s="2" t="s">
        <v>1905</v>
      </c>
      <c r="BG299" s="2" t="s">
        <v>1905</v>
      </c>
      <c r="BH299" s="2" t="s">
        <v>4449</v>
      </c>
      <c r="BI299" s="2" t="s">
        <v>1857</v>
      </c>
      <c r="BJ299" s="2" t="s">
        <v>2043</v>
      </c>
      <c r="BK299" s="2" t="s">
        <v>1844</v>
      </c>
      <c r="BL299" s="2" t="s">
        <v>1025</v>
      </c>
      <c r="BM299" s="2" t="s">
        <v>1844</v>
      </c>
      <c r="BN299" s="2" t="s">
        <v>1999</v>
      </c>
      <c r="BO299" s="2" t="s">
        <v>1844</v>
      </c>
      <c r="BP299" s="2" t="s">
        <v>1844</v>
      </c>
      <c r="BQ299" s="2" t="s">
        <v>5187</v>
      </c>
      <c r="BR299" s="2" t="s">
        <v>1844</v>
      </c>
      <c r="BS299" s="2" t="s">
        <v>1844</v>
      </c>
      <c r="BT299" s="2" t="s">
        <v>5594</v>
      </c>
      <c r="BU299" s="2" t="s">
        <v>1844</v>
      </c>
      <c r="BV299" s="2" t="s">
        <v>1844</v>
      </c>
      <c r="BW299" s="2" t="s">
        <v>1844</v>
      </c>
      <c r="BX299" s="2" t="s">
        <v>1844</v>
      </c>
      <c r="BY299" s="2" t="s">
        <v>1844</v>
      </c>
      <c r="BZ299" s="2" t="s">
        <v>1844</v>
      </c>
      <c r="CA299" s="2" t="s">
        <v>1844</v>
      </c>
      <c r="CB299" s="2" t="s">
        <v>1844</v>
      </c>
      <c r="CC299" s="2" t="s">
        <v>1844</v>
      </c>
      <c r="CD299" s="2" t="s">
        <v>1844</v>
      </c>
      <c r="CE299" s="2" t="s">
        <v>1854</v>
      </c>
      <c r="CF299" s="2" t="s">
        <v>1844</v>
      </c>
      <c r="CG299" s="2" t="s">
        <v>1844</v>
      </c>
      <c r="CH299" s="2" t="s">
        <v>1844</v>
      </c>
      <c r="CI299" s="2" t="s">
        <v>121</v>
      </c>
      <c r="CJ299" s="2" t="s">
        <v>1844</v>
      </c>
      <c r="CK299" s="2" t="s">
        <v>5132</v>
      </c>
      <c r="CL299" s="2" t="s">
        <v>1844</v>
      </c>
      <c r="CM299" s="2" t="s">
        <v>1844</v>
      </c>
      <c r="CN299" s="2" t="s">
        <v>1851</v>
      </c>
      <c r="CO299" s="2" t="s">
        <v>1855</v>
      </c>
      <c r="CP299" s="2" t="s">
        <v>1844</v>
      </c>
      <c r="CQ299" s="2" t="s">
        <v>1844</v>
      </c>
      <c r="CR299" s="2" t="s">
        <v>1847</v>
      </c>
      <c r="CS299" s="2" t="s">
        <v>2002</v>
      </c>
      <c r="CT299" s="2" t="s">
        <v>1844</v>
      </c>
      <c r="CU299" s="2" t="s">
        <v>1844</v>
      </c>
      <c r="CV299" s="2" t="s">
        <v>5134</v>
      </c>
      <c r="CW299" s="3">
        <v>45264</v>
      </c>
      <c r="CX299" s="3">
        <v>45264</v>
      </c>
      <c r="CY299" s="3">
        <v>45264</v>
      </c>
      <c r="CZ299" s="28">
        <v>100492</v>
      </c>
      <c r="DA299" s="4">
        <v>0</v>
      </c>
      <c r="DB299" s="3"/>
      <c r="DC299" s="3"/>
      <c r="DD299" s="3">
        <v>45264</v>
      </c>
      <c r="DE299" s="3">
        <v>45264</v>
      </c>
      <c r="DF299" s="3"/>
      <c r="DG299" s="3">
        <v>45264</v>
      </c>
      <c r="DH299" s="3">
        <v>45264</v>
      </c>
      <c r="DI299" s="3">
        <v>45264</v>
      </c>
      <c r="DJ299" s="3">
        <v>45291</v>
      </c>
      <c r="DK299" s="28">
        <v>0</v>
      </c>
      <c r="DL299" s="3"/>
      <c r="DM299" s="28">
        <v>0</v>
      </c>
      <c r="DN299" s="28">
        <v>0</v>
      </c>
      <c r="DO299" s="3">
        <v>45264</v>
      </c>
      <c r="DP299" s="2" t="s">
        <v>5135</v>
      </c>
      <c r="DQ299" s="28">
        <v>0</v>
      </c>
      <c r="DR299" s="28">
        <v>0</v>
      </c>
      <c r="DS299" s="28">
        <v>0</v>
      </c>
      <c r="DT299" s="28">
        <v>100492</v>
      </c>
      <c r="DU299" s="2" t="s">
        <v>1844</v>
      </c>
    </row>
    <row r="300" spans="1:125" x14ac:dyDescent="0.25">
      <c r="A300" s="2" t="s">
        <v>4411</v>
      </c>
      <c r="B300" s="2" t="s">
        <v>1298</v>
      </c>
      <c r="C300" s="2" t="s">
        <v>325</v>
      </c>
      <c r="D300" s="2" t="s">
        <v>326</v>
      </c>
      <c r="E300" s="2" t="s">
        <v>1632</v>
      </c>
      <c r="F300" s="2" t="s">
        <v>5478</v>
      </c>
      <c r="G300" s="2" t="s">
        <v>10</v>
      </c>
      <c r="H300" s="2" t="s">
        <v>54</v>
      </c>
      <c r="I300" s="2" t="s">
        <v>5121</v>
      </c>
      <c r="J300" s="2" t="s">
        <v>5122</v>
      </c>
      <c r="K300" s="2" t="s">
        <v>1281</v>
      </c>
      <c r="L300" s="2" t="s">
        <v>5139</v>
      </c>
      <c r="M300" s="2" t="s">
        <v>4410</v>
      </c>
      <c r="N300" s="2" t="s">
        <v>1646</v>
      </c>
      <c r="O300" s="2" t="s">
        <v>1960</v>
      </c>
      <c r="P300" s="2" t="s">
        <v>1844</v>
      </c>
      <c r="Q300" s="2" t="s">
        <v>1299</v>
      </c>
      <c r="R300" s="2" t="s">
        <v>1844</v>
      </c>
      <c r="S300" s="2" t="s">
        <v>1844</v>
      </c>
      <c r="T300" s="2" t="s">
        <v>1278</v>
      </c>
      <c r="U300" s="2" t="s">
        <v>1844</v>
      </c>
      <c r="V300" s="2" t="s">
        <v>1844</v>
      </c>
      <c r="W300" s="2" t="s">
        <v>5125</v>
      </c>
      <c r="X300" s="2" t="s">
        <v>5126</v>
      </c>
      <c r="Y300" s="2" t="s">
        <v>1914</v>
      </c>
      <c r="Z300" s="2" t="s">
        <v>1281</v>
      </c>
      <c r="AA300" s="2" t="s">
        <v>1281</v>
      </c>
      <c r="AB300" s="2" t="s">
        <v>5127</v>
      </c>
      <c r="AC300" s="2" t="s">
        <v>1852</v>
      </c>
      <c r="AD300" s="2" t="s">
        <v>1844</v>
      </c>
      <c r="AE300" s="2" t="s">
        <v>1844</v>
      </c>
      <c r="AF300" s="2" t="s">
        <v>1844</v>
      </c>
      <c r="AG300" s="2" t="s">
        <v>1844</v>
      </c>
      <c r="AH300" s="2" t="s">
        <v>1844</v>
      </c>
      <c r="AI300" s="2" t="s">
        <v>1844</v>
      </c>
      <c r="AJ300" s="2" t="s">
        <v>1281</v>
      </c>
      <c r="AK300" s="2" t="s">
        <v>1844</v>
      </c>
      <c r="AL300" s="2" t="s">
        <v>120</v>
      </c>
      <c r="AM300" s="2" t="s">
        <v>1844</v>
      </c>
      <c r="AN300" s="2" t="s">
        <v>1844</v>
      </c>
      <c r="AO300" s="2" t="s">
        <v>1857</v>
      </c>
      <c r="AP300" s="2" t="s">
        <v>1857</v>
      </c>
      <c r="AQ300" s="2" t="s">
        <v>1844</v>
      </c>
      <c r="AR300" s="2" t="s">
        <v>1844</v>
      </c>
      <c r="AS300" s="2" t="s">
        <v>1844</v>
      </c>
      <c r="AT300" s="2" t="s">
        <v>1844</v>
      </c>
      <c r="AU300" s="2" t="s">
        <v>1844</v>
      </c>
      <c r="AV300" s="2" t="s">
        <v>1281</v>
      </c>
      <c r="AW300" s="2" t="s">
        <v>5128</v>
      </c>
      <c r="AX300" s="2" t="s">
        <v>1844</v>
      </c>
      <c r="AY300" s="2" t="s">
        <v>1752</v>
      </c>
      <c r="AZ300" s="2" t="s">
        <v>4412</v>
      </c>
      <c r="BA300" s="2" t="s">
        <v>1844</v>
      </c>
      <c r="BB300" s="2" t="s">
        <v>1844</v>
      </c>
      <c r="BC300" s="2" t="s">
        <v>1844</v>
      </c>
      <c r="BD300" s="2" t="s">
        <v>1844</v>
      </c>
      <c r="BE300" s="2" t="s">
        <v>5129</v>
      </c>
      <c r="BF300" s="2" t="s">
        <v>2190</v>
      </c>
      <c r="BG300" s="2" t="s">
        <v>1905</v>
      </c>
      <c r="BH300" s="2" t="s">
        <v>5595</v>
      </c>
      <c r="BI300" s="2" t="s">
        <v>1857</v>
      </c>
      <c r="BJ300" s="2" t="s">
        <v>5161</v>
      </c>
      <c r="BK300" s="2" t="s">
        <v>1844</v>
      </c>
      <c r="BL300" s="2" t="s">
        <v>1025</v>
      </c>
      <c r="BM300" s="2" t="s">
        <v>1844</v>
      </c>
      <c r="BN300" s="2" t="s">
        <v>1844</v>
      </c>
      <c r="BO300" s="2" t="s">
        <v>1844</v>
      </c>
      <c r="BP300" s="2" t="s">
        <v>1844</v>
      </c>
      <c r="BQ300" s="2" t="s">
        <v>5187</v>
      </c>
      <c r="BR300" s="2" t="s">
        <v>1844</v>
      </c>
      <c r="BS300" s="2" t="s">
        <v>1844</v>
      </c>
      <c r="BT300" s="2" t="s">
        <v>5596</v>
      </c>
      <c r="BU300" s="2" t="s">
        <v>1844</v>
      </c>
      <c r="BV300" s="2" t="s">
        <v>1844</v>
      </c>
      <c r="BW300" s="2" t="s">
        <v>1844</v>
      </c>
      <c r="BX300" s="2" t="s">
        <v>1844</v>
      </c>
      <c r="BY300" s="2" t="s">
        <v>1844</v>
      </c>
      <c r="BZ300" s="2" t="s">
        <v>1844</v>
      </c>
      <c r="CA300" s="2" t="s">
        <v>1844</v>
      </c>
      <c r="CB300" s="2" t="s">
        <v>1844</v>
      </c>
      <c r="CC300" s="2" t="s">
        <v>1844</v>
      </c>
      <c r="CD300" s="2" t="s">
        <v>1844</v>
      </c>
      <c r="CE300" s="2" t="s">
        <v>1854</v>
      </c>
      <c r="CF300" s="2" t="s">
        <v>1844</v>
      </c>
      <c r="CG300" s="2" t="s">
        <v>1844</v>
      </c>
      <c r="CH300" s="2" t="s">
        <v>1844</v>
      </c>
      <c r="CI300" s="2" t="s">
        <v>121</v>
      </c>
      <c r="CJ300" s="2" t="s">
        <v>1844</v>
      </c>
      <c r="CK300" s="2" t="s">
        <v>5132</v>
      </c>
      <c r="CL300" s="2" t="s">
        <v>1844</v>
      </c>
      <c r="CM300" s="2" t="s">
        <v>1844</v>
      </c>
      <c r="CN300" s="2" t="s">
        <v>1851</v>
      </c>
      <c r="CO300" s="2" t="s">
        <v>1855</v>
      </c>
      <c r="CP300" s="2" t="s">
        <v>1844</v>
      </c>
      <c r="CQ300" s="2" t="s">
        <v>1844</v>
      </c>
      <c r="CR300" s="2" t="s">
        <v>1847</v>
      </c>
      <c r="CS300" s="2" t="s">
        <v>1844</v>
      </c>
      <c r="CT300" s="2" t="s">
        <v>1844</v>
      </c>
      <c r="CU300" s="2" t="s">
        <v>1844</v>
      </c>
      <c r="CV300" s="2" t="s">
        <v>5134</v>
      </c>
      <c r="CW300" s="3">
        <v>45258</v>
      </c>
      <c r="CX300" s="3">
        <v>45258</v>
      </c>
      <c r="CY300" s="3">
        <v>45258</v>
      </c>
      <c r="CZ300" s="28">
        <v>840363</v>
      </c>
      <c r="DA300" s="4">
        <v>0</v>
      </c>
      <c r="DB300" s="3"/>
      <c r="DC300" s="3"/>
      <c r="DD300" s="3">
        <v>45258</v>
      </c>
      <c r="DE300" s="3">
        <v>45258</v>
      </c>
      <c r="DF300" s="3"/>
      <c r="DG300" s="3">
        <v>45258</v>
      </c>
      <c r="DH300" s="3">
        <v>45258</v>
      </c>
      <c r="DI300" s="3">
        <v>45258</v>
      </c>
      <c r="DJ300" s="3">
        <v>45291</v>
      </c>
      <c r="DK300" s="28">
        <v>0</v>
      </c>
      <c r="DL300" s="3"/>
      <c r="DM300" s="28">
        <v>0</v>
      </c>
      <c r="DN300" s="28">
        <v>0</v>
      </c>
      <c r="DO300" s="3">
        <v>45258</v>
      </c>
      <c r="DP300" s="2" t="s">
        <v>5135</v>
      </c>
      <c r="DQ300" s="28">
        <v>0</v>
      </c>
      <c r="DR300" s="28">
        <v>0</v>
      </c>
      <c r="DS300" s="28">
        <v>0</v>
      </c>
      <c r="DT300" s="28">
        <v>840363</v>
      </c>
      <c r="DU300" s="2" t="s">
        <v>1844</v>
      </c>
    </row>
    <row r="301" spans="1:125" x14ac:dyDescent="0.25">
      <c r="A301" s="2" t="s">
        <v>4404</v>
      </c>
      <c r="B301" s="2" t="s">
        <v>1291</v>
      </c>
      <c r="C301" s="2" t="s">
        <v>152</v>
      </c>
      <c r="D301" s="2" t="s">
        <v>153</v>
      </c>
      <c r="E301" s="2" t="s">
        <v>1630</v>
      </c>
      <c r="F301" s="2" t="s">
        <v>5478</v>
      </c>
      <c r="G301" s="2" t="s">
        <v>10</v>
      </c>
      <c r="H301" s="2" t="s">
        <v>54</v>
      </c>
      <c r="I301" s="2" t="s">
        <v>5121</v>
      </c>
      <c r="J301" s="2" t="s">
        <v>5122</v>
      </c>
      <c r="K301" s="2" t="s">
        <v>1281</v>
      </c>
      <c r="L301" s="2" t="s">
        <v>5139</v>
      </c>
      <c r="M301" s="2" t="s">
        <v>4403</v>
      </c>
      <c r="N301" s="2" t="s">
        <v>1646</v>
      </c>
      <c r="O301" s="2" t="s">
        <v>2176</v>
      </c>
      <c r="P301" s="2" t="s">
        <v>1844</v>
      </c>
      <c r="Q301" s="2" t="s">
        <v>1299</v>
      </c>
      <c r="R301" s="2" t="s">
        <v>1844</v>
      </c>
      <c r="S301" s="2" t="s">
        <v>1883</v>
      </c>
      <c r="T301" s="2" t="s">
        <v>1278</v>
      </c>
      <c r="U301" s="2" t="s">
        <v>1844</v>
      </c>
      <c r="V301" s="2" t="s">
        <v>1844</v>
      </c>
      <c r="W301" s="2" t="s">
        <v>5125</v>
      </c>
      <c r="X301" s="2" t="s">
        <v>5126</v>
      </c>
      <c r="Y301" s="2" t="s">
        <v>1866</v>
      </c>
      <c r="Z301" s="2" t="s">
        <v>1281</v>
      </c>
      <c r="AA301" s="2" t="s">
        <v>1281</v>
      </c>
      <c r="AB301" s="2" t="s">
        <v>5127</v>
      </c>
      <c r="AC301" s="2" t="s">
        <v>1852</v>
      </c>
      <c r="AD301" s="2" t="s">
        <v>1844</v>
      </c>
      <c r="AE301" s="2" t="s">
        <v>1844</v>
      </c>
      <c r="AF301" s="2" t="s">
        <v>1844</v>
      </c>
      <c r="AG301" s="2" t="s">
        <v>1844</v>
      </c>
      <c r="AH301" s="2" t="s">
        <v>1844</v>
      </c>
      <c r="AI301" s="2" t="s">
        <v>1844</v>
      </c>
      <c r="AJ301" s="2" t="s">
        <v>1281</v>
      </c>
      <c r="AK301" s="2" t="s">
        <v>1844</v>
      </c>
      <c r="AL301" s="2" t="s">
        <v>154</v>
      </c>
      <c r="AM301" s="2" t="s">
        <v>1844</v>
      </c>
      <c r="AN301" s="2" t="s">
        <v>1844</v>
      </c>
      <c r="AO301" s="2" t="s">
        <v>1857</v>
      </c>
      <c r="AP301" s="2" t="s">
        <v>1857</v>
      </c>
      <c r="AQ301" s="2" t="s">
        <v>1844</v>
      </c>
      <c r="AR301" s="2" t="s">
        <v>1844</v>
      </c>
      <c r="AS301" s="2" t="s">
        <v>1844</v>
      </c>
      <c r="AT301" s="2" t="s">
        <v>1844</v>
      </c>
      <c r="AU301" s="2" t="s">
        <v>1844</v>
      </c>
      <c r="AV301" s="2" t="s">
        <v>1281</v>
      </c>
      <c r="AW301" s="2" t="s">
        <v>5128</v>
      </c>
      <c r="AX301" s="2" t="s">
        <v>1844</v>
      </c>
      <c r="AY301" s="2" t="s">
        <v>1752</v>
      </c>
      <c r="AZ301" s="2" t="s">
        <v>2553</v>
      </c>
      <c r="BA301" s="2" t="s">
        <v>1844</v>
      </c>
      <c r="BB301" s="2" t="s">
        <v>1844</v>
      </c>
      <c r="BC301" s="2" t="s">
        <v>1844</v>
      </c>
      <c r="BD301" s="2" t="s">
        <v>1844</v>
      </c>
      <c r="BE301" s="2" t="s">
        <v>5129</v>
      </c>
      <c r="BF301" s="2" t="s">
        <v>1905</v>
      </c>
      <c r="BG301" s="2" t="s">
        <v>1905</v>
      </c>
      <c r="BH301" s="2" t="s">
        <v>5597</v>
      </c>
      <c r="BI301" s="2" t="s">
        <v>1857</v>
      </c>
      <c r="BJ301" s="2" t="s">
        <v>2986</v>
      </c>
      <c r="BK301" s="2" t="s">
        <v>1844</v>
      </c>
      <c r="BL301" s="2" t="s">
        <v>1025</v>
      </c>
      <c r="BM301" s="2" t="s">
        <v>1844</v>
      </c>
      <c r="BN301" s="2" t="s">
        <v>1882</v>
      </c>
      <c r="BO301" s="2" t="s">
        <v>1844</v>
      </c>
      <c r="BP301" s="2" t="s">
        <v>1844</v>
      </c>
      <c r="BQ301" s="2" t="s">
        <v>5187</v>
      </c>
      <c r="BR301" s="2" t="s">
        <v>1844</v>
      </c>
      <c r="BS301" s="2" t="s">
        <v>1844</v>
      </c>
      <c r="BT301" s="2" t="s">
        <v>5598</v>
      </c>
      <c r="BU301" s="2" t="s">
        <v>1844</v>
      </c>
      <c r="BV301" s="2" t="s">
        <v>1844</v>
      </c>
      <c r="BW301" s="2" t="s">
        <v>1844</v>
      </c>
      <c r="BX301" s="2" t="s">
        <v>1844</v>
      </c>
      <c r="BY301" s="2" t="s">
        <v>1844</v>
      </c>
      <c r="BZ301" s="2" t="s">
        <v>1844</v>
      </c>
      <c r="CA301" s="2" t="s">
        <v>1844</v>
      </c>
      <c r="CB301" s="2" t="s">
        <v>1844</v>
      </c>
      <c r="CC301" s="2" t="s">
        <v>1844</v>
      </c>
      <c r="CD301" s="2" t="s">
        <v>1844</v>
      </c>
      <c r="CE301" s="2" t="s">
        <v>1854</v>
      </c>
      <c r="CF301" s="2" t="s">
        <v>1844</v>
      </c>
      <c r="CG301" s="2" t="s">
        <v>1844</v>
      </c>
      <c r="CH301" s="2" t="s">
        <v>1844</v>
      </c>
      <c r="CI301" s="2" t="s">
        <v>155</v>
      </c>
      <c r="CJ301" s="2" t="s">
        <v>1844</v>
      </c>
      <c r="CK301" s="2" t="s">
        <v>5132</v>
      </c>
      <c r="CL301" s="2" t="s">
        <v>1844</v>
      </c>
      <c r="CM301" s="2" t="s">
        <v>1844</v>
      </c>
      <c r="CN301" s="2" t="s">
        <v>1851</v>
      </c>
      <c r="CO301" s="2" t="s">
        <v>1855</v>
      </c>
      <c r="CP301" s="2" t="s">
        <v>1844</v>
      </c>
      <c r="CQ301" s="2" t="s">
        <v>1844</v>
      </c>
      <c r="CR301" s="2" t="s">
        <v>1847</v>
      </c>
      <c r="CS301" s="2" t="s">
        <v>1884</v>
      </c>
      <c r="CT301" s="2" t="s">
        <v>1844</v>
      </c>
      <c r="CU301" s="2" t="s">
        <v>1844</v>
      </c>
      <c r="CV301" s="2" t="s">
        <v>5134</v>
      </c>
      <c r="CW301" s="3">
        <v>45258</v>
      </c>
      <c r="CX301" s="3">
        <v>45258</v>
      </c>
      <c r="CY301" s="3">
        <v>45258</v>
      </c>
      <c r="CZ301" s="28">
        <v>200984</v>
      </c>
      <c r="DA301" s="4">
        <v>0</v>
      </c>
      <c r="DB301" s="3"/>
      <c r="DC301" s="3"/>
      <c r="DD301" s="3">
        <v>45258</v>
      </c>
      <c r="DE301" s="3">
        <v>45257</v>
      </c>
      <c r="DF301" s="3"/>
      <c r="DG301" s="3">
        <v>45258</v>
      </c>
      <c r="DH301" s="3">
        <v>45258</v>
      </c>
      <c r="DI301" s="3">
        <v>45257</v>
      </c>
      <c r="DJ301" s="3">
        <v>45291</v>
      </c>
      <c r="DK301" s="28">
        <v>0</v>
      </c>
      <c r="DL301" s="3"/>
      <c r="DM301" s="28">
        <v>0</v>
      </c>
      <c r="DN301" s="28">
        <v>0</v>
      </c>
      <c r="DO301" s="3">
        <v>45258</v>
      </c>
      <c r="DP301" s="2" t="s">
        <v>5135</v>
      </c>
      <c r="DQ301" s="28">
        <v>0</v>
      </c>
      <c r="DR301" s="28">
        <v>0</v>
      </c>
      <c r="DS301" s="28">
        <v>0</v>
      </c>
      <c r="DT301" s="28">
        <v>200984</v>
      </c>
      <c r="DU301" s="2" t="s">
        <v>1844</v>
      </c>
    </row>
    <row r="302" spans="1:125" x14ac:dyDescent="0.25">
      <c r="A302" s="2" t="s">
        <v>4406</v>
      </c>
      <c r="B302" s="2" t="s">
        <v>1298</v>
      </c>
      <c r="C302" s="2" t="s">
        <v>325</v>
      </c>
      <c r="D302" s="2" t="s">
        <v>326</v>
      </c>
      <c r="E302" s="2" t="s">
        <v>1631</v>
      </c>
      <c r="F302" s="2" t="s">
        <v>5478</v>
      </c>
      <c r="G302" s="2" t="s">
        <v>10</v>
      </c>
      <c r="H302" s="2" t="s">
        <v>54</v>
      </c>
      <c r="I302" s="2" t="s">
        <v>5121</v>
      </c>
      <c r="J302" s="2" t="s">
        <v>5122</v>
      </c>
      <c r="K302" s="2" t="s">
        <v>1281</v>
      </c>
      <c r="L302" s="2" t="s">
        <v>5139</v>
      </c>
      <c r="M302" s="2" t="s">
        <v>4405</v>
      </c>
      <c r="N302" s="2" t="s">
        <v>1646</v>
      </c>
      <c r="O302" s="2" t="s">
        <v>1960</v>
      </c>
      <c r="P302" s="2" t="s">
        <v>1844</v>
      </c>
      <c r="Q302" s="2" t="s">
        <v>1299</v>
      </c>
      <c r="R302" s="2" t="s">
        <v>1844</v>
      </c>
      <c r="S302" s="2" t="s">
        <v>1844</v>
      </c>
      <c r="T302" s="2" t="s">
        <v>1278</v>
      </c>
      <c r="U302" s="2" t="s">
        <v>1844</v>
      </c>
      <c r="V302" s="2" t="s">
        <v>1844</v>
      </c>
      <c r="W302" s="2" t="s">
        <v>5125</v>
      </c>
      <c r="X302" s="2" t="s">
        <v>5126</v>
      </c>
      <c r="Y302" s="2" t="s">
        <v>1914</v>
      </c>
      <c r="Z302" s="2" t="s">
        <v>1281</v>
      </c>
      <c r="AA302" s="2" t="s">
        <v>1281</v>
      </c>
      <c r="AB302" s="2" t="s">
        <v>5127</v>
      </c>
      <c r="AC302" s="2" t="s">
        <v>1852</v>
      </c>
      <c r="AD302" s="2" t="s">
        <v>1844</v>
      </c>
      <c r="AE302" s="2" t="s">
        <v>1844</v>
      </c>
      <c r="AF302" s="2" t="s">
        <v>1844</v>
      </c>
      <c r="AG302" s="2" t="s">
        <v>1844</v>
      </c>
      <c r="AH302" s="2" t="s">
        <v>1844</v>
      </c>
      <c r="AI302" s="2" t="s">
        <v>1844</v>
      </c>
      <c r="AJ302" s="2" t="s">
        <v>1281</v>
      </c>
      <c r="AK302" s="2" t="s">
        <v>1844</v>
      </c>
      <c r="AL302" s="2" t="s">
        <v>120</v>
      </c>
      <c r="AM302" s="2" t="s">
        <v>1844</v>
      </c>
      <c r="AN302" s="2" t="s">
        <v>1844</v>
      </c>
      <c r="AO302" s="2" t="s">
        <v>1857</v>
      </c>
      <c r="AP302" s="2" t="s">
        <v>1857</v>
      </c>
      <c r="AQ302" s="2" t="s">
        <v>1844</v>
      </c>
      <c r="AR302" s="2" t="s">
        <v>1844</v>
      </c>
      <c r="AS302" s="2" t="s">
        <v>1844</v>
      </c>
      <c r="AT302" s="2" t="s">
        <v>1844</v>
      </c>
      <c r="AU302" s="2" t="s">
        <v>1844</v>
      </c>
      <c r="AV302" s="2" t="s">
        <v>1281</v>
      </c>
      <c r="AW302" s="2" t="s">
        <v>5128</v>
      </c>
      <c r="AX302" s="2" t="s">
        <v>1844</v>
      </c>
      <c r="AY302" s="2" t="s">
        <v>1752</v>
      </c>
      <c r="AZ302" s="2" t="s">
        <v>4407</v>
      </c>
      <c r="BA302" s="2" t="s">
        <v>1844</v>
      </c>
      <c r="BB302" s="2" t="s">
        <v>1844</v>
      </c>
      <c r="BC302" s="2" t="s">
        <v>1844</v>
      </c>
      <c r="BD302" s="2" t="s">
        <v>1844</v>
      </c>
      <c r="BE302" s="2" t="s">
        <v>5129</v>
      </c>
      <c r="BF302" s="2" t="s">
        <v>1905</v>
      </c>
      <c r="BG302" s="2" t="s">
        <v>1905</v>
      </c>
      <c r="BH302" s="2" t="s">
        <v>4409</v>
      </c>
      <c r="BI302" s="2" t="s">
        <v>1857</v>
      </c>
      <c r="BJ302" s="2" t="s">
        <v>4408</v>
      </c>
      <c r="BK302" s="2" t="s">
        <v>1844</v>
      </c>
      <c r="BL302" s="2" t="s">
        <v>1025</v>
      </c>
      <c r="BM302" s="2" t="s">
        <v>1844</v>
      </c>
      <c r="BN302" s="2" t="s">
        <v>1844</v>
      </c>
      <c r="BO302" s="2" t="s">
        <v>1844</v>
      </c>
      <c r="BP302" s="2" t="s">
        <v>1844</v>
      </c>
      <c r="BQ302" s="2" t="s">
        <v>5187</v>
      </c>
      <c r="BR302" s="2" t="s">
        <v>1844</v>
      </c>
      <c r="BS302" s="2" t="s">
        <v>1844</v>
      </c>
      <c r="BT302" s="2" t="s">
        <v>5599</v>
      </c>
      <c r="BU302" s="2" t="s">
        <v>1844</v>
      </c>
      <c r="BV302" s="2" t="s">
        <v>1844</v>
      </c>
      <c r="BW302" s="2" t="s">
        <v>1844</v>
      </c>
      <c r="BX302" s="2" t="s">
        <v>1844</v>
      </c>
      <c r="BY302" s="2" t="s">
        <v>1844</v>
      </c>
      <c r="BZ302" s="2" t="s">
        <v>1844</v>
      </c>
      <c r="CA302" s="2" t="s">
        <v>1844</v>
      </c>
      <c r="CB302" s="2" t="s">
        <v>1844</v>
      </c>
      <c r="CC302" s="2" t="s">
        <v>1844</v>
      </c>
      <c r="CD302" s="2" t="s">
        <v>1844</v>
      </c>
      <c r="CE302" s="2" t="s">
        <v>1854</v>
      </c>
      <c r="CF302" s="2" t="s">
        <v>1844</v>
      </c>
      <c r="CG302" s="2" t="s">
        <v>5131</v>
      </c>
      <c r="CH302" s="2" t="s">
        <v>1844</v>
      </c>
      <c r="CI302" s="2" t="s">
        <v>121</v>
      </c>
      <c r="CJ302" s="2" t="s">
        <v>1844</v>
      </c>
      <c r="CK302" s="2" t="s">
        <v>5132</v>
      </c>
      <c r="CL302" s="2" t="s">
        <v>1844</v>
      </c>
      <c r="CM302" s="2" t="s">
        <v>1844</v>
      </c>
      <c r="CN302" s="2" t="s">
        <v>1851</v>
      </c>
      <c r="CO302" s="2" t="s">
        <v>1855</v>
      </c>
      <c r="CP302" s="2" t="s">
        <v>1844</v>
      </c>
      <c r="CQ302" s="2" t="s">
        <v>1844</v>
      </c>
      <c r="CR302" s="2" t="s">
        <v>1847</v>
      </c>
      <c r="CS302" s="2" t="s">
        <v>1844</v>
      </c>
      <c r="CT302" s="2" t="s">
        <v>1844</v>
      </c>
      <c r="CU302" s="2" t="s">
        <v>5133</v>
      </c>
      <c r="CV302" s="2" t="s">
        <v>5134</v>
      </c>
      <c r="CW302" s="3">
        <v>45257</v>
      </c>
      <c r="CX302" s="3">
        <v>45257</v>
      </c>
      <c r="CY302" s="3">
        <v>45257</v>
      </c>
      <c r="CZ302" s="28">
        <v>57144</v>
      </c>
      <c r="DA302" s="4">
        <v>0</v>
      </c>
      <c r="DB302" s="3"/>
      <c r="DC302" s="3"/>
      <c r="DD302" s="3">
        <v>45257</v>
      </c>
      <c r="DE302" s="3">
        <v>45257</v>
      </c>
      <c r="DF302" s="3"/>
      <c r="DG302" s="3">
        <v>45257</v>
      </c>
      <c r="DH302" s="3">
        <v>45257</v>
      </c>
      <c r="DI302" s="3">
        <v>45257</v>
      </c>
      <c r="DJ302" s="3">
        <v>45291</v>
      </c>
      <c r="DK302" s="28">
        <v>0</v>
      </c>
      <c r="DL302" s="3"/>
      <c r="DM302" s="28">
        <v>0</v>
      </c>
      <c r="DN302" s="28">
        <v>0</v>
      </c>
      <c r="DO302" s="3">
        <v>45257</v>
      </c>
      <c r="DP302" s="2" t="s">
        <v>5135</v>
      </c>
      <c r="DQ302" s="28">
        <v>0</v>
      </c>
      <c r="DR302" s="28">
        <v>0</v>
      </c>
      <c r="DS302" s="28">
        <v>0</v>
      </c>
      <c r="DT302" s="28">
        <v>57144</v>
      </c>
      <c r="DU302" s="2" t="s">
        <v>1844</v>
      </c>
    </row>
    <row r="303" spans="1:125" x14ac:dyDescent="0.25">
      <c r="A303" s="2" t="s">
        <v>4396</v>
      </c>
      <c r="B303" s="2" t="s">
        <v>1295</v>
      </c>
      <c r="C303" s="2" t="s">
        <v>51</v>
      </c>
      <c r="D303" s="2" t="s">
        <v>52</v>
      </c>
      <c r="E303" s="2" t="s">
        <v>1629</v>
      </c>
      <c r="F303" s="2" t="s">
        <v>5478</v>
      </c>
      <c r="G303" s="2" t="s">
        <v>10</v>
      </c>
      <c r="H303" s="2" t="s">
        <v>67</v>
      </c>
      <c r="I303" s="2" t="s">
        <v>5121</v>
      </c>
      <c r="J303" s="2" t="s">
        <v>5122</v>
      </c>
      <c r="K303" s="2" t="s">
        <v>1281</v>
      </c>
      <c r="L303" s="2" t="s">
        <v>5291</v>
      </c>
      <c r="M303" s="2" t="s">
        <v>4395</v>
      </c>
      <c r="N303" s="2" t="s">
        <v>5124</v>
      </c>
      <c r="O303" s="2" t="s">
        <v>1870</v>
      </c>
      <c r="P303" s="2" t="s">
        <v>1844</v>
      </c>
      <c r="Q303" s="2" t="s">
        <v>1292</v>
      </c>
      <c r="R303" s="2" t="s">
        <v>1844</v>
      </c>
      <c r="S303" s="2" t="s">
        <v>1875</v>
      </c>
      <c r="T303" s="2" t="s">
        <v>1278</v>
      </c>
      <c r="U303" s="2" t="s">
        <v>1844</v>
      </c>
      <c r="V303" s="2" t="s">
        <v>1844</v>
      </c>
      <c r="W303" s="2" t="s">
        <v>5125</v>
      </c>
      <c r="X303" s="2" t="s">
        <v>5126</v>
      </c>
      <c r="Y303" s="2" t="s">
        <v>1871</v>
      </c>
      <c r="Z303" s="2" t="s">
        <v>1281</v>
      </c>
      <c r="AA303" s="2" t="s">
        <v>1281</v>
      </c>
      <c r="AB303" s="2" t="s">
        <v>5127</v>
      </c>
      <c r="AC303" s="2" t="s">
        <v>1852</v>
      </c>
      <c r="AD303" s="2" t="s">
        <v>1844</v>
      </c>
      <c r="AE303" s="2" t="s">
        <v>1844</v>
      </c>
      <c r="AF303" s="2" t="s">
        <v>1873</v>
      </c>
      <c r="AG303" s="2" t="s">
        <v>1844</v>
      </c>
      <c r="AH303" s="2" t="s">
        <v>1844</v>
      </c>
      <c r="AI303" s="2" t="s">
        <v>1844</v>
      </c>
      <c r="AJ303" s="2" t="s">
        <v>1281</v>
      </c>
      <c r="AK303" s="2" t="s">
        <v>1844</v>
      </c>
      <c r="AL303" s="2" t="s">
        <v>53</v>
      </c>
      <c r="AM303" s="2" t="s">
        <v>1844</v>
      </c>
      <c r="AN303" s="2" t="s">
        <v>1844</v>
      </c>
      <c r="AO303" s="2" t="s">
        <v>1857</v>
      </c>
      <c r="AP303" s="2" t="s">
        <v>1857</v>
      </c>
      <c r="AQ303" s="2" t="s">
        <v>1844</v>
      </c>
      <c r="AR303" s="2" t="s">
        <v>1844</v>
      </c>
      <c r="AS303" s="2" t="s">
        <v>1844</v>
      </c>
      <c r="AT303" s="2" t="s">
        <v>1844</v>
      </c>
      <c r="AU303" s="2" t="s">
        <v>1844</v>
      </c>
      <c r="AV303" s="2" t="s">
        <v>1281</v>
      </c>
      <c r="AW303" s="2" t="s">
        <v>5128</v>
      </c>
      <c r="AX303" s="2" t="s">
        <v>1844</v>
      </c>
      <c r="AY303" s="2" t="s">
        <v>1752</v>
      </c>
      <c r="AZ303" s="2" t="s">
        <v>2391</v>
      </c>
      <c r="BA303" s="2" t="s">
        <v>1844</v>
      </c>
      <c r="BB303" s="2" t="s">
        <v>1844</v>
      </c>
      <c r="BC303" s="2" t="s">
        <v>1844</v>
      </c>
      <c r="BD303" s="2" t="s">
        <v>1844</v>
      </c>
      <c r="BE303" s="2" t="s">
        <v>5129</v>
      </c>
      <c r="BF303" s="2" t="s">
        <v>2391</v>
      </c>
      <c r="BG303" s="2" t="s">
        <v>1961</v>
      </c>
      <c r="BH303" s="2" t="s">
        <v>5600</v>
      </c>
      <c r="BI303" s="2" t="s">
        <v>1857</v>
      </c>
      <c r="BJ303" s="2" t="s">
        <v>1961</v>
      </c>
      <c r="BK303" s="2" t="s">
        <v>1844</v>
      </c>
      <c r="BL303" s="2" t="s">
        <v>1025</v>
      </c>
      <c r="BM303" s="2" t="s">
        <v>1844</v>
      </c>
      <c r="BN303" s="2" t="s">
        <v>1872</v>
      </c>
      <c r="BO303" s="2" t="s">
        <v>1844</v>
      </c>
      <c r="BP303" s="2" t="s">
        <v>1844</v>
      </c>
      <c r="BQ303" s="2" t="s">
        <v>5187</v>
      </c>
      <c r="BR303" s="2" t="s">
        <v>1844</v>
      </c>
      <c r="BS303" s="2" t="s">
        <v>1844</v>
      </c>
      <c r="BT303" s="2" t="s">
        <v>5601</v>
      </c>
      <c r="BU303" s="2" t="s">
        <v>1844</v>
      </c>
      <c r="BV303" s="2" t="s">
        <v>1844</v>
      </c>
      <c r="BW303" s="2" t="s">
        <v>1844</v>
      </c>
      <c r="BX303" s="2" t="s">
        <v>1844</v>
      </c>
      <c r="BY303" s="2" t="s">
        <v>1844</v>
      </c>
      <c r="BZ303" s="2" t="s">
        <v>1844</v>
      </c>
      <c r="CA303" s="2" t="s">
        <v>1844</v>
      </c>
      <c r="CB303" s="2" t="s">
        <v>1844</v>
      </c>
      <c r="CC303" s="2" t="s">
        <v>1844</v>
      </c>
      <c r="CD303" s="2" t="s">
        <v>1844</v>
      </c>
      <c r="CE303" s="2" t="s">
        <v>1854</v>
      </c>
      <c r="CF303" s="2" t="s">
        <v>1844</v>
      </c>
      <c r="CG303" s="2" t="s">
        <v>1844</v>
      </c>
      <c r="CH303" s="2" t="s">
        <v>1844</v>
      </c>
      <c r="CI303" s="2" t="s">
        <v>55</v>
      </c>
      <c r="CJ303" s="2" t="s">
        <v>1844</v>
      </c>
      <c r="CK303" s="2" t="s">
        <v>5132</v>
      </c>
      <c r="CL303" s="2" t="s">
        <v>1844</v>
      </c>
      <c r="CM303" s="2" t="s">
        <v>1844</v>
      </c>
      <c r="CN303" s="2" t="s">
        <v>1851</v>
      </c>
      <c r="CO303" s="2" t="s">
        <v>1855</v>
      </c>
      <c r="CP303" s="2" t="s">
        <v>1844</v>
      </c>
      <c r="CQ303" s="2" t="s">
        <v>1844</v>
      </c>
      <c r="CR303" s="2" t="s">
        <v>1847</v>
      </c>
      <c r="CS303" s="2" t="s">
        <v>1876</v>
      </c>
      <c r="CT303" s="2" t="s">
        <v>1844</v>
      </c>
      <c r="CU303" s="2" t="s">
        <v>1844</v>
      </c>
      <c r="CV303" s="2" t="s">
        <v>5134</v>
      </c>
      <c r="CW303" s="3">
        <v>45253</v>
      </c>
      <c r="CX303" s="3">
        <v>45253</v>
      </c>
      <c r="CY303" s="3">
        <v>45253</v>
      </c>
      <c r="CZ303" s="28">
        <v>200984</v>
      </c>
      <c r="DA303" s="4">
        <v>0</v>
      </c>
      <c r="DB303" s="3"/>
      <c r="DC303" s="3"/>
      <c r="DD303" s="3">
        <v>45273</v>
      </c>
      <c r="DE303" s="3">
        <v>45252</v>
      </c>
      <c r="DF303" s="3"/>
      <c r="DG303" s="3">
        <v>45273</v>
      </c>
      <c r="DH303" s="3"/>
      <c r="DI303" s="3">
        <v>45253</v>
      </c>
      <c r="DJ303" s="3">
        <v>45291</v>
      </c>
      <c r="DK303" s="28">
        <v>0</v>
      </c>
      <c r="DL303" s="3"/>
      <c r="DM303" s="28">
        <v>0</v>
      </c>
      <c r="DN303" s="28">
        <v>0</v>
      </c>
      <c r="DO303" s="3">
        <v>45253</v>
      </c>
      <c r="DP303" s="2" t="s">
        <v>5135</v>
      </c>
      <c r="DQ303" s="28">
        <v>0</v>
      </c>
      <c r="DR303" s="28">
        <v>0</v>
      </c>
      <c r="DS303" s="28">
        <v>0</v>
      </c>
      <c r="DT303" s="28">
        <v>200984</v>
      </c>
      <c r="DU303" s="2" t="s">
        <v>1844</v>
      </c>
    </row>
    <row r="304" spans="1:125" x14ac:dyDescent="0.25">
      <c r="A304" s="2" t="s">
        <v>4391</v>
      </c>
      <c r="B304" s="2" t="s">
        <v>1298</v>
      </c>
      <c r="C304" s="2" t="s">
        <v>118</v>
      </c>
      <c r="D304" s="2" t="s">
        <v>119</v>
      </c>
      <c r="E304" s="2" t="s">
        <v>1628</v>
      </c>
      <c r="F304" s="2" t="s">
        <v>5478</v>
      </c>
      <c r="G304" s="2" t="s">
        <v>10</v>
      </c>
      <c r="H304" s="2" t="s">
        <v>54</v>
      </c>
      <c r="I304" s="2" t="s">
        <v>5121</v>
      </c>
      <c r="J304" s="2" t="s">
        <v>5122</v>
      </c>
      <c r="K304" s="2" t="s">
        <v>1281</v>
      </c>
      <c r="L304" s="2" t="s">
        <v>5139</v>
      </c>
      <c r="M304" s="2" t="s">
        <v>4390</v>
      </c>
      <c r="N304" s="2" t="s">
        <v>1646</v>
      </c>
      <c r="O304" s="2" t="s">
        <v>1992</v>
      </c>
      <c r="P304" s="2" t="s">
        <v>1844</v>
      </c>
      <c r="Q304" s="2" t="s">
        <v>1299</v>
      </c>
      <c r="R304" s="2" t="s">
        <v>1844</v>
      </c>
      <c r="S304" s="2" t="s">
        <v>2001</v>
      </c>
      <c r="T304" s="2" t="s">
        <v>1278</v>
      </c>
      <c r="U304" s="2" t="s">
        <v>1844</v>
      </c>
      <c r="V304" s="2" t="s">
        <v>1844</v>
      </c>
      <c r="W304" s="2" t="s">
        <v>5125</v>
      </c>
      <c r="X304" s="2" t="s">
        <v>5126</v>
      </c>
      <c r="Y304" s="2" t="s">
        <v>1914</v>
      </c>
      <c r="Z304" s="2" t="s">
        <v>1281</v>
      </c>
      <c r="AA304" s="2" t="s">
        <v>1281</v>
      </c>
      <c r="AB304" s="2" t="s">
        <v>5127</v>
      </c>
      <c r="AC304" s="2" t="s">
        <v>1852</v>
      </c>
      <c r="AD304" s="2" t="s">
        <v>1844</v>
      </c>
      <c r="AE304" s="2" t="s">
        <v>1844</v>
      </c>
      <c r="AF304" s="2" t="s">
        <v>1844</v>
      </c>
      <c r="AG304" s="2" t="s">
        <v>1844</v>
      </c>
      <c r="AH304" s="2" t="s">
        <v>1844</v>
      </c>
      <c r="AI304" s="2" t="s">
        <v>1844</v>
      </c>
      <c r="AJ304" s="2" t="s">
        <v>1281</v>
      </c>
      <c r="AK304" s="2" t="s">
        <v>1844</v>
      </c>
      <c r="AL304" s="2" t="s">
        <v>120</v>
      </c>
      <c r="AM304" s="2" t="s">
        <v>1844</v>
      </c>
      <c r="AN304" s="2" t="s">
        <v>1844</v>
      </c>
      <c r="AO304" s="2" t="s">
        <v>1857</v>
      </c>
      <c r="AP304" s="2" t="s">
        <v>1857</v>
      </c>
      <c r="AQ304" s="2" t="s">
        <v>1844</v>
      </c>
      <c r="AR304" s="2" t="s">
        <v>1844</v>
      </c>
      <c r="AS304" s="2" t="s">
        <v>1844</v>
      </c>
      <c r="AT304" s="2" t="s">
        <v>1844</v>
      </c>
      <c r="AU304" s="2" t="s">
        <v>1844</v>
      </c>
      <c r="AV304" s="2" t="s">
        <v>1281</v>
      </c>
      <c r="AW304" s="2" t="s">
        <v>5128</v>
      </c>
      <c r="AX304" s="2" t="s">
        <v>1844</v>
      </c>
      <c r="AY304" s="2" t="s">
        <v>1752</v>
      </c>
      <c r="AZ304" s="2" t="s">
        <v>4392</v>
      </c>
      <c r="BA304" s="2" t="s">
        <v>1844</v>
      </c>
      <c r="BB304" s="2" t="s">
        <v>1844</v>
      </c>
      <c r="BC304" s="2" t="s">
        <v>1844</v>
      </c>
      <c r="BD304" s="2" t="s">
        <v>1844</v>
      </c>
      <c r="BE304" s="2" t="s">
        <v>5129</v>
      </c>
      <c r="BF304" s="2" t="s">
        <v>1905</v>
      </c>
      <c r="BG304" s="2" t="s">
        <v>1905</v>
      </c>
      <c r="BH304" s="2" t="s">
        <v>4394</v>
      </c>
      <c r="BI304" s="2" t="s">
        <v>1857</v>
      </c>
      <c r="BJ304" s="2" t="s">
        <v>4393</v>
      </c>
      <c r="BK304" s="2" t="s">
        <v>1844</v>
      </c>
      <c r="BL304" s="2" t="s">
        <v>1025</v>
      </c>
      <c r="BM304" s="2" t="s">
        <v>1844</v>
      </c>
      <c r="BN304" s="2" t="s">
        <v>1999</v>
      </c>
      <c r="BO304" s="2" t="s">
        <v>1844</v>
      </c>
      <c r="BP304" s="2" t="s">
        <v>1844</v>
      </c>
      <c r="BQ304" s="2" t="s">
        <v>5187</v>
      </c>
      <c r="BR304" s="2" t="s">
        <v>1844</v>
      </c>
      <c r="BS304" s="2" t="s">
        <v>1844</v>
      </c>
      <c r="BT304" s="2" t="s">
        <v>5602</v>
      </c>
      <c r="BU304" s="2" t="s">
        <v>1844</v>
      </c>
      <c r="BV304" s="2" t="s">
        <v>1844</v>
      </c>
      <c r="BW304" s="2" t="s">
        <v>1844</v>
      </c>
      <c r="BX304" s="2" t="s">
        <v>1844</v>
      </c>
      <c r="BY304" s="2" t="s">
        <v>1844</v>
      </c>
      <c r="BZ304" s="2" t="s">
        <v>1844</v>
      </c>
      <c r="CA304" s="2" t="s">
        <v>1844</v>
      </c>
      <c r="CB304" s="2" t="s">
        <v>1844</v>
      </c>
      <c r="CC304" s="2" t="s">
        <v>1844</v>
      </c>
      <c r="CD304" s="2" t="s">
        <v>1844</v>
      </c>
      <c r="CE304" s="2" t="s">
        <v>1854</v>
      </c>
      <c r="CF304" s="2" t="s">
        <v>1844</v>
      </c>
      <c r="CG304" s="2" t="s">
        <v>1844</v>
      </c>
      <c r="CH304" s="2" t="s">
        <v>1844</v>
      </c>
      <c r="CI304" s="2" t="s">
        <v>121</v>
      </c>
      <c r="CJ304" s="2" t="s">
        <v>1844</v>
      </c>
      <c r="CK304" s="2" t="s">
        <v>5132</v>
      </c>
      <c r="CL304" s="2" t="s">
        <v>1844</v>
      </c>
      <c r="CM304" s="2" t="s">
        <v>1844</v>
      </c>
      <c r="CN304" s="2" t="s">
        <v>1851</v>
      </c>
      <c r="CO304" s="2" t="s">
        <v>1855</v>
      </c>
      <c r="CP304" s="2" t="s">
        <v>1844</v>
      </c>
      <c r="CQ304" s="2" t="s">
        <v>1844</v>
      </c>
      <c r="CR304" s="2" t="s">
        <v>1847</v>
      </c>
      <c r="CS304" s="2" t="s">
        <v>2002</v>
      </c>
      <c r="CT304" s="2" t="s">
        <v>1844</v>
      </c>
      <c r="CU304" s="2" t="s">
        <v>1844</v>
      </c>
      <c r="CV304" s="2" t="s">
        <v>5134</v>
      </c>
      <c r="CW304" s="3">
        <v>45248</v>
      </c>
      <c r="CX304" s="3">
        <v>45248</v>
      </c>
      <c r="CY304" s="3">
        <v>45248</v>
      </c>
      <c r="CZ304" s="28">
        <v>54265</v>
      </c>
      <c r="DA304" s="4">
        <v>0</v>
      </c>
      <c r="DB304" s="3"/>
      <c r="DC304" s="3"/>
      <c r="DD304" s="3">
        <v>45248</v>
      </c>
      <c r="DE304" s="3">
        <v>45248</v>
      </c>
      <c r="DF304" s="3"/>
      <c r="DG304" s="3">
        <v>45248</v>
      </c>
      <c r="DH304" s="3">
        <v>45248</v>
      </c>
      <c r="DI304" s="3">
        <v>45248</v>
      </c>
      <c r="DJ304" s="3">
        <v>45291</v>
      </c>
      <c r="DK304" s="28">
        <v>0</v>
      </c>
      <c r="DL304" s="3"/>
      <c r="DM304" s="28">
        <v>0</v>
      </c>
      <c r="DN304" s="28">
        <v>0</v>
      </c>
      <c r="DO304" s="3">
        <v>45248</v>
      </c>
      <c r="DP304" s="2" t="s">
        <v>5135</v>
      </c>
      <c r="DQ304" s="28">
        <v>0</v>
      </c>
      <c r="DR304" s="28">
        <v>0</v>
      </c>
      <c r="DS304" s="28">
        <v>0</v>
      </c>
      <c r="DT304" s="28">
        <v>54265</v>
      </c>
      <c r="DU304" s="2" t="s">
        <v>1844</v>
      </c>
    </row>
    <row r="305" spans="1:125" x14ac:dyDescent="0.25">
      <c r="A305" s="2" t="s">
        <v>4388</v>
      </c>
      <c r="B305" s="2" t="s">
        <v>1279</v>
      </c>
      <c r="C305" s="2" t="s">
        <v>238</v>
      </c>
      <c r="D305" s="2" t="s">
        <v>239</v>
      </c>
      <c r="E305" s="2" t="s">
        <v>1627</v>
      </c>
      <c r="F305" s="2" t="s">
        <v>5478</v>
      </c>
      <c r="G305" s="2" t="s">
        <v>10</v>
      </c>
      <c r="H305" s="2" t="s">
        <v>54</v>
      </c>
      <c r="I305" s="2" t="s">
        <v>5121</v>
      </c>
      <c r="J305" s="2" t="s">
        <v>5122</v>
      </c>
      <c r="K305" s="2" t="s">
        <v>1281</v>
      </c>
      <c r="L305" s="2" t="s">
        <v>5139</v>
      </c>
      <c r="M305" s="2" t="s">
        <v>4387</v>
      </c>
      <c r="N305" s="2" t="s">
        <v>1646</v>
      </c>
      <c r="O305" s="2" t="s">
        <v>1846</v>
      </c>
      <c r="P305" s="2" t="s">
        <v>1844</v>
      </c>
      <c r="Q305" s="2" t="s">
        <v>1299</v>
      </c>
      <c r="R305" s="2" t="s">
        <v>1844</v>
      </c>
      <c r="S305" s="2" t="s">
        <v>1844</v>
      </c>
      <c r="T305" s="2" t="s">
        <v>1278</v>
      </c>
      <c r="U305" s="2" t="s">
        <v>1844</v>
      </c>
      <c r="V305" s="2" t="s">
        <v>1844</v>
      </c>
      <c r="W305" s="2" t="s">
        <v>5125</v>
      </c>
      <c r="X305" s="2" t="s">
        <v>5126</v>
      </c>
      <c r="Y305" s="2" t="s">
        <v>1856</v>
      </c>
      <c r="Z305" s="2" t="s">
        <v>1281</v>
      </c>
      <c r="AA305" s="2" t="s">
        <v>1281</v>
      </c>
      <c r="AB305" s="2" t="s">
        <v>5127</v>
      </c>
      <c r="AC305" s="2" t="s">
        <v>1852</v>
      </c>
      <c r="AD305" s="2" t="s">
        <v>1844</v>
      </c>
      <c r="AE305" s="2" t="s">
        <v>1844</v>
      </c>
      <c r="AF305" s="2" t="s">
        <v>1844</v>
      </c>
      <c r="AG305" s="2" t="s">
        <v>1844</v>
      </c>
      <c r="AH305" s="2" t="s">
        <v>1844</v>
      </c>
      <c r="AI305" s="2" t="s">
        <v>1844</v>
      </c>
      <c r="AJ305" s="2" t="s">
        <v>1281</v>
      </c>
      <c r="AK305" s="2" t="s">
        <v>1844</v>
      </c>
      <c r="AL305" s="2" t="s">
        <v>185</v>
      </c>
      <c r="AM305" s="2" t="s">
        <v>1844</v>
      </c>
      <c r="AN305" s="2" t="s">
        <v>1844</v>
      </c>
      <c r="AO305" s="2" t="s">
        <v>1857</v>
      </c>
      <c r="AP305" s="2" t="s">
        <v>1857</v>
      </c>
      <c r="AQ305" s="2" t="s">
        <v>1844</v>
      </c>
      <c r="AR305" s="2" t="s">
        <v>1844</v>
      </c>
      <c r="AS305" s="2" t="s">
        <v>1844</v>
      </c>
      <c r="AT305" s="2" t="s">
        <v>1844</v>
      </c>
      <c r="AU305" s="2" t="s">
        <v>1844</v>
      </c>
      <c r="AV305" s="2" t="s">
        <v>1281</v>
      </c>
      <c r="AW305" s="2" t="s">
        <v>5128</v>
      </c>
      <c r="AX305" s="2" t="s">
        <v>1844</v>
      </c>
      <c r="AY305" s="2" t="s">
        <v>1752</v>
      </c>
      <c r="AZ305" s="2" t="s">
        <v>2385</v>
      </c>
      <c r="BA305" s="2" t="s">
        <v>1844</v>
      </c>
      <c r="BB305" s="2" t="s">
        <v>1844</v>
      </c>
      <c r="BC305" s="2" t="s">
        <v>1844</v>
      </c>
      <c r="BD305" s="2" t="s">
        <v>1844</v>
      </c>
      <c r="BE305" s="2" t="s">
        <v>5129</v>
      </c>
      <c r="BF305" s="2" t="s">
        <v>1905</v>
      </c>
      <c r="BG305" s="2" t="s">
        <v>1905</v>
      </c>
      <c r="BH305" s="2" t="s">
        <v>4389</v>
      </c>
      <c r="BI305" s="2" t="s">
        <v>1857</v>
      </c>
      <c r="BJ305" s="2" t="s">
        <v>2562</v>
      </c>
      <c r="BK305" s="2" t="s">
        <v>1844</v>
      </c>
      <c r="BL305" s="2" t="s">
        <v>1015</v>
      </c>
      <c r="BM305" s="2" t="s">
        <v>1844</v>
      </c>
      <c r="BN305" s="2" t="s">
        <v>1844</v>
      </c>
      <c r="BO305" s="2" t="s">
        <v>1844</v>
      </c>
      <c r="BP305" s="2" t="s">
        <v>1844</v>
      </c>
      <c r="BQ305" s="2" t="s">
        <v>5187</v>
      </c>
      <c r="BR305" s="2" t="s">
        <v>1844</v>
      </c>
      <c r="BS305" s="2" t="s">
        <v>1844</v>
      </c>
      <c r="BT305" s="2" t="s">
        <v>5603</v>
      </c>
      <c r="BU305" s="2" t="s">
        <v>1844</v>
      </c>
      <c r="BV305" s="2" t="s">
        <v>1844</v>
      </c>
      <c r="BW305" s="2" t="s">
        <v>1844</v>
      </c>
      <c r="BX305" s="2" t="s">
        <v>1844</v>
      </c>
      <c r="BY305" s="2" t="s">
        <v>1844</v>
      </c>
      <c r="BZ305" s="2" t="s">
        <v>1844</v>
      </c>
      <c r="CA305" s="2" t="s">
        <v>1844</v>
      </c>
      <c r="CB305" s="2" t="s">
        <v>1844</v>
      </c>
      <c r="CC305" s="2" t="s">
        <v>1844</v>
      </c>
      <c r="CD305" s="2" t="s">
        <v>1844</v>
      </c>
      <c r="CE305" s="2" t="s">
        <v>1854</v>
      </c>
      <c r="CF305" s="2" t="s">
        <v>1844</v>
      </c>
      <c r="CG305" s="2" t="s">
        <v>1844</v>
      </c>
      <c r="CH305" s="2" t="s">
        <v>1844</v>
      </c>
      <c r="CI305" s="2" t="s">
        <v>240</v>
      </c>
      <c r="CJ305" s="2" t="s">
        <v>1844</v>
      </c>
      <c r="CK305" s="2" t="s">
        <v>5132</v>
      </c>
      <c r="CL305" s="2" t="s">
        <v>1844</v>
      </c>
      <c r="CM305" s="2" t="s">
        <v>1844</v>
      </c>
      <c r="CN305" s="2" t="s">
        <v>1851</v>
      </c>
      <c r="CO305" s="2" t="s">
        <v>1855</v>
      </c>
      <c r="CP305" s="2" t="s">
        <v>1844</v>
      </c>
      <c r="CQ305" s="2" t="s">
        <v>1844</v>
      </c>
      <c r="CR305" s="2" t="s">
        <v>1847</v>
      </c>
      <c r="CS305" s="2" t="s">
        <v>1844</v>
      </c>
      <c r="CT305" s="2" t="s">
        <v>1844</v>
      </c>
      <c r="CU305" s="2" t="s">
        <v>1844</v>
      </c>
      <c r="CV305" s="2" t="s">
        <v>5134</v>
      </c>
      <c r="CW305" s="3">
        <v>45244</v>
      </c>
      <c r="CX305" s="3">
        <v>45244</v>
      </c>
      <c r="CY305" s="3">
        <v>45244</v>
      </c>
      <c r="CZ305" s="28">
        <v>936586</v>
      </c>
      <c r="DA305" s="4">
        <v>0</v>
      </c>
      <c r="DB305" s="3"/>
      <c r="DC305" s="3"/>
      <c r="DD305" s="3">
        <v>45244</v>
      </c>
      <c r="DE305" s="3">
        <v>45244</v>
      </c>
      <c r="DF305" s="3"/>
      <c r="DG305" s="3">
        <v>45244</v>
      </c>
      <c r="DH305" s="3">
        <v>45244</v>
      </c>
      <c r="DI305" s="3">
        <v>45244</v>
      </c>
      <c r="DJ305" s="3">
        <v>45291</v>
      </c>
      <c r="DK305" s="28">
        <v>0</v>
      </c>
      <c r="DL305" s="3"/>
      <c r="DM305" s="28">
        <v>0</v>
      </c>
      <c r="DN305" s="28">
        <v>0</v>
      </c>
      <c r="DO305" s="3">
        <v>45244</v>
      </c>
      <c r="DP305" s="2" t="s">
        <v>5135</v>
      </c>
      <c r="DQ305" s="28">
        <v>0</v>
      </c>
      <c r="DR305" s="28">
        <v>0</v>
      </c>
      <c r="DS305" s="28">
        <v>0</v>
      </c>
      <c r="DT305" s="28">
        <v>936586</v>
      </c>
      <c r="DU305" s="2" t="s">
        <v>1844</v>
      </c>
    </row>
    <row r="306" spans="1:125" x14ac:dyDescent="0.25">
      <c r="A306" s="2" t="s">
        <v>4549</v>
      </c>
      <c r="B306" s="2" t="s">
        <v>1298</v>
      </c>
      <c r="C306" s="2" t="s">
        <v>365</v>
      </c>
      <c r="D306" s="2" t="s">
        <v>366</v>
      </c>
      <c r="E306" s="2" t="s">
        <v>1657</v>
      </c>
      <c r="F306" s="2" t="s">
        <v>5478</v>
      </c>
      <c r="G306" s="2" t="s">
        <v>10</v>
      </c>
      <c r="H306" s="2" t="s">
        <v>8</v>
      </c>
      <c r="I306" s="2" t="s">
        <v>5121</v>
      </c>
      <c r="J306" s="2" t="s">
        <v>5122</v>
      </c>
      <c r="K306" s="2" t="s">
        <v>1281</v>
      </c>
      <c r="L306" s="2" t="s">
        <v>5139</v>
      </c>
      <c r="M306" s="2" t="s">
        <v>4548</v>
      </c>
      <c r="N306" s="2" t="s">
        <v>1646</v>
      </c>
      <c r="O306" s="2" t="s">
        <v>1913</v>
      </c>
      <c r="P306" s="2" t="s">
        <v>1844</v>
      </c>
      <c r="Q306" s="2" t="s">
        <v>1299</v>
      </c>
      <c r="R306" s="2" t="s">
        <v>1844</v>
      </c>
      <c r="S306" s="2" t="s">
        <v>1844</v>
      </c>
      <c r="T306" s="2" t="s">
        <v>1278</v>
      </c>
      <c r="U306" s="2" t="s">
        <v>1844</v>
      </c>
      <c r="V306" s="2" t="s">
        <v>1844</v>
      </c>
      <c r="W306" s="2" t="s">
        <v>5125</v>
      </c>
      <c r="X306" s="2" t="s">
        <v>5126</v>
      </c>
      <c r="Y306" s="2" t="s">
        <v>1914</v>
      </c>
      <c r="Z306" s="2" t="s">
        <v>1281</v>
      </c>
      <c r="AA306" s="2" t="s">
        <v>1281</v>
      </c>
      <c r="AB306" s="2" t="s">
        <v>5127</v>
      </c>
      <c r="AC306" s="2" t="s">
        <v>1852</v>
      </c>
      <c r="AD306" s="2" t="s">
        <v>1844</v>
      </c>
      <c r="AE306" s="2" t="s">
        <v>1844</v>
      </c>
      <c r="AF306" s="2" t="s">
        <v>1844</v>
      </c>
      <c r="AG306" s="2" t="s">
        <v>1844</v>
      </c>
      <c r="AH306" s="2" t="s">
        <v>1844</v>
      </c>
      <c r="AI306" s="2" t="s">
        <v>1844</v>
      </c>
      <c r="AJ306" s="2" t="s">
        <v>1281</v>
      </c>
      <c r="AK306" s="2" t="s">
        <v>1844</v>
      </c>
      <c r="AL306" s="2" t="s">
        <v>120</v>
      </c>
      <c r="AM306" s="2" t="s">
        <v>1844</v>
      </c>
      <c r="AN306" s="2" t="s">
        <v>1844</v>
      </c>
      <c r="AO306" s="2" t="s">
        <v>1857</v>
      </c>
      <c r="AP306" s="2" t="s">
        <v>1857</v>
      </c>
      <c r="AQ306" s="2" t="s">
        <v>1844</v>
      </c>
      <c r="AR306" s="2" t="s">
        <v>1844</v>
      </c>
      <c r="AS306" s="2" t="s">
        <v>1844</v>
      </c>
      <c r="AT306" s="2" t="s">
        <v>1844</v>
      </c>
      <c r="AU306" s="2" t="s">
        <v>1844</v>
      </c>
      <c r="AV306" s="2" t="s">
        <v>1281</v>
      </c>
      <c r="AW306" s="2" t="s">
        <v>5128</v>
      </c>
      <c r="AX306" s="2" t="s">
        <v>1844</v>
      </c>
      <c r="AY306" s="2" t="s">
        <v>1752</v>
      </c>
      <c r="AZ306" s="2" t="s">
        <v>1905</v>
      </c>
      <c r="BA306" s="2" t="s">
        <v>1844</v>
      </c>
      <c r="BB306" s="2" t="s">
        <v>1844</v>
      </c>
      <c r="BC306" s="2" t="s">
        <v>1844</v>
      </c>
      <c r="BD306" s="2" t="s">
        <v>1844</v>
      </c>
      <c r="BE306" s="2" t="s">
        <v>5129</v>
      </c>
      <c r="BF306" s="2" t="s">
        <v>1905</v>
      </c>
      <c r="BG306" s="2" t="s">
        <v>1905</v>
      </c>
      <c r="BH306" s="2" t="s">
        <v>4550</v>
      </c>
      <c r="BI306" s="2" t="s">
        <v>1857</v>
      </c>
      <c r="BJ306" s="2" t="s">
        <v>2349</v>
      </c>
      <c r="BK306" s="2" t="s">
        <v>1844</v>
      </c>
      <c r="BL306" s="2" t="s">
        <v>1025</v>
      </c>
      <c r="BM306" s="2" t="s">
        <v>1844</v>
      </c>
      <c r="BN306" s="2" t="s">
        <v>1844</v>
      </c>
      <c r="BO306" s="2" t="s">
        <v>1844</v>
      </c>
      <c r="BP306" s="2" t="s">
        <v>1844</v>
      </c>
      <c r="BQ306" s="2" t="s">
        <v>1292</v>
      </c>
      <c r="BR306" s="2" t="s">
        <v>1844</v>
      </c>
      <c r="BS306" s="2" t="s">
        <v>1844</v>
      </c>
      <c r="BT306" s="2" t="s">
        <v>5604</v>
      </c>
      <c r="BU306" s="2" t="s">
        <v>1844</v>
      </c>
      <c r="BV306" s="2" t="s">
        <v>1844</v>
      </c>
      <c r="BW306" s="2" t="s">
        <v>1844</v>
      </c>
      <c r="BX306" s="2" t="s">
        <v>1844</v>
      </c>
      <c r="BY306" s="2" t="s">
        <v>1844</v>
      </c>
      <c r="BZ306" s="2" t="s">
        <v>1844</v>
      </c>
      <c r="CA306" s="2" t="s">
        <v>1844</v>
      </c>
      <c r="CB306" s="2" t="s">
        <v>1844</v>
      </c>
      <c r="CC306" s="2" t="s">
        <v>1844</v>
      </c>
      <c r="CD306" s="2" t="s">
        <v>1844</v>
      </c>
      <c r="CE306" s="2" t="s">
        <v>1854</v>
      </c>
      <c r="CF306" s="2" t="s">
        <v>1844</v>
      </c>
      <c r="CG306" s="2" t="s">
        <v>1844</v>
      </c>
      <c r="CH306" s="2" t="s">
        <v>1844</v>
      </c>
      <c r="CI306" s="2" t="s">
        <v>121</v>
      </c>
      <c r="CJ306" s="2" t="s">
        <v>1844</v>
      </c>
      <c r="CK306" s="2" t="s">
        <v>5132</v>
      </c>
      <c r="CL306" s="2" t="s">
        <v>1844</v>
      </c>
      <c r="CM306" s="2" t="s">
        <v>1844</v>
      </c>
      <c r="CN306" s="2" t="s">
        <v>1851</v>
      </c>
      <c r="CO306" s="2" t="s">
        <v>1855</v>
      </c>
      <c r="CP306" s="2" t="s">
        <v>1844</v>
      </c>
      <c r="CQ306" s="2" t="s">
        <v>1844</v>
      </c>
      <c r="CR306" s="2" t="s">
        <v>1847</v>
      </c>
      <c r="CS306" s="2" t="s">
        <v>1844</v>
      </c>
      <c r="CT306" s="2" t="s">
        <v>1844</v>
      </c>
      <c r="CU306" s="2" t="s">
        <v>1844</v>
      </c>
      <c r="CV306" s="2" t="s">
        <v>5134</v>
      </c>
      <c r="CW306" s="3">
        <v>45317</v>
      </c>
      <c r="CX306" s="3">
        <v>45316</v>
      </c>
      <c r="CY306" s="3">
        <v>45316</v>
      </c>
      <c r="CZ306" s="28">
        <v>47831</v>
      </c>
      <c r="DA306" s="4">
        <v>0</v>
      </c>
      <c r="DB306" s="3"/>
      <c r="DC306" s="3"/>
      <c r="DD306" s="3">
        <v>45316</v>
      </c>
      <c r="DE306" s="3">
        <v>45316</v>
      </c>
      <c r="DF306" s="3"/>
      <c r="DG306" s="3">
        <v>45317</v>
      </c>
      <c r="DH306" s="3"/>
      <c r="DI306" s="3">
        <v>45316</v>
      </c>
      <c r="DJ306" s="3">
        <v>45498</v>
      </c>
      <c r="DK306" s="28">
        <v>0</v>
      </c>
      <c r="DL306" s="3"/>
      <c r="DM306" s="28">
        <v>0</v>
      </c>
      <c r="DN306" s="28">
        <v>0</v>
      </c>
      <c r="DO306" s="3">
        <v>45317</v>
      </c>
      <c r="DP306" s="2" t="s">
        <v>5135</v>
      </c>
      <c r="DQ306" s="28">
        <v>0</v>
      </c>
      <c r="DR306" s="28">
        <v>0</v>
      </c>
      <c r="DS306" s="28">
        <v>0</v>
      </c>
      <c r="DT306" s="28">
        <v>47831</v>
      </c>
      <c r="DU306" s="2" t="s">
        <v>1844</v>
      </c>
    </row>
    <row r="307" spans="1:125" x14ac:dyDescent="0.25">
      <c r="A307" s="2" t="s">
        <v>4687</v>
      </c>
      <c r="B307" s="2" t="s">
        <v>1298</v>
      </c>
      <c r="C307" s="2" t="s">
        <v>365</v>
      </c>
      <c r="D307" s="2" t="s">
        <v>366</v>
      </c>
      <c r="E307" s="2" t="s">
        <v>1680</v>
      </c>
      <c r="F307" s="2" t="s">
        <v>5478</v>
      </c>
      <c r="G307" s="2" t="s">
        <v>10</v>
      </c>
      <c r="H307" s="2" t="s">
        <v>67</v>
      </c>
      <c r="I307" s="2" t="s">
        <v>5121</v>
      </c>
      <c r="J307" s="2" t="s">
        <v>5122</v>
      </c>
      <c r="K307" s="2" t="s">
        <v>1281</v>
      </c>
      <c r="L307" s="2" t="s">
        <v>5148</v>
      </c>
      <c r="M307" s="2" t="s">
        <v>4686</v>
      </c>
      <c r="N307" s="2" t="s">
        <v>1645</v>
      </c>
      <c r="O307" s="2" t="s">
        <v>1913</v>
      </c>
      <c r="P307" s="2" t="s">
        <v>1844</v>
      </c>
      <c r="Q307" s="2" t="s">
        <v>1296</v>
      </c>
      <c r="R307" s="2" t="s">
        <v>1844</v>
      </c>
      <c r="S307" s="2" t="s">
        <v>1844</v>
      </c>
      <c r="T307" s="2" t="s">
        <v>1278</v>
      </c>
      <c r="U307" s="2" t="s">
        <v>1844</v>
      </c>
      <c r="V307" s="2" t="s">
        <v>1844</v>
      </c>
      <c r="W307" s="2" t="s">
        <v>5125</v>
      </c>
      <c r="X307" s="2" t="s">
        <v>5126</v>
      </c>
      <c r="Y307" s="2" t="s">
        <v>1914</v>
      </c>
      <c r="Z307" s="2" t="s">
        <v>1281</v>
      </c>
      <c r="AA307" s="2" t="s">
        <v>1281</v>
      </c>
      <c r="AB307" s="2" t="s">
        <v>5127</v>
      </c>
      <c r="AC307" s="2" t="s">
        <v>1852</v>
      </c>
      <c r="AD307" s="2" t="s">
        <v>1844</v>
      </c>
      <c r="AE307" s="2" t="s">
        <v>1844</v>
      </c>
      <c r="AF307" s="2" t="s">
        <v>1844</v>
      </c>
      <c r="AG307" s="2" t="s">
        <v>1844</v>
      </c>
      <c r="AH307" s="2" t="s">
        <v>1844</v>
      </c>
      <c r="AI307" s="2" t="s">
        <v>1844</v>
      </c>
      <c r="AJ307" s="2" t="s">
        <v>1281</v>
      </c>
      <c r="AK307" s="2" t="s">
        <v>1844</v>
      </c>
      <c r="AL307" s="2" t="s">
        <v>120</v>
      </c>
      <c r="AM307" s="2" t="s">
        <v>1844</v>
      </c>
      <c r="AN307" s="2" t="s">
        <v>1844</v>
      </c>
      <c r="AO307" s="2" t="s">
        <v>1857</v>
      </c>
      <c r="AP307" s="2" t="s">
        <v>1857</v>
      </c>
      <c r="AQ307" s="2" t="s">
        <v>1844</v>
      </c>
      <c r="AR307" s="2" t="s">
        <v>1844</v>
      </c>
      <c r="AS307" s="2" t="s">
        <v>1844</v>
      </c>
      <c r="AT307" s="2" t="s">
        <v>1844</v>
      </c>
      <c r="AU307" s="2" t="s">
        <v>1844</v>
      </c>
      <c r="AV307" s="2" t="s">
        <v>1281</v>
      </c>
      <c r="AW307" s="2" t="s">
        <v>5128</v>
      </c>
      <c r="AX307" s="2" t="s">
        <v>1844</v>
      </c>
      <c r="AY307" s="2" t="s">
        <v>1752</v>
      </c>
      <c r="AZ307" s="2" t="s">
        <v>2401</v>
      </c>
      <c r="BA307" s="2" t="s">
        <v>1844</v>
      </c>
      <c r="BB307" s="2" t="s">
        <v>1844</v>
      </c>
      <c r="BC307" s="2" t="s">
        <v>1844</v>
      </c>
      <c r="BD307" s="2" t="s">
        <v>1844</v>
      </c>
      <c r="BE307" s="2" t="s">
        <v>5129</v>
      </c>
      <c r="BF307" s="2" t="s">
        <v>5605</v>
      </c>
      <c r="BG307" s="2" t="s">
        <v>1905</v>
      </c>
      <c r="BH307" s="2" t="s">
        <v>3730</v>
      </c>
      <c r="BI307" s="2" t="s">
        <v>1857</v>
      </c>
      <c r="BJ307" s="2" t="s">
        <v>1905</v>
      </c>
      <c r="BK307" s="2" t="s">
        <v>1844</v>
      </c>
      <c r="BL307" s="2" t="s">
        <v>1025</v>
      </c>
      <c r="BM307" s="2" t="s">
        <v>1844</v>
      </c>
      <c r="BN307" s="2" t="s">
        <v>1844</v>
      </c>
      <c r="BO307" s="2" t="s">
        <v>1844</v>
      </c>
      <c r="BP307" s="2" t="s">
        <v>1844</v>
      </c>
      <c r="BQ307" s="2" t="s">
        <v>1292</v>
      </c>
      <c r="BR307" s="2" t="s">
        <v>1844</v>
      </c>
      <c r="BS307" s="2" t="s">
        <v>1844</v>
      </c>
      <c r="BT307" s="2" t="s">
        <v>5606</v>
      </c>
      <c r="BU307" s="2" t="s">
        <v>1844</v>
      </c>
      <c r="BV307" s="2" t="s">
        <v>1844</v>
      </c>
      <c r="BW307" s="2" t="s">
        <v>1844</v>
      </c>
      <c r="BX307" s="2" t="s">
        <v>1844</v>
      </c>
      <c r="BY307" s="2" t="s">
        <v>1844</v>
      </c>
      <c r="BZ307" s="2" t="s">
        <v>1844</v>
      </c>
      <c r="CA307" s="2" t="s">
        <v>1844</v>
      </c>
      <c r="CB307" s="2" t="s">
        <v>1844</v>
      </c>
      <c r="CC307" s="2" t="s">
        <v>1844</v>
      </c>
      <c r="CD307" s="2" t="s">
        <v>1844</v>
      </c>
      <c r="CE307" s="2" t="s">
        <v>1854</v>
      </c>
      <c r="CF307" s="2" t="s">
        <v>1844</v>
      </c>
      <c r="CG307" s="2" t="s">
        <v>5131</v>
      </c>
      <c r="CH307" s="2" t="s">
        <v>1844</v>
      </c>
      <c r="CI307" s="2" t="s">
        <v>121</v>
      </c>
      <c r="CJ307" s="2" t="s">
        <v>1844</v>
      </c>
      <c r="CK307" s="2" t="s">
        <v>5132</v>
      </c>
      <c r="CL307" s="2" t="s">
        <v>1844</v>
      </c>
      <c r="CM307" s="2" t="s">
        <v>1844</v>
      </c>
      <c r="CN307" s="2" t="s">
        <v>1851</v>
      </c>
      <c r="CO307" s="2" t="s">
        <v>1855</v>
      </c>
      <c r="CP307" s="2" t="s">
        <v>1844</v>
      </c>
      <c r="CQ307" s="2" t="s">
        <v>1844</v>
      </c>
      <c r="CR307" s="2" t="s">
        <v>1847</v>
      </c>
      <c r="CS307" s="2" t="s">
        <v>1844</v>
      </c>
      <c r="CT307" s="2" t="s">
        <v>1844</v>
      </c>
      <c r="CU307" s="2" t="s">
        <v>5133</v>
      </c>
      <c r="CV307" s="2" t="s">
        <v>5134</v>
      </c>
      <c r="CW307" s="3">
        <v>45388</v>
      </c>
      <c r="CX307" s="3">
        <v>45374</v>
      </c>
      <c r="CY307" s="3">
        <v>45388</v>
      </c>
      <c r="CZ307" s="28">
        <v>16731</v>
      </c>
      <c r="DA307" s="4">
        <v>0</v>
      </c>
      <c r="DB307" s="3"/>
      <c r="DC307" s="3"/>
      <c r="DD307" s="3">
        <v>45388</v>
      </c>
      <c r="DE307" s="3">
        <v>45374</v>
      </c>
      <c r="DF307" s="3"/>
      <c r="DG307" s="3">
        <v>45388</v>
      </c>
      <c r="DH307" s="3"/>
      <c r="DI307" s="3">
        <v>45374</v>
      </c>
      <c r="DJ307" s="3">
        <v>45498</v>
      </c>
      <c r="DK307" s="28">
        <v>0</v>
      </c>
      <c r="DL307" s="3"/>
      <c r="DM307" s="28">
        <v>0</v>
      </c>
      <c r="DN307" s="28">
        <v>0</v>
      </c>
      <c r="DO307" s="3">
        <v>45388</v>
      </c>
      <c r="DP307" s="2" t="s">
        <v>5135</v>
      </c>
      <c r="DQ307" s="28">
        <v>16731</v>
      </c>
      <c r="DR307" s="28">
        <v>0</v>
      </c>
      <c r="DS307" s="28">
        <v>16731</v>
      </c>
      <c r="DT307" s="28">
        <v>16731</v>
      </c>
      <c r="DU307" s="2" t="s">
        <v>1844</v>
      </c>
    </row>
    <row r="308" spans="1:125" x14ac:dyDescent="0.25">
      <c r="A308" s="2" t="s">
        <v>4702</v>
      </c>
      <c r="B308" s="2" t="s">
        <v>1279</v>
      </c>
      <c r="C308" s="2" t="s">
        <v>238</v>
      </c>
      <c r="D308" s="2" t="s">
        <v>239</v>
      </c>
      <c r="E308" s="2" t="s">
        <v>1684</v>
      </c>
      <c r="F308" s="2" t="s">
        <v>5478</v>
      </c>
      <c r="G308" s="2" t="s">
        <v>10</v>
      </c>
      <c r="H308" s="2" t="s">
        <v>1669</v>
      </c>
      <c r="I308" s="2" t="s">
        <v>5121</v>
      </c>
      <c r="J308" s="2" t="s">
        <v>5122</v>
      </c>
      <c r="K308" s="2" t="s">
        <v>1281</v>
      </c>
      <c r="L308" s="2" t="s">
        <v>5123</v>
      </c>
      <c r="M308" s="2" t="s">
        <v>4701</v>
      </c>
      <c r="N308" s="2" t="s">
        <v>1276</v>
      </c>
      <c r="O308" s="2" t="s">
        <v>1846</v>
      </c>
      <c r="P308" s="2" t="s">
        <v>1844</v>
      </c>
      <c r="Q308" s="2" t="s">
        <v>1292</v>
      </c>
      <c r="R308" s="2" t="s">
        <v>1844</v>
      </c>
      <c r="S308" s="2" t="s">
        <v>1844</v>
      </c>
      <c r="T308" s="2" t="s">
        <v>1278</v>
      </c>
      <c r="U308" s="2" t="s">
        <v>1844</v>
      </c>
      <c r="V308" s="2" t="s">
        <v>1844</v>
      </c>
      <c r="W308" s="2" t="s">
        <v>5125</v>
      </c>
      <c r="X308" s="2" t="s">
        <v>5126</v>
      </c>
      <c r="Y308" s="2" t="s">
        <v>1856</v>
      </c>
      <c r="Z308" s="2" t="s">
        <v>1281</v>
      </c>
      <c r="AA308" s="2" t="s">
        <v>1281</v>
      </c>
      <c r="AB308" s="2" t="s">
        <v>5127</v>
      </c>
      <c r="AC308" s="2" t="s">
        <v>1852</v>
      </c>
      <c r="AD308" s="2" t="s">
        <v>1844</v>
      </c>
      <c r="AE308" s="2" t="s">
        <v>1844</v>
      </c>
      <c r="AF308" s="2" t="s">
        <v>1844</v>
      </c>
      <c r="AG308" s="2" t="s">
        <v>1844</v>
      </c>
      <c r="AH308" s="2" t="s">
        <v>1844</v>
      </c>
      <c r="AI308" s="2" t="s">
        <v>1844</v>
      </c>
      <c r="AJ308" s="2" t="s">
        <v>1281</v>
      </c>
      <c r="AK308" s="2" t="s">
        <v>1844</v>
      </c>
      <c r="AL308" s="2" t="s">
        <v>185</v>
      </c>
      <c r="AM308" s="2" t="s">
        <v>1844</v>
      </c>
      <c r="AN308" s="2" t="s">
        <v>1844</v>
      </c>
      <c r="AO308" s="2" t="s">
        <v>1857</v>
      </c>
      <c r="AP308" s="2" t="s">
        <v>1857</v>
      </c>
      <c r="AQ308" s="2" t="s">
        <v>1844</v>
      </c>
      <c r="AR308" s="2" t="s">
        <v>1844</v>
      </c>
      <c r="AS308" s="2" t="s">
        <v>1844</v>
      </c>
      <c r="AT308" s="2" t="s">
        <v>1844</v>
      </c>
      <c r="AU308" s="2" t="s">
        <v>1844</v>
      </c>
      <c r="AV308" s="2" t="s">
        <v>1281</v>
      </c>
      <c r="AW308" s="2" t="s">
        <v>5128</v>
      </c>
      <c r="AX308" s="2" t="s">
        <v>1844</v>
      </c>
      <c r="AY308" s="2" t="s">
        <v>1752</v>
      </c>
      <c r="AZ308" s="2" t="s">
        <v>4704</v>
      </c>
      <c r="BA308" s="2" t="s">
        <v>1844</v>
      </c>
      <c r="BB308" s="2" t="s">
        <v>1844</v>
      </c>
      <c r="BC308" s="2" t="s">
        <v>1844</v>
      </c>
      <c r="BD308" s="2" t="s">
        <v>1844</v>
      </c>
      <c r="BE308" s="2" t="s">
        <v>5129</v>
      </c>
      <c r="BF308" s="2" t="s">
        <v>4704</v>
      </c>
      <c r="BG308" s="2" t="s">
        <v>3027</v>
      </c>
      <c r="BH308" s="2" t="s">
        <v>4704</v>
      </c>
      <c r="BI308" s="2" t="s">
        <v>1857</v>
      </c>
      <c r="BJ308" s="2" t="s">
        <v>3027</v>
      </c>
      <c r="BK308" s="2" t="s">
        <v>1844</v>
      </c>
      <c r="BL308" s="2" t="s">
        <v>1015</v>
      </c>
      <c r="BM308" s="2" t="s">
        <v>1844</v>
      </c>
      <c r="BN308" s="2" t="s">
        <v>1844</v>
      </c>
      <c r="BO308" s="2" t="s">
        <v>1844</v>
      </c>
      <c r="BP308" s="2" t="s">
        <v>1844</v>
      </c>
      <c r="BQ308" s="2" t="s">
        <v>1531</v>
      </c>
      <c r="BR308" s="2" t="s">
        <v>1844</v>
      </c>
      <c r="BS308" s="2" t="s">
        <v>1844</v>
      </c>
      <c r="BT308" s="2" t="s">
        <v>5607</v>
      </c>
      <c r="BU308" s="2" t="s">
        <v>1844</v>
      </c>
      <c r="BV308" s="2" t="s">
        <v>1844</v>
      </c>
      <c r="BW308" s="2" t="s">
        <v>1844</v>
      </c>
      <c r="BX308" s="2" t="s">
        <v>1844</v>
      </c>
      <c r="BY308" s="2" t="s">
        <v>1844</v>
      </c>
      <c r="BZ308" s="2" t="s">
        <v>1844</v>
      </c>
      <c r="CA308" s="2" t="s">
        <v>1844</v>
      </c>
      <c r="CB308" s="2" t="s">
        <v>1844</v>
      </c>
      <c r="CC308" s="2" t="s">
        <v>1844</v>
      </c>
      <c r="CD308" s="2" t="s">
        <v>1844</v>
      </c>
      <c r="CE308" s="2" t="s">
        <v>1854</v>
      </c>
      <c r="CF308" s="2" t="s">
        <v>1844</v>
      </c>
      <c r="CG308" s="2" t="s">
        <v>1844</v>
      </c>
      <c r="CH308" s="2" t="s">
        <v>1844</v>
      </c>
      <c r="CI308" s="2" t="s">
        <v>240</v>
      </c>
      <c r="CJ308" s="2" t="s">
        <v>1844</v>
      </c>
      <c r="CK308" s="2" t="s">
        <v>5132</v>
      </c>
      <c r="CL308" s="2" t="s">
        <v>1844</v>
      </c>
      <c r="CM308" s="2" t="s">
        <v>1844</v>
      </c>
      <c r="CN308" s="2" t="s">
        <v>1851</v>
      </c>
      <c r="CO308" s="2" t="s">
        <v>1855</v>
      </c>
      <c r="CP308" s="2" t="s">
        <v>1844</v>
      </c>
      <c r="CQ308" s="2" t="s">
        <v>1844</v>
      </c>
      <c r="CR308" s="2" t="s">
        <v>1847</v>
      </c>
      <c r="CS308" s="2" t="s">
        <v>1844</v>
      </c>
      <c r="CT308" s="2" t="s">
        <v>1844</v>
      </c>
      <c r="CU308" s="2" t="s">
        <v>1844</v>
      </c>
      <c r="CV308" s="2" t="s">
        <v>5134</v>
      </c>
      <c r="CW308" s="3">
        <v>45386</v>
      </c>
      <c r="CX308" s="3">
        <v>45386</v>
      </c>
      <c r="CY308" s="3">
        <v>45386</v>
      </c>
      <c r="CZ308" s="28">
        <v>256370</v>
      </c>
      <c r="DA308" s="4">
        <v>0</v>
      </c>
      <c r="DB308" s="3"/>
      <c r="DC308" s="3"/>
      <c r="DD308" s="3">
        <v>45419</v>
      </c>
      <c r="DE308" s="3">
        <v>45386</v>
      </c>
      <c r="DF308" s="3"/>
      <c r="DG308" s="3">
        <v>45419</v>
      </c>
      <c r="DH308" s="3"/>
      <c r="DI308" s="3">
        <v>45386</v>
      </c>
      <c r="DJ308" s="3">
        <v>45510</v>
      </c>
      <c r="DK308" s="28">
        <v>0</v>
      </c>
      <c r="DL308" s="3"/>
      <c r="DM308" s="28">
        <v>0</v>
      </c>
      <c r="DN308" s="28">
        <v>0</v>
      </c>
      <c r="DO308" s="3">
        <v>45386</v>
      </c>
      <c r="DP308" s="2" t="s">
        <v>5135</v>
      </c>
      <c r="DQ308" s="28">
        <v>0</v>
      </c>
      <c r="DR308" s="28">
        <v>0</v>
      </c>
      <c r="DS308" s="28">
        <v>0</v>
      </c>
      <c r="DT308" s="28">
        <v>256370</v>
      </c>
      <c r="DU308" s="2" t="s">
        <v>1844</v>
      </c>
    </row>
    <row r="309" spans="1:125" x14ac:dyDescent="0.25">
      <c r="A309" s="2" t="s">
        <v>4684</v>
      </c>
      <c r="B309" s="2" t="s">
        <v>1279</v>
      </c>
      <c r="C309" s="2" t="s">
        <v>183</v>
      </c>
      <c r="D309" s="2" t="s">
        <v>184</v>
      </c>
      <c r="E309" s="2" t="s">
        <v>1679</v>
      </c>
      <c r="F309" s="2" t="s">
        <v>5478</v>
      </c>
      <c r="G309" s="2" t="s">
        <v>10</v>
      </c>
      <c r="H309" s="2" t="s">
        <v>67</v>
      </c>
      <c r="I309" s="2" t="s">
        <v>5121</v>
      </c>
      <c r="J309" s="2" t="s">
        <v>5122</v>
      </c>
      <c r="K309" s="2" t="s">
        <v>1281</v>
      </c>
      <c r="L309" s="2" t="s">
        <v>5148</v>
      </c>
      <c r="M309" s="2" t="s">
        <v>4683</v>
      </c>
      <c r="N309" s="2" t="s">
        <v>1645</v>
      </c>
      <c r="O309" s="2" t="s">
        <v>1887</v>
      </c>
      <c r="P309" s="2" t="s">
        <v>1844</v>
      </c>
      <c r="Q309" s="2" t="s">
        <v>1296</v>
      </c>
      <c r="R309" s="2" t="s">
        <v>1844</v>
      </c>
      <c r="S309" s="2" t="s">
        <v>1844</v>
      </c>
      <c r="T309" s="2" t="s">
        <v>1278</v>
      </c>
      <c r="U309" s="2" t="s">
        <v>1844</v>
      </c>
      <c r="V309" s="2" t="s">
        <v>1844</v>
      </c>
      <c r="W309" s="2" t="s">
        <v>5125</v>
      </c>
      <c r="X309" s="2" t="s">
        <v>5126</v>
      </c>
      <c r="Y309" s="2" t="s">
        <v>1890</v>
      </c>
      <c r="Z309" s="2" t="s">
        <v>1281</v>
      </c>
      <c r="AA309" s="2" t="s">
        <v>1281</v>
      </c>
      <c r="AB309" s="2" t="s">
        <v>5127</v>
      </c>
      <c r="AC309" s="2" t="s">
        <v>1852</v>
      </c>
      <c r="AD309" s="2" t="s">
        <v>1844</v>
      </c>
      <c r="AE309" s="2" t="s">
        <v>1844</v>
      </c>
      <c r="AF309" s="2" t="s">
        <v>1844</v>
      </c>
      <c r="AG309" s="2" t="s">
        <v>1844</v>
      </c>
      <c r="AH309" s="2" t="s">
        <v>1844</v>
      </c>
      <c r="AI309" s="2" t="s">
        <v>1844</v>
      </c>
      <c r="AJ309" s="2" t="s">
        <v>1281</v>
      </c>
      <c r="AK309" s="2" t="s">
        <v>1844</v>
      </c>
      <c r="AL309" s="2" t="s">
        <v>185</v>
      </c>
      <c r="AM309" s="2" t="s">
        <v>1844</v>
      </c>
      <c r="AN309" s="2" t="s">
        <v>1844</v>
      </c>
      <c r="AO309" s="2" t="s">
        <v>1857</v>
      </c>
      <c r="AP309" s="2" t="s">
        <v>1857</v>
      </c>
      <c r="AQ309" s="2" t="s">
        <v>1844</v>
      </c>
      <c r="AR309" s="2" t="s">
        <v>1844</v>
      </c>
      <c r="AS309" s="2" t="s">
        <v>1844</v>
      </c>
      <c r="AT309" s="2" t="s">
        <v>1844</v>
      </c>
      <c r="AU309" s="2" t="s">
        <v>1844</v>
      </c>
      <c r="AV309" s="2" t="s">
        <v>1281</v>
      </c>
      <c r="AW309" s="2" t="s">
        <v>5128</v>
      </c>
      <c r="AX309" s="2" t="s">
        <v>1844</v>
      </c>
      <c r="AY309" s="2" t="s">
        <v>1752</v>
      </c>
      <c r="AZ309" s="2" t="s">
        <v>2191</v>
      </c>
      <c r="BA309" s="2" t="s">
        <v>1844</v>
      </c>
      <c r="BB309" s="2" t="s">
        <v>1844</v>
      </c>
      <c r="BC309" s="2" t="s">
        <v>1844</v>
      </c>
      <c r="BD309" s="2" t="s">
        <v>1844</v>
      </c>
      <c r="BE309" s="2" t="s">
        <v>5129</v>
      </c>
      <c r="BF309" s="2" t="s">
        <v>5608</v>
      </c>
      <c r="BG309" s="2" t="s">
        <v>1905</v>
      </c>
      <c r="BH309" s="2" t="s">
        <v>4685</v>
      </c>
      <c r="BI309" s="2" t="s">
        <v>1857</v>
      </c>
      <c r="BJ309" s="2" t="s">
        <v>2095</v>
      </c>
      <c r="BK309" s="2" t="s">
        <v>1844</v>
      </c>
      <c r="BL309" s="2" t="s">
        <v>1025</v>
      </c>
      <c r="BM309" s="2" t="s">
        <v>1844</v>
      </c>
      <c r="BN309" s="2" t="s">
        <v>1844</v>
      </c>
      <c r="BO309" s="2" t="s">
        <v>1844</v>
      </c>
      <c r="BP309" s="2" t="s">
        <v>1844</v>
      </c>
      <c r="BQ309" s="2" t="s">
        <v>1292</v>
      </c>
      <c r="BR309" s="2" t="s">
        <v>1844</v>
      </c>
      <c r="BS309" s="2" t="s">
        <v>1844</v>
      </c>
      <c r="BT309" s="2" t="s">
        <v>5609</v>
      </c>
      <c r="BU309" s="2" t="s">
        <v>1844</v>
      </c>
      <c r="BV309" s="2" t="s">
        <v>1844</v>
      </c>
      <c r="BW309" s="2" t="s">
        <v>1844</v>
      </c>
      <c r="BX309" s="2" t="s">
        <v>1844</v>
      </c>
      <c r="BY309" s="2" t="s">
        <v>1844</v>
      </c>
      <c r="BZ309" s="2" t="s">
        <v>1844</v>
      </c>
      <c r="CA309" s="2" t="s">
        <v>1844</v>
      </c>
      <c r="CB309" s="2" t="s">
        <v>1844</v>
      </c>
      <c r="CC309" s="2" t="s">
        <v>1844</v>
      </c>
      <c r="CD309" s="2" t="s">
        <v>1844</v>
      </c>
      <c r="CE309" s="2" t="s">
        <v>1854</v>
      </c>
      <c r="CF309" s="2" t="s">
        <v>1844</v>
      </c>
      <c r="CG309" s="2" t="s">
        <v>5131</v>
      </c>
      <c r="CH309" s="2" t="s">
        <v>1844</v>
      </c>
      <c r="CI309" s="2" t="s">
        <v>186</v>
      </c>
      <c r="CJ309" s="2" t="s">
        <v>1844</v>
      </c>
      <c r="CK309" s="2" t="s">
        <v>5132</v>
      </c>
      <c r="CL309" s="2" t="s">
        <v>1844</v>
      </c>
      <c r="CM309" s="2" t="s">
        <v>1844</v>
      </c>
      <c r="CN309" s="2" t="s">
        <v>1851</v>
      </c>
      <c r="CO309" s="2" t="s">
        <v>1855</v>
      </c>
      <c r="CP309" s="2" t="s">
        <v>1844</v>
      </c>
      <c r="CQ309" s="2" t="s">
        <v>1844</v>
      </c>
      <c r="CR309" s="2" t="s">
        <v>1847</v>
      </c>
      <c r="CS309" s="2" t="s">
        <v>1844</v>
      </c>
      <c r="CT309" s="2" t="s">
        <v>1844</v>
      </c>
      <c r="CU309" s="2" t="s">
        <v>5133</v>
      </c>
      <c r="CV309" s="2" t="s">
        <v>5134</v>
      </c>
      <c r="CW309" s="3">
        <v>45373</v>
      </c>
      <c r="CX309" s="3">
        <v>45373</v>
      </c>
      <c r="CY309" s="3">
        <v>45373</v>
      </c>
      <c r="CZ309" s="28">
        <v>66962</v>
      </c>
      <c r="DA309" s="4">
        <v>0</v>
      </c>
      <c r="DB309" s="3"/>
      <c r="DC309" s="3"/>
      <c r="DD309" s="3">
        <v>45373</v>
      </c>
      <c r="DE309" s="3">
        <v>45373</v>
      </c>
      <c r="DF309" s="3"/>
      <c r="DG309" s="3">
        <v>45373</v>
      </c>
      <c r="DH309" s="3"/>
      <c r="DI309" s="3">
        <v>45373</v>
      </c>
      <c r="DJ309" s="3">
        <v>45498</v>
      </c>
      <c r="DK309" s="28">
        <v>0</v>
      </c>
      <c r="DL309" s="3"/>
      <c r="DM309" s="28">
        <v>0</v>
      </c>
      <c r="DN309" s="28">
        <v>0</v>
      </c>
      <c r="DO309" s="3">
        <v>45373</v>
      </c>
      <c r="DP309" s="2" t="s">
        <v>5135</v>
      </c>
      <c r="DQ309" s="28">
        <v>66962</v>
      </c>
      <c r="DR309" s="28">
        <v>0</v>
      </c>
      <c r="DS309" s="28">
        <v>66962</v>
      </c>
      <c r="DT309" s="28">
        <v>66962</v>
      </c>
      <c r="DU309" s="2" t="s">
        <v>1844</v>
      </c>
    </row>
    <row r="310" spans="1:125" x14ac:dyDescent="0.25">
      <c r="A310" s="2" t="s">
        <v>4640</v>
      </c>
      <c r="B310" s="2" t="s">
        <v>1295</v>
      </c>
      <c r="C310" s="2" t="s">
        <v>51</v>
      </c>
      <c r="D310" s="2" t="s">
        <v>52</v>
      </c>
      <c r="E310" s="2" t="s">
        <v>1672</v>
      </c>
      <c r="F310" s="2" t="s">
        <v>5478</v>
      </c>
      <c r="G310" s="2" t="s">
        <v>10</v>
      </c>
      <c r="H310" s="2" t="s">
        <v>8</v>
      </c>
      <c r="I310" s="2" t="s">
        <v>5121</v>
      </c>
      <c r="J310" s="2" t="s">
        <v>5122</v>
      </c>
      <c r="K310" s="2" t="s">
        <v>1281</v>
      </c>
      <c r="L310" s="2" t="s">
        <v>5139</v>
      </c>
      <c r="M310" s="2" t="s">
        <v>4639</v>
      </c>
      <c r="N310" s="2" t="s">
        <v>1646</v>
      </c>
      <c r="O310" s="2" t="s">
        <v>1870</v>
      </c>
      <c r="P310" s="2" t="s">
        <v>1844</v>
      </c>
      <c r="Q310" s="2" t="s">
        <v>1299</v>
      </c>
      <c r="R310" s="2" t="s">
        <v>1844</v>
      </c>
      <c r="S310" s="2" t="s">
        <v>1875</v>
      </c>
      <c r="T310" s="2" t="s">
        <v>1278</v>
      </c>
      <c r="U310" s="2" t="s">
        <v>1844</v>
      </c>
      <c r="V310" s="2" t="s">
        <v>1844</v>
      </c>
      <c r="W310" s="2" t="s">
        <v>5125</v>
      </c>
      <c r="X310" s="2" t="s">
        <v>5126</v>
      </c>
      <c r="Y310" s="2" t="s">
        <v>1871</v>
      </c>
      <c r="Z310" s="2" t="s">
        <v>1281</v>
      </c>
      <c r="AA310" s="2" t="s">
        <v>1281</v>
      </c>
      <c r="AB310" s="2" t="s">
        <v>5127</v>
      </c>
      <c r="AC310" s="2" t="s">
        <v>1852</v>
      </c>
      <c r="AD310" s="2" t="s">
        <v>1844</v>
      </c>
      <c r="AE310" s="2" t="s">
        <v>1844</v>
      </c>
      <c r="AF310" s="2" t="s">
        <v>1873</v>
      </c>
      <c r="AG310" s="2" t="s">
        <v>1844</v>
      </c>
      <c r="AH310" s="2" t="s">
        <v>1844</v>
      </c>
      <c r="AI310" s="2" t="s">
        <v>1844</v>
      </c>
      <c r="AJ310" s="2" t="s">
        <v>1281</v>
      </c>
      <c r="AK310" s="2" t="s">
        <v>1844</v>
      </c>
      <c r="AL310" s="2" t="s">
        <v>53</v>
      </c>
      <c r="AM310" s="2" t="s">
        <v>1844</v>
      </c>
      <c r="AN310" s="2" t="s">
        <v>1844</v>
      </c>
      <c r="AO310" s="2" t="s">
        <v>1857</v>
      </c>
      <c r="AP310" s="2" t="s">
        <v>1857</v>
      </c>
      <c r="AQ310" s="2" t="s">
        <v>1844</v>
      </c>
      <c r="AR310" s="2" t="s">
        <v>1844</v>
      </c>
      <c r="AS310" s="2" t="s">
        <v>1844</v>
      </c>
      <c r="AT310" s="2" t="s">
        <v>1844</v>
      </c>
      <c r="AU310" s="2" t="s">
        <v>1844</v>
      </c>
      <c r="AV310" s="2" t="s">
        <v>1281</v>
      </c>
      <c r="AW310" s="2" t="s">
        <v>5128</v>
      </c>
      <c r="AX310" s="2" t="s">
        <v>1844</v>
      </c>
      <c r="AY310" s="2" t="s">
        <v>1752</v>
      </c>
      <c r="AZ310" s="2" t="s">
        <v>2829</v>
      </c>
      <c r="BA310" s="2" t="s">
        <v>1844</v>
      </c>
      <c r="BB310" s="2" t="s">
        <v>1844</v>
      </c>
      <c r="BC310" s="2" t="s">
        <v>1844</v>
      </c>
      <c r="BD310" s="2" t="s">
        <v>1844</v>
      </c>
      <c r="BE310" s="2" t="s">
        <v>5129</v>
      </c>
      <c r="BF310" s="2" t="s">
        <v>2190</v>
      </c>
      <c r="BG310" s="2" t="s">
        <v>1905</v>
      </c>
      <c r="BH310" s="2" t="s">
        <v>4643</v>
      </c>
      <c r="BI310" s="2" t="s">
        <v>1857</v>
      </c>
      <c r="BJ310" s="2" t="s">
        <v>4642</v>
      </c>
      <c r="BK310" s="2" t="s">
        <v>1844</v>
      </c>
      <c r="BL310" s="2" t="s">
        <v>1025</v>
      </c>
      <c r="BM310" s="2" t="s">
        <v>1844</v>
      </c>
      <c r="BN310" s="2" t="s">
        <v>1872</v>
      </c>
      <c r="BO310" s="2" t="s">
        <v>1844</v>
      </c>
      <c r="BP310" s="2" t="s">
        <v>1844</v>
      </c>
      <c r="BQ310" s="2" t="s">
        <v>1292</v>
      </c>
      <c r="BR310" s="2" t="s">
        <v>1844</v>
      </c>
      <c r="BS310" s="2" t="s">
        <v>1844</v>
      </c>
      <c r="BT310" s="2" t="s">
        <v>5610</v>
      </c>
      <c r="BU310" s="2" t="s">
        <v>1844</v>
      </c>
      <c r="BV310" s="2" t="s">
        <v>1844</v>
      </c>
      <c r="BW310" s="2" t="s">
        <v>1844</v>
      </c>
      <c r="BX310" s="2" t="s">
        <v>1844</v>
      </c>
      <c r="BY310" s="2" t="s">
        <v>1844</v>
      </c>
      <c r="BZ310" s="2" t="s">
        <v>1844</v>
      </c>
      <c r="CA310" s="2" t="s">
        <v>1844</v>
      </c>
      <c r="CB310" s="2" t="s">
        <v>1844</v>
      </c>
      <c r="CC310" s="2" t="s">
        <v>1844</v>
      </c>
      <c r="CD310" s="2" t="s">
        <v>1844</v>
      </c>
      <c r="CE310" s="2" t="s">
        <v>1854</v>
      </c>
      <c r="CF310" s="2" t="s">
        <v>1844</v>
      </c>
      <c r="CG310" s="2" t="s">
        <v>1844</v>
      </c>
      <c r="CH310" s="2" t="s">
        <v>1844</v>
      </c>
      <c r="CI310" s="2" t="s">
        <v>55</v>
      </c>
      <c r="CJ310" s="2" t="s">
        <v>1844</v>
      </c>
      <c r="CK310" s="2" t="s">
        <v>5132</v>
      </c>
      <c r="CL310" s="2" t="s">
        <v>1844</v>
      </c>
      <c r="CM310" s="2" t="s">
        <v>1844</v>
      </c>
      <c r="CN310" s="2" t="s">
        <v>1851</v>
      </c>
      <c r="CO310" s="2" t="s">
        <v>1855</v>
      </c>
      <c r="CP310" s="2" t="s">
        <v>1844</v>
      </c>
      <c r="CQ310" s="2" t="s">
        <v>1844</v>
      </c>
      <c r="CR310" s="2" t="s">
        <v>1847</v>
      </c>
      <c r="CS310" s="2" t="s">
        <v>1876</v>
      </c>
      <c r="CT310" s="2" t="s">
        <v>1844</v>
      </c>
      <c r="CU310" s="2" t="s">
        <v>1844</v>
      </c>
      <c r="CV310" s="2" t="s">
        <v>5134</v>
      </c>
      <c r="CW310" s="3">
        <v>45356</v>
      </c>
      <c r="CX310" s="3">
        <v>45350</v>
      </c>
      <c r="CY310" s="3">
        <v>45356</v>
      </c>
      <c r="CZ310" s="28">
        <v>156885</v>
      </c>
      <c r="DA310" s="4">
        <v>0</v>
      </c>
      <c r="DB310" s="3"/>
      <c r="DC310" s="3"/>
      <c r="DD310" s="3">
        <v>45356</v>
      </c>
      <c r="DE310" s="3">
        <v>45350</v>
      </c>
      <c r="DF310" s="3"/>
      <c r="DG310" s="3">
        <v>45356</v>
      </c>
      <c r="DH310" s="3">
        <v>45350</v>
      </c>
      <c r="DI310" s="3">
        <v>45350</v>
      </c>
      <c r="DJ310" s="3">
        <v>45498</v>
      </c>
      <c r="DK310" s="28">
        <v>0</v>
      </c>
      <c r="DL310" s="3"/>
      <c r="DM310" s="28">
        <v>0</v>
      </c>
      <c r="DN310" s="28">
        <v>0</v>
      </c>
      <c r="DO310" s="3">
        <v>45356</v>
      </c>
      <c r="DP310" s="2" t="s">
        <v>5135</v>
      </c>
      <c r="DQ310" s="28">
        <v>0</v>
      </c>
      <c r="DR310" s="28">
        <v>0</v>
      </c>
      <c r="DS310" s="28">
        <v>0</v>
      </c>
      <c r="DT310" s="28">
        <v>156885</v>
      </c>
      <c r="DU310" s="2" t="s">
        <v>1844</v>
      </c>
    </row>
    <row r="311" spans="1:125" x14ac:dyDescent="0.25">
      <c r="A311" s="2" t="s">
        <v>4656</v>
      </c>
      <c r="B311" s="2" t="s">
        <v>1298</v>
      </c>
      <c r="C311" s="2" t="s">
        <v>325</v>
      </c>
      <c r="D311" s="2" t="s">
        <v>326</v>
      </c>
      <c r="E311" s="2" t="s">
        <v>1674</v>
      </c>
      <c r="F311" s="2" t="s">
        <v>5478</v>
      </c>
      <c r="G311" s="2" t="s">
        <v>10</v>
      </c>
      <c r="H311" s="2" t="s">
        <v>67</v>
      </c>
      <c r="I311" s="2" t="s">
        <v>5121</v>
      </c>
      <c r="J311" s="2" t="s">
        <v>5122</v>
      </c>
      <c r="K311" s="2" t="s">
        <v>1281</v>
      </c>
      <c r="L311" s="2" t="s">
        <v>5148</v>
      </c>
      <c r="M311" s="2" t="s">
        <v>4655</v>
      </c>
      <c r="N311" s="2" t="s">
        <v>5124</v>
      </c>
      <c r="O311" s="2" t="s">
        <v>1960</v>
      </c>
      <c r="P311" s="2" t="s">
        <v>1844</v>
      </c>
      <c r="Q311" s="2" t="s">
        <v>1531</v>
      </c>
      <c r="R311" s="2" t="s">
        <v>1844</v>
      </c>
      <c r="S311" s="2" t="s">
        <v>1844</v>
      </c>
      <c r="T311" s="2" t="s">
        <v>1278</v>
      </c>
      <c r="U311" s="2" t="s">
        <v>1844</v>
      </c>
      <c r="V311" s="2" t="s">
        <v>1844</v>
      </c>
      <c r="W311" s="2" t="s">
        <v>5125</v>
      </c>
      <c r="X311" s="2" t="s">
        <v>5126</v>
      </c>
      <c r="Y311" s="2" t="s">
        <v>1914</v>
      </c>
      <c r="Z311" s="2" t="s">
        <v>1281</v>
      </c>
      <c r="AA311" s="2" t="s">
        <v>1281</v>
      </c>
      <c r="AB311" s="2" t="s">
        <v>5127</v>
      </c>
      <c r="AC311" s="2" t="s">
        <v>1852</v>
      </c>
      <c r="AD311" s="2" t="s">
        <v>1844</v>
      </c>
      <c r="AE311" s="2" t="s">
        <v>1844</v>
      </c>
      <c r="AF311" s="2" t="s">
        <v>1844</v>
      </c>
      <c r="AG311" s="2" t="s">
        <v>1844</v>
      </c>
      <c r="AH311" s="2" t="s">
        <v>1844</v>
      </c>
      <c r="AI311" s="2" t="s">
        <v>1844</v>
      </c>
      <c r="AJ311" s="2" t="s">
        <v>1281</v>
      </c>
      <c r="AK311" s="2" t="s">
        <v>1844</v>
      </c>
      <c r="AL311" s="2" t="s">
        <v>120</v>
      </c>
      <c r="AM311" s="2" t="s">
        <v>1844</v>
      </c>
      <c r="AN311" s="2" t="s">
        <v>1844</v>
      </c>
      <c r="AO311" s="2" t="s">
        <v>1857</v>
      </c>
      <c r="AP311" s="2" t="s">
        <v>1857</v>
      </c>
      <c r="AQ311" s="2" t="s">
        <v>1844</v>
      </c>
      <c r="AR311" s="2" t="s">
        <v>1844</v>
      </c>
      <c r="AS311" s="2" t="s">
        <v>1844</v>
      </c>
      <c r="AT311" s="2" t="s">
        <v>1844</v>
      </c>
      <c r="AU311" s="2" t="s">
        <v>1844</v>
      </c>
      <c r="AV311" s="2" t="s">
        <v>1281</v>
      </c>
      <c r="AW311" s="2" t="s">
        <v>5128</v>
      </c>
      <c r="AX311" s="2" t="s">
        <v>1844</v>
      </c>
      <c r="AY311" s="2" t="s">
        <v>1752</v>
      </c>
      <c r="AZ311" s="2" t="s">
        <v>1928</v>
      </c>
      <c r="BA311" s="2" t="s">
        <v>1844</v>
      </c>
      <c r="BB311" s="2" t="s">
        <v>1844</v>
      </c>
      <c r="BC311" s="2" t="s">
        <v>1844</v>
      </c>
      <c r="BD311" s="2" t="s">
        <v>1844</v>
      </c>
      <c r="BE311" s="2" t="s">
        <v>5129</v>
      </c>
      <c r="BF311" s="2" t="s">
        <v>2190</v>
      </c>
      <c r="BG311" s="2" t="s">
        <v>1905</v>
      </c>
      <c r="BH311" s="2" t="s">
        <v>4657</v>
      </c>
      <c r="BI311" s="2" t="s">
        <v>1857</v>
      </c>
      <c r="BJ311" s="2" t="s">
        <v>4412</v>
      </c>
      <c r="BK311" s="2" t="s">
        <v>1844</v>
      </c>
      <c r="BL311" s="2" t="s">
        <v>1025</v>
      </c>
      <c r="BM311" s="2" t="s">
        <v>1844</v>
      </c>
      <c r="BN311" s="2" t="s">
        <v>1844</v>
      </c>
      <c r="BO311" s="2" t="s">
        <v>1844</v>
      </c>
      <c r="BP311" s="2" t="s">
        <v>1844</v>
      </c>
      <c r="BQ311" s="2" t="s">
        <v>1292</v>
      </c>
      <c r="BR311" s="2" t="s">
        <v>1844</v>
      </c>
      <c r="BS311" s="2" t="s">
        <v>1844</v>
      </c>
      <c r="BT311" s="2" t="s">
        <v>5611</v>
      </c>
      <c r="BU311" s="2" t="s">
        <v>1844</v>
      </c>
      <c r="BV311" s="2" t="s">
        <v>1844</v>
      </c>
      <c r="BW311" s="2" t="s">
        <v>1844</v>
      </c>
      <c r="BX311" s="2" t="s">
        <v>1844</v>
      </c>
      <c r="BY311" s="2" t="s">
        <v>1844</v>
      </c>
      <c r="BZ311" s="2" t="s">
        <v>1844</v>
      </c>
      <c r="CA311" s="2" t="s">
        <v>1844</v>
      </c>
      <c r="CB311" s="2" t="s">
        <v>1844</v>
      </c>
      <c r="CC311" s="2" t="s">
        <v>1844</v>
      </c>
      <c r="CD311" s="2" t="s">
        <v>1844</v>
      </c>
      <c r="CE311" s="2" t="s">
        <v>1854</v>
      </c>
      <c r="CF311" s="2" t="s">
        <v>1844</v>
      </c>
      <c r="CG311" s="2" t="s">
        <v>5131</v>
      </c>
      <c r="CH311" s="2" t="s">
        <v>1844</v>
      </c>
      <c r="CI311" s="2" t="s">
        <v>121</v>
      </c>
      <c r="CJ311" s="2" t="s">
        <v>1844</v>
      </c>
      <c r="CK311" s="2" t="s">
        <v>5132</v>
      </c>
      <c r="CL311" s="2" t="s">
        <v>1844</v>
      </c>
      <c r="CM311" s="2" t="s">
        <v>1844</v>
      </c>
      <c r="CN311" s="2" t="s">
        <v>1851</v>
      </c>
      <c r="CO311" s="2" t="s">
        <v>1855</v>
      </c>
      <c r="CP311" s="2" t="s">
        <v>1844</v>
      </c>
      <c r="CQ311" s="2" t="s">
        <v>1844</v>
      </c>
      <c r="CR311" s="2" t="s">
        <v>1847</v>
      </c>
      <c r="CS311" s="2" t="s">
        <v>1844</v>
      </c>
      <c r="CT311" s="2" t="s">
        <v>1844</v>
      </c>
      <c r="CU311" s="2" t="s">
        <v>5133</v>
      </c>
      <c r="CV311" s="2" t="s">
        <v>5134</v>
      </c>
      <c r="CW311" s="3">
        <v>45353</v>
      </c>
      <c r="CX311" s="3">
        <v>45353</v>
      </c>
      <c r="CY311" s="3">
        <v>45353</v>
      </c>
      <c r="CZ311" s="28">
        <v>342881</v>
      </c>
      <c r="DA311" s="4">
        <v>0</v>
      </c>
      <c r="DB311" s="3"/>
      <c r="DC311" s="3"/>
      <c r="DD311" s="3">
        <v>45353</v>
      </c>
      <c r="DE311" s="3">
        <v>45353</v>
      </c>
      <c r="DF311" s="3"/>
      <c r="DG311" s="3">
        <v>45353</v>
      </c>
      <c r="DH311" s="3"/>
      <c r="DI311" s="3">
        <v>45353</v>
      </c>
      <c r="DJ311" s="3">
        <v>45498</v>
      </c>
      <c r="DK311" s="28">
        <v>0</v>
      </c>
      <c r="DL311" s="3"/>
      <c r="DM311" s="28">
        <v>0</v>
      </c>
      <c r="DN311" s="28">
        <v>0</v>
      </c>
      <c r="DO311" s="3">
        <v>45353</v>
      </c>
      <c r="DP311" s="2" t="s">
        <v>5135</v>
      </c>
      <c r="DQ311" s="28">
        <v>0</v>
      </c>
      <c r="DR311" s="28">
        <v>0</v>
      </c>
      <c r="DS311" s="28">
        <v>0</v>
      </c>
      <c r="DT311" s="28">
        <v>342881</v>
      </c>
      <c r="DU311" s="2" t="s">
        <v>1844</v>
      </c>
    </row>
    <row r="312" spans="1:125" x14ac:dyDescent="0.25">
      <c r="A312" s="2" t="s">
        <v>4617</v>
      </c>
      <c r="B312" s="2" t="s">
        <v>1295</v>
      </c>
      <c r="C312" s="2" t="s">
        <v>51</v>
      </c>
      <c r="D312" s="2" t="s">
        <v>52</v>
      </c>
      <c r="E312" s="2" t="s">
        <v>1421</v>
      </c>
      <c r="F312" s="2" t="s">
        <v>5478</v>
      </c>
      <c r="G312" s="2" t="s">
        <v>10</v>
      </c>
      <c r="H312" s="2" t="s">
        <v>67</v>
      </c>
      <c r="I312" s="2" t="s">
        <v>5121</v>
      </c>
      <c r="J312" s="2" t="s">
        <v>5122</v>
      </c>
      <c r="K312" s="2" t="s">
        <v>1281</v>
      </c>
      <c r="L312" s="2" t="s">
        <v>5139</v>
      </c>
      <c r="M312" s="2" t="s">
        <v>4616</v>
      </c>
      <c r="N312" s="2" t="s">
        <v>1645</v>
      </c>
      <c r="O312" s="2" t="s">
        <v>1870</v>
      </c>
      <c r="P312" s="2" t="s">
        <v>1844</v>
      </c>
      <c r="Q312" s="2" t="s">
        <v>1296</v>
      </c>
      <c r="R312" s="2" t="s">
        <v>1844</v>
      </c>
      <c r="S312" s="2" t="s">
        <v>1875</v>
      </c>
      <c r="T312" s="2" t="s">
        <v>1278</v>
      </c>
      <c r="U312" s="2" t="s">
        <v>1844</v>
      </c>
      <c r="V312" s="2" t="s">
        <v>1844</v>
      </c>
      <c r="W312" s="2" t="s">
        <v>5125</v>
      </c>
      <c r="X312" s="2" t="s">
        <v>5126</v>
      </c>
      <c r="Y312" s="2" t="s">
        <v>1871</v>
      </c>
      <c r="Z312" s="2" t="s">
        <v>1281</v>
      </c>
      <c r="AA312" s="2" t="s">
        <v>1281</v>
      </c>
      <c r="AB312" s="2" t="s">
        <v>5127</v>
      </c>
      <c r="AC312" s="2" t="s">
        <v>1852</v>
      </c>
      <c r="AD312" s="2" t="s">
        <v>1844</v>
      </c>
      <c r="AE312" s="2" t="s">
        <v>1844</v>
      </c>
      <c r="AF312" s="2" t="s">
        <v>1873</v>
      </c>
      <c r="AG312" s="2" t="s">
        <v>1844</v>
      </c>
      <c r="AH312" s="2" t="s">
        <v>1844</v>
      </c>
      <c r="AI312" s="2" t="s">
        <v>1844</v>
      </c>
      <c r="AJ312" s="2" t="s">
        <v>1281</v>
      </c>
      <c r="AK312" s="2" t="s">
        <v>1844</v>
      </c>
      <c r="AL312" s="2" t="s">
        <v>53</v>
      </c>
      <c r="AM312" s="2" t="s">
        <v>1844</v>
      </c>
      <c r="AN312" s="2" t="s">
        <v>1844</v>
      </c>
      <c r="AO312" s="2" t="s">
        <v>1857</v>
      </c>
      <c r="AP312" s="2" t="s">
        <v>1857</v>
      </c>
      <c r="AQ312" s="2" t="s">
        <v>1844</v>
      </c>
      <c r="AR312" s="2" t="s">
        <v>1844</v>
      </c>
      <c r="AS312" s="2" t="s">
        <v>1844</v>
      </c>
      <c r="AT312" s="2" t="s">
        <v>1844</v>
      </c>
      <c r="AU312" s="2" t="s">
        <v>1844</v>
      </c>
      <c r="AV312" s="2" t="s">
        <v>1281</v>
      </c>
      <c r="AW312" s="2" t="s">
        <v>5128</v>
      </c>
      <c r="AX312" s="2" t="s">
        <v>1844</v>
      </c>
      <c r="AY312" s="2" t="s">
        <v>1752</v>
      </c>
      <c r="AZ312" s="2" t="s">
        <v>2921</v>
      </c>
      <c r="BA312" s="2" t="s">
        <v>1844</v>
      </c>
      <c r="BB312" s="2" t="s">
        <v>1844</v>
      </c>
      <c r="BC312" s="2" t="s">
        <v>1844</v>
      </c>
      <c r="BD312" s="2" t="s">
        <v>1844</v>
      </c>
      <c r="BE312" s="2" t="s">
        <v>5129</v>
      </c>
      <c r="BF312" s="2" t="s">
        <v>2391</v>
      </c>
      <c r="BG312" s="2" t="s">
        <v>1905</v>
      </c>
      <c r="BH312" s="2" t="s">
        <v>5612</v>
      </c>
      <c r="BI312" s="2" t="s">
        <v>1857</v>
      </c>
      <c r="BJ312" s="2" t="s">
        <v>2125</v>
      </c>
      <c r="BK312" s="2" t="s">
        <v>1844</v>
      </c>
      <c r="BL312" s="2" t="s">
        <v>1025</v>
      </c>
      <c r="BM312" s="2" t="s">
        <v>1844</v>
      </c>
      <c r="BN312" s="2" t="s">
        <v>1872</v>
      </c>
      <c r="BO312" s="2" t="s">
        <v>1844</v>
      </c>
      <c r="BP312" s="2" t="s">
        <v>1844</v>
      </c>
      <c r="BQ312" s="2" t="s">
        <v>1292</v>
      </c>
      <c r="BR312" s="2" t="s">
        <v>1844</v>
      </c>
      <c r="BS312" s="2" t="s">
        <v>1844</v>
      </c>
      <c r="BT312" s="2" t="s">
        <v>5613</v>
      </c>
      <c r="BU312" s="2" t="s">
        <v>1844</v>
      </c>
      <c r="BV312" s="2" t="s">
        <v>1844</v>
      </c>
      <c r="BW312" s="2" t="s">
        <v>1844</v>
      </c>
      <c r="BX312" s="2" t="s">
        <v>1844</v>
      </c>
      <c r="BY312" s="2" t="s">
        <v>1844</v>
      </c>
      <c r="BZ312" s="2" t="s">
        <v>1844</v>
      </c>
      <c r="CA312" s="2" t="s">
        <v>1844</v>
      </c>
      <c r="CB312" s="2" t="s">
        <v>1844</v>
      </c>
      <c r="CC312" s="2" t="s">
        <v>1844</v>
      </c>
      <c r="CD312" s="2" t="s">
        <v>1844</v>
      </c>
      <c r="CE312" s="2" t="s">
        <v>1854</v>
      </c>
      <c r="CF312" s="2" t="s">
        <v>1844</v>
      </c>
      <c r="CG312" s="2" t="s">
        <v>5131</v>
      </c>
      <c r="CH312" s="2" t="s">
        <v>1844</v>
      </c>
      <c r="CI312" s="2" t="s">
        <v>55</v>
      </c>
      <c r="CJ312" s="2" t="s">
        <v>1844</v>
      </c>
      <c r="CK312" s="2" t="s">
        <v>5132</v>
      </c>
      <c r="CL312" s="2" t="s">
        <v>1844</v>
      </c>
      <c r="CM312" s="2" t="s">
        <v>1844</v>
      </c>
      <c r="CN312" s="2" t="s">
        <v>1851</v>
      </c>
      <c r="CO312" s="2" t="s">
        <v>1855</v>
      </c>
      <c r="CP312" s="2" t="s">
        <v>1844</v>
      </c>
      <c r="CQ312" s="2" t="s">
        <v>1844</v>
      </c>
      <c r="CR312" s="2" t="s">
        <v>1847</v>
      </c>
      <c r="CS312" s="2" t="s">
        <v>1876</v>
      </c>
      <c r="CT312" s="2" t="s">
        <v>1844</v>
      </c>
      <c r="CU312" s="2" t="s">
        <v>5133</v>
      </c>
      <c r="CV312" s="2" t="s">
        <v>5134</v>
      </c>
      <c r="CW312" s="3">
        <v>45350</v>
      </c>
      <c r="CX312" s="3">
        <v>45347</v>
      </c>
      <c r="CY312" s="3">
        <v>45350</v>
      </c>
      <c r="CZ312" s="28">
        <v>382644</v>
      </c>
      <c r="DA312" s="4">
        <v>0</v>
      </c>
      <c r="DB312" s="3"/>
      <c r="DC312" s="3"/>
      <c r="DD312" s="3">
        <v>45350</v>
      </c>
      <c r="DE312" s="3">
        <v>45346</v>
      </c>
      <c r="DF312" s="3"/>
      <c r="DG312" s="3">
        <v>45350</v>
      </c>
      <c r="DH312" s="3"/>
      <c r="DI312" s="3">
        <v>45346</v>
      </c>
      <c r="DJ312" s="3">
        <v>45498</v>
      </c>
      <c r="DK312" s="28">
        <v>0</v>
      </c>
      <c r="DL312" s="3"/>
      <c r="DM312" s="28">
        <v>0</v>
      </c>
      <c r="DN312" s="28">
        <v>0</v>
      </c>
      <c r="DO312" s="3">
        <v>45350</v>
      </c>
      <c r="DP312" s="2" t="s">
        <v>5135</v>
      </c>
      <c r="DQ312" s="28">
        <v>382644</v>
      </c>
      <c r="DR312" s="28">
        <v>0</v>
      </c>
      <c r="DS312" s="28">
        <v>382644</v>
      </c>
      <c r="DT312" s="28">
        <v>382644</v>
      </c>
      <c r="DU312" s="2" t="s">
        <v>1844</v>
      </c>
    </row>
    <row r="313" spans="1:125" x14ac:dyDescent="0.25">
      <c r="A313" s="2" t="s">
        <v>4630</v>
      </c>
      <c r="B313" s="2" t="s">
        <v>1295</v>
      </c>
      <c r="C313" s="2" t="s">
        <v>51</v>
      </c>
      <c r="D313" s="2" t="s">
        <v>52</v>
      </c>
      <c r="E313" s="2" t="s">
        <v>1671</v>
      </c>
      <c r="F313" s="2" t="s">
        <v>5478</v>
      </c>
      <c r="G313" s="2" t="s">
        <v>10</v>
      </c>
      <c r="H313" s="2" t="s">
        <v>8</v>
      </c>
      <c r="I313" s="2" t="s">
        <v>5121</v>
      </c>
      <c r="J313" s="2" t="s">
        <v>5122</v>
      </c>
      <c r="K313" s="2" t="s">
        <v>1281</v>
      </c>
      <c r="L313" s="2" t="s">
        <v>5139</v>
      </c>
      <c r="M313" s="2" t="s">
        <v>4629</v>
      </c>
      <c r="N313" s="2" t="s">
        <v>1646</v>
      </c>
      <c r="O313" s="2" t="s">
        <v>1870</v>
      </c>
      <c r="P313" s="2" t="s">
        <v>1844</v>
      </c>
      <c r="Q313" s="2" t="s">
        <v>1299</v>
      </c>
      <c r="R313" s="2" t="s">
        <v>1844</v>
      </c>
      <c r="S313" s="2" t="s">
        <v>1875</v>
      </c>
      <c r="T313" s="2" t="s">
        <v>1278</v>
      </c>
      <c r="U313" s="2" t="s">
        <v>1844</v>
      </c>
      <c r="V313" s="2" t="s">
        <v>1844</v>
      </c>
      <c r="W313" s="2" t="s">
        <v>5125</v>
      </c>
      <c r="X313" s="2" t="s">
        <v>5126</v>
      </c>
      <c r="Y313" s="2" t="s">
        <v>1871</v>
      </c>
      <c r="Z313" s="2" t="s">
        <v>1281</v>
      </c>
      <c r="AA313" s="2" t="s">
        <v>1281</v>
      </c>
      <c r="AB313" s="2" t="s">
        <v>5127</v>
      </c>
      <c r="AC313" s="2" t="s">
        <v>1852</v>
      </c>
      <c r="AD313" s="2" t="s">
        <v>1844</v>
      </c>
      <c r="AE313" s="2" t="s">
        <v>1844</v>
      </c>
      <c r="AF313" s="2" t="s">
        <v>1873</v>
      </c>
      <c r="AG313" s="2" t="s">
        <v>1844</v>
      </c>
      <c r="AH313" s="2" t="s">
        <v>1844</v>
      </c>
      <c r="AI313" s="2" t="s">
        <v>1844</v>
      </c>
      <c r="AJ313" s="2" t="s">
        <v>1281</v>
      </c>
      <c r="AK313" s="2" t="s">
        <v>1844</v>
      </c>
      <c r="AL313" s="2" t="s">
        <v>53</v>
      </c>
      <c r="AM313" s="2" t="s">
        <v>1844</v>
      </c>
      <c r="AN313" s="2" t="s">
        <v>1844</v>
      </c>
      <c r="AO313" s="2" t="s">
        <v>1857</v>
      </c>
      <c r="AP313" s="2" t="s">
        <v>1857</v>
      </c>
      <c r="AQ313" s="2" t="s">
        <v>1844</v>
      </c>
      <c r="AR313" s="2" t="s">
        <v>1844</v>
      </c>
      <c r="AS313" s="2" t="s">
        <v>1844</v>
      </c>
      <c r="AT313" s="2" t="s">
        <v>1844</v>
      </c>
      <c r="AU313" s="2" t="s">
        <v>1844</v>
      </c>
      <c r="AV313" s="2" t="s">
        <v>1281</v>
      </c>
      <c r="AW313" s="2" t="s">
        <v>5128</v>
      </c>
      <c r="AX313" s="2" t="s">
        <v>1844</v>
      </c>
      <c r="AY313" s="2" t="s">
        <v>1752</v>
      </c>
      <c r="AZ313" s="2" t="s">
        <v>3269</v>
      </c>
      <c r="BA313" s="2" t="s">
        <v>1844</v>
      </c>
      <c r="BB313" s="2" t="s">
        <v>1844</v>
      </c>
      <c r="BC313" s="2" t="s">
        <v>1844</v>
      </c>
      <c r="BD313" s="2" t="s">
        <v>1844</v>
      </c>
      <c r="BE313" s="2" t="s">
        <v>5129</v>
      </c>
      <c r="BF313" s="2" t="s">
        <v>1905</v>
      </c>
      <c r="BG313" s="2" t="s">
        <v>1905</v>
      </c>
      <c r="BH313" s="2" t="s">
        <v>4633</v>
      </c>
      <c r="BI313" s="2" t="s">
        <v>1857</v>
      </c>
      <c r="BJ313" s="2" t="s">
        <v>4632</v>
      </c>
      <c r="BK313" s="2" t="s">
        <v>1844</v>
      </c>
      <c r="BL313" s="2" t="s">
        <v>1025</v>
      </c>
      <c r="BM313" s="2" t="s">
        <v>1844</v>
      </c>
      <c r="BN313" s="2" t="s">
        <v>1872</v>
      </c>
      <c r="BO313" s="2" t="s">
        <v>1844</v>
      </c>
      <c r="BP313" s="2" t="s">
        <v>1844</v>
      </c>
      <c r="BQ313" s="2" t="s">
        <v>1292</v>
      </c>
      <c r="BR313" s="2" t="s">
        <v>1844</v>
      </c>
      <c r="BS313" s="2" t="s">
        <v>1844</v>
      </c>
      <c r="BT313" s="2" t="s">
        <v>5614</v>
      </c>
      <c r="BU313" s="2" t="s">
        <v>1844</v>
      </c>
      <c r="BV313" s="2" t="s">
        <v>1844</v>
      </c>
      <c r="BW313" s="2" t="s">
        <v>1844</v>
      </c>
      <c r="BX313" s="2" t="s">
        <v>1844</v>
      </c>
      <c r="BY313" s="2" t="s">
        <v>1844</v>
      </c>
      <c r="BZ313" s="2" t="s">
        <v>1844</v>
      </c>
      <c r="CA313" s="2" t="s">
        <v>1844</v>
      </c>
      <c r="CB313" s="2" t="s">
        <v>1844</v>
      </c>
      <c r="CC313" s="2" t="s">
        <v>1844</v>
      </c>
      <c r="CD313" s="2" t="s">
        <v>1844</v>
      </c>
      <c r="CE313" s="2" t="s">
        <v>1854</v>
      </c>
      <c r="CF313" s="2" t="s">
        <v>1844</v>
      </c>
      <c r="CG313" s="2" t="s">
        <v>5131</v>
      </c>
      <c r="CH313" s="2" t="s">
        <v>1844</v>
      </c>
      <c r="CI313" s="2" t="s">
        <v>55</v>
      </c>
      <c r="CJ313" s="2" t="s">
        <v>1844</v>
      </c>
      <c r="CK313" s="2" t="s">
        <v>5132</v>
      </c>
      <c r="CL313" s="2" t="s">
        <v>1844</v>
      </c>
      <c r="CM313" s="2" t="s">
        <v>1844</v>
      </c>
      <c r="CN313" s="2" t="s">
        <v>1851</v>
      </c>
      <c r="CO313" s="2" t="s">
        <v>1855</v>
      </c>
      <c r="CP313" s="2" t="s">
        <v>1844</v>
      </c>
      <c r="CQ313" s="2" t="s">
        <v>1844</v>
      </c>
      <c r="CR313" s="2" t="s">
        <v>1847</v>
      </c>
      <c r="CS313" s="2" t="s">
        <v>1876</v>
      </c>
      <c r="CT313" s="2" t="s">
        <v>1844</v>
      </c>
      <c r="CU313" s="2" t="s">
        <v>5133</v>
      </c>
      <c r="CV313" s="2" t="s">
        <v>5134</v>
      </c>
      <c r="CW313" s="3">
        <v>45349</v>
      </c>
      <c r="CX313" s="3">
        <v>45349</v>
      </c>
      <c r="CY313" s="3">
        <v>45349</v>
      </c>
      <c r="CZ313" s="28">
        <v>502221</v>
      </c>
      <c r="DA313" s="4">
        <v>0</v>
      </c>
      <c r="DB313" s="3"/>
      <c r="DC313" s="3"/>
      <c r="DD313" s="3">
        <v>45349</v>
      </c>
      <c r="DE313" s="3">
        <v>45349</v>
      </c>
      <c r="DF313" s="3"/>
      <c r="DG313" s="3">
        <v>45352</v>
      </c>
      <c r="DH313" s="3">
        <v>45349</v>
      </c>
      <c r="DI313" s="3">
        <v>45349</v>
      </c>
      <c r="DJ313" s="3">
        <v>45498</v>
      </c>
      <c r="DK313" s="28">
        <v>0</v>
      </c>
      <c r="DL313" s="3"/>
      <c r="DM313" s="28">
        <v>0</v>
      </c>
      <c r="DN313" s="28">
        <v>0</v>
      </c>
      <c r="DO313" s="3">
        <v>45349</v>
      </c>
      <c r="DP313" s="2" t="s">
        <v>5135</v>
      </c>
      <c r="DQ313" s="28">
        <v>0</v>
      </c>
      <c r="DR313" s="28">
        <v>0</v>
      </c>
      <c r="DS313" s="28">
        <v>0</v>
      </c>
      <c r="DT313" s="28">
        <v>502221</v>
      </c>
      <c r="DU313" s="2" t="s">
        <v>1844</v>
      </c>
    </row>
    <row r="314" spans="1:125" x14ac:dyDescent="0.25">
      <c r="A314" s="2" t="s">
        <v>4608</v>
      </c>
      <c r="B314" s="2" t="s">
        <v>1295</v>
      </c>
      <c r="C314" s="2" t="s">
        <v>51</v>
      </c>
      <c r="D314" s="2" t="s">
        <v>52</v>
      </c>
      <c r="E314" s="2" t="s">
        <v>1668</v>
      </c>
      <c r="F314" s="2" t="s">
        <v>5478</v>
      </c>
      <c r="G314" s="2" t="s">
        <v>10</v>
      </c>
      <c r="H314" s="2" t="s">
        <v>67</v>
      </c>
      <c r="I314" s="2" t="s">
        <v>5121</v>
      </c>
      <c r="J314" s="2" t="s">
        <v>5122</v>
      </c>
      <c r="K314" s="2" t="s">
        <v>1281</v>
      </c>
      <c r="L314" s="2" t="s">
        <v>5123</v>
      </c>
      <c r="M314" s="2" t="s">
        <v>4607</v>
      </c>
      <c r="N314" s="2" t="s">
        <v>5124</v>
      </c>
      <c r="O314" s="2" t="s">
        <v>1870</v>
      </c>
      <c r="P314" s="2" t="s">
        <v>1844</v>
      </c>
      <c r="Q314" s="2" t="s">
        <v>1292</v>
      </c>
      <c r="R314" s="2" t="s">
        <v>1844</v>
      </c>
      <c r="S314" s="2" t="s">
        <v>1875</v>
      </c>
      <c r="T314" s="2" t="s">
        <v>1278</v>
      </c>
      <c r="U314" s="2" t="s">
        <v>1844</v>
      </c>
      <c r="V314" s="2" t="s">
        <v>1844</v>
      </c>
      <c r="W314" s="2" t="s">
        <v>5125</v>
      </c>
      <c r="X314" s="2" t="s">
        <v>5126</v>
      </c>
      <c r="Y314" s="2" t="s">
        <v>1871</v>
      </c>
      <c r="Z314" s="2" t="s">
        <v>1281</v>
      </c>
      <c r="AA314" s="2" t="s">
        <v>1281</v>
      </c>
      <c r="AB314" s="2" t="s">
        <v>5127</v>
      </c>
      <c r="AC314" s="2" t="s">
        <v>1852</v>
      </c>
      <c r="AD314" s="2" t="s">
        <v>1844</v>
      </c>
      <c r="AE314" s="2" t="s">
        <v>1844</v>
      </c>
      <c r="AF314" s="2" t="s">
        <v>1873</v>
      </c>
      <c r="AG314" s="2" t="s">
        <v>1844</v>
      </c>
      <c r="AH314" s="2" t="s">
        <v>1844</v>
      </c>
      <c r="AI314" s="2" t="s">
        <v>1844</v>
      </c>
      <c r="AJ314" s="2" t="s">
        <v>1281</v>
      </c>
      <c r="AK314" s="2" t="s">
        <v>1844</v>
      </c>
      <c r="AL314" s="2" t="s">
        <v>53</v>
      </c>
      <c r="AM314" s="2" t="s">
        <v>1844</v>
      </c>
      <c r="AN314" s="2" t="s">
        <v>1844</v>
      </c>
      <c r="AO314" s="2" t="s">
        <v>1857</v>
      </c>
      <c r="AP314" s="2" t="s">
        <v>1857</v>
      </c>
      <c r="AQ314" s="2" t="s">
        <v>1844</v>
      </c>
      <c r="AR314" s="2" t="s">
        <v>1844</v>
      </c>
      <c r="AS314" s="2" t="s">
        <v>1844</v>
      </c>
      <c r="AT314" s="2" t="s">
        <v>1844</v>
      </c>
      <c r="AU314" s="2" t="s">
        <v>1844</v>
      </c>
      <c r="AV314" s="2" t="s">
        <v>1281</v>
      </c>
      <c r="AW314" s="2" t="s">
        <v>5128</v>
      </c>
      <c r="AX314" s="2" t="s">
        <v>1844</v>
      </c>
      <c r="AY314" s="2" t="s">
        <v>1752</v>
      </c>
      <c r="AZ314" s="2" t="s">
        <v>5212</v>
      </c>
      <c r="BA314" s="2" t="s">
        <v>1844</v>
      </c>
      <c r="BB314" s="2" t="s">
        <v>1844</v>
      </c>
      <c r="BC314" s="2" t="s">
        <v>1844</v>
      </c>
      <c r="BD314" s="2" t="s">
        <v>1844</v>
      </c>
      <c r="BE314" s="2" t="s">
        <v>5129</v>
      </c>
      <c r="BF314" s="2" t="s">
        <v>1905</v>
      </c>
      <c r="BG314" s="2" t="s">
        <v>1905</v>
      </c>
      <c r="BH314" s="2" t="s">
        <v>5615</v>
      </c>
      <c r="BI314" s="2" t="s">
        <v>1857</v>
      </c>
      <c r="BJ314" s="2" t="s">
        <v>1905</v>
      </c>
      <c r="BK314" s="2" t="s">
        <v>1844</v>
      </c>
      <c r="BL314" s="2" t="s">
        <v>1025</v>
      </c>
      <c r="BM314" s="2" t="s">
        <v>1844</v>
      </c>
      <c r="BN314" s="2" t="s">
        <v>1872</v>
      </c>
      <c r="BO314" s="2" t="s">
        <v>1844</v>
      </c>
      <c r="BP314" s="2" t="s">
        <v>1844</v>
      </c>
      <c r="BQ314" s="2" t="s">
        <v>1292</v>
      </c>
      <c r="BR314" s="2" t="s">
        <v>1844</v>
      </c>
      <c r="BS314" s="2" t="s">
        <v>1844</v>
      </c>
      <c r="BT314" s="2" t="s">
        <v>5616</v>
      </c>
      <c r="BU314" s="2" t="s">
        <v>1844</v>
      </c>
      <c r="BV314" s="2" t="s">
        <v>1844</v>
      </c>
      <c r="BW314" s="2" t="s">
        <v>1844</v>
      </c>
      <c r="BX314" s="2" t="s">
        <v>1844</v>
      </c>
      <c r="BY314" s="2" t="s">
        <v>1844</v>
      </c>
      <c r="BZ314" s="2" t="s">
        <v>1844</v>
      </c>
      <c r="CA314" s="2" t="s">
        <v>1844</v>
      </c>
      <c r="CB314" s="2" t="s">
        <v>1844</v>
      </c>
      <c r="CC314" s="2" t="s">
        <v>1844</v>
      </c>
      <c r="CD314" s="2" t="s">
        <v>1844</v>
      </c>
      <c r="CE314" s="2" t="s">
        <v>1854</v>
      </c>
      <c r="CF314" s="2" t="s">
        <v>1844</v>
      </c>
      <c r="CG314" s="2" t="s">
        <v>1844</v>
      </c>
      <c r="CH314" s="2" t="s">
        <v>1844</v>
      </c>
      <c r="CI314" s="2" t="s">
        <v>55</v>
      </c>
      <c r="CJ314" s="2" t="s">
        <v>1844</v>
      </c>
      <c r="CK314" s="2" t="s">
        <v>5132</v>
      </c>
      <c r="CL314" s="2" t="s">
        <v>1844</v>
      </c>
      <c r="CM314" s="2" t="s">
        <v>1844</v>
      </c>
      <c r="CN314" s="2" t="s">
        <v>1851</v>
      </c>
      <c r="CO314" s="2" t="s">
        <v>1855</v>
      </c>
      <c r="CP314" s="2" t="s">
        <v>1844</v>
      </c>
      <c r="CQ314" s="2" t="s">
        <v>1844</v>
      </c>
      <c r="CR314" s="2" t="s">
        <v>1847</v>
      </c>
      <c r="CS314" s="2" t="s">
        <v>1876</v>
      </c>
      <c r="CT314" s="2" t="s">
        <v>1844</v>
      </c>
      <c r="CU314" s="2" t="s">
        <v>1844</v>
      </c>
      <c r="CV314" s="2" t="s">
        <v>5134</v>
      </c>
      <c r="CW314" s="3">
        <v>45344</v>
      </c>
      <c r="CX314" s="3">
        <v>45343</v>
      </c>
      <c r="CY314" s="3">
        <v>45343</v>
      </c>
      <c r="CZ314" s="28">
        <v>128185</v>
      </c>
      <c r="DA314" s="4">
        <v>0</v>
      </c>
      <c r="DB314" s="3"/>
      <c r="DC314" s="3"/>
      <c r="DD314" s="3">
        <v>45344</v>
      </c>
      <c r="DE314" s="3">
        <v>45343</v>
      </c>
      <c r="DF314" s="3"/>
      <c r="DG314" s="3">
        <v>45344</v>
      </c>
      <c r="DH314" s="3"/>
      <c r="DI314" s="3">
        <v>45343</v>
      </c>
      <c r="DJ314" s="3">
        <v>45498</v>
      </c>
      <c r="DK314" s="28">
        <v>0</v>
      </c>
      <c r="DL314" s="3"/>
      <c r="DM314" s="28">
        <v>0</v>
      </c>
      <c r="DN314" s="28">
        <v>0</v>
      </c>
      <c r="DO314" s="3">
        <v>45344</v>
      </c>
      <c r="DP314" s="2" t="s">
        <v>5135</v>
      </c>
      <c r="DQ314" s="28">
        <v>0</v>
      </c>
      <c r="DR314" s="28">
        <v>0</v>
      </c>
      <c r="DS314" s="28">
        <v>0</v>
      </c>
      <c r="DT314" s="28">
        <v>128185</v>
      </c>
      <c r="DU314" s="2" t="s">
        <v>1844</v>
      </c>
    </row>
    <row r="315" spans="1:125" x14ac:dyDescent="0.25">
      <c r="A315" s="2" t="s">
        <v>4588</v>
      </c>
      <c r="B315" s="2" t="s">
        <v>1298</v>
      </c>
      <c r="C315" s="2" t="s">
        <v>365</v>
      </c>
      <c r="D315" s="2" t="s">
        <v>366</v>
      </c>
      <c r="E315" s="2" t="s">
        <v>5617</v>
      </c>
      <c r="F315" s="2" t="s">
        <v>5478</v>
      </c>
      <c r="G315" s="2" t="s">
        <v>10</v>
      </c>
      <c r="H315" s="2" t="s">
        <v>8</v>
      </c>
      <c r="I315" s="2" t="s">
        <v>5121</v>
      </c>
      <c r="J315" s="2" t="s">
        <v>5122</v>
      </c>
      <c r="K315" s="2" t="s">
        <v>1281</v>
      </c>
      <c r="L315" s="2" t="s">
        <v>5139</v>
      </c>
      <c r="M315" s="2" t="s">
        <v>4587</v>
      </c>
      <c r="N315" s="2" t="s">
        <v>5124</v>
      </c>
      <c r="O315" s="2" t="s">
        <v>1913</v>
      </c>
      <c r="P315" s="2" t="s">
        <v>1844</v>
      </c>
      <c r="Q315" s="2" t="s">
        <v>1299</v>
      </c>
      <c r="R315" s="2" t="s">
        <v>1844</v>
      </c>
      <c r="S315" s="2" t="s">
        <v>1844</v>
      </c>
      <c r="T315" s="2" t="s">
        <v>1278</v>
      </c>
      <c r="U315" s="2" t="s">
        <v>1844</v>
      </c>
      <c r="V315" s="2" t="s">
        <v>1844</v>
      </c>
      <c r="W315" s="2" t="s">
        <v>5125</v>
      </c>
      <c r="X315" s="2" t="s">
        <v>5126</v>
      </c>
      <c r="Y315" s="2" t="s">
        <v>1914</v>
      </c>
      <c r="Z315" s="2" t="s">
        <v>1281</v>
      </c>
      <c r="AA315" s="2" t="s">
        <v>1281</v>
      </c>
      <c r="AB315" s="2" t="s">
        <v>5127</v>
      </c>
      <c r="AC315" s="2" t="s">
        <v>1852</v>
      </c>
      <c r="AD315" s="2" t="s">
        <v>1844</v>
      </c>
      <c r="AE315" s="2" t="s">
        <v>1844</v>
      </c>
      <c r="AF315" s="2" t="s">
        <v>1844</v>
      </c>
      <c r="AG315" s="2" t="s">
        <v>1844</v>
      </c>
      <c r="AH315" s="2" t="s">
        <v>1844</v>
      </c>
      <c r="AI315" s="2" t="s">
        <v>1844</v>
      </c>
      <c r="AJ315" s="2" t="s">
        <v>1281</v>
      </c>
      <c r="AK315" s="2" t="s">
        <v>1844</v>
      </c>
      <c r="AL315" s="2" t="s">
        <v>120</v>
      </c>
      <c r="AM315" s="2" t="s">
        <v>1844</v>
      </c>
      <c r="AN315" s="2" t="s">
        <v>1844</v>
      </c>
      <c r="AO315" s="2" t="s">
        <v>1857</v>
      </c>
      <c r="AP315" s="2" t="s">
        <v>1857</v>
      </c>
      <c r="AQ315" s="2" t="s">
        <v>1844</v>
      </c>
      <c r="AR315" s="2" t="s">
        <v>1844</v>
      </c>
      <c r="AS315" s="2" t="s">
        <v>1844</v>
      </c>
      <c r="AT315" s="2" t="s">
        <v>1844</v>
      </c>
      <c r="AU315" s="2" t="s">
        <v>1844</v>
      </c>
      <c r="AV315" s="2" t="s">
        <v>1281</v>
      </c>
      <c r="AW315" s="2" t="s">
        <v>5128</v>
      </c>
      <c r="AX315" s="2" t="s">
        <v>1844</v>
      </c>
      <c r="AY315" s="2" t="s">
        <v>1752</v>
      </c>
      <c r="AZ315" s="2" t="s">
        <v>2272</v>
      </c>
      <c r="BA315" s="2" t="s">
        <v>1844</v>
      </c>
      <c r="BB315" s="2" t="s">
        <v>1844</v>
      </c>
      <c r="BC315" s="2" t="s">
        <v>1844</v>
      </c>
      <c r="BD315" s="2" t="s">
        <v>1844</v>
      </c>
      <c r="BE315" s="2" t="s">
        <v>5129</v>
      </c>
      <c r="BF315" s="2" t="s">
        <v>2190</v>
      </c>
      <c r="BG315" s="2" t="s">
        <v>2190</v>
      </c>
      <c r="BH315" s="2" t="s">
        <v>4592</v>
      </c>
      <c r="BI315" s="2" t="s">
        <v>1857</v>
      </c>
      <c r="BJ315" s="2" t="s">
        <v>2190</v>
      </c>
      <c r="BK315" s="2" t="s">
        <v>1844</v>
      </c>
      <c r="BL315" s="2" t="s">
        <v>1025</v>
      </c>
      <c r="BM315" s="2" t="s">
        <v>1844</v>
      </c>
      <c r="BN315" s="2" t="s">
        <v>1844</v>
      </c>
      <c r="BO315" s="2" t="s">
        <v>1844</v>
      </c>
      <c r="BP315" s="2" t="s">
        <v>1844</v>
      </c>
      <c r="BQ315" s="2" t="s">
        <v>1292</v>
      </c>
      <c r="BR315" s="2" t="s">
        <v>1844</v>
      </c>
      <c r="BS315" s="2" t="s">
        <v>1844</v>
      </c>
      <c r="BT315" s="2" t="s">
        <v>5618</v>
      </c>
      <c r="BU315" s="2" t="s">
        <v>1844</v>
      </c>
      <c r="BV315" s="2" t="s">
        <v>1844</v>
      </c>
      <c r="BW315" s="2" t="s">
        <v>1844</v>
      </c>
      <c r="BX315" s="2" t="s">
        <v>1844</v>
      </c>
      <c r="BY315" s="2" t="s">
        <v>1844</v>
      </c>
      <c r="BZ315" s="2" t="s">
        <v>1844</v>
      </c>
      <c r="CA315" s="2" t="s">
        <v>1844</v>
      </c>
      <c r="CB315" s="2" t="s">
        <v>1844</v>
      </c>
      <c r="CC315" s="2" t="s">
        <v>1844</v>
      </c>
      <c r="CD315" s="2" t="s">
        <v>1844</v>
      </c>
      <c r="CE315" s="2" t="s">
        <v>1854</v>
      </c>
      <c r="CF315" s="2" t="s">
        <v>1844</v>
      </c>
      <c r="CG315" s="2" t="s">
        <v>1844</v>
      </c>
      <c r="CH315" s="2" t="s">
        <v>1844</v>
      </c>
      <c r="CI315" s="2" t="s">
        <v>121</v>
      </c>
      <c r="CJ315" s="2" t="s">
        <v>1844</v>
      </c>
      <c r="CK315" s="2" t="s">
        <v>5132</v>
      </c>
      <c r="CL315" s="2" t="s">
        <v>1844</v>
      </c>
      <c r="CM315" s="2" t="s">
        <v>1844</v>
      </c>
      <c r="CN315" s="2" t="s">
        <v>1851</v>
      </c>
      <c r="CO315" s="2" t="s">
        <v>1855</v>
      </c>
      <c r="CP315" s="2" t="s">
        <v>1844</v>
      </c>
      <c r="CQ315" s="2" t="s">
        <v>1844</v>
      </c>
      <c r="CR315" s="2" t="s">
        <v>1847</v>
      </c>
      <c r="CS315" s="2" t="s">
        <v>1844</v>
      </c>
      <c r="CT315" s="2" t="s">
        <v>1844</v>
      </c>
      <c r="CU315" s="2" t="s">
        <v>1844</v>
      </c>
      <c r="CV315" s="2" t="s">
        <v>5134</v>
      </c>
      <c r="CW315" s="3">
        <v>45334</v>
      </c>
      <c r="CX315" s="3">
        <v>45334</v>
      </c>
      <c r="CY315" s="3">
        <v>45334</v>
      </c>
      <c r="CZ315" s="28">
        <v>47831</v>
      </c>
      <c r="DA315" s="4">
        <v>0</v>
      </c>
      <c r="DB315" s="3"/>
      <c r="DC315" s="3"/>
      <c r="DD315" s="3">
        <v>45334</v>
      </c>
      <c r="DE315" s="3">
        <v>45334</v>
      </c>
      <c r="DF315" s="3"/>
      <c r="DG315" s="3">
        <v>45335</v>
      </c>
      <c r="DH315" s="3">
        <v>45334</v>
      </c>
      <c r="DI315" s="3">
        <v>45334</v>
      </c>
      <c r="DJ315" s="3">
        <v>45498</v>
      </c>
      <c r="DK315" s="28">
        <v>0</v>
      </c>
      <c r="DL315" s="3"/>
      <c r="DM315" s="28">
        <v>0</v>
      </c>
      <c r="DN315" s="28">
        <v>0</v>
      </c>
      <c r="DO315" s="3">
        <v>45334</v>
      </c>
      <c r="DP315" s="2" t="s">
        <v>5135</v>
      </c>
      <c r="DQ315" s="28">
        <v>0</v>
      </c>
      <c r="DR315" s="28">
        <v>0</v>
      </c>
      <c r="DS315" s="28">
        <v>0</v>
      </c>
      <c r="DT315" s="28">
        <v>47831</v>
      </c>
      <c r="DU315" s="2" t="s">
        <v>1844</v>
      </c>
    </row>
    <row r="316" spans="1:125" x14ac:dyDescent="0.25">
      <c r="A316" s="2" t="s">
        <v>4586</v>
      </c>
      <c r="B316" s="2" t="s">
        <v>1295</v>
      </c>
      <c r="C316" s="2" t="s">
        <v>51</v>
      </c>
      <c r="D316" s="2" t="s">
        <v>52</v>
      </c>
      <c r="E316" s="2" t="s">
        <v>1666</v>
      </c>
      <c r="F316" s="2" t="s">
        <v>5478</v>
      </c>
      <c r="G316" s="2" t="s">
        <v>10</v>
      </c>
      <c r="H316" s="2" t="s">
        <v>67</v>
      </c>
      <c r="I316" s="2" t="s">
        <v>5121</v>
      </c>
      <c r="J316" s="2" t="s">
        <v>5122</v>
      </c>
      <c r="K316" s="2" t="s">
        <v>1281</v>
      </c>
      <c r="L316" s="2" t="s">
        <v>5139</v>
      </c>
      <c r="M316" s="2" t="s">
        <v>4585</v>
      </c>
      <c r="N316" s="2" t="s">
        <v>1645</v>
      </c>
      <c r="O316" s="2" t="s">
        <v>1870</v>
      </c>
      <c r="P316" s="2" t="s">
        <v>1844</v>
      </c>
      <c r="Q316" s="2" t="s">
        <v>1296</v>
      </c>
      <c r="R316" s="2" t="s">
        <v>1844</v>
      </c>
      <c r="S316" s="2" t="s">
        <v>1875</v>
      </c>
      <c r="T316" s="2" t="s">
        <v>1278</v>
      </c>
      <c r="U316" s="2" t="s">
        <v>1844</v>
      </c>
      <c r="V316" s="2" t="s">
        <v>1844</v>
      </c>
      <c r="W316" s="2" t="s">
        <v>5125</v>
      </c>
      <c r="X316" s="2" t="s">
        <v>5126</v>
      </c>
      <c r="Y316" s="2" t="s">
        <v>1871</v>
      </c>
      <c r="Z316" s="2" t="s">
        <v>1281</v>
      </c>
      <c r="AA316" s="2" t="s">
        <v>1281</v>
      </c>
      <c r="AB316" s="2" t="s">
        <v>5127</v>
      </c>
      <c r="AC316" s="2" t="s">
        <v>1852</v>
      </c>
      <c r="AD316" s="2" t="s">
        <v>1844</v>
      </c>
      <c r="AE316" s="2" t="s">
        <v>1844</v>
      </c>
      <c r="AF316" s="2" t="s">
        <v>1873</v>
      </c>
      <c r="AG316" s="2" t="s">
        <v>1844</v>
      </c>
      <c r="AH316" s="2" t="s">
        <v>1844</v>
      </c>
      <c r="AI316" s="2" t="s">
        <v>1844</v>
      </c>
      <c r="AJ316" s="2" t="s">
        <v>1281</v>
      </c>
      <c r="AK316" s="2" t="s">
        <v>1844</v>
      </c>
      <c r="AL316" s="2" t="s">
        <v>53</v>
      </c>
      <c r="AM316" s="2" t="s">
        <v>1844</v>
      </c>
      <c r="AN316" s="2" t="s">
        <v>1844</v>
      </c>
      <c r="AO316" s="2" t="s">
        <v>1857</v>
      </c>
      <c r="AP316" s="2" t="s">
        <v>1857</v>
      </c>
      <c r="AQ316" s="2" t="s">
        <v>1844</v>
      </c>
      <c r="AR316" s="2" t="s">
        <v>1844</v>
      </c>
      <c r="AS316" s="2" t="s">
        <v>1844</v>
      </c>
      <c r="AT316" s="2" t="s">
        <v>1844</v>
      </c>
      <c r="AU316" s="2" t="s">
        <v>1844</v>
      </c>
      <c r="AV316" s="2" t="s">
        <v>1281</v>
      </c>
      <c r="AW316" s="2" t="s">
        <v>5128</v>
      </c>
      <c r="AX316" s="2" t="s">
        <v>1844</v>
      </c>
      <c r="AY316" s="2" t="s">
        <v>1752</v>
      </c>
      <c r="AZ316" s="2" t="s">
        <v>2518</v>
      </c>
      <c r="BA316" s="2" t="s">
        <v>1844</v>
      </c>
      <c r="BB316" s="2" t="s">
        <v>1844</v>
      </c>
      <c r="BC316" s="2" t="s">
        <v>1844</v>
      </c>
      <c r="BD316" s="2" t="s">
        <v>1844</v>
      </c>
      <c r="BE316" s="2" t="s">
        <v>5129</v>
      </c>
      <c r="BF316" s="2" t="s">
        <v>2311</v>
      </c>
      <c r="BG316" s="2" t="s">
        <v>1905</v>
      </c>
      <c r="BH316" s="2" t="s">
        <v>5619</v>
      </c>
      <c r="BI316" s="2" t="s">
        <v>1857</v>
      </c>
      <c r="BJ316" s="2" t="s">
        <v>2921</v>
      </c>
      <c r="BK316" s="2" t="s">
        <v>1844</v>
      </c>
      <c r="BL316" s="2" t="s">
        <v>1025</v>
      </c>
      <c r="BM316" s="2" t="s">
        <v>1844</v>
      </c>
      <c r="BN316" s="2" t="s">
        <v>1872</v>
      </c>
      <c r="BO316" s="2" t="s">
        <v>1844</v>
      </c>
      <c r="BP316" s="2" t="s">
        <v>1844</v>
      </c>
      <c r="BQ316" s="2" t="s">
        <v>1292</v>
      </c>
      <c r="BR316" s="2" t="s">
        <v>1844</v>
      </c>
      <c r="BS316" s="2" t="s">
        <v>1844</v>
      </c>
      <c r="BT316" s="2" t="s">
        <v>5620</v>
      </c>
      <c r="BU316" s="2" t="s">
        <v>1844</v>
      </c>
      <c r="BV316" s="2" t="s">
        <v>1844</v>
      </c>
      <c r="BW316" s="2" t="s">
        <v>1844</v>
      </c>
      <c r="BX316" s="2" t="s">
        <v>1844</v>
      </c>
      <c r="BY316" s="2" t="s">
        <v>1844</v>
      </c>
      <c r="BZ316" s="2" t="s">
        <v>1844</v>
      </c>
      <c r="CA316" s="2" t="s">
        <v>1844</v>
      </c>
      <c r="CB316" s="2" t="s">
        <v>1844</v>
      </c>
      <c r="CC316" s="2" t="s">
        <v>1844</v>
      </c>
      <c r="CD316" s="2" t="s">
        <v>1844</v>
      </c>
      <c r="CE316" s="2" t="s">
        <v>1854</v>
      </c>
      <c r="CF316" s="2" t="s">
        <v>1844</v>
      </c>
      <c r="CG316" s="2" t="s">
        <v>5131</v>
      </c>
      <c r="CH316" s="2" t="s">
        <v>1844</v>
      </c>
      <c r="CI316" s="2" t="s">
        <v>55</v>
      </c>
      <c r="CJ316" s="2" t="s">
        <v>1844</v>
      </c>
      <c r="CK316" s="2" t="s">
        <v>5132</v>
      </c>
      <c r="CL316" s="2" t="s">
        <v>1844</v>
      </c>
      <c r="CM316" s="2" t="s">
        <v>1844</v>
      </c>
      <c r="CN316" s="2" t="s">
        <v>1851</v>
      </c>
      <c r="CO316" s="2" t="s">
        <v>1855</v>
      </c>
      <c r="CP316" s="2" t="s">
        <v>1844</v>
      </c>
      <c r="CQ316" s="2" t="s">
        <v>1844</v>
      </c>
      <c r="CR316" s="2" t="s">
        <v>1847</v>
      </c>
      <c r="CS316" s="2" t="s">
        <v>1876</v>
      </c>
      <c r="CT316" s="2" t="s">
        <v>1844</v>
      </c>
      <c r="CU316" s="2" t="s">
        <v>5133</v>
      </c>
      <c r="CV316" s="2" t="s">
        <v>5134</v>
      </c>
      <c r="CW316" s="3">
        <v>45334</v>
      </c>
      <c r="CX316" s="3">
        <v>45334</v>
      </c>
      <c r="CY316" s="3">
        <v>45334</v>
      </c>
      <c r="CZ316" s="28">
        <v>286983</v>
      </c>
      <c r="DA316" s="4">
        <v>0</v>
      </c>
      <c r="DB316" s="3"/>
      <c r="DC316" s="3"/>
      <c r="DD316" s="3">
        <v>45334</v>
      </c>
      <c r="DE316" s="3">
        <v>45334</v>
      </c>
      <c r="DF316" s="3"/>
      <c r="DG316" s="3">
        <v>45334</v>
      </c>
      <c r="DH316" s="3"/>
      <c r="DI316" s="3">
        <v>45334</v>
      </c>
      <c r="DJ316" s="3">
        <v>45498</v>
      </c>
      <c r="DK316" s="28">
        <v>0</v>
      </c>
      <c r="DL316" s="3"/>
      <c r="DM316" s="28">
        <v>0</v>
      </c>
      <c r="DN316" s="28">
        <v>0</v>
      </c>
      <c r="DO316" s="3">
        <v>45334</v>
      </c>
      <c r="DP316" s="2" t="s">
        <v>5135</v>
      </c>
      <c r="DQ316" s="28">
        <v>286983</v>
      </c>
      <c r="DR316" s="28">
        <v>0</v>
      </c>
      <c r="DS316" s="28">
        <v>286983</v>
      </c>
      <c r="DT316" s="28">
        <v>286983</v>
      </c>
      <c r="DU316" s="2" t="s">
        <v>1844</v>
      </c>
    </row>
    <row r="317" spans="1:125" x14ac:dyDescent="0.25">
      <c r="A317" s="2" t="s">
        <v>4574</v>
      </c>
      <c r="B317" s="2" t="s">
        <v>1298</v>
      </c>
      <c r="C317" s="2" t="s">
        <v>325</v>
      </c>
      <c r="D317" s="2" t="s">
        <v>326</v>
      </c>
      <c r="E317" s="2" t="s">
        <v>1664</v>
      </c>
      <c r="F317" s="2" t="s">
        <v>5478</v>
      </c>
      <c r="G317" s="2" t="s">
        <v>10</v>
      </c>
      <c r="H317" s="2" t="s">
        <v>1042</v>
      </c>
      <c r="I317" s="2" t="s">
        <v>5121</v>
      </c>
      <c r="J317" s="2" t="s">
        <v>5122</v>
      </c>
      <c r="K317" s="2" t="s">
        <v>1281</v>
      </c>
      <c r="L317" s="2" t="s">
        <v>5139</v>
      </c>
      <c r="M317" s="2" t="s">
        <v>4573</v>
      </c>
      <c r="N317" s="2" t="s">
        <v>1646</v>
      </c>
      <c r="O317" s="2" t="s">
        <v>1960</v>
      </c>
      <c r="P317" s="2" t="s">
        <v>1844</v>
      </c>
      <c r="Q317" s="2" t="s">
        <v>1299</v>
      </c>
      <c r="R317" s="2" t="s">
        <v>1844</v>
      </c>
      <c r="S317" s="2" t="s">
        <v>1844</v>
      </c>
      <c r="T317" s="2" t="s">
        <v>1278</v>
      </c>
      <c r="U317" s="2" t="s">
        <v>1844</v>
      </c>
      <c r="V317" s="2" t="s">
        <v>1844</v>
      </c>
      <c r="W317" s="2" t="s">
        <v>5125</v>
      </c>
      <c r="X317" s="2" t="s">
        <v>5126</v>
      </c>
      <c r="Y317" s="2" t="s">
        <v>1914</v>
      </c>
      <c r="Z317" s="2" t="s">
        <v>1281</v>
      </c>
      <c r="AA317" s="2" t="s">
        <v>1281</v>
      </c>
      <c r="AB317" s="2" t="s">
        <v>5127</v>
      </c>
      <c r="AC317" s="2" t="s">
        <v>1852</v>
      </c>
      <c r="AD317" s="2" t="s">
        <v>1844</v>
      </c>
      <c r="AE317" s="2" t="s">
        <v>1844</v>
      </c>
      <c r="AF317" s="2" t="s">
        <v>1844</v>
      </c>
      <c r="AG317" s="2" t="s">
        <v>1844</v>
      </c>
      <c r="AH317" s="2" t="s">
        <v>1844</v>
      </c>
      <c r="AI317" s="2" t="s">
        <v>1844</v>
      </c>
      <c r="AJ317" s="2" t="s">
        <v>1281</v>
      </c>
      <c r="AK317" s="2" t="s">
        <v>1844</v>
      </c>
      <c r="AL317" s="2" t="s">
        <v>120</v>
      </c>
      <c r="AM317" s="2" t="s">
        <v>1844</v>
      </c>
      <c r="AN317" s="2" t="s">
        <v>1844</v>
      </c>
      <c r="AO317" s="2" t="s">
        <v>1857</v>
      </c>
      <c r="AP317" s="2" t="s">
        <v>1857</v>
      </c>
      <c r="AQ317" s="2" t="s">
        <v>1844</v>
      </c>
      <c r="AR317" s="2" t="s">
        <v>1844</v>
      </c>
      <c r="AS317" s="2" t="s">
        <v>1844</v>
      </c>
      <c r="AT317" s="2" t="s">
        <v>1844</v>
      </c>
      <c r="AU317" s="2" t="s">
        <v>1844</v>
      </c>
      <c r="AV317" s="2" t="s">
        <v>1281</v>
      </c>
      <c r="AW317" s="2" t="s">
        <v>5128</v>
      </c>
      <c r="AX317" s="2" t="s">
        <v>1844</v>
      </c>
      <c r="AY317" s="2" t="s">
        <v>1752</v>
      </c>
      <c r="AZ317" s="2" t="s">
        <v>2375</v>
      </c>
      <c r="BA317" s="2" t="s">
        <v>1844</v>
      </c>
      <c r="BB317" s="2" t="s">
        <v>1844</v>
      </c>
      <c r="BC317" s="2" t="s">
        <v>1844</v>
      </c>
      <c r="BD317" s="2" t="s">
        <v>1844</v>
      </c>
      <c r="BE317" s="2" t="s">
        <v>5129</v>
      </c>
      <c r="BF317" s="2" t="s">
        <v>1905</v>
      </c>
      <c r="BG317" s="2" t="s">
        <v>1905</v>
      </c>
      <c r="BH317" s="2" t="s">
        <v>4575</v>
      </c>
      <c r="BI317" s="2" t="s">
        <v>1857</v>
      </c>
      <c r="BJ317" s="2" t="s">
        <v>2829</v>
      </c>
      <c r="BK317" s="2" t="s">
        <v>1844</v>
      </c>
      <c r="BL317" s="2" t="s">
        <v>1025</v>
      </c>
      <c r="BM317" s="2" t="s">
        <v>1844</v>
      </c>
      <c r="BN317" s="2" t="s">
        <v>1844</v>
      </c>
      <c r="BO317" s="2" t="s">
        <v>1844</v>
      </c>
      <c r="BP317" s="2" t="s">
        <v>1844</v>
      </c>
      <c r="BQ317" s="2" t="s">
        <v>1292</v>
      </c>
      <c r="BR317" s="2" t="s">
        <v>1844</v>
      </c>
      <c r="BS317" s="2" t="s">
        <v>1844</v>
      </c>
      <c r="BT317" s="2" t="s">
        <v>5621</v>
      </c>
      <c r="BU317" s="2" t="s">
        <v>1844</v>
      </c>
      <c r="BV317" s="2" t="s">
        <v>1844</v>
      </c>
      <c r="BW317" s="2" t="s">
        <v>1844</v>
      </c>
      <c r="BX317" s="2" t="s">
        <v>1844</v>
      </c>
      <c r="BY317" s="2" t="s">
        <v>1844</v>
      </c>
      <c r="BZ317" s="2" t="s">
        <v>1844</v>
      </c>
      <c r="CA317" s="2" t="s">
        <v>1844</v>
      </c>
      <c r="CB317" s="2" t="s">
        <v>1844</v>
      </c>
      <c r="CC317" s="2" t="s">
        <v>1844</v>
      </c>
      <c r="CD317" s="2" t="s">
        <v>1844</v>
      </c>
      <c r="CE317" s="2" t="s">
        <v>1854</v>
      </c>
      <c r="CF317" s="2" t="s">
        <v>1844</v>
      </c>
      <c r="CG317" s="2" t="s">
        <v>5341</v>
      </c>
      <c r="CH317" s="2" t="s">
        <v>1844</v>
      </c>
      <c r="CI317" s="2" t="s">
        <v>121</v>
      </c>
      <c r="CJ317" s="2" t="s">
        <v>1844</v>
      </c>
      <c r="CK317" s="2" t="s">
        <v>5132</v>
      </c>
      <c r="CL317" s="2" t="s">
        <v>1844</v>
      </c>
      <c r="CM317" s="2" t="s">
        <v>1844</v>
      </c>
      <c r="CN317" s="2" t="s">
        <v>1851</v>
      </c>
      <c r="CO317" s="2" t="s">
        <v>1855</v>
      </c>
      <c r="CP317" s="2" t="s">
        <v>1844</v>
      </c>
      <c r="CQ317" s="2" t="s">
        <v>1844</v>
      </c>
      <c r="CR317" s="2" t="s">
        <v>1847</v>
      </c>
      <c r="CS317" s="2" t="s">
        <v>1844</v>
      </c>
      <c r="CT317" s="2" t="s">
        <v>1844</v>
      </c>
      <c r="CU317" s="2" t="s">
        <v>5342</v>
      </c>
      <c r="CV317" s="2" t="s">
        <v>5134</v>
      </c>
      <c r="CW317" s="3">
        <v>45331</v>
      </c>
      <c r="CX317" s="3">
        <v>45330</v>
      </c>
      <c r="CY317" s="3">
        <v>45331</v>
      </c>
      <c r="CZ317" s="28">
        <v>143492</v>
      </c>
      <c r="DA317" s="4">
        <v>0</v>
      </c>
      <c r="DB317" s="3"/>
      <c r="DC317" s="3"/>
      <c r="DD317" s="3">
        <v>45331</v>
      </c>
      <c r="DE317" s="3">
        <v>45330</v>
      </c>
      <c r="DF317" s="3"/>
      <c r="DG317" s="3">
        <v>45331</v>
      </c>
      <c r="DH317" s="3">
        <v>45330</v>
      </c>
      <c r="DI317" s="3">
        <v>45330</v>
      </c>
      <c r="DJ317" s="3">
        <v>45498</v>
      </c>
      <c r="DK317" s="28">
        <v>0</v>
      </c>
      <c r="DL317" s="3"/>
      <c r="DM317" s="28">
        <v>0</v>
      </c>
      <c r="DN317" s="28">
        <v>0</v>
      </c>
      <c r="DO317" s="3">
        <v>45331</v>
      </c>
      <c r="DP317" s="2" t="s">
        <v>5135</v>
      </c>
      <c r="DQ317" s="28">
        <v>0</v>
      </c>
      <c r="DR317" s="28">
        <v>0</v>
      </c>
      <c r="DS317" s="28">
        <v>0</v>
      </c>
      <c r="DT317" s="28">
        <v>143492</v>
      </c>
      <c r="DU317" s="2" t="s">
        <v>1844</v>
      </c>
    </row>
    <row r="318" spans="1:125" x14ac:dyDescent="0.25">
      <c r="A318" s="2" t="s">
        <v>4566</v>
      </c>
      <c r="B318" s="2" t="s">
        <v>1298</v>
      </c>
      <c r="C318" s="2" t="s">
        <v>325</v>
      </c>
      <c r="D318" s="2" t="s">
        <v>326</v>
      </c>
      <c r="E318" s="2" t="s">
        <v>1663</v>
      </c>
      <c r="F318" s="2" t="s">
        <v>5478</v>
      </c>
      <c r="G318" s="2" t="s">
        <v>10</v>
      </c>
      <c r="H318" s="2" t="s">
        <v>8</v>
      </c>
      <c r="I318" s="2" t="s">
        <v>5121</v>
      </c>
      <c r="J318" s="2" t="s">
        <v>5122</v>
      </c>
      <c r="K318" s="2" t="s">
        <v>1281</v>
      </c>
      <c r="L318" s="2" t="s">
        <v>5139</v>
      </c>
      <c r="M318" s="2" t="s">
        <v>4565</v>
      </c>
      <c r="N318" s="2" t="s">
        <v>1646</v>
      </c>
      <c r="O318" s="2" t="s">
        <v>1960</v>
      </c>
      <c r="P318" s="2" t="s">
        <v>1844</v>
      </c>
      <c r="Q318" s="2" t="s">
        <v>1299</v>
      </c>
      <c r="R318" s="2" t="s">
        <v>1844</v>
      </c>
      <c r="S318" s="2" t="s">
        <v>1844</v>
      </c>
      <c r="T318" s="2" t="s">
        <v>1278</v>
      </c>
      <c r="U318" s="2" t="s">
        <v>1844</v>
      </c>
      <c r="V318" s="2" t="s">
        <v>1844</v>
      </c>
      <c r="W318" s="2" t="s">
        <v>5125</v>
      </c>
      <c r="X318" s="2" t="s">
        <v>5126</v>
      </c>
      <c r="Y318" s="2" t="s">
        <v>1914</v>
      </c>
      <c r="Z318" s="2" t="s">
        <v>1281</v>
      </c>
      <c r="AA318" s="2" t="s">
        <v>1281</v>
      </c>
      <c r="AB318" s="2" t="s">
        <v>5127</v>
      </c>
      <c r="AC318" s="2" t="s">
        <v>1852</v>
      </c>
      <c r="AD318" s="2" t="s">
        <v>1844</v>
      </c>
      <c r="AE318" s="2" t="s">
        <v>1844</v>
      </c>
      <c r="AF318" s="2" t="s">
        <v>1844</v>
      </c>
      <c r="AG318" s="2" t="s">
        <v>1844</v>
      </c>
      <c r="AH318" s="2" t="s">
        <v>1844</v>
      </c>
      <c r="AI318" s="2" t="s">
        <v>1844</v>
      </c>
      <c r="AJ318" s="2" t="s">
        <v>1281</v>
      </c>
      <c r="AK318" s="2" t="s">
        <v>1844</v>
      </c>
      <c r="AL318" s="2" t="s">
        <v>120</v>
      </c>
      <c r="AM318" s="2" t="s">
        <v>1844</v>
      </c>
      <c r="AN318" s="2" t="s">
        <v>1844</v>
      </c>
      <c r="AO318" s="2" t="s">
        <v>1857</v>
      </c>
      <c r="AP318" s="2" t="s">
        <v>1857</v>
      </c>
      <c r="AQ318" s="2" t="s">
        <v>1844</v>
      </c>
      <c r="AR318" s="2" t="s">
        <v>1844</v>
      </c>
      <c r="AS318" s="2" t="s">
        <v>1844</v>
      </c>
      <c r="AT318" s="2" t="s">
        <v>1844</v>
      </c>
      <c r="AU318" s="2" t="s">
        <v>1844</v>
      </c>
      <c r="AV318" s="2" t="s">
        <v>1281</v>
      </c>
      <c r="AW318" s="2" t="s">
        <v>5128</v>
      </c>
      <c r="AX318" s="2" t="s">
        <v>1844</v>
      </c>
      <c r="AY318" s="2" t="s">
        <v>1752</v>
      </c>
      <c r="AZ318" s="2" t="s">
        <v>2804</v>
      </c>
      <c r="BA318" s="2" t="s">
        <v>1844</v>
      </c>
      <c r="BB318" s="2" t="s">
        <v>1844</v>
      </c>
      <c r="BC318" s="2" t="s">
        <v>1844</v>
      </c>
      <c r="BD318" s="2" t="s">
        <v>1844</v>
      </c>
      <c r="BE318" s="2" t="s">
        <v>5129</v>
      </c>
      <c r="BF318" s="2" t="s">
        <v>2804</v>
      </c>
      <c r="BG318" s="2" t="s">
        <v>3707</v>
      </c>
      <c r="BH318" s="2" t="s">
        <v>5622</v>
      </c>
      <c r="BI318" s="2" t="s">
        <v>1857</v>
      </c>
      <c r="BJ318" s="2" t="s">
        <v>3707</v>
      </c>
      <c r="BK318" s="2" t="s">
        <v>1844</v>
      </c>
      <c r="BL318" s="2" t="s">
        <v>1025</v>
      </c>
      <c r="BM318" s="2" t="s">
        <v>1844</v>
      </c>
      <c r="BN318" s="2" t="s">
        <v>1844</v>
      </c>
      <c r="BO318" s="2" t="s">
        <v>1844</v>
      </c>
      <c r="BP318" s="2" t="s">
        <v>1844</v>
      </c>
      <c r="BQ318" s="2" t="s">
        <v>1292</v>
      </c>
      <c r="BR318" s="2" t="s">
        <v>1844</v>
      </c>
      <c r="BS318" s="2" t="s">
        <v>1844</v>
      </c>
      <c r="BT318" s="2" t="s">
        <v>5623</v>
      </c>
      <c r="BU318" s="2" t="s">
        <v>1844</v>
      </c>
      <c r="BV318" s="2" t="s">
        <v>1844</v>
      </c>
      <c r="BW318" s="2" t="s">
        <v>1844</v>
      </c>
      <c r="BX318" s="2" t="s">
        <v>1844</v>
      </c>
      <c r="BY318" s="2" t="s">
        <v>1844</v>
      </c>
      <c r="BZ318" s="2" t="s">
        <v>1844</v>
      </c>
      <c r="CA318" s="2" t="s">
        <v>1844</v>
      </c>
      <c r="CB318" s="2" t="s">
        <v>1844</v>
      </c>
      <c r="CC318" s="2" t="s">
        <v>1844</v>
      </c>
      <c r="CD318" s="2" t="s">
        <v>1844</v>
      </c>
      <c r="CE318" s="2" t="s">
        <v>1854</v>
      </c>
      <c r="CF318" s="2" t="s">
        <v>1844</v>
      </c>
      <c r="CG318" s="2" t="s">
        <v>5131</v>
      </c>
      <c r="CH318" s="2" t="s">
        <v>1844</v>
      </c>
      <c r="CI318" s="2" t="s">
        <v>121</v>
      </c>
      <c r="CJ318" s="2" t="s">
        <v>1844</v>
      </c>
      <c r="CK318" s="2" t="s">
        <v>5132</v>
      </c>
      <c r="CL318" s="2" t="s">
        <v>1844</v>
      </c>
      <c r="CM318" s="2" t="s">
        <v>1844</v>
      </c>
      <c r="CN318" s="2" t="s">
        <v>1851</v>
      </c>
      <c r="CO318" s="2" t="s">
        <v>1855</v>
      </c>
      <c r="CP318" s="2" t="s">
        <v>1844</v>
      </c>
      <c r="CQ318" s="2" t="s">
        <v>1844</v>
      </c>
      <c r="CR318" s="2" t="s">
        <v>1847</v>
      </c>
      <c r="CS318" s="2" t="s">
        <v>1844</v>
      </c>
      <c r="CT318" s="2" t="s">
        <v>1844</v>
      </c>
      <c r="CU318" s="2" t="s">
        <v>5133</v>
      </c>
      <c r="CV318" s="2" t="s">
        <v>5134</v>
      </c>
      <c r="CW318" s="3">
        <v>45327</v>
      </c>
      <c r="CX318" s="3">
        <v>45327</v>
      </c>
      <c r="CY318" s="3">
        <v>45327</v>
      </c>
      <c r="CZ318" s="28">
        <v>64093</v>
      </c>
      <c r="DA318" s="4">
        <v>0</v>
      </c>
      <c r="DB318" s="3"/>
      <c r="DC318" s="3"/>
      <c r="DD318" s="3">
        <v>45327</v>
      </c>
      <c r="DE318" s="3">
        <v>45327</v>
      </c>
      <c r="DF318" s="3"/>
      <c r="DG318" s="3">
        <v>45329</v>
      </c>
      <c r="DH318" s="3">
        <v>45327</v>
      </c>
      <c r="DI318" s="3">
        <v>45327</v>
      </c>
      <c r="DJ318" s="3">
        <v>45498</v>
      </c>
      <c r="DK318" s="28">
        <v>0</v>
      </c>
      <c r="DL318" s="3"/>
      <c r="DM318" s="28">
        <v>0</v>
      </c>
      <c r="DN318" s="28">
        <v>0</v>
      </c>
      <c r="DO318" s="3">
        <v>45327</v>
      </c>
      <c r="DP318" s="2" t="s">
        <v>5135</v>
      </c>
      <c r="DQ318" s="28">
        <v>0</v>
      </c>
      <c r="DR318" s="28">
        <v>0</v>
      </c>
      <c r="DS318" s="28">
        <v>0</v>
      </c>
      <c r="DT318" s="28">
        <v>64093</v>
      </c>
      <c r="DU318" s="2" t="s">
        <v>1844</v>
      </c>
    </row>
    <row r="319" spans="1:125" x14ac:dyDescent="0.25">
      <c r="A319" s="2" t="s">
        <v>4552</v>
      </c>
      <c r="B319" s="2" t="s">
        <v>1298</v>
      </c>
      <c r="C319" s="2" t="s">
        <v>325</v>
      </c>
      <c r="D319" s="2" t="s">
        <v>326</v>
      </c>
      <c r="E319" s="2" t="s">
        <v>1659</v>
      </c>
      <c r="F319" s="2" t="s">
        <v>5478</v>
      </c>
      <c r="G319" s="2" t="s">
        <v>10</v>
      </c>
      <c r="H319" s="2" t="s">
        <v>67</v>
      </c>
      <c r="I319" s="2" t="s">
        <v>5121</v>
      </c>
      <c r="J319" s="2" t="s">
        <v>5122</v>
      </c>
      <c r="K319" s="2" t="s">
        <v>1281</v>
      </c>
      <c r="L319" s="2" t="s">
        <v>5148</v>
      </c>
      <c r="M319" s="2" t="s">
        <v>4551</v>
      </c>
      <c r="N319" s="2" t="s">
        <v>1645</v>
      </c>
      <c r="O319" s="2" t="s">
        <v>1960</v>
      </c>
      <c r="P319" s="2" t="s">
        <v>1844</v>
      </c>
      <c r="Q319" s="2" t="s">
        <v>1296</v>
      </c>
      <c r="R319" s="2" t="s">
        <v>1844</v>
      </c>
      <c r="S319" s="2" t="s">
        <v>1844</v>
      </c>
      <c r="T319" s="2" t="s">
        <v>1278</v>
      </c>
      <c r="U319" s="2" t="s">
        <v>1844</v>
      </c>
      <c r="V319" s="2" t="s">
        <v>1844</v>
      </c>
      <c r="W319" s="2" t="s">
        <v>5125</v>
      </c>
      <c r="X319" s="2" t="s">
        <v>5126</v>
      </c>
      <c r="Y319" s="2" t="s">
        <v>1914</v>
      </c>
      <c r="Z319" s="2" t="s">
        <v>1281</v>
      </c>
      <c r="AA319" s="2" t="s">
        <v>1281</v>
      </c>
      <c r="AB319" s="2" t="s">
        <v>5127</v>
      </c>
      <c r="AC319" s="2" t="s">
        <v>1852</v>
      </c>
      <c r="AD319" s="2" t="s">
        <v>1844</v>
      </c>
      <c r="AE319" s="2" t="s">
        <v>1844</v>
      </c>
      <c r="AF319" s="2" t="s">
        <v>1844</v>
      </c>
      <c r="AG319" s="2" t="s">
        <v>1844</v>
      </c>
      <c r="AH319" s="2" t="s">
        <v>1844</v>
      </c>
      <c r="AI319" s="2" t="s">
        <v>1844</v>
      </c>
      <c r="AJ319" s="2" t="s">
        <v>1281</v>
      </c>
      <c r="AK319" s="2" t="s">
        <v>1844</v>
      </c>
      <c r="AL319" s="2" t="s">
        <v>120</v>
      </c>
      <c r="AM319" s="2" t="s">
        <v>1844</v>
      </c>
      <c r="AN319" s="2" t="s">
        <v>1844</v>
      </c>
      <c r="AO319" s="2" t="s">
        <v>1857</v>
      </c>
      <c r="AP319" s="2" t="s">
        <v>1857</v>
      </c>
      <c r="AQ319" s="2" t="s">
        <v>1844</v>
      </c>
      <c r="AR319" s="2" t="s">
        <v>1844</v>
      </c>
      <c r="AS319" s="2" t="s">
        <v>1844</v>
      </c>
      <c r="AT319" s="2" t="s">
        <v>1844</v>
      </c>
      <c r="AU319" s="2" t="s">
        <v>1844</v>
      </c>
      <c r="AV319" s="2" t="s">
        <v>1281</v>
      </c>
      <c r="AW319" s="2" t="s">
        <v>5128</v>
      </c>
      <c r="AX319" s="2" t="s">
        <v>1844</v>
      </c>
      <c r="AY319" s="2" t="s">
        <v>1752</v>
      </c>
      <c r="AZ319" s="2" t="s">
        <v>4309</v>
      </c>
      <c r="BA319" s="2" t="s">
        <v>1844</v>
      </c>
      <c r="BB319" s="2" t="s">
        <v>1844</v>
      </c>
      <c r="BC319" s="2" t="s">
        <v>1844</v>
      </c>
      <c r="BD319" s="2" t="s">
        <v>1844</v>
      </c>
      <c r="BE319" s="2" t="s">
        <v>5129</v>
      </c>
      <c r="BF319" s="2" t="s">
        <v>4309</v>
      </c>
      <c r="BG319" s="2" t="s">
        <v>2401</v>
      </c>
      <c r="BH319" s="2" t="s">
        <v>5624</v>
      </c>
      <c r="BI319" s="2" t="s">
        <v>1857</v>
      </c>
      <c r="BJ319" s="2" t="s">
        <v>2401</v>
      </c>
      <c r="BK319" s="2" t="s">
        <v>1844</v>
      </c>
      <c r="BL319" s="2" t="s">
        <v>1025</v>
      </c>
      <c r="BM319" s="2" t="s">
        <v>1844</v>
      </c>
      <c r="BN319" s="2" t="s">
        <v>1844</v>
      </c>
      <c r="BO319" s="2" t="s">
        <v>1844</v>
      </c>
      <c r="BP319" s="2" t="s">
        <v>1844</v>
      </c>
      <c r="BQ319" s="2" t="s">
        <v>1292</v>
      </c>
      <c r="BR319" s="2" t="s">
        <v>1844</v>
      </c>
      <c r="BS319" s="2" t="s">
        <v>1844</v>
      </c>
      <c r="BT319" s="2" t="s">
        <v>5625</v>
      </c>
      <c r="BU319" s="2" t="s">
        <v>1844</v>
      </c>
      <c r="BV319" s="2" t="s">
        <v>1844</v>
      </c>
      <c r="BW319" s="2" t="s">
        <v>1844</v>
      </c>
      <c r="BX319" s="2" t="s">
        <v>1844</v>
      </c>
      <c r="BY319" s="2" t="s">
        <v>1844</v>
      </c>
      <c r="BZ319" s="2" t="s">
        <v>1844</v>
      </c>
      <c r="CA319" s="2" t="s">
        <v>1844</v>
      </c>
      <c r="CB319" s="2" t="s">
        <v>1844</v>
      </c>
      <c r="CC319" s="2" t="s">
        <v>1844</v>
      </c>
      <c r="CD319" s="2" t="s">
        <v>1844</v>
      </c>
      <c r="CE319" s="2" t="s">
        <v>1854</v>
      </c>
      <c r="CF319" s="2" t="s">
        <v>1844</v>
      </c>
      <c r="CG319" s="2" t="s">
        <v>5131</v>
      </c>
      <c r="CH319" s="2" t="s">
        <v>1844</v>
      </c>
      <c r="CI319" s="2" t="s">
        <v>121</v>
      </c>
      <c r="CJ319" s="2" t="s">
        <v>1844</v>
      </c>
      <c r="CK319" s="2" t="s">
        <v>5132</v>
      </c>
      <c r="CL319" s="2" t="s">
        <v>1844</v>
      </c>
      <c r="CM319" s="2" t="s">
        <v>1844</v>
      </c>
      <c r="CN319" s="2" t="s">
        <v>1851</v>
      </c>
      <c r="CO319" s="2" t="s">
        <v>1855</v>
      </c>
      <c r="CP319" s="2" t="s">
        <v>1844</v>
      </c>
      <c r="CQ319" s="2" t="s">
        <v>1844</v>
      </c>
      <c r="CR319" s="2" t="s">
        <v>1847</v>
      </c>
      <c r="CS319" s="2" t="s">
        <v>1844</v>
      </c>
      <c r="CT319" s="2" t="s">
        <v>1844</v>
      </c>
      <c r="CU319" s="2" t="s">
        <v>5133</v>
      </c>
      <c r="CV319" s="2" t="s">
        <v>5134</v>
      </c>
      <c r="CW319" s="3">
        <v>45322</v>
      </c>
      <c r="CX319" s="3">
        <v>45322</v>
      </c>
      <c r="CY319" s="3">
        <v>45322</v>
      </c>
      <c r="CZ319" s="28">
        <v>133925</v>
      </c>
      <c r="DA319" s="4">
        <v>0</v>
      </c>
      <c r="DB319" s="3"/>
      <c r="DC319" s="3"/>
      <c r="DD319" s="3">
        <v>45322</v>
      </c>
      <c r="DE319" s="3">
        <v>45322</v>
      </c>
      <c r="DF319" s="3"/>
      <c r="DG319" s="3">
        <v>45370</v>
      </c>
      <c r="DH319" s="3"/>
      <c r="DI319" s="3">
        <v>45322</v>
      </c>
      <c r="DJ319" s="3">
        <v>45498</v>
      </c>
      <c r="DK319" s="28">
        <v>0</v>
      </c>
      <c r="DL319" s="3"/>
      <c r="DM319" s="28">
        <v>0</v>
      </c>
      <c r="DN319" s="28">
        <v>0</v>
      </c>
      <c r="DO319" s="3">
        <v>45322</v>
      </c>
      <c r="DP319" s="2" t="s">
        <v>5135</v>
      </c>
      <c r="DQ319" s="28">
        <v>133925</v>
      </c>
      <c r="DR319" s="28">
        <v>0</v>
      </c>
      <c r="DS319" s="28">
        <v>133925</v>
      </c>
      <c r="DT319" s="28">
        <v>133925</v>
      </c>
      <c r="DU319" s="2" t="s">
        <v>1844</v>
      </c>
    </row>
    <row r="320" spans="1:125" x14ac:dyDescent="0.25">
      <c r="A320" s="2" t="s">
        <v>3389</v>
      </c>
      <c r="B320" s="2" t="s">
        <v>1291</v>
      </c>
      <c r="C320" s="2" t="s">
        <v>152</v>
      </c>
      <c r="D320" s="2" t="s">
        <v>153</v>
      </c>
      <c r="E320" s="2" t="s">
        <v>1497</v>
      </c>
      <c r="F320" s="2" t="s">
        <v>5478</v>
      </c>
      <c r="G320" s="2" t="s">
        <v>10</v>
      </c>
      <c r="H320" s="2" t="s">
        <v>67</v>
      </c>
      <c r="I320" s="2" t="s">
        <v>5121</v>
      </c>
      <c r="J320" s="2" t="s">
        <v>5122</v>
      </c>
      <c r="K320" s="2" t="s">
        <v>1281</v>
      </c>
      <c r="L320" s="2" t="s">
        <v>5148</v>
      </c>
      <c r="M320" s="2" t="s">
        <v>3388</v>
      </c>
      <c r="N320" s="2" t="s">
        <v>1645</v>
      </c>
      <c r="O320" s="2" t="s">
        <v>2176</v>
      </c>
      <c r="P320" s="2" t="s">
        <v>1844</v>
      </c>
      <c r="Q320" s="2" t="s">
        <v>1296</v>
      </c>
      <c r="R320" s="2" t="s">
        <v>1844</v>
      </c>
      <c r="S320" s="2" t="s">
        <v>1883</v>
      </c>
      <c r="T320" s="2" t="s">
        <v>1278</v>
      </c>
      <c r="U320" s="2" t="s">
        <v>1844</v>
      </c>
      <c r="V320" s="2" t="s">
        <v>1844</v>
      </c>
      <c r="W320" s="2" t="s">
        <v>5125</v>
      </c>
      <c r="X320" s="2" t="s">
        <v>5126</v>
      </c>
      <c r="Y320" s="2" t="s">
        <v>1866</v>
      </c>
      <c r="Z320" s="2" t="s">
        <v>1281</v>
      </c>
      <c r="AA320" s="2" t="s">
        <v>1281</v>
      </c>
      <c r="AB320" s="2" t="s">
        <v>5127</v>
      </c>
      <c r="AC320" s="2" t="s">
        <v>1852</v>
      </c>
      <c r="AD320" s="2" t="s">
        <v>1844</v>
      </c>
      <c r="AE320" s="2" t="s">
        <v>1844</v>
      </c>
      <c r="AF320" s="2" t="s">
        <v>1844</v>
      </c>
      <c r="AG320" s="2" t="s">
        <v>1844</v>
      </c>
      <c r="AH320" s="2" t="s">
        <v>1844</v>
      </c>
      <c r="AI320" s="2" t="s">
        <v>1844</v>
      </c>
      <c r="AJ320" s="2" t="s">
        <v>1281</v>
      </c>
      <c r="AK320" s="2" t="s">
        <v>1844</v>
      </c>
      <c r="AL320" s="2" t="s">
        <v>154</v>
      </c>
      <c r="AM320" s="2" t="s">
        <v>1844</v>
      </c>
      <c r="AN320" s="2" t="s">
        <v>1844</v>
      </c>
      <c r="AO320" s="2" t="s">
        <v>1857</v>
      </c>
      <c r="AP320" s="2" t="s">
        <v>1857</v>
      </c>
      <c r="AQ320" s="2" t="s">
        <v>1844</v>
      </c>
      <c r="AR320" s="2" t="s">
        <v>1844</v>
      </c>
      <c r="AS320" s="2" t="s">
        <v>1844</v>
      </c>
      <c r="AT320" s="2" t="s">
        <v>1844</v>
      </c>
      <c r="AU320" s="2" t="s">
        <v>1844</v>
      </c>
      <c r="AV320" s="2" t="s">
        <v>1281</v>
      </c>
      <c r="AW320" s="2" t="s">
        <v>5128</v>
      </c>
      <c r="AX320" s="2" t="s">
        <v>1844</v>
      </c>
      <c r="AY320" s="2" t="s">
        <v>1752</v>
      </c>
      <c r="AZ320" s="2" t="s">
        <v>3112</v>
      </c>
      <c r="BA320" s="2" t="s">
        <v>1844</v>
      </c>
      <c r="BB320" s="2" t="s">
        <v>1844</v>
      </c>
      <c r="BC320" s="2" t="s">
        <v>1844</v>
      </c>
      <c r="BD320" s="2" t="s">
        <v>1844</v>
      </c>
      <c r="BE320" s="2" t="s">
        <v>5129</v>
      </c>
      <c r="BF320" s="2" t="s">
        <v>1905</v>
      </c>
      <c r="BG320" s="2" t="s">
        <v>1905</v>
      </c>
      <c r="BH320" s="2" t="s">
        <v>2387</v>
      </c>
      <c r="BI320" s="2" t="s">
        <v>1857</v>
      </c>
      <c r="BJ320" s="2" t="s">
        <v>2177</v>
      </c>
      <c r="BK320" s="2" t="s">
        <v>1844</v>
      </c>
      <c r="BL320" s="2" t="s">
        <v>1025</v>
      </c>
      <c r="BM320" s="2" t="s">
        <v>1844</v>
      </c>
      <c r="BN320" s="2" t="s">
        <v>1882</v>
      </c>
      <c r="BO320" s="2" t="s">
        <v>1844</v>
      </c>
      <c r="BP320" s="2" t="s">
        <v>1844</v>
      </c>
      <c r="BQ320" s="2" t="s">
        <v>5187</v>
      </c>
      <c r="BR320" s="2" t="s">
        <v>1844</v>
      </c>
      <c r="BS320" s="2" t="s">
        <v>1844</v>
      </c>
      <c r="BT320" s="2" t="s">
        <v>5626</v>
      </c>
      <c r="BU320" s="2" t="s">
        <v>1844</v>
      </c>
      <c r="BV320" s="2" t="s">
        <v>1844</v>
      </c>
      <c r="BW320" s="2" t="s">
        <v>1844</v>
      </c>
      <c r="BX320" s="2" t="s">
        <v>1844</v>
      </c>
      <c r="BY320" s="2" t="s">
        <v>1844</v>
      </c>
      <c r="BZ320" s="2" t="s">
        <v>1844</v>
      </c>
      <c r="CA320" s="2" t="s">
        <v>1844</v>
      </c>
      <c r="CB320" s="2" t="s">
        <v>1844</v>
      </c>
      <c r="CC320" s="2" t="s">
        <v>1844</v>
      </c>
      <c r="CD320" s="2" t="s">
        <v>1844</v>
      </c>
      <c r="CE320" s="2" t="s">
        <v>1854</v>
      </c>
      <c r="CF320" s="2" t="s">
        <v>1844</v>
      </c>
      <c r="CG320" s="2" t="s">
        <v>5131</v>
      </c>
      <c r="CH320" s="2" t="s">
        <v>1844</v>
      </c>
      <c r="CI320" s="2" t="s">
        <v>155</v>
      </c>
      <c r="CJ320" s="2" t="s">
        <v>1844</v>
      </c>
      <c r="CK320" s="2" t="s">
        <v>5132</v>
      </c>
      <c r="CL320" s="2" t="s">
        <v>1844</v>
      </c>
      <c r="CM320" s="2" t="s">
        <v>1844</v>
      </c>
      <c r="CN320" s="2" t="s">
        <v>1851</v>
      </c>
      <c r="CO320" s="2" t="s">
        <v>1855</v>
      </c>
      <c r="CP320" s="2" t="s">
        <v>1844</v>
      </c>
      <c r="CQ320" s="2" t="s">
        <v>1844</v>
      </c>
      <c r="CR320" s="2" t="s">
        <v>1847</v>
      </c>
      <c r="CS320" s="2" t="s">
        <v>1884</v>
      </c>
      <c r="CT320" s="2" t="s">
        <v>1844</v>
      </c>
      <c r="CU320" s="2" t="s">
        <v>5133</v>
      </c>
      <c r="CV320" s="2" t="s">
        <v>5134</v>
      </c>
      <c r="CW320" s="3">
        <v>44956</v>
      </c>
      <c r="CX320" s="3">
        <v>44956</v>
      </c>
      <c r="CY320" s="3">
        <v>44956</v>
      </c>
      <c r="CZ320" s="28">
        <v>200984</v>
      </c>
      <c r="DA320" s="4">
        <v>0</v>
      </c>
      <c r="DB320" s="3"/>
      <c r="DC320" s="3"/>
      <c r="DD320" s="3">
        <v>44956</v>
      </c>
      <c r="DE320" s="3">
        <v>44956</v>
      </c>
      <c r="DF320" s="3"/>
      <c r="DG320" s="3">
        <v>44956</v>
      </c>
      <c r="DH320" s="3"/>
      <c r="DI320" s="3">
        <v>44956</v>
      </c>
      <c r="DJ320" s="3">
        <v>44986</v>
      </c>
      <c r="DK320" s="28">
        <v>0</v>
      </c>
      <c r="DL320" s="3"/>
      <c r="DM320" s="28">
        <v>0</v>
      </c>
      <c r="DN320" s="28">
        <v>0</v>
      </c>
      <c r="DO320" s="3">
        <v>44956</v>
      </c>
      <c r="DP320" s="2" t="s">
        <v>5135</v>
      </c>
      <c r="DQ320" s="28">
        <v>0</v>
      </c>
      <c r="DR320" s="28">
        <v>0</v>
      </c>
      <c r="DS320" s="28">
        <v>0</v>
      </c>
      <c r="DT320" s="28">
        <v>200984</v>
      </c>
      <c r="DU320" s="2" t="s">
        <v>1844</v>
      </c>
    </row>
    <row r="321" spans="1:125" x14ac:dyDescent="0.25">
      <c r="A321" s="2" t="s">
        <v>3366</v>
      </c>
      <c r="B321" s="2" t="s">
        <v>1291</v>
      </c>
      <c r="C321" s="2" t="s">
        <v>152</v>
      </c>
      <c r="D321" s="2" t="s">
        <v>153</v>
      </c>
      <c r="E321" s="2" t="s">
        <v>5627</v>
      </c>
      <c r="F321" s="2" t="s">
        <v>5478</v>
      </c>
      <c r="G321" s="2" t="s">
        <v>10</v>
      </c>
      <c r="H321" s="2" t="s">
        <v>67</v>
      </c>
      <c r="I321" s="2" t="s">
        <v>5121</v>
      </c>
      <c r="J321" s="2" t="s">
        <v>5122</v>
      </c>
      <c r="K321" s="2" t="s">
        <v>1281</v>
      </c>
      <c r="L321" s="2" t="s">
        <v>5148</v>
      </c>
      <c r="M321" s="2" t="s">
        <v>3365</v>
      </c>
      <c r="N321" s="2" t="s">
        <v>1645</v>
      </c>
      <c r="O321" s="2" t="s">
        <v>2176</v>
      </c>
      <c r="P321" s="2" t="s">
        <v>1844</v>
      </c>
      <c r="Q321" s="2" t="s">
        <v>1296</v>
      </c>
      <c r="R321" s="2" t="s">
        <v>1844</v>
      </c>
      <c r="S321" s="2" t="s">
        <v>1883</v>
      </c>
      <c r="T321" s="2" t="s">
        <v>1278</v>
      </c>
      <c r="U321" s="2" t="s">
        <v>1844</v>
      </c>
      <c r="V321" s="2" t="s">
        <v>1844</v>
      </c>
      <c r="W321" s="2" t="s">
        <v>5125</v>
      </c>
      <c r="X321" s="2" t="s">
        <v>5126</v>
      </c>
      <c r="Y321" s="2" t="s">
        <v>1866</v>
      </c>
      <c r="Z321" s="2" t="s">
        <v>1281</v>
      </c>
      <c r="AA321" s="2" t="s">
        <v>1281</v>
      </c>
      <c r="AB321" s="2" t="s">
        <v>5127</v>
      </c>
      <c r="AC321" s="2" t="s">
        <v>1852</v>
      </c>
      <c r="AD321" s="2" t="s">
        <v>1844</v>
      </c>
      <c r="AE321" s="2" t="s">
        <v>1844</v>
      </c>
      <c r="AF321" s="2" t="s">
        <v>1844</v>
      </c>
      <c r="AG321" s="2" t="s">
        <v>1844</v>
      </c>
      <c r="AH321" s="2" t="s">
        <v>1844</v>
      </c>
      <c r="AI321" s="2" t="s">
        <v>1844</v>
      </c>
      <c r="AJ321" s="2" t="s">
        <v>1281</v>
      </c>
      <c r="AK321" s="2" t="s">
        <v>1844</v>
      </c>
      <c r="AL321" s="2" t="s">
        <v>154</v>
      </c>
      <c r="AM321" s="2" t="s">
        <v>1844</v>
      </c>
      <c r="AN321" s="2" t="s">
        <v>1844</v>
      </c>
      <c r="AO321" s="2" t="s">
        <v>1857</v>
      </c>
      <c r="AP321" s="2" t="s">
        <v>1857</v>
      </c>
      <c r="AQ321" s="2" t="s">
        <v>1844</v>
      </c>
      <c r="AR321" s="2" t="s">
        <v>1844</v>
      </c>
      <c r="AS321" s="2" t="s">
        <v>1844</v>
      </c>
      <c r="AT321" s="2" t="s">
        <v>1844</v>
      </c>
      <c r="AU321" s="2" t="s">
        <v>1844</v>
      </c>
      <c r="AV321" s="2" t="s">
        <v>1281</v>
      </c>
      <c r="AW321" s="2" t="s">
        <v>5128</v>
      </c>
      <c r="AX321" s="2" t="s">
        <v>1844</v>
      </c>
      <c r="AY321" s="2" t="s">
        <v>1752</v>
      </c>
      <c r="AZ321" s="2" t="s">
        <v>2030</v>
      </c>
      <c r="BA321" s="2" t="s">
        <v>1844</v>
      </c>
      <c r="BB321" s="2" t="s">
        <v>1844</v>
      </c>
      <c r="BC321" s="2" t="s">
        <v>1844</v>
      </c>
      <c r="BD321" s="2" t="s">
        <v>1844</v>
      </c>
      <c r="BE321" s="2" t="s">
        <v>5129</v>
      </c>
      <c r="BF321" s="2" t="s">
        <v>1905</v>
      </c>
      <c r="BG321" s="2" t="s">
        <v>1905</v>
      </c>
      <c r="BH321" s="2" t="s">
        <v>5628</v>
      </c>
      <c r="BI321" s="2" t="s">
        <v>1857</v>
      </c>
      <c r="BJ321" s="2" t="s">
        <v>3188</v>
      </c>
      <c r="BK321" s="2" t="s">
        <v>1844</v>
      </c>
      <c r="BL321" s="2" t="s">
        <v>1025</v>
      </c>
      <c r="BM321" s="2" t="s">
        <v>1844</v>
      </c>
      <c r="BN321" s="2" t="s">
        <v>1882</v>
      </c>
      <c r="BO321" s="2" t="s">
        <v>1844</v>
      </c>
      <c r="BP321" s="2" t="s">
        <v>1844</v>
      </c>
      <c r="BQ321" s="2" t="s">
        <v>5187</v>
      </c>
      <c r="BR321" s="2" t="s">
        <v>1844</v>
      </c>
      <c r="BS321" s="2" t="s">
        <v>1844</v>
      </c>
      <c r="BT321" s="2" t="s">
        <v>5629</v>
      </c>
      <c r="BU321" s="2" t="s">
        <v>1844</v>
      </c>
      <c r="BV321" s="2" t="s">
        <v>1844</v>
      </c>
      <c r="BW321" s="2" t="s">
        <v>1844</v>
      </c>
      <c r="BX321" s="2" t="s">
        <v>1844</v>
      </c>
      <c r="BY321" s="2" t="s">
        <v>1844</v>
      </c>
      <c r="BZ321" s="2" t="s">
        <v>1844</v>
      </c>
      <c r="CA321" s="2" t="s">
        <v>1844</v>
      </c>
      <c r="CB321" s="2" t="s">
        <v>1844</v>
      </c>
      <c r="CC321" s="2" t="s">
        <v>1844</v>
      </c>
      <c r="CD321" s="2" t="s">
        <v>1844</v>
      </c>
      <c r="CE321" s="2" t="s">
        <v>1854</v>
      </c>
      <c r="CF321" s="2" t="s">
        <v>1844</v>
      </c>
      <c r="CG321" s="2" t="s">
        <v>5131</v>
      </c>
      <c r="CH321" s="2" t="s">
        <v>1844</v>
      </c>
      <c r="CI321" s="2" t="s">
        <v>155</v>
      </c>
      <c r="CJ321" s="2" t="s">
        <v>1844</v>
      </c>
      <c r="CK321" s="2" t="s">
        <v>5132</v>
      </c>
      <c r="CL321" s="2" t="s">
        <v>1844</v>
      </c>
      <c r="CM321" s="2" t="s">
        <v>1844</v>
      </c>
      <c r="CN321" s="2" t="s">
        <v>1851</v>
      </c>
      <c r="CO321" s="2" t="s">
        <v>1855</v>
      </c>
      <c r="CP321" s="2" t="s">
        <v>1844</v>
      </c>
      <c r="CQ321" s="2" t="s">
        <v>1844</v>
      </c>
      <c r="CR321" s="2" t="s">
        <v>1847</v>
      </c>
      <c r="CS321" s="2" t="s">
        <v>1884</v>
      </c>
      <c r="CT321" s="2" t="s">
        <v>1844</v>
      </c>
      <c r="CU321" s="2" t="s">
        <v>5133</v>
      </c>
      <c r="CV321" s="2" t="s">
        <v>5134</v>
      </c>
      <c r="CW321" s="3">
        <v>44951</v>
      </c>
      <c r="CX321" s="3">
        <v>44950</v>
      </c>
      <c r="CY321" s="3">
        <v>44950</v>
      </c>
      <c r="CZ321" s="28">
        <v>602952</v>
      </c>
      <c r="DA321" s="4">
        <v>0</v>
      </c>
      <c r="DB321" s="3"/>
      <c r="DC321" s="3"/>
      <c r="DD321" s="3">
        <v>44951</v>
      </c>
      <c r="DE321" s="3">
        <v>44950</v>
      </c>
      <c r="DF321" s="3"/>
      <c r="DG321" s="3">
        <v>44951</v>
      </c>
      <c r="DH321" s="3"/>
      <c r="DI321" s="3">
        <v>44950</v>
      </c>
      <c r="DJ321" s="3">
        <v>44986</v>
      </c>
      <c r="DK321" s="28">
        <v>0</v>
      </c>
      <c r="DL321" s="3"/>
      <c r="DM321" s="28">
        <v>0</v>
      </c>
      <c r="DN321" s="28">
        <v>0</v>
      </c>
      <c r="DO321" s="3">
        <v>44951</v>
      </c>
      <c r="DP321" s="2" t="s">
        <v>5135</v>
      </c>
      <c r="DQ321" s="28">
        <v>0</v>
      </c>
      <c r="DR321" s="28">
        <v>0</v>
      </c>
      <c r="DS321" s="28">
        <v>0</v>
      </c>
      <c r="DT321" s="28">
        <v>602952</v>
      </c>
      <c r="DU321" s="2" t="s">
        <v>1844</v>
      </c>
    </row>
    <row r="322" spans="1:125" x14ac:dyDescent="0.25">
      <c r="A322" s="2" t="s">
        <v>3347</v>
      </c>
      <c r="B322" s="2" t="s">
        <v>1295</v>
      </c>
      <c r="C322" s="2" t="s">
        <v>51</v>
      </c>
      <c r="D322" s="2" t="s">
        <v>52</v>
      </c>
      <c r="E322" s="2" t="s">
        <v>1494</v>
      </c>
      <c r="F322" s="2" t="s">
        <v>5478</v>
      </c>
      <c r="G322" s="2" t="s">
        <v>10</v>
      </c>
      <c r="H322" s="2" t="s">
        <v>60</v>
      </c>
      <c r="I322" s="2" t="s">
        <v>5121</v>
      </c>
      <c r="J322" s="2" t="s">
        <v>5122</v>
      </c>
      <c r="K322" s="2" t="s">
        <v>1281</v>
      </c>
      <c r="L322" s="2" t="s">
        <v>5123</v>
      </c>
      <c r="M322" s="2" t="s">
        <v>3346</v>
      </c>
      <c r="N322" s="2" t="s">
        <v>1646</v>
      </c>
      <c r="O322" s="2" t="s">
        <v>1870</v>
      </c>
      <c r="P322" s="2" t="s">
        <v>1844</v>
      </c>
      <c r="Q322" s="2" t="s">
        <v>1299</v>
      </c>
      <c r="R322" s="2" t="s">
        <v>1844</v>
      </c>
      <c r="S322" s="2" t="s">
        <v>1875</v>
      </c>
      <c r="T322" s="2" t="s">
        <v>1278</v>
      </c>
      <c r="U322" s="2" t="s">
        <v>1844</v>
      </c>
      <c r="V322" s="2" t="s">
        <v>1844</v>
      </c>
      <c r="W322" s="2" t="s">
        <v>5125</v>
      </c>
      <c r="X322" s="2" t="s">
        <v>5126</v>
      </c>
      <c r="Y322" s="2" t="s">
        <v>1871</v>
      </c>
      <c r="Z322" s="2" t="s">
        <v>1281</v>
      </c>
      <c r="AA322" s="2" t="s">
        <v>1281</v>
      </c>
      <c r="AB322" s="2" t="s">
        <v>5127</v>
      </c>
      <c r="AC322" s="2" t="s">
        <v>1852</v>
      </c>
      <c r="AD322" s="2" t="s">
        <v>1844</v>
      </c>
      <c r="AE322" s="2" t="s">
        <v>1844</v>
      </c>
      <c r="AF322" s="2" t="s">
        <v>1873</v>
      </c>
      <c r="AG322" s="2" t="s">
        <v>1844</v>
      </c>
      <c r="AH322" s="2" t="s">
        <v>1844</v>
      </c>
      <c r="AI322" s="2" t="s">
        <v>1844</v>
      </c>
      <c r="AJ322" s="2" t="s">
        <v>1281</v>
      </c>
      <c r="AK322" s="2" t="s">
        <v>1844</v>
      </c>
      <c r="AL322" s="2" t="s">
        <v>53</v>
      </c>
      <c r="AM322" s="2" t="s">
        <v>1844</v>
      </c>
      <c r="AN322" s="2" t="s">
        <v>1844</v>
      </c>
      <c r="AO322" s="2" t="s">
        <v>1857</v>
      </c>
      <c r="AP322" s="2" t="s">
        <v>1857</v>
      </c>
      <c r="AQ322" s="2" t="s">
        <v>1844</v>
      </c>
      <c r="AR322" s="2" t="s">
        <v>1844</v>
      </c>
      <c r="AS322" s="2" t="s">
        <v>1844</v>
      </c>
      <c r="AT322" s="2" t="s">
        <v>1844</v>
      </c>
      <c r="AU322" s="2" t="s">
        <v>1844</v>
      </c>
      <c r="AV322" s="2" t="s">
        <v>1281</v>
      </c>
      <c r="AW322" s="2" t="s">
        <v>5128</v>
      </c>
      <c r="AX322" s="2" t="s">
        <v>1844</v>
      </c>
      <c r="AY322" s="2" t="s">
        <v>1752</v>
      </c>
      <c r="AZ322" s="2" t="s">
        <v>3349</v>
      </c>
      <c r="BA322" s="2" t="s">
        <v>1844</v>
      </c>
      <c r="BB322" s="2" t="s">
        <v>1844</v>
      </c>
      <c r="BC322" s="2" t="s">
        <v>1844</v>
      </c>
      <c r="BD322" s="2" t="s">
        <v>1844</v>
      </c>
      <c r="BE322" s="2" t="s">
        <v>5129</v>
      </c>
      <c r="BF322" s="2" t="s">
        <v>1961</v>
      </c>
      <c r="BG322" s="2" t="s">
        <v>1961</v>
      </c>
      <c r="BH322" s="2" t="s">
        <v>3351</v>
      </c>
      <c r="BI322" s="2" t="s">
        <v>1857</v>
      </c>
      <c r="BJ322" s="2" t="s">
        <v>3350</v>
      </c>
      <c r="BK322" s="2" t="s">
        <v>1844</v>
      </c>
      <c r="BL322" s="2" t="s">
        <v>1025</v>
      </c>
      <c r="BM322" s="2" t="s">
        <v>1844</v>
      </c>
      <c r="BN322" s="2" t="s">
        <v>1872</v>
      </c>
      <c r="BO322" s="2" t="s">
        <v>1844</v>
      </c>
      <c r="BP322" s="2" t="s">
        <v>1844</v>
      </c>
      <c r="BQ322" s="2" t="s">
        <v>5187</v>
      </c>
      <c r="BR322" s="2" t="s">
        <v>1844</v>
      </c>
      <c r="BS322" s="2" t="s">
        <v>1844</v>
      </c>
      <c r="BT322" s="2" t="s">
        <v>5630</v>
      </c>
      <c r="BU322" s="2" t="s">
        <v>1844</v>
      </c>
      <c r="BV322" s="2" t="s">
        <v>1844</v>
      </c>
      <c r="BW322" s="2" t="s">
        <v>1844</v>
      </c>
      <c r="BX322" s="2" t="s">
        <v>1844</v>
      </c>
      <c r="BY322" s="2" t="s">
        <v>1844</v>
      </c>
      <c r="BZ322" s="2" t="s">
        <v>1844</v>
      </c>
      <c r="CA322" s="2" t="s">
        <v>1844</v>
      </c>
      <c r="CB322" s="2" t="s">
        <v>1844</v>
      </c>
      <c r="CC322" s="2" t="s">
        <v>1844</v>
      </c>
      <c r="CD322" s="2" t="s">
        <v>1844</v>
      </c>
      <c r="CE322" s="2" t="s">
        <v>1854</v>
      </c>
      <c r="CF322" s="2" t="s">
        <v>1844</v>
      </c>
      <c r="CG322" s="2" t="s">
        <v>5131</v>
      </c>
      <c r="CH322" s="2" t="s">
        <v>1844</v>
      </c>
      <c r="CI322" s="2" t="s">
        <v>55</v>
      </c>
      <c r="CJ322" s="2" t="s">
        <v>1844</v>
      </c>
      <c r="CK322" s="2" t="s">
        <v>5132</v>
      </c>
      <c r="CL322" s="2" t="s">
        <v>1844</v>
      </c>
      <c r="CM322" s="2" t="s">
        <v>1844</v>
      </c>
      <c r="CN322" s="2" t="s">
        <v>1851</v>
      </c>
      <c r="CO322" s="2" t="s">
        <v>1855</v>
      </c>
      <c r="CP322" s="2" t="s">
        <v>1844</v>
      </c>
      <c r="CQ322" s="2" t="s">
        <v>1844</v>
      </c>
      <c r="CR322" s="2" t="s">
        <v>1847</v>
      </c>
      <c r="CS322" s="2" t="s">
        <v>1876</v>
      </c>
      <c r="CT322" s="2" t="s">
        <v>1844</v>
      </c>
      <c r="CU322" s="2" t="s">
        <v>5133</v>
      </c>
      <c r="CV322" s="2" t="s">
        <v>5134</v>
      </c>
      <c r="CW322" s="3">
        <v>44961</v>
      </c>
      <c r="CX322" s="3">
        <v>44947</v>
      </c>
      <c r="CY322" s="3">
        <v>44947</v>
      </c>
      <c r="CZ322" s="28">
        <v>67330</v>
      </c>
      <c r="DA322" s="4">
        <v>0</v>
      </c>
      <c r="DB322" s="3"/>
      <c r="DC322" s="3"/>
      <c r="DD322" s="3">
        <v>44961</v>
      </c>
      <c r="DE322" s="3">
        <v>44947</v>
      </c>
      <c r="DF322" s="3"/>
      <c r="DG322" s="3">
        <v>44961</v>
      </c>
      <c r="DH322" s="3">
        <v>44947</v>
      </c>
      <c r="DI322" s="3">
        <v>44947</v>
      </c>
      <c r="DJ322" s="3">
        <v>44986</v>
      </c>
      <c r="DK322" s="28">
        <v>0</v>
      </c>
      <c r="DL322" s="3"/>
      <c r="DM322" s="28">
        <v>0</v>
      </c>
      <c r="DN322" s="28">
        <v>0</v>
      </c>
      <c r="DO322" s="3">
        <v>44961</v>
      </c>
      <c r="DP322" s="2" t="s">
        <v>5135</v>
      </c>
      <c r="DQ322" s="28">
        <v>0</v>
      </c>
      <c r="DR322" s="28">
        <v>0</v>
      </c>
      <c r="DS322" s="28">
        <v>0</v>
      </c>
      <c r="DT322" s="28">
        <v>67330</v>
      </c>
      <c r="DU322" s="2" t="s">
        <v>1844</v>
      </c>
    </row>
    <row r="323" spans="1:125" x14ac:dyDescent="0.25">
      <c r="A323" s="2" t="s">
        <v>3334</v>
      </c>
      <c r="B323" s="2" t="s">
        <v>1295</v>
      </c>
      <c r="C323" s="2" t="s">
        <v>51</v>
      </c>
      <c r="D323" s="2" t="s">
        <v>52</v>
      </c>
      <c r="E323" s="2" t="s">
        <v>1493</v>
      </c>
      <c r="F323" s="2" t="s">
        <v>5478</v>
      </c>
      <c r="G323" s="2" t="s">
        <v>10</v>
      </c>
      <c r="H323" s="2" t="s">
        <v>8</v>
      </c>
      <c r="I323" s="2" t="s">
        <v>5121</v>
      </c>
      <c r="J323" s="2" t="s">
        <v>5122</v>
      </c>
      <c r="K323" s="2" t="s">
        <v>1281</v>
      </c>
      <c r="L323" s="2" t="s">
        <v>5139</v>
      </c>
      <c r="M323" s="2" t="s">
        <v>3333</v>
      </c>
      <c r="N323" s="2" t="s">
        <v>5124</v>
      </c>
      <c r="O323" s="2" t="s">
        <v>1870</v>
      </c>
      <c r="P323" s="2" t="s">
        <v>1844</v>
      </c>
      <c r="Q323" s="2" t="s">
        <v>1292</v>
      </c>
      <c r="R323" s="2" t="s">
        <v>1844</v>
      </c>
      <c r="S323" s="2" t="s">
        <v>1875</v>
      </c>
      <c r="T323" s="2" t="s">
        <v>1278</v>
      </c>
      <c r="U323" s="2" t="s">
        <v>1844</v>
      </c>
      <c r="V323" s="2" t="s">
        <v>1844</v>
      </c>
      <c r="W323" s="2" t="s">
        <v>5125</v>
      </c>
      <c r="X323" s="2" t="s">
        <v>5126</v>
      </c>
      <c r="Y323" s="2" t="s">
        <v>1871</v>
      </c>
      <c r="Z323" s="2" t="s">
        <v>1281</v>
      </c>
      <c r="AA323" s="2" t="s">
        <v>1281</v>
      </c>
      <c r="AB323" s="2" t="s">
        <v>5127</v>
      </c>
      <c r="AC323" s="2" t="s">
        <v>1852</v>
      </c>
      <c r="AD323" s="2" t="s">
        <v>1844</v>
      </c>
      <c r="AE323" s="2" t="s">
        <v>1844</v>
      </c>
      <c r="AF323" s="2" t="s">
        <v>1873</v>
      </c>
      <c r="AG323" s="2" t="s">
        <v>1844</v>
      </c>
      <c r="AH323" s="2" t="s">
        <v>1844</v>
      </c>
      <c r="AI323" s="2" t="s">
        <v>1844</v>
      </c>
      <c r="AJ323" s="2" t="s">
        <v>1281</v>
      </c>
      <c r="AK323" s="2" t="s">
        <v>1844</v>
      </c>
      <c r="AL323" s="2" t="s">
        <v>53</v>
      </c>
      <c r="AM323" s="2" t="s">
        <v>1844</v>
      </c>
      <c r="AN323" s="2" t="s">
        <v>1844</v>
      </c>
      <c r="AO323" s="2" t="s">
        <v>1857</v>
      </c>
      <c r="AP323" s="2" t="s">
        <v>1857</v>
      </c>
      <c r="AQ323" s="2" t="s">
        <v>1844</v>
      </c>
      <c r="AR323" s="2" t="s">
        <v>1844</v>
      </c>
      <c r="AS323" s="2" t="s">
        <v>1844</v>
      </c>
      <c r="AT323" s="2" t="s">
        <v>1844</v>
      </c>
      <c r="AU323" s="2" t="s">
        <v>1844</v>
      </c>
      <c r="AV323" s="2" t="s">
        <v>1281</v>
      </c>
      <c r="AW323" s="2" t="s">
        <v>5128</v>
      </c>
      <c r="AX323" s="2" t="s">
        <v>1844</v>
      </c>
      <c r="AY323" s="2" t="s">
        <v>1752</v>
      </c>
      <c r="AZ323" s="2" t="s">
        <v>3335</v>
      </c>
      <c r="BA323" s="2" t="s">
        <v>1844</v>
      </c>
      <c r="BB323" s="2" t="s">
        <v>1844</v>
      </c>
      <c r="BC323" s="2" t="s">
        <v>1844</v>
      </c>
      <c r="BD323" s="2" t="s">
        <v>1844</v>
      </c>
      <c r="BE323" s="2" t="s">
        <v>5129</v>
      </c>
      <c r="BF323" s="2" t="s">
        <v>1961</v>
      </c>
      <c r="BG323" s="2" t="s">
        <v>1857</v>
      </c>
      <c r="BH323" s="2" t="s">
        <v>3336</v>
      </c>
      <c r="BI323" s="2" t="s">
        <v>1857</v>
      </c>
      <c r="BJ323" s="2" t="s">
        <v>1994</v>
      </c>
      <c r="BK323" s="2" t="s">
        <v>1844</v>
      </c>
      <c r="BL323" s="2" t="s">
        <v>1025</v>
      </c>
      <c r="BM323" s="2" t="s">
        <v>1844</v>
      </c>
      <c r="BN323" s="2" t="s">
        <v>1872</v>
      </c>
      <c r="BO323" s="2" t="s">
        <v>1844</v>
      </c>
      <c r="BP323" s="2" t="s">
        <v>1844</v>
      </c>
      <c r="BQ323" s="2" t="s">
        <v>5187</v>
      </c>
      <c r="BR323" s="2" t="s">
        <v>1844</v>
      </c>
      <c r="BS323" s="2" t="s">
        <v>1844</v>
      </c>
      <c r="BT323" s="2" t="s">
        <v>5631</v>
      </c>
      <c r="BU323" s="2" t="s">
        <v>1844</v>
      </c>
      <c r="BV323" s="2" t="s">
        <v>1844</v>
      </c>
      <c r="BW323" s="2" t="s">
        <v>1844</v>
      </c>
      <c r="BX323" s="2" t="s">
        <v>1844</v>
      </c>
      <c r="BY323" s="2" t="s">
        <v>1844</v>
      </c>
      <c r="BZ323" s="2" t="s">
        <v>1844</v>
      </c>
      <c r="CA323" s="2" t="s">
        <v>1844</v>
      </c>
      <c r="CB323" s="2" t="s">
        <v>1844</v>
      </c>
      <c r="CC323" s="2" t="s">
        <v>1844</v>
      </c>
      <c r="CD323" s="2" t="s">
        <v>1844</v>
      </c>
      <c r="CE323" s="2" t="s">
        <v>1854</v>
      </c>
      <c r="CF323" s="2" t="s">
        <v>1844</v>
      </c>
      <c r="CG323" s="2" t="s">
        <v>1844</v>
      </c>
      <c r="CH323" s="2" t="s">
        <v>1844</v>
      </c>
      <c r="CI323" s="2" t="s">
        <v>55</v>
      </c>
      <c r="CJ323" s="2" t="s">
        <v>1844</v>
      </c>
      <c r="CK323" s="2" t="s">
        <v>5132</v>
      </c>
      <c r="CL323" s="2" t="s">
        <v>1844</v>
      </c>
      <c r="CM323" s="2" t="s">
        <v>1844</v>
      </c>
      <c r="CN323" s="2" t="s">
        <v>1851</v>
      </c>
      <c r="CO323" s="2" t="s">
        <v>1855</v>
      </c>
      <c r="CP323" s="2" t="s">
        <v>1844</v>
      </c>
      <c r="CQ323" s="2" t="s">
        <v>1844</v>
      </c>
      <c r="CR323" s="2" t="s">
        <v>1847</v>
      </c>
      <c r="CS323" s="2" t="s">
        <v>1876</v>
      </c>
      <c r="CT323" s="2" t="s">
        <v>1844</v>
      </c>
      <c r="CU323" s="2" t="s">
        <v>1844</v>
      </c>
      <c r="CV323" s="2" t="s">
        <v>5134</v>
      </c>
      <c r="CW323" s="3">
        <v>44949</v>
      </c>
      <c r="CX323" s="3">
        <v>44946</v>
      </c>
      <c r="CY323" s="3">
        <v>44946</v>
      </c>
      <c r="CZ323" s="28">
        <v>200984</v>
      </c>
      <c r="DA323" s="4">
        <v>0</v>
      </c>
      <c r="DB323" s="3"/>
      <c r="DC323" s="3"/>
      <c r="DD323" s="3">
        <v>44949</v>
      </c>
      <c r="DE323" s="3">
        <v>44946</v>
      </c>
      <c r="DF323" s="3"/>
      <c r="DG323" s="3">
        <v>44953</v>
      </c>
      <c r="DH323" s="3"/>
      <c r="DI323" s="3">
        <v>44946</v>
      </c>
      <c r="DJ323" s="3">
        <v>44986</v>
      </c>
      <c r="DK323" s="28">
        <v>0</v>
      </c>
      <c r="DL323" s="3"/>
      <c r="DM323" s="28">
        <v>0</v>
      </c>
      <c r="DN323" s="28">
        <v>0</v>
      </c>
      <c r="DO323" s="3">
        <v>44949</v>
      </c>
      <c r="DP323" s="2" t="s">
        <v>5135</v>
      </c>
      <c r="DQ323" s="28">
        <v>0</v>
      </c>
      <c r="DR323" s="28">
        <v>0</v>
      </c>
      <c r="DS323" s="28">
        <v>0</v>
      </c>
      <c r="DT323" s="28">
        <v>200984</v>
      </c>
      <c r="DU323" s="2" t="s">
        <v>1844</v>
      </c>
    </row>
    <row r="324" spans="1:125" x14ac:dyDescent="0.25">
      <c r="A324" s="2" t="s">
        <v>3310</v>
      </c>
      <c r="B324" s="2" t="s">
        <v>1295</v>
      </c>
      <c r="C324" s="2" t="s">
        <v>51</v>
      </c>
      <c r="D324" s="2" t="s">
        <v>52</v>
      </c>
      <c r="E324" s="2" t="s">
        <v>1492</v>
      </c>
      <c r="F324" s="2" t="s">
        <v>5478</v>
      </c>
      <c r="G324" s="2" t="s">
        <v>10</v>
      </c>
      <c r="H324" s="2" t="s">
        <v>8</v>
      </c>
      <c r="I324" s="2" t="s">
        <v>5121</v>
      </c>
      <c r="J324" s="2" t="s">
        <v>5122</v>
      </c>
      <c r="K324" s="2" t="s">
        <v>1281</v>
      </c>
      <c r="L324" s="2" t="s">
        <v>5139</v>
      </c>
      <c r="M324" s="2" t="s">
        <v>3309</v>
      </c>
      <c r="N324" s="2" t="s">
        <v>5124</v>
      </c>
      <c r="O324" s="2" t="s">
        <v>1870</v>
      </c>
      <c r="P324" s="2" t="s">
        <v>1844</v>
      </c>
      <c r="Q324" s="2" t="s">
        <v>1292</v>
      </c>
      <c r="R324" s="2" t="s">
        <v>1844</v>
      </c>
      <c r="S324" s="2" t="s">
        <v>1875</v>
      </c>
      <c r="T324" s="2" t="s">
        <v>1278</v>
      </c>
      <c r="U324" s="2" t="s">
        <v>1844</v>
      </c>
      <c r="V324" s="2" t="s">
        <v>1844</v>
      </c>
      <c r="W324" s="2" t="s">
        <v>5125</v>
      </c>
      <c r="X324" s="2" t="s">
        <v>5126</v>
      </c>
      <c r="Y324" s="2" t="s">
        <v>1871</v>
      </c>
      <c r="Z324" s="2" t="s">
        <v>1281</v>
      </c>
      <c r="AA324" s="2" t="s">
        <v>1281</v>
      </c>
      <c r="AB324" s="2" t="s">
        <v>5127</v>
      </c>
      <c r="AC324" s="2" t="s">
        <v>1852</v>
      </c>
      <c r="AD324" s="2" t="s">
        <v>1844</v>
      </c>
      <c r="AE324" s="2" t="s">
        <v>1844</v>
      </c>
      <c r="AF324" s="2" t="s">
        <v>1873</v>
      </c>
      <c r="AG324" s="2" t="s">
        <v>1844</v>
      </c>
      <c r="AH324" s="2" t="s">
        <v>1844</v>
      </c>
      <c r="AI324" s="2" t="s">
        <v>1844</v>
      </c>
      <c r="AJ324" s="2" t="s">
        <v>1281</v>
      </c>
      <c r="AK324" s="2" t="s">
        <v>1844</v>
      </c>
      <c r="AL324" s="2" t="s">
        <v>53</v>
      </c>
      <c r="AM324" s="2" t="s">
        <v>1844</v>
      </c>
      <c r="AN324" s="2" t="s">
        <v>1844</v>
      </c>
      <c r="AO324" s="2" t="s">
        <v>1857</v>
      </c>
      <c r="AP324" s="2" t="s">
        <v>1857</v>
      </c>
      <c r="AQ324" s="2" t="s">
        <v>1844</v>
      </c>
      <c r="AR324" s="2" t="s">
        <v>1844</v>
      </c>
      <c r="AS324" s="2" t="s">
        <v>1844</v>
      </c>
      <c r="AT324" s="2" t="s">
        <v>1844</v>
      </c>
      <c r="AU324" s="2" t="s">
        <v>1844</v>
      </c>
      <c r="AV324" s="2" t="s">
        <v>1281</v>
      </c>
      <c r="AW324" s="2" t="s">
        <v>5128</v>
      </c>
      <c r="AX324" s="2" t="s">
        <v>1844</v>
      </c>
      <c r="AY324" s="2" t="s">
        <v>1752</v>
      </c>
      <c r="AZ324" s="2" t="s">
        <v>2071</v>
      </c>
      <c r="BA324" s="2" t="s">
        <v>1844</v>
      </c>
      <c r="BB324" s="2" t="s">
        <v>1844</v>
      </c>
      <c r="BC324" s="2" t="s">
        <v>1844</v>
      </c>
      <c r="BD324" s="2" t="s">
        <v>1844</v>
      </c>
      <c r="BE324" s="2" t="s">
        <v>5129</v>
      </c>
      <c r="BF324" s="2" t="s">
        <v>1905</v>
      </c>
      <c r="BG324" s="2" t="s">
        <v>1905</v>
      </c>
      <c r="BH324" s="2" t="s">
        <v>3312</v>
      </c>
      <c r="BI324" s="2" t="s">
        <v>1857</v>
      </c>
      <c r="BJ324" s="2" t="s">
        <v>2570</v>
      </c>
      <c r="BK324" s="2" t="s">
        <v>1844</v>
      </c>
      <c r="BL324" s="2" t="s">
        <v>1025</v>
      </c>
      <c r="BM324" s="2" t="s">
        <v>1844</v>
      </c>
      <c r="BN324" s="2" t="s">
        <v>1872</v>
      </c>
      <c r="BO324" s="2" t="s">
        <v>1844</v>
      </c>
      <c r="BP324" s="2" t="s">
        <v>1844</v>
      </c>
      <c r="BQ324" s="2" t="s">
        <v>5187</v>
      </c>
      <c r="BR324" s="2" t="s">
        <v>1844</v>
      </c>
      <c r="BS324" s="2" t="s">
        <v>1844</v>
      </c>
      <c r="BT324" s="2" t="s">
        <v>5632</v>
      </c>
      <c r="BU324" s="2" t="s">
        <v>1844</v>
      </c>
      <c r="BV324" s="2" t="s">
        <v>1844</v>
      </c>
      <c r="BW324" s="2" t="s">
        <v>1844</v>
      </c>
      <c r="BX324" s="2" t="s">
        <v>1844</v>
      </c>
      <c r="BY324" s="2" t="s">
        <v>1844</v>
      </c>
      <c r="BZ324" s="2" t="s">
        <v>1844</v>
      </c>
      <c r="CA324" s="2" t="s">
        <v>1844</v>
      </c>
      <c r="CB324" s="2" t="s">
        <v>1844</v>
      </c>
      <c r="CC324" s="2" t="s">
        <v>1844</v>
      </c>
      <c r="CD324" s="2" t="s">
        <v>1844</v>
      </c>
      <c r="CE324" s="2" t="s">
        <v>1854</v>
      </c>
      <c r="CF324" s="2" t="s">
        <v>1844</v>
      </c>
      <c r="CG324" s="2" t="s">
        <v>1844</v>
      </c>
      <c r="CH324" s="2" t="s">
        <v>1844</v>
      </c>
      <c r="CI324" s="2" t="s">
        <v>55</v>
      </c>
      <c r="CJ324" s="2" t="s">
        <v>1844</v>
      </c>
      <c r="CK324" s="2" t="s">
        <v>5132</v>
      </c>
      <c r="CL324" s="2" t="s">
        <v>1844</v>
      </c>
      <c r="CM324" s="2" t="s">
        <v>1844</v>
      </c>
      <c r="CN324" s="2" t="s">
        <v>1851</v>
      </c>
      <c r="CO324" s="2" t="s">
        <v>1855</v>
      </c>
      <c r="CP324" s="2" t="s">
        <v>1844</v>
      </c>
      <c r="CQ324" s="2" t="s">
        <v>1844</v>
      </c>
      <c r="CR324" s="2" t="s">
        <v>1847</v>
      </c>
      <c r="CS324" s="2" t="s">
        <v>1876</v>
      </c>
      <c r="CT324" s="2" t="s">
        <v>1844</v>
      </c>
      <c r="CU324" s="2" t="s">
        <v>1844</v>
      </c>
      <c r="CV324" s="2" t="s">
        <v>5134</v>
      </c>
      <c r="CW324" s="3">
        <v>44946</v>
      </c>
      <c r="CX324" s="3">
        <v>44943</v>
      </c>
      <c r="CY324" s="3">
        <v>44943</v>
      </c>
      <c r="CZ324" s="28">
        <v>1205904</v>
      </c>
      <c r="DA324" s="4">
        <v>0</v>
      </c>
      <c r="DB324" s="3"/>
      <c r="DC324" s="3"/>
      <c r="DD324" s="3">
        <v>44946</v>
      </c>
      <c r="DE324" s="3">
        <v>44943</v>
      </c>
      <c r="DF324" s="3"/>
      <c r="DG324" s="3">
        <v>44946</v>
      </c>
      <c r="DH324" s="3"/>
      <c r="DI324" s="3">
        <v>44943</v>
      </c>
      <c r="DJ324" s="3">
        <v>44958</v>
      </c>
      <c r="DK324" s="28">
        <v>0</v>
      </c>
      <c r="DL324" s="3"/>
      <c r="DM324" s="28">
        <v>0</v>
      </c>
      <c r="DN324" s="28">
        <v>0</v>
      </c>
      <c r="DO324" s="3">
        <v>44946</v>
      </c>
      <c r="DP324" s="2" t="s">
        <v>5135</v>
      </c>
      <c r="DQ324" s="28">
        <v>0</v>
      </c>
      <c r="DR324" s="28">
        <v>0</v>
      </c>
      <c r="DS324" s="28">
        <v>0</v>
      </c>
      <c r="DT324" s="28">
        <v>1205904</v>
      </c>
      <c r="DU324" s="2" t="s">
        <v>1844</v>
      </c>
    </row>
    <row r="325" spans="1:125" x14ac:dyDescent="0.25">
      <c r="A325" s="2" t="s">
        <v>3307</v>
      </c>
      <c r="B325" s="2" t="s">
        <v>1291</v>
      </c>
      <c r="C325" s="2" t="s">
        <v>405</v>
      </c>
      <c r="D325" s="2" t="s">
        <v>406</v>
      </c>
      <c r="E325" s="2" t="s">
        <v>1490</v>
      </c>
      <c r="F325" s="2" t="s">
        <v>5478</v>
      </c>
      <c r="G325" s="2" t="s">
        <v>10</v>
      </c>
      <c r="H325" s="2" t="s">
        <v>67</v>
      </c>
      <c r="I325" s="2" t="s">
        <v>5121</v>
      </c>
      <c r="J325" s="2" t="s">
        <v>5122</v>
      </c>
      <c r="K325" s="2" t="s">
        <v>1281</v>
      </c>
      <c r="L325" s="2" t="s">
        <v>5148</v>
      </c>
      <c r="M325" s="2" t="s">
        <v>3306</v>
      </c>
      <c r="N325" s="2" t="s">
        <v>1645</v>
      </c>
      <c r="O325" s="2" t="s">
        <v>1844</v>
      </c>
      <c r="P325" s="2" t="s">
        <v>1844</v>
      </c>
      <c r="Q325" s="2" t="s">
        <v>1296</v>
      </c>
      <c r="R325" s="2" t="s">
        <v>1844</v>
      </c>
      <c r="S325" s="2" t="s">
        <v>1844</v>
      </c>
      <c r="T325" s="2" t="s">
        <v>1278</v>
      </c>
      <c r="U325" s="2" t="s">
        <v>1844</v>
      </c>
      <c r="V325" s="2" t="s">
        <v>1844</v>
      </c>
      <c r="W325" s="2" t="s">
        <v>5125</v>
      </c>
      <c r="X325" s="2" t="s">
        <v>5126</v>
      </c>
      <c r="Y325" s="2" t="s">
        <v>1866</v>
      </c>
      <c r="Z325" s="2" t="s">
        <v>1281</v>
      </c>
      <c r="AA325" s="2" t="s">
        <v>1281</v>
      </c>
      <c r="AB325" s="2" t="s">
        <v>5127</v>
      </c>
      <c r="AC325" s="2" t="s">
        <v>1852</v>
      </c>
      <c r="AD325" s="2" t="s">
        <v>1844</v>
      </c>
      <c r="AE325" s="2" t="s">
        <v>1844</v>
      </c>
      <c r="AF325" s="2" t="s">
        <v>1844</v>
      </c>
      <c r="AG325" s="2" t="s">
        <v>1844</v>
      </c>
      <c r="AH325" s="2" t="s">
        <v>1844</v>
      </c>
      <c r="AI325" s="2" t="s">
        <v>1844</v>
      </c>
      <c r="AJ325" s="2" t="s">
        <v>1281</v>
      </c>
      <c r="AK325" s="2" t="s">
        <v>1844</v>
      </c>
      <c r="AL325" s="2" t="s">
        <v>154</v>
      </c>
      <c r="AM325" s="2" t="s">
        <v>1844</v>
      </c>
      <c r="AN325" s="2" t="s">
        <v>1844</v>
      </c>
      <c r="AO325" s="2" t="s">
        <v>1857</v>
      </c>
      <c r="AP325" s="2" t="s">
        <v>1857</v>
      </c>
      <c r="AQ325" s="2" t="s">
        <v>1844</v>
      </c>
      <c r="AR325" s="2" t="s">
        <v>1844</v>
      </c>
      <c r="AS325" s="2" t="s">
        <v>1844</v>
      </c>
      <c r="AT325" s="2" t="s">
        <v>1844</v>
      </c>
      <c r="AU325" s="2" t="s">
        <v>1844</v>
      </c>
      <c r="AV325" s="2" t="s">
        <v>1281</v>
      </c>
      <c r="AW325" s="2" t="s">
        <v>5128</v>
      </c>
      <c r="AX325" s="2" t="s">
        <v>1844</v>
      </c>
      <c r="AY325" s="2" t="s">
        <v>1752</v>
      </c>
      <c r="AZ325" s="2" t="s">
        <v>3308</v>
      </c>
      <c r="BA325" s="2" t="s">
        <v>1844</v>
      </c>
      <c r="BB325" s="2" t="s">
        <v>1844</v>
      </c>
      <c r="BC325" s="2" t="s">
        <v>1844</v>
      </c>
      <c r="BD325" s="2" t="s">
        <v>1844</v>
      </c>
      <c r="BE325" s="2" t="s">
        <v>5129</v>
      </c>
      <c r="BF325" s="2" t="s">
        <v>1905</v>
      </c>
      <c r="BG325" s="2" t="s">
        <v>1905</v>
      </c>
      <c r="BH325" s="2" t="s">
        <v>5633</v>
      </c>
      <c r="BI325" s="2" t="s">
        <v>1857</v>
      </c>
      <c r="BJ325" s="2" t="s">
        <v>1929</v>
      </c>
      <c r="BK325" s="2" t="s">
        <v>1844</v>
      </c>
      <c r="BL325" s="2" t="s">
        <v>1025</v>
      </c>
      <c r="BM325" s="2" t="s">
        <v>1844</v>
      </c>
      <c r="BN325" s="2" t="s">
        <v>1844</v>
      </c>
      <c r="BO325" s="2" t="s">
        <v>1844</v>
      </c>
      <c r="BP325" s="2" t="s">
        <v>1844</v>
      </c>
      <c r="BQ325" s="2" t="s">
        <v>5187</v>
      </c>
      <c r="BR325" s="2" t="s">
        <v>1844</v>
      </c>
      <c r="BS325" s="2" t="s">
        <v>1844</v>
      </c>
      <c r="BT325" s="2" t="s">
        <v>5634</v>
      </c>
      <c r="BU325" s="2" t="s">
        <v>1844</v>
      </c>
      <c r="BV325" s="2" t="s">
        <v>1844</v>
      </c>
      <c r="BW325" s="2" t="s">
        <v>1844</v>
      </c>
      <c r="BX325" s="2" t="s">
        <v>1844</v>
      </c>
      <c r="BY325" s="2" t="s">
        <v>1844</v>
      </c>
      <c r="BZ325" s="2" t="s">
        <v>1844</v>
      </c>
      <c r="CA325" s="2" t="s">
        <v>1844</v>
      </c>
      <c r="CB325" s="2" t="s">
        <v>1844</v>
      </c>
      <c r="CC325" s="2" t="s">
        <v>1844</v>
      </c>
      <c r="CD325" s="2" t="s">
        <v>1844</v>
      </c>
      <c r="CE325" s="2" t="s">
        <v>1854</v>
      </c>
      <c r="CF325" s="2" t="s">
        <v>1844</v>
      </c>
      <c r="CG325" s="2" t="s">
        <v>5131</v>
      </c>
      <c r="CH325" s="2" t="s">
        <v>1844</v>
      </c>
      <c r="CI325" s="2" t="s">
        <v>155</v>
      </c>
      <c r="CJ325" s="2" t="s">
        <v>1844</v>
      </c>
      <c r="CK325" s="2" t="s">
        <v>5132</v>
      </c>
      <c r="CL325" s="2" t="s">
        <v>1844</v>
      </c>
      <c r="CM325" s="2" t="s">
        <v>1844</v>
      </c>
      <c r="CN325" s="2" t="s">
        <v>1851</v>
      </c>
      <c r="CO325" s="2" t="s">
        <v>1855</v>
      </c>
      <c r="CP325" s="2" t="s">
        <v>1844</v>
      </c>
      <c r="CQ325" s="2" t="s">
        <v>1844</v>
      </c>
      <c r="CR325" s="2" t="s">
        <v>1844</v>
      </c>
      <c r="CS325" s="2" t="s">
        <v>1844</v>
      </c>
      <c r="CT325" s="2" t="s">
        <v>1844</v>
      </c>
      <c r="CU325" s="2" t="s">
        <v>5133</v>
      </c>
      <c r="CV325" s="2" t="s">
        <v>5134</v>
      </c>
      <c r="CW325" s="3">
        <v>44942</v>
      </c>
      <c r="CX325" s="3">
        <v>44940</v>
      </c>
      <c r="CY325" s="3">
        <v>44940</v>
      </c>
      <c r="CZ325" s="28">
        <v>167822</v>
      </c>
      <c r="DA325" s="4">
        <v>0</v>
      </c>
      <c r="DB325" s="3"/>
      <c r="DC325" s="3"/>
      <c r="DD325" s="3">
        <v>44942</v>
      </c>
      <c r="DE325" s="3">
        <v>44940</v>
      </c>
      <c r="DF325" s="3"/>
      <c r="DG325" s="3">
        <v>44942</v>
      </c>
      <c r="DH325" s="3"/>
      <c r="DI325" s="3">
        <v>44940</v>
      </c>
      <c r="DJ325" s="3">
        <v>44958</v>
      </c>
      <c r="DK325" s="28">
        <v>0</v>
      </c>
      <c r="DL325" s="3"/>
      <c r="DM325" s="28">
        <v>0</v>
      </c>
      <c r="DN325" s="28">
        <v>0</v>
      </c>
      <c r="DO325" s="3">
        <v>44942</v>
      </c>
      <c r="DP325" s="2" t="s">
        <v>5135</v>
      </c>
      <c r="DQ325" s="28">
        <v>0</v>
      </c>
      <c r="DR325" s="28">
        <v>0</v>
      </c>
      <c r="DS325" s="28">
        <v>0</v>
      </c>
      <c r="DT325" s="28">
        <v>167822</v>
      </c>
      <c r="DU325" s="2" t="s">
        <v>1844</v>
      </c>
    </row>
    <row r="326" spans="1:125" x14ac:dyDescent="0.25">
      <c r="A326" s="2" t="s">
        <v>3276</v>
      </c>
      <c r="B326" s="2" t="s">
        <v>1295</v>
      </c>
      <c r="C326" s="2" t="s">
        <v>51</v>
      </c>
      <c r="D326" s="2" t="s">
        <v>52</v>
      </c>
      <c r="E326" s="2" t="s">
        <v>1486</v>
      </c>
      <c r="F326" s="2" t="s">
        <v>5478</v>
      </c>
      <c r="G326" s="2" t="s">
        <v>10</v>
      </c>
      <c r="H326" s="2" t="s">
        <v>60</v>
      </c>
      <c r="I326" s="2" t="s">
        <v>5121</v>
      </c>
      <c r="J326" s="2" t="s">
        <v>5122</v>
      </c>
      <c r="K326" s="2" t="s">
        <v>1281</v>
      </c>
      <c r="L326" s="2" t="s">
        <v>5148</v>
      </c>
      <c r="M326" s="2" t="s">
        <v>3275</v>
      </c>
      <c r="N326" s="2" t="s">
        <v>1646</v>
      </c>
      <c r="O326" s="2" t="s">
        <v>1870</v>
      </c>
      <c r="P326" s="2" t="s">
        <v>1844</v>
      </c>
      <c r="Q326" s="2" t="s">
        <v>1299</v>
      </c>
      <c r="R326" s="2" t="s">
        <v>1844</v>
      </c>
      <c r="S326" s="2" t="s">
        <v>1875</v>
      </c>
      <c r="T326" s="2" t="s">
        <v>1278</v>
      </c>
      <c r="U326" s="2" t="s">
        <v>1844</v>
      </c>
      <c r="V326" s="2" t="s">
        <v>1844</v>
      </c>
      <c r="W326" s="2" t="s">
        <v>5125</v>
      </c>
      <c r="X326" s="2" t="s">
        <v>5126</v>
      </c>
      <c r="Y326" s="2" t="s">
        <v>1871</v>
      </c>
      <c r="Z326" s="2" t="s">
        <v>1281</v>
      </c>
      <c r="AA326" s="2" t="s">
        <v>1281</v>
      </c>
      <c r="AB326" s="2" t="s">
        <v>5127</v>
      </c>
      <c r="AC326" s="2" t="s">
        <v>1852</v>
      </c>
      <c r="AD326" s="2" t="s">
        <v>1844</v>
      </c>
      <c r="AE326" s="2" t="s">
        <v>1844</v>
      </c>
      <c r="AF326" s="2" t="s">
        <v>1873</v>
      </c>
      <c r="AG326" s="2" t="s">
        <v>1844</v>
      </c>
      <c r="AH326" s="2" t="s">
        <v>1844</v>
      </c>
      <c r="AI326" s="2" t="s">
        <v>1844</v>
      </c>
      <c r="AJ326" s="2" t="s">
        <v>1281</v>
      </c>
      <c r="AK326" s="2" t="s">
        <v>1844</v>
      </c>
      <c r="AL326" s="2" t="s">
        <v>53</v>
      </c>
      <c r="AM326" s="2" t="s">
        <v>1844</v>
      </c>
      <c r="AN326" s="2" t="s">
        <v>1844</v>
      </c>
      <c r="AO326" s="2" t="s">
        <v>1857</v>
      </c>
      <c r="AP326" s="2" t="s">
        <v>1857</v>
      </c>
      <c r="AQ326" s="2" t="s">
        <v>1844</v>
      </c>
      <c r="AR326" s="2" t="s">
        <v>1844</v>
      </c>
      <c r="AS326" s="2" t="s">
        <v>1844</v>
      </c>
      <c r="AT326" s="2" t="s">
        <v>1844</v>
      </c>
      <c r="AU326" s="2" t="s">
        <v>1844</v>
      </c>
      <c r="AV326" s="2" t="s">
        <v>1281</v>
      </c>
      <c r="AW326" s="2" t="s">
        <v>5128</v>
      </c>
      <c r="AX326" s="2" t="s">
        <v>1844</v>
      </c>
      <c r="AY326" s="2" t="s">
        <v>1752</v>
      </c>
      <c r="AZ326" s="2" t="s">
        <v>3277</v>
      </c>
      <c r="BA326" s="2" t="s">
        <v>1844</v>
      </c>
      <c r="BB326" s="2" t="s">
        <v>1844</v>
      </c>
      <c r="BC326" s="2" t="s">
        <v>1844</v>
      </c>
      <c r="BD326" s="2" t="s">
        <v>1844</v>
      </c>
      <c r="BE326" s="2" t="s">
        <v>5129</v>
      </c>
      <c r="BF326" s="2" t="s">
        <v>1857</v>
      </c>
      <c r="BG326" s="2" t="s">
        <v>1857</v>
      </c>
      <c r="BH326" s="2" t="s">
        <v>3278</v>
      </c>
      <c r="BI326" s="2" t="s">
        <v>1857</v>
      </c>
      <c r="BJ326" s="2" t="s">
        <v>1905</v>
      </c>
      <c r="BK326" s="2" t="s">
        <v>1844</v>
      </c>
      <c r="BL326" s="2" t="s">
        <v>1025</v>
      </c>
      <c r="BM326" s="2" t="s">
        <v>1844</v>
      </c>
      <c r="BN326" s="2" t="s">
        <v>1872</v>
      </c>
      <c r="BO326" s="2" t="s">
        <v>1844</v>
      </c>
      <c r="BP326" s="2" t="s">
        <v>1844</v>
      </c>
      <c r="BQ326" s="2" t="s">
        <v>5187</v>
      </c>
      <c r="BR326" s="2" t="s">
        <v>1844</v>
      </c>
      <c r="BS326" s="2" t="s">
        <v>1844</v>
      </c>
      <c r="BT326" s="2" t="s">
        <v>5635</v>
      </c>
      <c r="BU326" s="2" t="s">
        <v>1844</v>
      </c>
      <c r="BV326" s="2" t="s">
        <v>1844</v>
      </c>
      <c r="BW326" s="2" t="s">
        <v>1844</v>
      </c>
      <c r="BX326" s="2" t="s">
        <v>1844</v>
      </c>
      <c r="BY326" s="2" t="s">
        <v>1844</v>
      </c>
      <c r="BZ326" s="2" t="s">
        <v>1844</v>
      </c>
      <c r="CA326" s="2" t="s">
        <v>1844</v>
      </c>
      <c r="CB326" s="2" t="s">
        <v>1844</v>
      </c>
      <c r="CC326" s="2" t="s">
        <v>1844</v>
      </c>
      <c r="CD326" s="2" t="s">
        <v>1844</v>
      </c>
      <c r="CE326" s="2" t="s">
        <v>1854</v>
      </c>
      <c r="CF326" s="2" t="s">
        <v>1844</v>
      </c>
      <c r="CG326" s="2" t="s">
        <v>5131</v>
      </c>
      <c r="CH326" s="2" t="s">
        <v>1844</v>
      </c>
      <c r="CI326" s="2" t="s">
        <v>55</v>
      </c>
      <c r="CJ326" s="2" t="s">
        <v>1844</v>
      </c>
      <c r="CK326" s="2" t="s">
        <v>5132</v>
      </c>
      <c r="CL326" s="2" t="s">
        <v>1844</v>
      </c>
      <c r="CM326" s="2" t="s">
        <v>1844</v>
      </c>
      <c r="CN326" s="2" t="s">
        <v>1851</v>
      </c>
      <c r="CO326" s="2" t="s">
        <v>1855</v>
      </c>
      <c r="CP326" s="2" t="s">
        <v>1844</v>
      </c>
      <c r="CQ326" s="2" t="s">
        <v>1844</v>
      </c>
      <c r="CR326" s="2" t="s">
        <v>1847</v>
      </c>
      <c r="CS326" s="2" t="s">
        <v>1876</v>
      </c>
      <c r="CT326" s="2" t="s">
        <v>1844</v>
      </c>
      <c r="CU326" s="2" t="s">
        <v>5133</v>
      </c>
      <c r="CV326" s="2" t="s">
        <v>5134</v>
      </c>
      <c r="CW326" s="3">
        <v>44933</v>
      </c>
      <c r="CX326" s="3">
        <v>44933</v>
      </c>
      <c r="CY326" s="3">
        <v>44933</v>
      </c>
      <c r="CZ326" s="28">
        <v>8039</v>
      </c>
      <c r="DA326" s="4">
        <v>0</v>
      </c>
      <c r="DB326" s="3"/>
      <c r="DC326" s="3"/>
      <c r="DD326" s="3">
        <v>44933</v>
      </c>
      <c r="DE326" s="3">
        <v>44933</v>
      </c>
      <c r="DF326" s="3"/>
      <c r="DG326" s="3">
        <v>44933</v>
      </c>
      <c r="DH326" s="3">
        <v>44933</v>
      </c>
      <c r="DI326" s="3">
        <v>44933</v>
      </c>
      <c r="DJ326" s="3">
        <v>44958</v>
      </c>
      <c r="DK326" s="28">
        <v>0</v>
      </c>
      <c r="DL326" s="3"/>
      <c r="DM326" s="28">
        <v>0</v>
      </c>
      <c r="DN326" s="28">
        <v>0</v>
      </c>
      <c r="DO326" s="3">
        <v>44933</v>
      </c>
      <c r="DP326" s="2" t="s">
        <v>5135</v>
      </c>
      <c r="DQ326" s="28">
        <v>0</v>
      </c>
      <c r="DR326" s="28">
        <v>0</v>
      </c>
      <c r="DS326" s="28">
        <v>0</v>
      </c>
      <c r="DT326" s="28">
        <v>8039</v>
      </c>
      <c r="DU326" s="2" t="s">
        <v>1844</v>
      </c>
    </row>
    <row r="327" spans="1:125" x14ac:dyDescent="0.25">
      <c r="A327" s="2" t="s">
        <v>3251</v>
      </c>
      <c r="B327" s="2" t="s">
        <v>1298</v>
      </c>
      <c r="C327" s="2" t="s">
        <v>118</v>
      </c>
      <c r="D327" s="2" t="s">
        <v>119</v>
      </c>
      <c r="E327" s="2" t="s">
        <v>1466</v>
      </c>
      <c r="F327" s="2" t="s">
        <v>5478</v>
      </c>
      <c r="G327" s="2" t="s">
        <v>10</v>
      </c>
      <c r="H327" s="2" t="s">
        <v>67</v>
      </c>
      <c r="I327" s="2" t="s">
        <v>5121</v>
      </c>
      <c r="J327" s="2" t="s">
        <v>5122</v>
      </c>
      <c r="K327" s="2" t="s">
        <v>1281</v>
      </c>
      <c r="L327" s="2" t="s">
        <v>5148</v>
      </c>
      <c r="M327" s="2" t="s">
        <v>3250</v>
      </c>
      <c r="N327" s="2" t="s">
        <v>1645</v>
      </c>
      <c r="O327" s="2" t="s">
        <v>1992</v>
      </c>
      <c r="P327" s="2" t="s">
        <v>1844</v>
      </c>
      <c r="Q327" s="2" t="s">
        <v>1423</v>
      </c>
      <c r="R327" s="2" t="s">
        <v>1844</v>
      </c>
      <c r="S327" s="2" t="s">
        <v>2001</v>
      </c>
      <c r="T327" s="2" t="s">
        <v>1278</v>
      </c>
      <c r="U327" s="2" t="s">
        <v>1844</v>
      </c>
      <c r="V327" s="2" t="s">
        <v>1844</v>
      </c>
      <c r="W327" s="2" t="s">
        <v>5125</v>
      </c>
      <c r="X327" s="2" t="s">
        <v>5126</v>
      </c>
      <c r="Y327" s="2" t="s">
        <v>1914</v>
      </c>
      <c r="Z327" s="2" t="s">
        <v>1281</v>
      </c>
      <c r="AA327" s="2" t="s">
        <v>1281</v>
      </c>
      <c r="AB327" s="2" t="s">
        <v>5127</v>
      </c>
      <c r="AC327" s="2" t="s">
        <v>1852</v>
      </c>
      <c r="AD327" s="2" t="s">
        <v>1844</v>
      </c>
      <c r="AE327" s="2" t="s">
        <v>1844</v>
      </c>
      <c r="AF327" s="2" t="s">
        <v>1844</v>
      </c>
      <c r="AG327" s="2" t="s">
        <v>1844</v>
      </c>
      <c r="AH327" s="2" t="s">
        <v>1844</v>
      </c>
      <c r="AI327" s="2" t="s">
        <v>1844</v>
      </c>
      <c r="AJ327" s="2" t="s">
        <v>1281</v>
      </c>
      <c r="AK327" s="2" t="s">
        <v>1844</v>
      </c>
      <c r="AL327" s="2" t="s">
        <v>120</v>
      </c>
      <c r="AM327" s="2" t="s">
        <v>1844</v>
      </c>
      <c r="AN327" s="2" t="s">
        <v>1844</v>
      </c>
      <c r="AO327" s="2" t="s">
        <v>1857</v>
      </c>
      <c r="AP327" s="2" t="s">
        <v>1857</v>
      </c>
      <c r="AQ327" s="2" t="s">
        <v>1844</v>
      </c>
      <c r="AR327" s="2" t="s">
        <v>1844</v>
      </c>
      <c r="AS327" s="2" t="s">
        <v>1844</v>
      </c>
      <c r="AT327" s="2" t="s">
        <v>1844</v>
      </c>
      <c r="AU327" s="2" t="s">
        <v>1844</v>
      </c>
      <c r="AV327" s="2" t="s">
        <v>1281</v>
      </c>
      <c r="AW327" s="2" t="s">
        <v>5128</v>
      </c>
      <c r="AX327" s="2" t="s">
        <v>1844</v>
      </c>
      <c r="AY327" s="2" t="s">
        <v>1752</v>
      </c>
      <c r="AZ327" s="2" t="s">
        <v>2601</v>
      </c>
      <c r="BA327" s="2" t="s">
        <v>1844</v>
      </c>
      <c r="BB327" s="2" t="s">
        <v>1844</v>
      </c>
      <c r="BC327" s="2" t="s">
        <v>1844</v>
      </c>
      <c r="BD327" s="2" t="s">
        <v>1844</v>
      </c>
      <c r="BE327" s="2" t="s">
        <v>5129</v>
      </c>
      <c r="BF327" s="2" t="s">
        <v>1905</v>
      </c>
      <c r="BG327" s="2" t="s">
        <v>1857</v>
      </c>
      <c r="BH327" s="2" t="s">
        <v>5636</v>
      </c>
      <c r="BI327" s="2" t="s">
        <v>1857</v>
      </c>
      <c r="BJ327" s="2" t="s">
        <v>2311</v>
      </c>
      <c r="BK327" s="2" t="s">
        <v>1844</v>
      </c>
      <c r="BL327" s="2" t="s">
        <v>1025</v>
      </c>
      <c r="BM327" s="2" t="s">
        <v>1844</v>
      </c>
      <c r="BN327" s="2" t="s">
        <v>1999</v>
      </c>
      <c r="BO327" s="2" t="s">
        <v>1844</v>
      </c>
      <c r="BP327" s="2" t="s">
        <v>1844</v>
      </c>
      <c r="BQ327" s="2" t="s">
        <v>1531</v>
      </c>
      <c r="BR327" s="2" t="s">
        <v>1844</v>
      </c>
      <c r="BS327" s="2" t="s">
        <v>1844</v>
      </c>
      <c r="BT327" s="2" t="s">
        <v>5637</v>
      </c>
      <c r="BU327" s="2" t="s">
        <v>1844</v>
      </c>
      <c r="BV327" s="2" t="s">
        <v>1844</v>
      </c>
      <c r="BW327" s="2" t="s">
        <v>1844</v>
      </c>
      <c r="BX327" s="2" t="s">
        <v>1844</v>
      </c>
      <c r="BY327" s="2" t="s">
        <v>1844</v>
      </c>
      <c r="BZ327" s="2" t="s">
        <v>1844</v>
      </c>
      <c r="CA327" s="2" t="s">
        <v>1844</v>
      </c>
      <c r="CB327" s="2" t="s">
        <v>1844</v>
      </c>
      <c r="CC327" s="2" t="s">
        <v>1844</v>
      </c>
      <c r="CD327" s="2" t="s">
        <v>1844</v>
      </c>
      <c r="CE327" s="2" t="s">
        <v>1854</v>
      </c>
      <c r="CF327" s="2" t="s">
        <v>1844</v>
      </c>
      <c r="CG327" s="2" t="s">
        <v>1844</v>
      </c>
      <c r="CH327" s="2" t="s">
        <v>1844</v>
      </c>
      <c r="CI327" s="2" t="s">
        <v>121</v>
      </c>
      <c r="CJ327" s="2" t="s">
        <v>1844</v>
      </c>
      <c r="CK327" s="2" t="s">
        <v>5132</v>
      </c>
      <c r="CL327" s="2" t="s">
        <v>1844</v>
      </c>
      <c r="CM327" s="2" t="s">
        <v>1844</v>
      </c>
      <c r="CN327" s="2" t="s">
        <v>1851</v>
      </c>
      <c r="CO327" s="2" t="s">
        <v>1855</v>
      </c>
      <c r="CP327" s="2" t="s">
        <v>1844</v>
      </c>
      <c r="CQ327" s="2" t="s">
        <v>1844</v>
      </c>
      <c r="CR327" s="2" t="s">
        <v>1847</v>
      </c>
      <c r="CS327" s="2" t="s">
        <v>2002</v>
      </c>
      <c r="CT327" s="2" t="s">
        <v>1844</v>
      </c>
      <c r="CU327" s="2" t="s">
        <v>1844</v>
      </c>
      <c r="CV327" s="2" t="s">
        <v>5134</v>
      </c>
      <c r="CW327" s="3">
        <v>44931</v>
      </c>
      <c r="CX327" s="3">
        <v>44931</v>
      </c>
      <c r="CY327" s="3">
        <v>44931</v>
      </c>
      <c r="CZ327" s="28">
        <v>235653</v>
      </c>
      <c r="DA327" s="4">
        <v>0</v>
      </c>
      <c r="DB327" s="3"/>
      <c r="DC327" s="3"/>
      <c r="DD327" s="3">
        <v>44931</v>
      </c>
      <c r="DE327" s="3">
        <v>44931</v>
      </c>
      <c r="DF327" s="3"/>
      <c r="DG327" s="3">
        <v>44931</v>
      </c>
      <c r="DH327" s="3"/>
      <c r="DI327" s="3">
        <v>44931</v>
      </c>
      <c r="DJ327" s="3">
        <v>45093</v>
      </c>
      <c r="DK327" s="28">
        <v>0</v>
      </c>
      <c r="DL327" s="3"/>
      <c r="DM327" s="28">
        <v>0</v>
      </c>
      <c r="DN327" s="28">
        <v>0</v>
      </c>
      <c r="DO327" s="3">
        <v>44931</v>
      </c>
      <c r="DP327" s="2" t="s">
        <v>5135</v>
      </c>
      <c r="DQ327" s="28">
        <v>0</v>
      </c>
      <c r="DR327" s="28">
        <v>0</v>
      </c>
      <c r="DS327" s="28">
        <v>0</v>
      </c>
      <c r="DT327" s="28">
        <v>235653</v>
      </c>
      <c r="DU327" s="2" t="s">
        <v>1844</v>
      </c>
    </row>
    <row r="328" spans="1:125" x14ac:dyDescent="0.25">
      <c r="A328" s="2" t="s">
        <v>3259</v>
      </c>
      <c r="B328" s="2" t="s">
        <v>1279</v>
      </c>
      <c r="C328" s="2" t="s">
        <v>183</v>
      </c>
      <c r="D328" s="2" t="s">
        <v>184</v>
      </c>
      <c r="E328" s="2" t="s">
        <v>1485</v>
      </c>
      <c r="F328" s="2" t="s">
        <v>5478</v>
      </c>
      <c r="G328" s="2" t="s">
        <v>10</v>
      </c>
      <c r="H328" s="2" t="s">
        <v>67</v>
      </c>
      <c r="I328" s="2" t="s">
        <v>5121</v>
      </c>
      <c r="J328" s="2" t="s">
        <v>5122</v>
      </c>
      <c r="K328" s="2" t="s">
        <v>1281</v>
      </c>
      <c r="L328" s="2" t="s">
        <v>5638</v>
      </c>
      <c r="M328" s="2" t="s">
        <v>3258</v>
      </c>
      <c r="N328" s="2" t="s">
        <v>1645</v>
      </c>
      <c r="O328" s="2" t="s">
        <v>1887</v>
      </c>
      <c r="P328" s="2" t="s">
        <v>1844</v>
      </c>
      <c r="Q328" s="2" t="s">
        <v>1423</v>
      </c>
      <c r="R328" s="2" t="s">
        <v>1844</v>
      </c>
      <c r="S328" s="2" t="s">
        <v>1844</v>
      </c>
      <c r="T328" s="2" t="s">
        <v>1278</v>
      </c>
      <c r="U328" s="2" t="s">
        <v>1844</v>
      </c>
      <c r="V328" s="2" t="s">
        <v>1844</v>
      </c>
      <c r="W328" s="2" t="s">
        <v>5125</v>
      </c>
      <c r="X328" s="2" t="s">
        <v>5126</v>
      </c>
      <c r="Y328" s="2" t="s">
        <v>1890</v>
      </c>
      <c r="Z328" s="2" t="s">
        <v>1281</v>
      </c>
      <c r="AA328" s="2" t="s">
        <v>1281</v>
      </c>
      <c r="AB328" s="2" t="s">
        <v>5127</v>
      </c>
      <c r="AC328" s="2" t="s">
        <v>1852</v>
      </c>
      <c r="AD328" s="2" t="s">
        <v>1844</v>
      </c>
      <c r="AE328" s="2" t="s">
        <v>1844</v>
      </c>
      <c r="AF328" s="2" t="s">
        <v>1844</v>
      </c>
      <c r="AG328" s="2" t="s">
        <v>1844</v>
      </c>
      <c r="AH328" s="2" t="s">
        <v>1844</v>
      </c>
      <c r="AI328" s="2" t="s">
        <v>1844</v>
      </c>
      <c r="AJ328" s="2" t="s">
        <v>1281</v>
      </c>
      <c r="AK328" s="2" t="s">
        <v>1844</v>
      </c>
      <c r="AL328" s="2" t="s">
        <v>185</v>
      </c>
      <c r="AM328" s="2" t="s">
        <v>1844</v>
      </c>
      <c r="AN328" s="2" t="s">
        <v>1844</v>
      </c>
      <c r="AO328" s="2" t="s">
        <v>1857</v>
      </c>
      <c r="AP328" s="2" t="s">
        <v>1857</v>
      </c>
      <c r="AQ328" s="2" t="s">
        <v>1844</v>
      </c>
      <c r="AR328" s="2" t="s">
        <v>1844</v>
      </c>
      <c r="AS328" s="2" t="s">
        <v>1844</v>
      </c>
      <c r="AT328" s="2" t="s">
        <v>1844</v>
      </c>
      <c r="AU328" s="2" t="s">
        <v>1844</v>
      </c>
      <c r="AV328" s="2" t="s">
        <v>1281</v>
      </c>
      <c r="AW328" s="2" t="s">
        <v>5128</v>
      </c>
      <c r="AX328" s="2" t="s">
        <v>1844</v>
      </c>
      <c r="AY328" s="2" t="s">
        <v>1752</v>
      </c>
      <c r="AZ328" s="2" t="s">
        <v>2107</v>
      </c>
      <c r="BA328" s="2" t="s">
        <v>1844</v>
      </c>
      <c r="BB328" s="2" t="s">
        <v>1844</v>
      </c>
      <c r="BC328" s="2" t="s">
        <v>1844</v>
      </c>
      <c r="BD328" s="2" t="s">
        <v>1844</v>
      </c>
      <c r="BE328" s="2" t="s">
        <v>5129</v>
      </c>
      <c r="BF328" s="2" t="s">
        <v>1905</v>
      </c>
      <c r="BG328" s="2" t="s">
        <v>1857</v>
      </c>
      <c r="BH328" s="2" t="s">
        <v>5639</v>
      </c>
      <c r="BI328" s="2" t="s">
        <v>1857</v>
      </c>
      <c r="BJ328" s="2" t="s">
        <v>1905</v>
      </c>
      <c r="BK328" s="2" t="s">
        <v>1844</v>
      </c>
      <c r="BL328" s="2" t="s">
        <v>1025</v>
      </c>
      <c r="BM328" s="2" t="s">
        <v>1844</v>
      </c>
      <c r="BN328" s="2" t="s">
        <v>1844</v>
      </c>
      <c r="BO328" s="2" t="s">
        <v>1844</v>
      </c>
      <c r="BP328" s="2" t="s">
        <v>1844</v>
      </c>
      <c r="BQ328" s="2" t="s">
        <v>5187</v>
      </c>
      <c r="BR328" s="2" t="s">
        <v>1844</v>
      </c>
      <c r="BS328" s="2" t="s">
        <v>1844</v>
      </c>
      <c r="BT328" s="2" t="s">
        <v>5640</v>
      </c>
      <c r="BU328" s="2" t="s">
        <v>1844</v>
      </c>
      <c r="BV328" s="2" t="s">
        <v>1844</v>
      </c>
      <c r="BW328" s="2" t="s">
        <v>1844</v>
      </c>
      <c r="BX328" s="2" t="s">
        <v>1844</v>
      </c>
      <c r="BY328" s="2" t="s">
        <v>1844</v>
      </c>
      <c r="BZ328" s="2" t="s">
        <v>1844</v>
      </c>
      <c r="CA328" s="2" t="s">
        <v>1844</v>
      </c>
      <c r="CB328" s="2" t="s">
        <v>1844</v>
      </c>
      <c r="CC328" s="2" t="s">
        <v>1844</v>
      </c>
      <c r="CD328" s="2" t="s">
        <v>1844</v>
      </c>
      <c r="CE328" s="2" t="s">
        <v>1854</v>
      </c>
      <c r="CF328" s="2" t="s">
        <v>1844</v>
      </c>
      <c r="CG328" s="2" t="s">
        <v>1844</v>
      </c>
      <c r="CH328" s="2" t="s">
        <v>1844</v>
      </c>
      <c r="CI328" s="2" t="s">
        <v>186</v>
      </c>
      <c r="CJ328" s="2" t="s">
        <v>1844</v>
      </c>
      <c r="CK328" s="2" t="s">
        <v>5132</v>
      </c>
      <c r="CL328" s="2" t="s">
        <v>1844</v>
      </c>
      <c r="CM328" s="2" t="s">
        <v>1844</v>
      </c>
      <c r="CN328" s="2" t="s">
        <v>1851</v>
      </c>
      <c r="CO328" s="2" t="s">
        <v>1855</v>
      </c>
      <c r="CP328" s="2" t="s">
        <v>1844</v>
      </c>
      <c r="CQ328" s="2" t="s">
        <v>1844</v>
      </c>
      <c r="CR328" s="2" t="s">
        <v>1847</v>
      </c>
      <c r="CS328" s="2" t="s">
        <v>1844</v>
      </c>
      <c r="CT328" s="2" t="s">
        <v>1844</v>
      </c>
      <c r="CU328" s="2" t="s">
        <v>1844</v>
      </c>
      <c r="CV328" s="2" t="s">
        <v>5134</v>
      </c>
      <c r="CW328" s="3">
        <v>44931</v>
      </c>
      <c r="CX328" s="3">
        <v>44931</v>
      </c>
      <c r="CY328" s="3">
        <v>44931</v>
      </c>
      <c r="CZ328" s="28">
        <v>200984</v>
      </c>
      <c r="DA328" s="4">
        <v>0</v>
      </c>
      <c r="DB328" s="3"/>
      <c r="DC328" s="3"/>
      <c r="DD328" s="3">
        <v>44931</v>
      </c>
      <c r="DE328" s="3">
        <v>44931</v>
      </c>
      <c r="DF328" s="3"/>
      <c r="DG328" s="3">
        <v>44931</v>
      </c>
      <c r="DH328" s="3"/>
      <c r="DI328" s="3">
        <v>44931</v>
      </c>
      <c r="DJ328" s="3">
        <v>44958</v>
      </c>
      <c r="DK328" s="28">
        <v>0</v>
      </c>
      <c r="DL328" s="3"/>
      <c r="DM328" s="28">
        <v>0</v>
      </c>
      <c r="DN328" s="28">
        <v>0</v>
      </c>
      <c r="DO328" s="3">
        <v>44931</v>
      </c>
      <c r="DP328" s="2" t="s">
        <v>5135</v>
      </c>
      <c r="DQ328" s="28">
        <v>0</v>
      </c>
      <c r="DR328" s="28">
        <v>0</v>
      </c>
      <c r="DS328" s="28">
        <v>0</v>
      </c>
      <c r="DT328" s="28">
        <v>200984</v>
      </c>
      <c r="DU328" s="2" t="s">
        <v>1844</v>
      </c>
    </row>
    <row r="329" spans="1:125" x14ac:dyDescent="0.25">
      <c r="A329" s="2" t="s">
        <v>3243</v>
      </c>
      <c r="B329" s="2" t="s">
        <v>1279</v>
      </c>
      <c r="C329" s="2" t="s">
        <v>238</v>
      </c>
      <c r="D329" s="2" t="s">
        <v>239</v>
      </c>
      <c r="E329" s="2" t="s">
        <v>1484</v>
      </c>
      <c r="F329" s="2" t="s">
        <v>5478</v>
      </c>
      <c r="G329" s="2" t="s">
        <v>10</v>
      </c>
      <c r="H329" s="2" t="s">
        <v>8</v>
      </c>
      <c r="I329" s="2" t="s">
        <v>5121</v>
      </c>
      <c r="J329" s="2" t="s">
        <v>5122</v>
      </c>
      <c r="K329" s="2" t="s">
        <v>1281</v>
      </c>
      <c r="L329" s="2" t="s">
        <v>5123</v>
      </c>
      <c r="M329" s="2" t="s">
        <v>3242</v>
      </c>
      <c r="N329" s="2" t="s">
        <v>1646</v>
      </c>
      <c r="O329" s="2" t="s">
        <v>1846</v>
      </c>
      <c r="P329" s="2" t="s">
        <v>1844</v>
      </c>
      <c r="Q329" s="2" t="s">
        <v>1299</v>
      </c>
      <c r="R329" s="2" t="s">
        <v>1844</v>
      </c>
      <c r="S329" s="2" t="s">
        <v>1844</v>
      </c>
      <c r="T329" s="2" t="s">
        <v>1278</v>
      </c>
      <c r="U329" s="2" t="s">
        <v>1844</v>
      </c>
      <c r="V329" s="2" t="s">
        <v>1844</v>
      </c>
      <c r="W329" s="2" t="s">
        <v>5125</v>
      </c>
      <c r="X329" s="2" t="s">
        <v>5126</v>
      </c>
      <c r="Y329" s="2" t="s">
        <v>1856</v>
      </c>
      <c r="Z329" s="2" t="s">
        <v>1281</v>
      </c>
      <c r="AA329" s="2" t="s">
        <v>1281</v>
      </c>
      <c r="AB329" s="2" t="s">
        <v>5127</v>
      </c>
      <c r="AC329" s="2" t="s">
        <v>1852</v>
      </c>
      <c r="AD329" s="2" t="s">
        <v>1844</v>
      </c>
      <c r="AE329" s="2" t="s">
        <v>1844</v>
      </c>
      <c r="AF329" s="2" t="s">
        <v>1844</v>
      </c>
      <c r="AG329" s="2" t="s">
        <v>1844</v>
      </c>
      <c r="AH329" s="2" t="s">
        <v>1844</v>
      </c>
      <c r="AI329" s="2" t="s">
        <v>1844</v>
      </c>
      <c r="AJ329" s="2" t="s">
        <v>1281</v>
      </c>
      <c r="AK329" s="2" t="s">
        <v>1844</v>
      </c>
      <c r="AL329" s="2" t="s">
        <v>185</v>
      </c>
      <c r="AM329" s="2" t="s">
        <v>1844</v>
      </c>
      <c r="AN329" s="2" t="s">
        <v>1844</v>
      </c>
      <c r="AO329" s="2" t="s">
        <v>1857</v>
      </c>
      <c r="AP329" s="2" t="s">
        <v>1857</v>
      </c>
      <c r="AQ329" s="2" t="s">
        <v>1844</v>
      </c>
      <c r="AR329" s="2" t="s">
        <v>1844</v>
      </c>
      <c r="AS329" s="2" t="s">
        <v>1844</v>
      </c>
      <c r="AT329" s="2" t="s">
        <v>1844</v>
      </c>
      <c r="AU329" s="2" t="s">
        <v>1844</v>
      </c>
      <c r="AV329" s="2" t="s">
        <v>1281</v>
      </c>
      <c r="AW329" s="2" t="s">
        <v>5128</v>
      </c>
      <c r="AX329" s="2" t="s">
        <v>1844</v>
      </c>
      <c r="AY329" s="2" t="s">
        <v>1752</v>
      </c>
      <c r="AZ329" s="2" t="s">
        <v>2829</v>
      </c>
      <c r="BA329" s="2" t="s">
        <v>1844</v>
      </c>
      <c r="BB329" s="2" t="s">
        <v>1844</v>
      </c>
      <c r="BC329" s="2" t="s">
        <v>1844</v>
      </c>
      <c r="BD329" s="2" t="s">
        <v>1844</v>
      </c>
      <c r="BE329" s="2" t="s">
        <v>5129</v>
      </c>
      <c r="BF329" s="2" t="s">
        <v>1905</v>
      </c>
      <c r="BG329" s="2" t="s">
        <v>1905</v>
      </c>
      <c r="BH329" s="2" t="s">
        <v>3245</v>
      </c>
      <c r="BI329" s="2" t="s">
        <v>1857</v>
      </c>
      <c r="BJ329" s="2" t="s">
        <v>2071</v>
      </c>
      <c r="BK329" s="2" t="s">
        <v>1844</v>
      </c>
      <c r="BL329" s="2" t="s">
        <v>1015</v>
      </c>
      <c r="BM329" s="2" t="s">
        <v>1844</v>
      </c>
      <c r="BN329" s="2" t="s">
        <v>1844</v>
      </c>
      <c r="BO329" s="2" t="s">
        <v>1844</v>
      </c>
      <c r="BP329" s="2" t="s">
        <v>1844</v>
      </c>
      <c r="BQ329" s="2" t="s">
        <v>5187</v>
      </c>
      <c r="BR329" s="2" t="s">
        <v>1844</v>
      </c>
      <c r="BS329" s="2" t="s">
        <v>1844</v>
      </c>
      <c r="BT329" s="2" t="s">
        <v>5641</v>
      </c>
      <c r="BU329" s="2" t="s">
        <v>1844</v>
      </c>
      <c r="BV329" s="2" t="s">
        <v>1844</v>
      </c>
      <c r="BW329" s="2" t="s">
        <v>1844</v>
      </c>
      <c r="BX329" s="2" t="s">
        <v>1844</v>
      </c>
      <c r="BY329" s="2" t="s">
        <v>1844</v>
      </c>
      <c r="BZ329" s="2" t="s">
        <v>1844</v>
      </c>
      <c r="CA329" s="2" t="s">
        <v>1844</v>
      </c>
      <c r="CB329" s="2" t="s">
        <v>1844</v>
      </c>
      <c r="CC329" s="2" t="s">
        <v>1844</v>
      </c>
      <c r="CD329" s="2" t="s">
        <v>1844</v>
      </c>
      <c r="CE329" s="2" t="s">
        <v>1854</v>
      </c>
      <c r="CF329" s="2" t="s">
        <v>1844</v>
      </c>
      <c r="CG329" s="2" t="s">
        <v>5131</v>
      </c>
      <c r="CH329" s="2" t="s">
        <v>1844</v>
      </c>
      <c r="CI329" s="2" t="s">
        <v>240</v>
      </c>
      <c r="CJ329" s="2" t="s">
        <v>1844</v>
      </c>
      <c r="CK329" s="2" t="s">
        <v>5132</v>
      </c>
      <c r="CL329" s="2" t="s">
        <v>1844</v>
      </c>
      <c r="CM329" s="2" t="s">
        <v>1844</v>
      </c>
      <c r="CN329" s="2" t="s">
        <v>1851</v>
      </c>
      <c r="CO329" s="2" t="s">
        <v>1855</v>
      </c>
      <c r="CP329" s="2" t="s">
        <v>1844</v>
      </c>
      <c r="CQ329" s="2" t="s">
        <v>1844</v>
      </c>
      <c r="CR329" s="2" t="s">
        <v>1847</v>
      </c>
      <c r="CS329" s="2" t="s">
        <v>1844</v>
      </c>
      <c r="CT329" s="2" t="s">
        <v>1844</v>
      </c>
      <c r="CU329" s="2" t="s">
        <v>5133</v>
      </c>
      <c r="CV329" s="2" t="s">
        <v>5134</v>
      </c>
      <c r="CW329" s="3">
        <v>44931</v>
      </c>
      <c r="CX329" s="3">
        <v>44930</v>
      </c>
      <c r="CY329" s="3">
        <v>44930</v>
      </c>
      <c r="CZ329" s="28">
        <v>753690</v>
      </c>
      <c r="DA329" s="4">
        <v>0</v>
      </c>
      <c r="DB329" s="3"/>
      <c r="DC329" s="3"/>
      <c r="DD329" s="3">
        <v>44931</v>
      </c>
      <c r="DE329" s="3">
        <v>44930</v>
      </c>
      <c r="DF329" s="3"/>
      <c r="DG329" s="3">
        <v>44931</v>
      </c>
      <c r="DH329" s="3">
        <v>44930</v>
      </c>
      <c r="DI329" s="3">
        <v>44930</v>
      </c>
      <c r="DJ329" s="3">
        <v>44958</v>
      </c>
      <c r="DK329" s="28">
        <v>0</v>
      </c>
      <c r="DL329" s="3"/>
      <c r="DM329" s="28">
        <v>0</v>
      </c>
      <c r="DN329" s="28">
        <v>0</v>
      </c>
      <c r="DO329" s="3">
        <v>44931</v>
      </c>
      <c r="DP329" s="2" t="s">
        <v>5135</v>
      </c>
      <c r="DQ329" s="28">
        <v>0</v>
      </c>
      <c r="DR329" s="28">
        <v>0</v>
      </c>
      <c r="DS329" s="28">
        <v>0</v>
      </c>
      <c r="DT329" s="28">
        <v>753690</v>
      </c>
      <c r="DU329" s="2" t="s">
        <v>1844</v>
      </c>
    </row>
    <row r="330" spans="1:125" x14ac:dyDescent="0.25">
      <c r="A330" s="2" t="s">
        <v>3393</v>
      </c>
      <c r="B330" s="2" t="s">
        <v>1291</v>
      </c>
      <c r="C330" s="2" t="s">
        <v>152</v>
      </c>
      <c r="D330" s="2" t="s">
        <v>153</v>
      </c>
      <c r="E330" s="2" t="s">
        <v>1497</v>
      </c>
      <c r="F330" s="2" t="s">
        <v>5478</v>
      </c>
      <c r="G330" s="2" t="s">
        <v>10</v>
      </c>
      <c r="H330" s="2" t="s">
        <v>67</v>
      </c>
      <c r="I330" s="2" t="s">
        <v>5121</v>
      </c>
      <c r="J330" s="2" t="s">
        <v>5122</v>
      </c>
      <c r="K330" s="2" t="s">
        <v>1281</v>
      </c>
      <c r="L330" s="2" t="s">
        <v>5148</v>
      </c>
      <c r="M330" s="2" t="s">
        <v>3392</v>
      </c>
      <c r="N330" s="2" t="s">
        <v>1645</v>
      </c>
      <c r="O330" s="2" t="s">
        <v>2176</v>
      </c>
      <c r="P330" s="2" t="s">
        <v>1844</v>
      </c>
      <c r="Q330" s="2" t="s">
        <v>1296</v>
      </c>
      <c r="R330" s="2" t="s">
        <v>1844</v>
      </c>
      <c r="S330" s="2" t="s">
        <v>1883</v>
      </c>
      <c r="T330" s="2" t="s">
        <v>1278</v>
      </c>
      <c r="U330" s="2" t="s">
        <v>1844</v>
      </c>
      <c r="V330" s="2" t="s">
        <v>1844</v>
      </c>
      <c r="W330" s="2" t="s">
        <v>5125</v>
      </c>
      <c r="X330" s="2" t="s">
        <v>5126</v>
      </c>
      <c r="Y330" s="2" t="s">
        <v>1866</v>
      </c>
      <c r="Z330" s="2" t="s">
        <v>1281</v>
      </c>
      <c r="AA330" s="2" t="s">
        <v>1281</v>
      </c>
      <c r="AB330" s="2" t="s">
        <v>5127</v>
      </c>
      <c r="AC330" s="2" t="s">
        <v>1852</v>
      </c>
      <c r="AD330" s="2" t="s">
        <v>1844</v>
      </c>
      <c r="AE330" s="2" t="s">
        <v>1844</v>
      </c>
      <c r="AF330" s="2" t="s">
        <v>1844</v>
      </c>
      <c r="AG330" s="2" t="s">
        <v>1844</v>
      </c>
      <c r="AH330" s="2" t="s">
        <v>1844</v>
      </c>
      <c r="AI330" s="2" t="s">
        <v>1844</v>
      </c>
      <c r="AJ330" s="2" t="s">
        <v>1281</v>
      </c>
      <c r="AK330" s="2" t="s">
        <v>1844</v>
      </c>
      <c r="AL330" s="2" t="s">
        <v>154</v>
      </c>
      <c r="AM330" s="2" t="s">
        <v>1844</v>
      </c>
      <c r="AN330" s="2" t="s">
        <v>1844</v>
      </c>
      <c r="AO330" s="2" t="s">
        <v>1857</v>
      </c>
      <c r="AP330" s="2" t="s">
        <v>1857</v>
      </c>
      <c r="AQ330" s="2" t="s">
        <v>1844</v>
      </c>
      <c r="AR330" s="2" t="s">
        <v>1844</v>
      </c>
      <c r="AS330" s="2" t="s">
        <v>1844</v>
      </c>
      <c r="AT330" s="2" t="s">
        <v>1844</v>
      </c>
      <c r="AU330" s="2" t="s">
        <v>1844</v>
      </c>
      <c r="AV330" s="2" t="s">
        <v>1281</v>
      </c>
      <c r="AW330" s="2" t="s">
        <v>5128</v>
      </c>
      <c r="AX330" s="2" t="s">
        <v>1844</v>
      </c>
      <c r="AY330" s="2" t="s">
        <v>1752</v>
      </c>
      <c r="AZ330" s="2" t="s">
        <v>2210</v>
      </c>
      <c r="BA330" s="2" t="s">
        <v>1844</v>
      </c>
      <c r="BB330" s="2" t="s">
        <v>1844</v>
      </c>
      <c r="BC330" s="2" t="s">
        <v>1844</v>
      </c>
      <c r="BD330" s="2" t="s">
        <v>1844</v>
      </c>
      <c r="BE330" s="2" t="s">
        <v>5129</v>
      </c>
      <c r="BF330" s="2" t="s">
        <v>1905</v>
      </c>
      <c r="BG330" s="2" t="s">
        <v>1905</v>
      </c>
      <c r="BH330" s="2" t="s">
        <v>3394</v>
      </c>
      <c r="BI330" s="2" t="s">
        <v>1857</v>
      </c>
      <c r="BJ330" s="2" t="s">
        <v>2043</v>
      </c>
      <c r="BK330" s="2" t="s">
        <v>1844</v>
      </c>
      <c r="BL330" s="2" t="s">
        <v>1025</v>
      </c>
      <c r="BM330" s="2" t="s">
        <v>1844</v>
      </c>
      <c r="BN330" s="2" t="s">
        <v>1882</v>
      </c>
      <c r="BO330" s="2" t="s">
        <v>1844</v>
      </c>
      <c r="BP330" s="2" t="s">
        <v>1844</v>
      </c>
      <c r="BQ330" s="2" t="s">
        <v>5187</v>
      </c>
      <c r="BR330" s="2" t="s">
        <v>1844</v>
      </c>
      <c r="BS330" s="2" t="s">
        <v>1844</v>
      </c>
      <c r="BT330" s="2" t="s">
        <v>5642</v>
      </c>
      <c r="BU330" s="2" t="s">
        <v>1844</v>
      </c>
      <c r="BV330" s="2" t="s">
        <v>1844</v>
      </c>
      <c r="BW330" s="2" t="s">
        <v>1844</v>
      </c>
      <c r="BX330" s="2" t="s">
        <v>1844</v>
      </c>
      <c r="BY330" s="2" t="s">
        <v>1844</v>
      </c>
      <c r="BZ330" s="2" t="s">
        <v>1844</v>
      </c>
      <c r="CA330" s="2" t="s">
        <v>1844</v>
      </c>
      <c r="CB330" s="2" t="s">
        <v>1844</v>
      </c>
      <c r="CC330" s="2" t="s">
        <v>1844</v>
      </c>
      <c r="CD330" s="2" t="s">
        <v>1844</v>
      </c>
      <c r="CE330" s="2" t="s">
        <v>1854</v>
      </c>
      <c r="CF330" s="2" t="s">
        <v>1844</v>
      </c>
      <c r="CG330" s="2" t="s">
        <v>5131</v>
      </c>
      <c r="CH330" s="2" t="s">
        <v>1844</v>
      </c>
      <c r="CI330" s="2" t="s">
        <v>155</v>
      </c>
      <c r="CJ330" s="2" t="s">
        <v>1844</v>
      </c>
      <c r="CK330" s="2" t="s">
        <v>5132</v>
      </c>
      <c r="CL330" s="2" t="s">
        <v>1844</v>
      </c>
      <c r="CM330" s="2" t="s">
        <v>1844</v>
      </c>
      <c r="CN330" s="2" t="s">
        <v>1851</v>
      </c>
      <c r="CO330" s="2" t="s">
        <v>1855</v>
      </c>
      <c r="CP330" s="2" t="s">
        <v>1844</v>
      </c>
      <c r="CQ330" s="2" t="s">
        <v>1844</v>
      </c>
      <c r="CR330" s="2" t="s">
        <v>1847</v>
      </c>
      <c r="CS330" s="2" t="s">
        <v>1884</v>
      </c>
      <c r="CT330" s="2" t="s">
        <v>1844</v>
      </c>
      <c r="CU330" s="2" t="s">
        <v>5133</v>
      </c>
      <c r="CV330" s="2" t="s">
        <v>5134</v>
      </c>
      <c r="CW330" s="3">
        <v>44959</v>
      </c>
      <c r="CX330" s="3">
        <v>44959</v>
      </c>
      <c r="CY330" s="3">
        <v>44959</v>
      </c>
      <c r="CZ330" s="28">
        <v>201086</v>
      </c>
      <c r="DA330" s="4">
        <v>0</v>
      </c>
      <c r="DB330" s="3"/>
      <c r="DC330" s="3"/>
      <c r="DD330" s="3">
        <v>44959</v>
      </c>
      <c r="DE330" s="3">
        <v>44959</v>
      </c>
      <c r="DF330" s="3"/>
      <c r="DG330" s="3">
        <v>44959</v>
      </c>
      <c r="DH330" s="3"/>
      <c r="DI330" s="3">
        <v>44959</v>
      </c>
      <c r="DJ330" s="3">
        <v>44986</v>
      </c>
      <c r="DK330" s="28">
        <v>0</v>
      </c>
      <c r="DL330" s="3"/>
      <c r="DM330" s="28">
        <v>0</v>
      </c>
      <c r="DN330" s="28">
        <v>0</v>
      </c>
      <c r="DO330" s="3">
        <v>44959</v>
      </c>
      <c r="DP330" s="2" t="s">
        <v>5135</v>
      </c>
      <c r="DQ330" s="28">
        <v>0</v>
      </c>
      <c r="DR330" s="28">
        <v>0</v>
      </c>
      <c r="DS330" s="28">
        <v>0</v>
      </c>
      <c r="DT330" s="28">
        <v>201086</v>
      </c>
      <c r="DU330" s="2" t="s">
        <v>1844</v>
      </c>
    </row>
    <row r="331" spans="1:125" x14ac:dyDescent="0.25">
      <c r="A331" s="2" t="s">
        <v>3624</v>
      </c>
      <c r="B331" s="2" t="s">
        <v>1291</v>
      </c>
      <c r="C331" s="2" t="s">
        <v>152</v>
      </c>
      <c r="D331" s="2" t="s">
        <v>153</v>
      </c>
      <c r="E331" s="2" t="s">
        <v>1519</v>
      </c>
      <c r="F331" s="2" t="s">
        <v>5478</v>
      </c>
      <c r="G331" s="2" t="s">
        <v>10</v>
      </c>
      <c r="H331" s="2" t="s">
        <v>67</v>
      </c>
      <c r="I331" s="2" t="s">
        <v>5121</v>
      </c>
      <c r="J331" s="2" t="s">
        <v>5122</v>
      </c>
      <c r="K331" s="2" t="s">
        <v>1281</v>
      </c>
      <c r="L331" s="2" t="s">
        <v>5148</v>
      </c>
      <c r="M331" s="2" t="s">
        <v>3623</v>
      </c>
      <c r="N331" s="2" t="s">
        <v>1645</v>
      </c>
      <c r="O331" s="2" t="s">
        <v>2176</v>
      </c>
      <c r="P331" s="2" t="s">
        <v>1844</v>
      </c>
      <c r="Q331" s="2" t="s">
        <v>1531</v>
      </c>
      <c r="R331" s="2" t="s">
        <v>1844</v>
      </c>
      <c r="S331" s="2" t="s">
        <v>1883</v>
      </c>
      <c r="T331" s="2" t="s">
        <v>1278</v>
      </c>
      <c r="U331" s="2" t="s">
        <v>1844</v>
      </c>
      <c r="V331" s="2" t="s">
        <v>1844</v>
      </c>
      <c r="W331" s="2" t="s">
        <v>5125</v>
      </c>
      <c r="X331" s="2" t="s">
        <v>5126</v>
      </c>
      <c r="Y331" s="2" t="s">
        <v>1866</v>
      </c>
      <c r="Z331" s="2" t="s">
        <v>1281</v>
      </c>
      <c r="AA331" s="2" t="s">
        <v>1281</v>
      </c>
      <c r="AB331" s="2" t="s">
        <v>5127</v>
      </c>
      <c r="AC331" s="2" t="s">
        <v>1852</v>
      </c>
      <c r="AD331" s="2" t="s">
        <v>1844</v>
      </c>
      <c r="AE331" s="2" t="s">
        <v>1844</v>
      </c>
      <c r="AF331" s="2" t="s">
        <v>1844</v>
      </c>
      <c r="AG331" s="2" t="s">
        <v>1844</v>
      </c>
      <c r="AH331" s="2" t="s">
        <v>1844</v>
      </c>
      <c r="AI331" s="2" t="s">
        <v>1844</v>
      </c>
      <c r="AJ331" s="2" t="s">
        <v>1281</v>
      </c>
      <c r="AK331" s="2" t="s">
        <v>1844</v>
      </c>
      <c r="AL331" s="2" t="s">
        <v>154</v>
      </c>
      <c r="AM331" s="2" t="s">
        <v>1844</v>
      </c>
      <c r="AN331" s="2" t="s">
        <v>1844</v>
      </c>
      <c r="AO331" s="2" t="s">
        <v>1857</v>
      </c>
      <c r="AP331" s="2" t="s">
        <v>1857</v>
      </c>
      <c r="AQ331" s="2" t="s">
        <v>1844</v>
      </c>
      <c r="AR331" s="2" t="s">
        <v>1844</v>
      </c>
      <c r="AS331" s="2" t="s">
        <v>1844</v>
      </c>
      <c r="AT331" s="2" t="s">
        <v>1844</v>
      </c>
      <c r="AU331" s="2" t="s">
        <v>1844</v>
      </c>
      <c r="AV331" s="2" t="s">
        <v>1281</v>
      </c>
      <c r="AW331" s="2" t="s">
        <v>5128</v>
      </c>
      <c r="AX331" s="2" t="s">
        <v>1844</v>
      </c>
      <c r="AY331" s="2" t="s">
        <v>1752</v>
      </c>
      <c r="AZ331" s="2" t="s">
        <v>2107</v>
      </c>
      <c r="BA331" s="2" t="s">
        <v>1844</v>
      </c>
      <c r="BB331" s="2" t="s">
        <v>1844</v>
      </c>
      <c r="BC331" s="2" t="s">
        <v>1844</v>
      </c>
      <c r="BD331" s="2" t="s">
        <v>1844</v>
      </c>
      <c r="BE331" s="2" t="s">
        <v>5129</v>
      </c>
      <c r="BF331" s="2" t="s">
        <v>1905</v>
      </c>
      <c r="BG331" s="2" t="s">
        <v>1905</v>
      </c>
      <c r="BH331" s="2" t="s">
        <v>3625</v>
      </c>
      <c r="BI331" s="2" t="s">
        <v>1857</v>
      </c>
      <c r="BJ331" s="2" t="s">
        <v>1905</v>
      </c>
      <c r="BK331" s="2" t="s">
        <v>1844</v>
      </c>
      <c r="BL331" s="2" t="s">
        <v>1025</v>
      </c>
      <c r="BM331" s="2" t="s">
        <v>1844</v>
      </c>
      <c r="BN331" s="2" t="s">
        <v>1882</v>
      </c>
      <c r="BO331" s="2" t="s">
        <v>1844</v>
      </c>
      <c r="BP331" s="2" t="s">
        <v>1844</v>
      </c>
      <c r="BQ331" s="2" t="s">
        <v>5187</v>
      </c>
      <c r="BR331" s="2" t="s">
        <v>1844</v>
      </c>
      <c r="BS331" s="2" t="s">
        <v>1844</v>
      </c>
      <c r="BT331" s="2" t="s">
        <v>5643</v>
      </c>
      <c r="BU331" s="2" t="s">
        <v>1844</v>
      </c>
      <c r="BV331" s="2" t="s">
        <v>1844</v>
      </c>
      <c r="BW331" s="2" t="s">
        <v>1844</v>
      </c>
      <c r="BX331" s="2" t="s">
        <v>1844</v>
      </c>
      <c r="BY331" s="2" t="s">
        <v>1844</v>
      </c>
      <c r="BZ331" s="2" t="s">
        <v>1844</v>
      </c>
      <c r="CA331" s="2" t="s">
        <v>1844</v>
      </c>
      <c r="CB331" s="2" t="s">
        <v>1844</v>
      </c>
      <c r="CC331" s="2" t="s">
        <v>1844</v>
      </c>
      <c r="CD331" s="2" t="s">
        <v>1844</v>
      </c>
      <c r="CE331" s="2" t="s">
        <v>1854</v>
      </c>
      <c r="CF331" s="2" t="s">
        <v>1844</v>
      </c>
      <c r="CG331" s="2" t="s">
        <v>1844</v>
      </c>
      <c r="CH331" s="2" t="s">
        <v>1844</v>
      </c>
      <c r="CI331" s="2" t="s">
        <v>155</v>
      </c>
      <c r="CJ331" s="2" t="s">
        <v>1844</v>
      </c>
      <c r="CK331" s="2" t="s">
        <v>5132</v>
      </c>
      <c r="CL331" s="2" t="s">
        <v>1844</v>
      </c>
      <c r="CM331" s="2" t="s">
        <v>1844</v>
      </c>
      <c r="CN331" s="2" t="s">
        <v>1851</v>
      </c>
      <c r="CO331" s="2" t="s">
        <v>1855</v>
      </c>
      <c r="CP331" s="2" t="s">
        <v>1844</v>
      </c>
      <c r="CQ331" s="2" t="s">
        <v>1844</v>
      </c>
      <c r="CR331" s="2" t="s">
        <v>1847</v>
      </c>
      <c r="CS331" s="2" t="s">
        <v>1884</v>
      </c>
      <c r="CT331" s="2" t="s">
        <v>1844</v>
      </c>
      <c r="CU331" s="2" t="s">
        <v>1844</v>
      </c>
      <c r="CV331" s="2" t="s">
        <v>5134</v>
      </c>
      <c r="CW331" s="3">
        <v>45017</v>
      </c>
      <c r="CX331" s="3">
        <v>45017</v>
      </c>
      <c r="CY331" s="3">
        <v>45017</v>
      </c>
      <c r="CZ331" s="28">
        <v>100492</v>
      </c>
      <c r="DA331" s="4">
        <v>0</v>
      </c>
      <c r="DB331" s="3"/>
      <c r="DC331" s="3"/>
      <c r="DD331" s="3">
        <v>45017</v>
      </c>
      <c r="DE331" s="3">
        <v>45017</v>
      </c>
      <c r="DF331" s="3"/>
      <c r="DG331" s="3">
        <v>45017</v>
      </c>
      <c r="DH331" s="3"/>
      <c r="DI331" s="3">
        <v>45017</v>
      </c>
      <c r="DJ331" s="3">
        <v>45078</v>
      </c>
      <c r="DK331" s="28">
        <v>0</v>
      </c>
      <c r="DL331" s="3"/>
      <c r="DM331" s="28">
        <v>0</v>
      </c>
      <c r="DN331" s="28">
        <v>0</v>
      </c>
      <c r="DO331" s="3">
        <v>45017</v>
      </c>
      <c r="DP331" s="2" t="s">
        <v>5135</v>
      </c>
      <c r="DQ331" s="28">
        <v>0</v>
      </c>
      <c r="DR331" s="28">
        <v>0</v>
      </c>
      <c r="DS331" s="28">
        <v>0</v>
      </c>
      <c r="DT331" s="28">
        <v>100492</v>
      </c>
      <c r="DU331" s="2" t="s">
        <v>1844</v>
      </c>
    </row>
    <row r="332" spans="1:125" x14ac:dyDescent="0.25">
      <c r="A332" s="2" t="s">
        <v>3607</v>
      </c>
      <c r="B332" s="2" t="s">
        <v>1279</v>
      </c>
      <c r="C332" s="2" t="s">
        <v>238</v>
      </c>
      <c r="D332" s="2" t="s">
        <v>239</v>
      </c>
      <c r="E332" s="2" t="s">
        <v>1525</v>
      </c>
      <c r="F332" s="2" t="s">
        <v>5478</v>
      </c>
      <c r="G332" s="2" t="s">
        <v>10</v>
      </c>
      <c r="H332" s="2" t="s">
        <v>60</v>
      </c>
      <c r="I332" s="2" t="s">
        <v>5121</v>
      </c>
      <c r="J332" s="2" t="s">
        <v>5122</v>
      </c>
      <c r="K332" s="2" t="s">
        <v>1281</v>
      </c>
      <c r="L332" s="2" t="s">
        <v>5148</v>
      </c>
      <c r="M332" s="2" t="s">
        <v>3606</v>
      </c>
      <c r="N332" s="2" t="s">
        <v>1645</v>
      </c>
      <c r="O332" s="2" t="s">
        <v>1846</v>
      </c>
      <c r="P332" s="2" t="s">
        <v>1844</v>
      </c>
      <c r="Q332" s="2" t="s">
        <v>1531</v>
      </c>
      <c r="R332" s="2" t="s">
        <v>1844</v>
      </c>
      <c r="S332" s="2" t="s">
        <v>1844</v>
      </c>
      <c r="T332" s="2" t="s">
        <v>1278</v>
      </c>
      <c r="U332" s="2" t="s">
        <v>1844</v>
      </c>
      <c r="V332" s="2" t="s">
        <v>1844</v>
      </c>
      <c r="W332" s="2" t="s">
        <v>5125</v>
      </c>
      <c r="X332" s="2" t="s">
        <v>5126</v>
      </c>
      <c r="Y332" s="2" t="s">
        <v>1856</v>
      </c>
      <c r="Z332" s="2" t="s">
        <v>1281</v>
      </c>
      <c r="AA332" s="2" t="s">
        <v>1281</v>
      </c>
      <c r="AB332" s="2" t="s">
        <v>5127</v>
      </c>
      <c r="AC332" s="2" t="s">
        <v>1852</v>
      </c>
      <c r="AD332" s="2" t="s">
        <v>1844</v>
      </c>
      <c r="AE332" s="2" t="s">
        <v>1844</v>
      </c>
      <c r="AF332" s="2" t="s">
        <v>1844</v>
      </c>
      <c r="AG332" s="2" t="s">
        <v>1844</v>
      </c>
      <c r="AH332" s="2" t="s">
        <v>1844</v>
      </c>
      <c r="AI332" s="2" t="s">
        <v>1844</v>
      </c>
      <c r="AJ332" s="2" t="s">
        <v>1281</v>
      </c>
      <c r="AK332" s="2" t="s">
        <v>1844</v>
      </c>
      <c r="AL332" s="2" t="s">
        <v>185</v>
      </c>
      <c r="AM332" s="2" t="s">
        <v>1844</v>
      </c>
      <c r="AN332" s="2" t="s">
        <v>1844</v>
      </c>
      <c r="AO332" s="2" t="s">
        <v>1857</v>
      </c>
      <c r="AP332" s="2" t="s">
        <v>1857</v>
      </c>
      <c r="AQ332" s="2" t="s">
        <v>1844</v>
      </c>
      <c r="AR332" s="2" t="s">
        <v>1844</v>
      </c>
      <c r="AS332" s="2" t="s">
        <v>1844</v>
      </c>
      <c r="AT332" s="2" t="s">
        <v>1844</v>
      </c>
      <c r="AU332" s="2" t="s">
        <v>1844</v>
      </c>
      <c r="AV332" s="2" t="s">
        <v>1281</v>
      </c>
      <c r="AW332" s="2" t="s">
        <v>5128</v>
      </c>
      <c r="AX332" s="2" t="s">
        <v>1844</v>
      </c>
      <c r="AY332" s="2" t="s">
        <v>1752</v>
      </c>
      <c r="AZ332" s="2" t="s">
        <v>2095</v>
      </c>
      <c r="BA332" s="2" t="s">
        <v>1844</v>
      </c>
      <c r="BB332" s="2" t="s">
        <v>1844</v>
      </c>
      <c r="BC332" s="2" t="s">
        <v>1844</v>
      </c>
      <c r="BD332" s="2" t="s">
        <v>1844</v>
      </c>
      <c r="BE332" s="2" t="s">
        <v>5129</v>
      </c>
      <c r="BF332" s="2" t="s">
        <v>5462</v>
      </c>
      <c r="BG332" s="2" t="s">
        <v>5462</v>
      </c>
      <c r="BH332" s="2" t="s">
        <v>5644</v>
      </c>
      <c r="BI332" s="2" t="s">
        <v>1857</v>
      </c>
      <c r="BJ332" s="2" t="s">
        <v>2125</v>
      </c>
      <c r="BK332" s="2" t="s">
        <v>1844</v>
      </c>
      <c r="BL332" s="2" t="s">
        <v>1015</v>
      </c>
      <c r="BM332" s="2" t="s">
        <v>1844</v>
      </c>
      <c r="BN332" s="2" t="s">
        <v>1844</v>
      </c>
      <c r="BO332" s="2" t="s">
        <v>1844</v>
      </c>
      <c r="BP332" s="2" t="s">
        <v>1844</v>
      </c>
      <c r="BQ332" s="2" t="s">
        <v>5213</v>
      </c>
      <c r="BR332" s="2" t="s">
        <v>1844</v>
      </c>
      <c r="BS332" s="2" t="s">
        <v>1844</v>
      </c>
      <c r="BT332" s="2" t="s">
        <v>5645</v>
      </c>
      <c r="BU332" s="2" t="s">
        <v>1844</v>
      </c>
      <c r="BV332" s="2" t="s">
        <v>1844</v>
      </c>
      <c r="BW332" s="2" t="s">
        <v>1844</v>
      </c>
      <c r="BX332" s="2" t="s">
        <v>1844</v>
      </c>
      <c r="BY332" s="2" t="s">
        <v>1844</v>
      </c>
      <c r="BZ332" s="2" t="s">
        <v>1844</v>
      </c>
      <c r="CA332" s="2" t="s">
        <v>1844</v>
      </c>
      <c r="CB332" s="2" t="s">
        <v>1844</v>
      </c>
      <c r="CC332" s="2" t="s">
        <v>1844</v>
      </c>
      <c r="CD332" s="2" t="s">
        <v>1844</v>
      </c>
      <c r="CE332" s="2" t="s">
        <v>1854</v>
      </c>
      <c r="CF332" s="2" t="s">
        <v>1844</v>
      </c>
      <c r="CG332" s="2" t="s">
        <v>1844</v>
      </c>
      <c r="CH332" s="2" t="s">
        <v>1844</v>
      </c>
      <c r="CI332" s="2" t="s">
        <v>240</v>
      </c>
      <c r="CJ332" s="2" t="s">
        <v>1844</v>
      </c>
      <c r="CK332" s="2" t="s">
        <v>5132</v>
      </c>
      <c r="CL332" s="2" t="s">
        <v>1844</v>
      </c>
      <c r="CM332" s="2" t="s">
        <v>1844</v>
      </c>
      <c r="CN332" s="2" t="s">
        <v>1851</v>
      </c>
      <c r="CO332" s="2" t="s">
        <v>1855</v>
      </c>
      <c r="CP332" s="2" t="s">
        <v>1844</v>
      </c>
      <c r="CQ332" s="2" t="s">
        <v>1844</v>
      </c>
      <c r="CR332" s="2" t="s">
        <v>1847</v>
      </c>
      <c r="CS332" s="2" t="s">
        <v>1844</v>
      </c>
      <c r="CT332" s="2" t="s">
        <v>1844</v>
      </c>
      <c r="CU332" s="2" t="s">
        <v>1844</v>
      </c>
      <c r="CV332" s="2" t="s">
        <v>5134</v>
      </c>
      <c r="CW332" s="3">
        <v>45013</v>
      </c>
      <c r="CX332" s="3">
        <v>45013</v>
      </c>
      <c r="CY332" s="3">
        <v>45013</v>
      </c>
      <c r="CZ332" s="28">
        <v>50246</v>
      </c>
      <c r="DA332" s="4">
        <v>0</v>
      </c>
      <c r="DB332" s="3"/>
      <c r="DC332" s="3"/>
      <c r="DD332" s="3">
        <v>45013</v>
      </c>
      <c r="DE332" s="3">
        <v>45013</v>
      </c>
      <c r="DF332" s="3"/>
      <c r="DG332" s="3">
        <v>45013</v>
      </c>
      <c r="DH332" s="3"/>
      <c r="DI332" s="3">
        <v>45013</v>
      </c>
      <c r="DJ332" s="3">
        <v>45405</v>
      </c>
      <c r="DK332" s="28">
        <v>0</v>
      </c>
      <c r="DL332" s="3"/>
      <c r="DM332" s="28">
        <v>0</v>
      </c>
      <c r="DN332" s="28">
        <v>0</v>
      </c>
      <c r="DO332" s="3">
        <v>45013</v>
      </c>
      <c r="DP332" s="2" t="s">
        <v>5135</v>
      </c>
      <c r="DQ332" s="28">
        <v>0</v>
      </c>
      <c r="DR332" s="28">
        <v>0</v>
      </c>
      <c r="DS332" s="28">
        <v>0</v>
      </c>
      <c r="DT332" s="28">
        <v>50246</v>
      </c>
      <c r="DU332" s="2" t="s">
        <v>1844</v>
      </c>
    </row>
    <row r="333" spans="1:125" x14ac:dyDescent="0.25">
      <c r="A333" s="2" t="s">
        <v>3615</v>
      </c>
      <c r="B333" s="2" t="s">
        <v>1298</v>
      </c>
      <c r="C333" s="2" t="s">
        <v>325</v>
      </c>
      <c r="D333" s="2" t="s">
        <v>326</v>
      </c>
      <c r="E333" s="2" t="s">
        <v>1526</v>
      </c>
      <c r="F333" s="2" t="s">
        <v>5478</v>
      </c>
      <c r="G333" s="2" t="s">
        <v>10</v>
      </c>
      <c r="H333" s="2" t="s">
        <v>67</v>
      </c>
      <c r="I333" s="2" t="s">
        <v>5121</v>
      </c>
      <c r="J333" s="2" t="s">
        <v>5122</v>
      </c>
      <c r="K333" s="2" t="s">
        <v>1281</v>
      </c>
      <c r="L333" s="2" t="s">
        <v>5123</v>
      </c>
      <c r="M333" s="2" t="s">
        <v>3614</v>
      </c>
      <c r="N333" s="2" t="s">
        <v>1645</v>
      </c>
      <c r="O333" s="2" t="s">
        <v>1960</v>
      </c>
      <c r="P333" s="2" t="s">
        <v>1844</v>
      </c>
      <c r="Q333" s="2" t="s">
        <v>1296</v>
      </c>
      <c r="R333" s="2" t="s">
        <v>1844</v>
      </c>
      <c r="S333" s="2" t="s">
        <v>1844</v>
      </c>
      <c r="T333" s="2" t="s">
        <v>1278</v>
      </c>
      <c r="U333" s="2" t="s">
        <v>1844</v>
      </c>
      <c r="V333" s="2" t="s">
        <v>1844</v>
      </c>
      <c r="W333" s="2" t="s">
        <v>5125</v>
      </c>
      <c r="X333" s="2" t="s">
        <v>5126</v>
      </c>
      <c r="Y333" s="2" t="s">
        <v>1914</v>
      </c>
      <c r="Z333" s="2" t="s">
        <v>1281</v>
      </c>
      <c r="AA333" s="2" t="s">
        <v>1281</v>
      </c>
      <c r="AB333" s="2" t="s">
        <v>5127</v>
      </c>
      <c r="AC333" s="2" t="s">
        <v>1852</v>
      </c>
      <c r="AD333" s="2" t="s">
        <v>1844</v>
      </c>
      <c r="AE333" s="2" t="s">
        <v>1844</v>
      </c>
      <c r="AF333" s="2" t="s">
        <v>1844</v>
      </c>
      <c r="AG333" s="2" t="s">
        <v>1844</v>
      </c>
      <c r="AH333" s="2" t="s">
        <v>1844</v>
      </c>
      <c r="AI333" s="2" t="s">
        <v>1844</v>
      </c>
      <c r="AJ333" s="2" t="s">
        <v>1281</v>
      </c>
      <c r="AK333" s="2" t="s">
        <v>1844</v>
      </c>
      <c r="AL333" s="2" t="s">
        <v>120</v>
      </c>
      <c r="AM333" s="2" t="s">
        <v>1844</v>
      </c>
      <c r="AN333" s="2" t="s">
        <v>1844</v>
      </c>
      <c r="AO333" s="2" t="s">
        <v>1857</v>
      </c>
      <c r="AP333" s="2" t="s">
        <v>1857</v>
      </c>
      <c r="AQ333" s="2" t="s">
        <v>1844</v>
      </c>
      <c r="AR333" s="2" t="s">
        <v>1844</v>
      </c>
      <c r="AS333" s="2" t="s">
        <v>1844</v>
      </c>
      <c r="AT333" s="2" t="s">
        <v>1844</v>
      </c>
      <c r="AU333" s="2" t="s">
        <v>1844</v>
      </c>
      <c r="AV333" s="2" t="s">
        <v>1281</v>
      </c>
      <c r="AW333" s="2" t="s">
        <v>5128</v>
      </c>
      <c r="AX333" s="2" t="s">
        <v>1844</v>
      </c>
      <c r="AY333" s="2" t="s">
        <v>1752</v>
      </c>
      <c r="AZ333" s="2" t="s">
        <v>1918</v>
      </c>
      <c r="BA333" s="2" t="s">
        <v>1844</v>
      </c>
      <c r="BB333" s="2" t="s">
        <v>1844</v>
      </c>
      <c r="BC333" s="2" t="s">
        <v>1844</v>
      </c>
      <c r="BD333" s="2" t="s">
        <v>1844</v>
      </c>
      <c r="BE333" s="2" t="s">
        <v>5129</v>
      </c>
      <c r="BF333" s="2" t="s">
        <v>1905</v>
      </c>
      <c r="BG333" s="2" t="s">
        <v>1905</v>
      </c>
      <c r="BH333" s="2" t="s">
        <v>3617</v>
      </c>
      <c r="BI333" s="2" t="s">
        <v>1857</v>
      </c>
      <c r="BJ333" s="2" t="s">
        <v>1857</v>
      </c>
      <c r="BK333" s="2" t="s">
        <v>1844</v>
      </c>
      <c r="BL333" s="2" t="s">
        <v>1025</v>
      </c>
      <c r="BM333" s="2" t="s">
        <v>1844</v>
      </c>
      <c r="BN333" s="2" t="s">
        <v>1844</v>
      </c>
      <c r="BO333" s="2" t="s">
        <v>1844</v>
      </c>
      <c r="BP333" s="2" t="s">
        <v>1844</v>
      </c>
      <c r="BQ333" s="2" t="s">
        <v>5187</v>
      </c>
      <c r="BR333" s="2" t="s">
        <v>1844</v>
      </c>
      <c r="BS333" s="2" t="s">
        <v>1844</v>
      </c>
      <c r="BT333" s="2" t="s">
        <v>5646</v>
      </c>
      <c r="BU333" s="2" t="s">
        <v>1844</v>
      </c>
      <c r="BV333" s="2" t="s">
        <v>1844</v>
      </c>
      <c r="BW333" s="2" t="s">
        <v>1844</v>
      </c>
      <c r="BX333" s="2" t="s">
        <v>1844</v>
      </c>
      <c r="BY333" s="2" t="s">
        <v>1844</v>
      </c>
      <c r="BZ333" s="2" t="s">
        <v>1844</v>
      </c>
      <c r="CA333" s="2" t="s">
        <v>1844</v>
      </c>
      <c r="CB333" s="2" t="s">
        <v>1844</v>
      </c>
      <c r="CC333" s="2" t="s">
        <v>1844</v>
      </c>
      <c r="CD333" s="2" t="s">
        <v>1844</v>
      </c>
      <c r="CE333" s="2" t="s">
        <v>1854</v>
      </c>
      <c r="CF333" s="2" t="s">
        <v>1844</v>
      </c>
      <c r="CG333" s="2" t="s">
        <v>5131</v>
      </c>
      <c r="CH333" s="2" t="s">
        <v>1844</v>
      </c>
      <c r="CI333" s="2" t="s">
        <v>121</v>
      </c>
      <c r="CJ333" s="2" t="s">
        <v>1844</v>
      </c>
      <c r="CK333" s="2" t="s">
        <v>5132</v>
      </c>
      <c r="CL333" s="2" t="s">
        <v>1844</v>
      </c>
      <c r="CM333" s="2" t="s">
        <v>1844</v>
      </c>
      <c r="CN333" s="2" t="s">
        <v>1851</v>
      </c>
      <c r="CO333" s="2" t="s">
        <v>1855</v>
      </c>
      <c r="CP333" s="2" t="s">
        <v>1844</v>
      </c>
      <c r="CQ333" s="2" t="s">
        <v>1844</v>
      </c>
      <c r="CR333" s="2" t="s">
        <v>1847</v>
      </c>
      <c r="CS333" s="2" t="s">
        <v>1844</v>
      </c>
      <c r="CT333" s="2" t="s">
        <v>1844</v>
      </c>
      <c r="CU333" s="2" t="s">
        <v>5133</v>
      </c>
      <c r="CV333" s="2" t="s">
        <v>5134</v>
      </c>
      <c r="CW333" s="3">
        <v>45013</v>
      </c>
      <c r="CX333" s="3">
        <v>45013</v>
      </c>
      <c r="CY333" s="3">
        <v>45013</v>
      </c>
      <c r="CZ333" s="28">
        <v>166817</v>
      </c>
      <c r="DA333" s="4">
        <v>0</v>
      </c>
      <c r="DB333" s="3"/>
      <c r="DC333" s="3"/>
      <c r="DD333" s="3">
        <v>45013</v>
      </c>
      <c r="DE333" s="3">
        <v>45013</v>
      </c>
      <c r="DF333" s="3"/>
      <c r="DG333" s="3">
        <v>45013</v>
      </c>
      <c r="DH333" s="3"/>
      <c r="DI333" s="3">
        <v>45013</v>
      </c>
      <c r="DJ333" s="3">
        <v>45078</v>
      </c>
      <c r="DK333" s="28">
        <v>0</v>
      </c>
      <c r="DL333" s="3"/>
      <c r="DM333" s="28">
        <v>0</v>
      </c>
      <c r="DN333" s="28">
        <v>0</v>
      </c>
      <c r="DO333" s="3">
        <v>45013</v>
      </c>
      <c r="DP333" s="2" t="s">
        <v>5135</v>
      </c>
      <c r="DQ333" s="28">
        <v>0</v>
      </c>
      <c r="DR333" s="28">
        <v>0</v>
      </c>
      <c r="DS333" s="28">
        <v>0</v>
      </c>
      <c r="DT333" s="28">
        <v>166817</v>
      </c>
      <c r="DU333" s="2" t="s">
        <v>1844</v>
      </c>
    </row>
    <row r="334" spans="1:125" x14ac:dyDescent="0.25">
      <c r="A334" s="2" t="s">
        <v>3567</v>
      </c>
      <c r="B334" s="2" t="s">
        <v>1295</v>
      </c>
      <c r="C334" s="2" t="s">
        <v>51</v>
      </c>
      <c r="D334" s="2" t="s">
        <v>52</v>
      </c>
      <c r="E334" s="2" t="s">
        <v>1521</v>
      </c>
      <c r="F334" s="2" t="s">
        <v>5478</v>
      </c>
      <c r="G334" s="2" t="s">
        <v>10</v>
      </c>
      <c r="H334" s="2" t="s">
        <v>60</v>
      </c>
      <c r="I334" s="2" t="s">
        <v>5121</v>
      </c>
      <c r="J334" s="2" t="s">
        <v>5122</v>
      </c>
      <c r="K334" s="2" t="s">
        <v>1281</v>
      </c>
      <c r="L334" s="2" t="s">
        <v>5139</v>
      </c>
      <c r="M334" s="2" t="s">
        <v>3566</v>
      </c>
      <c r="N334" s="2" t="s">
        <v>1646</v>
      </c>
      <c r="O334" s="2" t="s">
        <v>1870</v>
      </c>
      <c r="P334" s="2" t="s">
        <v>1844</v>
      </c>
      <c r="Q334" s="2" t="s">
        <v>1299</v>
      </c>
      <c r="R334" s="2" t="s">
        <v>1844</v>
      </c>
      <c r="S334" s="2" t="s">
        <v>1875</v>
      </c>
      <c r="T334" s="2" t="s">
        <v>1278</v>
      </c>
      <c r="U334" s="2" t="s">
        <v>1844</v>
      </c>
      <c r="V334" s="2" t="s">
        <v>1844</v>
      </c>
      <c r="W334" s="2" t="s">
        <v>5125</v>
      </c>
      <c r="X334" s="2" t="s">
        <v>5126</v>
      </c>
      <c r="Y334" s="2" t="s">
        <v>1871</v>
      </c>
      <c r="Z334" s="2" t="s">
        <v>1281</v>
      </c>
      <c r="AA334" s="2" t="s">
        <v>1281</v>
      </c>
      <c r="AB334" s="2" t="s">
        <v>5127</v>
      </c>
      <c r="AC334" s="2" t="s">
        <v>1852</v>
      </c>
      <c r="AD334" s="2" t="s">
        <v>1844</v>
      </c>
      <c r="AE334" s="2" t="s">
        <v>1844</v>
      </c>
      <c r="AF334" s="2" t="s">
        <v>1873</v>
      </c>
      <c r="AG334" s="2" t="s">
        <v>1844</v>
      </c>
      <c r="AH334" s="2" t="s">
        <v>1844</v>
      </c>
      <c r="AI334" s="2" t="s">
        <v>1844</v>
      </c>
      <c r="AJ334" s="2" t="s">
        <v>1281</v>
      </c>
      <c r="AK334" s="2" t="s">
        <v>1844</v>
      </c>
      <c r="AL334" s="2" t="s">
        <v>53</v>
      </c>
      <c r="AM334" s="2" t="s">
        <v>1844</v>
      </c>
      <c r="AN334" s="2" t="s">
        <v>1844</v>
      </c>
      <c r="AO334" s="2" t="s">
        <v>1857</v>
      </c>
      <c r="AP334" s="2" t="s">
        <v>1857</v>
      </c>
      <c r="AQ334" s="2" t="s">
        <v>1844</v>
      </c>
      <c r="AR334" s="2" t="s">
        <v>1844</v>
      </c>
      <c r="AS334" s="2" t="s">
        <v>1844</v>
      </c>
      <c r="AT334" s="2" t="s">
        <v>1844</v>
      </c>
      <c r="AU334" s="2" t="s">
        <v>1844</v>
      </c>
      <c r="AV334" s="2" t="s">
        <v>1281</v>
      </c>
      <c r="AW334" s="2" t="s">
        <v>5128</v>
      </c>
      <c r="AX334" s="2" t="s">
        <v>1844</v>
      </c>
      <c r="AY334" s="2" t="s">
        <v>1752</v>
      </c>
      <c r="AZ334" s="2" t="s">
        <v>2107</v>
      </c>
      <c r="BA334" s="2" t="s">
        <v>1844</v>
      </c>
      <c r="BB334" s="2" t="s">
        <v>1844</v>
      </c>
      <c r="BC334" s="2" t="s">
        <v>1844</v>
      </c>
      <c r="BD334" s="2" t="s">
        <v>1844</v>
      </c>
      <c r="BE334" s="2" t="s">
        <v>5129</v>
      </c>
      <c r="BF334" s="2" t="s">
        <v>1961</v>
      </c>
      <c r="BG334" s="2" t="s">
        <v>1961</v>
      </c>
      <c r="BH334" s="2" t="s">
        <v>5647</v>
      </c>
      <c r="BI334" s="2" t="s">
        <v>1857</v>
      </c>
      <c r="BJ334" s="2" t="s">
        <v>1905</v>
      </c>
      <c r="BK334" s="2" t="s">
        <v>1844</v>
      </c>
      <c r="BL334" s="2" t="s">
        <v>1025</v>
      </c>
      <c r="BM334" s="2" t="s">
        <v>1844</v>
      </c>
      <c r="BN334" s="2" t="s">
        <v>1872</v>
      </c>
      <c r="BO334" s="2" t="s">
        <v>1844</v>
      </c>
      <c r="BP334" s="2" t="s">
        <v>1844</v>
      </c>
      <c r="BQ334" s="2" t="s">
        <v>5187</v>
      </c>
      <c r="BR334" s="2" t="s">
        <v>1844</v>
      </c>
      <c r="BS334" s="2" t="s">
        <v>1844</v>
      </c>
      <c r="BT334" s="2" t="s">
        <v>5648</v>
      </c>
      <c r="BU334" s="2" t="s">
        <v>1844</v>
      </c>
      <c r="BV334" s="2" t="s">
        <v>1844</v>
      </c>
      <c r="BW334" s="2" t="s">
        <v>1844</v>
      </c>
      <c r="BX334" s="2" t="s">
        <v>1844</v>
      </c>
      <c r="BY334" s="2" t="s">
        <v>1844</v>
      </c>
      <c r="BZ334" s="2" t="s">
        <v>1844</v>
      </c>
      <c r="CA334" s="2" t="s">
        <v>1844</v>
      </c>
      <c r="CB334" s="2" t="s">
        <v>1844</v>
      </c>
      <c r="CC334" s="2" t="s">
        <v>1844</v>
      </c>
      <c r="CD334" s="2" t="s">
        <v>1844</v>
      </c>
      <c r="CE334" s="2" t="s">
        <v>1854</v>
      </c>
      <c r="CF334" s="2" t="s">
        <v>1844</v>
      </c>
      <c r="CG334" s="2" t="s">
        <v>5131</v>
      </c>
      <c r="CH334" s="2" t="s">
        <v>1844</v>
      </c>
      <c r="CI334" s="2" t="s">
        <v>55</v>
      </c>
      <c r="CJ334" s="2" t="s">
        <v>1844</v>
      </c>
      <c r="CK334" s="2" t="s">
        <v>5132</v>
      </c>
      <c r="CL334" s="2" t="s">
        <v>1844</v>
      </c>
      <c r="CM334" s="2" t="s">
        <v>1844</v>
      </c>
      <c r="CN334" s="2" t="s">
        <v>1851</v>
      </c>
      <c r="CO334" s="2" t="s">
        <v>1855</v>
      </c>
      <c r="CP334" s="2" t="s">
        <v>1844</v>
      </c>
      <c r="CQ334" s="2" t="s">
        <v>1844</v>
      </c>
      <c r="CR334" s="2" t="s">
        <v>1847</v>
      </c>
      <c r="CS334" s="2" t="s">
        <v>1876</v>
      </c>
      <c r="CT334" s="2" t="s">
        <v>1844</v>
      </c>
      <c r="CU334" s="2" t="s">
        <v>5133</v>
      </c>
      <c r="CV334" s="2" t="s">
        <v>5134</v>
      </c>
      <c r="CW334" s="3">
        <v>45007</v>
      </c>
      <c r="CX334" s="3">
        <v>45006</v>
      </c>
      <c r="CY334" s="3">
        <v>45007</v>
      </c>
      <c r="CZ334" s="28">
        <v>100492</v>
      </c>
      <c r="DA334" s="4">
        <v>0</v>
      </c>
      <c r="DB334" s="3"/>
      <c r="DC334" s="3"/>
      <c r="DD334" s="3">
        <v>45007</v>
      </c>
      <c r="DE334" s="3">
        <v>45006</v>
      </c>
      <c r="DF334" s="3"/>
      <c r="DG334" s="3">
        <v>45007</v>
      </c>
      <c r="DH334" s="3">
        <v>45006</v>
      </c>
      <c r="DI334" s="3">
        <v>45006</v>
      </c>
      <c r="DJ334" s="3">
        <v>45017</v>
      </c>
      <c r="DK334" s="28">
        <v>0</v>
      </c>
      <c r="DL334" s="3"/>
      <c r="DM334" s="28">
        <v>0</v>
      </c>
      <c r="DN334" s="28">
        <v>0</v>
      </c>
      <c r="DO334" s="3">
        <v>45007</v>
      </c>
      <c r="DP334" s="2" t="s">
        <v>5135</v>
      </c>
      <c r="DQ334" s="28">
        <v>0</v>
      </c>
      <c r="DR334" s="28">
        <v>0</v>
      </c>
      <c r="DS334" s="28">
        <v>0</v>
      </c>
      <c r="DT334" s="28">
        <v>100492</v>
      </c>
      <c r="DU334" s="2" t="s">
        <v>1844</v>
      </c>
    </row>
    <row r="335" spans="1:125" x14ac:dyDescent="0.25">
      <c r="A335" s="2" t="s">
        <v>3569</v>
      </c>
      <c r="B335" s="2" t="s">
        <v>1279</v>
      </c>
      <c r="C335" s="2" t="s">
        <v>238</v>
      </c>
      <c r="D335" s="2" t="s">
        <v>239</v>
      </c>
      <c r="E335" s="2" t="s">
        <v>1523</v>
      </c>
      <c r="F335" s="2" t="s">
        <v>5478</v>
      </c>
      <c r="G335" s="2" t="s">
        <v>10</v>
      </c>
      <c r="H335" s="2" t="s">
        <v>67</v>
      </c>
      <c r="I335" s="2" t="s">
        <v>5121</v>
      </c>
      <c r="J335" s="2" t="s">
        <v>5122</v>
      </c>
      <c r="K335" s="2" t="s">
        <v>1281</v>
      </c>
      <c r="L335" s="2" t="s">
        <v>5123</v>
      </c>
      <c r="M335" s="2" t="s">
        <v>3568</v>
      </c>
      <c r="N335" s="2" t="s">
        <v>1645</v>
      </c>
      <c r="O335" s="2" t="s">
        <v>1846</v>
      </c>
      <c r="P335" s="2" t="s">
        <v>1844</v>
      </c>
      <c r="Q335" s="2" t="s">
        <v>1296</v>
      </c>
      <c r="R335" s="2" t="s">
        <v>1844</v>
      </c>
      <c r="S335" s="2" t="s">
        <v>1844</v>
      </c>
      <c r="T335" s="2" t="s">
        <v>1278</v>
      </c>
      <c r="U335" s="2" t="s">
        <v>1844</v>
      </c>
      <c r="V335" s="2" t="s">
        <v>1844</v>
      </c>
      <c r="W335" s="2" t="s">
        <v>5125</v>
      </c>
      <c r="X335" s="2" t="s">
        <v>5126</v>
      </c>
      <c r="Y335" s="2" t="s">
        <v>1856</v>
      </c>
      <c r="Z335" s="2" t="s">
        <v>1281</v>
      </c>
      <c r="AA335" s="2" t="s">
        <v>1281</v>
      </c>
      <c r="AB335" s="2" t="s">
        <v>5127</v>
      </c>
      <c r="AC335" s="2" t="s">
        <v>1852</v>
      </c>
      <c r="AD335" s="2" t="s">
        <v>1844</v>
      </c>
      <c r="AE335" s="2" t="s">
        <v>1844</v>
      </c>
      <c r="AF335" s="2" t="s">
        <v>1844</v>
      </c>
      <c r="AG335" s="2" t="s">
        <v>1844</v>
      </c>
      <c r="AH335" s="2" t="s">
        <v>1844</v>
      </c>
      <c r="AI335" s="2" t="s">
        <v>1844</v>
      </c>
      <c r="AJ335" s="2" t="s">
        <v>1281</v>
      </c>
      <c r="AK335" s="2" t="s">
        <v>1844</v>
      </c>
      <c r="AL335" s="2" t="s">
        <v>185</v>
      </c>
      <c r="AM335" s="2" t="s">
        <v>1844</v>
      </c>
      <c r="AN335" s="2" t="s">
        <v>1844</v>
      </c>
      <c r="AO335" s="2" t="s">
        <v>1857</v>
      </c>
      <c r="AP335" s="2" t="s">
        <v>1857</v>
      </c>
      <c r="AQ335" s="2" t="s">
        <v>1844</v>
      </c>
      <c r="AR335" s="2" t="s">
        <v>1844</v>
      </c>
      <c r="AS335" s="2" t="s">
        <v>1844</v>
      </c>
      <c r="AT335" s="2" t="s">
        <v>1844</v>
      </c>
      <c r="AU335" s="2" t="s">
        <v>1844</v>
      </c>
      <c r="AV335" s="2" t="s">
        <v>1281</v>
      </c>
      <c r="AW335" s="2" t="s">
        <v>5128</v>
      </c>
      <c r="AX335" s="2" t="s">
        <v>1844</v>
      </c>
      <c r="AY335" s="2" t="s">
        <v>1752</v>
      </c>
      <c r="AZ335" s="2" t="s">
        <v>1929</v>
      </c>
      <c r="BA335" s="2" t="s">
        <v>1844</v>
      </c>
      <c r="BB335" s="2" t="s">
        <v>1844</v>
      </c>
      <c r="BC335" s="2" t="s">
        <v>1844</v>
      </c>
      <c r="BD335" s="2" t="s">
        <v>1844</v>
      </c>
      <c r="BE335" s="2" t="s">
        <v>5129</v>
      </c>
      <c r="BF335" s="2" t="s">
        <v>1905</v>
      </c>
      <c r="BG335" s="2" t="s">
        <v>1905</v>
      </c>
      <c r="BH335" s="2" t="s">
        <v>3571</v>
      </c>
      <c r="BI335" s="2" t="s">
        <v>1857</v>
      </c>
      <c r="BJ335" s="2" t="s">
        <v>2385</v>
      </c>
      <c r="BK335" s="2" t="s">
        <v>1844</v>
      </c>
      <c r="BL335" s="2" t="s">
        <v>1015</v>
      </c>
      <c r="BM335" s="2" t="s">
        <v>1844</v>
      </c>
      <c r="BN335" s="2" t="s">
        <v>1844</v>
      </c>
      <c r="BO335" s="2" t="s">
        <v>1844</v>
      </c>
      <c r="BP335" s="2" t="s">
        <v>1844</v>
      </c>
      <c r="BQ335" s="2" t="s">
        <v>1531</v>
      </c>
      <c r="BR335" s="2" t="s">
        <v>1844</v>
      </c>
      <c r="BS335" s="2" t="s">
        <v>1844</v>
      </c>
      <c r="BT335" s="2" t="s">
        <v>5649</v>
      </c>
      <c r="BU335" s="2" t="s">
        <v>1844</v>
      </c>
      <c r="BV335" s="2" t="s">
        <v>1844</v>
      </c>
      <c r="BW335" s="2" t="s">
        <v>1844</v>
      </c>
      <c r="BX335" s="2" t="s">
        <v>1844</v>
      </c>
      <c r="BY335" s="2" t="s">
        <v>1844</v>
      </c>
      <c r="BZ335" s="2" t="s">
        <v>1844</v>
      </c>
      <c r="CA335" s="2" t="s">
        <v>1844</v>
      </c>
      <c r="CB335" s="2" t="s">
        <v>1844</v>
      </c>
      <c r="CC335" s="2" t="s">
        <v>1844</v>
      </c>
      <c r="CD335" s="2" t="s">
        <v>1844</v>
      </c>
      <c r="CE335" s="2" t="s">
        <v>1854</v>
      </c>
      <c r="CF335" s="2" t="s">
        <v>1844</v>
      </c>
      <c r="CG335" s="2" t="s">
        <v>5131</v>
      </c>
      <c r="CH335" s="2" t="s">
        <v>1844</v>
      </c>
      <c r="CI335" s="2" t="s">
        <v>240</v>
      </c>
      <c r="CJ335" s="2" t="s">
        <v>1844</v>
      </c>
      <c r="CK335" s="2" t="s">
        <v>5132</v>
      </c>
      <c r="CL335" s="2" t="s">
        <v>1844</v>
      </c>
      <c r="CM335" s="2" t="s">
        <v>1844</v>
      </c>
      <c r="CN335" s="2" t="s">
        <v>1851</v>
      </c>
      <c r="CO335" s="2" t="s">
        <v>1855</v>
      </c>
      <c r="CP335" s="2" t="s">
        <v>1844</v>
      </c>
      <c r="CQ335" s="2" t="s">
        <v>1844</v>
      </c>
      <c r="CR335" s="2" t="s">
        <v>1847</v>
      </c>
      <c r="CS335" s="2" t="s">
        <v>1844</v>
      </c>
      <c r="CT335" s="2" t="s">
        <v>1844</v>
      </c>
      <c r="CU335" s="2" t="s">
        <v>5133</v>
      </c>
      <c r="CV335" s="2" t="s">
        <v>5134</v>
      </c>
      <c r="CW335" s="3">
        <v>45009</v>
      </c>
      <c r="CX335" s="3">
        <v>45006</v>
      </c>
      <c r="CY335" s="3">
        <v>45006</v>
      </c>
      <c r="CZ335" s="28">
        <v>100492</v>
      </c>
      <c r="DA335" s="4">
        <v>0</v>
      </c>
      <c r="DB335" s="3"/>
      <c r="DC335" s="3"/>
      <c r="DD335" s="3">
        <v>45009</v>
      </c>
      <c r="DE335" s="3">
        <v>45006</v>
      </c>
      <c r="DF335" s="3"/>
      <c r="DG335" s="3">
        <v>45009</v>
      </c>
      <c r="DH335" s="3"/>
      <c r="DI335" s="3">
        <v>45006</v>
      </c>
      <c r="DJ335" s="3">
        <v>45134</v>
      </c>
      <c r="DK335" s="28">
        <v>0</v>
      </c>
      <c r="DL335" s="3"/>
      <c r="DM335" s="28">
        <v>0</v>
      </c>
      <c r="DN335" s="28">
        <v>0</v>
      </c>
      <c r="DO335" s="3">
        <v>45009</v>
      </c>
      <c r="DP335" s="2" t="s">
        <v>5135</v>
      </c>
      <c r="DQ335" s="28">
        <v>0</v>
      </c>
      <c r="DR335" s="28">
        <v>0</v>
      </c>
      <c r="DS335" s="28">
        <v>0</v>
      </c>
      <c r="DT335" s="28">
        <v>100492</v>
      </c>
      <c r="DU335" s="2" t="s">
        <v>1844</v>
      </c>
    </row>
    <row r="336" spans="1:125" x14ac:dyDescent="0.25">
      <c r="A336" s="2" t="s">
        <v>3525</v>
      </c>
      <c r="B336" s="2" t="s">
        <v>1295</v>
      </c>
      <c r="C336" s="2" t="s">
        <v>51</v>
      </c>
      <c r="D336" s="2" t="s">
        <v>52</v>
      </c>
      <c r="E336" s="2" t="s">
        <v>1514</v>
      </c>
      <c r="F336" s="2" t="s">
        <v>5478</v>
      </c>
      <c r="G336" s="2" t="s">
        <v>10</v>
      </c>
      <c r="H336" s="2" t="s">
        <v>1042</v>
      </c>
      <c r="I336" s="2" t="s">
        <v>5121</v>
      </c>
      <c r="J336" s="2" t="s">
        <v>5122</v>
      </c>
      <c r="K336" s="2" t="s">
        <v>1281</v>
      </c>
      <c r="L336" s="2" t="s">
        <v>5148</v>
      </c>
      <c r="M336" s="2" t="s">
        <v>3524</v>
      </c>
      <c r="N336" s="2" t="s">
        <v>1645</v>
      </c>
      <c r="O336" s="2" t="s">
        <v>1870</v>
      </c>
      <c r="P336" s="2" t="s">
        <v>1844</v>
      </c>
      <c r="Q336" s="2" t="s">
        <v>1296</v>
      </c>
      <c r="R336" s="2" t="s">
        <v>1844</v>
      </c>
      <c r="S336" s="2" t="s">
        <v>1875</v>
      </c>
      <c r="T336" s="2" t="s">
        <v>1278</v>
      </c>
      <c r="U336" s="2" t="s">
        <v>1844</v>
      </c>
      <c r="V336" s="2" t="s">
        <v>1844</v>
      </c>
      <c r="W336" s="2" t="s">
        <v>5125</v>
      </c>
      <c r="X336" s="2" t="s">
        <v>5126</v>
      </c>
      <c r="Y336" s="2" t="s">
        <v>1871</v>
      </c>
      <c r="Z336" s="2" t="s">
        <v>1281</v>
      </c>
      <c r="AA336" s="2" t="s">
        <v>1281</v>
      </c>
      <c r="AB336" s="2" t="s">
        <v>5127</v>
      </c>
      <c r="AC336" s="2" t="s">
        <v>1852</v>
      </c>
      <c r="AD336" s="2" t="s">
        <v>1844</v>
      </c>
      <c r="AE336" s="2" t="s">
        <v>1844</v>
      </c>
      <c r="AF336" s="2" t="s">
        <v>1873</v>
      </c>
      <c r="AG336" s="2" t="s">
        <v>1844</v>
      </c>
      <c r="AH336" s="2" t="s">
        <v>1844</v>
      </c>
      <c r="AI336" s="2" t="s">
        <v>1844</v>
      </c>
      <c r="AJ336" s="2" t="s">
        <v>1281</v>
      </c>
      <c r="AK336" s="2" t="s">
        <v>1844</v>
      </c>
      <c r="AL336" s="2" t="s">
        <v>53</v>
      </c>
      <c r="AM336" s="2" t="s">
        <v>1844</v>
      </c>
      <c r="AN336" s="2" t="s">
        <v>1844</v>
      </c>
      <c r="AO336" s="2" t="s">
        <v>1857</v>
      </c>
      <c r="AP336" s="2" t="s">
        <v>1857</v>
      </c>
      <c r="AQ336" s="2" t="s">
        <v>1844</v>
      </c>
      <c r="AR336" s="2" t="s">
        <v>1844</v>
      </c>
      <c r="AS336" s="2" t="s">
        <v>1844</v>
      </c>
      <c r="AT336" s="2" t="s">
        <v>1844</v>
      </c>
      <c r="AU336" s="2" t="s">
        <v>1844</v>
      </c>
      <c r="AV336" s="2" t="s">
        <v>1281</v>
      </c>
      <c r="AW336" s="2" t="s">
        <v>5128</v>
      </c>
      <c r="AX336" s="2" t="s">
        <v>1844</v>
      </c>
      <c r="AY336" s="2" t="s">
        <v>1752</v>
      </c>
      <c r="AZ336" s="2" t="s">
        <v>1877</v>
      </c>
      <c r="BA336" s="2" t="s">
        <v>1844</v>
      </c>
      <c r="BB336" s="2" t="s">
        <v>1844</v>
      </c>
      <c r="BC336" s="2" t="s">
        <v>1844</v>
      </c>
      <c r="BD336" s="2" t="s">
        <v>1844</v>
      </c>
      <c r="BE336" s="2" t="s">
        <v>5129</v>
      </c>
      <c r="BF336" s="2" t="s">
        <v>1905</v>
      </c>
      <c r="BG336" s="2" t="s">
        <v>1905</v>
      </c>
      <c r="BH336" s="2" t="s">
        <v>5650</v>
      </c>
      <c r="BI336" s="2" t="s">
        <v>1857</v>
      </c>
      <c r="BJ336" s="2" t="s">
        <v>2272</v>
      </c>
      <c r="BK336" s="2" t="s">
        <v>1844</v>
      </c>
      <c r="BL336" s="2" t="s">
        <v>1025</v>
      </c>
      <c r="BM336" s="2" t="s">
        <v>1844</v>
      </c>
      <c r="BN336" s="2" t="s">
        <v>1872</v>
      </c>
      <c r="BO336" s="2" t="s">
        <v>1844</v>
      </c>
      <c r="BP336" s="2" t="s">
        <v>1844</v>
      </c>
      <c r="BQ336" s="2" t="s">
        <v>5187</v>
      </c>
      <c r="BR336" s="2" t="s">
        <v>1844</v>
      </c>
      <c r="BS336" s="2" t="s">
        <v>1844</v>
      </c>
      <c r="BT336" s="2" t="s">
        <v>5651</v>
      </c>
      <c r="BU336" s="2" t="s">
        <v>1844</v>
      </c>
      <c r="BV336" s="2" t="s">
        <v>1844</v>
      </c>
      <c r="BW336" s="2" t="s">
        <v>1844</v>
      </c>
      <c r="BX336" s="2" t="s">
        <v>1844</v>
      </c>
      <c r="BY336" s="2" t="s">
        <v>1844</v>
      </c>
      <c r="BZ336" s="2" t="s">
        <v>1844</v>
      </c>
      <c r="CA336" s="2" t="s">
        <v>1844</v>
      </c>
      <c r="CB336" s="2" t="s">
        <v>1844</v>
      </c>
      <c r="CC336" s="2" t="s">
        <v>1844</v>
      </c>
      <c r="CD336" s="2" t="s">
        <v>1844</v>
      </c>
      <c r="CE336" s="2" t="s">
        <v>1854</v>
      </c>
      <c r="CF336" s="2" t="s">
        <v>1844</v>
      </c>
      <c r="CG336" s="2" t="s">
        <v>5131</v>
      </c>
      <c r="CH336" s="2" t="s">
        <v>1844</v>
      </c>
      <c r="CI336" s="2" t="s">
        <v>55</v>
      </c>
      <c r="CJ336" s="2" t="s">
        <v>1844</v>
      </c>
      <c r="CK336" s="2" t="s">
        <v>5132</v>
      </c>
      <c r="CL336" s="2" t="s">
        <v>1844</v>
      </c>
      <c r="CM336" s="2" t="s">
        <v>1844</v>
      </c>
      <c r="CN336" s="2" t="s">
        <v>1851</v>
      </c>
      <c r="CO336" s="2" t="s">
        <v>1855</v>
      </c>
      <c r="CP336" s="2" t="s">
        <v>1844</v>
      </c>
      <c r="CQ336" s="2" t="s">
        <v>1844</v>
      </c>
      <c r="CR336" s="2" t="s">
        <v>1847</v>
      </c>
      <c r="CS336" s="2" t="s">
        <v>1876</v>
      </c>
      <c r="CT336" s="2" t="s">
        <v>1844</v>
      </c>
      <c r="CU336" s="2" t="s">
        <v>5133</v>
      </c>
      <c r="CV336" s="2" t="s">
        <v>5134</v>
      </c>
      <c r="CW336" s="3">
        <v>44985</v>
      </c>
      <c r="CX336" s="3">
        <v>44984</v>
      </c>
      <c r="CY336" s="3">
        <v>44985</v>
      </c>
      <c r="CZ336" s="28">
        <v>251230</v>
      </c>
      <c r="DA336" s="4">
        <v>0</v>
      </c>
      <c r="DB336" s="3"/>
      <c r="DC336" s="3"/>
      <c r="DD336" s="3">
        <v>44985</v>
      </c>
      <c r="DE336" s="3">
        <v>44980</v>
      </c>
      <c r="DF336" s="3"/>
      <c r="DG336" s="3">
        <v>44985</v>
      </c>
      <c r="DH336" s="3"/>
      <c r="DI336" s="3">
        <v>44984</v>
      </c>
      <c r="DJ336" s="3">
        <v>45017</v>
      </c>
      <c r="DK336" s="28">
        <v>0</v>
      </c>
      <c r="DL336" s="3"/>
      <c r="DM336" s="28">
        <v>0</v>
      </c>
      <c r="DN336" s="28">
        <v>0</v>
      </c>
      <c r="DO336" s="3">
        <v>44985</v>
      </c>
      <c r="DP336" s="2" t="s">
        <v>5135</v>
      </c>
      <c r="DQ336" s="28">
        <v>0</v>
      </c>
      <c r="DR336" s="28">
        <v>0</v>
      </c>
      <c r="DS336" s="28">
        <v>0</v>
      </c>
      <c r="DT336" s="28">
        <v>251230</v>
      </c>
      <c r="DU336" s="2" t="s">
        <v>1844</v>
      </c>
    </row>
    <row r="337" spans="1:125" x14ac:dyDescent="0.25">
      <c r="A337" s="2" t="s">
        <v>3549</v>
      </c>
      <c r="B337" s="2" t="s">
        <v>1279</v>
      </c>
      <c r="C337" s="2" t="s">
        <v>238</v>
      </c>
      <c r="D337" s="2" t="s">
        <v>239</v>
      </c>
      <c r="E337" s="2" t="s">
        <v>1516</v>
      </c>
      <c r="F337" s="2" t="s">
        <v>5478</v>
      </c>
      <c r="G337" s="2" t="s">
        <v>10</v>
      </c>
      <c r="H337" s="2" t="s">
        <v>67</v>
      </c>
      <c r="I337" s="2" t="s">
        <v>5121</v>
      </c>
      <c r="J337" s="2" t="s">
        <v>5122</v>
      </c>
      <c r="K337" s="2" t="s">
        <v>1281</v>
      </c>
      <c r="L337" s="2" t="s">
        <v>5148</v>
      </c>
      <c r="M337" s="2" t="s">
        <v>3548</v>
      </c>
      <c r="N337" s="2" t="s">
        <v>1645</v>
      </c>
      <c r="O337" s="2" t="s">
        <v>1846</v>
      </c>
      <c r="P337" s="2" t="s">
        <v>1844</v>
      </c>
      <c r="Q337" s="2" t="s">
        <v>1296</v>
      </c>
      <c r="R337" s="2" t="s">
        <v>1844</v>
      </c>
      <c r="S337" s="2" t="s">
        <v>1844</v>
      </c>
      <c r="T337" s="2" t="s">
        <v>1278</v>
      </c>
      <c r="U337" s="2" t="s">
        <v>1844</v>
      </c>
      <c r="V337" s="2" t="s">
        <v>1844</v>
      </c>
      <c r="W337" s="2" t="s">
        <v>5125</v>
      </c>
      <c r="X337" s="2" t="s">
        <v>5126</v>
      </c>
      <c r="Y337" s="2" t="s">
        <v>1856</v>
      </c>
      <c r="Z337" s="2" t="s">
        <v>1281</v>
      </c>
      <c r="AA337" s="2" t="s">
        <v>1281</v>
      </c>
      <c r="AB337" s="2" t="s">
        <v>5127</v>
      </c>
      <c r="AC337" s="2" t="s">
        <v>1852</v>
      </c>
      <c r="AD337" s="2" t="s">
        <v>1844</v>
      </c>
      <c r="AE337" s="2" t="s">
        <v>1844</v>
      </c>
      <c r="AF337" s="2" t="s">
        <v>1844</v>
      </c>
      <c r="AG337" s="2" t="s">
        <v>1844</v>
      </c>
      <c r="AH337" s="2" t="s">
        <v>1844</v>
      </c>
      <c r="AI337" s="2" t="s">
        <v>1844</v>
      </c>
      <c r="AJ337" s="2" t="s">
        <v>1281</v>
      </c>
      <c r="AK337" s="2" t="s">
        <v>1844</v>
      </c>
      <c r="AL337" s="2" t="s">
        <v>185</v>
      </c>
      <c r="AM337" s="2" t="s">
        <v>1844</v>
      </c>
      <c r="AN337" s="2" t="s">
        <v>1844</v>
      </c>
      <c r="AO337" s="2" t="s">
        <v>1857</v>
      </c>
      <c r="AP337" s="2" t="s">
        <v>1857</v>
      </c>
      <c r="AQ337" s="2" t="s">
        <v>1844</v>
      </c>
      <c r="AR337" s="2" t="s">
        <v>1844</v>
      </c>
      <c r="AS337" s="2" t="s">
        <v>1844</v>
      </c>
      <c r="AT337" s="2" t="s">
        <v>1844</v>
      </c>
      <c r="AU337" s="2" t="s">
        <v>1844</v>
      </c>
      <c r="AV337" s="2" t="s">
        <v>1281</v>
      </c>
      <c r="AW337" s="2" t="s">
        <v>5128</v>
      </c>
      <c r="AX337" s="2" t="s">
        <v>1844</v>
      </c>
      <c r="AY337" s="2" t="s">
        <v>1752</v>
      </c>
      <c r="AZ337" s="2" t="s">
        <v>3550</v>
      </c>
      <c r="BA337" s="2" t="s">
        <v>1844</v>
      </c>
      <c r="BB337" s="2" t="s">
        <v>1844</v>
      </c>
      <c r="BC337" s="2" t="s">
        <v>1844</v>
      </c>
      <c r="BD337" s="2" t="s">
        <v>1844</v>
      </c>
      <c r="BE337" s="2" t="s">
        <v>5129</v>
      </c>
      <c r="BF337" s="2" t="s">
        <v>1905</v>
      </c>
      <c r="BG337" s="2" t="s">
        <v>1905</v>
      </c>
      <c r="BH337" s="2" t="s">
        <v>3551</v>
      </c>
      <c r="BI337" s="2" t="s">
        <v>1857</v>
      </c>
      <c r="BJ337" s="2" t="s">
        <v>4183</v>
      </c>
      <c r="BK337" s="2" t="s">
        <v>1844</v>
      </c>
      <c r="BL337" s="2" t="s">
        <v>1015</v>
      </c>
      <c r="BM337" s="2" t="s">
        <v>1844</v>
      </c>
      <c r="BN337" s="2" t="s">
        <v>1844</v>
      </c>
      <c r="BO337" s="2" t="s">
        <v>1844</v>
      </c>
      <c r="BP337" s="2" t="s">
        <v>1844</v>
      </c>
      <c r="BQ337" s="2" t="s">
        <v>5187</v>
      </c>
      <c r="BR337" s="2" t="s">
        <v>1844</v>
      </c>
      <c r="BS337" s="2" t="s">
        <v>1844</v>
      </c>
      <c r="BT337" s="2" t="s">
        <v>5652</v>
      </c>
      <c r="BU337" s="2" t="s">
        <v>1844</v>
      </c>
      <c r="BV337" s="2" t="s">
        <v>1844</v>
      </c>
      <c r="BW337" s="2" t="s">
        <v>1844</v>
      </c>
      <c r="BX337" s="2" t="s">
        <v>1844</v>
      </c>
      <c r="BY337" s="2" t="s">
        <v>1844</v>
      </c>
      <c r="BZ337" s="2" t="s">
        <v>1844</v>
      </c>
      <c r="CA337" s="2" t="s">
        <v>1844</v>
      </c>
      <c r="CB337" s="2" t="s">
        <v>1844</v>
      </c>
      <c r="CC337" s="2" t="s">
        <v>1844</v>
      </c>
      <c r="CD337" s="2" t="s">
        <v>1844</v>
      </c>
      <c r="CE337" s="2" t="s">
        <v>1854</v>
      </c>
      <c r="CF337" s="2" t="s">
        <v>1844</v>
      </c>
      <c r="CG337" s="2" t="s">
        <v>5131</v>
      </c>
      <c r="CH337" s="2" t="s">
        <v>1844</v>
      </c>
      <c r="CI337" s="2" t="s">
        <v>240</v>
      </c>
      <c r="CJ337" s="2" t="s">
        <v>1844</v>
      </c>
      <c r="CK337" s="2" t="s">
        <v>5132</v>
      </c>
      <c r="CL337" s="2" t="s">
        <v>1844</v>
      </c>
      <c r="CM337" s="2" t="s">
        <v>1844</v>
      </c>
      <c r="CN337" s="2" t="s">
        <v>1851</v>
      </c>
      <c r="CO337" s="2" t="s">
        <v>1855</v>
      </c>
      <c r="CP337" s="2" t="s">
        <v>1844</v>
      </c>
      <c r="CQ337" s="2" t="s">
        <v>1844</v>
      </c>
      <c r="CR337" s="2" t="s">
        <v>1847</v>
      </c>
      <c r="CS337" s="2" t="s">
        <v>1844</v>
      </c>
      <c r="CT337" s="2" t="s">
        <v>1844</v>
      </c>
      <c r="CU337" s="2" t="s">
        <v>5133</v>
      </c>
      <c r="CV337" s="2" t="s">
        <v>5134</v>
      </c>
      <c r="CW337" s="3">
        <v>44985</v>
      </c>
      <c r="CX337" s="3">
        <v>44984</v>
      </c>
      <c r="CY337" s="3">
        <v>44985</v>
      </c>
      <c r="CZ337" s="28">
        <v>265300</v>
      </c>
      <c r="DA337" s="4">
        <v>0</v>
      </c>
      <c r="DB337" s="3"/>
      <c r="DC337" s="3"/>
      <c r="DD337" s="3">
        <v>44985</v>
      </c>
      <c r="DE337" s="3">
        <v>44984</v>
      </c>
      <c r="DF337" s="3"/>
      <c r="DG337" s="3">
        <v>44985</v>
      </c>
      <c r="DH337" s="3"/>
      <c r="DI337" s="3">
        <v>44984</v>
      </c>
      <c r="DJ337" s="3">
        <v>45017</v>
      </c>
      <c r="DK337" s="28">
        <v>0</v>
      </c>
      <c r="DL337" s="3"/>
      <c r="DM337" s="28">
        <v>0</v>
      </c>
      <c r="DN337" s="28">
        <v>0</v>
      </c>
      <c r="DO337" s="3">
        <v>44985</v>
      </c>
      <c r="DP337" s="2" t="s">
        <v>5135</v>
      </c>
      <c r="DQ337" s="28">
        <v>0</v>
      </c>
      <c r="DR337" s="28">
        <v>0</v>
      </c>
      <c r="DS337" s="28">
        <v>0</v>
      </c>
      <c r="DT337" s="28">
        <v>265300</v>
      </c>
      <c r="DU337" s="2" t="s">
        <v>1844</v>
      </c>
    </row>
    <row r="338" spans="1:125" x14ac:dyDescent="0.25">
      <c r="A338" s="2" t="s">
        <v>3533</v>
      </c>
      <c r="B338" s="2" t="s">
        <v>1295</v>
      </c>
      <c r="C338" s="2" t="s">
        <v>51</v>
      </c>
      <c r="D338" s="2" t="s">
        <v>52</v>
      </c>
      <c r="E338" s="2" t="s">
        <v>1363</v>
      </c>
      <c r="F338" s="2" t="s">
        <v>5478</v>
      </c>
      <c r="G338" s="2" t="s">
        <v>10</v>
      </c>
      <c r="H338" s="2" t="s">
        <v>60</v>
      </c>
      <c r="I338" s="2" t="s">
        <v>5121</v>
      </c>
      <c r="J338" s="2" t="s">
        <v>5122</v>
      </c>
      <c r="K338" s="2" t="s">
        <v>1281</v>
      </c>
      <c r="L338" s="2" t="s">
        <v>5123</v>
      </c>
      <c r="M338" s="2" t="s">
        <v>3532</v>
      </c>
      <c r="N338" s="2" t="s">
        <v>1646</v>
      </c>
      <c r="O338" s="2" t="s">
        <v>1870</v>
      </c>
      <c r="P338" s="2" t="s">
        <v>1844</v>
      </c>
      <c r="Q338" s="2" t="s">
        <v>1299</v>
      </c>
      <c r="R338" s="2" t="s">
        <v>1844</v>
      </c>
      <c r="S338" s="2" t="s">
        <v>1875</v>
      </c>
      <c r="T338" s="2" t="s">
        <v>1278</v>
      </c>
      <c r="U338" s="2" t="s">
        <v>1844</v>
      </c>
      <c r="V338" s="2" t="s">
        <v>1844</v>
      </c>
      <c r="W338" s="2" t="s">
        <v>5125</v>
      </c>
      <c r="X338" s="2" t="s">
        <v>5126</v>
      </c>
      <c r="Y338" s="2" t="s">
        <v>1871</v>
      </c>
      <c r="Z338" s="2" t="s">
        <v>1281</v>
      </c>
      <c r="AA338" s="2" t="s">
        <v>1281</v>
      </c>
      <c r="AB338" s="2" t="s">
        <v>5127</v>
      </c>
      <c r="AC338" s="2" t="s">
        <v>1852</v>
      </c>
      <c r="AD338" s="2" t="s">
        <v>1844</v>
      </c>
      <c r="AE338" s="2" t="s">
        <v>1844</v>
      </c>
      <c r="AF338" s="2" t="s">
        <v>1873</v>
      </c>
      <c r="AG338" s="2" t="s">
        <v>1844</v>
      </c>
      <c r="AH338" s="2" t="s">
        <v>1844</v>
      </c>
      <c r="AI338" s="2" t="s">
        <v>1844</v>
      </c>
      <c r="AJ338" s="2" t="s">
        <v>1281</v>
      </c>
      <c r="AK338" s="2" t="s">
        <v>1844</v>
      </c>
      <c r="AL338" s="2" t="s">
        <v>53</v>
      </c>
      <c r="AM338" s="2" t="s">
        <v>1844</v>
      </c>
      <c r="AN338" s="2" t="s">
        <v>1844</v>
      </c>
      <c r="AO338" s="2" t="s">
        <v>1857</v>
      </c>
      <c r="AP338" s="2" t="s">
        <v>1857</v>
      </c>
      <c r="AQ338" s="2" t="s">
        <v>1844</v>
      </c>
      <c r="AR338" s="2" t="s">
        <v>1844</v>
      </c>
      <c r="AS338" s="2" t="s">
        <v>1844</v>
      </c>
      <c r="AT338" s="2" t="s">
        <v>1844</v>
      </c>
      <c r="AU338" s="2" t="s">
        <v>1844</v>
      </c>
      <c r="AV338" s="2" t="s">
        <v>1281</v>
      </c>
      <c r="AW338" s="2" t="s">
        <v>5128</v>
      </c>
      <c r="AX338" s="2" t="s">
        <v>1844</v>
      </c>
      <c r="AY338" s="2" t="s">
        <v>1752</v>
      </c>
      <c r="AZ338" s="2" t="s">
        <v>2081</v>
      </c>
      <c r="BA338" s="2" t="s">
        <v>1844</v>
      </c>
      <c r="BB338" s="2" t="s">
        <v>1844</v>
      </c>
      <c r="BC338" s="2" t="s">
        <v>1844</v>
      </c>
      <c r="BD338" s="2" t="s">
        <v>1844</v>
      </c>
      <c r="BE338" s="2" t="s">
        <v>5129</v>
      </c>
      <c r="BF338" s="2" t="s">
        <v>1905</v>
      </c>
      <c r="BG338" s="2" t="s">
        <v>1905</v>
      </c>
      <c r="BH338" s="2" t="s">
        <v>5653</v>
      </c>
      <c r="BI338" s="2" t="s">
        <v>1857</v>
      </c>
      <c r="BJ338" s="2" t="s">
        <v>2804</v>
      </c>
      <c r="BK338" s="2" t="s">
        <v>1844</v>
      </c>
      <c r="BL338" s="2" t="s">
        <v>1025</v>
      </c>
      <c r="BM338" s="2" t="s">
        <v>1844</v>
      </c>
      <c r="BN338" s="2" t="s">
        <v>1872</v>
      </c>
      <c r="BO338" s="2" t="s">
        <v>1844</v>
      </c>
      <c r="BP338" s="2" t="s">
        <v>1844</v>
      </c>
      <c r="BQ338" s="2" t="s">
        <v>1531</v>
      </c>
      <c r="BR338" s="2" t="s">
        <v>1844</v>
      </c>
      <c r="BS338" s="2" t="s">
        <v>1844</v>
      </c>
      <c r="BT338" s="2" t="s">
        <v>5654</v>
      </c>
      <c r="BU338" s="2" t="s">
        <v>1844</v>
      </c>
      <c r="BV338" s="2" t="s">
        <v>1844</v>
      </c>
      <c r="BW338" s="2" t="s">
        <v>1844</v>
      </c>
      <c r="BX338" s="2" t="s">
        <v>1844</v>
      </c>
      <c r="BY338" s="2" t="s">
        <v>1844</v>
      </c>
      <c r="BZ338" s="2" t="s">
        <v>1844</v>
      </c>
      <c r="CA338" s="2" t="s">
        <v>1844</v>
      </c>
      <c r="CB338" s="2" t="s">
        <v>1844</v>
      </c>
      <c r="CC338" s="2" t="s">
        <v>1844</v>
      </c>
      <c r="CD338" s="2" t="s">
        <v>1844</v>
      </c>
      <c r="CE338" s="2" t="s">
        <v>1854</v>
      </c>
      <c r="CF338" s="2" t="s">
        <v>1844</v>
      </c>
      <c r="CG338" s="2" t="s">
        <v>5131</v>
      </c>
      <c r="CH338" s="2" t="s">
        <v>1844</v>
      </c>
      <c r="CI338" s="2" t="s">
        <v>55</v>
      </c>
      <c r="CJ338" s="2" t="s">
        <v>1844</v>
      </c>
      <c r="CK338" s="2" t="s">
        <v>5132</v>
      </c>
      <c r="CL338" s="2" t="s">
        <v>1844</v>
      </c>
      <c r="CM338" s="2" t="s">
        <v>1844</v>
      </c>
      <c r="CN338" s="2" t="s">
        <v>1851</v>
      </c>
      <c r="CO338" s="2" t="s">
        <v>1855</v>
      </c>
      <c r="CP338" s="2" t="s">
        <v>1844</v>
      </c>
      <c r="CQ338" s="2" t="s">
        <v>1844</v>
      </c>
      <c r="CR338" s="2" t="s">
        <v>1847</v>
      </c>
      <c r="CS338" s="2" t="s">
        <v>1876</v>
      </c>
      <c r="CT338" s="2" t="s">
        <v>1844</v>
      </c>
      <c r="CU338" s="2" t="s">
        <v>5133</v>
      </c>
      <c r="CV338" s="2" t="s">
        <v>5134</v>
      </c>
      <c r="CW338" s="3">
        <v>44982</v>
      </c>
      <c r="CX338" s="3">
        <v>44981</v>
      </c>
      <c r="CY338" s="3">
        <v>44982</v>
      </c>
      <c r="CZ338" s="28">
        <v>854182</v>
      </c>
      <c r="DA338" s="4">
        <v>0</v>
      </c>
      <c r="DB338" s="3"/>
      <c r="DC338" s="3"/>
      <c r="DD338" s="3">
        <v>44982</v>
      </c>
      <c r="DE338" s="3">
        <v>44981</v>
      </c>
      <c r="DF338" s="3"/>
      <c r="DG338" s="3">
        <v>44982</v>
      </c>
      <c r="DH338" s="3">
        <v>44981</v>
      </c>
      <c r="DI338" s="3">
        <v>44981</v>
      </c>
      <c r="DJ338" s="3">
        <v>45077</v>
      </c>
      <c r="DK338" s="28">
        <v>0</v>
      </c>
      <c r="DL338" s="3"/>
      <c r="DM338" s="28">
        <v>0</v>
      </c>
      <c r="DN338" s="28">
        <v>0</v>
      </c>
      <c r="DO338" s="3">
        <v>44982</v>
      </c>
      <c r="DP338" s="2" t="s">
        <v>5135</v>
      </c>
      <c r="DQ338" s="28">
        <v>0</v>
      </c>
      <c r="DR338" s="28">
        <v>0</v>
      </c>
      <c r="DS338" s="28">
        <v>0</v>
      </c>
      <c r="DT338" s="28">
        <v>854182</v>
      </c>
      <c r="DU338" s="2" t="s">
        <v>1844</v>
      </c>
    </row>
    <row r="339" spans="1:125" x14ac:dyDescent="0.25">
      <c r="A339" s="2" t="s">
        <v>3516</v>
      </c>
      <c r="B339" s="2" t="s">
        <v>1295</v>
      </c>
      <c r="C339" s="2" t="s">
        <v>51</v>
      </c>
      <c r="D339" s="2" t="s">
        <v>52</v>
      </c>
      <c r="E339" s="2" t="s">
        <v>1513</v>
      </c>
      <c r="F339" s="2" t="s">
        <v>5478</v>
      </c>
      <c r="G339" s="2" t="s">
        <v>10</v>
      </c>
      <c r="H339" s="2" t="s">
        <v>60</v>
      </c>
      <c r="I339" s="2" t="s">
        <v>5121</v>
      </c>
      <c r="J339" s="2" t="s">
        <v>5122</v>
      </c>
      <c r="K339" s="2" t="s">
        <v>1281</v>
      </c>
      <c r="L339" s="2" t="s">
        <v>5123</v>
      </c>
      <c r="M339" s="2" t="s">
        <v>3515</v>
      </c>
      <c r="N339" s="2" t="s">
        <v>1646</v>
      </c>
      <c r="O339" s="2" t="s">
        <v>1870</v>
      </c>
      <c r="P339" s="2" t="s">
        <v>1844</v>
      </c>
      <c r="Q339" s="2" t="s">
        <v>1299</v>
      </c>
      <c r="R339" s="2" t="s">
        <v>1844</v>
      </c>
      <c r="S339" s="2" t="s">
        <v>1875</v>
      </c>
      <c r="T339" s="2" t="s">
        <v>1278</v>
      </c>
      <c r="U339" s="2" t="s">
        <v>1844</v>
      </c>
      <c r="V339" s="2" t="s">
        <v>1844</v>
      </c>
      <c r="W339" s="2" t="s">
        <v>5125</v>
      </c>
      <c r="X339" s="2" t="s">
        <v>5126</v>
      </c>
      <c r="Y339" s="2" t="s">
        <v>1871</v>
      </c>
      <c r="Z339" s="2" t="s">
        <v>1281</v>
      </c>
      <c r="AA339" s="2" t="s">
        <v>1281</v>
      </c>
      <c r="AB339" s="2" t="s">
        <v>5127</v>
      </c>
      <c r="AC339" s="2" t="s">
        <v>1852</v>
      </c>
      <c r="AD339" s="2" t="s">
        <v>1844</v>
      </c>
      <c r="AE339" s="2" t="s">
        <v>1844</v>
      </c>
      <c r="AF339" s="2" t="s">
        <v>1873</v>
      </c>
      <c r="AG339" s="2" t="s">
        <v>1844</v>
      </c>
      <c r="AH339" s="2" t="s">
        <v>1844</v>
      </c>
      <c r="AI339" s="2" t="s">
        <v>1844</v>
      </c>
      <c r="AJ339" s="2" t="s">
        <v>1281</v>
      </c>
      <c r="AK339" s="2" t="s">
        <v>1844</v>
      </c>
      <c r="AL339" s="2" t="s">
        <v>53</v>
      </c>
      <c r="AM339" s="2" t="s">
        <v>1844</v>
      </c>
      <c r="AN339" s="2" t="s">
        <v>1844</v>
      </c>
      <c r="AO339" s="2" t="s">
        <v>1857</v>
      </c>
      <c r="AP339" s="2" t="s">
        <v>1857</v>
      </c>
      <c r="AQ339" s="2" t="s">
        <v>1844</v>
      </c>
      <c r="AR339" s="2" t="s">
        <v>1844</v>
      </c>
      <c r="AS339" s="2" t="s">
        <v>1844</v>
      </c>
      <c r="AT339" s="2" t="s">
        <v>1844</v>
      </c>
      <c r="AU339" s="2" t="s">
        <v>1844</v>
      </c>
      <c r="AV339" s="2" t="s">
        <v>1281</v>
      </c>
      <c r="AW339" s="2" t="s">
        <v>5128</v>
      </c>
      <c r="AX339" s="2" t="s">
        <v>1844</v>
      </c>
      <c r="AY339" s="2" t="s">
        <v>1752</v>
      </c>
      <c r="AZ339" s="2" t="s">
        <v>3518</v>
      </c>
      <c r="BA339" s="2" t="s">
        <v>1844</v>
      </c>
      <c r="BB339" s="2" t="s">
        <v>1844</v>
      </c>
      <c r="BC339" s="2" t="s">
        <v>1844</v>
      </c>
      <c r="BD339" s="2" t="s">
        <v>1844</v>
      </c>
      <c r="BE339" s="2" t="s">
        <v>5129</v>
      </c>
      <c r="BF339" s="2" t="s">
        <v>1961</v>
      </c>
      <c r="BG339" s="2" t="s">
        <v>1905</v>
      </c>
      <c r="BH339" s="2" t="s">
        <v>3519</v>
      </c>
      <c r="BI339" s="2" t="s">
        <v>1857</v>
      </c>
      <c r="BJ339" s="2" t="s">
        <v>2166</v>
      </c>
      <c r="BK339" s="2" t="s">
        <v>1844</v>
      </c>
      <c r="BL339" s="2" t="s">
        <v>1025</v>
      </c>
      <c r="BM339" s="2" t="s">
        <v>1844</v>
      </c>
      <c r="BN339" s="2" t="s">
        <v>1872</v>
      </c>
      <c r="BO339" s="2" t="s">
        <v>1844</v>
      </c>
      <c r="BP339" s="2" t="s">
        <v>1844</v>
      </c>
      <c r="BQ339" s="2" t="s">
        <v>5187</v>
      </c>
      <c r="BR339" s="2" t="s">
        <v>1844</v>
      </c>
      <c r="BS339" s="2" t="s">
        <v>1844</v>
      </c>
      <c r="BT339" s="2" t="s">
        <v>5655</v>
      </c>
      <c r="BU339" s="2" t="s">
        <v>1844</v>
      </c>
      <c r="BV339" s="2" t="s">
        <v>1844</v>
      </c>
      <c r="BW339" s="2" t="s">
        <v>1844</v>
      </c>
      <c r="BX339" s="2" t="s">
        <v>1844</v>
      </c>
      <c r="BY339" s="2" t="s">
        <v>1844</v>
      </c>
      <c r="BZ339" s="2" t="s">
        <v>1844</v>
      </c>
      <c r="CA339" s="2" t="s">
        <v>1844</v>
      </c>
      <c r="CB339" s="2" t="s">
        <v>1844</v>
      </c>
      <c r="CC339" s="2" t="s">
        <v>1844</v>
      </c>
      <c r="CD339" s="2" t="s">
        <v>1844</v>
      </c>
      <c r="CE339" s="2" t="s">
        <v>1854</v>
      </c>
      <c r="CF339" s="2" t="s">
        <v>1844</v>
      </c>
      <c r="CG339" s="2" t="s">
        <v>5131</v>
      </c>
      <c r="CH339" s="2" t="s">
        <v>1844</v>
      </c>
      <c r="CI339" s="2" t="s">
        <v>55</v>
      </c>
      <c r="CJ339" s="2" t="s">
        <v>1844</v>
      </c>
      <c r="CK339" s="2" t="s">
        <v>5132</v>
      </c>
      <c r="CL339" s="2" t="s">
        <v>1844</v>
      </c>
      <c r="CM339" s="2" t="s">
        <v>1844</v>
      </c>
      <c r="CN339" s="2" t="s">
        <v>1851</v>
      </c>
      <c r="CO339" s="2" t="s">
        <v>1855</v>
      </c>
      <c r="CP339" s="2" t="s">
        <v>1844</v>
      </c>
      <c r="CQ339" s="2" t="s">
        <v>1844</v>
      </c>
      <c r="CR339" s="2" t="s">
        <v>1847</v>
      </c>
      <c r="CS339" s="2" t="s">
        <v>1876</v>
      </c>
      <c r="CT339" s="2" t="s">
        <v>1844</v>
      </c>
      <c r="CU339" s="2" t="s">
        <v>5133</v>
      </c>
      <c r="CV339" s="2" t="s">
        <v>5134</v>
      </c>
      <c r="CW339" s="3">
        <v>44979</v>
      </c>
      <c r="CX339" s="3">
        <v>44978</v>
      </c>
      <c r="CY339" s="3">
        <v>44979</v>
      </c>
      <c r="CZ339" s="28">
        <v>116571</v>
      </c>
      <c r="DA339" s="4">
        <v>0</v>
      </c>
      <c r="DB339" s="3"/>
      <c r="DC339" s="3"/>
      <c r="DD339" s="3">
        <v>44979</v>
      </c>
      <c r="DE339" s="3">
        <v>44978</v>
      </c>
      <c r="DF339" s="3"/>
      <c r="DG339" s="3">
        <v>44979</v>
      </c>
      <c r="DH339" s="3">
        <v>44978</v>
      </c>
      <c r="DI339" s="3">
        <v>44978</v>
      </c>
      <c r="DJ339" s="3">
        <v>45017</v>
      </c>
      <c r="DK339" s="28">
        <v>0</v>
      </c>
      <c r="DL339" s="3"/>
      <c r="DM339" s="28">
        <v>0</v>
      </c>
      <c r="DN339" s="28">
        <v>0</v>
      </c>
      <c r="DO339" s="3">
        <v>44979</v>
      </c>
      <c r="DP339" s="2" t="s">
        <v>5135</v>
      </c>
      <c r="DQ339" s="28">
        <v>0</v>
      </c>
      <c r="DR339" s="28">
        <v>0</v>
      </c>
      <c r="DS339" s="28">
        <v>0</v>
      </c>
      <c r="DT339" s="28">
        <v>116571</v>
      </c>
      <c r="DU339" s="2" t="s">
        <v>1844</v>
      </c>
    </row>
    <row r="340" spans="1:125" x14ac:dyDescent="0.25">
      <c r="A340" s="2" t="s">
        <v>3504</v>
      </c>
      <c r="B340" s="2" t="s">
        <v>1291</v>
      </c>
      <c r="C340" s="2" t="s">
        <v>152</v>
      </c>
      <c r="D340" s="2" t="s">
        <v>153</v>
      </c>
      <c r="E340" s="2" t="s">
        <v>5656</v>
      </c>
      <c r="F340" s="2" t="s">
        <v>5478</v>
      </c>
      <c r="G340" s="2" t="s">
        <v>10</v>
      </c>
      <c r="H340" s="2" t="s">
        <v>67</v>
      </c>
      <c r="I340" s="2" t="s">
        <v>5121</v>
      </c>
      <c r="J340" s="2" t="s">
        <v>5122</v>
      </c>
      <c r="K340" s="2" t="s">
        <v>1281</v>
      </c>
      <c r="L340" s="2" t="s">
        <v>5148</v>
      </c>
      <c r="M340" s="2" t="s">
        <v>3503</v>
      </c>
      <c r="N340" s="2" t="s">
        <v>1645</v>
      </c>
      <c r="O340" s="2" t="s">
        <v>2176</v>
      </c>
      <c r="P340" s="2" t="s">
        <v>1844</v>
      </c>
      <c r="Q340" s="2" t="s">
        <v>1296</v>
      </c>
      <c r="R340" s="2" t="s">
        <v>1844</v>
      </c>
      <c r="S340" s="2" t="s">
        <v>1883</v>
      </c>
      <c r="T340" s="2" t="s">
        <v>1278</v>
      </c>
      <c r="U340" s="2" t="s">
        <v>1844</v>
      </c>
      <c r="V340" s="2" t="s">
        <v>1844</v>
      </c>
      <c r="W340" s="2" t="s">
        <v>5125</v>
      </c>
      <c r="X340" s="2" t="s">
        <v>5126</v>
      </c>
      <c r="Y340" s="2" t="s">
        <v>1866</v>
      </c>
      <c r="Z340" s="2" t="s">
        <v>1281</v>
      </c>
      <c r="AA340" s="2" t="s">
        <v>1281</v>
      </c>
      <c r="AB340" s="2" t="s">
        <v>5127</v>
      </c>
      <c r="AC340" s="2" t="s">
        <v>1852</v>
      </c>
      <c r="AD340" s="2" t="s">
        <v>1844</v>
      </c>
      <c r="AE340" s="2" t="s">
        <v>1844</v>
      </c>
      <c r="AF340" s="2" t="s">
        <v>1844</v>
      </c>
      <c r="AG340" s="2" t="s">
        <v>1844</v>
      </c>
      <c r="AH340" s="2" t="s">
        <v>1844</v>
      </c>
      <c r="AI340" s="2" t="s">
        <v>1844</v>
      </c>
      <c r="AJ340" s="2" t="s">
        <v>1281</v>
      </c>
      <c r="AK340" s="2" t="s">
        <v>1844</v>
      </c>
      <c r="AL340" s="2" t="s">
        <v>154</v>
      </c>
      <c r="AM340" s="2" t="s">
        <v>1844</v>
      </c>
      <c r="AN340" s="2" t="s">
        <v>1844</v>
      </c>
      <c r="AO340" s="2" t="s">
        <v>1857</v>
      </c>
      <c r="AP340" s="2" t="s">
        <v>1857</v>
      </c>
      <c r="AQ340" s="2" t="s">
        <v>1844</v>
      </c>
      <c r="AR340" s="2" t="s">
        <v>1844</v>
      </c>
      <c r="AS340" s="2" t="s">
        <v>1844</v>
      </c>
      <c r="AT340" s="2" t="s">
        <v>1844</v>
      </c>
      <c r="AU340" s="2" t="s">
        <v>1844</v>
      </c>
      <c r="AV340" s="2" t="s">
        <v>1281</v>
      </c>
      <c r="AW340" s="2" t="s">
        <v>5128</v>
      </c>
      <c r="AX340" s="2" t="s">
        <v>1844</v>
      </c>
      <c r="AY340" s="2" t="s">
        <v>1752</v>
      </c>
      <c r="AZ340" s="2" t="s">
        <v>2570</v>
      </c>
      <c r="BA340" s="2" t="s">
        <v>1844</v>
      </c>
      <c r="BB340" s="2" t="s">
        <v>1844</v>
      </c>
      <c r="BC340" s="2" t="s">
        <v>1844</v>
      </c>
      <c r="BD340" s="2" t="s">
        <v>1844</v>
      </c>
      <c r="BE340" s="2" t="s">
        <v>5129</v>
      </c>
      <c r="BF340" s="2" t="s">
        <v>1857</v>
      </c>
      <c r="BG340" s="2" t="s">
        <v>1857</v>
      </c>
      <c r="BH340" s="2" t="s">
        <v>3505</v>
      </c>
      <c r="BI340" s="2" t="s">
        <v>1857</v>
      </c>
      <c r="BJ340" s="2" t="s">
        <v>2209</v>
      </c>
      <c r="BK340" s="2" t="s">
        <v>1844</v>
      </c>
      <c r="BL340" s="2" t="s">
        <v>1025</v>
      </c>
      <c r="BM340" s="2" t="s">
        <v>1844</v>
      </c>
      <c r="BN340" s="2" t="s">
        <v>1882</v>
      </c>
      <c r="BO340" s="2" t="s">
        <v>1844</v>
      </c>
      <c r="BP340" s="2" t="s">
        <v>1844</v>
      </c>
      <c r="BQ340" s="2" t="s">
        <v>5187</v>
      </c>
      <c r="BR340" s="2" t="s">
        <v>1844</v>
      </c>
      <c r="BS340" s="2" t="s">
        <v>1844</v>
      </c>
      <c r="BT340" s="2" t="s">
        <v>5657</v>
      </c>
      <c r="BU340" s="2" t="s">
        <v>1844</v>
      </c>
      <c r="BV340" s="2" t="s">
        <v>1844</v>
      </c>
      <c r="BW340" s="2" t="s">
        <v>1844</v>
      </c>
      <c r="BX340" s="2" t="s">
        <v>1844</v>
      </c>
      <c r="BY340" s="2" t="s">
        <v>1844</v>
      </c>
      <c r="BZ340" s="2" t="s">
        <v>1844</v>
      </c>
      <c r="CA340" s="2" t="s">
        <v>1844</v>
      </c>
      <c r="CB340" s="2" t="s">
        <v>1844</v>
      </c>
      <c r="CC340" s="2" t="s">
        <v>1844</v>
      </c>
      <c r="CD340" s="2" t="s">
        <v>1844</v>
      </c>
      <c r="CE340" s="2" t="s">
        <v>1854</v>
      </c>
      <c r="CF340" s="2" t="s">
        <v>1844</v>
      </c>
      <c r="CG340" s="2" t="s">
        <v>5131</v>
      </c>
      <c r="CH340" s="2" t="s">
        <v>1844</v>
      </c>
      <c r="CI340" s="2" t="s">
        <v>155</v>
      </c>
      <c r="CJ340" s="2" t="s">
        <v>1844</v>
      </c>
      <c r="CK340" s="2" t="s">
        <v>5132</v>
      </c>
      <c r="CL340" s="2" t="s">
        <v>1844</v>
      </c>
      <c r="CM340" s="2" t="s">
        <v>1844</v>
      </c>
      <c r="CN340" s="2" t="s">
        <v>1851</v>
      </c>
      <c r="CO340" s="2" t="s">
        <v>1855</v>
      </c>
      <c r="CP340" s="2" t="s">
        <v>1844</v>
      </c>
      <c r="CQ340" s="2" t="s">
        <v>1844</v>
      </c>
      <c r="CR340" s="2" t="s">
        <v>1847</v>
      </c>
      <c r="CS340" s="2" t="s">
        <v>1884</v>
      </c>
      <c r="CT340" s="2" t="s">
        <v>1844</v>
      </c>
      <c r="CU340" s="2" t="s">
        <v>5133</v>
      </c>
      <c r="CV340" s="2" t="s">
        <v>5134</v>
      </c>
      <c r="CW340" s="3">
        <v>44978</v>
      </c>
      <c r="CX340" s="3">
        <v>44976</v>
      </c>
      <c r="CY340" s="3">
        <v>44975</v>
      </c>
      <c r="CZ340" s="28">
        <v>875032</v>
      </c>
      <c r="DA340" s="4">
        <v>0</v>
      </c>
      <c r="DB340" s="3"/>
      <c r="DC340" s="3"/>
      <c r="DD340" s="3">
        <v>44976</v>
      </c>
      <c r="DE340" s="3">
        <v>44975</v>
      </c>
      <c r="DF340" s="3"/>
      <c r="DG340" s="3">
        <v>44978</v>
      </c>
      <c r="DH340" s="3"/>
      <c r="DI340" s="3">
        <v>44975</v>
      </c>
      <c r="DJ340" s="3">
        <v>45017</v>
      </c>
      <c r="DK340" s="28">
        <v>0</v>
      </c>
      <c r="DL340" s="3"/>
      <c r="DM340" s="28">
        <v>0</v>
      </c>
      <c r="DN340" s="28">
        <v>0</v>
      </c>
      <c r="DO340" s="3">
        <v>44978</v>
      </c>
      <c r="DP340" s="2" t="s">
        <v>5135</v>
      </c>
      <c r="DQ340" s="28">
        <v>0</v>
      </c>
      <c r="DR340" s="28">
        <v>0</v>
      </c>
      <c r="DS340" s="28">
        <v>0</v>
      </c>
      <c r="DT340" s="28">
        <v>875032</v>
      </c>
      <c r="DU340" s="2" t="s">
        <v>1844</v>
      </c>
    </row>
    <row r="341" spans="1:125" x14ac:dyDescent="0.25">
      <c r="A341" s="2" t="s">
        <v>3485</v>
      </c>
      <c r="B341" s="2" t="s">
        <v>1298</v>
      </c>
      <c r="C341" s="2" t="s">
        <v>365</v>
      </c>
      <c r="D341" s="2" t="s">
        <v>366</v>
      </c>
      <c r="E341" s="2" t="s">
        <v>1510</v>
      </c>
      <c r="F341" s="2" t="s">
        <v>5478</v>
      </c>
      <c r="G341" s="2" t="s">
        <v>10</v>
      </c>
      <c r="H341" s="2" t="s">
        <v>67</v>
      </c>
      <c r="I341" s="2" t="s">
        <v>5121</v>
      </c>
      <c r="J341" s="2" t="s">
        <v>5122</v>
      </c>
      <c r="K341" s="2" t="s">
        <v>1281</v>
      </c>
      <c r="L341" s="2" t="s">
        <v>5148</v>
      </c>
      <c r="M341" s="2" t="s">
        <v>3484</v>
      </c>
      <c r="N341" s="2" t="s">
        <v>1645</v>
      </c>
      <c r="O341" s="2" t="s">
        <v>1913</v>
      </c>
      <c r="P341" s="2" t="s">
        <v>1844</v>
      </c>
      <c r="Q341" s="2" t="s">
        <v>1296</v>
      </c>
      <c r="R341" s="2" t="s">
        <v>1844</v>
      </c>
      <c r="S341" s="2" t="s">
        <v>1844</v>
      </c>
      <c r="T341" s="2" t="s">
        <v>1278</v>
      </c>
      <c r="U341" s="2" t="s">
        <v>1844</v>
      </c>
      <c r="V341" s="2" t="s">
        <v>1844</v>
      </c>
      <c r="W341" s="2" t="s">
        <v>5125</v>
      </c>
      <c r="X341" s="2" t="s">
        <v>5126</v>
      </c>
      <c r="Y341" s="2" t="s">
        <v>1914</v>
      </c>
      <c r="Z341" s="2" t="s">
        <v>1281</v>
      </c>
      <c r="AA341" s="2" t="s">
        <v>1281</v>
      </c>
      <c r="AB341" s="2" t="s">
        <v>5127</v>
      </c>
      <c r="AC341" s="2" t="s">
        <v>1852</v>
      </c>
      <c r="AD341" s="2" t="s">
        <v>1844</v>
      </c>
      <c r="AE341" s="2" t="s">
        <v>1844</v>
      </c>
      <c r="AF341" s="2" t="s">
        <v>1844</v>
      </c>
      <c r="AG341" s="2" t="s">
        <v>1844</v>
      </c>
      <c r="AH341" s="2" t="s">
        <v>1844</v>
      </c>
      <c r="AI341" s="2" t="s">
        <v>1844</v>
      </c>
      <c r="AJ341" s="2" t="s">
        <v>1281</v>
      </c>
      <c r="AK341" s="2" t="s">
        <v>1844</v>
      </c>
      <c r="AL341" s="2" t="s">
        <v>120</v>
      </c>
      <c r="AM341" s="2" t="s">
        <v>1844</v>
      </c>
      <c r="AN341" s="2" t="s">
        <v>1844</v>
      </c>
      <c r="AO341" s="2" t="s">
        <v>1857</v>
      </c>
      <c r="AP341" s="2" t="s">
        <v>1857</v>
      </c>
      <c r="AQ341" s="2" t="s">
        <v>1844</v>
      </c>
      <c r="AR341" s="2" t="s">
        <v>1844</v>
      </c>
      <c r="AS341" s="2" t="s">
        <v>1844</v>
      </c>
      <c r="AT341" s="2" t="s">
        <v>1844</v>
      </c>
      <c r="AU341" s="2" t="s">
        <v>1844</v>
      </c>
      <c r="AV341" s="2" t="s">
        <v>1281</v>
      </c>
      <c r="AW341" s="2" t="s">
        <v>5128</v>
      </c>
      <c r="AX341" s="2" t="s">
        <v>1844</v>
      </c>
      <c r="AY341" s="2" t="s">
        <v>1752</v>
      </c>
      <c r="AZ341" s="2" t="s">
        <v>2186</v>
      </c>
      <c r="BA341" s="2" t="s">
        <v>1844</v>
      </c>
      <c r="BB341" s="2" t="s">
        <v>1844</v>
      </c>
      <c r="BC341" s="2" t="s">
        <v>1844</v>
      </c>
      <c r="BD341" s="2" t="s">
        <v>1844</v>
      </c>
      <c r="BE341" s="2" t="s">
        <v>5129</v>
      </c>
      <c r="BF341" s="2" t="s">
        <v>1905</v>
      </c>
      <c r="BG341" s="2" t="s">
        <v>1857</v>
      </c>
      <c r="BH341" s="2" t="s">
        <v>5658</v>
      </c>
      <c r="BI341" s="2" t="s">
        <v>1857</v>
      </c>
      <c r="BJ341" s="2" t="s">
        <v>3099</v>
      </c>
      <c r="BK341" s="2" t="s">
        <v>1844</v>
      </c>
      <c r="BL341" s="2" t="s">
        <v>1025</v>
      </c>
      <c r="BM341" s="2" t="s">
        <v>1844</v>
      </c>
      <c r="BN341" s="2" t="s">
        <v>1844</v>
      </c>
      <c r="BO341" s="2" t="s">
        <v>1844</v>
      </c>
      <c r="BP341" s="2" t="s">
        <v>1844</v>
      </c>
      <c r="BQ341" s="2" t="s">
        <v>5187</v>
      </c>
      <c r="BR341" s="2" t="s">
        <v>1844</v>
      </c>
      <c r="BS341" s="2" t="s">
        <v>1844</v>
      </c>
      <c r="BT341" s="2" t="s">
        <v>5659</v>
      </c>
      <c r="BU341" s="2" t="s">
        <v>1844</v>
      </c>
      <c r="BV341" s="2" t="s">
        <v>1844</v>
      </c>
      <c r="BW341" s="2" t="s">
        <v>1844</v>
      </c>
      <c r="BX341" s="2" t="s">
        <v>1844</v>
      </c>
      <c r="BY341" s="2" t="s">
        <v>1844</v>
      </c>
      <c r="BZ341" s="2" t="s">
        <v>1844</v>
      </c>
      <c r="CA341" s="2" t="s">
        <v>1844</v>
      </c>
      <c r="CB341" s="2" t="s">
        <v>1844</v>
      </c>
      <c r="CC341" s="2" t="s">
        <v>1844</v>
      </c>
      <c r="CD341" s="2" t="s">
        <v>1844</v>
      </c>
      <c r="CE341" s="2" t="s">
        <v>1854</v>
      </c>
      <c r="CF341" s="2" t="s">
        <v>1844</v>
      </c>
      <c r="CG341" s="2" t="s">
        <v>5131</v>
      </c>
      <c r="CH341" s="2" t="s">
        <v>1844</v>
      </c>
      <c r="CI341" s="2" t="s">
        <v>121</v>
      </c>
      <c r="CJ341" s="2" t="s">
        <v>1844</v>
      </c>
      <c r="CK341" s="2" t="s">
        <v>5132</v>
      </c>
      <c r="CL341" s="2" t="s">
        <v>1844</v>
      </c>
      <c r="CM341" s="2" t="s">
        <v>1844</v>
      </c>
      <c r="CN341" s="2" t="s">
        <v>1851</v>
      </c>
      <c r="CO341" s="2" t="s">
        <v>1855</v>
      </c>
      <c r="CP341" s="2" t="s">
        <v>1844</v>
      </c>
      <c r="CQ341" s="2" t="s">
        <v>1844</v>
      </c>
      <c r="CR341" s="2" t="s">
        <v>1847</v>
      </c>
      <c r="CS341" s="2" t="s">
        <v>1844</v>
      </c>
      <c r="CT341" s="2" t="s">
        <v>1844</v>
      </c>
      <c r="CU341" s="2" t="s">
        <v>5133</v>
      </c>
      <c r="CV341" s="2" t="s">
        <v>5134</v>
      </c>
      <c r="CW341" s="3">
        <v>44971</v>
      </c>
      <c r="CX341" s="3">
        <v>44970</v>
      </c>
      <c r="CY341" s="3">
        <v>44970</v>
      </c>
      <c r="CZ341" s="28">
        <v>301476</v>
      </c>
      <c r="DA341" s="4">
        <v>0</v>
      </c>
      <c r="DB341" s="3"/>
      <c r="DC341" s="3"/>
      <c r="DD341" s="3">
        <v>44971</v>
      </c>
      <c r="DE341" s="3">
        <v>44970</v>
      </c>
      <c r="DF341" s="3"/>
      <c r="DG341" s="3">
        <v>44971</v>
      </c>
      <c r="DH341" s="3"/>
      <c r="DI341" s="3">
        <v>44969</v>
      </c>
      <c r="DJ341" s="3">
        <v>44986</v>
      </c>
      <c r="DK341" s="28">
        <v>0</v>
      </c>
      <c r="DL341" s="3"/>
      <c r="DM341" s="28">
        <v>0</v>
      </c>
      <c r="DN341" s="28">
        <v>0</v>
      </c>
      <c r="DO341" s="3">
        <v>44971</v>
      </c>
      <c r="DP341" s="2" t="s">
        <v>5135</v>
      </c>
      <c r="DQ341" s="28">
        <v>0</v>
      </c>
      <c r="DR341" s="28">
        <v>0</v>
      </c>
      <c r="DS341" s="28">
        <v>0</v>
      </c>
      <c r="DT341" s="28">
        <v>301476</v>
      </c>
      <c r="DU341" s="2" t="s">
        <v>1844</v>
      </c>
    </row>
    <row r="342" spans="1:125" x14ac:dyDescent="0.25">
      <c r="A342" s="2" t="s">
        <v>3475</v>
      </c>
      <c r="B342" s="2" t="s">
        <v>1295</v>
      </c>
      <c r="C342" s="2" t="s">
        <v>51</v>
      </c>
      <c r="D342" s="2" t="s">
        <v>52</v>
      </c>
      <c r="E342" s="2" t="s">
        <v>1509</v>
      </c>
      <c r="F342" s="2" t="s">
        <v>5478</v>
      </c>
      <c r="G342" s="2" t="s">
        <v>10</v>
      </c>
      <c r="H342" s="2" t="s">
        <v>60</v>
      </c>
      <c r="I342" s="2" t="s">
        <v>5121</v>
      </c>
      <c r="J342" s="2" t="s">
        <v>5122</v>
      </c>
      <c r="K342" s="2" t="s">
        <v>1281</v>
      </c>
      <c r="L342" s="2" t="s">
        <v>5123</v>
      </c>
      <c r="M342" s="2" t="s">
        <v>3474</v>
      </c>
      <c r="N342" s="2" t="s">
        <v>1646</v>
      </c>
      <c r="O342" s="2" t="s">
        <v>1870</v>
      </c>
      <c r="P342" s="2" t="s">
        <v>1844</v>
      </c>
      <c r="Q342" s="2" t="s">
        <v>1299</v>
      </c>
      <c r="R342" s="2" t="s">
        <v>1844</v>
      </c>
      <c r="S342" s="2" t="s">
        <v>1875</v>
      </c>
      <c r="T342" s="2" t="s">
        <v>1278</v>
      </c>
      <c r="U342" s="2" t="s">
        <v>1844</v>
      </c>
      <c r="V342" s="2" t="s">
        <v>1844</v>
      </c>
      <c r="W342" s="2" t="s">
        <v>5125</v>
      </c>
      <c r="X342" s="2" t="s">
        <v>5126</v>
      </c>
      <c r="Y342" s="2" t="s">
        <v>1871</v>
      </c>
      <c r="Z342" s="2" t="s">
        <v>1281</v>
      </c>
      <c r="AA342" s="2" t="s">
        <v>1281</v>
      </c>
      <c r="AB342" s="2" t="s">
        <v>5127</v>
      </c>
      <c r="AC342" s="2" t="s">
        <v>1852</v>
      </c>
      <c r="AD342" s="2" t="s">
        <v>1844</v>
      </c>
      <c r="AE342" s="2" t="s">
        <v>1844</v>
      </c>
      <c r="AF342" s="2" t="s">
        <v>1873</v>
      </c>
      <c r="AG342" s="2" t="s">
        <v>1844</v>
      </c>
      <c r="AH342" s="2" t="s">
        <v>1844</v>
      </c>
      <c r="AI342" s="2" t="s">
        <v>1844</v>
      </c>
      <c r="AJ342" s="2" t="s">
        <v>1281</v>
      </c>
      <c r="AK342" s="2" t="s">
        <v>1844</v>
      </c>
      <c r="AL342" s="2" t="s">
        <v>53</v>
      </c>
      <c r="AM342" s="2" t="s">
        <v>1844</v>
      </c>
      <c r="AN342" s="2" t="s">
        <v>1844</v>
      </c>
      <c r="AO342" s="2" t="s">
        <v>1857</v>
      </c>
      <c r="AP342" s="2" t="s">
        <v>1857</v>
      </c>
      <c r="AQ342" s="2" t="s">
        <v>1844</v>
      </c>
      <c r="AR342" s="2" t="s">
        <v>1844</v>
      </c>
      <c r="AS342" s="2" t="s">
        <v>1844</v>
      </c>
      <c r="AT342" s="2" t="s">
        <v>1844</v>
      </c>
      <c r="AU342" s="2" t="s">
        <v>1844</v>
      </c>
      <c r="AV342" s="2" t="s">
        <v>1281</v>
      </c>
      <c r="AW342" s="2" t="s">
        <v>5128</v>
      </c>
      <c r="AX342" s="2" t="s">
        <v>1844</v>
      </c>
      <c r="AY342" s="2" t="s">
        <v>1752</v>
      </c>
      <c r="AZ342" s="2" t="s">
        <v>2029</v>
      </c>
      <c r="BA342" s="2" t="s">
        <v>1844</v>
      </c>
      <c r="BB342" s="2" t="s">
        <v>1844</v>
      </c>
      <c r="BC342" s="2" t="s">
        <v>1844</v>
      </c>
      <c r="BD342" s="2" t="s">
        <v>1844</v>
      </c>
      <c r="BE342" s="2" t="s">
        <v>5129</v>
      </c>
      <c r="BF342" s="2" t="s">
        <v>1961</v>
      </c>
      <c r="BG342" s="2" t="s">
        <v>1961</v>
      </c>
      <c r="BH342" s="2" t="s">
        <v>3477</v>
      </c>
      <c r="BI342" s="2" t="s">
        <v>1857</v>
      </c>
      <c r="BJ342" s="2" t="s">
        <v>2108</v>
      </c>
      <c r="BK342" s="2" t="s">
        <v>1844</v>
      </c>
      <c r="BL342" s="2" t="s">
        <v>1025</v>
      </c>
      <c r="BM342" s="2" t="s">
        <v>1844</v>
      </c>
      <c r="BN342" s="2" t="s">
        <v>1872</v>
      </c>
      <c r="BO342" s="2" t="s">
        <v>1844</v>
      </c>
      <c r="BP342" s="2" t="s">
        <v>1844</v>
      </c>
      <c r="BQ342" s="2" t="s">
        <v>5187</v>
      </c>
      <c r="BR342" s="2" t="s">
        <v>1844</v>
      </c>
      <c r="BS342" s="2" t="s">
        <v>1844</v>
      </c>
      <c r="BT342" s="2" t="s">
        <v>5660</v>
      </c>
      <c r="BU342" s="2" t="s">
        <v>1844</v>
      </c>
      <c r="BV342" s="2" t="s">
        <v>1844</v>
      </c>
      <c r="BW342" s="2" t="s">
        <v>1844</v>
      </c>
      <c r="BX342" s="2" t="s">
        <v>1844</v>
      </c>
      <c r="BY342" s="2" t="s">
        <v>1844</v>
      </c>
      <c r="BZ342" s="2" t="s">
        <v>1844</v>
      </c>
      <c r="CA342" s="2" t="s">
        <v>1844</v>
      </c>
      <c r="CB342" s="2" t="s">
        <v>1844</v>
      </c>
      <c r="CC342" s="2" t="s">
        <v>1844</v>
      </c>
      <c r="CD342" s="2" t="s">
        <v>1844</v>
      </c>
      <c r="CE342" s="2" t="s">
        <v>1854</v>
      </c>
      <c r="CF342" s="2" t="s">
        <v>1844</v>
      </c>
      <c r="CG342" s="2" t="s">
        <v>5131</v>
      </c>
      <c r="CH342" s="2" t="s">
        <v>1844</v>
      </c>
      <c r="CI342" s="2" t="s">
        <v>55</v>
      </c>
      <c r="CJ342" s="2" t="s">
        <v>1844</v>
      </c>
      <c r="CK342" s="2" t="s">
        <v>5132</v>
      </c>
      <c r="CL342" s="2" t="s">
        <v>1844</v>
      </c>
      <c r="CM342" s="2" t="s">
        <v>1844</v>
      </c>
      <c r="CN342" s="2" t="s">
        <v>1851</v>
      </c>
      <c r="CO342" s="2" t="s">
        <v>1855</v>
      </c>
      <c r="CP342" s="2" t="s">
        <v>1844</v>
      </c>
      <c r="CQ342" s="2" t="s">
        <v>1844</v>
      </c>
      <c r="CR342" s="2" t="s">
        <v>1847</v>
      </c>
      <c r="CS342" s="2" t="s">
        <v>1876</v>
      </c>
      <c r="CT342" s="2" t="s">
        <v>1844</v>
      </c>
      <c r="CU342" s="2" t="s">
        <v>5133</v>
      </c>
      <c r="CV342" s="2" t="s">
        <v>5134</v>
      </c>
      <c r="CW342" s="3">
        <v>44969</v>
      </c>
      <c r="CX342" s="3">
        <v>44969</v>
      </c>
      <c r="CY342" s="3">
        <v>44969</v>
      </c>
      <c r="CZ342" s="28">
        <v>50246</v>
      </c>
      <c r="DA342" s="4">
        <v>0</v>
      </c>
      <c r="DB342" s="3"/>
      <c r="DC342" s="3"/>
      <c r="DD342" s="3">
        <v>44969</v>
      </c>
      <c r="DE342" s="3">
        <v>44969</v>
      </c>
      <c r="DF342" s="3"/>
      <c r="DG342" s="3">
        <v>44969</v>
      </c>
      <c r="DH342" s="3">
        <v>44969</v>
      </c>
      <c r="DI342" s="3">
        <v>44969</v>
      </c>
      <c r="DJ342" s="3">
        <v>44986</v>
      </c>
      <c r="DK342" s="28">
        <v>0</v>
      </c>
      <c r="DL342" s="3"/>
      <c r="DM342" s="28">
        <v>0</v>
      </c>
      <c r="DN342" s="28">
        <v>0</v>
      </c>
      <c r="DO342" s="3">
        <v>44969</v>
      </c>
      <c r="DP342" s="2" t="s">
        <v>5135</v>
      </c>
      <c r="DQ342" s="28">
        <v>0</v>
      </c>
      <c r="DR342" s="28">
        <v>0</v>
      </c>
      <c r="DS342" s="28">
        <v>0</v>
      </c>
      <c r="DT342" s="28">
        <v>50246</v>
      </c>
      <c r="DU342" s="2" t="s">
        <v>1844</v>
      </c>
    </row>
    <row r="343" spans="1:125" x14ac:dyDescent="0.25">
      <c r="A343" s="2" t="s">
        <v>3462</v>
      </c>
      <c r="B343" s="2" t="s">
        <v>1279</v>
      </c>
      <c r="C343" s="2" t="s">
        <v>183</v>
      </c>
      <c r="D343" s="2" t="s">
        <v>184</v>
      </c>
      <c r="E343" s="2" t="s">
        <v>1507</v>
      </c>
      <c r="F343" s="2" t="s">
        <v>5478</v>
      </c>
      <c r="G343" s="2" t="s">
        <v>10</v>
      </c>
      <c r="H343" s="2" t="s">
        <v>67</v>
      </c>
      <c r="I343" s="2" t="s">
        <v>5121</v>
      </c>
      <c r="J343" s="2" t="s">
        <v>5122</v>
      </c>
      <c r="K343" s="2" t="s">
        <v>1281</v>
      </c>
      <c r="L343" s="2" t="s">
        <v>5148</v>
      </c>
      <c r="M343" s="2" t="s">
        <v>3461</v>
      </c>
      <c r="N343" s="2" t="s">
        <v>1645</v>
      </c>
      <c r="O343" s="2" t="s">
        <v>1887</v>
      </c>
      <c r="P343" s="2" t="s">
        <v>1844</v>
      </c>
      <c r="Q343" s="2" t="s">
        <v>1296</v>
      </c>
      <c r="R343" s="2" t="s">
        <v>1844</v>
      </c>
      <c r="S343" s="2" t="s">
        <v>1844</v>
      </c>
      <c r="T343" s="2" t="s">
        <v>1278</v>
      </c>
      <c r="U343" s="2" t="s">
        <v>1844</v>
      </c>
      <c r="V343" s="2" t="s">
        <v>1844</v>
      </c>
      <c r="W343" s="2" t="s">
        <v>5125</v>
      </c>
      <c r="X343" s="2" t="s">
        <v>5126</v>
      </c>
      <c r="Y343" s="2" t="s">
        <v>1890</v>
      </c>
      <c r="Z343" s="2" t="s">
        <v>1281</v>
      </c>
      <c r="AA343" s="2" t="s">
        <v>1281</v>
      </c>
      <c r="AB343" s="2" t="s">
        <v>5127</v>
      </c>
      <c r="AC343" s="2" t="s">
        <v>1852</v>
      </c>
      <c r="AD343" s="2" t="s">
        <v>1844</v>
      </c>
      <c r="AE343" s="2" t="s">
        <v>1844</v>
      </c>
      <c r="AF343" s="2" t="s">
        <v>1844</v>
      </c>
      <c r="AG343" s="2" t="s">
        <v>1844</v>
      </c>
      <c r="AH343" s="2" t="s">
        <v>1844</v>
      </c>
      <c r="AI343" s="2" t="s">
        <v>1844</v>
      </c>
      <c r="AJ343" s="2" t="s">
        <v>1281</v>
      </c>
      <c r="AK343" s="2" t="s">
        <v>1844</v>
      </c>
      <c r="AL343" s="2" t="s">
        <v>185</v>
      </c>
      <c r="AM343" s="2" t="s">
        <v>1844</v>
      </c>
      <c r="AN343" s="2" t="s">
        <v>1844</v>
      </c>
      <c r="AO343" s="2" t="s">
        <v>1857</v>
      </c>
      <c r="AP343" s="2" t="s">
        <v>1857</v>
      </c>
      <c r="AQ343" s="2" t="s">
        <v>1844</v>
      </c>
      <c r="AR343" s="2" t="s">
        <v>1844</v>
      </c>
      <c r="AS343" s="2" t="s">
        <v>1844</v>
      </c>
      <c r="AT343" s="2" t="s">
        <v>1844</v>
      </c>
      <c r="AU343" s="2" t="s">
        <v>1844</v>
      </c>
      <c r="AV343" s="2" t="s">
        <v>1281</v>
      </c>
      <c r="AW343" s="2" t="s">
        <v>5128</v>
      </c>
      <c r="AX343" s="2" t="s">
        <v>1844</v>
      </c>
      <c r="AY343" s="2" t="s">
        <v>1752</v>
      </c>
      <c r="AZ343" s="2" t="s">
        <v>2043</v>
      </c>
      <c r="BA343" s="2" t="s">
        <v>1844</v>
      </c>
      <c r="BB343" s="2" t="s">
        <v>1844</v>
      </c>
      <c r="BC343" s="2" t="s">
        <v>1844</v>
      </c>
      <c r="BD343" s="2" t="s">
        <v>1844</v>
      </c>
      <c r="BE343" s="2" t="s">
        <v>5129</v>
      </c>
      <c r="BF343" s="2" t="s">
        <v>1905</v>
      </c>
      <c r="BG343" s="2" t="s">
        <v>1905</v>
      </c>
      <c r="BH343" s="2" t="s">
        <v>3464</v>
      </c>
      <c r="BI343" s="2" t="s">
        <v>1857</v>
      </c>
      <c r="BJ343" s="2" t="s">
        <v>3463</v>
      </c>
      <c r="BK343" s="2" t="s">
        <v>1844</v>
      </c>
      <c r="BL343" s="2" t="s">
        <v>1025</v>
      </c>
      <c r="BM343" s="2" t="s">
        <v>1844</v>
      </c>
      <c r="BN343" s="2" t="s">
        <v>1844</v>
      </c>
      <c r="BO343" s="2" t="s">
        <v>1844</v>
      </c>
      <c r="BP343" s="2" t="s">
        <v>1844</v>
      </c>
      <c r="BQ343" s="2" t="s">
        <v>5187</v>
      </c>
      <c r="BR343" s="2" t="s">
        <v>1844</v>
      </c>
      <c r="BS343" s="2" t="s">
        <v>1844</v>
      </c>
      <c r="BT343" s="2" t="s">
        <v>5661</v>
      </c>
      <c r="BU343" s="2" t="s">
        <v>1844</v>
      </c>
      <c r="BV343" s="2" t="s">
        <v>1844</v>
      </c>
      <c r="BW343" s="2" t="s">
        <v>1844</v>
      </c>
      <c r="BX343" s="2" t="s">
        <v>1844</v>
      </c>
      <c r="BY343" s="2" t="s">
        <v>1844</v>
      </c>
      <c r="BZ343" s="2" t="s">
        <v>1844</v>
      </c>
      <c r="CA343" s="2" t="s">
        <v>1844</v>
      </c>
      <c r="CB343" s="2" t="s">
        <v>1844</v>
      </c>
      <c r="CC343" s="2" t="s">
        <v>1844</v>
      </c>
      <c r="CD343" s="2" t="s">
        <v>1844</v>
      </c>
      <c r="CE343" s="2" t="s">
        <v>1854</v>
      </c>
      <c r="CF343" s="2" t="s">
        <v>1844</v>
      </c>
      <c r="CG343" s="2" t="s">
        <v>5131</v>
      </c>
      <c r="CH343" s="2" t="s">
        <v>1844</v>
      </c>
      <c r="CI343" s="2" t="s">
        <v>186</v>
      </c>
      <c r="CJ343" s="2" t="s">
        <v>1844</v>
      </c>
      <c r="CK343" s="2" t="s">
        <v>5132</v>
      </c>
      <c r="CL343" s="2" t="s">
        <v>1844</v>
      </c>
      <c r="CM343" s="2" t="s">
        <v>1844</v>
      </c>
      <c r="CN343" s="2" t="s">
        <v>1851</v>
      </c>
      <c r="CO343" s="2" t="s">
        <v>1855</v>
      </c>
      <c r="CP343" s="2" t="s">
        <v>1844</v>
      </c>
      <c r="CQ343" s="2" t="s">
        <v>1844</v>
      </c>
      <c r="CR343" s="2" t="s">
        <v>1847</v>
      </c>
      <c r="CS343" s="2" t="s">
        <v>1844</v>
      </c>
      <c r="CT343" s="2" t="s">
        <v>1844</v>
      </c>
      <c r="CU343" s="2" t="s">
        <v>5133</v>
      </c>
      <c r="CV343" s="2" t="s">
        <v>5134</v>
      </c>
      <c r="CW343" s="3">
        <v>44968</v>
      </c>
      <c r="CX343" s="3">
        <v>44967</v>
      </c>
      <c r="CY343" s="3">
        <v>44967</v>
      </c>
      <c r="CZ343" s="28">
        <v>587878</v>
      </c>
      <c r="DA343" s="4">
        <v>0</v>
      </c>
      <c r="DB343" s="3"/>
      <c r="DC343" s="3"/>
      <c r="DD343" s="3">
        <v>44967</v>
      </c>
      <c r="DE343" s="3">
        <v>44967</v>
      </c>
      <c r="DF343" s="3"/>
      <c r="DG343" s="3">
        <v>44967</v>
      </c>
      <c r="DH343" s="3"/>
      <c r="DI343" s="3">
        <v>44966</v>
      </c>
      <c r="DJ343" s="3">
        <v>44986</v>
      </c>
      <c r="DK343" s="28">
        <v>0</v>
      </c>
      <c r="DL343" s="3"/>
      <c r="DM343" s="28">
        <v>0</v>
      </c>
      <c r="DN343" s="28">
        <v>0</v>
      </c>
      <c r="DO343" s="3">
        <v>44967</v>
      </c>
      <c r="DP343" s="2" t="s">
        <v>5135</v>
      </c>
      <c r="DQ343" s="28">
        <v>0</v>
      </c>
      <c r="DR343" s="28">
        <v>0</v>
      </c>
      <c r="DS343" s="28">
        <v>0</v>
      </c>
      <c r="DT343" s="28">
        <v>587878</v>
      </c>
      <c r="DU343" s="2" t="s">
        <v>1844</v>
      </c>
    </row>
    <row r="344" spans="1:125" x14ac:dyDescent="0.25">
      <c r="A344" s="2" t="s">
        <v>3453</v>
      </c>
      <c r="B344" s="2" t="s">
        <v>1298</v>
      </c>
      <c r="C344" s="2" t="s">
        <v>325</v>
      </c>
      <c r="D344" s="2" t="s">
        <v>326</v>
      </c>
      <c r="E344" s="2" t="s">
        <v>1506</v>
      </c>
      <c r="F344" s="2" t="s">
        <v>5478</v>
      </c>
      <c r="G344" s="2" t="s">
        <v>10</v>
      </c>
      <c r="H344" s="2" t="s">
        <v>67</v>
      </c>
      <c r="I344" s="2" t="s">
        <v>5121</v>
      </c>
      <c r="J344" s="2" t="s">
        <v>5122</v>
      </c>
      <c r="K344" s="2" t="s">
        <v>1281</v>
      </c>
      <c r="L344" s="2" t="s">
        <v>5148</v>
      </c>
      <c r="M344" s="2" t="s">
        <v>3452</v>
      </c>
      <c r="N344" s="2" t="s">
        <v>1645</v>
      </c>
      <c r="O344" s="2" t="s">
        <v>1960</v>
      </c>
      <c r="P344" s="2" t="s">
        <v>1844</v>
      </c>
      <c r="Q344" s="2" t="s">
        <v>1296</v>
      </c>
      <c r="R344" s="2" t="s">
        <v>1844</v>
      </c>
      <c r="S344" s="2" t="s">
        <v>1844</v>
      </c>
      <c r="T344" s="2" t="s">
        <v>1278</v>
      </c>
      <c r="U344" s="2" t="s">
        <v>1844</v>
      </c>
      <c r="V344" s="2" t="s">
        <v>1844</v>
      </c>
      <c r="W344" s="2" t="s">
        <v>5125</v>
      </c>
      <c r="X344" s="2" t="s">
        <v>5126</v>
      </c>
      <c r="Y344" s="2" t="s">
        <v>1914</v>
      </c>
      <c r="Z344" s="2" t="s">
        <v>1281</v>
      </c>
      <c r="AA344" s="2" t="s">
        <v>1281</v>
      </c>
      <c r="AB344" s="2" t="s">
        <v>5127</v>
      </c>
      <c r="AC344" s="2" t="s">
        <v>1852</v>
      </c>
      <c r="AD344" s="2" t="s">
        <v>1844</v>
      </c>
      <c r="AE344" s="2" t="s">
        <v>1844</v>
      </c>
      <c r="AF344" s="2" t="s">
        <v>1844</v>
      </c>
      <c r="AG344" s="2" t="s">
        <v>1844</v>
      </c>
      <c r="AH344" s="2" t="s">
        <v>1844</v>
      </c>
      <c r="AI344" s="2" t="s">
        <v>1844</v>
      </c>
      <c r="AJ344" s="2" t="s">
        <v>1281</v>
      </c>
      <c r="AK344" s="2" t="s">
        <v>1844</v>
      </c>
      <c r="AL344" s="2" t="s">
        <v>120</v>
      </c>
      <c r="AM344" s="2" t="s">
        <v>1844</v>
      </c>
      <c r="AN344" s="2" t="s">
        <v>1844</v>
      </c>
      <c r="AO344" s="2" t="s">
        <v>1857</v>
      </c>
      <c r="AP344" s="2" t="s">
        <v>1857</v>
      </c>
      <c r="AQ344" s="2" t="s">
        <v>1844</v>
      </c>
      <c r="AR344" s="2" t="s">
        <v>1844</v>
      </c>
      <c r="AS344" s="2" t="s">
        <v>1844</v>
      </c>
      <c r="AT344" s="2" t="s">
        <v>1844</v>
      </c>
      <c r="AU344" s="2" t="s">
        <v>1844</v>
      </c>
      <c r="AV344" s="2" t="s">
        <v>1281</v>
      </c>
      <c r="AW344" s="2" t="s">
        <v>5128</v>
      </c>
      <c r="AX344" s="2" t="s">
        <v>1844</v>
      </c>
      <c r="AY344" s="2" t="s">
        <v>1752</v>
      </c>
      <c r="AZ344" s="2" t="s">
        <v>2035</v>
      </c>
      <c r="BA344" s="2" t="s">
        <v>1844</v>
      </c>
      <c r="BB344" s="2" t="s">
        <v>1844</v>
      </c>
      <c r="BC344" s="2" t="s">
        <v>1844</v>
      </c>
      <c r="BD344" s="2" t="s">
        <v>1844</v>
      </c>
      <c r="BE344" s="2" t="s">
        <v>5129</v>
      </c>
      <c r="BF344" s="2" t="s">
        <v>2190</v>
      </c>
      <c r="BG344" s="2" t="s">
        <v>2190</v>
      </c>
      <c r="BH344" s="2" t="s">
        <v>3456</v>
      </c>
      <c r="BI344" s="2" t="s">
        <v>1857</v>
      </c>
      <c r="BJ344" s="2" t="s">
        <v>3455</v>
      </c>
      <c r="BK344" s="2" t="s">
        <v>1844</v>
      </c>
      <c r="BL344" s="2" t="s">
        <v>1025</v>
      </c>
      <c r="BM344" s="2" t="s">
        <v>1844</v>
      </c>
      <c r="BN344" s="2" t="s">
        <v>1844</v>
      </c>
      <c r="BO344" s="2" t="s">
        <v>1844</v>
      </c>
      <c r="BP344" s="2" t="s">
        <v>1844</v>
      </c>
      <c r="BQ344" s="2" t="s">
        <v>5187</v>
      </c>
      <c r="BR344" s="2" t="s">
        <v>1844</v>
      </c>
      <c r="BS344" s="2" t="s">
        <v>1844</v>
      </c>
      <c r="BT344" s="2" t="s">
        <v>5662</v>
      </c>
      <c r="BU344" s="2" t="s">
        <v>1844</v>
      </c>
      <c r="BV344" s="2" t="s">
        <v>1844</v>
      </c>
      <c r="BW344" s="2" t="s">
        <v>1844</v>
      </c>
      <c r="BX344" s="2" t="s">
        <v>1844</v>
      </c>
      <c r="BY344" s="2" t="s">
        <v>1844</v>
      </c>
      <c r="BZ344" s="2" t="s">
        <v>1844</v>
      </c>
      <c r="CA344" s="2" t="s">
        <v>1844</v>
      </c>
      <c r="CB344" s="2" t="s">
        <v>1844</v>
      </c>
      <c r="CC344" s="2" t="s">
        <v>1844</v>
      </c>
      <c r="CD344" s="2" t="s">
        <v>1844</v>
      </c>
      <c r="CE344" s="2" t="s">
        <v>1854</v>
      </c>
      <c r="CF344" s="2" t="s">
        <v>1844</v>
      </c>
      <c r="CG344" s="2" t="s">
        <v>5131</v>
      </c>
      <c r="CH344" s="2" t="s">
        <v>1844</v>
      </c>
      <c r="CI344" s="2" t="s">
        <v>121</v>
      </c>
      <c r="CJ344" s="2" t="s">
        <v>1844</v>
      </c>
      <c r="CK344" s="2" t="s">
        <v>5132</v>
      </c>
      <c r="CL344" s="2" t="s">
        <v>1844</v>
      </c>
      <c r="CM344" s="2" t="s">
        <v>1844</v>
      </c>
      <c r="CN344" s="2" t="s">
        <v>1851</v>
      </c>
      <c r="CO344" s="2" t="s">
        <v>1855</v>
      </c>
      <c r="CP344" s="2" t="s">
        <v>1844</v>
      </c>
      <c r="CQ344" s="2" t="s">
        <v>1844</v>
      </c>
      <c r="CR344" s="2" t="s">
        <v>1847</v>
      </c>
      <c r="CS344" s="2" t="s">
        <v>1844</v>
      </c>
      <c r="CT344" s="2" t="s">
        <v>1844</v>
      </c>
      <c r="CU344" s="2" t="s">
        <v>5133</v>
      </c>
      <c r="CV344" s="2" t="s">
        <v>5134</v>
      </c>
      <c r="CW344" s="3">
        <v>44965</v>
      </c>
      <c r="CX344" s="3">
        <v>44964</v>
      </c>
      <c r="CY344" s="3">
        <v>44965</v>
      </c>
      <c r="CZ344" s="28">
        <v>83811</v>
      </c>
      <c r="DA344" s="4">
        <v>0</v>
      </c>
      <c r="DB344" s="3"/>
      <c r="DC344" s="3"/>
      <c r="DD344" s="3">
        <v>44965</v>
      </c>
      <c r="DE344" s="3">
        <v>44964</v>
      </c>
      <c r="DF344" s="3"/>
      <c r="DG344" s="3">
        <v>44965</v>
      </c>
      <c r="DH344" s="3"/>
      <c r="DI344" s="3">
        <v>44964</v>
      </c>
      <c r="DJ344" s="3">
        <v>44986</v>
      </c>
      <c r="DK344" s="28">
        <v>0</v>
      </c>
      <c r="DL344" s="3"/>
      <c r="DM344" s="28">
        <v>0</v>
      </c>
      <c r="DN344" s="28">
        <v>0</v>
      </c>
      <c r="DO344" s="3">
        <v>44965</v>
      </c>
      <c r="DP344" s="2" t="s">
        <v>5135</v>
      </c>
      <c r="DQ344" s="28">
        <v>0</v>
      </c>
      <c r="DR344" s="28">
        <v>0</v>
      </c>
      <c r="DS344" s="28">
        <v>0</v>
      </c>
      <c r="DT344" s="28">
        <v>83811</v>
      </c>
      <c r="DU344" s="2" t="s">
        <v>1844</v>
      </c>
    </row>
    <row r="345" spans="1:125" x14ac:dyDescent="0.25">
      <c r="A345" s="2" t="s">
        <v>3438</v>
      </c>
      <c r="B345" s="2" t="s">
        <v>1291</v>
      </c>
      <c r="C345" s="2" t="s">
        <v>405</v>
      </c>
      <c r="D345" s="2" t="s">
        <v>406</v>
      </c>
      <c r="E345" s="2" t="s">
        <v>1505</v>
      </c>
      <c r="F345" s="2" t="s">
        <v>5478</v>
      </c>
      <c r="G345" s="2" t="s">
        <v>10</v>
      </c>
      <c r="H345" s="2" t="s">
        <v>1300</v>
      </c>
      <c r="I345" s="2" t="s">
        <v>5121</v>
      </c>
      <c r="J345" s="2" t="s">
        <v>5122</v>
      </c>
      <c r="K345" s="2" t="s">
        <v>1281</v>
      </c>
      <c r="L345" s="2" t="s">
        <v>5148</v>
      </c>
      <c r="M345" s="2" t="s">
        <v>3437</v>
      </c>
      <c r="N345" s="2" t="s">
        <v>1645</v>
      </c>
      <c r="O345" s="2" t="s">
        <v>1844</v>
      </c>
      <c r="P345" s="2" t="s">
        <v>1844</v>
      </c>
      <c r="Q345" s="2" t="s">
        <v>1296</v>
      </c>
      <c r="R345" s="2" t="s">
        <v>1844</v>
      </c>
      <c r="S345" s="2" t="s">
        <v>1844</v>
      </c>
      <c r="T345" s="2" t="s">
        <v>1278</v>
      </c>
      <c r="U345" s="2" t="s">
        <v>1844</v>
      </c>
      <c r="V345" s="2" t="s">
        <v>1844</v>
      </c>
      <c r="W345" s="2" t="s">
        <v>5125</v>
      </c>
      <c r="X345" s="2" t="s">
        <v>5126</v>
      </c>
      <c r="Y345" s="2" t="s">
        <v>1866</v>
      </c>
      <c r="Z345" s="2" t="s">
        <v>1281</v>
      </c>
      <c r="AA345" s="2" t="s">
        <v>1281</v>
      </c>
      <c r="AB345" s="2" t="s">
        <v>5127</v>
      </c>
      <c r="AC345" s="2" t="s">
        <v>1852</v>
      </c>
      <c r="AD345" s="2" t="s">
        <v>1844</v>
      </c>
      <c r="AE345" s="2" t="s">
        <v>1844</v>
      </c>
      <c r="AF345" s="2" t="s">
        <v>1844</v>
      </c>
      <c r="AG345" s="2" t="s">
        <v>1844</v>
      </c>
      <c r="AH345" s="2" t="s">
        <v>1844</v>
      </c>
      <c r="AI345" s="2" t="s">
        <v>1844</v>
      </c>
      <c r="AJ345" s="2" t="s">
        <v>1281</v>
      </c>
      <c r="AK345" s="2" t="s">
        <v>1844</v>
      </c>
      <c r="AL345" s="2" t="s">
        <v>154</v>
      </c>
      <c r="AM345" s="2" t="s">
        <v>1844</v>
      </c>
      <c r="AN345" s="2" t="s">
        <v>1844</v>
      </c>
      <c r="AO345" s="2" t="s">
        <v>1857</v>
      </c>
      <c r="AP345" s="2" t="s">
        <v>1857</v>
      </c>
      <c r="AQ345" s="2" t="s">
        <v>1844</v>
      </c>
      <c r="AR345" s="2" t="s">
        <v>1844</v>
      </c>
      <c r="AS345" s="2" t="s">
        <v>1844</v>
      </c>
      <c r="AT345" s="2" t="s">
        <v>1844</v>
      </c>
      <c r="AU345" s="2" t="s">
        <v>1844</v>
      </c>
      <c r="AV345" s="2" t="s">
        <v>1281</v>
      </c>
      <c r="AW345" s="2" t="s">
        <v>5128</v>
      </c>
      <c r="AX345" s="2" t="s">
        <v>1844</v>
      </c>
      <c r="AY345" s="2" t="s">
        <v>1752</v>
      </c>
      <c r="AZ345" s="2" t="s">
        <v>1905</v>
      </c>
      <c r="BA345" s="2" t="s">
        <v>1844</v>
      </c>
      <c r="BB345" s="2" t="s">
        <v>1844</v>
      </c>
      <c r="BC345" s="2" t="s">
        <v>1844</v>
      </c>
      <c r="BD345" s="2" t="s">
        <v>1844</v>
      </c>
      <c r="BE345" s="2" t="s">
        <v>5129</v>
      </c>
      <c r="BF345" s="2" t="s">
        <v>1905</v>
      </c>
      <c r="BG345" s="2" t="s">
        <v>1905</v>
      </c>
      <c r="BH345" s="2" t="s">
        <v>5663</v>
      </c>
      <c r="BI345" s="2" t="s">
        <v>1857</v>
      </c>
      <c r="BJ345" s="2" t="s">
        <v>2523</v>
      </c>
      <c r="BK345" s="2" t="s">
        <v>1844</v>
      </c>
      <c r="BL345" s="2" t="s">
        <v>1025</v>
      </c>
      <c r="BM345" s="2" t="s">
        <v>1844</v>
      </c>
      <c r="BN345" s="2" t="s">
        <v>1844</v>
      </c>
      <c r="BO345" s="2" t="s">
        <v>1844</v>
      </c>
      <c r="BP345" s="2" t="s">
        <v>1844</v>
      </c>
      <c r="BQ345" s="2" t="s">
        <v>5187</v>
      </c>
      <c r="BR345" s="2" t="s">
        <v>1844</v>
      </c>
      <c r="BS345" s="2" t="s">
        <v>1844</v>
      </c>
      <c r="BT345" s="2" t="s">
        <v>5664</v>
      </c>
      <c r="BU345" s="2" t="s">
        <v>1844</v>
      </c>
      <c r="BV345" s="2" t="s">
        <v>1844</v>
      </c>
      <c r="BW345" s="2" t="s">
        <v>1844</v>
      </c>
      <c r="BX345" s="2" t="s">
        <v>1844</v>
      </c>
      <c r="BY345" s="2" t="s">
        <v>1844</v>
      </c>
      <c r="BZ345" s="2" t="s">
        <v>1844</v>
      </c>
      <c r="CA345" s="2" t="s">
        <v>1844</v>
      </c>
      <c r="CB345" s="2" t="s">
        <v>1844</v>
      </c>
      <c r="CC345" s="2" t="s">
        <v>1844</v>
      </c>
      <c r="CD345" s="2" t="s">
        <v>1844</v>
      </c>
      <c r="CE345" s="2" t="s">
        <v>1854</v>
      </c>
      <c r="CF345" s="2" t="s">
        <v>1844</v>
      </c>
      <c r="CG345" s="2" t="s">
        <v>5131</v>
      </c>
      <c r="CH345" s="2" t="s">
        <v>1844</v>
      </c>
      <c r="CI345" s="2" t="s">
        <v>155</v>
      </c>
      <c r="CJ345" s="2" t="s">
        <v>1844</v>
      </c>
      <c r="CK345" s="2" t="s">
        <v>5132</v>
      </c>
      <c r="CL345" s="2" t="s">
        <v>1844</v>
      </c>
      <c r="CM345" s="2" t="s">
        <v>1844</v>
      </c>
      <c r="CN345" s="2" t="s">
        <v>1851</v>
      </c>
      <c r="CO345" s="2" t="s">
        <v>1855</v>
      </c>
      <c r="CP345" s="2" t="s">
        <v>1844</v>
      </c>
      <c r="CQ345" s="2" t="s">
        <v>1844</v>
      </c>
      <c r="CR345" s="2" t="s">
        <v>1844</v>
      </c>
      <c r="CS345" s="2" t="s">
        <v>1844</v>
      </c>
      <c r="CT345" s="2" t="s">
        <v>1844</v>
      </c>
      <c r="CU345" s="2" t="s">
        <v>5133</v>
      </c>
      <c r="CV345" s="2" t="s">
        <v>5134</v>
      </c>
      <c r="CW345" s="3">
        <v>44967</v>
      </c>
      <c r="CX345" s="3">
        <v>44967</v>
      </c>
      <c r="CY345" s="3">
        <v>44963</v>
      </c>
      <c r="CZ345" s="28">
        <v>4505046</v>
      </c>
      <c r="DA345" s="4">
        <v>0</v>
      </c>
      <c r="DB345" s="3"/>
      <c r="DC345" s="3"/>
      <c r="DD345" s="3">
        <v>44963</v>
      </c>
      <c r="DE345" s="3">
        <v>44963</v>
      </c>
      <c r="DF345" s="3"/>
      <c r="DG345" s="3">
        <v>44967</v>
      </c>
      <c r="DH345" s="3"/>
      <c r="DI345" s="3">
        <v>44963</v>
      </c>
      <c r="DJ345" s="3">
        <v>44986</v>
      </c>
      <c r="DK345" s="28">
        <v>0</v>
      </c>
      <c r="DL345" s="3"/>
      <c r="DM345" s="28">
        <v>0</v>
      </c>
      <c r="DN345" s="28">
        <v>0</v>
      </c>
      <c r="DO345" s="3">
        <v>44967</v>
      </c>
      <c r="DP345" s="2" t="s">
        <v>5135</v>
      </c>
      <c r="DQ345" s="28">
        <v>0</v>
      </c>
      <c r="DR345" s="28">
        <v>0</v>
      </c>
      <c r="DS345" s="28">
        <v>0</v>
      </c>
      <c r="DT345" s="28">
        <v>4505046</v>
      </c>
      <c r="DU345" s="2" t="s">
        <v>1844</v>
      </c>
    </row>
    <row r="346" spans="1:125" x14ac:dyDescent="0.25">
      <c r="A346" s="2" t="s">
        <v>3428</v>
      </c>
      <c r="B346" s="2" t="s">
        <v>1291</v>
      </c>
      <c r="C346" s="2" t="s">
        <v>152</v>
      </c>
      <c r="D346" s="2" t="s">
        <v>153</v>
      </c>
      <c r="E346" s="2" t="s">
        <v>1504</v>
      </c>
      <c r="F346" s="2" t="s">
        <v>5478</v>
      </c>
      <c r="G346" s="2" t="s">
        <v>10</v>
      </c>
      <c r="H346" s="2" t="s">
        <v>67</v>
      </c>
      <c r="I346" s="2" t="s">
        <v>5121</v>
      </c>
      <c r="J346" s="2" t="s">
        <v>5122</v>
      </c>
      <c r="K346" s="2" t="s">
        <v>1281</v>
      </c>
      <c r="L346" s="2" t="s">
        <v>5148</v>
      </c>
      <c r="M346" s="2" t="s">
        <v>3427</v>
      </c>
      <c r="N346" s="2" t="s">
        <v>1645</v>
      </c>
      <c r="O346" s="2" t="s">
        <v>2176</v>
      </c>
      <c r="P346" s="2" t="s">
        <v>1844</v>
      </c>
      <c r="Q346" s="2" t="s">
        <v>1296</v>
      </c>
      <c r="R346" s="2" t="s">
        <v>1844</v>
      </c>
      <c r="S346" s="2" t="s">
        <v>1883</v>
      </c>
      <c r="T346" s="2" t="s">
        <v>1278</v>
      </c>
      <c r="U346" s="2" t="s">
        <v>1844</v>
      </c>
      <c r="V346" s="2" t="s">
        <v>1844</v>
      </c>
      <c r="W346" s="2" t="s">
        <v>5125</v>
      </c>
      <c r="X346" s="2" t="s">
        <v>5126</v>
      </c>
      <c r="Y346" s="2" t="s">
        <v>1866</v>
      </c>
      <c r="Z346" s="2" t="s">
        <v>1281</v>
      </c>
      <c r="AA346" s="2" t="s">
        <v>1281</v>
      </c>
      <c r="AB346" s="2" t="s">
        <v>5127</v>
      </c>
      <c r="AC346" s="2" t="s">
        <v>1852</v>
      </c>
      <c r="AD346" s="2" t="s">
        <v>1844</v>
      </c>
      <c r="AE346" s="2" t="s">
        <v>1844</v>
      </c>
      <c r="AF346" s="2" t="s">
        <v>1844</v>
      </c>
      <c r="AG346" s="2" t="s">
        <v>1844</v>
      </c>
      <c r="AH346" s="2" t="s">
        <v>1844</v>
      </c>
      <c r="AI346" s="2" t="s">
        <v>1844</v>
      </c>
      <c r="AJ346" s="2" t="s">
        <v>1281</v>
      </c>
      <c r="AK346" s="2" t="s">
        <v>1844</v>
      </c>
      <c r="AL346" s="2" t="s">
        <v>154</v>
      </c>
      <c r="AM346" s="2" t="s">
        <v>1844</v>
      </c>
      <c r="AN346" s="2" t="s">
        <v>1844</v>
      </c>
      <c r="AO346" s="2" t="s">
        <v>1857</v>
      </c>
      <c r="AP346" s="2" t="s">
        <v>1857</v>
      </c>
      <c r="AQ346" s="2" t="s">
        <v>1844</v>
      </c>
      <c r="AR346" s="2" t="s">
        <v>1844</v>
      </c>
      <c r="AS346" s="2" t="s">
        <v>1844</v>
      </c>
      <c r="AT346" s="2" t="s">
        <v>1844</v>
      </c>
      <c r="AU346" s="2" t="s">
        <v>1844</v>
      </c>
      <c r="AV346" s="2" t="s">
        <v>1281</v>
      </c>
      <c r="AW346" s="2" t="s">
        <v>5128</v>
      </c>
      <c r="AX346" s="2" t="s">
        <v>1844</v>
      </c>
      <c r="AY346" s="2" t="s">
        <v>1752</v>
      </c>
      <c r="AZ346" s="2" t="s">
        <v>3112</v>
      </c>
      <c r="BA346" s="2" t="s">
        <v>1844</v>
      </c>
      <c r="BB346" s="2" t="s">
        <v>1844</v>
      </c>
      <c r="BC346" s="2" t="s">
        <v>1844</v>
      </c>
      <c r="BD346" s="2" t="s">
        <v>1844</v>
      </c>
      <c r="BE346" s="2" t="s">
        <v>5129</v>
      </c>
      <c r="BF346" s="2" t="s">
        <v>2190</v>
      </c>
      <c r="BG346" s="2" t="s">
        <v>1905</v>
      </c>
      <c r="BH346" s="2" t="s">
        <v>3431</v>
      </c>
      <c r="BI346" s="2" t="s">
        <v>1857</v>
      </c>
      <c r="BJ346" s="2" t="s">
        <v>3430</v>
      </c>
      <c r="BK346" s="2" t="s">
        <v>1844</v>
      </c>
      <c r="BL346" s="2" t="s">
        <v>1025</v>
      </c>
      <c r="BM346" s="2" t="s">
        <v>1844</v>
      </c>
      <c r="BN346" s="2" t="s">
        <v>1882</v>
      </c>
      <c r="BO346" s="2" t="s">
        <v>1844</v>
      </c>
      <c r="BP346" s="2" t="s">
        <v>1844</v>
      </c>
      <c r="BQ346" s="2" t="s">
        <v>5187</v>
      </c>
      <c r="BR346" s="2" t="s">
        <v>1844</v>
      </c>
      <c r="BS346" s="2" t="s">
        <v>1844</v>
      </c>
      <c r="BT346" s="2" t="s">
        <v>5665</v>
      </c>
      <c r="BU346" s="2" t="s">
        <v>1844</v>
      </c>
      <c r="BV346" s="2" t="s">
        <v>1844</v>
      </c>
      <c r="BW346" s="2" t="s">
        <v>1844</v>
      </c>
      <c r="BX346" s="2" t="s">
        <v>1844</v>
      </c>
      <c r="BY346" s="2" t="s">
        <v>1844</v>
      </c>
      <c r="BZ346" s="2" t="s">
        <v>1844</v>
      </c>
      <c r="CA346" s="2" t="s">
        <v>1844</v>
      </c>
      <c r="CB346" s="2" t="s">
        <v>1844</v>
      </c>
      <c r="CC346" s="2" t="s">
        <v>1844</v>
      </c>
      <c r="CD346" s="2" t="s">
        <v>1844</v>
      </c>
      <c r="CE346" s="2" t="s">
        <v>1854</v>
      </c>
      <c r="CF346" s="2" t="s">
        <v>1844</v>
      </c>
      <c r="CG346" s="2" t="s">
        <v>5131</v>
      </c>
      <c r="CH346" s="2" t="s">
        <v>1844</v>
      </c>
      <c r="CI346" s="2" t="s">
        <v>155</v>
      </c>
      <c r="CJ346" s="2" t="s">
        <v>1844</v>
      </c>
      <c r="CK346" s="2" t="s">
        <v>5132</v>
      </c>
      <c r="CL346" s="2" t="s">
        <v>1844</v>
      </c>
      <c r="CM346" s="2" t="s">
        <v>1844</v>
      </c>
      <c r="CN346" s="2" t="s">
        <v>1851</v>
      </c>
      <c r="CO346" s="2" t="s">
        <v>1855</v>
      </c>
      <c r="CP346" s="2" t="s">
        <v>1844</v>
      </c>
      <c r="CQ346" s="2" t="s">
        <v>1844</v>
      </c>
      <c r="CR346" s="2" t="s">
        <v>1847</v>
      </c>
      <c r="CS346" s="2" t="s">
        <v>1884</v>
      </c>
      <c r="CT346" s="2" t="s">
        <v>1844</v>
      </c>
      <c r="CU346" s="2" t="s">
        <v>5133</v>
      </c>
      <c r="CV346" s="2" t="s">
        <v>5134</v>
      </c>
      <c r="CW346" s="3">
        <v>44963</v>
      </c>
      <c r="CX346" s="3">
        <v>44963</v>
      </c>
      <c r="CY346" s="3">
        <v>44963</v>
      </c>
      <c r="CZ346" s="28">
        <v>1125510</v>
      </c>
      <c r="DA346" s="4">
        <v>0</v>
      </c>
      <c r="DB346" s="3"/>
      <c r="DC346" s="3"/>
      <c r="DD346" s="3">
        <v>44963</v>
      </c>
      <c r="DE346" s="3">
        <v>44963</v>
      </c>
      <c r="DF346" s="3"/>
      <c r="DG346" s="3">
        <v>44963</v>
      </c>
      <c r="DH346" s="3"/>
      <c r="DI346" s="3">
        <v>44962</v>
      </c>
      <c r="DJ346" s="3">
        <v>44986</v>
      </c>
      <c r="DK346" s="28">
        <v>0</v>
      </c>
      <c r="DL346" s="3"/>
      <c r="DM346" s="28">
        <v>0</v>
      </c>
      <c r="DN346" s="28">
        <v>0</v>
      </c>
      <c r="DO346" s="3">
        <v>44963</v>
      </c>
      <c r="DP346" s="2" t="s">
        <v>5135</v>
      </c>
      <c r="DQ346" s="28">
        <v>0</v>
      </c>
      <c r="DR346" s="28">
        <v>0</v>
      </c>
      <c r="DS346" s="28">
        <v>0</v>
      </c>
      <c r="DT346" s="28">
        <v>1125510</v>
      </c>
      <c r="DU346" s="2" t="s">
        <v>1844</v>
      </c>
    </row>
    <row r="347" spans="1:125" x14ac:dyDescent="0.25">
      <c r="A347" s="2" t="s">
        <v>3396</v>
      </c>
      <c r="B347" s="2" t="s">
        <v>1298</v>
      </c>
      <c r="C347" s="2" t="s">
        <v>118</v>
      </c>
      <c r="D347" s="2" t="s">
        <v>119</v>
      </c>
      <c r="E347" s="2" t="s">
        <v>1500</v>
      </c>
      <c r="F347" s="2" t="s">
        <v>5478</v>
      </c>
      <c r="G347" s="2" t="s">
        <v>10</v>
      </c>
      <c r="H347" s="2" t="s">
        <v>67</v>
      </c>
      <c r="I347" s="2" t="s">
        <v>5121</v>
      </c>
      <c r="J347" s="2" t="s">
        <v>5122</v>
      </c>
      <c r="K347" s="2" t="s">
        <v>1281</v>
      </c>
      <c r="L347" s="2" t="s">
        <v>5148</v>
      </c>
      <c r="M347" s="2" t="s">
        <v>3395</v>
      </c>
      <c r="N347" s="2" t="s">
        <v>1645</v>
      </c>
      <c r="O347" s="2" t="s">
        <v>1992</v>
      </c>
      <c r="P347" s="2" t="s">
        <v>1844</v>
      </c>
      <c r="Q347" s="2" t="s">
        <v>1296</v>
      </c>
      <c r="R347" s="2" t="s">
        <v>1844</v>
      </c>
      <c r="S347" s="2" t="s">
        <v>2001</v>
      </c>
      <c r="T347" s="2" t="s">
        <v>1278</v>
      </c>
      <c r="U347" s="2" t="s">
        <v>1844</v>
      </c>
      <c r="V347" s="2" t="s">
        <v>1844</v>
      </c>
      <c r="W347" s="2" t="s">
        <v>5125</v>
      </c>
      <c r="X347" s="2" t="s">
        <v>5126</v>
      </c>
      <c r="Y347" s="2" t="s">
        <v>1914</v>
      </c>
      <c r="Z347" s="2" t="s">
        <v>1281</v>
      </c>
      <c r="AA347" s="2" t="s">
        <v>1281</v>
      </c>
      <c r="AB347" s="2" t="s">
        <v>5127</v>
      </c>
      <c r="AC347" s="2" t="s">
        <v>1852</v>
      </c>
      <c r="AD347" s="2" t="s">
        <v>1844</v>
      </c>
      <c r="AE347" s="2" t="s">
        <v>1844</v>
      </c>
      <c r="AF347" s="2" t="s">
        <v>1844</v>
      </c>
      <c r="AG347" s="2" t="s">
        <v>1844</v>
      </c>
      <c r="AH347" s="2" t="s">
        <v>1844</v>
      </c>
      <c r="AI347" s="2" t="s">
        <v>1844</v>
      </c>
      <c r="AJ347" s="2" t="s">
        <v>1281</v>
      </c>
      <c r="AK347" s="2" t="s">
        <v>1844</v>
      </c>
      <c r="AL347" s="2" t="s">
        <v>120</v>
      </c>
      <c r="AM347" s="2" t="s">
        <v>1844</v>
      </c>
      <c r="AN347" s="2" t="s">
        <v>1844</v>
      </c>
      <c r="AO347" s="2" t="s">
        <v>1857</v>
      </c>
      <c r="AP347" s="2" t="s">
        <v>1857</v>
      </c>
      <c r="AQ347" s="2" t="s">
        <v>1844</v>
      </c>
      <c r="AR347" s="2" t="s">
        <v>1844</v>
      </c>
      <c r="AS347" s="2" t="s">
        <v>1844</v>
      </c>
      <c r="AT347" s="2" t="s">
        <v>1844</v>
      </c>
      <c r="AU347" s="2" t="s">
        <v>1844</v>
      </c>
      <c r="AV347" s="2" t="s">
        <v>1281</v>
      </c>
      <c r="AW347" s="2" t="s">
        <v>5128</v>
      </c>
      <c r="AX347" s="2" t="s">
        <v>1844</v>
      </c>
      <c r="AY347" s="2" t="s">
        <v>1752</v>
      </c>
      <c r="AZ347" s="2" t="s">
        <v>1962</v>
      </c>
      <c r="BA347" s="2" t="s">
        <v>1844</v>
      </c>
      <c r="BB347" s="2" t="s">
        <v>1844</v>
      </c>
      <c r="BC347" s="2" t="s">
        <v>1844</v>
      </c>
      <c r="BD347" s="2" t="s">
        <v>1844</v>
      </c>
      <c r="BE347" s="2" t="s">
        <v>5129</v>
      </c>
      <c r="BF347" s="2" t="s">
        <v>1962</v>
      </c>
      <c r="BG347" s="2" t="s">
        <v>2349</v>
      </c>
      <c r="BH347" s="2" t="s">
        <v>3114</v>
      </c>
      <c r="BI347" s="2" t="s">
        <v>1857</v>
      </c>
      <c r="BJ347" s="2" t="s">
        <v>2349</v>
      </c>
      <c r="BK347" s="2" t="s">
        <v>1844</v>
      </c>
      <c r="BL347" s="2" t="s">
        <v>1025</v>
      </c>
      <c r="BM347" s="2" t="s">
        <v>1844</v>
      </c>
      <c r="BN347" s="2" t="s">
        <v>1999</v>
      </c>
      <c r="BO347" s="2" t="s">
        <v>1844</v>
      </c>
      <c r="BP347" s="2" t="s">
        <v>1844</v>
      </c>
      <c r="BQ347" s="2" t="s">
        <v>1531</v>
      </c>
      <c r="BR347" s="2" t="s">
        <v>1844</v>
      </c>
      <c r="BS347" s="2" t="s">
        <v>1844</v>
      </c>
      <c r="BT347" s="2" t="s">
        <v>5666</v>
      </c>
      <c r="BU347" s="2" t="s">
        <v>1844</v>
      </c>
      <c r="BV347" s="2" t="s">
        <v>1844</v>
      </c>
      <c r="BW347" s="2" t="s">
        <v>1844</v>
      </c>
      <c r="BX347" s="2" t="s">
        <v>1844</v>
      </c>
      <c r="BY347" s="2" t="s">
        <v>1844</v>
      </c>
      <c r="BZ347" s="2" t="s">
        <v>1844</v>
      </c>
      <c r="CA347" s="2" t="s">
        <v>1844</v>
      </c>
      <c r="CB347" s="2" t="s">
        <v>1844</v>
      </c>
      <c r="CC347" s="2" t="s">
        <v>1844</v>
      </c>
      <c r="CD347" s="2" t="s">
        <v>1844</v>
      </c>
      <c r="CE347" s="2" t="s">
        <v>1854</v>
      </c>
      <c r="CF347" s="2" t="s">
        <v>1844</v>
      </c>
      <c r="CG347" s="2" t="s">
        <v>5131</v>
      </c>
      <c r="CH347" s="2" t="s">
        <v>1844</v>
      </c>
      <c r="CI347" s="2" t="s">
        <v>121</v>
      </c>
      <c r="CJ347" s="2" t="s">
        <v>1844</v>
      </c>
      <c r="CK347" s="2" t="s">
        <v>5132</v>
      </c>
      <c r="CL347" s="2" t="s">
        <v>1844</v>
      </c>
      <c r="CM347" s="2" t="s">
        <v>1844</v>
      </c>
      <c r="CN347" s="2" t="s">
        <v>1851</v>
      </c>
      <c r="CO347" s="2" t="s">
        <v>1855</v>
      </c>
      <c r="CP347" s="2" t="s">
        <v>1844</v>
      </c>
      <c r="CQ347" s="2" t="s">
        <v>1844</v>
      </c>
      <c r="CR347" s="2" t="s">
        <v>1847</v>
      </c>
      <c r="CS347" s="2" t="s">
        <v>2002</v>
      </c>
      <c r="CT347" s="2" t="s">
        <v>1844</v>
      </c>
      <c r="CU347" s="2" t="s">
        <v>5133</v>
      </c>
      <c r="CV347" s="2" t="s">
        <v>5134</v>
      </c>
      <c r="CW347" s="3">
        <v>44960</v>
      </c>
      <c r="CX347" s="3">
        <v>44960</v>
      </c>
      <c r="CY347" s="3">
        <v>44961</v>
      </c>
      <c r="CZ347" s="28">
        <v>602952</v>
      </c>
      <c r="DA347" s="4">
        <v>0</v>
      </c>
      <c r="DB347" s="3"/>
      <c r="DC347" s="3"/>
      <c r="DD347" s="3">
        <v>44961</v>
      </c>
      <c r="DE347" s="3">
        <v>44960</v>
      </c>
      <c r="DF347" s="3"/>
      <c r="DG347" s="3">
        <v>44961</v>
      </c>
      <c r="DH347" s="3"/>
      <c r="DI347" s="3">
        <v>44960</v>
      </c>
      <c r="DJ347" s="3">
        <v>45093</v>
      </c>
      <c r="DK347" s="28">
        <v>0</v>
      </c>
      <c r="DL347" s="3"/>
      <c r="DM347" s="28">
        <v>0</v>
      </c>
      <c r="DN347" s="28">
        <v>0</v>
      </c>
      <c r="DO347" s="3">
        <v>44960</v>
      </c>
      <c r="DP347" s="2" t="s">
        <v>5135</v>
      </c>
      <c r="DQ347" s="28">
        <v>0</v>
      </c>
      <c r="DR347" s="28">
        <v>0</v>
      </c>
      <c r="DS347" s="28">
        <v>0</v>
      </c>
      <c r="DT347" s="28">
        <v>602952</v>
      </c>
      <c r="DU347" s="2" t="s">
        <v>1844</v>
      </c>
    </row>
    <row r="348" spans="1:125" x14ac:dyDescent="0.25">
      <c r="A348" s="2" t="s">
        <v>3404</v>
      </c>
      <c r="B348" s="2" t="s">
        <v>1291</v>
      </c>
      <c r="C348" s="2" t="s">
        <v>152</v>
      </c>
      <c r="D348" s="2" t="s">
        <v>153</v>
      </c>
      <c r="E348" s="2" t="s">
        <v>1501</v>
      </c>
      <c r="F348" s="2" t="s">
        <v>5478</v>
      </c>
      <c r="G348" s="2" t="s">
        <v>10</v>
      </c>
      <c r="H348" s="2" t="s">
        <v>67</v>
      </c>
      <c r="I348" s="2" t="s">
        <v>5121</v>
      </c>
      <c r="J348" s="2" t="s">
        <v>5122</v>
      </c>
      <c r="K348" s="2" t="s">
        <v>1281</v>
      </c>
      <c r="L348" s="2" t="s">
        <v>5148</v>
      </c>
      <c r="M348" s="2" t="s">
        <v>3403</v>
      </c>
      <c r="N348" s="2" t="s">
        <v>1645</v>
      </c>
      <c r="O348" s="2" t="s">
        <v>2176</v>
      </c>
      <c r="P348" s="2" t="s">
        <v>1844</v>
      </c>
      <c r="Q348" s="2" t="s">
        <v>1296</v>
      </c>
      <c r="R348" s="2" t="s">
        <v>1844</v>
      </c>
      <c r="S348" s="2" t="s">
        <v>1883</v>
      </c>
      <c r="T348" s="2" t="s">
        <v>1278</v>
      </c>
      <c r="U348" s="2" t="s">
        <v>1844</v>
      </c>
      <c r="V348" s="2" t="s">
        <v>1844</v>
      </c>
      <c r="W348" s="2" t="s">
        <v>5125</v>
      </c>
      <c r="X348" s="2" t="s">
        <v>5126</v>
      </c>
      <c r="Y348" s="2" t="s">
        <v>1866</v>
      </c>
      <c r="Z348" s="2" t="s">
        <v>1281</v>
      </c>
      <c r="AA348" s="2" t="s">
        <v>1281</v>
      </c>
      <c r="AB348" s="2" t="s">
        <v>5127</v>
      </c>
      <c r="AC348" s="2" t="s">
        <v>1852</v>
      </c>
      <c r="AD348" s="2" t="s">
        <v>1844</v>
      </c>
      <c r="AE348" s="2" t="s">
        <v>1844</v>
      </c>
      <c r="AF348" s="2" t="s">
        <v>1844</v>
      </c>
      <c r="AG348" s="2" t="s">
        <v>1844</v>
      </c>
      <c r="AH348" s="2" t="s">
        <v>1844</v>
      </c>
      <c r="AI348" s="2" t="s">
        <v>1844</v>
      </c>
      <c r="AJ348" s="2" t="s">
        <v>1281</v>
      </c>
      <c r="AK348" s="2" t="s">
        <v>1844</v>
      </c>
      <c r="AL348" s="2" t="s">
        <v>154</v>
      </c>
      <c r="AM348" s="2" t="s">
        <v>1844</v>
      </c>
      <c r="AN348" s="2" t="s">
        <v>1844</v>
      </c>
      <c r="AO348" s="2" t="s">
        <v>1857</v>
      </c>
      <c r="AP348" s="2" t="s">
        <v>1857</v>
      </c>
      <c r="AQ348" s="2" t="s">
        <v>1844</v>
      </c>
      <c r="AR348" s="2" t="s">
        <v>1844</v>
      </c>
      <c r="AS348" s="2" t="s">
        <v>1844</v>
      </c>
      <c r="AT348" s="2" t="s">
        <v>1844</v>
      </c>
      <c r="AU348" s="2" t="s">
        <v>1844</v>
      </c>
      <c r="AV348" s="2" t="s">
        <v>1281</v>
      </c>
      <c r="AW348" s="2" t="s">
        <v>5128</v>
      </c>
      <c r="AX348" s="2" t="s">
        <v>1844</v>
      </c>
      <c r="AY348" s="2" t="s">
        <v>1752</v>
      </c>
      <c r="AZ348" s="2" t="s">
        <v>2282</v>
      </c>
      <c r="BA348" s="2" t="s">
        <v>1844</v>
      </c>
      <c r="BB348" s="2" t="s">
        <v>1844</v>
      </c>
      <c r="BC348" s="2" t="s">
        <v>1844</v>
      </c>
      <c r="BD348" s="2" t="s">
        <v>1844</v>
      </c>
      <c r="BE348" s="2" t="s">
        <v>5129</v>
      </c>
      <c r="BF348" s="2" t="s">
        <v>1905</v>
      </c>
      <c r="BG348" s="2" t="s">
        <v>1857</v>
      </c>
      <c r="BH348" s="2" t="s">
        <v>3406</v>
      </c>
      <c r="BI348" s="2" t="s">
        <v>1857</v>
      </c>
      <c r="BJ348" s="2" t="s">
        <v>2159</v>
      </c>
      <c r="BK348" s="2" t="s">
        <v>1844</v>
      </c>
      <c r="BL348" s="2" t="s">
        <v>1025</v>
      </c>
      <c r="BM348" s="2" t="s">
        <v>1844</v>
      </c>
      <c r="BN348" s="2" t="s">
        <v>1882</v>
      </c>
      <c r="BO348" s="2" t="s">
        <v>1844</v>
      </c>
      <c r="BP348" s="2" t="s">
        <v>1844</v>
      </c>
      <c r="BQ348" s="2" t="s">
        <v>5187</v>
      </c>
      <c r="BR348" s="2" t="s">
        <v>1844</v>
      </c>
      <c r="BS348" s="2" t="s">
        <v>1844</v>
      </c>
      <c r="BT348" s="2" t="s">
        <v>5667</v>
      </c>
      <c r="BU348" s="2" t="s">
        <v>1844</v>
      </c>
      <c r="BV348" s="2" t="s">
        <v>1844</v>
      </c>
      <c r="BW348" s="2" t="s">
        <v>1844</v>
      </c>
      <c r="BX348" s="2" t="s">
        <v>1844</v>
      </c>
      <c r="BY348" s="2" t="s">
        <v>1844</v>
      </c>
      <c r="BZ348" s="2" t="s">
        <v>1844</v>
      </c>
      <c r="CA348" s="2" t="s">
        <v>1844</v>
      </c>
      <c r="CB348" s="2" t="s">
        <v>1844</v>
      </c>
      <c r="CC348" s="2" t="s">
        <v>1844</v>
      </c>
      <c r="CD348" s="2" t="s">
        <v>1844</v>
      </c>
      <c r="CE348" s="2" t="s">
        <v>1854</v>
      </c>
      <c r="CF348" s="2" t="s">
        <v>1844</v>
      </c>
      <c r="CG348" s="2" t="s">
        <v>5131</v>
      </c>
      <c r="CH348" s="2" t="s">
        <v>1844</v>
      </c>
      <c r="CI348" s="2" t="s">
        <v>155</v>
      </c>
      <c r="CJ348" s="2" t="s">
        <v>1844</v>
      </c>
      <c r="CK348" s="2" t="s">
        <v>5132</v>
      </c>
      <c r="CL348" s="2" t="s">
        <v>1844</v>
      </c>
      <c r="CM348" s="2" t="s">
        <v>1844</v>
      </c>
      <c r="CN348" s="2" t="s">
        <v>1851</v>
      </c>
      <c r="CO348" s="2" t="s">
        <v>1855</v>
      </c>
      <c r="CP348" s="2" t="s">
        <v>1844</v>
      </c>
      <c r="CQ348" s="2" t="s">
        <v>1844</v>
      </c>
      <c r="CR348" s="2" t="s">
        <v>1847</v>
      </c>
      <c r="CS348" s="2" t="s">
        <v>1884</v>
      </c>
      <c r="CT348" s="2" t="s">
        <v>1844</v>
      </c>
      <c r="CU348" s="2" t="s">
        <v>5133</v>
      </c>
      <c r="CV348" s="2" t="s">
        <v>5134</v>
      </c>
      <c r="CW348" s="3">
        <v>44960</v>
      </c>
      <c r="CX348" s="3">
        <v>44960</v>
      </c>
      <c r="CY348" s="3">
        <v>44960</v>
      </c>
      <c r="CZ348" s="28">
        <v>100492</v>
      </c>
      <c r="DA348" s="4">
        <v>0</v>
      </c>
      <c r="DB348" s="3"/>
      <c r="DC348" s="3"/>
      <c r="DD348" s="3">
        <v>44960</v>
      </c>
      <c r="DE348" s="3">
        <v>44960</v>
      </c>
      <c r="DF348" s="3"/>
      <c r="DG348" s="3">
        <v>44960</v>
      </c>
      <c r="DH348" s="3"/>
      <c r="DI348" s="3">
        <v>44960</v>
      </c>
      <c r="DJ348" s="3">
        <v>44986</v>
      </c>
      <c r="DK348" s="28">
        <v>0</v>
      </c>
      <c r="DL348" s="3"/>
      <c r="DM348" s="28">
        <v>0</v>
      </c>
      <c r="DN348" s="28">
        <v>0</v>
      </c>
      <c r="DO348" s="3">
        <v>44960</v>
      </c>
      <c r="DP348" s="2" t="s">
        <v>5135</v>
      </c>
      <c r="DQ348" s="28">
        <v>0</v>
      </c>
      <c r="DR348" s="28">
        <v>0</v>
      </c>
      <c r="DS348" s="28">
        <v>0</v>
      </c>
      <c r="DT348" s="28">
        <v>100492</v>
      </c>
      <c r="DU348" s="2" t="s">
        <v>1844</v>
      </c>
    </row>
    <row r="349" spans="1:125" x14ac:dyDescent="0.25">
      <c r="A349" s="2" t="s">
        <v>3412</v>
      </c>
      <c r="B349" s="2" t="s">
        <v>1279</v>
      </c>
      <c r="C349" s="2" t="s">
        <v>238</v>
      </c>
      <c r="D349" s="2" t="s">
        <v>239</v>
      </c>
      <c r="E349" s="2" t="s">
        <v>1502</v>
      </c>
      <c r="F349" s="2" t="s">
        <v>5478</v>
      </c>
      <c r="G349" s="2" t="s">
        <v>10</v>
      </c>
      <c r="H349" s="2" t="s">
        <v>67</v>
      </c>
      <c r="I349" s="2" t="s">
        <v>5121</v>
      </c>
      <c r="J349" s="2" t="s">
        <v>5122</v>
      </c>
      <c r="K349" s="2" t="s">
        <v>1281</v>
      </c>
      <c r="L349" s="2" t="s">
        <v>5148</v>
      </c>
      <c r="M349" s="2" t="s">
        <v>3411</v>
      </c>
      <c r="N349" s="2" t="s">
        <v>1645</v>
      </c>
      <c r="O349" s="2" t="s">
        <v>1846</v>
      </c>
      <c r="P349" s="2" t="s">
        <v>1844</v>
      </c>
      <c r="Q349" s="2" t="s">
        <v>1296</v>
      </c>
      <c r="R349" s="2" t="s">
        <v>1844</v>
      </c>
      <c r="S349" s="2" t="s">
        <v>1844</v>
      </c>
      <c r="T349" s="2" t="s">
        <v>1278</v>
      </c>
      <c r="U349" s="2" t="s">
        <v>1844</v>
      </c>
      <c r="V349" s="2" t="s">
        <v>1844</v>
      </c>
      <c r="W349" s="2" t="s">
        <v>5125</v>
      </c>
      <c r="X349" s="2" t="s">
        <v>5126</v>
      </c>
      <c r="Y349" s="2" t="s">
        <v>1856</v>
      </c>
      <c r="Z349" s="2" t="s">
        <v>1281</v>
      </c>
      <c r="AA349" s="2" t="s">
        <v>1281</v>
      </c>
      <c r="AB349" s="2" t="s">
        <v>5127</v>
      </c>
      <c r="AC349" s="2" t="s">
        <v>1852</v>
      </c>
      <c r="AD349" s="2" t="s">
        <v>1844</v>
      </c>
      <c r="AE349" s="2" t="s">
        <v>1844</v>
      </c>
      <c r="AF349" s="2" t="s">
        <v>1844</v>
      </c>
      <c r="AG349" s="2" t="s">
        <v>1844</v>
      </c>
      <c r="AH349" s="2" t="s">
        <v>1844</v>
      </c>
      <c r="AI349" s="2" t="s">
        <v>1844</v>
      </c>
      <c r="AJ349" s="2" t="s">
        <v>1281</v>
      </c>
      <c r="AK349" s="2" t="s">
        <v>1844</v>
      </c>
      <c r="AL349" s="2" t="s">
        <v>185</v>
      </c>
      <c r="AM349" s="2" t="s">
        <v>1844</v>
      </c>
      <c r="AN349" s="2" t="s">
        <v>1844</v>
      </c>
      <c r="AO349" s="2" t="s">
        <v>1857</v>
      </c>
      <c r="AP349" s="2" t="s">
        <v>1857</v>
      </c>
      <c r="AQ349" s="2" t="s">
        <v>1844</v>
      </c>
      <c r="AR349" s="2" t="s">
        <v>1844</v>
      </c>
      <c r="AS349" s="2" t="s">
        <v>1844</v>
      </c>
      <c r="AT349" s="2" t="s">
        <v>1844</v>
      </c>
      <c r="AU349" s="2" t="s">
        <v>1844</v>
      </c>
      <c r="AV349" s="2" t="s">
        <v>1281</v>
      </c>
      <c r="AW349" s="2" t="s">
        <v>5128</v>
      </c>
      <c r="AX349" s="2" t="s">
        <v>1844</v>
      </c>
      <c r="AY349" s="2" t="s">
        <v>1752</v>
      </c>
      <c r="AZ349" s="2" t="s">
        <v>3112</v>
      </c>
      <c r="BA349" s="2" t="s">
        <v>1844</v>
      </c>
      <c r="BB349" s="2" t="s">
        <v>1844</v>
      </c>
      <c r="BC349" s="2" t="s">
        <v>1844</v>
      </c>
      <c r="BD349" s="2" t="s">
        <v>1844</v>
      </c>
      <c r="BE349" s="2" t="s">
        <v>5129</v>
      </c>
      <c r="BF349" s="2" t="s">
        <v>2190</v>
      </c>
      <c r="BG349" s="2" t="s">
        <v>1905</v>
      </c>
      <c r="BH349" s="2" t="s">
        <v>3413</v>
      </c>
      <c r="BI349" s="2" t="s">
        <v>1857</v>
      </c>
      <c r="BJ349" s="2" t="s">
        <v>1857</v>
      </c>
      <c r="BK349" s="2" t="s">
        <v>1844</v>
      </c>
      <c r="BL349" s="2" t="s">
        <v>1015</v>
      </c>
      <c r="BM349" s="2" t="s">
        <v>1844</v>
      </c>
      <c r="BN349" s="2" t="s">
        <v>1844</v>
      </c>
      <c r="BO349" s="2" t="s">
        <v>1844</v>
      </c>
      <c r="BP349" s="2" t="s">
        <v>1844</v>
      </c>
      <c r="BQ349" s="2" t="s">
        <v>5187</v>
      </c>
      <c r="BR349" s="2" t="s">
        <v>1844</v>
      </c>
      <c r="BS349" s="2" t="s">
        <v>1844</v>
      </c>
      <c r="BT349" s="2" t="s">
        <v>5668</v>
      </c>
      <c r="BU349" s="2" t="s">
        <v>1844</v>
      </c>
      <c r="BV349" s="2" t="s">
        <v>1844</v>
      </c>
      <c r="BW349" s="2" t="s">
        <v>1844</v>
      </c>
      <c r="BX349" s="2" t="s">
        <v>1844</v>
      </c>
      <c r="BY349" s="2" t="s">
        <v>1844</v>
      </c>
      <c r="BZ349" s="2" t="s">
        <v>1844</v>
      </c>
      <c r="CA349" s="2" t="s">
        <v>1844</v>
      </c>
      <c r="CB349" s="2" t="s">
        <v>1844</v>
      </c>
      <c r="CC349" s="2" t="s">
        <v>1844</v>
      </c>
      <c r="CD349" s="2" t="s">
        <v>1844</v>
      </c>
      <c r="CE349" s="2" t="s">
        <v>1854</v>
      </c>
      <c r="CF349" s="2" t="s">
        <v>1844</v>
      </c>
      <c r="CG349" s="2" t="s">
        <v>5131</v>
      </c>
      <c r="CH349" s="2" t="s">
        <v>1844</v>
      </c>
      <c r="CI349" s="2" t="s">
        <v>240</v>
      </c>
      <c r="CJ349" s="2" t="s">
        <v>1844</v>
      </c>
      <c r="CK349" s="2" t="s">
        <v>5132</v>
      </c>
      <c r="CL349" s="2" t="s">
        <v>1844</v>
      </c>
      <c r="CM349" s="2" t="s">
        <v>1844</v>
      </c>
      <c r="CN349" s="2" t="s">
        <v>1851</v>
      </c>
      <c r="CO349" s="2" t="s">
        <v>1855</v>
      </c>
      <c r="CP349" s="2" t="s">
        <v>1844</v>
      </c>
      <c r="CQ349" s="2" t="s">
        <v>1844</v>
      </c>
      <c r="CR349" s="2" t="s">
        <v>1847</v>
      </c>
      <c r="CS349" s="2" t="s">
        <v>1844</v>
      </c>
      <c r="CT349" s="2" t="s">
        <v>1844</v>
      </c>
      <c r="CU349" s="2" t="s">
        <v>5133</v>
      </c>
      <c r="CV349" s="2" t="s">
        <v>5134</v>
      </c>
      <c r="CW349" s="3">
        <v>44960</v>
      </c>
      <c r="CX349" s="3">
        <v>44960</v>
      </c>
      <c r="CY349" s="3">
        <v>44960</v>
      </c>
      <c r="CZ349" s="28">
        <v>552706</v>
      </c>
      <c r="DA349" s="4">
        <v>0</v>
      </c>
      <c r="DB349" s="3"/>
      <c r="DC349" s="3"/>
      <c r="DD349" s="3">
        <v>44960</v>
      </c>
      <c r="DE349" s="3">
        <v>44960</v>
      </c>
      <c r="DF349" s="3"/>
      <c r="DG349" s="3">
        <v>44960</v>
      </c>
      <c r="DH349" s="3"/>
      <c r="DI349" s="3">
        <v>44960</v>
      </c>
      <c r="DJ349" s="3">
        <v>44986</v>
      </c>
      <c r="DK349" s="28">
        <v>0</v>
      </c>
      <c r="DL349" s="3"/>
      <c r="DM349" s="28">
        <v>0</v>
      </c>
      <c r="DN349" s="28">
        <v>0</v>
      </c>
      <c r="DO349" s="3">
        <v>44960</v>
      </c>
      <c r="DP349" s="2" t="s">
        <v>5135</v>
      </c>
      <c r="DQ349" s="28">
        <v>0</v>
      </c>
      <c r="DR349" s="28">
        <v>0</v>
      </c>
      <c r="DS349" s="28">
        <v>0</v>
      </c>
      <c r="DT349" s="28">
        <v>552706</v>
      </c>
      <c r="DU349" s="2" t="s">
        <v>1844</v>
      </c>
    </row>
    <row r="350" spans="1:125" x14ac:dyDescent="0.25">
      <c r="A350" s="2" t="s">
        <v>2409</v>
      </c>
      <c r="B350" s="2" t="s">
        <v>1279</v>
      </c>
      <c r="C350" s="2" t="s">
        <v>183</v>
      </c>
      <c r="D350" s="2" t="s">
        <v>184</v>
      </c>
      <c r="E350" s="2" t="s">
        <v>1379</v>
      </c>
      <c r="F350" s="2" t="s">
        <v>5669</v>
      </c>
      <c r="G350" s="2" t="s">
        <v>10</v>
      </c>
      <c r="H350" s="2" t="s">
        <v>60</v>
      </c>
      <c r="I350" s="2" t="s">
        <v>5121</v>
      </c>
      <c r="J350" s="2" t="s">
        <v>5122</v>
      </c>
      <c r="K350" s="2" t="s">
        <v>1281</v>
      </c>
      <c r="L350" s="2" t="s">
        <v>5148</v>
      </c>
      <c r="M350" s="2" t="s">
        <v>2408</v>
      </c>
      <c r="N350" s="2" t="s">
        <v>1276</v>
      </c>
      <c r="O350" s="2" t="s">
        <v>1887</v>
      </c>
      <c r="P350" s="2" t="s">
        <v>1844</v>
      </c>
      <c r="Q350" s="2" t="s">
        <v>1299</v>
      </c>
      <c r="R350" s="2" t="s">
        <v>1844</v>
      </c>
      <c r="S350" s="2" t="s">
        <v>1844</v>
      </c>
      <c r="T350" s="2" t="s">
        <v>1278</v>
      </c>
      <c r="U350" s="2" t="s">
        <v>1844</v>
      </c>
      <c r="V350" s="2" t="s">
        <v>1844</v>
      </c>
      <c r="W350" s="2" t="s">
        <v>5125</v>
      </c>
      <c r="X350" s="2" t="s">
        <v>5126</v>
      </c>
      <c r="Y350" s="2" t="s">
        <v>1890</v>
      </c>
      <c r="Z350" s="2" t="s">
        <v>1281</v>
      </c>
      <c r="AA350" s="2" t="s">
        <v>1281</v>
      </c>
      <c r="AB350" s="2" t="s">
        <v>5127</v>
      </c>
      <c r="AC350" s="2" t="s">
        <v>1852</v>
      </c>
      <c r="AD350" s="2" t="s">
        <v>1844</v>
      </c>
      <c r="AE350" s="2" t="s">
        <v>1844</v>
      </c>
      <c r="AF350" s="2" t="s">
        <v>1844</v>
      </c>
      <c r="AG350" s="2" t="s">
        <v>1844</v>
      </c>
      <c r="AH350" s="2" t="s">
        <v>1844</v>
      </c>
      <c r="AI350" s="2" t="s">
        <v>1844</v>
      </c>
      <c r="AJ350" s="2" t="s">
        <v>1281</v>
      </c>
      <c r="AK350" s="2" t="s">
        <v>1844</v>
      </c>
      <c r="AL350" s="2" t="s">
        <v>185</v>
      </c>
      <c r="AM350" s="2" t="s">
        <v>1844</v>
      </c>
      <c r="AN350" s="2" t="s">
        <v>1844</v>
      </c>
      <c r="AO350" s="2" t="s">
        <v>1857</v>
      </c>
      <c r="AP350" s="2" t="s">
        <v>1857</v>
      </c>
      <c r="AQ350" s="2" t="s">
        <v>1844</v>
      </c>
      <c r="AR350" s="2" t="s">
        <v>1844</v>
      </c>
      <c r="AS350" s="2" t="s">
        <v>1844</v>
      </c>
      <c r="AT350" s="2" t="s">
        <v>1844</v>
      </c>
      <c r="AU350" s="2" t="s">
        <v>1844</v>
      </c>
      <c r="AV350" s="2" t="s">
        <v>1281</v>
      </c>
      <c r="AW350" s="2" t="s">
        <v>5128</v>
      </c>
      <c r="AX350" s="2" t="s">
        <v>1844</v>
      </c>
      <c r="AY350" s="2" t="s">
        <v>1752</v>
      </c>
      <c r="AZ350" s="2" t="s">
        <v>2401</v>
      </c>
      <c r="BA350" s="2" t="s">
        <v>1844</v>
      </c>
      <c r="BB350" s="2" t="s">
        <v>1844</v>
      </c>
      <c r="BC350" s="2" t="s">
        <v>1844</v>
      </c>
      <c r="BD350" s="2" t="s">
        <v>1844</v>
      </c>
      <c r="BE350" s="2" t="s">
        <v>5129</v>
      </c>
      <c r="BF350" s="2" t="s">
        <v>2401</v>
      </c>
      <c r="BG350" s="2" t="s">
        <v>1905</v>
      </c>
      <c r="BH350" s="2" t="s">
        <v>2410</v>
      </c>
      <c r="BI350" s="2" t="s">
        <v>1857</v>
      </c>
      <c r="BJ350" s="2" t="s">
        <v>1905</v>
      </c>
      <c r="BK350" s="2" t="s">
        <v>1844</v>
      </c>
      <c r="BL350" s="2" t="s">
        <v>1025</v>
      </c>
      <c r="BM350" s="2" t="s">
        <v>1844</v>
      </c>
      <c r="BN350" s="2" t="s">
        <v>1844</v>
      </c>
      <c r="BO350" s="2" t="s">
        <v>1844</v>
      </c>
      <c r="BP350" s="2" t="s">
        <v>1844</v>
      </c>
      <c r="BQ350" s="2" t="s">
        <v>5187</v>
      </c>
      <c r="BR350" s="2" t="s">
        <v>1844</v>
      </c>
      <c r="BS350" s="2" t="s">
        <v>1844</v>
      </c>
      <c r="BT350" s="2" t="s">
        <v>5670</v>
      </c>
      <c r="BU350" s="2" t="s">
        <v>1844</v>
      </c>
      <c r="BV350" s="2" t="s">
        <v>1844</v>
      </c>
      <c r="BW350" s="2" t="s">
        <v>1844</v>
      </c>
      <c r="BX350" s="2" t="s">
        <v>1844</v>
      </c>
      <c r="BY350" s="2" t="s">
        <v>1844</v>
      </c>
      <c r="BZ350" s="2" t="s">
        <v>1844</v>
      </c>
      <c r="CA350" s="2" t="s">
        <v>1844</v>
      </c>
      <c r="CB350" s="2" t="s">
        <v>1853</v>
      </c>
      <c r="CC350" s="2" t="s">
        <v>1844</v>
      </c>
      <c r="CD350" s="2" t="s">
        <v>1844</v>
      </c>
      <c r="CE350" s="2" t="s">
        <v>1854</v>
      </c>
      <c r="CF350" s="2" t="s">
        <v>1844</v>
      </c>
      <c r="CG350" s="2" t="s">
        <v>5131</v>
      </c>
      <c r="CH350" s="2" t="s">
        <v>1844</v>
      </c>
      <c r="CI350" s="2" t="s">
        <v>186</v>
      </c>
      <c r="CJ350" s="2" t="s">
        <v>1844</v>
      </c>
      <c r="CK350" s="2" t="s">
        <v>5132</v>
      </c>
      <c r="CL350" s="2" t="s">
        <v>1844</v>
      </c>
      <c r="CM350" s="2" t="s">
        <v>1844</v>
      </c>
      <c r="CN350" s="2" t="s">
        <v>1851</v>
      </c>
      <c r="CO350" s="2" t="s">
        <v>1855</v>
      </c>
      <c r="CP350" s="2" t="s">
        <v>1844</v>
      </c>
      <c r="CQ350" s="2" t="s">
        <v>1844</v>
      </c>
      <c r="CR350" s="2" t="s">
        <v>1847</v>
      </c>
      <c r="CS350" s="2" t="s">
        <v>1844</v>
      </c>
      <c r="CT350" s="2" t="s">
        <v>1844</v>
      </c>
      <c r="CU350" s="2" t="s">
        <v>5133</v>
      </c>
      <c r="CV350" s="2" t="s">
        <v>5134</v>
      </c>
      <c r="CW350" s="3">
        <v>44727</v>
      </c>
      <c r="CX350" s="3">
        <v>44727</v>
      </c>
      <c r="CY350" s="3">
        <v>44727</v>
      </c>
      <c r="CZ350" s="28">
        <v>154212</v>
      </c>
      <c r="DA350" s="4">
        <v>0</v>
      </c>
      <c r="DB350" s="3"/>
      <c r="DC350" s="3"/>
      <c r="DD350" s="3">
        <v>44727</v>
      </c>
      <c r="DE350" s="3">
        <v>44727</v>
      </c>
      <c r="DF350" s="3"/>
      <c r="DG350" s="3">
        <v>44730</v>
      </c>
      <c r="DH350" s="3">
        <v>44727</v>
      </c>
      <c r="DI350" s="3">
        <v>44727</v>
      </c>
      <c r="DJ350" s="3">
        <v>45348</v>
      </c>
      <c r="DK350" s="28">
        <v>0</v>
      </c>
      <c r="DL350" s="3"/>
      <c r="DM350" s="28">
        <v>0</v>
      </c>
      <c r="DN350" s="28">
        <v>0</v>
      </c>
      <c r="DO350" s="3">
        <v>44727</v>
      </c>
      <c r="DP350" s="2" t="s">
        <v>5135</v>
      </c>
      <c r="DQ350" s="28">
        <v>25875000</v>
      </c>
      <c r="DR350" s="28">
        <v>0</v>
      </c>
      <c r="DS350" s="28">
        <v>25875000</v>
      </c>
      <c r="DT350" s="28">
        <v>154212</v>
      </c>
      <c r="DU350" s="2" t="s">
        <v>1844</v>
      </c>
    </row>
    <row r="351" spans="1:125" x14ac:dyDescent="0.25">
      <c r="A351" s="2" t="s">
        <v>3369</v>
      </c>
      <c r="B351" s="2" t="s">
        <v>1291</v>
      </c>
      <c r="C351" s="2" t="s">
        <v>152</v>
      </c>
      <c r="D351" s="2" t="s">
        <v>153</v>
      </c>
      <c r="E351" s="2" t="s">
        <v>1496</v>
      </c>
      <c r="F351" s="2" t="s">
        <v>5671</v>
      </c>
      <c r="G351" s="2" t="s">
        <v>10</v>
      </c>
      <c r="H351" s="2" t="s">
        <v>67</v>
      </c>
      <c r="I351" s="2" t="s">
        <v>5121</v>
      </c>
      <c r="J351" s="2" t="s">
        <v>5122</v>
      </c>
      <c r="K351" s="2" t="s">
        <v>1281</v>
      </c>
      <c r="L351" s="2" t="s">
        <v>5148</v>
      </c>
      <c r="M351" s="2" t="s">
        <v>3368</v>
      </c>
      <c r="N351" s="2" t="s">
        <v>1645</v>
      </c>
      <c r="O351" s="2" t="s">
        <v>2176</v>
      </c>
      <c r="P351" s="2" t="s">
        <v>1844</v>
      </c>
      <c r="Q351" s="2" t="s">
        <v>1296</v>
      </c>
      <c r="R351" s="2" t="s">
        <v>1844</v>
      </c>
      <c r="S351" s="2" t="s">
        <v>1883</v>
      </c>
      <c r="T351" s="2" t="s">
        <v>1278</v>
      </c>
      <c r="U351" s="2" t="s">
        <v>1844</v>
      </c>
      <c r="V351" s="2" t="s">
        <v>1844</v>
      </c>
      <c r="W351" s="2" t="s">
        <v>5125</v>
      </c>
      <c r="X351" s="2" t="s">
        <v>5126</v>
      </c>
      <c r="Y351" s="2" t="s">
        <v>1866</v>
      </c>
      <c r="Z351" s="2" t="s">
        <v>1281</v>
      </c>
      <c r="AA351" s="2" t="s">
        <v>1281</v>
      </c>
      <c r="AB351" s="2" t="s">
        <v>5127</v>
      </c>
      <c r="AC351" s="2" t="s">
        <v>1852</v>
      </c>
      <c r="AD351" s="2" t="s">
        <v>1844</v>
      </c>
      <c r="AE351" s="2" t="s">
        <v>1844</v>
      </c>
      <c r="AF351" s="2" t="s">
        <v>1844</v>
      </c>
      <c r="AG351" s="2" t="s">
        <v>1844</v>
      </c>
      <c r="AH351" s="2" t="s">
        <v>1844</v>
      </c>
      <c r="AI351" s="2" t="s">
        <v>1844</v>
      </c>
      <c r="AJ351" s="2" t="s">
        <v>1281</v>
      </c>
      <c r="AK351" s="2" t="s">
        <v>1844</v>
      </c>
      <c r="AL351" s="2" t="s">
        <v>154</v>
      </c>
      <c r="AM351" s="2" t="s">
        <v>1844</v>
      </c>
      <c r="AN351" s="2" t="s">
        <v>1844</v>
      </c>
      <c r="AO351" s="2" t="s">
        <v>1857</v>
      </c>
      <c r="AP351" s="2" t="s">
        <v>1857</v>
      </c>
      <c r="AQ351" s="2" t="s">
        <v>1844</v>
      </c>
      <c r="AR351" s="2" t="s">
        <v>1844</v>
      </c>
      <c r="AS351" s="2" t="s">
        <v>1844</v>
      </c>
      <c r="AT351" s="2" t="s">
        <v>1844</v>
      </c>
      <c r="AU351" s="2" t="s">
        <v>1844</v>
      </c>
      <c r="AV351" s="2" t="s">
        <v>1281</v>
      </c>
      <c r="AW351" s="2" t="s">
        <v>5128</v>
      </c>
      <c r="AX351" s="2" t="s">
        <v>1844</v>
      </c>
      <c r="AY351" s="2" t="s">
        <v>1752</v>
      </c>
      <c r="AZ351" s="2" t="s">
        <v>2185</v>
      </c>
      <c r="BA351" s="2" t="s">
        <v>1844</v>
      </c>
      <c r="BB351" s="2" t="s">
        <v>1844</v>
      </c>
      <c r="BC351" s="2" t="s">
        <v>1844</v>
      </c>
      <c r="BD351" s="2" t="s">
        <v>1844</v>
      </c>
      <c r="BE351" s="2" t="s">
        <v>5129</v>
      </c>
      <c r="BF351" s="2" t="s">
        <v>2185</v>
      </c>
      <c r="BG351" s="2" t="s">
        <v>3371</v>
      </c>
      <c r="BH351" s="2" t="s">
        <v>5672</v>
      </c>
      <c r="BI351" s="2" t="s">
        <v>1857</v>
      </c>
      <c r="BJ351" s="2" t="s">
        <v>3371</v>
      </c>
      <c r="BK351" s="2" t="s">
        <v>1844</v>
      </c>
      <c r="BL351" s="2" t="s">
        <v>1025</v>
      </c>
      <c r="BM351" s="2" t="s">
        <v>1844</v>
      </c>
      <c r="BN351" s="2" t="s">
        <v>1882</v>
      </c>
      <c r="BO351" s="2" t="s">
        <v>1844</v>
      </c>
      <c r="BP351" s="2" t="s">
        <v>1844</v>
      </c>
      <c r="BQ351" s="2" t="s">
        <v>5187</v>
      </c>
      <c r="BR351" s="2" t="s">
        <v>1844</v>
      </c>
      <c r="BS351" s="2" t="s">
        <v>1844</v>
      </c>
      <c r="BT351" s="2" t="s">
        <v>5673</v>
      </c>
      <c r="BU351" s="2" t="s">
        <v>1844</v>
      </c>
      <c r="BV351" s="2" t="s">
        <v>1844</v>
      </c>
      <c r="BW351" s="2" t="s">
        <v>1844</v>
      </c>
      <c r="BX351" s="2" t="s">
        <v>1844</v>
      </c>
      <c r="BY351" s="2" t="s">
        <v>1844</v>
      </c>
      <c r="BZ351" s="2" t="s">
        <v>1844</v>
      </c>
      <c r="CA351" s="2" t="s">
        <v>1844</v>
      </c>
      <c r="CB351" s="2" t="s">
        <v>1844</v>
      </c>
      <c r="CC351" s="2" t="s">
        <v>1844</v>
      </c>
      <c r="CD351" s="2" t="s">
        <v>1844</v>
      </c>
      <c r="CE351" s="2" t="s">
        <v>1854</v>
      </c>
      <c r="CF351" s="2" t="s">
        <v>1844</v>
      </c>
      <c r="CG351" s="2" t="s">
        <v>5131</v>
      </c>
      <c r="CH351" s="2" t="s">
        <v>1844</v>
      </c>
      <c r="CI351" s="2" t="s">
        <v>155</v>
      </c>
      <c r="CJ351" s="2" t="s">
        <v>1844</v>
      </c>
      <c r="CK351" s="2" t="s">
        <v>5132</v>
      </c>
      <c r="CL351" s="2" t="s">
        <v>1844</v>
      </c>
      <c r="CM351" s="2" t="s">
        <v>1844</v>
      </c>
      <c r="CN351" s="2" t="s">
        <v>1851</v>
      </c>
      <c r="CO351" s="2" t="s">
        <v>1855</v>
      </c>
      <c r="CP351" s="2" t="s">
        <v>1844</v>
      </c>
      <c r="CQ351" s="2" t="s">
        <v>1844</v>
      </c>
      <c r="CR351" s="2" t="s">
        <v>1847</v>
      </c>
      <c r="CS351" s="2" t="s">
        <v>1884</v>
      </c>
      <c r="CT351" s="2" t="s">
        <v>1844</v>
      </c>
      <c r="CU351" s="2" t="s">
        <v>5133</v>
      </c>
      <c r="CV351" s="2" t="s">
        <v>5134</v>
      </c>
      <c r="CW351" s="3">
        <v>44950</v>
      </c>
      <c r="CX351" s="3">
        <v>44950</v>
      </c>
      <c r="CY351" s="3">
        <v>44950</v>
      </c>
      <c r="CZ351" s="28">
        <v>22535</v>
      </c>
      <c r="DA351" s="4">
        <v>0</v>
      </c>
      <c r="DB351" s="3"/>
      <c r="DC351" s="3"/>
      <c r="DD351" s="3">
        <v>44950</v>
      </c>
      <c r="DE351" s="3">
        <v>44950</v>
      </c>
      <c r="DF351" s="3"/>
      <c r="DG351" s="3">
        <v>45009</v>
      </c>
      <c r="DH351" s="3"/>
      <c r="DI351" s="3">
        <v>44950</v>
      </c>
      <c r="DJ351" s="3">
        <v>45078</v>
      </c>
      <c r="DK351" s="28">
        <v>0</v>
      </c>
      <c r="DL351" s="3"/>
      <c r="DM351" s="28">
        <v>0</v>
      </c>
      <c r="DN351" s="28">
        <v>0</v>
      </c>
      <c r="DO351" s="3">
        <v>44950</v>
      </c>
      <c r="DP351" s="2" t="s">
        <v>5135</v>
      </c>
      <c r="DQ351" s="28">
        <v>2193566</v>
      </c>
      <c r="DR351" s="28">
        <v>0</v>
      </c>
      <c r="DS351" s="28">
        <v>2193566</v>
      </c>
      <c r="DT351" s="28">
        <v>22535</v>
      </c>
      <c r="DU351" s="2" t="s">
        <v>1844</v>
      </c>
    </row>
    <row r="352" spans="1:125" x14ac:dyDescent="0.25">
      <c r="A352" s="2" t="s">
        <v>2246</v>
      </c>
      <c r="B352" s="2" t="s">
        <v>1298</v>
      </c>
      <c r="C352" s="2" t="s">
        <v>118</v>
      </c>
      <c r="D352" s="2" t="s">
        <v>119</v>
      </c>
      <c r="E352" s="2" t="s">
        <v>1354</v>
      </c>
      <c r="F352" s="2" t="s">
        <v>5674</v>
      </c>
      <c r="G352" s="2" t="s">
        <v>10</v>
      </c>
      <c r="H352" s="2" t="s">
        <v>60</v>
      </c>
      <c r="I352" s="2" t="s">
        <v>5121</v>
      </c>
      <c r="J352" s="2" t="s">
        <v>5122</v>
      </c>
      <c r="K352" s="2" t="s">
        <v>1281</v>
      </c>
      <c r="L352" s="2" t="s">
        <v>5139</v>
      </c>
      <c r="M352" s="2" t="s">
        <v>2245</v>
      </c>
      <c r="N352" s="2" t="s">
        <v>1276</v>
      </c>
      <c r="O352" s="2" t="s">
        <v>1992</v>
      </c>
      <c r="P352" s="2" t="s">
        <v>1844</v>
      </c>
      <c r="Q352" s="2" t="s">
        <v>1299</v>
      </c>
      <c r="R352" s="2" t="s">
        <v>1844</v>
      </c>
      <c r="S352" s="2" t="s">
        <v>2001</v>
      </c>
      <c r="T352" s="2" t="s">
        <v>1278</v>
      </c>
      <c r="U352" s="2" t="s">
        <v>1844</v>
      </c>
      <c r="V352" s="2" t="s">
        <v>1844</v>
      </c>
      <c r="W352" s="2" t="s">
        <v>5125</v>
      </c>
      <c r="X352" s="2" t="s">
        <v>5126</v>
      </c>
      <c r="Y352" s="2" t="s">
        <v>1914</v>
      </c>
      <c r="Z352" s="2" t="s">
        <v>1281</v>
      </c>
      <c r="AA352" s="2" t="s">
        <v>1281</v>
      </c>
      <c r="AB352" s="2" t="s">
        <v>5127</v>
      </c>
      <c r="AC352" s="2" t="s">
        <v>1852</v>
      </c>
      <c r="AD352" s="2" t="s">
        <v>1844</v>
      </c>
      <c r="AE352" s="2" t="s">
        <v>1844</v>
      </c>
      <c r="AF352" s="2" t="s">
        <v>1844</v>
      </c>
      <c r="AG352" s="2" t="s">
        <v>1844</v>
      </c>
      <c r="AH352" s="2" t="s">
        <v>1844</v>
      </c>
      <c r="AI352" s="2" t="s">
        <v>1844</v>
      </c>
      <c r="AJ352" s="2" t="s">
        <v>1281</v>
      </c>
      <c r="AK352" s="2" t="s">
        <v>1844</v>
      </c>
      <c r="AL352" s="2" t="s">
        <v>120</v>
      </c>
      <c r="AM352" s="2" t="s">
        <v>1844</v>
      </c>
      <c r="AN352" s="2" t="s">
        <v>1844</v>
      </c>
      <c r="AO352" s="2" t="s">
        <v>1857</v>
      </c>
      <c r="AP352" s="2" t="s">
        <v>1857</v>
      </c>
      <c r="AQ352" s="2" t="s">
        <v>1844</v>
      </c>
      <c r="AR352" s="2" t="s">
        <v>1844</v>
      </c>
      <c r="AS352" s="2" t="s">
        <v>1844</v>
      </c>
      <c r="AT352" s="2" t="s">
        <v>1844</v>
      </c>
      <c r="AU352" s="2" t="s">
        <v>1844</v>
      </c>
      <c r="AV352" s="2" t="s">
        <v>1281</v>
      </c>
      <c r="AW352" s="2" t="s">
        <v>5128</v>
      </c>
      <c r="AX352" s="2" t="s">
        <v>1844</v>
      </c>
      <c r="AY352" s="2" t="s">
        <v>1752</v>
      </c>
      <c r="AZ352" s="2" t="s">
        <v>1993</v>
      </c>
      <c r="BA352" s="2" t="s">
        <v>1844</v>
      </c>
      <c r="BB352" s="2" t="s">
        <v>1844</v>
      </c>
      <c r="BC352" s="2" t="s">
        <v>1844</v>
      </c>
      <c r="BD352" s="2" t="s">
        <v>1844</v>
      </c>
      <c r="BE352" s="2" t="s">
        <v>5129</v>
      </c>
      <c r="BF352" s="2" t="s">
        <v>2190</v>
      </c>
      <c r="BG352" s="2" t="s">
        <v>1857</v>
      </c>
      <c r="BH352" s="2" t="s">
        <v>2249</v>
      </c>
      <c r="BI352" s="2" t="s">
        <v>1857</v>
      </c>
      <c r="BJ352" s="2" t="s">
        <v>5675</v>
      </c>
      <c r="BK352" s="2" t="s">
        <v>1844</v>
      </c>
      <c r="BL352" s="2" t="s">
        <v>1025</v>
      </c>
      <c r="BM352" s="2" t="s">
        <v>1844</v>
      </c>
      <c r="BN352" s="2" t="s">
        <v>1999</v>
      </c>
      <c r="BO352" s="2" t="s">
        <v>1844</v>
      </c>
      <c r="BP352" s="2" t="s">
        <v>1844</v>
      </c>
      <c r="BQ352" s="2" t="s">
        <v>5187</v>
      </c>
      <c r="BR352" s="2" t="s">
        <v>1844</v>
      </c>
      <c r="BS352" s="2" t="s">
        <v>1844</v>
      </c>
      <c r="BT352" s="2" t="s">
        <v>5676</v>
      </c>
      <c r="BU352" s="2" t="s">
        <v>1844</v>
      </c>
      <c r="BV352" s="2" t="s">
        <v>1844</v>
      </c>
      <c r="BW352" s="2" t="s">
        <v>1844</v>
      </c>
      <c r="BX352" s="2" t="s">
        <v>1844</v>
      </c>
      <c r="BY352" s="2" t="s">
        <v>1844</v>
      </c>
      <c r="BZ352" s="2" t="s">
        <v>1844</v>
      </c>
      <c r="CA352" s="2" t="s">
        <v>1844</v>
      </c>
      <c r="CB352" s="2" t="s">
        <v>1853</v>
      </c>
      <c r="CC352" s="2" t="s">
        <v>1844</v>
      </c>
      <c r="CD352" s="2" t="s">
        <v>1844</v>
      </c>
      <c r="CE352" s="2" t="s">
        <v>1854</v>
      </c>
      <c r="CF352" s="2" t="s">
        <v>1844</v>
      </c>
      <c r="CG352" s="2" t="s">
        <v>5131</v>
      </c>
      <c r="CH352" s="2" t="s">
        <v>1844</v>
      </c>
      <c r="CI352" s="2" t="s">
        <v>121</v>
      </c>
      <c r="CJ352" s="2" t="s">
        <v>1844</v>
      </c>
      <c r="CK352" s="2" t="s">
        <v>5132</v>
      </c>
      <c r="CL352" s="2" t="s">
        <v>1844</v>
      </c>
      <c r="CM352" s="2" t="s">
        <v>1844</v>
      </c>
      <c r="CN352" s="2" t="s">
        <v>1851</v>
      </c>
      <c r="CO352" s="2" t="s">
        <v>1855</v>
      </c>
      <c r="CP352" s="2" t="s">
        <v>1844</v>
      </c>
      <c r="CQ352" s="2" t="s">
        <v>1844</v>
      </c>
      <c r="CR352" s="2" t="s">
        <v>1847</v>
      </c>
      <c r="CS352" s="2" t="s">
        <v>2002</v>
      </c>
      <c r="CT352" s="2" t="s">
        <v>1844</v>
      </c>
      <c r="CU352" s="2" t="s">
        <v>5133</v>
      </c>
      <c r="CV352" s="2" t="s">
        <v>5134</v>
      </c>
      <c r="CW352" s="3">
        <v>44678</v>
      </c>
      <c r="CX352" s="3">
        <v>44687</v>
      </c>
      <c r="CY352" s="3">
        <v>44678</v>
      </c>
      <c r="CZ352" s="28">
        <v>46024210</v>
      </c>
      <c r="DA352" s="4">
        <v>0</v>
      </c>
      <c r="DB352" s="3"/>
      <c r="DC352" s="3"/>
      <c r="DD352" s="3">
        <v>44678</v>
      </c>
      <c r="DE352" s="3">
        <v>44678</v>
      </c>
      <c r="DF352" s="3"/>
      <c r="DG352" s="3">
        <v>44723</v>
      </c>
      <c r="DH352" s="3">
        <v>44678</v>
      </c>
      <c r="DI352" s="3">
        <v>44678</v>
      </c>
      <c r="DJ352" s="3">
        <v>45348</v>
      </c>
      <c r="DK352" s="28">
        <v>0</v>
      </c>
      <c r="DL352" s="3"/>
      <c r="DM352" s="28">
        <v>0</v>
      </c>
      <c r="DN352" s="28">
        <v>0</v>
      </c>
      <c r="DO352" s="3">
        <v>44678</v>
      </c>
      <c r="DP352" s="2" t="s">
        <v>5135</v>
      </c>
      <c r="DQ352" s="28">
        <v>207282</v>
      </c>
      <c r="DR352" s="28">
        <v>0</v>
      </c>
      <c r="DS352" s="28">
        <v>207282</v>
      </c>
      <c r="DT352" s="28">
        <v>46024210</v>
      </c>
      <c r="DU352" s="2" t="s">
        <v>1844</v>
      </c>
    </row>
    <row r="353" spans="1:125" x14ac:dyDescent="0.25">
      <c r="A353" s="2" t="s">
        <v>2811</v>
      </c>
      <c r="B353" s="2" t="s">
        <v>1291</v>
      </c>
      <c r="C353" s="2" t="s">
        <v>405</v>
      </c>
      <c r="D353" s="2" t="s">
        <v>406</v>
      </c>
      <c r="E353" s="2" t="s">
        <v>1430</v>
      </c>
      <c r="F353" s="2" t="s">
        <v>5674</v>
      </c>
      <c r="G353" s="2" t="s">
        <v>10</v>
      </c>
      <c r="H353" s="2" t="s">
        <v>54</v>
      </c>
      <c r="I353" s="2" t="s">
        <v>5121</v>
      </c>
      <c r="J353" s="2" t="s">
        <v>5122</v>
      </c>
      <c r="K353" s="2" t="s">
        <v>1281</v>
      </c>
      <c r="L353" s="2" t="s">
        <v>5123</v>
      </c>
      <c r="M353" s="2" t="s">
        <v>2810</v>
      </c>
      <c r="N353" s="2" t="s">
        <v>1276</v>
      </c>
      <c r="O353" s="2" t="s">
        <v>1844</v>
      </c>
      <c r="P353" s="2" t="s">
        <v>1844</v>
      </c>
      <c r="Q353" s="2" t="s">
        <v>1296</v>
      </c>
      <c r="R353" s="2" t="s">
        <v>1844</v>
      </c>
      <c r="S353" s="2" t="s">
        <v>1844</v>
      </c>
      <c r="T353" s="2" t="s">
        <v>1278</v>
      </c>
      <c r="U353" s="2" t="s">
        <v>1844</v>
      </c>
      <c r="V353" s="2" t="s">
        <v>1844</v>
      </c>
      <c r="W353" s="2" t="s">
        <v>5125</v>
      </c>
      <c r="X353" s="2" t="s">
        <v>5126</v>
      </c>
      <c r="Y353" s="2" t="s">
        <v>1866</v>
      </c>
      <c r="Z353" s="2" t="s">
        <v>1281</v>
      </c>
      <c r="AA353" s="2" t="s">
        <v>1281</v>
      </c>
      <c r="AB353" s="2" t="s">
        <v>5127</v>
      </c>
      <c r="AC353" s="2" t="s">
        <v>1852</v>
      </c>
      <c r="AD353" s="2" t="s">
        <v>1844</v>
      </c>
      <c r="AE353" s="2" t="s">
        <v>1844</v>
      </c>
      <c r="AF353" s="2" t="s">
        <v>1844</v>
      </c>
      <c r="AG353" s="2" t="s">
        <v>1844</v>
      </c>
      <c r="AH353" s="2" t="s">
        <v>1844</v>
      </c>
      <c r="AI353" s="2" t="s">
        <v>1844</v>
      </c>
      <c r="AJ353" s="2" t="s">
        <v>1281</v>
      </c>
      <c r="AK353" s="2" t="s">
        <v>1844</v>
      </c>
      <c r="AL353" s="2" t="s">
        <v>154</v>
      </c>
      <c r="AM353" s="2" t="s">
        <v>1844</v>
      </c>
      <c r="AN353" s="2" t="s">
        <v>1844</v>
      </c>
      <c r="AO353" s="2" t="s">
        <v>1857</v>
      </c>
      <c r="AP353" s="2" t="s">
        <v>1857</v>
      </c>
      <c r="AQ353" s="2" t="s">
        <v>1844</v>
      </c>
      <c r="AR353" s="2" t="s">
        <v>1844</v>
      </c>
      <c r="AS353" s="2" t="s">
        <v>1844</v>
      </c>
      <c r="AT353" s="2" t="s">
        <v>1844</v>
      </c>
      <c r="AU353" s="2" t="s">
        <v>1844</v>
      </c>
      <c r="AV353" s="2" t="s">
        <v>1281</v>
      </c>
      <c r="AW353" s="2" t="s">
        <v>5128</v>
      </c>
      <c r="AX353" s="2" t="s">
        <v>1844</v>
      </c>
      <c r="AY353" s="2" t="s">
        <v>1752</v>
      </c>
      <c r="AZ353" s="2" t="s">
        <v>1905</v>
      </c>
      <c r="BA353" s="2" t="s">
        <v>1844</v>
      </c>
      <c r="BB353" s="2" t="s">
        <v>1844</v>
      </c>
      <c r="BC353" s="2" t="s">
        <v>1844</v>
      </c>
      <c r="BD353" s="2" t="s">
        <v>1844</v>
      </c>
      <c r="BE353" s="2" t="s">
        <v>5129</v>
      </c>
      <c r="BF353" s="2" t="s">
        <v>1961</v>
      </c>
      <c r="BG353" s="2" t="s">
        <v>1961</v>
      </c>
      <c r="BH353" s="2" t="s">
        <v>2814</v>
      </c>
      <c r="BI353" s="2" t="s">
        <v>1857</v>
      </c>
      <c r="BJ353" s="2" t="s">
        <v>3027</v>
      </c>
      <c r="BK353" s="2" t="s">
        <v>1844</v>
      </c>
      <c r="BL353" s="2" t="s">
        <v>1025</v>
      </c>
      <c r="BM353" s="2" t="s">
        <v>1844</v>
      </c>
      <c r="BN353" s="2" t="s">
        <v>1844</v>
      </c>
      <c r="BO353" s="2" t="s">
        <v>1844</v>
      </c>
      <c r="BP353" s="2" t="s">
        <v>1844</v>
      </c>
      <c r="BQ353" s="2" t="s">
        <v>5187</v>
      </c>
      <c r="BR353" s="2" t="s">
        <v>1844</v>
      </c>
      <c r="BS353" s="2" t="s">
        <v>1844</v>
      </c>
      <c r="BT353" s="2" t="s">
        <v>5677</v>
      </c>
      <c r="BU353" s="2" t="s">
        <v>1844</v>
      </c>
      <c r="BV353" s="2" t="s">
        <v>1844</v>
      </c>
      <c r="BW353" s="2" t="s">
        <v>1844</v>
      </c>
      <c r="BX353" s="2" t="s">
        <v>1844</v>
      </c>
      <c r="BY353" s="2" t="s">
        <v>1844</v>
      </c>
      <c r="BZ353" s="2" t="s">
        <v>1844</v>
      </c>
      <c r="CA353" s="2" t="s">
        <v>1844</v>
      </c>
      <c r="CB353" s="2" t="s">
        <v>1853</v>
      </c>
      <c r="CC353" s="2" t="s">
        <v>1844</v>
      </c>
      <c r="CD353" s="2" t="s">
        <v>1844</v>
      </c>
      <c r="CE353" s="2" t="s">
        <v>1854</v>
      </c>
      <c r="CF353" s="2" t="s">
        <v>1844</v>
      </c>
      <c r="CG353" s="2" t="s">
        <v>5131</v>
      </c>
      <c r="CH353" s="2" t="s">
        <v>1844</v>
      </c>
      <c r="CI353" s="2" t="s">
        <v>155</v>
      </c>
      <c r="CJ353" s="2" t="s">
        <v>1844</v>
      </c>
      <c r="CK353" s="2" t="s">
        <v>5132</v>
      </c>
      <c r="CL353" s="2" t="s">
        <v>1844</v>
      </c>
      <c r="CM353" s="2" t="s">
        <v>1844</v>
      </c>
      <c r="CN353" s="2" t="s">
        <v>1851</v>
      </c>
      <c r="CO353" s="2" t="s">
        <v>1855</v>
      </c>
      <c r="CP353" s="2" t="s">
        <v>1844</v>
      </c>
      <c r="CQ353" s="2" t="s">
        <v>1844</v>
      </c>
      <c r="CR353" s="2" t="s">
        <v>1844</v>
      </c>
      <c r="CS353" s="2" t="s">
        <v>1844</v>
      </c>
      <c r="CT353" s="2" t="s">
        <v>1844</v>
      </c>
      <c r="CU353" s="2" t="s">
        <v>5133</v>
      </c>
      <c r="CV353" s="2" t="s">
        <v>5134</v>
      </c>
      <c r="CW353" s="3">
        <v>44804</v>
      </c>
      <c r="CX353" s="3">
        <v>44814</v>
      </c>
      <c r="CY353" s="3">
        <v>44804</v>
      </c>
      <c r="CZ353" s="28">
        <v>300334</v>
      </c>
      <c r="DA353" s="4">
        <v>0</v>
      </c>
      <c r="DB353" s="3"/>
      <c r="DC353" s="3"/>
      <c r="DD353" s="3">
        <v>44804</v>
      </c>
      <c r="DE353" s="3">
        <v>44804</v>
      </c>
      <c r="DF353" s="3"/>
      <c r="DG353" s="3">
        <v>44843</v>
      </c>
      <c r="DH353" s="3"/>
      <c r="DI353" s="3">
        <v>44814</v>
      </c>
      <c r="DJ353" s="3">
        <v>45348</v>
      </c>
      <c r="DK353" s="28">
        <v>0</v>
      </c>
      <c r="DL353" s="3"/>
      <c r="DM353" s="28">
        <v>0</v>
      </c>
      <c r="DN353" s="28">
        <v>0</v>
      </c>
      <c r="DO353" s="3">
        <v>44804</v>
      </c>
      <c r="DP353" s="2" t="s">
        <v>5135</v>
      </c>
      <c r="DQ353" s="28">
        <v>91518</v>
      </c>
      <c r="DR353" s="28">
        <v>0</v>
      </c>
      <c r="DS353" s="28">
        <v>91518</v>
      </c>
      <c r="DT353" s="28">
        <v>300334</v>
      </c>
      <c r="DU353" s="2" t="s">
        <v>1844</v>
      </c>
    </row>
    <row r="354" spans="1:125" x14ac:dyDescent="0.25">
      <c r="A354" s="2" t="s">
        <v>2013</v>
      </c>
      <c r="B354" s="2" t="s">
        <v>1298</v>
      </c>
      <c r="C354" s="2" t="s">
        <v>118</v>
      </c>
      <c r="D354" s="2" t="s">
        <v>119</v>
      </c>
      <c r="E354" s="2" t="s">
        <v>1301</v>
      </c>
      <c r="F354" s="2" t="s">
        <v>5678</v>
      </c>
      <c r="G354" s="2" t="s">
        <v>10</v>
      </c>
      <c r="H354" s="2" t="s">
        <v>54</v>
      </c>
      <c r="I354" s="2" t="s">
        <v>5121</v>
      </c>
      <c r="J354" s="2" t="s">
        <v>5122</v>
      </c>
      <c r="K354" s="2" t="s">
        <v>1281</v>
      </c>
      <c r="L354" s="2" t="s">
        <v>5148</v>
      </c>
      <c r="M354" s="2" t="s">
        <v>2012</v>
      </c>
      <c r="N354" s="2" t="s">
        <v>1276</v>
      </c>
      <c r="O354" s="2" t="s">
        <v>1992</v>
      </c>
      <c r="P354" s="2" t="s">
        <v>1844</v>
      </c>
      <c r="Q354" s="2" t="s">
        <v>1299</v>
      </c>
      <c r="R354" s="2" t="s">
        <v>1844</v>
      </c>
      <c r="S354" s="2" t="s">
        <v>2001</v>
      </c>
      <c r="T354" s="2" t="s">
        <v>1278</v>
      </c>
      <c r="U354" s="2" t="s">
        <v>1844</v>
      </c>
      <c r="V354" s="2" t="s">
        <v>1844</v>
      </c>
      <c r="W354" s="2" t="s">
        <v>5125</v>
      </c>
      <c r="X354" s="2" t="s">
        <v>5126</v>
      </c>
      <c r="Y354" s="2" t="s">
        <v>1914</v>
      </c>
      <c r="Z354" s="2" t="s">
        <v>1281</v>
      </c>
      <c r="AA354" s="2" t="s">
        <v>1281</v>
      </c>
      <c r="AB354" s="2" t="s">
        <v>5127</v>
      </c>
      <c r="AC354" s="2" t="s">
        <v>1852</v>
      </c>
      <c r="AD354" s="2" t="s">
        <v>1844</v>
      </c>
      <c r="AE354" s="2" t="s">
        <v>1844</v>
      </c>
      <c r="AF354" s="2" t="s">
        <v>1844</v>
      </c>
      <c r="AG354" s="2" t="s">
        <v>1844</v>
      </c>
      <c r="AH354" s="2" t="s">
        <v>1844</v>
      </c>
      <c r="AI354" s="2" t="s">
        <v>1844</v>
      </c>
      <c r="AJ354" s="2" t="s">
        <v>1281</v>
      </c>
      <c r="AK354" s="2" t="s">
        <v>1844</v>
      </c>
      <c r="AL354" s="2" t="s">
        <v>120</v>
      </c>
      <c r="AM354" s="2" t="s">
        <v>1844</v>
      </c>
      <c r="AN354" s="2" t="s">
        <v>1844</v>
      </c>
      <c r="AO354" s="2" t="s">
        <v>1857</v>
      </c>
      <c r="AP354" s="2" t="s">
        <v>1857</v>
      </c>
      <c r="AQ354" s="2" t="s">
        <v>1844</v>
      </c>
      <c r="AR354" s="2" t="s">
        <v>1844</v>
      </c>
      <c r="AS354" s="2" t="s">
        <v>1844</v>
      </c>
      <c r="AT354" s="2" t="s">
        <v>1844</v>
      </c>
      <c r="AU354" s="2" t="s">
        <v>1844</v>
      </c>
      <c r="AV354" s="2" t="s">
        <v>1281</v>
      </c>
      <c r="AW354" s="2" t="s">
        <v>5128</v>
      </c>
      <c r="AX354" s="2" t="s">
        <v>1844</v>
      </c>
      <c r="AY354" s="2" t="s">
        <v>1752</v>
      </c>
      <c r="AZ354" s="2" t="s">
        <v>2014</v>
      </c>
      <c r="BA354" s="2" t="s">
        <v>1844</v>
      </c>
      <c r="BB354" s="2" t="s">
        <v>1844</v>
      </c>
      <c r="BC354" s="2" t="s">
        <v>1844</v>
      </c>
      <c r="BD354" s="2" t="s">
        <v>1844</v>
      </c>
      <c r="BE354" s="2" t="s">
        <v>5129</v>
      </c>
      <c r="BF354" s="2" t="s">
        <v>1857</v>
      </c>
      <c r="BG354" s="2" t="s">
        <v>1857</v>
      </c>
      <c r="BH354" s="2" t="s">
        <v>2016</v>
      </c>
      <c r="BI354" s="2" t="s">
        <v>1857</v>
      </c>
      <c r="BJ354" s="2" t="s">
        <v>2015</v>
      </c>
      <c r="BK354" s="2" t="s">
        <v>1844</v>
      </c>
      <c r="BL354" s="2" t="s">
        <v>1025</v>
      </c>
      <c r="BM354" s="2" t="s">
        <v>1844</v>
      </c>
      <c r="BN354" s="2" t="s">
        <v>1999</v>
      </c>
      <c r="BO354" s="2" t="s">
        <v>1844</v>
      </c>
      <c r="BP354" s="2" t="s">
        <v>1844</v>
      </c>
      <c r="BQ354" s="2" t="s">
        <v>5187</v>
      </c>
      <c r="BR354" s="2" t="s">
        <v>1844</v>
      </c>
      <c r="BS354" s="2" t="s">
        <v>1844</v>
      </c>
      <c r="BT354" s="2" t="s">
        <v>5679</v>
      </c>
      <c r="BU354" s="2" t="s">
        <v>1844</v>
      </c>
      <c r="BV354" s="2" t="s">
        <v>1844</v>
      </c>
      <c r="BW354" s="2" t="s">
        <v>1844</v>
      </c>
      <c r="BX354" s="2" t="s">
        <v>1844</v>
      </c>
      <c r="BY354" s="2" t="s">
        <v>1844</v>
      </c>
      <c r="BZ354" s="2" t="s">
        <v>1844</v>
      </c>
      <c r="CA354" s="2" t="s">
        <v>1844</v>
      </c>
      <c r="CB354" s="2" t="s">
        <v>1853</v>
      </c>
      <c r="CC354" s="2" t="s">
        <v>1844</v>
      </c>
      <c r="CD354" s="2" t="s">
        <v>1844</v>
      </c>
      <c r="CE354" s="2" t="s">
        <v>1854</v>
      </c>
      <c r="CF354" s="2" t="s">
        <v>1844</v>
      </c>
      <c r="CG354" s="2" t="s">
        <v>1844</v>
      </c>
      <c r="CH354" s="2" t="s">
        <v>1844</v>
      </c>
      <c r="CI354" s="2" t="s">
        <v>121</v>
      </c>
      <c r="CJ354" s="2" t="s">
        <v>1844</v>
      </c>
      <c r="CK354" s="2" t="s">
        <v>5132</v>
      </c>
      <c r="CL354" s="2" t="s">
        <v>1844</v>
      </c>
      <c r="CM354" s="2" t="s">
        <v>1844</v>
      </c>
      <c r="CN354" s="2" t="s">
        <v>1851</v>
      </c>
      <c r="CO354" s="2" t="s">
        <v>1855</v>
      </c>
      <c r="CP354" s="2" t="s">
        <v>1844</v>
      </c>
      <c r="CQ354" s="2" t="s">
        <v>1844</v>
      </c>
      <c r="CR354" s="2" t="s">
        <v>1847</v>
      </c>
      <c r="CS354" s="2" t="s">
        <v>2002</v>
      </c>
      <c r="CT354" s="2" t="s">
        <v>1844</v>
      </c>
      <c r="CU354" s="2" t="s">
        <v>1844</v>
      </c>
      <c r="CV354" s="2" t="s">
        <v>5134</v>
      </c>
      <c r="CW354" s="3">
        <v>44629</v>
      </c>
      <c r="CX354" s="3">
        <v>44628</v>
      </c>
      <c r="CY354" s="3">
        <v>44629</v>
      </c>
      <c r="CZ354" s="28">
        <v>622013</v>
      </c>
      <c r="DA354" s="4">
        <v>0</v>
      </c>
      <c r="DB354" s="3"/>
      <c r="DC354" s="3"/>
      <c r="DD354" s="3">
        <v>44629</v>
      </c>
      <c r="DE354" s="3">
        <v>44629</v>
      </c>
      <c r="DF354" s="3"/>
      <c r="DG354" s="3">
        <v>44723</v>
      </c>
      <c r="DH354" s="3">
        <v>44629</v>
      </c>
      <c r="DI354" s="3">
        <v>44628</v>
      </c>
      <c r="DJ354" s="3">
        <v>45348</v>
      </c>
      <c r="DK354" s="28">
        <v>0</v>
      </c>
      <c r="DL354" s="3"/>
      <c r="DM354" s="28">
        <v>0</v>
      </c>
      <c r="DN354" s="28">
        <v>0</v>
      </c>
      <c r="DO354" s="3">
        <v>44629</v>
      </c>
      <c r="DP354" s="2" t="s">
        <v>5135</v>
      </c>
      <c r="DQ354" s="28">
        <v>313640</v>
      </c>
      <c r="DR354" s="28">
        <v>0</v>
      </c>
      <c r="DS354" s="28">
        <v>313640</v>
      </c>
      <c r="DT354" s="28">
        <v>622013</v>
      </c>
      <c r="DU354" s="2" t="s">
        <v>1844</v>
      </c>
    </row>
    <row r="355" spans="1:125" x14ac:dyDescent="0.25">
      <c r="A355" s="2" t="s">
        <v>4892</v>
      </c>
      <c r="B355" s="2" t="s">
        <v>1295</v>
      </c>
      <c r="C355" s="2" t="s">
        <v>51</v>
      </c>
      <c r="D355" s="2" t="s">
        <v>52</v>
      </c>
      <c r="E355" s="2" t="s">
        <v>1711</v>
      </c>
      <c r="F355" s="2" t="s">
        <v>5680</v>
      </c>
      <c r="G355" s="2" t="s">
        <v>10</v>
      </c>
      <c r="H355" s="2" t="s">
        <v>60</v>
      </c>
      <c r="I355" s="2" t="s">
        <v>5121</v>
      </c>
      <c r="J355" s="2" t="s">
        <v>5122</v>
      </c>
      <c r="K355" s="2" t="s">
        <v>1281</v>
      </c>
      <c r="L355" s="2" t="s">
        <v>5139</v>
      </c>
      <c r="M355" s="2" t="s">
        <v>4891</v>
      </c>
      <c r="N355" s="2" t="s">
        <v>1645</v>
      </c>
      <c r="O355" s="2" t="s">
        <v>1870</v>
      </c>
      <c r="P355" s="2" t="s">
        <v>1844</v>
      </c>
      <c r="Q355" s="2" t="s">
        <v>1296</v>
      </c>
      <c r="R355" s="2" t="s">
        <v>1844</v>
      </c>
      <c r="S355" s="2" t="s">
        <v>1875</v>
      </c>
      <c r="T355" s="2" t="s">
        <v>1278</v>
      </c>
      <c r="U355" s="2" t="s">
        <v>1844</v>
      </c>
      <c r="V355" s="2" t="s">
        <v>1844</v>
      </c>
      <c r="W355" s="2" t="s">
        <v>5125</v>
      </c>
      <c r="X355" s="2" t="s">
        <v>5126</v>
      </c>
      <c r="Y355" s="2" t="s">
        <v>1871</v>
      </c>
      <c r="Z355" s="2" t="s">
        <v>1281</v>
      </c>
      <c r="AA355" s="2" t="s">
        <v>1281</v>
      </c>
      <c r="AB355" s="2" t="s">
        <v>5127</v>
      </c>
      <c r="AC355" s="2" t="s">
        <v>1852</v>
      </c>
      <c r="AD355" s="2" t="s">
        <v>1844</v>
      </c>
      <c r="AE355" s="2" t="s">
        <v>1844</v>
      </c>
      <c r="AF355" s="2" t="s">
        <v>1873</v>
      </c>
      <c r="AG355" s="2" t="s">
        <v>1844</v>
      </c>
      <c r="AH355" s="2" t="s">
        <v>1844</v>
      </c>
      <c r="AI355" s="2" t="s">
        <v>1844</v>
      </c>
      <c r="AJ355" s="2" t="s">
        <v>1281</v>
      </c>
      <c r="AK355" s="2" t="s">
        <v>1844</v>
      </c>
      <c r="AL355" s="2" t="s">
        <v>53</v>
      </c>
      <c r="AM355" s="2" t="s">
        <v>1844</v>
      </c>
      <c r="AN355" s="2" t="s">
        <v>1844</v>
      </c>
      <c r="AO355" s="2" t="s">
        <v>1857</v>
      </c>
      <c r="AP355" s="2" t="s">
        <v>1857</v>
      </c>
      <c r="AQ355" s="2" t="s">
        <v>1844</v>
      </c>
      <c r="AR355" s="2" t="s">
        <v>1844</v>
      </c>
      <c r="AS355" s="2" t="s">
        <v>1844</v>
      </c>
      <c r="AT355" s="2" t="s">
        <v>1844</v>
      </c>
      <c r="AU355" s="2" t="s">
        <v>1844</v>
      </c>
      <c r="AV355" s="2" t="s">
        <v>1281</v>
      </c>
      <c r="AW355" s="2" t="s">
        <v>5128</v>
      </c>
      <c r="AX355" s="2" t="s">
        <v>1844</v>
      </c>
      <c r="AY355" s="2" t="s">
        <v>1752</v>
      </c>
      <c r="AZ355" s="2" t="s">
        <v>2195</v>
      </c>
      <c r="BA355" s="2" t="s">
        <v>1844</v>
      </c>
      <c r="BB355" s="2" t="s">
        <v>1844</v>
      </c>
      <c r="BC355" s="2" t="s">
        <v>1844</v>
      </c>
      <c r="BD355" s="2" t="s">
        <v>1844</v>
      </c>
      <c r="BE355" s="2" t="s">
        <v>5129</v>
      </c>
      <c r="BF355" s="2" t="s">
        <v>2195</v>
      </c>
      <c r="BG355" s="2" t="s">
        <v>4799</v>
      </c>
      <c r="BH355" s="2" t="s">
        <v>5681</v>
      </c>
      <c r="BI355" s="2" t="s">
        <v>1857</v>
      </c>
      <c r="BJ355" s="2" t="s">
        <v>4799</v>
      </c>
      <c r="BK355" s="2" t="s">
        <v>1844</v>
      </c>
      <c r="BL355" s="2" t="s">
        <v>1025</v>
      </c>
      <c r="BM355" s="2" t="s">
        <v>1844</v>
      </c>
      <c r="BN355" s="2" t="s">
        <v>1872</v>
      </c>
      <c r="BO355" s="2" t="s">
        <v>1844</v>
      </c>
      <c r="BP355" s="2" t="s">
        <v>1844</v>
      </c>
      <c r="BQ355" s="2" t="s">
        <v>1292</v>
      </c>
      <c r="BR355" s="2" t="s">
        <v>1844</v>
      </c>
      <c r="BS355" s="2" t="s">
        <v>1844</v>
      </c>
      <c r="BT355" s="2" t="s">
        <v>5682</v>
      </c>
      <c r="BU355" s="2" t="s">
        <v>1844</v>
      </c>
      <c r="BV355" s="2" t="s">
        <v>1844</v>
      </c>
      <c r="BW355" s="2" t="s">
        <v>1844</v>
      </c>
      <c r="BX355" s="2" t="s">
        <v>1844</v>
      </c>
      <c r="BY355" s="2" t="s">
        <v>1844</v>
      </c>
      <c r="BZ355" s="2" t="s">
        <v>1844</v>
      </c>
      <c r="CA355" s="2" t="s">
        <v>1844</v>
      </c>
      <c r="CB355" s="2" t="s">
        <v>1844</v>
      </c>
      <c r="CC355" s="2" t="s">
        <v>1844</v>
      </c>
      <c r="CD355" s="2" t="s">
        <v>1844</v>
      </c>
      <c r="CE355" s="2" t="s">
        <v>1854</v>
      </c>
      <c r="CF355" s="2" t="s">
        <v>1844</v>
      </c>
      <c r="CG355" s="2" t="s">
        <v>5131</v>
      </c>
      <c r="CH355" s="2" t="s">
        <v>1844</v>
      </c>
      <c r="CI355" s="2" t="s">
        <v>55</v>
      </c>
      <c r="CJ355" s="2" t="s">
        <v>1844</v>
      </c>
      <c r="CK355" s="2" t="s">
        <v>5132</v>
      </c>
      <c r="CL355" s="2" t="s">
        <v>1844</v>
      </c>
      <c r="CM355" s="2" t="s">
        <v>1844</v>
      </c>
      <c r="CN355" s="2" t="s">
        <v>1851</v>
      </c>
      <c r="CO355" s="2" t="s">
        <v>1855</v>
      </c>
      <c r="CP355" s="2" t="s">
        <v>1844</v>
      </c>
      <c r="CQ355" s="2" t="s">
        <v>1844</v>
      </c>
      <c r="CR355" s="2" t="s">
        <v>1847</v>
      </c>
      <c r="CS355" s="2" t="s">
        <v>1876</v>
      </c>
      <c r="CT355" s="2" t="s">
        <v>1844</v>
      </c>
      <c r="CU355" s="2" t="s">
        <v>5133</v>
      </c>
      <c r="CV355" s="2" t="s">
        <v>5134</v>
      </c>
      <c r="CW355" s="3">
        <v>45456</v>
      </c>
      <c r="CX355" s="3">
        <v>45456</v>
      </c>
      <c r="CY355" s="3">
        <v>45456</v>
      </c>
      <c r="CZ355" s="28">
        <v>2718856</v>
      </c>
      <c r="DA355" s="4">
        <v>0</v>
      </c>
      <c r="DB355" s="3"/>
      <c r="DC355" s="3"/>
      <c r="DD355" s="3">
        <v>45456</v>
      </c>
      <c r="DE355" s="3">
        <v>45456</v>
      </c>
      <c r="DF355" s="3"/>
      <c r="DG355" s="3">
        <v>45456</v>
      </c>
      <c r="DH355" s="3">
        <v>45456</v>
      </c>
      <c r="DI355" s="3">
        <v>45456</v>
      </c>
      <c r="DJ355" s="3">
        <v>45498</v>
      </c>
      <c r="DK355" s="28">
        <v>0</v>
      </c>
      <c r="DL355" s="3"/>
      <c r="DM355" s="28">
        <v>0</v>
      </c>
      <c r="DN355" s="28">
        <v>0</v>
      </c>
      <c r="DO355" s="3">
        <v>45456</v>
      </c>
      <c r="DP355" s="2" t="s">
        <v>5135</v>
      </c>
      <c r="DQ355" s="28">
        <v>2718856</v>
      </c>
      <c r="DR355" s="28">
        <v>0</v>
      </c>
      <c r="DS355" s="28">
        <v>2718856</v>
      </c>
      <c r="DT355" s="28">
        <v>2718856</v>
      </c>
      <c r="DU355" s="2" t="s">
        <v>1844</v>
      </c>
    </row>
    <row r="356" spans="1:125" x14ac:dyDescent="0.25">
      <c r="A356" s="2" t="s">
        <v>4512</v>
      </c>
      <c r="B356" s="2" t="s">
        <v>1298</v>
      </c>
      <c r="C356" s="2" t="s">
        <v>118</v>
      </c>
      <c r="D356" s="2" t="s">
        <v>119</v>
      </c>
      <c r="E356" s="2" t="s">
        <v>5683</v>
      </c>
      <c r="F356" s="2" t="s">
        <v>5680</v>
      </c>
      <c r="G356" s="2" t="s">
        <v>10</v>
      </c>
      <c r="H356" s="2" t="s">
        <v>54</v>
      </c>
      <c r="I356" s="2" t="s">
        <v>5121</v>
      </c>
      <c r="J356" s="2" t="s">
        <v>5122</v>
      </c>
      <c r="K356" s="2" t="s">
        <v>1281</v>
      </c>
      <c r="L356" s="2" t="s">
        <v>5148</v>
      </c>
      <c r="M356" s="2" t="s">
        <v>4511</v>
      </c>
      <c r="N356" s="2" t="s">
        <v>1645</v>
      </c>
      <c r="O356" s="2" t="s">
        <v>1992</v>
      </c>
      <c r="P356" s="2" t="s">
        <v>1844</v>
      </c>
      <c r="Q356" s="2" t="s">
        <v>1531</v>
      </c>
      <c r="R356" s="2" t="s">
        <v>1844</v>
      </c>
      <c r="S356" s="2" t="s">
        <v>2001</v>
      </c>
      <c r="T356" s="2" t="s">
        <v>1278</v>
      </c>
      <c r="U356" s="2" t="s">
        <v>1844</v>
      </c>
      <c r="V356" s="2" t="s">
        <v>1844</v>
      </c>
      <c r="W356" s="2" t="s">
        <v>5125</v>
      </c>
      <c r="X356" s="2" t="s">
        <v>5126</v>
      </c>
      <c r="Y356" s="2" t="s">
        <v>1914</v>
      </c>
      <c r="Z356" s="2" t="s">
        <v>1281</v>
      </c>
      <c r="AA356" s="2" t="s">
        <v>1281</v>
      </c>
      <c r="AB356" s="2" t="s">
        <v>5127</v>
      </c>
      <c r="AC356" s="2" t="s">
        <v>1852</v>
      </c>
      <c r="AD356" s="2" t="s">
        <v>1844</v>
      </c>
      <c r="AE356" s="2" t="s">
        <v>1844</v>
      </c>
      <c r="AF356" s="2" t="s">
        <v>1844</v>
      </c>
      <c r="AG356" s="2" t="s">
        <v>1844</v>
      </c>
      <c r="AH356" s="2" t="s">
        <v>1844</v>
      </c>
      <c r="AI356" s="2" t="s">
        <v>1844</v>
      </c>
      <c r="AJ356" s="2" t="s">
        <v>1281</v>
      </c>
      <c r="AK356" s="2" t="s">
        <v>1844</v>
      </c>
      <c r="AL356" s="2" t="s">
        <v>120</v>
      </c>
      <c r="AM356" s="2" t="s">
        <v>1844</v>
      </c>
      <c r="AN356" s="2" t="s">
        <v>1844</v>
      </c>
      <c r="AO356" s="2" t="s">
        <v>1857</v>
      </c>
      <c r="AP356" s="2" t="s">
        <v>1857</v>
      </c>
      <c r="AQ356" s="2" t="s">
        <v>1844</v>
      </c>
      <c r="AR356" s="2" t="s">
        <v>1844</v>
      </c>
      <c r="AS356" s="2" t="s">
        <v>1844</v>
      </c>
      <c r="AT356" s="2" t="s">
        <v>1844</v>
      </c>
      <c r="AU356" s="2" t="s">
        <v>1844</v>
      </c>
      <c r="AV356" s="2" t="s">
        <v>1281</v>
      </c>
      <c r="AW356" s="2" t="s">
        <v>5128</v>
      </c>
      <c r="AX356" s="2" t="s">
        <v>1844</v>
      </c>
      <c r="AY356" s="2" t="s">
        <v>1752</v>
      </c>
      <c r="AZ356" s="2" t="s">
        <v>2348</v>
      </c>
      <c r="BA356" s="2" t="s">
        <v>1844</v>
      </c>
      <c r="BB356" s="2" t="s">
        <v>1844</v>
      </c>
      <c r="BC356" s="2" t="s">
        <v>1844</v>
      </c>
      <c r="BD356" s="2" t="s">
        <v>1844</v>
      </c>
      <c r="BE356" s="2" t="s">
        <v>5129</v>
      </c>
      <c r="BF356" s="2" t="s">
        <v>5684</v>
      </c>
      <c r="BG356" s="2" t="s">
        <v>1905</v>
      </c>
      <c r="BH356" s="2" t="s">
        <v>4513</v>
      </c>
      <c r="BI356" s="2" t="s">
        <v>1857</v>
      </c>
      <c r="BJ356" s="2" t="s">
        <v>2043</v>
      </c>
      <c r="BK356" s="2" t="s">
        <v>1844</v>
      </c>
      <c r="BL356" s="2" t="s">
        <v>1025</v>
      </c>
      <c r="BM356" s="2" t="s">
        <v>1844</v>
      </c>
      <c r="BN356" s="2" t="s">
        <v>1999</v>
      </c>
      <c r="BO356" s="2" t="s">
        <v>1844</v>
      </c>
      <c r="BP356" s="2" t="s">
        <v>1844</v>
      </c>
      <c r="BQ356" s="2" t="s">
        <v>1292</v>
      </c>
      <c r="BR356" s="2" t="s">
        <v>1844</v>
      </c>
      <c r="BS356" s="2" t="s">
        <v>1844</v>
      </c>
      <c r="BT356" s="2" t="s">
        <v>5685</v>
      </c>
      <c r="BU356" s="2" t="s">
        <v>1844</v>
      </c>
      <c r="BV356" s="2" t="s">
        <v>1844</v>
      </c>
      <c r="BW356" s="2" t="s">
        <v>1844</v>
      </c>
      <c r="BX356" s="2" t="s">
        <v>1844</v>
      </c>
      <c r="BY356" s="2" t="s">
        <v>1844</v>
      </c>
      <c r="BZ356" s="2" t="s">
        <v>1844</v>
      </c>
      <c r="CA356" s="2" t="s">
        <v>1844</v>
      </c>
      <c r="CB356" s="2" t="s">
        <v>1844</v>
      </c>
      <c r="CC356" s="2" t="s">
        <v>1844</v>
      </c>
      <c r="CD356" s="2" t="s">
        <v>1844</v>
      </c>
      <c r="CE356" s="2" t="s">
        <v>1854</v>
      </c>
      <c r="CF356" s="2" t="s">
        <v>1844</v>
      </c>
      <c r="CG356" s="2" t="s">
        <v>5131</v>
      </c>
      <c r="CH356" s="2" t="s">
        <v>1844</v>
      </c>
      <c r="CI356" s="2" t="s">
        <v>121</v>
      </c>
      <c r="CJ356" s="2" t="s">
        <v>1844</v>
      </c>
      <c r="CK356" s="2" t="s">
        <v>5132</v>
      </c>
      <c r="CL356" s="2" t="s">
        <v>1844</v>
      </c>
      <c r="CM356" s="2" t="s">
        <v>1844</v>
      </c>
      <c r="CN356" s="2" t="s">
        <v>1851</v>
      </c>
      <c r="CO356" s="2" t="s">
        <v>1855</v>
      </c>
      <c r="CP356" s="2" t="s">
        <v>1844</v>
      </c>
      <c r="CQ356" s="2" t="s">
        <v>1844</v>
      </c>
      <c r="CR356" s="2" t="s">
        <v>1847</v>
      </c>
      <c r="CS356" s="2" t="s">
        <v>2002</v>
      </c>
      <c r="CT356" s="2" t="s">
        <v>1844</v>
      </c>
      <c r="CU356" s="2" t="s">
        <v>5133</v>
      </c>
      <c r="CV356" s="2" t="s">
        <v>5134</v>
      </c>
      <c r="CW356" s="3">
        <v>45306</v>
      </c>
      <c r="CX356" s="3">
        <v>45306</v>
      </c>
      <c r="CY356" s="3">
        <v>45306</v>
      </c>
      <c r="CZ356" s="28">
        <v>3577206</v>
      </c>
      <c r="DA356" s="4">
        <v>0</v>
      </c>
      <c r="DB356" s="3"/>
      <c r="DC356" s="3"/>
      <c r="DD356" s="3">
        <v>45306</v>
      </c>
      <c r="DE356" s="3">
        <v>45306</v>
      </c>
      <c r="DF356" s="3"/>
      <c r="DG356" s="3">
        <v>45306</v>
      </c>
      <c r="DH356" s="3">
        <v>45306</v>
      </c>
      <c r="DI356" s="3">
        <v>45306</v>
      </c>
      <c r="DJ356" s="3">
        <v>45498</v>
      </c>
      <c r="DK356" s="28">
        <v>0</v>
      </c>
      <c r="DL356" s="3"/>
      <c r="DM356" s="28">
        <v>0</v>
      </c>
      <c r="DN356" s="28">
        <v>0</v>
      </c>
      <c r="DO356" s="3">
        <v>45306</v>
      </c>
      <c r="DP356" s="2" t="s">
        <v>5135</v>
      </c>
      <c r="DQ356" s="28">
        <v>16057819</v>
      </c>
      <c r="DR356" s="28">
        <v>0</v>
      </c>
      <c r="DS356" s="28">
        <v>16057819</v>
      </c>
      <c r="DT356" s="28">
        <v>3577206</v>
      </c>
      <c r="DU356" s="2" t="s">
        <v>1844</v>
      </c>
    </row>
    <row r="357" spans="1:125" x14ac:dyDescent="0.25">
      <c r="A357" s="2" t="s">
        <v>4729</v>
      </c>
      <c r="B357" s="2" t="s">
        <v>1279</v>
      </c>
      <c r="C357" s="2" t="s">
        <v>238</v>
      </c>
      <c r="D357" s="2" t="s">
        <v>239</v>
      </c>
      <c r="E357" s="2" t="s">
        <v>1688</v>
      </c>
      <c r="F357" s="2" t="s">
        <v>5680</v>
      </c>
      <c r="G357" s="2" t="s">
        <v>10</v>
      </c>
      <c r="H357" s="2" t="s">
        <v>54</v>
      </c>
      <c r="I357" s="2" t="s">
        <v>5121</v>
      </c>
      <c r="J357" s="2" t="s">
        <v>5122</v>
      </c>
      <c r="K357" s="2" t="s">
        <v>1281</v>
      </c>
      <c r="L357" s="2" t="s">
        <v>5123</v>
      </c>
      <c r="M357" s="2" t="s">
        <v>4728</v>
      </c>
      <c r="N357" s="2" t="s">
        <v>5124</v>
      </c>
      <c r="O357" s="2" t="s">
        <v>1846</v>
      </c>
      <c r="P357" s="2" t="s">
        <v>1844</v>
      </c>
      <c r="Q357" s="2" t="s">
        <v>1292</v>
      </c>
      <c r="R357" s="2" t="s">
        <v>1844</v>
      </c>
      <c r="S357" s="2" t="s">
        <v>1844</v>
      </c>
      <c r="T357" s="2" t="s">
        <v>1278</v>
      </c>
      <c r="U357" s="2" t="s">
        <v>1844</v>
      </c>
      <c r="V357" s="2" t="s">
        <v>1844</v>
      </c>
      <c r="W357" s="2" t="s">
        <v>5125</v>
      </c>
      <c r="X357" s="2" t="s">
        <v>5126</v>
      </c>
      <c r="Y357" s="2" t="s">
        <v>1856</v>
      </c>
      <c r="Z357" s="2" t="s">
        <v>1281</v>
      </c>
      <c r="AA357" s="2" t="s">
        <v>1281</v>
      </c>
      <c r="AB357" s="2" t="s">
        <v>5127</v>
      </c>
      <c r="AC357" s="2" t="s">
        <v>1852</v>
      </c>
      <c r="AD357" s="2" t="s">
        <v>1844</v>
      </c>
      <c r="AE357" s="2" t="s">
        <v>1844</v>
      </c>
      <c r="AF357" s="2" t="s">
        <v>1844</v>
      </c>
      <c r="AG357" s="2" t="s">
        <v>1844</v>
      </c>
      <c r="AH357" s="2" t="s">
        <v>1844</v>
      </c>
      <c r="AI357" s="2" t="s">
        <v>1844</v>
      </c>
      <c r="AJ357" s="2" t="s">
        <v>1281</v>
      </c>
      <c r="AK357" s="2" t="s">
        <v>1844</v>
      </c>
      <c r="AL357" s="2" t="s">
        <v>185</v>
      </c>
      <c r="AM357" s="2" t="s">
        <v>1844</v>
      </c>
      <c r="AN357" s="2" t="s">
        <v>1844</v>
      </c>
      <c r="AO357" s="2" t="s">
        <v>1857</v>
      </c>
      <c r="AP357" s="2" t="s">
        <v>1857</v>
      </c>
      <c r="AQ357" s="2" t="s">
        <v>1844</v>
      </c>
      <c r="AR357" s="2" t="s">
        <v>1844</v>
      </c>
      <c r="AS357" s="2" t="s">
        <v>1844</v>
      </c>
      <c r="AT357" s="2" t="s">
        <v>1844</v>
      </c>
      <c r="AU357" s="2" t="s">
        <v>1844</v>
      </c>
      <c r="AV357" s="2" t="s">
        <v>1281</v>
      </c>
      <c r="AW357" s="2" t="s">
        <v>5128</v>
      </c>
      <c r="AX357" s="2" t="s">
        <v>1844</v>
      </c>
      <c r="AY357" s="2" t="s">
        <v>1752</v>
      </c>
      <c r="AZ357" s="2" t="s">
        <v>2391</v>
      </c>
      <c r="BA357" s="2" t="s">
        <v>1844</v>
      </c>
      <c r="BB357" s="2" t="s">
        <v>1844</v>
      </c>
      <c r="BC357" s="2" t="s">
        <v>1844</v>
      </c>
      <c r="BD357" s="2" t="s">
        <v>1844</v>
      </c>
      <c r="BE357" s="2" t="s">
        <v>5129</v>
      </c>
      <c r="BF357" s="2" t="s">
        <v>2391</v>
      </c>
      <c r="BG357" s="2" t="s">
        <v>1905</v>
      </c>
      <c r="BH357" s="2" t="s">
        <v>5686</v>
      </c>
      <c r="BI357" s="2" t="s">
        <v>1857</v>
      </c>
      <c r="BJ357" s="2" t="s">
        <v>2177</v>
      </c>
      <c r="BK357" s="2" t="s">
        <v>1844</v>
      </c>
      <c r="BL357" s="2" t="s">
        <v>1015</v>
      </c>
      <c r="BM357" s="2" t="s">
        <v>1844</v>
      </c>
      <c r="BN357" s="2" t="s">
        <v>1844</v>
      </c>
      <c r="BO357" s="2" t="s">
        <v>1844</v>
      </c>
      <c r="BP357" s="2" t="s">
        <v>1844</v>
      </c>
      <c r="BQ357" s="2" t="s">
        <v>1292</v>
      </c>
      <c r="BR357" s="2" t="s">
        <v>1844</v>
      </c>
      <c r="BS357" s="2" t="s">
        <v>1844</v>
      </c>
      <c r="BT357" s="2" t="s">
        <v>5687</v>
      </c>
      <c r="BU357" s="2" t="s">
        <v>1844</v>
      </c>
      <c r="BV357" s="2" t="s">
        <v>1844</v>
      </c>
      <c r="BW357" s="2" t="s">
        <v>1844</v>
      </c>
      <c r="BX357" s="2" t="s">
        <v>1844</v>
      </c>
      <c r="BY357" s="2" t="s">
        <v>1844</v>
      </c>
      <c r="BZ357" s="2" t="s">
        <v>1844</v>
      </c>
      <c r="CA357" s="2" t="s">
        <v>1844</v>
      </c>
      <c r="CB357" s="2" t="s">
        <v>1844</v>
      </c>
      <c r="CC357" s="2" t="s">
        <v>1844</v>
      </c>
      <c r="CD357" s="2" t="s">
        <v>1844</v>
      </c>
      <c r="CE357" s="2" t="s">
        <v>1854</v>
      </c>
      <c r="CF357" s="2" t="s">
        <v>1844</v>
      </c>
      <c r="CG357" s="2" t="s">
        <v>5131</v>
      </c>
      <c r="CH357" s="2" t="s">
        <v>1844</v>
      </c>
      <c r="CI357" s="2" t="s">
        <v>240</v>
      </c>
      <c r="CJ357" s="2" t="s">
        <v>1844</v>
      </c>
      <c r="CK357" s="2" t="s">
        <v>5132</v>
      </c>
      <c r="CL357" s="2" t="s">
        <v>1844</v>
      </c>
      <c r="CM357" s="2" t="s">
        <v>1844</v>
      </c>
      <c r="CN357" s="2" t="s">
        <v>1851</v>
      </c>
      <c r="CO357" s="2" t="s">
        <v>1855</v>
      </c>
      <c r="CP357" s="2" t="s">
        <v>1844</v>
      </c>
      <c r="CQ357" s="2" t="s">
        <v>1844</v>
      </c>
      <c r="CR357" s="2" t="s">
        <v>1847</v>
      </c>
      <c r="CS357" s="2" t="s">
        <v>1844</v>
      </c>
      <c r="CT357" s="2" t="s">
        <v>1844</v>
      </c>
      <c r="CU357" s="2" t="s">
        <v>5133</v>
      </c>
      <c r="CV357" s="2" t="s">
        <v>5134</v>
      </c>
      <c r="CW357" s="3">
        <v>45410</v>
      </c>
      <c r="CX357" s="3">
        <v>45406</v>
      </c>
      <c r="CY357" s="3">
        <v>45405</v>
      </c>
      <c r="CZ357" s="28">
        <v>2341221</v>
      </c>
      <c r="DA357" s="4">
        <v>0</v>
      </c>
      <c r="DB357" s="3"/>
      <c r="DC357" s="3"/>
      <c r="DD357" s="3">
        <v>45405</v>
      </c>
      <c r="DE357" s="3">
        <v>45405</v>
      </c>
      <c r="DF357" s="3"/>
      <c r="DG357" s="3">
        <v>45470</v>
      </c>
      <c r="DH357" s="3">
        <v>45406</v>
      </c>
      <c r="DI357" s="3">
        <v>45405</v>
      </c>
      <c r="DJ357" s="3">
        <v>45503</v>
      </c>
      <c r="DK357" s="28">
        <v>0</v>
      </c>
      <c r="DL357" s="3"/>
      <c r="DM357" s="28">
        <v>0</v>
      </c>
      <c r="DN357" s="28">
        <v>0</v>
      </c>
      <c r="DO357" s="3">
        <v>45409</v>
      </c>
      <c r="DP357" s="2" t="s">
        <v>5135</v>
      </c>
      <c r="DQ357" s="28">
        <v>2341221</v>
      </c>
      <c r="DR357" s="28">
        <v>0</v>
      </c>
      <c r="DS357" s="28">
        <v>2341221</v>
      </c>
      <c r="DT357" s="28">
        <v>2341221</v>
      </c>
      <c r="DU357" s="2" t="s">
        <v>1844</v>
      </c>
    </row>
    <row r="358" spans="1:125" x14ac:dyDescent="0.25">
      <c r="A358" s="2" t="s">
        <v>3288</v>
      </c>
      <c r="B358" s="2" t="s">
        <v>1295</v>
      </c>
      <c r="C358" s="2" t="s">
        <v>51</v>
      </c>
      <c r="D358" s="2" t="s">
        <v>52</v>
      </c>
      <c r="E358" s="2" t="s">
        <v>1488</v>
      </c>
      <c r="F358" s="2" t="s">
        <v>5680</v>
      </c>
      <c r="G358" s="2" t="s">
        <v>10</v>
      </c>
      <c r="H358" s="2" t="s">
        <v>54</v>
      </c>
      <c r="I358" s="2" t="s">
        <v>5121</v>
      </c>
      <c r="J358" s="2" t="s">
        <v>5122</v>
      </c>
      <c r="K358" s="2" t="s">
        <v>1281</v>
      </c>
      <c r="L358" s="2" t="s">
        <v>5123</v>
      </c>
      <c r="M358" s="2" t="s">
        <v>3287</v>
      </c>
      <c r="N358" s="2" t="s">
        <v>1645</v>
      </c>
      <c r="O358" s="2" t="s">
        <v>1870</v>
      </c>
      <c r="P358" s="2" t="s">
        <v>1844</v>
      </c>
      <c r="Q358" s="2" t="s">
        <v>5688</v>
      </c>
      <c r="R358" s="2" t="s">
        <v>1844</v>
      </c>
      <c r="S358" s="2" t="s">
        <v>1875</v>
      </c>
      <c r="T358" s="2" t="s">
        <v>1278</v>
      </c>
      <c r="U358" s="2" t="s">
        <v>1844</v>
      </c>
      <c r="V358" s="2" t="s">
        <v>1844</v>
      </c>
      <c r="W358" s="2" t="s">
        <v>5125</v>
      </c>
      <c r="X358" s="2" t="s">
        <v>5126</v>
      </c>
      <c r="Y358" s="2" t="s">
        <v>1871</v>
      </c>
      <c r="Z358" s="2" t="s">
        <v>1281</v>
      </c>
      <c r="AA358" s="2" t="s">
        <v>1281</v>
      </c>
      <c r="AB358" s="2" t="s">
        <v>5127</v>
      </c>
      <c r="AC358" s="2" t="s">
        <v>1852</v>
      </c>
      <c r="AD358" s="2" t="s">
        <v>1844</v>
      </c>
      <c r="AE358" s="2" t="s">
        <v>1844</v>
      </c>
      <c r="AF358" s="2" t="s">
        <v>1873</v>
      </c>
      <c r="AG358" s="2" t="s">
        <v>1844</v>
      </c>
      <c r="AH358" s="2" t="s">
        <v>1844</v>
      </c>
      <c r="AI358" s="2" t="s">
        <v>1844</v>
      </c>
      <c r="AJ358" s="2" t="s">
        <v>1281</v>
      </c>
      <c r="AK358" s="2" t="s">
        <v>1844</v>
      </c>
      <c r="AL358" s="2" t="s">
        <v>53</v>
      </c>
      <c r="AM358" s="2" t="s">
        <v>1844</v>
      </c>
      <c r="AN358" s="2" t="s">
        <v>1844</v>
      </c>
      <c r="AO358" s="2" t="s">
        <v>1857</v>
      </c>
      <c r="AP358" s="2" t="s">
        <v>1857</v>
      </c>
      <c r="AQ358" s="2" t="s">
        <v>1844</v>
      </c>
      <c r="AR358" s="2" t="s">
        <v>1844</v>
      </c>
      <c r="AS358" s="2" t="s">
        <v>1844</v>
      </c>
      <c r="AT358" s="2" t="s">
        <v>1844</v>
      </c>
      <c r="AU358" s="2" t="s">
        <v>1844</v>
      </c>
      <c r="AV358" s="2" t="s">
        <v>1281</v>
      </c>
      <c r="AW358" s="2" t="s">
        <v>5128</v>
      </c>
      <c r="AX358" s="2" t="s">
        <v>1844</v>
      </c>
      <c r="AY358" s="2" t="s">
        <v>1752</v>
      </c>
      <c r="AZ358" s="2" t="s">
        <v>2523</v>
      </c>
      <c r="BA358" s="2" t="s">
        <v>1844</v>
      </c>
      <c r="BB358" s="2" t="s">
        <v>1844</v>
      </c>
      <c r="BC358" s="2" t="s">
        <v>1844</v>
      </c>
      <c r="BD358" s="2" t="s">
        <v>1844</v>
      </c>
      <c r="BE358" s="2" t="s">
        <v>5129</v>
      </c>
      <c r="BF358" s="2" t="s">
        <v>2523</v>
      </c>
      <c r="BG358" s="2" t="s">
        <v>2375</v>
      </c>
      <c r="BH358" s="2" t="s">
        <v>5689</v>
      </c>
      <c r="BI358" s="2" t="s">
        <v>1857</v>
      </c>
      <c r="BJ358" s="2" t="s">
        <v>2375</v>
      </c>
      <c r="BK358" s="2" t="s">
        <v>1844</v>
      </c>
      <c r="BL358" s="2" t="s">
        <v>1025</v>
      </c>
      <c r="BM358" s="2" t="s">
        <v>1844</v>
      </c>
      <c r="BN358" s="2" t="s">
        <v>1872</v>
      </c>
      <c r="BO358" s="2" t="s">
        <v>1844</v>
      </c>
      <c r="BP358" s="2" t="s">
        <v>1844</v>
      </c>
      <c r="BQ358" s="2" t="s">
        <v>5187</v>
      </c>
      <c r="BR358" s="2" t="s">
        <v>1844</v>
      </c>
      <c r="BS358" s="2" t="s">
        <v>1844</v>
      </c>
      <c r="BT358" s="2" t="s">
        <v>5690</v>
      </c>
      <c r="BU358" s="2" t="s">
        <v>1844</v>
      </c>
      <c r="BV358" s="2" t="s">
        <v>1844</v>
      </c>
      <c r="BW358" s="2" t="s">
        <v>1844</v>
      </c>
      <c r="BX358" s="2" t="s">
        <v>1844</v>
      </c>
      <c r="BY358" s="2" t="s">
        <v>1844</v>
      </c>
      <c r="BZ358" s="2" t="s">
        <v>1844</v>
      </c>
      <c r="CA358" s="2" t="s">
        <v>1844</v>
      </c>
      <c r="CB358" s="2" t="s">
        <v>1844</v>
      </c>
      <c r="CC358" s="2" t="s">
        <v>1844</v>
      </c>
      <c r="CD358" s="2" t="s">
        <v>1844</v>
      </c>
      <c r="CE358" s="2" t="s">
        <v>1854</v>
      </c>
      <c r="CF358" s="2" t="s">
        <v>1844</v>
      </c>
      <c r="CG358" s="2" t="s">
        <v>5131</v>
      </c>
      <c r="CH358" s="2" t="s">
        <v>1844</v>
      </c>
      <c r="CI358" s="2" t="s">
        <v>55</v>
      </c>
      <c r="CJ358" s="2" t="s">
        <v>1844</v>
      </c>
      <c r="CK358" s="2" t="s">
        <v>5132</v>
      </c>
      <c r="CL358" s="2" t="s">
        <v>1844</v>
      </c>
      <c r="CM358" s="2" t="s">
        <v>1844</v>
      </c>
      <c r="CN358" s="2" t="s">
        <v>1851</v>
      </c>
      <c r="CO358" s="2" t="s">
        <v>1855</v>
      </c>
      <c r="CP358" s="2" t="s">
        <v>1844</v>
      </c>
      <c r="CQ358" s="2" t="s">
        <v>1844</v>
      </c>
      <c r="CR358" s="2" t="s">
        <v>1847</v>
      </c>
      <c r="CS358" s="2" t="s">
        <v>1876</v>
      </c>
      <c r="CT358" s="2" t="s">
        <v>1844</v>
      </c>
      <c r="CU358" s="2" t="s">
        <v>5133</v>
      </c>
      <c r="CV358" s="2" t="s">
        <v>5134</v>
      </c>
      <c r="CW358" s="3">
        <v>44938</v>
      </c>
      <c r="CX358" s="3">
        <v>44938</v>
      </c>
      <c r="CY358" s="3">
        <v>44937</v>
      </c>
      <c r="CZ358" s="28">
        <v>10512177</v>
      </c>
      <c r="DA358" s="4">
        <v>0</v>
      </c>
      <c r="DB358" s="3"/>
      <c r="DC358" s="3"/>
      <c r="DD358" s="3">
        <v>44937</v>
      </c>
      <c r="DE358" s="3">
        <v>44937</v>
      </c>
      <c r="DF358" s="3"/>
      <c r="DG358" s="3">
        <v>44961</v>
      </c>
      <c r="DH358" s="3">
        <v>44937</v>
      </c>
      <c r="DI358" s="3">
        <v>44937</v>
      </c>
      <c r="DJ358" s="3">
        <v>44986</v>
      </c>
      <c r="DK358" s="28">
        <v>0</v>
      </c>
      <c r="DL358" s="3"/>
      <c r="DM358" s="28">
        <v>0</v>
      </c>
      <c r="DN358" s="28">
        <v>0</v>
      </c>
      <c r="DO358" s="3">
        <v>44937</v>
      </c>
      <c r="DP358" s="2" t="s">
        <v>5135</v>
      </c>
      <c r="DQ358" s="28">
        <v>9755758</v>
      </c>
      <c r="DR358" s="28">
        <v>0</v>
      </c>
      <c r="DS358" s="28">
        <v>9755758</v>
      </c>
      <c r="DT358" s="28">
        <v>10512177</v>
      </c>
      <c r="DU358" s="2" t="s">
        <v>1844</v>
      </c>
    </row>
    <row r="359" spans="1:125" x14ac:dyDescent="0.25">
      <c r="A359" s="2" t="s">
        <v>2684</v>
      </c>
      <c r="B359" s="2" t="s">
        <v>1298</v>
      </c>
      <c r="C359" s="2" t="s">
        <v>325</v>
      </c>
      <c r="D359" s="2" t="s">
        <v>326</v>
      </c>
      <c r="E359" s="2" t="s">
        <v>1413</v>
      </c>
      <c r="F359" s="2" t="s">
        <v>5691</v>
      </c>
      <c r="G359" s="2" t="s">
        <v>10</v>
      </c>
      <c r="H359" s="2" t="s">
        <v>60</v>
      </c>
      <c r="I359" s="2" t="s">
        <v>5121</v>
      </c>
      <c r="J359" s="2" t="s">
        <v>5122</v>
      </c>
      <c r="K359" s="2" t="s">
        <v>1281</v>
      </c>
      <c r="L359" s="2" t="s">
        <v>5123</v>
      </c>
      <c r="M359" s="2" t="s">
        <v>2683</v>
      </c>
      <c r="N359" s="2" t="s">
        <v>1276</v>
      </c>
      <c r="O359" s="2" t="s">
        <v>1960</v>
      </c>
      <c r="P359" s="2" t="s">
        <v>1844</v>
      </c>
      <c r="Q359" s="2" t="s">
        <v>1296</v>
      </c>
      <c r="R359" s="2" t="s">
        <v>1844</v>
      </c>
      <c r="S359" s="2" t="s">
        <v>1844</v>
      </c>
      <c r="T359" s="2" t="s">
        <v>1278</v>
      </c>
      <c r="U359" s="2" t="s">
        <v>1844</v>
      </c>
      <c r="V359" s="2" t="s">
        <v>1844</v>
      </c>
      <c r="W359" s="2" t="s">
        <v>5125</v>
      </c>
      <c r="X359" s="2" t="s">
        <v>5126</v>
      </c>
      <c r="Y359" s="2" t="s">
        <v>1914</v>
      </c>
      <c r="Z359" s="2" t="s">
        <v>1281</v>
      </c>
      <c r="AA359" s="2" t="s">
        <v>1281</v>
      </c>
      <c r="AB359" s="2" t="s">
        <v>5127</v>
      </c>
      <c r="AC359" s="2" t="s">
        <v>1852</v>
      </c>
      <c r="AD359" s="2" t="s">
        <v>1844</v>
      </c>
      <c r="AE359" s="2" t="s">
        <v>1844</v>
      </c>
      <c r="AF359" s="2" t="s">
        <v>1844</v>
      </c>
      <c r="AG359" s="2" t="s">
        <v>1844</v>
      </c>
      <c r="AH359" s="2" t="s">
        <v>1844</v>
      </c>
      <c r="AI359" s="2" t="s">
        <v>1844</v>
      </c>
      <c r="AJ359" s="2" t="s">
        <v>1281</v>
      </c>
      <c r="AK359" s="2" t="s">
        <v>1844</v>
      </c>
      <c r="AL359" s="2" t="s">
        <v>120</v>
      </c>
      <c r="AM359" s="2" t="s">
        <v>1844</v>
      </c>
      <c r="AN359" s="2" t="s">
        <v>1844</v>
      </c>
      <c r="AO359" s="2" t="s">
        <v>1857</v>
      </c>
      <c r="AP359" s="2" t="s">
        <v>1857</v>
      </c>
      <c r="AQ359" s="2" t="s">
        <v>1844</v>
      </c>
      <c r="AR359" s="2" t="s">
        <v>1844</v>
      </c>
      <c r="AS359" s="2" t="s">
        <v>1844</v>
      </c>
      <c r="AT359" s="2" t="s">
        <v>1844</v>
      </c>
      <c r="AU359" s="2" t="s">
        <v>1844</v>
      </c>
      <c r="AV359" s="2" t="s">
        <v>1281</v>
      </c>
      <c r="AW359" s="2" t="s">
        <v>5128</v>
      </c>
      <c r="AX359" s="2" t="s">
        <v>1844</v>
      </c>
      <c r="AY359" s="2" t="s">
        <v>1752</v>
      </c>
      <c r="AZ359" s="2" t="s">
        <v>1962</v>
      </c>
      <c r="BA359" s="2" t="s">
        <v>1844</v>
      </c>
      <c r="BB359" s="2" t="s">
        <v>1844</v>
      </c>
      <c r="BC359" s="2" t="s">
        <v>1844</v>
      </c>
      <c r="BD359" s="2" t="s">
        <v>1844</v>
      </c>
      <c r="BE359" s="2" t="s">
        <v>5129</v>
      </c>
      <c r="BF359" s="2" t="s">
        <v>1905</v>
      </c>
      <c r="BG359" s="2" t="s">
        <v>1905</v>
      </c>
      <c r="BH359" s="2" t="s">
        <v>2686</v>
      </c>
      <c r="BI359" s="2" t="s">
        <v>1857</v>
      </c>
      <c r="BJ359" s="2" t="s">
        <v>1905</v>
      </c>
      <c r="BK359" s="2" t="s">
        <v>1844</v>
      </c>
      <c r="BL359" s="2" t="s">
        <v>1025</v>
      </c>
      <c r="BM359" s="2" t="s">
        <v>1844</v>
      </c>
      <c r="BN359" s="2" t="s">
        <v>1844</v>
      </c>
      <c r="BO359" s="2" t="s">
        <v>1844</v>
      </c>
      <c r="BP359" s="2" t="s">
        <v>1844</v>
      </c>
      <c r="BQ359" s="2" t="s">
        <v>5187</v>
      </c>
      <c r="BR359" s="2" t="s">
        <v>1844</v>
      </c>
      <c r="BS359" s="2" t="s">
        <v>1844</v>
      </c>
      <c r="BT359" s="2" t="s">
        <v>5692</v>
      </c>
      <c r="BU359" s="2" t="s">
        <v>1844</v>
      </c>
      <c r="BV359" s="2" t="s">
        <v>1844</v>
      </c>
      <c r="BW359" s="2" t="s">
        <v>1844</v>
      </c>
      <c r="BX359" s="2" t="s">
        <v>1844</v>
      </c>
      <c r="BY359" s="2" t="s">
        <v>1844</v>
      </c>
      <c r="BZ359" s="2" t="s">
        <v>1844</v>
      </c>
      <c r="CA359" s="2" t="s">
        <v>1844</v>
      </c>
      <c r="CB359" s="2" t="s">
        <v>1853</v>
      </c>
      <c r="CC359" s="2" t="s">
        <v>1844</v>
      </c>
      <c r="CD359" s="2" t="s">
        <v>1844</v>
      </c>
      <c r="CE359" s="2" t="s">
        <v>1854</v>
      </c>
      <c r="CF359" s="2" t="s">
        <v>1844</v>
      </c>
      <c r="CG359" s="2" t="s">
        <v>5131</v>
      </c>
      <c r="CH359" s="2" t="s">
        <v>1844</v>
      </c>
      <c r="CI359" s="2" t="s">
        <v>121</v>
      </c>
      <c r="CJ359" s="2" t="s">
        <v>1844</v>
      </c>
      <c r="CK359" s="2" t="s">
        <v>5132</v>
      </c>
      <c r="CL359" s="2" t="s">
        <v>1844</v>
      </c>
      <c r="CM359" s="2" t="s">
        <v>1844</v>
      </c>
      <c r="CN359" s="2" t="s">
        <v>1851</v>
      </c>
      <c r="CO359" s="2" t="s">
        <v>1855</v>
      </c>
      <c r="CP359" s="2" t="s">
        <v>1844</v>
      </c>
      <c r="CQ359" s="2" t="s">
        <v>1844</v>
      </c>
      <c r="CR359" s="2" t="s">
        <v>1847</v>
      </c>
      <c r="CS359" s="2" t="s">
        <v>1844</v>
      </c>
      <c r="CT359" s="2" t="s">
        <v>1844</v>
      </c>
      <c r="CU359" s="2" t="s">
        <v>5133</v>
      </c>
      <c r="CV359" s="2" t="s">
        <v>5134</v>
      </c>
      <c r="CW359" s="3">
        <v>44776</v>
      </c>
      <c r="CX359" s="3">
        <v>44781</v>
      </c>
      <c r="CY359" s="3">
        <v>44776</v>
      </c>
      <c r="CZ359" s="28">
        <v>154211</v>
      </c>
      <c r="DA359" s="4">
        <v>0</v>
      </c>
      <c r="DB359" s="3"/>
      <c r="DC359" s="3"/>
      <c r="DD359" s="3">
        <v>44776</v>
      </c>
      <c r="DE359" s="3">
        <v>44776</v>
      </c>
      <c r="DF359" s="3"/>
      <c r="DG359" s="3">
        <v>44781</v>
      </c>
      <c r="DH359" s="3">
        <v>44776</v>
      </c>
      <c r="DI359" s="3">
        <v>44776</v>
      </c>
      <c r="DJ359" s="3">
        <v>45348</v>
      </c>
      <c r="DK359" s="28">
        <v>0</v>
      </c>
      <c r="DL359" s="3"/>
      <c r="DM359" s="28">
        <v>0</v>
      </c>
      <c r="DN359" s="28">
        <v>0</v>
      </c>
      <c r="DO359" s="3">
        <v>44776</v>
      </c>
      <c r="DP359" s="2" t="s">
        <v>5135</v>
      </c>
      <c r="DQ359" s="28">
        <v>10626</v>
      </c>
      <c r="DR359" s="28">
        <v>0</v>
      </c>
      <c r="DS359" s="28">
        <v>10626</v>
      </c>
      <c r="DT359" s="28">
        <v>154211</v>
      </c>
      <c r="DU359" s="2" t="s">
        <v>1844</v>
      </c>
    </row>
    <row r="360" spans="1:125" x14ac:dyDescent="0.25">
      <c r="A360" s="2" t="s">
        <v>3855</v>
      </c>
      <c r="B360" s="2" t="s">
        <v>1279</v>
      </c>
      <c r="C360" s="2" t="s">
        <v>183</v>
      </c>
      <c r="D360" s="2" t="s">
        <v>184</v>
      </c>
      <c r="E360" s="2" t="s">
        <v>1562</v>
      </c>
      <c r="F360" s="2" t="s">
        <v>5693</v>
      </c>
      <c r="G360" s="2" t="s">
        <v>10</v>
      </c>
      <c r="H360" s="2" t="s">
        <v>60</v>
      </c>
      <c r="I360" s="2" t="s">
        <v>5121</v>
      </c>
      <c r="J360" s="2" t="s">
        <v>5122</v>
      </c>
      <c r="K360" s="2" t="s">
        <v>1281</v>
      </c>
      <c r="L360" s="2" t="s">
        <v>5123</v>
      </c>
      <c r="M360" s="2" t="s">
        <v>3854</v>
      </c>
      <c r="N360" s="2" t="s">
        <v>1645</v>
      </c>
      <c r="O360" s="2" t="s">
        <v>1887</v>
      </c>
      <c r="P360" s="2" t="s">
        <v>1844</v>
      </c>
      <c r="Q360" s="2" t="s">
        <v>1299</v>
      </c>
      <c r="R360" s="2" t="s">
        <v>1844</v>
      </c>
      <c r="S360" s="2" t="s">
        <v>1844</v>
      </c>
      <c r="T360" s="2" t="s">
        <v>1278</v>
      </c>
      <c r="U360" s="2" t="s">
        <v>1844</v>
      </c>
      <c r="V360" s="2" t="s">
        <v>1844</v>
      </c>
      <c r="W360" s="2" t="s">
        <v>5125</v>
      </c>
      <c r="X360" s="2" t="s">
        <v>5126</v>
      </c>
      <c r="Y360" s="2" t="s">
        <v>1890</v>
      </c>
      <c r="Z360" s="2" t="s">
        <v>1281</v>
      </c>
      <c r="AA360" s="2" t="s">
        <v>1281</v>
      </c>
      <c r="AB360" s="2" t="s">
        <v>5127</v>
      </c>
      <c r="AC360" s="2" t="s">
        <v>1852</v>
      </c>
      <c r="AD360" s="2" t="s">
        <v>1844</v>
      </c>
      <c r="AE360" s="2" t="s">
        <v>1844</v>
      </c>
      <c r="AF360" s="2" t="s">
        <v>1844</v>
      </c>
      <c r="AG360" s="2" t="s">
        <v>1844</v>
      </c>
      <c r="AH360" s="2" t="s">
        <v>1844</v>
      </c>
      <c r="AI360" s="2" t="s">
        <v>1844</v>
      </c>
      <c r="AJ360" s="2" t="s">
        <v>1281</v>
      </c>
      <c r="AK360" s="2" t="s">
        <v>1844</v>
      </c>
      <c r="AL360" s="2" t="s">
        <v>185</v>
      </c>
      <c r="AM360" s="2" t="s">
        <v>1844</v>
      </c>
      <c r="AN360" s="2" t="s">
        <v>1844</v>
      </c>
      <c r="AO360" s="2" t="s">
        <v>1857</v>
      </c>
      <c r="AP360" s="2" t="s">
        <v>1857</v>
      </c>
      <c r="AQ360" s="2" t="s">
        <v>1844</v>
      </c>
      <c r="AR360" s="2" t="s">
        <v>1844</v>
      </c>
      <c r="AS360" s="2" t="s">
        <v>1844</v>
      </c>
      <c r="AT360" s="2" t="s">
        <v>1844</v>
      </c>
      <c r="AU360" s="2" t="s">
        <v>1844</v>
      </c>
      <c r="AV360" s="2" t="s">
        <v>1281</v>
      </c>
      <c r="AW360" s="2" t="s">
        <v>5128</v>
      </c>
      <c r="AX360" s="2" t="s">
        <v>1844</v>
      </c>
      <c r="AY360" s="2" t="s">
        <v>1752</v>
      </c>
      <c r="AZ360" s="2" t="s">
        <v>3857</v>
      </c>
      <c r="BA360" s="2" t="s">
        <v>1844</v>
      </c>
      <c r="BB360" s="2" t="s">
        <v>1844</v>
      </c>
      <c r="BC360" s="2" t="s">
        <v>1844</v>
      </c>
      <c r="BD360" s="2" t="s">
        <v>1844</v>
      </c>
      <c r="BE360" s="2" t="s">
        <v>5129</v>
      </c>
      <c r="BF360" s="2" t="s">
        <v>1905</v>
      </c>
      <c r="BG360" s="2" t="s">
        <v>1905</v>
      </c>
      <c r="BH360" s="2" t="s">
        <v>3858</v>
      </c>
      <c r="BI360" s="2" t="s">
        <v>1857</v>
      </c>
      <c r="BJ360" s="2" t="s">
        <v>2804</v>
      </c>
      <c r="BK360" s="2" t="s">
        <v>1844</v>
      </c>
      <c r="BL360" s="2" t="s">
        <v>1025</v>
      </c>
      <c r="BM360" s="2" t="s">
        <v>1844</v>
      </c>
      <c r="BN360" s="2" t="s">
        <v>1844</v>
      </c>
      <c r="BO360" s="2" t="s">
        <v>1844</v>
      </c>
      <c r="BP360" s="2" t="s">
        <v>1844</v>
      </c>
      <c r="BQ360" s="2" t="s">
        <v>5187</v>
      </c>
      <c r="BR360" s="2" t="s">
        <v>1844</v>
      </c>
      <c r="BS360" s="2" t="s">
        <v>1844</v>
      </c>
      <c r="BT360" s="2" t="s">
        <v>5694</v>
      </c>
      <c r="BU360" s="2" t="s">
        <v>1844</v>
      </c>
      <c r="BV360" s="2" t="s">
        <v>1844</v>
      </c>
      <c r="BW360" s="2" t="s">
        <v>1844</v>
      </c>
      <c r="BX360" s="2" t="s">
        <v>1844</v>
      </c>
      <c r="BY360" s="2" t="s">
        <v>1844</v>
      </c>
      <c r="BZ360" s="2" t="s">
        <v>1844</v>
      </c>
      <c r="CA360" s="2" t="s">
        <v>1844</v>
      </c>
      <c r="CB360" s="2" t="s">
        <v>1844</v>
      </c>
      <c r="CC360" s="2" t="s">
        <v>1844</v>
      </c>
      <c r="CD360" s="2" t="s">
        <v>1844</v>
      </c>
      <c r="CE360" s="2" t="s">
        <v>1854</v>
      </c>
      <c r="CF360" s="2" t="s">
        <v>1844</v>
      </c>
      <c r="CG360" s="2" t="s">
        <v>5131</v>
      </c>
      <c r="CH360" s="2" t="s">
        <v>1844</v>
      </c>
      <c r="CI360" s="2" t="s">
        <v>186</v>
      </c>
      <c r="CJ360" s="2" t="s">
        <v>1844</v>
      </c>
      <c r="CK360" s="2" t="s">
        <v>5132</v>
      </c>
      <c r="CL360" s="2" t="s">
        <v>1844</v>
      </c>
      <c r="CM360" s="2" t="s">
        <v>1844</v>
      </c>
      <c r="CN360" s="2" t="s">
        <v>1851</v>
      </c>
      <c r="CO360" s="2" t="s">
        <v>1855</v>
      </c>
      <c r="CP360" s="2" t="s">
        <v>1844</v>
      </c>
      <c r="CQ360" s="2" t="s">
        <v>1844</v>
      </c>
      <c r="CR360" s="2" t="s">
        <v>1847</v>
      </c>
      <c r="CS360" s="2" t="s">
        <v>1844</v>
      </c>
      <c r="CT360" s="2" t="s">
        <v>1844</v>
      </c>
      <c r="CU360" s="2" t="s">
        <v>5133</v>
      </c>
      <c r="CV360" s="2" t="s">
        <v>5134</v>
      </c>
      <c r="CW360" s="3">
        <v>45103</v>
      </c>
      <c r="CX360" s="3">
        <v>45103</v>
      </c>
      <c r="CY360" s="3">
        <v>45103</v>
      </c>
      <c r="CZ360" s="28">
        <v>99487</v>
      </c>
      <c r="DA360" s="4">
        <v>0</v>
      </c>
      <c r="DB360" s="3"/>
      <c r="DC360" s="3"/>
      <c r="DD360" s="3">
        <v>45103</v>
      </c>
      <c r="DE360" s="3">
        <v>45103</v>
      </c>
      <c r="DF360" s="3"/>
      <c r="DG360" s="3">
        <v>45104</v>
      </c>
      <c r="DH360" s="3">
        <v>45103</v>
      </c>
      <c r="DI360" s="3">
        <v>45103</v>
      </c>
      <c r="DJ360" s="3">
        <v>45139</v>
      </c>
      <c r="DK360" s="28">
        <v>0</v>
      </c>
      <c r="DL360" s="3"/>
      <c r="DM360" s="28">
        <v>0</v>
      </c>
      <c r="DN360" s="28">
        <v>0</v>
      </c>
      <c r="DO360" s="3">
        <v>45103</v>
      </c>
      <c r="DP360" s="2" t="s">
        <v>5135</v>
      </c>
      <c r="DQ360" s="28">
        <v>247828</v>
      </c>
      <c r="DR360" s="28">
        <v>0</v>
      </c>
      <c r="DS360" s="28">
        <v>247828</v>
      </c>
      <c r="DT360" s="28">
        <v>99487</v>
      </c>
      <c r="DU360" s="2" t="s">
        <v>1844</v>
      </c>
    </row>
    <row r="361" spans="1:125" x14ac:dyDescent="0.25">
      <c r="A361" s="2" t="s">
        <v>3415</v>
      </c>
      <c r="B361" s="2" t="s">
        <v>1279</v>
      </c>
      <c r="C361" s="2" t="s">
        <v>238</v>
      </c>
      <c r="D361" s="2" t="s">
        <v>239</v>
      </c>
      <c r="E361" s="2" t="s">
        <v>5695</v>
      </c>
      <c r="F361" s="2" t="s">
        <v>5693</v>
      </c>
      <c r="G361" s="2" t="s">
        <v>10</v>
      </c>
      <c r="H361" s="2" t="s">
        <v>8</v>
      </c>
      <c r="I361" s="2" t="s">
        <v>5121</v>
      </c>
      <c r="J361" s="2" t="s">
        <v>5122</v>
      </c>
      <c r="K361" s="2" t="s">
        <v>1281</v>
      </c>
      <c r="L361" s="2" t="s">
        <v>5139</v>
      </c>
      <c r="M361" s="2" t="s">
        <v>3414</v>
      </c>
      <c r="N361" s="2" t="s">
        <v>5124</v>
      </c>
      <c r="O361" s="2" t="s">
        <v>1846</v>
      </c>
      <c r="P361" s="2" t="s">
        <v>1844</v>
      </c>
      <c r="Q361" s="2" t="s">
        <v>1292</v>
      </c>
      <c r="R361" s="2" t="s">
        <v>1844</v>
      </c>
      <c r="S361" s="2" t="s">
        <v>1844</v>
      </c>
      <c r="T361" s="2" t="s">
        <v>1278</v>
      </c>
      <c r="U361" s="2" t="s">
        <v>1844</v>
      </c>
      <c r="V361" s="2" t="s">
        <v>1844</v>
      </c>
      <c r="W361" s="2" t="s">
        <v>5125</v>
      </c>
      <c r="X361" s="2" t="s">
        <v>5126</v>
      </c>
      <c r="Y361" s="2" t="s">
        <v>1856</v>
      </c>
      <c r="Z361" s="2" t="s">
        <v>1281</v>
      </c>
      <c r="AA361" s="2" t="s">
        <v>1281</v>
      </c>
      <c r="AB361" s="2" t="s">
        <v>5127</v>
      </c>
      <c r="AC361" s="2" t="s">
        <v>1852</v>
      </c>
      <c r="AD361" s="2" t="s">
        <v>1844</v>
      </c>
      <c r="AE361" s="2" t="s">
        <v>1844</v>
      </c>
      <c r="AF361" s="2" t="s">
        <v>1844</v>
      </c>
      <c r="AG361" s="2" t="s">
        <v>1844</v>
      </c>
      <c r="AH361" s="2" t="s">
        <v>1844</v>
      </c>
      <c r="AI361" s="2" t="s">
        <v>1844</v>
      </c>
      <c r="AJ361" s="2" t="s">
        <v>1281</v>
      </c>
      <c r="AK361" s="2" t="s">
        <v>1844</v>
      </c>
      <c r="AL361" s="2" t="s">
        <v>185</v>
      </c>
      <c r="AM361" s="2" t="s">
        <v>1844</v>
      </c>
      <c r="AN361" s="2" t="s">
        <v>1844</v>
      </c>
      <c r="AO361" s="2" t="s">
        <v>1857</v>
      </c>
      <c r="AP361" s="2" t="s">
        <v>1857</v>
      </c>
      <c r="AQ361" s="2" t="s">
        <v>1844</v>
      </c>
      <c r="AR361" s="2" t="s">
        <v>1844</v>
      </c>
      <c r="AS361" s="2" t="s">
        <v>1844</v>
      </c>
      <c r="AT361" s="2" t="s">
        <v>1844</v>
      </c>
      <c r="AU361" s="2" t="s">
        <v>1844</v>
      </c>
      <c r="AV361" s="2" t="s">
        <v>1281</v>
      </c>
      <c r="AW361" s="2" t="s">
        <v>5128</v>
      </c>
      <c r="AX361" s="2" t="s">
        <v>1844</v>
      </c>
      <c r="AY361" s="2" t="s">
        <v>1752</v>
      </c>
      <c r="AZ361" s="2" t="s">
        <v>2374</v>
      </c>
      <c r="BA361" s="2" t="s">
        <v>1844</v>
      </c>
      <c r="BB361" s="2" t="s">
        <v>1844</v>
      </c>
      <c r="BC361" s="2" t="s">
        <v>1844</v>
      </c>
      <c r="BD361" s="2" t="s">
        <v>1844</v>
      </c>
      <c r="BE361" s="2" t="s">
        <v>5129</v>
      </c>
      <c r="BF361" s="2" t="s">
        <v>1857</v>
      </c>
      <c r="BG361" s="2" t="s">
        <v>1857</v>
      </c>
      <c r="BH361" s="2" t="s">
        <v>3416</v>
      </c>
      <c r="BI361" s="2" t="s">
        <v>1857</v>
      </c>
      <c r="BJ361" s="2" t="s">
        <v>2570</v>
      </c>
      <c r="BK361" s="2" t="s">
        <v>1844</v>
      </c>
      <c r="BL361" s="2" t="s">
        <v>1015</v>
      </c>
      <c r="BM361" s="2" t="s">
        <v>1844</v>
      </c>
      <c r="BN361" s="2" t="s">
        <v>1844</v>
      </c>
      <c r="BO361" s="2" t="s">
        <v>1844</v>
      </c>
      <c r="BP361" s="2" t="s">
        <v>1844</v>
      </c>
      <c r="BQ361" s="2" t="s">
        <v>5187</v>
      </c>
      <c r="BR361" s="2" t="s">
        <v>1844</v>
      </c>
      <c r="BS361" s="2" t="s">
        <v>1844</v>
      </c>
      <c r="BT361" s="2" t="s">
        <v>5696</v>
      </c>
      <c r="BU361" s="2" t="s">
        <v>1844</v>
      </c>
      <c r="BV361" s="2" t="s">
        <v>1844</v>
      </c>
      <c r="BW361" s="2" t="s">
        <v>1844</v>
      </c>
      <c r="BX361" s="2" t="s">
        <v>1844</v>
      </c>
      <c r="BY361" s="2" t="s">
        <v>1844</v>
      </c>
      <c r="BZ361" s="2" t="s">
        <v>1844</v>
      </c>
      <c r="CA361" s="2" t="s">
        <v>1844</v>
      </c>
      <c r="CB361" s="2" t="s">
        <v>1844</v>
      </c>
      <c r="CC361" s="2" t="s">
        <v>1844</v>
      </c>
      <c r="CD361" s="2" t="s">
        <v>1844</v>
      </c>
      <c r="CE361" s="2" t="s">
        <v>1854</v>
      </c>
      <c r="CF361" s="2" t="s">
        <v>1844</v>
      </c>
      <c r="CG361" s="2" t="s">
        <v>1844</v>
      </c>
      <c r="CH361" s="2" t="s">
        <v>1844</v>
      </c>
      <c r="CI361" s="2" t="s">
        <v>240</v>
      </c>
      <c r="CJ361" s="2" t="s">
        <v>1844</v>
      </c>
      <c r="CK361" s="2" t="s">
        <v>5132</v>
      </c>
      <c r="CL361" s="2" t="s">
        <v>1844</v>
      </c>
      <c r="CM361" s="2" t="s">
        <v>1844</v>
      </c>
      <c r="CN361" s="2" t="s">
        <v>1851</v>
      </c>
      <c r="CO361" s="2" t="s">
        <v>1855</v>
      </c>
      <c r="CP361" s="2" t="s">
        <v>1844</v>
      </c>
      <c r="CQ361" s="2" t="s">
        <v>1844</v>
      </c>
      <c r="CR361" s="2" t="s">
        <v>1847</v>
      </c>
      <c r="CS361" s="2" t="s">
        <v>1844</v>
      </c>
      <c r="CT361" s="2" t="s">
        <v>1844</v>
      </c>
      <c r="CU361" s="2" t="s">
        <v>1844</v>
      </c>
      <c r="CV361" s="2" t="s">
        <v>5134</v>
      </c>
      <c r="CW361" s="3">
        <v>44960</v>
      </c>
      <c r="CX361" s="3">
        <v>44960</v>
      </c>
      <c r="CY361" s="3">
        <v>44960</v>
      </c>
      <c r="CZ361" s="28">
        <v>401968</v>
      </c>
      <c r="DA361" s="4">
        <v>0</v>
      </c>
      <c r="DB361" s="3"/>
      <c r="DC361" s="3"/>
      <c r="DD361" s="3">
        <v>44960</v>
      </c>
      <c r="DE361" s="3">
        <v>44960</v>
      </c>
      <c r="DF361" s="3"/>
      <c r="DG361" s="3">
        <v>44963</v>
      </c>
      <c r="DH361" s="3"/>
      <c r="DI361" s="3">
        <v>44960</v>
      </c>
      <c r="DJ361" s="3">
        <v>44986</v>
      </c>
      <c r="DK361" s="28">
        <v>0</v>
      </c>
      <c r="DL361" s="3"/>
      <c r="DM361" s="28">
        <v>0</v>
      </c>
      <c r="DN361" s="28">
        <v>0</v>
      </c>
      <c r="DO361" s="3">
        <v>44960</v>
      </c>
      <c r="DP361" s="2" t="s">
        <v>5135</v>
      </c>
      <c r="DQ361" s="28">
        <v>8111</v>
      </c>
      <c r="DR361" s="28">
        <v>0</v>
      </c>
      <c r="DS361" s="28">
        <v>8111</v>
      </c>
      <c r="DT361" s="28">
        <v>401968</v>
      </c>
      <c r="DU361" s="2" t="s">
        <v>1844</v>
      </c>
    </row>
    <row r="362" spans="1:125" x14ac:dyDescent="0.25">
      <c r="A362" s="2" t="s">
        <v>2042</v>
      </c>
      <c r="B362" s="2" t="s">
        <v>1279</v>
      </c>
      <c r="C362" s="2" t="s">
        <v>183</v>
      </c>
      <c r="D362" s="2" t="s">
        <v>184</v>
      </c>
      <c r="E362" s="2" t="s">
        <v>1331</v>
      </c>
      <c r="F362" s="2" t="s">
        <v>5697</v>
      </c>
      <c r="G362" s="2" t="s">
        <v>10</v>
      </c>
      <c r="H362" s="2" t="s">
        <v>54</v>
      </c>
      <c r="I362" s="2" t="s">
        <v>5121</v>
      </c>
      <c r="J362" s="2" t="s">
        <v>5122</v>
      </c>
      <c r="K362" s="2" t="s">
        <v>1281</v>
      </c>
      <c r="L362" s="2" t="s">
        <v>5139</v>
      </c>
      <c r="M362" s="2" t="s">
        <v>2041</v>
      </c>
      <c r="N362" s="2" t="s">
        <v>1276</v>
      </c>
      <c r="O362" s="2" t="s">
        <v>1887</v>
      </c>
      <c r="P362" s="2" t="s">
        <v>1844</v>
      </c>
      <c r="Q362" s="2" t="s">
        <v>1292</v>
      </c>
      <c r="R362" s="2" t="s">
        <v>1844</v>
      </c>
      <c r="S362" s="2" t="s">
        <v>1844</v>
      </c>
      <c r="T362" s="2" t="s">
        <v>1278</v>
      </c>
      <c r="U362" s="2" t="s">
        <v>1844</v>
      </c>
      <c r="V362" s="2" t="s">
        <v>1844</v>
      </c>
      <c r="W362" s="2" t="s">
        <v>5125</v>
      </c>
      <c r="X362" s="2" t="s">
        <v>5126</v>
      </c>
      <c r="Y362" s="2" t="s">
        <v>1890</v>
      </c>
      <c r="Z362" s="2" t="s">
        <v>1281</v>
      </c>
      <c r="AA362" s="2" t="s">
        <v>1281</v>
      </c>
      <c r="AB362" s="2" t="s">
        <v>5127</v>
      </c>
      <c r="AC362" s="2" t="s">
        <v>1852</v>
      </c>
      <c r="AD362" s="2" t="s">
        <v>1844</v>
      </c>
      <c r="AE362" s="2" t="s">
        <v>1844</v>
      </c>
      <c r="AF362" s="2" t="s">
        <v>1844</v>
      </c>
      <c r="AG362" s="2" t="s">
        <v>1844</v>
      </c>
      <c r="AH362" s="2" t="s">
        <v>1844</v>
      </c>
      <c r="AI362" s="2" t="s">
        <v>1844</v>
      </c>
      <c r="AJ362" s="2" t="s">
        <v>1281</v>
      </c>
      <c r="AK362" s="2" t="s">
        <v>1844</v>
      </c>
      <c r="AL362" s="2" t="s">
        <v>185</v>
      </c>
      <c r="AM362" s="2" t="s">
        <v>1844</v>
      </c>
      <c r="AN362" s="2" t="s">
        <v>1844</v>
      </c>
      <c r="AO362" s="2" t="s">
        <v>1857</v>
      </c>
      <c r="AP362" s="2" t="s">
        <v>1857</v>
      </c>
      <c r="AQ362" s="2" t="s">
        <v>1844</v>
      </c>
      <c r="AR362" s="2" t="s">
        <v>1844</v>
      </c>
      <c r="AS362" s="2" t="s">
        <v>1844</v>
      </c>
      <c r="AT362" s="2" t="s">
        <v>1844</v>
      </c>
      <c r="AU362" s="2" t="s">
        <v>1844</v>
      </c>
      <c r="AV362" s="2" t="s">
        <v>1281</v>
      </c>
      <c r="AW362" s="2" t="s">
        <v>5128</v>
      </c>
      <c r="AX362" s="2" t="s">
        <v>1844</v>
      </c>
      <c r="AY362" s="2" t="s">
        <v>1752</v>
      </c>
      <c r="AZ362" s="2" t="s">
        <v>2043</v>
      </c>
      <c r="BA362" s="2" t="s">
        <v>1844</v>
      </c>
      <c r="BB362" s="2" t="s">
        <v>1844</v>
      </c>
      <c r="BC362" s="2" t="s">
        <v>1844</v>
      </c>
      <c r="BD362" s="2" t="s">
        <v>1844</v>
      </c>
      <c r="BE362" s="2" t="s">
        <v>5129</v>
      </c>
      <c r="BF362" s="2" t="s">
        <v>2190</v>
      </c>
      <c r="BG362" s="2" t="s">
        <v>2190</v>
      </c>
      <c r="BH362" s="2" t="s">
        <v>2045</v>
      </c>
      <c r="BI362" s="2" t="s">
        <v>1857</v>
      </c>
      <c r="BJ362" s="2" t="s">
        <v>2044</v>
      </c>
      <c r="BK362" s="2" t="s">
        <v>1844</v>
      </c>
      <c r="BL362" s="2" t="s">
        <v>1025</v>
      </c>
      <c r="BM362" s="2" t="s">
        <v>1844</v>
      </c>
      <c r="BN362" s="2" t="s">
        <v>1844</v>
      </c>
      <c r="BO362" s="2" t="s">
        <v>1844</v>
      </c>
      <c r="BP362" s="2" t="s">
        <v>1844</v>
      </c>
      <c r="BQ362" s="2" t="s">
        <v>5187</v>
      </c>
      <c r="BR362" s="2" t="s">
        <v>1844</v>
      </c>
      <c r="BS362" s="2" t="s">
        <v>1844</v>
      </c>
      <c r="BT362" s="2" t="s">
        <v>5698</v>
      </c>
      <c r="BU362" s="2" t="s">
        <v>1844</v>
      </c>
      <c r="BV362" s="2" t="s">
        <v>1844</v>
      </c>
      <c r="BW362" s="2" t="s">
        <v>1844</v>
      </c>
      <c r="BX362" s="2" t="s">
        <v>1844</v>
      </c>
      <c r="BY362" s="2" t="s">
        <v>1844</v>
      </c>
      <c r="BZ362" s="2" t="s">
        <v>1844</v>
      </c>
      <c r="CA362" s="2" t="s">
        <v>1844</v>
      </c>
      <c r="CB362" s="2" t="s">
        <v>1853</v>
      </c>
      <c r="CC362" s="2" t="s">
        <v>1844</v>
      </c>
      <c r="CD362" s="2" t="s">
        <v>1844</v>
      </c>
      <c r="CE362" s="2" t="s">
        <v>1854</v>
      </c>
      <c r="CF362" s="2" t="s">
        <v>1844</v>
      </c>
      <c r="CG362" s="2" t="s">
        <v>1844</v>
      </c>
      <c r="CH362" s="2" t="s">
        <v>1844</v>
      </c>
      <c r="CI362" s="2" t="s">
        <v>186</v>
      </c>
      <c r="CJ362" s="2" t="s">
        <v>1844</v>
      </c>
      <c r="CK362" s="2" t="s">
        <v>5132</v>
      </c>
      <c r="CL362" s="2" t="s">
        <v>1844</v>
      </c>
      <c r="CM362" s="2" t="s">
        <v>1844</v>
      </c>
      <c r="CN362" s="2" t="s">
        <v>1851</v>
      </c>
      <c r="CO362" s="2" t="s">
        <v>1855</v>
      </c>
      <c r="CP362" s="2" t="s">
        <v>1844</v>
      </c>
      <c r="CQ362" s="2" t="s">
        <v>1844</v>
      </c>
      <c r="CR362" s="2" t="s">
        <v>1847</v>
      </c>
      <c r="CS362" s="2" t="s">
        <v>1844</v>
      </c>
      <c r="CT362" s="2" t="s">
        <v>1844</v>
      </c>
      <c r="CU362" s="2" t="s">
        <v>1844</v>
      </c>
      <c r="CV362" s="2" t="s">
        <v>5134</v>
      </c>
      <c r="CW362" s="3">
        <v>44725</v>
      </c>
      <c r="CX362" s="3">
        <v>44636</v>
      </c>
      <c r="CY362" s="3">
        <v>44725</v>
      </c>
      <c r="CZ362" s="28">
        <v>820538</v>
      </c>
      <c r="DA362" s="4">
        <v>0</v>
      </c>
      <c r="DB362" s="3"/>
      <c r="DC362" s="3"/>
      <c r="DD362" s="3">
        <v>44725</v>
      </c>
      <c r="DE362" s="3">
        <v>44636</v>
      </c>
      <c r="DF362" s="3"/>
      <c r="DG362" s="3">
        <v>44740</v>
      </c>
      <c r="DH362" s="3"/>
      <c r="DI362" s="3">
        <v>44635</v>
      </c>
      <c r="DJ362" s="3">
        <v>45348</v>
      </c>
      <c r="DK362" s="28">
        <v>0</v>
      </c>
      <c r="DL362" s="3"/>
      <c r="DM362" s="28">
        <v>0</v>
      </c>
      <c r="DN362" s="28">
        <v>0</v>
      </c>
      <c r="DO362" s="3">
        <v>44725</v>
      </c>
      <c r="DP362" s="2" t="s">
        <v>5135</v>
      </c>
      <c r="DQ362" s="28">
        <v>947</v>
      </c>
      <c r="DR362" s="28">
        <v>0</v>
      </c>
      <c r="DS362" s="28">
        <v>947</v>
      </c>
      <c r="DT362" s="28">
        <v>820538</v>
      </c>
      <c r="DU362" s="2" t="s">
        <v>1844</v>
      </c>
    </row>
    <row r="363" spans="1:125" x14ac:dyDescent="0.25">
      <c r="A363" s="2" t="s">
        <v>2726</v>
      </c>
      <c r="B363" s="2" t="s">
        <v>1298</v>
      </c>
      <c r="C363" s="2" t="s">
        <v>118</v>
      </c>
      <c r="D363" s="2" t="s">
        <v>119</v>
      </c>
      <c r="E363" s="2" t="s">
        <v>1419</v>
      </c>
      <c r="F363" s="2" t="s">
        <v>5697</v>
      </c>
      <c r="G363" s="2" t="s">
        <v>10</v>
      </c>
      <c r="H363" s="2" t="s">
        <v>60</v>
      </c>
      <c r="I363" s="2" t="s">
        <v>5121</v>
      </c>
      <c r="J363" s="2" t="s">
        <v>5122</v>
      </c>
      <c r="K363" s="2" t="s">
        <v>1281</v>
      </c>
      <c r="L363" s="2" t="s">
        <v>5148</v>
      </c>
      <c r="M363" s="2" t="s">
        <v>2725</v>
      </c>
      <c r="N363" s="2" t="s">
        <v>1276</v>
      </c>
      <c r="O363" s="2" t="s">
        <v>1992</v>
      </c>
      <c r="P363" s="2" t="s">
        <v>1844</v>
      </c>
      <c r="Q363" s="2" t="s">
        <v>1299</v>
      </c>
      <c r="R363" s="2" t="s">
        <v>1844</v>
      </c>
      <c r="S363" s="2" t="s">
        <v>2001</v>
      </c>
      <c r="T363" s="2" t="s">
        <v>1278</v>
      </c>
      <c r="U363" s="2" t="s">
        <v>1844</v>
      </c>
      <c r="V363" s="2" t="s">
        <v>1844</v>
      </c>
      <c r="W363" s="2" t="s">
        <v>5125</v>
      </c>
      <c r="X363" s="2" t="s">
        <v>5126</v>
      </c>
      <c r="Y363" s="2" t="s">
        <v>1914</v>
      </c>
      <c r="Z363" s="2" t="s">
        <v>1281</v>
      </c>
      <c r="AA363" s="2" t="s">
        <v>1281</v>
      </c>
      <c r="AB363" s="2" t="s">
        <v>5127</v>
      </c>
      <c r="AC363" s="2" t="s">
        <v>1852</v>
      </c>
      <c r="AD363" s="2" t="s">
        <v>1844</v>
      </c>
      <c r="AE363" s="2" t="s">
        <v>1844</v>
      </c>
      <c r="AF363" s="2" t="s">
        <v>1844</v>
      </c>
      <c r="AG363" s="2" t="s">
        <v>1844</v>
      </c>
      <c r="AH363" s="2" t="s">
        <v>1844</v>
      </c>
      <c r="AI363" s="2" t="s">
        <v>1844</v>
      </c>
      <c r="AJ363" s="2" t="s">
        <v>1281</v>
      </c>
      <c r="AK363" s="2" t="s">
        <v>1844</v>
      </c>
      <c r="AL363" s="2" t="s">
        <v>120</v>
      </c>
      <c r="AM363" s="2" t="s">
        <v>1844</v>
      </c>
      <c r="AN363" s="2" t="s">
        <v>1844</v>
      </c>
      <c r="AO363" s="2" t="s">
        <v>1857</v>
      </c>
      <c r="AP363" s="2" t="s">
        <v>1857</v>
      </c>
      <c r="AQ363" s="2" t="s">
        <v>1844</v>
      </c>
      <c r="AR363" s="2" t="s">
        <v>1844</v>
      </c>
      <c r="AS363" s="2" t="s">
        <v>1844</v>
      </c>
      <c r="AT363" s="2" t="s">
        <v>1844</v>
      </c>
      <c r="AU363" s="2" t="s">
        <v>1844</v>
      </c>
      <c r="AV363" s="2" t="s">
        <v>1281</v>
      </c>
      <c r="AW363" s="2" t="s">
        <v>5128</v>
      </c>
      <c r="AX363" s="2" t="s">
        <v>1844</v>
      </c>
      <c r="AY363" s="2" t="s">
        <v>1752</v>
      </c>
      <c r="AZ363" s="2" t="s">
        <v>2190</v>
      </c>
      <c r="BA363" s="2" t="s">
        <v>1844</v>
      </c>
      <c r="BB363" s="2" t="s">
        <v>1844</v>
      </c>
      <c r="BC363" s="2" t="s">
        <v>1844</v>
      </c>
      <c r="BD363" s="2" t="s">
        <v>1844</v>
      </c>
      <c r="BE363" s="2" t="s">
        <v>5129</v>
      </c>
      <c r="BF363" s="2" t="s">
        <v>1905</v>
      </c>
      <c r="BG363" s="2" t="s">
        <v>1905</v>
      </c>
      <c r="BH363" s="2" t="s">
        <v>2727</v>
      </c>
      <c r="BI363" s="2" t="s">
        <v>1857</v>
      </c>
      <c r="BJ363" s="2" t="s">
        <v>1905</v>
      </c>
      <c r="BK363" s="2" t="s">
        <v>1844</v>
      </c>
      <c r="BL363" s="2" t="s">
        <v>1025</v>
      </c>
      <c r="BM363" s="2" t="s">
        <v>1844</v>
      </c>
      <c r="BN363" s="2" t="s">
        <v>1999</v>
      </c>
      <c r="BO363" s="2" t="s">
        <v>1844</v>
      </c>
      <c r="BP363" s="2" t="s">
        <v>1844</v>
      </c>
      <c r="BQ363" s="2" t="s">
        <v>5187</v>
      </c>
      <c r="BR363" s="2" t="s">
        <v>1844</v>
      </c>
      <c r="BS363" s="2" t="s">
        <v>1844</v>
      </c>
      <c r="BT363" s="2" t="s">
        <v>5699</v>
      </c>
      <c r="BU363" s="2" t="s">
        <v>1844</v>
      </c>
      <c r="BV363" s="2" t="s">
        <v>1844</v>
      </c>
      <c r="BW363" s="2" t="s">
        <v>1844</v>
      </c>
      <c r="BX363" s="2" t="s">
        <v>1844</v>
      </c>
      <c r="BY363" s="2" t="s">
        <v>1844</v>
      </c>
      <c r="BZ363" s="2" t="s">
        <v>1844</v>
      </c>
      <c r="CA363" s="2" t="s">
        <v>1844</v>
      </c>
      <c r="CB363" s="2" t="s">
        <v>1853</v>
      </c>
      <c r="CC363" s="2" t="s">
        <v>1844</v>
      </c>
      <c r="CD363" s="2" t="s">
        <v>1844</v>
      </c>
      <c r="CE363" s="2" t="s">
        <v>1854</v>
      </c>
      <c r="CF363" s="2" t="s">
        <v>1844</v>
      </c>
      <c r="CG363" s="2" t="s">
        <v>5131</v>
      </c>
      <c r="CH363" s="2" t="s">
        <v>1844</v>
      </c>
      <c r="CI363" s="2" t="s">
        <v>121</v>
      </c>
      <c r="CJ363" s="2" t="s">
        <v>1844</v>
      </c>
      <c r="CK363" s="2" t="s">
        <v>5132</v>
      </c>
      <c r="CL363" s="2" t="s">
        <v>1844</v>
      </c>
      <c r="CM363" s="2" t="s">
        <v>1844</v>
      </c>
      <c r="CN363" s="2" t="s">
        <v>1851</v>
      </c>
      <c r="CO363" s="2" t="s">
        <v>1855</v>
      </c>
      <c r="CP363" s="2" t="s">
        <v>1844</v>
      </c>
      <c r="CQ363" s="2" t="s">
        <v>1844</v>
      </c>
      <c r="CR363" s="2" t="s">
        <v>1847</v>
      </c>
      <c r="CS363" s="2" t="s">
        <v>2002</v>
      </c>
      <c r="CT363" s="2" t="s">
        <v>1844</v>
      </c>
      <c r="CU363" s="2" t="s">
        <v>5133</v>
      </c>
      <c r="CV363" s="2" t="s">
        <v>5134</v>
      </c>
      <c r="CW363" s="3">
        <v>44784</v>
      </c>
      <c r="CX363" s="3">
        <v>44784</v>
      </c>
      <c r="CY363" s="3">
        <v>44784</v>
      </c>
      <c r="CZ363" s="28">
        <v>5638396</v>
      </c>
      <c r="DA363" s="4">
        <v>0</v>
      </c>
      <c r="DB363" s="3"/>
      <c r="DC363" s="3"/>
      <c r="DD363" s="3">
        <v>44784</v>
      </c>
      <c r="DE363" s="3">
        <v>44783</v>
      </c>
      <c r="DF363" s="3"/>
      <c r="DG363" s="3">
        <v>44803</v>
      </c>
      <c r="DH363" s="3">
        <v>44784</v>
      </c>
      <c r="DI363" s="3">
        <v>44783</v>
      </c>
      <c r="DJ363" s="3">
        <v>45348</v>
      </c>
      <c r="DK363" s="28">
        <v>0</v>
      </c>
      <c r="DL363" s="3"/>
      <c r="DM363" s="28">
        <v>0</v>
      </c>
      <c r="DN363" s="28">
        <v>0</v>
      </c>
      <c r="DO363" s="3">
        <v>44784</v>
      </c>
      <c r="DP363" s="2" t="s">
        <v>5135</v>
      </c>
      <c r="DQ363" s="28">
        <v>7442640</v>
      </c>
      <c r="DR363" s="28">
        <v>0</v>
      </c>
      <c r="DS363" s="28">
        <v>7442640</v>
      </c>
      <c r="DT363" s="28">
        <v>5638396</v>
      </c>
      <c r="DU363" s="2" t="s">
        <v>1844</v>
      </c>
    </row>
    <row r="364" spans="1:125" x14ac:dyDescent="0.25">
      <c r="A364" s="2" t="s">
        <v>2028</v>
      </c>
      <c r="B364" s="2" t="s">
        <v>1295</v>
      </c>
      <c r="C364" s="2" t="s">
        <v>51</v>
      </c>
      <c r="D364" s="2" t="s">
        <v>52</v>
      </c>
      <c r="E364" s="2" t="s">
        <v>1328</v>
      </c>
      <c r="F364" s="2" t="s">
        <v>5697</v>
      </c>
      <c r="G364" s="2" t="s">
        <v>10</v>
      </c>
      <c r="H364" s="2" t="s">
        <v>54</v>
      </c>
      <c r="I364" s="2" t="s">
        <v>5121</v>
      </c>
      <c r="J364" s="2" t="s">
        <v>5122</v>
      </c>
      <c r="K364" s="2" t="s">
        <v>1281</v>
      </c>
      <c r="L364" s="2" t="s">
        <v>5148</v>
      </c>
      <c r="M364" s="2" t="s">
        <v>2027</v>
      </c>
      <c r="N364" s="2" t="s">
        <v>1276</v>
      </c>
      <c r="O364" s="2" t="s">
        <v>1870</v>
      </c>
      <c r="P364" s="2" t="s">
        <v>1844</v>
      </c>
      <c r="Q364" s="2" t="s">
        <v>1299</v>
      </c>
      <c r="R364" s="2" t="s">
        <v>1844</v>
      </c>
      <c r="S364" s="2" t="s">
        <v>1875</v>
      </c>
      <c r="T364" s="2" t="s">
        <v>1278</v>
      </c>
      <c r="U364" s="2" t="s">
        <v>1844</v>
      </c>
      <c r="V364" s="2" t="s">
        <v>1844</v>
      </c>
      <c r="W364" s="2" t="s">
        <v>5125</v>
      </c>
      <c r="X364" s="2" t="s">
        <v>5126</v>
      </c>
      <c r="Y364" s="2" t="s">
        <v>1871</v>
      </c>
      <c r="Z364" s="2" t="s">
        <v>1281</v>
      </c>
      <c r="AA364" s="2" t="s">
        <v>1281</v>
      </c>
      <c r="AB364" s="2" t="s">
        <v>5127</v>
      </c>
      <c r="AC364" s="2" t="s">
        <v>1852</v>
      </c>
      <c r="AD364" s="2" t="s">
        <v>1844</v>
      </c>
      <c r="AE364" s="2" t="s">
        <v>1844</v>
      </c>
      <c r="AF364" s="2" t="s">
        <v>1873</v>
      </c>
      <c r="AG364" s="2" t="s">
        <v>1844</v>
      </c>
      <c r="AH364" s="2" t="s">
        <v>1844</v>
      </c>
      <c r="AI364" s="2" t="s">
        <v>1844</v>
      </c>
      <c r="AJ364" s="2" t="s">
        <v>1281</v>
      </c>
      <c r="AK364" s="2" t="s">
        <v>1844</v>
      </c>
      <c r="AL364" s="2" t="s">
        <v>53</v>
      </c>
      <c r="AM364" s="2" t="s">
        <v>1844</v>
      </c>
      <c r="AN364" s="2" t="s">
        <v>1844</v>
      </c>
      <c r="AO364" s="2" t="s">
        <v>1857</v>
      </c>
      <c r="AP364" s="2" t="s">
        <v>1857</v>
      </c>
      <c r="AQ364" s="2" t="s">
        <v>1844</v>
      </c>
      <c r="AR364" s="2" t="s">
        <v>1844</v>
      </c>
      <c r="AS364" s="2" t="s">
        <v>1844</v>
      </c>
      <c r="AT364" s="2" t="s">
        <v>1844</v>
      </c>
      <c r="AU364" s="2" t="s">
        <v>1844</v>
      </c>
      <c r="AV364" s="2" t="s">
        <v>1281</v>
      </c>
      <c r="AW364" s="2" t="s">
        <v>5128</v>
      </c>
      <c r="AX364" s="2" t="s">
        <v>1844</v>
      </c>
      <c r="AY364" s="2" t="s">
        <v>1752</v>
      </c>
      <c r="AZ364" s="2" t="s">
        <v>2029</v>
      </c>
      <c r="BA364" s="2" t="s">
        <v>1844</v>
      </c>
      <c r="BB364" s="2" t="s">
        <v>1844</v>
      </c>
      <c r="BC364" s="2" t="s">
        <v>1844</v>
      </c>
      <c r="BD364" s="2" t="s">
        <v>1844</v>
      </c>
      <c r="BE364" s="2" t="s">
        <v>5129</v>
      </c>
      <c r="BF364" s="2" t="s">
        <v>1857</v>
      </c>
      <c r="BG364" s="2" t="s">
        <v>1857</v>
      </c>
      <c r="BH364" s="2" t="s">
        <v>2031</v>
      </c>
      <c r="BI364" s="2" t="s">
        <v>1857</v>
      </c>
      <c r="BJ364" s="2" t="s">
        <v>3455</v>
      </c>
      <c r="BK364" s="2" t="s">
        <v>1844</v>
      </c>
      <c r="BL364" s="2" t="s">
        <v>1015</v>
      </c>
      <c r="BM364" s="2" t="s">
        <v>1844</v>
      </c>
      <c r="BN364" s="2" t="s">
        <v>1872</v>
      </c>
      <c r="BO364" s="2" t="s">
        <v>1844</v>
      </c>
      <c r="BP364" s="2" t="s">
        <v>1844</v>
      </c>
      <c r="BQ364" s="2" t="s">
        <v>5187</v>
      </c>
      <c r="BR364" s="2" t="s">
        <v>1844</v>
      </c>
      <c r="BS364" s="2" t="s">
        <v>1844</v>
      </c>
      <c r="BT364" s="2" t="s">
        <v>5700</v>
      </c>
      <c r="BU364" s="2" t="s">
        <v>1844</v>
      </c>
      <c r="BV364" s="2" t="s">
        <v>1844</v>
      </c>
      <c r="BW364" s="2" t="s">
        <v>1844</v>
      </c>
      <c r="BX364" s="2" t="s">
        <v>1844</v>
      </c>
      <c r="BY364" s="2" t="s">
        <v>1844</v>
      </c>
      <c r="BZ364" s="2" t="s">
        <v>1844</v>
      </c>
      <c r="CA364" s="2" t="s">
        <v>1844</v>
      </c>
      <c r="CB364" s="2" t="s">
        <v>1853</v>
      </c>
      <c r="CC364" s="2" t="s">
        <v>1844</v>
      </c>
      <c r="CD364" s="2" t="s">
        <v>1844</v>
      </c>
      <c r="CE364" s="2" t="s">
        <v>1854</v>
      </c>
      <c r="CF364" s="2" t="s">
        <v>1844</v>
      </c>
      <c r="CG364" s="2" t="s">
        <v>5131</v>
      </c>
      <c r="CH364" s="2" t="s">
        <v>1844</v>
      </c>
      <c r="CI364" s="2" t="s">
        <v>55</v>
      </c>
      <c r="CJ364" s="2" t="s">
        <v>1844</v>
      </c>
      <c r="CK364" s="2" t="s">
        <v>5132</v>
      </c>
      <c r="CL364" s="2" t="s">
        <v>1844</v>
      </c>
      <c r="CM364" s="2" t="s">
        <v>1844</v>
      </c>
      <c r="CN364" s="2" t="s">
        <v>1851</v>
      </c>
      <c r="CO364" s="2" t="s">
        <v>1855</v>
      </c>
      <c r="CP364" s="2" t="s">
        <v>1844</v>
      </c>
      <c r="CQ364" s="2" t="s">
        <v>1844</v>
      </c>
      <c r="CR364" s="2" t="s">
        <v>1847</v>
      </c>
      <c r="CS364" s="2" t="s">
        <v>1876</v>
      </c>
      <c r="CT364" s="2" t="s">
        <v>1844</v>
      </c>
      <c r="CU364" s="2" t="s">
        <v>5133</v>
      </c>
      <c r="CV364" s="2" t="s">
        <v>5134</v>
      </c>
      <c r="CW364" s="3">
        <v>44631</v>
      </c>
      <c r="CX364" s="3">
        <v>44631</v>
      </c>
      <c r="CY364" s="3">
        <v>44631</v>
      </c>
      <c r="CZ364" s="28">
        <v>2221767</v>
      </c>
      <c r="DA364" s="4">
        <v>0</v>
      </c>
      <c r="DB364" s="3"/>
      <c r="DC364" s="3"/>
      <c r="DD364" s="3">
        <v>44631</v>
      </c>
      <c r="DE364" s="3">
        <v>44631</v>
      </c>
      <c r="DF364" s="3"/>
      <c r="DG364" s="3">
        <v>44632</v>
      </c>
      <c r="DH364" s="3">
        <v>44631</v>
      </c>
      <c r="DI364" s="3">
        <v>44631</v>
      </c>
      <c r="DJ364" s="3">
        <v>45348</v>
      </c>
      <c r="DK364" s="28">
        <v>0</v>
      </c>
      <c r="DL364" s="3"/>
      <c r="DM364" s="28">
        <v>0</v>
      </c>
      <c r="DN364" s="28">
        <v>0</v>
      </c>
      <c r="DO364" s="3">
        <v>44631</v>
      </c>
      <c r="DP364" s="2" t="s">
        <v>5135</v>
      </c>
      <c r="DQ364" s="28">
        <v>1693338</v>
      </c>
      <c r="DR364" s="28">
        <v>0</v>
      </c>
      <c r="DS364" s="28">
        <v>1693338</v>
      </c>
      <c r="DT364" s="28">
        <v>2221767</v>
      </c>
      <c r="DU364" s="2" t="s">
        <v>1844</v>
      </c>
    </row>
    <row r="365" spans="1:125" x14ac:dyDescent="0.25">
      <c r="A365" s="2" t="s">
        <v>2280</v>
      </c>
      <c r="B365" s="2" t="s">
        <v>1291</v>
      </c>
      <c r="C365" s="2" t="s">
        <v>152</v>
      </c>
      <c r="D365" s="2" t="s">
        <v>153</v>
      </c>
      <c r="E365" s="2" t="s">
        <v>1359</v>
      </c>
      <c r="F365" s="2" t="s">
        <v>5697</v>
      </c>
      <c r="G365" s="2" t="s">
        <v>10</v>
      </c>
      <c r="H365" s="2" t="s">
        <v>54</v>
      </c>
      <c r="I365" s="2" t="s">
        <v>5121</v>
      </c>
      <c r="J365" s="2" t="s">
        <v>5122</v>
      </c>
      <c r="K365" s="2" t="s">
        <v>1281</v>
      </c>
      <c r="L365" s="2" t="s">
        <v>5123</v>
      </c>
      <c r="M365" s="2" t="s">
        <v>2279</v>
      </c>
      <c r="N365" s="2" t="s">
        <v>1276</v>
      </c>
      <c r="O365" s="2" t="s">
        <v>2176</v>
      </c>
      <c r="P365" s="2" t="s">
        <v>1844</v>
      </c>
      <c r="Q365" s="2" t="s">
        <v>1299</v>
      </c>
      <c r="R365" s="2" t="s">
        <v>1844</v>
      </c>
      <c r="S365" s="2" t="s">
        <v>1883</v>
      </c>
      <c r="T365" s="2" t="s">
        <v>1278</v>
      </c>
      <c r="U365" s="2" t="s">
        <v>1844</v>
      </c>
      <c r="V365" s="2" t="s">
        <v>1844</v>
      </c>
      <c r="W365" s="2" t="s">
        <v>5125</v>
      </c>
      <c r="X365" s="2" t="s">
        <v>5126</v>
      </c>
      <c r="Y365" s="2" t="s">
        <v>1866</v>
      </c>
      <c r="Z365" s="2" t="s">
        <v>1281</v>
      </c>
      <c r="AA365" s="2" t="s">
        <v>1281</v>
      </c>
      <c r="AB365" s="2" t="s">
        <v>5127</v>
      </c>
      <c r="AC365" s="2" t="s">
        <v>1852</v>
      </c>
      <c r="AD365" s="2" t="s">
        <v>1844</v>
      </c>
      <c r="AE365" s="2" t="s">
        <v>1844</v>
      </c>
      <c r="AF365" s="2" t="s">
        <v>1844</v>
      </c>
      <c r="AG365" s="2" t="s">
        <v>1844</v>
      </c>
      <c r="AH365" s="2" t="s">
        <v>1844</v>
      </c>
      <c r="AI365" s="2" t="s">
        <v>1844</v>
      </c>
      <c r="AJ365" s="2" t="s">
        <v>1281</v>
      </c>
      <c r="AK365" s="2" t="s">
        <v>1844</v>
      </c>
      <c r="AL365" s="2" t="s">
        <v>154</v>
      </c>
      <c r="AM365" s="2" t="s">
        <v>1844</v>
      </c>
      <c r="AN365" s="2" t="s">
        <v>1844</v>
      </c>
      <c r="AO365" s="2" t="s">
        <v>1857</v>
      </c>
      <c r="AP365" s="2" t="s">
        <v>1857</v>
      </c>
      <c r="AQ365" s="2" t="s">
        <v>1844</v>
      </c>
      <c r="AR365" s="2" t="s">
        <v>1844</v>
      </c>
      <c r="AS365" s="2" t="s">
        <v>1844</v>
      </c>
      <c r="AT365" s="2" t="s">
        <v>1844</v>
      </c>
      <c r="AU365" s="2" t="s">
        <v>1844</v>
      </c>
      <c r="AV365" s="2" t="s">
        <v>1281</v>
      </c>
      <c r="AW365" s="2" t="s">
        <v>5128</v>
      </c>
      <c r="AX365" s="2" t="s">
        <v>1844</v>
      </c>
      <c r="AY365" s="2" t="s">
        <v>1752</v>
      </c>
      <c r="AZ365" s="2" t="s">
        <v>2282</v>
      </c>
      <c r="BA365" s="2" t="s">
        <v>1844</v>
      </c>
      <c r="BB365" s="2" t="s">
        <v>1844</v>
      </c>
      <c r="BC365" s="2" t="s">
        <v>1844</v>
      </c>
      <c r="BD365" s="2" t="s">
        <v>1844</v>
      </c>
      <c r="BE365" s="2" t="s">
        <v>5129</v>
      </c>
      <c r="BF365" s="2" t="s">
        <v>1857</v>
      </c>
      <c r="BG365" s="2" t="s">
        <v>1857</v>
      </c>
      <c r="BH365" s="2" t="s">
        <v>2284</v>
      </c>
      <c r="BI365" s="2" t="s">
        <v>1857</v>
      </c>
      <c r="BJ365" s="2" t="s">
        <v>2283</v>
      </c>
      <c r="BK365" s="2" t="s">
        <v>1844</v>
      </c>
      <c r="BL365" s="2" t="s">
        <v>1025</v>
      </c>
      <c r="BM365" s="2" t="s">
        <v>1844</v>
      </c>
      <c r="BN365" s="2" t="s">
        <v>1882</v>
      </c>
      <c r="BO365" s="2" t="s">
        <v>1844</v>
      </c>
      <c r="BP365" s="2" t="s">
        <v>1844</v>
      </c>
      <c r="BQ365" s="2" t="s">
        <v>5187</v>
      </c>
      <c r="BR365" s="2" t="s">
        <v>1844</v>
      </c>
      <c r="BS365" s="2" t="s">
        <v>1844</v>
      </c>
      <c r="BT365" s="2" t="s">
        <v>5701</v>
      </c>
      <c r="BU365" s="2" t="s">
        <v>1844</v>
      </c>
      <c r="BV365" s="2" t="s">
        <v>1844</v>
      </c>
      <c r="BW365" s="2" t="s">
        <v>1844</v>
      </c>
      <c r="BX365" s="2" t="s">
        <v>1844</v>
      </c>
      <c r="BY365" s="2" t="s">
        <v>1844</v>
      </c>
      <c r="BZ365" s="2" t="s">
        <v>1844</v>
      </c>
      <c r="CA365" s="2" t="s">
        <v>1844</v>
      </c>
      <c r="CB365" s="2" t="s">
        <v>1853</v>
      </c>
      <c r="CC365" s="2" t="s">
        <v>1844</v>
      </c>
      <c r="CD365" s="2" t="s">
        <v>1844</v>
      </c>
      <c r="CE365" s="2" t="s">
        <v>1854</v>
      </c>
      <c r="CF365" s="2" t="s">
        <v>1844</v>
      </c>
      <c r="CG365" s="2" t="s">
        <v>5131</v>
      </c>
      <c r="CH365" s="2" t="s">
        <v>1844</v>
      </c>
      <c r="CI365" s="2" t="s">
        <v>155</v>
      </c>
      <c r="CJ365" s="2" t="s">
        <v>1844</v>
      </c>
      <c r="CK365" s="2" t="s">
        <v>5132</v>
      </c>
      <c r="CL365" s="2" t="s">
        <v>1844</v>
      </c>
      <c r="CM365" s="2" t="s">
        <v>1844</v>
      </c>
      <c r="CN365" s="2" t="s">
        <v>1851</v>
      </c>
      <c r="CO365" s="2" t="s">
        <v>1855</v>
      </c>
      <c r="CP365" s="2" t="s">
        <v>1844</v>
      </c>
      <c r="CQ365" s="2" t="s">
        <v>1844</v>
      </c>
      <c r="CR365" s="2" t="s">
        <v>1847</v>
      </c>
      <c r="CS365" s="2" t="s">
        <v>1884</v>
      </c>
      <c r="CT365" s="2" t="s">
        <v>1844</v>
      </c>
      <c r="CU365" s="2" t="s">
        <v>5133</v>
      </c>
      <c r="CV365" s="2" t="s">
        <v>5134</v>
      </c>
      <c r="CW365" s="3">
        <v>44686</v>
      </c>
      <c r="CX365" s="3">
        <v>44686</v>
      </c>
      <c r="CY365" s="3">
        <v>44686</v>
      </c>
      <c r="CZ365" s="28">
        <v>1590254</v>
      </c>
      <c r="DA365" s="4">
        <v>0</v>
      </c>
      <c r="DB365" s="3"/>
      <c r="DC365" s="3"/>
      <c r="DD365" s="3">
        <v>44686</v>
      </c>
      <c r="DE365" s="3">
        <v>44686</v>
      </c>
      <c r="DF365" s="3"/>
      <c r="DG365" s="3">
        <v>44686</v>
      </c>
      <c r="DH365" s="3">
        <v>44686</v>
      </c>
      <c r="DI365" s="3">
        <v>44686</v>
      </c>
      <c r="DJ365" s="3">
        <v>45348</v>
      </c>
      <c r="DK365" s="28">
        <v>0</v>
      </c>
      <c r="DL365" s="3"/>
      <c r="DM365" s="28">
        <v>0</v>
      </c>
      <c r="DN365" s="28">
        <v>0</v>
      </c>
      <c r="DO365" s="3">
        <v>44686</v>
      </c>
      <c r="DP365" s="2" t="s">
        <v>5135</v>
      </c>
      <c r="DQ365" s="28">
        <v>533399</v>
      </c>
      <c r="DR365" s="28">
        <v>0</v>
      </c>
      <c r="DS365" s="28">
        <v>533399</v>
      </c>
      <c r="DT365" s="28">
        <v>1590254</v>
      </c>
      <c r="DU365" s="2" t="s">
        <v>1844</v>
      </c>
    </row>
    <row r="366" spans="1:125" x14ac:dyDescent="0.25">
      <c r="A366" s="2" t="s">
        <v>2225</v>
      </c>
      <c r="B366" s="2" t="s">
        <v>1298</v>
      </c>
      <c r="C366" s="2" t="s">
        <v>325</v>
      </c>
      <c r="D366" s="2" t="s">
        <v>326</v>
      </c>
      <c r="E366" s="2" t="s">
        <v>1352</v>
      </c>
      <c r="F366" s="2" t="s">
        <v>5697</v>
      </c>
      <c r="G366" s="2" t="s">
        <v>10</v>
      </c>
      <c r="H366" s="2" t="s">
        <v>60</v>
      </c>
      <c r="I366" s="2" t="s">
        <v>5121</v>
      </c>
      <c r="J366" s="2" t="s">
        <v>5122</v>
      </c>
      <c r="K366" s="2" t="s">
        <v>1281</v>
      </c>
      <c r="L366" s="2" t="s">
        <v>5139</v>
      </c>
      <c r="M366" s="2" t="s">
        <v>2224</v>
      </c>
      <c r="N366" s="2" t="s">
        <v>1276</v>
      </c>
      <c r="O366" s="2" t="s">
        <v>1960</v>
      </c>
      <c r="P366" s="2" t="s">
        <v>1844</v>
      </c>
      <c r="Q366" s="2" t="s">
        <v>1299</v>
      </c>
      <c r="R366" s="2" t="s">
        <v>1844</v>
      </c>
      <c r="S366" s="2" t="s">
        <v>1844</v>
      </c>
      <c r="T366" s="2" t="s">
        <v>1278</v>
      </c>
      <c r="U366" s="2" t="s">
        <v>1844</v>
      </c>
      <c r="V366" s="2" t="s">
        <v>1844</v>
      </c>
      <c r="W366" s="2" t="s">
        <v>5125</v>
      </c>
      <c r="X366" s="2" t="s">
        <v>5126</v>
      </c>
      <c r="Y366" s="2" t="s">
        <v>1914</v>
      </c>
      <c r="Z366" s="2" t="s">
        <v>1281</v>
      </c>
      <c r="AA366" s="2" t="s">
        <v>1281</v>
      </c>
      <c r="AB366" s="2" t="s">
        <v>5127</v>
      </c>
      <c r="AC366" s="2" t="s">
        <v>1852</v>
      </c>
      <c r="AD366" s="2" t="s">
        <v>1844</v>
      </c>
      <c r="AE366" s="2" t="s">
        <v>1844</v>
      </c>
      <c r="AF366" s="2" t="s">
        <v>1844</v>
      </c>
      <c r="AG366" s="2" t="s">
        <v>1844</v>
      </c>
      <c r="AH366" s="2" t="s">
        <v>1844</v>
      </c>
      <c r="AI366" s="2" t="s">
        <v>1844</v>
      </c>
      <c r="AJ366" s="2" t="s">
        <v>1281</v>
      </c>
      <c r="AK366" s="2" t="s">
        <v>1844</v>
      </c>
      <c r="AL366" s="2" t="s">
        <v>120</v>
      </c>
      <c r="AM366" s="2" t="s">
        <v>1844</v>
      </c>
      <c r="AN366" s="2" t="s">
        <v>1844</v>
      </c>
      <c r="AO366" s="2" t="s">
        <v>1857</v>
      </c>
      <c r="AP366" s="2" t="s">
        <v>1857</v>
      </c>
      <c r="AQ366" s="2" t="s">
        <v>1844</v>
      </c>
      <c r="AR366" s="2" t="s">
        <v>1844</v>
      </c>
      <c r="AS366" s="2" t="s">
        <v>1844</v>
      </c>
      <c r="AT366" s="2" t="s">
        <v>1844</v>
      </c>
      <c r="AU366" s="2" t="s">
        <v>1844</v>
      </c>
      <c r="AV366" s="2" t="s">
        <v>1281</v>
      </c>
      <c r="AW366" s="2" t="s">
        <v>5128</v>
      </c>
      <c r="AX366" s="2" t="s">
        <v>1844</v>
      </c>
      <c r="AY366" s="2" t="s">
        <v>1752</v>
      </c>
      <c r="AZ366" s="2" t="s">
        <v>2226</v>
      </c>
      <c r="BA366" s="2" t="s">
        <v>1844</v>
      </c>
      <c r="BB366" s="2" t="s">
        <v>1844</v>
      </c>
      <c r="BC366" s="2" t="s">
        <v>1844</v>
      </c>
      <c r="BD366" s="2" t="s">
        <v>1844</v>
      </c>
      <c r="BE366" s="2" t="s">
        <v>5129</v>
      </c>
      <c r="BF366" s="2" t="s">
        <v>1905</v>
      </c>
      <c r="BG366" s="2" t="s">
        <v>1905</v>
      </c>
      <c r="BH366" s="2" t="s">
        <v>5702</v>
      </c>
      <c r="BI366" s="2" t="s">
        <v>1857</v>
      </c>
      <c r="BJ366" s="2" t="s">
        <v>5703</v>
      </c>
      <c r="BK366" s="2" t="s">
        <v>1844</v>
      </c>
      <c r="BL366" s="2" t="s">
        <v>1025</v>
      </c>
      <c r="BM366" s="2" t="s">
        <v>1844</v>
      </c>
      <c r="BN366" s="2" t="s">
        <v>1844</v>
      </c>
      <c r="BO366" s="2" t="s">
        <v>1844</v>
      </c>
      <c r="BP366" s="2" t="s">
        <v>1844</v>
      </c>
      <c r="BQ366" s="2" t="s">
        <v>5187</v>
      </c>
      <c r="BR366" s="2" t="s">
        <v>1844</v>
      </c>
      <c r="BS366" s="2" t="s">
        <v>1844</v>
      </c>
      <c r="BT366" s="2" t="s">
        <v>5704</v>
      </c>
      <c r="BU366" s="2" t="s">
        <v>1844</v>
      </c>
      <c r="BV366" s="2" t="s">
        <v>1844</v>
      </c>
      <c r="BW366" s="2" t="s">
        <v>1844</v>
      </c>
      <c r="BX366" s="2" t="s">
        <v>1844</v>
      </c>
      <c r="BY366" s="2" t="s">
        <v>1844</v>
      </c>
      <c r="BZ366" s="2" t="s">
        <v>1844</v>
      </c>
      <c r="CA366" s="2" t="s">
        <v>1844</v>
      </c>
      <c r="CB366" s="2" t="s">
        <v>1853</v>
      </c>
      <c r="CC366" s="2" t="s">
        <v>1844</v>
      </c>
      <c r="CD366" s="2" t="s">
        <v>1844</v>
      </c>
      <c r="CE366" s="2" t="s">
        <v>1854</v>
      </c>
      <c r="CF366" s="2" t="s">
        <v>1844</v>
      </c>
      <c r="CG366" s="2" t="s">
        <v>5131</v>
      </c>
      <c r="CH366" s="2" t="s">
        <v>1844</v>
      </c>
      <c r="CI366" s="2" t="s">
        <v>121</v>
      </c>
      <c r="CJ366" s="2" t="s">
        <v>1844</v>
      </c>
      <c r="CK366" s="2" t="s">
        <v>5132</v>
      </c>
      <c r="CL366" s="2" t="s">
        <v>1844</v>
      </c>
      <c r="CM366" s="2" t="s">
        <v>1844</v>
      </c>
      <c r="CN366" s="2" t="s">
        <v>1851</v>
      </c>
      <c r="CO366" s="2" t="s">
        <v>1855</v>
      </c>
      <c r="CP366" s="2" t="s">
        <v>1844</v>
      </c>
      <c r="CQ366" s="2" t="s">
        <v>1844</v>
      </c>
      <c r="CR366" s="2" t="s">
        <v>1847</v>
      </c>
      <c r="CS366" s="2" t="s">
        <v>1844</v>
      </c>
      <c r="CT366" s="2" t="s">
        <v>1844</v>
      </c>
      <c r="CU366" s="2" t="s">
        <v>5133</v>
      </c>
      <c r="CV366" s="2" t="s">
        <v>5134</v>
      </c>
      <c r="CW366" s="3">
        <v>44674</v>
      </c>
      <c r="CX366" s="3">
        <v>44674</v>
      </c>
      <c r="CY366" s="3">
        <v>44674</v>
      </c>
      <c r="CZ366" s="28">
        <v>542345</v>
      </c>
      <c r="DA366" s="4">
        <v>0</v>
      </c>
      <c r="DB366" s="3"/>
      <c r="DC366" s="3"/>
      <c r="DD366" s="3">
        <v>44674</v>
      </c>
      <c r="DE366" s="3">
        <v>44674</v>
      </c>
      <c r="DF366" s="3"/>
      <c r="DG366" s="3">
        <v>44674</v>
      </c>
      <c r="DH366" s="3">
        <v>44674</v>
      </c>
      <c r="DI366" s="3">
        <v>44674</v>
      </c>
      <c r="DJ366" s="3">
        <v>45348</v>
      </c>
      <c r="DK366" s="28">
        <v>0</v>
      </c>
      <c r="DL366" s="3"/>
      <c r="DM366" s="28">
        <v>0</v>
      </c>
      <c r="DN366" s="28">
        <v>0</v>
      </c>
      <c r="DO366" s="3">
        <v>44674</v>
      </c>
      <c r="DP366" s="2" t="s">
        <v>5135</v>
      </c>
      <c r="DQ366" s="28">
        <v>464211</v>
      </c>
      <c r="DR366" s="28">
        <v>0</v>
      </c>
      <c r="DS366" s="28">
        <v>464211</v>
      </c>
      <c r="DT366" s="28">
        <v>542345</v>
      </c>
      <c r="DU366" s="2" t="s">
        <v>1844</v>
      </c>
    </row>
    <row r="367" spans="1:125" x14ac:dyDescent="0.25">
      <c r="A367" s="2" t="s">
        <v>2218</v>
      </c>
      <c r="B367" s="2" t="s">
        <v>1291</v>
      </c>
      <c r="C367" s="2" t="s">
        <v>152</v>
      </c>
      <c r="D367" s="2" t="s">
        <v>153</v>
      </c>
      <c r="E367" s="2" t="s">
        <v>1350</v>
      </c>
      <c r="F367" s="2" t="s">
        <v>5697</v>
      </c>
      <c r="G367" s="2" t="s">
        <v>10</v>
      </c>
      <c r="H367" s="2" t="s">
        <v>54</v>
      </c>
      <c r="I367" s="2" t="s">
        <v>5121</v>
      </c>
      <c r="J367" s="2" t="s">
        <v>5122</v>
      </c>
      <c r="K367" s="2" t="s">
        <v>1281</v>
      </c>
      <c r="L367" s="2" t="s">
        <v>5123</v>
      </c>
      <c r="M367" s="2" t="s">
        <v>2217</v>
      </c>
      <c r="N367" s="2" t="s">
        <v>1276</v>
      </c>
      <c r="O367" s="2" t="s">
        <v>2176</v>
      </c>
      <c r="P367" s="2" t="s">
        <v>1844</v>
      </c>
      <c r="Q367" s="2" t="s">
        <v>1299</v>
      </c>
      <c r="R367" s="2" t="s">
        <v>1844</v>
      </c>
      <c r="S367" s="2" t="s">
        <v>1883</v>
      </c>
      <c r="T367" s="2" t="s">
        <v>1278</v>
      </c>
      <c r="U367" s="2" t="s">
        <v>1844</v>
      </c>
      <c r="V367" s="2" t="s">
        <v>1844</v>
      </c>
      <c r="W367" s="2" t="s">
        <v>5125</v>
      </c>
      <c r="X367" s="2" t="s">
        <v>5126</v>
      </c>
      <c r="Y367" s="2" t="s">
        <v>1866</v>
      </c>
      <c r="Z367" s="2" t="s">
        <v>1281</v>
      </c>
      <c r="AA367" s="2" t="s">
        <v>1281</v>
      </c>
      <c r="AB367" s="2" t="s">
        <v>5127</v>
      </c>
      <c r="AC367" s="2" t="s">
        <v>1852</v>
      </c>
      <c r="AD367" s="2" t="s">
        <v>1844</v>
      </c>
      <c r="AE367" s="2" t="s">
        <v>1844</v>
      </c>
      <c r="AF367" s="2" t="s">
        <v>1844</v>
      </c>
      <c r="AG367" s="2" t="s">
        <v>1844</v>
      </c>
      <c r="AH367" s="2" t="s">
        <v>1844</v>
      </c>
      <c r="AI367" s="2" t="s">
        <v>1844</v>
      </c>
      <c r="AJ367" s="2" t="s">
        <v>1281</v>
      </c>
      <c r="AK367" s="2" t="s">
        <v>1844</v>
      </c>
      <c r="AL367" s="2" t="s">
        <v>154</v>
      </c>
      <c r="AM367" s="2" t="s">
        <v>1844</v>
      </c>
      <c r="AN367" s="2" t="s">
        <v>1844</v>
      </c>
      <c r="AO367" s="2" t="s">
        <v>1857</v>
      </c>
      <c r="AP367" s="2" t="s">
        <v>1857</v>
      </c>
      <c r="AQ367" s="2" t="s">
        <v>1844</v>
      </c>
      <c r="AR367" s="2" t="s">
        <v>1844</v>
      </c>
      <c r="AS367" s="2" t="s">
        <v>1844</v>
      </c>
      <c r="AT367" s="2" t="s">
        <v>1844</v>
      </c>
      <c r="AU367" s="2" t="s">
        <v>1844</v>
      </c>
      <c r="AV367" s="2" t="s">
        <v>1281</v>
      </c>
      <c r="AW367" s="2" t="s">
        <v>5128</v>
      </c>
      <c r="AX367" s="2" t="s">
        <v>1844</v>
      </c>
      <c r="AY367" s="2" t="s">
        <v>1752</v>
      </c>
      <c r="AZ367" s="2" t="s">
        <v>2190</v>
      </c>
      <c r="BA367" s="2" t="s">
        <v>1844</v>
      </c>
      <c r="BB367" s="2" t="s">
        <v>1844</v>
      </c>
      <c r="BC367" s="2" t="s">
        <v>1844</v>
      </c>
      <c r="BD367" s="2" t="s">
        <v>1844</v>
      </c>
      <c r="BE367" s="2" t="s">
        <v>5129</v>
      </c>
      <c r="BF367" s="2" t="s">
        <v>1905</v>
      </c>
      <c r="BG367" s="2" t="s">
        <v>1905</v>
      </c>
      <c r="BH367" s="2" t="s">
        <v>5705</v>
      </c>
      <c r="BI367" s="2" t="s">
        <v>1857</v>
      </c>
      <c r="BJ367" s="2" t="s">
        <v>2219</v>
      </c>
      <c r="BK367" s="2" t="s">
        <v>1844</v>
      </c>
      <c r="BL367" s="2" t="s">
        <v>1025</v>
      </c>
      <c r="BM367" s="2" t="s">
        <v>1844</v>
      </c>
      <c r="BN367" s="2" t="s">
        <v>1882</v>
      </c>
      <c r="BO367" s="2" t="s">
        <v>1844</v>
      </c>
      <c r="BP367" s="2" t="s">
        <v>1844</v>
      </c>
      <c r="BQ367" s="2" t="s">
        <v>5187</v>
      </c>
      <c r="BR367" s="2" t="s">
        <v>1844</v>
      </c>
      <c r="BS367" s="2" t="s">
        <v>1844</v>
      </c>
      <c r="BT367" s="2" t="s">
        <v>5706</v>
      </c>
      <c r="BU367" s="2" t="s">
        <v>1844</v>
      </c>
      <c r="BV367" s="2" t="s">
        <v>1844</v>
      </c>
      <c r="BW367" s="2" t="s">
        <v>1844</v>
      </c>
      <c r="BX367" s="2" t="s">
        <v>1844</v>
      </c>
      <c r="BY367" s="2" t="s">
        <v>1844</v>
      </c>
      <c r="BZ367" s="2" t="s">
        <v>1844</v>
      </c>
      <c r="CA367" s="2" t="s">
        <v>1844</v>
      </c>
      <c r="CB367" s="2" t="s">
        <v>1853</v>
      </c>
      <c r="CC367" s="2" t="s">
        <v>1844</v>
      </c>
      <c r="CD367" s="2" t="s">
        <v>1844</v>
      </c>
      <c r="CE367" s="2" t="s">
        <v>1854</v>
      </c>
      <c r="CF367" s="2" t="s">
        <v>1844</v>
      </c>
      <c r="CG367" s="2" t="s">
        <v>5131</v>
      </c>
      <c r="CH367" s="2" t="s">
        <v>1844</v>
      </c>
      <c r="CI367" s="2" t="s">
        <v>155</v>
      </c>
      <c r="CJ367" s="2" t="s">
        <v>1844</v>
      </c>
      <c r="CK367" s="2" t="s">
        <v>5132</v>
      </c>
      <c r="CL367" s="2" t="s">
        <v>1844</v>
      </c>
      <c r="CM367" s="2" t="s">
        <v>1844</v>
      </c>
      <c r="CN367" s="2" t="s">
        <v>1851</v>
      </c>
      <c r="CO367" s="2" t="s">
        <v>1855</v>
      </c>
      <c r="CP367" s="2" t="s">
        <v>1844</v>
      </c>
      <c r="CQ367" s="2" t="s">
        <v>1844</v>
      </c>
      <c r="CR367" s="2" t="s">
        <v>1847</v>
      </c>
      <c r="CS367" s="2" t="s">
        <v>1884</v>
      </c>
      <c r="CT367" s="2" t="s">
        <v>1844</v>
      </c>
      <c r="CU367" s="2" t="s">
        <v>5133</v>
      </c>
      <c r="CV367" s="2" t="s">
        <v>5134</v>
      </c>
      <c r="CW367" s="3">
        <v>44674</v>
      </c>
      <c r="CX367" s="3">
        <v>44674</v>
      </c>
      <c r="CY367" s="3">
        <v>44674</v>
      </c>
      <c r="CZ367" s="28">
        <v>2891788</v>
      </c>
      <c r="DA367" s="4">
        <v>0</v>
      </c>
      <c r="DB367" s="3"/>
      <c r="DC367" s="3"/>
      <c r="DD367" s="3">
        <v>44674</v>
      </c>
      <c r="DE367" s="3">
        <v>44674</v>
      </c>
      <c r="DF367" s="3"/>
      <c r="DG367" s="3">
        <v>44678</v>
      </c>
      <c r="DH367" s="3">
        <v>44674</v>
      </c>
      <c r="DI367" s="3">
        <v>44674</v>
      </c>
      <c r="DJ367" s="3">
        <v>45348</v>
      </c>
      <c r="DK367" s="28">
        <v>0</v>
      </c>
      <c r="DL367" s="3"/>
      <c r="DM367" s="28">
        <v>0</v>
      </c>
      <c r="DN367" s="28">
        <v>0</v>
      </c>
      <c r="DO367" s="3">
        <v>44674</v>
      </c>
      <c r="DP367" s="2" t="s">
        <v>5135</v>
      </c>
      <c r="DQ367" s="28">
        <v>13192</v>
      </c>
      <c r="DR367" s="28">
        <v>0</v>
      </c>
      <c r="DS367" s="28">
        <v>13192</v>
      </c>
      <c r="DT367" s="28">
        <v>2891788</v>
      </c>
      <c r="DU367" s="2" t="s">
        <v>1844</v>
      </c>
    </row>
    <row r="368" spans="1:125" x14ac:dyDescent="0.25">
      <c r="A368" s="2" t="s">
        <v>2839</v>
      </c>
      <c r="B368" s="2" t="s">
        <v>1291</v>
      </c>
      <c r="C368" s="2" t="s">
        <v>152</v>
      </c>
      <c r="D368" s="2" t="s">
        <v>153</v>
      </c>
      <c r="E368" s="2" t="s">
        <v>1432</v>
      </c>
      <c r="F368" s="2" t="s">
        <v>5697</v>
      </c>
      <c r="G368" s="2" t="s">
        <v>10</v>
      </c>
      <c r="H368" s="2" t="s">
        <v>67</v>
      </c>
      <c r="I368" s="2" t="s">
        <v>5121</v>
      </c>
      <c r="J368" s="2" t="s">
        <v>5122</v>
      </c>
      <c r="K368" s="2" t="s">
        <v>1281</v>
      </c>
      <c r="L368" s="2" t="s">
        <v>5123</v>
      </c>
      <c r="M368" s="2" t="s">
        <v>2838</v>
      </c>
      <c r="N368" s="2" t="s">
        <v>1276</v>
      </c>
      <c r="O368" s="2" t="s">
        <v>2176</v>
      </c>
      <c r="P368" s="2" t="s">
        <v>1844</v>
      </c>
      <c r="Q368" s="2" t="s">
        <v>1296</v>
      </c>
      <c r="R368" s="2" t="s">
        <v>1844</v>
      </c>
      <c r="S368" s="2" t="s">
        <v>1883</v>
      </c>
      <c r="T368" s="2" t="s">
        <v>1278</v>
      </c>
      <c r="U368" s="2" t="s">
        <v>1844</v>
      </c>
      <c r="V368" s="2" t="s">
        <v>1844</v>
      </c>
      <c r="W368" s="2" t="s">
        <v>5125</v>
      </c>
      <c r="X368" s="2" t="s">
        <v>5126</v>
      </c>
      <c r="Y368" s="2" t="s">
        <v>1866</v>
      </c>
      <c r="Z368" s="2" t="s">
        <v>1281</v>
      </c>
      <c r="AA368" s="2" t="s">
        <v>1281</v>
      </c>
      <c r="AB368" s="2" t="s">
        <v>5127</v>
      </c>
      <c r="AC368" s="2" t="s">
        <v>1852</v>
      </c>
      <c r="AD368" s="2" t="s">
        <v>1844</v>
      </c>
      <c r="AE368" s="2" t="s">
        <v>1844</v>
      </c>
      <c r="AF368" s="2" t="s">
        <v>1844</v>
      </c>
      <c r="AG368" s="2" t="s">
        <v>1844</v>
      </c>
      <c r="AH368" s="2" t="s">
        <v>1844</v>
      </c>
      <c r="AI368" s="2" t="s">
        <v>1844</v>
      </c>
      <c r="AJ368" s="2" t="s">
        <v>1281</v>
      </c>
      <c r="AK368" s="2" t="s">
        <v>1844</v>
      </c>
      <c r="AL368" s="2" t="s">
        <v>154</v>
      </c>
      <c r="AM368" s="2" t="s">
        <v>1844</v>
      </c>
      <c r="AN368" s="2" t="s">
        <v>1844</v>
      </c>
      <c r="AO368" s="2" t="s">
        <v>1857</v>
      </c>
      <c r="AP368" s="2" t="s">
        <v>1857</v>
      </c>
      <c r="AQ368" s="2" t="s">
        <v>1844</v>
      </c>
      <c r="AR368" s="2" t="s">
        <v>1844</v>
      </c>
      <c r="AS368" s="2" t="s">
        <v>1844</v>
      </c>
      <c r="AT368" s="2" t="s">
        <v>1844</v>
      </c>
      <c r="AU368" s="2" t="s">
        <v>1844</v>
      </c>
      <c r="AV368" s="2" t="s">
        <v>1281</v>
      </c>
      <c r="AW368" s="2" t="s">
        <v>5128</v>
      </c>
      <c r="AX368" s="2" t="s">
        <v>1844</v>
      </c>
      <c r="AY368" s="2" t="s">
        <v>1752</v>
      </c>
      <c r="AZ368" s="2" t="s">
        <v>2374</v>
      </c>
      <c r="BA368" s="2" t="s">
        <v>1844</v>
      </c>
      <c r="BB368" s="2" t="s">
        <v>1844</v>
      </c>
      <c r="BC368" s="2" t="s">
        <v>1844</v>
      </c>
      <c r="BD368" s="2" t="s">
        <v>1844</v>
      </c>
      <c r="BE368" s="2" t="s">
        <v>5129</v>
      </c>
      <c r="BF368" s="2" t="s">
        <v>1857</v>
      </c>
      <c r="BG368" s="2" t="s">
        <v>1857</v>
      </c>
      <c r="BH368" s="2" t="s">
        <v>2840</v>
      </c>
      <c r="BI368" s="2" t="s">
        <v>1857</v>
      </c>
      <c r="BJ368" s="2" t="s">
        <v>1877</v>
      </c>
      <c r="BK368" s="2" t="s">
        <v>1844</v>
      </c>
      <c r="BL368" s="2" t="s">
        <v>1025</v>
      </c>
      <c r="BM368" s="2" t="s">
        <v>1844</v>
      </c>
      <c r="BN368" s="2" t="s">
        <v>1882</v>
      </c>
      <c r="BO368" s="2" t="s">
        <v>1844</v>
      </c>
      <c r="BP368" s="2" t="s">
        <v>1844</v>
      </c>
      <c r="BQ368" s="2" t="s">
        <v>5187</v>
      </c>
      <c r="BR368" s="2" t="s">
        <v>1844</v>
      </c>
      <c r="BS368" s="2" t="s">
        <v>1844</v>
      </c>
      <c r="BT368" s="2" t="s">
        <v>5707</v>
      </c>
      <c r="BU368" s="2" t="s">
        <v>1844</v>
      </c>
      <c r="BV368" s="2" t="s">
        <v>1844</v>
      </c>
      <c r="BW368" s="2" t="s">
        <v>1844</v>
      </c>
      <c r="BX368" s="2" t="s">
        <v>1844</v>
      </c>
      <c r="BY368" s="2" t="s">
        <v>1844</v>
      </c>
      <c r="BZ368" s="2" t="s">
        <v>1844</v>
      </c>
      <c r="CA368" s="2" t="s">
        <v>1844</v>
      </c>
      <c r="CB368" s="2" t="s">
        <v>1853</v>
      </c>
      <c r="CC368" s="2" t="s">
        <v>1844</v>
      </c>
      <c r="CD368" s="2" t="s">
        <v>1844</v>
      </c>
      <c r="CE368" s="2" t="s">
        <v>1854</v>
      </c>
      <c r="CF368" s="2" t="s">
        <v>1844</v>
      </c>
      <c r="CG368" s="2" t="s">
        <v>5131</v>
      </c>
      <c r="CH368" s="2" t="s">
        <v>1844</v>
      </c>
      <c r="CI368" s="2" t="s">
        <v>155</v>
      </c>
      <c r="CJ368" s="2" t="s">
        <v>1844</v>
      </c>
      <c r="CK368" s="2" t="s">
        <v>5132</v>
      </c>
      <c r="CL368" s="2" t="s">
        <v>1844</v>
      </c>
      <c r="CM368" s="2" t="s">
        <v>1844</v>
      </c>
      <c r="CN368" s="2" t="s">
        <v>1851</v>
      </c>
      <c r="CO368" s="2" t="s">
        <v>1855</v>
      </c>
      <c r="CP368" s="2" t="s">
        <v>1844</v>
      </c>
      <c r="CQ368" s="2" t="s">
        <v>1844</v>
      </c>
      <c r="CR368" s="2" t="s">
        <v>1847</v>
      </c>
      <c r="CS368" s="2" t="s">
        <v>1884</v>
      </c>
      <c r="CT368" s="2" t="s">
        <v>1844</v>
      </c>
      <c r="CU368" s="2" t="s">
        <v>5133</v>
      </c>
      <c r="CV368" s="2" t="s">
        <v>5134</v>
      </c>
      <c r="CW368" s="3">
        <v>44817</v>
      </c>
      <c r="CX368" s="3">
        <v>44817</v>
      </c>
      <c r="CY368" s="3">
        <v>44817</v>
      </c>
      <c r="CZ368" s="28">
        <v>7670919</v>
      </c>
      <c r="DA368" s="4">
        <v>0</v>
      </c>
      <c r="DB368" s="3"/>
      <c r="DC368" s="3"/>
      <c r="DD368" s="3">
        <v>44817</v>
      </c>
      <c r="DE368" s="3">
        <v>44816</v>
      </c>
      <c r="DF368" s="3"/>
      <c r="DG368" s="3">
        <v>44868</v>
      </c>
      <c r="DH368" s="3">
        <v>44816</v>
      </c>
      <c r="DI368" s="3">
        <v>44816</v>
      </c>
      <c r="DJ368" s="3">
        <v>45348</v>
      </c>
      <c r="DK368" s="28">
        <v>0</v>
      </c>
      <c r="DL368" s="3"/>
      <c r="DM368" s="28">
        <v>0</v>
      </c>
      <c r="DN368" s="28">
        <v>0</v>
      </c>
      <c r="DO368" s="3">
        <v>44817</v>
      </c>
      <c r="DP368" s="2" t="s">
        <v>5135</v>
      </c>
      <c r="DQ368" s="28">
        <v>4483902</v>
      </c>
      <c r="DR368" s="28">
        <v>0</v>
      </c>
      <c r="DS368" s="28">
        <v>4483902</v>
      </c>
      <c r="DT368" s="28">
        <v>7670919</v>
      </c>
      <c r="DU368" s="2" t="s">
        <v>1844</v>
      </c>
    </row>
    <row r="369" spans="1:125" x14ac:dyDescent="0.25">
      <c r="A369" s="2" t="s">
        <v>2828</v>
      </c>
      <c r="B369" s="2" t="s">
        <v>1279</v>
      </c>
      <c r="C369" s="2" t="s">
        <v>238</v>
      </c>
      <c r="D369" s="2" t="s">
        <v>239</v>
      </c>
      <c r="E369" s="2" t="s">
        <v>1431</v>
      </c>
      <c r="F369" s="2" t="s">
        <v>5697</v>
      </c>
      <c r="G369" s="2" t="s">
        <v>10</v>
      </c>
      <c r="H369" s="2" t="s">
        <v>8</v>
      </c>
      <c r="I369" s="2" t="s">
        <v>5121</v>
      </c>
      <c r="J369" s="2" t="s">
        <v>5122</v>
      </c>
      <c r="K369" s="2" t="s">
        <v>1281</v>
      </c>
      <c r="L369" s="2" t="s">
        <v>5148</v>
      </c>
      <c r="M369" s="2" t="s">
        <v>2827</v>
      </c>
      <c r="N369" s="2" t="s">
        <v>1276</v>
      </c>
      <c r="O369" s="2" t="s">
        <v>1846</v>
      </c>
      <c r="P369" s="2" t="s">
        <v>1844</v>
      </c>
      <c r="Q369" s="2" t="s">
        <v>1299</v>
      </c>
      <c r="R369" s="2" t="s">
        <v>1844</v>
      </c>
      <c r="S369" s="2" t="s">
        <v>1844</v>
      </c>
      <c r="T369" s="2" t="s">
        <v>1278</v>
      </c>
      <c r="U369" s="2" t="s">
        <v>1844</v>
      </c>
      <c r="V369" s="2" t="s">
        <v>1844</v>
      </c>
      <c r="W369" s="2" t="s">
        <v>5125</v>
      </c>
      <c r="X369" s="2" t="s">
        <v>5126</v>
      </c>
      <c r="Y369" s="2" t="s">
        <v>1856</v>
      </c>
      <c r="Z369" s="2" t="s">
        <v>1281</v>
      </c>
      <c r="AA369" s="2" t="s">
        <v>1281</v>
      </c>
      <c r="AB369" s="2" t="s">
        <v>5127</v>
      </c>
      <c r="AC369" s="2" t="s">
        <v>1852</v>
      </c>
      <c r="AD369" s="2" t="s">
        <v>1844</v>
      </c>
      <c r="AE369" s="2" t="s">
        <v>1844</v>
      </c>
      <c r="AF369" s="2" t="s">
        <v>1844</v>
      </c>
      <c r="AG369" s="2" t="s">
        <v>1844</v>
      </c>
      <c r="AH369" s="2" t="s">
        <v>1844</v>
      </c>
      <c r="AI369" s="2" t="s">
        <v>1844</v>
      </c>
      <c r="AJ369" s="2" t="s">
        <v>1281</v>
      </c>
      <c r="AK369" s="2" t="s">
        <v>1844</v>
      </c>
      <c r="AL369" s="2" t="s">
        <v>185</v>
      </c>
      <c r="AM369" s="2" t="s">
        <v>1844</v>
      </c>
      <c r="AN369" s="2" t="s">
        <v>1844</v>
      </c>
      <c r="AO369" s="2" t="s">
        <v>1857</v>
      </c>
      <c r="AP369" s="2" t="s">
        <v>1857</v>
      </c>
      <c r="AQ369" s="2" t="s">
        <v>1844</v>
      </c>
      <c r="AR369" s="2" t="s">
        <v>1844</v>
      </c>
      <c r="AS369" s="2" t="s">
        <v>1844</v>
      </c>
      <c r="AT369" s="2" t="s">
        <v>1844</v>
      </c>
      <c r="AU369" s="2" t="s">
        <v>1844</v>
      </c>
      <c r="AV369" s="2" t="s">
        <v>1281</v>
      </c>
      <c r="AW369" s="2" t="s">
        <v>5128</v>
      </c>
      <c r="AX369" s="2" t="s">
        <v>1844</v>
      </c>
      <c r="AY369" s="2" t="s">
        <v>1752</v>
      </c>
      <c r="AZ369" s="2" t="s">
        <v>2125</v>
      </c>
      <c r="BA369" s="2" t="s">
        <v>1844</v>
      </c>
      <c r="BB369" s="2" t="s">
        <v>1844</v>
      </c>
      <c r="BC369" s="2" t="s">
        <v>1844</v>
      </c>
      <c r="BD369" s="2" t="s">
        <v>1844</v>
      </c>
      <c r="BE369" s="2" t="s">
        <v>5129</v>
      </c>
      <c r="BF369" s="2" t="s">
        <v>1905</v>
      </c>
      <c r="BG369" s="2" t="s">
        <v>1905</v>
      </c>
      <c r="BH369" s="2" t="s">
        <v>2830</v>
      </c>
      <c r="BI369" s="2" t="s">
        <v>1857</v>
      </c>
      <c r="BJ369" s="2" t="s">
        <v>2536</v>
      </c>
      <c r="BK369" s="2" t="s">
        <v>1844</v>
      </c>
      <c r="BL369" s="2" t="s">
        <v>1025</v>
      </c>
      <c r="BM369" s="2" t="s">
        <v>1844</v>
      </c>
      <c r="BN369" s="2" t="s">
        <v>1844</v>
      </c>
      <c r="BO369" s="2" t="s">
        <v>1844</v>
      </c>
      <c r="BP369" s="2" t="s">
        <v>1844</v>
      </c>
      <c r="BQ369" s="2" t="s">
        <v>5187</v>
      </c>
      <c r="BR369" s="2" t="s">
        <v>1844</v>
      </c>
      <c r="BS369" s="2" t="s">
        <v>1844</v>
      </c>
      <c r="BT369" s="2" t="s">
        <v>5708</v>
      </c>
      <c r="BU369" s="2" t="s">
        <v>1844</v>
      </c>
      <c r="BV369" s="2" t="s">
        <v>1844</v>
      </c>
      <c r="BW369" s="2" t="s">
        <v>1844</v>
      </c>
      <c r="BX369" s="2" t="s">
        <v>1844</v>
      </c>
      <c r="BY369" s="2" t="s">
        <v>1844</v>
      </c>
      <c r="BZ369" s="2" t="s">
        <v>1844</v>
      </c>
      <c r="CA369" s="2" t="s">
        <v>1844</v>
      </c>
      <c r="CB369" s="2" t="s">
        <v>1853</v>
      </c>
      <c r="CC369" s="2" t="s">
        <v>1844</v>
      </c>
      <c r="CD369" s="2" t="s">
        <v>1844</v>
      </c>
      <c r="CE369" s="2" t="s">
        <v>1854</v>
      </c>
      <c r="CF369" s="2" t="s">
        <v>1844</v>
      </c>
      <c r="CG369" s="2" t="s">
        <v>5131</v>
      </c>
      <c r="CH369" s="2" t="s">
        <v>1844</v>
      </c>
      <c r="CI369" s="2" t="s">
        <v>240</v>
      </c>
      <c r="CJ369" s="2" t="s">
        <v>1844</v>
      </c>
      <c r="CK369" s="2" t="s">
        <v>5132</v>
      </c>
      <c r="CL369" s="2" t="s">
        <v>1844</v>
      </c>
      <c r="CM369" s="2" t="s">
        <v>1844</v>
      </c>
      <c r="CN369" s="2" t="s">
        <v>1851</v>
      </c>
      <c r="CO369" s="2" t="s">
        <v>1855</v>
      </c>
      <c r="CP369" s="2" t="s">
        <v>1844</v>
      </c>
      <c r="CQ369" s="2" t="s">
        <v>1844</v>
      </c>
      <c r="CR369" s="2" t="s">
        <v>1847</v>
      </c>
      <c r="CS369" s="2" t="s">
        <v>1844</v>
      </c>
      <c r="CT369" s="2" t="s">
        <v>1844</v>
      </c>
      <c r="CU369" s="2" t="s">
        <v>5133</v>
      </c>
      <c r="CV369" s="2" t="s">
        <v>5134</v>
      </c>
      <c r="CW369" s="3">
        <v>44811</v>
      </c>
      <c r="CX369" s="3">
        <v>44811</v>
      </c>
      <c r="CY369" s="3">
        <v>44809</v>
      </c>
      <c r="CZ369" s="28">
        <v>866405</v>
      </c>
      <c r="DA369" s="4">
        <v>0</v>
      </c>
      <c r="DB369" s="3"/>
      <c r="DC369" s="3"/>
      <c r="DD369" s="3">
        <v>44809</v>
      </c>
      <c r="DE369" s="3">
        <v>44809</v>
      </c>
      <c r="DF369" s="3"/>
      <c r="DG369" s="3">
        <v>44811</v>
      </c>
      <c r="DH369" s="3">
        <v>44809</v>
      </c>
      <c r="DI369" s="3">
        <v>44809</v>
      </c>
      <c r="DJ369" s="3">
        <v>45348</v>
      </c>
      <c r="DK369" s="28">
        <v>0</v>
      </c>
      <c r="DL369" s="3"/>
      <c r="DM369" s="28">
        <v>0</v>
      </c>
      <c r="DN369" s="28">
        <v>0</v>
      </c>
      <c r="DO369" s="3">
        <v>44811</v>
      </c>
      <c r="DP369" s="2" t="s">
        <v>5135</v>
      </c>
      <c r="DQ369" s="28">
        <v>4018915</v>
      </c>
      <c r="DR369" s="28">
        <v>0</v>
      </c>
      <c r="DS369" s="28">
        <v>4018915</v>
      </c>
      <c r="DT369" s="28">
        <v>866405</v>
      </c>
      <c r="DU369" s="2" t="s">
        <v>1844</v>
      </c>
    </row>
    <row r="370" spans="1:125" x14ac:dyDescent="0.25">
      <c r="A370" s="2" t="s">
        <v>2802</v>
      </c>
      <c r="B370" s="2" t="s">
        <v>1295</v>
      </c>
      <c r="C370" s="2" t="s">
        <v>51</v>
      </c>
      <c r="D370" s="2" t="s">
        <v>52</v>
      </c>
      <c r="E370" s="2" t="s">
        <v>1429</v>
      </c>
      <c r="F370" s="2" t="s">
        <v>5697</v>
      </c>
      <c r="G370" s="2" t="s">
        <v>10</v>
      </c>
      <c r="H370" s="2" t="s">
        <v>60</v>
      </c>
      <c r="I370" s="2" t="s">
        <v>5121</v>
      </c>
      <c r="J370" s="2" t="s">
        <v>5122</v>
      </c>
      <c r="K370" s="2" t="s">
        <v>1281</v>
      </c>
      <c r="L370" s="2" t="s">
        <v>5139</v>
      </c>
      <c r="M370" s="2" t="s">
        <v>2801</v>
      </c>
      <c r="N370" s="2" t="s">
        <v>1276</v>
      </c>
      <c r="O370" s="2" t="s">
        <v>1870</v>
      </c>
      <c r="P370" s="2" t="s">
        <v>1844</v>
      </c>
      <c r="Q370" s="2" t="s">
        <v>1299</v>
      </c>
      <c r="R370" s="2" t="s">
        <v>1844</v>
      </c>
      <c r="S370" s="2" t="s">
        <v>1875</v>
      </c>
      <c r="T370" s="2" t="s">
        <v>1278</v>
      </c>
      <c r="U370" s="2" t="s">
        <v>1844</v>
      </c>
      <c r="V370" s="2" t="s">
        <v>1844</v>
      </c>
      <c r="W370" s="2" t="s">
        <v>5125</v>
      </c>
      <c r="X370" s="2" t="s">
        <v>5126</v>
      </c>
      <c r="Y370" s="2" t="s">
        <v>1871</v>
      </c>
      <c r="Z370" s="2" t="s">
        <v>1281</v>
      </c>
      <c r="AA370" s="2" t="s">
        <v>1281</v>
      </c>
      <c r="AB370" s="2" t="s">
        <v>5127</v>
      </c>
      <c r="AC370" s="2" t="s">
        <v>1852</v>
      </c>
      <c r="AD370" s="2" t="s">
        <v>1844</v>
      </c>
      <c r="AE370" s="2" t="s">
        <v>1844</v>
      </c>
      <c r="AF370" s="2" t="s">
        <v>1873</v>
      </c>
      <c r="AG370" s="2" t="s">
        <v>1844</v>
      </c>
      <c r="AH370" s="2" t="s">
        <v>1844</v>
      </c>
      <c r="AI370" s="2" t="s">
        <v>1844</v>
      </c>
      <c r="AJ370" s="2" t="s">
        <v>1281</v>
      </c>
      <c r="AK370" s="2" t="s">
        <v>1844</v>
      </c>
      <c r="AL370" s="2" t="s">
        <v>53</v>
      </c>
      <c r="AM370" s="2" t="s">
        <v>1844</v>
      </c>
      <c r="AN370" s="2" t="s">
        <v>1844</v>
      </c>
      <c r="AO370" s="2" t="s">
        <v>1857</v>
      </c>
      <c r="AP370" s="2" t="s">
        <v>1857</v>
      </c>
      <c r="AQ370" s="2" t="s">
        <v>1844</v>
      </c>
      <c r="AR370" s="2" t="s">
        <v>1844</v>
      </c>
      <c r="AS370" s="2" t="s">
        <v>1844</v>
      </c>
      <c r="AT370" s="2" t="s">
        <v>1844</v>
      </c>
      <c r="AU370" s="2" t="s">
        <v>1844</v>
      </c>
      <c r="AV370" s="2" t="s">
        <v>1281</v>
      </c>
      <c r="AW370" s="2" t="s">
        <v>5128</v>
      </c>
      <c r="AX370" s="2" t="s">
        <v>1844</v>
      </c>
      <c r="AY370" s="2" t="s">
        <v>1752</v>
      </c>
      <c r="AZ370" s="2" t="s">
        <v>2071</v>
      </c>
      <c r="BA370" s="2" t="s">
        <v>1844</v>
      </c>
      <c r="BB370" s="2" t="s">
        <v>1844</v>
      </c>
      <c r="BC370" s="2" t="s">
        <v>1844</v>
      </c>
      <c r="BD370" s="2" t="s">
        <v>1844</v>
      </c>
      <c r="BE370" s="2" t="s">
        <v>5129</v>
      </c>
      <c r="BF370" s="2" t="s">
        <v>1905</v>
      </c>
      <c r="BG370" s="2" t="s">
        <v>1905</v>
      </c>
      <c r="BH370" s="2" t="s">
        <v>2805</v>
      </c>
      <c r="BI370" s="2" t="s">
        <v>1857</v>
      </c>
      <c r="BJ370" s="2" t="s">
        <v>2804</v>
      </c>
      <c r="BK370" s="2" t="s">
        <v>1844</v>
      </c>
      <c r="BL370" s="2" t="s">
        <v>1015</v>
      </c>
      <c r="BM370" s="2" t="s">
        <v>1844</v>
      </c>
      <c r="BN370" s="2" t="s">
        <v>1872</v>
      </c>
      <c r="BO370" s="2" t="s">
        <v>1844</v>
      </c>
      <c r="BP370" s="2" t="s">
        <v>1844</v>
      </c>
      <c r="BQ370" s="2" t="s">
        <v>5187</v>
      </c>
      <c r="BR370" s="2" t="s">
        <v>1844</v>
      </c>
      <c r="BS370" s="2" t="s">
        <v>1844</v>
      </c>
      <c r="BT370" s="2" t="s">
        <v>5709</v>
      </c>
      <c r="BU370" s="2" t="s">
        <v>1844</v>
      </c>
      <c r="BV370" s="2" t="s">
        <v>1844</v>
      </c>
      <c r="BW370" s="2" t="s">
        <v>1844</v>
      </c>
      <c r="BX370" s="2" t="s">
        <v>1844</v>
      </c>
      <c r="BY370" s="2" t="s">
        <v>1844</v>
      </c>
      <c r="BZ370" s="2" t="s">
        <v>1844</v>
      </c>
      <c r="CA370" s="2" t="s">
        <v>1844</v>
      </c>
      <c r="CB370" s="2" t="s">
        <v>1853</v>
      </c>
      <c r="CC370" s="2" t="s">
        <v>1844</v>
      </c>
      <c r="CD370" s="2" t="s">
        <v>1844</v>
      </c>
      <c r="CE370" s="2" t="s">
        <v>1854</v>
      </c>
      <c r="CF370" s="2" t="s">
        <v>1844</v>
      </c>
      <c r="CG370" s="2" t="s">
        <v>1844</v>
      </c>
      <c r="CH370" s="2" t="s">
        <v>1844</v>
      </c>
      <c r="CI370" s="2" t="s">
        <v>55</v>
      </c>
      <c r="CJ370" s="2" t="s">
        <v>1844</v>
      </c>
      <c r="CK370" s="2" t="s">
        <v>5132</v>
      </c>
      <c r="CL370" s="2" t="s">
        <v>1844</v>
      </c>
      <c r="CM370" s="2" t="s">
        <v>1844</v>
      </c>
      <c r="CN370" s="2" t="s">
        <v>1851</v>
      </c>
      <c r="CO370" s="2" t="s">
        <v>1855</v>
      </c>
      <c r="CP370" s="2" t="s">
        <v>1844</v>
      </c>
      <c r="CQ370" s="2" t="s">
        <v>1844</v>
      </c>
      <c r="CR370" s="2" t="s">
        <v>1847</v>
      </c>
      <c r="CS370" s="2" t="s">
        <v>1876</v>
      </c>
      <c r="CT370" s="2" t="s">
        <v>1844</v>
      </c>
      <c r="CU370" s="2" t="s">
        <v>1844</v>
      </c>
      <c r="CV370" s="2" t="s">
        <v>5134</v>
      </c>
      <c r="CW370" s="3">
        <v>44803</v>
      </c>
      <c r="CX370" s="3">
        <v>44802</v>
      </c>
      <c r="CY370" s="3">
        <v>44802</v>
      </c>
      <c r="CZ370" s="28">
        <v>6257706</v>
      </c>
      <c r="DA370" s="4">
        <v>0</v>
      </c>
      <c r="DB370" s="3"/>
      <c r="DC370" s="3"/>
      <c r="DD370" s="3">
        <v>44802</v>
      </c>
      <c r="DE370" s="3">
        <v>44802</v>
      </c>
      <c r="DF370" s="3"/>
      <c r="DG370" s="3">
        <v>44807</v>
      </c>
      <c r="DH370" s="3">
        <v>44802</v>
      </c>
      <c r="DI370" s="3">
        <v>44802</v>
      </c>
      <c r="DJ370" s="3">
        <v>45348</v>
      </c>
      <c r="DK370" s="28">
        <v>0</v>
      </c>
      <c r="DL370" s="3"/>
      <c r="DM370" s="28">
        <v>0</v>
      </c>
      <c r="DN370" s="28">
        <v>0</v>
      </c>
      <c r="DO370" s="3">
        <v>44802</v>
      </c>
      <c r="DP370" s="2" t="s">
        <v>5135</v>
      </c>
      <c r="DQ370" s="28">
        <v>4168667</v>
      </c>
      <c r="DR370" s="28">
        <v>0</v>
      </c>
      <c r="DS370" s="28">
        <v>4168667</v>
      </c>
      <c r="DT370" s="28">
        <v>6257706</v>
      </c>
      <c r="DU370" s="2" t="s">
        <v>1844</v>
      </c>
    </row>
    <row r="371" spans="1:125" x14ac:dyDescent="0.25">
      <c r="A371" s="2" t="s">
        <v>2785</v>
      </c>
      <c r="B371" s="2" t="s">
        <v>1298</v>
      </c>
      <c r="C371" s="2" t="s">
        <v>118</v>
      </c>
      <c r="D371" s="2" t="s">
        <v>119</v>
      </c>
      <c r="E371" s="2" t="s">
        <v>1427</v>
      </c>
      <c r="F371" s="2" t="s">
        <v>5697</v>
      </c>
      <c r="G371" s="2" t="s">
        <v>10</v>
      </c>
      <c r="H371" s="2" t="s">
        <v>67</v>
      </c>
      <c r="I371" s="2" t="s">
        <v>5121</v>
      </c>
      <c r="J371" s="2" t="s">
        <v>5122</v>
      </c>
      <c r="K371" s="2" t="s">
        <v>1281</v>
      </c>
      <c r="L371" s="2" t="s">
        <v>5123</v>
      </c>
      <c r="M371" s="2" t="s">
        <v>2784</v>
      </c>
      <c r="N371" s="2" t="s">
        <v>1276</v>
      </c>
      <c r="O371" s="2" t="s">
        <v>1992</v>
      </c>
      <c r="P371" s="2" t="s">
        <v>1844</v>
      </c>
      <c r="Q371" s="2" t="s">
        <v>1296</v>
      </c>
      <c r="R371" s="2" t="s">
        <v>1844</v>
      </c>
      <c r="S371" s="2" t="s">
        <v>2001</v>
      </c>
      <c r="T371" s="2" t="s">
        <v>1278</v>
      </c>
      <c r="U371" s="2" t="s">
        <v>1844</v>
      </c>
      <c r="V371" s="2" t="s">
        <v>1844</v>
      </c>
      <c r="W371" s="2" t="s">
        <v>5125</v>
      </c>
      <c r="X371" s="2" t="s">
        <v>5126</v>
      </c>
      <c r="Y371" s="2" t="s">
        <v>1914</v>
      </c>
      <c r="Z371" s="2" t="s">
        <v>1281</v>
      </c>
      <c r="AA371" s="2" t="s">
        <v>1281</v>
      </c>
      <c r="AB371" s="2" t="s">
        <v>5127</v>
      </c>
      <c r="AC371" s="2" t="s">
        <v>1852</v>
      </c>
      <c r="AD371" s="2" t="s">
        <v>1844</v>
      </c>
      <c r="AE371" s="2" t="s">
        <v>1844</v>
      </c>
      <c r="AF371" s="2" t="s">
        <v>1844</v>
      </c>
      <c r="AG371" s="2" t="s">
        <v>1844</v>
      </c>
      <c r="AH371" s="2" t="s">
        <v>1844</v>
      </c>
      <c r="AI371" s="2" t="s">
        <v>1844</v>
      </c>
      <c r="AJ371" s="2" t="s">
        <v>1281</v>
      </c>
      <c r="AK371" s="2" t="s">
        <v>1844</v>
      </c>
      <c r="AL371" s="2" t="s">
        <v>120</v>
      </c>
      <c r="AM371" s="2" t="s">
        <v>1844</v>
      </c>
      <c r="AN371" s="2" t="s">
        <v>1844</v>
      </c>
      <c r="AO371" s="2" t="s">
        <v>1857</v>
      </c>
      <c r="AP371" s="2" t="s">
        <v>1857</v>
      </c>
      <c r="AQ371" s="2" t="s">
        <v>1844</v>
      </c>
      <c r="AR371" s="2" t="s">
        <v>1844</v>
      </c>
      <c r="AS371" s="2" t="s">
        <v>1844</v>
      </c>
      <c r="AT371" s="2" t="s">
        <v>1844</v>
      </c>
      <c r="AU371" s="2" t="s">
        <v>1844</v>
      </c>
      <c r="AV371" s="2" t="s">
        <v>1281</v>
      </c>
      <c r="AW371" s="2" t="s">
        <v>5128</v>
      </c>
      <c r="AX371" s="2" t="s">
        <v>1844</v>
      </c>
      <c r="AY371" s="2" t="s">
        <v>1752</v>
      </c>
      <c r="AZ371" s="2" t="s">
        <v>2195</v>
      </c>
      <c r="BA371" s="2" t="s">
        <v>1844</v>
      </c>
      <c r="BB371" s="2" t="s">
        <v>1844</v>
      </c>
      <c r="BC371" s="2" t="s">
        <v>1844</v>
      </c>
      <c r="BD371" s="2" t="s">
        <v>1844</v>
      </c>
      <c r="BE371" s="2" t="s">
        <v>5129</v>
      </c>
      <c r="BF371" s="2" t="s">
        <v>2190</v>
      </c>
      <c r="BG371" s="2" t="s">
        <v>2190</v>
      </c>
      <c r="BH371" s="2" t="s">
        <v>2788</v>
      </c>
      <c r="BI371" s="2" t="s">
        <v>1857</v>
      </c>
      <c r="BJ371" s="2" t="s">
        <v>2519</v>
      </c>
      <c r="BK371" s="2" t="s">
        <v>1844</v>
      </c>
      <c r="BL371" s="2" t="s">
        <v>1025</v>
      </c>
      <c r="BM371" s="2" t="s">
        <v>1844</v>
      </c>
      <c r="BN371" s="2" t="s">
        <v>1999</v>
      </c>
      <c r="BO371" s="2" t="s">
        <v>1844</v>
      </c>
      <c r="BP371" s="2" t="s">
        <v>1844</v>
      </c>
      <c r="BQ371" s="2" t="s">
        <v>5187</v>
      </c>
      <c r="BR371" s="2" t="s">
        <v>1844</v>
      </c>
      <c r="BS371" s="2" t="s">
        <v>1844</v>
      </c>
      <c r="BT371" s="2" t="s">
        <v>5710</v>
      </c>
      <c r="BU371" s="2" t="s">
        <v>1844</v>
      </c>
      <c r="BV371" s="2" t="s">
        <v>1844</v>
      </c>
      <c r="BW371" s="2" t="s">
        <v>1844</v>
      </c>
      <c r="BX371" s="2" t="s">
        <v>1844</v>
      </c>
      <c r="BY371" s="2" t="s">
        <v>1844</v>
      </c>
      <c r="BZ371" s="2" t="s">
        <v>1844</v>
      </c>
      <c r="CA371" s="2" t="s">
        <v>1844</v>
      </c>
      <c r="CB371" s="2" t="s">
        <v>1853</v>
      </c>
      <c r="CC371" s="2" t="s">
        <v>1844</v>
      </c>
      <c r="CD371" s="2" t="s">
        <v>1844</v>
      </c>
      <c r="CE371" s="2" t="s">
        <v>1854</v>
      </c>
      <c r="CF371" s="2" t="s">
        <v>1844</v>
      </c>
      <c r="CG371" s="2" t="s">
        <v>5131</v>
      </c>
      <c r="CH371" s="2" t="s">
        <v>1844</v>
      </c>
      <c r="CI371" s="2" t="s">
        <v>121</v>
      </c>
      <c r="CJ371" s="2" t="s">
        <v>1844</v>
      </c>
      <c r="CK371" s="2" t="s">
        <v>5132</v>
      </c>
      <c r="CL371" s="2" t="s">
        <v>1844</v>
      </c>
      <c r="CM371" s="2" t="s">
        <v>1844</v>
      </c>
      <c r="CN371" s="2" t="s">
        <v>1851</v>
      </c>
      <c r="CO371" s="2" t="s">
        <v>1855</v>
      </c>
      <c r="CP371" s="2" t="s">
        <v>1844</v>
      </c>
      <c r="CQ371" s="2" t="s">
        <v>1844</v>
      </c>
      <c r="CR371" s="2" t="s">
        <v>1847</v>
      </c>
      <c r="CS371" s="2" t="s">
        <v>2002</v>
      </c>
      <c r="CT371" s="2" t="s">
        <v>1844</v>
      </c>
      <c r="CU371" s="2" t="s">
        <v>5133</v>
      </c>
      <c r="CV371" s="2" t="s">
        <v>5134</v>
      </c>
      <c r="CW371" s="3">
        <v>44797</v>
      </c>
      <c r="CX371" s="3">
        <v>44797</v>
      </c>
      <c r="CY371" s="3">
        <v>44797</v>
      </c>
      <c r="CZ371" s="28">
        <v>433224</v>
      </c>
      <c r="DA371" s="4">
        <v>0</v>
      </c>
      <c r="DB371" s="3"/>
      <c r="DC371" s="3"/>
      <c r="DD371" s="3">
        <v>44797</v>
      </c>
      <c r="DE371" s="3">
        <v>44797</v>
      </c>
      <c r="DF371" s="3"/>
      <c r="DG371" s="3">
        <v>44815</v>
      </c>
      <c r="DH371" s="3">
        <v>44797</v>
      </c>
      <c r="DI371" s="3">
        <v>44797</v>
      </c>
      <c r="DJ371" s="3">
        <v>45348</v>
      </c>
      <c r="DK371" s="28">
        <v>0</v>
      </c>
      <c r="DL371" s="3"/>
      <c r="DM371" s="28">
        <v>0</v>
      </c>
      <c r="DN371" s="28">
        <v>0</v>
      </c>
      <c r="DO371" s="3">
        <v>44797</v>
      </c>
      <c r="DP371" s="2" t="s">
        <v>5135</v>
      </c>
      <c r="DQ371" s="28">
        <v>176206</v>
      </c>
      <c r="DR371" s="28">
        <v>0</v>
      </c>
      <c r="DS371" s="28">
        <v>176206</v>
      </c>
      <c r="DT371" s="28">
        <v>433224</v>
      </c>
      <c r="DU371" s="2" t="s">
        <v>1844</v>
      </c>
    </row>
    <row r="372" spans="1:125" x14ac:dyDescent="0.25">
      <c r="A372" s="2" t="s">
        <v>3116</v>
      </c>
      <c r="B372" s="2" t="s">
        <v>1291</v>
      </c>
      <c r="C372" s="2" t="s">
        <v>405</v>
      </c>
      <c r="D372" s="2" t="s">
        <v>406</v>
      </c>
      <c r="E372" s="2" t="s">
        <v>1470</v>
      </c>
      <c r="F372" s="2" t="s">
        <v>5697</v>
      </c>
      <c r="G372" s="2" t="s">
        <v>10</v>
      </c>
      <c r="H372" s="2" t="s">
        <v>54</v>
      </c>
      <c r="I372" s="2" t="s">
        <v>5121</v>
      </c>
      <c r="J372" s="2" t="s">
        <v>5122</v>
      </c>
      <c r="K372" s="2" t="s">
        <v>1281</v>
      </c>
      <c r="L372" s="2" t="s">
        <v>5139</v>
      </c>
      <c r="M372" s="2" t="s">
        <v>3115</v>
      </c>
      <c r="N372" s="2" t="s">
        <v>1276</v>
      </c>
      <c r="O372" s="2" t="s">
        <v>1844</v>
      </c>
      <c r="P372" s="2" t="s">
        <v>1844</v>
      </c>
      <c r="Q372" s="2" t="s">
        <v>1292</v>
      </c>
      <c r="R372" s="2" t="s">
        <v>1844</v>
      </c>
      <c r="S372" s="2" t="s">
        <v>1844</v>
      </c>
      <c r="T372" s="2" t="s">
        <v>1278</v>
      </c>
      <c r="U372" s="2" t="s">
        <v>1844</v>
      </c>
      <c r="V372" s="2" t="s">
        <v>1844</v>
      </c>
      <c r="W372" s="2" t="s">
        <v>5125</v>
      </c>
      <c r="X372" s="2" t="s">
        <v>5126</v>
      </c>
      <c r="Y372" s="2" t="s">
        <v>1866</v>
      </c>
      <c r="Z372" s="2" t="s">
        <v>1281</v>
      </c>
      <c r="AA372" s="2" t="s">
        <v>1281</v>
      </c>
      <c r="AB372" s="2" t="s">
        <v>5127</v>
      </c>
      <c r="AC372" s="2" t="s">
        <v>1852</v>
      </c>
      <c r="AD372" s="2" t="s">
        <v>1844</v>
      </c>
      <c r="AE372" s="2" t="s">
        <v>1844</v>
      </c>
      <c r="AF372" s="2" t="s">
        <v>1844</v>
      </c>
      <c r="AG372" s="2" t="s">
        <v>1844</v>
      </c>
      <c r="AH372" s="2" t="s">
        <v>1844</v>
      </c>
      <c r="AI372" s="2" t="s">
        <v>1844</v>
      </c>
      <c r="AJ372" s="2" t="s">
        <v>1281</v>
      </c>
      <c r="AK372" s="2" t="s">
        <v>1844</v>
      </c>
      <c r="AL372" s="2" t="s">
        <v>154</v>
      </c>
      <c r="AM372" s="2" t="s">
        <v>1844</v>
      </c>
      <c r="AN372" s="2" t="s">
        <v>1844</v>
      </c>
      <c r="AO372" s="2" t="s">
        <v>1857</v>
      </c>
      <c r="AP372" s="2" t="s">
        <v>1857</v>
      </c>
      <c r="AQ372" s="2" t="s">
        <v>1844</v>
      </c>
      <c r="AR372" s="2" t="s">
        <v>1844</v>
      </c>
      <c r="AS372" s="2" t="s">
        <v>1844</v>
      </c>
      <c r="AT372" s="2" t="s">
        <v>1844</v>
      </c>
      <c r="AU372" s="2" t="s">
        <v>1844</v>
      </c>
      <c r="AV372" s="2" t="s">
        <v>1281</v>
      </c>
      <c r="AW372" s="2" t="s">
        <v>5128</v>
      </c>
      <c r="AX372" s="2" t="s">
        <v>1844</v>
      </c>
      <c r="AY372" s="2" t="s">
        <v>1752</v>
      </c>
      <c r="AZ372" s="2" t="s">
        <v>2030</v>
      </c>
      <c r="BA372" s="2" t="s">
        <v>1844</v>
      </c>
      <c r="BB372" s="2" t="s">
        <v>1844</v>
      </c>
      <c r="BC372" s="2" t="s">
        <v>1844</v>
      </c>
      <c r="BD372" s="2" t="s">
        <v>1844</v>
      </c>
      <c r="BE372" s="2" t="s">
        <v>5129</v>
      </c>
      <c r="BF372" s="2" t="s">
        <v>1905</v>
      </c>
      <c r="BG372" s="2" t="s">
        <v>1905</v>
      </c>
      <c r="BH372" s="2" t="s">
        <v>3117</v>
      </c>
      <c r="BI372" s="2" t="s">
        <v>1857</v>
      </c>
      <c r="BJ372" s="2" t="s">
        <v>2385</v>
      </c>
      <c r="BK372" s="2" t="s">
        <v>1844</v>
      </c>
      <c r="BL372" s="2" t="s">
        <v>1025</v>
      </c>
      <c r="BM372" s="2" t="s">
        <v>1844</v>
      </c>
      <c r="BN372" s="2" t="s">
        <v>1844</v>
      </c>
      <c r="BO372" s="2" t="s">
        <v>1844</v>
      </c>
      <c r="BP372" s="2" t="s">
        <v>1844</v>
      </c>
      <c r="BQ372" s="2" t="s">
        <v>5187</v>
      </c>
      <c r="BR372" s="2" t="s">
        <v>1844</v>
      </c>
      <c r="BS372" s="2" t="s">
        <v>1844</v>
      </c>
      <c r="BT372" s="2" t="s">
        <v>5711</v>
      </c>
      <c r="BU372" s="2" t="s">
        <v>1844</v>
      </c>
      <c r="BV372" s="2" t="s">
        <v>1844</v>
      </c>
      <c r="BW372" s="2" t="s">
        <v>1844</v>
      </c>
      <c r="BX372" s="2" t="s">
        <v>1844</v>
      </c>
      <c r="BY372" s="2" t="s">
        <v>1844</v>
      </c>
      <c r="BZ372" s="2" t="s">
        <v>1844</v>
      </c>
      <c r="CA372" s="2" t="s">
        <v>1844</v>
      </c>
      <c r="CB372" s="2" t="s">
        <v>1853</v>
      </c>
      <c r="CC372" s="2" t="s">
        <v>1844</v>
      </c>
      <c r="CD372" s="2" t="s">
        <v>1844</v>
      </c>
      <c r="CE372" s="2" t="s">
        <v>1854</v>
      </c>
      <c r="CF372" s="2" t="s">
        <v>1844</v>
      </c>
      <c r="CG372" s="2" t="s">
        <v>5131</v>
      </c>
      <c r="CH372" s="2" t="s">
        <v>1844</v>
      </c>
      <c r="CI372" s="2" t="s">
        <v>155</v>
      </c>
      <c r="CJ372" s="2" t="s">
        <v>1844</v>
      </c>
      <c r="CK372" s="2" t="s">
        <v>5132</v>
      </c>
      <c r="CL372" s="2" t="s">
        <v>1844</v>
      </c>
      <c r="CM372" s="2" t="s">
        <v>1844</v>
      </c>
      <c r="CN372" s="2" t="s">
        <v>1851</v>
      </c>
      <c r="CO372" s="2" t="s">
        <v>1855</v>
      </c>
      <c r="CP372" s="2" t="s">
        <v>1844</v>
      </c>
      <c r="CQ372" s="2" t="s">
        <v>1844</v>
      </c>
      <c r="CR372" s="2" t="s">
        <v>1844</v>
      </c>
      <c r="CS372" s="2" t="s">
        <v>1844</v>
      </c>
      <c r="CT372" s="2" t="s">
        <v>1844</v>
      </c>
      <c r="CU372" s="2" t="s">
        <v>5133</v>
      </c>
      <c r="CV372" s="2" t="s">
        <v>5134</v>
      </c>
      <c r="CW372" s="3">
        <v>44894</v>
      </c>
      <c r="CX372" s="3">
        <v>44894</v>
      </c>
      <c r="CY372" s="3">
        <v>44894</v>
      </c>
      <c r="CZ372" s="28">
        <v>632428</v>
      </c>
      <c r="DA372" s="4">
        <v>0</v>
      </c>
      <c r="DB372" s="3"/>
      <c r="DC372" s="3"/>
      <c r="DD372" s="3">
        <v>44894</v>
      </c>
      <c r="DE372" s="3">
        <v>44894</v>
      </c>
      <c r="DF372" s="3"/>
      <c r="DG372" s="3">
        <v>44896</v>
      </c>
      <c r="DH372" s="3">
        <v>44894</v>
      </c>
      <c r="DI372" s="3">
        <v>44894</v>
      </c>
      <c r="DJ372" s="3">
        <v>45348</v>
      </c>
      <c r="DK372" s="28">
        <v>0</v>
      </c>
      <c r="DL372" s="3"/>
      <c r="DM372" s="28">
        <v>0</v>
      </c>
      <c r="DN372" s="28">
        <v>0</v>
      </c>
      <c r="DO372" s="3">
        <v>44894</v>
      </c>
      <c r="DP372" s="2" t="s">
        <v>5135</v>
      </c>
      <c r="DQ372" s="28">
        <v>117364</v>
      </c>
      <c r="DR372" s="28">
        <v>0</v>
      </c>
      <c r="DS372" s="28">
        <v>117364</v>
      </c>
      <c r="DT372" s="28">
        <v>632428</v>
      </c>
      <c r="DU372" s="2" t="s">
        <v>1844</v>
      </c>
    </row>
    <row r="373" spans="1:125" x14ac:dyDescent="0.25">
      <c r="A373" s="2" t="s">
        <v>3111</v>
      </c>
      <c r="B373" s="2" t="s">
        <v>1291</v>
      </c>
      <c r="C373" s="2" t="s">
        <v>152</v>
      </c>
      <c r="D373" s="2" t="s">
        <v>153</v>
      </c>
      <c r="E373" s="2" t="s">
        <v>1469</v>
      </c>
      <c r="F373" s="2" t="s">
        <v>5697</v>
      </c>
      <c r="G373" s="2" t="s">
        <v>10</v>
      </c>
      <c r="H373" s="2" t="s">
        <v>54</v>
      </c>
      <c r="I373" s="2" t="s">
        <v>5121</v>
      </c>
      <c r="J373" s="2" t="s">
        <v>5122</v>
      </c>
      <c r="K373" s="2" t="s">
        <v>1281</v>
      </c>
      <c r="L373" s="2" t="s">
        <v>5139</v>
      </c>
      <c r="M373" s="2" t="s">
        <v>3110</v>
      </c>
      <c r="N373" s="2" t="s">
        <v>1276</v>
      </c>
      <c r="O373" s="2" t="s">
        <v>2176</v>
      </c>
      <c r="P373" s="2" t="s">
        <v>1844</v>
      </c>
      <c r="Q373" s="2" t="s">
        <v>1292</v>
      </c>
      <c r="R373" s="2" t="s">
        <v>1844</v>
      </c>
      <c r="S373" s="2" t="s">
        <v>1883</v>
      </c>
      <c r="T373" s="2" t="s">
        <v>1278</v>
      </c>
      <c r="U373" s="2" t="s">
        <v>1844</v>
      </c>
      <c r="V373" s="2" t="s">
        <v>1844</v>
      </c>
      <c r="W373" s="2" t="s">
        <v>5125</v>
      </c>
      <c r="X373" s="2" t="s">
        <v>5126</v>
      </c>
      <c r="Y373" s="2" t="s">
        <v>1866</v>
      </c>
      <c r="Z373" s="2" t="s">
        <v>1281</v>
      </c>
      <c r="AA373" s="2" t="s">
        <v>1281</v>
      </c>
      <c r="AB373" s="2" t="s">
        <v>5127</v>
      </c>
      <c r="AC373" s="2" t="s">
        <v>1852</v>
      </c>
      <c r="AD373" s="2" t="s">
        <v>1844</v>
      </c>
      <c r="AE373" s="2" t="s">
        <v>1844</v>
      </c>
      <c r="AF373" s="2" t="s">
        <v>1844</v>
      </c>
      <c r="AG373" s="2" t="s">
        <v>1844</v>
      </c>
      <c r="AH373" s="2" t="s">
        <v>1844</v>
      </c>
      <c r="AI373" s="2" t="s">
        <v>1844</v>
      </c>
      <c r="AJ373" s="2" t="s">
        <v>1281</v>
      </c>
      <c r="AK373" s="2" t="s">
        <v>1844</v>
      </c>
      <c r="AL373" s="2" t="s">
        <v>154</v>
      </c>
      <c r="AM373" s="2" t="s">
        <v>1844</v>
      </c>
      <c r="AN373" s="2" t="s">
        <v>1844</v>
      </c>
      <c r="AO373" s="2" t="s">
        <v>1857</v>
      </c>
      <c r="AP373" s="2" t="s">
        <v>1857</v>
      </c>
      <c r="AQ373" s="2" t="s">
        <v>1844</v>
      </c>
      <c r="AR373" s="2" t="s">
        <v>1844</v>
      </c>
      <c r="AS373" s="2" t="s">
        <v>1844</v>
      </c>
      <c r="AT373" s="2" t="s">
        <v>1844</v>
      </c>
      <c r="AU373" s="2" t="s">
        <v>1844</v>
      </c>
      <c r="AV373" s="2" t="s">
        <v>1281</v>
      </c>
      <c r="AW373" s="2" t="s">
        <v>5128</v>
      </c>
      <c r="AX373" s="2" t="s">
        <v>1844</v>
      </c>
      <c r="AY373" s="2" t="s">
        <v>1752</v>
      </c>
      <c r="AZ373" s="2" t="s">
        <v>2030</v>
      </c>
      <c r="BA373" s="2" t="s">
        <v>1844</v>
      </c>
      <c r="BB373" s="2" t="s">
        <v>1844</v>
      </c>
      <c r="BC373" s="2" t="s">
        <v>1844</v>
      </c>
      <c r="BD373" s="2" t="s">
        <v>1844</v>
      </c>
      <c r="BE373" s="2" t="s">
        <v>5129</v>
      </c>
      <c r="BF373" s="2" t="s">
        <v>1905</v>
      </c>
      <c r="BG373" s="2" t="s">
        <v>1905</v>
      </c>
      <c r="BH373" s="2" t="s">
        <v>3113</v>
      </c>
      <c r="BI373" s="2" t="s">
        <v>1857</v>
      </c>
      <c r="BJ373" s="2" t="s">
        <v>3112</v>
      </c>
      <c r="BK373" s="2" t="s">
        <v>1844</v>
      </c>
      <c r="BL373" s="2" t="s">
        <v>1025</v>
      </c>
      <c r="BM373" s="2" t="s">
        <v>1844</v>
      </c>
      <c r="BN373" s="2" t="s">
        <v>1882</v>
      </c>
      <c r="BO373" s="2" t="s">
        <v>1844</v>
      </c>
      <c r="BP373" s="2" t="s">
        <v>1844</v>
      </c>
      <c r="BQ373" s="2" t="s">
        <v>5187</v>
      </c>
      <c r="BR373" s="2" t="s">
        <v>1844</v>
      </c>
      <c r="BS373" s="2" t="s">
        <v>1844</v>
      </c>
      <c r="BT373" s="2" t="s">
        <v>5712</v>
      </c>
      <c r="BU373" s="2" t="s">
        <v>1844</v>
      </c>
      <c r="BV373" s="2" t="s">
        <v>1844</v>
      </c>
      <c r="BW373" s="2" t="s">
        <v>1844</v>
      </c>
      <c r="BX373" s="2" t="s">
        <v>1844</v>
      </c>
      <c r="BY373" s="2" t="s">
        <v>1844</v>
      </c>
      <c r="BZ373" s="2" t="s">
        <v>1844</v>
      </c>
      <c r="CA373" s="2" t="s">
        <v>1844</v>
      </c>
      <c r="CB373" s="2" t="s">
        <v>1853</v>
      </c>
      <c r="CC373" s="2" t="s">
        <v>1844</v>
      </c>
      <c r="CD373" s="2" t="s">
        <v>1844</v>
      </c>
      <c r="CE373" s="2" t="s">
        <v>1854</v>
      </c>
      <c r="CF373" s="2" t="s">
        <v>1844</v>
      </c>
      <c r="CG373" s="2" t="s">
        <v>5131</v>
      </c>
      <c r="CH373" s="2" t="s">
        <v>1844</v>
      </c>
      <c r="CI373" s="2" t="s">
        <v>155</v>
      </c>
      <c r="CJ373" s="2" t="s">
        <v>1844</v>
      </c>
      <c r="CK373" s="2" t="s">
        <v>5132</v>
      </c>
      <c r="CL373" s="2" t="s">
        <v>1844</v>
      </c>
      <c r="CM373" s="2" t="s">
        <v>1844</v>
      </c>
      <c r="CN373" s="2" t="s">
        <v>1851</v>
      </c>
      <c r="CO373" s="2" t="s">
        <v>1855</v>
      </c>
      <c r="CP373" s="2" t="s">
        <v>1844</v>
      </c>
      <c r="CQ373" s="2" t="s">
        <v>1844</v>
      </c>
      <c r="CR373" s="2" t="s">
        <v>1847</v>
      </c>
      <c r="CS373" s="2" t="s">
        <v>1884</v>
      </c>
      <c r="CT373" s="2" t="s">
        <v>1844</v>
      </c>
      <c r="CU373" s="2" t="s">
        <v>5133</v>
      </c>
      <c r="CV373" s="2" t="s">
        <v>5134</v>
      </c>
      <c r="CW373" s="3">
        <v>44894</v>
      </c>
      <c r="CX373" s="3">
        <v>44894</v>
      </c>
      <c r="CY373" s="3">
        <v>44894</v>
      </c>
      <c r="CZ373" s="28">
        <v>603951</v>
      </c>
      <c r="DA373" s="4">
        <v>0</v>
      </c>
      <c r="DB373" s="3"/>
      <c r="DC373" s="3"/>
      <c r="DD373" s="3">
        <v>44894</v>
      </c>
      <c r="DE373" s="3">
        <v>44894</v>
      </c>
      <c r="DF373" s="3"/>
      <c r="DG373" s="3">
        <v>44896</v>
      </c>
      <c r="DH373" s="3">
        <v>44894</v>
      </c>
      <c r="DI373" s="3">
        <v>44894</v>
      </c>
      <c r="DJ373" s="3">
        <v>45348</v>
      </c>
      <c r="DK373" s="28">
        <v>0</v>
      </c>
      <c r="DL373" s="3"/>
      <c r="DM373" s="28">
        <v>0</v>
      </c>
      <c r="DN373" s="28">
        <v>0</v>
      </c>
      <c r="DO373" s="3">
        <v>44894</v>
      </c>
      <c r="DP373" s="2" t="s">
        <v>5135</v>
      </c>
      <c r="DQ373" s="28">
        <v>551555</v>
      </c>
      <c r="DR373" s="28">
        <v>0</v>
      </c>
      <c r="DS373" s="28">
        <v>551555</v>
      </c>
      <c r="DT373" s="28">
        <v>603951</v>
      </c>
      <c r="DU373" s="2" t="s">
        <v>1844</v>
      </c>
    </row>
    <row r="374" spans="1:125" x14ac:dyDescent="0.25">
      <c r="A374" s="2" t="s">
        <v>3080</v>
      </c>
      <c r="B374" s="2" t="s">
        <v>1279</v>
      </c>
      <c r="C374" s="2" t="s">
        <v>238</v>
      </c>
      <c r="D374" s="2" t="s">
        <v>239</v>
      </c>
      <c r="E374" s="2" t="s">
        <v>1464</v>
      </c>
      <c r="F374" s="2" t="s">
        <v>5697</v>
      </c>
      <c r="G374" s="2" t="s">
        <v>10</v>
      </c>
      <c r="H374" s="2" t="s">
        <v>54</v>
      </c>
      <c r="I374" s="2" t="s">
        <v>5121</v>
      </c>
      <c r="J374" s="2" t="s">
        <v>5122</v>
      </c>
      <c r="K374" s="2" t="s">
        <v>1281</v>
      </c>
      <c r="L374" s="2" t="s">
        <v>5139</v>
      </c>
      <c r="M374" s="2" t="s">
        <v>3079</v>
      </c>
      <c r="N374" s="2" t="s">
        <v>1276</v>
      </c>
      <c r="O374" s="2" t="s">
        <v>1846</v>
      </c>
      <c r="P374" s="2" t="s">
        <v>1844</v>
      </c>
      <c r="Q374" s="2" t="s">
        <v>1299</v>
      </c>
      <c r="R374" s="2" t="s">
        <v>1844</v>
      </c>
      <c r="S374" s="2" t="s">
        <v>1844</v>
      </c>
      <c r="T374" s="2" t="s">
        <v>1278</v>
      </c>
      <c r="U374" s="2" t="s">
        <v>1844</v>
      </c>
      <c r="V374" s="2" t="s">
        <v>1844</v>
      </c>
      <c r="W374" s="2" t="s">
        <v>5125</v>
      </c>
      <c r="X374" s="2" t="s">
        <v>5126</v>
      </c>
      <c r="Y374" s="2" t="s">
        <v>1856</v>
      </c>
      <c r="Z374" s="2" t="s">
        <v>1281</v>
      </c>
      <c r="AA374" s="2" t="s">
        <v>1281</v>
      </c>
      <c r="AB374" s="2" t="s">
        <v>5127</v>
      </c>
      <c r="AC374" s="2" t="s">
        <v>1852</v>
      </c>
      <c r="AD374" s="2" t="s">
        <v>1844</v>
      </c>
      <c r="AE374" s="2" t="s">
        <v>1844</v>
      </c>
      <c r="AF374" s="2" t="s">
        <v>1844</v>
      </c>
      <c r="AG374" s="2" t="s">
        <v>1844</v>
      </c>
      <c r="AH374" s="2" t="s">
        <v>1844</v>
      </c>
      <c r="AI374" s="2" t="s">
        <v>1844</v>
      </c>
      <c r="AJ374" s="2" t="s">
        <v>1281</v>
      </c>
      <c r="AK374" s="2" t="s">
        <v>1844</v>
      </c>
      <c r="AL374" s="2" t="s">
        <v>185</v>
      </c>
      <c r="AM374" s="2" t="s">
        <v>1844</v>
      </c>
      <c r="AN374" s="2" t="s">
        <v>1844</v>
      </c>
      <c r="AO374" s="2" t="s">
        <v>1857</v>
      </c>
      <c r="AP374" s="2" t="s">
        <v>1857</v>
      </c>
      <c r="AQ374" s="2" t="s">
        <v>1844</v>
      </c>
      <c r="AR374" s="2" t="s">
        <v>1844</v>
      </c>
      <c r="AS374" s="2" t="s">
        <v>1844</v>
      </c>
      <c r="AT374" s="2" t="s">
        <v>1844</v>
      </c>
      <c r="AU374" s="2" t="s">
        <v>1844</v>
      </c>
      <c r="AV374" s="2" t="s">
        <v>1281</v>
      </c>
      <c r="AW374" s="2" t="s">
        <v>5128</v>
      </c>
      <c r="AX374" s="2" t="s">
        <v>1844</v>
      </c>
      <c r="AY374" s="2" t="s">
        <v>1752</v>
      </c>
      <c r="AZ374" s="2" t="s">
        <v>3082</v>
      </c>
      <c r="BA374" s="2" t="s">
        <v>1844</v>
      </c>
      <c r="BB374" s="2" t="s">
        <v>1844</v>
      </c>
      <c r="BC374" s="2" t="s">
        <v>1844</v>
      </c>
      <c r="BD374" s="2" t="s">
        <v>1844</v>
      </c>
      <c r="BE374" s="2" t="s">
        <v>5129</v>
      </c>
      <c r="BF374" s="2" t="s">
        <v>1905</v>
      </c>
      <c r="BG374" s="2" t="s">
        <v>1905</v>
      </c>
      <c r="BH374" s="2" t="s">
        <v>3084</v>
      </c>
      <c r="BI374" s="2" t="s">
        <v>1857</v>
      </c>
      <c r="BJ374" s="2" t="s">
        <v>3083</v>
      </c>
      <c r="BK374" s="2" t="s">
        <v>1844</v>
      </c>
      <c r="BL374" s="2" t="s">
        <v>1015</v>
      </c>
      <c r="BM374" s="2" t="s">
        <v>1844</v>
      </c>
      <c r="BN374" s="2" t="s">
        <v>1844</v>
      </c>
      <c r="BO374" s="2" t="s">
        <v>1844</v>
      </c>
      <c r="BP374" s="2" t="s">
        <v>1844</v>
      </c>
      <c r="BQ374" s="2" t="s">
        <v>5187</v>
      </c>
      <c r="BR374" s="2" t="s">
        <v>1844</v>
      </c>
      <c r="BS374" s="2" t="s">
        <v>1844</v>
      </c>
      <c r="BT374" s="2" t="s">
        <v>5713</v>
      </c>
      <c r="BU374" s="2" t="s">
        <v>1844</v>
      </c>
      <c r="BV374" s="2" t="s">
        <v>1844</v>
      </c>
      <c r="BW374" s="2" t="s">
        <v>1844</v>
      </c>
      <c r="BX374" s="2" t="s">
        <v>1844</v>
      </c>
      <c r="BY374" s="2" t="s">
        <v>1844</v>
      </c>
      <c r="BZ374" s="2" t="s">
        <v>1844</v>
      </c>
      <c r="CA374" s="2" t="s">
        <v>1844</v>
      </c>
      <c r="CB374" s="2" t="s">
        <v>1853</v>
      </c>
      <c r="CC374" s="2" t="s">
        <v>1844</v>
      </c>
      <c r="CD374" s="2" t="s">
        <v>1844</v>
      </c>
      <c r="CE374" s="2" t="s">
        <v>1854</v>
      </c>
      <c r="CF374" s="2" t="s">
        <v>1844</v>
      </c>
      <c r="CG374" s="2" t="s">
        <v>5131</v>
      </c>
      <c r="CH374" s="2" t="s">
        <v>1844</v>
      </c>
      <c r="CI374" s="2" t="s">
        <v>240</v>
      </c>
      <c r="CJ374" s="2" t="s">
        <v>1844</v>
      </c>
      <c r="CK374" s="2" t="s">
        <v>5132</v>
      </c>
      <c r="CL374" s="2" t="s">
        <v>1844</v>
      </c>
      <c r="CM374" s="2" t="s">
        <v>1844</v>
      </c>
      <c r="CN374" s="2" t="s">
        <v>1851</v>
      </c>
      <c r="CO374" s="2" t="s">
        <v>1855</v>
      </c>
      <c r="CP374" s="2" t="s">
        <v>1844</v>
      </c>
      <c r="CQ374" s="2" t="s">
        <v>1844</v>
      </c>
      <c r="CR374" s="2" t="s">
        <v>1847</v>
      </c>
      <c r="CS374" s="2" t="s">
        <v>1844</v>
      </c>
      <c r="CT374" s="2" t="s">
        <v>1844</v>
      </c>
      <c r="CU374" s="2" t="s">
        <v>5133</v>
      </c>
      <c r="CV374" s="2" t="s">
        <v>5134</v>
      </c>
      <c r="CW374" s="3">
        <v>44890</v>
      </c>
      <c r="CX374" s="3">
        <v>44890</v>
      </c>
      <c r="CY374" s="3">
        <v>44890</v>
      </c>
      <c r="CZ374" s="28">
        <v>875485</v>
      </c>
      <c r="DA374" s="4">
        <v>0</v>
      </c>
      <c r="DB374" s="3"/>
      <c r="DC374" s="3"/>
      <c r="DD374" s="3">
        <v>44890</v>
      </c>
      <c r="DE374" s="3">
        <v>44890</v>
      </c>
      <c r="DF374" s="3"/>
      <c r="DG374" s="3">
        <v>44893</v>
      </c>
      <c r="DH374" s="3">
        <v>44890</v>
      </c>
      <c r="DI374" s="3">
        <v>44890</v>
      </c>
      <c r="DJ374" s="3">
        <v>45348</v>
      </c>
      <c r="DK374" s="28">
        <v>0</v>
      </c>
      <c r="DL374" s="3"/>
      <c r="DM374" s="28">
        <v>0</v>
      </c>
      <c r="DN374" s="28">
        <v>0</v>
      </c>
      <c r="DO374" s="3">
        <v>44890</v>
      </c>
      <c r="DP374" s="2" t="s">
        <v>5135</v>
      </c>
      <c r="DQ374" s="28">
        <v>638002</v>
      </c>
      <c r="DR374" s="28">
        <v>0</v>
      </c>
      <c r="DS374" s="28">
        <v>638002</v>
      </c>
      <c r="DT374" s="28">
        <v>875485</v>
      </c>
      <c r="DU374" s="2" t="s">
        <v>1844</v>
      </c>
    </row>
    <row r="375" spans="1:125" x14ac:dyDescent="0.25">
      <c r="A375" s="2" t="s">
        <v>3046</v>
      </c>
      <c r="B375" s="2" t="s">
        <v>1298</v>
      </c>
      <c r="C375" s="2" t="s">
        <v>365</v>
      </c>
      <c r="D375" s="2" t="s">
        <v>366</v>
      </c>
      <c r="E375" s="2" t="s">
        <v>1461</v>
      </c>
      <c r="F375" s="2" t="s">
        <v>5697</v>
      </c>
      <c r="G375" s="2" t="s">
        <v>10</v>
      </c>
      <c r="H375" s="2" t="s">
        <v>60</v>
      </c>
      <c r="I375" s="2" t="s">
        <v>5121</v>
      </c>
      <c r="J375" s="2" t="s">
        <v>5122</v>
      </c>
      <c r="K375" s="2" t="s">
        <v>1281</v>
      </c>
      <c r="L375" s="2" t="s">
        <v>5148</v>
      </c>
      <c r="M375" s="2" t="s">
        <v>3045</v>
      </c>
      <c r="N375" s="2" t="s">
        <v>1276</v>
      </c>
      <c r="O375" s="2" t="s">
        <v>1913</v>
      </c>
      <c r="P375" s="2" t="s">
        <v>1844</v>
      </c>
      <c r="Q375" s="2" t="s">
        <v>1296</v>
      </c>
      <c r="R375" s="2" t="s">
        <v>1844</v>
      </c>
      <c r="S375" s="2" t="s">
        <v>1844</v>
      </c>
      <c r="T375" s="2" t="s">
        <v>1278</v>
      </c>
      <c r="U375" s="2" t="s">
        <v>1844</v>
      </c>
      <c r="V375" s="2" t="s">
        <v>1844</v>
      </c>
      <c r="W375" s="2" t="s">
        <v>5125</v>
      </c>
      <c r="X375" s="2" t="s">
        <v>5126</v>
      </c>
      <c r="Y375" s="2" t="s">
        <v>1914</v>
      </c>
      <c r="Z375" s="2" t="s">
        <v>1281</v>
      </c>
      <c r="AA375" s="2" t="s">
        <v>1281</v>
      </c>
      <c r="AB375" s="2" t="s">
        <v>5127</v>
      </c>
      <c r="AC375" s="2" t="s">
        <v>1852</v>
      </c>
      <c r="AD375" s="2" t="s">
        <v>1844</v>
      </c>
      <c r="AE375" s="2" t="s">
        <v>1844</v>
      </c>
      <c r="AF375" s="2" t="s">
        <v>1844</v>
      </c>
      <c r="AG375" s="2" t="s">
        <v>1844</v>
      </c>
      <c r="AH375" s="2" t="s">
        <v>1844</v>
      </c>
      <c r="AI375" s="2" t="s">
        <v>1844</v>
      </c>
      <c r="AJ375" s="2" t="s">
        <v>1281</v>
      </c>
      <c r="AK375" s="2" t="s">
        <v>1844</v>
      </c>
      <c r="AL375" s="2" t="s">
        <v>120</v>
      </c>
      <c r="AM375" s="2" t="s">
        <v>1844</v>
      </c>
      <c r="AN375" s="2" t="s">
        <v>1844</v>
      </c>
      <c r="AO375" s="2" t="s">
        <v>1857</v>
      </c>
      <c r="AP375" s="2" t="s">
        <v>1857</v>
      </c>
      <c r="AQ375" s="2" t="s">
        <v>1844</v>
      </c>
      <c r="AR375" s="2" t="s">
        <v>1844</v>
      </c>
      <c r="AS375" s="2" t="s">
        <v>1844</v>
      </c>
      <c r="AT375" s="2" t="s">
        <v>1844</v>
      </c>
      <c r="AU375" s="2" t="s">
        <v>1844</v>
      </c>
      <c r="AV375" s="2" t="s">
        <v>1281</v>
      </c>
      <c r="AW375" s="2" t="s">
        <v>5128</v>
      </c>
      <c r="AX375" s="2" t="s">
        <v>1844</v>
      </c>
      <c r="AY375" s="2" t="s">
        <v>1752</v>
      </c>
      <c r="AZ375" s="2" t="s">
        <v>2205</v>
      </c>
      <c r="BA375" s="2" t="s">
        <v>1844</v>
      </c>
      <c r="BB375" s="2" t="s">
        <v>1844</v>
      </c>
      <c r="BC375" s="2" t="s">
        <v>1844</v>
      </c>
      <c r="BD375" s="2" t="s">
        <v>1844</v>
      </c>
      <c r="BE375" s="2" t="s">
        <v>5129</v>
      </c>
      <c r="BF375" s="2" t="s">
        <v>1905</v>
      </c>
      <c r="BG375" s="2" t="s">
        <v>1905</v>
      </c>
      <c r="BH375" s="2" t="s">
        <v>2189</v>
      </c>
      <c r="BI375" s="2" t="s">
        <v>1857</v>
      </c>
      <c r="BJ375" s="2" t="s">
        <v>1905</v>
      </c>
      <c r="BK375" s="2" t="s">
        <v>1844</v>
      </c>
      <c r="BL375" s="2" t="s">
        <v>1015</v>
      </c>
      <c r="BM375" s="2" t="s">
        <v>1844</v>
      </c>
      <c r="BN375" s="2" t="s">
        <v>1844</v>
      </c>
      <c r="BO375" s="2" t="s">
        <v>1844</v>
      </c>
      <c r="BP375" s="2" t="s">
        <v>1844</v>
      </c>
      <c r="BQ375" s="2" t="s">
        <v>5187</v>
      </c>
      <c r="BR375" s="2" t="s">
        <v>1844</v>
      </c>
      <c r="BS375" s="2" t="s">
        <v>1844</v>
      </c>
      <c r="BT375" s="2" t="s">
        <v>5714</v>
      </c>
      <c r="BU375" s="2" t="s">
        <v>1844</v>
      </c>
      <c r="BV375" s="2" t="s">
        <v>1844</v>
      </c>
      <c r="BW375" s="2" t="s">
        <v>1844</v>
      </c>
      <c r="BX375" s="2" t="s">
        <v>1844</v>
      </c>
      <c r="BY375" s="2" t="s">
        <v>1844</v>
      </c>
      <c r="BZ375" s="2" t="s">
        <v>1844</v>
      </c>
      <c r="CA375" s="2" t="s">
        <v>1844</v>
      </c>
      <c r="CB375" s="2" t="s">
        <v>1853</v>
      </c>
      <c r="CC375" s="2" t="s">
        <v>1844</v>
      </c>
      <c r="CD375" s="2" t="s">
        <v>1844</v>
      </c>
      <c r="CE375" s="2" t="s">
        <v>1854</v>
      </c>
      <c r="CF375" s="2" t="s">
        <v>1844</v>
      </c>
      <c r="CG375" s="2" t="s">
        <v>5131</v>
      </c>
      <c r="CH375" s="2" t="s">
        <v>1844</v>
      </c>
      <c r="CI375" s="2" t="s">
        <v>121</v>
      </c>
      <c r="CJ375" s="2" t="s">
        <v>1844</v>
      </c>
      <c r="CK375" s="2" t="s">
        <v>5132</v>
      </c>
      <c r="CL375" s="2" t="s">
        <v>1844</v>
      </c>
      <c r="CM375" s="2" t="s">
        <v>1844</v>
      </c>
      <c r="CN375" s="2" t="s">
        <v>1851</v>
      </c>
      <c r="CO375" s="2" t="s">
        <v>1855</v>
      </c>
      <c r="CP375" s="2" t="s">
        <v>1844</v>
      </c>
      <c r="CQ375" s="2" t="s">
        <v>1844</v>
      </c>
      <c r="CR375" s="2" t="s">
        <v>1847</v>
      </c>
      <c r="CS375" s="2" t="s">
        <v>1844</v>
      </c>
      <c r="CT375" s="2" t="s">
        <v>1844</v>
      </c>
      <c r="CU375" s="2" t="s">
        <v>5133</v>
      </c>
      <c r="CV375" s="2" t="s">
        <v>5134</v>
      </c>
      <c r="CW375" s="3">
        <v>44888</v>
      </c>
      <c r="CX375" s="3">
        <v>44888</v>
      </c>
      <c r="CY375" s="3">
        <v>44888</v>
      </c>
      <c r="CZ375" s="28">
        <v>301515</v>
      </c>
      <c r="DA375" s="4">
        <v>0</v>
      </c>
      <c r="DB375" s="3"/>
      <c r="DC375" s="3"/>
      <c r="DD375" s="3">
        <v>44888</v>
      </c>
      <c r="DE375" s="3">
        <v>44888</v>
      </c>
      <c r="DF375" s="3"/>
      <c r="DG375" s="3">
        <v>44890</v>
      </c>
      <c r="DH375" s="3">
        <v>44888</v>
      </c>
      <c r="DI375" s="3">
        <v>44888</v>
      </c>
      <c r="DJ375" s="3">
        <v>45348</v>
      </c>
      <c r="DK375" s="28">
        <v>0</v>
      </c>
      <c r="DL375" s="3"/>
      <c r="DM375" s="28">
        <v>0</v>
      </c>
      <c r="DN375" s="28">
        <v>0</v>
      </c>
      <c r="DO375" s="3">
        <v>44888</v>
      </c>
      <c r="DP375" s="2" t="s">
        <v>5135</v>
      </c>
      <c r="DQ375" s="28">
        <v>70200</v>
      </c>
      <c r="DR375" s="28">
        <v>0</v>
      </c>
      <c r="DS375" s="28">
        <v>70200</v>
      </c>
      <c r="DT375" s="28">
        <v>301515</v>
      </c>
      <c r="DU375" s="2" t="s">
        <v>1844</v>
      </c>
    </row>
    <row r="376" spans="1:125" x14ac:dyDescent="0.25">
      <c r="A376" s="2" t="s">
        <v>4245</v>
      </c>
      <c r="B376" s="2" t="s">
        <v>1298</v>
      </c>
      <c r="C376" s="2" t="s">
        <v>170</v>
      </c>
      <c r="D376" s="2" t="s">
        <v>171</v>
      </c>
      <c r="E376" s="2" t="s">
        <v>1613</v>
      </c>
      <c r="F376" s="2" t="s">
        <v>5715</v>
      </c>
      <c r="G376" s="2" t="s">
        <v>10</v>
      </c>
      <c r="H376" s="2" t="s">
        <v>67</v>
      </c>
      <c r="I376" s="2" t="s">
        <v>5121</v>
      </c>
      <c r="J376" s="2" t="s">
        <v>5122</v>
      </c>
      <c r="K376" s="2" t="s">
        <v>1281</v>
      </c>
      <c r="L376" s="2" t="s">
        <v>5123</v>
      </c>
      <c r="M376" s="2" t="s">
        <v>4244</v>
      </c>
      <c r="N376" s="2" t="s">
        <v>1645</v>
      </c>
      <c r="O376" s="2" t="s">
        <v>4076</v>
      </c>
      <c r="P376" s="2" t="s">
        <v>1844</v>
      </c>
      <c r="Q376" s="2" t="s">
        <v>1299</v>
      </c>
      <c r="R376" s="2" t="s">
        <v>1844</v>
      </c>
      <c r="S376" s="2" t="s">
        <v>2001</v>
      </c>
      <c r="T376" s="2" t="s">
        <v>1278</v>
      </c>
      <c r="U376" s="2" t="s">
        <v>1844</v>
      </c>
      <c r="V376" s="2" t="s">
        <v>1844</v>
      </c>
      <c r="W376" s="2" t="s">
        <v>5125</v>
      </c>
      <c r="X376" s="2" t="s">
        <v>5126</v>
      </c>
      <c r="Y376" s="2" t="s">
        <v>1914</v>
      </c>
      <c r="Z376" s="2" t="s">
        <v>1281</v>
      </c>
      <c r="AA376" s="2" t="s">
        <v>1281</v>
      </c>
      <c r="AB376" s="2" t="s">
        <v>5127</v>
      </c>
      <c r="AC376" s="2" t="s">
        <v>1852</v>
      </c>
      <c r="AD376" s="2" t="s">
        <v>1844</v>
      </c>
      <c r="AE376" s="2" t="s">
        <v>1844</v>
      </c>
      <c r="AF376" s="2" t="s">
        <v>1844</v>
      </c>
      <c r="AG376" s="2" t="s">
        <v>1844</v>
      </c>
      <c r="AH376" s="2" t="s">
        <v>1844</v>
      </c>
      <c r="AI376" s="2" t="s">
        <v>1844</v>
      </c>
      <c r="AJ376" s="2" t="s">
        <v>1281</v>
      </c>
      <c r="AK376" s="2" t="s">
        <v>1844</v>
      </c>
      <c r="AL376" s="2" t="s">
        <v>120</v>
      </c>
      <c r="AM376" s="2" t="s">
        <v>1844</v>
      </c>
      <c r="AN376" s="2" t="s">
        <v>1844</v>
      </c>
      <c r="AO376" s="2" t="s">
        <v>1857</v>
      </c>
      <c r="AP376" s="2" t="s">
        <v>1857</v>
      </c>
      <c r="AQ376" s="2" t="s">
        <v>1844</v>
      </c>
      <c r="AR376" s="2" t="s">
        <v>1844</v>
      </c>
      <c r="AS376" s="2" t="s">
        <v>1844</v>
      </c>
      <c r="AT376" s="2" t="s">
        <v>1844</v>
      </c>
      <c r="AU376" s="2" t="s">
        <v>1844</v>
      </c>
      <c r="AV376" s="2" t="s">
        <v>1281</v>
      </c>
      <c r="AW376" s="2" t="s">
        <v>5128</v>
      </c>
      <c r="AX376" s="2" t="s">
        <v>1844</v>
      </c>
      <c r="AY376" s="2" t="s">
        <v>1752</v>
      </c>
      <c r="AZ376" s="2" t="s">
        <v>4247</v>
      </c>
      <c r="BA376" s="2" t="s">
        <v>1844</v>
      </c>
      <c r="BB376" s="2" t="s">
        <v>1844</v>
      </c>
      <c r="BC376" s="2" t="s">
        <v>1844</v>
      </c>
      <c r="BD376" s="2" t="s">
        <v>1844</v>
      </c>
      <c r="BE376" s="2" t="s">
        <v>5129</v>
      </c>
      <c r="BF376" s="2" t="s">
        <v>1905</v>
      </c>
      <c r="BG376" s="2" t="s">
        <v>1905</v>
      </c>
      <c r="BH376" s="2" t="s">
        <v>4248</v>
      </c>
      <c r="BI376" s="2" t="s">
        <v>1857</v>
      </c>
      <c r="BJ376" s="2" t="s">
        <v>3425</v>
      </c>
      <c r="BK376" s="2" t="s">
        <v>1844</v>
      </c>
      <c r="BL376" s="2" t="s">
        <v>1025</v>
      </c>
      <c r="BM376" s="2" t="s">
        <v>1844</v>
      </c>
      <c r="BN376" s="2" t="s">
        <v>1999</v>
      </c>
      <c r="BO376" s="2" t="s">
        <v>1844</v>
      </c>
      <c r="BP376" s="2" t="s">
        <v>1844</v>
      </c>
      <c r="BQ376" s="2" t="s">
        <v>5187</v>
      </c>
      <c r="BR376" s="2" t="s">
        <v>1844</v>
      </c>
      <c r="BS376" s="2" t="s">
        <v>1844</v>
      </c>
      <c r="BT376" s="2" t="s">
        <v>5716</v>
      </c>
      <c r="BU376" s="2" t="s">
        <v>1844</v>
      </c>
      <c r="BV376" s="2" t="s">
        <v>1844</v>
      </c>
      <c r="BW376" s="2" t="s">
        <v>1844</v>
      </c>
      <c r="BX376" s="2" t="s">
        <v>1844</v>
      </c>
      <c r="BY376" s="2" t="s">
        <v>1844</v>
      </c>
      <c r="BZ376" s="2" t="s">
        <v>1844</v>
      </c>
      <c r="CA376" s="2" t="s">
        <v>1844</v>
      </c>
      <c r="CB376" s="2" t="s">
        <v>1844</v>
      </c>
      <c r="CC376" s="2" t="s">
        <v>1844</v>
      </c>
      <c r="CD376" s="2" t="s">
        <v>1844</v>
      </c>
      <c r="CE376" s="2" t="s">
        <v>1854</v>
      </c>
      <c r="CF376" s="2" t="s">
        <v>1844</v>
      </c>
      <c r="CG376" s="2" t="s">
        <v>5131</v>
      </c>
      <c r="CH376" s="2" t="s">
        <v>1844</v>
      </c>
      <c r="CI376" s="2" t="s">
        <v>121</v>
      </c>
      <c r="CJ376" s="2" t="s">
        <v>1844</v>
      </c>
      <c r="CK376" s="2" t="s">
        <v>5132</v>
      </c>
      <c r="CL376" s="2" t="s">
        <v>1844</v>
      </c>
      <c r="CM376" s="2" t="s">
        <v>1844</v>
      </c>
      <c r="CN376" s="2" t="s">
        <v>1851</v>
      </c>
      <c r="CO376" s="2" t="s">
        <v>1855</v>
      </c>
      <c r="CP376" s="2" t="s">
        <v>1844</v>
      </c>
      <c r="CQ376" s="2" t="s">
        <v>1844</v>
      </c>
      <c r="CR376" s="2" t="s">
        <v>1847</v>
      </c>
      <c r="CS376" s="2" t="s">
        <v>2002</v>
      </c>
      <c r="CT376" s="2" t="s">
        <v>1844</v>
      </c>
      <c r="CU376" s="2" t="s">
        <v>5133</v>
      </c>
      <c r="CV376" s="2" t="s">
        <v>5134</v>
      </c>
      <c r="CW376" s="3">
        <v>45181</v>
      </c>
      <c r="CX376" s="3">
        <v>45180</v>
      </c>
      <c r="CY376" s="3">
        <v>45181</v>
      </c>
      <c r="CZ376" s="28">
        <v>66615</v>
      </c>
      <c r="DA376" s="4">
        <v>0</v>
      </c>
      <c r="DB376" s="3"/>
      <c r="DC376" s="3"/>
      <c r="DD376" s="3">
        <v>45181</v>
      </c>
      <c r="DE376" s="3">
        <v>45180</v>
      </c>
      <c r="DF376" s="3"/>
      <c r="DG376" s="3">
        <v>45181</v>
      </c>
      <c r="DH376" s="3">
        <v>45180</v>
      </c>
      <c r="DI376" s="3">
        <v>45180</v>
      </c>
      <c r="DJ376" s="3">
        <v>45200</v>
      </c>
      <c r="DK376" s="28">
        <v>0</v>
      </c>
      <c r="DL376" s="3"/>
      <c r="DM376" s="28">
        <v>0</v>
      </c>
      <c r="DN376" s="28">
        <v>0</v>
      </c>
      <c r="DO376" s="3">
        <v>45181</v>
      </c>
      <c r="DP376" s="2" t="s">
        <v>5135</v>
      </c>
      <c r="DQ376" s="28">
        <v>290</v>
      </c>
      <c r="DR376" s="28">
        <v>0</v>
      </c>
      <c r="DS376" s="28">
        <v>290</v>
      </c>
      <c r="DT376" s="28">
        <v>66615</v>
      </c>
      <c r="DU376" s="2" t="s">
        <v>1844</v>
      </c>
    </row>
    <row r="377" spans="1:125" x14ac:dyDescent="0.25">
      <c r="A377" s="2" t="s">
        <v>3738</v>
      </c>
      <c r="B377" s="2" t="s">
        <v>1295</v>
      </c>
      <c r="C377" s="2" t="s">
        <v>51</v>
      </c>
      <c r="D377" s="2" t="s">
        <v>52</v>
      </c>
      <c r="E377" s="2" t="s">
        <v>3737</v>
      </c>
      <c r="F377" s="2" t="s">
        <v>5715</v>
      </c>
      <c r="G377" s="2" t="s">
        <v>10</v>
      </c>
      <c r="H377" s="2" t="s">
        <v>67</v>
      </c>
      <c r="I377" s="2" t="s">
        <v>5121</v>
      </c>
      <c r="J377" s="2" t="s">
        <v>5122</v>
      </c>
      <c r="K377" s="2" t="s">
        <v>1281</v>
      </c>
      <c r="L377" s="2" t="s">
        <v>5148</v>
      </c>
      <c r="M377" s="2" t="s">
        <v>3736</v>
      </c>
      <c r="N377" s="2" t="s">
        <v>1650</v>
      </c>
      <c r="O377" s="2" t="s">
        <v>1870</v>
      </c>
      <c r="P377" s="2" t="s">
        <v>1844</v>
      </c>
      <c r="Q377" s="2" t="s">
        <v>1299</v>
      </c>
      <c r="R377" s="2" t="s">
        <v>1844</v>
      </c>
      <c r="S377" s="2" t="s">
        <v>1875</v>
      </c>
      <c r="T377" s="2" t="s">
        <v>1278</v>
      </c>
      <c r="U377" s="2" t="s">
        <v>1844</v>
      </c>
      <c r="V377" s="2" t="s">
        <v>1844</v>
      </c>
      <c r="W377" s="2" t="s">
        <v>5125</v>
      </c>
      <c r="X377" s="2" t="s">
        <v>5126</v>
      </c>
      <c r="Y377" s="2" t="s">
        <v>1871</v>
      </c>
      <c r="Z377" s="2" t="s">
        <v>1281</v>
      </c>
      <c r="AA377" s="2" t="s">
        <v>1281</v>
      </c>
      <c r="AB377" s="2" t="s">
        <v>5127</v>
      </c>
      <c r="AC377" s="2" t="s">
        <v>1852</v>
      </c>
      <c r="AD377" s="2" t="s">
        <v>1844</v>
      </c>
      <c r="AE377" s="2" t="s">
        <v>1844</v>
      </c>
      <c r="AF377" s="2" t="s">
        <v>1873</v>
      </c>
      <c r="AG377" s="2" t="s">
        <v>1844</v>
      </c>
      <c r="AH377" s="2" t="s">
        <v>1844</v>
      </c>
      <c r="AI377" s="2" t="s">
        <v>1844</v>
      </c>
      <c r="AJ377" s="2" t="s">
        <v>1281</v>
      </c>
      <c r="AK377" s="2" t="s">
        <v>1844</v>
      </c>
      <c r="AL377" s="2" t="s">
        <v>53</v>
      </c>
      <c r="AM377" s="2" t="s">
        <v>1844</v>
      </c>
      <c r="AN377" s="2" t="s">
        <v>1844</v>
      </c>
      <c r="AO377" s="2" t="s">
        <v>1857</v>
      </c>
      <c r="AP377" s="2" t="s">
        <v>1857</v>
      </c>
      <c r="AQ377" s="2" t="s">
        <v>1844</v>
      </c>
      <c r="AR377" s="2" t="s">
        <v>1844</v>
      </c>
      <c r="AS377" s="2" t="s">
        <v>1844</v>
      </c>
      <c r="AT377" s="2" t="s">
        <v>1844</v>
      </c>
      <c r="AU377" s="2" t="s">
        <v>1844</v>
      </c>
      <c r="AV377" s="2" t="s">
        <v>1281</v>
      </c>
      <c r="AW377" s="2" t="s">
        <v>5128</v>
      </c>
      <c r="AX377" s="2" t="s">
        <v>1844</v>
      </c>
      <c r="AY377" s="2" t="s">
        <v>1752</v>
      </c>
      <c r="AZ377" s="2" t="s">
        <v>2107</v>
      </c>
      <c r="BA377" s="2" t="s">
        <v>1844</v>
      </c>
      <c r="BB377" s="2" t="s">
        <v>1844</v>
      </c>
      <c r="BC377" s="2" t="s">
        <v>1844</v>
      </c>
      <c r="BD377" s="2" t="s">
        <v>1844</v>
      </c>
      <c r="BE377" s="2" t="s">
        <v>5129</v>
      </c>
      <c r="BF377" s="2" t="s">
        <v>1905</v>
      </c>
      <c r="BG377" s="2" t="s">
        <v>1905</v>
      </c>
      <c r="BH377" s="2" t="s">
        <v>5717</v>
      </c>
      <c r="BI377" s="2" t="s">
        <v>1857</v>
      </c>
      <c r="BJ377" s="2" t="s">
        <v>1905</v>
      </c>
      <c r="BK377" s="2" t="s">
        <v>1844</v>
      </c>
      <c r="BL377" s="2" t="s">
        <v>1025</v>
      </c>
      <c r="BM377" s="2" t="s">
        <v>1844</v>
      </c>
      <c r="BN377" s="2" t="s">
        <v>1872</v>
      </c>
      <c r="BO377" s="2" t="s">
        <v>1844</v>
      </c>
      <c r="BP377" s="2" t="s">
        <v>1844</v>
      </c>
      <c r="BQ377" s="2" t="s">
        <v>5187</v>
      </c>
      <c r="BR377" s="2" t="s">
        <v>1844</v>
      </c>
      <c r="BS377" s="2" t="s">
        <v>1844</v>
      </c>
      <c r="BT377" s="2" t="s">
        <v>5718</v>
      </c>
      <c r="BU377" s="2" t="s">
        <v>1844</v>
      </c>
      <c r="BV377" s="2" t="s">
        <v>1844</v>
      </c>
      <c r="BW377" s="2" t="s">
        <v>1844</v>
      </c>
      <c r="BX377" s="2" t="s">
        <v>1844</v>
      </c>
      <c r="BY377" s="2" t="s">
        <v>1844</v>
      </c>
      <c r="BZ377" s="2" t="s">
        <v>1844</v>
      </c>
      <c r="CA377" s="2" t="s">
        <v>1844</v>
      </c>
      <c r="CB377" s="2" t="s">
        <v>1844</v>
      </c>
      <c r="CC377" s="2" t="s">
        <v>1844</v>
      </c>
      <c r="CD377" s="2" t="s">
        <v>1844</v>
      </c>
      <c r="CE377" s="2" t="s">
        <v>1854</v>
      </c>
      <c r="CF377" s="2" t="s">
        <v>1844</v>
      </c>
      <c r="CG377" s="2" t="s">
        <v>5131</v>
      </c>
      <c r="CH377" s="2" t="s">
        <v>1844</v>
      </c>
      <c r="CI377" s="2" t="s">
        <v>55</v>
      </c>
      <c r="CJ377" s="2" t="s">
        <v>1844</v>
      </c>
      <c r="CK377" s="2" t="s">
        <v>5132</v>
      </c>
      <c r="CL377" s="2" t="s">
        <v>1844</v>
      </c>
      <c r="CM377" s="2" t="s">
        <v>1844</v>
      </c>
      <c r="CN377" s="2" t="s">
        <v>1851</v>
      </c>
      <c r="CO377" s="2" t="s">
        <v>1855</v>
      </c>
      <c r="CP377" s="2" t="s">
        <v>1844</v>
      </c>
      <c r="CQ377" s="2" t="s">
        <v>1844</v>
      </c>
      <c r="CR377" s="2" t="s">
        <v>1847</v>
      </c>
      <c r="CS377" s="2" t="s">
        <v>1876</v>
      </c>
      <c r="CT377" s="2" t="s">
        <v>1844</v>
      </c>
      <c r="CU377" s="2" t="s">
        <v>5133</v>
      </c>
      <c r="CV377" s="2" t="s">
        <v>5134</v>
      </c>
      <c r="CW377" s="3">
        <v>45071</v>
      </c>
      <c r="CX377" s="3">
        <v>45071</v>
      </c>
      <c r="CY377" s="3">
        <v>45071</v>
      </c>
      <c r="CZ377" s="28">
        <v>1048225</v>
      </c>
      <c r="DA377" s="4">
        <v>0</v>
      </c>
      <c r="DB377" s="3"/>
      <c r="DC377" s="3"/>
      <c r="DD377" s="3">
        <v>45071</v>
      </c>
      <c r="DE377" s="3">
        <v>45071</v>
      </c>
      <c r="DF377" s="3"/>
      <c r="DG377" s="3">
        <v>45071</v>
      </c>
      <c r="DH377" s="3">
        <v>45071</v>
      </c>
      <c r="DI377" s="3">
        <v>45071</v>
      </c>
      <c r="DJ377" s="3">
        <v>45108</v>
      </c>
      <c r="DK377" s="28">
        <v>0</v>
      </c>
      <c r="DL377" s="3"/>
      <c r="DM377" s="28">
        <v>0</v>
      </c>
      <c r="DN377" s="28">
        <v>0</v>
      </c>
      <c r="DO377" s="3">
        <v>45071</v>
      </c>
      <c r="DP377" s="2" t="s">
        <v>5135</v>
      </c>
      <c r="DQ377" s="28">
        <v>646256</v>
      </c>
      <c r="DR377" s="28">
        <v>0</v>
      </c>
      <c r="DS377" s="28">
        <v>646256</v>
      </c>
      <c r="DT377" s="28">
        <v>1048225</v>
      </c>
      <c r="DU377" s="2" t="s">
        <v>1844</v>
      </c>
    </row>
    <row r="378" spans="1:125" x14ac:dyDescent="0.25">
      <c r="A378" s="2" t="s">
        <v>3732</v>
      </c>
      <c r="B378" s="2" t="s">
        <v>1295</v>
      </c>
      <c r="C378" s="2" t="s">
        <v>51</v>
      </c>
      <c r="D378" s="2" t="s">
        <v>52</v>
      </c>
      <c r="E378" s="2" t="s">
        <v>1546</v>
      </c>
      <c r="F378" s="2" t="s">
        <v>5715</v>
      </c>
      <c r="G378" s="2" t="s">
        <v>10</v>
      </c>
      <c r="H378" s="2" t="s">
        <v>60</v>
      </c>
      <c r="I378" s="2" t="s">
        <v>5121</v>
      </c>
      <c r="J378" s="2" t="s">
        <v>5122</v>
      </c>
      <c r="K378" s="2" t="s">
        <v>1281</v>
      </c>
      <c r="L378" s="2" t="s">
        <v>5148</v>
      </c>
      <c r="M378" s="2" t="s">
        <v>3731</v>
      </c>
      <c r="N378" s="2" t="s">
        <v>1645</v>
      </c>
      <c r="O378" s="2" t="s">
        <v>1870</v>
      </c>
      <c r="P378" s="2" t="s">
        <v>1844</v>
      </c>
      <c r="Q378" s="2" t="s">
        <v>1299</v>
      </c>
      <c r="R378" s="2" t="s">
        <v>1844</v>
      </c>
      <c r="S378" s="2" t="s">
        <v>1875</v>
      </c>
      <c r="T378" s="2" t="s">
        <v>1278</v>
      </c>
      <c r="U378" s="2" t="s">
        <v>1844</v>
      </c>
      <c r="V378" s="2" t="s">
        <v>1844</v>
      </c>
      <c r="W378" s="2" t="s">
        <v>5125</v>
      </c>
      <c r="X378" s="2" t="s">
        <v>5126</v>
      </c>
      <c r="Y378" s="2" t="s">
        <v>1871</v>
      </c>
      <c r="Z378" s="2" t="s">
        <v>1281</v>
      </c>
      <c r="AA378" s="2" t="s">
        <v>1281</v>
      </c>
      <c r="AB378" s="2" t="s">
        <v>5127</v>
      </c>
      <c r="AC378" s="2" t="s">
        <v>1852</v>
      </c>
      <c r="AD378" s="2" t="s">
        <v>1844</v>
      </c>
      <c r="AE378" s="2" t="s">
        <v>1844</v>
      </c>
      <c r="AF378" s="2" t="s">
        <v>1873</v>
      </c>
      <c r="AG378" s="2" t="s">
        <v>1844</v>
      </c>
      <c r="AH378" s="2" t="s">
        <v>1844</v>
      </c>
      <c r="AI378" s="2" t="s">
        <v>1844</v>
      </c>
      <c r="AJ378" s="2" t="s">
        <v>1281</v>
      </c>
      <c r="AK378" s="2" t="s">
        <v>1844</v>
      </c>
      <c r="AL378" s="2" t="s">
        <v>53</v>
      </c>
      <c r="AM378" s="2" t="s">
        <v>1844</v>
      </c>
      <c r="AN378" s="2" t="s">
        <v>1844</v>
      </c>
      <c r="AO378" s="2" t="s">
        <v>1857</v>
      </c>
      <c r="AP378" s="2" t="s">
        <v>1857</v>
      </c>
      <c r="AQ378" s="2" t="s">
        <v>1844</v>
      </c>
      <c r="AR378" s="2" t="s">
        <v>1844</v>
      </c>
      <c r="AS378" s="2" t="s">
        <v>1844</v>
      </c>
      <c r="AT378" s="2" t="s">
        <v>1844</v>
      </c>
      <c r="AU378" s="2" t="s">
        <v>1844</v>
      </c>
      <c r="AV378" s="2" t="s">
        <v>1281</v>
      </c>
      <c r="AW378" s="2" t="s">
        <v>5128</v>
      </c>
      <c r="AX378" s="2" t="s">
        <v>1844</v>
      </c>
      <c r="AY378" s="2" t="s">
        <v>1752</v>
      </c>
      <c r="AZ378" s="2" t="s">
        <v>2921</v>
      </c>
      <c r="BA378" s="2" t="s">
        <v>1844</v>
      </c>
      <c r="BB378" s="2" t="s">
        <v>1844</v>
      </c>
      <c r="BC378" s="2" t="s">
        <v>1844</v>
      </c>
      <c r="BD378" s="2" t="s">
        <v>1844</v>
      </c>
      <c r="BE378" s="2" t="s">
        <v>5129</v>
      </c>
      <c r="BF378" s="2" t="s">
        <v>1905</v>
      </c>
      <c r="BG378" s="2" t="s">
        <v>1905</v>
      </c>
      <c r="BH378" s="2" t="s">
        <v>3733</v>
      </c>
      <c r="BI378" s="2" t="s">
        <v>1857</v>
      </c>
      <c r="BJ378" s="2" t="s">
        <v>2422</v>
      </c>
      <c r="BK378" s="2" t="s">
        <v>1844</v>
      </c>
      <c r="BL378" s="2" t="s">
        <v>1025</v>
      </c>
      <c r="BM378" s="2" t="s">
        <v>1844</v>
      </c>
      <c r="BN378" s="2" t="s">
        <v>1872</v>
      </c>
      <c r="BO378" s="2" t="s">
        <v>1844</v>
      </c>
      <c r="BP378" s="2" t="s">
        <v>1844</v>
      </c>
      <c r="BQ378" s="2" t="s">
        <v>1531</v>
      </c>
      <c r="BR378" s="2" t="s">
        <v>1844</v>
      </c>
      <c r="BS378" s="2" t="s">
        <v>1844</v>
      </c>
      <c r="BT378" s="2" t="s">
        <v>5719</v>
      </c>
      <c r="BU378" s="2" t="s">
        <v>1844</v>
      </c>
      <c r="BV378" s="2" t="s">
        <v>1844</v>
      </c>
      <c r="BW378" s="2" t="s">
        <v>1844</v>
      </c>
      <c r="BX378" s="2" t="s">
        <v>1844</v>
      </c>
      <c r="BY378" s="2" t="s">
        <v>1844</v>
      </c>
      <c r="BZ378" s="2" t="s">
        <v>1844</v>
      </c>
      <c r="CA378" s="2" t="s">
        <v>1844</v>
      </c>
      <c r="CB378" s="2" t="s">
        <v>1844</v>
      </c>
      <c r="CC378" s="2" t="s">
        <v>1844</v>
      </c>
      <c r="CD378" s="2" t="s">
        <v>1844</v>
      </c>
      <c r="CE378" s="2" t="s">
        <v>1854</v>
      </c>
      <c r="CF378" s="2" t="s">
        <v>1844</v>
      </c>
      <c r="CG378" s="2" t="s">
        <v>5131</v>
      </c>
      <c r="CH378" s="2" t="s">
        <v>1844</v>
      </c>
      <c r="CI378" s="2" t="s">
        <v>55</v>
      </c>
      <c r="CJ378" s="2" t="s">
        <v>1844</v>
      </c>
      <c r="CK378" s="2" t="s">
        <v>5132</v>
      </c>
      <c r="CL378" s="2" t="s">
        <v>1844</v>
      </c>
      <c r="CM378" s="2" t="s">
        <v>1844</v>
      </c>
      <c r="CN378" s="2" t="s">
        <v>1851</v>
      </c>
      <c r="CO378" s="2" t="s">
        <v>1855</v>
      </c>
      <c r="CP378" s="2" t="s">
        <v>1844</v>
      </c>
      <c r="CQ378" s="2" t="s">
        <v>1844</v>
      </c>
      <c r="CR378" s="2" t="s">
        <v>1847</v>
      </c>
      <c r="CS378" s="2" t="s">
        <v>1876</v>
      </c>
      <c r="CT378" s="2" t="s">
        <v>1844</v>
      </c>
      <c r="CU378" s="2" t="s">
        <v>5133</v>
      </c>
      <c r="CV378" s="2" t="s">
        <v>5134</v>
      </c>
      <c r="CW378" s="3">
        <v>45064</v>
      </c>
      <c r="CX378" s="3">
        <v>45064</v>
      </c>
      <c r="CY378" s="3">
        <v>45064</v>
      </c>
      <c r="CZ378" s="28">
        <v>2102019</v>
      </c>
      <c r="DA378" s="4">
        <v>0</v>
      </c>
      <c r="DB378" s="3"/>
      <c r="DC378" s="3"/>
      <c r="DD378" s="3">
        <v>45064</v>
      </c>
      <c r="DE378" s="3">
        <v>45064</v>
      </c>
      <c r="DF378" s="3"/>
      <c r="DG378" s="3">
        <v>45065</v>
      </c>
      <c r="DH378" s="3">
        <v>45064</v>
      </c>
      <c r="DI378" s="3">
        <v>45064</v>
      </c>
      <c r="DJ378" s="3">
        <v>45126</v>
      </c>
      <c r="DK378" s="28">
        <v>0</v>
      </c>
      <c r="DL378" s="3"/>
      <c r="DM378" s="28">
        <v>0</v>
      </c>
      <c r="DN378" s="28">
        <v>0</v>
      </c>
      <c r="DO378" s="3">
        <v>45064</v>
      </c>
      <c r="DP378" s="2" t="s">
        <v>5135</v>
      </c>
      <c r="DQ378" s="28">
        <v>697140</v>
      </c>
      <c r="DR378" s="28">
        <v>0</v>
      </c>
      <c r="DS378" s="28">
        <v>697140</v>
      </c>
      <c r="DT378" s="28">
        <v>2102019</v>
      </c>
      <c r="DU378" s="2" t="s">
        <v>1844</v>
      </c>
    </row>
    <row r="379" spans="1:125" x14ac:dyDescent="0.25">
      <c r="A379" s="2" t="s">
        <v>3726</v>
      </c>
      <c r="B379" s="2" t="s">
        <v>1295</v>
      </c>
      <c r="C379" s="2" t="s">
        <v>51</v>
      </c>
      <c r="D379" s="2" t="s">
        <v>52</v>
      </c>
      <c r="E379" s="2" t="s">
        <v>1544</v>
      </c>
      <c r="F379" s="2" t="s">
        <v>5715</v>
      </c>
      <c r="G379" s="2" t="s">
        <v>10</v>
      </c>
      <c r="H379" s="2" t="s">
        <v>60</v>
      </c>
      <c r="I379" s="2" t="s">
        <v>5121</v>
      </c>
      <c r="J379" s="2" t="s">
        <v>5122</v>
      </c>
      <c r="K379" s="2" t="s">
        <v>1281</v>
      </c>
      <c r="L379" s="2" t="s">
        <v>5148</v>
      </c>
      <c r="M379" s="2" t="s">
        <v>3725</v>
      </c>
      <c r="N379" s="2" t="s">
        <v>1650</v>
      </c>
      <c r="O379" s="2" t="s">
        <v>1870</v>
      </c>
      <c r="P379" s="2" t="s">
        <v>1844</v>
      </c>
      <c r="Q379" s="2" t="s">
        <v>1299</v>
      </c>
      <c r="R379" s="2" t="s">
        <v>1844</v>
      </c>
      <c r="S379" s="2" t="s">
        <v>1875</v>
      </c>
      <c r="T379" s="2" t="s">
        <v>1278</v>
      </c>
      <c r="U379" s="2" t="s">
        <v>1844</v>
      </c>
      <c r="V379" s="2" t="s">
        <v>1844</v>
      </c>
      <c r="W379" s="2" t="s">
        <v>5125</v>
      </c>
      <c r="X379" s="2" t="s">
        <v>5126</v>
      </c>
      <c r="Y379" s="2" t="s">
        <v>1871</v>
      </c>
      <c r="Z379" s="2" t="s">
        <v>1281</v>
      </c>
      <c r="AA379" s="2" t="s">
        <v>1281</v>
      </c>
      <c r="AB379" s="2" t="s">
        <v>5127</v>
      </c>
      <c r="AC379" s="2" t="s">
        <v>1852</v>
      </c>
      <c r="AD379" s="2" t="s">
        <v>1844</v>
      </c>
      <c r="AE379" s="2" t="s">
        <v>1844</v>
      </c>
      <c r="AF379" s="2" t="s">
        <v>1873</v>
      </c>
      <c r="AG379" s="2" t="s">
        <v>1844</v>
      </c>
      <c r="AH379" s="2" t="s">
        <v>1844</v>
      </c>
      <c r="AI379" s="2" t="s">
        <v>1844</v>
      </c>
      <c r="AJ379" s="2" t="s">
        <v>1281</v>
      </c>
      <c r="AK379" s="2" t="s">
        <v>1844</v>
      </c>
      <c r="AL379" s="2" t="s">
        <v>53</v>
      </c>
      <c r="AM379" s="2" t="s">
        <v>1844</v>
      </c>
      <c r="AN379" s="2" t="s">
        <v>1844</v>
      </c>
      <c r="AO379" s="2" t="s">
        <v>1857</v>
      </c>
      <c r="AP379" s="2" t="s">
        <v>1857</v>
      </c>
      <c r="AQ379" s="2" t="s">
        <v>1844</v>
      </c>
      <c r="AR379" s="2" t="s">
        <v>1844</v>
      </c>
      <c r="AS379" s="2" t="s">
        <v>1844</v>
      </c>
      <c r="AT379" s="2" t="s">
        <v>1844</v>
      </c>
      <c r="AU379" s="2" t="s">
        <v>1844</v>
      </c>
      <c r="AV379" s="2" t="s">
        <v>1281</v>
      </c>
      <c r="AW379" s="2" t="s">
        <v>5128</v>
      </c>
      <c r="AX379" s="2" t="s">
        <v>1844</v>
      </c>
      <c r="AY379" s="2" t="s">
        <v>1752</v>
      </c>
      <c r="AZ379" s="2" t="s">
        <v>2518</v>
      </c>
      <c r="BA379" s="2" t="s">
        <v>1844</v>
      </c>
      <c r="BB379" s="2" t="s">
        <v>1844</v>
      </c>
      <c r="BC379" s="2" t="s">
        <v>1844</v>
      </c>
      <c r="BD379" s="2" t="s">
        <v>1844</v>
      </c>
      <c r="BE379" s="2" t="s">
        <v>5129</v>
      </c>
      <c r="BF379" s="2" t="s">
        <v>1857</v>
      </c>
      <c r="BG379" s="2" t="s">
        <v>1857</v>
      </c>
      <c r="BH379" s="2" t="s">
        <v>5720</v>
      </c>
      <c r="BI379" s="2" t="s">
        <v>1857</v>
      </c>
      <c r="BJ379" s="2" t="s">
        <v>1905</v>
      </c>
      <c r="BK379" s="2" t="s">
        <v>1844</v>
      </c>
      <c r="BL379" s="2" t="s">
        <v>1025</v>
      </c>
      <c r="BM379" s="2" t="s">
        <v>1844</v>
      </c>
      <c r="BN379" s="2" t="s">
        <v>1872</v>
      </c>
      <c r="BO379" s="2" t="s">
        <v>1844</v>
      </c>
      <c r="BP379" s="2" t="s">
        <v>1844</v>
      </c>
      <c r="BQ379" s="2" t="s">
        <v>5187</v>
      </c>
      <c r="BR379" s="2" t="s">
        <v>1844</v>
      </c>
      <c r="BS379" s="2" t="s">
        <v>1844</v>
      </c>
      <c r="BT379" s="2" t="s">
        <v>5721</v>
      </c>
      <c r="BU379" s="2" t="s">
        <v>1844</v>
      </c>
      <c r="BV379" s="2" t="s">
        <v>1844</v>
      </c>
      <c r="BW379" s="2" t="s">
        <v>1844</v>
      </c>
      <c r="BX379" s="2" t="s">
        <v>1844</v>
      </c>
      <c r="BY379" s="2" t="s">
        <v>1844</v>
      </c>
      <c r="BZ379" s="2" t="s">
        <v>1844</v>
      </c>
      <c r="CA379" s="2" t="s">
        <v>1844</v>
      </c>
      <c r="CB379" s="2" t="s">
        <v>1844</v>
      </c>
      <c r="CC379" s="2" t="s">
        <v>1844</v>
      </c>
      <c r="CD379" s="2" t="s">
        <v>1844</v>
      </c>
      <c r="CE379" s="2" t="s">
        <v>1854</v>
      </c>
      <c r="CF379" s="2" t="s">
        <v>1844</v>
      </c>
      <c r="CG379" s="2" t="s">
        <v>5131</v>
      </c>
      <c r="CH379" s="2" t="s">
        <v>1844</v>
      </c>
      <c r="CI379" s="2" t="s">
        <v>55</v>
      </c>
      <c r="CJ379" s="2" t="s">
        <v>1844</v>
      </c>
      <c r="CK379" s="2" t="s">
        <v>5132</v>
      </c>
      <c r="CL379" s="2" t="s">
        <v>1844</v>
      </c>
      <c r="CM379" s="2" t="s">
        <v>1844</v>
      </c>
      <c r="CN379" s="2" t="s">
        <v>1851</v>
      </c>
      <c r="CO379" s="2" t="s">
        <v>1855</v>
      </c>
      <c r="CP379" s="2" t="s">
        <v>1844</v>
      </c>
      <c r="CQ379" s="2" t="s">
        <v>1844</v>
      </c>
      <c r="CR379" s="2" t="s">
        <v>1847</v>
      </c>
      <c r="CS379" s="2" t="s">
        <v>1876</v>
      </c>
      <c r="CT379" s="2" t="s">
        <v>1844</v>
      </c>
      <c r="CU379" s="2" t="s">
        <v>5133</v>
      </c>
      <c r="CV379" s="2" t="s">
        <v>5134</v>
      </c>
      <c r="CW379" s="3">
        <v>45063</v>
      </c>
      <c r="CX379" s="3">
        <v>45063</v>
      </c>
      <c r="CY379" s="3">
        <v>45063</v>
      </c>
      <c r="CZ379" s="28">
        <v>8445173</v>
      </c>
      <c r="DA379" s="4">
        <v>0</v>
      </c>
      <c r="DB379" s="3"/>
      <c r="DC379" s="3"/>
      <c r="DD379" s="3">
        <v>45063</v>
      </c>
      <c r="DE379" s="3">
        <v>45063</v>
      </c>
      <c r="DF379" s="3"/>
      <c r="DG379" s="3">
        <v>45064</v>
      </c>
      <c r="DH379" s="3">
        <v>45063</v>
      </c>
      <c r="DI379" s="3">
        <v>45063</v>
      </c>
      <c r="DJ379" s="3">
        <v>45078</v>
      </c>
      <c r="DK379" s="28">
        <v>0</v>
      </c>
      <c r="DL379" s="3"/>
      <c r="DM379" s="28">
        <v>0</v>
      </c>
      <c r="DN379" s="28">
        <v>0</v>
      </c>
      <c r="DO379" s="3">
        <v>45063</v>
      </c>
      <c r="DP379" s="2" t="s">
        <v>5135</v>
      </c>
      <c r="DQ379" s="28">
        <v>3213843</v>
      </c>
      <c r="DR379" s="28">
        <v>0</v>
      </c>
      <c r="DS379" s="28">
        <v>3213843</v>
      </c>
      <c r="DT379" s="28">
        <v>8445173</v>
      </c>
      <c r="DU379" s="2" t="s">
        <v>1844</v>
      </c>
    </row>
    <row r="380" spans="1:125" x14ac:dyDescent="0.25">
      <c r="A380" s="2" t="s">
        <v>3718</v>
      </c>
      <c r="B380" s="2" t="s">
        <v>1279</v>
      </c>
      <c r="C380" s="2" t="s">
        <v>183</v>
      </c>
      <c r="D380" s="2" t="s">
        <v>184</v>
      </c>
      <c r="E380" s="2" t="s">
        <v>5722</v>
      </c>
      <c r="F380" s="2" t="s">
        <v>5715</v>
      </c>
      <c r="G380" s="2" t="s">
        <v>10</v>
      </c>
      <c r="H380" s="2" t="s">
        <v>60</v>
      </c>
      <c r="I380" s="2" t="s">
        <v>5121</v>
      </c>
      <c r="J380" s="2" t="s">
        <v>5122</v>
      </c>
      <c r="K380" s="2" t="s">
        <v>1281</v>
      </c>
      <c r="L380" s="2" t="s">
        <v>5148</v>
      </c>
      <c r="M380" s="2" t="s">
        <v>3717</v>
      </c>
      <c r="N380" s="2" t="s">
        <v>1645</v>
      </c>
      <c r="O380" s="2" t="s">
        <v>1887</v>
      </c>
      <c r="P380" s="2" t="s">
        <v>1844</v>
      </c>
      <c r="Q380" s="2" t="s">
        <v>1299</v>
      </c>
      <c r="R380" s="2" t="s">
        <v>1844</v>
      </c>
      <c r="S380" s="2" t="s">
        <v>1844</v>
      </c>
      <c r="T380" s="2" t="s">
        <v>1278</v>
      </c>
      <c r="U380" s="2" t="s">
        <v>1844</v>
      </c>
      <c r="V380" s="2" t="s">
        <v>1844</v>
      </c>
      <c r="W380" s="2" t="s">
        <v>5125</v>
      </c>
      <c r="X380" s="2" t="s">
        <v>5126</v>
      </c>
      <c r="Y380" s="2" t="s">
        <v>1890</v>
      </c>
      <c r="Z380" s="2" t="s">
        <v>1281</v>
      </c>
      <c r="AA380" s="2" t="s">
        <v>1281</v>
      </c>
      <c r="AB380" s="2" t="s">
        <v>5127</v>
      </c>
      <c r="AC380" s="2" t="s">
        <v>1852</v>
      </c>
      <c r="AD380" s="2" t="s">
        <v>1844</v>
      </c>
      <c r="AE380" s="2" t="s">
        <v>1844</v>
      </c>
      <c r="AF380" s="2" t="s">
        <v>1844</v>
      </c>
      <c r="AG380" s="2" t="s">
        <v>1844</v>
      </c>
      <c r="AH380" s="2" t="s">
        <v>1844</v>
      </c>
      <c r="AI380" s="2" t="s">
        <v>1844</v>
      </c>
      <c r="AJ380" s="2" t="s">
        <v>1281</v>
      </c>
      <c r="AK380" s="2" t="s">
        <v>1844</v>
      </c>
      <c r="AL380" s="2" t="s">
        <v>185</v>
      </c>
      <c r="AM380" s="2" t="s">
        <v>1844</v>
      </c>
      <c r="AN380" s="2" t="s">
        <v>1844</v>
      </c>
      <c r="AO380" s="2" t="s">
        <v>1857</v>
      </c>
      <c r="AP380" s="2" t="s">
        <v>1857</v>
      </c>
      <c r="AQ380" s="2" t="s">
        <v>1844</v>
      </c>
      <c r="AR380" s="2" t="s">
        <v>1844</v>
      </c>
      <c r="AS380" s="2" t="s">
        <v>1844</v>
      </c>
      <c r="AT380" s="2" t="s">
        <v>1844</v>
      </c>
      <c r="AU380" s="2" t="s">
        <v>1844</v>
      </c>
      <c r="AV380" s="2" t="s">
        <v>1281</v>
      </c>
      <c r="AW380" s="2" t="s">
        <v>5128</v>
      </c>
      <c r="AX380" s="2" t="s">
        <v>1844</v>
      </c>
      <c r="AY380" s="2" t="s">
        <v>1752</v>
      </c>
      <c r="AZ380" s="2" t="s">
        <v>2629</v>
      </c>
      <c r="BA380" s="2" t="s">
        <v>1844</v>
      </c>
      <c r="BB380" s="2" t="s">
        <v>1844</v>
      </c>
      <c r="BC380" s="2" t="s">
        <v>1844</v>
      </c>
      <c r="BD380" s="2" t="s">
        <v>1844</v>
      </c>
      <c r="BE380" s="2" t="s">
        <v>5129</v>
      </c>
      <c r="BF380" s="2" t="s">
        <v>1857</v>
      </c>
      <c r="BG380" s="2" t="s">
        <v>1857</v>
      </c>
      <c r="BH380" s="2" t="s">
        <v>3719</v>
      </c>
      <c r="BI380" s="2" t="s">
        <v>1857</v>
      </c>
      <c r="BJ380" s="2" t="s">
        <v>2166</v>
      </c>
      <c r="BK380" s="2" t="s">
        <v>1844</v>
      </c>
      <c r="BL380" s="2" t="s">
        <v>1025</v>
      </c>
      <c r="BM380" s="2" t="s">
        <v>1844</v>
      </c>
      <c r="BN380" s="2" t="s">
        <v>1844</v>
      </c>
      <c r="BO380" s="2" t="s">
        <v>1844</v>
      </c>
      <c r="BP380" s="2" t="s">
        <v>1844</v>
      </c>
      <c r="BQ380" s="2" t="s">
        <v>5187</v>
      </c>
      <c r="BR380" s="2" t="s">
        <v>1844</v>
      </c>
      <c r="BS380" s="2" t="s">
        <v>1844</v>
      </c>
      <c r="BT380" s="2" t="s">
        <v>5723</v>
      </c>
      <c r="BU380" s="2" t="s">
        <v>1844</v>
      </c>
      <c r="BV380" s="2" t="s">
        <v>1844</v>
      </c>
      <c r="BW380" s="2" t="s">
        <v>1844</v>
      </c>
      <c r="BX380" s="2" t="s">
        <v>1844</v>
      </c>
      <c r="BY380" s="2" t="s">
        <v>1844</v>
      </c>
      <c r="BZ380" s="2" t="s">
        <v>1844</v>
      </c>
      <c r="CA380" s="2" t="s">
        <v>1844</v>
      </c>
      <c r="CB380" s="2" t="s">
        <v>1844</v>
      </c>
      <c r="CC380" s="2" t="s">
        <v>1844</v>
      </c>
      <c r="CD380" s="2" t="s">
        <v>1844</v>
      </c>
      <c r="CE380" s="2" t="s">
        <v>1854</v>
      </c>
      <c r="CF380" s="2" t="s">
        <v>1844</v>
      </c>
      <c r="CG380" s="2" t="s">
        <v>5131</v>
      </c>
      <c r="CH380" s="2" t="s">
        <v>1844</v>
      </c>
      <c r="CI380" s="2" t="s">
        <v>186</v>
      </c>
      <c r="CJ380" s="2" t="s">
        <v>1844</v>
      </c>
      <c r="CK380" s="2" t="s">
        <v>5132</v>
      </c>
      <c r="CL380" s="2" t="s">
        <v>1844</v>
      </c>
      <c r="CM380" s="2" t="s">
        <v>1844</v>
      </c>
      <c r="CN380" s="2" t="s">
        <v>1851</v>
      </c>
      <c r="CO380" s="2" t="s">
        <v>1855</v>
      </c>
      <c r="CP380" s="2" t="s">
        <v>1844</v>
      </c>
      <c r="CQ380" s="2" t="s">
        <v>1844</v>
      </c>
      <c r="CR380" s="2" t="s">
        <v>1847</v>
      </c>
      <c r="CS380" s="2" t="s">
        <v>1844</v>
      </c>
      <c r="CT380" s="2" t="s">
        <v>1844</v>
      </c>
      <c r="CU380" s="2" t="s">
        <v>5133</v>
      </c>
      <c r="CV380" s="2" t="s">
        <v>5134</v>
      </c>
      <c r="CW380" s="3">
        <v>45057</v>
      </c>
      <c r="CX380" s="3">
        <v>45057</v>
      </c>
      <c r="CY380" s="3">
        <v>45057</v>
      </c>
      <c r="CZ380" s="28">
        <v>496795</v>
      </c>
      <c r="DA380" s="4">
        <v>0</v>
      </c>
      <c r="DB380" s="3"/>
      <c r="DC380" s="3"/>
      <c r="DD380" s="3">
        <v>45057</v>
      </c>
      <c r="DE380" s="3">
        <v>45057</v>
      </c>
      <c r="DF380" s="3"/>
      <c r="DG380" s="3">
        <v>45057</v>
      </c>
      <c r="DH380" s="3">
        <v>45057</v>
      </c>
      <c r="DI380" s="3">
        <v>45057</v>
      </c>
      <c r="DJ380" s="3">
        <v>45078</v>
      </c>
      <c r="DK380" s="28">
        <v>0</v>
      </c>
      <c r="DL380" s="3"/>
      <c r="DM380" s="28">
        <v>0</v>
      </c>
      <c r="DN380" s="28">
        <v>0</v>
      </c>
      <c r="DO380" s="3">
        <v>45057</v>
      </c>
      <c r="DP380" s="2" t="s">
        <v>5135</v>
      </c>
      <c r="DQ380" s="28">
        <v>179240</v>
      </c>
      <c r="DR380" s="28">
        <v>0</v>
      </c>
      <c r="DS380" s="28">
        <v>179240</v>
      </c>
      <c r="DT380" s="28">
        <v>496795</v>
      </c>
      <c r="DU380" s="2" t="s">
        <v>1844</v>
      </c>
    </row>
    <row r="381" spans="1:125" x14ac:dyDescent="0.25">
      <c r="A381" s="2" t="s">
        <v>3706</v>
      </c>
      <c r="B381" s="2" t="s">
        <v>1298</v>
      </c>
      <c r="C381" s="2" t="s">
        <v>170</v>
      </c>
      <c r="D381" s="2" t="s">
        <v>171</v>
      </c>
      <c r="E381" s="2" t="s">
        <v>1542</v>
      </c>
      <c r="F381" s="2" t="s">
        <v>5715</v>
      </c>
      <c r="G381" s="2" t="s">
        <v>10</v>
      </c>
      <c r="H381" s="2" t="s">
        <v>60</v>
      </c>
      <c r="I381" s="2" t="s">
        <v>5121</v>
      </c>
      <c r="J381" s="2" t="s">
        <v>5122</v>
      </c>
      <c r="K381" s="2" t="s">
        <v>1281</v>
      </c>
      <c r="L381" s="2" t="s">
        <v>5148</v>
      </c>
      <c r="M381" s="2" t="s">
        <v>3705</v>
      </c>
      <c r="N381" s="2" t="s">
        <v>1645</v>
      </c>
      <c r="O381" s="2" t="s">
        <v>1844</v>
      </c>
      <c r="P381" s="2" t="s">
        <v>1844</v>
      </c>
      <c r="Q381" s="2" t="s">
        <v>1299</v>
      </c>
      <c r="R381" s="2" t="s">
        <v>1844</v>
      </c>
      <c r="S381" s="2" t="s">
        <v>2001</v>
      </c>
      <c r="T381" s="2" t="s">
        <v>1278</v>
      </c>
      <c r="U381" s="2" t="s">
        <v>1844</v>
      </c>
      <c r="V381" s="2" t="s">
        <v>1844</v>
      </c>
      <c r="W381" s="2" t="s">
        <v>5125</v>
      </c>
      <c r="X381" s="2" t="s">
        <v>5126</v>
      </c>
      <c r="Y381" s="2" t="s">
        <v>1914</v>
      </c>
      <c r="Z381" s="2" t="s">
        <v>1281</v>
      </c>
      <c r="AA381" s="2" t="s">
        <v>1281</v>
      </c>
      <c r="AB381" s="2" t="s">
        <v>5127</v>
      </c>
      <c r="AC381" s="2" t="s">
        <v>1852</v>
      </c>
      <c r="AD381" s="2" t="s">
        <v>1844</v>
      </c>
      <c r="AE381" s="2" t="s">
        <v>1844</v>
      </c>
      <c r="AF381" s="2" t="s">
        <v>1844</v>
      </c>
      <c r="AG381" s="2" t="s">
        <v>1844</v>
      </c>
      <c r="AH381" s="2" t="s">
        <v>1844</v>
      </c>
      <c r="AI381" s="2" t="s">
        <v>1844</v>
      </c>
      <c r="AJ381" s="2" t="s">
        <v>1281</v>
      </c>
      <c r="AK381" s="2" t="s">
        <v>1844</v>
      </c>
      <c r="AL381" s="2" t="s">
        <v>120</v>
      </c>
      <c r="AM381" s="2" t="s">
        <v>1844</v>
      </c>
      <c r="AN381" s="2" t="s">
        <v>1844</v>
      </c>
      <c r="AO381" s="2" t="s">
        <v>1857</v>
      </c>
      <c r="AP381" s="2" t="s">
        <v>1857</v>
      </c>
      <c r="AQ381" s="2" t="s">
        <v>1844</v>
      </c>
      <c r="AR381" s="2" t="s">
        <v>1844</v>
      </c>
      <c r="AS381" s="2" t="s">
        <v>1844</v>
      </c>
      <c r="AT381" s="2" t="s">
        <v>1844</v>
      </c>
      <c r="AU381" s="2" t="s">
        <v>1844</v>
      </c>
      <c r="AV381" s="2" t="s">
        <v>1281</v>
      </c>
      <c r="AW381" s="2" t="s">
        <v>5128</v>
      </c>
      <c r="AX381" s="2" t="s">
        <v>1844</v>
      </c>
      <c r="AY381" s="2" t="s">
        <v>1752</v>
      </c>
      <c r="AZ381" s="2" t="s">
        <v>3707</v>
      </c>
      <c r="BA381" s="2" t="s">
        <v>1844</v>
      </c>
      <c r="BB381" s="2" t="s">
        <v>1844</v>
      </c>
      <c r="BC381" s="2" t="s">
        <v>1844</v>
      </c>
      <c r="BD381" s="2" t="s">
        <v>1844</v>
      </c>
      <c r="BE381" s="2" t="s">
        <v>5129</v>
      </c>
      <c r="BF381" s="2" t="s">
        <v>2190</v>
      </c>
      <c r="BG381" s="2" t="s">
        <v>2190</v>
      </c>
      <c r="BH381" s="2" t="s">
        <v>3708</v>
      </c>
      <c r="BI381" s="2" t="s">
        <v>1857</v>
      </c>
      <c r="BJ381" s="2" t="s">
        <v>2921</v>
      </c>
      <c r="BK381" s="2" t="s">
        <v>1844</v>
      </c>
      <c r="BL381" s="2" t="s">
        <v>1025</v>
      </c>
      <c r="BM381" s="2" t="s">
        <v>1844</v>
      </c>
      <c r="BN381" s="2" t="s">
        <v>1999</v>
      </c>
      <c r="BO381" s="2" t="s">
        <v>1844</v>
      </c>
      <c r="BP381" s="2" t="s">
        <v>1844</v>
      </c>
      <c r="BQ381" s="2" t="s">
        <v>5187</v>
      </c>
      <c r="BR381" s="2" t="s">
        <v>1844</v>
      </c>
      <c r="BS381" s="2" t="s">
        <v>1844</v>
      </c>
      <c r="BT381" s="2" t="s">
        <v>5724</v>
      </c>
      <c r="BU381" s="2" t="s">
        <v>1844</v>
      </c>
      <c r="BV381" s="2" t="s">
        <v>1844</v>
      </c>
      <c r="BW381" s="2" t="s">
        <v>1844</v>
      </c>
      <c r="BX381" s="2" t="s">
        <v>1844</v>
      </c>
      <c r="BY381" s="2" t="s">
        <v>1844</v>
      </c>
      <c r="BZ381" s="2" t="s">
        <v>1844</v>
      </c>
      <c r="CA381" s="2" t="s">
        <v>1844</v>
      </c>
      <c r="CB381" s="2" t="s">
        <v>1844</v>
      </c>
      <c r="CC381" s="2" t="s">
        <v>1844</v>
      </c>
      <c r="CD381" s="2" t="s">
        <v>1844</v>
      </c>
      <c r="CE381" s="2" t="s">
        <v>1854</v>
      </c>
      <c r="CF381" s="2" t="s">
        <v>1844</v>
      </c>
      <c r="CG381" s="2" t="s">
        <v>5131</v>
      </c>
      <c r="CH381" s="2" t="s">
        <v>1844</v>
      </c>
      <c r="CI381" s="2" t="s">
        <v>121</v>
      </c>
      <c r="CJ381" s="2" t="s">
        <v>1844</v>
      </c>
      <c r="CK381" s="2" t="s">
        <v>5132</v>
      </c>
      <c r="CL381" s="2" t="s">
        <v>1844</v>
      </c>
      <c r="CM381" s="2" t="s">
        <v>1844</v>
      </c>
      <c r="CN381" s="2" t="s">
        <v>1851</v>
      </c>
      <c r="CO381" s="2" t="s">
        <v>1855</v>
      </c>
      <c r="CP381" s="2" t="s">
        <v>1844</v>
      </c>
      <c r="CQ381" s="2" t="s">
        <v>1844</v>
      </c>
      <c r="CR381" s="2" t="s">
        <v>1844</v>
      </c>
      <c r="CS381" s="2" t="s">
        <v>2002</v>
      </c>
      <c r="CT381" s="2" t="s">
        <v>1844</v>
      </c>
      <c r="CU381" s="2" t="s">
        <v>5133</v>
      </c>
      <c r="CV381" s="2" t="s">
        <v>5134</v>
      </c>
      <c r="CW381" s="3">
        <v>45055</v>
      </c>
      <c r="CX381" s="3">
        <v>45055</v>
      </c>
      <c r="CY381" s="3">
        <v>45055</v>
      </c>
      <c r="CZ381" s="28">
        <v>2228512</v>
      </c>
      <c r="DA381" s="4">
        <v>0</v>
      </c>
      <c r="DB381" s="3"/>
      <c r="DC381" s="3"/>
      <c r="DD381" s="3">
        <v>45055</v>
      </c>
      <c r="DE381" s="3">
        <v>45055</v>
      </c>
      <c r="DF381" s="3"/>
      <c r="DG381" s="3">
        <v>45055</v>
      </c>
      <c r="DH381" s="3">
        <v>45055</v>
      </c>
      <c r="DI381" s="3">
        <v>45055</v>
      </c>
      <c r="DJ381" s="3">
        <v>45078</v>
      </c>
      <c r="DK381" s="28">
        <v>0</v>
      </c>
      <c r="DL381" s="3"/>
      <c r="DM381" s="28">
        <v>0</v>
      </c>
      <c r="DN381" s="28">
        <v>0</v>
      </c>
      <c r="DO381" s="3">
        <v>45055</v>
      </c>
      <c r="DP381" s="2" t="s">
        <v>5135</v>
      </c>
      <c r="DQ381" s="28">
        <v>2110935</v>
      </c>
      <c r="DR381" s="28">
        <v>0</v>
      </c>
      <c r="DS381" s="28">
        <v>2110935</v>
      </c>
      <c r="DT381" s="28">
        <v>2228512</v>
      </c>
      <c r="DU381" s="2" t="s">
        <v>1844</v>
      </c>
    </row>
    <row r="382" spans="1:125" x14ac:dyDescent="0.25">
      <c r="A382" s="2" t="s">
        <v>3812</v>
      </c>
      <c r="B382" s="2" t="s">
        <v>1295</v>
      </c>
      <c r="C382" s="2" t="s">
        <v>51</v>
      </c>
      <c r="D382" s="2" t="s">
        <v>52</v>
      </c>
      <c r="E382" s="2" t="s">
        <v>1319</v>
      </c>
      <c r="F382" s="2" t="s">
        <v>5715</v>
      </c>
      <c r="G382" s="2" t="s">
        <v>10</v>
      </c>
      <c r="H382" s="2" t="s">
        <v>60</v>
      </c>
      <c r="I382" s="2" t="s">
        <v>5121</v>
      </c>
      <c r="J382" s="2" t="s">
        <v>5122</v>
      </c>
      <c r="K382" s="2" t="s">
        <v>1281</v>
      </c>
      <c r="L382" s="2" t="s">
        <v>5148</v>
      </c>
      <c r="M382" s="2" t="s">
        <v>3811</v>
      </c>
      <c r="N382" s="2" t="s">
        <v>5725</v>
      </c>
      <c r="O382" s="2" t="s">
        <v>1870</v>
      </c>
      <c r="P382" s="2" t="s">
        <v>1844</v>
      </c>
      <c r="Q382" s="2" t="s">
        <v>1299</v>
      </c>
      <c r="R382" s="2" t="s">
        <v>1844</v>
      </c>
      <c r="S382" s="2" t="s">
        <v>1875</v>
      </c>
      <c r="T382" s="2" t="s">
        <v>1278</v>
      </c>
      <c r="U382" s="2" t="s">
        <v>1844</v>
      </c>
      <c r="V382" s="2" t="s">
        <v>1844</v>
      </c>
      <c r="W382" s="2" t="s">
        <v>5125</v>
      </c>
      <c r="X382" s="2" t="s">
        <v>5126</v>
      </c>
      <c r="Y382" s="2" t="s">
        <v>1871</v>
      </c>
      <c r="Z382" s="2" t="s">
        <v>1281</v>
      </c>
      <c r="AA382" s="2" t="s">
        <v>1281</v>
      </c>
      <c r="AB382" s="2" t="s">
        <v>5127</v>
      </c>
      <c r="AC382" s="2" t="s">
        <v>1852</v>
      </c>
      <c r="AD382" s="2" t="s">
        <v>1844</v>
      </c>
      <c r="AE382" s="2" t="s">
        <v>1844</v>
      </c>
      <c r="AF382" s="2" t="s">
        <v>1873</v>
      </c>
      <c r="AG382" s="2" t="s">
        <v>1844</v>
      </c>
      <c r="AH382" s="2" t="s">
        <v>1844</v>
      </c>
      <c r="AI382" s="2" t="s">
        <v>1844</v>
      </c>
      <c r="AJ382" s="2" t="s">
        <v>1281</v>
      </c>
      <c r="AK382" s="2" t="s">
        <v>1844</v>
      </c>
      <c r="AL382" s="2" t="s">
        <v>53</v>
      </c>
      <c r="AM382" s="2" t="s">
        <v>1844</v>
      </c>
      <c r="AN382" s="2" t="s">
        <v>1844</v>
      </c>
      <c r="AO382" s="2" t="s">
        <v>1857</v>
      </c>
      <c r="AP382" s="2" t="s">
        <v>1857</v>
      </c>
      <c r="AQ382" s="2" t="s">
        <v>1844</v>
      </c>
      <c r="AR382" s="2" t="s">
        <v>1844</v>
      </c>
      <c r="AS382" s="2" t="s">
        <v>1844</v>
      </c>
      <c r="AT382" s="2" t="s">
        <v>1844</v>
      </c>
      <c r="AU382" s="2" t="s">
        <v>1844</v>
      </c>
      <c r="AV382" s="2" t="s">
        <v>1281</v>
      </c>
      <c r="AW382" s="2" t="s">
        <v>5128</v>
      </c>
      <c r="AX382" s="2" t="s">
        <v>1844</v>
      </c>
      <c r="AY382" s="2" t="s">
        <v>1752</v>
      </c>
      <c r="AZ382" s="2" t="s">
        <v>3814</v>
      </c>
      <c r="BA382" s="2" t="s">
        <v>1844</v>
      </c>
      <c r="BB382" s="2" t="s">
        <v>1844</v>
      </c>
      <c r="BC382" s="2" t="s">
        <v>1844</v>
      </c>
      <c r="BD382" s="2" t="s">
        <v>1844</v>
      </c>
      <c r="BE382" s="2" t="s">
        <v>5129</v>
      </c>
      <c r="BF382" s="2" t="s">
        <v>1857</v>
      </c>
      <c r="BG382" s="2" t="s">
        <v>1857</v>
      </c>
      <c r="BH382" s="2" t="s">
        <v>5726</v>
      </c>
      <c r="BI382" s="2" t="s">
        <v>1857</v>
      </c>
      <c r="BJ382" s="2" t="s">
        <v>2885</v>
      </c>
      <c r="BK382" s="2" t="s">
        <v>1844</v>
      </c>
      <c r="BL382" s="2" t="s">
        <v>1025</v>
      </c>
      <c r="BM382" s="2" t="s">
        <v>1844</v>
      </c>
      <c r="BN382" s="2" t="s">
        <v>1872</v>
      </c>
      <c r="BO382" s="2" t="s">
        <v>1844</v>
      </c>
      <c r="BP382" s="2" t="s">
        <v>1844</v>
      </c>
      <c r="BQ382" s="2" t="s">
        <v>5187</v>
      </c>
      <c r="BR382" s="2" t="s">
        <v>1844</v>
      </c>
      <c r="BS382" s="2" t="s">
        <v>1844</v>
      </c>
      <c r="BT382" s="2" t="s">
        <v>5727</v>
      </c>
      <c r="BU382" s="2" t="s">
        <v>1844</v>
      </c>
      <c r="BV382" s="2" t="s">
        <v>1844</v>
      </c>
      <c r="BW382" s="2" t="s">
        <v>1844</v>
      </c>
      <c r="BX382" s="2" t="s">
        <v>1844</v>
      </c>
      <c r="BY382" s="2" t="s">
        <v>1844</v>
      </c>
      <c r="BZ382" s="2" t="s">
        <v>1844</v>
      </c>
      <c r="CA382" s="2" t="s">
        <v>1844</v>
      </c>
      <c r="CB382" s="2" t="s">
        <v>1844</v>
      </c>
      <c r="CC382" s="2" t="s">
        <v>1844</v>
      </c>
      <c r="CD382" s="2" t="s">
        <v>1844</v>
      </c>
      <c r="CE382" s="2" t="s">
        <v>1854</v>
      </c>
      <c r="CF382" s="2" t="s">
        <v>1844</v>
      </c>
      <c r="CG382" s="2" t="s">
        <v>1844</v>
      </c>
      <c r="CH382" s="2" t="s">
        <v>1844</v>
      </c>
      <c r="CI382" s="2" t="s">
        <v>55</v>
      </c>
      <c r="CJ382" s="2" t="s">
        <v>1844</v>
      </c>
      <c r="CK382" s="2" t="s">
        <v>5132</v>
      </c>
      <c r="CL382" s="2" t="s">
        <v>1844</v>
      </c>
      <c r="CM382" s="2" t="s">
        <v>1844</v>
      </c>
      <c r="CN382" s="2" t="s">
        <v>1851</v>
      </c>
      <c r="CO382" s="2" t="s">
        <v>1855</v>
      </c>
      <c r="CP382" s="2" t="s">
        <v>1844</v>
      </c>
      <c r="CQ382" s="2" t="s">
        <v>1844</v>
      </c>
      <c r="CR382" s="2" t="s">
        <v>1847</v>
      </c>
      <c r="CS382" s="2" t="s">
        <v>1876</v>
      </c>
      <c r="CT382" s="2" t="s">
        <v>1844</v>
      </c>
      <c r="CU382" s="2" t="s">
        <v>1844</v>
      </c>
      <c r="CV382" s="2" t="s">
        <v>5134</v>
      </c>
      <c r="CW382" s="3">
        <v>45090</v>
      </c>
      <c r="CX382" s="3">
        <v>45090</v>
      </c>
      <c r="CY382" s="3">
        <v>45090</v>
      </c>
      <c r="CZ382" s="28">
        <v>5103842</v>
      </c>
      <c r="DA382" s="4">
        <v>0</v>
      </c>
      <c r="DB382" s="3"/>
      <c r="DC382" s="3"/>
      <c r="DD382" s="3">
        <v>45090</v>
      </c>
      <c r="DE382" s="3">
        <v>45090</v>
      </c>
      <c r="DF382" s="3"/>
      <c r="DG382" s="3">
        <v>45090</v>
      </c>
      <c r="DH382" s="3">
        <v>45090</v>
      </c>
      <c r="DI382" s="3">
        <v>45090</v>
      </c>
      <c r="DJ382" s="3">
        <v>45108</v>
      </c>
      <c r="DK382" s="28">
        <v>0</v>
      </c>
      <c r="DL382" s="3"/>
      <c r="DM382" s="28">
        <v>0</v>
      </c>
      <c r="DN382" s="28">
        <v>0</v>
      </c>
      <c r="DO382" s="3">
        <v>45090</v>
      </c>
      <c r="DP382" s="2" t="s">
        <v>5135</v>
      </c>
      <c r="DQ382" s="28">
        <v>5028473</v>
      </c>
      <c r="DR382" s="28">
        <v>0</v>
      </c>
      <c r="DS382" s="28">
        <v>5028473</v>
      </c>
      <c r="DT382" s="28">
        <v>5103842</v>
      </c>
      <c r="DU382" s="2" t="s">
        <v>1844</v>
      </c>
    </row>
    <row r="383" spans="1:125" x14ac:dyDescent="0.25">
      <c r="A383" s="2" t="s">
        <v>3809</v>
      </c>
      <c r="B383" s="2" t="s">
        <v>1298</v>
      </c>
      <c r="C383" s="2" t="s">
        <v>325</v>
      </c>
      <c r="D383" s="2" t="s">
        <v>326</v>
      </c>
      <c r="E383" s="2" t="s">
        <v>1555</v>
      </c>
      <c r="F383" s="2" t="s">
        <v>5715</v>
      </c>
      <c r="G383" s="2" t="s">
        <v>10</v>
      </c>
      <c r="H383" s="2" t="s">
        <v>54</v>
      </c>
      <c r="I383" s="2" t="s">
        <v>5121</v>
      </c>
      <c r="J383" s="2" t="s">
        <v>5122</v>
      </c>
      <c r="K383" s="2" t="s">
        <v>1281</v>
      </c>
      <c r="L383" s="2" t="s">
        <v>5139</v>
      </c>
      <c r="M383" s="2" t="s">
        <v>3808</v>
      </c>
      <c r="N383" s="2" t="s">
        <v>1645</v>
      </c>
      <c r="O383" s="2" t="s">
        <v>1960</v>
      </c>
      <c r="P383" s="2" t="s">
        <v>1844</v>
      </c>
      <c r="Q383" s="2" t="s">
        <v>1299</v>
      </c>
      <c r="R383" s="2" t="s">
        <v>1844</v>
      </c>
      <c r="S383" s="2" t="s">
        <v>1844</v>
      </c>
      <c r="T383" s="2" t="s">
        <v>1278</v>
      </c>
      <c r="U383" s="2" t="s">
        <v>1844</v>
      </c>
      <c r="V383" s="2" t="s">
        <v>1844</v>
      </c>
      <c r="W383" s="2" t="s">
        <v>5125</v>
      </c>
      <c r="X383" s="2" t="s">
        <v>5126</v>
      </c>
      <c r="Y383" s="2" t="s">
        <v>1914</v>
      </c>
      <c r="Z383" s="2" t="s">
        <v>1281</v>
      </c>
      <c r="AA383" s="2" t="s">
        <v>1281</v>
      </c>
      <c r="AB383" s="2" t="s">
        <v>5127</v>
      </c>
      <c r="AC383" s="2" t="s">
        <v>1852</v>
      </c>
      <c r="AD383" s="2" t="s">
        <v>1844</v>
      </c>
      <c r="AE383" s="2" t="s">
        <v>1844</v>
      </c>
      <c r="AF383" s="2" t="s">
        <v>1844</v>
      </c>
      <c r="AG383" s="2" t="s">
        <v>1844</v>
      </c>
      <c r="AH383" s="2" t="s">
        <v>1844</v>
      </c>
      <c r="AI383" s="2" t="s">
        <v>1844</v>
      </c>
      <c r="AJ383" s="2" t="s">
        <v>1281</v>
      </c>
      <c r="AK383" s="2" t="s">
        <v>1844</v>
      </c>
      <c r="AL383" s="2" t="s">
        <v>120</v>
      </c>
      <c r="AM383" s="2" t="s">
        <v>1844</v>
      </c>
      <c r="AN383" s="2" t="s">
        <v>1844</v>
      </c>
      <c r="AO383" s="2" t="s">
        <v>1857</v>
      </c>
      <c r="AP383" s="2" t="s">
        <v>1857</v>
      </c>
      <c r="AQ383" s="2" t="s">
        <v>1844</v>
      </c>
      <c r="AR383" s="2" t="s">
        <v>1844</v>
      </c>
      <c r="AS383" s="2" t="s">
        <v>1844</v>
      </c>
      <c r="AT383" s="2" t="s">
        <v>1844</v>
      </c>
      <c r="AU383" s="2" t="s">
        <v>1844</v>
      </c>
      <c r="AV383" s="2" t="s">
        <v>1281</v>
      </c>
      <c r="AW383" s="2" t="s">
        <v>5128</v>
      </c>
      <c r="AX383" s="2" t="s">
        <v>1844</v>
      </c>
      <c r="AY383" s="2" t="s">
        <v>1752</v>
      </c>
      <c r="AZ383" s="2" t="s">
        <v>2401</v>
      </c>
      <c r="BA383" s="2" t="s">
        <v>1844</v>
      </c>
      <c r="BB383" s="2" t="s">
        <v>1844</v>
      </c>
      <c r="BC383" s="2" t="s">
        <v>1844</v>
      </c>
      <c r="BD383" s="2" t="s">
        <v>1844</v>
      </c>
      <c r="BE383" s="2" t="s">
        <v>5129</v>
      </c>
      <c r="BF383" s="2" t="s">
        <v>1857</v>
      </c>
      <c r="BG383" s="2" t="s">
        <v>1857</v>
      </c>
      <c r="BH383" s="2" t="s">
        <v>3810</v>
      </c>
      <c r="BI383" s="2" t="s">
        <v>1857</v>
      </c>
      <c r="BJ383" s="2" t="s">
        <v>3308</v>
      </c>
      <c r="BK383" s="2" t="s">
        <v>1844</v>
      </c>
      <c r="BL383" s="2" t="s">
        <v>1025</v>
      </c>
      <c r="BM383" s="2" t="s">
        <v>1844</v>
      </c>
      <c r="BN383" s="2" t="s">
        <v>1844</v>
      </c>
      <c r="BO383" s="2" t="s">
        <v>1844</v>
      </c>
      <c r="BP383" s="2" t="s">
        <v>1844</v>
      </c>
      <c r="BQ383" s="2" t="s">
        <v>5187</v>
      </c>
      <c r="BR383" s="2" t="s">
        <v>1844</v>
      </c>
      <c r="BS383" s="2" t="s">
        <v>1844</v>
      </c>
      <c r="BT383" s="2" t="s">
        <v>5728</v>
      </c>
      <c r="BU383" s="2" t="s">
        <v>1844</v>
      </c>
      <c r="BV383" s="2" t="s">
        <v>1844</v>
      </c>
      <c r="BW383" s="2" t="s">
        <v>1844</v>
      </c>
      <c r="BX383" s="2" t="s">
        <v>1844</v>
      </c>
      <c r="BY383" s="2" t="s">
        <v>1844</v>
      </c>
      <c r="BZ383" s="2" t="s">
        <v>1844</v>
      </c>
      <c r="CA383" s="2" t="s">
        <v>1844</v>
      </c>
      <c r="CB383" s="2" t="s">
        <v>1844</v>
      </c>
      <c r="CC383" s="2" t="s">
        <v>1844</v>
      </c>
      <c r="CD383" s="2" t="s">
        <v>1844</v>
      </c>
      <c r="CE383" s="2" t="s">
        <v>1854</v>
      </c>
      <c r="CF383" s="2" t="s">
        <v>1844</v>
      </c>
      <c r="CG383" s="2" t="s">
        <v>1844</v>
      </c>
      <c r="CH383" s="2" t="s">
        <v>1844</v>
      </c>
      <c r="CI383" s="2" t="s">
        <v>121</v>
      </c>
      <c r="CJ383" s="2" t="s">
        <v>1844</v>
      </c>
      <c r="CK383" s="2" t="s">
        <v>5132</v>
      </c>
      <c r="CL383" s="2" t="s">
        <v>1844</v>
      </c>
      <c r="CM383" s="2" t="s">
        <v>1844</v>
      </c>
      <c r="CN383" s="2" t="s">
        <v>1851</v>
      </c>
      <c r="CO383" s="2" t="s">
        <v>1855</v>
      </c>
      <c r="CP383" s="2" t="s">
        <v>1844</v>
      </c>
      <c r="CQ383" s="2" t="s">
        <v>1844</v>
      </c>
      <c r="CR383" s="2" t="s">
        <v>1847</v>
      </c>
      <c r="CS383" s="2" t="s">
        <v>1844</v>
      </c>
      <c r="CT383" s="2" t="s">
        <v>1844</v>
      </c>
      <c r="CU383" s="2" t="s">
        <v>1844</v>
      </c>
      <c r="CV383" s="2" t="s">
        <v>5134</v>
      </c>
      <c r="CW383" s="3">
        <v>45086</v>
      </c>
      <c r="CX383" s="3">
        <v>45086</v>
      </c>
      <c r="CY383" s="3">
        <v>45086</v>
      </c>
      <c r="CZ383" s="28">
        <v>433493</v>
      </c>
      <c r="DA383" s="4">
        <v>0</v>
      </c>
      <c r="DB383" s="3"/>
      <c r="DC383" s="3"/>
      <c r="DD383" s="3">
        <v>45086</v>
      </c>
      <c r="DE383" s="3">
        <v>45086</v>
      </c>
      <c r="DF383" s="3"/>
      <c r="DG383" s="3">
        <v>45086</v>
      </c>
      <c r="DH383" s="3">
        <v>45086</v>
      </c>
      <c r="DI383" s="3">
        <v>45086</v>
      </c>
      <c r="DJ383" s="3">
        <v>45108</v>
      </c>
      <c r="DK383" s="28">
        <v>0</v>
      </c>
      <c r="DL383" s="3"/>
      <c r="DM383" s="28">
        <v>0</v>
      </c>
      <c r="DN383" s="28">
        <v>0</v>
      </c>
      <c r="DO383" s="3">
        <v>45086</v>
      </c>
      <c r="DP383" s="2" t="s">
        <v>5135</v>
      </c>
      <c r="DQ383" s="28">
        <v>300843</v>
      </c>
      <c r="DR383" s="28">
        <v>0</v>
      </c>
      <c r="DS383" s="28">
        <v>300843</v>
      </c>
      <c r="DT383" s="28">
        <v>433493</v>
      </c>
      <c r="DU383" s="2" t="s">
        <v>1844</v>
      </c>
    </row>
    <row r="384" spans="1:125" x14ac:dyDescent="0.25">
      <c r="A384" s="2" t="s">
        <v>4777</v>
      </c>
      <c r="B384" s="2" t="s">
        <v>1298</v>
      </c>
      <c r="C384" s="2" t="s">
        <v>325</v>
      </c>
      <c r="D384" s="2" t="s">
        <v>326</v>
      </c>
      <c r="E384" s="2" t="s">
        <v>1696</v>
      </c>
      <c r="F384" s="2" t="s">
        <v>5715</v>
      </c>
      <c r="G384" s="2" t="s">
        <v>10</v>
      </c>
      <c r="H384" s="2" t="s">
        <v>54</v>
      </c>
      <c r="I384" s="2" t="s">
        <v>5121</v>
      </c>
      <c r="J384" s="2" t="s">
        <v>5122</v>
      </c>
      <c r="K384" s="2" t="s">
        <v>1281</v>
      </c>
      <c r="L384" s="2" t="s">
        <v>5139</v>
      </c>
      <c r="M384" s="2" t="s">
        <v>4776</v>
      </c>
      <c r="N384" s="2" t="s">
        <v>1645</v>
      </c>
      <c r="O384" s="2" t="s">
        <v>1960</v>
      </c>
      <c r="P384" s="2" t="s">
        <v>1844</v>
      </c>
      <c r="Q384" s="2" t="s">
        <v>1292</v>
      </c>
      <c r="R384" s="2" t="s">
        <v>1844</v>
      </c>
      <c r="S384" s="2" t="s">
        <v>1844</v>
      </c>
      <c r="T384" s="2" t="s">
        <v>1278</v>
      </c>
      <c r="U384" s="2" t="s">
        <v>1844</v>
      </c>
      <c r="V384" s="2" t="s">
        <v>1844</v>
      </c>
      <c r="W384" s="2" t="s">
        <v>5125</v>
      </c>
      <c r="X384" s="2" t="s">
        <v>5126</v>
      </c>
      <c r="Y384" s="2" t="s">
        <v>1914</v>
      </c>
      <c r="Z384" s="2" t="s">
        <v>1281</v>
      </c>
      <c r="AA384" s="2" t="s">
        <v>1281</v>
      </c>
      <c r="AB384" s="2" t="s">
        <v>5127</v>
      </c>
      <c r="AC384" s="2" t="s">
        <v>1852</v>
      </c>
      <c r="AD384" s="2" t="s">
        <v>1844</v>
      </c>
      <c r="AE384" s="2" t="s">
        <v>1844</v>
      </c>
      <c r="AF384" s="2" t="s">
        <v>1844</v>
      </c>
      <c r="AG384" s="2" t="s">
        <v>1844</v>
      </c>
      <c r="AH384" s="2" t="s">
        <v>1844</v>
      </c>
      <c r="AI384" s="2" t="s">
        <v>1844</v>
      </c>
      <c r="AJ384" s="2" t="s">
        <v>1281</v>
      </c>
      <c r="AK384" s="2" t="s">
        <v>1844</v>
      </c>
      <c r="AL384" s="2" t="s">
        <v>120</v>
      </c>
      <c r="AM384" s="2" t="s">
        <v>1844</v>
      </c>
      <c r="AN384" s="2" t="s">
        <v>1844</v>
      </c>
      <c r="AO384" s="2" t="s">
        <v>1857</v>
      </c>
      <c r="AP384" s="2" t="s">
        <v>1857</v>
      </c>
      <c r="AQ384" s="2" t="s">
        <v>1844</v>
      </c>
      <c r="AR384" s="2" t="s">
        <v>1844</v>
      </c>
      <c r="AS384" s="2" t="s">
        <v>1844</v>
      </c>
      <c r="AT384" s="2" t="s">
        <v>1844</v>
      </c>
      <c r="AU384" s="2" t="s">
        <v>1844</v>
      </c>
      <c r="AV384" s="2" t="s">
        <v>1281</v>
      </c>
      <c r="AW384" s="2" t="s">
        <v>5128</v>
      </c>
      <c r="AX384" s="2" t="s">
        <v>1844</v>
      </c>
      <c r="AY384" s="2" t="s">
        <v>1752</v>
      </c>
      <c r="AZ384" s="2" t="s">
        <v>2921</v>
      </c>
      <c r="BA384" s="2" t="s">
        <v>1844</v>
      </c>
      <c r="BB384" s="2" t="s">
        <v>1844</v>
      </c>
      <c r="BC384" s="2" t="s">
        <v>1844</v>
      </c>
      <c r="BD384" s="2" t="s">
        <v>1844</v>
      </c>
      <c r="BE384" s="2" t="s">
        <v>5129</v>
      </c>
      <c r="BF384" s="2" t="s">
        <v>1905</v>
      </c>
      <c r="BG384" s="2" t="s">
        <v>1905</v>
      </c>
      <c r="BH384" s="2" t="s">
        <v>4779</v>
      </c>
      <c r="BI384" s="2" t="s">
        <v>1857</v>
      </c>
      <c r="BJ384" s="2" t="s">
        <v>2523</v>
      </c>
      <c r="BK384" s="2" t="s">
        <v>1844</v>
      </c>
      <c r="BL384" s="2" t="s">
        <v>1015</v>
      </c>
      <c r="BM384" s="2" t="s">
        <v>1844</v>
      </c>
      <c r="BN384" s="2" t="s">
        <v>1844</v>
      </c>
      <c r="BO384" s="2" t="s">
        <v>1844</v>
      </c>
      <c r="BP384" s="2" t="s">
        <v>1844</v>
      </c>
      <c r="BQ384" s="2" t="s">
        <v>1292</v>
      </c>
      <c r="BR384" s="2" t="s">
        <v>1844</v>
      </c>
      <c r="BS384" s="2" t="s">
        <v>1844</v>
      </c>
      <c r="BT384" s="2" t="s">
        <v>5729</v>
      </c>
      <c r="BU384" s="2" t="s">
        <v>1844</v>
      </c>
      <c r="BV384" s="2" t="s">
        <v>1844</v>
      </c>
      <c r="BW384" s="2" t="s">
        <v>1844</v>
      </c>
      <c r="BX384" s="2" t="s">
        <v>1844</v>
      </c>
      <c r="BY384" s="2" t="s">
        <v>1844</v>
      </c>
      <c r="BZ384" s="2" t="s">
        <v>1844</v>
      </c>
      <c r="CA384" s="2" t="s">
        <v>1844</v>
      </c>
      <c r="CB384" s="2" t="s">
        <v>1844</v>
      </c>
      <c r="CC384" s="2" t="s">
        <v>1844</v>
      </c>
      <c r="CD384" s="2" t="s">
        <v>1844</v>
      </c>
      <c r="CE384" s="2" t="s">
        <v>1854</v>
      </c>
      <c r="CF384" s="2" t="s">
        <v>1844</v>
      </c>
      <c r="CG384" s="2" t="s">
        <v>5131</v>
      </c>
      <c r="CH384" s="2" t="s">
        <v>1844</v>
      </c>
      <c r="CI384" s="2" t="s">
        <v>121</v>
      </c>
      <c r="CJ384" s="2" t="s">
        <v>1844</v>
      </c>
      <c r="CK384" s="2" t="s">
        <v>5132</v>
      </c>
      <c r="CL384" s="2" t="s">
        <v>1844</v>
      </c>
      <c r="CM384" s="2" t="s">
        <v>1844</v>
      </c>
      <c r="CN384" s="2" t="s">
        <v>1851</v>
      </c>
      <c r="CO384" s="2" t="s">
        <v>1855</v>
      </c>
      <c r="CP384" s="2" t="s">
        <v>1844</v>
      </c>
      <c r="CQ384" s="2" t="s">
        <v>1844</v>
      </c>
      <c r="CR384" s="2" t="s">
        <v>1847</v>
      </c>
      <c r="CS384" s="2" t="s">
        <v>1844</v>
      </c>
      <c r="CT384" s="2" t="s">
        <v>1844</v>
      </c>
      <c r="CU384" s="2" t="s">
        <v>5133</v>
      </c>
      <c r="CV384" s="2" t="s">
        <v>5134</v>
      </c>
      <c r="CW384" s="3">
        <v>45419</v>
      </c>
      <c r="CX384" s="3">
        <v>45420</v>
      </c>
      <c r="CY384" s="3">
        <v>45419</v>
      </c>
      <c r="CZ384" s="28">
        <v>2295864</v>
      </c>
      <c r="DA384" s="4">
        <v>0</v>
      </c>
      <c r="DB384" s="3"/>
      <c r="DC384" s="3"/>
      <c r="DD384" s="3">
        <v>45419</v>
      </c>
      <c r="DE384" s="3">
        <v>45419</v>
      </c>
      <c r="DF384" s="3"/>
      <c r="DG384" s="3">
        <v>45451</v>
      </c>
      <c r="DH384" s="3">
        <v>45422</v>
      </c>
      <c r="DI384" s="3">
        <v>45419</v>
      </c>
      <c r="DJ384" s="3">
        <v>45498</v>
      </c>
      <c r="DK384" s="28">
        <v>0</v>
      </c>
      <c r="DL384" s="3"/>
      <c r="DM384" s="28">
        <v>0</v>
      </c>
      <c r="DN384" s="28">
        <v>0</v>
      </c>
      <c r="DO384" s="3">
        <v>45419</v>
      </c>
      <c r="DP384" s="2" t="s">
        <v>5135</v>
      </c>
      <c r="DQ384" s="28">
        <v>27078945</v>
      </c>
      <c r="DR384" s="28">
        <v>0</v>
      </c>
      <c r="DS384" s="28">
        <v>27078945</v>
      </c>
      <c r="DT384" s="28">
        <v>2295864</v>
      </c>
      <c r="DU384" s="2" t="s">
        <v>1844</v>
      </c>
    </row>
    <row r="385" spans="1:125" x14ac:dyDescent="0.25">
      <c r="A385" s="2" t="s">
        <v>4911</v>
      </c>
      <c r="B385" s="2" t="s">
        <v>1291</v>
      </c>
      <c r="C385" s="2" t="s">
        <v>152</v>
      </c>
      <c r="D385" s="2" t="s">
        <v>153</v>
      </c>
      <c r="E385" s="2" t="s">
        <v>1713</v>
      </c>
      <c r="F385" s="2" t="s">
        <v>5715</v>
      </c>
      <c r="G385" s="2" t="s">
        <v>10</v>
      </c>
      <c r="H385" s="2" t="s">
        <v>8</v>
      </c>
      <c r="I385" s="2" t="s">
        <v>5121</v>
      </c>
      <c r="J385" s="2" t="s">
        <v>5122</v>
      </c>
      <c r="K385" s="2" t="s">
        <v>1281</v>
      </c>
      <c r="L385" s="2" t="s">
        <v>5123</v>
      </c>
      <c r="M385" s="2" t="s">
        <v>4910</v>
      </c>
      <c r="N385" s="2" t="s">
        <v>1645</v>
      </c>
      <c r="O385" s="2" t="s">
        <v>2176</v>
      </c>
      <c r="P385" s="2" t="s">
        <v>1844</v>
      </c>
      <c r="Q385" s="2" t="s">
        <v>1299</v>
      </c>
      <c r="R385" s="2" t="s">
        <v>1844</v>
      </c>
      <c r="S385" s="2" t="s">
        <v>1883</v>
      </c>
      <c r="T385" s="2" t="s">
        <v>1278</v>
      </c>
      <c r="U385" s="2" t="s">
        <v>1844</v>
      </c>
      <c r="V385" s="2" t="s">
        <v>1844</v>
      </c>
      <c r="W385" s="2" t="s">
        <v>5125</v>
      </c>
      <c r="X385" s="2" t="s">
        <v>5126</v>
      </c>
      <c r="Y385" s="2" t="s">
        <v>1866</v>
      </c>
      <c r="Z385" s="2" t="s">
        <v>1281</v>
      </c>
      <c r="AA385" s="2" t="s">
        <v>1281</v>
      </c>
      <c r="AB385" s="2" t="s">
        <v>5127</v>
      </c>
      <c r="AC385" s="2" t="s">
        <v>1852</v>
      </c>
      <c r="AD385" s="2" t="s">
        <v>1844</v>
      </c>
      <c r="AE385" s="2" t="s">
        <v>1844</v>
      </c>
      <c r="AF385" s="2" t="s">
        <v>1844</v>
      </c>
      <c r="AG385" s="2" t="s">
        <v>1844</v>
      </c>
      <c r="AH385" s="2" t="s">
        <v>1844</v>
      </c>
      <c r="AI385" s="2" t="s">
        <v>1844</v>
      </c>
      <c r="AJ385" s="2" t="s">
        <v>1281</v>
      </c>
      <c r="AK385" s="2" t="s">
        <v>1844</v>
      </c>
      <c r="AL385" s="2" t="s">
        <v>154</v>
      </c>
      <c r="AM385" s="2" t="s">
        <v>1844</v>
      </c>
      <c r="AN385" s="2" t="s">
        <v>1844</v>
      </c>
      <c r="AO385" s="2" t="s">
        <v>1857</v>
      </c>
      <c r="AP385" s="2" t="s">
        <v>1857</v>
      </c>
      <c r="AQ385" s="2" t="s">
        <v>1844</v>
      </c>
      <c r="AR385" s="2" t="s">
        <v>1844</v>
      </c>
      <c r="AS385" s="2" t="s">
        <v>1844</v>
      </c>
      <c r="AT385" s="2" t="s">
        <v>1844</v>
      </c>
      <c r="AU385" s="2" t="s">
        <v>1844</v>
      </c>
      <c r="AV385" s="2" t="s">
        <v>1281</v>
      </c>
      <c r="AW385" s="2" t="s">
        <v>5128</v>
      </c>
      <c r="AX385" s="2" t="s">
        <v>1844</v>
      </c>
      <c r="AY385" s="2" t="s">
        <v>1752</v>
      </c>
      <c r="AZ385" s="2" t="s">
        <v>2362</v>
      </c>
      <c r="BA385" s="2" t="s">
        <v>1844</v>
      </c>
      <c r="BB385" s="2" t="s">
        <v>1844</v>
      </c>
      <c r="BC385" s="2" t="s">
        <v>1844</v>
      </c>
      <c r="BD385" s="2" t="s">
        <v>1844</v>
      </c>
      <c r="BE385" s="2" t="s">
        <v>5129</v>
      </c>
      <c r="BF385" s="2" t="s">
        <v>1905</v>
      </c>
      <c r="BG385" s="2" t="s">
        <v>1905</v>
      </c>
      <c r="BH385" s="2" t="s">
        <v>4913</v>
      </c>
      <c r="BI385" s="2" t="s">
        <v>1857</v>
      </c>
      <c r="BJ385" s="2" t="s">
        <v>4191</v>
      </c>
      <c r="BK385" s="2" t="s">
        <v>1844</v>
      </c>
      <c r="BL385" s="2" t="s">
        <v>1025</v>
      </c>
      <c r="BM385" s="2" t="s">
        <v>1844</v>
      </c>
      <c r="BN385" s="2" t="s">
        <v>1882</v>
      </c>
      <c r="BO385" s="2" t="s">
        <v>1844</v>
      </c>
      <c r="BP385" s="2" t="s">
        <v>1844</v>
      </c>
      <c r="BQ385" s="2" t="s">
        <v>1292</v>
      </c>
      <c r="BR385" s="2" t="s">
        <v>1844</v>
      </c>
      <c r="BS385" s="2" t="s">
        <v>1844</v>
      </c>
      <c r="BT385" s="2" t="s">
        <v>5730</v>
      </c>
      <c r="BU385" s="2" t="s">
        <v>1844</v>
      </c>
      <c r="BV385" s="2" t="s">
        <v>1844</v>
      </c>
      <c r="BW385" s="2" t="s">
        <v>1844</v>
      </c>
      <c r="BX385" s="2" t="s">
        <v>1844</v>
      </c>
      <c r="BY385" s="2" t="s">
        <v>1844</v>
      </c>
      <c r="BZ385" s="2" t="s">
        <v>1844</v>
      </c>
      <c r="CA385" s="2" t="s">
        <v>1844</v>
      </c>
      <c r="CB385" s="2" t="s">
        <v>1844</v>
      </c>
      <c r="CC385" s="2" t="s">
        <v>1844</v>
      </c>
      <c r="CD385" s="2" t="s">
        <v>1844</v>
      </c>
      <c r="CE385" s="2" t="s">
        <v>1854</v>
      </c>
      <c r="CF385" s="2" t="s">
        <v>1844</v>
      </c>
      <c r="CG385" s="2" t="s">
        <v>5131</v>
      </c>
      <c r="CH385" s="2" t="s">
        <v>1844</v>
      </c>
      <c r="CI385" s="2" t="s">
        <v>155</v>
      </c>
      <c r="CJ385" s="2" t="s">
        <v>1844</v>
      </c>
      <c r="CK385" s="2" t="s">
        <v>5132</v>
      </c>
      <c r="CL385" s="2" t="s">
        <v>1844</v>
      </c>
      <c r="CM385" s="2" t="s">
        <v>1844</v>
      </c>
      <c r="CN385" s="2" t="s">
        <v>1851</v>
      </c>
      <c r="CO385" s="2" t="s">
        <v>1855</v>
      </c>
      <c r="CP385" s="2" t="s">
        <v>1844</v>
      </c>
      <c r="CQ385" s="2" t="s">
        <v>1844</v>
      </c>
      <c r="CR385" s="2" t="s">
        <v>1847</v>
      </c>
      <c r="CS385" s="2" t="s">
        <v>1884</v>
      </c>
      <c r="CT385" s="2" t="s">
        <v>1844</v>
      </c>
      <c r="CU385" s="2" t="s">
        <v>5133</v>
      </c>
      <c r="CV385" s="2" t="s">
        <v>5134</v>
      </c>
      <c r="CW385" s="3">
        <v>45461</v>
      </c>
      <c r="CX385" s="3">
        <v>45462</v>
      </c>
      <c r="CY385" s="3">
        <v>45461</v>
      </c>
      <c r="CZ385" s="28">
        <v>1621517</v>
      </c>
      <c r="DA385" s="4">
        <v>0</v>
      </c>
      <c r="DB385" s="3"/>
      <c r="DC385" s="3"/>
      <c r="DD385" s="3">
        <v>45461</v>
      </c>
      <c r="DE385" s="3">
        <v>45461</v>
      </c>
      <c r="DF385" s="3"/>
      <c r="DG385" s="3">
        <v>45462</v>
      </c>
      <c r="DH385" s="3">
        <v>45461</v>
      </c>
      <c r="DI385" s="3">
        <v>45461</v>
      </c>
      <c r="DJ385" s="3">
        <v>45498</v>
      </c>
      <c r="DK385" s="28">
        <v>0</v>
      </c>
      <c r="DL385" s="3"/>
      <c r="DM385" s="28">
        <v>0</v>
      </c>
      <c r="DN385" s="28">
        <v>0</v>
      </c>
      <c r="DO385" s="3">
        <v>45461</v>
      </c>
      <c r="DP385" s="2" t="s">
        <v>5135</v>
      </c>
      <c r="DQ385" s="28">
        <v>569246</v>
      </c>
      <c r="DR385" s="28">
        <v>0</v>
      </c>
      <c r="DS385" s="28">
        <v>569246</v>
      </c>
      <c r="DT385" s="28">
        <v>1621517</v>
      </c>
      <c r="DU385" s="2" t="s">
        <v>1844</v>
      </c>
    </row>
    <row r="386" spans="1:125" x14ac:dyDescent="0.25">
      <c r="A386" s="2" t="s">
        <v>4712</v>
      </c>
      <c r="B386" s="2" t="s">
        <v>1291</v>
      </c>
      <c r="C386" s="2" t="s">
        <v>405</v>
      </c>
      <c r="D386" s="2" t="s">
        <v>406</v>
      </c>
      <c r="E386" s="2" t="s">
        <v>1685</v>
      </c>
      <c r="F386" s="2" t="s">
        <v>5715</v>
      </c>
      <c r="G386" s="2" t="s">
        <v>10</v>
      </c>
      <c r="H386" s="2" t="s">
        <v>8</v>
      </c>
      <c r="I386" s="2" t="s">
        <v>5121</v>
      </c>
      <c r="J386" s="2" t="s">
        <v>5122</v>
      </c>
      <c r="K386" s="2" t="s">
        <v>1281</v>
      </c>
      <c r="L386" s="2" t="s">
        <v>5148</v>
      </c>
      <c r="M386" s="2" t="s">
        <v>4711</v>
      </c>
      <c r="N386" s="2" t="s">
        <v>1645</v>
      </c>
      <c r="O386" s="2" t="s">
        <v>1844</v>
      </c>
      <c r="P386" s="2" t="s">
        <v>1844</v>
      </c>
      <c r="Q386" s="2" t="s">
        <v>1299</v>
      </c>
      <c r="R386" s="2" t="s">
        <v>1844</v>
      </c>
      <c r="S386" s="2" t="s">
        <v>1844</v>
      </c>
      <c r="T386" s="2" t="s">
        <v>1278</v>
      </c>
      <c r="U386" s="2" t="s">
        <v>1844</v>
      </c>
      <c r="V386" s="2" t="s">
        <v>1844</v>
      </c>
      <c r="W386" s="2" t="s">
        <v>5125</v>
      </c>
      <c r="X386" s="2" t="s">
        <v>5126</v>
      </c>
      <c r="Y386" s="2" t="s">
        <v>1866</v>
      </c>
      <c r="Z386" s="2" t="s">
        <v>1281</v>
      </c>
      <c r="AA386" s="2" t="s">
        <v>1281</v>
      </c>
      <c r="AB386" s="2" t="s">
        <v>5127</v>
      </c>
      <c r="AC386" s="2" t="s">
        <v>1852</v>
      </c>
      <c r="AD386" s="2" t="s">
        <v>1844</v>
      </c>
      <c r="AE386" s="2" t="s">
        <v>1844</v>
      </c>
      <c r="AF386" s="2" t="s">
        <v>1844</v>
      </c>
      <c r="AG386" s="2" t="s">
        <v>1844</v>
      </c>
      <c r="AH386" s="2" t="s">
        <v>1844</v>
      </c>
      <c r="AI386" s="2" t="s">
        <v>1844</v>
      </c>
      <c r="AJ386" s="2" t="s">
        <v>1281</v>
      </c>
      <c r="AK386" s="2" t="s">
        <v>1844</v>
      </c>
      <c r="AL386" s="2" t="s">
        <v>154</v>
      </c>
      <c r="AM386" s="2" t="s">
        <v>1844</v>
      </c>
      <c r="AN386" s="2" t="s">
        <v>1844</v>
      </c>
      <c r="AO386" s="2" t="s">
        <v>1857</v>
      </c>
      <c r="AP386" s="2" t="s">
        <v>1857</v>
      </c>
      <c r="AQ386" s="2" t="s">
        <v>1844</v>
      </c>
      <c r="AR386" s="2" t="s">
        <v>1844</v>
      </c>
      <c r="AS386" s="2" t="s">
        <v>1844</v>
      </c>
      <c r="AT386" s="2" t="s">
        <v>1844</v>
      </c>
      <c r="AU386" s="2" t="s">
        <v>1844</v>
      </c>
      <c r="AV386" s="2" t="s">
        <v>1281</v>
      </c>
      <c r="AW386" s="2" t="s">
        <v>5128</v>
      </c>
      <c r="AX386" s="2" t="s">
        <v>1844</v>
      </c>
      <c r="AY386" s="2" t="s">
        <v>1752</v>
      </c>
      <c r="AZ386" s="2" t="s">
        <v>2523</v>
      </c>
      <c r="BA386" s="2" t="s">
        <v>1844</v>
      </c>
      <c r="BB386" s="2" t="s">
        <v>1844</v>
      </c>
      <c r="BC386" s="2" t="s">
        <v>1844</v>
      </c>
      <c r="BD386" s="2" t="s">
        <v>1844</v>
      </c>
      <c r="BE386" s="2" t="s">
        <v>5129</v>
      </c>
      <c r="BF386" s="2" t="s">
        <v>2190</v>
      </c>
      <c r="BG386" s="2" t="s">
        <v>2190</v>
      </c>
      <c r="BH386" s="2" t="s">
        <v>5731</v>
      </c>
      <c r="BI386" s="2" t="s">
        <v>1857</v>
      </c>
      <c r="BJ386" s="2" t="s">
        <v>1877</v>
      </c>
      <c r="BK386" s="2" t="s">
        <v>1844</v>
      </c>
      <c r="BL386" s="2" t="s">
        <v>1025</v>
      </c>
      <c r="BM386" s="2" t="s">
        <v>1844</v>
      </c>
      <c r="BN386" s="2" t="s">
        <v>1844</v>
      </c>
      <c r="BO386" s="2" t="s">
        <v>1844</v>
      </c>
      <c r="BP386" s="2" t="s">
        <v>1844</v>
      </c>
      <c r="BQ386" s="2" t="s">
        <v>1292</v>
      </c>
      <c r="BR386" s="2" t="s">
        <v>1844</v>
      </c>
      <c r="BS386" s="2" t="s">
        <v>1844</v>
      </c>
      <c r="BT386" s="2" t="s">
        <v>5732</v>
      </c>
      <c r="BU386" s="2" t="s">
        <v>1844</v>
      </c>
      <c r="BV386" s="2" t="s">
        <v>1844</v>
      </c>
      <c r="BW386" s="2" t="s">
        <v>1844</v>
      </c>
      <c r="BX386" s="2" t="s">
        <v>1844</v>
      </c>
      <c r="BY386" s="2" t="s">
        <v>1844</v>
      </c>
      <c r="BZ386" s="2" t="s">
        <v>1844</v>
      </c>
      <c r="CA386" s="2" t="s">
        <v>1844</v>
      </c>
      <c r="CB386" s="2" t="s">
        <v>1844</v>
      </c>
      <c r="CC386" s="2" t="s">
        <v>1844</v>
      </c>
      <c r="CD386" s="2" t="s">
        <v>1844</v>
      </c>
      <c r="CE386" s="2" t="s">
        <v>1854</v>
      </c>
      <c r="CF386" s="2" t="s">
        <v>1844</v>
      </c>
      <c r="CG386" s="2" t="s">
        <v>5131</v>
      </c>
      <c r="CH386" s="2" t="s">
        <v>1844</v>
      </c>
      <c r="CI386" s="2" t="s">
        <v>155</v>
      </c>
      <c r="CJ386" s="2" t="s">
        <v>1844</v>
      </c>
      <c r="CK386" s="2" t="s">
        <v>5132</v>
      </c>
      <c r="CL386" s="2" t="s">
        <v>1844</v>
      </c>
      <c r="CM386" s="2" t="s">
        <v>1844</v>
      </c>
      <c r="CN386" s="2" t="s">
        <v>1851</v>
      </c>
      <c r="CO386" s="2" t="s">
        <v>1855</v>
      </c>
      <c r="CP386" s="2" t="s">
        <v>1844</v>
      </c>
      <c r="CQ386" s="2" t="s">
        <v>1844</v>
      </c>
      <c r="CR386" s="2" t="s">
        <v>1844</v>
      </c>
      <c r="CS386" s="2" t="s">
        <v>1844</v>
      </c>
      <c r="CT386" s="2" t="s">
        <v>1844</v>
      </c>
      <c r="CU386" s="2" t="s">
        <v>5133</v>
      </c>
      <c r="CV386" s="2" t="s">
        <v>5134</v>
      </c>
      <c r="CW386" s="3">
        <v>45400</v>
      </c>
      <c r="CX386" s="3">
        <v>45402</v>
      </c>
      <c r="CY386" s="3">
        <v>45400</v>
      </c>
      <c r="CZ386" s="28">
        <v>2143335</v>
      </c>
      <c r="DA386" s="4">
        <v>0</v>
      </c>
      <c r="DB386" s="3"/>
      <c r="DC386" s="3"/>
      <c r="DD386" s="3">
        <v>45400</v>
      </c>
      <c r="DE386" s="3">
        <v>45400</v>
      </c>
      <c r="DF386" s="3"/>
      <c r="DG386" s="3">
        <v>45402</v>
      </c>
      <c r="DH386" s="3">
        <v>45400</v>
      </c>
      <c r="DI386" s="3">
        <v>45400</v>
      </c>
      <c r="DJ386" s="3">
        <v>45498</v>
      </c>
      <c r="DK386" s="28">
        <v>0</v>
      </c>
      <c r="DL386" s="3"/>
      <c r="DM386" s="28">
        <v>0</v>
      </c>
      <c r="DN386" s="28">
        <v>0</v>
      </c>
      <c r="DO386" s="3">
        <v>45400</v>
      </c>
      <c r="DP386" s="2" t="s">
        <v>5135</v>
      </c>
      <c r="DQ386" s="28">
        <v>96275</v>
      </c>
      <c r="DR386" s="28">
        <v>0</v>
      </c>
      <c r="DS386" s="28">
        <v>96275</v>
      </c>
      <c r="DT386" s="28">
        <v>2143335</v>
      </c>
      <c r="DU386" s="2" t="s">
        <v>1844</v>
      </c>
    </row>
    <row r="387" spans="1:125" x14ac:dyDescent="0.25">
      <c r="A387" s="2" t="s">
        <v>4699</v>
      </c>
      <c r="B387" s="2" t="s">
        <v>1298</v>
      </c>
      <c r="C387" s="2" t="s">
        <v>170</v>
      </c>
      <c r="D387" s="2" t="s">
        <v>171</v>
      </c>
      <c r="E387" s="2" t="s">
        <v>1683</v>
      </c>
      <c r="F387" s="2" t="s">
        <v>5715</v>
      </c>
      <c r="G387" s="2" t="s">
        <v>10</v>
      </c>
      <c r="H387" s="2" t="s">
        <v>8</v>
      </c>
      <c r="I387" s="2" t="s">
        <v>5121</v>
      </c>
      <c r="J387" s="2" t="s">
        <v>5122</v>
      </c>
      <c r="K387" s="2" t="s">
        <v>1281</v>
      </c>
      <c r="L387" s="2" t="s">
        <v>5148</v>
      </c>
      <c r="M387" s="2" t="s">
        <v>4698</v>
      </c>
      <c r="N387" s="2" t="s">
        <v>1645</v>
      </c>
      <c r="O387" s="2" t="s">
        <v>4076</v>
      </c>
      <c r="P387" s="2" t="s">
        <v>1844</v>
      </c>
      <c r="Q387" s="2" t="s">
        <v>1299</v>
      </c>
      <c r="R387" s="2" t="s">
        <v>1844</v>
      </c>
      <c r="S387" s="2" t="s">
        <v>2001</v>
      </c>
      <c r="T387" s="2" t="s">
        <v>1278</v>
      </c>
      <c r="U387" s="2" t="s">
        <v>1844</v>
      </c>
      <c r="V387" s="2" t="s">
        <v>1844</v>
      </c>
      <c r="W387" s="2" t="s">
        <v>5125</v>
      </c>
      <c r="X387" s="2" t="s">
        <v>5126</v>
      </c>
      <c r="Y387" s="2" t="s">
        <v>1914</v>
      </c>
      <c r="Z387" s="2" t="s">
        <v>1281</v>
      </c>
      <c r="AA387" s="2" t="s">
        <v>1281</v>
      </c>
      <c r="AB387" s="2" t="s">
        <v>5127</v>
      </c>
      <c r="AC387" s="2" t="s">
        <v>1852</v>
      </c>
      <c r="AD387" s="2" t="s">
        <v>1844</v>
      </c>
      <c r="AE387" s="2" t="s">
        <v>1844</v>
      </c>
      <c r="AF387" s="2" t="s">
        <v>1844</v>
      </c>
      <c r="AG387" s="2" t="s">
        <v>1844</v>
      </c>
      <c r="AH387" s="2" t="s">
        <v>1844</v>
      </c>
      <c r="AI387" s="2" t="s">
        <v>1844</v>
      </c>
      <c r="AJ387" s="2" t="s">
        <v>1281</v>
      </c>
      <c r="AK387" s="2" t="s">
        <v>1844</v>
      </c>
      <c r="AL387" s="2" t="s">
        <v>120</v>
      </c>
      <c r="AM387" s="2" t="s">
        <v>1844</v>
      </c>
      <c r="AN387" s="2" t="s">
        <v>1844</v>
      </c>
      <c r="AO387" s="2" t="s">
        <v>1857</v>
      </c>
      <c r="AP387" s="2" t="s">
        <v>1857</v>
      </c>
      <c r="AQ387" s="2" t="s">
        <v>1844</v>
      </c>
      <c r="AR387" s="2" t="s">
        <v>1844</v>
      </c>
      <c r="AS387" s="2" t="s">
        <v>1844</v>
      </c>
      <c r="AT387" s="2" t="s">
        <v>1844</v>
      </c>
      <c r="AU387" s="2" t="s">
        <v>1844</v>
      </c>
      <c r="AV387" s="2" t="s">
        <v>1281</v>
      </c>
      <c r="AW387" s="2" t="s">
        <v>5128</v>
      </c>
      <c r="AX387" s="2" t="s">
        <v>1844</v>
      </c>
      <c r="AY387" s="2" t="s">
        <v>1752</v>
      </c>
      <c r="AZ387" s="2" t="s">
        <v>3121</v>
      </c>
      <c r="BA387" s="2" t="s">
        <v>1844</v>
      </c>
      <c r="BB387" s="2" t="s">
        <v>1844</v>
      </c>
      <c r="BC387" s="2" t="s">
        <v>1844</v>
      </c>
      <c r="BD387" s="2" t="s">
        <v>1844</v>
      </c>
      <c r="BE387" s="2" t="s">
        <v>5129</v>
      </c>
      <c r="BF387" s="2" t="s">
        <v>2190</v>
      </c>
      <c r="BG387" s="2" t="s">
        <v>2190</v>
      </c>
      <c r="BH387" s="2" t="s">
        <v>5733</v>
      </c>
      <c r="BI387" s="2" t="s">
        <v>1857</v>
      </c>
      <c r="BJ387" s="2" t="s">
        <v>4700</v>
      </c>
      <c r="BK387" s="2" t="s">
        <v>1844</v>
      </c>
      <c r="BL387" s="2" t="s">
        <v>1025</v>
      </c>
      <c r="BM387" s="2" t="s">
        <v>1844</v>
      </c>
      <c r="BN387" s="2" t="s">
        <v>1999</v>
      </c>
      <c r="BO387" s="2" t="s">
        <v>1844</v>
      </c>
      <c r="BP387" s="2" t="s">
        <v>1844</v>
      </c>
      <c r="BQ387" s="2" t="s">
        <v>1292</v>
      </c>
      <c r="BR387" s="2" t="s">
        <v>1844</v>
      </c>
      <c r="BS387" s="2" t="s">
        <v>1844</v>
      </c>
      <c r="BT387" s="2" t="s">
        <v>5734</v>
      </c>
      <c r="BU387" s="2" t="s">
        <v>1844</v>
      </c>
      <c r="BV387" s="2" t="s">
        <v>1844</v>
      </c>
      <c r="BW387" s="2" t="s">
        <v>1844</v>
      </c>
      <c r="BX387" s="2" t="s">
        <v>1844</v>
      </c>
      <c r="BY387" s="2" t="s">
        <v>1844</v>
      </c>
      <c r="BZ387" s="2" t="s">
        <v>1844</v>
      </c>
      <c r="CA387" s="2" t="s">
        <v>1844</v>
      </c>
      <c r="CB387" s="2" t="s">
        <v>1844</v>
      </c>
      <c r="CC387" s="2" t="s">
        <v>1844</v>
      </c>
      <c r="CD387" s="2" t="s">
        <v>1844</v>
      </c>
      <c r="CE387" s="2" t="s">
        <v>1854</v>
      </c>
      <c r="CF387" s="2" t="s">
        <v>1844</v>
      </c>
      <c r="CG387" s="2" t="s">
        <v>5131</v>
      </c>
      <c r="CH387" s="2" t="s">
        <v>1844</v>
      </c>
      <c r="CI387" s="2" t="s">
        <v>121</v>
      </c>
      <c r="CJ387" s="2" t="s">
        <v>1844</v>
      </c>
      <c r="CK387" s="2" t="s">
        <v>5132</v>
      </c>
      <c r="CL387" s="2" t="s">
        <v>1844</v>
      </c>
      <c r="CM387" s="2" t="s">
        <v>1844</v>
      </c>
      <c r="CN387" s="2" t="s">
        <v>1851</v>
      </c>
      <c r="CO387" s="2" t="s">
        <v>1855</v>
      </c>
      <c r="CP387" s="2" t="s">
        <v>1844</v>
      </c>
      <c r="CQ387" s="2" t="s">
        <v>1844</v>
      </c>
      <c r="CR387" s="2" t="s">
        <v>1847</v>
      </c>
      <c r="CS387" s="2" t="s">
        <v>2002</v>
      </c>
      <c r="CT387" s="2" t="s">
        <v>1844</v>
      </c>
      <c r="CU387" s="2" t="s">
        <v>5133</v>
      </c>
      <c r="CV387" s="2" t="s">
        <v>5134</v>
      </c>
      <c r="CW387" s="3">
        <v>45385</v>
      </c>
      <c r="CX387" s="3">
        <v>45385</v>
      </c>
      <c r="CY387" s="3">
        <v>45385</v>
      </c>
      <c r="CZ387" s="28">
        <v>2404238</v>
      </c>
      <c r="DA387" s="4">
        <v>0</v>
      </c>
      <c r="DB387" s="3"/>
      <c r="DC387" s="3"/>
      <c r="DD387" s="3">
        <v>45385</v>
      </c>
      <c r="DE387" s="3">
        <v>45385</v>
      </c>
      <c r="DF387" s="3"/>
      <c r="DG387" s="3">
        <v>45386</v>
      </c>
      <c r="DH387" s="3">
        <v>45385</v>
      </c>
      <c r="DI387" s="3">
        <v>45385</v>
      </c>
      <c r="DJ387" s="3">
        <v>45498</v>
      </c>
      <c r="DK387" s="28">
        <v>0</v>
      </c>
      <c r="DL387" s="3"/>
      <c r="DM387" s="28">
        <v>0</v>
      </c>
      <c r="DN387" s="28">
        <v>0</v>
      </c>
      <c r="DO387" s="3">
        <v>45385</v>
      </c>
      <c r="DP387" s="2" t="s">
        <v>5135</v>
      </c>
      <c r="DQ387" s="28">
        <v>1919238</v>
      </c>
      <c r="DR387" s="28">
        <v>0</v>
      </c>
      <c r="DS387" s="28">
        <v>1919238</v>
      </c>
      <c r="DT387" s="28">
        <v>2404238</v>
      </c>
      <c r="DU387" s="2" t="s">
        <v>1844</v>
      </c>
    </row>
    <row r="388" spans="1:125" x14ac:dyDescent="0.25">
      <c r="A388" s="2" t="s">
        <v>4689</v>
      </c>
      <c r="B388" s="2" t="s">
        <v>1298</v>
      </c>
      <c r="C388" s="2" t="s">
        <v>170</v>
      </c>
      <c r="D388" s="2" t="s">
        <v>171</v>
      </c>
      <c r="E388" s="2" t="s">
        <v>1681</v>
      </c>
      <c r="F388" s="2" t="s">
        <v>5715</v>
      </c>
      <c r="G388" s="2" t="s">
        <v>10</v>
      </c>
      <c r="H388" s="2" t="s">
        <v>67</v>
      </c>
      <c r="I388" s="2" t="s">
        <v>5121</v>
      </c>
      <c r="J388" s="2" t="s">
        <v>5122</v>
      </c>
      <c r="K388" s="2" t="s">
        <v>1281</v>
      </c>
      <c r="L388" s="2" t="s">
        <v>5148</v>
      </c>
      <c r="M388" s="2" t="s">
        <v>4688</v>
      </c>
      <c r="N388" s="2" t="s">
        <v>1645</v>
      </c>
      <c r="O388" s="2" t="s">
        <v>4076</v>
      </c>
      <c r="P388" s="2" t="s">
        <v>1844</v>
      </c>
      <c r="Q388" s="2" t="s">
        <v>1296</v>
      </c>
      <c r="R388" s="2" t="s">
        <v>1844</v>
      </c>
      <c r="S388" s="2" t="s">
        <v>2001</v>
      </c>
      <c r="T388" s="2" t="s">
        <v>1278</v>
      </c>
      <c r="U388" s="2" t="s">
        <v>1844</v>
      </c>
      <c r="V388" s="2" t="s">
        <v>1844</v>
      </c>
      <c r="W388" s="2" t="s">
        <v>5125</v>
      </c>
      <c r="X388" s="2" t="s">
        <v>5126</v>
      </c>
      <c r="Y388" s="2" t="s">
        <v>1914</v>
      </c>
      <c r="Z388" s="2" t="s">
        <v>1281</v>
      </c>
      <c r="AA388" s="2" t="s">
        <v>1281</v>
      </c>
      <c r="AB388" s="2" t="s">
        <v>5127</v>
      </c>
      <c r="AC388" s="2" t="s">
        <v>1852</v>
      </c>
      <c r="AD388" s="2" t="s">
        <v>1844</v>
      </c>
      <c r="AE388" s="2" t="s">
        <v>1844</v>
      </c>
      <c r="AF388" s="2" t="s">
        <v>1844</v>
      </c>
      <c r="AG388" s="2" t="s">
        <v>1844</v>
      </c>
      <c r="AH388" s="2" t="s">
        <v>1844</v>
      </c>
      <c r="AI388" s="2" t="s">
        <v>1844</v>
      </c>
      <c r="AJ388" s="2" t="s">
        <v>1281</v>
      </c>
      <c r="AK388" s="2" t="s">
        <v>1844</v>
      </c>
      <c r="AL388" s="2" t="s">
        <v>120</v>
      </c>
      <c r="AM388" s="2" t="s">
        <v>1844</v>
      </c>
      <c r="AN388" s="2" t="s">
        <v>1844</v>
      </c>
      <c r="AO388" s="2" t="s">
        <v>1857</v>
      </c>
      <c r="AP388" s="2" t="s">
        <v>1857</v>
      </c>
      <c r="AQ388" s="2" t="s">
        <v>1844</v>
      </c>
      <c r="AR388" s="2" t="s">
        <v>1844</v>
      </c>
      <c r="AS388" s="2" t="s">
        <v>1844</v>
      </c>
      <c r="AT388" s="2" t="s">
        <v>1844</v>
      </c>
      <c r="AU388" s="2" t="s">
        <v>1844</v>
      </c>
      <c r="AV388" s="2" t="s">
        <v>1281</v>
      </c>
      <c r="AW388" s="2" t="s">
        <v>5128</v>
      </c>
      <c r="AX388" s="2" t="s">
        <v>1844</v>
      </c>
      <c r="AY388" s="2" t="s">
        <v>1752</v>
      </c>
      <c r="AZ388" s="2" t="s">
        <v>2391</v>
      </c>
      <c r="BA388" s="2" t="s">
        <v>1844</v>
      </c>
      <c r="BB388" s="2" t="s">
        <v>1844</v>
      </c>
      <c r="BC388" s="2" t="s">
        <v>1844</v>
      </c>
      <c r="BD388" s="2" t="s">
        <v>1844</v>
      </c>
      <c r="BE388" s="2" t="s">
        <v>5129</v>
      </c>
      <c r="BF388" s="2" t="s">
        <v>1857</v>
      </c>
      <c r="BG388" s="2" t="s">
        <v>1857</v>
      </c>
      <c r="BH388" s="2" t="s">
        <v>5735</v>
      </c>
      <c r="BI388" s="2" t="s">
        <v>1857</v>
      </c>
      <c r="BJ388" s="2" t="s">
        <v>3196</v>
      </c>
      <c r="BK388" s="2" t="s">
        <v>1844</v>
      </c>
      <c r="BL388" s="2" t="s">
        <v>1025</v>
      </c>
      <c r="BM388" s="2" t="s">
        <v>1844</v>
      </c>
      <c r="BN388" s="2" t="s">
        <v>1999</v>
      </c>
      <c r="BO388" s="2" t="s">
        <v>1844</v>
      </c>
      <c r="BP388" s="2" t="s">
        <v>1844</v>
      </c>
      <c r="BQ388" s="2" t="s">
        <v>1292</v>
      </c>
      <c r="BR388" s="2" t="s">
        <v>1844</v>
      </c>
      <c r="BS388" s="2" t="s">
        <v>1844</v>
      </c>
      <c r="BT388" s="2" t="s">
        <v>5736</v>
      </c>
      <c r="BU388" s="2" t="s">
        <v>1844</v>
      </c>
      <c r="BV388" s="2" t="s">
        <v>1844</v>
      </c>
      <c r="BW388" s="2" t="s">
        <v>1844</v>
      </c>
      <c r="BX388" s="2" t="s">
        <v>1844</v>
      </c>
      <c r="BY388" s="2" t="s">
        <v>1844</v>
      </c>
      <c r="BZ388" s="2" t="s">
        <v>1844</v>
      </c>
      <c r="CA388" s="2" t="s">
        <v>1844</v>
      </c>
      <c r="CB388" s="2" t="s">
        <v>1844</v>
      </c>
      <c r="CC388" s="2" t="s">
        <v>1844</v>
      </c>
      <c r="CD388" s="2" t="s">
        <v>1844</v>
      </c>
      <c r="CE388" s="2" t="s">
        <v>1854</v>
      </c>
      <c r="CF388" s="2" t="s">
        <v>1844</v>
      </c>
      <c r="CG388" s="2" t="s">
        <v>5131</v>
      </c>
      <c r="CH388" s="2" t="s">
        <v>1844</v>
      </c>
      <c r="CI388" s="2" t="s">
        <v>121</v>
      </c>
      <c r="CJ388" s="2" t="s">
        <v>1844</v>
      </c>
      <c r="CK388" s="2" t="s">
        <v>5132</v>
      </c>
      <c r="CL388" s="2" t="s">
        <v>1844</v>
      </c>
      <c r="CM388" s="2" t="s">
        <v>1844</v>
      </c>
      <c r="CN388" s="2" t="s">
        <v>1851</v>
      </c>
      <c r="CO388" s="2" t="s">
        <v>1855</v>
      </c>
      <c r="CP388" s="2" t="s">
        <v>1844</v>
      </c>
      <c r="CQ388" s="2" t="s">
        <v>1844</v>
      </c>
      <c r="CR388" s="2" t="s">
        <v>1847</v>
      </c>
      <c r="CS388" s="2" t="s">
        <v>2002</v>
      </c>
      <c r="CT388" s="2" t="s">
        <v>1844</v>
      </c>
      <c r="CU388" s="2" t="s">
        <v>5133</v>
      </c>
      <c r="CV388" s="2" t="s">
        <v>5134</v>
      </c>
      <c r="CW388" s="3">
        <v>45383</v>
      </c>
      <c r="CX388" s="3">
        <v>45383</v>
      </c>
      <c r="CY388" s="3">
        <v>45383</v>
      </c>
      <c r="CZ388" s="28">
        <v>2808720</v>
      </c>
      <c r="DA388" s="4">
        <v>0</v>
      </c>
      <c r="DB388" s="3"/>
      <c r="DC388" s="3"/>
      <c r="DD388" s="3">
        <v>45383</v>
      </c>
      <c r="DE388" s="3">
        <v>45383</v>
      </c>
      <c r="DF388" s="3"/>
      <c r="DG388" s="3">
        <v>45388</v>
      </c>
      <c r="DH388" s="3"/>
      <c r="DI388" s="3">
        <v>45383</v>
      </c>
      <c r="DJ388" s="3">
        <v>45498</v>
      </c>
      <c r="DK388" s="28">
        <v>0</v>
      </c>
      <c r="DL388" s="3"/>
      <c r="DM388" s="28">
        <v>0</v>
      </c>
      <c r="DN388" s="28">
        <v>0</v>
      </c>
      <c r="DO388" s="3">
        <v>45383</v>
      </c>
      <c r="DP388" s="2" t="s">
        <v>5135</v>
      </c>
      <c r="DQ388" s="28">
        <v>6061194</v>
      </c>
      <c r="DR388" s="28">
        <v>0</v>
      </c>
      <c r="DS388" s="28">
        <v>6061194</v>
      </c>
      <c r="DT388" s="28">
        <v>2808720</v>
      </c>
      <c r="DU388" s="2" t="s">
        <v>1844</v>
      </c>
    </row>
    <row r="389" spans="1:125" x14ac:dyDescent="0.25">
      <c r="A389" s="2" t="s">
        <v>4626</v>
      </c>
      <c r="B389" s="2" t="s">
        <v>1291</v>
      </c>
      <c r="C389" s="2" t="s">
        <v>152</v>
      </c>
      <c r="D389" s="2" t="s">
        <v>153</v>
      </c>
      <c r="E389" s="2" t="s">
        <v>1670</v>
      </c>
      <c r="F389" s="2" t="s">
        <v>5715</v>
      </c>
      <c r="G389" s="2" t="s">
        <v>10</v>
      </c>
      <c r="H389" s="2" t="s">
        <v>5737</v>
      </c>
      <c r="I389" s="2" t="s">
        <v>5121</v>
      </c>
      <c r="J389" s="2" t="s">
        <v>5122</v>
      </c>
      <c r="K389" s="2" t="s">
        <v>1281</v>
      </c>
      <c r="L389" s="2" t="s">
        <v>5123</v>
      </c>
      <c r="M389" s="2" t="s">
        <v>4625</v>
      </c>
      <c r="N389" s="2" t="s">
        <v>1645</v>
      </c>
      <c r="O389" s="2" t="s">
        <v>2176</v>
      </c>
      <c r="P389" s="2" t="s">
        <v>1844</v>
      </c>
      <c r="Q389" s="2" t="s">
        <v>1296</v>
      </c>
      <c r="R389" s="2" t="s">
        <v>1844</v>
      </c>
      <c r="S389" s="2" t="s">
        <v>1883</v>
      </c>
      <c r="T389" s="2" t="s">
        <v>1278</v>
      </c>
      <c r="U389" s="2" t="s">
        <v>1844</v>
      </c>
      <c r="V389" s="2" t="s">
        <v>1844</v>
      </c>
      <c r="W389" s="2" t="s">
        <v>5125</v>
      </c>
      <c r="X389" s="2" t="s">
        <v>5126</v>
      </c>
      <c r="Y389" s="2" t="s">
        <v>1866</v>
      </c>
      <c r="Z389" s="2" t="s">
        <v>1281</v>
      </c>
      <c r="AA389" s="2" t="s">
        <v>1281</v>
      </c>
      <c r="AB389" s="2" t="s">
        <v>5127</v>
      </c>
      <c r="AC389" s="2" t="s">
        <v>1852</v>
      </c>
      <c r="AD389" s="2" t="s">
        <v>1844</v>
      </c>
      <c r="AE389" s="2" t="s">
        <v>1844</v>
      </c>
      <c r="AF389" s="2" t="s">
        <v>1844</v>
      </c>
      <c r="AG389" s="2" t="s">
        <v>1844</v>
      </c>
      <c r="AH389" s="2" t="s">
        <v>1844</v>
      </c>
      <c r="AI389" s="2" t="s">
        <v>1844</v>
      </c>
      <c r="AJ389" s="2" t="s">
        <v>1281</v>
      </c>
      <c r="AK389" s="2" t="s">
        <v>1844</v>
      </c>
      <c r="AL389" s="2" t="s">
        <v>154</v>
      </c>
      <c r="AM389" s="2" t="s">
        <v>1844</v>
      </c>
      <c r="AN389" s="2" t="s">
        <v>1844</v>
      </c>
      <c r="AO389" s="2" t="s">
        <v>1857</v>
      </c>
      <c r="AP389" s="2" t="s">
        <v>1857</v>
      </c>
      <c r="AQ389" s="2" t="s">
        <v>1844</v>
      </c>
      <c r="AR389" s="2" t="s">
        <v>1844</v>
      </c>
      <c r="AS389" s="2" t="s">
        <v>1844</v>
      </c>
      <c r="AT389" s="2" t="s">
        <v>1844</v>
      </c>
      <c r="AU389" s="2" t="s">
        <v>1844</v>
      </c>
      <c r="AV389" s="2" t="s">
        <v>1281</v>
      </c>
      <c r="AW389" s="2" t="s">
        <v>5128</v>
      </c>
      <c r="AX389" s="2" t="s">
        <v>1844</v>
      </c>
      <c r="AY389" s="2" t="s">
        <v>1752</v>
      </c>
      <c r="AZ389" s="2" t="s">
        <v>2677</v>
      </c>
      <c r="BA389" s="2" t="s">
        <v>1844</v>
      </c>
      <c r="BB389" s="2" t="s">
        <v>1844</v>
      </c>
      <c r="BC389" s="2" t="s">
        <v>1844</v>
      </c>
      <c r="BD389" s="2" t="s">
        <v>1844</v>
      </c>
      <c r="BE389" s="2" t="s">
        <v>5129</v>
      </c>
      <c r="BF389" s="2" t="s">
        <v>2677</v>
      </c>
      <c r="BG389" s="2" t="s">
        <v>4627</v>
      </c>
      <c r="BH389" s="2" t="s">
        <v>4628</v>
      </c>
      <c r="BI389" s="2" t="s">
        <v>1857</v>
      </c>
      <c r="BJ389" s="2" t="s">
        <v>4627</v>
      </c>
      <c r="BK389" s="2" t="s">
        <v>1844</v>
      </c>
      <c r="BL389" s="2" t="s">
        <v>1025</v>
      </c>
      <c r="BM389" s="2" t="s">
        <v>1844</v>
      </c>
      <c r="BN389" s="2" t="s">
        <v>1882</v>
      </c>
      <c r="BO389" s="2" t="s">
        <v>1844</v>
      </c>
      <c r="BP389" s="2" t="s">
        <v>1844</v>
      </c>
      <c r="BQ389" s="2" t="s">
        <v>1292</v>
      </c>
      <c r="BR389" s="2" t="s">
        <v>1844</v>
      </c>
      <c r="BS389" s="2" t="s">
        <v>1844</v>
      </c>
      <c r="BT389" s="2" t="s">
        <v>5738</v>
      </c>
      <c r="BU389" s="2" t="s">
        <v>1844</v>
      </c>
      <c r="BV389" s="2" t="s">
        <v>1844</v>
      </c>
      <c r="BW389" s="2" t="s">
        <v>1844</v>
      </c>
      <c r="BX389" s="2" t="s">
        <v>1844</v>
      </c>
      <c r="BY389" s="2" t="s">
        <v>1844</v>
      </c>
      <c r="BZ389" s="2" t="s">
        <v>1844</v>
      </c>
      <c r="CA389" s="2" t="s">
        <v>1844</v>
      </c>
      <c r="CB389" s="2" t="s">
        <v>1844</v>
      </c>
      <c r="CC389" s="2" t="s">
        <v>1844</v>
      </c>
      <c r="CD389" s="2" t="s">
        <v>1844</v>
      </c>
      <c r="CE389" s="2" t="s">
        <v>1854</v>
      </c>
      <c r="CF389" s="2" t="s">
        <v>1844</v>
      </c>
      <c r="CG389" s="2" t="s">
        <v>5131</v>
      </c>
      <c r="CH389" s="2" t="s">
        <v>1844</v>
      </c>
      <c r="CI389" s="2" t="s">
        <v>155</v>
      </c>
      <c r="CJ389" s="2" t="s">
        <v>1844</v>
      </c>
      <c r="CK389" s="2" t="s">
        <v>5132</v>
      </c>
      <c r="CL389" s="2" t="s">
        <v>1844</v>
      </c>
      <c r="CM389" s="2" t="s">
        <v>1844</v>
      </c>
      <c r="CN389" s="2" t="s">
        <v>1851</v>
      </c>
      <c r="CO389" s="2" t="s">
        <v>1855</v>
      </c>
      <c r="CP389" s="2" t="s">
        <v>1844</v>
      </c>
      <c r="CQ389" s="2" t="s">
        <v>1844</v>
      </c>
      <c r="CR389" s="2" t="s">
        <v>1847</v>
      </c>
      <c r="CS389" s="2" t="s">
        <v>1884</v>
      </c>
      <c r="CT389" s="2" t="s">
        <v>1844</v>
      </c>
      <c r="CU389" s="2" t="s">
        <v>5133</v>
      </c>
      <c r="CV389" s="2" t="s">
        <v>5134</v>
      </c>
      <c r="CW389" s="3">
        <v>45349</v>
      </c>
      <c r="CX389" s="3">
        <v>45349</v>
      </c>
      <c r="CY389" s="3">
        <v>45349</v>
      </c>
      <c r="CZ389" s="28">
        <v>15767287</v>
      </c>
      <c r="DA389" s="4">
        <v>0</v>
      </c>
      <c r="DB389" s="3"/>
      <c r="DC389" s="3"/>
      <c r="DD389" s="3">
        <v>45349</v>
      </c>
      <c r="DE389" s="3">
        <v>45346</v>
      </c>
      <c r="DF389" s="3"/>
      <c r="DG389" s="3">
        <v>45401</v>
      </c>
      <c r="DH389" s="3">
        <v>45346</v>
      </c>
      <c r="DI389" s="3">
        <v>45346</v>
      </c>
      <c r="DJ389" s="3">
        <v>45498</v>
      </c>
      <c r="DK389" s="28">
        <v>0</v>
      </c>
      <c r="DL389" s="3"/>
      <c r="DM389" s="28">
        <v>0</v>
      </c>
      <c r="DN389" s="28">
        <v>0</v>
      </c>
      <c r="DO389" s="3">
        <v>45346</v>
      </c>
      <c r="DP389" s="2" t="s">
        <v>5135</v>
      </c>
      <c r="DQ389" s="28">
        <v>15114879</v>
      </c>
      <c r="DR389" s="28">
        <v>0</v>
      </c>
      <c r="DS389" s="28">
        <v>15114879</v>
      </c>
      <c r="DT389" s="28">
        <v>15767287</v>
      </c>
      <c r="DU389" s="2" t="s">
        <v>1844</v>
      </c>
    </row>
    <row r="390" spans="1:125" x14ac:dyDescent="0.25">
      <c r="A390" s="2" t="s">
        <v>4577</v>
      </c>
      <c r="B390" s="2" t="s">
        <v>1295</v>
      </c>
      <c r="C390" s="2" t="s">
        <v>51</v>
      </c>
      <c r="D390" s="2" t="s">
        <v>52</v>
      </c>
      <c r="E390" s="2" t="s">
        <v>1665</v>
      </c>
      <c r="F390" s="2" t="s">
        <v>5715</v>
      </c>
      <c r="G390" s="2" t="s">
        <v>10</v>
      </c>
      <c r="H390" s="2" t="s">
        <v>8</v>
      </c>
      <c r="I390" s="2" t="s">
        <v>5121</v>
      </c>
      <c r="J390" s="2" t="s">
        <v>5122</v>
      </c>
      <c r="K390" s="2" t="s">
        <v>1281</v>
      </c>
      <c r="L390" s="2" t="s">
        <v>5139</v>
      </c>
      <c r="M390" s="2" t="s">
        <v>4576</v>
      </c>
      <c r="N390" s="2" t="s">
        <v>1645</v>
      </c>
      <c r="O390" s="2" t="s">
        <v>1870</v>
      </c>
      <c r="P390" s="2" t="s">
        <v>1844</v>
      </c>
      <c r="Q390" s="2" t="s">
        <v>1299</v>
      </c>
      <c r="R390" s="2" t="s">
        <v>1844</v>
      </c>
      <c r="S390" s="2" t="s">
        <v>1875</v>
      </c>
      <c r="T390" s="2" t="s">
        <v>1278</v>
      </c>
      <c r="U390" s="2" t="s">
        <v>1844</v>
      </c>
      <c r="V390" s="2" t="s">
        <v>1844</v>
      </c>
      <c r="W390" s="2" t="s">
        <v>5125</v>
      </c>
      <c r="X390" s="2" t="s">
        <v>5126</v>
      </c>
      <c r="Y390" s="2" t="s">
        <v>1871</v>
      </c>
      <c r="Z390" s="2" t="s">
        <v>1281</v>
      </c>
      <c r="AA390" s="2" t="s">
        <v>1281</v>
      </c>
      <c r="AB390" s="2" t="s">
        <v>5127</v>
      </c>
      <c r="AC390" s="2" t="s">
        <v>1852</v>
      </c>
      <c r="AD390" s="2" t="s">
        <v>1844</v>
      </c>
      <c r="AE390" s="2" t="s">
        <v>1844</v>
      </c>
      <c r="AF390" s="2" t="s">
        <v>1873</v>
      </c>
      <c r="AG390" s="2" t="s">
        <v>1844</v>
      </c>
      <c r="AH390" s="2" t="s">
        <v>1844</v>
      </c>
      <c r="AI390" s="2" t="s">
        <v>1844</v>
      </c>
      <c r="AJ390" s="2" t="s">
        <v>1281</v>
      </c>
      <c r="AK390" s="2" t="s">
        <v>1844</v>
      </c>
      <c r="AL390" s="2" t="s">
        <v>53</v>
      </c>
      <c r="AM390" s="2" t="s">
        <v>1844</v>
      </c>
      <c r="AN390" s="2" t="s">
        <v>1844</v>
      </c>
      <c r="AO390" s="2" t="s">
        <v>1857</v>
      </c>
      <c r="AP390" s="2" t="s">
        <v>1857</v>
      </c>
      <c r="AQ390" s="2" t="s">
        <v>1844</v>
      </c>
      <c r="AR390" s="2" t="s">
        <v>1844</v>
      </c>
      <c r="AS390" s="2" t="s">
        <v>1844</v>
      </c>
      <c r="AT390" s="2" t="s">
        <v>1844</v>
      </c>
      <c r="AU390" s="2" t="s">
        <v>1844</v>
      </c>
      <c r="AV390" s="2" t="s">
        <v>1281</v>
      </c>
      <c r="AW390" s="2" t="s">
        <v>5128</v>
      </c>
      <c r="AX390" s="2" t="s">
        <v>1844</v>
      </c>
      <c r="AY390" s="2" t="s">
        <v>1752</v>
      </c>
      <c r="AZ390" s="2" t="s">
        <v>2536</v>
      </c>
      <c r="BA390" s="2" t="s">
        <v>1844</v>
      </c>
      <c r="BB390" s="2" t="s">
        <v>1844</v>
      </c>
      <c r="BC390" s="2" t="s">
        <v>1844</v>
      </c>
      <c r="BD390" s="2" t="s">
        <v>1844</v>
      </c>
      <c r="BE390" s="2" t="s">
        <v>5129</v>
      </c>
      <c r="BF390" s="2" t="s">
        <v>2190</v>
      </c>
      <c r="BG390" s="2" t="s">
        <v>1905</v>
      </c>
      <c r="BH390" s="2" t="s">
        <v>4579</v>
      </c>
      <c r="BI390" s="2" t="s">
        <v>1857</v>
      </c>
      <c r="BJ390" s="2" t="s">
        <v>3794</v>
      </c>
      <c r="BK390" s="2" t="s">
        <v>1844</v>
      </c>
      <c r="BL390" s="2" t="s">
        <v>1025</v>
      </c>
      <c r="BM390" s="2" t="s">
        <v>1844</v>
      </c>
      <c r="BN390" s="2" t="s">
        <v>1872</v>
      </c>
      <c r="BO390" s="2" t="s">
        <v>1844</v>
      </c>
      <c r="BP390" s="2" t="s">
        <v>1844</v>
      </c>
      <c r="BQ390" s="2" t="s">
        <v>1292</v>
      </c>
      <c r="BR390" s="2" t="s">
        <v>1844</v>
      </c>
      <c r="BS390" s="2" t="s">
        <v>1844</v>
      </c>
      <c r="BT390" s="2" t="s">
        <v>5739</v>
      </c>
      <c r="BU390" s="2" t="s">
        <v>1844</v>
      </c>
      <c r="BV390" s="2" t="s">
        <v>1844</v>
      </c>
      <c r="BW390" s="2" t="s">
        <v>1844</v>
      </c>
      <c r="BX390" s="2" t="s">
        <v>1844</v>
      </c>
      <c r="BY390" s="2" t="s">
        <v>1844</v>
      </c>
      <c r="BZ390" s="2" t="s">
        <v>1844</v>
      </c>
      <c r="CA390" s="2" t="s">
        <v>1844</v>
      </c>
      <c r="CB390" s="2" t="s">
        <v>1844</v>
      </c>
      <c r="CC390" s="2" t="s">
        <v>1844</v>
      </c>
      <c r="CD390" s="2" t="s">
        <v>1844</v>
      </c>
      <c r="CE390" s="2" t="s">
        <v>1854</v>
      </c>
      <c r="CF390" s="2" t="s">
        <v>1844</v>
      </c>
      <c r="CG390" s="2" t="s">
        <v>5131</v>
      </c>
      <c r="CH390" s="2" t="s">
        <v>1844</v>
      </c>
      <c r="CI390" s="2" t="s">
        <v>55</v>
      </c>
      <c r="CJ390" s="2" t="s">
        <v>1844</v>
      </c>
      <c r="CK390" s="2" t="s">
        <v>5132</v>
      </c>
      <c r="CL390" s="2" t="s">
        <v>1844</v>
      </c>
      <c r="CM390" s="2" t="s">
        <v>1844</v>
      </c>
      <c r="CN390" s="2" t="s">
        <v>1851</v>
      </c>
      <c r="CO390" s="2" t="s">
        <v>1855</v>
      </c>
      <c r="CP390" s="2" t="s">
        <v>1844</v>
      </c>
      <c r="CQ390" s="2" t="s">
        <v>1844</v>
      </c>
      <c r="CR390" s="2" t="s">
        <v>1847</v>
      </c>
      <c r="CS390" s="2" t="s">
        <v>1876</v>
      </c>
      <c r="CT390" s="2" t="s">
        <v>1844</v>
      </c>
      <c r="CU390" s="2" t="s">
        <v>5133</v>
      </c>
      <c r="CV390" s="2" t="s">
        <v>5134</v>
      </c>
      <c r="CW390" s="3">
        <v>45332</v>
      </c>
      <c r="CX390" s="3">
        <v>45332</v>
      </c>
      <c r="CY390" s="3">
        <v>45332</v>
      </c>
      <c r="CZ390" s="28">
        <v>224896</v>
      </c>
      <c r="DA390" s="4">
        <v>0</v>
      </c>
      <c r="DB390" s="3"/>
      <c r="DC390" s="3"/>
      <c r="DD390" s="3">
        <v>45332</v>
      </c>
      <c r="DE390" s="3">
        <v>45332</v>
      </c>
      <c r="DF390" s="3"/>
      <c r="DG390" s="3">
        <v>45332</v>
      </c>
      <c r="DH390" s="3">
        <v>45332</v>
      </c>
      <c r="DI390" s="3">
        <v>45332</v>
      </c>
      <c r="DJ390" s="3">
        <v>45498</v>
      </c>
      <c r="DK390" s="28">
        <v>0</v>
      </c>
      <c r="DL390" s="3"/>
      <c r="DM390" s="28">
        <v>0</v>
      </c>
      <c r="DN390" s="28">
        <v>0</v>
      </c>
      <c r="DO390" s="3">
        <v>45332</v>
      </c>
      <c r="DP390" s="2" t="s">
        <v>5135</v>
      </c>
      <c r="DQ390" s="28">
        <v>1052</v>
      </c>
      <c r="DR390" s="28">
        <v>0</v>
      </c>
      <c r="DS390" s="28">
        <v>1052</v>
      </c>
      <c r="DT390" s="28">
        <v>224896</v>
      </c>
      <c r="DU390" s="2" t="s">
        <v>1844</v>
      </c>
    </row>
    <row r="391" spans="1:125" x14ac:dyDescent="0.25">
      <c r="A391" s="2" t="s">
        <v>4557</v>
      </c>
      <c r="B391" s="2" t="s">
        <v>1298</v>
      </c>
      <c r="C391" s="2" t="s">
        <v>118</v>
      </c>
      <c r="D391" s="2" t="s">
        <v>119</v>
      </c>
      <c r="E391" s="2" t="s">
        <v>1661</v>
      </c>
      <c r="F391" s="2" t="s">
        <v>5715</v>
      </c>
      <c r="G391" s="2" t="s">
        <v>10</v>
      </c>
      <c r="H391" s="2" t="s">
        <v>67</v>
      </c>
      <c r="I391" s="2" t="s">
        <v>5121</v>
      </c>
      <c r="J391" s="2" t="s">
        <v>5122</v>
      </c>
      <c r="K391" s="2" t="s">
        <v>1281</v>
      </c>
      <c r="L391" s="2" t="s">
        <v>5139</v>
      </c>
      <c r="M391" s="2" t="s">
        <v>4556</v>
      </c>
      <c r="N391" s="2" t="s">
        <v>1646</v>
      </c>
      <c r="O391" s="2" t="s">
        <v>1992</v>
      </c>
      <c r="P391" s="2" t="s">
        <v>1844</v>
      </c>
      <c r="Q391" s="2" t="s">
        <v>1299</v>
      </c>
      <c r="R391" s="2" t="s">
        <v>1844</v>
      </c>
      <c r="S391" s="2" t="s">
        <v>2001</v>
      </c>
      <c r="T391" s="2" t="s">
        <v>1278</v>
      </c>
      <c r="U391" s="2" t="s">
        <v>1844</v>
      </c>
      <c r="V391" s="2" t="s">
        <v>1844</v>
      </c>
      <c r="W391" s="2" t="s">
        <v>5125</v>
      </c>
      <c r="X391" s="2" t="s">
        <v>5126</v>
      </c>
      <c r="Y391" s="2" t="s">
        <v>1914</v>
      </c>
      <c r="Z391" s="2" t="s">
        <v>1281</v>
      </c>
      <c r="AA391" s="2" t="s">
        <v>1281</v>
      </c>
      <c r="AB391" s="2" t="s">
        <v>5127</v>
      </c>
      <c r="AC391" s="2" t="s">
        <v>1852</v>
      </c>
      <c r="AD391" s="2" t="s">
        <v>1844</v>
      </c>
      <c r="AE391" s="2" t="s">
        <v>1844</v>
      </c>
      <c r="AF391" s="2" t="s">
        <v>1844</v>
      </c>
      <c r="AG391" s="2" t="s">
        <v>1844</v>
      </c>
      <c r="AH391" s="2" t="s">
        <v>1844</v>
      </c>
      <c r="AI391" s="2" t="s">
        <v>1844</v>
      </c>
      <c r="AJ391" s="2" t="s">
        <v>1281</v>
      </c>
      <c r="AK391" s="2" t="s">
        <v>1844</v>
      </c>
      <c r="AL391" s="2" t="s">
        <v>120</v>
      </c>
      <c r="AM391" s="2" t="s">
        <v>1844</v>
      </c>
      <c r="AN391" s="2" t="s">
        <v>1844</v>
      </c>
      <c r="AO391" s="2" t="s">
        <v>1857</v>
      </c>
      <c r="AP391" s="2" t="s">
        <v>1857</v>
      </c>
      <c r="AQ391" s="2" t="s">
        <v>1844</v>
      </c>
      <c r="AR391" s="2" t="s">
        <v>1844</v>
      </c>
      <c r="AS391" s="2" t="s">
        <v>1844</v>
      </c>
      <c r="AT391" s="2" t="s">
        <v>1844</v>
      </c>
      <c r="AU391" s="2" t="s">
        <v>1844</v>
      </c>
      <c r="AV391" s="2" t="s">
        <v>1281</v>
      </c>
      <c r="AW391" s="2" t="s">
        <v>5128</v>
      </c>
      <c r="AX391" s="2" t="s">
        <v>1844</v>
      </c>
      <c r="AY391" s="2" t="s">
        <v>1752</v>
      </c>
      <c r="AZ391" s="2" t="s">
        <v>2272</v>
      </c>
      <c r="BA391" s="2" t="s">
        <v>1844</v>
      </c>
      <c r="BB391" s="2" t="s">
        <v>1844</v>
      </c>
      <c r="BC391" s="2" t="s">
        <v>1844</v>
      </c>
      <c r="BD391" s="2" t="s">
        <v>1844</v>
      </c>
      <c r="BE391" s="2" t="s">
        <v>5129</v>
      </c>
      <c r="BF391" s="2" t="s">
        <v>1857</v>
      </c>
      <c r="BG391" s="2" t="s">
        <v>1857</v>
      </c>
      <c r="BH391" s="2" t="s">
        <v>4560</v>
      </c>
      <c r="BI391" s="2" t="s">
        <v>1857</v>
      </c>
      <c r="BJ391" s="2" t="s">
        <v>2190</v>
      </c>
      <c r="BK391" s="2" t="s">
        <v>1844</v>
      </c>
      <c r="BL391" s="2" t="s">
        <v>1025</v>
      </c>
      <c r="BM391" s="2" t="s">
        <v>1844</v>
      </c>
      <c r="BN391" s="2" t="s">
        <v>1999</v>
      </c>
      <c r="BO391" s="2" t="s">
        <v>1844</v>
      </c>
      <c r="BP391" s="2" t="s">
        <v>1844</v>
      </c>
      <c r="BQ391" s="2" t="s">
        <v>1292</v>
      </c>
      <c r="BR391" s="2" t="s">
        <v>1844</v>
      </c>
      <c r="BS391" s="2" t="s">
        <v>1844</v>
      </c>
      <c r="BT391" s="2" t="s">
        <v>5740</v>
      </c>
      <c r="BU391" s="2" t="s">
        <v>1844</v>
      </c>
      <c r="BV391" s="2" t="s">
        <v>1844</v>
      </c>
      <c r="BW391" s="2" t="s">
        <v>1844</v>
      </c>
      <c r="BX391" s="2" t="s">
        <v>1844</v>
      </c>
      <c r="BY391" s="2" t="s">
        <v>1844</v>
      </c>
      <c r="BZ391" s="2" t="s">
        <v>1844</v>
      </c>
      <c r="CA391" s="2" t="s">
        <v>1844</v>
      </c>
      <c r="CB391" s="2" t="s">
        <v>1844</v>
      </c>
      <c r="CC391" s="2" t="s">
        <v>1844</v>
      </c>
      <c r="CD391" s="2" t="s">
        <v>1844</v>
      </c>
      <c r="CE391" s="2" t="s">
        <v>1854</v>
      </c>
      <c r="CF391" s="2" t="s">
        <v>1844</v>
      </c>
      <c r="CG391" s="2" t="s">
        <v>1844</v>
      </c>
      <c r="CH391" s="2" t="s">
        <v>1844</v>
      </c>
      <c r="CI391" s="2" t="s">
        <v>121</v>
      </c>
      <c r="CJ391" s="2" t="s">
        <v>1844</v>
      </c>
      <c r="CK391" s="2" t="s">
        <v>5132</v>
      </c>
      <c r="CL391" s="2" t="s">
        <v>1844</v>
      </c>
      <c r="CM391" s="2" t="s">
        <v>1844</v>
      </c>
      <c r="CN391" s="2" t="s">
        <v>1851</v>
      </c>
      <c r="CO391" s="2" t="s">
        <v>1855</v>
      </c>
      <c r="CP391" s="2" t="s">
        <v>1844</v>
      </c>
      <c r="CQ391" s="2" t="s">
        <v>1844</v>
      </c>
      <c r="CR391" s="2" t="s">
        <v>1847</v>
      </c>
      <c r="CS391" s="2" t="s">
        <v>2002</v>
      </c>
      <c r="CT391" s="2" t="s">
        <v>1844</v>
      </c>
      <c r="CU391" s="2" t="s">
        <v>1844</v>
      </c>
      <c r="CV391" s="2" t="s">
        <v>5134</v>
      </c>
      <c r="CW391" s="3">
        <v>45324</v>
      </c>
      <c r="CX391" s="3">
        <v>45324</v>
      </c>
      <c r="CY391" s="3">
        <v>45324</v>
      </c>
      <c r="CZ391" s="28">
        <v>137860</v>
      </c>
      <c r="DA391" s="4">
        <v>0</v>
      </c>
      <c r="DB391" s="3"/>
      <c r="DC391" s="3"/>
      <c r="DD391" s="3">
        <v>45324</v>
      </c>
      <c r="DE391" s="3">
        <v>45324</v>
      </c>
      <c r="DF391" s="3"/>
      <c r="DG391" s="3">
        <v>45324</v>
      </c>
      <c r="DH391" s="3"/>
      <c r="DI391" s="3">
        <v>45324</v>
      </c>
      <c r="DJ391" s="3">
        <v>45498</v>
      </c>
      <c r="DK391" s="28">
        <v>0</v>
      </c>
      <c r="DL391" s="3"/>
      <c r="DM391" s="28">
        <v>0</v>
      </c>
      <c r="DN391" s="28">
        <v>0</v>
      </c>
      <c r="DO391" s="3">
        <v>45324</v>
      </c>
      <c r="DP391" s="2" t="s">
        <v>5135</v>
      </c>
      <c r="DQ391" s="28">
        <v>42199</v>
      </c>
      <c r="DR391" s="28">
        <v>0</v>
      </c>
      <c r="DS391" s="28">
        <v>42199</v>
      </c>
      <c r="DT391" s="28">
        <v>137860</v>
      </c>
      <c r="DU391" s="2" t="s">
        <v>1844</v>
      </c>
    </row>
    <row r="392" spans="1:125" x14ac:dyDescent="0.25">
      <c r="A392" s="2" t="s">
        <v>2203</v>
      </c>
      <c r="B392" s="2" t="s">
        <v>1291</v>
      </c>
      <c r="C392" s="2" t="s">
        <v>405</v>
      </c>
      <c r="D392" s="2" t="s">
        <v>406</v>
      </c>
      <c r="E392" s="2" t="s">
        <v>1347</v>
      </c>
      <c r="F392" s="2" t="s">
        <v>5715</v>
      </c>
      <c r="G392" s="2" t="s">
        <v>10</v>
      </c>
      <c r="H392" s="2" t="s">
        <v>54</v>
      </c>
      <c r="I392" s="2" t="s">
        <v>5121</v>
      </c>
      <c r="J392" s="2" t="s">
        <v>5122</v>
      </c>
      <c r="K392" s="2" t="s">
        <v>1281</v>
      </c>
      <c r="L392" s="2" t="s">
        <v>5148</v>
      </c>
      <c r="M392" s="2" t="s">
        <v>2202</v>
      </c>
      <c r="N392" s="2" t="s">
        <v>1646</v>
      </c>
      <c r="O392" s="2" t="s">
        <v>1844</v>
      </c>
      <c r="P392" s="2" t="s">
        <v>1844</v>
      </c>
      <c r="Q392" s="2" t="s">
        <v>1325</v>
      </c>
      <c r="R392" s="2" t="s">
        <v>1844</v>
      </c>
      <c r="S392" s="2" t="s">
        <v>1844</v>
      </c>
      <c r="T392" s="2" t="s">
        <v>1278</v>
      </c>
      <c r="U392" s="2" t="s">
        <v>1844</v>
      </c>
      <c r="V392" s="2" t="s">
        <v>1844</v>
      </c>
      <c r="W392" s="2" t="s">
        <v>5125</v>
      </c>
      <c r="X392" s="2" t="s">
        <v>5126</v>
      </c>
      <c r="Y392" s="2" t="s">
        <v>1866</v>
      </c>
      <c r="Z392" s="2" t="s">
        <v>1281</v>
      </c>
      <c r="AA392" s="2" t="s">
        <v>1281</v>
      </c>
      <c r="AB392" s="2" t="s">
        <v>5127</v>
      </c>
      <c r="AC392" s="2" t="s">
        <v>1852</v>
      </c>
      <c r="AD392" s="2" t="s">
        <v>1844</v>
      </c>
      <c r="AE392" s="2" t="s">
        <v>1844</v>
      </c>
      <c r="AF392" s="2" t="s">
        <v>1844</v>
      </c>
      <c r="AG392" s="2" t="s">
        <v>1844</v>
      </c>
      <c r="AH392" s="2" t="s">
        <v>1844</v>
      </c>
      <c r="AI392" s="2" t="s">
        <v>1844</v>
      </c>
      <c r="AJ392" s="2" t="s">
        <v>1281</v>
      </c>
      <c r="AK392" s="2" t="s">
        <v>1844</v>
      </c>
      <c r="AL392" s="2" t="s">
        <v>154</v>
      </c>
      <c r="AM392" s="2" t="s">
        <v>1844</v>
      </c>
      <c r="AN392" s="2" t="s">
        <v>1844</v>
      </c>
      <c r="AO392" s="2" t="s">
        <v>1857</v>
      </c>
      <c r="AP392" s="2" t="s">
        <v>1857</v>
      </c>
      <c r="AQ392" s="2" t="s">
        <v>1844</v>
      </c>
      <c r="AR392" s="2" t="s">
        <v>1844</v>
      </c>
      <c r="AS392" s="2" t="s">
        <v>1844</v>
      </c>
      <c r="AT392" s="2" t="s">
        <v>1844</v>
      </c>
      <c r="AU392" s="2" t="s">
        <v>1844</v>
      </c>
      <c r="AV392" s="2" t="s">
        <v>1281</v>
      </c>
      <c r="AW392" s="2" t="s">
        <v>5128</v>
      </c>
      <c r="AX392" s="2" t="s">
        <v>1844</v>
      </c>
      <c r="AY392" s="2" t="s">
        <v>1752</v>
      </c>
      <c r="AZ392" s="2" t="s">
        <v>2601</v>
      </c>
      <c r="BA392" s="2" t="s">
        <v>1844</v>
      </c>
      <c r="BB392" s="2" t="s">
        <v>1844</v>
      </c>
      <c r="BC392" s="2" t="s">
        <v>1844</v>
      </c>
      <c r="BD392" s="2" t="s">
        <v>1844</v>
      </c>
      <c r="BE392" s="2" t="s">
        <v>5129</v>
      </c>
      <c r="BF392" s="2" t="s">
        <v>1905</v>
      </c>
      <c r="BG392" s="2" t="s">
        <v>1905</v>
      </c>
      <c r="BH392" s="2" t="s">
        <v>2206</v>
      </c>
      <c r="BI392" s="2" t="s">
        <v>1857</v>
      </c>
      <c r="BJ392" s="2" t="s">
        <v>2190</v>
      </c>
      <c r="BK392" s="2" t="s">
        <v>1844</v>
      </c>
      <c r="BL392" s="2" t="s">
        <v>1025</v>
      </c>
      <c r="BM392" s="2" t="s">
        <v>1844</v>
      </c>
      <c r="BN392" s="2" t="s">
        <v>1844</v>
      </c>
      <c r="BO392" s="2" t="s">
        <v>1844</v>
      </c>
      <c r="BP392" s="2" t="s">
        <v>1844</v>
      </c>
      <c r="BQ392" s="2" t="s">
        <v>5304</v>
      </c>
      <c r="BR392" s="2" t="s">
        <v>1844</v>
      </c>
      <c r="BS392" s="2" t="s">
        <v>1844</v>
      </c>
      <c r="BT392" s="2" t="s">
        <v>5741</v>
      </c>
      <c r="BU392" s="2" t="s">
        <v>1844</v>
      </c>
      <c r="BV392" s="2" t="s">
        <v>1844</v>
      </c>
      <c r="BW392" s="2" t="s">
        <v>1844</v>
      </c>
      <c r="BX392" s="2" t="s">
        <v>1844</v>
      </c>
      <c r="BY392" s="2" t="s">
        <v>1844</v>
      </c>
      <c r="BZ392" s="2" t="s">
        <v>1844</v>
      </c>
      <c r="CA392" s="2" t="s">
        <v>1844</v>
      </c>
      <c r="CB392" s="2" t="s">
        <v>1844</v>
      </c>
      <c r="CC392" s="2" t="s">
        <v>1844</v>
      </c>
      <c r="CD392" s="2" t="s">
        <v>1844</v>
      </c>
      <c r="CE392" s="2" t="s">
        <v>1854</v>
      </c>
      <c r="CF392" s="2" t="s">
        <v>1844</v>
      </c>
      <c r="CG392" s="2" t="s">
        <v>5131</v>
      </c>
      <c r="CH392" s="2" t="s">
        <v>1844</v>
      </c>
      <c r="CI392" s="2" t="s">
        <v>155</v>
      </c>
      <c r="CJ392" s="2" t="s">
        <v>1844</v>
      </c>
      <c r="CK392" s="2" t="s">
        <v>5132</v>
      </c>
      <c r="CL392" s="2" t="s">
        <v>1844</v>
      </c>
      <c r="CM392" s="2" t="s">
        <v>1844</v>
      </c>
      <c r="CN392" s="2" t="s">
        <v>1851</v>
      </c>
      <c r="CO392" s="2" t="s">
        <v>1855</v>
      </c>
      <c r="CP392" s="2" t="s">
        <v>1844</v>
      </c>
      <c r="CQ392" s="2" t="s">
        <v>1844</v>
      </c>
      <c r="CR392" s="2" t="s">
        <v>1844</v>
      </c>
      <c r="CS392" s="2" t="s">
        <v>1844</v>
      </c>
      <c r="CT392" s="2" t="s">
        <v>1844</v>
      </c>
      <c r="CU392" s="2" t="s">
        <v>5133</v>
      </c>
      <c r="CV392" s="2" t="s">
        <v>5134</v>
      </c>
      <c r="CW392" s="3">
        <v>44669</v>
      </c>
      <c r="CX392" s="3">
        <v>44670</v>
      </c>
      <c r="CY392" s="3">
        <v>44669</v>
      </c>
      <c r="CZ392" s="28">
        <v>2817559</v>
      </c>
      <c r="DA392" s="4">
        <v>0</v>
      </c>
      <c r="DB392" s="3"/>
      <c r="DC392" s="3"/>
      <c r="DD392" s="3">
        <v>44669</v>
      </c>
      <c r="DE392" s="3">
        <v>44669</v>
      </c>
      <c r="DF392" s="3"/>
      <c r="DG392" s="3">
        <v>44690</v>
      </c>
      <c r="DH392" s="3">
        <v>44670</v>
      </c>
      <c r="DI392" s="3">
        <v>44669</v>
      </c>
      <c r="DJ392" s="3">
        <v>44740</v>
      </c>
      <c r="DK392" s="28">
        <v>0</v>
      </c>
      <c r="DL392" s="3"/>
      <c r="DM392" s="28">
        <v>0</v>
      </c>
      <c r="DN392" s="28">
        <v>0</v>
      </c>
      <c r="DO392" s="3">
        <v>44669</v>
      </c>
      <c r="DP392" s="2" t="s">
        <v>5135</v>
      </c>
      <c r="DQ392" s="28">
        <v>673886</v>
      </c>
      <c r="DR392" s="28">
        <v>0</v>
      </c>
      <c r="DS392" s="28">
        <v>673886</v>
      </c>
      <c r="DT392" s="28">
        <v>2817559</v>
      </c>
      <c r="DU392" s="2" t="s">
        <v>1844</v>
      </c>
    </row>
    <row r="393" spans="1:125" x14ac:dyDescent="0.25">
      <c r="A393" s="2" t="s">
        <v>3381</v>
      </c>
      <c r="B393" s="2" t="s">
        <v>1295</v>
      </c>
      <c r="C393" s="2" t="s">
        <v>51</v>
      </c>
      <c r="D393" s="2" t="s">
        <v>52</v>
      </c>
      <c r="E393" s="2" t="s">
        <v>1498</v>
      </c>
      <c r="F393" s="2" t="s">
        <v>5715</v>
      </c>
      <c r="G393" s="2" t="s">
        <v>10</v>
      </c>
      <c r="H393" s="2" t="s">
        <v>60</v>
      </c>
      <c r="I393" s="2" t="s">
        <v>5121</v>
      </c>
      <c r="J393" s="2" t="s">
        <v>5122</v>
      </c>
      <c r="K393" s="2" t="s">
        <v>1281</v>
      </c>
      <c r="L393" s="2" t="s">
        <v>5139</v>
      </c>
      <c r="M393" s="2" t="s">
        <v>3380</v>
      </c>
      <c r="N393" s="2" t="s">
        <v>1645</v>
      </c>
      <c r="O393" s="2" t="s">
        <v>1870</v>
      </c>
      <c r="P393" s="2" t="s">
        <v>1844</v>
      </c>
      <c r="Q393" s="2" t="s">
        <v>1292</v>
      </c>
      <c r="R393" s="2" t="s">
        <v>1844</v>
      </c>
      <c r="S393" s="2" t="s">
        <v>1875</v>
      </c>
      <c r="T393" s="2" t="s">
        <v>1278</v>
      </c>
      <c r="U393" s="2" t="s">
        <v>1844</v>
      </c>
      <c r="V393" s="2" t="s">
        <v>1844</v>
      </c>
      <c r="W393" s="2" t="s">
        <v>5125</v>
      </c>
      <c r="X393" s="2" t="s">
        <v>5126</v>
      </c>
      <c r="Y393" s="2" t="s">
        <v>1871</v>
      </c>
      <c r="Z393" s="2" t="s">
        <v>1281</v>
      </c>
      <c r="AA393" s="2" t="s">
        <v>1281</v>
      </c>
      <c r="AB393" s="2" t="s">
        <v>5127</v>
      </c>
      <c r="AC393" s="2" t="s">
        <v>1852</v>
      </c>
      <c r="AD393" s="2" t="s">
        <v>1844</v>
      </c>
      <c r="AE393" s="2" t="s">
        <v>1844</v>
      </c>
      <c r="AF393" s="2" t="s">
        <v>1873</v>
      </c>
      <c r="AG393" s="2" t="s">
        <v>1844</v>
      </c>
      <c r="AH393" s="2" t="s">
        <v>1844</v>
      </c>
      <c r="AI393" s="2" t="s">
        <v>1844</v>
      </c>
      <c r="AJ393" s="2" t="s">
        <v>1281</v>
      </c>
      <c r="AK393" s="2" t="s">
        <v>1844</v>
      </c>
      <c r="AL393" s="2" t="s">
        <v>53</v>
      </c>
      <c r="AM393" s="2" t="s">
        <v>1844</v>
      </c>
      <c r="AN393" s="2" t="s">
        <v>1844</v>
      </c>
      <c r="AO393" s="2" t="s">
        <v>1857</v>
      </c>
      <c r="AP393" s="2" t="s">
        <v>1857</v>
      </c>
      <c r="AQ393" s="2" t="s">
        <v>1844</v>
      </c>
      <c r="AR393" s="2" t="s">
        <v>1844</v>
      </c>
      <c r="AS393" s="2" t="s">
        <v>1844</v>
      </c>
      <c r="AT393" s="2" t="s">
        <v>1844</v>
      </c>
      <c r="AU393" s="2" t="s">
        <v>1844</v>
      </c>
      <c r="AV393" s="2" t="s">
        <v>1281</v>
      </c>
      <c r="AW393" s="2" t="s">
        <v>5128</v>
      </c>
      <c r="AX393" s="2" t="s">
        <v>1844</v>
      </c>
      <c r="AY393" s="2" t="s">
        <v>1752</v>
      </c>
      <c r="AZ393" s="2" t="s">
        <v>1877</v>
      </c>
      <c r="BA393" s="2" t="s">
        <v>1844</v>
      </c>
      <c r="BB393" s="2" t="s">
        <v>1844</v>
      </c>
      <c r="BC393" s="2" t="s">
        <v>1844</v>
      </c>
      <c r="BD393" s="2" t="s">
        <v>1844</v>
      </c>
      <c r="BE393" s="2" t="s">
        <v>5129</v>
      </c>
      <c r="BF393" s="2" t="s">
        <v>1857</v>
      </c>
      <c r="BG393" s="2" t="s">
        <v>1857</v>
      </c>
      <c r="BH393" s="2" t="s">
        <v>5742</v>
      </c>
      <c r="BI393" s="2" t="s">
        <v>1857</v>
      </c>
      <c r="BJ393" s="2" t="s">
        <v>2391</v>
      </c>
      <c r="BK393" s="2" t="s">
        <v>1844</v>
      </c>
      <c r="BL393" s="2" t="s">
        <v>1025</v>
      </c>
      <c r="BM393" s="2" t="s">
        <v>1844</v>
      </c>
      <c r="BN393" s="2" t="s">
        <v>1872</v>
      </c>
      <c r="BO393" s="2" t="s">
        <v>1844</v>
      </c>
      <c r="BP393" s="2" t="s">
        <v>1844</v>
      </c>
      <c r="BQ393" s="2" t="s">
        <v>1531</v>
      </c>
      <c r="BR393" s="2" t="s">
        <v>1844</v>
      </c>
      <c r="BS393" s="2" t="s">
        <v>1844</v>
      </c>
      <c r="BT393" s="2" t="s">
        <v>5743</v>
      </c>
      <c r="BU393" s="2" t="s">
        <v>1844</v>
      </c>
      <c r="BV393" s="2" t="s">
        <v>1844</v>
      </c>
      <c r="BW393" s="2" t="s">
        <v>1844</v>
      </c>
      <c r="BX393" s="2" t="s">
        <v>1844</v>
      </c>
      <c r="BY393" s="2" t="s">
        <v>1844</v>
      </c>
      <c r="BZ393" s="2" t="s">
        <v>1844</v>
      </c>
      <c r="CA393" s="2" t="s">
        <v>1844</v>
      </c>
      <c r="CB393" s="2" t="s">
        <v>1844</v>
      </c>
      <c r="CC393" s="2" t="s">
        <v>1844</v>
      </c>
      <c r="CD393" s="2" t="s">
        <v>1844</v>
      </c>
      <c r="CE393" s="2" t="s">
        <v>1854</v>
      </c>
      <c r="CF393" s="2" t="s">
        <v>1844</v>
      </c>
      <c r="CG393" s="2" t="s">
        <v>1844</v>
      </c>
      <c r="CH393" s="2" t="s">
        <v>1844</v>
      </c>
      <c r="CI393" s="2" t="s">
        <v>55</v>
      </c>
      <c r="CJ393" s="2" t="s">
        <v>1844</v>
      </c>
      <c r="CK393" s="2" t="s">
        <v>5132</v>
      </c>
      <c r="CL393" s="2" t="s">
        <v>1844</v>
      </c>
      <c r="CM393" s="2" t="s">
        <v>1844</v>
      </c>
      <c r="CN393" s="2" t="s">
        <v>1851</v>
      </c>
      <c r="CO393" s="2" t="s">
        <v>1855</v>
      </c>
      <c r="CP393" s="2" t="s">
        <v>1844</v>
      </c>
      <c r="CQ393" s="2" t="s">
        <v>1844</v>
      </c>
      <c r="CR393" s="2" t="s">
        <v>1847</v>
      </c>
      <c r="CS393" s="2" t="s">
        <v>1876</v>
      </c>
      <c r="CT393" s="2" t="s">
        <v>1844</v>
      </c>
      <c r="CU393" s="2" t="s">
        <v>1844</v>
      </c>
      <c r="CV393" s="2" t="s">
        <v>5134</v>
      </c>
      <c r="CW393" s="3">
        <v>44953</v>
      </c>
      <c r="CX393" s="3">
        <v>44953</v>
      </c>
      <c r="CY393" s="3">
        <v>44953</v>
      </c>
      <c r="CZ393" s="28">
        <v>503300</v>
      </c>
      <c r="DA393" s="4">
        <v>0</v>
      </c>
      <c r="DB393" s="3"/>
      <c r="DC393" s="3"/>
      <c r="DD393" s="3">
        <v>44953</v>
      </c>
      <c r="DE393" s="3">
        <v>44953</v>
      </c>
      <c r="DF393" s="3"/>
      <c r="DG393" s="3">
        <v>44956</v>
      </c>
      <c r="DH393" s="3">
        <v>44953</v>
      </c>
      <c r="DI393" s="3">
        <v>44953</v>
      </c>
      <c r="DJ393" s="3">
        <v>45083</v>
      </c>
      <c r="DK393" s="28">
        <v>0</v>
      </c>
      <c r="DL393" s="3"/>
      <c r="DM393" s="28">
        <v>0</v>
      </c>
      <c r="DN393" s="28">
        <v>0</v>
      </c>
      <c r="DO393" s="3">
        <v>44953</v>
      </c>
      <c r="DP393" s="2" t="s">
        <v>5135</v>
      </c>
      <c r="DQ393" s="28">
        <v>840</v>
      </c>
      <c r="DR393" s="28">
        <v>0</v>
      </c>
      <c r="DS393" s="28">
        <v>840</v>
      </c>
      <c r="DT393" s="28">
        <v>503300</v>
      </c>
      <c r="DU393" s="2" t="s">
        <v>1844</v>
      </c>
    </row>
    <row r="394" spans="1:125" x14ac:dyDescent="0.25">
      <c r="A394" s="2" t="s">
        <v>4798</v>
      </c>
      <c r="B394" s="2" t="s">
        <v>1285</v>
      </c>
      <c r="C394" s="2" t="s">
        <v>5</v>
      </c>
      <c r="D394" s="2" t="s">
        <v>6</v>
      </c>
      <c r="E394" s="2" t="s">
        <v>4797</v>
      </c>
      <c r="F394" s="2" t="s">
        <v>5876</v>
      </c>
      <c r="G394" s="2" t="s">
        <v>10</v>
      </c>
      <c r="H394" s="2" t="s">
        <v>60</v>
      </c>
      <c r="I394" s="2" t="s">
        <v>5121</v>
      </c>
      <c r="J394" s="2" t="s">
        <v>5122</v>
      </c>
      <c r="K394" s="2" t="s">
        <v>1281</v>
      </c>
      <c r="L394" s="2" t="s">
        <v>5148</v>
      </c>
      <c r="M394" s="2" t="s">
        <v>4796</v>
      </c>
      <c r="N394" s="2" t="s">
        <v>1645</v>
      </c>
      <c r="O394" s="2" t="s">
        <v>1893</v>
      </c>
      <c r="P394" s="2" t="s">
        <v>1844</v>
      </c>
      <c r="Q394" s="2" t="s">
        <v>1299</v>
      </c>
      <c r="R394" s="2" t="s">
        <v>1844</v>
      </c>
      <c r="S394" s="2" t="s">
        <v>1844</v>
      </c>
      <c r="T394" s="2" t="s">
        <v>1278</v>
      </c>
      <c r="U394" s="2" t="s">
        <v>1844</v>
      </c>
      <c r="V394" s="2" t="s">
        <v>1844</v>
      </c>
      <c r="W394" s="2" t="s">
        <v>5125</v>
      </c>
      <c r="X394" s="2" t="s">
        <v>5126</v>
      </c>
      <c r="Y394" s="2" t="s">
        <v>1897</v>
      </c>
      <c r="Z394" s="2" t="s">
        <v>1281</v>
      </c>
      <c r="AA394" s="2" t="s">
        <v>1281</v>
      </c>
      <c r="AB394" s="2" t="s">
        <v>5127</v>
      </c>
      <c r="AC394" s="2" t="s">
        <v>1852</v>
      </c>
      <c r="AD394" s="2" t="s">
        <v>1844</v>
      </c>
      <c r="AE394" s="2" t="s">
        <v>1844</v>
      </c>
      <c r="AF394" s="2" t="s">
        <v>1844</v>
      </c>
      <c r="AG394" s="2" t="s">
        <v>1844</v>
      </c>
      <c r="AH394" s="2" t="s">
        <v>1844</v>
      </c>
      <c r="AI394" s="2" t="s">
        <v>1844</v>
      </c>
      <c r="AJ394" s="2" t="s">
        <v>1281</v>
      </c>
      <c r="AK394" s="2" t="s">
        <v>1844</v>
      </c>
      <c r="AL394" s="2" t="s">
        <v>7</v>
      </c>
      <c r="AM394" s="2" t="s">
        <v>1844</v>
      </c>
      <c r="AN394" s="2" t="s">
        <v>1844</v>
      </c>
      <c r="AO394" s="2" t="s">
        <v>1857</v>
      </c>
      <c r="AP394" s="2" t="s">
        <v>1857</v>
      </c>
      <c r="AQ394" s="2" t="s">
        <v>1844</v>
      </c>
      <c r="AR394" s="2" t="s">
        <v>1844</v>
      </c>
      <c r="AS394" s="2" t="s">
        <v>1844</v>
      </c>
      <c r="AT394" s="2" t="s">
        <v>1844</v>
      </c>
      <c r="AU394" s="2" t="s">
        <v>1844</v>
      </c>
      <c r="AV394" s="2" t="s">
        <v>1281</v>
      </c>
      <c r="AW394" s="2" t="s">
        <v>5128</v>
      </c>
      <c r="AX394" s="2" t="s">
        <v>1844</v>
      </c>
      <c r="AY394" s="2" t="s">
        <v>1752</v>
      </c>
      <c r="AZ394" s="2" t="s">
        <v>2021</v>
      </c>
      <c r="BA394" s="2" t="s">
        <v>1844</v>
      </c>
      <c r="BB394" s="2" t="s">
        <v>1844</v>
      </c>
      <c r="BC394" s="2" t="s">
        <v>1844</v>
      </c>
      <c r="BD394" s="2" t="s">
        <v>1844</v>
      </c>
      <c r="BE394" s="2" t="s">
        <v>5129</v>
      </c>
      <c r="BF394" s="2" t="s">
        <v>2190</v>
      </c>
      <c r="BG394" s="2" t="s">
        <v>1905</v>
      </c>
      <c r="BH394" s="2" t="s">
        <v>5878</v>
      </c>
      <c r="BI394" s="2" t="s">
        <v>1857</v>
      </c>
      <c r="BJ394" s="2" t="s">
        <v>4799</v>
      </c>
      <c r="BK394" s="2" t="s">
        <v>1844</v>
      </c>
      <c r="BL394" s="2" t="s">
        <v>1025</v>
      </c>
      <c r="BM394" s="2" t="s">
        <v>1844</v>
      </c>
      <c r="BN394" s="2" t="s">
        <v>1844</v>
      </c>
      <c r="BO394" s="2" t="s">
        <v>1844</v>
      </c>
      <c r="BP394" s="2" t="s">
        <v>1844</v>
      </c>
      <c r="BQ394" s="2" t="s">
        <v>1292</v>
      </c>
      <c r="BR394" s="2" t="s">
        <v>1844</v>
      </c>
      <c r="BS394" s="2" t="s">
        <v>1844</v>
      </c>
      <c r="BT394" s="2" t="s">
        <v>5879</v>
      </c>
      <c r="BU394" s="2" t="s">
        <v>1844</v>
      </c>
      <c r="BV394" s="2" t="s">
        <v>1844</v>
      </c>
      <c r="BW394" s="2" t="s">
        <v>1844</v>
      </c>
      <c r="BX394" s="2" t="s">
        <v>1844</v>
      </c>
      <c r="BY394" s="2" t="s">
        <v>1844</v>
      </c>
      <c r="BZ394" s="2" t="s">
        <v>1844</v>
      </c>
      <c r="CA394" s="2" t="s">
        <v>1844</v>
      </c>
      <c r="CB394" s="2" t="s">
        <v>1844</v>
      </c>
      <c r="CC394" s="2" t="s">
        <v>1844</v>
      </c>
      <c r="CD394" s="2" t="s">
        <v>1844</v>
      </c>
      <c r="CE394" s="2" t="s">
        <v>1854</v>
      </c>
      <c r="CF394" s="2" t="s">
        <v>1844</v>
      </c>
      <c r="CG394" s="2" t="s">
        <v>5131</v>
      </c>
      <c r="CH394" s="2" t="s">
        <v>1844</v>
      </c>
      <c r="CI394" s="2" t="s">
        <v>9</v>
      </c>
      <c r="CJ394" s="2" t="s">
        <v>1844</v>
      </c>
      <c r="CK394" s="2" t="s">
        <v>5132</v>
      </c>
      <c r="CL394" s="2" t="s">
        <v>1844</v>
      </c>
      <c r="CM394" s="2" t="s">
        <v>1844</v>
      </c>
      <c r="CN394" s="2" t="s">
        <v>1851</v>
      </c>
      <c r="CO394" s="2" t="s">
        <v>1855</v>
      </c>
      <c r="CP394" s="2" t="s">
        <v>1844</v>
      </c>
      <c r="CQ394" s="2" t="s">
        <v>1844</v>
      </c>
      <c r="CR394" s="2" t="s">
        <v>1847</v>
      </c>
      <c r="CS394" s="2" t="s">
        <v>1844</v>
      </c>
      <c r="CT394" s="2" t="s">
        <v>1844</v>
      </c>
      <c r="CU394" s="2" t="s">
        <v>5133</v>
      </c>
      <c r="CV394" s="2" t="s">
        <v>5134</v>
      </c>
      <c r="CW394" s="3">
        <v>45422</v>
      </c>
      <c r="CX394" s="3">
        <v>45426</v>
      </c>
      <c r="CY394" s="3">
        <v>45422</v>
      </c>
      <c r="CZ394" s="28">
        <v>2726339</v>
      </c>
      <c r="DA394" s="4">
        <v>0</v>
      </c>
      <c r="DB394" s="3"/>
      <c r="DC394" s="3"/>
      <c r="DD394" s="3">
        <v>45422</v>
      </c>
      <c r="DE394" s="3">
        <v>45422</v>
      </c>
      <c r="DF394" s="3"/>
      <c r="DG394" s="3">
        <v>45430</v>
      </c>
      <c r="DH394" s="3">
        <v>45422</v>
      </c>
      <c r="DI394" s="3">
        <v>45422</v>
      </c>
      <c r="DJ394" s="3">
        <v>45498</v>
      </c>
      <c r="DK394" s="28">
        <v>0</v>
      </c>
      <c r="DL394" s="3"/>
      <c r="DM394" s="28">
        <v>0</v>
      </c>
      <c r="DN394" s="28">
        <v>0</v>
      </c>
      <c r="DO394" s="3">
        <v>45422</v>
      </c>
      <c r="DP394" s="2" t="s">
        <v>5135</v>
      </c>
      <c r="DQ394" s="28">
        <v>2726339</v>
      </c>
      <c r="DR394" s="28">
        <v>0</v>
      </c>
      <c r="DS394" s="28">
        <v>2726339</v>
      </c>
      <c r="DT394" s="28">
        <v>2726339</v>
      </c>
      <c r="DU394" s="2" t="s">
        <v>1844</v>
      </c>
    </row>
    <row r="395" spans="1:125" x14ac:dyDescent="0.25">
      <c r="A395" s="2" t="s">
        <v>3553</v>
      </c>
      <c r="B395" s="2" t="s">
        <v>1295</v>
      </c>
      <c r="C395" s="2" t="s">
        <v>51</v>
      </c>
      <c r="D395" s="2" t="s">
        <v>52</v>
      </c>
      <c r="E395" s="2" t="s">
        <v>1517</v>
      </c>
      <c r="F395" s="2" t="s">
        <v>5715</v>
      </c>
      <c r="G395" s="2" t="s">
        <v>10</v>
      </c>
      <c r="H395" s="2" t="s">
        <v>60</v>
      </c>
      <c r="I395" s="2" t="s">
        <v>5121</v>
      </c>
      <c r="J395" s="2" t="s">
        <v>5122</v>
      </c>
      <c r="K395" s="2" t="s">
        <v>1281</v>
      </c>
      <c r="L395" s="2" t="s">
        <v>5139</v>
      </c>
      <c r="M395" s="2" t="s">
        <v>3552</v>
      </c>
      <c r="N395" s="2" t="s">
        <v>1645</v>
      </c>
      <c r="O395" s="2" t="s">
        <v>1870</v>
      </c>
      <c r="P395" s="2" t="s">
        <v>1844</v>
      </c>
      <c r="Q395" s="2" t="s">
        <v>1299</v>
      </c>
      <c r="R395" s="2" t="s">
        <v>1844</v>
      </c>
      <c r="S395" s="2" t="s">
        <v>1875</v>
      </c>
      <c r="T395" s="2" t="s">
        <v>1278</v>
      </c>
      <c r="U395" s="2" t="s">
        <v>1844</v>
      </c>
      <c r="V395" s="2" t="s">
        <v>1844</v>
      </c>
      <c r="W395" s="2" t="s">
        <v>5125</v>
      </c>
      <c r="X395" s="2" t="s">
        <v>5126</v>
      </c>
      <c r="Y395" s="2" t="s">
        <v>1871</v>
      </c>
      <c r="Z395" s="2" t="s">
        <v>1281</v>
      </c>
      <c r="AA395" s="2" t="s">
        <v>1281</v>
      </c>
      <c r="AB395" s="2" t="s">
        <v>5127</v>
      </c>
      <c r="AC395" s="2" t="s">
        <v>1852</v>
      </c>
      <c r="AD395" s="2" t="s">
        <v>1844</v>
      </c>
      <c r="AE395" s="2" t="s">
        <v>1844</v>
      </c>
      <c r="AF395" s="2" t="s">
        <v>1873</v>
      </c>
      <c r="AG395" s="2" t="s">
        <v>1844</v>
      </c>
      <c r="AH395" s="2" t="s">
        <v>1844</v>
      </c>
      <c r="AI395" s="2" t="s">
        <v>1844</v>
      </c>
      <c r="AJ395" s="2" t="s">
        <v>1281</v>
      </c>
      <c r="AK395" s="2" t="s">
        <v>1844</v>
      </c>
      <c r="AL395" s="2" t="s">
        <v>53</v>
      </c>
      <c r="AM395" s="2" t="s">
        <v>1844</v>
      </c>
      <c r="AN395" s="2" t="s">
        <v>1844</v>
      </c>
      <c r="AO395" s="2" t="s">
        <v>1857</v>
      </c>
      <c r="AP395" s="2" t="s">
        <v>1857</v>
      </c>
      <c r="AQ395" s="2" t="s">
        <v>1844</v>
      </c>
      <c r="AR395" s="2" t="s">
        <v>1844</v>
      </c>
      <c r="AS395" s="2" t="s">
        <v>1844</v>
      </c>
      <c r="AT395" s="2" t="s">
        <v>1844</v>
      </c>
      <c r="AU395" s="2" t="s">
        <v>1844</v>
      </c>
      <c r="AV395" s="2" t="s">
        <v>1281</v>
      </c>
      <c r="AW395" s="2" t="s">
        <v>5128</v>
      </c>
      <c r="AX395" s="2" t="s">
        <v>1844</v>
      </c>
      <c r="AY395" s="2" t="s">
        <v>1752</v>
      </c>
      <c r="AZ395" s="2" t="s">
        <v>2029</v>
      </c>
      <c r="BA395" s="2" t="s">
        <v>1844</v>
      </c>
      <c r="BB395" s="2" t="s">
        <v>1844</v>
      </c>
      <c r="BC395" s="2" t="s">
        <v>1844</v>
      </c>
      <c r="BD395" s="2" t="s">
        <v>1844</v>
      </c>
      <c r="BE395" s="2" t="s">
        <v>5129</v>
      </c>
      <c r="BF395" s="2" t="s">
        <v>1857</v>
      </c>
      <c r="BG395" s="2" t="s">
        <v>1857</v>
      </c>
      <c r="BH395" s="2" t="s">
        <v>3554</v>
      </c>
      <c r="BI395" s="2" t="s">
        <v>1857</v>
      </c>
      <c r="BJ395" s="2" t="s">
        <v>1905</v>
      </c>
      <c r="BK395" s="2" t="s">
        <v>1844</v>
      </c>
      <c r="BL395" s="2" t="s">
        <v>1025</v>
      </c>
      <c r="BM395" s="2" t="s">
        <v>1844</v>
      </c>
      <c r="BN395" s="2" t="s">
        <v>1872</v>
      </c>
      <c r="BO395" s="2" t="s">
        <v>1844</v>
      </c>
      <c r="BP395" s="2" t="s">
        <v>1844</v>
      </c>
      <c r="BQ395" s="2" t="s">
        <v>5187</v>
      </c>
      <c r="BR395" s="2" t="s">
        <v>1844</v>
      </c>
      <c r="BS395" s="2" t="s">
        <v>1844</v>
      </c>
      <c r="BT395" s="2" t="s">
        <v>5746</v>
      </c>
      <c r="BU395" s="2" t="s">
        <v>1844</v>
      </c>
      <c r="BV395" s="2" t="s">
        <v>1844</v>
      </c>
      <c r="BW395" s="2" t="s">
        <v>1844</v>
      </c>
      <c r="BX395" s="2" t="s">
        <v>1844</v>
      </c>
      <c r="BY395" s="2" t="s">
        <v>1844</v>
      </c>
      <c r="BZ395" s="2" t="s">
        <v>1844</v>
      </c>
      <c r="CA395" s="2" t="s">
        <v>1844</v>
      </c>
      <c r="CB395" s="2" t="s">
        <v>1844</v>
      </c>
      <c r="CC395" s="2" t="s">
        <v>1844</v>
      </c>
      <c r="CD395" s="2" t="s">
        <v>1844</v>
      </c>
      <c r="CE395" s="2" t="s">
        <v>1854</v>
      </c>
      <c r="CF395" s="2" t="s">
        <v>1844</v>
      </c>
      <c r="CG395" s="2" t="s">
        <v>5131</v>
      </c>
      <c r="CH395" s="2" t="s">
        <v>1844</v>
      </c>
      <c r="CI395" s="2" t="s">
        <v>55</v>
      </c>
      <c r="CJ395" s="2" t="s">
        <v>1844</v>
      </c>
      <c r="CK395" s="2" t="s">
        <v>5132</v>
      </c>
      <c r="CL395" s="2" t="s">
        <v>1844</v>
      </c>
      <c r="CM395" s="2" t="s">
        <v>1844</v>
      </c>
      <c r="CN395" s="2" t="s">
        <v>1851</v>
      </c>
      <c r="CO395" s="2" t="s">
        <v>1855</v>
      </c>
      <c r="CP395" s="2" t="s">
        <v>1844</v>
      </c>
      <c r="CQ395" s="2" t="s">
        <v>1844</v>
      </c>
      <c r="CR395" s="2" t="s">
        <v>1847</v>
      </c>
      <c r="CS395" s="2" t="s">
        <v>1876</v>
      </c>
      <c r="CT395" s="2" t="s">
        <v>1844</v>
      </c>
      <c r="CU395" s="2" t="s">
        <v>5133</v>
      </c>
      <c r="CV395" s="2" t="s">
        <v>5134</v>
      </c>
      <c r="CW395" s="3">
        <v>44991</v>
      </c>
      <c r="CX395" s="3">
        <v>44991</v>
      </c>
      <c r="CY395" s="3">
        <v>44991</v>
      </c>
      <c r="CZ395" s="28">
        <v>2589431</v>
      </c>
      <c r="DA395" s="4">
        <v>0</v>
      </c>
      <c r="DB395" s="3"/>
      <c r="DC395" s="3"/>
      <c r="DD395" s="3">
        <v>44991</v>
      </c>
      <c r="DE395" s="3">
        <v>44991</v>
      </c>
      <c r="DF395" s="3"/>
      <c r="DG395" s="3">
        <v>44991</v>
      </c>
      <c r="DH395" s="3">
        <v>44991</v>
      </c>
      <c r="DI395" s="3">
        <v>44991</v>
      </c>
      <c r="DJ395" s="3">
        <v>45017</v>
      </c>
      <c r="DK395" s="28">
        <v>0</v>
      </c>
      <c r="DL395" s="3"/>
      <c r="DM395" s="28">
        <v>0</v>
      </c>
      <c r="DN395" s="28">
        <v>0</v>
      </c>
      <c r="DO395" s="3">
        <v>44991</v>
      </c>
      <c r="DP395" s="2" t="s">
        <v>5135</v>
      </c>
      <c r="DQ395" s="28">
        <v>2354279</v>
      </c>
      <c r="DR395" s="28">
        <v>0</v>
      </c>
      <c r="DS395" s="28">
        <v>2354279</v>
      </c>
      <c r="DT395" s="28">
        <v>2589431</v>
      </c>
      <c r="DU395" s="2" t="s">
        <v>1844</v>
      </c>
    </row>
    <row r="396" spans="1:125" x14ac:dyDescent="0.25">
      <c r="A396" s="2" t="s">
        <v>2093</v>
      </c>
      <c r="B396" s="2" t="s">
        <v>1298</v>
      </c>
      <c r="C396" s="2" t="s">
        <v>365</v>
      </c>
      <c r="D396" s="2" t="s">
        <v>366</v>
      </c>
      <c r="E396" s="2" t="s">
        <v>1336</v>
      </c>
      <c r="F396" s="2" t="s">
        <v>5747</v>
      </c>
      <c r="G396" s="2" t="s">
        <v>10</v>
      </c>
      <c r="H396" s="2" t="s">
        <v>60</v>
      </c>
      <c r="I396" s="2" t="s">
        <v>5121</v>
      </c>
      <c r="J396" s="2" t="s">
        <v>5122</v>
      </c>
      <c r="K396" s="2" t="s">
        <v>1281</v>
      </c>
      <c r="L396" s="2" t="s">
        <v>5123</v>
      </c>
      <c r="M396" s="2" t="s">
        <v>2092</v>
      </c>
      <c r="N396" s="2" t="s">
        <v>1276</v>
      </c>
      <c r="O396" s="2" t="s">
        <v>1913</v>
      </c>
      <c r="P396" s="2" t="s">
        <v>1844</v>
      </c>
      <c r="Q396" s="2" t="s">
        <v>1296</v>
      </c>
      <c r="R396" s="2" t="s">
        <v>1844</v>
      </c>
      <c r="S396" s="2" t="s">
        <v>1844</v>
      </c>
      <c r="T396" s="2" t="s">
        <v>1278</v>
      </c>
      <c r="U396" s="2" t="s">
        <v>1844</v>
      </c>
      <c r="V396" s="2" t="s">
        <v>1844</v>
      </c>
      <c r="W396" s="2" t="s">
        <v>5125</v>
      </c>
      <c r="X396" s="2" t="s">
        <v>5126</v>
      </c>
      <c r="Y396" s="2" t="s">
        <v>1914</v>
      </c>
      <c r="Z396" s="2" t="s">
        <v>1281</v>
      </c>
      <c r="AA396" s="2" t="s">
        <v>1281</v>
      </c>
      <c r="AB396" s="2" t="s">
        <v>5127</v>
      </c>
      <c r="AC396" s="2" t="s">
        <v>1852</v>
      </c>
      <c r="AD396" s="2" t="s">
        <v>1844</v>
      </c>
      <c r="AE396" s="2" t="s">
        <v>1844</v>
      </c>
      <c r="AF396" s="2" t="s">
        <v>1844</v>
      </c>
      <c r="AG396" s="2" t="s">
        <v>1844</v>
      </c>
      <c r="AH396" s="2" t="s">
        <v>1844</v>
      </c>
      <c r="AI396" s="2" t="s">
        <v>1844</v>
      </c>
      <c r="AJ396" s="2" t="s">
        <v>1281</v>
      </c>
      <c r="AK396" s="2" t="s">
        <v>1844</v>
      </c>
      <c r="AL396" s="2" t="s">
        <v>120</v>
      </c>
      <c r="AM396" s="2" t="s">
        <v>1844</v>
      </c>
      <c r="AN396" s="2" t="s">
        <v>1844</v>
      </c>
      <c r="AO396" s="2" t="s">
        <v>1857</v>
      </c>
      <c r="AP396" s="2" t="s">
        <v>1857</v>
      </c>
      <c r="AQ396" s="2" t="s">
        <v>1844</v>
      </c>
      <c r="AR396" s="2" t="s">
        <v>1844</v>
      </c>
      <c r="AS396" s="2" t="s">
        <v>1844</v>
      </c>
      <c r="AT396" s="2" t="s">
        <v>1844</v>
      </c>
      <c r="AU396" s="2" t="s">
        <v>1844</v>
      </c>
      <c r="AV396" s="2" t="s">
        <v>1281</v>
      </c>
      <c r="AW396" s="2" t="s">
        <v>5128</v>
      </c>
      <c r="AX396" s="2" t="s">
        <v>1844</v>
      </c>
      <c r="AY396" s="2" t="s">
        <v>1752</v>
      </c>
      <c r="AZ396" s="2" t="s">
        <v>2095</v>
      </c>
      <c r="BA396" s="2" t="s">
        <v>1844</v>
      </c>
      <c r="BB396" s="2" t="s">
        <v>1844</v>
      </c>
      <c r="BC396" s="2" t="s">
        <v>1844</v>
      </c>
      <c r="BD396" s="2" t="s">
        <v>1844</v>
      </c>
      <c r="BE396" s="2" t="s">
        <v>5129</v>
      </c>
      <c r="BF396" s="2" t="s">
        <v>1857</v>
      </c>
      <c r="BG396" s="2" t="s">
        <v>1857</v>
      </c>
      <c r="BH396" s="2" t="s">
        <v>2097</v>
      </c>
      <c r="BI396" s="2" t="s">
        <v>1857</v>
      </c>
      <c r="BJ396" s="2" t="s">
        <v>2096</v>
      </c>
      <c r="BK396" s="2" t="s">
        <v>1844</v>
      </c>
      <c r="BL396" s="2" t="s">
        <v>1025</v>
      </c>
      <c r="BM396" s="2" t="s">
        <v>1844</v>
      </c>
      <c r="BN396" s="2" t="s">
        <v>1844</v>
      </c>
      <c r="BO396" s="2" t="s">
        <v>1844</v>
      </c>
      <c r="BP396" s="2" t="s">
        <v>1844</v>
      </c>
      <c r="BQ396" s="2" t="s">
        <v>5187</v>
      </c>
      <c r="BR396" s="2" t="s">
        <v>1844</v>
      </c>
      <c r="BS396" s="2" t="s">
        <v>1844</v>
      </c>
      <c r="BT396" s="2" t="s">
        <v>5748</v>
      </c>
      <c r="BU396" s="2" t="s">
        <v>1844</v>
      </c>
      <c r="BV396" s="2" t="s">
        <v>1844</v>
      </c>
      <c r="BW396" s="2" t="s">
        <v>1844</v>
      </c>
      <c r="BX396" s="2" t="s">
        <v>1844</v>
      </c>
      <c r="BY396" s="2" t="s">
        <v>1844</v>
      </c>
      <c r="BZ396" s="2" t="s">
        <v>1844</v>
      </c>
      <c r="CA396" s="2" t="s">
        <v>1844</v>
      </c>
      <c r="CB396" s="2" t="s">
        <v>1853</v>
      </c>
      <c r="CC396" s="2" t="s">
        <v>1844</v>
      </c>
      <c r="CD396" s="2" t="s">
        <v>1844</v>
      </c>
      <c r="CE396" s="2" t="s">
        <v>1854</v>
      </c>
      <c r="CF396" s="2" t="s">
        <v>1844</v>
      </c>
      <c r="CG396" s="2" t="s">
        <v>5131</v>
      </c>
      <c r="CH396" s="2" t="s">
        <v>1844</v>
      </c>
      <c r="CI396" s="2" t="s">
        <v>121</v>
      </c>
      <c r="CJ396" s="2" t="s">
        <v>1844</v>
      </c>
      <c r="CK396" s="2" t="s">
        <v>5132</v>
      </c>
      <c r="CL396" s="2" t="s">
        <v>1844</v>
      </c>
      <c r="CM396" s="2" t="s">
        <v>1844</v>
      </c>
      <c r="CN396" s="2" t="s">
        <v>1851</v>
      </c>
      <c r="CO396" s="2" t="s">
        <v>1855</v>
      </c>
      <c r="CP396" s="2" t="s">
        <v>1844</v>
      </c>
      <c r="CQ396" s="2" t="s">
        <v>1844</v>
      </c>
      <c r="CR396" s="2" t="s">
        <v>1847</v>
      </c>
      <c r="CS396" s="2" t="s">
        <v>1844</v>
      </c>
      <c r="CT396" s="2" t="s">
        <v>1844</v>
      </c>
      <c r="CU396" s="2" t="s">
        <v>5133</v>
      </c>
      <c r="CV396" s="2" t="s">
        <v>5134</v>
      </c>
      <c r="CW396" s="3">
        <v>44639</v>
      </c>
      <c r="CX396" s="3">
        <v>44638</v>
      </c>
      <c r="CY396" s="3">
        <v>44638</v>
      </c>
      <c r="CZ396" s="28">
        <v>100751</v>
      </c>
      <c r="DA396" s="4">
        <v>0</v>
      </c>
      <c r="DB396" s="3"/>
      <c r="DC396" s="3"/>
      <c r="DD396" s="3">
        <v>44639</v>
      </c>
      <c r="DE396" s="3">
        <v>44638</v>
      </c>
      <c r="DF396" s="3"/>
      <c r="DG396" s="3">
        <v>44639</v>
      </c>
      <c r="DH396" s="3">
        <v>44638</v>
      </c>
      <c r="DI396" s="3">
        <v>44638</v>
      </c>
      <c r="DJ396" s="3">
        <v>45348</v>
      </c>
      <c r="DK396" s="28">
        <v>0</v>
      </c>
      <c r="DL396" s="3"/>
      <c r="DM396" s="28">
        <v>0</v>
      </c>
      <c r="DN396" s="28">
        <v>0</v>
      </c>
      <c r="DO396" s="3">
        <v>44639</v>
      </c>
      <c r="DP396" s="2" t="s">
        <v>5135</v>
      </c>
      <c r="DQ396" s="28">
        <v>0</v>
      </c>
      <c r="DR396" s="28">
        <v>0</v>
      </c>
      <c r="DS396" s="28">
        <v>0</v>
      </c>
      <c r="DT396" s="28">
        <v>100751</v>
      </c>
      <c r="DU396" s="2" t="s">
        <v>1844</v>
      </c>
    </row>
    <row r="397" spans="1:125" x14ac:dyDescent="0.25">
      <c r="A397" s="2" t="s">
        <v>1926</v>
      </c>
      <c r="B397" s="2" t="s">
        <v>1279</v>
      </c>
      <c r="C397" s="2" t="s">
        <v>238</v>
      </c>
      <c r="D397" s="2" t="s">
        <v>239</v>
      </c>
      <c r="E397" s="2" t="s">
        <v>1313</v>
      </c>
      <c r="F397" s="2" t="s">
        <v>5747</v>
      </c>
      <c r="G397" s="2" t="s">
        <v>10</v>
      </c>
      <c r="H397" s="2" t="s">
        <v>54</v>
      </c>
      <c r="I397" s="2" t="s">
        <v>5121</v>
      </c>
      <c r="J397" s="2" t="s">
        <v>5122</v>
      </c>
      <c r="K397" s="2" t="s">
        <v>1281</v>
      </c>
      <c r="L397" s="2" t="s">
        <v>5123</v>
      </c>
      <c r="M397" s="2" t="s">
        <v>1925</v>
      </c>
      <c r="N397" s="2" t="s">
        <v>1276</v>
      </c>
      <c r="O397" s="2" t="s">
        <v>1846</v>
      </c>
      <c r="P397" s="2" t="s">
        <v>1844</v>
      </c>
      <c r="Q397" s="2" t="s">
        <v>1292</v>
      </c>
      <c r="R397" s="2" t="s">
        <v>1844</v>
      </c>
      <c r="S397" s="2" t="s">
        <v>1844</v>
      </c>
      <c r="T397" s="2" t="s">
        <v>1278</v>
      </c>
      <c r="U397" s="2" t="s">
        <v>1844</v>
      </c>
      <c r="V397" s="2" t="s">
        <v>1844</v>
      </c>
      <c r="W397" s="2" t="s">
        <v>5125</v>
      </c>
      <c r="X397" s="2" t="s">
        <v>5126</v>
      </c>
      <c r="Y397" s="2" t="s">
        <v>1856</v>
      </c>
      <c r="Z397" s="2" t="s">
        <v>1281</v>
      </c>
      <c r="AA397" s="2" t="s">
        <v>1281</v>
      </c>
      <c r="AB397" s="2" t="s">
        <v>5127</v>
      </c>
      <c r="AC397" s="2" t="s">
        <v>1852</v>
      </c>
      <c r="AD397" s="2" t="s">
        <v>1844</v>
      </c>
      <c r="AE397" s="2" t="s">
        <v>1844</v>
      </c>
      <c r="AF397" s="2" t="s">
        <v>1844</v>
      </c>
      <c r="AG397" s="2" t="s">
        <v>1844</v>
      </c>
      <c r="AH397" s="2" t="s">
        <v>1844</v>
      </c>
      <c r="AI397" s="2" t="s">
        <v>1844</v>
      </c>
      <c r="AJ397" s="2" t="s">
        <v>1281</v>
      </c>
      <c r="AK397" s="2" t="s">
        <v>1844</v>
      </c>
      <c r="AL397" s="2" t="s">
        <v>185</v>
      </c>
      <c r="AM397" s="2" t="s">
        <v>1844</v>
      </c>
      <c r="AN397" s="2" t="s">
        <v>1844</v>
      </c>
      <c r="AO397" s="2" t="s">
        <v>1857</v>
      </c>
      <c r="AP397" s="2" t="s">
        <v>1857</v>
      </c>
      <c r="AQ397" s="2" t="s">
        <v>1844</v>
      </c>
      <c r="AR397" s="2" t="s">
        <v>1844</v>
      </c>
      <c r="AS397" s="2" t="s">
        <v>1844</v>
      </c>
      <c r="AT397" s="2" t="s">
        <v>1844</v>
      </c>
      <c r="AU397" s="2" t="s">
        <v>1844</v>
      </c>
      <c r="AV397" s="2" t="s">
        <v>1281</v>
      </c>
      <c r="AW397" s="2" t="s">
        <v>5128</v>
      </c>
      <c r="AX397" s="2" t="s">
        <v>1844</v>
      </c>
      <c r="AY397" s="2" t="s">
        <v>1752</v>
      </c>
      <c r="AZ397" s="2" t="s">
        <v>1928</v>
      </c>
      <c r="BA397" s="2" t="s">
        <v>1844</v>
      </c>
      <c r="BB397" s="2" t="s">
        <v>1844</v>
      </c>
      <c r="BC397" s="2" t="s">
        <v>1844</v>
      </c>
      <c r="BD397" s="2" t="s">
        <v>1844</v>
      </c>
      <c r="BE397" s="2" t="s">
        <v>5129</v>
      </c>
      <c r="BF397" s="2" t="s">
        <v>1905</v>
      </c>
      <c r="BG397" s="2" t="s">
        <v>1905</v>
      </c>
      <c r="BH397" s="2" t="s">
        <v>5749</v>
      </c>
      <c r="BI397" s="2" t="s">
        <v>1857</v>
      </c>
      <c r="BJ397" s="2" t="s">
        <v>1929</v>
      </c>
      <c r="BK397" s="2" t="s">
        <v>1844</v>
      </c>
      <c r="BL397" s="2" t="s">
        <v>1025</v>
      </c>
      <c r="BM397" s="2" t="s">
        <v>1844</v>
      </c>
      <c r="BN397" s="2" t="s">
        <v>1844</v>
      </c>
      <c r="BO397" s="2" t="s">
        <v>1844</v>
      </c>
      <c r="BP397" s="2" t="s">
        <v>1844</v>
      </c>
      <c r="BQ397" s="2" t="s">
        <v>5187</v>
      </c>
      <c r="BR397" s="2" t="s">
        <v>1844</v>
      </c>
      <c r="BS397" s="2" t="s">
        <v>1844</v>
      </c>
      <c r="BT397" s="2" t="s">
        <v>5750</v>
      </c>
      <c r="BU397" s="2" t="s">
        <v>1844</v>
      </c>
      <c r="BV397" s="2" t="s">
        <v>1844</v>
      </c>
      <c r="BW397" s="2" t="s">
        <v>1844</v>
      </c>
      <c r="BX397" s="2" t="s">
        <v>1844</v>
      </c>
      <c r="BY397" s="2" t="s">
        <v>1844</v>
      </c>
      <c r="BZ397" s="2" t="s">
        <v>1844</v>
      </c>
      <c r="CA397" s="2" t="s">
        <v>1844</v>
      </c>
      <c r="CB397" s="2" t="s">
        <v>1853</v>
      </c>
      <c r="CC397" s="2" t="s">
        <v>1844</v>
      </c>
      <c r="CD397" s="2" t="s">
        <v>1844</v>
      </c>
      <c r="CE397" s="2" t="s">
        <v>1854</v>
      </c>
      <c r="CF397" s="2" t="s">
        <v>1844</v>
      </c>
      <c r="CG397" s="2" t="s">
        <v>1844</v>
      </c>
      <c r="CH397" s="2" t="s">
        <v>1844</v>
      </c>
      <c r="CI397" s="2" t="s">
        <v>240</v>
      </c>
      <c r="CJ397" s="2" t="s">
        <v>1844</v>
      </c>
      <c r="CK397" s="2" t="s">
        <v>5132</v>
      </c>
      <c r="CL397" s="2" t="s">
        <v>1844</v>
      </c>
      <c r="CM397" s="2" t="s">
        <v>1844</v>
      </c>
      <c r="CN397" s="2" t="s">
        <v>1851</v>
      </c>
      <c r="CO397" s="2" t="s">
        <v>1855</v>
      </c>
      <c r="CP397" s="2" t="s">
        <v>1844</v>
      </c>
      <c r="CQ397" s="2" t="s">
        <v>1844</v>
      </c>
      <c r="CR397" s="2" t="s">
        <v>1847</v>
      </c>
      <c r="CS397" s="2" t="s">
        <v>1844</v>
      </c>
      <c r="CT397" s="2" t="s">
        <v>1844</v>
      </c>
      <c r="CU397" s="2" t="s">
        <v>1844</v>
      </c>
      <c r="CV397" s="2" t="s">
        <v>5134</v>
      </c>
      <c r="CW397" s="3">
        <v>44599</v>
      </c>
      <c r="CX397" s="3">
        <v>44599</v>
      </c>
      <c r="CY397" s="3">
        <v>44599</v>
      </c>
      <c r="CZ397" s="28">
        <v>51404</v>
      </c>
      <c r="DA397" s="4">
        <v>0</v>
      </c>
      <c r="DB397" s="3"/>
      <c r="DC397" s="3"/>
      <c r="DD397" s="3">
        <v>44617</v>
      </c>
      <c r="DE397" s="3">
        <v>44599</v>
      </c>
      <c r="DF397" s="3"/>
      <c r="DG397" s="3">
        <v>44617</v>
      </c>
      <c r="DH397" s="3">
        <v>44599</v>
      </c>
      <c r="DI397" s="3">
        <v>44599</v>
      </c>
      <c r="DJ397" s="3">
        <v>45348</v>
      </c>
      <c r="DK397" s="28">
        <v>0</v>
      </c>
      <c r="DL397" s="3"/>
      <c r="DM397" s="28">
        <v>0</v>
      </c>
      <c r="DN397" s="28">
        <v>0</v>
      </c>
      <c r="DO397" s="3">
        <v>44599</v>
      </c>
      <c r="DP397" s="2" t="s">
        <v>5135</v>
      </c>
      <c r="DQ397" s="28">
        <v>0</v>
      </c>
      <c r="DR397" s="28">
        <v>0</v>
      </c>
      <c r="DS397" s="28">
        <v>0</v>
      </c>
      <c r="DT397" s="28">
        <v>51404</v>
      </c>
      <c r="DU397" s="2" t="s">
        <v>1844</v>
      </c>
    </row>
    <row r="398" spans="1:125" x14ac:dyDescent="0.25">
      <c r="A398" s="2" t="s">
        <v>2213</v>
      </c>
      <c r="B398" s="2" t="s">
        <v>1291</v>
      </c>
      <c r="C398" s="2" t="s">
        <v>152</v>
      </c>
      <c r="D398" s="2" t="s">
        <v>153</v>
      </c>
      <c r="E398" s="2" t="s">
        <v>1349</v>
      </c>
      <c r="F398" s="2" t="s">
        <v>5747</v>
      </c>
      <c r="G398" s="2" t="s">
        <v>10</v>
      </c>
      <c r="H398" s="2" t="s">
        <v>54</v>
      </c>
      <c r="I398" s="2" t="s">
        <v>5121</v>
      </c>
      <c r="J398" s="2" t="s">
        <v>5122</v>
      </c>
      <c r="K398" s="2" t="s">
        <v>1281</v>
      </c>
      <c r="L398" s="2" t="s">
        <v>5123</v>
      </c>
      <c r="M398" s="2" t="s">
        <v>2212</v>
      </c>
      <c r="N398" s="2" t="s">
        <v>1276</v>
      </c>
      <c r="O398" s="2" t="s">
        <v>2176</v>
      </c>
      <c r="P398" s="2" t="s">
        <v>1844</v>
      </c>
      <c r="Q398" s="2" t="s">
        <v>1299</v>
      </c>
      <c r="R398" s="2" t="s">
        <v>1844</v>
      </c>
      <c r="S398" s="2" t="s">
        <v>1883</v>
      </c>
      <c r="T398" s="2" t="s">
        <v>1278</v>
      </c>
      <c r="U398" s="2" t="s">
        <v>1844</v>
      </c>
      <c r="V398" s="2" t="s">
        <v>1844</v>
      </c>
      <c r="W398" s="2" t="s">
        <v>5125</v>
      </c>
      <c r="X398" s="2" t="s">
        <v>5126</v>
      </c>
      <c r="Y398" s="2" t="s">
        <v>1866</v>
      </c>
      <c r="Z398" s="2" t="s">
        <v>1281</v>
      </c>
      <c r="AA398" s="2" t="s">
        <v>1281</v>
      </c>
      <c r="AB398" s="2" t="s">
        <v>5127</v>
      </c>
      <c r="AC398" s="2" t="s">
        <v>1852</v>
      </c>
      <c r="AD398" s="2" t="s">
        <v>1844</v>
      </c>
      <c r="AE398" s="2" t="s">
        <v>1844</v>
      </c>
      <c r="AF398" s="2" t="s">
        <v>1844</v>
      </c>
      <c r="AG398" s="2" t="s">
        <v>1844</v>
      </c>
      <c r="AH398" s="2" t="s">
        <v>1844</v>
      </c>
      <c r="AI398" s="2" t="s">
        <v>1844</v>
      </c>
      <c r="AJ398" s="2" t="s">
        <v>1281</v>
      </c>
      <c r="AK398" s="2" t="s">
        <v>1844</v>
      </c>
      <c r="AL398" s="2" t="s">
        <v>154</v>
      </c>
      <c r="AM398" s="2" t="s">
        <v>1844</v>
      </c>
      <c r="AN398" s="2" t="s">
        <v>1844</v>
      </c>
      <c r="AO398" s="2" t="s">
        <v>1857</v>
      </c>
      <c r="AP398" s="2" t="s">
        <v>1857</v>
      </c>
      <c r="AQ398" s="2" t="s">
        <v>1844</v>
      </c>
      <c r="AR398" s="2" t="s">
        <v>1844</v>
      </c>
      <c r="AS398" s="2" t="s">
        <v>1844</v>
      </c>
      <c r="AT398" s="2" t="s">
        <v>1844</v>
      </c>
      <c r="AU398" s="2" t="s">
        <v>1844</v>
      </c>
      <c r="AV398" s="2" t="s">
        <v>1281</v>
      </c>
      <c r="AW398" s="2" t="s">
        <v>5128</v>
      </c>
      <c r="AX398" s="2" t="s">
        <v>1844</v>
      </c>
      <c r="AY398" s="2" t="s">
        <v>1752</v>
      </c>
      <c r="AZ398" s="2" t="s">
        <v>2214</v>
      </c>
      <c r="BA398" s="2" t="s">
        <v>1844</v>
      </c>
      <c r="BB398" s="2" t="s">
        <v>1844</v>
      </c>
      <c r="BC398" s="2" t="s">
        <v>1844</v>
      </c>
      <c r="BD398" s="2" t="s">
        <v>1844</v>
      </c>
      <c r="BE398" s="2" t="s">
        <v>5129</v>
      </c>
      <c r="BF398" s="2" t="s">
        <v>1905</v>
      </c>
      <c r="BG398" s="2" t="s">
        <v>1905</v>
      </c>
      <c r="BH398" s="2" t="s">
        <v>2216</v>
      </c>
      <c r="BI398" s="2" t="s">
        <v>1857</v>
      </c>
      <c r="BJ398" s="2" t="s">
        <v>2215</v>
      </c>
      <c r="BK398" s="2" t="s">
        <v>1844</v>
      </c>
      <c r="BL398" s="2" t="s">
        <v>1025</v>
      </c>
      <c r="BM398" s="2" t="s">
        <v>1844</v>
      </c>
      <c r="BN398" s="2" t="s">
        <v>1882</v>
      </c>
      <c r="BO398" s="2" t="s">
        <v>1844</v>
      </c>
      <c r="BP398" s="2" t="s">
        <v>1844</v>
      </c>
      <c r="BQ398" s="2" t="s">
        <v>5187</v>
      </c>
      <c r="BR398" s="2" t="s">
        <v>1844</v>
      </c>
      <c r="BS398" s="2" t="s">
        <v>1844</v>
      </c>
      <c r="BT398" s="2" t="s">
        <v>5751</v>
      </c>
      <c r="BU398" s="2" t="s">
        <v>1844</v>
      </c>
      <c r="BV398" s="2" t="s">
        <v>1844</v>
      </c>
      <c r="BW398" s="2" t="s">
        <v>1844</v>
      </c>
      <c r="BX398" s="2" t="s">
        <v>1844</v>
      </c>
      <c r="BY398" s="2" t="s">
        <v>1844</v>
      </c>
      <c r="BZ398" s="2" t="s">
        <v>1844</v>
      </c>
      <c r="CA398" s="2" t="s">
        <v>1844</v>
      </c>
      <c r="CB398" s="2" t="s">
        <v>1853</v>
      </c>
      <c r="CC398" s="2" t="s">
        <v>1844</v>
      </c>
      <c r="CD398" s="2" t="s">
        <v>1844</v>
      </c>
      <c r="CE398" s="2" t="s">
        <v>1854</v>
      </c>
      <c r="CF398" s="2" t="s">
        <v>1844</v>
      </c>
      <c r="CG398" s="2" t="s">
        <v>5131</v>
      </c>
      <c r="CH398" s="2" t="s">
        <v>1844</v>
      </c>
      <c r="CI398" s="2" t="s">
        <v>155</v>
      </c>
      <c r="CJ398" s="2" t="s">
        <v>1844</v>
      </c>
      <c r="CK398" s="2" t="s">
        <v>5132</v>
      </c>
      <c r="CL398" s="2" t="s">
        <v>1844</v>
      </c>
      <c r="CM398" s="2" t="s">
        <v>1844</v>
      </c>
      <c r="CN398" s="2" t="s">
        <v>1851</v>
      </c>
      <c r="CO398" s="2" t="s">
        <v>1855</v>
      </c>
      <c r="CP398" s="2" t="s">
        <v>1844</v>
      </c>
      <c r="CQ398" s="2" t="s">
        <v>1844</v>
      </c>
      <c r="CR398" s="2" t="s">
        <v>1847</v>
      </c>
      <c r="CS398" s="2" t="s">
        <v>1884</v>
      </c>
      <c r="CT398" s="2" t="s">
        <v>1844</v>
      </c>
      <c r="CU398" s="2" t="s">
        <v>5133</v>
      </c>
      <c r="CV398" s="2" t="s">
        <v>5134</v>
      </c>
      <c r="CW398" s="3">
        <v>44672</v>
      </c>
      <c r="CX398" s="3">
        <v>44672</v>
      </c>
      <c r="CY398" s="3">
        <v>44672</v>
      </c>
      <c r="CZ398" s="28">
        <v>178884</v>
      </c>
      <c r="DA398" s="4">
        <v>0</v>
      </c>
      <c r="DB398" s="3"/>
      <c r="DC398" s="3"/>
      <c r="DD398" s="3">
        <v>44672</v>
      </c>
      <c r="DE398" s="3">
        <v>44672</v>
      </c>
      <c r="DF398" s="3"/>
      <c r="DG398" s="3">
        <v>44672</v>
      </c>
      <c r="DH398" s="3">
        <v>44672</v>
      </c>
      <c r="DI398" s="3">
        <v>44672</v>
      </c>
      <c r="DJ398" s="3">
        <v>45348</v>
      </c>
      <c r="DK398" s="28">
        <v>0</v>
      </c>
      <c r="DL398" s="3"/>
      <c r="DM398" s="28">
        <v>0</v>
      </c>
      <c r="DN398" s="28">
        <v>0</v>
      </c>
      <c r="DO398" s="3">
        <v>44672</v>
      </c>
      <c r="DP398" s="2" t="s">
        <v>5135</v>
      </c>
      <c r="DQ398" s="28">
        <v>0</v>
      </c>
      <c r="DR398" s="28">
        <v>0</v>
      </c>
      <c r="DS398" s="28">
        <v>0</v>
      </c>
      <c r="DT398" s="28">
        <v>178884</v>
      </c>
      <c r="DU398" s="2" t="s">
        <v>1844</v>
      </c>
    </row>
    <row r="399" spans="1:125" x14ac:dyDescent="0.25">
      <c r="A399" s="2" t="s">
        <v>2956</v>
      </c>
      <c r="B399" s="2" t="s">
        <v>1295</v>
      </c>
      <c r="C399" s="2" t="s">
        <v>51</v>
      </c>
      <c r="D399" s="2" t="s">
        <v>52</v>
      </c>
      <c r="E399" s="2" t="s">
        <v>1450</v>
      </c>
      <c r="F399" s="2" t="s">
        <v>5747</v>
      </c>
      <c r="G399" s="2" t="s">
        <v>10</v>
      </c>
      <c r="H399" s="2" t="s">
        <v>8</v>
      </c>
      <c r="I399" s="2" t="s">
        <v>5121</v>
      </c>
      <c r="J399" s="2" t="s">
        <v>5122</v>
      </c>
      <c r="K399" s="2" t="s">
        <v>1281</v>
      </c>
      <c r="L399" s="2" t="s">
        <v>5148</v>
      </c>
      <c r="M399" s="2" t="s">
        <v>2955</v>
      </c>
      <c r="N399" s="2" t="s">
        <v>1276</v>
      </c>
      <c r="O399" s="2" t="s">
        <v>1870</v>
      </c>
      <c r="P399" s="2" t="s">
        <v>1844</v>
      </c>
      <c r="Q399" s="2" t="s">
        <v>1299</v>
      </c>
      <c r="R399" s="2" t="s">
        <v>1844</v>
      </c>
      <c r="S399" s="2" t="s">
        <v>1875</v>
      </c>
      <c r="T399" s="2" t="s">
        <v>1278</v>
      </c>
      <c r="U399" s="2" t="s">
        <v>1844</v>
      </c>
      <c r="V399" s="2" t="s">
        <v>1844</v>
      </c>
      <c r="W399" s="2" t="s">
        <v>5125</v>
      </c>
      <c r="X399" s="2" t="s">
        <v>5126</v>
      </c>
      <c r="Y399" s="2" t="s">
        <v>1871</v>
      </c>
      <c r="Z399" s="2" t="s">
        <v>1281</v>
      </c>
      <c r="AA399" s="2" t="s">
        <v>1281</v>
      </c>
      <c r="AB399" s="2" t="s">
        <v>5127</v>
      </c>
      <c r="AC399" s="2" t="s">
        <v>1852</v>
      </c>
      <c r="AD399" s="2" t="s">
        <v>1844</v>
      </c>
      <c r="AE399" s="2" t="s">
        <v>1844</v>
      </c>
      <c r="AF399" s="2" t="s">
        <v>1873</v>
      </c>
      <c r="AG399" s="2" t="s">
        <v>1844</v>
      </c>
      <c r="AH399" s="2" t="s">
        <v>1844</v>
      </c>
      <c r="AI399" s="2" t="s">
        <v>1844</v>
      </c>
      <c r="AJ399" s="2" t="s">
        <v>1281</v>
      </c>
      <c r="AK399" s="2" t="s">
        <v>1844</v>
      </c>
      <c r="AL399" s="2" t="s">
        <v>53</v>
      </c>
      <c r="AM399" s="2" t="s">
        <v>1844</v>
      </c>
      <c r="AN399" s="2" t="s">
        <v>1844</v>
      </c>
      <c r="AO399" s="2" t="s">
        <v>1857</v>
      </c>
      <c r="AP399" s="2" t="s">
        <v>1857</v>
      </c>
      <c r="AQ399" s="2" t="s">
        <v>1844</v>
      </c>
      <c r="AR399" s="2" t="s">
        <v>1844</v>
      </c>
      <c r="AS399" s="2" t="s">
        <v>1844</v>
      </c>
      <c r="AT399" s="2" t="s">
        <v>1844</v>
      </c>
      <c r="AU399" s="2" t="s">
        <v>1844</v>
      </c>
      <c r="AV399" s="2" t="s">
        <v>1281</v>
      </c>
      <c r="AW399" s="2" t="s">
        <v>5128</v>
      </c>
      <c r="AX399" s="2" t="s">
        <v>1844</v>
      </c>
      <c r="AY399" s="2" t="s">
        <v>1752</v>
      </c>
      <c r="AZ399" s="2" t="s">
        <v>2239</v>
      </c>
      <c r="BA399" s="2" t="s">
        <v>1844</v>
      </c>
      <c r="BB399" s="2" t="s">
        <v>1844</v>
      </c>
      <c r="BC399" s="2" t="s">
        <v>1844</v>
      </c>
      <c r="BD399" s="2" t="s">
        <v>1844</v>
      </c>
      <c r="BE399" s="2" t="s">
        <v>5129</v>
      </c>
      <c r="BF399" s="2" t="s">
        <v>1857</v>
      </c>
      <c r="BG399" s="2" t="s">
        <v>1857</v>
      </c>
      <c r="BH399" s="2" t="s">
        <v>2958</v>
      </c>
      <c r="BI399" s="2" t="s">
        <v>1857</v>
      </c>
      <c r="BJ399" s="2" t="s">
        <v>2332</v>
      </c>
      <c r="BK399" s="2" t="s">
        <v>1844</v>
      </c>
      <c r="BL399" s="2" t="s">
        <v>1025</v>
      </c>
      <c r="BM399" s="2" t="s">
        <v>1844</v>
      </c>
      <c r="BN399" s="2" t="s">
        <v>1872</v>
      </c>
      <c r="BO399" s="2" t="s">
        <v>1844</v>
      </c>
      <c r="BP399" s="2" t="s">
        <v>1844</v>
      </c>
      <c r="BQ399" s="2" t="s">
        <v>5187</v>
      </c>
      <c r="BR399" s="2" t="s">
        <v>1844</v>
      </c>
      <c r="BS399" s="2" t="s">
        <v>1844</v>
      </c>
      <c r="BT399" s="2" t="s">
        <v>5752</v>
      </c>
      <c r="BU399" s="2" t="s">
        <v>1844</v>
      </c>
      <c r="BV399" s="2" t="s">
        <v>1844</v>
      </c>
      <c r="BW399" s="2" t="s">
        <v>1844</v>
      </c>
      <c r="BX399" s="2" t="s">
        <v>1844</v>
      </c>
      <c r="BY399" s="2" t="s">
        <v>1844</v>
      </c>
      <c r="BZ399" s="2" t="s">
        <v>1844</v>
      </c>
      <c r="CA399" s="2" t="s">
        <v>1844</v>
      </c>
      <c r="CB399" s="2" t="s">
        <v>1853</v>
      </c>
      <c r="CC399" s="2" t="s">
        <v>1844</v>
      </c>
      <c r="CD399" s="2" t="s">
        <v>1844</v>
      </c>
      <c r="CE399" s="2" t="s">
        <v>1854</v>
      </c>
      <c r="CF399" s="2" t="s">
        <v>1844</v>
      </c>
      <c r="CG399" s="2" t="s">
        <v>5131</v>
      </c>
      <c r="CH399" s="2" t="s">
        <v>1844</v>
      </c>
      <c r="CI399" s="2" t="s">
        <v>55</v>
      </c>
      <c r="CJ399" s="2" t="s">
        <v>1844</v>
      </c>
      <c r="CK399" s="2" t="s">
        <v>5132</v>
      </c>
      <c r="CL399" s="2" t="s">
        <v>1844</v>
      </c>
      <c r="CM399" s="2" t="s">
        <v>1844</v>
      </c>
      <c r="CN399" s="2" t="s">
        <v>1851</v>
      </c>
      <c r="CO399" s="2" t="s">
        <v>1855</v>
      </c>
      <c r="CP399" s="2" t="s">
        <v>1844</v>
      </c>
      <c r="CQ399" s="2" t="s">
        <v>1844</v>
      </c>
      <c r="CR399" s="2" t="s">
        <v>1847</v>
      </c>
      <c r="CS399" s="2" t="s">
        <v>1876</v>
      </c>
      <c r="CT399" s="2" t="s">
        <v>1844</v>
      </c>
      <c r="CU399" s="2" t="s">
        <v>5133</v>
      </c>
      <c r="CV399" s="2" t="s">
        <v>5134</v>
      </c>
      <c r="CW399" s="3">
        <v>44858</v>
      </c>
      <c r="CX399" s="3">
        <v>44858</v>
      </c>
      <c r="CY399" s="3">
        <v>44858</v>
      </c>
      <c r="CZ399" s="28">
        <v>2272034</v>
      </c>
      <c r="DA399" s="4">
        <v>0</v>
      </c>
      <c r="DB399" s="3"/>
      <c r="DC399" s="3"/>
      <c r="DD399" s="3">
        <v>44858</v>
      </c>
      <c r="DE399" s="3">
        <v>44858</v>
      </c>
      <c r="DF399" s="3"/>
      <c r="DG399" s="3">
        <v>44858</v>
      </c>
      <c r="DH399" s="3">
        <v>44858</v>
      </c>
      <c r="DI399" s="3">
        <v>44858</v>
      </c>
      <c r="DJ399" s="3">
        <v>45348</v>
      </c>
      <c r="DK399" s="28">
        <v>0</v>
      </c>
      <c r="DL399" s="3"/>
      <c r="DM399" s="28">
        <v>0</v>
      </c>
      <c r="DN399" s="28">
        <v>0</v>
      </c>
      <c r="DO399" s="3">
        <v>44858</v>
      </c>
      <c r="DP399" s="2" t="s">
        <v>5135</v>
      </c>
      <c r="DQ399" s="28">
        <v>0</v>
      </c>
      <c r="DR399" s="28">
        <v>0</v>
      </c>
      <c r="DS399" s="28">
        <v>0</v>
      </c>
      <c r="DT399" s="28">
        <v>2272034</v>
      </c>
      <c r="DU399" s="2" t="s">
        <v>1844</v>
      </c>
    </row>
    <row r="400" spans="1:125" x14ac:dyDescent="0.25">
      <c r="A400" s="2" t="s">
        <v>3071</v>
      </c>
      <c r="B400" s="2" t="s">
        <v>1279</v>
      </c>
      <c r="C400" s="2" t="s">
        <v>183</v>
      </c>
      <c r="D400" s="2" t="s">
        <v>184</v>
      </c>
      <c r="E400" s="2" t="s">
        <v>1458</v>
      </c>
      <c r="F400" s="2" t="s">
        <v>5747</v>
      </c>
      <c r="G400" s="2" t="s">
        <v>10</v>
      </c>
      <c r="H400" s="2" t="s">
        <v>54</v>
      </c>
      <c r="I400" s="2" t="s">
        <v>5121</v>
      </c>
      <c r="J400" s="2" t="s">
        <v>5122</v>
      </c>
      <c r="K400" s="2" t="s">
        <v>1281</v>
      </c>
      <c r="L400" s="2" t="s">
        <v>5148</v>
      </c>
      <c r="M400" s="2" t="s">
        <v>3070</v>
      </c>
      <c r="N400" s="2" t="s">
        <v>1276</v>
      </c>
      <c r="O400" s="2" t="s">
        <v>1887</v>
      </c>
      <c r="P400" s="2" t="s">
        <v>1844</v>
      </c>
      <c r="Q400" s="2" t="s">
        <v>1296</v>
      </c>
      <c r="R400" s="2" t="s">
        <v>1844</v>
      </c>
      <c r="S400" s="2" t="s">
        <v>1844</v>
      </c>
      <c r="T400" s="2" t="s">
        <v>1278</v>
      </c>
      <c r="U400" s="2" t="s">
        <v>1844</v>
      </c>
      <c r="V400" s="2" t="s">
        <v>1844</v>
      </c>
      <c r="W400" s="2" t="s">
        <v>5125</v>
      </c>
      <c r="X400" s="2" t="s">
        <v>5126</v>
      </c>
      <c r="Y400" s="2" t="s">
        <v>1890</v>
      </c>
      <c r="Z400" s="2" t="s">
        <v>1281</v>
      </c>
      <c r="AA400" s="2" t="s">
        <v>1281</v>
      </c>
      <c r="AB400" s="2" t="s">
        <v>5127</v>
      </c>
      <c r="AC400" s="2" t="s">
        <v>1852</v>
      </c>
      <c r="AD400" s="2" t="s">
        <v>1844</v>
      </c>
      <c r="AE400" s="2" t="s">
        <v>1844</v>
      </c>
      <c r="AF400" s="2" t="s">
        <v>1844</v>
      </c>
      <c r="AG400" s="2" t="s">
        <v>1844</v>
      </c>
      <c r="AH400" s="2" t="s">
        <v>1844</v>
      </c>
      <c r="AI400" s="2" t="s">
        <v>1844</v>
      </c>
      <c r="AJ400" s="2" t="s">
        <v>1281</v>
      </c>
      <c r="AK400" s="2" t="s">
        <v>1844</v>
      </c>
      <c r="AL400" s="2" t="s">
        <v>185</v>
      </c>
      <c r="AM400" s="2" t="s">
        <v>1844</v>
      </c>
      <c r="AN400" s="2" t="s">
        <v>1844</v>
      </c>
      <c r="AO400" s="2" t="s">
        <v>1857</v>
      </c>
      <c r="AP400" s="2" t="s">
        <v>1857</v>
      </c>
      <c r="AQ400" s="2" t="s">
        <v>1844</v>
      </c>
      <c r="AR400" s="2" t="s">
        <v>1844</v>
      </c>
      <c r="AS400" s="2" t="s">
        <v>1844</v>
      </c>
      <c r="AT400" s="2" t="s">
        <v>1844</v>
      </c>
      <c r="AU400" s="2" t="s">
        <v>1844</v>
      </c>
      <c r="AV400" s="2" t="s">
        <v>1281</v>
      </c>
      <c r="AW400" s="2" t="s">
        <v>5128</v>
      </c>
      <c r="AX400" s="2" t="s">
        <v>1844</v>
      </c>
      <c r="AY400" s="2" t="s">
        <v>1752</v>
      </c>
      <c r="AZ400" s="2" t="s">
        <v>3073</v>
      </c>
      <c r="BA400" s="2" t="s">
        <v>1844</v>
      </c>
      <c r="BB400" s="2" t="s">
        <v>1844</v>
      </c>
      <c r="BC400" s="2" t="s">
        <v>1844</v>
      </c>
      <c r="BD400" s="2" t="s">
        <v>1844</v>
      </c>
      <c r="BE400" s="2" t="s">
        <v>5129</v>
      </c>
      <c r="BF400" s="2" t="s">
        <v>1961</v>
      </c>
      <c r="BG400" s="2" t="s">
        <v>1961</v>
      </c>
      <c r="BH400" s="2" t="s">
        <v>3074</v>
      </c>
      <c r="BI400" s="2" t="s">
        <v>1857</v>
      </c>
      <c r="BJ400" s="2" t="s">
        <v>2282</v>
      </c>
      <c r="BK400" s="2" t="s">
        <v>1844</v>
      </c>
      <c r="BL400" s="2" t="s">
        <v>1025</v>
      </c>
      <c r="BM400" s="2" t="s">
        <v>1844</v>
      </c>
      <c r="BN400" s="2" t="s">
        <v>1844</v>
      </c>
      <c r="BO400" s="2" t="s">
        <v>1844</v>
      </c>
      <c r="BP400" s="2" t="s">
        <v>1844</v>
      </c>
      <c r="BQ400" s="2" t="s">
        <v>5187</v>
      </c>
      <c r="BR400" s="2" t="s">
        <v>1844</v>
      </c>
      <c r="BS400" s="2" t="s">
        <v>1844</v>
      </c>
      <c r="BT400" s="2" t="s">
        <v>5753</v>
      </c>
      <c r="BU400" s="2" t="s">
        <v>1844</v>
      </c>
      <c r="BV400" s="2" t="s">
        <v>1844</v>
      </c>
      <c r="BW400" s="2" t="s">
        <v>1844</v>
      </c>
      <c r="BX400" s="2" t="s">
        <v>1844</v>
      </c>
      <c r="BY400" s="2" t="s">
        <v>1844</v>
      </c>
      <c r="BZ400" s="2" t="s">
        <v>1844</v>
      </c>
      <c r="CA400" s="2" t="s">
        <v>1844</v>
      </c>
      <c r="CB400" s="2" t="s">
        <v>1853</v>
      </c>
      <c r="CC400" s="2" t="s">
        <v>1844</v>
      </c>
      <c r="CD400" s="2" t="s">
        <v>1844</v>
      </c>
      <c r="CE400" s="2" t="s">
        <v>1854</v>
      </c>
      <c r="CF400" s="2" t="s">
        <v>1844</v>
      </c>
      <c r="CG400" s="2" t="s">
        <v>5131</v>
      </c>
      <c r="CH400" s="2" t="s">
        <v>1844</v>
      </c>
      <c r="CI400" s="2" t="s">
        <v>186</v>
      </c>
      <c r="CJ400" s="2" t="s">
        <v>1844</v>
      </c>
      <c r="CK400" s="2" t="s">
        <v>5132</v>
      </c>
      <c r="CL400" s="2" t="s">
        <v>1844</v>
      </c>
      <c r="CM400" s="2" t="s">
        <v>1844</v>
      </c>
      <c r="CN400" s="2" t="s">
        <v>1851</v>
      </c>
      <c r="CO400" s="2" t="s">
        <v>1855</v>
      </c>
      <c r="CP400" s="2" t="s">
        <v>1844</v>
      </c>
      <c r="CQ400" s="2" t="s">
        <v>1844</v>
      </c>
      <c r="CR400" s="2" t="s">
        <v>1847</v>
      </c>
      <c r="CS400" s="2" t="s">
        <v>1844</v>
      </c>
      <c r="CT400" s="2" t="s">
        <v>1844</v>
      </c>
      <c r="CU400" s="2" t="s">
        <v>5133</v>
      </c>
      <c r="CV400" s="2" t="s">
        <v>5134</v>
      </c>
      <c r="CW400" s="3">
        <v>44889</v>
      </c>
      <c r="CX400" s="3">
        <v>44889</v>
      </c>
      <c r="CY400" s="3">
        <v>44889</v>
      </c>
      <c r="CZ400" s="28">
        <v>359824</v>
      </c>
      <c r="DA400" s="4">
        <v>0</v>
      </c>
      <c r="DB400" s="3"/>
      <c r="DC400" s="3"/>
      <c r="DD400" s="3">
        <v>44889</v>
      </c>
      <c r="DE400" s="3">
        <v>44889</v>
      </c>
      <c r="DF400" s="3"/>
      <c r="DG400" s="3">
        <v>44897</v>
      </c>
      <c r="DH400" s="3">
        <v>44889</v>
      </c>
      <c r="DI400" s="3">
        <v>44889</v>
      </c>
      <c r="DJ400" s="3">
        <v>45348</v>
      </c>
      <c r="DK400" s="28">
        <v>0</v>
      </c>
      <c r="DL400" s="3"/>
      <c r="DM400" s="28">
        <v>0</v>
      </c>
      <c r="DN400" s="28">
        <v>0</v>
      </c>
      <c r="DO400" s="3">
        <v>44889</v>
      </c>
      <c r="DP400" s="2" t="s">
        <v>5135</v>
      </c>
      <c r="DQ400" s="28">
        <v>0</v>
      </c>
      <c r="DR400" s="28">
        <v>0</v>
      </c>
      <c r="DS400" s="28">
        <v>0</v>
      </c>
      <c r="DT400" s="28">
        <v>359824</v>
      </c>
      <c r="DU400" s="2" t="s">
        <v>1844</v>
      </c>
    </row>
    <row r="401" spans="1:125" x14ac:dyDescent="0.25">
      <c r="A401" s="2" t="s">
        <v>4348</v>
      </c>
      <c r="B401" s="2" t="s">
        <v>1298</v>
      </c>
      <c r="C401" s="2" t="s">
        <v>118</v>
      </c>
      <c r="D401" s="2" t="s">
        <v>119</v>
      </c>
      <c r="E401" s="2" t="s">
        <v>1466</v>
      </c>
      <c r="F401" s="2" t="s">
        <v>5754</v>
      </c>
      <c r="G401" s="2" t="s">
        <v>10</v>
      </c>
      <c r="H401" s="2" t="s">
        <v>60</v>
      </c>
      <c r="I401" s="2" t="s">
        <v>5121</v>
      </c>
      <c r="J401" s="2" t="s">
        <v>5122</v>
      </c>
      <c r="K401" s="2" t="s">
        <v>1281</v>
      </c>
      <c r="L401" s="2" t="s">
        <v>5148</v>
      </c>
      <c r="M401" s="2" t="s">
        <v>4347</v>
      </c>
      <c r="N401" s="2" t="s">
        <v>1645</v>
      </c>
      <c r="O401" s="2" t="s">
        <v>1992</v>
      </c>
      <c r="P401" s="2" t="s">
        <v>1844</v>
      </c>
      <c r="Q401" s="2" t="s">
        <v>1531</v>
      </c>
      <c r="R401" s="2" t="s">
        <v>1844</v>
      </c>
      <c r="S401" s="2" t="s">
        <v>2001</v>
      </c>
      <c r="T401" s="2" t="s">
        <v>1278</v>
      </c>
      <c r="U401" s="2" t="s">
        <v>1844</v>
      </c>
      <c r="V401" s="2" t="s">
        <v>1844</v>
      </c>
      <c r="W401" s="2" t="s">
        <v>5125</v>
      </c>
      <c r="X401" s="2" t="s">
        <v>5126</v>
      </c>
      <c r="Y401" s="2" t="s">
        <v>1914</v>
      </c>
      <c r="Z401" s="2" t="s">
        <v>1281</v>
      </c>
      <c r="AA401" s="2" t="s">
        <v>1281</v>
      </c>
      <c r="AB401" s="2" t="s">
        <v>5127</v>
      </c>
      <c r="AC401" s="2" t="s">
        <v>1852</v>
      </c>
      <c r="AD401" s="2" t="s">
        <v>1844</v>
      </c>
      <c r="AE401" s="2" t="s">
        <v>1844</v>
      </c>
      <c r="AF401" s="2" t="s">
        <v>1844</v>
      </c>
      <c r="AG401" s="2" t="s">
        <v>1844</v>
      </c>
      <c r="AH401" s="2" t="s">
        <v>1844</v>
      </c>
      <c r="AI401" s="2" t="s">
        <v>1844</v>
      </c>
      <c r="AJ401" s="2" t="s">
        <v>1281</v>
      </c>
      <c r="AK401" s="2" t="s">
        <v>1844</v>
      </c>
      <c r="AL401" s="2" t="s">
        <v>120</v>
      </c>
      <c r="AM401" s="2" t="s">
        <v>1844</v>
      </c>
      <c r="AN401" s="2" t="s">
        <v>1844</v>
      </c>
      <c r="AO401" s="2" t="s">
        <v>1857</v>
      </c>
      <c r="AP401" s="2" t="s">
        <v>1857</v>
      </c>
      <c r="AQ401" s="2" t="s">
        <v>1844</v>
      </c>
      <c r="AR401" s="2" t="s">
        <v>1844</v>
      </c>
      <c r="AS401" s="2" t="s">
        <v>1844</v>
      </c>
      <c r="AT401" s="2" t="s">
        <v>1844</v>
      </c>
      <c r="AU401" s="2" t="s">
        <v>1844</v>
      </c>
      <c r="AV401" s="2" t="s">
        <v>1281</v>
      </c>
      <c r="AW401" s="2" t="s">
        <v>5128</v>
      </c>
      <c r="AX401" s="2" t="s">
        <v>1844</v>
      </c>
      <c r="AY401" s="2" t="s">
        <v>1752</v>
      </c>
      <c r="AZ401" s="2" t="s">
        <v>2804</v>
      </c>
      <c r="BA401" s="2" t="s">
        <v>1844</v>
      </c>
      <c r="BB401" s="2" t="s">
        <v>1844</v>
      </c>
      <c r="BC401" s="2" t="s">
        <v>1844</v>
      </c>
      <c r="BD401" s="2" t="s">
        <v>1844</v>
      </c>
      <c r="BE401" s="2" t="s">
        <v>5129</v>
      </c>
      <c r="BF401" s="2" t="s">
        <v>2804</v>
      </c>
      <c r="BG401" s="2" t="s">
        <v>3996</v>
      </c>
      <c r="BH401" s="2" t="s">
        <v>5755</v>
      </c>
      <c r="BI401" s="2" t="s">
        <v>1857</v>
      </c>
      <c r="BJ401" s="2" t="s">
        <v>1905</v>
      </c>
      <c r="BK401" s="2" t="s">
        <v>1844</v>
      </c>
      <c r="BL401" s="2" t="s">
        <v>1025</v>
      </c>
      <c r="BM401" s="2" t="s">
        <v>1844</v>
      </c>
      <c r="BN401" s="2" t="s">
        <v>1999</v>
      </c>
      <c r="BO401" s="2" t="s">
        <v>1844</v>
      </c>
      <c r="BP401" s="2" t="s">
        <v>1844</v>
      </c>
      <c r="BQ401" s="2" t="s">
        <v>5187</v>
      </c>
      <c r="BR401" s="2" t="s">
        <v>1844</v>
      </c>
      <c r="BS401" s="2" t="s">
        <v>1844</v>
      </c>
      <c r="BT401" s="2" t="s">
        <v>5756</v>
      </c>
      <c r="BU401" s="2" t="s">
        <v>1844</v>
      </c>
      <c r="BV401" s="2" t="s">
        <v>1844</v>
      </c>
      <c r="BW401" s="2" t="s">
        <v>1844</v>
      </c>
      <c r="BX401" s="2" t="s">
        <v>1844</v>
      </c>
      <c r="BY401" s="2" t="s">
        <v>1844</v>
      </c>
      <c r="BZ401" s="2" t="s">
        <v>1844</v>
      </c>
      <c r="CA401" s="2" t="s">
        <v>1844</v>
      </c>
      <c r="CB401" s="2" t="s">
        <v>1844</v>
      </c>
      <c r="CC401" s="2" t="s">
        <v>1844</v>
      </c>
      <c r="CD401" s="2" t="s">
        <v>1844</v>
      </c>
      <c r="CE401" s="2" t="s">
        <v>1854</v>
      </c>
      <c r="CF401" s="2" t="s">
        <v>1844</v>
      </c>
      <c r="CG401" s="2" t="s">
        <v>5131</v>
      </c>
      <c r="CH401" s="2" t="s">
        <v>1844</v>
      </c>
      <c r="CI401" s="2" t="s">
        <v>121</v>
      </c>
      <c r="CJ401" s="2" t="s">
        <v>1844</v>
      </c>
      <c r="CK401" s="2" t="s">
        <v>5132</v>
      </c>
      <c r="CL401" s="2" t="s">
        <v>1844</v>
      </c>
      <c r="CM401" s="2" t="s">
        <v>1844</v>
      </c>
      <c r="CN401" s="2" t="s">
        <v>1851</v>
      </c>
      <c r="CO401" s="2" t="s">
        <v>1855</v>
      </c>
      <c r="CP401" s="2" t="s">
        <v>1844</v>
      </c>
      <c r="CQ401" s="2" t="s">
        <v>1844</v>
      </c>
      <c r="CR401" s="2" t="s">
        <v>1847</v>
      </c>
      <c r="CS401" s="2" t="s">
        <v>2002</v>
      </c>
      <c r="CT401" s="2" t="s">
        <v>1844</v>
      </c>
      <c r="CU401" s="2" t="s">
        <v>5133</v>
      </c>
      <c r="CV401" s="2" t="s">
        <v>5134</v>
      </c>
      <c r="CW401" s="3">
        <v>45225</v>
      </c>
      <c r="CX401" s="3">
        <v>45225</v>
      </c>
      <c r="CY401" s="3">
        <v>45225</v>
      </c>
      <c r="CZ401" s="28">
        <v>769769</v>
      </c>
      <c r="DA401" s="4">
        <v>0</v>
      </c>
      <c r="DB401" s="3"/>
      <c r="DC401" s="3"/>
      <c r="DD401" s="3">
        <v>45225</v>
      </c>
      <c r="DE401" s="3">
        <v>45225</v>
      </c>
      <c r="DF401" s="3"/>
      <c r="DG401" s="3">
        <v>45226</v>
      </c>
      <c r="DH401" s="3">
        <v>45225</v>
      </c>
      <c r="DI401" s="3">
        <v>45225</v>
      </c>
      <c r="DJ401" s="3">
        <v>45291</v>
      </c>
      <c r="DK401" s="28">
        <v>0</v>
      </c>
      <c r="DL401" s="3"/>
      <c r="DM401" s="28">
        <v>0</v>
      </c>
      <c r="DN401" s="28">
        <v>0</v>
      </c>
      <c r="DO401" s="3">
        <v>45225</v>
      </c>
      <c r="DP401" s="2" t="s">
        <v>5135</v>
      </c>
      <c r="DQ401" s="28">
        <v>0</v>
      </c>
      <c r="DR401" s="28">
        <v>0</v>
      </c>
      <c r="DS401" s="28">
        <v>0</v>
      </c>
      <c r="DT401" s="28">
        <v>769769</v>
      </c>
      <c r="DU401" s="2" t="s">
        <v>1844</v>
      </c>
    </row>
    <row r="402" spans="1:125" x14ac:dyDescent="0.25">
      <c r="A402" s="2" t="s">
        <v>4264</v>
      </c>
      <c r="B402" s="2" t="s">
        <v>1298</v>
      </c>
      <c r="C402" s="2" t="s">
        <v>118</v>
      </c>
      <c r="D402" s="2" t="s">
        <v>119</v>
      </c>
      <c r="E402" s="2" t="s">
        <v>1615</v>
      </c>
      <c r="F402" s="2" t="s">
        <v>5754</v>
      </c>
      <c r="G402" s="2" t="s">
        <v>10</v>
      </c>
      <c r="H402" s="2" t="s">
        <v>60</v>
      </c>
      <c r="I402" s="2" t="s">
        <v>5121</v>
      </c>
      <c r="J402" s="2" t="s">
        <v>5122</v>
      </c>
      <c r="K402" s="2" t="s">
        <v>1281</v>
      </c>
      <c r="L402" s="2" t="s">
        <v>5139</v>
      </c>
      <c r="M402" s="2" t="s">
        <v>4263</v>
      </c>
      <c r="N402" s="2" t="s">
        <v>1646</v>
      </c>
      <c r="O402" s="2" t="s">
        <v>1992</v>
      </c>
      <c r="P402" s="2" t="s">
        <v>1844</v>
      </c>
      <c r="Q402" s="2" t="s">
        <v>1299</v>
      </c>
      <c r="R402" s="2" t="s">
        <v>1844</v>
      </c>
      <c r="S402" s="2" t="s">
        <v>2001</v>
      </c>
      <c r="T402" s="2" t="s">
        <v>1278</v>
      </c>
      <c r="U402" s="2" t="s">
        <v>1844</v>
      </c>
      <c r="V402" s="2" t="s">
        <v>1844</v>
      </c>
      <c r="W402" s="2" t="s">
        <v>5125</v>
      </c>
      <c r="X402" s="2" t="s">
        <v>5126</v>
      </c>
      <c r="Y402" s="2" t="s">
        <v>1914</v>
      </c>
      <c r="Z402" s="2" t="s">
        <v>1281</v>
      </c>
      <c r="AA402" s="2" t="s">
        <v>1281</v>
      </c>
      <c r="AB402" s="2" t="s">
        <v>5127</v>
      </c>
      <c r="AC402" s="2" t="s">
        <v>1852</v>
      </c>
      <c r="AD402" s="2" t="s">
        <v>1844</v>
      </c>
      <c r="AE402" s="2" t="s">
        <v>1844</v>
      </c>
      <c r="AF402" s="2" t="s">
        <v>1844</v>
      </c>
      <c r="AG402" s="2" t="s">
        <v>1844</v>
      </c>
      <c r="AH402" s="2" t="s">
        <v>1844</v>
      </c>
      <c r="AI402" s="2" t="s">
        <v>1844</v>
      </c>
      <c r="AJ402" s="2" t="s">
        <v>1281</v>
      </c>
      <c r="AK402" s="2" t="s">
        <v>1844</v>
      </c>
      <c r="AL402" s="2" t="s">
        <v>120</v>
      </c>
      <c r="AM402" s="2" t="s">
        <v>1844</v>
      </c>
      <c r="AN402" s="2" t="s">
        <v>1844</v>
      </c>
      <c r="AO402" s="2" t="s">
        <v>1857</v>
      </c>
      <c r="AP402" s="2" t="s">
        <v>1857</v>
      </c>
      <c r="AQ402" s="2" t="s">
        <v>1844</v>
      </c>
      <c r="AR402" s="2" t="s">
        <v>1844</v>
      </c>
      <c r="AS402" s="2" t="s">
        <v>1844</v>
      </c>
      <c r="AT402" s="2" t="s">
        <v>1844</v>
      </c>
      <c r="AU402" s="2" t="s">
        <v>1844</v>
      </c>
      <c r="AV402" s="2" t="s">
        <v>1281</v>
      </c>
      <c r="AW402" s="2" t="s">
        <v>5128</v>
      </c>
      <c r="AX402" s="2" t="s">
        <v>1844</v>
      </c>
      <c r="AY402" s="2" t="s">
        <v>1752</v>
      </c>
      <c r="AZ402" s="2" t="s">
        <v>2029</v>
      </c>
      <c r="BA402" s="2" t="s">
        <v>1844</v>
      </c>
      <c r="BB402" s="2" t="s">
        <v>1844</v>
      </c>
      <c r="BC402" s="2" t="s">
        <v>1844</v>
      </c>
      <c r="BD402" s="2" t="s">
        <v>1844</v>
      </c>
      <c r="BE402" s="2" t="s">
        <v>5129</v>
      </c>
      <c r="BF402" s="2" t="s">
        <v>1857</v>
      </c>
      <c r="BG402" s="2" t="s">
        <v>1857</v>
      </c>
      <c r="BH402" s="2" t="s">
        <v>4266</v>
      </c>
      <c r="BI402" s="2" t="s">
        <v>1857</v>
      </c>
      <c r="BJ402" s="2" t="s">
        <v>2035</v>
      </c>
      <c r="BK402" s="2" t="s">
        <v>1844</v>
      </c>
      <c r="BL402" s="2" t="s">
        <v>1025</v>
      </c>
      <c r="BM402" s="2" t="s">
        <v>1844</v>
      </c>
      <c r="BN402" s="2" t="s">
        <v>1999</v>
      </c>
      <c r="BO402" s="2" t="s">
        <v>1844</v>
      </c>
      <c r="BP402" s="2" t="s">
        <v>1844</v>
      </c>
      <c r="BQ402" s="2" t="s">
        <v>5187</v>
      </c>
      <c r="BR402" s="2" t="s">
        <v>1844</v>
      </c>
      <c r="BS402" s="2" t="s">
        <v>1844</v>
      </c>
      <c r="BT402" s="2" t="s">
        <v>5757</v>
      </c>
      <c r="BU402" s="2" t="s">
        <v>1844</v>
      </c>
      <c r="BV402" s="2" t="s">
        <v>1844</v>
      </c>
      <c r="BW402" s="2" t="s">
        <v>1844</v>
      </c>
      <c r="BX402" s="2" t="s">
        <v>1844</v>
      </c>
      <c r="BY402" s="2" t="s">
        <v>1844</v>
      </c>
      <c r="BZ402" s="2" t="s">
        <v>1844</v>
      </c>
      <c r="CA402" s="2" t="s">
        <v>1844</v>
      </c>
      <c r="CB402" s="2" t="s">
        <v>1844</v>
      </c>
      <c r="CC402" s="2" t="s">
        <v>1844</v>
      </c>
      <c r="CD402" s="2" t="s">
        <v>1844</v>
      </c>
      <c r="CE402" s="2" t="s">
        <v>1854</v>
      </c>
      <c r="CF402" s="2" t="s">
        <v>1844</v>
      </c>
      <c r="CG402" s="2" t="s">
        <v>1844</v>
      </c>
      <c r="CH402" s="2" t="s">
        <v>1844</v>
      </c>
      <c r="CI402" s="2" t="s">
        <v>121</v>
      </c>
      <c r="CJ402" s="2" t="s">
        <v>1844</v>
      </c>
      <c r="CK402" s="2" t="s">
        <v>5132</v>
      </c>
      <c r="CL402" s="2" t="s">
        <v>1844</v>
      </c>
      <c r="CM402" s="2" t="s">
        <v>1844</v>
      </c>
      <c r="CN402" s="2" t="s">
        <v>1851</v>
      </c>
      <c r="CO402" s="2" t="s">
        <v>1855</v>
      </c>
      <c r="CP402" s="2" t="s">
        <v>1844</v>
      </c>
      <c r="CQ402" s="2" t="s">
        <v>1844</v>
      </c>
      <c r="CR402" s="2" t="s">
        <v>1847</v>
      </c>
      <c r="CS402" s="2" t="s">
        <v>2002</v>
      </c>
      <c r="CT402" s="2" t="s">
        <v>1844</v>
      </c>
      <c r="CU402" s="2" t="s">
        <v>1844</v>
      </c>
      <c r="CV402" s="2" t="s">
        <v>5134</v>
      </c>
      <c r="CW402" s="3">
        <v>45190</v>
      </c>
      <c r="CX402" s="3">
        <v>45189</v>
      </c>
      <c r="CY402" s="3">
        <v>45190</v>
      </c>
      <c r="CZ402" s="28">
        <v>365792</v>
      </c>
      <c r="DA402" s="4">
        <v>0</v>
      </c>
      <c r="DB402" s="3"/>
      <c r="DC402" s="3"/>
      <c r="DD402" s="3">
        <v>45190</v>
      </c>
      <c r="DE402" s="3">
        <v>45189</v>
      </c>
      <c r="DF402" s="3"/>
      <c r="DG402" s="3">
        <v>45190</v>
      </c>
      <c r="DH402" s="3">
        <v>45189</v>
      </c>
      <c r="DI402" s="3">
        <v>45189</v>
      </c>
      <c r="DJ402" s="3">
        <v>45200</v>
      </c>
      <c r="DK402" s="28">
        <v>0</v>
      </c>
      <c r="DL402" s="3"/>
      <c r="DM402" s="28">
        <v>0</v>
      </c>
      <c r="DN402" s="28">
        <v>0</v>
      </c>
      <c r="DO402" s="3">
        <v>45190</v>
      </c>
      <c r="DP402" s="2" t="s">
        <v>5135</v>
      </c>
      <c r="DQ402" s="28">
        <v>0</v>
      </c>
      <c r="DR402" s="28">
        <v>0</v>
      </c>
      <c r="DS402" s="28">
        <v>0</v>
      </c>
      <c r="DT402" s="28">
        <v>365792</v>
      </c>
      <c r="DU402" s="2" t="s">
        <v>1844</v>
      </c>
    </row>
    <row r="403" spans="1:125" x14ac:dyDescent="0.25">
      <c r="A403" s="2" t="s">
        <v>4204</v>
      </c>
      <c r="B403" s="2" t="s">
        <v>1291</v>
      </c>
      <c r="C403" s="2" t="s">
        <v>152</v>
      </c>
      <c r="D403" s="2" t="s">
        <v>153</v>
      </c>
      <c r="E403" s="2" t="s">
        <v>1608</v>
      </c>
      <c r="F403" s="2" t="s">
        <v>5754</v>
      </c>
      <c r="G403" s="2" t="s">
        <v>10</v>
      </c>
      <c r="H403" s="2" t="s">
        <v>54</v>
      </c>
      <c r="I403" s="2" t="s">
        <v>5121</v>
      </c>
      <c r="J403" s="2" t="s">
        <v>5122</v>
      </c>
      <c r="K403" s="2" t="s">
        <v>1281</v>
      </c>
      <c r="L403" s="2" t="s">
        <v>5148</v>
      </c>
      <c r="M403" s="2" t="s">
        <v>4203</v>
      </c>
      <c r="N403" s="2" t="s">
        <v>1276</v>
      </c>
      <c r="O403" s="2" t="s">
        <v>2176</v>
      </c>
      <c r="P403" s="2" t="s">
        <v>1844</v>
      </c>
      <c r="Q403" s="2" t="s">
        <v>1299</v>
      </c>
      <c r="R403" s="2" t="s">
        <v>1844</v>
      </c>
      <c r="S403" s="2" t="s">
        <v>1883</v>
      </c>
      <c r="T403" s="2" t="s">
        <v>1278</v>
      </c>
      <c r="U403" s="2" t="s">
        <v>1844</v>
      </c>
      <c r="V403" s="2" t="s">
        <v>1844</v>
      </c>
      <c r="W403" s="2" t="s">
        <v>5125</v>
      </c>
      <c r="X403" s="2" t="s">
        <v>5126</v>
      </c>
      <c r="Y403" s="2" t="s">
        <v>1866</v>
      </c>
      <c r="Z403" s="2" t="s">
        <v>1281</v>
      </c>
      <c r="AA403" s="2" t="s">
        <v>1281</v>
      </c>
      <c r="AB403" s="2" t="s">
        <v>5127</v>
      </c>
      <c r="AC403" s="2" t="s">
        <v>1852</v>
      </c>
      <c r="AD403" s="2" t="s">
        <v>1844</v>
      </c>
      <c r="AE403" s="2" t="s">
        <v>1844</v>
      </c>
      <c r="AF403" s="2" t="s">
        <v>1844</v>
      </c>
      <c r="AG403" s="2" t="s">
        <v>1844</v>
      </c>
      <c r="AH403" s="2" t="s">
        <v>1844</v>
      </c>
      <c r="AI403" s="2" t="s">
        <v>1844</v>
      </c>
      <c r="AJ403" s="2" t="s">
        <v>1281</v>
      </c>
      <c r="AK403" s="2" t="s">
        <v>1844</v>
      </c>
      <c r="AL403" s="2" t="s">
        <v>154</v>
      </c>
      <c r="AM403" s="2" t="s">
        <v>1844</v>
      </c>
      <c r="AN403" s="2" t="s">
        <v>1844</v>
      </c>
      <c r="AO403" s="2" t="s">
        <v>1857</v>
      </c>
      <c r="AP403" s="2" t="s">
        <v>1857</v>
      </c>
      <c r="AQ403" s="2" t="s">
        <v>1844</v>
      </c>
      <c r="AR403" s="2" t="s">
        <v>1844</v>
      </c>
      <c r="AS403" s="2" t="s">
        <v>1844</v>
      </c>
      <c r="AT403" s="2" t="s">
        <v>1844</v>
      </c>
      <c r="AU403" s="2" t="s">
        <v>1844</v>
      </c>
      <c r="AV403" s="2" t="s">
        <v>1281</v>
      </c>
      <c r="AW403" s="2" t="s">
        <v>5128</v>
      </c>
      <c r="AX403" s="2" t="s">
        <v>1844</v>
      </c>
      <c r="AY403" s="2" t="s">
        <v>1752</v>
      </c>
      <c r="AZ403" s="2" t="s">
        <v>1962</v>
      </c>
      <c r="BA403" s="2" t="s">
        <v>1844</v>
      </c>
      <c r="BB403" s="2" t="s">
        <v>1844</v>
      </c>
      <c r="BC403" s="2" t="s">
        <v>1844</v>
      </c>
      <c r="BD403" s="2" t="s">
        <v>1844</v>
      </c>
      <c r="BE403" s="2" t="s">
        <v>5129</v>
      </c>
      <c r="BF403" s="2" t="s">
        <v>2190</v>
      </c>
      <c r="BG403" s="2" t="s">
        <v>2190</v>
      </c>
      <c r="BH403" s="2" t="s">
        <v>4205</v>
      </c>
      <c r="BI403" s="2" t="s">
        <v>1857</v>
      </c>
      <c r="BJ403" s="2" t="s">
        <v>1905</v>
      </c>
      <c r="BK403" s="2" t="s">
        <v>1844</v>
      </c>
      <c r="BL403" s="2" t="s">
        <v>1025</v>
      </c>
      <c r="BM403" s="2" t="s">
        <v>1844</v>
      </c>
      <c r="BN403" s="2" t="s">
        <v>1882</v>
      </c>
      <c r="BO403" s="2" t="s">
        <v>1844</v>
      </c>
      <c r="BP403" s="2" t="s">
        <v>1844</v>
      </c>
      <c r="BQ403" s="2" t="s">
        <v>5187</v>
      </c>
      <c r="BR403" s="2" t="s">
        <v>1844</v>
      </c>
      <c r="BS403" s="2" t="s">
        <v>1844</v>
      </c>
      <c r="BT403" s="2" t="s">
        <v>5758</v>
      </c>
      <c r="BU403" s="2" t="s">
        <v>1844</v>
      </c>
      <c r="BV403" s="2" t="s">
        <v>1844</v>
      </c>
      <c r="BW403" s="2" t="s">
        <v>1844</v>
      </c>
      <c r="BX403" s="2" t="s">
        <v>1844</v>
      </c>
      <c r="BY403" s="2" t="s">
        <v>1844</v>
      </c>
      <c r="BZ403" s="2" t="s">
        <v>1844</v>
      </c>
      <c r="CA403" s="2" t="s">
        <v>1844</v>
      </c>
      <c r="CB403" s="2" t="s">
        <v>1844</v>
      </c>
      <c r="CC403" s="2" t="s">
        <v>1844</v>
      </c>
      <c r="CD403" s="2" t="s">
        <v>1844</v>
      </c>
      <c r="CE403" s="2" t="s">
        <v>1854</v>
      </c>
      <c r="CF403" s="2" t="s">
        <v>1844</v>
      </c>
      <c r="CG403" s="2" t="s">
        <v>5131</v>
      </c>
      <c r="CH403" s="2" t="s">
        <v>1844</v>
      </c>
      <c r="CI403" s="2" t="s">
        <v>155</v>
      </c>
      <c r="CJ403" s="2" t="s">
        <v>1844</v>
      </c>
      <c r="CK403" s="2" t="s">
        <v>5132</v>
      </c>
      <c r="CL403" s="2" t="s">
        <v>1844</v>
      </c>
      <c r="CM403" s="2" t="s">
        <v>1844</v>
      </c>
      <c r="CN403" s="2" t="s">
        <v>1851</v>
      </c>
      <c r="CO403" s="2" t="s">
        <v>1855</v>
      </c>
      <c r="CP403" s="2" t="s">
        <v>1844</v>
      </c>
      <c r="CQ403" s="2" t="s">
        <v>1844</v>
      </c>
      <c r="CR403" s="2" t="s">
        <v>1847</v>
      </c>
      <c r="CS403" s="2" t="s">
        <v>1884</v>
      </c>
      <c r="CT403" s="2" t="s">
        <v>1844</v>
      </c>
      <c r="CU403" s="2" t="s">
        <v>5133</v>
      </c>
      <c r="CV403" s="2" t="s">
        <v>5134</v>
      </c>
      <c r="CW403" s="3">
        <v>45171</v>
      </c>
      <c r="CX403" s="3">
        <v>45171</v>
      </c>
      <c r="CY403" s="3">
        <v>45171</v>
      </c>
      <c r="CZ403" s="28">
        <v>301476</v>
      </c>
      <c r="DA403" s="4">
        <v>0</v>
      </c>
      <c r="DB403" s="3"/>
      <c r="DC403" s="3"/>
      <c r="DD403" s="3">
        <v>45171</v>
      </c>
      <c r="DE403" s="3">
        <v>45171</v>
      </c>
      <c r="DF403" s="3"/>
      <c r="DG403" s="3">
        <v>45171</v>
      </c>
      <c r="DH403" s="3">
        <v>45171</v>
      </c>
      <c r="DI403" s="3">
        <v>45171</v>
      </c>
      <c r="DJ403" s="3">
        <v>45200</v>
      </c>
      <c r="DK403" s="28">
        <v>0</v>
      </c>
      <c r="DL403" s="3"/>
      <c r="DM403" s="28">
        <v>0</v>
      </c>
      <c r="DN403" s="28">
        <v>0</v>
      </c>
      <c r="DO403" s="3">
        <v>45171</v>
      </c>
      <c r="DP403" s="2" t="s">
        <v>5135</v>
      </c>
      <c r="DQ403" s="28">
        <v>0</v>
      </c>
      <c r="DR403" s="28">
        <v>0</v>
      </c>
      <c r="DS403" s="28">
        <v>0</v>
      </c>
      <c r="DT403" s="28">
        <v>301476</v>
      </c>
      <c r="DU403" s="2" t="s">
        <v>1844</v>
      </c>
    </row>
    <row r="404" spans="1:125" x14ac:dyDescent="0.25">
      <c r="A404" s="2" t="s">
        <v>3673</v>
      </c>
      <c r="B404" s="2" t="s">
        <v>1295</v>
      </c>
      <c r="C404" s="2" t="s">
        <v>51</v>
      </c>
      <c r="D404" s="2" t="s">
        <v>52</v>
      </c>
      <c r="E404" s="2" t="s">
        <v>1535</v>
      </c>
      <c r="F404" s="2" t="s">
        <v>5754</v>
      </c>
      <c r="G404" s="2" t="s">
        <v>10</v>
      </c>
      <c r="H404" s="2" t="s">
        <v>60</v>
      </c>
      <c r="I404" s="2" t="s">
        <v>5121</v>
      </c>
      <c r="J404" s="2" t="s">
        <v>5122</v>
      </c>
      <c r="K404" s="2" t="s">
        <v>1281</v>
      </c>
      <c r="L404" s="2" t="s">
        <v>5139</v>
      </c>
      <c r="M404" s="2" t="s">
        <v>3672</v>
      </c>
      <c r="N404" s="2" t="s">
        <v>1646</v>
      </c>
      <c r="O404" s="2" t="s">
        <v>1870</v>
      </c>
      <c r="P404" s="2" t="s">
        <v>1844</v>
      </c>
      <c r="Q404" s="2" t="s">
        <v>1299</v>
      </c>
      <c r="R404" s="2" t="s">
        <v>1844</v>
      </c>
      <c r="S404" s="2" t="s">
        <v>1875</v>
      </c>
      <c r="T404" s="2" t="s">
        <v>1278</v>
      </c>
      <c r="U404" s="2" t="s">
        <v>1844</v>
      </c>
      <c r="V404" s="2" t="s">
        <v>1844</v>
      </c>
      <c r="W404" s="2" t="s">
        <v>5125</v>
      </c>
      <c r="X404" s="2" t="s">
        <v>5126</v>
      </c>
      <c r="Y404" s="2" t="s">
        <v>1871</v>
      </c>
      <c r="Z404" s="2" t="s">
        <v>1281</v>
      </c>
      <c r="AA404" s="2" t="s">
        <v>1281</v>
      </c>
      <c r="AB404" s="2" t="s">
        <v>5127</v>
      </c>
      <c r="AC404" s="2" t="s">
        <v>1852</v>
      </c>
      <c r="AD404" s="2" t="s">
        <v>1844</v>
      </c>
      <c r="AE404" s="2" t="s">
        <v>1844</v>
      </c>
      <c r="AF404" s="2" t="s">
        <v>1873</v>
      </c>
      <c r="AG404" s="2" t="s">
        <v>1844</v>
      </c>
      <c r="AH404" s="2" t="s">
        <v>1844</v>
      </c>
      <c r="AI404" s="2" t="s">
        <v>1844</v>
      </c>
      <c r="AJ404" s="2" t="s">
        <v>1281</v>
      </c>
      <c r="AK404" s="2" t="s">
        <v>1844</v>
      </c>
      <c r="AL404" s="2" t="s">
        <v>53</v>
      </c>
      <c r="AM404" s="2" t="s">
        <v>1844</v>
      </c>
      <c r="AN404" s="2" t="s">
        <v>1844</v>
      </c>
      <c r="AO404" s="2" t="s">
        <v>1857</v>
      </c>
      <c r="AP404" s="2" t="s">
        <v>1857</v>
      </c>
      <c r="AQ404" s="2" t="s">
        <v>1844</v>
      </c>
      <c r="AR404" s="2" t="s">
        <v>1844</v>
      </c>
      <c r="AS404" s="2" t="s">
        <v>1844</v>
      </c>
      <c r="AT404" s="2" t="s">
        <v>1844</v>
      </c>
      <c r="AU404" s="2" t="s">
        <v>1844</v>
      </c>
      <c r="AV404" s="2" t="s">
        <v>1281</v>
      </c>
      <c r="AW404" s="2" t="s">
        <v>5128</v>
      </c>
      <c r="AX404" s="2" t="s">
        <v>1844</v>
      </c>
      <c r="AY404" s="2" t="s">
        <v>1752</v>
      </c>
      <c r="AZ404" s="2" t="s">
        <v>2528</v>
      </c>
      <c r="BA404" s="2" t="s">
        <v>1844</v>
      </c>
      <c r="BB404" s="2" t="s">
        <v>1844</v>
      </c>
      <c r="BC404" s="2" t="s">
        <v>1844</v>
      </c>
      <c r="BD404" s="2" t="s">
        <v>1844</v>
      </c>
      <c r="BE404" s="2" t="s">
        <v>5129</v>
      </c>
      <c r="BF404" s="2" t="s">
        <v>1905</v>
      </c>
      <c r="BG404" s="2" t="s">
        <v>1905</v>
      </c>
      <c r="BH404" s="2" t="s">
        <v>5759</v>
      </c>
      <c r="BI404" s="2" t="s">
        <v>1857</v>
      </c>
      <c r="BJ404" s="2" t="s">
        <v>3675</v>
      </c>
      <c r="BK404" s="2" t="s">
        <v>1844</v>
      </c>
      <c r="BL404" s="2" t="s">
        <v>1025</v>
      </c>
      <c r="BM404" s="2" t="s">
        <v>1844</v>
      </c>
      <c r="BN404" s="2" t="s">
        <v>1872</v>
      </c>
      <c r="BO404" s="2" t="s">
        <v>1844</v>
      </c>
      <c r="BP404" s="2" t="s">
        <v>1844</v>
      </c>
      <c r="BQ404" s="2" t="s">
        <v>5187</v>
      </c>
      <c r="BR404" s="2" t="s">
        <v>1844</v>
      </c>
      <c r="BS404" s="2" t="s">
        <v>1844</v>
      </c>
      <c r="BT404" s="2" t="s">
        <v>5760</v>
      </c>
      <c r="BU404" s="2" t="s">
        <v>1844</v>
      </c>
      <c r="BV404" s="2" t="s">
        <v>1844</v>
      </c>
      <c r="BW404" s="2" t="s">
        <v>1844</v>
      </c>
      <c r="BX404" s="2" t="s">
        <v>1844</v>
      </c>
      <c r="BY404" s="2" t="s">
        <v>1844</v>
      </c>
      <c r="BZ404" s="2" t="s">
        <v>1844</v>
      </c>
      <c r="CA404" s="2" t="s">
        <v>1844</v>
      </c>
      <c r="CB404" s="2" t="s">
        <v>1844</v>
      </c>
      <c r="CC404" s="2" t="s">
        <v>1844</v>
      </c>
      <c r="CD404" s="2" t="s">
        <v>1844</v>
      </c>
      <c r="CE404" s="2" t="s">
        <v>1854</v>
      </c>
      <c r="CF404" s="2" t="s">
        <v>1844</v>
      </c>
      <c r="CG404" s="2" t="s">
        <v>5131</v>
      </c>
      <c r="CH404" s="2" t="s">
        <v>1844</v>
      </c>
      <c r="CI404" s="2" t="s">
        <v>55</v>
      </c>
      <c r="CJ404" s="2" t="s">
        <v>1844</v>
      </c>
      <c r="CK404" s="2" t="s">
        <v>5132</v>
      </c>
      <c r="CL404" s="2" t="s">
        <v>1844</v>
      </c>
      <c r="CM404" s="2" t="s">
        <v>1844</v>
      </c>
      <c r="CN404" s="2" t="s">
        <v>1851</v>
      </c>
      <c r="CO404" s="2" t="s">
        <v>1855</v>
      </c>
      <c r="CP404" s="2" t="s">
        <v>1844</v>
      </c>
      <c r="CQ404" s="2" t="s">
        <v>1844</v>
      </c>
      <c r="CR404" s="2" t="s">
        <v>1847</v>
      </c>
      <c r="CS404" s="2" t="s">
        <v>1876</v>
      </c>
      <c r="CT404" s="2" t="s">
        <v>1844</v>
      </c>
      <c r="CU404" s="2" t="s">
        <v>5133</v>
      </c>
      <c r="CV404" s="2" t="s">
        <v>5134</v>
      </c>
      <c r="CW404" s="3">
        <v>45043</v>
      </c>
      <c r="CX404" s="3">
        <v>45042</v>
      </c>
      <c r="CY404" s="3">
        <v>45043</v>
      </c>
      <c r="CZ404" s="28">
        <v>477882</v>
      </c>
      <c r="DA404" s="4">
        <v>0</v>
      </c>
      <c r="DB404" s="3"/>
      <c r="DC404" s="3"/>
      <c r="DD404" s="3">
        <v>45043</v>
      </c>
      <c r="DE404" s="3">
        <v>45042</v>
      </c>
      <c r="DF404" s="3"/>
      <c r="DG404" s="3">
        <v>45043</v>
      </c>
      <c r="DH404" s="3">
        <v>45042</v>
      </c>
      <c r="DI404" s="3">
        <v>45042</v>
      </c>
      <c r="DJ404" s="3">
        <v>45078</v>
      </c>
      <c r="DK404" s="28">
        <v>0</v>
      </c>
      <c r="DL404" s="3"/>
      <c r="DM404" s="28">
        <v>0</v>
      </c>
      <c r="DN404" s="28">
        <v>0</v>
      </c>
      <c r="DO404" s="3">
        <v>45043</v>
      </c>
      <c r="DP404" s="2" t="s">
        <v>5135</v>
      </c>
      <c r="DQ404" s="28">
        <v>0</v>
      </c>
      <c r="DR404" s="28">
        <v>0</v>
      </c>
      <c r="DS404" s="28">
        <v>0</v>
      </c>
      <c r="DT404" s="28">
        <v>477882</v>
      </c>
      <c r="DU404" s="2" t="s">
        <v>1844</v>
      </c>
    </row>
    <row r="405" spans="1:125" x14ac:dyDescent="0.25">
      <c r="A405" s="2" t="s">
        <v>3845</v>
      </c>
      <c r="B405" s="2" t="s">
        <v>1279</v>
      </c>
      <c r="C405" s="2" t="s">
        <v>183</v>
      </c>
      <c r="D405" s="2" t="s">
        <v>184</v>
      </c>
      <c r="E405" s="2" t="s">
        <v>1561</v>
      </c>
      <c r="F405" s="2" t="s">
        <v>5754</v>
      </c>
      <c r="G405" s="2" t="s">
        <v>10</v>
      </c>
      <c r="H405" s="2" t="s">
        <v>67</v>
      </c>
      <c r="I405" s="2" t="s">
        <v>5121</v>
      </c>
      <c r="J405" s="2" t="s">
        <v>5122</v>
      </c>
      <c r="K405" s="2" t="s">
        <v>1281</v>
      </c>
      <c r="L405" s="2" t="s">
        <v>5139</v>
      </c>
      <c r="M405" s="2" t="s">
        <v>3844</v>
      </c>
      <c r="N405" s="2" t="s">
        <v>1646</v>
      </c>
      <c r="O405" s="2" t="s">
        <v>1887</v>
      </c>
      <c r="P405" s="2" t="s">
        <v>1844</v>
      </c>
      <c r="Q405" s="2" t="s">
        <v>1299</v>
      </c>
      <c r="R405" s="2" t="s">
        <v>1844</v>
      </c>
      <c r="S405" s="2" t="s">
        <v>1844</v>
      </c>
      <c r="T405" s="2" t="s">
        <v>1278</v>
      </c>
      <c r="U405" s="2" t="s">
        <v>1844</v>
      </c>
      <c r="V405" s="2" t="s">
        <v>1844</v>
      </c>
      <c r="W405" s="2" t="s">
        <v>5125</v>
      </c>
      <c r="X405" s="2" t="s">
        <v>5126</v>
      </c>
      <c r="Y405" s="2" t="s">
        <v>1890</v>
      </c>
      <c r="Z405" s="2" t="s">
        <v>1281</v>
      </c>
      <c r="AA405" s="2" t="s">
        <v>1281</v>
      </c>
      <c r="AB405" s="2" t="s">
        <v>5127</v>
      </c>
      <c r="AC405" s="2" t="s">
        <v>1852</v>
      </c>
      <c r="AD405" s="2" t="s">
        <v>1844</v>
      </c>
      <c r="AE405" s="2" t="s">
        <v>1844</v>
      </c>
      <c r="AF405" s="2" t="s">
        <v>1844</v>
      </c>
      <c r="AG405" s="2" t="s">
        <v>1844</v>
      </c>
      <c r="AH405" s="2" t="s">
        <v>1844</v>
      </c>
      <c r="AI405" s="2" t="s">
        <v>1844</v>
      </c>
      <c r="AJ405" s="2" t="s">
        <v>1281</v>
      </c>
      <c r="AK405" s="2" t="s">
        <v>1844</v>
      </c>
      <c r="AL405" s="2" t="s">
        <v>185</v>
      </c>
      <c r="AM405" s="2" t="s">
        <v>1844</v>
      </c>
      <c r="AN405" s="2" t="s">
        <v>1844</v>
      </c>
      <c r="AO405" s="2" t="s">
        <v>1857</v>
      </c>
      <c r="AP405" s="2" t="s">
        <v>1857</v>
      </c>
      <c r="AQ405" s="2" t="s">
        <v>1844</v>
      </c>
      <c r="AR405" s="2" t="s">
        <v>1844</v>
      </c>
      <c r="AS405" s="2" t="s">
        <v>1844</v>
      </c>
      <c r="AT405" s="2" t="s">
        <v>1844</v>
      </c>
      <c r="AU405" s="2" t="s">
        <v>1844</v>
      </c>
      <c r="AV405" s="2" t="s">
        <v>1281</v>
      </c>
      <c r="AW405" s="2" t="s">
        <v>5128</v>
      </c>
      <c r="AX405" s="2" t="s">
        <v>1844</v>
      </c>
      <c r="AY405" s="2" t="s">
        <v>1752</v>
      </c>
      <c r="AZ405" s="2" t="s">
        <v>3847</v>
      </c>
      <c r="BA405" s="2" t="s">
        <v>1844</v>
      </c>
      <c r="BB405" s="2" t="s">
        <v>1844</v>
      </c>
      <c r="BC405" s="2" t="s">
        <v>1844</v>
      </c>
      <c r="BD405" s="2" t="s">
        <v>1844</v>
      </c>
      <c r="BE405" s="2" t="s">
        <v>5129</v>
      </c>
      <c r="BF405" s="2" t="s">
        <v>1905</v>
      </c>
      <c r="BG405" s="2" t="s">
        <v>1905</v>
      </c>
      <c r="BH405" s="2" t="s">
        <v>3849</v>
      </c>
      <c r="BI405" s="2" t="s">
        <v>1857</v>
      </c>
      <c r="BJ405" s="2" t="s">
        <v>3848</v>
      </c>
      <c r="BK405" s="2" t="s">
        <v>1844</v>
      </c>
      <c r="BL405" s="2" t="s">
        <v>1025</v>
      </c>
      <c r="BM405" s="2" t="s">
        <v>1844</v>
      </c>
      <c r="BN405" s="2" t="s">
        <v>1844</v>
      </c>
      <c r="BO405" s="2" t="s">
        <v>1844</v>
      </c>
      <c r="BP405" s="2" t="s">
        <v>1844</v>
      </c>
      <c r="BQ405" s="2" t="s">
        <v>5187</v>
      </c>
      <c r="BR405" s="2" t="s">
        <v>1844</v>
      </c>
      <c r="BS405" s="2" t="s">
        <v>1844</v>
      </c>
      <c r="BT405" s="2" t="s">
        <v>5761</v>
      </c>
      <c r="BU405" s="2" t="s">
        <v>1844</v>
      </c>
      <c r="BV405" s="2" t="s">
        <v>1844</v>
      </c>
      <c r="BW405" s="2" t="s">
        <v>1844</v>
      </c>
      <c r="BX405" s="2" t="s">
        <v>1844</v>
      </c>
      <c r="BY405" s="2" t="s">
        <v>1844</v>
      </c>
      <c r="BZ405" s="2" t="s">
        <v>1844</v>
      </c>
      <c r="CA405" s="2" t="s">
        <v>1844</v>
      </c>
      <c r="CB405" s="2" t="s">
        <v>1844</v>
      </c>
      <c r="CC405" s="2" t="s">
        <v>1844</v>
      </c>
      <c r="CD405" s="2" t="s">
        <v>1844</v>
      </c>
      <c r="CE405" s="2" t="s">
        <v>1854</v>
      </c>
      <c r="CF405" s="2" t="s">
        <v>1844</v>
      </c>
      <c r="CG405" s="2" t="s">
        <v>1844</v>
      </c>
      <c r="CH405" s="2" t="s">
        <v>1844</v>
      </c>
      <c r="CI405" s="2" t="s">
        <v>186</v>
      </c>
      <c r="CJ405" s="2" t="s">
        <v>1844</v>
      </c>
      <c r="CK405" s="2" t="s">
        <v>5132</v>
      </c>
      <c r="CL405" s="2" t="s">
        <v>1844</v>
      </c>
      <c r="CM405" s="2" t="s">
        <v>1844</v>
      </c>
      <c r="CN405" s="2" t="s">
        <v>1851</v>
      </c>
      <c r="CO405" s="2" t="s">
        <v>1855</v>
      </c>
      <c r="CP405" s="2" t="s">
        <v>1844</v>
      </c>
      <c r="CQ405" s="2" t="s">
        <v>1844</v>
      </c>
      <c r="CR405" s="2" t="s">
        <v>1847</v>
      </c>
      <c r="CS405" s="2" t="s">
        <v>1844</v>
      </c>
      <c r="CT405" s="2" t="s">
        <v>1844</v>
      </c>
      <c r="CU405" s="2" t="s">
        <v>1844</v>
      </c>
      <c r="CV405" s="2" t="s">
        <v>5134</v>
      </c>
      <c r="CW405" s="3">
        <v>45101</v>
      </c>
      <c r="CX405" s="3">
        <v>45099</v>
      </c>
      <c r="CY405" s="3">
        <v>45100</v>
      </c>
      <c r="CZ405" s="28">
        <v>100492</v>
      </c>
      <c r="DA405" s="4">
        <v>0</v>
      </c>
      <c r="DB405" s="3"/>
      <c r="DC405" s="3"/>
      <c r="DD405" s="3">
        <v>45101</v>
      </c>
      <c r="DE405" s="3">
        <v>45100</v>
      </c>
      <c r="DF405" s="3"/>
      <c r="DG405" s="3">
        <v>45101</v>
      </c>
      <c r="DH405" s="3">
        <v>45100</v>
      </c>
      <c r="DI405" s="3">
        <v>45099</v>
      </c>
      <c r="DJ405" s="3">
        <v>45139</v>
      </c>
      <c r="DK405" s="28">
        <v>0</v>
      </c>
      <c r="DL405" s="3"/>
      <c r="DM405" s="28">
        <v>0</v>
      </c>
      <c r="DN405" s="28">
        <v>0</v>
      </c>
      <c r="DO405" s="3">
        <v>45101</v>
      </c>
      <c r="DP405" s="2" t="s">
        <v>5135</v>
      </c>
      <c r="DQ405" s="28">
        <v>0</v>
      </c>
      <c r="DR405" s="28">
        <v>0</v>
      </c>
      <c r="DS405" s="28">
        <v>0</v>
      </c>
      <c r="DT405" s="28">
        <v>100492</v>
      </c>
      <c r="DU405" s="2" t="s">
        <v>1844</v>
      </c>
    </row>
    <row r="406" spans="1:125" x14ac:dyDescent="0.25">
      <c r="A406" s="2" t="s">
        <v>4876</v>
      </c>
      <c r="B406" s="2" t="s">
        <v>1298</v>
      </c>
      <c r="C406" s="2" t="s">
        <v>118</v>
      </c>
      <c r="D406" s="2" t="s">
        <v>119</v>
      </c>
      <c r="E406" s="2" t="s">
        <v>1708</v>
      </c>
      <c r="F406" s="2" t="s">
        <v>5754</v>
      </c>
      <c r="G406" s="2" t="s">
        <v>10</v>
      </c>
      <c r="H406" s="2" t="s">
        <v>54</v>
      </c>
      <c r="I406" s="2" t="s">
        <v>5121</v>
      </c>
      <c r="J406" s="2" t="s">
        <v>5122</v>
      </c>
      <c r="K406" s="2" t="s">
        <v>1281</v>
      </c>
      <c r="L406" s="2" t="s">
        <v>5139</v>
      </c>
      <c r="M406" s="2" t="s">
        <v>4875</v>
      </c>
      <c r="N406" s="2" t="s">
        <v>1646</v>
      </c>
      <c r="O406" s="2" t="s">
        <v>1992</v>
      </c>
      <c r="P406" s="2" t="s">
        <v>1844</v>
      </c>
      <c r="Q406" s="2" t="s">
        <v>1292</v>
      </c>
      <c r="R406" s="2" t="s">
        <v>1844</v>
      </c>
      <c r="S406" s="2" t="s">
        <v>2001</v>
      </c>
      <c r="T406" s="2" t="s">
        <v>1278</v>
      </c>
      <c r="U406" s="2" t="s">
        <v>1844</v>
      </c>
      <c r="V406" s="2" t="s">
        <v>1844</v>
      </c>
      <c r="W406" s="2" t="s">
        <v>5125</v>
      </c>
      <c r="X406" s="2" t="s">
        <v>5126</v>
      </c>
      <c r="Y406" s="2" t="s">
        <v>1914</v>
      </c>
      <c r="Z406" s="2" t="s">
        <v>1281</v>
      </c>
      <c r="AA406" s="2" t="s">
        <v>1281</v>
      </c>
      <c r="AB406" s="2" t="s">
        <v>5127</v>
      </c>
      <c r="AC406" s="2" t="s">
        <v>1852</v>
      </c>
      <c r="AD406" s="2" t="s">
        <v>1844</v>
      </c>
      <c r="AE406" s="2" t="s">
        <v>1844</v>
      </c>
      <c r="AF406" s="2" t="s">
        <v>1844</v>
      </c>
      <c r="AG406" s="2" t="s">
        <v>1844</v>
      </c>
      <c r="AH406" s="2" t="s">
        <v>1844</v>
      </c>
      <c r="AI406" s="2" t="s">
        <v>1844</v>
      </c>
      <c r="AJ406" s="2" t="s">
        <v>1281</v>
      </c>
      <c r="AK406" s="2" t="s">
        <v>1844</v>
      </c>
      <c r="AL406" s="2" t="s">
        <v>120</v>
      </c>
      <c r="AM406" s="2" t="s">
        <v>1844</v>
      </c>
      <c r="AN406" s="2" t="s">
        <v>1844</v>
      </c>
      <c r="AO406" s="2" t="s">
        <v>1857</v>
      </c>
      <c r="AP406" s="2" t="s">
        <v>1857</v>
      </c>
      <c r="AQ406" s="2" t="s">
        <v>1844</v>
      </c>
      <c r="AR406" s="2" t="s">
        <v>1844</v>
      </c>
      <c r="AS406" s="2" t="s">
        <v>1844</v>
      </c>
      <c r="AT406" s="2" t="s">
        <v>1844</v>
      </c>
      <c r="AU406" s="2" t="s">
        <v>1844</v>
      </c>
      <c r="AV406" s="2" t="s">
        <v>1281</v>
      </c>
      <c r="AW406" s="2" t="s">
        <v>5128</v>
      </c>
      <c r="AX406" s="2" t="s">
        <v>1844</v>
      </c>
      <c r="AY406" s="2" t="s">
        <v>1752</v>
      </c>
      <c r="AZ406" s="2" t="s">
        <v>3666</v>
      </c>
      <c r="BA406" s="2" t="s">
        <v>1844</v>
      </c>
      <c r="BB406" s="2" t="s">
        <v>1844</v>
      </c>
      <c r="BC406" s="2" t="s">
        <v>1844</v>
      </c>
      <c r="BD406" s="2" t="s">
        <v>1844</v>
      </c>
      <c r="BE406" s="2" t="s">
        <v>5129</v>
      </c>
      <c r="BF406" s="2" t="s">
        <v>1961</v>
      </c>
      <c r="BG406" s="2" t="s">
        <v>1905</v>
      </c>
      <c r="BH406" s="2" t="s">
        <v>4877</v>
      </c>
      <c r="BI406" s="2" t="s">
        <v>1857</v>
      </c>
      <c r="BJ406" s="2" t="s">
        <v>2523</v>
      </c>
      <c r="BK406" s="2" t="s">
        <v>1844</v>
      </c>
      <c r="BL406" s="2" t="s">
        <v>1015</v>
      </c>
      <c r="BM406" s="2" t="s">
        <v>1844</v>
      </c>
      <c r="BN406" s="2" t="s">
        <v>1999</v>
      </c>
      <c r="BO406" s="2" t="s">
        <v>1844</v>
      </c>
      <c r="BP406" s="2" t="s">
        <v>1844</v>
      </c>
      <c r="BQ406" s="2" t="s">
        <v>1292</v>
      </c>
      <c r="BR406" s="2" t="s">
        <v>1844</v>
      </c>
      <c r="BS406" s="2" t="s">
        <v>1844</v>
      </c>
      <c r="BT406" s="2" t="s">
        <v>5762</v>
      </c>
      <c r="BU406" s="2" t="s">
        <v>1844</v>
      </c>
      <c r="BV406" s="2" t="s">
        <v>1844</v>
      </c>
      <c r="BW406" s="2" t="s">
        <v>1844</v>
      </c>
      <c r="BX406" s="2" t="s">
        <v>1844</v>
      </c>
      <c r="BY406" s="2" t="s">
        <v>1844</v>
      </c>
      <c r="BZ406" s="2" t="s">
        <v>1844</v>
      </c>
      <c r="CA406" s="2" t="s">
        <v>1844</v>
      </c>
      <c r="CB406" s="2" t="s">
        <v>1844</v>
      </c>
      <c r="CC406" s="2" t="s">
        <v>1844</v>
      </c>
      <c r="CD406" s="2" t="s">
        <v>1844</v>
      </c>
      <c r="CE406" s="2" t="s">
        <v>1854</v>
      </c>
      <c r="CF406" s="2" t="s">
        <v>1844</v>
      </c>
      <c r="CG406" s="2" t="s">
        <v>5131</v>
      </c>
      <c r="CH406" s="2" t="s">
        <v>1844</v>
      </c>
      <c r="CI406" s="2" t="s">
        <v>121</v>
      </c>
      <c r="CJ406" s="2" t="s">
        <v>1844</v>
      </c>
      <c r="CK406" s="2" t="s">
        <v>5132</v>
      </c>
      <c r="CL406" s="2" t="s">
        <v>1844</v>
      </c>
      <c r="CM406" s="2" t="s">
        <v>1844</v>
      </c>
      <c r="CN406" s="2" t="s">
        <v>1851</v>
      </c>
      <c r="CO406" s="2" t="s">
        <v>1855</v>
      </c>
      <c r="CP406" s="2" t="s">
        <v>1844</v>
      </c>
      <c r="CQ406" s="2" t="s">
        <v>1844</v>
      </c>
      <c r="CR406" s="2" t="s">
        <v>1847</v>
      </c>
      <c r="CS406" s="2" t="s">
        <v>2002</v>
      </c>
      <c r="CT406" s="2" t="s">
        <v>1844</v>
      </c>
      <c r="CU406" s="2" t="s">
        <v>5133</v>
      </c>
      <c r="CV406" s="2" t="s">
        <v>5134</v>
      </c>
      <c r="CW406" s="3">
        <v>45456</v>
      </c>
      <c r="CX406" s="3">
        <v>45454</v>
      </c>
      <c r="CY406" s="3">
        <v>45454</v>
      </c>
      <c r="CZ406" s="28">
        <v>278789</v>
      </c>
      <c r="DA406" s="4">
        <v>0</v>
      </c>
      <c r="DB406" s="3"/>
      <c r="DC406" s="3"/>
      <c r="DD406" s="3">
        <v>45456</v>
      </c>
      <c r="DE406" s="3">
        <v>45454</v>
      </c>
      <c r="DF406" s="3"/>
      <c r="DG406" s="3">
        <v>45456</v>
      </c>
      <c r="DH406" s="3">
        <v>45454</v>
      </c>
      <c r="DI406" s="3">
        <v>45454</v>
      </c>
      <c r="DJ406" s="3">
        <v>45498</v>
      </c>
      <c r="DK406" s="28">
        <v>0</v>
      </c>
      <c r="DL406" s="3"/>
      <c r="DM406" s="28">
        <v>0</v>
      </c>
      <c r="DN406" s="28">
        <v>0</v>
      </c>
      <c r="DO406" s="3">
        <v>45456</v>
      </c>
      <c r="DP406" s="2" t="s">
        <v>5135</v>
      </c>
      <c r="DQ406" s="28">
        <v>0</v>
      </c>
      <c r="DR406" s="28">
        <v>0</v>
      </c>
      <c r="DS406" s="28">
        <v>0</v>
      </c>
      <c r="DT406" s="28">
        <v>278789</v>
      </c>
      <c r="DU406" s="2" t="s">
        <v>1844</v>
      </c>
    </row>
    <row r="407" spans="1:125" x14ac:dyDescent="0.25">
      <c r="A407" s="2" t="s">
        <v>4868</v>
      </c>
      <c r="B407" s="2" t="s">
        <v>1291</v>
      </c>
      <c r="C407" s="2" t="s">
        <v>152</v>
      </c>
      <c r="D407" s="2" t="s">
        <v>153</v>
      </c>
      <c r="E407" s="2" t="s">
        <v>5763</v>
      </c>
      <c r="F407" s="2" t="s">
        <v>5754</v>
      </c>
      <c r="G407" s="2" t="s">
        <v>10</v>
      </c>
      <c r="H407" s="2" t="s">
        <v>8</v>
      </c>
      <c r="I407" s="2" t="s">
        <v>5121</v>
      </c>
      <c r="J407" s="2" t="s">
        <v>5122</v>
      </c>
      <c r="K407" s="2" t="s">
        <v>1281</v>
      </c>
      <c r="L407" s="2" t="s">
        <v>5123</v>
      </c>
      <c r="M407" s="2" t="s">
        <v>4867</v>
      </c>
      <c r="N407" s="2" t="s">
        <v>1646</v>
      </c>
      <c r="O407" s="2" t="s">
        <v>2176</v>
      </c>
      <c r="P407" s="2" t="s">
        <v>1844</v>
      </c>
      <c r="Q407" s="2" t="s">
        <v>1299</v>
      </c>
      <c r="R407" s="2" t="s">
        <v>1844</v>
      </c>
      <c r="S407" s="2" t="s">
        <v>1883</v>
      </c>
      <c r="T407" s="2" t="s">
        <v>1278</v>
      </c>
      <c r="U407" s="2" t="s">
        <v>1844</v>
      </c>
      <c r="V407" s="2" t="s">
        <v>1844</v>
      </c>
      <c r="W407" s="2" t="s">
        <v>5125</v>
      </c>
      <c r="X407" s="2" t="s">
        <v>5126</v>
      </c>
      <c r="Y407" s="2" t="s">
        <v>1866</v>
      </c>
      <c r="Z407" s="2" t="s">
        <v>1281</v>
      </c>
      <c r="AA407" s="2" t="s">
        <v>1281</v>
      </c>
      <c r="AB407" s="2" t="s">
        <v>5127</v>
      </c>
      <c r="AC407" s="2" t="s">
        <v>1852</v>
      </c>
      <c r="AD407" s="2" t="s">
        <v>1844</v>
      </c>
      <c r="AE407" s="2" t="s">
        <v>1844</v>
      </c>
      <c r="AF407" s="2" t="s">
        <v>1844</v>
      </c>
      <c r="AG407" s="2" t="s">
        <v>1844</v>
      </c>
      <c r="AH407" s="2" t="s">
        <v>1844</v>
      </c>
      <c r="AI407" s="2" t="s">
        <v>1844</v>
      </c>
      <c r="AJ407" s="2" t="s">
        <v>1281</v>
      </c>
      <c r="AK407" s="2" t="s">
        <v>1844</v>
      </c>
      <c r="AL407" s="2" t="s">
        <v>154</v>
      </c>
      <c r="AM407" s="2" t="s">
        <v>1844</v>
      </c>
      <c r="AN407" s="2" t="s">
        <v>1844</v>
      </c>
      <c r="AO407" s="2" t="s">
        <v>1857</v>
      </c>
      <c r="AP407" s="2" t="s">
        <v>1857</v>
      </c>
      <c r="AQ407" s="2" t="s">
        <v>1844</v>
      </c>
      <c r="AR407" s="2" t="s">
        <v>1844</v>
      </c>
      <c r="AS407" s="2" t="s">
        <v>1844</v>
      </c>
      <c r="AT407" s="2" t="s">
        <v>1844</v>
      </c>
      <c r="AU407" s="2" t="s">
        <v>1844</v>
      </c>
      <c r="AV407" s="2" t="s">
        <v>1281</v>
      </c>
      <c r="AW407" s="2" t="s">
        <v>5128</v>
      </c>
      <c r="AX407" s="2" t="s">
        <v>1844</v>
      </c>
      <c r="AY407" s="2" t="s">
        <v>1752</v>
      </c>
      <c r="AZ407" s="2" t="s">
        <v>2583</v>
      </c>
      <c r="BA407" s="2" t="s">
        <v>1844</v>
      </c>
      <c r="BB407" s="2" t="s">
        <v>1844</v>
      </c>
      <c r="BC407" s="2" t="s">
        <v>1844</v>
      </c>
      <c r="BD407" s="2" t="s">
        <v>1844</v>
      </c>
      <c r="BE407" s="2" t="s">
        <v>5129</v>
      </c>
      <c r="BF407" s="2" t="s">
        <v>2190</v>
      </c>
      <c r="BG407" s="2" t="s">
        <v>1905</v>
      </c>
      <c r="BH407" s="2" t="s">
        <v>4870</v>
      </c>
      <c r="BI407" s="2" t="s">
        <v>1857</v>
      </c>
      <c r="BJ407" s="2" t="s">
        <v>2374</v>
      </c>
      <c r="BK407" s="2" t="s">
        <v>1844</v>
      </c>
      <c r="BL407" s="2" t="s">
        <v>1025</v>
      </c>
      <c r="BM407" s="2" t="s">
        <v>1844</v>
      </c>
      <c r="BN407" s="2" t="s">
        <v>1882</v>
      </c>
      <c r="BO407" s="2" t="s">
        <v>1844</v>
      </c>
      <c r="BP407" s="2" t="s">
        <v>1844</v>
      </c>
      <c r="BQ407" s="2" t="s">
        <v>1292</v>
      </c>
      <c r="BR407" s="2" t="s">
        <v>1844</v>
      </c>
      <c r="BS407" s="2" t="s">
        <v>1844</v>
      </c>
      <c r="BT407" s="2" t="s">
        <v>5764</v>
      </c>
      <c r="BU407" s="2" t="s">
        <v>1844</v>
      </c>
      <c r="BV407" s="2" t="s">
        <v>1844</v>
      </c>
      <c r="BW407" s="2" t="s">
        <v>1844</v>
      </c>
      <c r="BX407" s="2" t="s">
        <v>1844</v>
      </c>
      <c r="BY407" s="2" t="s">
        <v>1844</v>
      </c>
      <c r="BZ407" s="2" t="s">
        <v>1844</v>
      </c>
      <c r="CA407" s="2" t="s">
        <v>1844</v>
      </c>
      <c r="CB407" s="2" t="s">
        <v>1844</v>
      </c>
      <c r="CC407" s="2" t="s">
        <v>1844</v>
      </c>
      <c r="CD407" s="2" t="s">
        <v>1844</v>
      </c>
      <c r="CE407" s="2" t="s">
        <v>1854</v>
      </c>
      <c r="CF407" s="2" t="s">
        <v>1844</v>
      </c>
      <c r="CG407" s="2" t="s">
        <v>5131</v>
      </c>
      <c r="CH407" s="2" t="s">
        <v>1844</v>
      </c>
      <c r="CI407" s="2" t="s">
        <v>155</v>
      </c>
      <c r="CJ407" s="2" t="s">
        <v>1844</v>
      </c>
      <c r="CK407" s="2" t="s">
        <v>5132</v>
      </c>
      <c r="CL407" s="2" t="s">
        <v>1844</v>
      </c>
      <c r="CM407" s="2" t="s">
        <v>1844</v>
      </c>
      <c r="CN407" s="2" t="s">
        <v>1851</v>
      </c>
      <c r="CO407" s="2" t="s">
        <v>1855</v>
      </c>
      <c r="CP407" s="2" t="s">
        <v>1844</v>
      </c>
      <c r="CQ407" s="2" t="s">
        <v>1844</v>
      </c>
      <c r="CR407" s="2" t="s">
        <v>1847</v>
      </c>
      <c r="CS407" s="2" t="s">
        <v>1884</v>
      </c>
      <c r="CT407" s="2" t="s">
        <v>1844</v>
      </c>
      <c r="CU407" s="2" t="s">
        <v>5133</v>
      </c>
      <c r="CV407" s="2" t="s">
        <v>5134</v>
      </c>
      <c r="CW407" s="3">
        <v>45449</v>
      </c>
      <c r="CX407" s="3">
        <v>45449</v>
      </c>
      <c r="CY407" s="3">
        <v>45449</v>
      </c>
      <c r="CZ407" s="28">
        <v>286985</v>
      </c>
      <c r="DA407" s="4">
        <v>0</v>
      </c>
      <c r="DB407" s="3"/>
      <c r="DC407" s="3"/>
      <c r="DD407" s="3">
        <v>45449</v>
      </c>
      <c r="DE407" s="3">
        <v>45449</v>
      </c>
      <c r="DF407" s="3"/>
      <c r="DG407" s="3">
        <v>45449</v>
      </c>
      <c r="DH407" s="3">
        <v>45449</v>
      </c>
      <c r="DI407" s="3">
        <v>45449</v>
      </c>
      <c r="DJ407" s="3">
        <v>45498</v>
      </c>
      <c r="DK407" s="28">
        <v>0</v>
      </c>
      <c r="DL407" s="3"/>
      <c r="DM407" s="28">
        <v>0</v>
      </c>
      <c r="DN407" s="28">
        <v>0</v>
      </c>
      <c r="DO407" s="3">
        <v>45449</v>
      </c>
      <c r="DP407" s="2" t="s">
        <v>5135</v>
      </c>
      <c r="DQ407" s="28">
        <v>0</v>
      </c>
      <c r="DR407" s="28">
        <v>0</v>
      </c>
      <c r="DS407" s="28">
        <v>0</v>
      </c>
      <c r="DT407" s="28">
        <v>286985</v>
      </c>
      <c r="DU407" s="2" t="s">
        <v>1844</v>
      </c>
    </row>
    <row r="408" spans="1:125" x14ac:dyDescent="0.25">
      <c r="A408" s="2" t="s">
        <v>4804</v>
      </c>
      <c r="B408" s="2" t="s">
        <v>1291</v>
      </c>
      <c r="C408" s="2" t="s">
        <v>152</v>
      </c>
      <c r="D408" s="2" t="s">
        <v>153</v>
      </c>
      <c r="E408" s="2" t="s">
        <v>5765</v>
      </c>
      <c r="F408" s="2" t="s">
        <v>5754</v>
      </c>
      <c r="G408" s="2" t="s">
        <v>10</v>
      </c>
      <c r="H408" s="2" t="s">
        <v>60</v>
      </c>
      <c r="I408" s="2" t="s">
        <v>5121</v>
      </c>
      <c r="J408" s="2" t="s">
        <v>5122</v>
      </c>
      <c r="K408" s="2" t="s">
        <v>1281</v>
      </c>
      <c r="L408" s="2" t="s">
        <v>5148</v>
      </c>
      <c r="M408" s="2" t="s">
        <v>4803</v>
      </c>
      <c r="N408" s="2" t="s">
        <v>1646</v>
      </c>
      <c r="O408" s="2" t="s">
        <v>2176</v>
      </c>
      <c r="P408" s="2" t="s">
        <v>1844</v>
      </c>
      <c r="Q408" s="2" t="s">
        <v>1296</v>
      </c>
      <c r="R408" s="2" t="s">
        <v>1844</v>
      </c>
      <c r="S408" s="2" t="s">
        <v>1883</v>
      </c>
      <c r="T408" s="2" t="s">
        <v>1278</v>
      </c>
      <c r="U408" s="2" t="s">
        <v>1844</v>
      </c>
      <c r="V408" s="2" t="s">
        <v>1844</v>
      </c>
      <c r="W408" s="2" t="s">
        <v>5125</v>
      </c>
      <c r="X408" s="2" t="s">
        <v>5126</v>
      </c>
      <c r="Y408" s="2" t="s">
        <v>1866</v>
      </c>
      <c r="Z408" s="2" t="s">
        <v>1281</v>
      </c>
      <c r="AA408" s="2" t="s">
        <v>1281</v>
      </c>
      <c r="AB408" s="2" t="s">
        <v>5127</v>
      </c>
      <c r="AC408" s="2" t="s">
        <v>1852</v>
      </c>
      <c r="AD408" s="2" t="s">
        <v>1844</v>
      </c>
      <c r="AE408" s="2" t="s">
        <v>1844</v>
      </c>
      <c r="AF408" s="2" t="s">
        <v>1844</v>
      </c>
      <c r="AG408" s="2" t="s">
        <v>1844</v>
      </c>
      <c r="AH408" s="2" t="s">
        <v>1844</v>
      </c>
      <c r="AI408" s="2" t="s">
        <v>1844</v>
      </c>
      <c r="AJ408" s="2" t="s">
        <v>1281</v>
      </c>
      <c r="AK408" s="2" t="s">
        <v>1844</v>
      </c>
      <c r="AL408" s="2" t="s">
        <v>154</v>
      </c>
      <c r="AM408" s="2" t="s">
        <v>1844</v>
      </c>
      <c r="AN408" s="2" t="s">
        <v>1844</v>
      </c>
      <c r="AO408" s="2" t="s">
        <v>1857</v>
      </c>
      <c r="AP408" s="2" t="s">
        <v>1857</v>
      </c>
      <c r="AQ408" s="2" t="s">
        <v>1844</v>
      </c>
      <c r="AR408" s="2" t="s">
        <v>1844</v>
      </c>
      <c r="AS408" s="2" t="s">
        <v>1844</v>
      </c>
      <c r="AT408" s="2" t="s">
        <v>1844</v>
      </c>
      <c r="AU408" s="2" t="s">
        <v>1844</v>
      </c>
      <c r="AV408" s="2" t="s">
        <v>1281</v>
      </c>
      <c r="AW408" s="2" t="s">
        <v>5128</v>
      </c>
      <c r="AX408" s="2" t="s">
        <v>1844</v>
      </c>
      <c r="AY408" s="2" t="s">
        <v>1752</v>
      </c>
      <c r="AZ408" s="2" t="s">
        <v>2570</v>
      </c>
      <c r="BA408" s="2" t="s">
        <v>1844</v>
      </c>
      <c r="BB408" s="2" t="s">
        <v>1844</v>
      </c>
      <c r="BC408" s="2" t="s">
        <v>1844</v>
      </c>
      <c r="BD408" s="2" t="s">
        <v>1844</v>
      </c>
      <c r="BE408" s="2" t="s">
        <v>5129</v>
      </c>
      <c r="BF408" s="2" t="s">
        <v>1857</v>
      </c>
      <c r="BG408" s="2" t="s">
        <v>1857</v>
      </c>
      <c r="BH408" s="2" t="s">
        <v>4805</v>
      </c>
      <c r="BI408" s="2" t="s">
        <v>1857</v>
      </c>
      <c r="BJ408" s="2" t="s">
        <v>1905</v>
      </c>
      <c r="BK408" s="2" t="s">
        <v>1844</v>
      </c>
      <c r="BL408" s="2" t="s">
        <v>1025</v>
      </c>
      <c r="BM408" s="2" t="s">
        <v>1844</v>
      </c>
      <c r="BN408" s="2" t="s">
        <v>1882</v>
      </c>
      <c r="BO408" s="2" t="s">
        <v>1844</v>
      </c>
      <c r="BP408" s="2" t="s">
        <v>1844</v>
      </c>
      <c r="BQ408" s="2" t="s">
        <v>1292</v>
      </c>
      <c r="BR408" s="2" t="s">
        <v>1844</v>
      </c>
      <c r="BS408" s="2" t="s">
        <v>1844</v>
      </c>
      <c r="BT408" s="2" t="s">
        <v>5766</v>
      </c>
      <c r="BU408" s="2" t="s">
        <v>1844</v>
      </c>
      <c r="BV408" s="2" t="s">
        <v>1844</v>
      </c>
      <c r="BW408" s="2" t="s">
        <v>1844</v>
      </c>
      <c r="BX408" s="2" t="s">
        <v>1844</v>
      </c>
      <c r="BY408" s="2" t="s">
        <v>1844</v>
      </c>
      <c r="BZ408" s="2" t="s">
        <v>1844</v>
      </c>
      <c r="CA408" s="2" t="s">
        <v>1844</v>
      </c>
      <c r="CB408" s="2" t="s">
        <v>1844</v>
      </c>
      <c r="CC408" s="2" t="s">
        <v>1844</v>
      </c>
      <c r="CD408" s="2" t="s">
        <v>1844</v>
      </c>
      <c r="CE408" s="2" t="s">
        <v>1854</v>
      </c>
      <c r="CF408" s="2" t="s">
        <v>1844</v>
      </c>
      <c r="CG408" s="2" t="s">
        <v>5131</v>
      </c>
      <c r="CH408" s="2" t="s">
        <v>1844</v>
      </c>
      <c r="CI408" s="2" t="s">
        <v>155</v>
      </c>
      <c r="CJ408" s="2" t="s">
        <v>1844</v>
      </c>
      <c r="CK408" s="2" t="s">
        <v>5132</v>
      </c>
      <c r="CL408" s="2" t="s">
        <v>1844</v>
      </c>
      <c r="CM408" s="2" t="s">
        <v>1844</v>
      </c>
      <c r="CN408" s="2" t="s">
        <v>1851</v>
      </c>
      <c r="CO408" s="2" t="s">
        <v>1855</v>
      </c>
      <c r="CP408" s="2" t="s">
        <v>1844</v>
      </c>
      <c r="CQ408" s="2" t="s">
        <v>1844</v>
      </c>
      <c r="CR408" s="2" t="s">
        <v>1847</v>
      </c>
      <c r="CS408" s="2" t="s">
        <v>1884</v>
      </c>
      <c r="CT408" s="2" t="s">
        <v>1844</v>
      </c>
      <c r="CU408" s="2" t="s">
        <v>5133</v>
      </c>
      <c r="CV408" s="2" t="s">
        <v>5134</v>
      </c>
      <c r="CW408" s="3">
        <v>45427</v>
      </c>
      <c r="CX408" s="3">
        <v>45426</v>
      </c>
      <c r="CY408" s="3">
        <v>45423</v>
      </c>
      <c r="CZ408" s="28">
        <v>1147932</v>
      </c>
      <c r="DA408" s="4">
        <v>0</v>
      </c>
      <c r="DB408" s="3"/>
      <c r="DC408" s="3"/>
      <c r="DD408" s="3">
        <v>45427</v>
      </c>
      <c r="DE408" s="3">
        <v>45423</v>
      </c>
      <c r="DF408" s="3"/>
      <c r="DG408" s="3">
        <v>45427</v>
      </c>
      <c r="DH408" s="3">
        <v>45426</v>
      </c>
      <c r="DI408" s="3">
        <v>45423</v>
      </c>
      <c r="DJ408" s="3">
        <v>45498</v>
      </c>
      <c r="DK408" s="28">
        <v>0</v>
      </c>
      <c r="DL408" s="3"/>
      <c r="DM408" s="28">
        <v>0</v>
      </c>
      <c r="DN408" s="28">
        <v>0</v>
      </c>
      <c r="DO408" s="3">
        <v>45427</v>
      </c>
      <c r="DP408" s="2" t="s">
        <v>5135</v>
      </c>
      <c r="DQ408" s="28">
        <v>573966</v>
      </c>
      <c r="DR408" s="28">
        <v>0</v>
      </c>
      <c r="DS408" s="28">
        <v>573966</v>
      </c>
      <c r="DT408" s="28">
        <v>1147932</v>
      </c>
      <c r="DU408" s="2" t="s">
        <v>1844</v>
      </c>
    </row>
    <row r="409" spans="1:125" x14ac:dyDescent="0.25">
      <c r="A409" s="2" t="s">
        <v>4741</v>
      </c>
      <c r="B409" s="2" t="s">
        <v>1291</v>
      </c>
      <c r="C409" s="2" t="s">
        <v>405</v>
      </c>
      <c r="D409" s="2" t="s">
        <v>406</v>
      </c>
      <c r="E409" s="2" t="s">
        <v>1691</v>
      </c>
      <c r="F409" s="2" t="s">
        <v>5754</v>
      </c>
      <c r="G409" s="2" t="s">
        <v>10</v>
      </c>
      <c r="H409" s="2" t="s">
        <v>8</v>
      </c>
      <c r="I409" s="2" t="s">
        <v>5121</v>
      </c>
      <c r="J409" s="2" t="s">
        <v>5122</v>
      </c>
      <c r="K409" s="2" t="s">
        <v>1281</v>
      </c>
      <c r="L409" s="2" t="s">
        <v>5139</v>
      </c>
      <c r="M409" s="2" t="s">
        <v>4740</v>
      </c>
      <c r="N409" s="2" t="s">
        <v>1646</v>
      </c>
      <c r="O409" s="2" t="s">
        <v>1844</v>
      </c>
      <c r="P409" s="2" t="s">
        <v>1844</v>
      </c>
      <c r="Q409" s="2" t="s">
        <v>1296</v>
      </c>
      <c r="R409" s="2" t="s">
        <v>1844</v>
      </c>
      <c r="S409" s="2" t="s">
        <v>1844</v>
      </c>
      <c r="T409" s="2" t="s">
        <v>1278</v>
      </c>
      <c r="U409" s="2" t="s">
        <v>1844</v>
      </c>
      <c r="V409" s="2" t="s">
        <v>1844</v>
      </c>
      <c r="W409" s="2" t="s">
        <v>5125</v>
      </c>
      <c r="X409" s="2" t="s">
        <v>5126</v>
      </c>
      <c r="Y409" s="2" t="s">
        <v>1866</v>
      </c>
      <c r="Z409" s="2" t="s">
        <v>1281</v>
      </c>
      <c r="AA409" s="2" t="s">
        <v>1281</v>
      </c>
      <c r="AB409" s="2" t="s">
        <v>5127</v>
      </c>
      <c r="AC409" s="2" t="s">
        <v>1852</v>
      </c>
      <c r="AD409" s="2" t="s">
        <v>1844</v>
      </c>
      <c r="AE409" s="2" t="s">
        <v>1844</v>
      </c>
      <c r="AF409" s="2" t="s">
        <v>1844</v>
      </c>
      <c r="AG409" s="2" t="s">
        <v>1844</v>
      </c>
      <c r="AH409" s="2" t="s">
        <v>1844</v>
      </c>
      <c r="AI409" s="2" t="s">
        <v>1844</v>
      </c>
      <c r="AJ409" s="2" t="s">
        <v>1281</v>
      </c>
      <c r="AK409" s="2" t="s">
        <v>1844</v>
      </c>
      <c r="AL409" s="2" t="s">
        <v>154</v>
      </c>
      <c r="AM409" s="2" t="s">
        <v>1844</v>
      </c>
      <c r="AN409" s="2" t="s">
        <v>1844</v>
      </c>
      <c r="AO409" s="2" t="s">
        <v>1857</v>
      </c>
      <c r="AP409" s="2" t="s">
        <v>1857</v>
      </c>
      <c r="AQ409" s="2" t="s">
        <v>1844</v>
      </c>
      <c r="AR409" s="2" t="s">
        <v>1844</v>
      </c>
      <c r="AS409" s="2" t="s">
        <v>1844</v>
      </c>
      <c r="AT409" s="2" t="s">
        <v>1844</v>
      </c>
      <c r="AU409" s="2" t="s">
        <v>1844</v>
      </c>
      <c r="AV409" s="2" t="s">
        <v>1281</v>
      </c>
      <c r="AW409" s="2" t="s">
        <v>5128</v>
      </c>
      <c r="AX409" s="2" t="s">
        <v>1844</v>
      </c>
      <c r="AY409" s="2" t="s">
        <v>1752</v>
      </c>
      <c r="AZ409" s="2" t="s">
        <v>2186</v>
      </c>
      <c r="BA409" s="2" t="s">
        <v>1844</v>
      </c>
      <c r="BB409" s="2" t="s">
        <v>1844</v>
      </c>
      <c r="BC409" s="2" t="s">
        <v>1844</v>
      </c>
      <c r="BD409" s="2" t="s">
        <v>1844</v>
      </c>
      <c r="BE409" s="2" t="s">
        <v>5129</v>
      </c>
      <c r="BF409" s="2" t="s">
        <v>1905</v>
      </c>
      <c r="BG409" s="2" t="s">
        <v>1905</v>
      </c>
      <c r="BH409" s="2" t="s">
        <v>4742</v>
      </c>
      <c r="BI409" s="2" t="s">
        <v>1857</v>
      </c>
      <c r="BJ409" s="2" t="s">
        <v>2829</v>
      </c>
      <c r="BK409" s="2" t="s">
        <v>1844</v>
      </c>
      <c r="BL409" s="2" t="s">
        <v>1025</v>
      </c>
      <c r="BM409" s="2" t="s">
        <v>1844</v>
      </c>
      <c r="BN409" s="2" t="s">
        <v>1844</v>
      </c>
      <c r="BO409" s="2" t="s">
        <v>1844</v>
      </c>
      <c r="BP409" s="2" t="s">
        <v>1844</v>
      </c>
      <c r="BQ409" s="2" t="s">
        <v>1292</v>
      </c>
      <c r="BR409" s="2" t="s">
        <v>1844</v>
      </c>
      <c r="BS409" s="2" t="s">
        <v>1844</v>
      </c>
      <c r="BT409" s="2" t="s">
        <v>5767</v>
      </c>
      <c r="BU409" s="2" t="s">
        <v>1844</v>
      </c>
      <c r="BV409" s="2" t="s">
        <v>1844</v>
      </c>
      <c r="BW409" s="2" t="s">
        <v>1844</v>
      </c>
      <c r="BX409" s="2" t="s">
        <v>1844</v>
      </c>
      <c r="BY409" s="2" t="s">
        <v>1844</v>
      </c>
      <c r="BZ409" s="2" t="s">
        <v>1844</v>
      </c>
      <c r="CA409" s="2" t="s">
        <v>1844</v>
      </c>
      <c r="CB409" s="2" t="s">
        <v>1844</v>
      </c>
      <c r="CC409" s="2" t="s">
        <v>1844</v>
      </c>
      <c r="CD409" s="2" t="s">
        <v>1844</v>
      </c>
      <c r="CE409" s="2" t="s">
        <v>1854</v>
      </c>
      <c r="CF409" s="2" t="s">
        <v>1844</v>
      </c>
      <c r="CG409" s="2" t="s">
        <v>5131</v>
      </c>
      <c r="CH409" s="2" t="s">
        <v>1844</v>
      </c>
      <c r="CI409" s="2" t="s">
        <v>155</v>
      </c>
      <c r="CJ409" s="2" t="s">
        <v>1844</v>
      </c>
      <c r="CK409" s="2" t="s">
        <v>5132</v>
      </c>
      <c r="CL409" s="2" t="s">
        <v>1844</v>
      </c>
      <c r="CM409" s="2" t="s">
        <v>1844</v>
      </c>
      <c r="CN409" s="2" t="s">
        <v>1851</v>
      </c>
      <c r="CO409" s="2" t="s">
        <v>1855</v>
      </c>
      <c r="CP409" s="2" t="s">
        <v>1844</v>
      </c>
      <c r="CQ409" s="2" t="s">
        <v>1844</v>
      </c>
      <c r="CR409" s="2" t="s">
        <v>1844</v>
      </c>
      <c r="CS409" s="2" t="s">
        <v>1844</v>
      </c>
      <c r="CT409" s="2" t="s">
        <v>1844</v>
      </c>
      <c r="CU409" s="2" t="s">
        <v>5133</v>
      </c>
      <c r="CV409" s="2" t="s">
        <v>5134</v>
      </c>
      <c r="CW409" s="3">
        <v>45412</v>
      </c>
      <c r="CX409" s="3">
        <v>45407</v>
      </c>
      <c r="CY409" s="3">
        <v>45408</v>
      </c>
      <c r="CZ409" s="28">
        <v>653121</v>
      </c>
      <c r="DA409" s="4">
        <v>0</v>
      </c>
      <c r="DB409" s="3"/>
      <c r="DC409" s="3"/>
      <c r="DD409" s="3">
        <v>45412</v>
      </c>
      <c r="DE409" s="3">
        <v>45406</v>
      </c>
      <c r="DF409" s="3"/>
      <c r="DG409" s="3">
        <v>45412</v>
      </c>
      <c r="DH409" s="3">
        <v>45406</v>
      </c>
      <c r="DI409" s="3">
        <v>45406</v>
      </c>
      <c r="DJ409" s="3">
        <v>45498</v>
      </c>
      <c r="DK409" s="28">
        <v>0</v>
      </c>
      <c r="DL409" s="3"/>
      <c r="DM409" s="28">
        <v>0</v>
      </c>
      <c r="DN409" s="28">
        <v>0</v>
      </c>
      <c r="DO409" s="3">
        <v>45412</v>
      </c>
      <c r="DP409" s="2" t="s">
        <v>5135</v>
      </c>
      <c r="DQ409" s="28">
        <v>1004441</v>
      </c>
      <c r="DR409" s="28">
        <v>0</v>
      </c>
      <c r="DS409" s="28">
        <v>1004441</v>
      </c>
      <c r="DT409" s="28">
        <v>653121</v>
      </c>
      <c r="DU409" s="2" t="s">
        <v>1844</v>
      </c>
    </row>
    <row r="410" spans="1:125" x14ac:dyDescent="0.25">
      <c r="A410" s="2" t="s">
        <v>4528</v>
      </c>
      <c r="B410" s="2" t="s">
        <v>1295</v>
      </c>
      <c r="C410" s="2" t="s">
        <v>51</v>
      </c>
      <c r="D410" s="2" t="s">
        <v>52</v>
      </c>
      <c r="E410" s="2" t="s">
        <v>1653</v>
      </c>
      <c r="F410" s="2" t="s">
        <v>5754</v>
      </c>
      <c r="G410" s="2" t="s">
        <v>10</v>
      </c>
      <c r="H410" s="2" t="s">
        <v>67</v>
      </c>
      <c r="I410" s="2" t="s">
        <v>5121</v>
      </c>
      <c r="J410" s="2" t="s">
        <v>5122</v>
      </c>
      <c r="K410" s="2" t="s">
        <v>1281</v>
      </c>
      <c r="L410" s="2" t="s">
        <v>5123</v>
      </c>
      <c r="M410" s="2" t="s">
        <v>4527</v>
      </c>
      <c r="N410" s="2" t="s">
        <v>5124</v>
      </c>
      <c r="O410" s="2" t="s">
        <v>1870</v>
      </c>
      <c r="P410" s="2" t="s">
        <v>1844</v>
      </c>
      <c r="Q410" s="2" t="s">
        <v>1296</v>
      </c>
      <c r="R410" s="2" t="s">
        <v>1844</v>
      </c>
      <c r="S410" s="2" t="s">
        <v>1875</v>
      </c>
      <c r="T410" s="2" t="s">
        <v>1278</v>
      </c>
      <c r="U410" s="2" t="s">
        <v>1844</v>
      </c>
      <c r="V410" s="2" t="s">
        <v>1844</v>
      </c>
      <c r="W410" s="2" t="s">
        <v>5125</v>
      </c>
      <c r="X410" s="2" t="s">
        <v>5126</v>
      </c>
      <c r="Y410" s="2" t="s">
        <v>1871</v>
      </c>
      <c r="Z410" s="2" t="s">
        <v>1281</v>
      </c>
      <c r="AA410" s="2" t="s">
        <v>1281</v>
      </c>
      <c r="AB410" s="2" t="s">
        <v>5127</v>
      </c>
      <c r="AC410" s="2" t="s">
        <v>1852</v>
      </c>
      <c r="AD410" s="2" t="s">
        <v>1844</v>
      </c>
      <c r="AE410" s="2" t="s">
        <v>1844</v>
      </c>
      <c r="AF410" s="2" t="s">
        <v>1873</v>
      </c>
      <c r="AG410" s="2" t="s">
        <v>1844</v>
      </c>
      <c r="AH410" s="2" t="s">
        <v>1844</v>
      </c>
      <c r="AI410" s="2" t="s">
        <v>1844</v>
      </c>
      <c r="AJ410" s="2" t="s">
        <v>1281</v>
      </c>
      <c r="AK410" s="2" t="s">
        <v>1844</v>
      </c>
      <c r="AL410" s="2" t="s">
        <v>53</v>
      </c>
      <c r="AM410" s="2" t="s">
        <v>1844</v>
      </c>
      <c r="AN410" s="2" t="s">
        <v>1844</v>
      </c>
      <c r="AO410" s="2" t="s">
        <v>1857</v>
      </c>
      <c r="AP410" s="2" t="s">
        <v>1857</v>
      </c>
      <c r="AQ410" s="2" t="s">
        <v>1844</v>
      </c>
      <c r="AR410" s="2" t="s">
        <v>1844</v>
      </c>
      <c r="AS410" s="2" t="s">
        <v>1844</v>
      </c>
      <c r="AT410" s="2" t="s">
        <v>1844</v>
      </c>
      <c r="AU410" s="2" t="s">
        <v>1844</v>
      </c>
      <c r="AV410" s="2" t="s">
        <v>1281</v>
      </c>
      <c r="AW410" s="2" t="s">
        <v>5128</v>
      </c>
      <c r="AX410" s="2" t="s">
        <v>1844</v>
      </c>
      <c r="AY410" s="2" t="s">
        <v>1752</v>
      </c>
      <c r="AZ410" s="2" t="s">
        <v>2021</v>
      </c>
      <c r="BA410" s="2" t="s">
        <v>1844</v>
      </c>
      <c r="BB410" s="2" t="s">
        <v>1844</v>
      </c>
      <c r="BC410" s="2" t="s">
        <v>1844</v>
      </c>
      <c r="BD410" s="2" t="s">
        <v>1844</v>
      </c>
      <c r="BE410" s="2" t="s">
        <v>5129</v>
      </c>
      <c r="BF410" s="2" t="s">
        <v>1905</v>
      </c>
      <c r="BG410" s="2" t="s">
        <v>1905</v>
      </c>
      <c r="BH410" s="2" t="s">
        <v>5768</v>
      </c>
      <c r="BI410" s="2" t="s">
        <v>1857</v>
      </c>
      <c r="BJ410" s="2" t="s">
        <v>2125</v>
      </c>
      <c r="BK410" s="2" t="s">
        <v>1844</v>
      </c>
      <c r="BL410" s="2" t="s">
        <v>1025</v>
      </c>
      <c r="BM410" s="2" t="s">
        <v>1844</v>
      </c>
      <c r="BN410" s="2" t="s">
        <v>1872</v>
      </c>
      <c r="BO410" s="2" t="s">
        <v>1844</v>
      </c>
      <c r="BP410" s="2" t="s">
        <v>1844</v>
      </c>
      <c r="BQ410" s="2" t="s">
        <v>1292</v>
      </c>
      <c r="BR410" s="2" t="s">
        <v>1844</v>
      </c>
      <c r="BS410" s="2" t="s">
        <v>1844</v>
      </c>
      <c r="BT410" s="2" t="s">
        <v>5769</v>
      </c>
      <c r="BU410" s="2" t="s">
        <v>1844</v>
      </c>
      <c r="BV410" s="2" t="s">
        <v>1844</v>
      </c>
      <c r="BW410" s="2" t="s">
        <v>1844</v>
      </c>
      <c r="BX410" s="2" t="s">
        <v>1844</v>
      </c>
      <c r="BY410" s="2" t="s">
        <v>1844</v>
      </c>
      <c r="BZ410" s="2" t="s">
        <v>1844</v>
      </c>
      <c r="CA410" s="2" t="s">
        <v>1844</v>
      </c>
      <c r="CB410" s="2" t="s">
        <v>1844</v>
      </c>
      <c r="CC410" s="2" t="s">
        <v>1844</v>
      </c>
      <c r="CD410" s="2" t="s">
        <v>1844</v>
      </c>
      <c r="CE410" s="2" t="s">
        <v>1854</v>
      </c>
      <c r="CF410" s="2" t="s">
        <v>1844</v>
      </c>
      <c r="CG410" s="2" t="s">
        <v>5131</v>
      </c>
      <c r="CH410" s="2" t="s">
        <v>1844</v>
      </c>
      <c r="CI410" s="2" t="s">
        <v>55</v>
      </c>
      <c r="CJ410" s="2" t="s">
        <v>1844</v>
      </c>
      <c r="CK410" s="2" t="s">
        <v>5132</v>
      </c>
      <c r="CL410" s="2" t="s">
        <v>1844</v>
      </c>
      <c r="CM410" s="2" t="s">
        <v>1844</v>
      </c>
      <c r="CN410" s="2" t="s">
        <v>1851</v>
      </c>
      <c r="CO410" s="2" t="s">
        <v>1855</v>
      </c>
      <c r="CP410" s="2" t="s">
        <v>1844</v>
      </c>
      <c r="CQ410" s="2" t="s">
        <v>1844</v>
      </c>
      <c r="CR410" s="2" t="s">
        <v>1847</v>
      </c>
      <c r="CS410" s="2" t="s">
        <v>1876</v>
      </c>
      <c r="CT410" s="2" t="s">
        <v>1844</v>
      </c>
      <c r="CU410" s="2" t="s">
        <v>5133</v>
      </c>
      <c r="CV410" s="2" t="s">
        <v>5134</v>
      </c>
      <c r="CW410" s="3">
        <v>45348</v>
      </c>
      <c r="CX410" s="3">
        <v>45332</v>
      </c>
      <c r="CY410" s="3">
        <v>45311</v>
      </c>
      <c r="CZ410" s="28">
        <v>430475</v>
      </c>
      <c r="DA410" s="4">
        <v>0</v>
      </c>
      <c r="DB410" s="3"/>
      <c r="DC410" s="3"/>
      <c r="DD410" s="3">
        <v>45348</v>
      </c>
      <c r="DE410" s="3">
        <v>45311</v>
      </c>
      <c r="DF410" s="3"/>
      <c r="DG410" s="3">
        <v>45348</v>
      </c>
      <c r="DH410" s="3"/>
      <c r="DI410" s="3">
        <v>45332</v>
      </c>
      <c r="DJ410" s="3">
        <v>45498</v>
      </c>
      <c r="DK410" s="28">
        <v>0</v>
      </c>
      <c r="DL410" s="3"/>
      <c r="DM410" s="28">
        <v>0</v>
      </c>
      <c r="DN410" s="28">
        <v>0</v>
      </c>
      <c r="DO410" s="3">
        <v>45348</v>
      </c>
      <c r="DP410" s="2" t="s">
        <v>5135</v>
      </c>
      <c r="DQ410" s="28">
        <v>0</v>
      </c>
      <c r="DR410" s="28">
        <v>0</v>
      </c>
      <c r="DS410" s="28">
        <v>0</v>
      </c>
      <c r="DT410" s="28">
        <v>430475</v>
      </c>
      <c r="DU410" s="2" t="s">
        <v>1844</v>
      </c>
    </row>
    <row r="411" spans="1:125" x14ac:dyDescent="0.25">
      <c r="A411" s="2" t="s">
        <v>4474</v>
      </c>
      <c r="B411" s="2" t="s">
        <v>1279</v>
      </c>
      <c r="C411" s="2" t="s">
        <v>238</v>
      </c>
      <c r="D411" s="2" t="s">
        <v>239</v>
      </c>
      <c r="E411" s="2" t="s">
        <v>1642</v>
      </c>
      <c r="F411" s="2" t="s">
        <v>5754</v>
      </c>
      <c r="G411" s="2" t="s">
        <v>10</v>
      </c>
      <c r="H411" s="2" t="s">
        <v>60</v>
      </c>
      <c r="I411" s="2" t="s">
        <v>5121</v>
      </c>
      <c r="J411" s="2" t="s">
        <v>5122</v>
      </c>
      <c r="K411" s="2" t="s">
        <v>1281</v>
      </c>
      <c r="L411" s="2" t="s">
        <v>5139</v>
      </c>
      <c r="M411" s="2" t="s">
        <v>4473</v>
      </c>
      <c r="N411" s="2" t="s">
        <v>1646</v>
      </c>
      <c r="O411" s="2" t="s">
        <v>1846</v>
      </c>
      <c r="P411" s="2" t="s">
        <v>1844</v>
      </c>
      <c r="Q411" s="2" t="s">
        <v>1299</v>
      </c>
      <c r="R411" s="2" t="s">
        <v>1844</v>
      </c>
      <c r="S411" s="2" t="s">
        <v>1844</v>
      </c>
      <c r="T411" s="2" t="s">
        <v>1278</v>
      </c>
      <c r="U411" s="2" t="s">
        <v>1844</v>
      </c>
      <c r="V411" s="2" t="s">
        <v>1844</v>
      </c>
      <c r="W411" s="2" t="s">
        <v>5125</v>
      </c>
      <c r="X411" s="2" t="s">
        <v>5126</v>
      </c>
      <c r="Y411" s="2" t="s">
        <v>1856</v>
      </c>
      <c r="Z411" s="2" t="s">
        <v>1281</v>
      </c>
      <c r="AA411" s="2" t="s">
        <v>1281</v>
      </c>
      <c r="AB411" s="2" t="s">
        <v>5127</v>
      </c>
      <c r="AC411" s="2" t="s">
        <v>1852</v>
      </c>
      <c r="AD411" s="2" t="s">
        <v>1844</v>
      </c>
      <c r="AE411" s="2" t="s">
        <v>1844</v>
      </c>
      <c r="AF411" s="2" t="s">
        <v>1844</v>
      </c>
      <c r="AG411" s="2" t="s">
        <v>1844</v>
      </c>
      <c r="AH411" s="2" t="s">
        <v>1844</v>
      </c>
      <c r="AI411" s="2" t="s">
        <v>1844</v>
      </c>
      <c r="AJ411" s="2" t="s">
        <v>1281</v>
      </c>
      <c r="AK411" s="2" t="s">
        <v>1844</v>
      </c>
      <c r="AL411" s="2" t="s">
        <v>185</v>
      </c>
      <c r="AM411" s="2" t="s">
        <v>1844</v>
      </c>
      <c r="AN411" s="2" t="s">
        <v>1844</v>
      </c>
      <c r="AO411" s="2" t="s">
        <v>1857</v>
      </c>
      <c r="AP411" s="2" t="s">
        <v>1857</v>
      </c>
      <c r="AQ411" s="2" t="s">
        <v>1844</v>
      </c>
      <c r="AR411" s="2" t="s">
        <v>1844</v>
      </c>
      <c r="AS411" s="2" t="s">
        <v>1844</v>
      </c>
      <c r="AT411" s="2" t="s">
        <v>1844</v>
      </c>
      <c r="AU411" s="2" t="s">
        <v>1844</v>
      </c>
      <c r="AV411" s="2" t="s">
        <v>1281</v>
      </c>
      <c r="AW411" s="2" t="s">
        <v>5128</v>
      </c>
      <c r="AX411" s="2" t="s">
        <v>1844</v>
      </c>
      <c r="AY411" s="2" t="s">
        <v>1752</v>
      </c>
      <c r="AZ411" s="2" t="s">
        <v>2283</v>
      </c>
      <c r="BA411" s="2" t="s">
        <v>1844</v>
      </c>
      <c r="BB411" s="2" t="s">
        <v>1844</v>
      </c>
      <c r="BC411" s="2" t="s">
        <v>1844</v>
      </c>
      <c r="BD411" s="2" t="s">
        <v>1844</v>
      </c>
      <c r="BE411" s="2" t="s">
        <v>5129</v>
      </c>
      <c r="BF411" s="2" t="s">
        <v>1905</v>
      </c>
      <c r="BG411" s="2" t="s">
        <v>1905</v>
      </c>
      <c r="BH411" s="2" t="s">
        <v>4477</v>
      </c>
      <c r="BI411" s="2" t="s">
        <v>1857</v>
      </c>
      <c r="BJ411" s="2" t="s">
        <v>4476</v>
      </c>
      <c r="BK411" s="2" t="s">
        <v>1844</v>
      </c>
      <c r="BL411" s="2" t="s">
        <v>1015</v>
      </c>
      <c r="BM411" s="2" t="s">
        <v>1844</v>
      </c>
      <c r="BN411" s="2" t="s">
        <v>1844</v>
      </c>
      <c r="BO411" s="2" t="s">
        <v>1844</v>
      </c>
      <c r="BP411" s="2" t="s">
        <v>1844</v>
      </c>
      <c r="BQ411" s="2" t="s">
        <v>5187</v>
      </c>
      <c r="BR411" s="2" t="s">
        <v>1844</v>
      </c>
      <c r="BS411" s="2" t="s">
        <v>1844</v>
      </c>
      <c r="BT411" s="2" t="s">
        <v>5770</v>
      </c>
      <c r="BU411" s="2" t="s">
        <v>1844</v>
      </c>
      <c r="BV411" s="2" t="s">
        <v>1844</v>
      </c>
      <c r="BW411" s="2" t="s">
        <v>1844</v>
      </c>
      <c r="BX411" s="2" t="s">
        <v>1844</v>
      </c>
      <c r="BY411" s="2" t="s">
        <v>1844</v>
      </c>
      <c r="BZ411" s="2" t="s">
        <v>1844</v>
      </c>
      <c r="CA411" s="2" t="s">
        <v>1844</v>
      </c>
      <c r="CB411" s="2" t="s">
        <v>1844</v>
      </c>
      <c r="CC411" s="2" t="s">
        <v>1844</v>
      </c>
      <c r="CD411" s="2" t="s">
        <v>1844</v>
      </c>
      <c r="CE411" s="2" t="s">
        <v>1854</v>
      </c>
      <c r="CF411" s="2" t="s">
        <v>1844</v>
      </c>
      <c r="CG411" s="2" t="s">
        <v>5131</v>
      </c>
      <c r="CH411" s="2" t="s">
        <v>1844</v>
      </c>
      <c r="CI411" s="2" t="s">
        <v>240</v>
      </c>
      <c r="CJ411" s="2" t="s">
        <v>1844</v>
      </c>
      <c r="CK411" s="2" t="s">
        <v>5132</v>
      </c>
      <c r="CL411" s="2" t="s">
        <v>1844</v>
      </c>
      <c r="CM411" s="2" t="s">
        <v>1844</v>
      </c>
      <c r="CN411" s="2" t="s">
        <v>1851</v>
      </c>
      <c r="CO411" s="2" t="s">
        <v>1855</v>
      </c>
      <c r="CP411" s="2" t="s">
        <v>1844</v>
      </c>
      <c r="CQ411" s="2" t="s">
        <v>1844</v>
      </c>
      <c r="CR411" s="2" t="s">
        <v>1847</v>
      </c>
      <c r="CS411" s="2" t="s">
        <v>1844</v>
      </c>
      <c r="CT411" s="2" t="s">
        <v>1844</v>
      </c>
      <c r="CU411" s="2" t="s">
        <v>5133</v>
      </c>
      <c r="CV411" s="2" t="s">
        <v>5134</v>
      </c>
      <c r="CW411" s="3">
        <v>45279</v>
      </c>
      <c r="CX411" s="3">
        <v>45279</v>
      </c>
      <c r="CY411" s="3">
        <v>45279</v>
      </c>
      <c r="CZ411" s="28">
        <v>117827</v>
      </c>
      <c r="DA411" s="4">
        <v>0</v>
      </c>
      <c r="DB411" s="3"/>
      <c r="DC411" s="3"/>
      <c r="DD411" s="3">
        <v>45279</v>
      </c>
      <c r="DE411" s="3">
        <v>45278</v>
      </c>
      <c r="DF411" s="3"/>
      <c r="DG411" s="3">
        <v>45279</v>
      </c>
      <c r="DH411" s="3">
        <v>45279</v>
      </c>
      <c r="DI411" s="3">
        <v>45278</v>
      </c>
      <c r="DJ411" s="3">
        <v>45291</v>
      </c>
      <c r="DK411" s="28">
        <v>0</v>
      </c>
      <c r="DL411" s="3"/>
      <c r="DM411" s="28">
        <v>0</v>
      </c>
      <c r="DN411" s="28">
        <v>0</v>
      </c>
      <c r="DO411" s="3">
        <v>45279</v>
      </c>
      <c r="DP411" s="2" t="s">
        <v>5135</v>
      </c>
      <c r="DQ411" s="28">
        <v>0</v>
      </c>
      <c r="DR411" s="28">
        <v>0</v>
      </c>
      <c r="DS411" s="28">
        <v>0</v>
      </c>
      <c r="DT411" s="28">
        <v>117827</v>
      </c>
      <c r="DU411" s="2" t="s">
        <v>1844</v>
      </c>
    </row>
    <row r="412" spans="1:125" x14ac:dyDescent="0.25">
      <c r="A412" s="2" t="s">
        <v>4422</v>
      </c>
      <c r="B412" s="2" t="s">
        <v>1295</v>
      </c>
      <c r="C412" s="2" t="s">
        <v>51</v>
      </c>
      <c r="D412" s="2" t="s">
        <v>52</v>
      </c>
      <c r="E412" s="2" t="s">
        <v>1633</v>
      </c>
      <c r="F412" s="2" t="s">
        <v>5754</v>
      </c>
      <c r="G412" s="2" t="s">
        <v>10</v>
      </c>
      <c r="H412" s="2" t="s">
        <v>60</v>
      </c>
      <c r="I412" s="2" t="s">
        <v>5121</v>
      </c>
      <c r="J412" s="2" t="s">
        <v>5122</v>
      </c>
      <c r="K412" s="2" t="s">
        <v>1281</v>
      </c>
      <c r="L412" s="2" t="s">
        <v>5123</v>
      </c>
      <c r="M412" s="2" t="s">
        <v>4421</v>
      </c>
      <c r="N412" s="2" t="s">
        <v>1646</v>
      </c>
      <c r="O412" s="2" t="s">
        <v>1870</v>
      </c>
      <c r="P412" s="2" t="s">
        <v>1844</v>
      </c>
      <c r="Q412" s="2" t="s">
        <v>1296</v>
      </c>
      <c r="R412" s="2" t="s">
        <v>1844</v>
      </c>
      <c r="S412" s="2" t="s">
        <v>1875</v>
      </c>
      <c r="T412" s="2" t="s">
        <v>1278</v>
      </c>
      <c r="U412" s="2" t="s">
        <v>1844</v>
      </c>
      <c r="V412" s="2" t="s">
        <v>1844</v>
      </c>
      <c r="W412" s="2" t="s">
        <v>5125</v>
      </c>
      <c r="X412" s="2" t="s">
        <v>5126</v>
      </c>
      <c r="Y412" s="2" t="s">
        <v>1871</v>
      </c>
      <c r="Z412" s="2" t="s">
        <v>1281</v>
      </c>
      <c r="AA412" s="2" t="s">
        <v>1281</v>
      </c>
      <c r="AB412" s="2" t="s">
        <v>5127</v>
      </c>
      <c r="AC412" s="2" t="s">
        <v>1852</v>
      </c>
      <c r="AD412" s="2" t="s">
        <v>1844</v>
      </c>
      <c r="AE412" s="2" t="s">
        <v>1844</v>
      </c>
      <c r="AF412" s="2" t="s">
        <v>1873</v>
      </c>
      <c r="AG412" s="2" t="s">
        <v>1844</v>
      </c>
      <c r="AH412" s="2" t="s">
        <v>1844</v>
      </c>
      <c r="AI412" s="2" t="s">
        <v>1844</v>
      </c>
      <c r="AJ412" s="2" t="s">
        <v>1281</v>
      </c>
      <c r="AK412" s="2" t="s">
        <v>1844</v>
      </c>
      <c r="AL412" s="2" t="s">
        <v>53</v>
      </c>
      <c r="AM412" s="2" t="s">
        <v>1844</v>
      </c>
      <c r="AN412" s="2" t="s">
        <v>1844</v>
      </c>
      <c r="AO412" s="2" t="s">
        <v>1857</v>
      </c>
      <c r="AP412" s="2" t="s">
        <v>1857</v>
      </c>
      <c r="AQ412" s="2" t="s">
        <v>1844</v>
      </c>
      <c r="AR412" s="2" t="s">
        <v>1844</v>
      </c>
      <c r="AS412" s="2" t="s">
        <v>1844</v>
      </c>
      <c r="AT412" s="2" t="s">
        <v>1844</v>
      </c>
      <c r="AU412" s="2" t="s">
        <v>1844</v>
      </c>
      <c r="AV412" s="2" t="s">
        <v>1281</v>
      </c>
      <c r="AW412" s="2" t="s">
        <v>5128</v>
      </c>
      <c r="AX412" s="2" t="s">
        <v>1844</v>
      </c>
      <c r="AY412" s="2" t="s">
        <v>1752</v>
      </c>
      <c r="AZ412" s="2" t="s">
        <v>2677</v>
      </c>
      <c r="BA412" s="2" t="s">
        <v>1844</v>
      </c>
      <c r="BB412" s="2" t="s">
        <v>1844</v>
      </c>
      <c r="BC412" s="2" t="s">
        <v>1844</v>
      </c>
      <c r="BD412" s="2" t="s">
        <v>1844</v>
      </c>
      <c r="BE412" s="2" t="s">
        <v>5129</v>
      </c>
      <c r="BF412" s="2" t="s">
        <v>1905</v>
      </c>
      <c r="BG412" s="2" t="s">
        <v>1905</v>
      </c>
      <c r="BH412" s="2" t="s">
        <v>5771</v>
      </c>
      <c r="BI412" s="2" t="s">
        <v>1857</v>
      </c>
      <c r="BJ412" s="2" t="s">
        <v>4424</v>
      </c>
      <c r="BK412" s="2" t="s">
        <v>1844</v>
      </c>
      <c r="BL412" s="2" t="s">
        <v>1025</v>
      </c>
      <c r="BM412" s="2" t="s">
        <v>1844</v>
      </c>
      <c r="BN412" s="2" t="s">
        <v>1872</v>
      </c>
      <c r="BO412" s="2" t="s">
        <v>1844</v>
      </c>
      <c r="BP412" s="2" t="s">
        <v>1844</v>
      </c>
      <c r="BQ412" s="2" t="s">
        <v>5187</v>
      </c>
      <c r="BR412" s="2" t="s">
        <v>1844</v>
      </c>
      <c r="BS412" s="2" t="s">
        <v>1844</v>
      </c>
      <c r="BT412" s="2" t="s">
        <v>5772</v>
      </c>
      <c r="BU412" s="2" t="s">
        <v>1844</v>
      </c>
      <c r="BV412" s="2" t="s">
        <v>1844</v>
      </c>
      <c r="BW412" s="2" t="s">
        <v>1844</v>
      </c>
      <c r="BX412" s="2" t="s">
        <v>1844</v>
      </c>
      <c r="BY412" s="2" t="s">
        <v>1844</v>
      </c>
      <c r="BZ412" s="2" t="s">
        <v>1844</v>
      </c>
      <c r="CA412" s="2" t="s">
        <v>1844</v>
      </c>
      <c r="CB412" s="2" t="s">
        <v>1844</v>
      </c>
      <c r="CC412" s="2" t="s">
        <v>1844</v>
      </c>
      <c r="CD412" s="2" t="s">
        <v>1844</v>
      </c>
      <c r="CE412" s="2" t="s">
        <v>1854</v>
      </c>
      <c r="CF412" s="2" t="s">
        <v>1844</v>
      </c>
      <c r="CG412" s="2" t="s">
        <v>5131</v>
      </c>
      <c r="CH412" s="2" t="s">
        <v>1844</v>
      </c>
      <c r="CI412" s="2" t="s">
        <v>55</v>
      </c>
      <c r="CJ412" s="2" t="s">
        <v>1844</v>
      </c>
      <c r="CK412" s="2" t="s">
        <v>5132</v>
      </c>
      <c r="CL412" s="2" t="s">
        <v>1844</v>
      </c>
      <c r="CM412" s="2" t="s">
        <v>1844</v>
      </c>
      <c r="CN412" s="2" t="s">
        <v>1851</v>
      </c>
      <c r="CO412" s="2" t="s">
        <v>1855</v>
      </c>
      <c r="CP412" s="2" t="s">
        <v>1844</v>
      </c>
      <c r="CQ412" s="2" t="s">
        <v>1844</v>
      </c>
      <c r="CR412" s="2" t="s">
        <v>1847</v>
      </c>
      <c r="CS412" s="2" t="s">
        <v>1876</v>
      </c>
      <c r="CT412" s="2" t="s">
        <v>1844</v>
      </c>
      <c r="CU412" s="2" t="s">
        <v>5133</v>
      </c>
      <c r="CV412" s="2" t="s">
        <v>5134</v>
      </c>
      <c r="CW412" s="3">
        <v>45264</v>
      </c>
      <c r="CX412" s="3">
        <v>45261</v>
      </c>
      <c r="CY412" s="3">
        <v>45261</v>
      </c>
      <c r="CZ412" s="28">
        <v>83408</v>
      </c>
      <c r="DA412" s="4">
        <v>0</v>
      </c>
      <c r="DB412" s="3"/>
      <c r="DC412" s="3"/>
      <c r="DD412" s="3">
        <v>45264</v>
      </c>
      <c r="DE412" s="3">
        <v>45261</v>
      </c>
      <c r="DF412" s="3"/>
      <c r="DG412" s="3">
        <v>45264</v>
      </c>
      <c r="DH412" s="3">
        <v>45261</v>
      </c>
      <c r="DI412" s="3">
        <v>45261</v>
      </c>
      <c r="DJ412" s="3">
        <v>45291</v>
      </c>
      <c r="DK412" s="28">
        <v>0</v>
      </c>
      <c r="DL412" s="3"/>
      <c r="DM412" s="28">
        <v>0</v>
      </c>
      <c r="DN412" s="28">
        <v>0</v>
      </c>
      <c r="DO412" s="3">
        <v>45264</v>
      </c>
      <c r="DP412" s="2" t="s">
        <v>5135</v>
      </c>
      <c r="DQ412" s="28">
        <v>0</v>
      </c>
      <c r="DR412" s="28">
        <v>0</v>
      </c>
      <c r="DS412" s="28">
        <v>0</v>
      </c>
      <c r="DT412" s="28">
        <v>83408</v>
      </c>
      <c r="DU412" s="2" t="s">
        <v>1844</v>
      </c>
    </row>
    <row r="413" spans="1:125" x14ac:dyDescent="0.25">
      <c r="A413" s="2" t="s">
        <v>4674</v>
      </c>
      <c r="B413" s="2" t="s">
        <v>1291</v>
      </c>
      <c r="C413" s="2" t="s">
        <v>405</v>
      </c>
      <c r="D413" s="2" t="s">
        <v>406</v>
      </c>
      <c r="E413" s="2" t="s">
        <v>1677</v>
      </c>
      <c r="F413" s="2" t="s">
        <v>5754</v>
      </c>
      <c r="G413" s="2" t="s">
        <v>10</v>
      </c>
      <c r="H413" s="2" t="s">
        <v>8</v>
      </c>
      <c r="I413" s="2" t="s">
        <v>5121</v>
      </c>
      <c r="J413" s="2" t="s">
        <v>5122</v>
      </c>
      <c r="K413" s="2" t="s">
        <v>1281</v>
      </c>
      <c r="L413" s="2" t="s">
        <v>5148</v>
      </c>
      <c r="M413" s="2" t="s">
        <v>4673</v>
      </c>
      <c r="N413" s="2" t="s">
        <v>1646</v>
      </c>
      <c r="O413" s="2" t="s">
        <v>1844</v>
      </c>
      <c r="P413" s="2" t="s">
        <v>1844</v>
      </c>
      <c r="Q413" s="2" t="s">
        <v>1299</v>
      </c>
      <c r="R413" s="2" t="s">
        <v>1844</v>
      </c>
      <c r="S413" s="2" t="s">
        <v>1844</v>
      </c>
      <c r="T413" s="2" t="s">
        <v>1278</v>
      </c>
      <c r="U413" s="2" t="s">
        <v>1844</v>
      </c>
      <c r="V413" s="2" t="s">
        <v>1844</v>
      </c>
      <c r="W413" s="2" t="s">
        <v>5125</v>
      </c>
      <c r="X413" s="2" t="s">
        <v>5126</v>
      </c>
      <c r="Y413" s="2" t="s">
        <v>1866</v>
      </c>
      <c r="Z413" s="2" t="s">
        <v>1281</v>
      </c>
      <c r="AA413" s="2" t="s">
        <v>1281</v>
      </c>
      <c r="AB413" s="2" t="s">
        <v>5127</v>
      </c>
      <c r="AC413" s="2" t="s">
        <v>1852</v>
      </c>
      <c r="AD413" s="2" t="s">
        <v>1844</v>
      </c>
      <c r="AE413" s="2" t="s">
        <v>1844</v>
      </c>
      <c r="AF413" s="2" t="s">
        <v>1844</v>
      </c>
      <c r="AG413" s="2" t="s">
        <v>1844</v>
      </c>
      <c r="AH413" s="2" t="s">
        <v>1844</v>
      </c>
      <c r="AI413" s="2" t="s">
        <v>1844</v>
      </c>
      <c r="AJ413" s="2" t="s">
        <v>1281</v>
      </c>
      <c r="AK413" s="2" t="s">
        <v>1844</v>
      </c>
      <c r="AL413" s="2" t="s">
        <v>154</v>
      </c>
      <c r="AM413" s="2" t="s">
        <v>1844</v>
      </c>
      <c r="AN413" s="2" t="s">
        <v>1844</v>
      </c>
      <c r="AO413" s="2" t="s">
        <v>1857</v>
      </c>
      <c r="AP413" s="2" t="s">
        <v>1857</v>
      </c>
      <c r="AQ413" s="2" t="s">
        <v>1844</v>
      </c>
      <c r="AR413" s="2" t="s">
        <v>1844</v>
      </c>
      <c r="AS413" s="2" t="s">
        <v>1844</v>
      </c>
      <c r="AT413" s="2" t="s">
        <v>1844</v>
      </c>
      <c r="AU413" s="2" t="s">
        <v>1844</v>
      </c>
      <c r="AV413" s="2" t="s">
        <v>1281</v>
      </c>
      <c r="AW413" s="2" t="s">
        <v>5128</v>
      </c>
      <c r="AX413" s="2" t="s">
        <v>1844</v>
      </c>
      <c r="AY413" s="2" t="s">
        <v>1752</v>
      </c>
      <c r="AZ413" s="2" t="s">
        <v>4675</v>
      </c>
      <c r="BA413" s="2" t="s">
        <v>1844</v>
      </c>
      <c r="BB413" s="2" t="s">
        <v>1844</v>
      </c>
      <c r="BC413" s="2" t="s">
        <v>1844</v>
      </c>
      <c r="BD413" s="2" t="s">
        <v>1844</v>
      </c>
      <c r="BE413" s="2" t="s">
        <v>5129</v>
      </c>
      <c r="BF413" s="2" t="s">
        <v>1905</v>
      </c>
      <c r="BG413" s="2" t="s">
        <v>1905</v>
      </c>
      <c r="BH413" s="2" t="s">
        <v>5773</v>
      </c>
      <c r="BI413" s="2" t="s">
        <v>1857</v>
      </c>
      <c r="BJ413" s="2" t="s">
        <v>2239</v>
      </c>
      <c r="BK413" s="2" t="s">
        <v>1844</v>
      </c>
      <c r="BL413" s="2" t="s">
        <v>1025</v>
      </c>
      <c r="BM413" s="2" t="s">
        <v>1844</v>
      </c>
      <c r="BN413" s="2" t="s">
        <v>1844</v>
      </c>
      <c r="BO413" s="2" t="s">
        <v>1844</v>
      </c>
      <c r="BP413" s="2" t="s">
        <v>1844</v>
      </c>
      <c r="BQ413" s="2" t="s">
        <v>1292</v>
      </c>
      <c r="BR413" s="2" t="s">
        <v>1844</v>
      </c>
      <c r="BS413" s="2" t="s">
        <v>1844</v>
      </c>
      <c r="BT413" s="2" t="s">
        <v>5774</v>
      </c>
      <c r="BU413" s="2" t="s">
        <v>1844</v>
      </c>
      <c r="BV413" s="2" t="s">
        <v>1844</v>
      </c>
      <c r="BW413" s="2" t="s">
        <v>1844</v>
      </c>
      <c r="BX413" s="2" t="s">
        <v>1844</v>
      </c>
      <c r="BY413" s="2" t="s">
        <v>1844</v>
      </c>
      <c r="BZ413" s="2" t="s">
        <v>1844</v>
      </c>
      <c r="CA413" s="2" t="s">
        <v>1844</v>
      </c>
      <c r="CB413" s="2" t="s">
        <v>1844</v>
      </c>
      <c r="CC413" s="2" t="s">
        <v>1844</v>
      </c>
      <c r="CD413" s="2" t="s">
        <v>1844</v>
      </c>
      <c r="CE413" s="2" t="s">
        <v>1854</v>
      </c>
      <c r="CF413" s="2" t="s">
        <v>1844</v>
      </c>
      <c r="CG413" s="2" t="s">
        <v>5131</v>
      </c>
      <c r="CH413" s="2" t="s">
        <v>1844</v>
      </c>
      <c r="CI413" s="2" t="s">
        <v>155</v>
      </c>
      <c r="CJ413" s="2" t="s">
        <v>1844</v>
      </c>
      <c r="CK413" s="2" t="s">
        <v>5132</v>
      </c>
      <c r="CL413" s="2" t="s">
        <v>1844</v>
      </c>
      <c r="CM413" s="2" t="s">
        <v>1844</v>
      </c>
      <c r="CN413" s="2" t="s">
        <v>1851</v>
      </c>
      <c r="CO413" s="2" t="s">
        <v>1855</v>
      </c>
      <c r="CP413" s="2" t="s">
        <v>1844</v>
      </c>
      <c r="CQ413" s="2" t="s">
        <v>1844</v>
      </c>
      <c r="CR413" s="2" t="s">
        <v>1844</v>
      </c>
      <c r="CS413" s="2" t="s">
        <v>1844</v>
      </c>
      <c r="CT413" s="2" t="s">
        <v>1844</v>
      </c>
      <c r="CU413" s="2" t="s">
        <v>5133</v>
      </c>
      <c r="CV413" s="2" t="s">
        <v>5134</v>
      </c>
      <c r="CW413" s="3">
        <v>45372</v>
      </c>
      <c r="CX413" s="3">
        <v>45372</v>
      </c>
      <c r="CY413" s="3">
        <v>45372</v>
      </c>
      <c r="CZ413" s="28">
        <v>229588</v>
      </c>
      <c r="DA413" s="4">
        <v>0</v>
      </c>
      <c r="DB413" s="3"/>
      <c r="DC413" s="3"/>
      <c r="DD413" s="3">
        <v>45372</v>
      </c>
      <c r="DE413" s="3">
        <v>45372</v>
      </c>
      <c r="DF413" s="3"/>
      <c r="DG413" s="3">
        <v>45373</v>
      </c>
      <c r="DH413" s="3">
        <v>45372</v>
      </c>
      <c r="DI413" s="3">
        <v>45372</v>
      </c>
      <c r="DJ413" s="3">
        <v>45498</v>
      </c>
      <c r="DK413" s="28">
        <v>0</v>
      </c>
      <c r="DL413" s="3"/>
      <c r="DM413" s="28">
        <v>0</v>
      </c>
      <c r="DN413" s="28">
        <v>0</v>
      </c>
      <c r="DO413" s="3">
        <v>45372</v>
      </c>
      <c r="DP413" s="2" t="s">
        <v>5135</v>
      </c>
      <c r="DQ413" s="28">
        <v>0</v>
      </c>
      <c r="DR413" s="28">
        <v>0</v>
      </c>
      <c r="DS413" s="28">
        <v>0</v>
      </c>
      <c r="DT413" s="28">
        <v>229588</v>
      </c>
      <c r="DU413" s="2" t="s">
        <v>1844</v>
      </c>
    </row>
    <row r="414" spans="1:125" x14ac:dyDescent="0.25">
      <c r="A414" s="2" t="s">
        <v>4666</v>
      </c>
      <c r="B414" s="2" t="s">
        <v>1291</v>
      </c>
      <c r="C414" s="2" t="s">
        <v>405</v>
      </c>
      <c r="D414" s="2" t="s">
        <v>406</v>
      </c>
      <c r="E414" s="2" t="s">
        <v>1676</v>
      </c>
      <c r="F414" s="2" t="s">
        <v>5754</v>
      </c>
      <c r="G414" s="2" t="s">
        <v>10</v>
      </c>
      <c r="H414" s="2" t="s">
        <v>8</v>
      </c>
      <c r="I414" s="2" t="s">
        <v>5121</v>
      </c>
      <c r="J414" s="2" t="s">
        <v>5122</v>
      </c>
      <c r="K414" s="2" t="s">
        <v>1281</v>
      </c>
      <c r="L414" s="2" t="s">
        <v>5148</v>
      </c>
      <c r="M414" s="2" t="s">
        <v>4665</v>
      </c>
      <c r="N414" s="2" t="s">
        <v>1646</v>
      </c>
      <c r="O414" s="2" t="s">
        <v>1844</v>
      </c>
      <c r="P414" s="2" t="s">
        <v>1844</v>
      </c>
      <c r="Q414" s="2" t="s">
        <v>1299</v>
      </c>
      <c r="R414" s="2" t="s">
        <v>1844</v>
      </c>
      <c r="S414" s="2" t="s">
        <v>1844</v>
      </c>
      <c r="T414" s="2" t="s">
        <v>1278</v>
      </c>
      <c r="U414" s="2" t="s">
        <v>1844</v>
      </c>
      <c r="V414" s="2" t="s">
        <v>1844</v>
      </c>
      <c r="W414" s="2" t="s">
        <v>5125</v>
      </c>
      <c r="X414" s="2" t="s">
        <v>5126</v>
      </c>
      <c r="Y414" s="2" t="s">
        <v>1866</v>
      </c>
      <c r="Z414" s="2" t="s">
        <v>1281</v>
      </c>
      <c r="AA414" s="2" t="s">
        <v>1281</v>
      </c>
      <c r="AB414" s="2" t="s">
        <v>5127</v>
      </c>
      <c r="AC414" s="2" t="s">
        <v>1852</v>
      </c>
      <c r="AD414" s="2" t="s">
        <v>1844</v>
      </c>
      <c r="AE414" s="2" t="s">
        <v>1844</v>
      </c>
      <c r="AF414" s="2" t="s">
        <v>1844</v>
      </c>
      <c r="AG414" s="2" t="s">
        <v>1844</v>
      </c>
      <c r="AH414" s="2" t="s">
        <v>1844</v>
      </c>
      <c r="AI414" s="2" t="s">
        <v>1844</v>
      </c>
      <c r="AJ414" s="2" t="s">
        <v>1281</v>
      </c>
      <c r="AK414" s="2" t="s">
        <v>1844</v>
      </c>
      <c r="AL414" s="2" t="s">
        <v>154</v>
      </c>
      <c r="AM414" s="2" t="s">
        <v>1844</v>
      </c>
      <c r="AN414" s="2" t="s">
        <v>1844</v>
      </c>
      <c r="AO414" s="2" t="s">
        <v>1857</v>
      </c>
      <c r="AP414" s="2" t="s">
        <v>1857</v>
      </c>
      <c r="AQ414" s="2" t="s">
        <v>1844</v>
      </c>
      <c r="AR414" s="2" t="s">
        <v>1844</v>
      </c>
      <c r="AS414" s="2" t="s">
        <v>1844</v>
      </c>
      <c r="AT414" s="2" t="s">
        <v>1844</v>
      </c>
      <c r="AU414" s="2" t="s">
        <v>1844</v>
      </c>
      <c r="AV414" s="2" t="s">
        <v>1281</v>
      </c>
      <c r="AW414" s="2" t="s">
        <v>5128</v>
      </c>
      <c r="AX414" s="2" t="s">
        <v>1844</v>
      </c>
      <c r="AY414" s="2" t="s">
        <v>1752</v>
      </c>
      <c r="AZ414" s="2" t="s">
        <v>4668</v>
      </c>
      <c r="BA414" s="2" t="s">
        <v>1844</v>
      </c>
      <c r="BB414" s="2" t="s">
        <v>1844</v>
      </c>
      <c r="BC414" s="2" t="s">
        <v>1844</v>
      </c>
      <c r="BD414" s="2" t="s">
        <v>1844</v>
      </c>
      <c r="BE414" s="2" t="s">
        <v>5129</v>
      </c>
      <c r="BF414" s="2" t="s">
        <v>1905</v>
      </c>
      <c r="BG414" s="2" t="s">
        <v>1905</v>
      </c>
      <c r="BH414" s="2" t="s">
        <v>3252</v>
      </c>
      <c r="BI414" s="2" t="s">
        <v>1857</v>
      </c>
      <c r="BJ414" s="2" t="s">
        <v>4669</v>
      </c>
      <c r="BK414" s="2" t="s">
        <v>1844</v>
      </c>
      <c r="BL414" s="2" t="s">
        <v>1025</v>
      </c>
      <c r="BM414" s="2" t="s">
        <v>1844</v>
      </c>
      <c r="BN414" s="2" t="s">
        <v>1844</v>
      </c>
      <c r="BO414" s="2" t="s">
        <v>1844</v>
      </c>
      <c r="BP414" s="2" t="s">
        <v>1844</v>
      </c>
      <c r="BQ414" s="2" t="s">
        <v>1292</v>
      </c>
      <c r="BR414" s="2" t="s">
        <v>1844</v>
      </c>
      <c r="BS414" s="2" t="s">
        <v>1844</v>
      </c>
      <c r="BT414" s="2" t="s">
        <v>5775</v>
      </c>
      <c r="BU414" s="2" t="s">
        <v>1844</v>
      </c>
      <c r="BV414" s="2" t="s">
        <v>1844</v>
      </c>
      <c r="BW414" s="2" t="s">
        <v>1844</v>
      </c>
      <c r="BX414" s="2" t="s">
        <v>1844</v>
      </c>
      <c r="BY414" s="2" t="s">
        <v>1844</v>
      </c>
      <c r="BZ414" s="2" t="s">
        <v>1844</v>
      </c>
      <c r="CA414" s="2" t="s">
        <v>1844</v>
      </c>
      <c r="CB414" s="2" t="s">
        <v>1844</v>
      </c>
      <c r="CC414" s="2" t="s">
        <v>1844</v>
      </c>
      <c r="CD414" s="2" t="s">
        <v>1844</v>
      </c>
      <c r="CE414" s="2" t="s">
        <v>1854</v>
      </c>
      <c r="CF414" s="2" t="s">
        <v>1844</v>
      </c>
      <c r="CG414" s="2" t="s">
        <v>5131</v>
      </c>
      <c r="CH414" s="2" t="s">
        <v>1844</v>
      </c>
      <c r="CI414" s="2" t="s">
        <v>155</v>
      </c>
      <c r="CJ414" s="2" t="s">
        <v>1844</v>
      </c>
      <c r="CK414" s="2" t="s">
        <v>5132</v>
      </c>
      <c r="CL414" s="2" t="s">
        <v>1844</v>
      </c>
      <c r="CM414" s="2" t="s">
        <v>1844</v>
      </c>
      <c r="CN414" s="2" t="s">
        <v>1851</v>
      </c>
      <c r="CO414" s="2" t="s">
        <v>1855</v>
      </c>
      <c r="CP414" s="2" t="s">
        <v>1844</v>
      </c>
      <c r="CQ414" s="2" t="s">
        <v>1844</v>
      </c>
      <c r="CR414" s="2" t="s">
        <v>1844</v>
      </c>
      <c r="CS414" s="2" t="s">
        <v>1844</v>
      </c>
      <c r="CT414" s="2" t="s">
        <v>1844</v>
      </c>
      <c r="CU414" s="2" t="s">
        <v>5133</v>
      </c>
      <c r="CV414" s="2" t="s">
        <v>5134</v>
      </c>
      <c r="CW414" s="3">
        <v>45370</v>
      </c>
      <c r="CX414" s="3">
        <v>45370</v>
      </c>
      <c r="CY414" s="3">
        <v>45370</v>
      </c>
      <c r="CZ414" s="28">
        <v>143492</v>
      </c>
      <c r="DA414" s="4">
        <v>0</v>
      </c>
      <c r="DB414" s="3"/>
      <c r="DC414" s="3"/>
      <c r="DD414" s="3">
        <v>45370</v>
      </c>
      <c r="DE414" s="3">
        <v>45370</v>
      </c>
      <c r="DF414" s="3"/>
      <c r="DG414" s="3">
        <v>45371</v>
      </c>
      <c r="DH414" s="3">
        <v>45370</v>
      </c>
      <c r="DI414" s="3">
        <v>45370</v>
      </c>
      <c r="DJ414" s="3">
        <v>45498</v>
      </c>
      <c r="DK414" s="28">
        <v>0</v>
      </c>
      <c r="DL414" s="3"/>
      <c r="DM414" s="28">
        <v>0</v>
      </c>
      <c r="DN414" s="28">
        <v>0</v>
      </c>
      <c r="DO414" s="3">
        <v>45370</v>
      </c>
      <c r="DP414" s="2" t="s">
        <v>5135</v>
      </c>
      <c r="DQ414" s="28">
        <v>0</v>
      </c>
      <c r="DR414" s="28">
        <v>0</v>
      </c>
      <c r="DS414" s="28">
        <v>0</v>
      </c>
      <c r="DT414" s="28">
        <v>143492</v>
      </c>
      <c r="DU414" s="2" t="s">
        <v>1844</v>
      </c>
    </row>
    <row r="415" spans="1:125" x14ac:dyDescent="0.25">
      <c r="A415" s="2" t="s">
        <v>4598</v>
      </c>
      <c r="B415" s="2" t="s">
        <v>1295</v>
      </c>
      <c r="C415" s="2" t="s">
        <v>51</v>
      </c>
      <c r="D415" s="2" t="s">
        <v>52</v>
      </c>
      <c r="E415" s="2" t="s">
        <v>1667</v>
      </c>
      <c r="F415" s="2" t="s">
        <v>5754</v>
      </c>
      <c r="G415" s="2" t="s">
        <v>10</v>
      </c>
      <c r="H415" s="2" t="s">
        <v>60</v>
      </c>
      <c r="I415" s="2" t="s">
        <v>5121</v>
      </c>
      <c r="J415" s="2" t="s">
        <v>5122</v>
      </c>
      <c r="K415" s="2" t="s">
        <v>1281</v>
      </c>
      <c r="L415" s="2" t="s">
        <v>5123</v>
      </c>
      <c r="M415" s="2" t="s">
        <v>4597</v>
      </c>
      <c r="N415" s="2" t="s">
        <v>1646</v>
      </c>
      <c r="O415" s="2" t="s">
        <v>1870</v>
      </c>
      <c r="P415" s="2" t="s">
        <v>1844</v>
      </c>
      <c r="Q415" s="2" t="s">
        <v>1299</v>
      </c>
      <c r="R415" s="2" t="s">
        <v>1844</v>
      </c>
      <c r="S415" s="2" t="s">
        <v>1875</v>
      </c>
      <c r="T415" s="2" t="s">
        <v>1278</v>
      </c>
      <c r="U415" s="2" t="s">
        <v>1844</v>
      </c>
      <c r="V415" s="2" t="s">
        <v>1844</v>
      </c>
      <c r="W415" s="2" t="s">
        <v>5125</v>
      </c>
      <c r="X415" s="2" t="s">
        <v>5126</v>
      </c>
      <c r="Y415" s="2" t="s">
        <v>1871</v>
      </c>
      <c r="Z415" s="2" t="s">
        <v>1281</v>
      </c>
      <c r="AA415" s="2" t="s">
        <v>1281</v>
      </c>
      <c r="AB415" s="2" t="s">
        <v>5127</v>
      </c>
      <c r="AC415" s="2" t="s">
        <v>1852</v>
      </c>
      <c r="AD415" s="2" t="s">
        <v>1844</v>
      </c>
      <c r="AE415" s="2" t="s">
        <v>1844</v>
      </c>
      <c r="AF415" s="2" t="s">
        <v>1873</v>
      </c>
      <c r="AG415" s="2" t="s">
        <v>1844</v>
      </c>
      <c r="AH415" s="2" t="s">
        <v>1844</v>
      </c>
      <c r="AI415" s="2" t="s">
        <v>1844</v>
      </c>
      <c r="AJ415" s="2" t="s">
        <v>1281</v>
      </c>
      <c r="AK415" s="2" t="s">
        <v>1844</v>
      </c>
      <c r="AL415" s="2" t="s">
        <v>53</v>
      </c>
      <c r="AM415" s="2" t="s">
        <v>1844</v>
      </c>
      <c r="AN415" s="2" t="s">
        <v>1844</v>
      </c>
      <c r="AO415" s="2" t="s">
        <v>1857</v>
      </c>
      <c r="AP415" s="2" t="s">
        <v>1857</v>
      </c>
      <c r="AQ415" s="2" t="s">
        <v>1844</v>
      </c>
      <c r="AR415" s="2" t="s">
        <v>1844</v>
      </c>
      <c r="AS415" s="2" t="s">
        <v>1844</v>
      </c>
      <c r="AT415" s="2" t="s">
        <v>1844</v>
      </c>
      <c r="AU415" s="2" t="s">
        <v>1844</v>
      </c>
      <c r="AV415" s="2" t="s">
        <v>1281</v>
      </c>
      <c r="AW415" s="2" t="s">
        <v>5128</v>
      </c>
      <c r="AX415" s="2" t="s">
        <v>1844</v>
      </c>
      <c r="AY415" s="2" t="s">
        <v>1752</v>
      </c>
      <c r="AZ415" s="2" t="s">
        <v>1993</v>
      </c>
      <c r="BA415" s="2" t="s">
        <v>1844</v>
      </c>
      <c r="BB415" s="2" t="s">
        <v>1844</v>
      </c>
      <c r="BC415" s="2" t="s">
        <v>1844</v>
      </c>
      <c r="BD415" s="2" t="s">
        <v>1844</v>
      </c>
      <c r="BE415" s="2" t="s">
        <v>5129</v>
      </c>
      <c r="BF415" s="2" t="s">
        <v>1905</v>
      </c>
      <c r="BG415" s="2" t="s">
        <v>1905</v>
      </c>
      <c r="BH415" s="2" t="s">
        <v>5776</v>
      </c>
      <c r="BI415" s="2" t="s">
        <v>1857</v>
      </c>
      <c r="BJ415" s="2" t="s">
        <v>2921</v>
      </c>
      <c r="BK415" s="2" t="s">
        <v>1844</v>
      </c>
      <c r="BL415" s="2" t="s">
        <v>1025</v>
      </c>
      <c r="BM415" s="2" t="s">
        <v>1844</v>
      </c>
      <c r="BN415" s="2" t="s">
        <v>1872</v>
      </c>
      <c r="BO415" s="2" t="s">
        <v>1844</v>
      </c>
      <c r="BP415" s="2" t="s">
        <v>1844</v>
      </c>
      <c r="BQ415" s="2" t="s">
        <v>1292</v>
      </c>
      <c r="BR415" s="2" t="s">
        <v>1844</v>
      </c>
      <c r="BS415" s="2" t="s">
        <v>1844</v>
      </c>
      <c r="BT415" s="2" t="s">
        <v>5777</v>
      </c>
      <c r="BU415" s="2" t="s">
        <v>1844</v>
      </c>
      <c r="BV415" s="2" t="s">
        <v>1844</v>
      </c>
      <c r="BW415" s="2" t="s">
        <v>1844</v>
      </c>
      <c r="BX415" s="2" t="s">
        <v>1844</v>
      </c>
      <c r="BY415" s="2" t="s">
        <v>1844</v>
      </c>
      <c r="BZ415" s="2" t="s">
        <v>1844</v>
      </c>
      <c r="CA415" s="2" t="s">
        <v>1844</v>
      </c>
      <c r="CB415" s="2" t="s">
        <v>1844</v>
      </c>
      <c r="CC415" s="2" t="s">
        <v>1844</v>
      </c>
      <c r="CD415" s="2" t="s">
        <v>1844</v>
      </c>
      <c r="CE415" s="2" t="s">
        <v>1854</v>
      </c>
      <c r="CF415" s="2" t="s">
        <v>1844</v>
      </c>
      <c r="CG415" s="2" t="s">
        <v>5131</v>
      </c>
      <c r="CH415" s="2" t="s">
        <v>1844</v>
      </c>
      <c r="CI415" s="2" t="s">
        <v>55</v>
      </c>
      <c r="CJ415" s="2" t="s">
        <v>1844</v>
      </c>
      <c r="CK415" s="2" t="s">
        <v>5132</v>
      </c>
      <c r="CL415" s="2" t="s">
        <v>1844</v>
      </c>
      <c r="CM415" s="2" t="s">
        <v>1844</v>
      </c>
      <c r="CN415" s="2" t="s">
        <v>1851</v>
      </c>
      <c r="CO415" s="2" t="s">
        <v>1855</v>
      </c>
      <c r="CP415" s="2" t="s">
        <v>1844</v>
      </c>
      <c r="CQ415" s="2" t="s">
        <v>1844</v>
      </c>
      <c r="CR415" s="2" t="s">
        <v>1847</v>
      </c>
      <c r="CS415" s="2" t="s">
        <v>1876</v>
      </c>
      <c r="CT415" s="2" t="s">
        <v>1844</v>
      </c>
      <c r="CU415" s="2" t="s">
        <v>5133</v>
      </c>
      <c r="CV415" s="2" t="s">
        <v>5134</v>
      </c>
      <c r="CW415" s="3">
        <v>45337</v>
      </c>
      <c r="CX415" s="3">
        <v>45335</v>
      </c>
      <c r="CY415" s="3">
        <v>45337</v>
      </c>
      <c r="CZ415" s="28">
        <v>2668943</v>
      </c>
      <c r="DA415" s="4">
        <v>0</v>
      </c>
      <c r="DB415" s="3"/>
      <c r="DC415" s="3"/>
      <c r="DD415" s="3">
        <v>45337</v>
      </c>
      <c r="DE415" s="3">
        <v>45335</v>
      </c>
      <c r="DF415" s="3"/>
      <c r="DG415" s="3">
        <v>45337</v>
      </c>
      <c r="DH415" s="3">
        <v>45335</v>
      </c>
      <c r="DI415" s="3">
        <v>45335</v>
      </c>
      <c r="DJ415" s="3">
        <v>45498</v>
      </c>
      <c r="DK415" s="28">
        <v>0</v>
      </c>
      <c r="DL415" s="3"/>
      <c r="DM415" s="28">
        <v>0</v>
      </c>
      <c r="DN415" s="28">
        <v>0</v>
      </c>
      <c r="DO415" s="3">
        <v>45337</v>
      </c>
      <c r="DP415" s="2" t="s">
        <v>5135</v>
      </c>
      <c r="DQ415" s="28">
        <v>0</v>
      </c>
      <c r="DR415" s="28">
        <v>0</v>
      </c>
      <c r="DS415" s="28">
        <v>0</v>
      </c>
      <c r="DT415" s="28">
        <v>2668943</v>
      </c>
      <c r="DU415" s="2" t="s">
        <v>1844</v>
      </c>
    </row>
    <row r="416" spans="1:125" x14ac:dyDescent="0.25">
      <c r="A416" s="2" t="s">
        <v>3391</v>
      </c>
      <c r="B416" s="2" t="s">
        <v>1279</v>
      </c>
      <c r="C416" s="2" t="s">
        <v>183</v>
      </c>
      <c r="D416" s="2" t="s">
        <v>184</v>
      </c>
      <c r="E416" s="2" t="s">
        <v>1499</v>
      </c>
      <c r="F416" s="2" t="s">
        <v>5778</v>
      </c>
      <c r="G416" s="2" t="s">
        <v>10</v>
      </c>
      <c r="H416" s="2" t="s">
        <v>67</v>
      </c>
      <c r="I416" s="2" t="s">
        <v>5121</v>
      </c>
      <c r="J416" s="2" t="s">
        <v>5122</v>
      </c>
      <c r="K416" s="2" t="s">
        <v>1281</v>
      </c>
      <c r="L416" s="2" t="s">
        <v>5148</v>
      </c>
      <c r="M416" s="2" t="s">
        <v>3390</v>
      </c>
      <c r="N416" s="2" t="s">
        <v>1645</v>
      </c>
      <c r="O416" s="2" t="s">
        <v>1887</v>
      </c>
      <c r="P416" s="2" t="s">
        <v>1844</v>
      </c>
      <c r="Q416" s="2" t="s">
        <v>1296</v>
      </c>
      <c r="R416" s="2" t="s">
        <v>1844</v>
      </c>
      <c r="S416" s="2" t="s">
        <v>1844</v>
      </c>
      <c r="T416" s="2" t="s">
        <v>1278</v>
      </c>
      <c r="U416" s="2" t="s">
        <v>1844</v>
      </c>
      <c r="V416" s="2" t="s">
        <v>1844</v>
      </c>
      <c r="W416" s="2" t="s">
        <v>5125</v>
      </c>
      <c r="X416" s="2" t="s">
        <v>5126</v>
      </c>
      <c r="Y416" s="2" t="s">
        <v>1890</v>
      </c>
      <c r="Z416" s="2" t="s">
        <v>1281</v>
      </c>
      <c r="AA416" s="2" t="s">
        <v>1281</v>
      </c>
      <c r="AB416" s="2" t="s">
        <v>5127</v>
      </c>
      <c r="AC416" s="2" t="s">
        <v>1852</v>
      </c>
      <c r="AD416" s="2" t="s">
        <v>1844</v>
      </c>
      <c r="AE416" s="2" t="s">
        <v>1844</v>
      </c>
      <c r="AF416" s="2" t="s">
        <v>1844</v>
      </c>
      <c r="AG416" s="2" t="s">
        <v>1844</v>
      </c>
      <c r="AH416" s="2" t="s">
        <v>1844</v>
      </c>
      <c r="AI416" s="2" t="s">
        <v>1844</v>
      </c>
      <c r="AJ416" s="2" t="s">
        <v>1281</v>
      </c>
      <c r="AK416" s="2" t="s">
        <v>1844</v>
      </c>
      <c r="AL416" s="2" t="s">
        <v>185</v>
      </c>
      <c r="AM416" s="2" t="s">
        <v>1844</v>
      </c>
      <c r="AN416" s="2" t="s">
        <v>1844</v>
      </c>
      <c r="AO416" s="2" t="s">
        <v>1857</v>
      </c>
      <c r="AP416" s="2" t="s">
        <v>1857</v>
      </c>
      <c r="AQ416" s="2" t="s">
        <v>1844</v>
      </c>
      <c r="AR416" s="2" t="s">
        <v>1844</v>
      </c>
      <c r="AS416" s="2" t="s">
        <v>1844</v>
      </c>
      <c r="AT416" s="2" t="s">
        <v>1844</v>
      </c>
      <c r="AU416" s="2" t="s">
        <v>1844</v>
      </c>
      <c r="AV416" s="2" t="s">
        <v>1281</v>
      </c>
      <c r="AW416" s="2" t="s">
        <v>5128</v>
      </c>
      <c r="AX416" s="2" t="s">
        <v>1844</v>
      </c>
      <c r="AY416" s="2" t="s">
        <v>1752</v>
      </c>
      <c r="AZ416" s="2" t="s">
        <v>3196</v>
      </c>
      <c r="BA416" s="2" t="s">
        <v>1844</v>
      </c>
      <c r="BB416" s="2" t="s">
        <v>1844</v>
      </c>
      <c r="BC416" s="2" t="s">
        <v>1844</v>
      </c>
      <c r="BD416" s="2" t="s">
        <v>1844</v>
      </c>
      <c r="BE416" s="2" t="s">
        <v>5129</v>
      </c>
      <c r="BF416" s="2" t="s">
        <v>1857</v>
      </c>
      <c r="BG416" s="2" t="s">
        <v>1857</v>
      </c>
      <c r="BH416" s="2" t="s">
        <v>5779</v>
      </c>
      <c r="BI416" s="2" t="s">
        <v>1857</v>
      </c>
      <c r="BJ416" s="2" t="s">
        <v>2375</v>
      </c>
      <c r="BK416" s="2" t="s">
        <v>1844</v>
      </c>
      <c r="BL416" s="2" t="s">
        <v>1025</v>
      </c>
      <c r="BM416" s="2" t="s">
        <v>1844</v>
      </c>
      <c r="BN416" s="2" t="s">
        <v>1844</v>
      </c>
      <c r="BO416" s="2" t="s">
        <v>1844</v>
      </c>
      <c r="BP416" s="2" t="s">
        <v>1844</v>
      </c>
      <c r="BQ416" s="2" t="s">
        <v>5187</v>
      </c>
      <c r="BR416" s="2" t="s">
        <v>1844</v>
      </c>
      <c r="BS416" s="2" t="s">
        <v>1844</v>
      </c>
      <c r="BT416" s="2" t="s">
        <v>5780</v>
      </c>
      <c r="BU416" s="2" t="s">
        <v>1844</v>
      </c>
      <c r="BV416" s="2" t="s">
        <v>1844</v>
      </c>
      <c r="BW416" s="2" t="s">
        <v>1844</v>
      </c>
      <c r="BX416" s="2" t="s">
        <v>1844</v>
      </c>
      <c r="BY416" s="2" t="s">
        <v>1844</v>
      </c>
      <c r="BZ416" s="2" t="s">
        <v>1844</v>
      </c>
      <c r="CA416" s="2" t="s">
        <v>1844</v>
      </c>
      <c r="CB416" s="2" t="s">
        <v>1844</v>
      </c>
      <c r="CC416" s="2" t="s">
        <v>1844</v>
      </c>
      <c r="CD416" s="2" t="s">
        <v>1844</v>
      </c>
      <c r="CE416" s="2" t="s">
        <v>1854</v>
      </c>
      <c r="CF416" s="2" t="s">
        <v>1844</v>
      </c>
      <c r="CG416" s="2" t="s">
        <v>5131</v>
      </c>
      <c r="CH416" s="2" t="s">
        <v>1844</v>
      </c>
      <c r="CI416" s="2" t="s">
        <v>186</v>
      </c>
      <c r="CJ416" s="2" t="s">
        <v>1844</v>
      </c>
      <c r="CK416" s="2" t="s">
        <v>5132</v>
      </c>
      <c r="CL416" s="2" t="s">
        <v>1844</v>
      </c>
      <c r="CM416" s="2" t="s">
        <v>1844</v>
      </c>
      <c r="CN416" s="2" t="s">
        <v>1851</v>
      </c>
      <c r="CO416" s="2" t="s">
        <v>1855</v>
      </c>
      <c r="CP416" s="2" t="s">
        <v>1844</v>
      </c>
      <c r="CQ416" s="2" t="s">
        <v>1844</v>
      </c>
      <c r="CR416" s="2" t="s">
        <v>1847</v>
      </c>
      <c r="CS416" s="2" t="s">
        <v>1844</v>
      </c>
      <c r="CT416" s="2" t="s">
        <v>1844</v>
      </c>
      <c r="CU416" s="2" t="s">
        <v>5133</v>
      </c>
      <c r="CV416" s="2" t="s">
        <v>5134</v>
      </c>
      <c r="CW416" s="3">
        <v>45014</v>
      </c>
      <c r="CX416" s="3">
        <v>44958</v>
      </c>
      <c r="CY416" s="3">
        <v>44958</v>
      </c>
      <c r="CZ416" s="28">
        <v>13101717</v>
      </c>
      <c r="DA416" s="4">
        <v>0</v>
      </c>
      <c r="DB416" s="3"/>
      <c r="DC416" s="3"/>
      <c r="DD416" s="3">
        <v>44958</v>
      </c>
      <c r="DE416" s="3">
        <v>44957</v>
      </c>
      <c r="DF416" s="3"/>
      <c r="DG416" s="3">
        <v>45071</v>
      </c>
      <c r="DH416" s="3">
        <v>44958</v>
      </c>
      <c r="DI416" s="3">
        <v>44957</v>
      </c>
      <c r="DJ416" s="3">
        <v>45108</v>
      </c>
      <c r="DK416" s="28">
        <v>0</v>
      </c>
      <c r="DL416" s="3"/>
      <c r="DM416" s="28">
        <v>0</v>
      </c>
      <c r="DN416" s="28">
        <v>0</v>
      </c>
      <c r="DO416" s="3">
        <v>45014</v>
      </c>
      <c r="DP416" s="2" t="s">
        <v>5135</v>
      </c>
      <c r="DQ416" s="28">
        <v>10959227</v>
      </c>
      <c r="DR416" s="28">
        <v>0</v>
      </c>
      <c r="DS416" s="28">
        <v>10959227</v>
      </c>
      <c r="DT416" s="28">
        <v>13101717</v>
      </c>
      <c r="DU416" s="2" t="s">
        <v>1844</v>
      </c>
    </row>
    <row r="417" spans="1:125" x14ac:dyDescent="0.25">
      <c r="A417" s="2" t="s">
        <v>3212</v>
      </c>
      <c r="B417" s="2" t="s">
        <v>1291</v>
      </c>
      <c r="C417" s="2" t="s">
        <v>152</v>
      </c>
      <c r="D417" s="2" t="s">
        <v>153</v>
      </c>
      <c r="E417" s="2" t="s">
        <v>1479</v>
      </c>
      <c r="F417" s="2" t="s">
        <v>5781</v>
      </c>
      <c r="G417" s="2" t="s">
        <v>10</v>
      </c>
      <c r="H417" s="2" t="s">
        <v>54</v>
      </c>
      <c r="I417" s="2" t="s">
        <v>5121</v>
      </c>
      <c r="J417" s="2" t="s">
        <v>5122</v>
      </c>
      <c r="K417" s="2" t="s">
        <v>1281</v>
      </c>
      <c r="L417" s="2" t="s">
        <v>5139</v>
      </c>
      <c r="M417" s="2" t="s">
        <v>3211</v>
      </c>
      <c r="N417" s="2" t="s">
        <v>5279</v>
      </c>
      <c r="O417" s="2" t="s">
        <v>2176</v>
      </c>
      <c r="P417" s="2" t="s">
        <v>1844</v>
      </c>
      <c r="Q417" s="2" t="s">
        <v>1292</v>
      </c>
      <c r="R417" s="2" t="s">
        <v>1844</v>
      </c>
      <c r="S417" s="2" t="s">
        <v>1883</v>
      </c>
      <c r="T417" s="2" t="s">
        <v>1278</v>
      </c>
      <c r="U417" s="2" t="s">
        <v>1844</v>
      </c>
      <c r="V417" s="2" t="s">
        <v>1844</v>
      </c>
      <c r="W417" s="2" t="s">
        <v>5125</v>
      </c>
      <c r="X417" s="2" t="s">
        <v>5126</v>
      </c>
      <c r="Y417" s="2" t="s">
        <v>1866</v>
      </c>
      <c r="Z417" s="2" t="s">
        <v>1281</v>
      </c>
      <c r="AA417" s="2" t="s">
        <v>1281</v>
      </c>
      <c r="AB417" s="2" t="s">
        <v>5127</v>
      </c>
      <c r="AC417" s="2" t="s">
        <v>1852</v>
      </c>
      <c r="AD417" s="2" t="s">
        <v>1844</v>
      </c>
      <c r="AE417" s="2" t="s">
        <v>1844</v>
      </c>
      <c r="AF417" s="2" t="s">
        <v>1844</v>
      </c>
      <c r="AG417" s="2" t="s">
        <v>1844</v>
      </c>
      <c r="AH417" s="2" t="s">
        <v>1844</v>
      </c>
      <c r="AI417" s="2" t="s">
        <v>1844</v>
      </c>
      <c r="AJ417" s="2" t="s">
        <v>1281</v>
      </c>
      <c r="AK417" s="2" t="s">
        <v>1844</v>
      </c>
      <c r="AL417" s="2" t="s">
        <v>154</v>
      </c>
      <c r="AM417" s="2" t="s">
        <v>1844</v>
      </c>
      <c r="AN417" s="2" t="s">
        <v>1844</v>
      </c>
      <c r="AO417" s="2" t="s">
        <v>1857</v>
      </c>
      <c r="AP417" s="2" t="s">
        <v>1857</v>
      </c>
      <c r="AQ417" s="2" t="s">
        <v>1844</v>
      </c>
      <c r="AR417" s="2" t="s">
        <v>1844</v>
      </c>
      <c r="AS417" s="2" t="s">
        <v>1844</v>
      </c>
      <c r="AT417" s="2" t="s">
        <v>1844</v>
      </c>
      <c r="AU417" s="2" t="s">
        <v>1844</v>
      </c>
      <c r="AV417" s="2" t="s">
        <v>1281</v>
      </c>
      <c r="AW417" s="2" t="s">
        <v>5128</v>
      </c>
      <c r="AX417" s="2" t="s">
        <v>1844</v>
      </c>
      <c r="AY417" s="2" t="s">
        <v>1752</v>
      </c>
      <c r="AZ417" s="2" t="s">
        <v>2311</v>
      </c>
      <c r="BA417" s="2" t="s">
        <v>1844</v>
      </c>
      <c r="BB417" s="2" t="s">
        <v>1844</v>
      </c>
      <c r="BC417" s="2" t="s">
        <v>1844</v>
      </c>
      <c r="BD417" s="2" t="s">
        <v>1844</v>
      </c>
      <c r="BE417" s="2" t="s">
        <v>5129</v>
      </c>
      <c r="BF417" s="2" t="s">
        <v>2311</v>
      </c>
      <c r="BG417" s="2" t="s">
        <v>1857</v>
      </c>
      <c r="BH417" s="2" t="s">
        <v>5782</v>
      </c>
      <c r="BI417" s="2" t="s">
        <v>1857</v>
      </c>
      <c r="BJ417" s="2" t="s">
        <v>1857</v>
      </c>
      <c r="BK417" s="2" t="s">
        <v>1844</v>
      </c>
      <c r="BL417" s="2" t="s">
        <v>1025</v>
      </c>
      <c r="BM417" s="2" t="s">
        <v>1844</v>
      </c>
      <c r="BN417" s="2" t="s">
        <v>1882</v>
      </c>
      <c r="BO417" s="2" t="s">
        <v>1844</v>
      </c>
      <c r="BP417" s="2" t="s">
        <v>1844</v>
      </c>
      <c r="BQ417" s="2" t="s">
        <v>5187</v>
      </c>
      <c r="BR417" s="2" t="s">
        <v>1844</v>
      </c>
      <c r="BS417" s="2" t="s">
        <v>1844</v>
      </c>
      <c r="BT417" s="2" t="s">
        <v>5783</v>
      </c>
      <c r="BU417" s="2" t="s">
        <v>1844</v>
      </c>
      <c r="BV417" s="2" t="s">
        <v>1844</v>
      </c>
      <c r="BW417" s="2" t="s">
        <v>1844</v>
      </c>
      <c r="BX417" s="2" t="s">
        <v>1844</v>
      </c>
      <c r="BY417" s="2" t="s">
        <v>1844</v>
      </c>
      <c r="BZ417" s="2" t="s">
        <v>1844</v>
      </c>
      <c r="CA417" s="2" t="s">
        <v>1844</v>
      </c>
      <c r="CB417" s="2" t="s">
        <v>1853</v>
      </c>
      <c r="CC417" s="2" t="s">
        <v>1844</v>
      </c>
      <c r="CD417" s="2" t="s">
        <v>1844</v>
      </c>
      <c r="CE417" s="2" t="s">
        <v>1854</v>
      </c>
      <c r="CF417" s="2" t="s">
        <v>1844</v>
      </c>
      <c r="CG417" s="2" t="s">
        <v>1844</v>
      </c>
      <c r="CH417" s="2" t="s">
        <v>1844</v>
      </c>
      <c r="CI417" s="2" t="s">
        <v>155</v>
      </c>
      <c r="CJ417" s="2" t="s">
        <v>1844</v>
      </c>
      <c r="CK417" s="2" t="s">
        <v>5132</v>
      </c>
      <c r="CL417" s="2" t="s">
        <v>1844</v>
      </c>
      <c r="CM417" s="2" t="s">
        <v>1844</v>
      </c>
      <c r="CN417" s="2" t="s">
        <v>1851</v>
      </c>
      <c r="CO417" s="2" t="s">
        <v>1855</v>
      </c>
      <c r="CP417" s="2" t="s">
        <v>1844</v>
      </c>
      <c r="CQ417" s="2" t="s">
        <v>1844</v>
      </c>
      <c r="CR417" s="2" t="s">
        <v>1847</v>
      </c>
      <c r="CS417" s="2" t="s">
        <v>1884</v>
      </c>
      <c r="CT417" s="2" t="s">
        <v>1844</v>
      </c>
      <c r="CU417" s="2" t="s">
        <v>1844</v>
      </c>
      <c r="CV417" s="2" t="s">
        <v>5134</v>
      </c>
      <c r="CW417" s="3">
        <v>44915</v>
      </c>
      <c r="CX417" s="3">
        <v>44915</v>
      </c>
      <c r="CY417" s="3">
        <v>44915</v>
      </c>
      <c r="CZ417" s="28">
        <v>2380184</v>
      </c>
      <c r="DA417" s="4">
        <v>0</v>
      </c>
      <c r="DB417" s="3"/>
      <c r="DC417" s="3"/>
      <c r="DD417" s="3">
        <v>44915</v>
      </c>
      <c r="DE417" s="3">
        <v>44915</v>
      </c>
      <c r="DF417" s="3"/>
      <c r="DG417" s="3">
        <v>44940</v>
      </c>
      <c r="DH417" s="3"/>
      <c r="DI417" s="3">
        <v>44915</v>
      </c>
      <c r="DJ417" s="3">
        <v>45348</v>
      </c>
      <c r="DK417" s="28">
        <v>0</v>
      </c>
      <c r="DL417" s="3"/>
      <c r="DM417" s="28">
        <v>0</v>
      </c>
      <c r="DN417" s="28">
        <v>0</v>
      </c>
      <c r="DO417" s="3">
        <v>44915</v>
      </c>
      <c r="DP417" s="2" t="s">
        <v>5135</v>
      </c>
      <c r="DQ417" s="28">
        <v>1117881</v>
      </c>
      <c r="DR417" s="28">
        <v>0</v>
      </c>
      <c r="DS417" s="28">
        <v>1117881</v>
      </c>
      <c r="DT417" s="28">
        <v>2380184</v>
      </c>
      <c r="DU417" s="2" t="s">
        <v>1844</v>
      </c>
    </row>
    <row r="418" spans="1:125" x14ac:dyDescent="0.25">
      <c r="A418" s="2" t="s">
        <v>2310</v>
      </c>
      <c r="B418" s="2" t="s">
        <v>1279</v>
      </c>
      <c r="C418" s="2" t="s">
        <v>183</v>
      </c>
      <c r="D418" s="2" t="s">
        <v>184</v>
      </c>
      <c r="E418" s="2" t="s">
        <v>1364</v>
      </c>
      <c r="F418" s="2" t="s">
        <v>5784</v>
      </c>
      <c r="G418" s="2" t="s">
        <v>10</v>
      </c>
      <c r="H418" s="2" t="s">
        <v>60</v>
      </c>
      <c r="I418" s="2" t="s">
        <v>5121</v>
      </c>
      <c r="J418" s="2" t="s">
        <v>5122</v>
      </c>
      <c r="K418" s="2" t="s">
        <v>1281</v>
      </c>
      <c r="L418" s="2" t="s">
        <v>5148</v>
      </c>
      <c r="M418" s="2" t="s">
        <v>2309</v>
      </c>
      <c r="N418" s="2" t="s">
        <v>1276</v>
      </c>
      <c r="O418" s="2" t="s">
        <v>1887</v>
      </c>
      <c r="P418" s="2" t="s">
        <v>1844</v>
      </c>
      <c r="Q418" s="2" t="s">
        <v>1299</v>
      </c>
      <c r="R418" s="2" t="s">
        <v>1844</v>
      </c>
      <c r="S418" s="2" t="s">
        <v>1844</v>
      </c>
      <c r="T418" s="2" t="s">
        <v>1278</v>
      </c>
      <c r="U418" s="2" t="s">
        <v>1844</v>
      </c>
      <c r="V418" s="2" t="s">
        <v>1844</v>
      </c>
      <c r="W418" s="2" t="s">
        <v>5125</v>
      </c>
      <c r="X418" s="2" t="s">
        <v>5126</v>
      </c>
      <c r="Y418" s="2" t="s">
        <v>1890</v>
      </c>
      <c r="Z418" s="2" t="s">
        <v>1281</v>
      </c>
      <c r="AA418" s="2" t="s">
        <v>1281</v>
      </c>
      <c r="AB418" s="2" t="s">
        <v>5127</v>
      </c>
      <c r="AC418" s="2" t="s">
        <v>1852</v>
      </c>
      <c r="AD418" s="2" t="s">
        <v>1844</v>
      </c>
      <c r="AE418" s="2" t="s">
        <v>1844</v>
      </c>
      <c r="AF418" s="2" t="s">
        <v>1844</v>
      </c>
      <c r="AG418" s="2" t="s">
        <v>1844</v>
      </c>
      <c r="AH418" s="2" t="s">
        <v>1844</v>
      </c>
      <c r="AI418" s="2" t="s">
        <v>1844</v>
      </c>
      <c r="AJ418" s="2" t="s">
        <v>1281</v>
      </c>
      <c r="AK418" s="2" t="s">
        <v>1844</v>
      </c>
      <c r="AL418" s="2" t="s">
        <v>185</v>
      </c>
      <c r="AM418" s="2" t="s">
        <v>1844</v>
      </c>
      <c r="AN418" s="2" t="s">
        <v>1844</v>
      </c>
      <c r="AO418" s="2" t="s">
        <v>1857</v>
      </c>
      <c r="AP418" s="2" t="s">
        <v>1857</v>
      </c>
      <c r="AQ418" s="2" t="s">
        <v>1844</v>
      </c>
      <c r="AR418" s="2" t="s">
        <v>1844</v>
      </c>
      <c r="AS418" s="2" t="s">
        <v>1844</v>
      </c>
      <c r="AT418" s="2" t="s">
        <v>1844</v>
      </c>
      <c r="AU418" s="2" t="s">
        <v>1844</v>
      </c>
      <c r="AV418" s="2" t="s">
        <v>1281</v>
      </c>
      <c r="AW418" s="2" t="s">
        <v>5128</v>
      </c>
      <c r="AX418" s="2" t="s">
        <v>1844</v>
      </c>
      <c r="AY418" s="2" t="s">
        <v>1752</v>
      </c>
      <c r="AZ418" s="2" t="s">
        <v>2311</v>
      </c>
      <c r="BA418" s="2" t="s">
        <v>1844</v>
      </c>
      <c r="BB418" s="2" t="s">
        <v>1844</v>
      </c>
      <c r="BC418" s="2" t="s">
        <v>1844</v>
      </c>
      <c r="BD418" s="2" t="s">
        <v>1844</v>
      </c>
      <c r="BE418" s="2" t="s">
        <v>5129</v>
      </c>
      <c r="BF418" s="2" t="s">
        <v>2311</v>
      </c>
      <c r="BG418" s="2" t="s">
        <v>2312</v>
      </c>
      <c r="BH418" s="2" t="s">
        <v>5785</v>
      </c>
      <c r="BI418" s="2" t="s">
        <v>1857</v>
      </c>
      <c r="BJ418" s="2" t="s">
        <v>2312</v>
      </c>
      <c r="BK418" s="2" t="s">
        <v>1844</v>
      </c>
      <c r="BL418" s="2" t="s">
        <v>1025</v>
      </c>
      <c r="BM418" s="2" t="s">
        <v>1844</v>
      </c>
      <c r="BN418" s="2" t="s">
        <v>1844</v>
      </c>
      <c r="BO418" s="2" t="s">
        <v>1844</v>
      </c>
      <c r="BP418" s="2" t="s">
        <v>1844</v>
      </c>
      <c r="BQ418" s="2" t="s">
        <v>5187</v>
      </c>
      <c r="BR418" s="2" t="s">
        <v>1844</v>
      </c>
      <c r="BS418" s="2" t="s">
        <v>1844</v>
      </c>
      <c r="BT418" s="2" t="s">
        <v>5786</v>
      </c>
      <c r="BU418" s="2" t="s">
        <v>1844</v>
      </c>
      <c r="BV418" s="2" t="s">
        <v>1844</v>
      </c>
      <c r="BW418" s="2" t="s">
        <v>1844</v>
      </c>
      <c r="BX418" s="2" t="s">
        <v>1844</v>
      </c>
      <c r="BY418" s="2" t="s">
        <v>1844</v>
      </c>
      <c r="BZ418" s="2" t="s">
        <v>1844</v>
      </c>
      <c r="CA418" s="2" t="s">
        <v>1844</v>
      </c>
      <c r="CB418" s="2" t="s">
        <v>1853</v>
      </c>
      <c r="CC418" s="2" t="s">
        <v>1844</v>
      </c>
      <c r="CD418" s="2" t="s">
        <v>1844</v>
      </c>
      <c r="CE418" s="2" t="s">
        <v>1854</v>
      </c>
      <c r="CF418" s="2" t="s">
        <v>1844</v>
      </c>
      <c r="CG418" s="2" t="s">
        <v>5131</v>
      </c>
      <c r="CH418" s="2" t="s">
        <v>1844</v>
      </c>
      <c r="CI418" s="2" t="s">
        <v>186</v>
      </c>
      <c r="CJ418" s="2" t="s">
        <v>1844</v>
      </c>
      <c r="CK418" s="2" t="s">
        <v>5132</v>
      </c>
      <c r="CL418" s="2" t="s">
        <v>1844</v>
      </c>
      <c r="CM418" s="2" t="s">
        <v>1844</v>
      </c>
      <c r="CN418" s="2" t="s">
        <v>1851</v>
      </c>
      <c r="CO418" s="2" t="s">
        <v>1855</v>
      </c>
      <c r="CP418" s="2" t="s">
        <v>1844</v>
      </c>
      <c r="CQ418" s="2" t="s">
        <v>1844</v>
      </c>
      <c r="CR418" s="2" t="s">
        <v>1847</v>
      </c>
      <c r="CS418" s="2" t="s">
        <v>1844</v>
      </c>
      <c r="CT418" s="2" t="s">
        <v>1844</v>
      </c>
      <c r="CU418" s="2" t="s">
        <v>5133</v>
      </c>
      <c r="CV418" s="2" t="s">
        <v>5134</v>
      </c>
      <c r="CW418" s="3">
        <v>44693</v>
      </c>
      <c r="CX418" s="3">
        <v>44693</v>
      </c>
      <c r="CY418" s="3">
        <v>44693</v>
      </c>
      <c r="CZ418" s="28">
        <v>280663</v>
      </c>
      <c r="DA418" s="4">
        <v>0</v>
      </c>
      <c r="DB418" s="3"/>
      <c r="DC418" s="3"/>
      <c r="DD418" s="3">
        <v>44693</v>
      </c>
      <c r="DE418" s="3">
        <v>44693</v>
      </c>
      <c r="DF418" s="3"/>
      <c r="DG418" s="3">
        <v>44767</v>
      </c>
      <c r="DH418" s="3">
        <v>44693</v>
      </c>
      <c r="DI418" s="3">
        <v>44693</v>
      </c>
      <c r="DJ418" s="3">
        <v>45348</v>
      </c>
      <c r="DK418" s="28">
        <v>0</v>
      </c>
      <c r="DL418" s="3"/>
      <c r="DM418" s="28">
        <v>0</v>
      </c>
      <c r="DN418" s="28">
        <v>0</v>
      </c>
      <c r="DO418" s="3">
        <v>44693</v>
      </c>
      <c r="DP418" s="2" t="s">
        <v>5135</v>
      </c>
      <c r="DQ418" s="28">
        <v>0</v>
      </c>
      <c r="DR418" s="28">
        <v>0</v>
      </c>
      <c r="DS418" s="28">
        <v>0</v>
      </c>
      <c r="DT418" s="28">
        <v>280663</v>
      </c>
      <c r="DU418" s="2" t="s">
        <v>1844</v>
      </c>
    </row>
    <row r="419" spans="1:125" x14ac:dyDescent="0.25">
      <c r="A419" s="2" t="s">
        <v>4508</v>
      </c>
      <c r="B419" s="2" t="s">
        <v>1279</v>
      </c>
      <c r="C419" s="2" t="s">
        <v>238</v>
      </c>
      <c r="D419" s="2" t="s">
        <v>239</v>
      </c>
      <c r="E419" s="2" t="s">
        <v>1331</v>
      </c>
      <c r="F419" s="2" t="s">
        <v>5787</v>
      </c>
      <c r="G419" s="2" t="s">
        <v>10</v>
      </c>
      <c r="H419" s="2" t="s">
        <v>60</v>
      </c>
      <c r="I419" s="2" t="s">
        <v>5121</v>
      </c>
      <c r="J419" s="2" t="s">
        <v>5122</v>
      </c>
      <c r="K419" s="2" t="s">
        <v>1281</v>
      </c>
      <c r="L419" s="2" t="s">
        <v>5148</v>
      </c>
      <c r="M419" s="2" t="s">
        <v>4507</v>
      </c>
      <c r="N419" s="2" t="s">
        <v>1645</v>
      </c>
      <c r="O419" s="2" t="s">
        <v>1846</v>
      </c>
      <c r="P419" s="2" t="s">
        <v>1844</v>
      </c>
      <c r="Q419" s="2" t="s">
        <v>1296</v>
      </c>
      <c r="R419" s="2" t="s">
        <v>1844</v>
      </c>
      <c r="S419" s="2" t="s">
        <v>1844</v>
      </c>
      <c r="T419" s="2" t="s">
        <v>1278</v>
      </c>
      <c r="U419" s="2" t="s">
        <v>1844</v>
      </c>
      <c r="V419" s="2" t="s">
        <v>1844</v>
      </c>
      <c r="W419" s="2" t="s">
        <v>5125</v>
      </c>
      <c r="X419" s="2" t="s">
        <v>5126</v>
      </c>
      <c r="Y419" s="2" t="s">
        <v>1856</v>
      </c>
      <c r="Z419" s="2" t="s">
        <v>1281</v>
      </c>
      <c r="AA419" s="2" t="s">
        <v>1281</v>
      </c>
      <c r="AB419" s="2" t="s">
        <v>5127</v>
      </c>
      <c r="AC419" s="2" t="s">
        <v>1852</v>
      </c>
      <c r="AD419" s="2" t="s">
        <v>1844</v>
      </c>
      <c r="AE419" s="2" t="s">
        <v>1844</v>
      </c>
      <c r="AF419" s="2" t="s">
        <v>1844</v>
      </c>
      <c r="AG419" s="2" t="s">
        <v>1844</v>
      </c>
      <c r="AH419" s="2" t="s">
        <v>1844</v>
      </c>
      <c r="AI419" s="2" t="s">
        <v>1844</v>
      </c>
      <c r="AJ419" s="2" t="s">
        <v>1281</v>
      </c>
      <c r="AK419" s="2" t="s">
        <v>1844</v>
      </c>
      <c r="AL419" s="2" t="s">
        <v>185</v>
      </c>
      <c r="AM419" s="2" t="s">
        <v>1844</v>
      </c>
      <c r="AN419" s="2" t="s">
        <v>1844</v>
      </c>
      <c r="AO419" s="2" t="s">
        <v>1857</v>
      </c>
      <c r="AP419" s="2" t="s">
        <v>1857</v>
      </c>
      <c r="AQ419" s="2" t="s">
        <v>1844</v>
      </c>
      <c r="AR419" s="2" t="s">
        <v>1844</v>
      </c>
      <c r="AS419" s="2" t="s">
        <v>1844</v>
      </c>
      <c r="AT419" s="2" t="s">
        <v>1844</v>
      </c>
      <c r="AU419" s="2" t="s">
        <v>1844</v>
      </c>
      <c r="AV419" s="2" t="s">
        <v>1281</v>
      </c>
      <c r="AW419" s="2" t="s">
        <v>5128</v>
      </c>
      <c r="AX419" s="2" t="s">
        <v>1844</v>
      </c>
      <c r="AY419" s="2" t="s">
        <v>1752</v>
      </c>
      <c r="AZ419" s="2" t="s">
        <v>4509</v>
      </c>
      <c r="BA419" s="2" t="s">
        <v>1844</v>
      </c>
      <c r="BB419" s="2" t="s">
        <v>1844</v>
      </c>
      <c r="BC419" s="2" t="s">
        <v>1844</v>
      </c>
      <c r="BD419" s="2" t="s">
        <v>1844</v>
      </c>
      <c r="BE419" s="2" t="s">
        <v>5129</v>
      </c>
      <c r="BF419" s="2" t="s">
        <v>4509</v>
      </c>
      <c r="BG419" s="2" t="s">
        <v>4510</v>
      </c>
      <c r="BH419" s="2" t="s">
        <v>5788</v>
      </c>
      <c r="BI419" s="2" t="s">
        <v>1857</v>
      </c>
      <c r="BJ419" s="2" t="s">
        <v>4510</v>
      </c>
      <c r="BK419" s="2" t="s">
        <v>1844</v>
      </c>
      <c r="BL419" s="2" t="s">
        <v>1015</v>
      </c>
      <c r="BM419" s="2" t="s">
        <v>1844</v>
      </c>
      <c r="BN419" s="2" t="s">
        <v>1844</v>
      </c>
      <c r="BO419" s="2" t="s">
        <v>1844</v>
      </c>
      <c r="BP419" s="2" t="s">
        <v>1844</v>
      </c>
      <c r="BQ419" s="2" t="s">
        <v>1292</v>
      </c>
      <c r="BR419" s="2" t="s">
        <v>1844</v>
      </c>
      <c r="BS419" s="2" t="s">
        <v>1844</v>
      </c>
      <c r="BT419" s="2" t="s">
        <v>5789</v>
      </c>
      <c r="BU419" s="2" t="s">
        <v>1844</v>
      </c>
      <c r="BV419" s="2" t="s">
        <v>1844</v>
      </c>
      <c r="BW419" s="2" t="s">
        <v>1844</v>
      </c>
      <c r="BX419" s="2" t="s">
        <v>1844</v>
      </c>
      <c r="BY419" s="2" t="s">
        <v>1844</v>
      </c>
      <c r="BZ419" s="2" t="s">
        <v>1844</v>
      </c>
      <c r="CA419" s="2" t="s">
        <v>1844</v>
      </c>
      <c r="CB419" s="2" t="s">
        <v>1844</v>
      </c>
      <c r="CC419" s="2" t="s">
        <v>1844</v>
      </c>
      <c r="CD419" s="2" t="s">
        <v>1844</v>
      </c>
      <c r="CE419" s="2" t="s">
        <v>1854</v>
      </c>
      <c r="CF419" s="2" t="s">
        <v>1844</v>
      </c>
      <c r="CG419" s="2" t="s">
        <v>5131</v>
      </c>
      <c r="CH419" s="2" t="s">
        <v>1844</v>
      </c>
      <c r="CI419" s="2" t="s">
        <v>240</v>
      </c>
      <c r="CJ419" s="2" t="s">
        <v>1844</v>
      </c>
      <c r="CK419" s="2" t="s">
        <v>5132</v>
      </c>
      <c r="CL419" s="2" t="s">
        <v>1844</v>
      </c>
      <c r="CM419" s="2" t="s">
        <v>1844</v>
      </c>
      <c r="CN419" s="2" t="s">
        <v>1851</v>
      </c>
      <c r="CO419" s="2" t="s">
        <v>1855</v>
      </c>
      <c r="CP419" s="2" t="s">
        <v>1844</v>
      </c>
      <c r="CQ419" s="2" t="s">
        <v>1844</v>
      </c>
      <c r="CR419" s="2" t="s">
        <v>1847</v>
      </c>
      <c r="CS419" s="2" t="s">
        <v>1844</v>
      </c>
      <c r="CT419" s="2" t="s">
        <v>1844</v>
      </c>
      <c r="CU419" s="2" t="s">
        <v>5133</v>
      </c>
      <c r="CV419" s="2" t="s">
        <v>5134</v>
      </c>
      <c r="CW419" s="3">
        <v>45304</v>
      </c>
      <c r="CX419" s="3">
        <v>45304</v>
      </c>
      <c r="CY419" s="3">
        <v>45304</v>
      </c>
      <c r="CZ419" s="28">
        <v>1907759</v>
      </c>
      <c r="DA419" s="4">
        <v>0</v>
      </c>
      <c r="DB419" s="3"/>
      <c r="DC419" s="3"/>
      <c r="DD419" s="3">
        <v>45304</v>
      </c>
      <c r="DE419" s="3">
        <v>45304</v>
      </c>
      <c r="DF419" s="3"/>
      <c r="DG419" s="3">
        <v>45370</v>
      </c>
      <c r="DH419" s="3">
        <v>45304</v>
      </c>
      <c r="DI419" s="3">
        <v>45304</v>
      </c>
      <c r="DJ419" s="3">
        <v>45498</v>
      </c>
      <c r="DK419" s="28">
        <v>0</v>
      </c>
      <c r="DL419" s="3"/>
      <c r="DM419" s="28">
        <v>0</v>
      </c>
      <c r="DN419" s="28">
        <v>0</v>
      </c>
      <c r="DO419" s="3">
        <v>45304</v>
      </c>
      <c r="DP419" s="2" t="s">
        <v>5135</v>
      </c>
      <c r="DQ419" s="28">
        <v>2475318</v>
      </c>
      <c r="DR419" s="28">
        <v>0</v>
      </c>
      <c r="DS419" s="28">
        <v>2475318</v>
      </c>
      <c r="DT419" s="28">
        <v>1907759</v>
      </c>
      <c r="DU419" s="2" t="s">
        <v>1844</v>
      </c>
    </row>
    <row r="420" spans="1:125" x14ac:dyDescent="0.25">
      <c r="A420" s="2" t="s">
        <v>3267</v>
      </c>
      <c r="B420" s="2" t="s">
        <v>1298</v>
      </c>
      <c r="C420" s="2" t="s">
        <v>325</v>
      </c>
      <c r="D420" s="2" t="s">
        <v>326</v>
      </c>
      <c r="E420" s="2" t="s">
        <v>5790</v>
      </c>
      <c r="F420" s="2" t="s">
        <v>5787</v>
      </c>
      <c r="G420" s="2" t="s">
        <v>10</v>
      </c>
      <c r="H420" s="2" t="s">
        <v>8</v>
      </c>
      <c r="I420" s="2" t="s">
        <v>5121</v>
      </c>
      <c r="J420" s="2" t="s">
        <v>5122</v>
      </c>
      <c r="K420" s="2" t="s">
        <v>1281</v>
      </c>
      <c r="L420" s="2" t="s">
        <v>5123</v>
      </c>
      <c r="M420" s="2" t="s">
        <v>3266</v>
      </c>
      <c r="N420" s="2" t="s">
        <v>1652</v>
      </c>
      <c r="O420" s="2" t="s">
        <v>1960</v>
      </c>
      <c r="P420" s="2" t="s">
        <v>1844</v>
      </c>
      <c r="Q420" s="2" t="s">
        <v>1299</v>
      </c>
      <c r="R420" s="2" t="s">
        <v>1844</v>
      </c>
      <c r="S420" s="2" t="s">
        <v>1844</v>
      </c>
      <c r="T420" s="2" t="s">
        <v>1278</v>
      </c>
      <c r="U420" s="2" t="s">
        <v>1844</v>
      </c>
      <c r="V420" s="2" t="s">
        <v>1844</v>
      </c>
      <c r="W420" s="2" t="s">
        <v>5125</v>
      </c>
      <c r="X420" s="2" t="s">
        <v>5126</v>
      </c>
      <c r="Y420" s="2" t="s">
        <v>1914</v>
      </c>
      <c r="Z420" s="2" t="s">
        <v>1281</v>
      </c>
      <c r="AA420" s="2" t="s">
        <v>1281</v>
      </c>
      <c r="AB420" s="2" t="s">
        <v>5127</v>
      </c>
      <c r="AC420" s="2" t="s">
        <v>1852</v>
      </c>
      <c r="AD420" s="2" t="s">
        <v>1844</v>
      </c>
      <c r="AE420" s="2" t="s">
        <v>1844</v>
      </c>
      <c r="AF420" s="2" t="s">
        <v>1844</v>
      </c>
      <c r="AG420" s="2" t="s">
        <v>1844</v>
      </c>
      <c r="AH420" s="2" t="s">
        <v>1844</v>
      </c>
      <c r="AI420" s="2" t="s">
        <v>1844</v>
      </c>
      <c r="AJ420" s="2" t="s">
        <v>1281</v>
      </c>
      <c r="AK420" s="2" t="s">
        <v>1844</v>
      </c>
      <c r="AL420" s="2" t="s">
        <v>120</v>
      </c>
      <c r="AM420" s="2" t="s">
        <v>1844</v>
      </c>
      <c r="AN420" s="2" t="s">
        <v>1844</v>
      </c>
      <c r="AO420" s="2" t="s">
        <v>1857</v>
      </c>
      <c r="AP420" s="2" t="s">
        <v>1857</v>
      </c>
      <c r="AQ420" s="2" t="s">
        <v>1844</v>
      </c>
      <c r="AR420" s="2" t="s">
        <v>1844</v>
      </c>
      <c r="AS420" s="2" t="s">
        <v>1844</v>
      </c>
      <c r="AT420" s="2" t="s">
        <v>1844</v>
      </c>
      <c r="AU420" s="2" t="s">
        <v>1844</v>
      </c>
      <c r="AV420" s="2" t="s">
        <v>1281</v>
      </c>
      <c r="AW420" s="2" t="s">
        <v>5128</v>
      </c>
      <c r="AX420" s="2" t="s">
        <v>1844</v>
      </c>
      <c r="AY420" s="2" t="s">
        <v>1752</v>
      </c>
      <c r="AZ420" s="2" t="s">
        <v>2186</v>
      </c>
      <c r="BA420" s="2" t="s">
        <v>1844</v>
      </c>
      <c r="BB420" s="2" t="s">
        <v>1844</v>
      </c>
      <c r="BC420" s="2" t="s">
        <v>1844</v>
      </c>
      <c r="BD420" s="2" t="s">
        <v>1844</v>
      </c>
      <c r="BE420" s="2" t="s">
        <v>5129</v>
      </c>
      <c r="BF420" s="2" t="s">
        <v>2186</v>
      </c>
      <c r="BG420" s="2" t="s">
        <v>1961</v>
      </c>
      <c r="BH420" s="2" t="s">
        <v>5791</v>
      </c>
      <c r="BI420" s="2" t="s">
        <v>1857</v>
      </c>
      <c r="BJ420" s="2" t="s">
        <v>1961</v>
      </c>
      <c r="BK420" s="2" t="s">
        <v>1844</v>
      </c>
      <c r="BL420" s="2" t="s">
        <v>1025</v>
      </c>
      <c r="BM420" s="2" t="s">
        <v>1844</v>
      </c>
      <c r="BN420" s="2" t="s">
        <v>1844</v>
      </c>
      <c r="BO420" s="2" t="s">
        <v>1844</v>
      </c>
      <c r="BP420" s="2" t="s">
        <v>1844</v>
      </c>
      <c r="BQ420" s="2" t="s">
        <v>1292</v>
      </c>
      <c r="BR420" s="2" t="s">
        <v>1844</v>
      </c>
      <c r="BS420" s="2" t="s">
        <v>1844</v>
      </c>
      <c r="BT420" s="2" t="s">
        <v>5792</v>
      </c>
      <c r="BU420" s="2" t="s">
        <v>1844</v>
      </c>
      <c r="BV420" s="2" t="s">
        <v>1844</v>
      </c>
      <c r="BW420" s="2" t="s">
        <v>1844</v>
      </c>
      <c r="BX420" s="2" t="s">
        <v>1844</v>
      </c>
      <c r="BY420" s="2" t="s">
        <v>1844</v>
      </c>
      <c r="BZ420" s="2" t="s">
        <v>1844</v>
      </c>
      <c r="CA420" s="2" t="s">
        <v>1844</v>
      </c>
      <c r="CB420" s="2" t="s">
        <v>1844</v>
      </c>
      <c r="CC420" s="2" t="s">
        <v>1844</v>
      </c>
      <c r="CD420" s="2" t="s">
        <v>1844</v>
      </c>
      <c r="CE420" s="2" t="s">
        <v>1854</v>
      </c>
      <c r="CF420" s="2" t="s">
        <v>1844</v>
      </c>
      <c r="CG420" s="2" t="s">
        <v>5131</v>
      </c>
      <c r="CH420" s="2" t="s">
        <v>1844</v>
      </c>
      <c r="CI420" s="2" t="s">
        <v>121</v>
      </c>
      <c r="CJ420" s="2" t="s">
        <v>1844</v>
      </c>
      <c r="CK420" s="2" t="s">
        <v>5132</v>
      </c>
      <c r="CL420" s="2" t="s">
        <v>1844</v>
      </c>
      <c r="CM420" s="2" t="s">
        <v>1844</v>
      </c>
      <c r="CN420" s="2" t="s">
        <v>1851</v>
      </c>
      <c r="CO420" s="2" t="s">
        <v>1855</v>
      </c>
      <c r="CP420" s="2" t="s">
        <v>1844</v>
      </c>
      <c r="CQ420" s="2" t="s">
        <v>1844</v>
      </c>
      <c r="CR420" s="2" t="s">
        <v>1847</v>
      </c>
      <c r="CS420" s="2" t="s">
        <v>1844</v>
      </c>
      <c r="CT420" s="2" t="s">
        <v>1844</v>
      </c>
      <c r="CU420" s="2" t="s">
        <v>5133</v>
      </c>
      <c r="CV420" s="2" t="s">
        <v>5134</v>
      </c>
      <c r="CW420" s="3">
        <v>44932</v>
      </c>
      <c r="CX420" s="3">
        <v>44932</v>
      </c>
      <c r="CY420" s="3">
        <v>44931</v>
      </c>
      <c r="CZ420" s="28">
        <v>992859</v>
      </c>
      <c r="DA420" s="4">
        <v>0</v>
      </c>
      <c r="DB420" s="3"/>
      <c r="DC420" s="3"/>
      <c r="DD420" s="3">
        <v>44931</v>
      </c>
      <c r="DE420" s="3">
        <v>44931</v>
      </c>
      <c r="DF420" s="3"/>
      <c r="DG420" s="3">
        <v>45300</v>
      </c>
      <c r="DH420" s="3">
        <v>44932</v>
      </c>
      <c r="DI420" s="3">
        <v>44931</v>
      </c>
      <c r="DJ420" s="3">
        <v>45498</v>
      </c>
      <c r="DK420" s="28">
        <v>0</v>
      </c>
      <c r="DL420" s="3"/>
      <c r="DM420" s="28">
        <v>0</v>
      </c>
      <c r="DN420" s="28">
        <v>0</v>
      </c>
      <c r="DO420" s="3">
        <v>44931</v>
      </c>
      <c r="DP420" s="2" t="s">
        <v>5135</v>
      </c>
      <c r="DQ420" s="28">
        <v>52004</v>
      </c>
      <c r="DR420" s="28">
        <v>0</v>
      </c>
      <c r="DS420" s="28">
        <v>52004</v>
      </c>
      <c r="DT420" s="28">
        <v>992859</v>
      </c>
      <c r="DU420" s="2" t="s">
        <v>1844</v>
      </c>
    </row>
    <row r="421" spans="1:125" x14ac:dyDescent="0.25">
      <c r="A421" s="2" t="s">
        <v>3038</v>
      </c>
      <c r="B421" s="2" t="s">
        <v>1298</v>
      </c>
      <c r="C421" s="2" t="s">
        <v>325</v>
      </c>
      <c r="D421" s="2" t="s">
        <v>326</v>
      </c>
      <c r="E421" s="2" t="s">
        <v>1302</v>
      </c>
      <c r="F421" s="2" t="s">
        <v>5787</v>
      </c>
      <c r="G421" s="2" t="s">
        <v>10</v>
      </c>
      <c r="H421" s="2" t="s">
        <v>8</v>
      </c>
      <c r="I421" s="2" t="s">
        <v>5121</v>
      </c>
      <c r="J421" s="2" t="s">
        <v>5122</v>
      </c>
      <c r="K421" s="2" t="s">
        <v>1281</v>
      </c>
      <c r="L421" s="2" t="s">
        <v>5123</v>
      </c>
      <c r="M421" s="2" t="s">
        <v>3037</v>
      </c>
      <c r="N421" s="2" t="s">
        <v>5793</v>
      </c>
      <c r="O421" s="2" t="s">
        <v>1960</v>
      </c>
      <c r="P421" s="2" t="s">
        <v>1844</v>
      </c>
      <c r="Q421" s="2" t="s">
        <v>1299</v>
      </c>
      <c r="R421" s="2" t="s">
        <v>1844</v>
      </c>
      <c r="S421" s="2" t="s">
        <v>1844</v>
      </c>
      <c r="T421" s="2" t="s">
        <v>1278</v>
      </c>
      <c r="U421" s="2" t="s">
        <v>1844</v>
      </c>
      <c r="V421" s="2" t="s">
        <v>1844</v>
      </c>
      <c r="W421" s="2" t="s">
        <v>5125</v>
      </c>
      <c r="X421" s="2" t="s">
        <v>5126</v>
      </c>
      <c r="Y421" s="2" t="s">
        <v>1914</v>
      </c>
      <c r="Z421" s="2" t="s">
        <v>1281</v>
      </c>
      <c r="AA421" s="2" t="s">
        <v>1281</v>
      </c>
      <c r="AB421" s="2" t="s">
        <v>5127</v>
      </c>
      <c r="AC421" s="2" t="s">
        <v>1852</v>
      </c>
      <c r="AD421" s="2" t="s">
        <v>1844</v>
      </c>
      <c r="AE421" s="2" t="s">
        <v>1844</v>
      </c>
      <c r="AF421" s="2" t="s">
        <v>1844</v>
      </c>
      <c r="AG421" s="2" t="s">
        <v>1844</v>
      </c>
      <c r="AH421" s="2" t="s">
        <v>1844</v>
      </c>
      <c r="AI421" s="2" t="s">
        <v>1844</v>
      </c>
      <c r="AJ421" s="2" t="s">
        <v>1281</v>
      </c>
      <c r="AK421" s="2" t="s">
        <v>1844</v>
      </c>
      <c r="AL421" s="2" t="s">
        <v>120</v>
      </c>
      <c r="AM421" s="2" t="s">
        <v>1844</v>
      </c>
      <c r="AN421" s="2" t="s">
        <v>1844</v>
      </c>
      <c r="AO421" s="2" t="s">
        <v>1857</v>
      </c>
      <c r="AP421" s="2" t="s">
        <v>1857</v>
      </c>
      <c r="AQ421" s="2" t="s">
        <v>1844</v>
      </c>
      <c r="AR421" s="2" t="s">
        <v>1844</v>
      </c>
      <c r="AS421" s="2" t="s">
        <v>1844</v>
      </c>
      <c r="AT421" s="2" t="s">
        <v>1844</v>
      </c>
      <c r="AU421" s="2" t="s">
        <v>1844</v>
      </c>
      <c r="AV421" s="2" t="s">
        <v>1281</v>
      </c>
      <c r="AW421" s="2" t="s">
        <v>5128</v>
      </c>
      <c r="AX421" s="2" t="s">
        <v>1844</v>
      </c>
      <c r="AY421" s="2" t="s">
        <v>1752</v>
      </c>
      <c r="AZ421" s="2" t="s">
        <v>2195</v>
      </c>
      <c r="BA421" s="2" t="s">
        <v>1844</v>
      </c>
      <c r="BB421" s="2" t="s">
        <v>1844</v>
      </c>
      <c r="BC421" s="2" t="s">
        <v>1844</v>
      </c>
      <c r="BD421" s="2" t="s">
        <v>1844</v>
      </c>
      <c r="BE421" s="2" t="s">
        <v>5129</v>
      </c>
      <c r="BF421" s="2" t="s">
        <v>5129</v>
      </c>
      <c r="BG421" s="2" t="s">
        <v>5129</v>
      </c>
      <c r="BH421" s="2" t="s">
        <v>5794</v>
      </c>
      <c r="BI421" s="2" t="s">
        <v>1857</v>
      </c>
      <c r="BJ421" s="2" t="s">
        <v>3040</v>
      </c>
      <c r="BK421" s="2" t="s">
        <v>1844</v>
      </c>
      <c r="BL421" s="2" t="s">
        <v>1025</v>
      </c>
      <c r="BM421" s="2" t="s">
        <v>1844</v>
      </c>
      <c r="BN421" s="2" t="s">
        <v>1844</v>
      </c>
      <c r="BO421" s="2" t="s">
        <v>1844</v>
      </c>
      <c r="BP421" s="2" t="s">
        <v>1844</v>
      </c>
      <c r="BQ421" s="2" t="s">
        <v>5187</v>
      </c>
      <c r="BR421" s="2" t="s">
        <v>1844</v>
      </c>
      <c r="BS421" s="2" t="s">
        <v>1844</v>
      </c>
      <c r="BT421" s="2" t="s">
        <v>5795</v>
      </c>
      <c r="BU421" s="2" t="s">
        <v>1844</v>
      </c>
      <c r="BV421" s="2" t="s">
        <v>1844</v>
      </c>
      <c r="BW421" s="2" t="s">
        <v>1844</v>
      </c>
      <c r="BX421" s="2" t="s">
        <v>1844</v>
      </c>
      <c r="BY421" s="2" t="s">
        <v>1844</v>
      </c>
      <c r="BZ421" s="2" t="s">
        <v>1844</v>
      </c>
      <c r="CA421" s="2" t="s">
        <v>1844</v>
      </c>
      <c r="CB421" s="2" t="s">
        <v>1844</v>
      </c>
      <c r="CC421" s="2" t="s">
        <v>1844</v>
      </c>
      <c r="CD421" s="2" t="s">
        <v>1844</v>
      </c>
      <c r="CE421" s="2" t="s">
        <v>1854</v>
      </c>
      <c r="CF421" s="2" t="s">
        <v>1844</v>
      </c>
      <c r="CG421" s="2" t="s">
        <v>5131</v>
      </c>
      <c r="CH421" s="2" t="s">
        <v>1844</v>
      </c>
      <c r="CI421" s="2" t="s">
        <v>121</v>
      </c>
      <c r="CJ421" s="2" t="s">
        <v>1844</v>
      </c>
      <c r="CK421" s="2" t="s">
        <v>5132</v>
      </c>
      <c r="CL421" s="2" t="s">
        <v>1844</v>
      </c>
      <c r="CM421" s="2" t="s">
        <v>1844</v>
      </c>
      <c r="CN421" s="2" t="s">
        <v>1851</v>
      </c>
      <c r="CO421" s="2" t="s">
        <v>1855</v>
      </c>
      <c r="CP421" s="2" t="s">
        <v>1844</v>
      </c>
      <c r="CQ421" s="2" t="s">
        <v>1844</v>
      </c>
      <c r="CR421" s="2" t="s">
        <v>1847</v>
      </c>
      <c r="CS421" s="2" t="s">
        <v>1844</v>
      </c>
      <c r="CT421" s="2" t="s">
        <v>1844</v>
      </c>
      <c r="CU421" s="2" t="s">
        <v>5133</v>
      </c>
      <c r="CV421" s="2" t="s">
        <v>5134</v>
      </c>
      <c r="CW421" s="3">
        <v>45182</v>
      </c>
      <c r="CX421" s="3">
        <v>44929</v>
      </c>
      <c r="CY421" s="3">
        <v>44888</v>
      </c>
      <c r="CZ421" s="28">
        <v>1790563</v>
      </c>
      <c r="DA421" s="4">
        <v>0</v>
      </c>
      <c r="DB421" s="3"/>
      <c r="DC421" s="3"/>
      <c r="DD421" s="3">
        <v>44888</v>
      </c>
      <c r="DE421" s="3">
        <v>44888</v>
      </c>
      <c r="DF421" s="3"/>
      <c r="DG421" s="3">
        <v>45183</v>
      </c>
      <c r="DH421" s="3">
        <v>44888</v>
      </c>
      <c r="DI421" s="3">
        <v>44888</v>
      </c>
      <c r="DJ421" s="3">
        <v>45200</v>
      </c>
      <c r="DK421" s="28">
        <v>0</v>
      </c>
      <c r="DL421" s="3"/>
      <c r="DM421" s="28">
        <v>0</v>
      </c>
      <c r="DN421" s="28">
        <v>0</v>
      </c>
      <c r="DO421" s="3">
        <v>45182</v>
      </c>
      <c r="DP421" s="2" t="s">
        <v>5135</v>
      </c>
      <c r="DQ421" s="28">
        <v>1548644</v>
      </c>
      <c r="DR421" s="28">
        <v>0</v>
      </c>
      <c r="DS421" s="28">
        <v>1548644</v>
      </c>
      <c r="DT421" s="28">
        <v>1790563</v>
      </c>
      <c r="DU421" s="2" t="s">
        <v>1844</v>
      </c>
    </row>
    <row r="422" spans="1:125" x14ac:dyDescent="0.25">
      <c r="A422" s="2" t="s">
        <v>2412</v>
      </c>
      <c r="B422" s="2" t="s">
        <v>1295</v>
      </c>
      <c r="C422" s="2" t="s">
        <v>51</v>
      </c>
      <c r="D422" s="2" t="s">
        <v>52</v>
      </c>
      <c r="E422" s="2" t="s">
        <v>1341</v>
      </c>
      <c r="F422" s="2" t="s">
        <v>5796</v>
      </c>
      <c r="G422" s="2" t="s">
        <v>10</v>
      </c>
      <c r="H422" s="2" t="s">
        <v>67</v>
      </c>
      <c r="I422" s="2" t="s">
        <v>5121</v>
      </c>
      <c r="J422" s="2" t="s">
        <v>5122</v>
      </c>
      <c r="K422" s="2" t="s">
        <v>1281</v>
      </c>
      <c r="L422" s="2" t="s">
        <v>5123</v>
      </c>
      <c r="M422" s="2" t="s">
        <v>2411</v>
      </c>
      <c r="N422" s="2" t="s">
        <v>1276</v>
      </c>
      <c r="O422" s="2" t="s">
        <v>1870</v>
      </c>
      <c r="P422" s="2" t="s">
        <v>1844</v>
      </c>
      <c r="Q422" s="2" t="s">
        <v>1296</v>
      </c>
      <c r="R422" s="2" t="s">
        <v>1844</v>
      </c>
      <c r="S422" s="2" t="s">
        <v>1875</v>
      </c>
      <c r="T422" s="2" t="s">
        <v>1278</v>
      </c>
      <c r="U422" s="2" t="s">
        <v>1844</v>
      </c>
      <c r="V422" s="2" t="s">
        <v>1844</v>
      </c>
      <c r="W422" s="2" t="s">
        <v>5125</v>
      </c>
      <c r="X422" s="2" t="s">
        <v>5126</v>
      </c>
      <c r="Y422" s="2" t="s">
        <v>1871</v>
      </c>
      <c r="Z422" s="2" t="s">
        <v>1281</v>
      </c>
      <c r="AA422" s="2" t="s">
        <v>1281</v>
      </c>
      <c r="AB422" s="2" t="s">
        <v>5127</v>
      </c>
      <c r="AC422" s="2" t="s">
        <v>1852</v>
      </c>
      <c r="AD422" s="2" t="s">
        <v>1844</v>
      </c>
      <c r="AE422" s="2" t="s">
        <v>1844</v>
      </c>
      <c r="AF422" s="2" t="s">
        <v>1873</v>
      </c>
      <c r="AG422" s="2" t="s">
        <v>1844</v>
      </c>
      <c r="AH422" s="2" t="s">
        <v>1844</v>
      </c>
      <c r="AI422" s="2" t="s">
        <v>1844</v>
      </c>
      <c r="AJ422" s="2" t="s">
        <v>1281</v>
      </c>
      <c r="AK422" s="2" t="s">
        <v>1844</v>
      </c>
      <c r="AL422" s="2" t="s">
        <v>53</v>
      </c>
      <c r="AM422" s="2" t="s">
        <v>1844</v>
      </c>
      <c r="AN422" s="2" t="s">
        <v>1844</v>
      </c>
      <c r="AO422" s="2" t="s">
        <v>1857</v>
      </c>
      <c r="AP422" s="2" t="s">
        <v>1857</v>
      </c>
      <c r="AQ422" s="2" t="s">
        <v>1844</v>
      </c>
      <c r="AR422" s="2" t="s">
        <v>1844</v>
      </c>
      <c r="AS422" s="2" t="s">
        <v>1844</v>
      </c>
      <c r="AT422" s="2" t="s">
        <v>1844</v>
      </c>
      <c r="AU422" s="2" t="s">
        <v>1844</v>
      </c>
      <c r="AV422" s="2" t="s">
        <v>1281</v>
      </c>
      <c r="AW422" s="2" t="s">
        <v>5128</v>
      </c>
      <c r="AX422" s="2" t="s">
        <v>1844</v>
      </c>
      <c r="AY422" s="2" t="s">
        <v>1752</v>
      </c>
      <c r="AZ422" s="2" t="s">
        <v>2375</v>
      </c>
      <c r="BA422" s="2" t="s">
        <v>1844</v>
      </c>
      <c r="BB422" s="2" t="s">
        <v>1844</v>
      </c>
      <c r="BC422" s="2" t="s">
        <v>1844</v>
      </c>
      <c r="BD422" s="2" t="s">
        <v>1844</v>
      </c>
      <c r="BE422" s="2" t="s">
        <v>5129</v>
      </c>
      <c r="BF422" s="2" t="s">
        <v>2375</v>
      </c>
      <c r="BG422" s="2" t="s">
        <v>2362</v>
      </c>
      <c r="BH422" s="2" t="s">
        <v>5797</v>
      </c>
      <c r="BI422" s="2" t="s">
        <v>1857</v>
      </c>
      <c r="BJ422" s="2" t="s">
        <v>2362</v>
      </c>
      <c r="BK422" s="2" t="s">
        <v>1844</v>
      </c>
      <c r="BL422" s="2" t="s">
        <v>1015</v>
      </c>
      <c r="BM422" s="2" t="s">
        <v>1844</v>
      </c>
      <c r="BN422" s="2" t="s">
        <v>1872</v>
      </c>
      <c r="BO422" s="2" t="s">
        <v>1844</v>
      </c>
      <c r="BP422" s="2" t="s">
        <v>1844</v>
      </c>
      <c r="BQ422" s="2" t="s">
        <v>5187</v>
      </c>
      <c r="BR422" s="2" t="s">
        <v>1844</v>
      </c>
      <c r="BS422" s="2" t="s">
        <v>1844</v>
      </c>
      <c r="BT422" s="2" t="s">
        <v>5798</v>
      </c>
      <c r="BU422" s="2" t="s">
        <v>1844</v>
      </c>
      <c r="BV422" s="2" t="s">
        <v>1844</v>
      </c>
      <c r="BW422" s="2" t="s">
        <v>1844</v>
      </c>
      <c r="BX422" s="2" t="s">
        <v>1844</v>
      </c>
      <c r="BY422" s="2" t="s">
        <v>1844</v>
      </c>
      <c r="BZ422" s="2" t="s">
        <v>1844</v>
      </c>
      <c r="CA422" s="2" t="s">
        <v>1844</v>
      </c>
      <c r="CB422" s="2" t="s">
        <v>1853</v>
      </c>
      <c r="CC422" s="2" t="s">
        <v>1844</v>
      </c>
      <c r="CD422" s="2" t="s">
        <v>1844</v>
      </c>
      <c r="CE422" s="2" t="s">
        <v>1854</v>
      </c>
      <c r="CF422" s="2" t="s">
        <v>1844</v>
      </c>
      <c r="CG422" s="2" t="s">
        <v>5131</v>
      </c>
      <c r="CH422" s="2" t="s">
        <v>1844</v>
      </c>
      <c r="CI422" s="2" t="s">
        <v>55</v>
      </c>
      <c r="CJ422" s="2" t="s">
        <v>1844</v>
      </c>
      <c r="CK422" s="2" t="s">
        <v>5132</v>
      </c>
      <c r="CL422" s="2" t="s">
        <v>1844</v>
      </c>
      <c r="CM422" s="2" t="s">
        <v>1844</v>
      </c>
      <c r="CN422" s="2" t="s">
        <v>1851</v>
      </c>
      <c r="CO422" s="2" t="s">
        <v>1855</v>
      </c>
      <c r="CP422" s="2" t="s">
        <v>1844</v>
      </c>
      <c r="CQ422" s="2" t="s">
        <v>1844</v>
      </c>
      <c r="CR422" s="2" t="s">
        <v>1847</v>
      </c>
      <c r="CS422" s="2" t="s">
        <v>1876</v>
      </c>
      <c r="CT422" s="2" t="s">
        <v>1844</v>
      </c>
      <c r="CU422" s="2" t="s">
        <v>5133</v>
      </c>
      <c r="CV422" s="2" t="s">
        <v>5134</v>
      </c>
      <c r="CW422" s="3">
        <v>44728</v>
      </c>
      <c r="CX422" s="3">
        <v>44728</v>
      </c>
      <c r="CY422" s="3">
        <v>44728</v>
      </c>
      <c r="CZ422" s="28">
        <v>5175579</v>
      </c>
      <c r="DA422" s="4">
        <v>0</v>
      </c>
      <c r="DB422" s="3"/>
      <c r="DC422" s="3"/>
      <c r="DD422" s="3">
        <v>44728</v>
      </c>
      <c r="DE422" s="3">
        <v>44728</v>
      </c>
      <c r="DF422" s="3"/>
      <c r="DG422" s="3">
        <v>44769</v>
      </c>
      <c r="DH422" s="3"/>
      <c r="DI422" s="3">
        <v>44728</v>
      </c>
      <c r="DJ422" s="3">
        <v>45348</v>
      </c>
      <c r="DK422" s="28">
        <v>0</v>
      </c>
      <c r="DL422" s="3"/>
      <c r="DM422" s="28">
        <v>0</v>
      </c>
      <c r="DN422" s="28">
        <v>0</v>
      </c>
      <c r="DO422" s="3">
        <v>44728</v>
      </c>
      <c r="DP422" s="2" t="s">
        <v>5135</v>
      </c>
      <c r="DQ422" s="28">
        <v>7689819</v>
      </c>
      <c r="DR422" s="28">
        <v>0</v>
      </c>
      <c r="DS422" s="28">
        <v>7689819</v>
      </c>
      <c r="DT422" s="28">
        <v>5175579</v>
      </c>
      <c r="DU422" s="2" t="s">
        <v>1844</v>
      </c>
    </row>
    <row r="423" spans="1:125" x14ac:dyDescent="0.25">
      <c r="A423" s="2" t="s">
        <v>2748</v>
      </c>
      <c r="B423" s="2" t="s">
        <v>1279</v>
      </c>
      <c r="C423" s="2" t="s">
        <v>238</v>
      </c>
      <c r="D423" s="2" t="s">
        <v>239</v>
      </c>
      <c r="E423" s="2" t="s">
        <v>1422</v>
      </c>
      <c r="F423" s="2" t="s">
        <v>5796</v>
      </c>
      <c r="G423" s="2" t="s">
        <v>10</v>
      </c>
      <c r="H423" s="2" t="s">
        <v>67</v>
      </c>
      <c r="I423" s="2" t="s">
        <v>5121</v>
      </c>
      <c r="J423" s="2" t="s">
        <v>5122</v>
      </c>
      <c r="K423" s="2" t="s">
        <v>1281</v>
      </c>
      <c r="L423" s="2" t="s">
        <v>5123</v>
      </c>
      <c r="M423" s="2" t="s">
        <v>2747</v>
      </c>
      <c r="N423" s="2" t="s">
        <v>1276</v>
      </c>
      <c r="O423" s="2" t="s">
        <v>1846</v>
      </c>
      <c r="P423" s="2" t="s">
        <v>1844</v>
      </c>
      <c r="Q423" s="2" t="s">
        <v>1296</v>
      </c>
      <c r="R423" s="2" t="s">
        <v>1844</v>
      </c>
      <c r="S423" s="2" t="s">
        <v>1844</v>
      </c>
      <c r="T423" s="2" t="s">
        <v>1278</v>
      </c>
      <c r="U423" s="2" t="s">
        <v>1844</v>
      </c>
      <c r="V423" s="2" t="s">
        <v>1844</v>
      </c>
      <c r="W423" s="2" t="s">
        <v>5125</v>
      </c>
      <c r="X423" s="2" t="s">
        <v>5126</v>
      </c>
      <c r="Y423" s="2" t="s">
        <v>1856</v>
      </c>
      <c r="Z423" s="2" t="s">
        <v>1281</v>
      </c>
      <c r="AA423" s="2" t="s">
        <v>1281</v>
      </c>
      <c r="AB423" s="2" t="s">
        <v>5127</v>
      </c>
      <c r="AC423" s="2" t="s">
        <v>1852</v>
      </c>
      <c r="AD423" s="2" t="s">
        <v>1844</v>
      </c>
      <c r="AE423" s="2" t="s">
        <v>1844</v>
      </c>
      <c r="AF423" s="2" t="s">
        <v>1844</v>
      </c>
      <c r="AG423" s="2" t="s">
        <v>1844</v>
      </c>
      <c r="AH423" s="2" t="s">
        <v>1844</v>
      </c>
      <c r="AI423" s="2" t="s">
        <v>1844</v>
      </c>
      <c r="AJ423" s="2" t="s">
        <v>1281</v>
      </c>
      <c r="AK423" s="2" t="s">
        <v>1844</v>
      </c>
      <c r="AL423" s="2" t="s">
        <v>185</v>
      </c>
      <c r="AM423" s="2" t="s">
        <v>1844</v>
      </c>
      <c r="AN423" s="2" t="s">
        <v>1844</v>
      </c>
      <c r="AO423" s="2" t="s">
        <v>1857</v>
      </c>
      <c r="AP423" s="2" t="s">
        <v>1857</v>
      </c>
      <c r="AQ423" s="2" t="s">
        <v>1844</v>
      </c>
      <c r="AR423" s="2" t="s">
        <v>1844</v>
      </c>
      <c r="AS423" s="2" t="s">
        <v>1844</v>
      </c>
      <c r="AT423" s="2" t="s">
        <v>1844</v>
      </c>
      <c r="AU423" s="2" t="s">
        <v>1844</v>
      </c>
      <c r="AV423" s="2" t="s">
        <v>1281</v>
      </c>
      <c r="AW423" s="2" t="s">
        <v>5128</v>
      </c>
      <c r="AX423" s="2" t="s">
        <v>1844</v>
      </c>
      <c r="AY423" s="2" t="s">
        <v>1752</v>
      </c>
      <c r="AZ423" s="2" t="s">
        <v>2166</v>
      </c>
      <c r="BA423" s="2" t="s">
        <v>1844</v>
      </c>
      <c r="BB423" s="2" t="s">
        <v>1844</v>
      </c>
      <c r="BC423" s="2" t="s">
        <v>1844</v>
      </c>
      <c r="BD423" s="2" t="s">
        <v>1844</v>
      </c>
      <c r="BE423" s="2" t="s">
        <v>5129</v>
      </c>
      <c r="BF423" s="2" t="s">
        <v>2166</v>
      </c>
      <c r="BG423" s="2" t="s">
        <v>1961</v>
      </c>
      <c r="BH423" s="2" t="s">
        <v>5799</v>
      </c>
      <c r="BI423" s="2" t="s">
        <v>1857</v>
      </c>
      <c r="BJ423" s="2" t="s">
        <v>1961</v>
      </c>
      <c r="BK423" s="2" t="s">
        <v>1844</v>
      </c>
      <c r="BL423" s="2" t="s">
        <v>1025</v>
      </c>
      <c r="BM423" s="2" t="s">
        <v>1844</v>
      </c>
      <c r="BN423" s="2" t="s">
        <v>1844</v>
      </c>
      <c r="BO423" s="2" t="s">
        <v>1844</v>
      </c>
      <c r="BP423" s="2" t="s">
        <v>1844</v>
      </c>
      <c r="BQ423" s="2" t="s">
        <v>5187</v>
      </c>
      <c r="BR423" s="2" t="s">
        <v>1844</v>
      </c>
      <c r="BS423" s="2" t="s">
        <v>1844</v>
      </c>
      <c r="BT423" s="2" t="s">
        <v>5800</v>
      </c>
      <c r="BU423" s="2" t="s">
        <v>1844</v>
      </c>
      <c r="BV423" s="2" t="s">
        <v>1844</v>
      </c>
      <c r="BW423" s="2" t="s">
        <v>1844</v>
      </c>
      <c r="BX423" s="2" t="s">
        <v>1844</v>
      </c>
      <c r="BY423" s="2" t="s">
        <v>1844</v>
      </c>
      <c r="BZ423" s="2" t="s">
        <v>1844</v>
      </c>
      <c r="CA423" s="2" t="s">
        <v>1844</v>
      </c>
      <c r="CB423" s="2" t="s">
        <v>1853</v>
      </c>
      <c r="CC423" s="2" t="s">
        <v>1844</v>
      </c>
      <c r="CD423" s="2" t="s">
        <v>1844</v>
      </c>
      <c r="CE423" s="2" t="s">
        <v>1854</v>
      </c>
      <c r="CF423" s="2" t="s">
        <v>1844</v>
      </c>
      <c r="CG423" s="2" t="s">
        <v>5131</v>
      </c>
      <c r="CH423" s="2" t="s">
        <v>1844</v>
      </c>
      <c r="CI423" s="2" t="s">
        <v>240</v>
      </c>
      <c r="CJ423" s="2" t="s">
        <v>1844</v>
      </c>
      <c r="CK423" s="2" t="s">
        <v>5132</v>
      </c>
      <c r="CL423" s="2" t="s">
        <v>1844</v>
      </c>
      <c r="CM423" s="2" t="s">
        <v>1844</v>
      </c>
      <c r="CN423" s="2" t="s">
        <v>1851</v>
      </c>
      <c r="CO423" s="2" t="s">
        <v>1855</v>
      </c>
      <c r="CP423" s="2" t="s">
        <v>1844</v>
      </c>
      <c r="CQ423" s="2" t="s">
        <v>1844</v>
      </c>
      <c r="CR423" s="2" t="s">
        <v>1847</v>
      </c>
      <c r="CS423" s="2" t="s">
        <v>1844</v>
      </c>
      <c r="CT423" s="2" t="s">
        <v>1844</v>
      </c>
      <c r="CU423" s="2" t="s">
        <v>5133</v>
      </c>
      <c r="CV423" s="2" t="s">
        <v>5134</v>
      </c>
      <c r="CW423" s="3">
        <v>44789</v>
      </c>
      <c r="CX423" s="3">
        <v>44789</v>
      </c>
      <c r="CY423" s="3">
        <v>44789</v>
      </c>
      <c r="CZ423" s="28">
        <v>339227</v>
      </c>
      <c r="DA423" s="4">
        <v>0</v>
      </c>
      <c r="DB423" s="3"/>
      <c r="DC423" s="3"/>
      <c r="DD423" s="3">
        <v>44789</v>
      </c>
      <c r="DE423" s="3">
        <v>44789</v>
      </c>
      <c r="DF423" s="3"/>
      <c r="DG423" s="3">
        <v>44811</v>
      </c>
      <c r="DH423" s="3"/>
      <c r="DI423" s="3">
        <v>44789</v>
      </c>
      <c r="DJ423" s="3">
        <v>45348</v>
      </c>
      <c r="DK423" s="28">
        <v>0</v>
      </c>
      <c r="DL423" s="3"/>
      <c r="DM423" s="28">
        <v>0</v>
      </c>
      <c r="DN423" s="28">
        <v>0</v>
      </c>
      <c r="DO423" s="3">
        <v>44789</v>
      </c>
      <c r="DP423" s="2" t="s">
        <v>5135</v>
      </c>
      <c r="DQ423" s="28">
        <v>17614</v>
      </c>
      <c r="DR423" s="28">
        <v>0</v>
      </c>
      <c r="DS423" s="28">
        <v>17614</v>
      </c>
      <c r="DT423" s="28">
        <v>339227</v>
      </c>
      <c r="DU423" s="2" t="s">
        <v>1844</v>
      </c>
    </row>
    <row r="424" spans="1:125" x14ac:dyDescent="0.25">
      <c r="A424" s="2" t="s">
        <v>2627</v>
      </c>
      <c r="B424" s="2" t="s">
        <v>1298</v>
      </c>
      <c r="C424" s="2" t="s">
        <v>118</v>
      </c>
      <c r="D424" s="2" t="s">
        <v>119</v>
      </c>
      <c r="E424" s="2" t="s">
        <v>1404</v>
      </c>
      <c r="F424" s="2" t="s">
        <v>5796</v>
      </c>
      <c r="G424" s="2" t="s">
        <v>10</v>
      </c>
      <c r="H424" s="2" t="s">
        <v>67</v>
      </c>
      <c r="I424" s="2" t="s">
        <v>5121</v>
      </c>
      <c r="J424" s="2" t="s">
        <v>5122</v>
      </c>
      <c r="K424" s="2" t="s">
        <v>1281</v>
      </c>
      <c r="L424" s="2" t="s">
        <v>5123</v>
      </c>
      <c r="M424" s="2" t="s">
        <v>2626</v>
      </c>
      <c r="N424" s="2" t="s">
        <v>1276</v>
      </c>
      <c r="O424" s="2" t="s">
        <v>1992</v>
      </c>
      <c r="P424" s="2" t="s">
        <v>1844</v>
      </c>
      <c r="Q424" s="2" t="s">
        <v>1296</v>
      </c>
      <c r="R424" s="2" t="s">
        <v>1844</v>
      </c>
      <c r="S424" s="2" t="s">
        <v>2001</v>
      </c>
      <c r="T424" s="2" t="s">
        <v>1278</v>
      </c>
      <c r="U424" s="2" t="s">
        <v>1844</v>
      </c>
      <c r="V424" s="2" t="s">
        <v>1844</v>
      </c>
      <c r="W424" s="2" t="s">
        <v>5125</v>
      </c>
      <c r="X424" s="2" t="s">
        <v>5126</v>
      </c>
      <c r="Y424" s="2" t="s">
        <v>1914</v>
      </c>
      <c r="Z424" s="2" t="s">
        <v>1281</v>
      </c>
      <c r="AA424" s="2" t="s">
        <v>1281</v>
      </c>
      <c r="AB424" s="2" t="s">
        <v>5127</v>
      </c>
      <c r="AC424" s="2" t="s">
        <v>1852</v>
      </c>
      <c r="AD424" s="2" t="s">
        <v>1844</v>
      </c>
      <c r="AE424" s="2" t="s">
        <v>1844</v>
      </c>
      <c r="AF424" s="2" t="s">
        <v>1844</v>
      </c>
      <c r="AG424" s="2" t="s">
        <v>1844</v>
      </c>
      <c r="AH424" s="2" t="s">
        <v>1844</v>
      </c>
      <c r="AI424" s="2" t="s">
        <v>1844</v>
      </c>
      <c r="AJ424" s="2" t="s">
        <v>1281</v>
      </c>
      <c r="AK424" s="2" t="s">
        <v>1844</v>
      </c>
      <c r="AL424" s="2" t="s">
        <v>120</v>
      </c>
      <c r="AM424" s="2" t="s">
        <v>1844</v>
      </c>
      <c r="AN424" s="2" t="s">
        <v>1844</v>
      </c>
      <c r="AO424" s="2" t="s">
        <v>1857</v>
      </c>
      <c r="AP424" s="2" t="s">
        <v>1857</v>
      </c>
      <c r="AQ424" s="2" t="s">
        <v>1844</v>
      </c>
      <c r="AR424" s="2" t="s">
        <v>1844</v>
      </c>
      <c r="AS424" s="2" t="s">
        <v>1844</v>
      </c>
      <c r="AT424" s="2" t="s">
        <v>1844</v>
      </c>
      <c r="AU424" s="2" t="s">
        <v>1844</v>
      </c>
      <c r="AV424" s="2" t="s">
        <v>1281</v>
      </c>
      <c r="AW424" s="2" t="s">
        <v>5128</v>
      </c>
      <c r="AX424" s="2" t="s">
        <v>1844</v>
      </c>
      <c r="AY424" s="2" t="s">
        <v>1752</v>
      </c>
      <c r="AZ424" s="2" t="s">
        <v>2629</v>
      </c>
      <c r="BA424" s="2" t="s">
        <v>1844</v>
      </c>
      <c r="BB424" s="2" t="s">
        <v>1844</v>
      </c>
      <c r="BC424" s="2" t="s">
        <v>1844</v>
      </c>
      <c r="BD424" s="2" t="s">
        <v>1844</v>
      </c>
      <c r="BE424" s="2" t="s">
        <v>5129</v>
      </c>
      <c r="BF424" s="2" t="s">
        <v>1905</v>
      </c>
      <c r="BG424" s="2" t="s">
        <v>1905</v>
      </c>
      <c r="BH424" s="2" t="s">
        <v>2631</v>
      </c>
      <c r="BI424" s="2" t="s">
        <v>1857</v>
      </c>
      <c r="BJ424" s="2" t="s">
        <v>2625</v>
      </c>
      <c r="BK424" s="2" t="s">
        <v>1844</v>
      </c>
      <c r="BL424" s="2" t="s">
        <v>1025</v>
      </c>
      <c r="BM424" s="2" t="s">
        <v>1844</v>
      </c>
      <c r="BN424" s="2" t="s">
        <v>1999</v>
      </c>
      <c r="BO424" s="2" t="s">
        <v>1844</v>
      </c>
      <c r="BP424" s="2" t="s">
        <v>1844</v>
      </c>
      <c r="BQ424" s="2" t="s">
        <v>5187</v>
      </c>
      <c r="BR424" s="2" t="s">
        <v>1844</v>
      </c>
      <c r="BS424" s="2" t="s">
        <v>1844</v>
      </c>
      <c r="BT424" s="2" t="s">
        <v>5801</v>
      </c>
      <c r="BU424" s="2" t="s">
        <v>1844</v>
      </c>
      <c r="BV424" s="2" t="s">
        <v>1844</v>
      </c>
      <c r="BW424" s="2" t="s">
        <v>1844</v>
      </c>
      <c r="BX424" s="2" t="s">
        <v>1844</v>
      </c>
      <c r="BY424" s="2" t="s">
        <v>1844</v>
      </c>
      <c r="BZ424" s="2" t="s">
        <v>1844</v>
      </c>
      <c r="CA424" s="2" t="s">
        <v>1844</v>
      </c>
      <c r="CB424" s="2" t="s">
        <v>1853</v>
      </c>
      <c r="CC424" s="2" t="s">
        <v>1844</v>
      </c>
      <c r="CD424" s="2" t="s">
        <v>1844</v>
      </c>
      <c r="CE424" s="2" t="s">
        <v>1854</v>
      </c>
      <c r="CF424" s="2" t="s">
        <v>1844</v>
      </c>
      <c r="CG424" s="2" t="s">
        <v>5131</v>
      </c>
      <c r="CH424" s="2" t="s">
        <v>1844</v>
      </c>
      <c r="CI424" s="2" t="s">
        <v>121</v>
      </c>
      <c r="CJ424" s="2" t="s">
        <v>1844</v>
      </c>
      <c r="CK424" s="2" t="s">
        <v>5132</v>
      </c>
      <c r="CL424" s="2" t="s">
        <v>1844</v>
      </c>
      <c r="CM424" s="2" t="s">
        <v>1844</v>
      </c>
      <c r="CN424" s="2" t="s">
        <v>1851</v>
      </c>
      <c r="CO424" s="2" t="s">
        <v>1855</v>
      </c>
      <c r="CP424" s="2" t="s">
        <v>1844</v>
      </c>
      <c r="CQ424" s="2" t="s">
        <v>1844</v>
      </c>
      <c r="CR424" s="2" t="s">
        <v>1847</v>
      </c>
      <c r="CS424" s="2" t="s">
        <v>2002</v>
      </c>
      <c r="CT424" s="2" t="s">
        <v>1844</v>
      </c>
      <c r="CU424" s="2" t="s">
        <v>5133</v>
      </c>
      <c r="CV424" s="2" t="s">
        <v>5134</v>
      </c>
      <c r="CW424" s="3">
        <v>44764</v>
      </c>
      <c r="CX424" s="3">
        <v>44764</v>
      </c>
      <c r="CY424" s="3">
        <v>44764</v>
      </c>
      <c r="CZ424" s="28">
        <v>647987</v>
      </c>
      <c r="DA424" s="4">
        <v>0</v>
      </c>
      <c r="DB424" s="3"/>
      <c r="DC424" s="3"/>
      <c r="DD424" s="3">
        <v>44764</v>
      </c>
      <c r="DE424" s="3">
        <v>44764</v>
      </c>
      <c r="DF424" s="3"/>
      <c r="DG424" s="3">
        <v>44764</v>
      </c>
      <c r="DH424" s="3"/>
      <c r="DI424" s="3">
        <v>44764</v>
      </c>
      <c r="DJ424" s="3">
        <v>45348</v>
      </c>
      <c r="DK424" s="28">
        <v>0</v>
      </c>
      <c r="DL424" s="3"/>
      <c r="DM424" s="28">
        <v>0</v>
      </c>
      <c r="DN424" s="28">
        <v>0</v>
      </c>
      <c r="DO424" s="3">
        <v>44764</v>
      </c>
      <c r="DP424" s="2" t="s">
        <v>5135</v>
      </c>
      <c r="DQ424" s="28">
        <v>236760</v>
      </c>
      <c r="DR424" s="28">
        <v>0</v>
      </c>
      <c r="DS424" s="28">
        <v>236760</v>
      </c>
      <c r="DT424" s="28">
        <v>647987</v>
      </c>
      <c r="DU424" s="2" t="s">
        <v>1844</v>
      </c>
    </row>
    <row r="425" spans="1:125" x14ac:dyDescent="0.25">
      <c r="A425" s="2" t="s">
        <v>4785</v>
      </c>
      <c r="B425" s="2" t="s">
        <v>1285</v>
      </c>
      <c r="C425" s="2" t="s">
        <v>5</v>
      </c>
      <c r="D425" s="2" t="s">
        <v>6</v>
      </c>
      <c r="E425" s="2" t="s">
        <v>1697</v>
      </c>
      <c r="F425" s="2" t="s">
        <v>5288</v>
      </c>
      <c r="G425" s="2" t="s">
        <v>10</v>
      </c>
      <c r="H425" s="2" t="s">
        <v>67</v>
      </c>
      <c r="I425" s="2" t="s">
        <v>5121</v>
      </c>
      <c r="J425" s="2" t="s">
        <v>5122</v>
      </c>
      <c r="K425" s="2" t="s">
        <v>1281</v>
      </c>
      <c r="L425" s="2" t="s">
        <v>5123</v>
      </c>
      <c r="M425" s="2" t="s">
        <v>4784</v>
      </c>
      <c r="N425" s="2" t="s">
        <v>1645</v>
      </c>
      <c r="O425" s="2" t="s">
        <v>1893</v>
      </c>
      <c r="P425" s="2" t="s">
        <v>1844</v>
      </c>
      <c r="Q425" s="2" t="s">
        <v>1296</v>
      </c>
      <c r="R425" s="2" t="s">
        <v>1844</v>
      </c>
      <c r="S425" s="2" t="s">
        <v>1844</v>
      </c>
      <c r="T425" s="2" t="s">
        <v>1278</v>
      </c>
      <c r="U425" s="2" t="s">
        <v>1844</v>
      </c>
      <c r="V425" s="2" t="s">
        <v>1844</v>
      </c>
      <c r="W425" s="2" t="s">
        <v>5125</v>
      </c>
      <c r="X425" s="2" t="s">
        <v>5126</v>
      </c>
      <c r="Y425" s="2" t="s">
        <v>1897</v>
      </c>
      <c r="Z425" s="2" t="s">
        <v>1281</v>
      </c>
      <c r="AA425" s="2" t="s">
        <v>1281</v>
      </c>
      <c r="AB425" s="2" t="s">
        <v>5127</v>
      </c>
      <c r="AC425" s="2" t="s">
        <v>1852</v>
      </c>
      <c r="AD425" s="2" t="s">
        <v>1844</v>
      </c>
      <c r="AE425" s="2" t="s">
        <v>1844</v>
      </c>
      <c r="AF425" s="2" t="s">
        <v>1844</v>
      </c>
      <c r="AG425" s="2" t="s">
        <v>1844</v>
      </c>
      <c r="AH425" s="2" t="s">
        <v>1844</v>
      </c>
      <c r="AI425" s="2" t="s">
        <v>1844</v>
      </c>
      <c r="AJ425" s="2" t="s">
        <v>1281</v>
      </c>
      <c r="AK425" s="2" t="s">
        <v>1844</v>
      </c>
      <c r="AL425" s="2" t="s">
        <v>7</v>
      </c>
      <c r="AM425" s="2" t="s">
        <v>1844</v>
      </c>
      <c r="AN425" s="2" t="s">
        <v>1844</v>
      </c>
      <c r="AO425" s="2" t="s">
        <v>1857</v>
      </c>
      <c r="AP425" s="2" t="s">
        <v>1857</v>
      </c>
      <c r="AQ425" s="2" t="s">
        <v>1844</v>
      </c>
      <c r="AR425" s="2" t="s">
        <v>1844</v>
      </c>
      <c r="AS425" s="2" t="s">
        <v>1844</v>
      </c>
      <c r="AT425" s="2" t="s">
        <v>1844</v>
      </c>
      <c r="AU425" s="2" t="s">
        <v>1844</v>
      </c>
      <c r="AV425" s="2" t="s">
        <v>1281</v>
      </c>
      <c r="AW425" s="2" t="s">
        <v>5128</v>
      </c>
      <c r="AX425" s="2" t="s">
        <v>1844</v>
      </c>
      <c r="AY425" s="2" t="s">
        <v>1752</v>
      </c>
      <c r="AZ425" s="2" t="s">
        <v>3828</v>
      </c>
      <c r="BA425" s="2" t="s">
        <v>1844</v>
      </c>
      <c r="BB425" s="2" t="s">
        <v>1844</v>
      </c>
      <c r="BC425" s="2" t="s">
        <v>1844</v>
      </c>
      <c r="BD425" s="2" t="s">
        <v>1844</v>
      </c>
      <c r="BE425" s="2" t="s">
        <v>5129</v>
      </c>
      <c r="BF425" s="2" t="s">
        <v>1962</v>
      </c>
      <c r="BG425" s="2" t="s">
        <v>1905</v>
      </c>
      <c r="BH425" s="2" t="s">
        <v>4362</v>
      </c>
      <c r="BI425" s="2" t="s">
        <v>1857</v>
      </c>
      <c r="BJ425" s="2" t="s">
        <v>2125</v>
      </c>
      <c r="BK425" s="2" t="s">
        <v>1844</v>
      </c>
      <c r="BL425" s="2" t="s">
        <v>1025</v>
      </c>
      <c r="BM425" s="2" t="s">
        <v>1844</v>
      </c>
      <c r="BN425" s="2" t="s">
        <v>1844</v>
      </c>
      <c r="BO425" s="2" t="s">
        <v>1844</v>
      </c>
      <c r="BP425" s="2" t="s">
        <v>1844</v>
      </c>
      <c r="BQ425" s="2" t="s">
        <v>1292</v>
      </c>
      <c r="BR425" s="2" t="s">
        <v>1844</v>
      </c>
      <c r="BS425" s="2" t="s">
        <v>1844</v>
      </c>
      <c r="BT425" s="2" t="s">
        <v>5330</v>
      </c>
      <c r="BU425" s="2" t="s">
        <v>1844</v>
      </c>
      <c r="BV425" s="2" t="s">
        <v>1844</v>
      </c>
      <c r="BW425" s="2" t="s">
        <v>1844</v>
      </c>
      <c r="BX425" s="2" t="s">
        <v>1844</v>
      </c>
      <c r="BY425" s="2" t="s">
        <v>1844</v>
      </c>
      <c r="BZ425" s="2" t="s">
        <v>1844</v>
      </c>
      <c r="CA425" s="2" t="s">
        <v>1844</v>
      </c>
      <c r="CB425" s="2" t="s">
        <v>1844</v>
      </c>
      <c r="CC425" s="2" t="s">
        <v>1844</v>
      </c>
      <c r="CD425" s="2" t="s">
        <v>1844</v>
      </c>
      <c r="CE425" s="2" t="s">
        <v>1854</v>
      </c>
      <c r="CF425" s="2" t="s">
        <v>1844</v>
      </c>
      <c r="CG425" s="2" t="s">
        <v>5131</v>
      </c>
      <c r="CH425" s="2" t="s">
        <v>1844</v>
      </c>
      <c r="CI425" s="2" t="s">
        <v>9</v>
      </c>
      <c r="CJ425" s="2" t="s">
        <v>1844</v>
      </c>
      <c r="CK425" s="2" t="s">
        <v>5132</v>
      </c>
      <c r="CL425" s="2" t="s">
        <v>1844</v>
      </c>
      <c r="CM425" s="2" t="s">
        <v>1844</v>
      </c>
      <c r="CN425" s="2" t="s">
        <v>1851</v>
      </c>
      <c r="CO425" s="2" t="s">
        <v>1855</v>
      </c>
      <c r="CP425" s="2" t="s">
        <v>1844</v>
      </c>
      <c r="CQ425" s="2" t="s">
        <v>1844</v>
      </c>
      <c r="CR425" s="2" t="s">
        <v>1847</v>
      </c>
      <c r="CS425" s="2" t="s">
        <v>1844</v>
      </c>
      <c r="CT425" s="2" t="s">
        <v>1844</v>
      </c>
      <c r="CU425" s="2" t="s">
        <v>5133</v>
      </c>
      <c r="CV425" s="2" t="s">
        <v>5134</v>
      </c>
      <c r="CW425" s="3">
        <v>45423</v>
      </c>
      <c r="CX425" s="3">
        <v>45421</v>
      </c>
      <c r="CY425" s="3">
        <v>45420</v>
      </c>
      <c r="CZ425" s="28">
        <v>1004441</v>
      </c>
      <c r="DA425" s="4">
        <v>0</v>
      </c>
      <c r="DB425" s="3"/>
      <c r="DC425" s="3"/>
      <c r="DD425" s="3">
        <v>45420</v>
      </c>
      <c r="DE425" s="3">
        <v>45420</v>
      </c>
      <c r="DF425" s="3"/>
      <c r="DG425" s="3">
        <v>45422</v>
      </c>
      <c r="DH425" s="3">
        <v>45420</v>
      </c>
      <c r="DI425" s="3">
        <v>45420</v>
      </c>
      <c r="DJ425" s="3">
        <v>45498</v>
      </c>
      <c r="DK425" s="28">
        <v>0</v>
      </c>
      <c r="DL425" s="3"/>
      <c r="DM425" s="28">
        <v>0</v>
      </c>
      <c r="DN425" s="28">
        <v>0</v>
      </c>
      <c r="DO425" s="3">
        <v>45422</v>
      </c>
      <c r="DP425" s="2" t="s">
        <v>5135</v>
      </c>
      <c r="DQ425" s="28">
        <v>9439272</v>
      </c>
      <c r="DR425" s="28">
        <v>0</v>
      </c>
      <c r="DS425" s="28">
        <v>9439272</v>
      </c>
      <c r="DT425" s="28">
        <v>1004441</v>
      </c>
      <c r="DU425" s="2" t="s">
        <v>1844</v>
      </c>
    </row>
    <row r="426" spans="1:125" x14ac:dyDescent="0.25">
      <c r="A426" s="2" t="s">
        <v>2297</v>
      </c>
      <c r="B426" s="2" t="s">
        <v>1295</v>
      </c>
      <c r="C426" s="2" t="s">
        <v>51</v>
      </c>
      <c r="D426" s="2" t="s">
        <v>52</v>
      </c>
      <c r="E426" s="2" t="s">
        <v>1361</v>
      </c>
      <c r="F426" s="2" t="s">
        <v>5796</v>
      </c>
      <c r="G426" s="2" t="s">
        <v>10</v>
      </c>
      <c r="H426" s="2" t="s">
        <v>60</v>
      </c>
      <c r="I426" s="2" t="s">
        <v>5121</v>
      </c>
      <c r="J426" s="2" t="s">
        <v>5122</v>
      </c>
      <c r="K426" s="2" t="s">
        <v>1281</v>
      </c>
      <c r="L426" s="2" t="s">
        <v>5139</v>
      </c>
      <c r="M426" s="2" t="s">
        <v>2296</v>
      </c>
      <c r="N426" s="2" t="s">
        <v>1276</v>
      </c>
      <c r="O426" s="2" t="s">
        <v>1870</v>
      </c>
      <c r="P426" s="2" t="s">
        <v>1844</v>
      </c>
      <c r="Q426" s="2" t="s">
        <v>1299</v>
      </c>
      <c r="R426" s="2" t="s">
        <v>1844</v>
      </c>
      <c r="S426" s="2" t="s">
        <v>1875</v>
      </c>
      <c r="T426" s="2" t="s">
        <v>1278</v>
      </c>
      <c r="U426" s="2" t="s">
        <v>1844</v>
      </c>
      <c r="V426" s="2" t="s">
        <v>1844</v>
      </c>
      <c r="W426" s="2" t="s">
        <v>5125</v>
      </c>
      <c r="X426" s="2" t="s">
        <v>5126</v>
      </c>
      <c r="Y426" s="2" t="s">
        <v>1871</v>
      </c>
      <c r="Z426" s="2" t="s">
        <v>1281</v>
      </c>
      <c r="AA426" s="2" t="s">
        <v>1281</v>
      </c>
      <c r="AB426" s="2" t="s">
        <v>5127</v>
      </c>
      <c r="AC426" s="2" t="s">
        <v>1852</v>
      </c>
      <c r="AD426" s="2" t="s">
        <v>1844</v>
      </c>
      <c r="AE426" s="2" t="s">
        <v>1844</v>
      </c>
      <c r="AF426" s="2" t="s">
        <v>1873</v>
      </c>
      <c r="AG426" s="2" t="s">
        <v>1844</v>
      </c>
      <c r="AH426" s="2" t="s">
        <v>1844</v>
      </c>
      <c r="AI426" s="2" t="s">
        <v>1844</v>
      </c>
      <c r="AJ426" s="2" t="s">
        <v>1281</v>
      </c>
      <c r="AK426" s="2" t="s">
        <v>1844</v>
      </c>
      <c r="AL426" s="2" t="s">
        <v>53</v>
      </c>
      <c r="AM426" s="2" t="s">
        <v>1844</v>
      </c>
      <c r="AN426" s="2" t="s">
        <v>1844</v>
      </c>
      <c r="AO426" s="2" t="s">
        <v>1857</v>
      </c>
      <c r="AP426" s="2" t="s">
        <v>1857</v>
      </c>
      <c r="AQ426" s="2" t="s">
        <v>1844</v>
      </c>
      <c r="AR426" s="2" t="s">
        <v>1844</v>
      </c>
      <c r="AS426" s="2" t="s">
        <v>1844</v>
      </c>
      <c r="AT426" s="2" t="s">
        <v>1844</v>
      </c>
      <c r="AU426" s="2" t="s">
        <v>1844</v>
      </c>
      <c r="AV426" s="2" t="s">
        <v>1281</v>
      </c>
      <c r="AW426" s="2" t="s">
        <v>5128</v>
      </c>
      <c r="AX426" s="2" t="s">
        <v>1844</v>
      </c>
      <c r="AY426" s="2" t="s">
        <v>1752</v>
      </c>
      <c r="AZ426" s="2" t="s">
        <v>2081</v>
      </c>
      <c r="BA426" s="2" t="s">
        <v>1844</v>
      </c>
      <c r="BB426" s="2" t="s">
        <v>1844</v>
      </c>
      <c r="BC426" s="2" t="s">
        <v>1844</v>
      </c>
      <c r="BD426" s="2" t="s">
        <v>1844</v>
      </c>
      <c r="BE426" s="2" t="s">
        <v>5129</v>
      </c>
      <c r="BF426" s="2" t="s">
        <v>1905</v>
      </c>
      <c r="BG426" s="2" t="s">
        <v>2190</v>
      </c>
      <c r="BH426" s="2" t="s">
        <v>5804</v>
      </c>
      <c r="BI426" s="2" t="s">
        <v>1857</v>
      </c>
      <c r="BJ426" s="2" t="s">
        <v>2299</v>
      </c>
      <c r="BK426" s="2" t="s">
        <v>1844</v>
      </c>
      <c r="BL426" s="2" t="s">
        <v>1015</v>
      </c>
      <c r="BM426" s="2" t="s">
        <v>1844</v>
      </c>
      <c r="BN426" s="2" t="s">
        <v>1872</v>
      </c>
      <c r="BO426" s="2" t="s">
        <v>1844</v>
      </c>
      <c r="BP426" s="2" t="s">
        <v>1844</v>
      </c>
      <c r="BQ426" s="2" t="s">
        <v>5187</v>
      </c>
      <c r="BR426" s="2" t="s">
        <v>1844</v>
      </c>
      <c r="BS426" s="2" t="s">
        <v>1844</v>
      </c>
      <c r="BT426" s="2" t="s">
        <v>5805</v>
      </c>
      <c r="BU426" s="2" t="s">
        <v>1844</v>
      </c>
      <c r="BV426" s="2" t="s">
        <v>1844</v>
      </c>
      <c r="BW426" s="2" t="s">
        <v>1844</v>
      </c>
      <c r="BX426" s="2" t="s">
        <v>1844</v>
      </c>
      <c r="BY426" s="2" t="s">
        <v>1844</v>
      </c>
      <c r="BZ426" s="2" t="s">
        <v>1844</v>
      </c>
      <c r="CA426" s="2" t="s">
        <v>1844</v>
      </c>
      <c r="CB426" s="2" t="s">
        <v>1853</v>
      </c>
      <c r="CC426" s="2" t="s">
        <v>1844</v>
      </c>
      <c r="CD426" s="2" t="s">
        <v>1844</v>
      </c>
      <c r="CE426" s="2" t="s">
        <v>1854</v>
      </c>
      <c r="CF426" s="2" t="s">
        <v>1844</v>
      </c>
      <c r="CG426" s="2" t="s">
        <v>5131</v>
      </c>
      <c r="CH426" s="2" t="s">
        <v>1844</v>
      </c>
      <c r="CI426" s="2" t="s">
        <v>55</v>
      </c>
      <c r="CJ426" s="2" t="s">
        <v>1844</v>
      </c>
      <c r="CK426" s="2" t="s">
        <v>5132</v>
      </c>
      <c r="CL426" s="2" t="s">
        <v>1844</v>
      </c>
      <c r="CM426" s="2" t="s">
        <v>1844</v>
      </c>
      <c r="CN426" s="2" t="s">
        <v>1851</v>
      </c>
      <c r="CO426" s="2" t="s">
        <v>1855</v>
      </c>
      <c r="CP426" s="2" t="s">
        <v>1844</v>
      </c>
      <c r="CQ426" s="2" t="s">
        <v>1844</v>
      </c>
      <c r="CR426" s="2" t="s">
        <v>1847</v>
      </c>
      <c r="CS426" s="2" t="s">
        <v>1876</v>
      </c>
      <c r="CT426" s="2" t="s">
        <v>1844</v>
      </c>
      <c r="CU426" s="2" t="s">
        <v>5133</v>
      </c>
      <c r="CV426" s="2" t="s">
        <v>5134</v>
      </c>
      <c r="CW426" s="3">
        <v>44688</v>
      </c>
      <c r="CX426" s="3">
        <v>44687</v>
      </c>
      <c r="CY426" s="3">
        <v>44687</v>
      </c>
      <c r="CZ426" s="28">
        <v>2491818</v>
      </c>
      <c r="DA426" s="4">
        <v>0</v>
      </c>
      <c r="DB426" s="3"/>
      <c r="DC426" s="3"/>
      <c r="DD426" s="3">
        <v>44687</v>
      </c>
      <c r="DE426" s="3">
        <v>44687</v>
      </c>
      <c r="DF426" s="3"/>
      <c r="DG426" s="3">
        <v>44687</v>
      </c>
      <c r="DH426" s="3">
        <v>44687</v>
      </c>
      <c r="DI426" s="3">
        <v>44687</v>
      </c>
      <c r="DJ426" s="3">
        <v>45348</v>
      </c>
      <c r="DK426" s="28">
        <v>0</v>
      </c>
      <c r="DL426" s="3"/>
      <c r="DM426" s="28">
        <v>0</v>
      </c>
      <c r="DN426" s="28">
        <v>0</v>
      </c>
      <c r="DO426" s="3">
        <v>44687</v>
      </c>
      <c r="DP426" s="2" t="s">
        <v>5135</v>
      </c>
      <c r="DQ426" s="28">
        <v>1731652</v>
      </c>
      <c r="DR426" s="28">
        <v>0</v>
      </c>
      <c r="DS426" s="28">
        <v>1731652</v>
      </c>
      <c r="DT426" s="28">
        <v>2491818</v>
      </c>
      <c r="DU426" s="2" t="s">
        <v>1844</v>
      </c>
    </row>
    <row r="427" spans="1:125" x14ac:dyDescent="0.25">
      <c r="A427" s="2" t="s">
        <v>2237</v>
      </c>
      <c r="B427" s="2" t="s">
        <v>1279</v>
      </c>
      <c r="C427" s="2" t="s">
        <v>183</v>
      </c>
      <c r="D427" s="2" t="s">
        <v>184</v>
      </c>
      <c r="E427" s="2" t="s">
        <v>1341</v>
      </c>
      <c r="F427" s="2" t="s">
        <v>5796</v>
      </c>
      <c r="G427" s="2" t="s">
        <v>10</v>
      </c>
      <c r="H427" s="2" t="s">
        <v>67</v>
      </c>
      <c r="I427" s="2" t="s">
        <v>5121</v>
      </c>
      <c r="J427" s="2" t="s">
        <v>5122</v>
      </c>
      <c r="K427" s="2" t="s">
        <v>1281</v>
      </c>
      <c r="L427" s="2" t="s">
        <v>5148</v>
      </c>
      <c r="M427" s="2" t="s">
        <v>2236</v>
      </c>
      <c r="N427" s="2" t="s">
        <v>1276</v>
      </c>
      <c r="O427" s="2" t="s">
        <v>1887</v>
      </c>
      <c r="P427" s="2" t="s">
        <v>1844</v>
      </c>
      <c r="Q427" s="2" t="s">
        <v>1296</v>
      </c>
      <c r="R427" s="2" t="s">
        <v>1844</v>
      </c>
      <c r="S427" s="2" t="s">
        <v>1844</v>
      </c>
      <c r="T427" s="2" t="s">
        <v>1278</v>
      </c>
      <c r="U427" s="2" t="s">
        <v>1844</v>
      </c>
      <c r="V427" s="2" t="s">
        <v>1844</v>
      </c>
      <c r="W427" s="2" t="s">
        <v>5125</v>
      </c>
      <c r="X427" s="2" t="s">
        <v>5126</v>
      </c>
      <c r="Y427" s="2" t="s">
        <v>1890</v>
      </c>
      <c r="Z427" s="2" t="s">
        <v>1281</v>
      </c>
      <c r="AA427" s="2" t="s">
        <v>1281</v>
      </c>
      <c r="AB427" s="2" t="s">
        <v>5127</v>
      </c>
      <c r="AC427" s="2" t="s">
        <v>1852</v>
      </c>
      <c r="AD427" s="2" t="s">
        <v>1844</v>
      </c>
      <c r="AE427" s="2" t="s">
        <v>1844</v>
      </c>
      <c r="AF427" s="2" t="s">
        <v>1844</v>
      </c>
      <c r="AG427" s="2" t="s">
        <v>1844</v>
      </c>
      <c r="AH427" s="2" t="s">
        <v>1844</v>
      </c>
      <c r="AI427" s="2" t="s">
        <v>1844</v>
      </c>
      <c r="AJ427" s="2" t="s">
        <v>1281</v>
      </c>
      <c r="AK427" s="2" t="s">
        <v>1844</v>
      </c>
      <c r="AL427" s="2" t="s">
        <v>185</v>
      </c>
      <c r="AM427" s="2" t="s">
        <v>1844</v>
      </c>
      <c r="AN427" s="2" t="s">
        <v>1844</v>
      </c>
      <c r="AO427" s="2" t="s">
        <v>1857</v>
      </c>
      <c r="AP427" s="2" t="s">
        <v>1857</v>
      </c>
      <c r="AQ427" s="2" t="s">
        <v>1844</v>
      </c>
      <c r="AR427" s="2" t="s">
        <v>1844</v>
      </c>
      <c r="AS427" s="2" t="s">
        <v>1844</v>
      </c>
      <c r="AT427" s="2" t="s">
        <v>1844</v>
      </c>
      <c r="AU427" s="2" t="s">
        <v>1844</v>
      </c>
      <c r="AV427" s="2" t="s">
        <v>1281</v>
      </c>
      <c r="AW427" s="2" t="s">
        <v>5128</v>
      </c>
      <c r="AX427" s="2" t="s">
        <v>1844</v>
      </c>
      <c r="AY427" s="2" t="s">
        <v>1752</v>
      </c>
      <c r="AZ427" s="2" t="s">
        <v>2239</v>
      </c>
      <c r="BA427" s="2" t="s">
        <v>1844</v>
      </c>
      <c r="BB427" s="2" t="s">
        <v>1844</v>
      </c>
      <c r="BC427" s="2" t="s">
        <v>1844</v>
      </c>
      <c r="BD427" s="2" t="s">
        <v>1844</v>
      </c>
      <c r="BE427" s="2" t="s">
        <v>5129</v>
      </c>
      <c r="BF427" s="2" t="s">
        <v>1905</v>
      </c>
      <c r="BG427" s="2" t="s">
        <v>1857</v>
      </c>
      <c r="BH427" s="2" t="s">
        <v>5806</v>
      </c>
      <c r="BI427" s="2" t="s">
        <v>1857</v>
      </c>
      <c r="BJ427" s="2" t="s">
        <v>2272</v>
      </c>
      <c r="BK427" s="2" t="s">
        <v>1844</v>
      </c>
      <c r="BL427" s="2" t="s">
        <v>1025</v>
      </c>
      <c r="BM427" s="2" t="s">
        <v>1844</v>
      </c>
      <c r="BN427" s="2" t="s">
        <v>1844</v>
      </c>
      <c r="BO427" s="2" t="s">
        <v>1844</v>
      </c>
      <c r="BP427" s="2" t="s">
        <v>1844</v>
      </c>
      <c r="BQ427" s="2" t="s">
        <v>5187</v>
      </c>
      <c r="BR427" s="2" t="s">
        <v>1844</v>
      </c>
      <c r="BS427" s="2" t="s">
        <v>1844</v>
      </c>
      <c r="BT427" s="2" t="s">
        <v>5807</v>
      </c>
      <c r="BU427" s="2" t="s">
        <v>1844</v>
      </c>
      <c r="BV427" s="2" t="s">
        <v>1844</v>
      </c>
      <c r="BW427" s="2" t="s">
        <v>1844</v>
      </c>
      <c r="BX427" s="2" t="s">
        <v>1844</v>
      </c>
      <c r="BY427" s="2" t="s">
        <v>1844</v>
      </c>
      <c r="BZ427" s="2" t="s">
        <v>1844</v>
      </c>
      <c r="CA427" s="2" t="s">
        <v>1844</v>
      </c>
      <c r="CB427" s="2" t="s">
        <v>1853</v>
      </c>
      <c r="CC427" s="2" t="s">
        <v>1844</v>
      </c>
      <c r="CD427" s="2" t="s">
        <v>1844</v>
      </c>
      <c r="CE427" s="2" t="s">
        <v>1854</v>
      </c>
      <c r="CF427" s="2" t="s">
        <v>1844</v>
      </c>
      <c r="CG427" s="2" t="s">
        <v>5131</v>
      </c>
      <c r="CH427" s="2" t="s">
        <v>1844</v>
      </c>
      <c r="CI427" s="2" t="s">
        <v>186</v>
      </c>
      <c r="CJ427" s="2" t="s">
        <v>1844</v>
      </c>
      <c r="CK427" s="2" t="s">
        <v>5132</v>
      </c>
      <c r="CL427" s="2" t="s">
        <v>1844</v>
      </c>
      <c r="CM427" s="2" t="s">
        <v>1844</v>
      </c>
      <c r="CN427" s="2" t="s">
        <v>1851</v>
      </c>
      <c r="CO427" s="2" t="s">
        <v>1855</v>
      </c>
      <c r="CP427" s="2" t="s">
        <v>1844</v>
      </c>
      <c r="CQ427" s="2" t="s">
        <v>1844</v>
      </c>
      <c r="CR427" s="2" t="s">
        <v>1847</v>
      </c>
      <c r="CS427" s="2" t="s">
        <v>1844</v>
      </c>
      <c r="CT427" s="2" t="s">
        <v>1844</v>
      </c>
      <c r="CU427" s="2" t="s">
        <v>5133</v>
      </c>
      <c r="CV427" s="2" t="s">
        <v>5134</v>
      </c>
      <c r="CW427" s="3">
        <v>44677</v>
      </c>
      <c r="CX427" s="3">
        <v>44677</v>
      </c>
      <c r="CY427" s="3">
        <v>44677</v>
      </c>
      <c r="CZ427" s="28">
        <v>4355148</v>
      </c>
      <c r="DA427" s="4">
        <v>0</v>
      </c>
      <c r="DB427" s="3"/>
      <c r="DC427" s="3"/>
      <c r="DD427" s="3">
        <v>44677</v>
      </c>
      <c r="DE427" s="3">
        <v>44677</v>
      </c>
      <c r="DF427" s="3"/>
      <c r="DG427" s="3">
        <v>44677</v>
      </c>
      <c r="DH427" s="3"/>
      <c r="DI427" s="3">
        <v>44677</v>
      </c>
      <c r="DJ427" s="3">
        <v>45348</v>
      </c>
      <c r="DK427" s="28">
        <v>0</v>
      </c>
      <c r="DL427" s="3"/>
      <c r="DM427" s="28">
        <v>0</v>
      </c>
      <c r="DN427" s="28">
        <v>0</v>
      </c>
      <c r="DO427" s="3">
        <v>44677</v>
      </c>
      <c r="DP427" s="2" t="s">
        <v>5135</v>
      </c>
      <c r="DQ427" s="28">
        <v>2079243</v>
      </c>
      <c r="DR427" s="28">
        <v>0</v>
      </c>
      <c r="DS427" s="28">
        <v>2079243</v>
      </c>
      <c r="DT427" s="28">
        <v>4355148</v>
      </c>
      <c r="DU427" s="2" t="s">
        <v>1844</v>
      </c>
    </row>
    <row r="428" spans="1:125" x14ac:dyDescent="0.25">
      <c r="A428" s="2" t="s">
        <v>2111</v>
      </c>
      <c r="B428" s="2" t="s">
        <v>1279</v>
      </c>
      <c r="C428" s="2" t="s">
        <v>183</v>
      </c>
      <c r="D428" s="2" t="s">
        <v>184</v>
      </c>
      <c r="E428" s="2" t="s">
        <v>1339</v>
      </c>
      <c r="F428" s="2" t="s">
        <v>5796</v>
      </c>
      <c r="G428" s="2" t="s">
        <v>10</v>
      </c>
      <c r="H428" s="2" t="s">
        <v>67</v>
      </c>
      <c r="I428" s="2" t="s">
        <v>5121</v>
      </c>
      <c r="J428" s="2" t="s">
        <v>5122</v>
      </c>
      <c r="K428" s="2" t="s">
        <v>1281</v>
      </c>
      <c r="L428" s="2" t="s">
        <v>5148</v>
      </c>
      <c r="M428" s="2" t="s">
        <v>2110</v>
      </c>
      <c r="N428" s="2" t="s">
        <v>1276</v>
      </c>
      <c r="O428" s="2" t="s">
        <v>1887</v>
      </c>
      <c r="P428" s="2" t="s">
        <v>1844</v>
      </c>
      <c r="Q428" s="2" t="s">
        <v>1296</v>
      </c>
      <c r="R428" s="2" t="s">
        <v>1844</v>
      </c>
      <c r="S428" s="2" t="s">
        <v>1844</v>
      </c>
      <c r="T428" s="2" t="s">
        <v>1278</v>
      </c>
      <c r="U428" s="2" t="s">
        <v>1844</v>
      </c>
      <c r="V428" s="2" t="s">
        <v>1844</v>
      </c>
      <c r="W428" s="2" t="s">
        <v>5125</v>
      </c>
      <c r="X428" s="2" t="s">
        <v>5126</v>
      </c>
      <c r="Y428" s="2" t="s">
        <v>1890</v>
      </c>
      <c r="Z428" s="2" t="s">
        <v>1281</v>
      </c>
      <c r="AA428" s="2" t="s">
        <v>1281</v>
      </c>
      <c r="AB428" s="2" t="s">
        <v>5127</v>
      </c>
      <c r="AC428" s="2" t="s">
        <v>1852</v>
      </c>
      <c r="AD428" s="2" t="s">
        <v>1844</v>
      </c>
      <c r="AE428" s="2" t="s">
        <v>1844</v>
      </c>
      <c r="AF428" s="2" t="s">
        <v>1844</v>
      </c>
      <c r="AG428" s="2" t="s">
        <v>1844</v>
      </c>
      <c r="AH428" s="2" t="s">
        <v>1844</v>
      </c>
      <c r="AI428" s="2" t="s">
        <v>1844</v>
      </c>
      <c r="AJ428" s="2" t="s">
        <v>1281</v>
      </c>
      <c r="AK428" s="2" t="s">
        <v>1844</v>
      </c>
      <c r="AL428" s="2" t="s">
        <v>185</v>
      </c>
      <c r="AM428" s="2" t="s">
        <v>1844</v>
      </c>
      <c r="AN428" s="2" t="s">
        <v>1844</v>
      </c>
      <c r="AO428" s="2" t="s">
        <v>1857</v>
      </c>
      <c r="AP428" s="2" t="s">
        <v>1857</v>
      </c>
      <c r="AQ428" s="2" t="s">
        <v>1844</v>
      </c>
      <c r="AR428" s="2" t="s">
        <v>1844</v>
      </c>
      <c r="AS428" s="2" t="s">
        <v>1844</v>
      </c>
      <c r="AT428" s="2" t="s">
        <v>1844</v>
      </c>
      <c r="AU428" s="2" t="s">
        <v>1844</v>
      </c>
      <c r="AV428" s="2" t="s">
        <v>1281</v>
      </c>
      <c r="AW428" s="2" t="s">
        <v>5128</v>
      </c>
      <c r="AX428" s="2" t="s">
        <v>1844</v>
      </c>
      <c r="AY428" s="2" t="s">
        <v>1752</v>
      </c>
      <c r="AZ428" s="2" t="s">
        <v>2112</v>
      </c>
      <c r="BA428" s="2" t="s">
        <v>1844</v>
      </c>
      <c r="BB428" s="2" t="s">
        <v>1844</v>
      </c>
      <c r="BC428" s="2" t="s">
        <v>1844</v>
      </c>
      <c r="BD428" s="2" t="s">
        <v>1844</v>
      </c>
      <c r="BE428" s="2" t="s">
        <v>5129</v>
      </c>
      <c r="BF428" s="2" t="s">
        <v>2112</v>
      </c>
      <c r="BG428" s="2" t="s">
        <v>2113</v>
      </c>
      <c r="BH428" s="2" t="s">
        <v>5808</v>
      </c>
      <c r="BI428" s="2" t="s">
        <v>1857</v>
      </c>
      <c r="BJ428" s="2" t="s">
        <v>2113</v>
      </c>
      <c r="BK428" s="2" t="s">
        <v>1844</v>
      </c>
      <c r="BL428" s="2" t="s">
        <v>1025</v>
      </c>
      <c r="BM428" s="2" t="s">
        <v>1844</v>
      </c>
      <c r="BN428" s="2" t="s">
        <v>1844</v>
      </c>
      <c r="BO428" s="2" t="s">
        <v>1844</v>
      </c>
      <c r="BP428" s="2" t="s">
        <v>1844</v>
      </c>
      <c r="BQ428" s="2" t="s">
        <v>5187</v>
      </c>
      <c r="BR428" s="2" t="s">
        <v>1844</v>
      </c>
      <c r="BS428" s="2" t="s">
        <v>1844</v>
      </c>
      <c r="BT428" s="2" t="s">
        <v>5809</v>
      </c>
      <c r="BU428" s="2" t="s">
        <v>1844</v>
      </c>
      <c r="BV428" s="2" t="s">
        <v>1844</v>
      </c>
      <c r="BW428" s="2" t="s">
        <v>1844</v>
      </c>
      <c r="BX428" s="2" t="s">
        <v>1844</v>
      </c>
      <c r="BY428" s="2" t="s">
        <v>1844</v>
      </c>
      <c r="BZ428" s="2" t="s">
        <v>1844</v>
      </c>
      <c r="CA428" s="2" t="s">
        <v>1844</v>
      </c>
      <c r="CB428" s="2" t="s">
        <v>1853</v>
      </c>
      <c r="CC428" s="2" t="s">
        <v>1844</v>
      </c>
      <c r="CD428" s="2" t="s">
        <v>1844</v>
      </c>
      <c r="CE428" s="2" t="s">
        <v>1854</v>
      </c>
      <c r="CF428" s="2" t="s">
        <v>1844</v>
      </c>
      <c r="CG428" s="2" t="s">
        <v>5131</v>
      </c>
      <c r="CH428" s="2" t="s">
        <v>1844</v>
      </c>
      <c r="CI428" s="2" t="s">
        <v>186</v>
      </c>
      <c r="CJ428" s="2" t="s">
        <v>1844</v>
      </c>
      <c r="CK428" s="2" t="s">
        <v>5132</v>
      </c>
      <c r="CL428" s="2" t="s">
        <v>1844</v>
      </c>
      <c r="CM428" s="2" t="s">
        <v>1844</v>
      </c>
      <c r="CN428" s="2" t="s">
        <v>1851</v>
      </c>
      <c r="CO428" s="2" t="s">
        <v>1855</v>
      </c>
      <c r="CP428" s="2" t="s">
        <v>1844</v>
      </c>
      <c r="CQ428" s="2" t="s">
        <v>1844</v>
      </c>
      <c r="CR428" s="2" t="s">
        <v>1847</v>
      </c>
      <c r="CS428" s="2" t="s">
        <v>1844</v>
      </c>
      <c r="CT428" s="2" t="s">
        <v>1844</v>
      </c>
      <c r="CU428" s="2" t="s">
        <v>5133</v>
      </c>
      <c r="CV428" s="2" t="s">
        <v>5134</v>
      </c>
      <c r="CW428" s="3">
        <v>44643</v>
      </c>
      <c r="CX428" s="3">
        <v>44643</v>
      </c>
      <c r="CY428" s="3">
        <v>44643</v>
      </c>
      <c r="CZ428" s="28">
        <v>102807</v>
      </c>
      <c r="DA428" s="4">
        <v>0</v>
      </c>
      <c r="DB428" s="3"/>
      <c r="DC428" s="3"/>
      <c r="DD428" s="3">
        <v>44643</v>
      </c>
      <c r="DE428" s="3">
        <v>44643</v>
      </c>
      <c r="DF428" s="3"/>
      <c r="DG428" s="3">
        <v>44644</v>
      </c>
      <c r="DH428" s="3"/>
      <c r="DI428" s="3">
        <v>44643</v>
      </c>
      <c r="DJ428" s="3">
        <v>45348</v>
      </c>
      <c r="DK428" s="28">
        <v>0</v>
      </c>
      <c r="DL428" s="3"/>
      <c r="DM428" s="28">
        <v>0</v>
      </c>
      <c r="DN428" s="28">
        <v>0</v>
      </c>
      <c r="DO428" s="3">
        <v>44643</v>
      </c>
      <c r="DP428" s="2" t="s">
        <v>5135</v>
      </c>
      <c r="DQ428" s="28">
        <v>0</v>
      </c>
      <c r="DR428" s="28">
        <v>0</v>
      </c>
      <c r="DS428" s="28">
        <v>0</v>
      </c>
      <c r="DT428" s="28">
        <v>102807</v>
      </c>
      <c r="DU428" s="2" t="s">
        <v>1844</v>
      </c>
    </row>
    <row r="429" spans="1:125" x14ac:dyDescent="0.25">
      <c r="A429" s="2" t="s">
        <v>3194</v>
      </c>
      <c r="B429" s="2" t="s">
        <v>1279</v>
      </c>
      <c r="C429" s="2" t="s">
        <v>183</v>
      </c>
      <c r="D429" s="2" t="s">
        <v>184</v>
      </c>
      <c r="E429" s="2" t="s">
        <v>1477</v>
      </c>
      <c r="F429" s="2" t="s">
        <v>5796</v>
      </c>
      <c r="G429" s="2" t="s">
        <v>10</v>
      </c>
      <c r="H429" s="2" t="s">
        <v>54</v>
      </c>
      <c r="I429" s="2" t="s">
        <v>5121</v>
      </c>
      <c r="J429" s="2" t="s">
        <v>5122</v>
      </c>
      <c r="K429" s="2" t="s">
        <v>1281</v>
      </c>
      <c r="L429" s="2" t="s">
        <v>5139</v>
      </c>
      <c r="M429" s="2" t="s">
        <v>3193</v>
      </c>
      <c r="N429" s="2" t="s">
        <v>1276</v>
      </c>
      <c r="O429" s="2" t="s">
        <v>1887</v>
      </c>
      <c r="P429" s="2" t="s">
        <v>1844</v>
      </c>
      <c r="Q429" s="2" t="s">
        <v>1292</v>
      </c>
      <c r="R429" s="2" t="s">
        <v>1844</v>
      </c>
      <c r="S429" s="2" t="s">
        <v>1844</v>
      </c>
      <c r="T429" s="2" t="s">
        <v>1278</v>
      </c>
      <c r="U429" s="2" t="s">
        <v>1844</v>
      </c>
      <c r="V429" s="2" t="s">
        <v>1844</v>
      </c>
      <c r="W429" s="2" t="s">
        <v>5125</v>
      </c>
      <c r="X429" s="2" t="s">
        <v>5126</v>
      </c>
      <c r="Y429" s="2" t="s">
        <v>1890</v>
      </c>
      <c r="Z429" s="2" t="s">
        <v>1281</v>
      </c>
      <c r="AA429" s="2" t="s">
        <v>1281</v>
      </c>
      <c r="AB429" s="2" t="s">
        <v>5127</v>
      </c>
      <c r="AC429" s="2" t="s">
        <v>1852</v>
      </c>
      <c r="AD429" s="2" t="s">
        <v>1844</v>
      </c>
      <c r="AE429" s="2" t="s">
        <v>1844</v>
      </c>
      <c r="AF429" s="2" t="s">
        <v>1844</v>
      </c>
      <c r="AG429" s="2" t="s">
        <v>1844</v>
      </c>
      <c r="AH429" s="2" t="s">
        <v>1844</v>
      </c>
      <c r="AI429" s="2" t="s">
        <v>1844</v>
      </c>
      <c r="AJ429" s="2" t="s">
        <v>1281</v>
      </c>
      <c r="AK429" s="2" t="s">
        <v>1844</v>
      </c>
      <c r="AL429" s="2" t="s">
        <v>185</v>
      </c>
      <c r="AM429" s="2" t="s">
        <v>1844</v>
      </c>
      <c r="AN429" s="2" t="s">
        <v>1844</v>
      </c>
      <c r="AO429" s="2" t="s">
        <v>1857</v>
      </c>
      <c r="AP429" s="2" t="s">
        <v>1857</v>
      </c>
      <c r="AQ429" s="2" t="s">
        <v>1844</v>
      </c>
      <c r="AR429" s="2" t="s">
        <v>1844</v>
      </c>
      <c r="AS429" s="2" t="s">
        <v>1844</v>
      </c>
      <c r="AT429" s="2" t="s">
        <v>1844</v>
      </c>
      <c r="AU429" s="2" t="s">
        <v>1844</v>
      </c>
      <c r="AV429" s="2" t="s">
        <v>1281</v>
      </c>
      <c r="AW429" s="2" t="s">
        <v>5128</v>
      </c>
      <c r="AX429" s="2" t="s">
        <v>1844</v>
      </c>
      <c r="AY429" s="2" t="s">
        <v>1752</v>
      </c>
      <c r="AZ429" s="2" t="s">
        <v>2159</v>
      </c>
      <c r="BA429" s="2" t="s">
        <v>1844</v>
      </c>
      <c r="BB429" s="2" t="s">
        <v>1844</v>
      </c>
      <c r="BC429" s="2" t="s">
        <v>1844</v>
      </c>
      <c r="BD429" s="2" t="s">
        <v>1844</v>
      </c>
      <c r="BE429" s="2" t="s">
        <v>5129</v>
      </c>
      <c r="BF429" s="2" t="s">
        <v>1961</v>
      </c>
      <c r="BG429" s="2" t="s">
        <v>1961</v>
      </c>
      <c r="BH429" s="2" t="s">
        <v>3197</v>
      </c>
      <c r="BI429" s="2" t="s">
        <v>1857</v>
      </c>
      <c r="BJ429" s="2" t="s">
        <v>2043</v>
      </c>
      <c r="BK429" s="2" t="s">
        <v>1844</v>
      </c>
      <c r="BL429" s="2" t="s">
        <v>1025</v>
      </c>
      <c r="BM429" s="2" t="s">
        <v>1844</v>
      </c>
      <c r="BN429" s="2" t="s">
        <v>1844</v>
      </c>
      <c r="BO429" s="2" t="s">
        <v>1844</v>
      </c>
      <c r="BP429" s="2" t="s">
        <v>1844</v>
      </c>
      <c r="BQ429" s="2" t="s">
        <v>5187</v>
      </c>
      <c r="BR429" s="2" t="s">
        <v>1844</v>
      </c>
      <c r="BS429" s="2" t="s">
        <v>1844</v>
      </c>
      <c r="BT429" s="2" t="s">
        <v>5810</v>
      </c>
      <c r="BU429" s="2" t="s">
        <v>1844</v>
      </c>
      <c r="BV429" s="2" t="s">
        <v>1844</v>
      </c>
      <c r="BW429" s="2" t="s">
        <v>1844</v>
      </c>
      <c r="BX429" s="2" t="s">
        <v>1844</v>
      </c>
      <c r="BY429" s="2" t="s">
        <v>1844</v>
      </c>
      <c r="BZ429" s="2" t="s">
        <v>1844</v>
      </c>
      <c r="CA429" s="2" t="s">
        <v>1844</v>
      </c>
      <c r="CB429" s="2" t="s">
        <v>1853</v>
      </c>
      <c r="CC429" s="2" t="s">
        <v>1844</v>
      </c>
      <c r="CD429" s="2" t="s">
        <v>1844</v>
      </c>
      <c r="CE429" s="2" t="s">
        <v>1854</v>
      </c>
      <c r="CF429" s="2" t="s">
        <v>1844</v>
      </c>
      <c r="CG429" s="2" t="s">
        <v>1844</v>
      </c>
      <c r="CH429" s="2" t="s">
        <v>1844</v>
      </c>
      <c r="CI429" s="2" t="s">
        <v>186</v>
      </c>
      <c r="CJ429" s="2" t="s">
        <v>1844</v>
      </c>
      <c r="CK429" s="2" t="s">
        <v>5132</v>
      </c>
      <c r="CL429" s="2" t="s">
        <v>1844</v>
      </c>
      <c r="CM429" s="2" t="s">
        <v>1844</v>
      </c>
      <c r="CN429" s="2" t="s">
        <v>1851</v>
      </c>
      <c r="CO429" s="2" t="s">
        <v>1855</v>
      </c>
      <c r="CP429" s="2" t="s">
        <v>1844</v>
      </c>
      <c r="CQ429" s="2" t="s">
        <v>1844</v>
      </c>
      <c r="CR429" s="2" t="s">
        <v>1847</v>
      </c>
      <c r="CS429" s="2" t="s">
        <v>1844</v>
      </c>
      <c r="CT429" s="2" t="s">
        <v>1844</v>
      </c>
      <c r="CU429" s="2" t="s">
        <v>1844</v>
      </c>
      <c r="CV429" s="2" t="s">
        <v>5134</v>
      </c>
      <c r="CW429" s="3">
        <v>44918</v>
      </c>
      <c r="CX429" s="3">
        <v>44912</v>
      </c>
      <c r="CY429" s="3">
        <v>44912</v>
      </c>
      <c r="CZ429" s="28">
        <v>374352</v>
      </c>
      <c r="DA429" s="4">
        <v>0</v>
      </c>
      <c r="DB429" s="3"/>
      <c r="DC429" s="3"/>
      <c r="DD429" s="3">
        <v>44912</v>
      </c>
      <c r="DE429" s="3">
        <v>44912</v>
      </c>
      <c r="DF429" s="3"/>
      <c r="DG429" s="3">
        <v>44918</v>
      </c>
      <c r="DH429" s="3"/>
      <c r="DI429" s="3">
        <v>44912</v>
      </c>
      <c r="DJ429" s="3">
        <v>45348</v>
      </c>
      <c r="DK429" s="28">
        <v>0</v>
      </c>
      <c r="DL429" s="3"/>
      <c r="DM429" s="28">
        <v>0</v>
      </c>
      <c r="DN429" s="28">
        <v>0</v>
      </c>
      <c r="DO429" s="3">
        <v>44918</v>
      </c>
      <c r="DP429" s="2" t="s">
        <v>5135</v>
      </c>
      <c r="DQ429" s="28">
        <v>0</v>
      </c>
      <c r="DR429" s="28">
        <v>0</v>
      </c>
      <c r="DS429" s="28">
        <v>0</v>
      </c>
      <c r="DT429" s="28">
        <v>374352</v>
      </c>
      <c r="DU429" s="2" t="s">
        <v>1844</v>
      </c>
    </row>
    <row r="430" spans="1:125" x14ac:dyDescent="0.25">
      <c r="A430" s="2" t="s">
        <v>2892</v>
      </c>
      <c r="B430" s="2" t="s">
        <v>1295</v>
      </c>
      <c r="C430" s="2" t="s">
        <v>51</v>
      </c>
      <c r="D430" s="2" t="s">
        <v>52</v>
      </c>
      <c r="E430" s="2" t="s">
        <v>1441</v>
      </c>
      <c r="F430" s="2" t="s">
        <v>5796</v>
      </c>
      <c r="G430" s="2" t="s">
        <v>10</v>
      </c>
      <c r="H430" s="2" t="s">
        <v>67</v>
      </c>
      <c r="I430" s="2" t="s">
        <v>5121</v>
      </c>
      <c r="J430" s="2" t="s">
        <v>5122</v>
      </c>
      <c r="K430" s="2" t="s">
        <v>1281</v>
      </c>
      <c r="L430" s="2" t="s">
        <v>5123</v>
      </c>
      <c r="M430" s="2" t="s">
        <v>2891</v>
      </c>
      <c r="N430" s="2" t="s">
        <v>1276</v>
      </c>
      <c r="O430" s="2" t="s">
        <v>1870</v>
      </c>
      <c r="P430" s="2" t="s">
        <v>1844</v>
      </c>
      <c r="Q430" s="2" t="s">
        <v>1296</v>
      </c>
      <c r="R430" s="2" t="s">
        <v>1844</v>
      </c>
      <c r="S430" s="2" t="s">
        <v>1875</v>
      </c>
      <c r="T430" s="2" t="s">
        <v>1278</v>
      </c>
      <c r="U430" s="2" t="s">
        <v>1844</v>
      </c>
      <c r="V430" s="2" t="s">
        <v>1844</v>
      </c>
      <c r="W430" s="2" t="s">
        <v>5125</v>
      </c>
      <c r="X430" s="2" t="s">
        <v>5126</v>
      </c>
      <c r="Y430" s="2" t="s">
        <v>1871</v>
      </c>
      <c r="Z430" s="2" t="s">
        <v>1281</v>
      </c>
      <c r="AA430" s="2" t="s">
        <v>1281</v>
      </c>
      <c r="AB430" s="2" t="s">
        <v>5127</v>
      </c>
      <c r="AC430" s="2" t="s">
        <v>1852</v>
      </c>
      <c r="AD430" s="2" t="s">
        <v>1844</v>
      </c>
      <c r="AE430" s="2" t="s">
        <v>1844</v>
      </c>
      <c r="AF430" s="2" t="s">
        <v>1873</v>
      </c>
      <c r="AG430" s="2" t="s">
        <v>1844</v>
      </c>
      <c r="AH430" s="2" t="s">
        <v>1844</v>
      </c>
      <c r="AI430" s="2" t="s">
        <v>1844</v>
      </c>
      <c r="AJ430" s="2" t="s">
        <v>1281</v>
      </c>
      <c r="AK430" s="2" t="s">
        <v>1844</v>
      </c>
      <c r="AL430" s="2" t="s">
        <v>53</v>
      </c>
      <c r="AM430" s="2" t="s">
        <v>1844</v>
      </c>
      <c r="AN430" s="2" t="s">
        <v>1844</v>
      </c>
      <c r="AO430" s="2" t="s">
        <v>1857</v>
      </c>
      <c r="AP430" s="2" t="s">
        <v>1857</v>
      </c>
      <c r="AQ430" s="2" t="s">
        <v>1844</v>
      </c>
      <c r="AR430" s="2" t="s">
        <v>1844</v>
      </c>
      <c r="AS430" s="2" t="s">
        <v>1844</v>
      </c>
      <c r="AT430" s="2" t="s">
        <v>1844</v>
      </c>
      <c r="AU430" s="2" t="s">
        <v>1844</v>
      </c>
      <c r="AV430" s="2" t="s">
        <v>1281</v>
      </c>
      <c r="AW430" s="2" t="s">
        <v>5128</v>
      </c>
      <c r="AX430" s="2" t="s">
        <v>1844</v>
      </c>
      <c r="AY430" s="2" t="s">
        <v>1752</v>
      </c>
      <c r="AZ430" s="2" t="s">
        <v>2021</v>
      </c>
      <c r="BA430" s="2" t="s">
        <v>1844</v>
      </c>
      <c r="BB430" s="2" t="s">
        <v>1844</v>
      </c>
      <c r="BC430" s="2" t="s">
        <v>1844</v>
      </c>
      <c r="BD430" s="2" t="s">
        <v>1844</v>
      </c>
      <c r="BE430" s="2" t="s">
        <v>5129</v>
      </c>
      <c r="BF430" s="2" t="s">
        <v>1905</v>
      </c>
      <c r="BG430" s="2" t="s">
        <v>1905</v>
      </c>
      <c r="BH430" s="2" t="s">
        <v>2896</v>
      </c>
      <c r="BI430" s="2" t="s">
        <v>1857</v>
      </c>
      <c r="BJ430" s="2" t="s">
        <v>2921</v>
      </c>
      <c r="BK430" s="2" t="s">
        <v>1844</v>
      </c>
      <c r="BL430" s="2" t="s">
        <v>1015</v>
      </c>
      <c r="BM430" s="2" t="s">
        <v>1844</v>
      </c>
      <c r="BN430" s="2" t="s">
        <v>1872</v>
      </c>
      <c r="BO430" s="2" t="s">
        <v>1844</v>
      </c>
      <c r="BP430" s="2" t="s">
        <v>1844</v>
      </c>
      <c r="BQ430" s="2" t="s">
        <v>5187</v>
      </c>
      <c r="BR430" s="2" t="s">
        <v>1844</v>
      </c>
      <c r="BS430" s="2" t="s">
        <v>1844</v>
      </c>
      <c r="BT430" s="2" t="s">
        <v>5811</v>
      </c>
      <c r="BU430" s="2" t="s">
        <v>1844</v>
      </c>
      <c r="BV430" s="2" t="s">
        <v>1844</v>
      </c>
      <c r="BW430" s="2" t="s">
        <v>1844</v>
      </c>
      <c r="BX430" s="2" t="s">
        <v>1844</v>
      </c>
      <c r="BY430" s="2" t="s">
        <v>1844</v>
      </c>
      <c r="BZ430" s="2" t="s">
        <v>1844</v>
      </c>
      <c r="CA430" s="2" t="s">
        <v>1844</v>
      </c>
      <c r="CB430" s="2" t="s">
        <v>1853</v>
      </c>
      <c r="CC430" s="2" t="s">
        <v>1844</v>
      </c>
      <c r="CD430" s="2" t="s">
        <v>1844</v>
      </c>
      <c r="CE430" s="2" t="s">
        <v>1854</v>
      </c>
      <c r="CF430" s="2" t="s">
        <v>1844</v>
      </c>
      <c r="CG430" s="2" t="s">
        <v>5131</v>
      </c>
      <c r="CH430" s="2" t="s">
        <v>1844</v>
      </c>
      <c r="CI430" s="2" t="s">
        <v>55</v>
      </c>
      <c r="CJ430" s="2" t="s">
        <v>1844</v>
      </c>
      <c r="CK430" s="2" t="s">
        <v>5132</v>
      </c>
      <c r="CL430" s="2" t="s">
        <v>1844</v>
      </c>
      <c r="CM430" s="2" t="s">
        <v>1844</v>
      </c>
      <c r="CN430" s="2" t="s">
        <v>1851</v>
      </c>
      <c r="CO430" s="2" t="s">
        <v>1855</v>
      </c>
      <c r="CP430" s="2" t="s">
        <v>1844</v>
      </c>
      <c r="CQ430" s="2" t="s">
        <v>1844</v>
      </c>
      <c r="CR430" s="2" t="s">
        <v>1847</v>
      </c>
      <c r="CS430" s="2" t="s">
        <v>1876</v>
      </c>
      <c r="CT430" s="2" t="s">
        <v>1844</v>
      </c>
      <c r="CU430" s="2" t="s">
        <v>5133</v>
      </c>
      <c r="CV430" s="2" t="s">
        <v>5134</v>
      </c>
      <c r="CW430" s="3">
        <v>44837</v>
      </c>
      <c r="CX430" s="3">
        <v>44837</v>
      </c>
      <c r="CY430" s="3">
        <v>44837</v>
      </c>
      <c r="CZ430" s="28">
        <v>4271756</v>
      </c>
      <c r="DA430" s="4">
        <v>0</v>
      </c>
      <c r="DB430" s="3"/>
      <c r="DC430" s="3"/>
      <c r="DD430" s="3">
        <v>44837</v>
      </c>
      <c r="DE430" s="3">
        <v>44837</v>
      </c>
      <c r="DF430" s="3"/>
      <c r="DG430" s="3">
        <v>44858</v>
      </c>
      <c r="DH430" s="3"/>
      <c r="DI430" s="3">
        <v>44837</v>
      </c>
      <c r="DJ430" s="3">
        <v>45348</v>
      </c>
      <c r="DK430" s="28">
        <v>0</v>
      </c>
      <c r="DL430" s="3"/>
      <c r="DM430" s="28">
        <v>0</v>
      </c>
      <c r="DN430" s="28">
        <v>0</v>
      </c>
      <c r="DO430" s="3">
        <v>44837</v>
      </c>
      <c r="DP430" s="2" t="s">
        <v>5135</v>
      </c>
      <c r="DQ430" s="28">
        <v>4066142</v>
      </c>
      <c r="DR430" s="28">
        <v>0</v>
      </c>
      <c r="DS430" s="28">
        <v>4066142</v>
      </c>
      <c r="DT430" s="28">
        <v>4271756</v>
      </c>
      <c r="DU430" s="2" t="s">
        <v>1844</v>
      </c>
    </row>
    <row r="431" spans="1:125" x14ac:dyDescent="0.25">
      <c r="A431" s="2" t="s">
        <v>4816</v>
      </c>
      <c r="B431" s="2" t="s">
        <v>1285</v>
      </c>
      <c r="C431" s="2" t="s">
        <v>5</v>
      </c>
      <c r="D431" s="2" t="s">
        <v>6</v>
      </c>
      <c r="E431" s="2" t="s">
        <v>4815</v>
      </c>
      <c r="F431" s="2" t="s">
        <v>5207</v>
      </c>
      <c r="G431" s="2" t="s">
        <v>10</v>
      </c>
      <c r="H431" s="2" t="s">
        <v>60</v>
      </c>
      <c r="I431" s="2" t="s">
        <v>5121</v>
      </c>
      <c r="J431" s="2" t="s">
        <v>5122</v>
      </c>
      <c r="K431" s="2" t="s">
        <v>1281</v>
      </c>
      <c r="L431" s="2" t="s">
        <v>5148</v>
      </c>
      <c r="M431" s="2" t="s">
        <v>4814</v>
      </c>
      <c r="N431" s="2" t="s">
        <v>1645</v>
      </c>
      <c r="O431" s="2" t="s">
        <v>1893</v>
      </c>
      <c r="P431" s="2" t="s">
        <v>1844</v>
      </c>
      <c r="Q431" s="2" t="s">
        <v>1299</v>
      </c>
      <c r="R431" s="2" t="s">
        <v>1844</v>
      </c>
      <c r="S431" s="2" t="s">
        <v>1844</v>
      </c>
      <c r="T431" s="2" t="s">
        <v>1278</v>
      </c>
      <c r="U431" s="2" t="s">
        <v>1844</v>
      </c>
      <c r="V431" s="2" t="s">
        <v>1844</v>
      </c>
      <c r="W431" s="2" t="s">
        <v>5125</v>
      </c>
      <c r="X431" s="2" t="s">
        <v>5126</v>
      </c>
      <c r="Y431" s="2" t="s">
        <v>1897</v>
      </c>
      <c r="Z431" s="2" t="s">
        <v>1281</v>
      </c>
      <c r="AA431" s="2" t="s">
        <v>1281</v>
      </c>
      <c r="AB431" s="2" t="s">
        <v>5127</v>
      </c>
      <c r="AC431" s="2" t="s">
        <v>1852</v>
      </c>
      <c r="AD431" s="2" t="s">
        <v>1844</v>
      </c>
      <c r="AE431" s="2" t="s">
        <v>1844</v>
      </c>
      <c r="AF431" s="2" t="s">
        <v>1844</v>
      </c>
      <c r="AG431" s="2" t="s">
        <v>1844</v>
      </c>
      <c r="AH431" s="2" t="s">
        <v>1844</v>
      </c>
      <c r="AI431" s="2" t="s">
        <v>1844</v>
      </c>
      <c r="AJ431" s="2" t="s">
        <v>1281</v>
      </c>
      <c r="AK431" s="2" t="s">
        <v>1844</v>
      </c>
      <c r="AL431" s="2" t="s">
        <v>7</v>
      </c>
      <c r="AM431" s="2" t="s">
        <v>1844</v>
      </c>
      <c r="AN431" s="2" t="s">
        <v>1844</v>
      </c>
      <c r="AO431" s="2" t="s">
        <v>1857</v>
      </c>
      <c r="AP431" s="2" t="s">
        <v>1857</v>
      </c>
      <c r="AQ431" s="2" t="s">
        <v>1844</v>
      </c>
      <c r="AR431" s="2" t="s">
        <v>1844</v>
      </c>
      <c r="AS431" s="2" t="s">
        <v>1844</v>
      </c>
      <c r="AT431" s="2" t="s">
        <v>1844</v>
      </c>
      <c r="AU431" s="2" t="s">
        <v>1844</v>
      </c>
      <c r="AV431" s="2" t="s">
        <v>1281</v>
      </c>
      <c r="AW431" s="2" t="s">
        <v>5128</v>
      </c>
      <c r="AX431" s="2" t="s">
        <v>1844</v>
      </c>
      <c r="AY431" s="2" t="s">
        <v>1752</v>
      </c>
      <c r="AZ431" s="2" t="s">
        <v>2204</v>
      </c>
      <c r="BA431" s="2" t="s">
        <v>1844</v>
      </c>
      <c r="BB431" s="2" t="s">
        <v>1844</v>
      </c>
      <c r="BC431" s="2" t="s">
        <v>1844</v>
      </c>
      <c r="BD431" s="2" t="s">
        <v>1844</v>
      </c>
      <c r="BE431" s="2" t="s">
        <v>5129</v>
      </c>
      <c r="BF431" s="2" t="s">
        <v>1857</v>
      </c>
      <c r="BG431" s="2" t="s">
        <v>1857</v>
      </c>
      <c r="BH431" s="2" t="s">
        <v>5221</v>
      </c>
      <c r="BI431" s="2" t="s">
        <v>1857</v>
      </c>
      <c r="BJ431" s="2" t="s">
        <v>2125</v>
      </c>
      <c r="BK431" s="2" t="s">
        <v>1844</v>
      </c>
      <c r="BL431" s="2" t="s">
        <v>1025</v>
      </c>
      <c r="BM431" s="2" t="s">
        <v>1844</v>
      </c>
      <c r="BN431" s="2" t="s">
        <v>1844</v>
      </c>
      <c r="BO431" s="2" t="s">
        <v>1844</v>
      </c>
      <c r="BP431" s="2" t="s">
        <v>1844</v>
      </c>
      <c r="BQ431" s="2" t="s">
        <v>1292</v>
      </c>
      <c r="BR431" s="2" t="s">
        <v>1844</v>
      </c>
      <c r="BS431" s="2" t="s">
        <v>1844</v>
      </c>
      <c r="BT431" s="2" t="s">
        <v>5222</v>
      </c>
      <c r="BU431" s="2" t="s">
        <v>1844</v>
      </c>
      <c r="BV431" s="2" t="s">
        <v>1844</v>
      </c>
      <c r="BW431" s="2" t="s">
        <v>1844</v>
      </c>
      <c r="BX431" s="2" t="s">
        <v>1844</v>
      </c>
      <c r="BY431" s="2" t="s">
        <v>1844</v>
      </c>
      <c r="BZ431" s="2" t="s">
        <v>1844</v>
      </c>
      <c r="CA431" s="2" t="s">
        <v>1844</v>
      </c>
      <c r="CB431" s="2" t="s">
        <v>1844</v>
      </c>
      <c r="CC431" s="2" t="s">
        <v>1844</v>
      </c>
      <c r="CD431" s="2" t="s">
        <v>1844</v>
      </c>
      <c r="CE431" s="2" t="s">
        <v>1854</v>
      </c>
      <c r="CF431" s="2" t="s">
        <v>1844</v>
      </c>
      <c r="CG431" s="2" t="s">
        <v>5131</v>
      </c>
      <c r="CH431" s="2" t="s">
        <v>1844</v>
      </c>
      <c r="CI431" s="2" t="s">
        <v>9</v>
      </c>
      <c r="CJ431" s="2" t="s">
        <v>1844</v>
      </c>
      <c r="CK431" s="2" t="s">
        <v>5132</v>
      </c>
      <c r="CL431" s="2" t="s">
        <v>1844</v>
      </c>
      <c r="CM431" s="2" t="s">
        <v>1844</v>
      </c>
      <c r="CN431" s="2" t="s">
        <v>1851</v>
      </c>
      <c r="CO431" s="2" t="s">
        <v>1855</v>
      </c>
      <c r="CP431" s="2" t="s">
        <v>1844</v>
      </c>
      <c r="CQ431" s="2" t="s">
        <v>1844</v>
      </c>
      <c r="CR431" s="2" t="s">
        <v>1847</v>
      </c>
      <c r="CS431" s="2" t="s">
        <v>1844</v>
      </c>
      <c r="CT431" s="2" t="s">
        <v>1844</v>
      </c>
      <c r="CU431" s="2" t="s">
        <v>5133</v>
      </c>
      <c r="CV431" s="2" t="s">
        <v>5134</v>
      </c>
      <c r="CW431" s="3">
        <v>45464</v>
      </c>
      <c r="CX431" s="3">
        <v>45430</v>
      </c>
      <c r="CY431" s="3">
        <v>45429</v>
      </c>
      <c r="CZ431" s="28">
        <v>10165152</v>
      </c>
      <c r="DA431" s="4">
        <v>0</v>
      </c>
      <c r="DB431" s="3"/>
      <c r="DC431" s="3"/>
      <c r="DD431" s="3">
        <v>45429</v>
      </c>
      <c r="DE431" s="3">
        <v>45429</v>
      </c>
      <c r="DF431" s="3"/>
      <c r="DG431" s="3">
        <v>45464</v>
      </c>
      <c r="DH431" s="3">
        <v>45432</v>
      </c>
      <c r="DI431" s="3">
        <v>45429</v>
      </c>
      <c r="DJ431" s="3">
        <v>45498</v>
      </c>
      <c r="DK431" s="28">
        <v>0</v>
      </c>
      <c r="DL431" s="3"/>
      <c r="DM431" s="28">
        <v>0</v>
      </c>
      <c r="DN431" s="28">
        <v>0</v>
      </c>
      <c r="DO431" s="3">
        <v>45464</v>
      </c>
      <c r="DP431" s="2" t="s">
        <v>5135</v>
      </c>
      <c r="DQ431" s="28">
        <v>8328459</v>
      </c>
      <c r="DR431" s="28">
        <v>0</v>
      </c>
      <c r="DS431" s="28">
        <v>8328459</v>
      </c>
      <c r="DT431" s="28">
        <v>10165152</v>
      </c>
      <c r="DU431" s="2" t="s">
        <v>1844</v>
      </c>
    </row>
    <row r="432" spans="1:125" x14ac:dyDescent="0.25">
      <c r="A432" s="2" t="s">
        <v>3098</v>
      </c>
      <c r="B432" s="2" t="s">
        <v>1298</v>
      </c>
      <c r="C432" s="2" t="s">
        <v>325</v>
      </c>
      <c r="D432" s="2" t="s">
        <v>326</v>
      </c>
      <c r="E432" s="2" t="s">
        <v>1467</v>
      </c>
      <c r="F432" s="2" t="s">
        <v>5796</v>
      </c>
      <c r="G432" s="2" t="s">
        <v>10</v>
      </c>
      <c r="H432" s="2" t="s">
        <v>54</v>
      </c>
      <c r="I432" s="2" t="s">
        <v>5121</v>
      </c>
      <c r="J432" s="2" t="s">
        <v>5122</v>
      </c>
      <c r="K432" s="2" t="s">
        <v>1281</v>
      </c>
      <c r="L432" s="2" t="s">
        <v>5139</v>
      </c>
      <c r="M432" s="2" t="s">
        <v>3097</v>
      </c>
      <c r="N432" s="2" t="s">
        <v>1276</v>
      </c>
      <c r="O432" s="2" t="s">
        <v>1960</v>
      </c>
      <c r="P432" s="2" t="s">
        <v>1844</v>
      </c>
      <c r="Q432" s="2" t="s">
        <v>1292</v>
      </c>
      <c r="R432" s="2" t="s">
        <v>1844</v>
      </c>
      <c r="S432" s="2" t="s">
        <v>1844</v>
      </c>
      <c r="T432" s="2" t="s">
        <v>1278</v>
      </c>
      <c r="U432" s="2" t="s">
        <v>1844</v>
      </c>
      <c r="V432" s="2" t="s">
        <v>1844</v>
      </c>
      <c r="W432" s="2" t="s">
        <v>5125</v>
      </c>
      <c r="X432" s="2" t="s">
        <v>5126</v>
      </c>
      <c r="Y432" s="2" t="s">
        <v>1914</v>
      </c>
      <c r="Z432" s="2" t="s">
        <v>1281</v>
      </c>
      <c r="AA432" s="2" t="s">
        <v>1281</v>
      </c>
      <c r="AB432" s="2" t="s">
        <v>5127</v>
      </c>
      <c r="AC432" s="2" t="s">
        <v>1852</v>
      </c>
      <c r="AD432" s="2" t="s">
        <v>1844</v>
      </c>
      <c r="AE432" s="2" t="s">
        <v>1844</v>
      </c>
      <c r="AF432" s="2" t="s">
        <v>1844</v>
      </c>
      <c r="AG432" s="2" t="s">
        <v>1844</v>
      </c>
      <c r="AH432" s="2" t="s">
        <v>1844</v>
      </c>
      <c r="AI432" s="2" t="s">
        <v>1844</v>
      </c>
      <c r="AJ432" s="2" t="s">
        <v>1281</v>
      </c>
      <c r="AK432" s="2" t="s">
        <v>1844</v>
      </c>
      <c r="AL432" s="2" t="s">
        <v>120</v>
      </c>
      <c r="AM432" s="2" t="s">
        <v>1844</v>
      </c>
      <c r="AN432" s="2" t="s">
        <v>1844</v>
      </c>
      <c r="AO432" s="2" t="s">
        <v>1857</v>
      </c>
      <c r="AP432" s="2" t="s">
        <v>1857</v>
      </c>
      <c r="AQ432" s="2" t="s">
        <v>1844</v>
      </c>
      <c r="AR432" s="2" t="s">
        <v>1844</v>
      </c>
      <c r="AS432" s="2" t="s">
        <v>1844</v>
      </c>
      <c r="AT432" s="2" t="s">
        <v>1844</v>
      </c>
      <c r="AU432" s="2" t="s">
        <v>1844</v>
      </c>
      <c r="AV432" s="2" t="s">
        <v>1281</v>
      </c>
      <c r="AW432" s="2" t="s">
        <v>5128</v>
      </c>
      <c r="AX432" s="2" t="s">
        <v>1844</v>
      </c>
      <c r="AY432" s="2" t="s">
        <v>1752</v>
      </c>
      <c r="AZ432" s="2" t="s">
        <v>2349</v>
      </c>
      <c r="BA432" s="2" t="s">
        <v>1844</v>
      </c>
      <c r="BB432" s="2" t="s">
        <v>1844</v>
      </c>
      <c r="BC432" s="2" t="s">
        <v>1844</v>
      </c>
      <c r="BD432" s="2" t="s">
        <v>1844</v>
      </c>
      <c r="BE432" s="2" t="s">
        <v>5129</v>
      </c>
      <c r="BF432" s="2" t="s">
        <v>1905</v>
      </c>
      <c r="BG432" s="2" t="s">
        <v>1905</v>
      </c>
      <c r="BH432" s="2" t="s">
        <v>3100</v>
      </c>
      <c r="BI432" s="2" t="s">
        <v>1857</v>
      </c>
      <c r="BJ432" s="2" t="s">
        <v>3027</v>
      </c>
      <c r="BK432" s="2" t="s">
        <v>1844</v>
      </c>
      <c r="BL432" s="2" t="s">
        <v>1025</v>
      </c>
      <c r="BM432" s="2" t="s">
        <v>1844</v>
      </c>
      <c r="BN432" s="2" t="s">
        <v>1844</v>
      </c>
      <c r="BO432" s="2" t="s">
        <v>1844</v>
      </c>
      <c r="BP432" s="2" t="s">
        <v>1844</v>
      </c>
      <c r="BQ432" s="2" t="s">
        <v>5187</v>
      </c>
      <c r="BR432" s="2" t="s">
        <v>1844</v>
      </c>
      <c r="BS432" s="2" t="s">
        <v>1844</v>
      </c>
      <c r="BT432" s="2" t="s">
        <v>5815</v>
      </c>
      <c r="BU432" s="2" t="s">
        <v>1844</v>
      </c>
      <c r="BV432" s="2" t="s">
        <v>1844</v>
      </c>
      <c r="BW432" s="2" t="s">
        <v>1844</v>
      </c>
      <c r="BX432" s="2" t="s">
        <v>1844</v>
      </c>
      <c r="BY432" s="2" t="s">
        <v>1844</v>
      </c>
      <c r="BZ432" s="2" t="s">
        <v>1844</v>
      </c>
      <c r="CA432" s="2" t="s">
        <v>1844</v>
      </c>
      <c r="CB432" s="2" t="s">
        <v>1853</v>
      </c>
      <c r="CC432" s="2" t="s">
        <v>1844</v>
      </c>
      <c r="CD432" s="2" t="s">
        <v>1844</v>
      </c>
      <c r="CE432" s="2" t="s">
        <v>1854</v>
      </c>
      <c r="CF432" s="2" t="s">
        <v>1844</v>
      </c>
      <c r="CG432" s="2" t="s">
        <v>1844</v>
      </c>
      <c r="CH432" s="2" t="s">
        <v>1844</v>
      </c>
      <c r="CI432" s="2" t="s">
        <v>121</v>
      </c>
      <c r="CJ432" s="2" t="s">
        <v>1844</v>
      </c>
      <c r="CK432" s="2" t="s">
        <v>5132</v>
      </c>
      <c r="CL432" s="2" t="s">
        <v>1844</v>
      </c>
      <c r="CM432" s="2" t="s">
        <v>1844</v>
      </c>
      <c r="CN432" s="2" t="s">
        <v>1851</v>
      </c>
      <c r="CO432" s="2" t="s">
        <v>1855</v>
      </c>
      <c r="CP432" s="2" t="s">
        <v>1844</v>
      </c>
      <c r="CQ432" s="2" t="s">
        <v>1844</v>
      </c>
      <c r="CR432" s="2" t="s">
        <v>1847</v>
      </c>
      <c r="CS432" s="2" t="s">
        <v>1844</v>
      </c>
      <c r="CT432" s="2" t="s">
        <v>1844</v>
      </c>
      <c r="CU432" s="2" t="s">
        <v>1844</v>
      </c>
      <c r="CV432" s="2" t="s">
        <v>5134</v>
      </c>
      <c r="CW432" s="3">
        <v>44902</v>
      </c>
      <c r="CX432" s="3">
        <v>44893</v>
      </c>
      <c r="CY432" s="3">
        <v>44893</v>
      </c>
      <c r="CZ432" s="28">
        <v>275687</v>
      </c>
      <c r="DA432" s="4">
        <v>0</v>
      </c>
      <c r="DB432" s="3"/>
      <c r="DC432" s="3"/>
      <c r="DD432" s="3">
        <v>44893</v>
      </c>
      <c r="DE432" s="3">
        <v>44893</v>
      </c>
      <c r="DF432" s="3"/>
      <c r="DG432" s="3">
        <v>44902</v>
      </c>
      <c r="DH432" s="3"/>
      <c r="DI432" s="3">
        <v>44893</v>
      </c>
      <c r="DJ432" s="3">
        <v>45348</v>
      </c>
      <c r="DK432" s="28">
        <v>0</v>
      </c>
      <c r="DL432" s="3"/>
      <c r="DM432" s="28">
        <v>0</v>
      </c>
      <c r="DN432" s="28">
        <v>0</v>
      </c>
      <c r="DO432" s="3">
        <v>44902</v>
      </c>
      <c r="DP432" s="2" t="s">
        <v>5135</v>
      </c>
      <c r="DQ432" s="28">
        <v>121476</v>
      </c>
      <c r="DR432" s="28">
        <v>0</v>
      </c>
      <c r="DS432" s="28">
        <v>121476</v>
      </c>
      <c r="DT432" s="28">
        <v>275687</v>
      </c>
      <c r="DU432" s="2" t="s">
        <v>1844</v>
      </c>
    </row>
    <row r="433" spans="1:125" x14ac:dyDescent="0.25">
      <c r="A433" s="2" t="s">
        <v>2976</v>
      </c>
      <c r="B433" s="2" t="s">
        <v>1295</v>
      </c>
      <c r="C433" s="2" t="s">
        <v>51</v>
      </c>
      <c r="D433" s="2" t="s">
        <v>52</v>
      </c>
      <c r="E433" s="2" t="s">
        <v>5816</v>
      </c>
      <c r="F433" s="2" t="s">
        <v>5796</v>
      </c>
      <c r="G433" s="2" t="s">
        <v>10</v>
      </c>
      <c r="H433" s="2" t="s">
        <v>60</v>
      </c>
      <c r="I433" s="2" t="s">
        <v>5121</v>
      </c>
      <c r="J433" s="2" t="s">
        <v>5122</v>
      </c>
      <c r="K433" s="2" t="s">
        <v>1281</v>
      </c>
      <c r="L433" s="2" t="s">
        <v>5139</v>
      </c>
      <c r="M433" s="2" t="s">
        <v>2975</v>
      </c>
      <c r="N433" s="2" t="s">
        <v>1276</v>
      </c>
      <c r="O433" s="2" t="s">
        <v>1870</v>
      </c>
      <c r="P433" s="2" t="s">
        <v>1844</v>
      </c>
      <c r="Q433" s="2" t="s">
        <v>1299</v>
      </c>
      <c r="R433" s="2" t="s">
        <v>1844</v>
      </c>
      <c r="S433" s="2" t="s">
        <v>1875</v>
      </c>
      <c r="T433" s="2" t="s">
        <v>1278</v>
      </c>
      <c r="U433" s="2" t="s">
        <v>1844</v>
      </c>
      <c r="V433" s="2" t="s">
        <v>1844</v>
      </c>
      <c r="W433" s="2" t="s">
        <v>5125</v>
      </c>
      <c r="X433" s="2" t="s">
        <v>5126</v>
      </c>
      <c r="Y433" s="2" t="s">
        <v>1871</v>
      </c>
      <c r="Z433" s="2" t="s">
        <v>1281</v>
      </c>
      <c r="AA433" s="2" t="s">
        <v>1281</v>
      </c>
      <c r="AB433" s="2" t="s">
        <v>5127</v>
      </c>
      <c r="AC433" s="2" t="s">
        <v>1852</v>
      </c>
      <c r="AD433" s="2" t="s">
        <v>1844</v>
      </c>
      <c r="AE433" s="2" t="s">
        <v>1844</v>
      </c>
      <c r="AF433" s="2" t="s">
        <v>1873</v>
      </c>
      <c r="AG433" s="2" t="s">
        <v>1844</v>
      </c>
      <c r="AH433" s="2" t="s">
        <v>1844</v>
      </c>
      <c r="AI433" s="2" t="s">
        <v>1844</v>
      </c>
      <c r="AJ433" s="2" t="s">
        <v>1281</v>
      </c>
      <c r="AK433" s="2" t="s">
        <v>1844</v>
      </c>
      <c r="AL433" s="2" t="s">
        <v>53</v>
      </c>
      <c r="AM433" s="2" t="s">
        <v>1844</v>
      </c>
      <c r="AN433" s="2" t="s">
        <v>1844</v>
      </c>
      <c r="AO433" s="2" t="s">
        <v>1857</v>
      </c>
      <c r="AP433" s="2" t="s">
        <v>1857</v>
      </c>
      <c r="AQ433" s="2" t="s">
        <v>1844</v>
      </c>
      <c r="AR433" s="2" t="s">
        <v>1844</v>
      </c>
      <c r="AS433" s="2" t="s">
        <v>1844</v>
      </c>
      <c r="AT433" s="2" t="s">
        <v>1844</v>
      </c>
      <c r="AU433" s="2" t="s">
        <v>1844</v>
      </c>
      <c r="AV433" s="2" t="s">
        <v>1281</v>
      </c>
      <c r="AW433" s="2" t="s">
        <v>5128</v>
      </c>
      <c r="AX433" s="2" t="s">
        <v>1844</v>
      </c>
      <c r="AY433" s="2" t="s">
        <v>1752</v>
      </c>
      <c r="AZ433" s="2" t="s">
        <v>2125</v>
      </c>
      <c r="BA433" s="2" t="s">
        <v>1844</v>
      </c>
      <c r="BB433" s="2" t="s">
        <v>1844</v>
      </c>
      <c r="BC433" s="2" t="s">
        <v>1844</v>
      </c>
      <c r="BD433" s="2" t="s">
        <v>1844</v>
      </c>
      <c r="BE433" s="2" t="s">
        <v>5129</v>
      </c>
      <c r="BF433" s="2" t="s">
        <v>2190</v>
      </c>
      <c r="BG433" s="2" t="s">
        <v>1905</v>
      </c>
      <c r="BH433" s="2" t="s">
        <v>2496</v>
      </c>
      <c r="BI433" s="2" t="s">
        <v>1857</v>
      </c>
      <c r="BJ433" s="2" t="s">
        <v>2125</v>
      </c>
      <c r="BK433" s="2" t="s">
        <v>1844</v>
      </c>
      <c r="BL433" s="2" t="s">
        <v>1025</v>
      </c>
      <c r="BM433" s="2" t="s">
        <v>1844</v>
      </c>
      <c r="BN433" s="2" t="s">
        <v>1872</v>
      </c>
      <c r="BO433" s="2" t="s">
        <v>1844</v>
      </c>
      <c r="BP433" s="2" t="s">
        <v>1844</v>
      </c>
      <c r="BQ433" s="2" t="s">
        <v>5187</v>
      </c>
      <c r="BR433" s="2" t="s">
        <v>1844</v>
      </c>
      <c r="BS433" s="2" t="s">
        <v>1844</v>
      </c>
      <c r="BT433" s="2" t="s">
        <v>5817</v>
      </c>
      <c r="BU433" s="2" t="s">
        <v>1844</v>
      </c>
      <c r="BV433" s="2" t="s">
        <v>1844</v>
      </c>
      <c r="BW433" s="2" t="s">
        <v>1844</v>
      </c>
      <c r="BX433" s="2" t="s">
        <v>1844</v>
      </c>
      <c r="BY433" s="2" t="s">
        <v>1844</v>
      </c>
      <c r="BZ433" s="2" t="s">
        <v>1844</v>
      </c>
      <c r="CA433" s="2" t="s">
        <v>1844</v>
      </c>
      <c r="CB433" s="2" t="s">
        <v>1853</v>
      </c>
      <c r="CC433" s="2" t="s">
        <v>1844</v>
      </c>
      <c r="CD433" s="2" t="s">
        <v>1844</v>
      </c>
      <c r="CE433" s="2" t="s">
        <v>1854</v>
      </c>
      <c r="CF433" s="2" t="s">
        <v>1844</v>
      </c>
      <c r="CG433" s="2" t="s">
        <v>5131</v>
      </c>
      <c r="CH433" s="2" t="s">
        <v>1844</v>
      </c>
      <c r="CI433" s="2" t="s">
        <v>55</v>
      </c>
      <c r="CJ433" s="2" t="s">
        <v>1844</v>
      </c>
      <c r="CK433" s="2" t="s">
        <v>5132</v>
      </c>
      <c r="CL433" s="2" t="s">
        <v>1844</v>
      </c>
      <c r="CM433" s="2" t="s">
        <v>1844</v>
      </c>
      <c r="CN433" s="2" t="s">
        <v>1851</v>
      </c>
      <c r="CO433" s="2" t="s">
        <v>1855</v>
      </c>
      <c r="CP433" s="2" t="s">
        <v>1844</v>
      </c>
      <c r="CQ433" s="2" t="s">
        <v>1844</v>
      </c>
      <c r="CR433" s="2" t="s">
        <v>1847</v>
      </c>
      <c r="CS433" s="2" t="s">
        <v>1876</v>
      </c>
      <c r="CT433" s="2" t="s">
        <v>1844</v>
      </c>
      <c r="CU433" s="2" t="s">
        <v>5133</v>
      </c>
      <c r="CV433" s="2" t="s">
        <v>5134</v>
      </c>
      <c r="CW433" s="3">
        <v>44864</v>
      </c>
      <c r="CX433" s="3">
        <v>44864</v>
      </c>
      <c r="CY433" s="3">
        <v>44861</v>
      </c>
      <c r="CZ433" s="28">
        <v>7929857</v>
      </c>
      <c r="DA433" s="4">
        <v>0</v>
      </c>
      <c r="DB433" s="3"/>
      <c r="DC433" s="3"/>
      <c r="DD433" s="3">
        <v>44861</v>
      </c>
      <c r="DE433" s="3">
        <v>44861</v>
      </c>
      <c r="DF433" s="3"/>
      <c r="DG433" s="3">
        <v>44883</v>
      </c>
      <c r="DH433" s="3">
        <v>44861</v>
      </c>
      <c r="DI433" s="3">
        <v>44861</v>
      </c>
      <c r="DJ433" s="3">
        <v>45348</v>
      </c>
      <c r="DK433" s="28">
        <v>0</v>
      </c>
      <c r="DL433" s="3"/>
      <c r="DM433" s="28">
        <v>0</v>
      </c>
      <c r="DN433" s="28">
        <v>0</v>
      </c>
      <c r="DO433" s="3">
        <v>44864</v>
      </c>
      <c r="DP433" s="2" t="s">
        <v>5135</v>
      </c>
      <c r="DQ433" s="28">
        <v>3213360</v>
      </c>
      <c r="DR433" s="28">
        <v>0</v>
      </c>
      <c r="DS433" s="28">
        <v>3213360</v>
      </c>
      <c r="DT433" s="28">
        <v>7929857</v>
      </c>
      <c r="DU433" s="2" t="s">
        <v>1844</v>
      </c>
    </row>
    <row r="434" spans="1:125" x14ac:dyDescent="0.25">
      <c r="A434" s="2" t="s">
        <v>4092</v>
      </c>
      <c r="B434" s="2" t="s">
        <v>1291</v>
      </c>
      <c r="C434" s="2" t="s">
        <v>152</v>
      </c>
      <c r="D434" s="2" t="s">
        <v>153</v>
      </c>
      <c r="E434" s="2" t="s">
        <v>1594</v>
      </c>
      <c r="F434" s="2" t="s">
        <v>5818</v>
      </c>
      <c r="G434" s="2" t="s">
        <v>10</v>
      </c>
      <c r="H434" s="2" t="s">
        <v>67</v>
      </c>
      <c r="I434" s="2" t="s">
        <v>5121</v>
      </c>
      <c r="J434" s="2" t="s">
        <v>5122</v>
      </c>
      <c r="K434" s="2" t="s">
        <v>1281</v>
      </c>
      <c r="L434" s="2" t="s">
        <v>5148</v>
      </c>
      <c r="M434" s="2" t="s">
        <v>4091</v>
      </c>
      <c r="N434" s="2" t="s">
        <v>5124</v>
      </c>
      <c r="O434" s="2" t="s">
        <v>2176</v>
      </c>
      <c r="P434" s="2" t="s">
        <v>1844</v>
      </c>
      <c r="Q434" s="2" t="s">
        <v>1296</v>
      </c>
      <c r="R434" s="2" t="s">
        <v>1844</v>
      </c>
      <c r="S434" s="2" t="s">
        <v>1883</v>
      </c>
      <c r="T434" s="2" t="s">
        <v>1278</v>
      </c>
      <c r="U434" s="2" t="s">
        <v>1844</v>
      </c>
      <c r="V434" s="2" t="s">
        <v>1844</v>
      </c>
      <c r="W434" s="2" t="s">
        <v>5125</v>
      </c>
      <c r="X434" s="2" t="s">
        <v>5126</v>
      </c>
      <c r="Y434" s="2" t="s">
        <v>1866</v>
      </c>
      <c r="Z434" s="2" t="s">
        <v>1281</v>
      </c>
      <c r="AA434" s="2" t="s">
        <v>1281</v>
      </c>
      <c r="AB434" s="2" t="s">
        <v>5127</v>
      </c>
      <c r="AC434" s="2" t="s">
        <v>1852</v>
      </c>
      <c r="AD434" s="2" t="s">
        <v>1844</v>
      </c>
      <c r="AE434" s="2" t="s">
        <v>1844</v>
      </c>
      <c r="AF434" s="2" t="s">
        <v>1844</v>
      </c>
      <c r="AG434" s="2" t="s">
        <v>1844</v>
      </c>
      <c r="AH434" s="2" t="s">
        <v>1844</v>
      </c>
      <c r="AI434" s="2" t="s">
        <v>1844</v>
      </c>
      <c r="AJ434" s="2" t="s">
        <v>1281</v>
      </c>
      <c r="AK434" s="2" t="s">
        <v>1844</v>
      </c>
      <c r="AL434" s="2" t="s">
        <v>154</v>
      </c>
      <c r="AM434" s="2" t="s">
        <v>1844</v>
      </c>
      <c r="AN434" s="2" t="s">
        <v>1844</v>
      </c>
      <c r="AO434" s="2" t="s">
        <v>1857</v>
      </c>
      <c r="AP434" s="2" t="s">
        <v>1857</v>
      </c>
      <c r="AQ434" s="2" t="s">
        <v>1844</v>
      </c>
      <c r="AR434" s="2" t="s">
        <v>1844</v>
      </c>
      <c r="AS434" s="2" t="s">
        <v>1844</v>
      </c>
      <c r="AT434" s="2" t="s">
        <v>1844</v>
      </c>
      <c r="AU434" s="2" t="s">
        <v>1844</v>
      </c>
      <c r="AV434" s="2" t="s">
        <v>1281</v>
      </c>
      <c r="AW434" s="2" t="s">
        <v>5128</v>
      </c>
      <c r="AX434" s="2" t="s">
        <v>1844</v>
      </c>
      <c r="AY434" s="2" t="s">
        <v>1752</v>
      </c>
      <c r="AZ434" s="2" t="s">
        <v>1962</v>
      </c>
      <c r="BA434" s="2" t="s">
        <v>1844</v>
      </c>
      <c r="BB434" s="2" t="s">
        <v>1844</v>
      </c>
      <c r="BC434" s="2" t="s">
        <v>1844</v>
      </c>
      <c r="BD434" s="2" t="s">
        <v>1844</v>
      </c>
      <c r="BE434" s="2" t="s">
        <v>5129</v>
      </c>
      <c r="BF434" s="2" t="s">
        <v>1905</v>
      </c>
      <c r="BG434" s="2" t="s">
        <v>1905</v>
      </c>
      <c r="BH434" s="2" t="s">
        <v>5819</v>
      </c>
      <c r="BI434" s="2" t="s">
        <v>1857</v>
      </c>
      <c r="BJ434" s="2" t="s">
        <v>1905</v>
      </c>
      <c r="BK434" s="2" t="s">
        <v>1844</v>
      </c>
      <c r="BL434" s="2" t="s">
        <v>1025</v>
      </c>
      <c r="BM434" s="2" t="s">
        <v>1844</v>
      </c>
      <c r="BN434" s="2" t="s">
        <v>1882</v>
      </c>
      <c r="BO434" s="2" t="s">
        <v>1844</v>
      </c>
      <c r="BP434" s="2" t="s">
        <v>1844</v>
      </c>
      <c r="BQ434" s="2" t="s">
        <v>5187</v>
      </c>
      <c r="BR434" s="2" t="s">
        <v>1844</v>
      </c>
      <c r="BS434" s="2" t="s">
        <v>1844</v>
      </c>
      <c r="BT434" s="2" t="s">
        <v>5820</v>
      </c>
      <c r="BU434" s="2" t="s">
        <v>1844</v>
      </c>
      <c r="BV434" s="2" t="s">
        <v>1844</v>
      </c>
      <c r="BW434" s="2" t="s">
        <v>1844</v>
      </c>
      <c r="BX434" s="2" t="s">
        <v>1844</v>
      </c>
      <c r="BY434" s="2" t="s">
        <v>1844</v>
      </c>
      <c r="BZ434" s="2" t="s">
        <v>1844</v>
      </c>
      <c r="CA434" s="2" t="s">
        <v>1844</v>
      </c>
      <c r="CB434" s="2" t="s">
        <v>1844</v>
      </c>
      <c r="CC434" s="2" t="s">
        <v>1844</v>
      </c>
      <c r="CD434" s="2" t="s">
        <v>1844</v>
      </c>
      <c r="CE434" s="2" t="s">
        <v>1854</v>
      </c>
      <c r="CF434" s="2" t="s">
        <v>1844</v>
      </c>
      <c r="CG434" s="2" t="s">
        <v>5131</v>
      </c>
      <c r="CH434" s="2" t="s">
        <v>1844</v>
      </c>
      <c r="CI434" s="2" t="s">
        <v>155</v>
      </c>
      <c r="CJ434" s="2" t="s">
        <v>1844</v>
      </c>
      <c r="CK434" s="2" t="s">
        <v>5132</v>
      </c>
      <c r="CL434" s="2" t="s">
        <v>1844</v>
      </c>
      <c r="CM434" s="2" t="s">
        <v>1844</v>
      </c>
      <c r="CN434" s="2" t="s">
        <v>1851</v>
      </c>
      <c r="CO434" s="2" t="s">
        <v>1855</v>
      </c>
      <c r="CP434" s="2" t="s">
        <v>1844</v>
      </c>
      <c r="CQ434" s="2" t="s">
        <v>1844</v>
      </c>
      <c r="CR434" s="2" t="s">
        <v>1847</v>
      </c>
      <c r="CS434" s="2" t="s">
        <v>1884</v>
      </c>
      <c r="CT434" s="2" t="s">
        <v>1844</v>
      </c>
      <c r="CU434" s="2" t="s">
        <v>5133</v>
      </c>
      <c r="CV434" s="2" t="s">
        <v>5134</v>
      </c>
      <c r="CW434" s="3">
        <v>45169</v>
      </c>
      <c r="CX434" s="3">
        <v>45163</v>
      </c>
      <c r="CY434" s="3">
        <v>45155</v>
      </c>
      <c r="CZ434" s="28">
        <v>473874</v>
      </c>
      <c r="DA434" s="4">
        <v>0</v>
      </c>
      <c r="DB434" s="3"/>
      <c r="DC434" s="3"/>
      <c r="DD434" s="3">
        <v>45155</v>
      </c>
      <c r="DE434" s="3">
        <v>45155</v>
      </c>
      <c r="DF434" s="3"/>
      <c r="DG434" s="3">
        <v>45169</v>
      </c>
      <c r="DH434" s="3"/>
      <c r="DI434" s="3">
        <v>45155</v>
      </c>
      <c r="DJ434" s="3">
        <v>45200</v>
      </c>
      <c r="DK434" s="28">
        <v>0</v>
      </c>
      <c r="DL434" s="3"/>
      <c r="DM434" s="28">
        <v>0</v>
      </c>
      <c r="DN434" s="28">
        <v>0</v>
      </c>
      <c r="DO434" s="3">
        <v>45169</v>
      </c>
      <c r="DP434" s="2" t="s">
        <v>5135</v>
      </c>
      <c r="DQ434" s="28">
        <v>0</v>
      </c>
      <c r="DR434" s="28">
        <v>0</v>
      </c>
      <c r="DS434" s="28">
        <v>0</v>
      </c>
      <c r="DT434" s="28">
        <v>473874</v>
      </c>
      <c r="DU434" s="2" t="s">
        <v>1844</v>
      </c>
    </row>
    <row r="435" spans="1:125" x14ac:dyDescent="0.25">
      <c r="A435" s="2" t="s">
        <v>4377</v>
      </c>
      <c r="B435" s="2" t="s">
        <v>1295</v>
      </c>
      <c r="C435" s="2" t="s">
        <v>51</v>
      </c>
      <c r="D435" s="2" t="s">
        <v>52</v>
      </c>
      <c r="E435" s="2" t="s">
        <v>1626</v>
      </c>
      <c r="F435" s="2" t="s">
        <v>5818</v>
      </c>
      <c r="G435" s="2" t="s">
        <v>10</v>
      </c>
      <c r="H435" s="2" t="s">
        <v>1042</v>
      </c>
      <c r="I435" s="2" t="s">
        <v>5121</v>
      </c>
      <c r="J435" s="2" t="s">
        <v>5122</v>
      </c>
      <c r="K435" s="2" t="s">
        <v>1281</v>
      </c>
      <c r="L435" s="2" t="s">
        <v>5148</v>
      </c>
      <c r="M435" s="2" t="s">
        <v>4376</v>
      </c>
      <c r="N435" s="2" t="s">
        <v>5124</v>
      </c>
      <c r="O435" s="2" t="s">
        <v>1870</v>
      </c>
      <c r="P435" s="2" t="s">
        <v>1844</v>
      </c>
      <c r="Q435" s="2" t="s">
        <v>1531</v>
      </c>
      <c r="R435" s="2" t="s">
        <v>1844</v>
      </c>
      <c r="S435" s="2" t="s">
        <v>1875</v>
      </c>
      <c r="T435" s="2" t="s">
        <v>1278</v>
      </c>
      <c r="U435" s="2" t="s">
        <v>1844</v>
      </c>
      <c r="V435" s="2" t="s">
        <v>1844</v>
      </c>
      <c r="W435" s="2" t="s">
        <v>5125</v>
      </c>
      <c r="X435" s="2" t="s">
        <v>5126</v>
      </c>
      <c r="Y435" s="2" t="s">
        <v>1871</v>
      </c>
      <c r="Z435" s="2" t="s">
        <v>1281</v>
      </c>
      <c r="AA435" s="2" t="s">
        <v>1281</v>
      </c>
      <c r="AB435" s="2" t="s">
        <v>5127</v>
      </c>
      <c r="AC435" s="2" t="s">
        <v>1852</v>
      </c>
      <c r="AD435" s="2" t="s">
        <v>1844</v>
      </c>
      <c r="AE435" s="2" t="s">
        <v>1844</v>
      </c>
      <c r="AF435" s="2" t="s">
        <v>1873</v>
      </c>
      <c r="AG435" s="2" t="s">
        <v>1844</v>
      </c>
      <c r="AH435" s="2" t="s">
        <v>1844</v>
      </c>
      <c r="AI435" s="2" t="s">
        <v>1844</v>
      </c>
      <c r="AJ435" s="2" t="s">
        <v>1281</v>
      </c>
      <c r="AK435" s="2" t="s">
        <v>1844</v>
      </c>
      <c r="AL435" s="2" t="s">
        <v>53</v>
      </c>
      <c r="AM435" s="2" t="s">
        <v>1844</v>
      </c>
      <c r="AN435" s="2" t="s">
        <v>1844</v>
      </c>
      <c r="AO435" s="2" t="s">
        <v>1857</v>
      </c>
      <c r="AP435" s="2" t="s">
        <v>1857</v>
      </c>
      <c r="AQ435" s="2" t="s">
        <v>1844</v>
      </c>
      <c r="AR435" s="2" t="s">
        <v>1844</v>
      </c>
      <c r="AS435" s="2" t="s">
        <v>1844</v>
      </c>
      <c r="AT435" s="2" t="s">
        <v>1844</v>
      </c>
      <c r="AU435" s="2" t="s">
        <v>1844</v>
      </c>
      <c r="AV435" s="2" t="s">
        <v>1281</v>
      </c>
      <c r="AW435" s="2" t="s">
        <v>5128</v>
      </c>
      <c r="AX435" s="2" t="s">
        <v>1844</v>
      </c>
      <c r="AY435" s="2" t="s">
        <v>1752</v>
      </c>
      <c r="AZ435" s="2" t="s">
        <v>2921</v>
      </c>
      <c r="BA435" s="2" t="s">
        <v>1844</v>
      </c>
      <c r="BB435" s="2" t="s">
        <v>1844</v>
      </c>
      <c r="BC435" s="2" t="s">
        <v>1844</v>
      </c>
      <c r="BD435" s="2" t="s">
        <v>1844</v>
      </c>
      <c r="BE435" s="2" t="s">
        <v>5129</v>
      </c>
      <c r="BF435" s="2" t="s">
        <v>5821</v>
      </c>
      <c r="BG435" s="2" t="s">
        <v>1857</v>
      </c>
      <c r="BH435" s="2" t="s">
        <v>5822</v>
      </c>
      <c r="BI435" s="2" t="s">
        <v>1857</v>
      </c>
      <c r="BJ435" s="2" t="s">
        <v>2107</v>
      </c>
      <c r="BK435" s="2" t="s">
        <v>1844</v>
      </c>
      <c r="BL435" s="2" t="s">
        <v>1025</v>
      </c>
      <c r="BM435" s="2" t="s">
        <v>1844</v>
      </c>
      <c r="BN435" s="2" t="s">
        <v>1872</v>
      </c>
      <c r="BO435" s="2" t="s">
        <v>1844</v>
      </c>
      <c r="BP435" s="2" t="s">
        <v>1844</v>
      </c>
      <c r="BQ435" s="2" t="s">
        <v>5187</v>
      </c>
      <c r="BR435" s="2" t="s">
        <v>1844</v>
      </c>
      <c r="BS435" s="2" t="s">
        <v>1844</v>
      </c>
      <c r="BT435" s="2" t="s">
        <v>5823</v>
      </c>
      <c r="BU435" s="2" t="s">
        <v>1844</v>
      </c>
      <c r="BV435" s="2" t="s">
        <v>1844</v>
      </c>
      <c r="BW435" s="2" t="s">
        <v>1844</v>
      </c>
      <c r="BX435" s="2" t="s">
        <v>1844</v>
      </c>
      <c r="BY435" s="2" t="s">
        <v>1844</v>
      </c>
      <c r="BZ435" s="2" t="s">
        <v>1844</v>
      </c>
      <c r="CA435" s="2" t="s">
        <v>1844</v>
      </c>
      <c r="CB435" s="2" t="s">
        <v>1844</v>
      </c>
      <c r="CC435" s="2" t="s">
        <v>1844</v>
      </c>
      <c r="CD435" s="2" t="s">
        <v>1844</v>
      </c>
      <c r="CE435" s="2" t="s">
        <v>1854</v>
      </c>
      <c r="CF435" s="2" t="s">
        <v>1844</v>
      </c>
      <c r="CG435" s="2" t="s">
        <v>1844</v>
      </c>
      <c r="CH435" s="2" t="s">
        <v>1844</v>
      </c>
      <c r="CI435" s="2" t="s">
        <v>55</v>
      </c>
      <c r="CJ435" s="2" t="s">
        <v>1844</v>
      </c>
      <c r="CK435" s="2" t="s">
        <v>5132</v>
      </c>
      <c r="CL435" s="2" t="s">
        <v>1844</v>
      </c>
      <c r="CM435" s="2" t="s">
        <v>1844</v>
      </c>
      <c r="CN435" s="2" t="s">
        <v>1851</v>
      </c>
      <c r="CO435" s="2" t="s">
        <v>1855</v>
      </c>
      <c r="CP435" s="2" t="s">
        <v>1844</v>
      </c>
      <c r="CQ435" s="2" t="s">
        <v>1844</v>
      </c>
      <c r="CR435" s="2" t="s">
        <v>1847</v>
      </c>
      <c r="CS435" s="2" t="s">
        <v>1876</v>
      </c>
      <c r="CT435" s="2" t="s">
        <v>1844</v>
      </c>
      <c r="CU435" s="2" t="s">
        <v>1844</v>
      </c>
      <c r="CV435" s="2" t="s">
        <v>5134</v>
      </c>
      <c r="CW435" s="3">
        <v>45250</v>
      </c>
      <c r="CX435" s="3">
        <v>45241</v>
      </c>
      <c r="CY435" s="3">
        <v>45241</v>
      </c>
      <c r="CZ435" s="28">
        <v>3101425</v>
      </c>
      <c r="DA435" s="4">
        <v>0</v>
      </c>
      <c r="DB435" s="3"/>
      <c r="DC435" s="3"/>
      <c r="DD435" s="3">
        <v>45241</v>
      </c>
      <c r="DE435" s="3">
        <v>45241</v>
      </c>
      <c r="DF435" s="3"/>
      <c r="DG435" s="3">
        <v>45250</v>
      </c>
      <c r="DH435" s="3"/>
      <c r="DI435" s="3">
        <v>45241</v>
      </c>
      <c r="DJ435" s="3">
        <v>45291</v>
      </c>
      <c r="DK435" s="28">
        <v>0</v>
      </c>
      <c r="DL435" s="3"/>
      <c r="DM435" s="28">
        <v>0</v>
      </c>
      <c r="DN435" s="28">
        <v>0</v>
      </c>
      <c r="DO435" s="3">
        <v>45250</v>
      </c>
      <c r="DP435" s="2" t="s">
        <v>5135</v>
      </c>
      <c r="DQ435" s="28">
        <v>36419</v>
      </c>
      <c r="DR435" s="28">
        <v>0</v>
      </c>
      <c r="DS435" s="28">
        <v>36419</v>
      </c>
      <c r="DT435" s="28">
        <v>3101425</v>
      </c>
      <c r="DU435" s="2" t="s">
        <v>1844</v>
      </c>
    </row>
    <row r="436" spans="1:125" x14ac:dyDescent="0.25">
      <c r="A436" s="2" t="s">
        <v>4364</v>
      </c>
      <c r="B436" s="2" t="s">
        <v>1295</v>
      </c>
      <c r="C436" s="2" t="s">
        <v>51</v>
      </c>
      <c r="D436" s="2" t="s">
        <v>52</v>
      </c>
      <c r="E436" s="2" t="s">
        <v>1624</v>
      </c>
      <c r="F436" s="2" t="s">
        <v>5818</v>
      </c>
      <c r="G436" s="2" t="s">
        <v>10</v>
      </c>
      <c r="H436" s="2" t="s">
        <v>67</v>
      </c>
      <c r="I436" s="2" t="s">
        <v>5121</v>
      </c>
      <c r="J436" s="2" t="s">
        <v>5122</v>
      </c>
      <c r="K436" s="2" t="s">
        <v>1281</v>
      </c>
      <c r="L436" s="2" t="s">
        <v>5148</v>
      </c>
      <c r="M436" s="2" t="s">
        <v>4363</v>
      </c>
      <c r="N436" s="2" t="s">
        <v>1645</v>
      </c>
      <c r="O436" s="2" t="s">
        <v>1870</v>
      </c>
      <c r="P436" s="2" t="s">
        <v>1844</v>
      </c>
      <c r="Q436" s="2" t="s">
        <v>1299</v>
      </c>
      <c r="R436" s="2" t="s">
        <v>1844</v>
      </c>
      <c r="S436" s="2" t="s">
        <v>1875</v>
      </c>
      <c r="T436" s="2" t="s">
        <v>1278</v>
      </c>
      <c r="U436" s="2" t="s">
        <v>1844</v>
      </c>
      <c r="V436" s="2" t="s">
        <v>1844</v>
      </c>
      <c r="W436" s="2" t="s">
        <v>5125</v>
      </c>
      <c r="X436" s="2" t="s">
        <v>5126</v>
      </c>
      <c r="Y436" s="2" t="s">
        <v>1871</v>
      </c>
      <c r="Z436" s="2" t="s">
        <v>1281</v>
      </c>
      <c r="AA436" s="2" t="s">
        <v>1281</v>
      </c>
      <c r="AB436" s="2" t="s">
        <v>5127</v>
      </c>
      <c r="AC436" s="2" t="s">
        <v>1852</v>
      </c>
      <c r="AD436" s="2" t="s">
        <v>1844</v>
      </c>
      <c r="AE436" s="2" t="s">
        <v>1844</v>
      </c>
      <c r="AF436" s="2" t="s">
        <v>1873</v>
      </c>
      <c r="AG436" s="2" t="s">
        <v>1844</v>
      </c>
      <c r="AH436" s="2" t="s">
        <v>1844</v>
      </c>
      <c r="AI436" s="2" t="s">
        <v>1844</v>
      </c>
      <c r="AJ436" s="2" t="s">
        <v>1281</v>
      </c>
      <c r="AK436" s="2" t="s">
        <v>1844</v>
      </c>
      <c r="AL436" s="2" t="s">
        <v>53</v>
      </c>
      <c r="AM436" s="2" t="s">
        <v>1844</v>
      </c>
      <c r="AN436" s="2" t="s">
        <v>1844</v>
      </c>
      <c r="AO436" s="2" t="s">
        <v>1857</v>
      </c>
      <c r="AP436" s="2" t="s">
        <v>1857</v>
      </c>
      <c r="AQ436" s="2" t="s">
        <v>1844</v>
      </c>
      <c r="AR436" s="2" t="s">
        <v>1844</v>
      </c>
      <c r="AS436" s="2" t="s">
        <v>1844</v>
      </c>
      <c r="AT436" s="2" t="s">
        <v>1844</v>
      </c>
      <c r="AU436" s="2" t="s">
        <v>1844</v>
      </c>
      <c r="AV436" s="2" t="s">
        <v>1281</v>
      </c>
      <c r="AW436" s="2" t="s">
        <v>5128</v>
      </c>
      <c r="AX436" s="2" t="s">
        <v>1844</v>
      </c>
      <c r="AY436" s="2" t="s">
        <v>1752</v>
      </c>
      <c r="AZ436" s="2" t="s">
        <v>2195</v>
      </c>
      <c r="BA436" s="2" t="s">
        <v>1844</v>
      </c>
      <c r="BB436" s="2" t="s">
        <v>1844</v>
      </c>
      <c r="BC436" s="2" t="s">
        <v>1844</v>
      </c>
      <c r="BD436" s="2" t="s">
        <v>1844</v>
      </c>
      <c r="BE436" s="2" t="s">
        <v>5129</v>
      </c>
      <c r="BF436" s="2" t="s">
        <v>1905</v>
      </c>
      <c r="BG436" s="2" t="s">
        <v>1905</v>
      </c>
      <c r="BH436" s="2" t="s">
        <v>4366</v>
      </c>
      <c r="BI436" s="2" t="s">
        <v>1857</v>
      </c>
      <c r="BJ436" s="2" t="s">
        <v>2391</v>
      </c>
      <c r="BK436" s="2" t="s">
        <v>1844</v>
      </c>
      <c r="BL436" s="2" t="s">
        <v>1025</v>
      </c>
      <c r="BM436" s="2" t="s">
        <v>1844</v>
      </c>
      <c r="BN436" s="2" t="s">
        <v>1872</v>
      </c>
      <c r="BO436" s="2" t="s">
        <v>1844</v>
      </c>
      <c r="BP436" s="2" t="s">
        <v>1844</v>
      </c>
      <c r="BQ436" s="2" t="s">
        <v>5187</v>
      </c>
      <c r="BR436" s="2" t="s">
        <v>1844</v>
      </c>
      <c r="BS436" s="2" t="s">
        <v>1844</v>
      </c>
      <c r="BT436" s="2" t="s">
        <v>5824</v>
      </c>
      <c r="BU436" s="2" t="s">
        <v>1844</v>
      </c>
      <c r="BV436" s="2" t="s">
        <v>1844</v>
      </c>
      <c r="BW436" s="2" t="s">
        <v>1844</v>
      </c>
      <c r="BX436" s="2" t="s">
        <v>1844</v>
      </c>
      <c r="BY436" s="2" t="s">
        <v>1844</v>
      </c>
      <c r="BZ436" s="2" t="s">
        <v>1844</v>
      </c>
      <c r="CA436" s="2" t="s">
        <v>1844</v>
      </c>
      <c r="CB436" s="2" t="s">
        <v>1844</v>
      </c>
      <c r="CC436" s="2" t="s">
        <v>1844</v>
      </c>
      <c r="CD436" s="2" t="s">
        <v>1844</v>
      </c>
      <c r="CE436" s="2" t="s">
        <v>1854</v>
      </c>
      <c r="CF436" s="2" t="s">
        <v>1844</v>
      </c>
      <c r="CG436" s="2" t="s">
        <v>1844</v>
      </c>
      <c r="CH436" s="2" t="s">
        <v>1844</v>
      </c>
      <c r="CI436" s="2" t="s">
        <v>55</v>
      </c>
      <c r="CJ436" s="2" t="s">
        <v>1844</v>
      </c>
      <c r="CK436" s="2" t="s">
        <v>5132</v>
      </c>
      <c r="CL436" s="2" t="s">
        <v>1844</v>
      </c>
      <c r="CM436" s="2" t="s">
        <v>1844</v>
      </c>
      <c r="CN436" s="2" t="s">
        <v>1851</v>
      </c>
      <c r="CO436" s="2" t="s">
        <v>1855</v>
      </c>
      <c r="CP436" s="2" t="s">
        <v>1844</v>
      </c>
      <c r="CQ436" s="2" t="s">
        <v>1844</v>
      </c>
      <c r="CR436" s="2" t="s">
        <v>1847</v>
      </c>
      <c r="CS436" s="2" t="s">
        <v>1876</v>
      </c>
      <c r="CT436" s="2" t="s">
        <v>1844</v>
      </c>
      <c r="CU436" s="2" t="s">
        <v>1844</v>
      </c>
      <c r="CV436" s="2" t="s">
        <v>5134</v>
      </c>
      <c r="CW436" s="3">
        <v>45240</v>
      </c>
      <c r="CX436" s="3">
        <v>45238</v>
      </c>
      <c r="CY436" s="3">
        <v>45239</v>
      </c>
      <c r="CZ436" s="28">
        <v>1205904</v>
      </c>
      <c r="DA436" s="4">
        <v>0</v>
      </c>
      <c r="DB436" s="3"/>
      <c r="DC436" s="3"/>
      <c r="DD436" s="3">
        <v>45239</v>
      </c>
      <c r="DE436" s="3">
        <v>45238</v>
      </c>
      <c r="DF436" s="3"/>
      <c r="DG436" s="3">
        <v>45239</v>
      </c>
      <c r="DH436" s="3"/>
      <c r="DI436" s="3">
        <v>45238</v>
      </c>
      <c r="DJ436" s="3">
        <v>45291</v>
      </c>
      <c r="DK436" s="28">
        <v>0</v>
      </c>
      <c r="DL436" s="3"/>
      <c r="DM436" s="28">
        <v>0</v>
      </c>
      <c r="DN436" s="28">
        <v>0</v>
      </c>
      <c r="DO436" s="3">
        <v>45239</v>
      </c>
      <c r="DP436" s="2" t="s">
        <v>5135</v>
      </c>
      <c r="DQ436" s="28">
        <v>0</v>
      </c>
      <c r="DR436" s="28">
        <v>0</v>
      </c>
      <c r="DS436" s="28">
        <v>0</v>
      </c>
      <c r="DT436" s="28">
        <v>1205904</v>
      </c>
      <c r="DU436" s="2" t="s">
        <v>1844</v>
      </c>
    </row>
    <row r="437" spans="1:125" x14ac:dyDescent="0.25">
      <c r="A437" s="2" t="s">
        <v>4232</v>
      </c>
      <c r="B437" s="2" t="s">
        <v>1291</v>
      </c>
      <c r="C437" s="2" t="s">
        <v>152</v>
      </c>
      <c r="D437" s="2" t="s">
        <v>153</v>
      </c>
      <c r="E437" s="2" t="s">
        <v>5825</v>
      </c>
      <c r="F437" s="2" t="s">
        <v>5818</v>
      </c>
      <c r="G437" s="2" t="s">
        <v>10</v>
      </c>
      <c r="H437" s="2" t="s">
        <v>1129</v>
      </c>
      <c r="I437" s="2" t="s">
        <v>5121</v>
      </c>
      <c r="J437" s="2" t="s">
        <v>5122</v>
      </c>
      <c r="K437" s="2" t="s">
        <v>1281</v>
      </c>
      <c r="L437" s="2" t="s">
        <v>5148</v>
      </c>
      <c r="M437" s="2" t="s">
        <v>4231</v>
      </c>
      <c r="N437" s="2" t="s">
        <v>1645</v>
      </c>
      <c r="O437" s="2" t="s">
        <v>2176</v>
      </c>
      <c r="P437" s="2" t="s">
        <v>1844</v>
      </c>
      <c r="Q437" s="2" t="s">
        <v>5339</v>
      </c>
      <c r="R437" s="2" t="s">
        <v>1844</v>
      </c>
      <c r="S437" s="2" t="s">
        <v>1883</v>
      </c>
      <c r="T437" s="2" t="s">
        <v>1278</v>
      </c>
      <c r="U437" s="2" t="s">
        <v>1844</v>
      </c>
      <c r="V437" s="2" t="s">
        <v>1844</v>
      </c>
      <c r="W437" s="2" t="s">
        <v>5125</v>
      </c>
      <c r="X437" s="2" t="s">
        <v>5126</v>
      </c>
      <c r="Y437" s="2" t="s">
        <v>1866</v>
      </c>
      <c r="Z437" s="2" t="s">
        <v>1281</v>
      </c>
      <c r="AA437" s="2" t="s">
        <v>1281</v>
      </c>
      <c r="AB437" s="2" t="s">
        <v>5127</v>
      </c>
      <c r="AC437" s="2" t="s">
        <v>1852</v>
      </c>
      <c r="AD437" s="2" t="s">
        <v>1844</v>
      </c>
      <c r="AE437" s="2" t="s">
        <v>1844</v>
      </c>
      <c r="AF437" s="2" t="s">
        <v>1844</v>
      </c>
      <c r="AG437" s="2" t="s">
        <v>1844</v>
      </c>
      <c r="AH437" s="2" t="s">
        <v>1844</v>
      </c>
      <c r="AI437" s="2" t="s">
        <v>1844</v>
      </c>
      <c r="AJ437" s="2" t="s">
        <v>1281</v>
      </c>
      <c r="AK437" s="2" t="s">
        <v>1844</v>
      </c>
      <c r="AL437" s="2" t="s">
        <v>154</v>
      </c>
      <c r="AM437" s="2" t="s">
        <v>1844</v>
      </c>
      <c r="AN437" s="2" t="s">
        <v>1844</v>
      </c>
      <c r="AO437" s="2" t="s">
        <v>1857</v>
      </c>
      <c r="AP437" s="2" t="s">
        <v>1857</v>
      </c>
      <c r="AQ437" s="2" t="s">
        <v>1844</v>
      </c>
      <c r="AR437" s="2" t="s">
        <v>1844</v>
      </c>
      <c r="AS437" s="2" t="s">
        <v>1844</v>
      </c>
      <c r="AT437" s="2" t="s">
        <v>1844</v>
      </c>
      <c r="AU437" s="2" t="s">
        <v>1844</v>
      </c>
      <c r="AV437" s="2" t="s">
        <v>1281</v>
      </c>
      <c r="AW437" s="2" t="s">
        <v>5128</v>
      </c>
      <c r="AX437" s="2" t="s">
        <v>1844</v>
      </c>
      <c r="AY437" s="2" t="s">
        <v>1752</v>
      </c>
      <c r="AZ437" s="2" t="s">
        <v>2125</v>
      </c>
      <c r="BA437" s="2" t="s">
        <v>1844</v>
      </c>
      <c r="BB437" s="2" t="s">
        <v>1844</v>
      </c>
      <c r="BC437" s="2" t="s">
        <v>1844</v>
      </c>
      <c r="BD437" s="2" t="s">
        <v>1844</v>
      </c>
      <c r="BE437" s="2" t="s">
        <v>5129</v>
      </c>
      <c r="BF437" s="2" t="s">
        <v>2662</v>
      </c>
      <c r="BG437" s="2" t="s">
        <v>1857</v>
      </c>
      <c r="BH437" s="2" t="s">
        <v>4233</v>
      </c>
      <c r="BI437" s="2" t="s">
        <v>1857</v>
      </c>
      <c r="BJ437" s="2" t="s">
        <v>2090</v>
      </c>
      <c r="BK437" s="2" t="s">
        <v>1844</v>
      </c>
      <c r="BL437" s="2" t="s">
        <v>1025</v>
      </c>
      <c r="BM437" s="2" t="s">
        <v>1844</v>
      </c>
      <c r="BN437" s="2" t="s">
        <v>1882</v>
      </c>
      <c r="BO437" s="2" t="s">
        <v>1844</v>
      </c>
      <c r="BP437" s="2" t="s">
        <v>1844</v>
      </c>
      <c r="BQ437" s="2" t="s">
        <v>1296</v>
      </c>
      <c r="BR437" s="2" t="s">
        <v>1844</v>
      </c>
      <c r="BS437" s="2" t="s">
        <v>1844</v>
      </c>
      <c r="BT437" s="2" t="s">
        <v>5826</v>
      </c>
      <c r="BU437" s="2" t="s">
        <v>1844</v>
      </c>
      <c r="BV437" s="2" t="s">
        <v>1844</v>
      </c>
      <c r="BW437" s="2" t="s">
        <v>1844</v>
      </c>
      <c r="BX437" s="2" t="s">
        <v>1844</v>
      </c>
      <c r="BY437" s="2" t="s">
        <v>1844</v>
      </c>
      <c r="BZ437" s="2" t="s">
        <v>1844</v>
      </c>
      <c r="CA437" s="2" t="s">
        <v>1844</v>
      </c>
      <c r="CB437" s="2" t="s">
        <v>1844</v>
      </c>
      <c r="CC437" s="2" t="s">
        <v>1844</v>
      </c>
      <c r="CD437" s="2" t="s">
        <v>1844</v>
      </c>
      <c r="CE437" s="2" t="s">
        <v>1854</v>
      </c>
      <c r="CF437" s="2" t="s">
        <v>1844</v>
      </c>
      <c r="CG437" s="2" t="s">
        <v>5131</v>
      </c>
      <c r="CH437" s="2" t="s">
        <v>1844</v>
      </c>
      <c r="CI437" s="2" t="s">
        <v>155</v>
      </c>
      <c r="CJ437" s="2" t="s">
        <v>1844</v>
      </c>
      <c r="CK437" s="2" t="s">
        <v>5132</v>
      </c>
      <c r="CL437" s="2" t="s">
        <v>1844</v>
      </c>
      <c r="CM437" s="2" t="s">
        <v>1844</v>
      </c>
      <c r="CN437" s="2" t="s">
        <v>1851</v>
      </c>
      <c r="CO437" s="2" t="s">
        <v>1855</v>
      </c>
      <c r="CP437" s="2" t="s">
        <v>1844</v>
      </c>
      <c r="CQ437" s="2" t="s">
        <v>1844</v>
      </c>
      <c r="CR437" s="2" t="s">
        <v>1847</v>
      </c>
      <c r="CS437" s="2" t="s">
        <v>1884</v>
      </c>
      <c r="CT437" s="2" t="s">
        <v>1844</v>
      </c>
      <c r="CU437" s="2" t="s">
        <v>5133</v>
      </c>
      <c r="CV437" s="2" t="s">
        <v>5134</v>
      </c>
      <c r="CW437" s="3">
        <v>45187</v>
      </c>
      <c r="CX437" s="3">
        <v>45185</v>
      </c>
      <c r="CY437" s="3">
        <v>45178</v>
      </c>
      <c r="CZ437" s="28">
        <v>3320737</v>
      </c>
      <c r="DA437" s="4">
        <v>0</v>
      </c>
      <c r="DB437" s="3"/>
      <c r="DC437" s="3"/>
      <c r="DD437" s="3">
        <v>45178</v>
      </c>
      <c r="DE437" s="3">
        <v>45178</v>
      </c>
      <c r="DF437" s="3"/>
      <c r="DG437" s="3">
        <v>45200</v>
      </c>
      <c r="DH437" s="3"/>
      <c r="DI437" s="3">
        <v>45178</v>
      </c>
      <c r="DJ437" s="3">
        <v>45298</v>
      </c>
      <c r="DK437" s="28">
        <v>0</v>
      </c>
      <c r="DL437" s="3"/>
      <c r="DM437" s="28">
        <v>0</v>
      </c>
      <c r="DN437" s="28">
        <v>0</v>
      </c>
      <c r="DO437" s="3">
        <v>45186</v>
      </c>
      <c r="DP437" s="2" t="s">
        <v>5135</v>
      </c>
      <c r="DQ437" s="28">
        <v>4184018</v>
      </c>
      <c r="DR437" s="28">
        <v>0</v>
      </c>
      <c r="DS437" s="28">
        <v>4184018</v>
      </c>
      <c r="DT437" s="28">
        <v>3320737</v>
      </c>
      <c r="DU437" s="2" t="s">
        <v>1844</v>
      </c>
    </row>
    <row r="438" spans="1:125" x14ac:dyDescent="0.25">
      <c r="A438" s="2" t="s">
        <v>4207</v>
      </c>
      <c r="B438" s="2" t="s">
        <v>1291</v>
      </c>
      <c r="C438" s="2" t="s">
        <v>152</v>
      </c>
      <c r="D438" s="2" t="s">
        <v>153</v>
      </c>
      <c r="E438" s="2" t="s">
        <v>1609</v>
      </c>
      <c r="F438" s="2" t="s">
        <v>5818</v>
      </c>
      <c r="G438" s="2" t="s">
        <v>10</v>
      </c>
      <c r="H438" s="2" t="s">
        <v>54</v>
      </c>
      <c r="I438" s="2" t="s">
        <v>5121</v>
      </c>
      <c r="J438" s="2" t="s">
        <v>5122</v>
      </c>
      <c r="K438" s="2" t="s">
        <v>1281</v>
      </c>
      <c r="L438" s="2" t="s">
        <v>5123</v>
      </c>
      <c r="M438" s="2" t="s">
        <v>4206</v>
      </c>
      <c r="N438" s="2" t="s">
        <v>1645</v>
      </c>
      <c r="O438" s="2" t="s">
        <v>2176</v>
      </c>
      <c r="P438" s="2" t="s">
        <v>1844</v>
      </c>
      <c r="Q438" s="2" t="s">
        <v>1299</v>
      </c>
      <c r="R438" s="2" t="s">
        <v>1844</v>
      </c>
      <c r="S438" s="2" t="s">
        <v>1883</v>
      </c>
      <c r="T438" s="2" t="s">
        <v>1278</v>
      </c>
      <c r="U438" s="2" t="s">
        <v>1844</v>
      </c>
      <c r="V438" s="2" t="s">
        <v>1844</v>
      </c>
      <c r="W438" s="2" t="s">
        <v>5125</v>
      </c>
      <c r="X438" s="2" t="s">
        <v>5126</v>
      </c>
      <c r="Y438" s="2" t="s">
        <v>1866</v>
      </c>
      <c r="Z438" s="2" t="s">
        <v>1281</v>
      </c>
      <c r="AA438" s="2" t="s">
        <v>1281</v>
      </c>
      <c r="AB438" s="2" t="s">
        <v>5127</v>
      </c>
      <c r="AC438" s="2" t="s">
        <v>1852</v>
      </c>
      <c r="AD438" s="2" t="s">
        <v>1844</v>
      </c>
      <c r="AE438" s="2" t="s">
        <v>1844</v>
      </c>
      <c r="AF438" s="2" t="s">
        <v>1844</v>
      </c>
      <c r="AG438" s="2" t="s">
        <v>1844</v>
      </c>
      <c r="AH438" s="2" t="s">
        <v>1844</v>
      </c>
      <c r="AI438" s="2" t="s">
        <v>1844</v>
      </c>
      <c r="AJ438" s="2" t="s">
        <v>1281</v>
      </c>
      <c r="AK438" s="2" t="s">
        <v>1844</v>
      </c>
      <c r="AL438" s="2" t="s">
        <v>154</v>
      </c>
      <c r="AM438" s="2" t="s">
        <v>1844</v>
      </c>
      <c r="AN438" s="2" t="s">
        <v>1844</v>
      </c>
      <c r="AO438" s="2" t="s">
        <v>1857</v>
      </c>
      <c r="AP438" s="2" t="s">
        <v>1857</v>
      </c>
      <c r="AQ438" s="2" t="s">
        <v>1844</v>
      </c>
      <c r="AR438" s="2" t="s">
        <v>1844</v>
      </c>
      <c r="AS438" s="2" t="s">
        <v>1844</v>
      </c>
      <c r="AT438" s="2" t="s">
        <v>1844</v>
      </c>
      <c r="AU438" s="2" t="s">
        <v>1844</v>
      </c>
      <c r="AV438" s="2" t="s">
        <v>1281</v>
      </c>
      <c r="AW438" s="2" t="s">
        <v>5128</v>
      </c>
      <c r="AX438" s="2" t="s">
        <v>1844</v>
      </c>
      <c r="AY438" s="2" t="s">
        <v>1752</v>
      </c>
      <c r="AZ438" s="2" t="s">
        <v>2362</v>
      </c>
      <c r="BA438" s="2" t="s">
        <v>1844</v>
      </c>
      <c r="BB438" s="2" t="s">
        <v>1844</v>
      </c>
      <c r="BC438" s="2" t="s">
        <v>1844</v>
      </c>
      <c r="BD438" s="2" t="s">
        <v>1844</v>
      </c>
      <c r="BE438" s="2" t="s">
        <v>5129</v>
      </c>
      <c r="BF438" s="2" t="s">
        <v>5129</v>
      </c>
      <c r="BG438" s="2" t="s">
        <v>5129</v>
      </c>
      <c r="BH438" s="2" t="s">
        <v>5827</v>
      </c>
      <c r="BI438" s="2" t="s">
        <v>1857</v>
      </c>
      <c r="BJ438" s="2" t="s">
        <v>2385</v>
      </c>
      <c r="BK438" s="2" t="s">
        <v>1844</v>
      </c>
      <c r="BL438" s="2" t="s">
        <v>1025</v>
      </c>
      <c r="BM438" s="2" t="s">
        <v>1844</v>
      </c>
      <c r="BN438" s="2" t="s">
        <v>1882</v>
      </c>
      <c r="BO438" s="2" t="s">
        <v>1844</v>
      </c>
      <c r="BP438" s="2" t="s">
        <v>1844</v>
      </c>
      <c r="BQ438" s="2" t="s">
        <v>1299</v>
      </c>
      <c r="BR438" s="2" t="s">
        <v>1844</v>
      </c>
      <c r="BS438" s="2" t="s">
        <v>1844</v>
      </c>
      <c r="BT438" s="2" t="s">
        <v>5828</v>
      </c>
      <c r="BU438" s="2" t="s">
        <v>1844</v>
      </c>
      <c r="BV438" s="2" t="s">
        <v>1844</v>
      </c>
      <c r="BW438" s="2" t="s">
        <v>1844</v>
      </c>
      <c r="BX438" s="2" t="s">
        <v>1844</v>
      </c>
      <c r="BY438" s="2" t="s">
        <v>1844</v>
      </c>
      <c r="BZ438" s="2" t="s">
        <v>1844</v>
      </c>
      <c r="CA438" s="2" t="s">
        <v>1844</v>
      </c>
      <c r="CB438" s="2" t="s">
        <v>1844</v>
      </c>
      <c r="CC438" s="2" t="s">
        <v>1844</v>
      </c>
      <c r="CD438" s="2" t="s">
        <v>1844</v>
      </c>
      <c r="CE438" s="2" t="s">
        <v>1854</v>
      </c>
      <c r="CF438" s="2" t="s">
        <v>1844</v>
      </c>
      <c r="CG438" s="2" t="s">
        <v>1844</v>
      </c>
      <c r="CH438" s="2" t="s">
        <v>1844</v>
      </c>
      <c r="CI438" s="2" t="s">
        <v>155</v>
      </c>
      <c r="CJ438" s="2" t="s">
        <v>1844</v>
      </c>
      <c r="CK438" s="2" t="s">
        <v>5132</v>
      </c>
      <c r="CL438" s="2" t="s">
        <v>1844</v>
      </c>
      <c r="CM438" s="2" t="s">
        <v>1844</v>
      </c>
      <c r="CN438" s="2" t="s">
        <v>1851</v>
      </c>
      <c r="CO438" s="2" t="s">
        <v>1855</v>
      </c>
      <c r="CP438" s="2" t="s">
        <v>1844</v>
      </c>
      <c r="CQ438" s="2" t="s">
        <v>1844</v>
      </c>
      <c r="CR438" s="2" t="s">
        <v>1847</v>
      </c>
      <c r="CS438" s="2" t="s">
        <v>1884</v>
      </c>
      <c r="CT438" s="2" t="s">
        <v>1844</v>
      </c>
      <c r="CU438" s="2" t="s">
        <v>1844</v>
      </c>
      <c r="CV438" s="2" t="s">
        <v>5134</v>
      </c>
      <c r="CW438" s="3">
        <v>45199</v>
      </c>
      <c r="CX438" s="3">
        <v>45177</v>
      </c>
      <c r="CY438" s="3">
        <v>45174</v>
      </c>
      <c r="CZ438" s="28">
        <v>20481193</v>
      </c>
      <c r="DA438" s="4">
        <v>0</v>
      </c>
      <c r="DB438" s="3"/>
      <c r="DC438" s="3"/>
      <c r="DD438" s="3">
        <v>45174</v>
      </c>
      <c r="DE438" s="3">
        <v>45174</v>
      </c>
      <c r="DF438" s="3"/>
      <c r="DG438" s="3">
        <v>45205</v>
      </c>
      <c r="DH438" s="3">
        <v>45174</v>
      </c>
      <c r="DI438" s="3">
        <v>45174</v>
      </c>
      <c r="DJ438" s="3">
        <v>45457</v>
      </c>
      <c r="DK438" s="28">
        <v>0</v>
      </c>
      <c r="DL438" s="3"/>
      <c r="DM438" s="28">
        <v>0</v>
      </c>
      <c r="DN438" s="28">
        <v>0</v>
      </c>
      <c r="DO438" s="3">
        <v>45199</v>
      </c>
      <c r="DP438" s="2" t="s">
        <v>5135</v>
      </c>
      <c r="DQ438" s="28">
        <v>46645015</v>
      </c>
      <c r="DR438" s="28">
        <v>0</v>
      </c>
      <c r="DS438" s="28">
        <v>46645015</v>
      </c>
      <c r="DT438" s="28">
        <v>20481193</v>
      </c>
      <c r="DU438" s="2" t="s">
        <v>1844</v>
      </c>
    </row>
    <row r="439" spans="1:125" x14ac:dyDescent="0.25">
      <c r="A439" s="2" t="s">
        <v>3758</v>
      </c>
      <c r="B439" s="2" t="s">
        <v>1298</v>
      </c>
      <c r="C439" s="2" t="s">
        <v>365</v>
      </c>
      <c r="D439" s="2" t="s">
        <v>366</v>
      </c>
      <c r="E439" s="2" t="s">
        <v>5829</v>
      </c>
      <c r="F439" s="2" t="s">
        <v>5818</v>
      </c>
      <c r="G439" s="2" t="s">
        <v>10</v>
      </c>
      <c r="H439" s="2" t="s">
        <v>67</v>
      </c>
      <c r="I439" s="2" t="s">
        <v>5121</v>
      </c>
      <c r="J439" s="2" t="s">
        <v>5122</v>
      </c>
      <c r="K439" s="2" t="s">
        <v>1281</v>
      </c>
      <c r="L439" s="2" t="s">
        <v>5148</v>
      </c>
      <c r="M439" s="2" t="s">
        <v>3757</v>
      </c>
      <c r="N439" s="2" t="s">
        <v>1650</v>
      </c>
      <c r="O439" s="2" t="s">
        <v>1913</v>
      </c>
      <c r="P439" s="2" t="s">
        <v>1844</v>
      </c>
      <c r="Q439" s="2" t="s">
        <v>1299</v>
      </c>
      <c r="R439" s="2" t="s">
        <v>1844</v>
      </c>
      <c r="S439" s="2" t="s">
        <v>1844</v>
      </c>
      <c r="T439" s="2" t="s">
        <v>1278</v>
      </c>
      <c r="U439" s="2" t="s">
        <v>1844</v>
      </c>
      <c r="V439" s="2" t="s">
        <v>1844</v>
      </c>
      <c r="W439" s="2" t="s">
        <v>5125</v>
      </c>
      <c r="X439" s="2" t="s">
        <v>5126</v>
      </c>
      <c r="Y439" s="2" t="s">
        <v>1914</v>
      </c>
      <c r="Z439" s="2" t="s">
        <v>1281</v>
      </c>
      <c r="AA439" s="2" t="s">
        <v>1281</v>
      </c>
      <c r="AB439" s="2" t="s">
        <v>5127</v>
      </c>
      <c r="AC439" s="2" t="s">
        <v>1852</v>
      </c>
      <c r="AD439" s="2" t="s">
        <v>1844</v>
      </c>
      <c r="AE439" s="2" t="s">
        <v>1844</v>
      </c>
      <c r="AF439" s="2" t="s">
        <v>1844</v>
      </c>
      <c r="AG439" s="2" t="s">
        <v>1844</v>
      </c>
      <c r="AH439" s="2" t="s">
        <v>1844</v>
      </c>
      <c r="AI439" s="2" t="s">
        <v>1844</v>
      </c>
      <c r="AJ439" s="2" t="s">
        <v>1281</v>
      </c>
      <c r="AK439" s="2" t="s">
        <v>1844</v>
      </c>
      <c r="AL439" s="2" t="s">
        <v>120</v>
      </c>
      <c r="AM439" s="2" t="s">
        <v>1844</v>
      </c>
      <c r="AN439" s="2" t="s">
        <v>1844</v>
      </c>
      <c r="AO439" s="2" t="s">
        <v>1857</v>
      </c>
      <c r="AP439" s="2" t="s">
        <v>1857</v>
      </c>
      <c r="AQ439" s="2" t="s">
        <v>1844</v>
      </c>
      <c r="AR439" s="2" t="s">
        <v>1844</v>
      </c>
      <c r="AS439" s="2" t="s">
        <v>1844</v>
      </c>
      <c r="AT439" s="2" t="s">
        <v>1844</v>
      </c>
      <c r="AU439" s="2" t="s">
        <v>1844</v>
      </c>
      <c r="AV439" s="2" t="s">
        <v>1281</v>
      </c>
      <c r="AW439" s="2" t="s">
        <v>5128</v>
      </c>
      <c r="AX439" s="2" t="s">
        <v>1844</v>
      </c>
      <c r="AY439" s="2" t="s">
        <v>1752</v>
      </c>
      <c r="AZ439" s="2" t="s">
        <v>2362</v>
      </c>
      <c r="BA439" s="2" t="s">
        <v>1844</v>
      </c>
      <c r="BB439" s="2" t="s">
        <v>1844</v>
      </c>
      <c r="BC439" s="2" t="s">
        <v>1844</v>
      </c>
      <c r="BD439" s="2" t="s">
        <v>1844</v>
      </c>
      <c r="BE439" s="2" t="s">
        <v>5129</v>
      </c>
      <c r="BF439" s="2" t="s">
        <v>1857</v>
      </c>
      <c r="BG439" s="2" t="s">
        <v>1857</v>
      </c>
      <c r="BH439" s="2" t="s">
        <v>5830</v>
      </c>
      <c r="BI439" s="2" t="s">
        <v>1857</v>
      </c>
      <c r="BJ439" s="2" t="s">
        <v>2401</v>
      </c>
      <c r="BK439" s="2" t="s">
        <v>1844</v>
      </c>
      <c r="BL439" s="2" t="s">
        <v>1025</v>
      </c>
      <c r="BM439" s="2" t="s">
        <v>1844</v>
      </c>
      <c r="BN439" s="2" t="s">
        <v>1844</v>
      </c>
      <c r="BO439" s="2" t="s">
        <v>1844</v>
      </c>
      <c r="BP439" s="2" t="s">
        <v>1844</v>
      </c>
      <c r="BQ439" s="2" t="s">
        <v>5187</v>
      </c>
      <c r="BR439" s="2" t="s">
        <v>1844</v>
      </c>
      <c r="BS439" s="2" t="s">
        <v>1844</v>
      </c>
      <c r="BT439" s="2" t="s">
        <v>5831</v>
      </c>
      <c r="BU439" s="2" t="s">
        <v>1844</v>
      </c>
      <c r="BV439" s="2" t="s">
        <v>1844</v>
      </c>
      <c r="BW439" s="2" t="s">
        <v>1844</v>
      </c>
      <c r="BX439" s="2" t="s">
        <v>1844</v>
      </c>
      <c r="BY439" s="2" t="s">
        <v>1844</v>
      </c>
      <c r="BZ439" s="2" t="s">
        <v>1844</v>
      </c>
      <c r="CA439" s="2" t="s">
        <v>1844</v>
      </c>
      <c r="CB439" s="2" t="s">
        <v>1844</v>
      </c>
      <c r="CC439" s="2" t="s">
        <v>1844</v>
      </c>
      <c r="CD439" s="2" t="s">
        <v>1844</v>
      </c>
      <c r="CE439" s="2" t="s">
        <v>1854</v>
      </c>
      <c r="CF439" s="2" t="s">
        <v>1844</v>
      </c>
      <c r="CG439" s="2" t="s">
        <v>1844</v>
      </c>
      <c r="CH439" s="2" t="s">
        <v>1844</v>
      </c>
      <c r="CI439" s="2" t="s">
        <v>121</v>
      </c>
      <c r="CJ439" s="2" t="s">
        <v>1844</v>
      </c>
      <c r="CK439" s="2" t="s">
        <v>5132</v>
      </c>
      <c r="CL439" s="2" t="s">
        <v>1844</v>
      </c>
      <c r="CM439" s="2" t="s">
        <v>1844</v>
      </c>
      <c r="CN439" s="2" t="s">
        <v>1851</v>
      </c>
      <c r="CO439" s="2" t="s">
        <v>1855</v>
      </c>
      <c r="CP439" s="2" t="s">
        <v>1844</v>
      </c>
      <c r="CQ439" s="2" t="s">
        <v>1844</v>
      </c>
      <c r="CR439" s="2" t="s">
        <v>1847</v>
      </c>
      <c r="CS439" s="2" t="s">
        <v>1844</v>
      </c>
      <c r="CT439" s="2" t="s">
        <v>1844</v>
      </c>
      <c r="CU439" s="2" t="s">
        <v>1844</v>
      </c>
      <c r="CV439" s="2" t="s">
        <v>5134</v>
      </c>
      <c r="CW439" s="3">
        <v>45103</v>
      </c>
      <c r="CX439" s="3">
        <v>45080</v>
      </c>
      <c r="CY439" s="3">
        <v>45080</v>
      </c>
      <c r="CZ439" s="28">
        <v>8927349</v>
      </c>
      <c r="DA439" s="4">
        <v>0</v>
      </c>
      <c r="DB439" s="3"/>
      <c r="DC439" s="3"/>
      <c r="DD439" s="3">
        <v>45080</v>
      </c>
      <c r="DE439" s="3">
        <v>45080</v>
      </c>
      <c r="DF439" s="3"/>
      <c r="DG439" s="3">
        <v>45160</v>
      </c>
      <c r="DH439" s="3">
        <v>45080</v>
      </c>
      <c r="DI439" s="3">
        <v>45080</v>
      </c>
      <c r="DJ439" s="3">
        <v>45170</v>
      </c>
      <c r="DK439" s="28">
        <v>0</v>
      </c>
      <c r="DL439" s="3"/>
      <c r="DM439" s="28">
        <v>0</v>
      </c>
      <c r="DN439" s="28">
        <v>0</v>
      </c>
      <c r="DO439" s="3">
        <v>45103</v>
      </c>
      <c r="DP439" s="2" t="s">
        <v>5135</v>
      </c>
      <c r="DQ439" s="28">
        <v>6965955</v>
      </c>
      <c r="DR439" s="28">
        <v>0</v>
      </c>
      <c r="DS439" s="28">
        <v>6965955</v>
      </c>
      <c r="DT439" s="28">
        <v>8927349</v>
      </c>
      <c r="DU439" s="2" t="s">
        <v>1844</v>
      </c>
    </row>
    <row r="440" spans="1:125" x14ac:dyDescent="0.25">
      <c r="A440" s="2" t="s">
        <v>3658</v>
      </c>
      <c r="B440" s="2" t="s">
        <v>1295</v>
      </c>
      <c r="C440" s="2" t="s">
        <v>51</v>
      </c>
      <c r="D440" s="2" t="s">
        <v>52</v>
      </c>
      <c r="E440" s="2" t="s">
        <v>1532</v>
      </c>
      <c r="F440" s="2" t="s">
        <v>5818</v>
      </c>
      <c r="G440" s="2" t="s">
        <v>10</v>
      </c>
      <c r="H440" s="2" t="s">
        <v>67</v>
      </c>
      <c r="I440" s="2" t="s">
        <v>5121</v>
      </c>
      <c r="J440" s="2" t="s">
        <v>5122</v>
      </c>
      <c r="K440" s="2" t="s">
        <v>1281</v>
      </c>
      <c r="L440" s="2" t="s">
        <v>5148</v>
      </c>
      <c r="M440" s="2" t="s">
        <v>3657</v>
      </c>
      <c r="N440" s="2" t="s">
        <v>1645</v>
      </c>
      <c r="O440" s="2" t="s">
        <v>1870</v>
      </c>
      <c r="P440" s="2" t="s">
        <v>1844</v>
      </c>
      <c r="Q440" s="2" t="s">
        <v>1531</v>
      </c>
      <c r="R440" s="2" t="s">
        <v>1844</v>
      </c>
      <c r="S440" s="2" t="s">
        <v>1875</v>
      </c>
      <c r="T440" s="2" t="s">
        <v>1278</v>
      </c>
      <c r="U440" s="2" t="s">
        <v>1844</v>
      </c>
      <c r="V440" s="2" t="s">
        <v>1844</v>
      </c>
      <c r="W440" s="2" t="s">
        <v>5125</v>
      </c>
      <c r="X440" s="2" t="s">
        <v>5126</v>
      </c>
      <c r="Y440" s="2" t="s">
        <v>1871</v>
      </c>
      <c r="Z440" s="2" t="s">
        <v>1281</v>
      </c>
      <c r="AA440" s="2" t="s">
        <v>1281</v>
      </c>
      <c r="AB440" s="2" t="s">
        <v>5127</v>
      </c>
      <c r="AC440" s="2" t="s">
        <v>1852</v>
      </c>
      <c r="AD440" s="2" t="s">
        <v>1844</v>
      </c>
      <c r="AE440" s="2" t="s">
        <v>1844</v>
      </c>
      <c r="AF440" s="2" t="s">
        <v>1873</v>
      </c>
      <c r="AG440" s="2" t="s">
        <v>1844</v>
      </c>
      <c r="AH440" s="2" t="s">
        <v>1844</v>
      </c>
      <c r="AI440" s="2" t="s">
        <v>1844</v>
      </c>
      <c r="AJ440" s="2" t="s">
        <v>1281</v>
      </c>
      <c r="AK440" s="2" t="s">
        <v>1844</v>
      </c>
      <c r="AL440" s="2" t="s">
        <v>53</v>
      </c>
      <c r="AM440" s="2" t="s">
        <v>1844</v>
      </c>
      <c r="AN440" s="2" t="s">
        <v>1844</v>
      </c>
      <c r="AO440" s="2" t="s">
        <v>1857</v>
      </c>
      <c r="AP440" s="2" t="s">
        <v>1857</v>
      </c>
      <c r="AQ440" s="2" t="s">
        <v>1844</v>
      </c>
      <c r="AR440" s="2" t="s">
        <v>1844</v>
      </c>
      <c r="AS440" s="2" t="s">
        <v>1844</v>
      </c>
      <c r="AT440" s="2" t="s">
        <v>1844</v>
      </c>
      <c r="AU440" s="2" t="s">
        <v>1844</v>
      </c>
      <c r="AV440" s="2" t="s">
        <v>1281</v>
      </c>
      <c r="AW440" s="2" t="s">
        <v>5128</v>
      </c>
      <c r="AX440" s="2" t="s">
        <v>1844</v>
      </c>
      <c r="AY440" s="2" t="s">
        <v>1752</v>
      </c>
      <c r="AZ440" s="2" t="s">
        <v>2374</v>
      </c>
      <c r="BA440" s="2" t="s">
        <v>1844</v>
      </c>
      <c r="BB440" s="2" t="s">
        <v>1844</v>
      </c>
      <c r="BC440" s="2" t="s">
        <v>1844</v>
      </c>
      <c r="BD440" s="2" t="s">
        <v>1844</v>
      </c>
      <c r="BE440" s="2" t="s">
        <v>5129</v>
      </c>
      <c r="BF440" s="2" t="s">
        <v>2374</v>
      </c>
      <c r="BG440" s="2" t="s">
        <v>2190</v>
      </c>
      <c r="BH440" s="2" t="s">
        <v>5832</v>
      </c>
      <c r="BI440" s="2" t="s">
        <v>1857</v>
      </c>
      <c r="BJ440" s="2" t="s">
        <v>2190</v>
      </c>
      <c r="BK440" s="2" t="s">
        <v>1844</v>
      </c>
      <c r="BL440" s="2" t="s">
        <v>1025</v>
      </c>
      <c r="BM440" s="2" t="s">
        <v>1844</v>
      </c>
      <c r="BN440" s="2" t="s">
        <v>1872</v>
      </c>
      <c r="BO440" s="2" t="s">
        <v>1844</v>
      </c>
      <c r="BP440" s="2" t="s">
        <v>1844</v>
      </c>
      <c r="BQ440" s="2" t="s">
        <v>5187</v>
      </c>
      <c r="BR440" s="2" t="s">
        <v>1844</v>
      </c>
      <c r="BS440" s="2" t="s">
        <v>1844</v>
      </c>
      <c r="BT440" s="2" t="s">
        <v>5833</v>
      </c>
      <c r="BU440" s="2" t="s">
        <v>1844</v>
      </c>
      <c r="BV440" s="2" t="s">
        <v>1844</v>
      </c>
      <c r="BW440" s="2" t="s">
        <v>1844</v>
      </c>
      <c r="BX440" s="2" t="s">
        <v>1844</v>
      </c>
      <c r="BY440" s="2" t="s">
        <v>1844</v>
      </c>
      <c r="BZ440" s="2" t="s">
        <v>1844</v>
      </c>
      <c r="CA440" s="2" t="s">
        <v>1844</v>
      </c>
      <c r="CB440" s="2" t="s">
        <v>1844</v>
      </c>
      <c r="CC440" s="2" t="s">
        <v>1844</v>
      </c>
      <c r="CD440" s="2" t="s">
        <v>1844</v>
      </c>
      <c r="CE440" s="2" t="s">
        <v>1854</v>
      </c>
      <c r="CF440" s="2" t="s">
        <v>1844</v>
      </c>
      <c r="CG440" s="2" t="s">
        <v>1844</v>
      </c>
      <c r="CH440" s="2" t="s">
        <v>1844</v>
      </c>
      <c r="CI440" s="2" t="s">
        <v>55</v>
      </c>
      <c r="CJ440" s="2" t="s">
        <v>1844</v>
      </c>
      <c r="CK440" s="2" t="s">
        <v>5132</v>
      </c>
      <c r="CL440" s="2" t="s">
        <v>1844</v>
      </c>
      <c r="CM440" s="2" t="s">
        <v>1844</v>
      </c>
      <c r="CN440" s="2" t="s">
        <v>1851</v>
      </c>
      <c r="CO440" s="2" t="s">
        <v>1855</v>
      </c>
      <c r="CP440" s="2" t="s">
        <v>1844</v>
      </c>
      <c r="CQ440" s="2" t="s">
        <v>1844</v>
      </c>
      <c r="CR440" s="2" t="s">
        <v>1847</v>
      </c>
      <c r="CS440" s="2" t="s">
        <v>1876</v>
      </c>
      <c r="CT440" s="2" t="s">
        <v>1844</v>
      </c>
      <c r="CU440" s="2" t="s">
        <v>1844</v>
      </c>
      <c r="CV440" s="2" t="s">
        <v>5134</v>
      </c>
      <c r="CW440" s="3">
        <v>45028</v>
      </c>
      <c r="CX440" s="3">
        <v>45028</v>
      </c>
      <c r="CY440" s="3">
        <v>45029</v>
      </c>
      <c r="CZ440" s="28">
        <v>1118776</v>
      </c>
      <c r="DA440" s="4">
        <v>0</v>
      </c>
      <c r="DB440" s="3"/>
      <c r="DC440" s="3"/>
      <c r="DD440" s="3">
        <v>45029</v>
      </c>
      <c r="DE440" s="3">
        <v>45029</v>
      </c>
      <c r="DF440" s="3"/>
      <c r="DG440" s="3">
        <v>45057</v>
      </c>
      <c r="DH440" s="3"/>
      <c r="DI440" s="3">
        <v>45028</v>
      </c>
      <c r="DJ440" s="3">
        <v>45078</v>
      </c>
      <c r="DK440" s="28">
        <v>0</v>
      </c>
      <c r="DL440" s="3"/>
      <c r="DM440" s="28">
        <v>0</v>
      </c>
      <c r="DN440" s="28">
        <v>0</v>
      </c>
      <c r="DO440" s="3">
        <v>45028</v>
      </c>
      <c r="DP440" s="2" t="s">
        <v>5135</v>
      </c>
      <c r="DQ440" s="28">
        <v>752300</v>
      </c>
      <c r="DR440" s="28">
        <v>0</v>
      </c>
      <c r="DS440" s="28">
        <v>752300</v>
      </c>
      <c r="DT440" s="28">
        <v>1118776</v>
      </c>
      <c r="DU440" s="2" t="s">
        <v>1844</v>
      </c>
    </row>
    <row r="441" spans="1:125" x14ac:dyDescent="0.25">
      <c r="A441" s="2" t="s">
        <v>3930</v>
      </c>
      <c r="B441" s="2" t="s">
        <v>1295</v>
      </c>
      <c r="C441" s="2" t="s">
        <v>51</v>
      </c>
      <c r="D441" s="2" t="s">
        <v>52</v>
      </c>
      <c r="E441" s="2" t="s">
        <v>1573</v>
      </c>
      <c r="F441" s="2" t="s">
        <v>5818</v>
      </c>
      <c r="G441" s="2" t="s">
        <v>10</v>
      </c>
      <c r="H441" s="2" t="s">
        <v>60</v>
      </c>
      <c r="I441" s="2" t="s">
        <v>5121</v>
      </c>
      <c r="J441" s="2" t="s">
        <v>5122</v>
      </c>
      <c r="K441" s="2" t="s">
        <v>1281</v>
      </c>
      <c r="L441" s="2" t="s">
        <v>5123</v>
      </c>
      <c r="M441" s="2" t="s">
        <v>3929</v>
      </c>
      <c r="N441" s="2" t="s">
        <v>1645</v>
      </c>
      <c r="O441" s="2" t="s">
        <v>1870</v>
      </c>
      <c r="P441" s="2" t="s">
        <v>1844</v>
      </c>
      <c r="Q441" s="2" t="s">
        <v>1531</v>
      </c>
      <c r="R441" s="2" t="s">
        <v>1844</v>
      </c>
      <c r="S441" s="2" t="s">
        <v>1875</v>
      </c>
      <c r="T441" s="2" t="s">
        <v>1278</v>
      </c>
      <c r="U441" s="2" t="s">
        <v>1844</v>
      </c>
      <c r="V441" s="2" t="s">
        <v>1844</v>
      </c>
      <c r="W441" s="2" t="s">
        <v>5125</v>
      </c>
      <c r="X441" s="2" t="s">
        <v>5126</v>
      </c>
      <c r="Y441" s="2" t="s">
        <v>1871</v>
      </c>
      <c r="Z441" s="2" t="s">
        <v>1281</v>
      </c>
      <c r="AA441" s="2" t="s">
        <v>1281</v>
      </c>
      <c r="AB441" s="2" t="s">
        <v>5127</v>
      </c>
      <c r="AC441" s="2" t="s">
        <v>1852</v>
      </c>
      <c r="AD441" s="2" t="s">
        <v>1844</v>
      </c>
      <c r="AE441" s="2" t="s">
        <v>1844</v>
      </c>
      <c r="AF441" s="2" t="s">
        <v>1873</v>
      </c>
      <c r="AG441" s="2" t="s">
        <v>1844</v>
      </c>
      <c r="AH441" s="2" t="s">
        <v>1844</v>
      </c>
      <c r="AI441" s="2" t="s">
        <v>1844</v>
      </c>
      <c r="AJ441" s="2" t="s">
        <v>1281</v>
      </c>
      <c r="AK441" s="2" t="s">
        <v>1844</v>
      </c>
      <c r="AL441" s="2" t="s">
        <v>53</v>
      </c>
      <c r="AM441" s="2" t="s">
        <v>1844</v>
      </c>
      <c r="AN441" s="2" t="s">
        <v>1844</v>
      </c>
      <c r="AO441" s="2" t="s">
        <v>1857</v>
      </c>
      <c r="AP441" s="2" t="s">
        <v>1857</v>
      </c>
      <c r="AQ441" s="2" t="s">
        <v>1844</v>
      </c>
      <c r="AR441" s="2" t="s">
        <v>1844</v>
      </c>
      <c r="AS441" s="2" t="s">
        <v>1844</v>
      </c>
      <c r="AT441" s="2" t="s">
        <v>1844</v>
      </c>
      <c r="AU441" s="2" t="s">
        <v>1844</v>
      </c>
      <c r="AV441" s="2" t="s">
        <v>1281</v>
      </c>
      <c r="AW441" s="2" t="s">
        <v>5128</v>
      </c>
      <c r="AX441" s="2" t="s">
        <v>1844</v>
      </c>
      <c r="AY441" s="2" t="s">
        <v>1752</v>
      </c>
      <c r="AZ441" s="2" t="s">
        <v>2391</v>
      </c>
      <c r="BA441" s="2" t="s">
        <v>1844</v>
      </c>
      <c r="BB441" s="2" t="s">
        <v>1844</v>
      </c>
      <c r="BC441" s="2" t="s">
        <v>1844</v>
      </c>
      <c r="BD441" s="2" t="s">
        <v>1844</v>
      </c>
      <c r="BE441" s="2" t="s">
        <v>5129</v>
      </c>
      <c r="BF441" s="2" t="s">
        <v>1961</v>
      </c>
      <c r="BG441" s="2" t="s">
        <v>1905</v>
      </c>
      <c r="BH441" s="2" t="s">
        <v>3931</v>
      </c>
      <c r="BI441" s="2" t="s">
        <v>1857</v>
      </c>
      <c r="BJ441" s="2" t="s">
        <v>1905</v>
      </c>
      <c r="BK441" s="2" t="s">
        <v>1844</v>
      </c>
      <c r="BL441" s="2" t="s">
        <v>1025</v>
      </c>
      <c r="BM441" s="2" t="s">
        <v>1844</v>
      </c>
      <c r="BN441" s="2" t="s">
        <v>1872</v>
      </c>
      <c r="BO441" s="2" t="s">
        <v>1844</v>
      </c>
      <c r="BP441" s="2" t="s">
        <v>1844</v>
      </c>
      <c r="BQ441" s="2" t="s">
        <v>5187</v>
      </c>
      <c r="BR441" s="2" t="s">
        <v>1844</v>
      </c>
      <c r="BS441" s="2" t="s">
        <v>1844</v>
      </c>
      <c r="BT441" s="2" t="s">
        <v>5834</v>
      </c>
      <c r="BU441" s="2" t="s">
        <v>1844</v>
      </c>
      <c r="BV441" s="2" t="s">
        <v>1844</v>
      </c>
      <c r="BW441" s="2" t="s">
        <v>1844</v>
      </c>
      <c r="BX441" s="2" t="s">
        <v>1844</v>
      </c>
      <c r="BY441" s="2" t="s">
        <v>1844</v>
      </c>
      <c r="BZ441" s="2" t="s">
        <v>1844</v>
      </c>
      <c r="CA441" s="2" t="s">
        <v>1844</v>
      </c>
      <c r="CB441" s="2" t="s">
        <v>1844</v>
      </c>
      <c r="CC441" s="2" t="s">
        <v>1844</v>
      </c>
      <c r="CD441" s="2" t="s">
        <v>1844</v>
      </c>
      <c r="CE441" s="2" t="s">
        <v>1854</v>
      </c>
      <c r="CF441" s="2" t="s">
        <v>1844</v>
      </c>
      <c r="CG441" s="2" t="s">
        <v>1844</v>
      </c>
      <c r="CH441" s="2" t="s">
        <v>1844</v>
      </c>
      <c r="CI441" s="2" t="s">
        <v>55</v>
      </c>
      <c r="CJ441" s="2" t="s">
        <v>1844</v>
      </c>
      <c r="CK441" s="2" t="s">
        <v>5132</v>
      </c>
      <c r="CL441" s="2" t="s">
        <v>1844</v>
      </c>
      <c r="CM441" s="2" t="s">
        <v>1844</v>
      </c>
      <c r="CN441" s="2" t="s">
        <v>1851</v>
      </c>
      <c r="CO441" s="2" t="s">
        <v>1855</v>
      </c>
      <c r="CP441" s="2" t="s">
        <v>1844</v>
      </c>
      <c r="CQ441" s="2" t="s">
        <v>1844</v>
      </c>
      <c r="CR441" s="2" t="s">
        <v>1847</v>
      </c>
      <c r="CS441" s="2" t="s">
        <v>1876</v>
      </c>
      <c r="CT441" s="2" t="s">
        <v>1844</v>
      </c>
      <c r="CU441" s="2" t="s">
        <v>1844</v>
      </c>
      <c r="CV441" s="2" t="s">
        <v>5134</v>
      </c>
      <c r="CW441" s="3">
        <v>45127</v>
      </c>
      <c r="CX441" s="3">
        <v>45126</v>
      </c>
      <c r="CY441" s="3">
        <v>45126</v>
      </c>
      <c r="CZ441" s="28">
        <v>2964514</v>
      </c>
      <c r="DA441" s="4">
        <v>0</v>
      </c>
      <c r="DB441" s="3"/>
      <c r="DC441" s="3"/>
      <c r="DD441" s="3">
        <v>45126</v>
      </c>
      <c r="DE441" s="3">
        <v>45126</v>
      </c>
      <c r="DF441" s="3"/>
      <c r="DG441" s="3">
        <v>45127</v>
      </c>
      <c r="DH441" s="3"/>
      <c r="DI441" s="3">
        <v>45126</v>
      </c>
      <c r="DJ441" s="3">
        <v>45139</v>
      </c>
      <c r="DK441" s="28">
        <v>0</v>
      </c>
      <c r="DL441" s="3"/>
      <c r="DM441" s="28">
        <v>0</v>
      </c>
      <c r="DN441" s="28">
        <v>0</v>
      </c>
      <c r="DO441" s="3">
        <v>45127</v>
      </c>
      <c r="DP441" s="2" t="s">
        <v>5135</v>
      </c>
      <c r="DQ441" s="28">
        <v>0</v>
      </c>
      <c r="DR441" s="28">
        <v>0</v>
      </c>
      <c r="DS441" s="28">
        <v>0</v>
      </c>
      <c r="DT441" s="28">
        <v>2964514</v>
      </c>
      <c r="DU441" s="2" t="s">
        <v>1844</v>
      </c>
    </row>
    <row r="442" spans="1:125" x14ac:dyDescent="0.25">
      <c r="A442" s="2" t="s">
        <v>4854</v>
      </c>
      <c r="B442" s="2" t="s">
        <v>1295</v>
      </c>
      <c r="C442" s="2" t="s">
        <v>51</v>
      </c>
      <c r="D442" s="2" t="s">
        <v>52</v>
      </c>
      <c r="E442" s="2" t="s">
        <v>1705</v>
      </c>
      <c r="F442" s="2" t="s">
        <v>5818</v>
      </c>
      <c r="G442" s="2" t="s">
        <v>10</v>
      </c>
      <c r="H442" s="2" t="s">
        <v>1129</v>
      </c>
      <c r="I442" s="2" t="s">
        <v>5121</v>
      </c>
      <c r="J442" s="2" t="s">
        <v>5122</v>
      </c>
      <c r="K442" s="2" t="s">
        <v>1281</v>
      </c>
      <c r="L442" s="2" t="s">
        <v>5139</v>
      </c>
      <c r="M442" s="2" t="s">
        <v>4853</v>
      </c>
      <c r="N442" s="2" t="s">
        <v>1645</v>
      </c>
      <c r="O442" s="2" t="s">
        <v>1870</v>
      </c>
      <c r="P442" s="2" t="s">
        <v>1844</v>
      </c>
      <c r="Q442" s="2" t="s">
        <v>1296</v>
      </c>
      <c r="R442" s="2" t="s">
        <v>1844</v>
      </c>
      <c r="S442" s="2" t="s">
        <v>1875</v>
      </c>
      <c r="T442" s="2" t="s">
        <v>1278</v>
      </c>
      <c r="U442" s="2" t="s">
        <v>1844</v>
      </c>
      <c r="V442" s="2" t="s">
        <v>1844</v>
      </c>
      <c r="W442" s="2" t="s">
        <v>5125</v>
      </c>
      <c r="X442" s="2" t="s">
        <v>5126</v>
      </c>
      <c r="Y442" s="2" t="s">
        <v>1871</v>
      </c>
      <c r="Z442" s="2" t="s">
        <v>1281</v>
      </c>
      <c r="AA442" s="2" t="s">
        <v>1281</v>
      </c>
      <c r="AB442" s="2" t="s">
        <v>5127</v>
      </c>
      <c r="AC442" s="2" t="s">
        <v>1852</v>
      </c>
      <c r="AD442" s="2" t="s">
        <v>1844</v>
      </c>
      <c r="AE442" s="2" t="s">
        <v>1844</v>
      </c>
      <c r="AF442" s="2" t="s">
        <v>1873</v>
      </c>
      <c r="AG442" s="2" t="s">
        <v>1844</v>
      </c>
      <c r="AH442" s="2" t="s">
        <v>1844</v>
      </c>
      <c r="AI442" s="2" t="s">
        <v>1844</v>
      </c>
      <c r="AJ442" s="2" t="s">
        <v>1281</v>
      </c>
      <c r="AK442" s="2" t="s">
        <v>1844</v>
      </c>
      <c r="AL442" s="2" t="s">
        <v>53</v>
      </c>
      <c r="AM442" s="2" t="s">
        <v>1844</v>
      </c>
      <c r="AN442" s="2" t="s">
        <v>1844</v>
      </c>
      <c r="AO442" s="2" t="s">
        <v>1857</v>
      </c>
      <c r="AP442" s="2" t="s">
        <v>1857</v>
      </c>
      <c r="AQ442" s="2" t="s">
        <v>1844</v>
      </c>
      <c r="AR442" s="2" t="s">
        <v>1844</v>
      </c>
      <c r="AS442" s="2" t="s">
        <v>1844</v>
      </c>
      <c r="AT442" s="2" t="s">
        <v>1844</v>
      </c>
      <c r="AU442" s="2" t="s">
        <v>1844</v>
      </c>
      <c r="AV442" s="2" t="s">
        <v>1281</v>
      </c>
      <c r="AW442" s="2" t="s">
        <v>5128</v>
      </c>
      <c r="AX442" s="2" t="s">
        <v>1844</v>
      </c>
      <c r="AY442" s="2" t="s">
        <v>1752</v>
      </c>
      <c r="AZ442" s="2" t="s">
        <v>2921</v>
      </c>
      <c r="BA442" s="2" t="s">
        <v>1844</v>
      </c>
      <c r="BB442" s="2" t="s">
        <v>1844</v>
      </c>
      <c r="BC442" s="2" t="s">
        <v>1844</v>
      </c>
      <c r="BD442" s="2" t="s">
        <v>1844</v>
      </c>
      <c r="BE442" s="2" t="s">
        <v>5129</v>
      </c>
      <c r="BF442" s="2" t="s">
        <v>2391</v>
      </c>
      <c r="BG442" s="2" t="s">
        <v>1905</v>
      </c>
      <c r="BH442" s="2" t="s">
        <v>5835</v>
      </c>
      <c r="BI442" s="2" t="s">
        <v>1857</v>
      </c>
      <c r="BJ442" s="2" t="s">
        <v>2391</v>
      </c>
      <c r="BK442" s="2" t="s">
        <v>1844</v>
      </c>
      <c r="BL442" s="2" t="s">
        <v>1025</v>
      </c>
      <c r="BM442" s="2" t="s">
        <v>1844</v>
      </c>
      <c r="BN442" s="2" t="s">
        <v>1872</v>
      </c>
      <c r="BO442" s="2" t="s">
        <v>1844</v>
      </c>
      <c r="BP442" s="2" t="s">
        <v>1844</v>
      </c>
      <c r="BQ442" s="2" t="s">
        <v>1292</v>
      </c>
      <c r="BR442" s="2" t="s">
        <v>1844</v>
      </c>
      <c r="BS442" s="2" t="s">
        <v>1844</v>
      </c>
      <c r="BT442" s="2" t="s">
        <v>5836</v>
      </c>
      <c r="BU442" s="2" t="s">
        <v>1844</v>
      </c>
      <c r="BV442" s="2" t="s">
        <v>1844</v>
      </c>
      <c r="BW442" s="2" t="s">
        <v>1844</v>
      </c>
      <c r="BX442" s="2" t="s">
        <v>1844</v>
      </c>
      <c r="BY442" s="2" t="s">
        <v>1844</v>
      </c>
      <c r="BZ442" s="2" t="s">
        <v>1844</v>
      </c>
      <c r="CA442" s="2" t="s">
        <v>1844</v>
      </c>
      <c r="CB442" s="2" t="s">
        <v>1844</v>
      </c>
      <c r="CC442" s="2" t="s">
        <v>1844</v>
      </c>
      <c r="CD442" s="2" t="s">
        <v>1844</v>
      </c>
      <c r="CE442" s="2" t="s">
        <v>1854</v>
      </c>
      <c r="CF442" s="2" t="s">
        <v>1844</v>
      </c>
      <c r="CG442" s="2" t="s">
        <v>5131</v>
      </c>
      <c r="CH442" s="2" t="s">
        <v>1844</v>
      </c>
      <c r="CI442" s="2" t="s">
        <v>55</v>
      </c>
      <c r="CJ442" s="2" t="s">
        <v>1844</v>
      </c>
      <c r="CK442" s="2" t="s">
        <v>5132</v>
      </c>
      <c r="CL442" s="2" t="s">
        <v>1844</v>
      </c>
      <c r="CM442" s="2" t="s">
        <v>1844</v>
      </c>
      <c r="CN442" s="2" t="s">
        <v>1851</v>
      </c>
      <c r="CO442" s="2" t="s">
        <v>1855</v>
      </c>
      <c r="CP442" s="2" t="s">
        <v>1844</v>
      </c>
      <c r="CQ442" s="2" t="s">
        <v>1844</v>
      </c>
      <c r="CR442" s="2" t="s">
        <v>1847</v>
      </c>
      <c r="CS442" s="2" t="s">
        <v>1876</v>
      </c>
      <c r="CT442" s="2" t="s">
        <v>1844</v>
      </c>
      <c r="CU442" s="2" t="s">
        <v>5133</v>
      </c>
      <c r="CV442" s="2" t="s">
        <v>5134</v>
      </c>
      <c r="CW442" s="3">
        <v>45440</v>
      </c>
      <c r="CX442" s="3">
        <v>45440</v>
      </c>
      <c r="CY442" s="3">
        <v>45440</v>
      </c>
      <c r="CZ442" s="28">
        <v>382644</v>
      </c>
      <c r="DA442" s="4">
        <v>0</v>
      </c>
      <c r="DB442" s="3"/>
      <c r="DC442" s="3"/>
      <c r="DD442" s="3">
        <v>45440</v>
      </c>
      <c r="DE442" s="3">
        <v>45440</v>
      </c>
      <c r="DF442" s="3"/>
      <c r="DG442" s="3">
        <v>45467</v>
      </c>
      <c r="DH442" s="3"/>
      <c r="DI442" s="3">
        <v>45440</v>
      </c>
      <c r="DJ442" s="3">
        <v>45498</v>
      </c>
      <c r="DK442" s="28">
        <v>0</v>
      </c>
      <c r="DL442" s="3"/>
      <c r="DM442" s="28">
        <v>0</v>
      </c>
      <c r="DN442" s="28">
        <v>0</v>
      </c>
      <c r="DO442" s="3">
        <v>45440</v>
      </c>
      <c r="DP442" s="2" t="s">
        <v>5135</v>
      </c>
      <c r="DQ442" s="28">
        <v>382644</v>
      </c>
      <c r="DR442" s="28">
        <v>0</v>
      </c>
      <c r="DS442" s="28">
        <v>382644</v>
      </c>
      <c r="DT442" s="28">
        <v>382644</v>
      </c>
      <c r="DU442" s="2" t="s">
        <v>1844</v>
      </c>
    </row>
    <row r="443" spans="1:125" x14ac:dyDescent="0.25">
      <c r="A443" s="2" t="s">
        <v>4459</v>
      </c>
      <c r="B443" s="2" t="s">
        <v>1295</v>
      </c>
      <c r="C443" s="2" t="s">
        <v>51</v>
      </c>
      <c r="D443" s="2" t="s">
        <v>52</v>
      </c>
      <c r="E443" s="2" t="s">
        <v>1639</v>
      </c>
      <c r="F443" s="2" t="s">
        <v>5818</v>
      </c>
      <c r="G443" s="2" t="s">
        <v>10</v>
      </c>
      <c r="H443" s="2" t="s">
        <v>1042</v>
      </c>
      <c r="I443" s="2" t="s">
        <v>5121</v>
      </c>
      <c r="J443" s="2" t="s">
        <v>5122</v>
      </c>
      <c r="K443" s="2" t="s">
        <v>1281</v>
      </c>
      <c r="L443" s="2" t="s">
        <v>5148</v>
      </c>
      <c r="M443" s="2" t="s">
        <v>4458</v>
      </c>
      <c r="N443" s="2" t="s">
        <v>5124</v>
      </c>
      <c r="O443" s="2" t="s">
        <v>1870</v>
      </c>
      <c r="P443" s="2" t="s">
        <v>1844</v>
      </c>
      <c r="Q443" s="2" t="s">
        <v>1531</v>
      </c>
      <c r="R443" s="2" t="s">
        <v>1844</v>
      </c>
      <c r="S443" s="2" t="s">
        <v>1875</v>
      </c>
      <c r="T443" s="2" t="s">
        <v>1278</v>
      </c>
      <c r="U443" s="2" t="s">
        <v>1844</v>
      </c>
      <c r="V443" s="2" t="s">
        <v>1844</v>
      </c>
      <c r="W443" s="2" t="s">
        <v>5125</v>
      </c>
      <c r="X443" s="2" t="s">
        <v>5126</v>
      </c>
      <c r="Y443" s="2" t="s">
        <v>1871</v>
      </c>
      <c r="Z443" s="2" t="s">
        <v>1281</v>
      </c>
      <c r="AA443" s="2" t="s">
        <v>1281</v>
      </c>
      <c r="AB443" s="2" t="s">
        <v>5127</v>
      </c>
      <c r="AC443" s="2" t="s">
        <v>1852</v>
      </c>
      <c r="AD443" s="2" t="s">
        <v>1844</v>
      </c>
      <c r="AE443" s="2" t="s">
        <v>1844</v>
      </c>
      <c r="AF443" s="2" t="s">
        <v>1873</v>
      </c>
      <c r="AG443" s="2" t="s">
        <v>1844</v>
      </c>
      <c r="AH443" s="2" t="s">
        <v>1844</v>
      </c>
      <c r="AI443" s="2" t="s">
        <v>1844</v>
      </c>
      <c r="AJ443" s="2" t="s">
        <v>1281</v>
      </c>
      <c r="AK443" s="2" t="s">
        <v>1844</v>
      </c>
      <c r="AL443" s="2" t="s">
        <v>53</v>
      </c>
      <c r="AM443" s="2" t="s">
        <v>1844</v>
      </c>
      <c r="AN443" s="2" t="s">
        <v>1844</v>
      </c>
      <c r="AO443" s="2" t="s">
        <v>1857</v>
      </c>
      <c r="AP443" s="2" t="s">
        <v>1857</v>
      </c>
      <c r="AQ443" s="2" t="s">
        <v>1844</v>
      </c>
      <c r="AR443" s="2" t="s">
        <v>1844</v>
      </c>
      <c r="AS443" s="2" t="s">
        <v>1844</v>
      </c>
      <c r="AT443" s="2" t="s">
        <v>1844</v>
      </c>
      <c r="AU443" s="2" t="s">
        <v>1844</v>
      </c>
      <c r="AV443" s="2" t="s">
        <v>1281</v>
      </c>
      <c r="AW443" s="2" t="s">
        <v>5128</v>
      </c>
      <c r="AX443" s="2" t="s">
        <v>1844</v>
      </c>
      <c r="AY443" s="2" t="s">
        <v>1752</v>
      </c>
      <c r="AZ443" s="2" t="s">
        <v>2125</v>
      </c>
      <c r="BA443" s="2" t="s">
        <v>1844</v>
      </c>
      <c r="BB443" s="2" t="s">
        <v>1844</v>
      </c>
      <c r="BC443" s="2" t="s">
        <v>1844</v>
      </c>
      <c r="BD443" s="2" t="s">
        <v>1844</v>
      </c>
      <c r="BE443" s="2" t="s">
        <v>5129</v>
      </c>
      <c r="BF443" s="2" t="s">
        <v>2125</v>
      </c>
      <c r="BG443" s="2" t="s">
        <v>1961</v>
      </c>
      <c r="BH443" s="2" t="s">
        <v>5837</v>
      </c>
      <c r="BI443" s="2" t="s">
        <v>1857</v>
      </c>
      <c r="BJ443" s="2" t="s">
        <v>1961</v>
      </c>
      <c r="BK443" s="2" t="s">
        <v>1844</v>
      </c>
      <c r="BL443" s="2" t="s">
        <v>1025</v>
      </c>
      <c r="BM443" s="2" t="s">
        <v>1844</v>
      </c>
      <c r="BN443" s="2" t="s">
        <v>1872</v>
      </c>
      <c r="BO443" s="2" t="s">
        <v>1844</v>
      </c>
      <c r="BP443" s="2" t="s">
        <v>1844</v>
      </c>
      <c r="BQ443" s="2" t="s">
        <v>1292</v>
      </c>
      <c r="BR443" s="2" t="s">
        <v>1844</v>
      </c>
      <c r="BS443" s="2" t="s">
        <v>1844</v>
      </c>
      <c r="BT443" s="2" t="s">
        <v>5838</v>
      </c>
      <c r="BU443" s="2" t="s">
        <v>1844</v>
      </c>
      <c r="BV443" s="2" t="s">
        <v>1844</v>
      </c>
      <c r="BW443" s="2" t="s">
        <v>1844</v>
      </c>
      <c r="BX443" s="2" t="s">
        <v>1844</v>
      </c>
      <c r="BY443" s="2" t="s">
        <v>1844</v>
      </c>
      <c r="BZ443" s="2" t="s">
        <v>1844</v>
      </c>
      <c r="CA443" s="2" t="s">
        <v>1844</v>
      </c>
      <c r="CB443" s="2" t="s">
        <v>1844</v>
      </c>
      <c r="CC443" s="2" t="s">
        <v>1844</v>
      </c>
      <c r="CD443" s="2" t="s">
        <v>1844</v>
      </c>
      <c r="CE443" s="2" t="s">
        <v>1854</v>
      </c>
      <c r="CF443" s="2" t="s">
        <v>1844</v>
      </c>
      <c r="CG443" s="2" t="s">
        <v>1844</v>
      </c>
      <c r="CH443" s="2" t="s">
        <v>1844</v>
      </c>
      <c r="CI443" s="2" t="s">
        <v>55</v>
      </c>
      <c r="CJ443" s="2" t="s">
        <v>1844</v>
      </c>
      <c r="CK443" s="2" t="s">
        <v>5132</v>
      </c>
      <c r="CL443" s="2" t="s">
        <v>1844</v>
      </c>
      <c r="CM443" s="2" t="s">
        <v>1844</v>
      </c>
      <c r="CN443" s="2" t="s">
        <v>1851</v>
      </c>
      <c r="CO443" s="2" t="s">
        <v>1855</v>
      </c>
      <c r="CP443" s="2" t="s">
        <v>1844</v>
      </c>
      <c r="CQ443" s="2" t="s">
        <v>1844</v>
      </c>
      <c r="CR443" s="2" t="s">
        <v>1847</v>
      </c>
      <c r="CS443" s="2" t="s">
        <v>1876</v>
      </c>
      <c r="CT443" s="2" t="s">
        <v>1844</v>
      </c>
      <c r="CU443" s="2" t="s">
        <v>1844</v>
      </c>
      <c r="CV443" s="2" t="s">
        <v>5134</v>
      </c>
      <c r="CW443" s="3">
        <v>45271</v>
      </c>
      <c r="CX443" s="3">
        <v>45271</v>
      </c>
      <c r="CY443" s="3">
        <v>45271</v>
      </c>
      <c r="CZ443" s="28">
        <v>1628883</v>
      </c>
      <c r="DA443" s="4">
        <v>0</v>
      </c>
      <c r="DB443" s="3"/>
      <c r="DC443" s="3"/>
      <c r="DD443" s="3">
        <v>45271</v>
      </c>
      <c r="DE443" s="3">
        <v>45271</v>
      </c>
      <c r="DF443" s="3"/>
      <c r="DG443" s="3">
        <v>45344</v>
      </c>
      <c r="DH443" s="3"/>
      <c r="DI443" s="3">
        <v>45271</v>
      </c>
      <c r="DJ443" s="3">
        <v>45498</v>
      </c>
      <c r="DK443" s="28">
        <v>0</v>
      </c>
      <c r="DL443" s="3"/>
      <c r="DM443" s="28">
        <v>0</v>
      </c>
      <c r="DN443" s="28">
        <v>0</v>
      </c>
      <c r="DO443" s="3">
        <v>45271</v>
      </c>
      <c r="DP443" s="2" t="s">
        <v>5135</v>
      </c>
      <c r="DQ443" s="28">
        <v>1678677</v>
      </c>
      <c r="DR443" s="28">
        <v>0</v>
      </c>
      <c r="DS443" s="28">
        <v>1678677</v>
      </c>
      <c r="DT443" s="28">
        <v>1628883</v>
      </c>
      <c r="DU443" s="2" t="s">
        <v>1844</v>
      </c>
    </row>
    <row r="444" spans="1:125" x14ac:dyDescent="0.25">
      <c r="A444" s="2" t="s">
        <v>4697</v>
      </c>
      <c r="B444" s="2" t="s">
        <v>1298</v>
      </c>
      <c r="C444" s="2" t="s">
        <v>365</v>
      </c>
      <c r="D444" s="2" t="s">
        <v>366</v>
      </c>
      <c r="E444" s="2" t="s">
        <v>1682</v>
      </c>
      <c r="F444" s="2" t="s">
        <v>5818</v>
      </c>
      <c r="G444" s="2" t="s">
        <v>10</v>
      </c>
      <c r="H444" s="2" t="s">
        <v>8</v>
      </c>
      <c r="I444" s="2" t="s">
        <v>5121</v>
      </c>
      <c r="J444" s="2" t="s">
        <v>5122</v>
      </c>
      <c r="K444" s="2" t="s">
        <v>1281</v>
      </c>
      <c r="L444" s="2" t="s">
        <v>5148</v>
      </c>
      <c r="M444" s="2" t="s">
        <v>4696</v>
      </c>
      <c r="N444" s="2" t="s">
        <v>1646</v>
      </c>
      <c r="O444" s="2" t="s">
        <v>1913</v>
      </c>
      <c r="P444" s="2" t="s">
        <v>1844</v>
      </c>
      <c r="Q444" s="2" t="s">
        <v>1299</v>
      </c>
      <c r="R444" s="2" t="s">
        <v>1844</v>
      </c>
      <c r="S444" s="2" t="s">
        <v>1844</v>
      </c>
      <c r="T444" s="2" t="s">
        <v>1278</v>
      </c>
      <c r="U444" s="2" t="s">
        <v>1844</v>
      </c>
      <c r="V444" s="2" t="s">
        <v>1844</v>
      </c>
      <c r="W444" s="2" t="s">
        <v>5125</v>
      </c>
      <c r="X444" s="2" t="s">
        <v>5126</v>
      </c>
      <c r="Y444" s="2" t="s">
        <v>1914</v>
      </c>
      <c r="Z444" s="2" t="s">
        <v>1281</v>
      </c>
      <c r="AA444" s="2" t="s">
        <v>1281</v>
      </c>
      <c r="AB444" s="2" t="s">
        <v>5127</v>
      </c>
      <c r="AC444" s="2" t="s">
        <v>1852</v>
      </c>
      <c r="AD444" s="2" t="s">
        <v>1844</v>
      </c>
      <c r="AE444" s="2" t="s">
        <v>1844</v>
      </c>
      <c r="AF444" s="2" t="s">
        <v>1844</v>
      </c>
      <c r="AG444" s="2" t="s">
        <v>1844</v>
      </c>
      <c r="AH444" s="2" t="s">
        <v>1844</v>
      </c>
      <c r="AI444" s="2" t="s">
        <v>1844</v>
      </c>
      <c r="AJ444" s="2" t="s">
        <v>1281</v>
      </c>
      <c r="AK444" s="2" t="s">
        <v>1844</v>
      </c>
      <c r="AL444" s="2" t="s">
        <v>120</v>
      </c>
      <c r="AM444" s="2" t="s">
        <v>1844</v>
      </c>
      <c r="AN444" s="2" t="s">
        <v>1844</v>
      </c>
      <c r="AO444" s="2" t="s">
        <v>1857</v>
      </c>
      <c r="AP444" s="2" t="s">
        <v>1857</v>
      </c>
      <c r="AQ444" s="2" t="s">
        <v>1844</v>
      </c>
      <c r="AR444" s="2" t="s">
        <v>1844</v>
      </c>
      <c r="AS444" s="2" t="s">
        <v>1844</v>
      </c>
      <c r="AT444" s="2" t="s">
        <v>1844</v>
      </c>
      <c r="AU444" s="2" t="s">
        <v>1844</v>
      </c>
      <c r="AV444" s="2" t="s">
        <v>1281</v>
      </c>
      <c r="AW444" s="2" t="s">
        <v>5128</v>
      </c>
      <c r="AX444" s="2" t="s">
        <v>1844</v>
      </c>
      <c r="AY444" s="2" t="s">
        <v>1752</v>
      </c>
      <c r="AZ444" s="2" t="s">
        <v>4225</v>
      </c>
      <c r="BA444" s="2" t="s">
        <v>1844</v>
      </c>
      <c r="BB444" s="2" t="s">
        <v>1844</v>
      </c>
      <c r="BC444" s="2" t="s">
        <v>1844</v>
      </c>
      <c r="BD444" s="2" t="s">
        <v>1844</v>
      </c>
      <c r="BE444" s="2" t="s">
        <v>5129</v>
      </c>
      <c r="BF444" s="2" t="s">
        <v>2190</v>
      </c>
      <c r="BG444" s="2" t="s">
        <v>2190</v>
      </c>
      <c r="BH444" s="2" t="s">
        <v>5839</v>
      </c>
      <c r="BI444" s="2" t="s">
        <v>1857</v>
      </c>
      <c r="BJ444" s="2" t="s">
        <v>2151</v>
      </c>
      <c r="BK444" s="2" t="s">
        <v>1844</v>
      </c>
      <c r="BL444" s="2" t="s">
        <v>1025</v>
      </c>
      <c r="BM444" s="2" t="s">
        <v>1844</v>
      </c>
      <c r="BN444" s="2" t="s">
        <v>1844</v>
      </c>
      <c r="BO444" s="2" t="s">
        <v>1844</v>
      </c>
      <c r="BP444" s="2" t="s">
        <v>1844</v>
      </c>
      <c r="BQ444" s="2" t="s">
        <v>1292</v>
      </c>
      <c r="BR444" s="2" t="s">
        <v>1844</v>
      </c>
      <c r="BS444" s="2" t="s">
        <v>1844</v>
      </c>
      <c r="BT444" s="2" t="s">
        <v>5840</v>
      </c>
      <c r="BU444" s="2" t="s">
        <v>1844</v>
      </c>
      <c r="BV444" s="2" t="s">
        <v>1844</v>
      </c>
      <c r="BW444" s="2" t="s">
        <v>1844</v>
      </c>
      <c r="BX444" s="2" t="s">
        <v>1844</v>
      </c>
      <c r="BY444" s="2" t="s">
        <v>1844</v>
      </c>
      <c r="BZ444" s="2" t="s">
        <v>1844</v>
      </c>
      <c r="CA444" s="2" t="s">
        <v>1844</v>
      </c>
      <c r="CB444" s="2" t="s">
        <v>1844</v>
      </c>
      <c r="CC444" s="2" t="s">
        <v>1844</v>
      </c>
      <c r="CD444" s="2" t="s">
        <v>1844</v>
      </c>
      <c r="CE444" s="2" t="s">
        <v>1854</v>
      </c>
      <c r="CF444" s="2" t="s">
        <v>1844</v>
      </c>
      <c r="CG444" s="2" t="s">
        <v>5131</v>
      </c>
      <c r="CH444" s="2" t="s">
        <v>1844</v>
      </c>
      <c r="CI444" s="2" t="s">
        <v>121</v>
      </c>
      <c r="CJ444" s="2" t="s">
        <v>1844</v>
      </c>
      <c r="CK444" s="2" t="s">
        <v>5132</v>
      </c>
      <c r="CL444" s="2" t="s">
        <v>1844</v>
      </c>
      <c r="CM444" s="2" t="s">
        <v>1844</v>
      </c>
      <c r="CN444" s="2" t="s">
        <v>1851</v>
      </c>
      <c r="CO444" s="2" t="s">
        <v>1855</v>
      </c>
      <c r="CP444" s="2" t="s">
        <v>1844</v>
      </c>
      <c r="CQ444" s="2" t="s">
        <v>1844</v>
      </c>
      <c r="CR444" s="2" t="s">
        <v>1847</v>
      </c>
      <c r="CS444" s="2" t="s">
        <v>1844</v>
      </c>
      <c r="CT444" s="2" t="s">
        <v>1844</v>
      </c>
      <c r="CU444" s="2" t="s">
        <v>5133</v>
      </c>
      <c r="CV444" s="2" t="s">
        <v>5134</v>
      </c>
      <c r="CW444" s="3">
        <v>45383</v>
      </c>
      <c r="CX444" s="3">
        <v>45383</v>
      </c>
      <c r="CY444" s="3">
        <v>45383</v>
      </c>
      <c r="CZ444" s="28">
        <v>191322</v>
      </c>
      <c r="DA444" s="4">
        <v>0</v>
      </c>
      <c r="DB444" s="3"/>
      <c r="DC444" s="3"/>
      <c r="DD444" s="3">
        <v>45383</v>
      </c>
      <c r="DE444" s="3">
        <v>45383</v>
      </c>
      <c r="DF444" s="3"/>
      <c r="DG444" s="3">
        <v>45386</v>
      </c>
      <c r="DH444" s="3">
        <v>45383</v>
      </c>
      <c r="DI444" s="3">
        <v>45383</v>
      </c>
      <c r="DJ444" s="3">
        <v>45498</v>
      </c>
      <c r="DK444" s="28">
        <v>0</v>
      </c>
      <c r="DL444" s="3"/>
      <c r="DM444" s="28">
        <v>0</v>
      </c>
      <c r="DN444" s="28">
        <v>0</v>
      </c>
      <c r="DO444" s="3">
        <v>45383</v>
      </c>
      <c r="DP444" s="2" t="s">
        <v>5135</v>
      </c>
      <c r="DQ444" s="28">
        <v>0</v>
      </c>
      <c r="DR444" s="28">
        <v>0</v>
      </c>
      <c r="DS444" s="28">
        <v>0</v>
      </c>
      <c r="DT444" s="28">
        <v>191322</v>
      </c>
      <c r="DU444" s="2" t="s">
        <v>1844</v>
      </c>
    </row>
    <row r="445" spans="1:125" x14ac:dyDescent="0.25">
      <c r="A445" s="2" t="s">
        <v>4677</v>
      </c>
      <c r="B445" s="2" t="s">
        <v>1295</v>
      </c>
      <c r="C445" s="2" t="s">
        <v>51</v>
      </c>
      <c r="D445" s="2" t="s">
        <v>52</v>
      </c>
      <c r="E445" s="2" t="s">
        <v>1678</v>
      </c>
      <c r="F445" s="2" t="s">
        <v>5818</v>
      </c>
      <c r="G445" s="2" t="s">
        <v>10</v>
      </c>
      <c r="H445" s="2" t="s">
        <v>67</v>
      </c>
      <c r="I445" s="2" t="s">
        <v>5121</v>
      </c>
      <c r="J445" s="2" t="s">
        <v>5122</v>
      </c>
      <c r="K445" s="2" t="s">
        <v>1281</v>
      </c>
      <c r="L445" s="2" t="s">
        <v>5139</v>
      </c>
      <c r="M445" s="2" t="s">
        <v>4676</v>
      </c>
      <c r="N445" s="2" t="s">
        <v>1645</v>
      </c>
      <c r="O445" s="2" t="s">
        <v>1870</v>
      </c>
      <c r="P445" s="2" t="s">
        <v>1844</v>
      </c>
      <c r="Q445" s="2" t="s">
        <v>1296</v>
      </c>
      <c r="R445" s="2" t="s">
        <v>1844</v>
      </c>
      <c r="S445" s="2" t="s">
        <v>1875</v>
      </c>
      <c r="T445" s="2" t="s">
        <v>1278</v>
      </c>
      <c r="U445" s="2" t="s">
        <v>1844</v>
      </c>
      <c r="V445" s="2" t="s">
        <v>1844</v>
      </c>
      <c r="W445" s="2" t="s">
        <v>5125</v>
      </c>
      <c r="X445" s="2" t="s">
        <v>5126</v>
      </c>
      <c r="Y445" s="2" t="s">
        <v>1871</v>
      </c>
      <c r="Z445" s="2" t="s">
        <v>1281</v>
      </c>
      <c r="AA445" s="2" t="s">
        <v>1281</v>
      </c>
      <c r="AB445" s="2" t="s">
        <v>5127</v>
      </c>
      <c r="AC445" s="2" t="s">
        <v>1852</v>
      </c>
      <c r="AD445" s="2" t="s">
        <v>1844</v>
      </c>
      <c r="AE445" s="2" t="s">
        <v>1844</v>
      </c>
      <c r="AF445" s="2" t="s">
        <v>1873</v>
      </c>
      <c r="AG445" s="2" t="s">
        <v>1844</v>
      </c>
      <c r="AH445" s="2" t="s">
        <v>1844</v>
      </c>
      <c r="AI445" s="2" t="s">
        <v>1844</v>
      </c>
      <c r="AJ445" s="2" t="s">
        <v>1281</v>
      </c>
      <c r="AK445" s="2" t="s">
        <v>1844</v>
      </c>
      <c r="AL445" s="2" t="s">
        <v>53</v>
      </c>
      <c r="AM445" s="2" t="s">
        <v>1844</v>
      </c>
      <c r="AN445" s="2" t="s">
        <v>1844</v>
      </c>
      <c r="AO445" s="2" t="s">
        <v>1857</v>
      </c>
      <c r="AP445" s="2" t="s">
        <v>1857</v>
      </c>
      <c r="AQ445" s="2" t="s">
        <v>1844</v>
      </c>
      <c r="AR445" s="2" t="s">
        <v>1844</v>
      </c>
      <c r="AS445" s="2" t="s">
        <v>1844</v>
      </c>
      <c r="AT445" s="2" t="s">
        <v>1844</v>
      </c>
      <c r="AU445" s="2" t="s">
        <v>1844</v>
      </c>
      <c r="AV445" s="2" t="s">
        <v>1281</v>
      </c>
      <c r="AW445" s="2" t="s">
        <v>5128</v>
      </c>
      <c r="AX445" s="2" t="s">
        <v>1844</v>
      </c>
      <c r="AY445" s="2" t="s">
        <v>1752</v>
      </c>
      <c r="AZ445" s="2" t="s">
        <v>3148</v>
      </c>
      <c r="BA445" s="2" t="s">
        <v>1844</v>
      </c>
      <c r="BB445" s="2" t="s">
        <v>1844</v>
      </c>
      <c r="BC445" s="2" t="s">
        <v>1844</v>
      </c>
      <c r="BD445" s="2" t="s">
        <v>1844</v>
      </c>
      <c r="BE445" s="2" t="s">
        <v>5129</v>
      </c>
      <c r="BF445" s="2" t="s">
        <v>3148</v>
      </c>
      <c r="BG445" s="2" t="s">
        <v>2401</v>
      </c>
      <c r="BH445" s="2" t="s">
        <v>5841</v>
      </c>
      <c r="BI445" s="2" t="s">
        <v>1857</v>
      </c>
      <c r="BJ445" s="2" t="s">
        <v>2401</v>
      </c>
      <c r="BK445" s="2" t="s">
        <v>1844</v>
      </c>
      <c r="BL445" s="2" t="s">
        <v>1015</v>
      </c>
      <c r="BM445" s="2" t="s">
        <v>1844</v>
      </c>
      <c r="BN445" s="2" t="s">
        <v>1872</v>
      </c>
      <c r="BO445" s="2" t="s">
        <v>1844</v>
      </c>
      <c r="BP445" s="2" t="s">
        <v>1844</v>
      </c>
      <c r="BQ445" s="2" t="s">
        <v>1292</v>
      </c>
      <c r="BR445" s="2" t="s">
        <v>1844</v>
      </c>
      <c r="BS445" s="2" t="s">
        <v>1844</v>
      </c>
      <c r="BT445" s="2" t="s">
        <v>5842</v>
      </c>
      <c r="BU445" s="2" t="s">
        <v>1844</v>
      </c>
      <c r="BV445" s="2" t="s">
        <v>1844</v>
      </c>
      <c r="BW445" s="2" t="s">
        <v>1844</v>
      </c>
      <c r="BX445" s="2" t="s">
        <v>1844</v>
      </c>
      <c r="BY445" s="2" t="s">
        <v>1844</v>
      </c>
      <c r="BZ445" s="2" t="s">
        <v>1844</v>
      </c>
      <c r="CA445" s="2" t="s">
        <v>1844</v>
      </c>
      <c r="CB445" s="2" t="s">
        <v>1844</v>
      </c>
      <c r="CC445" s="2" t="s">
        <v>1844</v>
      </c>
      <c r="CD445" s="2" t="s">
        <v>1844</v>
      </c>
      <c r="CE445" s="2" t="s">
        <v>1854</v>
      </c>
      <c r="CF445" s="2" t="s">
        <v>1844</v>
      </c>
      <c r="CG445" s="2" t="s">
        <v>5131</v>
      </c>
      <c r="CH445" s="2" t="s">
        <v>1844</v>
      </c>
      <c r="CI445" s="2" t="s">
        <v>55</v>
      </c>
      <c r="CJ445" s="2" t="s">
        <v>1844</v>
      </c>
      <c r="CK445" s="2" t="s">
        <v>5132</v>
      </c>
      <c r="CL445" s="2" t="s">
        <v>1844</v>
      </c>
      <c r="CM445" s="2" t="s">
        <v>1844</v>
      </c>
      <c r="CN445" s="2" t="s">
        <v>1851</v>
      </c>
      <c r="CO445" s="2" t="s">
        <v>1855</v>
      </c>
      <c r="CP445" s="2" t="s">
        <v>1844</v>
      </c>
      <c r="CQ445" s="2" t="s">
        <v>1844</v>
      </c>
      <c r="CR445" s="2" t="s">
        <v>1847</v>
      </c>
      <c r="CS445" s="2" t="s">
        <v>1876</v>
      </c>
      <c r="CT445" s="2" t="s">
        <v>1844</v>
      </c>
      <c r="CU445" s="2" t="s">
        <v>5133</v>
      </c>
      <c r="CV445" s="2" t="s">
        <v>5134</v>
      </c>
      <c r="CW445" s="3">
        <v>45373</v>
      </c>
      <c r="CX445" s="3">
        <v>45373</v>
      </c>
      <c r="CY445" s="3">
        <v>45373</v>
      </c>
      <c r="CZ445" s="28">
        <v>11522240</v>
      </c>
      <c r="DA445" s="4">
        <v>0</v>
      </c>
      <c r="DB445" s="3"/>
      <c r="DC445" s="3"/>
      <c r="DD445" s="3">
        <v>45373</v>
      </c>
      <c r="DE445" s="3">
        <v>45373</v>
      </c>
      <c r="DF445" s="3"/>
      <c r="DG445" s="3">
        <v>45386</v>
      </c>
      <c r="DH445" s="3">
        <v>45373</v>
      </c>
      <c r="DI445" s="3">
        <v>45373</v>
      </c>
      <c r="DJ445" s="3">
        <v>45498</v>
      </c>
      <c r="DK445" s="28">
        <v>0</v>
      </c>
      <c r="DL445" s="3"/>
      <c r="DM445" s="28">
        <v>0</v>
      </c>
      <c r="DN445" s="28">
        <v>0</v>
      </c>
      <c r="DO445" s="3">
        <v>45373</v>
      </c>
      <c r="DP445" s="2" t="s">
        <v>5135</v>
      </c>
      <c r="DQ445" s="28">
        <v>10925214</v>
      </c>
      <c r="DR445" s="28">
        <v>0</v>
      </c>
      <c r="DS445" s="28">
        <v>10925214</v>
      </c>
      <c r="DT445" s="28">
        <v>11522240</v>
      </c>
      <c r="DU445" s="2" t="s">
        <v>1844</v>
      </c>
    </row>
    <row r="446" spans="1:125" x14ac:dyDescent="0.25">
      <c r="A446" s="2" t="s">
        <v>2373</v>
      </c>
      <c r="B446" s="2" t="s">
        <v>1291</v>
      </c>
      <c r="C446" s="2" t="s">
        <v>152</v>
      </c>
      <c r="D446" s="2" t="s">
        <v>153</v>
      </c>
      <c r="E446" s="2" t="s">
        <v>1374</v>
      </c>
      <c r="F446" s="2" t="s">
        <v>5818</v>
      </c>
      <c r="G446" s="2" t="s">
        <v>10</v>
      </c>
      <c r="H446" s="2" t="s">
        <v>54</v>
      </c>
      <c r="I446" s="2" t="s">
        <v>5121</v>
      </c>
      <c r="J446" s="2" t="s">
        <v>5122</v>
      </c>
      <c r="K446" s="2" t="s">
        <v>1281</v>
      </c>
      <c r="L446" s="2" t="s">
        <v>5139</v>
      </c>
      <c r="M446" s="2" t="s">
        <v>2372</v>
      </c>
      <c r="N446" s="2" t="s">
        <v>5843</v>
      </c>
      <c r="O446" s="2" t="s">
        <v>2176</v>
      </c>
      <c r="P446" s="2" t="s">
        <v>1844</v>
      </c>
      <c r="Q446" s="2" t="s">
        <v>1292</v>
      </c>
      <c r="R446" s="2" t="s">
        <v>1844</v>
      </c>
      <c r="S446" s="2" t="s">
        <v>1883</v>
      </c>
      <c r="T446" s="2" t="s">
        <v>1278</v>
      </c>
      <c r="U446" s="2" t="s">
        <v>1844</v>
      </c>
      <c r="V446" s="2" t="s">
        <v>1844</v>
      </c>
      <c r="W446" s="2" t="s">
        <v>5125</v>
      </c>
      <c r="X446" s="2" t="s">
        <v>5126</v>
      </c>
      <c r="Y446" s="2" t="s">
        <v>1866</v>
      </c>
      <c r="Z446" s="2" t="s">
        <v>1281</v>
      </c>
      <c r="AA446" s="2" t="s">
        <v>1281</v>
      </c>
      <c r="AB446" s="2" t="s">
        <v>5127</v>
      </c>
      <c r="AC446" s="2" t="s">
        <v>1852</v>
      </c>
      <c r="AD446" s="2" t="s">
        <v>1844</v>
      </c>
      <c r="AE446" s="2" t="s">
        <v>1844</v>
      </c>
      <c r="AF446" s="2" t="s">
        <v>1844</v>
      </c>
      <c r="AG446" s="2" t="s">
        <v>1844</v>
      </c>
      <c r="AH446" s="2" t="s">
        <v>1844</v>
      </c>
      <c r="AI446" s="2" t="s">
        <v>1844</v>
      </c>
      <c r="AJ446" s="2" t="s">
        <v>1281</v>
      </c>
      <c r="AK446" s="2" t="s">
        <v>1844</v>
      </c>
      <c r="AL446" s="2" t="s">
        <v>154</v>
      </c>
      <c r="AM446" s="2" t="s">
        <v>1844</v>
      </c>
      <c r="AN446" s="2" t="s">
        <v>1844</v>
      </c>
      <c r="AO446" s="2" t="s">
        <v>1857</v>
      </c>
      <c r="AP446" s="2" t="s">
        <v>1857</v>
      </c>
      <c r="AQ446" s="2" t="s">
        <v>1844</v>
      </c>
      <c r="AR446" s="2" t="s">
        <v>1844</v>
      </c>
      <c r="AS446" s="2" t="s">
        <v>1844</v>
      </c>
      <c r="AT446" s="2" t="s">
        <v>1844</v>
      </c>
      <c r="AU446" s="2" t="s">
        <v>1844</v>
      </c>
      <c r="AV446" s="2" t="s">
        <v>1281</v>
      </c>
      <c r="AW446" s="2" t="s">
        <v>5128</v>
      </c>
      <c r="AX446" s="2" t="s">
        <v>1844</v>
      </c>
      <c r="AY446" s="2" t="s">
        <v>1752</v>
      </c>
      <c r="AZ446" s="2" t="s">
        <v>2374</v>
      </c>
      <c r="BA446" s="2" t="s">
        <v>1844</v>
      </c>
      <c r="BB446" s="2" t="s">
        <v>1844</v>
      </c>
      <c r="BC446" s="2" t="s">
        <v>1844</v>
      </c>
      <c r="BD446" s="2" t="s">
        <v>1844</v>
      </c>
      <c r="BE446" s="2" t="s">
        <v>5129</v>
      </c>
      <c r="BF446" s="2" t="s">
        <v>2190</v>
      </c>
      <c r="BG446" s="2" t="s">
        <v>1961</v>
      </c>
      <c r="BH446" s="2" t="s">
        <v>5844</v>
      </c>
      <c r="BI446" s="2" t="s">
        <v>1857</v>
      </c>
      <c r="BJ446" s="2" t="s">
        <v>2375</v>
      </c>
      <c r="BK446" s="2" t="s">
        <v>1844</v>
      </c>
      <c r="BL446" s="2" t="s">
        <v>1025</v>
      </c>
      <c r="BM446" s="2" t="s">
        <v>1844</v>
      </c>
      <c r="BN446" s="2" t="s">
        <v>1882</v>
      </c>
      <c r="BO446" s="2" t="s">
        <v>1844</v>
      </c>
      <c r="BP446" s="2" t="s">
        <v>1844</v>
      </c>
      <c r="BQ446" s="2" t="s">
        <v>5187</v>
      </c>
      <c r="BR446" s="2" t="s">
        <v>1844</v>
      </c>
      <c r="BS446" s="2" t="s">
        <v>1844</v>
      </c>
      <c r="BT446" s="2" t="s">
        <v>5845</v>
      </c>
      <c r="BU446" s="2" t="s">
        <v>1844</v>
      </c>
      <c r="BV446" s="2" t="s">
        <v>1844</v>
      </c>
      <c r="BW446" s="2" t="s">
        <v>1844</v>
      </c>
      <c r="BX446" s="2" t="s">
        <v>1844</v>
      </c>
      <c r="BY446" s="2" t="s">
        <v>1844</v>
      </c>
      <c r="BZ446" s="2" t="s">
        <v>1844</v>
      </c>
      <c r="CA446" s="2" t="s">
        <v>1844</v>
      </c>
      <c r="CB446" s="2" t="s">
        <v>1844</v>
      </c>
      <c r="CC446" s="2" t="s">
        <v>1844</v>
      </c>
      <c r="CD446" s="2" t="s">
        <v>1844</v>
      </c>
      <c r="CE446" s="2" t="s">
        <v>1854</v>
      </c>
      <c r="CF446" s="2" t="s">
        <v>1844</v>
      </c>
      <c r="CG446" s="2" t="s">
        <v>1844</v>
      </c>
      <c r="CH446" s="2" t="s">
        <v>1844</v>
      </c>
      <c r="CI446" s="2" t="s">
        <v>155</v>
      </c>
      <c r="CJ446" s="2" t="s">
        <v>1844</v>
      </c>
      <c r="CK446" s="2" t="s">
        <v>5132</v>
      </c>
      <c r="CL446" s="2" t="s">
        <v>1844</v>
      </c>
      <c r="CM446" s="2" t="s">
        <v>1844</v>
      </c>
      <c r="CN446" s="2" t="s">
        <v>1851</v>
      </c>
      <c r="CO446" s="2" t="s">
        <v>1855</v>
      </c>
      <c r="CP446" s="2" t="s">
        <v>1844</v>
      </c>
      <c r="CQ446" s="2" t="s">
        <v>1844</v>
      </c>
      <c r="CR446" s="2" t="s">
        <v>1847</v>
      </c>
      <c r="CS446" s="2" t="s">
        <v>1884</v>
      </c>
      <c r="CT446" s="2" t="s">
        <v>1844</v>
      </c>
      <c r="CU446" s="2" t="s">
        <v>1844</v>
      </c>
      <c r="CV446" s="2" t="s">
        <v>5134</v>
      </c>
      <c r="CW446" s="3">
        <v>44734</v>
      </c>
      <c r="CX446" s="3">
        <v>44718</v>
      </c>
      <c r="CY446" s="3">
        <v>44718</v>
      </c>
      <c r="CZ446" s="28">
        <v>6783481</v>
      </c>
      <c r="DA446" s="4">
        <v>0</v>
      </c>
      <c r="DB446" s="3"/>
      <c r="DC446" s="3"/>
      <c r="DD446" s="3">
        <v>44719</v>
      </c>
      <c r="DE446" s="3">
        <v>44718</v>
      </c>
      <c r="DF446" s="3"/>
      <c r="DG446" s="3">
        <v>44769</v>
      </c>
      <c r="DH446" s="3">
        <v>44718</v>
      </c>
      <c r="DI446" s="3">
        <v>44717</v>
      </c>
      <c r="DJ446" s="3">
        <v>44805</v>
      </c>
      <c r="DK446" s="28">
        <v>0</v>
      </c>
      <c r="DL446" s="3"/>
      <c r="DM446" s="28">
        <v>0</v>
      </c>
      <c r="DN446" s="28">
        <v>0</v>
      </c>
      <c r="DO446" s="3">
        <v>44734</v>
      </c>
      <c r="DP446" s="2" t="s">
        <v>5135</v>
      </c>
      <c r="DQ446" s="28">
        <v>5919454</v>
      </c>
      <c r="DR446" s="28">
        <v>0</v>
      </c>
      <c r="DS446" s="28">
        <v>5919454</v>
      </c>
      <c r="DT446" s="28">
        <v>6783481</v>
      </c>
      <c r="DU446" s="2" t="s">
        <v>1844</v>
      </c>
    </row>
    <row r="447" spans="1:125" x14ac:dyDescent="0.25">
      <c r="A447" s="2" t="s">
        <v>3338</v>
      </c>
      <c r="B447" s="2" t="s">
        <v>1279</v>
      </c>
      <c r="C447" s="2" t="s">
        <v>183</v>
      </c>
      <c r="D447" s="2" t="s">
        <v>184</v>
      </c>
      <c r="E447" s="2" t="s">
        <v>1308</v>
      </c>
      <c r="F447" s="2" t="s">
        <v>5818</v>
      </c>
      <c r="G447" s="2" t="s">
        <v>10</v>
      </c>
      <c r="H447" s="2" t="s">
        <v>67</v>
      </c>
      <c r="I447" s="2" t="s">
        <v>5121</v>
      </c>
      <c r="J447" s="2" t="s">
        <v>5122</v>
      </c>
      <c r="K447" s="2" t="s">
        <v>1281</v>
      </c>
      <c r="L447" s="2" t="s">
        <v>5148</v>
      </c>
      <c r="M447" s="2" t="s">
        <v>3337</v>
      </c>
      <c r="N447" s="2" t="s">
        <v>1645</v>
      </c>
      <c r="O447" s="2" t="s">
        <v>1887</v>
      </c>
      <c r="P447" s="2" t="s">
        <v>1844</v>
      </c>
      <c r="Q447" s="2" t="s">
        <v>1296</v>
      </c>
      <c r="R447" s="2" t="s">
        <v>1844</v>
      </c>
      <c r="S447" s="2" t="s">
        <v>1844</v>
      </c>
      <c r="T447" s="2" t="s">
        <v>1278</v>
      </c>
      <c r="U447" s="2" t="s">
        <v>1844</v>
      </c>
      <c r="V447" s="2" t="s">
        <v>1844</v>
      </c>
      <c r="W447" s="2" t="s">
        <v>5125</v>
      </c>
      <c r="X447" s="2" t="s">
        <v>5126</v>
      </c>
      <c r="Y447" s="2" t="s">
        <v>1890</v>
      </c>
      <c r="Z447" s="2" t="s">
        <v>1281</v>
      </c>
      <c r="AA447" s="2" t="s">
        <v>1281</v>
      </c>
      <c r="AB447" s="2" t="s">
        <v>5127</v>
      </c>
      <c r="AC447" s="2" t="s">
        <v>1852</v>
      </c>
      <c r="AD447" s="2" t="s">
        <v>1844</v>
      </c>
      <c r="AE447" s="2" t="s">
        <v>1844</v>
      </c>
      <c r="AF447" s="2" t="s">
        <v>1844</v>
      </c>
      <c r="AG447" s="2" t="s">
        <v>1844</v>
      </c>
      <c r="AH447" s="2" t="s">
        <v>1844</v>
      </c>
      <c r="AI447" s="2" t="s">
        <v>1844</v>
      </c>
      <c r="AJ447" s="2" t="s">
        <v>1281</v>
      </c>
      <c r="AK447" s="2" t="s">
        <v>1844</v>
      </c>
      <c r="AL447" s="2" t="s">
        <v>185</v>
      </c>
      <c r="AM447" s="2" t="s">
        <v>1844</v>
      </c>
      <c r="AN447" s="2" t="s">
        <v>1844</v>
      </c>
      <c r="AO447" s="2" t="s">
        <v>1857</v>
      </c>
      <c r="AP447" s="2" t="s">
        <v>1857</v>
      </c>
      <c r="AQ447" s="2" t="s">
        <v>1844</v>
      </c>
      <c r="AR447" s="2" t="s">
        <v>1844</v>
      </c>
      <c r="AS447" s="2" t="s">
        <v>1844</v>
      </c>
      <c r="AT447" s="2" t="s">
        <v>1844</v>
      </c>
      <c r="AU447" s="2" t="s">
        <v>1844</v>
      </c>
      <c r="AV447" s="2" t="s">
        <v>1281</v>
      </c>
      <c r="AW447" s="2" t="s">
        <v>5128</v>
      </c>
      <c r="AX447" s="2" t="s">
        <v>1844</v>
      </c>
      <c r="AY447" s="2" t="s">
        <v>1752</v>
      </c>
      <c r="AZ447" s="2" t="s">
        <v>3099</v>
      </c>
      <c r="BA447" s="2" t="s">
        <v>1844</v>
      </c>
      <c r="BB447" s="2" t="s">
        <v>1844</v>
      </c>
      <c r="BC447" s="2" t="s">
        <v>1844</v>
      </c>
      <c r="BD447" s="2" t="s">
        <v>1844</v>
      </c>
      <c r="BE447" s="2" t="s">
        <v>5129</v>
      </c>
      <c r="BF447" s="2" t="s">
        <v>3099</v>
      </c>
      <c r="BG447" s="2" t="s">
        <v>3340</v>
      </c>
      <c r="BH447" s="2" t="s">
        <v>5846</v>
      </c>
      <c r="BI447" s="2" t="s">
        <v>1857</v>
      </c>
      <c r="BJ447" s="2" t="s">
        <v>3340</v>
      </c>
      <c r="BK447" s="2" t="s">
        <v>1844</v>
      </c>
      <c r="BL447" s="2" t="s">
        <v>1025</v>
      </c>
      <c r="BM447" s="2" t="s">
        <v>1844</v>
      </c>
      <c r="BN447" s="2" t="s">
        <v>1844</v>
      </c>
      <c r="BO447" s="2" t="s">
        <v>1844</v>
      </c>
      <c r="BP447" s="2" t="s">
        <v>1844</v>
      </c>
      <c r="BQ447" s="2" t="s">
        <v>5187</v>
      </c>
      <c r="BR447" s="2" t="s">
        <v>1844</v>
      </c>
      <c r="BS447" s="2" t="s">
        <v>1844</v>
      </c>
      <c r="BT447" s="2" t="s">
        <v>5847</v>
      </c>
      <c r="BU447" s="2" t="s">
        <v>1844</v>
      </c>
      <c r="BV447" s="2" t="s">
        <v>1844</v>
      </c>
      <c r="BW447" s="2" t="s">
        <v>1844</v>
      </c>
      <c r="BX447" s="2" t="s">
        <v>1844</v>
      </c>
      <c r="BY447" s="2" t="s">
        <v>1844</v>
      </c>
      <c r="BZ447" s="2" t="s">
        <v>1844</v>
      </c>
      <c r="CA447" s="2" t="s">
        <v>1844</v>
      </c>
      <c r="CB447" s="2" t="s">
        <v>1844</v>
      </c>
      <c r="CC447" s="2" t="s">
        <v>1844</v>
      </c>
      <c r="CD447" s="2" t="s">
        <v>1844</v>
      </c>
      <c r="CE447" s="2" t="s">
        <v>1854</v>
      </c>
      <c r="CF447" s="2" t="s">
        <v>1844</v>
      </c>
      <c r="CG447" s="2" t="s">
        <v>5131</v>
      </c>
      <c r="CH447" s="2" t="s">
        <v>1844</v>
      </c>
      <c r="CI447" s="2" t="s">
        <v>186</v>
      </c>
      <c r="CJ447" s="2" t="s">
        <v>1844</v>
      </c>
      <c r="CK447" s="2" t="s">
        <v>5132</v>
      </c>
      <c r="CL447" s="2" t="s">
        <v>1844</v>
      </c>
      <c r="CM447" s="2" t="s">
        <v>1844</v>
      </c>
      <c r="CN447" s="2" t="s">
        <v>1851</v>
      </c>
      <c r="CO447" s="2" t="s">
        <v>1855</v>
      </c>
      <c r="CP447" s="2" t="s">
        <v>1844</v>
      </c>
      <c r="CQ447" s="2" t="s">
        <v>1844</v>
      </c>
      <c r="CR447" s="2" t="s">
        <v>1847</v>
      </c>
      <c r="CS447" s="2" t="s">
        <v>1844</v>
      </c>
      <c r="CT447" s="2" t="s">
        <v>1844</v>
      </c>
      <c r="CU447" s="2" t="s">
        <v>5133</v>
      </c>
      <c r="CV447" s="2" t="s">
        <v>5134</v>
      </c>
      <c r="CW447" s="3">
        <v>44945</v>
      </c>
      <c r="CX447" s="3">
        <v>44945</v>
      </c>
      <c r="CY447" s="3">
        <v>44946</v>
      </c>
      <c r="CZ447" s="28">
        <v>301476</v>
      </c>
      <c r="DA447" s="4">
        <v>0</v>
      </c>
      <c r="DB447" s="3"/>
      <c r="DC447" s="3"/>
      <c r="DD447" s="3">
        <v>44946</v>
      </c>
      <c r="DE447" s="3">
        <v>44946</v>
      </c>
      <c r="DF447" s="3"/>
      <c r="DG447" s="3">
        <v>44963</v>
      </c>
      <c r="DH447" s="3"/>
      <c r="DI447" s="3">
        <v>44945</v>
      </c>
      <c r="DJ447" s="3">
        <v>44986</v>
      </c>
      <c r="DK447" s="28">
        <v>0</v>
      </c>
      <c r="DL447" s="3"/>
      <c r="DM447" s="28">
        <v>0</v>
      </c>
      <c r="DN447" s="28">
        <v>0</v>
      </c>
      <c r="DO447" s="3">
        <v>44945</v>
      </c>
      <c r="DP447" s="2" t="s">
        <v>5135</v>
      </c>
      <c r="DQ447" s="28">
        <v>86094</v>
      </c>
      <c r="DR447" s="28">
        <v>0</v>
      </c>
      <c r="DS447" s="28">
        <v>86094</v>
      </c>
      <c r="DT447" s="28">
        <v>301476</v>
      </c>
      <c r="DU447" s="2" t="s">
        <v>1844</v>
      </c>
    </row>
    <row r="448" spans="1:125" x14ac:dyDescent="0.25">
      <c r="A448" s="2" t="s">
        <v>3424</v>
      </c>
      <c r="B448" s="2" t="s">
        <v>1298</v>
      </c>
      <c r="C448" s="2" t="s">
        <v>365</v>
      </c>
      <c r="D448" s="2" t="s">
        <v>366</v>
      </c>
      <c r="E448" s="2" t="s">
        <v>1503</v>
      </c>
      <c r="F448" s="2" t="s">
        <v>5818</v>
      </c>
      <c r="G448" s="2" t="s">
        <v>10</v>
      </c>
      <c r="H448" s="2" t="s">
        <v>67</v>
      </c>
      <c r="I448" s="2" t="s">
        <v>5121</v>
      </c>
      <c r="J448" s="2" t="s">
        <v>5122</v>
      </c>
      <c r="K448" s="2" t="s">
        <v>1281</v>
      </c>
      <c r="L448" s="2" t="s">
        <v>5148</v>
      </c>
      <c r="M448" s="2" t="s">
        <v>3423</v>
      </c>
      <c r="N448" s="2" t="s">
        <v>1645</v>
      </c>
      <c r="O448" s="2" t="s">
        <v>1913</v>
      </c>
      <c r="P448" s="2" t="s">
        <v>1844</v>
      </c>
      <c r="Q448" s="2" t="s">
        <v>1296</v>
      </c>
      <c r="R448" s="2" t="s">
        <v>1844</v>
      </c>
      <c r="S448" s="2" t="s">
        <v>1844</v>
      </c>
      <c r="T448" s="2" t="s">
        <v>1278</v>
      </c>
      <c r="U448" s="2" t="s">
        <v>1844</v>
      </c>
      <c r="V448" s="2" t="s">
        <v>1844</v>
      </c>
      <c r="W448" s="2" t="s">
        <v>5125</v>
      </c>
      <c r="X448" s="2" t="s">
        <v>5126</v>
      </c>
      <c r="Y448" s="2" t="s">
        <v>1914</v>
      </c>
      <c r="Z448" s="2" t="s">
        <v>1281</v>
      </c>
      <c r="AA448" s="2" t="s">
        <v>1281</v>
      </c>
      <c r="AB448" s="2" t="s">
        <v>5127</v>
      </c>
      <c r="AC448" s="2" t="s">
        <v>1852</v>
      </c>
      <c r="AD448" s="2" t="s">
        <v>1844</v>
      </c>
      <c r="AE448" s="2" t="s">
        <v>1844</v>
      </c>
      <c r="AF448" s="2" t="s">
        <v>1844</v>
      </c>
      <c r="AG448" s="2" t="s">
        <v>1844</v>
      </c>
      <c r="AH448" s="2" t="s">
        <v>1844</v>
      </c>
      <c r="AI448" s="2" t="s">
        <v>1844</v>
      </c>
      <c r="AJ448" s="2" t="s">
        <v>1281</v>
      </c>
      <c r="AK448" s="2" t="s">
        <v>1844</v>
      </c>
      <c r="AL448" s="2" t="s">
        <v>120</v>
      </c>
      <c r="AM448" s="2" t="s">
        <v>1844</v>
      </c>
      <c r="AN448" s="2" t="s">
        <v>1844</v>
      </c>
      <c r="AO448" s="2" t="s">
        <v>1857</v>
      </c>
      <c r="AP448" s="2" t="s">
        <v>1857</v>
      </c>
      <c r="AQ448" s="2" t="s">
        <v>1844</v>
      </c>
      <c r="AR448" s="2" t="s">
        <v>1844</v>
      </c>
      <c r="AS448" s="2" t="s">
        <v>1844</v>
      </c>
      <c r="AT448" s="2" t="s">
        <v>1844</v>
      </c>
      <c r="AU448" s="2" t="s">
        <v>1844</v>
      </c>
      <c r="AV448" s="2" t="s">
        <v>1281</v>
      </c>
      <c r="AW448" s="2" t="s">
        <v>5128</v>
      </c>
      <c r="AX448" s="2" t="s">
        <v>1844</v>
      </c>
      <c r="AY448" s="2" t="s">
        <v>1752</v>
      </c>
      <c r="AZ448" s="2" t="s">
        <v>3425</v>
      </c>
      <c r="BA448" s="2" t="s">
        <v>1844</v>
      </c>
      <c r="BB448" s="2" t="s">
        <v>1844</v>
      </c>
      <c r="BC448" s="2" t="s">
        <v>1844</v>
      </c>
      <c r="BD448" s="2" t="s">
        <v>1844</v>
      </c>
      <c r="BE448" s="2" t="s">
        <v>5129</v>
      </c>
      <c r="BF448" s="2" t="s">
        <v>1857</v>
      </c>
      <c r="BG448" s="2" t="s">
        <v>1857</v>
      </c>
      <c r="BH448" s="2" t="s">
        <v>3426</v>
      </c>
      <c r="BI448" s="2" t="s">
        <v>1857</v>
      </c>
      <c r="BJ448" s="2" t="s">
        <v>1928</v>
      </c>
      <c r="BK448" s="2" t="s">
        <v>1844</v>
      </c>
      <c r="BL448" s="2" t="s">
        <v>1025</v>
      </c>
      <c r="BM448" s="2" t="s">
        <v>1844</v>
      </c>
      <c r="BN448" s="2" t="s">
        <v>1844</v>
      </c>
      <c r="BO448" s="2" t="s">
        <v>1844</v>
      </c>
      <c r="BP448" s="2" t="s">
        <v>1844</v>
      </c>
      <c r="BQ448" s="2" t="s">
        <v>5187</v>
      </c>
      <c r="BR448" s="2" t="s">
        <v>1844</v>
      </c>
      <c r="BS448" s="2" t="s">
        <v>1844</v>
      </c>
      <c r="BT448" s="2" t="s">
        <v>5848</v>
      </c>
      <c r="BU448" s="2" t="s">
        <v>1844</v>
      </c>
      <c r="BV448" s="2" t="s">
        <v>1844</v>
      </c>
      <c r="BW448" s="2" t="s">
        <v>1844</v>
      </c>
      <c r="BX448" s="2" t="s">
        <v>1844</v>
      </c>
      <c r="BY448" s="2" t="s">
        <v>1844</v>
      </c>
      <c r="BZ448" s="2" t="s">
        <v>1844</v>
      </c>
      <c r="CA448" s="2" t="s">
        <v>1844</v>
      </c>
      <c r="CB448" s="2" t="s">
        <v>1844</v>
      </c>
      <c r="CC448" s="2" t="s">
        <v>1844</v>
      </c>
      <c r="CD448" s="2" t="s">
        <v>1844</v>
      </c>
      <c r="CE448" s="2" t="s">
        <v>1854</v>
      </c>
      <c r="CF448" s="2" t="s">
        <v>1844</v>
      </c>
      <c r="CG448" s="2" t="s">
        <v>5131</v>
      </c>
      <c r="CH448" s="2" t="s">
        <v>1844</v>
      </c>
      <c r="CI448" s="2" t="s">
        <v>121</v>
      </c>
      <c r="CJ448" s="2" t="s">
        <v>1844</v>
      </c>
      <c r="CK448" s="2" t="s">
        <v>5132</v>
      </c>
      <c r="CL448" s="2" t="s">
        <v>1844</v>
      </c>
      <c r="CM448" s="2" t="s">
        <v>1844</v>
      </c>
      <c r="CN448" s="2" t="s">
        <v>1851</v>
      </c>
      <c r="CO448" s="2" t="s">
        <v>1855</v>
      </c>
      <c r="CP448" s="2" t="s">
        <v>1844</v>
      </c>
      <c r="CQ448" s="2" t="s">
        <v>1844</v>
      </c>
      <c r="CR448" s="2" t="s">
        <v>1847</v>
      </c>
      <c r="CS448" s="2" t="s">
        <v>1844</v>
      </c>
      <c r="CT448" s="2" t="s">
        <v>1844</v>
      </c>
      <c r="CU448" s="2" t="s">
        <v>5133</v>
      </c>
      <c r="CV448" s="2" t="s">
        <v>5134</v>
      </c>
      <c r="CW448" s="3">
        <v>44961</v>
      </c>
      <c r="CX448" s="3">
        <v>44961</v>
      </c>
      <c r="CY448" s="3">
        <v>44961</v>
      </c>
      <c r="CZ448" s="28">
        <v>235246</v>
      </c>
      <c r="DA448" s="4">
        <v>0</v>
      </c>
      <c r="DB448" s="3"/>
      <c r="DC448" s="3"/>
      <c r="DD448" s="3">
        <v>44961</v>
      </c>
      <c r="DE448" s="3">
        <v>44961</v>
      </c>
      <c r="DF448" s="3"/>
      <c r="DG448" s="3">
        <v>44963</v>
      </c>
      <c r="DH448" s="3"/>
      <c r="DI448" s="3">
        <v>44961</v>
      </c>
      <c r="DJ448" s="3">
        <v>44986</v>
      </c>
      <c r="DK448" s="28">
        <v>0</v>
      </c>
      <c r="DL448" s="3"/>
      <c r="DM448" s="28">
        <v>0</v>
      </c>
      <c r="DN448" s="28">
        <v>0</v>
      </c>
      <c r="DO448" s="3">
        <v>44961</v>
      </c>
      <c r="DP448" s="2" t="s">
        <v>5135</v>
      </c>
      <c r="DQ448" s="28">
        <v>134754</v>
      </c>
      <c r="DR448" s="28">
        <v>0</v>
      </c>
      <c r="DS448" s="28">
        <v>134754</v>
      </c>
      <c r="DT448" s="28">
        <v>235246</v>
      </c>
      <c r="DU448" s="2" t="s">
        <v>1844</v>
      </c>
    </row>
    <row r="449" spans="1:125" x14ac:dyDescent="0.25">
      <c r="A449" s="2" t="s">
        <v>2978</v>
      </c>
      <c r="B449" s="2" t="s">
        <v>1279</v>
      </c>
      <c r="C449" s="2" t="s">
        <v>238</v>
      </c>
      <c r="D449" s="2" t="s">
        <v>239</v>
      </c>
      <c r="E449" s="2" t="s">
        <v>1453</v>
      </c>
      <c r="F449" s="2" t="s">
        <v>5818</v>
      </c>
      <c r="G449" s="2" t="s">
        <v>10</v>
      </c>
      <c r="H449" s="2" t="s">
        <v>67</v>
      </c>
      <c r="I449" s="2" t="s">
        <v>5121</v>
      </c>
      <c r="J449" s="2" t="s">
        <v>5122</v>
      </c>
      <c r="K449" s="2" t="s">
        <v>1281</v>
      </c>
      <c r="L449" s="2" t="s">
        <v>5139</v>
      </c>
      <c r="M449" s="2" t="s">
        <v>2977</v>
      </c>
      <c r="N449" s="2" t="s">
        <v>5793</v>
      </c>
      <c r="O449" s="2" t="s">
        <v>1846</v>
      </c>
      <c r="P449" s="2" t="s">
        <v>1844</v>
      </c>
      <c r="Q449" s="2" t="s">
        <v>1296</v>
      </c>
      <c r="R449" s="2" t="s">
        <v>1844</v>
      </c>
      <c r="S449" s="2" t="s">
        <v>1844</v>
      </c>
      <c r="T449" s="2" t="s">
        <v>1278</v>
      </c>
      <c r="U449" s="2" t="s">
        <v>1844</v>
      </c>
      <c r="V449" s="2" t="s">
        <v>1844</v>
      </c>
      <c r="W449" s="2" t="s">
        <v>5125</v>
      </c>
      <c r="X449" s="2" t="s">
        <v>5126</v>
      </c>
      <c r="Y449" s="2" t="s">
        <v>1856</v>
      </c>
      <c r="Z449" s="2" t="s">
        <v>1281</v>
      </c>
      <c r="AA449" s="2" t="s">
        <v>1281</v>
      </c>
      <c r="AB449" s="2" t="s">
        <v>5127</v>
      </c>
      <c r="AC449" s="2" t="s">
        <v>1852</v>
      </c>
      <c r="AD449" s="2" t="s">
        <v>1844</v>
      </c>
      <c r="AE449" s="2" t="s">
        <v>1844</v>
      </c>
      <c r="AF449" s="2" t="s">
        <v>1844</v>
      </c>
      <c r="AG449" s="2" t="s">
        <v>1844</v>
      </c>
      <c r="AH449" s="2" t="s">
        <v>1844</v>
      </c>
      <c r="AI449" s="2" t="s">
        <v>1844</v>
      </c>
      <c r="AJ449" s="2" t="s">
        <v>1281</v>
      </c>
      <c r="AK449" s="2" t="s">
        <v>1844</v>
      </c>
      <c r="AL449" s="2" t="s">
        <v>185</v>
      </c>
      <c r="AM449" s="2" t="s">
        <v>1844</v>
      </c>
      <c r="AN449" s="2" t="s">
        <v>1844</v>
      </c>
      <c r="AO449" s="2" t="s">
        <v>1857</v>
      </c>
      <c r="AP449" s="2" t="s">
        <v>1857</v>
      </c>
      <c r="AQ449" s="2" t="s">
        <v>1844</v>
      </c>
      <c r="AR449" s="2" t="s">
        <v>1844</v>
      </c>
      <c r="AS449" s="2" t="s">
        <v>1844</v>
      </c>
      <c r="AT449" s="2" t="s">
        <v>1844</v>
      </c>
      <c r="AU449" s="2" t="s">
        <v>1844</v>
      </c>
      <c r="AV449" s="2" t="s">
        <v>1281</v>
      </c>
      <c r="AW449" s="2" t="s">
        <v>5128</v>
      </c>
      <c r="AX449" s="2" t="s">
        <v>1844</v>
      </c>
      <c r="AY449" s="2" t="s">
        <v>1752</v>
      </c>
      <c r="AZ449" s="2" t="s">
        <v>1962</v>
      </c>
      <c r="BA449" s="2" t="s">
        <v>1844</v>
      </c>
      <c r="BB449" s="2" t="s">
        <v>1844</v>
      </c>
      <c r="BC449" s="2" t="s">
        <v>1844</v>
      </c>
      <c r="BD449" s="2" t="s">
        <v>1844</v>
      </c>
      <c r="BE449" s="2" t="s">
        <v>5129</v>
      </c>
      <c r="BF449" s="2" t="s">
        <v>1857</v>
      </c>
      <c r="BG449" s="2" t="s">
        <v>1857</v>
      </c>
      <c r="BH449" s="2" t="s">
        <v>5849</v>
      </c>
      <c r="BI449" s="2" t="s">
        <v>1857</v>
      </c>
      <c r="BJ449" s="2" t="s">
        <v>2108</v>
      </c>
      <c r="BK449" s="2" t="s">
        <v>1844</v>
      </c>
      <c r="BL449" s="2" t="s">
        <v>1015</v>
      </c>
      <c r="BM449" s="2" t="s">
        <v>1844</v>
      </c>
      <c r="BN449" s="2" t="s">
        <v>1844</v>
      </c>
      <c r="BO449" s="2" t="s">
        <v>1844</v>
      </c>
      <c r="BP449" s="2" t="s">
        <v>1844</v>
      </c>
      <c r="BQ449" s="2" t="s">
        <v>5187</v>
      </c>
      <c r="BR449" s="2" t="s">
        <v>1844</v>
      </c>
      <c r="BS449" s="2" t="s">
        <v>1844</v>
      </c>
      <c r="BT449" s="2" t="s">
        <v>5850</v>
      </c>
      <c r="BU449" s="2" t="s">
        <v>1844</v>
      </c>
      <c r="BV449" s="2" t="s">
        <v>1844</v>
      </c>
      <c r="BW449" s="2" t="s">
        <v>1844</v>
      </c>
      <c r="BX449" s="2" t="s">
        <v>1844</v>
      </c>
      <c r="BY449" s="2" t="s">
        <v>1844</v>
      </c>
      <c r="BZ449" s="2" t="s">
        <v>1844</v>
      </c>
      <c r="CA449" s="2" t="s">
        <v>1844</v>
      </c>
      <c r="CB449" s="2" t="s">
        <v>1844</v>
      </c>
      <c r="CC449" s="2" t="s">
        <v>1844</v>
      </c>
      <c r="CD449" s="2" t="s">
        <v>1844</v>
      </c>
      <c r="CE449" s="2" t="s">
        <v>1854</v>
      </c>
      <c r="CF449" s="2" t="s">
        <v>1844</v>
      </c>
      <c r="CG449" s="2" t="s">
        <v>5131</v>
      </c>
      <c r="CH449" s="2" t="s">
        <v>1844</v>
      </c>
      <c r="CI449" s="2" t="s">
        <v>240</v>
      </c>
      <c r="CJ449" s="2" t="s">
        <v>1844</v>
      </c>
      <c r="CK449" s="2" t="s">
        <v>5132</v>
      </c>
      <c r="CL449" s="2" t="s">
        <v>1844</v>
      </c>
      <c r="CM449" s="2" t="s">
        <v>1844</v>
      </c>
      <c r="CN449" s="2" t="s">
        <v>1851</v>
      </c>
      <c r="CO449" s="2" t="s">
        <v>1855</v>
      </c>
      <c r="CP449" s="2" t="s">
        <v>1844</v>
      </c>
      <c r="CQ449" s="2" t="s">
        <v>1844</v>
      </c>
      <c r="CR449" s="2" t="s">
        <v>1847</v>
      </c>
      <c r="CS449" s="2" t="s">
        <v>1844</v>
      </c>
      <c r="CT449" s="2" t="s">
        <v>1844</v>
      </c>
      <c r="CU449" s="2" t="s">
        <v>5133</v>
      </c>
      <c r="CV449" s="2" t="s">
        <v>5134</v>
      </c>
      <c r="CW449" s="3">
        <v>44871</v>
      </c>
      <c r="CX449" s="3">
        <v>44861</v>
      </c>
      <c r="CY449" s="3">
        <v>44861</v>
      </c>
      <c r="CZ449" s="28">
        <v>656914</v>
      </c>
      <c r="DA449" s="4">
        <v>0</v>
      </c>
      <c r="DB449" s="3"/>
      <c r="DC449" s="3"/>
      <c r="DD449" s="3">
        <v>44861</v>
      </c>
      <c r="DE449" s="3">
        <v>44861</v>
      </c>
      <c r="DF449" s="3"/>
      <c r="DG449" s="3">
        <v>44963</v>
      </c>
      <c r="DH449" s="3"/>
      <c r="DI449" s="3">
        <v>44861</v>
      </c>
      <c r="DJ449" s="3">
        <v>44986</v>
      </c>
      <c r="DK449" s="28">
        <v>0</v>
      </c>
      <c r="DL449" s="3"/>
      <c r="DM449" s="28">
        <v>0</v>
      </c>
      <c r="DN449" s="28">
        <v>0</v>
      </c>
      <c r="DO449" s="3">
        <v>44863</v>
      </c>
      <c r="DP449" s="2" t="s">
        <v>5135</v>
      </c>
      <c r="DQ449" s="28">
        <v>800000</v>
      </c>
      <c r="DR449" s="28">
        <v>0</v>
      </c>
      <c r="DS449" s="28">
        <v>800000</v>
      </c>
      <c r="DT449" s="28">
        <v>656914</v>
      </c>
      <c r="DU449" s="2" t="s">
        <v>1844</v>
      </c>
    </row>
    <row r="450" spans="1:125" x14ac:dyDescent="0.25">
      <c r="A450" s="2" t="s">
        <v>3933</v>
      </c>
      <c r="B450" s="2" t="s">
        <v>1295</v>
      </c>
      <c r="C450" s="2" t="s">
        <v>51</v>
      </c>
      <c r="D450" s="2" t="s">
        <v>52</v>
      </c>
      <c r="E450" s="2" t="s">
        <v>1574</v>
      </c>
      <c r="F450" s="2" t="s">
        <v>5851</v>
      </c>
      <c r="G450" s="2" t="s">
        <v>10</v>
      </c>
      <c r="H450" s="2" t="s">
        <v>67</v>
      </c>
      <c r="I450" s="2" t="s">
        <v>5121</v>
      </c>
      <c r="J450" s="2" t="s">
        <v>5122</v>
      </c>
      <c r="K450" s="2" t="s">
        <v>1281</v>
      </c>
      <c r="L450" s="2" t="s">
        <v>5123</v>
      </c>
      <c r="M450" s="2" t="s">
        <v>3932</v>
      </c>
      <c r="N450" s="2" t="s">
        <v>1645</v>
      </c>
      <c r="O450" s="2" t="s">
        <v>1870</v>
      </c>
      <c r="P450" s="2" t="s">
        <v>1844</v>
      </c>
      <c r="Q450" s="2" t="s">
        <v>1531</v>
      </c>
      <c r="R450" s="2" t="s">
        <v>1844</v>
      </c>
      <c r="S450" s="2" t="s">
        <v>1875</v>
      </c>
      <c r="T450" s="2" t="s">
        <v>1278</v>
      </c>
      <c r="U450" s="2" t="s">
        <v>1844</v>
      </c>
      <c r="V450" s="2" t="s">
        <v>1844</v>
      </c>
      <c r="W450" s="2" t="s">
        <v>5125</v>
      </c>
      <c r="X450" s="2" t="s">
        <v>5126</v>
      </c>
      <c r="Y450" s="2" t="s">
        <v>1871</v>
      </c>
      <c r="Z450" s="2" t="s">
        <v>1281</v>
      </c>
      <c r="AA450" s="2" t="s">
        <v>1281</v>
      </c>
      <c r="AB450" s="2" t="s">
        <v>5127</v>
      </c>
      <c r="AC450" s="2" t="s">
        <v>1852</v>
      </c>
      <c r="AD450" s="2" t="s">
        <v>1844</v>
      </c>
      <c r="AE450" s="2" t="s">
        <v>1844</v>
      </c>
      <c r="AF450" s="2" t="s">
        <v>1873</v>
      </c>
      <c r="AG450" s="2" t="s">
        <v>1844</v>
      </c>
      <c r="AH450" s="2" t="s">
        <v>1844</v>
      </c>
      <c r="AI450" s="2" t="s">
        <v>1844</v>
      </c>
      <c r="AJ450" s="2" t="s">
        <v>1281</v>
      </c>
      <c r="AK450" s="2" t="s">
        <v>1844</v>
      </c>
      <c r="AL450" s="2" t="s">
        <v>53</v>
      </c>
      <c r="AM450" s="2" t="s">
        <v>1844</v>
      </c>
      <c r="AN450" s="2" t="s">
        <v>1844</v>
      </c>
      <c r="AO450" s="2" t="s">
        <v>1857</v>
      </c>
      <c r="AP450" s="2" t="s">
        <v>1857</v>
      </c>
      <c r="AQ450" s="2" t="s">
        <v>1844</v>
      </c>
      <c r="AR450" s="2" t="s">
        <v>1844</v>
      </c>
      <c r="AS450" s="2" t="s">
        <v>1844</v>
      </c>
      <c r="AT450" s="2" t="s">
        <v>1844</v>
      </c>
      <c r="AU450" s="2" t="s">
        <v>1844</v>
      </c>
      <c r="AV450" s="2" t="s">
        <v>1281</v>
      </c>
      <c r="AW450" s="2" t="s">
        <v>5128</v>
      </c>
      <c r="AX450" s="2" t="s">
        <v>1844</v>
      </c>
      <c r="AY450" s="2" t="s">
        <v>1752</v>
      </c>
      <c r="AZ450" s="2" t="s">
        <v>3935</v>
      </c>
      <c r="BA450" s="2" t="s">
        <v>1844</v>
      </c>
      <c r="BB450" s="2" t="s">
        <v>1844</v>
      </c>
      <c r="BC450" s="2" t="s">
        <v>1844</v>
      </c>
      <c r="BD450" s="2" t="s">
        <v>1844</v>
      </c>
      <c r="BE450" s="2" t="s">
        <v>5129</v>
      </c>
      <c r="BF450" s="2" t="s">
        <v>1857</v>
      </c>
      <c r="BG450" s="2" t="s">
        <v>1857</v>
      </c>
      <c r="BH450" s="2" t="s">
        <v>5852</v>
      </c>
      <c r="BI450" s="2" t="s">
        <v>1857</v>
      </c>
      <c r="BJ450" s="2" t="s">
        <v>1905</v>
      </c>
      <c r="BK450" s="2" t="s">
        <v>1844</v>
      </c>
      <c r="BL450" s="2" t="s">
        <v>1025</v>
      </c>
      <c r="BM450" s="2" t="s">
        <v>1844</v>
      </c>
      <c r="BN450" s="2" t="s">
        <v>1872</v>
      </c>
      <c r="BO450" s="2" t="s">
        <v>1844</v>
      </c>
      <c r="BP450" s="2" t="s">
        <v>1844</v>
      </c>
      <c r="BQ450" s="2" t="s">
        <v>1531</v>
      </c>
      <c r="BR450" s="2" t="s">
        <v>1844</v>
      </c>
      <c r="BS450" s="2" t="s">
        <v>1844</v>
      </c>
      <c r="BT450" s="2" t="s">
        <v>5853</v>
      </c>
      <c r="BU450" s="2" t="s">
        <v>1844</v>
      </c>
      <c r="BV450" s="2" t="s">
        <v>1844</v>
      </c>
      <c r="BW450" s="2" t="s">
        <v>1844</v>
      </c>
      <c r="BX450" s="2" t="s">
        <v>1844</v>
      </c>
      <c r="BY450" s="2" t="s">
        <v>1844</v>
      </c>
      <c r="BZ450" s="2" t="s">
        <v>1844</v>
      </c>
      <c r="CA450" s="2" t="s">
        <v>1844</v>
      </c>
      <c r="CB450" s="2" t="s">
        <v>1844</v>
      </c>
      <c r="CC450" s="2" t="s">
        <v>1844</v>
      </c>
      <c r="CD450" s="2" t="s">
        <v>1844</v>
      </c>
      <c r="CE450" s="2" t="s">
        <v>1854</v>
      </c>
      <c r="CF450" s="2" t="s">
        <v>1844</v>
      </c>
      <c r="CG450" s="2" t="s">
        <v>1844</v>
      </c>
      <c r="CH450" s="2" t="s">
        <v>1844</v>
      </c>
      <c r="CI450" s="2" t="s">
        <v>55</v>
      </c>
      <c r="CJ450" s="2" t="s">
        <v>1844</v>
      </c>
      <c r="CK450" s="2" t="s">
        <v>5132</v>
      </c>
      <c r="CL450" s="2" t="s">
        <v>1844</v>
      </c>
      <c r="CM450" s="2" t="s">
        <v>1844</v>
      </c>
      <c r="CN450" s="2" t="s">
        <v>1851</v>
      </c>
      <c r="CO450" s="2" t="s">
        <v>1855</v>
      </c>
      <c r="CP450" s="2" t="s">
        <v>1844</v>
      </c>
      <c r="CQ450" s="2" t="s">
        <v>1844</v>
      </c>
      <c r="CR450" s="2" t="s">
        <v>1847</v>
      </c>
      <c r="CS450" s="2" t="s">
        <v>1876</v>
      </c>
      <c r="CT450" s="2" t="s">
        <v>1844</v>
      </c>
      <c r="CU450" s="2" t="s">
        <v>1844</v>
      </c>
      <c r="CV450" s="2" t="s">
        <v>5134</v>
      </c>
      <c r="CW450" s="3">
        <v>45134</v>
      </c>
      <c r="CX450" s="3">
        <v>45127</v>
      </c>
      <c r="CY450" s="3">
        <v>45127</v>
      </c>
      <c r="CZ450" s="28">
        <v>2440794</v>
      </c>
      <c r="DA450" s="4">
        <v>0</v>
      </c>
      <c r="DB450" s="3"/>
      <c r="DC450" s="3"/>
      <c r="DD450" s="3">
        <v>45127</v>
      </c>
      <c r="DE450" s="3">
        <v>45127</v>
      </c>
      <c r="DF450" s="3"/>
      <c r="DG450" s="3">
        <v>45144</v>
      </c>
      <c r="DH450" s="3"/>
      <c r="DI450" s="3">
        <v>45127</v>
      </c>
      <c r="DJ450" s="3">
        <v>45222</v>
      </c>
      <c r="DK450" s="28">
        <v>0</v>
      </c>
      <c r="DL450" s="3"/>
      <c r="DM450" s="28">
        <v>0</v>
      </c>
      <c r="DN450" s="28">
        <v>0</v>
      </c>
      <c r="DO450" s="3">
        <v>45134</v>
      </c>
      <c r="DP450" s="2" t="s">
        <v>5135</v>
      </c>
      <c r="DQ450" s="28">
        <v>1870000</v>
      </c>
      <c r="DR450" s="28">
        <v>0</v>
      </c>
      <c r="DS450" s="28">
        <v>1870000</v>
      </c>
      <c r="DT450" s="28">
        <v>2440794</v>
      </c>
      <c r="DU450" s="2" t="s">
        <v>1844</v>
      </c>
    </row>
    <row r="451" spans="1:125" x14ac:dyDescent="0.25">
      <c r="A451" s="2" t="s">
        <v>2174</v>
      </c>
      <c r="B451" s="2" t="s">
        <v>1291</v>
      </c>
      <c r="C451" s="2" t="s">
        <v>152</v>
      </c>
      <c r="D451" s="2" t="s">
        <v>153</v>
      </c>
      <c r="E451" s="2" t="s">
        <v>1312</v>
      </c>
      <c r="F451" s="2" t="s">
        <v>5854</v>
      </c>
      <c r="G451" s="2" t="s">
        <v>10</v>
      </c>
      <c r="H451" s="2" t="s">
        <v>54</v>
      </c>
      <c r="I451" s="2" t="s">
        <v>5121</v>
      </c>
      <c r="J451" s="2" t="s">
        <v>5122</v>
      </c>
      <c r="K451" s="2" t="s">
        <v>1281</v>
      </c>
      <c r="L451" s="2" t="s">
        <v>5123</v>
      </c>
      <c r="M451" s="2" t="s">
        <v>2173</v>
      </c>
      <c r="N451" s="2" t="s">
        <v>1276</v>
      </c>
      <c r="O451" s="2" t="s">
        <v>2176</v>
      </c>
      <c r="P451" s="2" t="s">
        <v>1844</v>
      </c>
      <c r="Q451" s="2" t="s">
        <v>1292</v>
      </c>
      <c r="R451" s="2" t="s">
        <v>1844</v>
      </c>
      <c r="S451" s="2" t="s">
        <v>1883</v>
      </c>
      <c r="T451" s="2" t="s">
        <v>1278</v>
      </c>
      <c r="U451" s="2" t="s">
        <v>1844</v>
      </c>
      <c r="V451" s="2" t="s">
        <v>1844</v>
      </c>
      <c r="W451" s="2" t="s">
        <v>5125</v>
      </c>
      <c r="X451" s="2" t="s">
        <v>5126</v>
      </c>
      <c r="Y451" s="2" t="s">
        <v>1866</v>
      </c>
      <c r="Z451" s="2" t="s">
        <v>1281</v>
      </c>
      <c r="AA451" s="2" t="s">
        <v>1281</v>
      </c>
      <c r="AB451" s="2" t="s">
        <v>5127</v>
      </c>
      <c r="AC451" s="2" t="s">
        <v>1852</v>
      </c>
      <c r="AD451" s="2" t="s">
        <v>1844</v>
      </c>
      <c r="AE451" s="2" t="s">
        <v>1844</v>
      </c>
      <c r="AF451" s="2" t="s">
        <v>1844</v>
      </c>
      <c r="AG451" s="2" t="s">
        <v>1844</v>
      </c>
      <c r="AH451" s="2" t="s">
        <v>1844</v>
      </c>
      <c r="AI451" s="2" t="s">
        <v>1844</v>
      </c>
      <c r="AJ451" s="2" t="s">
        <v>1281</v>
      </c>
      <c r="AK451" s="2" t="s">
        <v>1844</v>
      </c>
      <c r="AL451" s="2" t="s">
        <v>154</v>
      </c>
      <c r="AM451" s="2" t="s">
        <v>1844</v>
      </c>
      <c r="AN451" s="2" t="s">
        <v>1844</v>
      </c>
      <c r="AO451" s="2" t="s">
        <v>1857</v>
      </c>
      <c r="AP451" s="2" t="s">
        <v>1857</v>
      </c>
      <c r="AQ451" s="2" t="s">
        <v>1844</v>
      </c>
      <c r="AR451" s="2" t="s">
        <v>1844</v>
      </c>
      <c r="AS451" s="2" t="s">
        <v>1844</v>
      </c>
      <c r="AT451" s="2" t="s">
        <v>1844</v>
      </c>
      <c r="AU451" s="2" t="s">
        <v>1844</v>
      </c>
      <c r="AV451" s="2" t="s">
        <v>1281</v>
      </c>
      <c r="AW451" s="2" t="s">
        <v>5128</v>
      </c>
      <c r="AX451" s="2" t="s">
        <v>1844</v>
      </c>
      <c r="AY451" s="2" t="s">
        <v>1752</v>
      </c>
      <c r="AZ451" s="2" t="s">
        <v>1928</v>
      </c>
      <c r="BA451" s="2" t="s">
        <v>1844</v>
      </c>
      <c r="BB451" s="2" t="s">
        <v>1844</v>
      </c>
      <c r="BC451" s="2" t="s">
        <v>1844</v>
      </c>
      <c r="BD451" s="2" t="s">
        <v>1844</v>
      </c>
      <c r="BE451" s="2" t="s">
        <v>5129</v>
      </c>
      <c r="BF451" s="2" t="s">
        <v>1905</v>
      </c>
      <c r="BG451" s="2" t="s">
        <v>1905</v>
      </c>
      <c r="BH451" s="2" t="s">
        <v>5855</v>
      </c>
      <c r="BI451" s="2" t="s">
        <v>1857</v>
      </c>
      <c r="BJ451" s="2" t="s">
        <v>2177</v>
      </c>
      <c r="BK451" s="2" t="s">
        <v>1844</v>
      </c>
      <c r="BL451" s="2" t="s">
        <v>1025</v>
      </c>
      <c r="BM451" s="2" t="s">
        <v>1844</v>
      </c>
      <c r="BN451" s="2" t="s">
        <v>1882</v>
      </c>
      <c r="BO451" s="2" t="s">
        <v>1844</v>
      </c>
      <c r="BP451" s="2" t="s">
        <v>1844</v>
      </c>
      <c r="BQ451" s="2" t="s">
        <v>5187</v>
      </c>
      <c r="BR451" s="2" t="s">
        <v>1844</v>
      </c>
      <c r="BS451" s="2" t="s">
        <v>1844</v>
      </c>
      <c r="BT451" s="2" t="s">
        <v>5856</v>
      </c>
      <c r="BU451" s="2" t="s">
        <v>1844</v>
      </c>
      <c r="BV451" s="2" t="s">
        <v>1844</v>
      </c>
      <c r="BW451" s="2" t="s">
        <v>1844</v>
      </c>
      <c r="BX451" s="2" t="s">
        <v>1844</v>
      </c>
      <c r="BY451" s="2" t="s">
        <v>1844</v>
      </c>
      <c r="BZ451" s="2" t="s">
        <v>1844</v>
      </c>
      <c r="CA451" s="2" t="s">
        <v>1844</v>
      </c>
      <c r="CB451" s="2" t="s">
        <v>1853</v>
      </c>
      <c r="CC451" s="2" t="s">
        <v>1844</v>
      </c>
      <c r="CD451" s="2" t="s">
        <v>1844</v>
      </c>
      <c r="CE451" s="2" t="s">
        <v>1854</v>
      </c>
      <c r="CF451" s="2" t="s">
        <v>1844</v>
      </c>
      <c r="CG451" s="2" t="s">
        <v>1844</v>
      </c>
      <c r="CH451" s="2" t="s">
        <v>1844</v>
      </c>
      <c r="CI451" s="2" t="s">
        <v>155</v>
      </c>
      <c r="CJ451" s="2" t="s">
        <v>1844</v>
      </c>
      <c r="CK451" s="2" t="s">
        <v>5132</v>
      </c>
      <c r="CL451" s="2" t="s">
        <v>1844</v>
      </c>
      <c r="CM451" s="2" t="s">
        <v>1844</v>
      </c>
      <c r="CN451" s="2" t="s">
        <v>1851</v>
      </c>
      <c r="CO451" s="2" t="s">
        <v>1855</v>
      </c>
      <c r="CP451" s="2" t="s">
        <v>1844</v>
      </c>
      <c r="CQ451" s="2" t="s">
        <v>1844</v>
      </c>
      <c r="CR451" s="2" t="s">
        <v>1847</v>
      </c>
      <c r="CS451" s="2" t="s">
        <v>1884</v>
      </c>
      <c r="CT451" s="2" t="s">
        <v>1844</v>
      </c>
      <c r="CU451" s="2" t="s">
        <v>1844</v>
      </c>
      <c r="CV451" s="2" t="s">
        <v>5134</v>
      </c>
      <c r="CW451" s="3">
        <v>44664</v>
      </c>
      <c r="CX451" s="3">
        <v>44660</v>
      </c>
      <c r="CY451" s="3">
        <v>44662</v>
      </c>
      <c r="CZ451" s="28">
        <v>668246</v>
      </c>
      <c r="DA451" s="4">
        <v>0</v>
      </c>
      <c r="DB451" s="3"/>
      <c r="DC451" s="3"/>
      <c r="DD451" s="3">
        <v>44664</v>
      </c>
      <c r="DE451" s="3">
        <v>44660</v>
      </c>
      <c r="DF451" s="3"/>
      <c r="DG451" s="3">
        <v>44756</v>
      </c>
      <c r="DH451" s="3"/>
      <c r="DI451" s="3">
        <v>44660</v>
      </c>
      <c r="DJ451" s="3">
        <v>45348</v>
      </c>
      <c r="DK451" s="28">
        <v>0</v>
      </c>
      <c r="DL451" s="3"/>
      <c r="DM451" s="28">
        <v>0</v>
      </c>
      <c r="DN451" s="28">
        <v>0</v>
      </c>
      <c r="DO451" s="3">
        <v>44664</v>
      </c>
      <c r="DP451" s="2" t="s">
        <v>5135</v>
      </c>
      <c r="DQ451" s="28">
        <v>0</v>
      </c>
      <c r="DR451" s="28">
        <v>0</v>
      </c>
      <c r="DS451" s="28">
        <v>0</v>
      </c>
      <c r="DT451" s="28">
        <v>668246</v>
      </c>
      <c r="DU451" s="2" t="s">
        <v>1844</v>
      </c>
    </row>
    <row r="452" spans="1:125" x14ac:dyDescent="0.25">
      <c r="A452" s="2" t="s">
        <v>4330</v>
      </c>
      <c r="B452" s="2" t="s">
        <v>1295</v>
      </c>
      <c r="C452" s="2" t="s">
        <v>51</v>
      </c>
      <c r="D452" s="2" t="s">
        <v>52</v>
      </c>
      <c r="E452" s="2" t="s">
        <v>1623</v>
      </c>
      <c r="F452" s="2" t="s">
        <v>5857</v>
      </c>
      <c r="G452" s="2" t="s">
        <v>10</v>
      </c>
      <c r="H452" s="2" t="s">
        <v>1042</v>
      </c>
      <c r="I452" s="2" t="s">
        <v>5121</v>
      </c>
      <c r="J452" s="2" t="s">
        <v>5122</v>
      </c>
      <c r="K452" s="2" t="s">
        <v>1281</v>
      </c>
      <c r="L452" s="2" t="s">
        <v>5139</v>
      </c>
      <c r="M452" s="2" t="s">
        <v>4329</v>
      </c>
      <c r="N452" s="2" t="s">
        <v>5124</v>
      </c>
      <c r="O452" s="2" t="s">
        <v>1870</v>
      </c>
      <c r="P452" s="2" t="s">
        <v>1844</v>
      </c>
      <c r="Q452" s="2" t="s">
        <v>1531</v>
      </c>
      <c r="R452" s="2" t="s">
        <v>1844</v>
      </c>
      <c r="S452" s="2" t="s">
        <v>1875</v>
      </c>
      <c r="T452" s="2" t="s">
        <v>1278</v>
      </c>
      <c r="U452" s="2" t="s">
        <v>1844</v>
      </c>
      <c r="V452" s="2" t="s">
        <v>1844</v>
      </c>
      <c r="W452" s="2" t="s">
        <v>5125</v>
      </c>
      <c r="X452" s="2" t="s">
        <v>5126</v>
      </c>
      <c r="Y452" s="2" t="s">
        <v>1871</v>
      </c>
      <c r="Z452" s="2" t="s">
        <v>1281</v>
      </c>
      <c r="AA452" s="2" t="s">
        <v>1281</v>
      </c>
      <c r="AB452" s="2" t="s">
        <v>5127</v>
      </c>
      <c r="AC452" s="2" t="s">
        <v>1852</v>
      </c>
      <c r="AD452" s="2" t="s">
        <v>1844</v>
      </c>
      <c r="AE452" s="2" t="s">
        <v>1844</v>
      </c>
      <c r="AF452" s="2" t="s">
        <v>1873</v>
      </c>
      <c r="AG452" s="2" t="s">
        <v>1844</v>
      </c>
      <c r="AH452" s="2" t="s">
        <v>1844</v>
      </c>
      <c r="AI452" s="2" t="s">
        <v>1844</v>
      </c>
      <c r="AJ452" s="2" t="s">
        <v>1281</v>
      </c>
      <c r="AK452" s="2" t="s">
        <v>1844</v>
      </c>
      <c r="AL452" s="2" t="s">
        <v>53</v>
      </c>
      <c r="AM452" s="2" t="s">
        <v>1844</v>
      </c>
      <c r="AN452" s="2" t="s">
        <v>1844</v>
      </c>
      <c r="AO452" s="2" t="s">
        <v>1857</v>
      </c>
      <c r="AP452" s="2" t="s">
        <v>1857</v>
      </c>
      <c r="AQ452" s="2" t="s">
        <v>1844</v>
      </c>
      <c r="AR452" s="2" t="s">
        <v>1844</v>
      </c>
      <c r="AS452" s="2" t="s">
        <v>1844</v>
      </c>
      <c r="AT452" s="2" t="s">
        <v>1844</v>
      </c>
      <c r="AU452" s="2" t="s">
        <v>1844</v>
      </c>
      <c r="AV452" s="2" t="s">
        <v>1281</v>
      </c>
      <c r="AW452" s="2" t="s">
        <v>5128</v>
      </c>
      <c r="AX452" s="2" t="s">
        <v>1844</v>
      </c>
      <c r="AY452" s="2" t="s">
        <v>1752</v>
      </c>
      <c r="AZ452" s="2" t="s">
        <v>2401</v>
      </c>
      <c r="BA452" s="2" t="s">
        <v>1844</v>
      </c>
      <c r="BB452" s="2" t="s">
        <v>1844</v>
      </c>
      <c r="BC452" s="2" t="s">
        <v>1844</v>
      </c>
      <c r="BD452" s="2" t="s">
        <v>1844</v>
      </c>
      <c r="BE452" s="2" t="s">
        <v>5129</v>
      </c>
      <c r="BF452" s="2" t="s">
        <v>2190</v>
      </c>
      <c r="BG452" s="2" t="s">
        <v>1905</v>
      </c>
      <c r="BH452" s="2" t="s">
        <v>4332</v>
      </c>
      <c r="BI452" s="2" t="s">
        <v>1857</v>
      </c>
      <c r="BJ452" s="2" t="s">
        <v>1905</v>
      </c>
      <c r="BK452" s="2" t="s">
        <v>1844</v>
      </c>
      <c r="BL452" s="2" t="s">
        <v>1025</v>
      </c>
      <c r="BM452" s="2" t="s">
        <v>1844</v>
      </c>
      <c r="BN452" s="2" t="s">
        <v>1872</v>
      </c>
      <c r="BO452" s="2" t="s">
        <v>1844</v>
      </c>
      <c r="BP452" s="2" t="s">
        <v>1844</v>
      </c>
      <c r="BQ452" s="2" t="s">
        <v>5187</v>
      </c>
      <c r="BR452" s="2" t="s">
        <v>1844</v>
      </c>
      <c r="BS452" s="2" t="s">
        <v>1844</v>
      </c>
      <c r="BT452" s="2" t="s">
        <v>5858</v>
      </c>
      <c r="BU452" s="2" t="s">
        <v>1844</v>
      </c>
      <c r="BV452" s="2" t="s">
        <v>1844</v>
      </c>
      <c r="BW452" s="2" t="s">
        <v>1844</v>
      </c>
      <c r="BX452" s="2" t="s">
        <v>1844</v>
      </c>
      <c r="BY452" s="2" t="s">
        <v>1844</v>
      </c>
      <c r="BZ452" s="2" t="s">
        <v>1844</v>
      </c>
      <c r="CA452" s="2" t="s">
        <v>1844</v>
      </c>
      <c r="CB452" s="2" t="s">
        <v>1844</v>
      </c>
      <c r="CC452" s="2" t="s">
        <v>1844</v>
      </c>
      <c r="CD452" s="2" t="s">
        <v>1844</v>
      </c>
      <c r="CE452" s="2" t="s">
        <v>1854</v>
      </c>
      <c r="CF452" s="2" t="s">
        <v>1844</v>
      </c>
      <c r="CG452" s="2" t="s">
        <v>1844</v>
      </c>
      <c r="CH452" s="2" t="s">
        <v>1844</v>
      </c>
      <c r="CI452" s="2" t="s">
        <v>55</v>
      </c>
      <c r="CJ452" s="2" t="s">
        <v>1844</v>
      </c>
      <c r="CK452" s="2" t="s">
        <v>5132</v>
      </c>
      <c r="CL452" s="2" t="s">
        <v>1844</v>
      </c>
      <c r="CM452" s="2" t="s">
        <v>1844</v>
      </c>
      <c r="CN452" s="2" t="s">
        <v>1851</v>
      </c>
      <c r="CO452" s="2" t="s">
        <v>1855</v>
      </c>
      <c r="CP452" s="2" t="s">
        <v>1844</v>
      </c>
      <c r="CQ452" s="2" t="s">
        <v>1844</v>
      </c>
      <c r="CR452" s="2" t="s">
        <v>1847</v>
      </c>
      <c r="CS452" s="2" t="s">
        <v>1876</v>
      </c>
      <c r="CT452" s="2" t="s">
        <v>1844</v>
      </c>
      <c r="CU452" s="2" t="s">
        <v>1844</v>
      </c>
      <c r="CV452" s="2" t="s">
        <v>5134</v>
      </c>
      <c r="CW452" s="3">
        <v>45220</v>
      </c>
      <c r="CX452" s="3">
        <v>45220</v>
      </c>
      <c r="CY452" s="3">
        <v>45220</v>
      </c>
      <c r="CZ452" s="28">
        <v>251230</v>
      </c>
      <c r="DA452" s="4">
        <v>0</v>
      </c>
      <c r="DB452" s="3"/>
      <c r="DC452" s="3"/>
      <c r="DD452" s="3">
        <v>45220</v>
      </c>
      <c r="DE452" s="3">
        <v>45220</v>
      </c>
      <c r="DF452" s="3"/>
      <c r="DG452" s="3">
        <v>45220</v>
      </c>
      <c r="DH452" s="3"/>
      <c r="DI452" s="3">
        <v>45220</v>
      </c>
      <c r="DJ452" s="3">
        <v>45291</v>
      </c>
      <c r="DK452" s="28">
        <v>0</v>
      </c>
      <c r="DL452" s="3"/>
      <c r="DM452" s="28">
        <v>0</v>
      </c>
      <c r="DN452" s="28">
        <v>0</v>
      </c>
      <c r="DO452" s="3">
        <v>45220</v>
      </c>
      <c r="DP452" s="2" t="s">
        <v>5135</v>
      </c>
      <c r="DQ452" s="28">
        <v>0</v>
      </c>
      <c r="DR452" s="28">
        <v>0</v>
      </c>
      <c r="DS452" s="28">
        <v>0</v>
      </c>
      <c r="DT452" s="28">
        <v>251230</v>
      </c>
      <c r="DU452" s="2" t="s">
        <v>1844</v>
      </c>
    </row>
    <row r="453" spans="1:125" x14ac:dyDescent="0.25">
      <c r="A453" s="2" t="s">
        <v>2263</v>
      </c>
      <c r="B453" s="2" t="s">
        <v>1295</v>
      </c>
      <c r="C453" s="2" t="s">
        <v>51</v>
      </c>
      <c r="D453" s="2" t="s">
        <v>52</v>
      </c>
      <c r="E453" s="2" t="s">
        <v>1356</v>
      </c>
      <c r="F453" s="2" t="s">
        <v>5859</v>
      </c>
      <c r="G453" s="2" t="s">
        <v>10</v>
      </c>
      <c r="H453" s="2" t="s">
        <v>60</v>
      </c>
      <c r="I453" s="2" t="s">
        <v>5121</v>
      </c>
      <c r="J453" s="2" t="s">
        <v>5122</v>
      </c>
      <c r="K453" s="2" t="s">
        <v>1281</v>
      </c>
      <c r="L453" s="2" t="s">
        <v>5139</v>
      </c>
      <c r="M453" s="2" t="s">
        <v>2262</v>
      </c>
      <c r="N453" s="2" t="s">
        <v>1276</v>
      </c>
      <c r="O453" s="2" t="s">
        <v>1870</v>
      </c>
      <c r="P453" s="2" t="s">
        <v>1844</v>
      </c>
      <c r="Q453" s="2" t="s">
        <v>1299</v>
      </c>
      <c r="R453" s="2" t="s">
        <v>1844</v>
      </c>
      <c r="S453" s="2" t="s">
        <v>1875</v>
      </c>
      <c r="T453" s="2" t="s">
        <v>1278</v>
      </c>
      <c r="U453" s="2" t="s">
        <v>1844</v>
      </c>
      <c r="V453" s="2" t="s">
        <v>1844</v>
      </c>
      <c r="W453" s="2" t="s">
        <v>5125</v>
      </c>
      <c r="X453" s="2" t="s">
        <v>5126</v>
      </c>
      <c r="Y453" s="2" t="s">
        <v>1871</v>
      </c>
      <c r="Z453" s="2" t="s">
        <v>1281</v>
      </c>
      <c r="AA453" s="2" t="s">
        <v>1281</v>
      </c>
      <c r="AB453" s="2" t="s">
        <v>5127</v>
      </c>
      <c r="AC453" s="2" t="s">
        <v>1852</v>
      </c>
      <c r="AD453" s="2" t="s">
        <v>1844</v>
      </c>
      <c r="AE453" s="2" t="s">
        <v>1844</v>
      </c>
      <c r="AF453" s="2" t="s">
        <v>1873</v>
      </c>
      <c r="AG453" s="2" t="s">
        <v>1844</v>
      </c>
      <c r="AH453" s="2" t="s">
        <v>1844</v>
      </c>
      <c r="AI453" s="2" t="s">
        <v>1844</v>
      </c>
      <c r="AJ453" s="2" t="s">
        <v>1281</v>
      </c>
      <c r="AK453" s="2" t="s">
        <v>1844</v>
      </c>
      <c r="AL453" s="2" t="s">
        <v>53</v>
      </c>
      <c r="AM453" s="2" t="s">
        <v>1844</v>
      </c>
      <c r="AN453" s="2" t="s">
        <v>1844</v>
      </c>
      <c r="AO453" s="2" t="s">
        <v>1857</v>
      </c>
      <c r="AP453" s="2" t="s">
        <v>1857</v>
      </c>
      <c r="AQ453" s="2" t="s">
        <v>1844</v>
      </c>
      <c r="AR453" s="2" t="s">
        <v>1844</v>
      </c>
      <c r="AS453" s="2" t="s">
        <v>1844</v>
      </c>
      <c r="AT453" s="2" t="s">
        <v>1844</v>
      </c>
      <c r="AU453" s="2" t="s">
        <v>1844</v>
      </c>
      <c r="AV453" s="2" t="s">
        <v>1281</v>
      </c>
      <c r="AW453" s="2" t="s">
        <v>5128</v>
      </c>
      <c r="AX453" s="2" t="s">
        <v>1844</v>
      </c>
      <c r="AY453" s="2" t="s">
        <v>1752</v>
      </c>
      <c r="AZ453" s="2" t="s">
        <v>2125</v>
      </c>
      <c r="BA453" s="2" t="s">
        <v>1844</v>
      </c>
      <c r="BB453" s="2" t="s">
        <v>1844</v>
      </c>
      <c r="BC453" s="2" t="s">
        <v>1844</v>
      </c>
      <c r="BD453" s="2" t="s">
        <v>1844</v>
      </c>
      <c r="BE453" s="2" t="s">
        <v>5129</v>
      </c>
      <c r="BF453" s="2" t="s">
        <v>1961</v>
      </c>
      <c r="BG453" s="2" t="s">
        <v>1857</v>
      </c>
      <c r="BH453" s="2" t="s">
        <v>5860</v>
      </c>
      <c r="BI453" s="2" t="s">
        <v>1857</v>
      </c>
      <c r="BJ453" s="2" t="s">
        <v>2265</v>
      </c>
      <c r="BK453" s="2" t="s">
        <v>1844</v>
      </c>
      <c r="BL453" s="2" t="s">
        <v>1015</v>
      </c>
      <c r="BM453" s="2" t="s">
        <v>1844</v>
      </c>
      <c r="BN453" s="2" t="s">
        <v>1872</v>
      </c>
      <c r="BO453" s="2" t="s">
        <v>1844</v>
      </c>
      <c r="BP453" s="2" t="s">
        <v>1844</v>
      </c>
      <c r="BQ453" s="2" t="s">
        <v>5187</v>
      </c>
      <c r="BR453" s="2" t="s">
        <v>1844</v>
      </c>
      <c r="BS453" s="2" t="s">
        <v>1844</v>
      </c>
      <c r="BT453" s="2" t="s">
        <v>5861</v>
      </c>
      <c r="BU453" s="2" t="s">
        <v>1844</v>
      </c>
      <c r="BV453" s="2" t="s">
        <v>1844</v>
      </c>
      <c r="BW453" s="2" t="s">
        <v>1844</v>
      </c>
      <c r="BX453" s="2" t="s">
        <v>1844</v>
      </c>
      <c r="BY453" s="2" t="s">
        <v>1844</v>
      </c>
      <c r="BZ453" s="2" t="s">
        <v>1844</v>
      </c>
      <c r="CA453" s="2" t="s">
        <v>1844</v>
      </c>
      <c r="CB453" s="2" t="s">
        <v>1853</v>
      </c>
      <c r="CC453" s="2" t="s">
        <v>1844</v>
      </c>
      <c r="CD453" s="2" t="s">
        <v>1844</v>
      </c>
      <c r="CE453" s="2" t="s">
        <v>1854</v>
      </c>
      <c r="CF453" s="2" t="s">
        <v>1844</v>
      </c>
      <c r="CG453" s="2" t="s">
        <v>5131</v>
      </c>
      <c r="CH453" s="2" t="s">
        <v>1844</v>
      </c>
      <c r="CI453" s="2" t="s">
        <v>55</v>
      </c>
      <c r="CJ453" s="2" t="s">
        <v>1844</v>
      </c>
      <c r="CK453" s="2" t="s">
        <v>5132</v>
      </c>
      <c r="CL453" s="2" t="s">
        <v>1844</v>
      </c>
      <c r="CM453" s="2" t="s">
        <v>1844</v>
      </c>
      <c r="CN453" s="2" t="s">
        <v>1851</v>
      </c>
      <c r="CO453" s="2" t="s">
        <v>1855</v>
      </c>
      <c r="CP453" s="2" t="s">
        <v>1844</v>
      </c>
      <c r="CQ453" s="2" t="s">
        <v>1844</v>
      </c>
      <c r="CR453" s="2" t="s">
        <v>1847</v>
      </c>
      <c r="CS453" s="2" t="s">
        <v>1876</v>
      </c>
      <c r="CT453" s="2" t="s">
        <v>1844</v>
      </c>
      <c r="CU453" s="2" t="s">
        <v>5133</v>
      </c>
      <c r="CV453" s="2" t="s">
        <v>5134</v>
      </c>
      <c r="CW453" s="3">
        <v>44681</v>
      </c>
      <c r="CX453" s="3">
        <v>44681</v>
      </c>
      <c r="CY453" s="3">
        <v>44681</v>
      </c>
      <c r="CZ453" s="28">
        <v>2241052</v>
      </c>
      <c r="DA453" s="4">
        <v>0</v>
      </c>
      <c r="DB453" s="3"/>
      <c r="DC453" s="3"/>
      <c r="DD453" s="3">
        <v>44681</v>
      </c>
      <c r="DE453" s="3">
        <v>44681</v>
      </c>
      <c r="DF453" s="3"/>
      <c r="DG453" s="3">
        <v>44767</v>
      </c>
      <c r="DH453" s="3">
        <v>44681</v>
      </c>
      <c r="DI453" s="3">
        <v>44681</v>
      </c>
      <c r="DJ453" s="3">
        <v>45348</v>
      </c>
      <c r="DK453" s="28">
        <v>0</v>
      </c>
      <c r="DL453" s="3"/>
      <c r="DM453" s="28">
        <v>0</v>
      </c>
      <c r="DN453" s="28">
        <v>0</v>
      </c>
      <c r="DO453" s="3">
        <v>44681</v>
      </c>
      <c r="DP453" s="2" t="s">
        <v>5135</v>
      </c>
      <c r="DQ453" s="28">
        <v>0</v>
      </c>
      <c r="DR453" s="28">
        <v>0</v>
      </c>
      <c r="DS453" s="28">
        <v>0</v>
      </c>
      <c r="DT453" s="28">
        <v>2241052</v>
      </c>
      <c r="DU453" s="2" t="s">
        <v>1844</v>
      </c>
    </row>
    <row r="454" spans="1:125" x14ac:dyDescent="0.25">
      <c r="A454" s="2" t="s">
        <v>2842</v>
      </c>
      <c r="B454" s="2" t="s">
        <v>1279</v>
      </c>
      <c r="C454" s="2" t="s">
        <v>238</v>
      </c>
      <c r="D454" s="2" t="s">
        <v>239</v>
      </c>
      <c r="E454" s="2" t="s">
        <v>1433</v>
      </c>
      <c r="F454" s="2" t="s">
        <v>5862</v>
      </c>
      <c r="G454" s="2" t="s">
        <v>10</v>
      </c>
      <c r="H454" s="2" t="s">
        <v>60</v>
      </c>
      <c r="I454" s="2" t="s">
        <v>5121</v>
      </c>
      <c r="J454" s="2" t="s">
        <v>5122</v>
      </c>
      <c r="K454" s="2" t="s">
        <v>1281</v>
      </c>
      <c r="L454" s="2" t="s">
        <v>5123</v>
      </c>
      <c r="M454" s="2" t="s">
        <v>2841</v>
      </c>
      <c r="N454" s="2" t="s">
        <v>5843</v>
      </c>
      <c r="O454" s="2" t="s">
        <v>1846</v>
      </c>
      <c r="P454" s="2" t="s">
        <v>1844</v>
      </c>
      <c r="Q454" s="2" t="s">
        <v>1296</v>
      </c>
      <c r="R454" s="2" t="s">
        <v>1844</v>
      </c>
      <c r="S454" s="2" t="s">
        <v>1844</v>
      </c>
      <c r="T454" s="2" t="s">
        <v>1278</v>
      </c>
      <c r="U454" s="2" t="s">
        <v>1844</v>
      </c>
      <c r="V454" s="2" t="s">
        <v>1844</v>
      </c>
      <c r="W454" s="2" t="s">
        <v>5125</v>
      </c>
      <c r="X454" s="2" t="s">
        <v>5126</v>
      </c>
      <c r="Y454" s="2" t="s">
        <v>1856</v>
      </c>
      <c r="Z454" s="2" t="s">
        <v>1281</v>
      </c>
      <c r="AA454" s="2" t="s">
        <v>1281</v>
      </c>
      <c r="AB454" s="2" t="s">
        <v>5127</v>
      </c>
      <c r="AC454" s="2" t="s">
        <v>1852</v>
      </c>
      <c r="AD454" s="2" t="s">
        <v>1844</v>
      </c>
      <c r="AE454" s="2" t="s">
        <v>1844</v>
      </c>
      <c r="AF454" s="2" t="s">
        <v>1844</v>
      </c>
      <c r="AG454" s="2" t="s">
        <v>1844</v>
      </c>
      <c r="AH454" s="2" t="s">
        <v>1844</v>
      </c>
      <c r="AI454" s="2" t="s">
        <v>1844</v>
      </c>
      <c r="AJ454" s="2" t="s">
        <v>1281</v>
      </c>
      <c r="AK454" s="2" t="s">
        <v>1844</v>
      </c>
      <c r="AL454" s="2" t="s">
        <v>185</v>
      </c>
      <c r="AM454" s="2" t="s">
        <v>1844</v>
      </c>
      <c r="AN454" s="2" t="s">
        <v>1844</v>
      </c>
      <c r="AO454" s="2" t="s">
        <v>1857</v>
      </c>
      <c r="AP454" s="2" t="s">
        <v>1857</v>
      </c>
      <c r="AQ454" s="2" t="s">
        <v>1844</v>
      </c>
      <c r="AR454" s="2" t="s">
        <v>1844</v>
      </c>
      <c r="AS454" s="2" t="s">
        <v>1844</v>
      </c>
      <c r="AT454" s="2" t="s">
        <v>1844</v>
      </c>
      <c r="AU454" s="2" t="s">
        <v>1844</v>
      </c>
      <c r="AV454" s="2" t="s">
        <v>1281</v>
      </c>
      <c r="AW454" s="2" t="s">
        <v>5128</v>
      </c>
      <c r="AX454" s="2" t="s">
        <v>1844</v>
      </c>
      <c r="AY454" s="2" t="s">
        <v>1752</v>
      </c>
      <c r="AZ454" s="2" t="s">
        <v>2095</v>
      </c>
      <c r="BA454" s="2" t="s">
        <v>1844</v>
      </c>
      <c r="BB454" s="2" t="s">
        <v>1844</v>
      </c>
      <c r="BC454" s="2" t="s">
        <v>1844</v>
      </c>
      <c r="BD454" s="2" t="s">
        <v>1844</v>
      </c>
      <c r="BE454" s="2" t="s">
        <v>5129</v>
      </c>
      <c r="BF454" s="2" t="s">
        <v>1857</v>
      </c>
      <c r="BG454" s="2" t="s">
        <v>2190</v>
      </c>
      <c r="BH454" s="2" t="s">
        <v>2844</v>
      </c>
      <c r="BI454" s="2" t="s">
        <v>1857</v>
      </c>
      <c r="BJ454" s="2" t="s">
        <v>2519</v>
      </c>
      <c r="BK454" s="2" t="s">
        <v>1844</v>
      </c>
      <c r="BL454" s="2" t="s">
        <v>1025</v>
      </c>
      <c r="BM454" s="2" t="s">
        <v>1844</v>
      </c>
      <c r="BN454" s="2" t="s">
        <v>1844</v>
      </c>
      <c r="BO454" s="2" t="s">
        <v>1844</v>
      </c>
      <c r="BP454" s="2" t="s">
        <v>1844</v>
      </c>
      <c r="BQ454" s="2" t="s">
        <v>5187</v>
      </c>
      <c r="BR454" s="2" t="s">
        <v>1844</v>
      </c>
      <c r="BS454" s="2" t="s">
        <v>1844</v>
      </c>
      <c r="BT454" s="2" t="s">
        <v>5863</v>
      </c>
      <c r="BU454" s="2" t="s">
        <v>1844</v>
      </c>
      <c r="BV454" s="2" t="s">
        <v>1844</v>
      </c>
      <c r="BW454" s="2" t="s">
        <v>1844</v>
      </c>
      <c r="BX454" s="2" t="s">
        <v>1844</v>
      </c>
      <c r="BY454" s="2" t="s">
        <v>1844</v>
      </c>
      <c r="BZ454" s="2" t="s">
        <v>1844</v>
      </c>
      <c r="CA454" s="2" t="s">
        <v>1844</v>
      </c>
      <c r="CB454" s="2" t="s">
        <v>1844</v>
      </c>
      <c r="CC454" s="2" t="s">
        <v>1844</v>
      </c>
      <c r="CD454" s="2" t="s">
        <v>1844</v>
      </c>
      <c r="CE454" s="2" t="s">
        <v>1854</v>
      </c>
      <c r="CF454" s="2" t="s">
        <v>1844</v>
      </c>
      <c r="CG454" s="2" t="s">
        <v>5131</v>
      </c>
      <c r="CH454" s="2" t="s">
        <v>1844</v>
      </c>
      <c r="CI454" s="2" t="s">
        <v>240</v>
      </c>
      <c r="CJ454" s="2" t="s">
        <v>1844</v>
      </c>
      <c r="CK454" s="2" t="s">
        <v>5132</v>
      </c>
      <c r="CL454" s="2" t="s">
        <v>1844</v>
      </c>
      <c r="CM454" s="2" t="s">
        <v>1844</v>
      </c>
      <c r="CN454" s="2" t="s">
        <v>1851</v>
      </c>
      <c r="CO454" s="2" t="s">
        <v>1855</v>
      </c>
      <c r="CP454" s="2" t="s">
        <v>1844</v>
      </c>
      <c r="CQ454" s="2" t="s">
        <v>1844</v>
      </c>
      <c r="CR454" s="2" t="s">
        <v>1847</v>
      </c>
      <c r="CS454" s="2" t="s">
        <v>1844</v>
      </c>
      <c r="CT454" s="2" t="s">
        <v>1844</v>
      </c>
      <c r="CU454" s="2" t="s">
        <v>5133</v>
      </c>
      <c r="CV454" s="2" t="s">
        <v>5134</v>
      </c>
      <c r="CW454" s="3">
        <v>44837</v>
      </c>
      <c r="CX454" s="3">
        <v>44820</v>
      </c>
      <c r="CY454" s="3">
        <v>44820</v>
      </c>
      <c r="CZ454" s="28">
        <v>6759477</v>
      </c>
      <c r="DA454" s="4">
        <v>0</v>
      </c>
      <c r="DB454" s="3"/>
      <c r="DC454" s="3"/>
      <c r="DD454" s="3">
        <v>44820</v>
      </c>
      <c r="DE454" s="3">
        <v>44820</v>
      </c>
      <c r="DF454" s="3"/>
      <c r="DG454" s="3">
        <v>44875</v>
      </c>
      <c r="DH454" s="3">
        <v>44820</v>
      </c>
      <c r="DI454" s="3">
        <v>44820</v>
      </c>
      <c r="DJ454" s="3">
        <v>44927</v>
      </c>
      <c r="DK454" s="28">
        <v>0</v>
      </c>
      <c r="DL454" s="3"/>
      <c r="DM454" s="28">
        <v>0</v>
      </c>
      <c r="DN454" s="28">
        <v>0</v>
      </c>
      <c r="DO454" s="3">
        <v>44822</v>
      </c>
      <c r="DP454" s="2" t="s">
        <v>5135</v>
      </c>
      <c r="DQ454" s="28">
        <v>6813249</v>
      </c>
      <c r="DR454" s="28">
        <v>0</v>
      </c>
      <c r="DS454" s="28">
        <v>6813249</v>
      </c>
      <c r="DT454" s="28">
        <v>6759477</v>
      </c>
      <c r="DU454" s="2" t="s">
        <v>1844</v>
      </c>
    </row>
    <row r="455" spans="1:125" x14ac:dyDescent="0.25">
      <c r="A455" s="2" t="s">
        <v>2616</v>
      </c>
      <c r="B455" s="2" t="s">
        <v>1291</v>
      </c>
      <c r="C455" s="2" t="s">
        <v>405</v>
      </c>
      <c r="D455" s="2" t="s">
        <v>406</v>
      </c>
      <c r="E455" s="2" t="s">
        <v>1403</v>
      </c>
      <c r="F455" s="2" t="s">
        <v>5864</v>
      </c>
      <c r="G455" s="2" t="s">
        <v>10</v>
      </c>
      <c r="H455" s="2" t="s">
        <v>54</v>
      </c>
      <c r="I455" s="2" t="s">
        <v>5121</v>
      </c>
      <c r="J455" s="2" t="s">
        <v>5122</v>
      </c>
      <c r="K455" s="2" t="s">
        <v>1281</v>
      </c>
      <c r="L455" s="2" t="s">
        <v>5123</v>
      </c>
      <c r="M455" s="2" t="s">
        <v>2615</v>
      </c>
      <c r="N455" s="2" t="s">
        <v>1276</v>
      </c>
      <c r="O455" s="2" t="s">
        <v>1844</v>
      </c>
      <c r="P455" s="2" t="s">
        <v>1844</v>
      </c>
      <c r="Q455" s="2" t="s">
        <v>1296</v>
      </c>
      <c r="R455" s="2" t="s">
        <v>1844</v>
      </c>
      <c r="S455" s="2" t="s">
        <v>1844</v>
      </c>
      <c r="T455" s="2" t="s">
        <v>1278</v>
      </c>
      <c r="U455" s="2" t="s">
        <v>1844</v>
      </c>
      <c r="V455" s="2" t="s">
        <v>1844</v>
      </c>
      <c r="W455" s="2" t="s">
        <v>5125</v>
      </c>
      <c r="X455" s="2" t="s">
        <v>5126</v>
      </c>
      <c r="Y455" s="2" t="s">
        <v>1866</v>
      </c>
      <c r="Z455" s="2" t="s">
        <v>1281</v>
      </c>
      <c r="AA455" s="2" t="s">
        <v>1281</v>
      </c>
      <c r="AB455" s="2" t="s">
        <v>5127</v>
      </c>
      <c r="AC455" s="2" t="s">
        <v>1852</v>
      </c>
      <c r="AD455" s="2" t="s">
        <v>1844</v>
      </c>
      <c r="AE455" s="2" t="s">
        <v>1844</v>
      </c>
      <c r="AF455" s="2" t="s">
        <v>1844</v>
      </c>
      <c r="AG455" s="2" t="s">
        <v>1844</v>
      </c>
      <c r="AH455" s="2" t="s">
        <v>1844</v>
      </c>
      <c r="AI455" s="2" t="s">
        <v>1844</v>
      </c>
      <c r="AJ455" s="2" t="s">
        <v>1281</v>
      </c>
      <c r="AK455" s="2" t="s">
        <v>1844</v>
      </c>
      <c r="AL455" s="2" t="s">
        <v>154</v>
      </c>
      <c r="AM455" s="2" t="s">
        <v>1844</v>
      </c>
      <c r="AN455" s="2" t="s">
        <v>1844</v>
      </c>
      <c r="AO455" s="2" t="s">
        <v>1857</v>
      </c>
      <c r="AP455" s="2" t="s">
        <v>1857</v>
      </c>
      <c r="AQ455" s="2" t="s">
        <v>1844</v>
      </c>
      <c r="AR455" s="2" t="s">
        <v>1844</v>
      </c>
      <c r="AS455" s="2" t="s">
        <v>1844</v>
      </c>
      <c r="AT455" s="2" t="s">
        <v>1844</v>
      </c>
      <c r="AU455" s="2" t="s">
        <v>1844</v>
      </c>
      <c r="AV455" s="2" t="s">
        <v>1281</v>
      </c>
      <c r="AW455" s="2" t="s">
        <v>5128</v>
      </c>
      <c r="AX455" s="2" t="s">
        <v>1844</v>
      </c>
      <c r="AY455" s="2" t="s">
        <v>1752</v>
      </c>
      <c r="AZ455" s="2" t="s">
        <v>2190</v>
      </c>
      <c r="BA455" s="2" t="s">
        <v>1844</v>
      </c>
      <c r="BB455" s="2" t="s">
        <v>1844</v>
      </c>
      <c r="BC455" s="2" t="s">
        <v>1844</v>
      </c>
      <c r="BD455" s="2" t="s">
        <v>1844</v>
      </c>
      <c r="BE455" s="2" t="s">
        <v>5129</v>
      </c>
      <c r="BF455" s="2" t="s">
        <v>2190</v>
      </c>
      <c r="BG455" s="2" t="s">
        <v>3027</v>
      </c>
      <c r="BH455" s="2" t="s">
        <v>5865</v>
      </c>
      <c r="BI455" s="2" t="s">
        <v>1857</v>
      </c>
      <c r="BJ455" s="2" t="s">
        <v>3027</v>
      </c>
      <c r="BK455" s="2" t="s">
        <v>1844</v>
      </c>
      <c r="BL455" s="2" t="s">
        <v>1025</v>
      </c>
      <c r="BM455" s="2" t="s">
        <v>1844</v>
      </c>
      <c r="BN455" s="2" t="s">
        <v>1844</v>
      </c>
      <c r="BO455" s="2" t="s">
        <v>1844</v>
      </c>
      <c r="BP455" s="2" t="s">
        <v>1844</v>
      </c>
      <c r="BQ455" s="2" t="s">
        <v>5187</v>
      </c>
      <c r="BR455" s="2" t="s">
        <v>1844</v>
      </c>
      <c r="BS455" s="2" t="s">
        <v>1844</v>
      </c>
      <c r="BT455" s="2" t="s">
        <v>5866</v>
      </c>
      <c r="BU455" s="2" t="s">
        <v>1844</v>
      </c>
      <c r="BV455" s="2" t="s">
        <v>1844</v>
      </c>
      <c r="BW455" s="2" t="s">
        <v>1844</v>
      </c>
      <c r="BX455" s="2" t="s">
        <v>1844</v>
      </c>
      <c r="BY455" s="2" t="s">
        <v>1844</v>
      </c>
      <c r="BZ455" s="2" t="s">
        <v>1844</v>
      </c>
      <c r="CA455" s="2" t="s">
        <v>1844</v>
      </c>
      <c r="CB455" s="2" t="s">
        <v>1853</v>
      </c>
      <c r="CC455" s="2" t="s">
        <v>1844</v>
      </c>
      <c r="CD455" s="2" t="s">
        <v>1844</v>
      </c>
      <c r="CE455" s="2" t="s">
        <v>1854</v>
      </c>
      <c r="CF455" s="2" t="s">
        <v>1844</v>
      </c>
      <c r="CG455" s="2" t="s">
        <v>5131</v>
      </c>
      <c r="CH455" s="2" t="s">
        <v>1844</v>
      </c>
      <c r="CI455" s="2" t="s">
        <v>155</v>
      </c>
      <c r="CJ455" s="2" t="s">
        <v>1844</v>
      </c>
      <c r="CK455" s="2" t="s">
        <v>5132</v>
      </c>
      <c r="CL455" s="2" t="s">
        <v>1844</v>
      </c>
      <c r="CM455" s="2" t="s">
        <v>1844</v>
      </c>
      <c r="CN455" s="2" t="s">
        <v>1851</v>
      </c>
      <c r="CO455" s="2" t="s">
        <v>1855</v>
      </c>
      <c r="CP455" s="2" t="s">
        <v>1844</v>
      </c>
      <c r="CQ455" s="2" t="s">
        <v>1844</v>
      </c>
      <c r="CR455" s="2" t="s">
        <v>1844</v>
      </c>
      <c r="CS455" s="2" t="s">
        <v>1844</v>
      </c>
      <c r="CT455" s="2" t="s">
        <v>1844</v>
      </c>
      <c r="CU455" s="2" t="s">
        <v>5133</v>
      </c>
      <c r="CV455" s="2" t="s">
        <v>5134</v>
      </c>
      <c r="CW455" s="3">
        <v>44764</v>
      </c>
      <c r="CX455" s="3">
        <v>44764</v>
      </c>
      <c r="CY455" s="3">
        <v>44762</v>
      </c>
      <c r="CZ455" s="28">
        <v>6572459</v>
      </c>
      <c r="DA455" s="4">
        <v>0</v>
      </c>
      <c r="DB455" s="3"/>
      <c r="DC455" s="3"/>
      <c r="DD455" s="3">
        <v>44763</v>
      </c>
      <c r="DE455" s="3">
        <v>44762</v>
      </c>
      <c r="DF455" s="3"/>
      <c r="DG455" s="3">
        <v>44809</v>
      </c>
      <c r="DH455" s="3">
        <v>44762</v>
      </c>
      <c r="DI455" s="3">
        <v>44762</v>
      </c>
      <c r="DJ455" s="3">
        <v>45348</v>
      </c>
      <c r="DK455" s="28">
        <v>0</v>
      </c>
      <c r="DL455" s="3"/>
      <c r="DM455" s="28">
        <v>0</v>
      </c>
      <c r="DN455" s="28">
        <v>0</v>
      </c>
      <c r="DO455" s="3">
        <v>44762</v>
      </c>
      <c r="DP455" s="2" t="s">
        <v>5135</v>
      </c>
      <c r="DQ455" s="28">
        <v>886568</v>
      </c>
      <c r="DR455" s="28">
        <v>0</v>
      </c>
      <c r="DS455" s="28">
        <v>886568</v>
      </c>
      <c r="DT455" s="28">
        <v>6572459</v>
      </c>
      <c r="DU455" s="2" t="s">
        <v>1844</v>
      </c>
    </row>
    <row r="456" spans="1:125" x14ac:dyDescent="0.25">
      <c r="A456" s="2" t="s">
        <v>4547</v>
      </c>
      <c r="B456" s="2" t="s">
        <v>1291</v>
      </c>
      <c r="C456" s="2" t="s">
        <v>152</v>
      </c>
      <c r="D456" s="2" t="s">
        <v>153</v>
      </c>
      <c r="E456" s="2" t="s">
        <v>1656</v>
      </c>
      <c r="F456" s="2" t="s">
        <v>5867</v>
      </c>
      <c r="G456" s="2" t="s">
        <v>10</v>
      </c>
      <c r="H456" s="2" t="s">
        <v>8</v>
      </c>
      <c r="I456" s="2" t="s">
        <v>5121</v>
      </c>
      <c r="J456" s="2" t="s">
        <v>5122</v>
      </c>
      <c r="K456" s="2" t="s">
        <v>1281</v>
      </c>
      <c r="L456" s="2" t="s">
        <v>5139</v>
      </c>
      <c r="M456" s="2" t="s">
        <v>4546</v>
      </c>
      <c r="N456" s="2" t="s">
        <v>1645</v>
      </c>
      <c r="O456" s="2" t="s">
        <v>2176</v>
      </c>
      <c r="P456" s="2" t="s">
        <v>1844</v>
      </c>
      <c r="Q456" s="2" t="s">
        <v>1299</v>
      </c>
      <c r="R456" s="2" t="s">
        <v>1844</v>
      </c>
      <c r="S456" s="2" t="s">
        <v>1883</v>
      </c>
      <c r="T456" s="2" t="s">
        <v>1278</v>
      </c>
      <c r="U456" s="2" t="s">
        <v>1844</v>
      </c>
      <c r="V456" s="2" t="s">
        <v>1844</v>
      </c>
      <c r="W456" s="2" t="s">
        <v>5125</v>
      </c>
      <c r="X456" s="2" t="s">
        <v>5126</v>
      </c>
      <c r="Y456" s="2" t="s">
        <v>1866</v>
      </c>
      <c r="Z456" s="2" t="s">
        <v>1281</v>
      </c>
      <c r="AA456" s="2" t="s">
        <v>1281</v>
      </c>
      <c r="AB456" s="2" t="s">
        <v>5127</v>
      </c>
      <c r="AC456" s="2" t="s">
        <v>1852</v>
      </c>
      <c r="AD456" s="2" t="s">
        <v>1844</v>
      </c>
      <c r="AE456" s="2" t="s">
        <v>1844</v>
      </c>
      <c r="AF456" s="2" t="s">
        <v>1844</v>
      </c>
      <c r="AG456" s="2" t="s">
        <v>1844</v>
      </c>
      <c r="AH456" s="2" t="s">
        <v>1844</v>
      </c>
      <c r="AI456" s="2" t="s">
        <v>1844</v>
      </c>
      <c r="AJ456" s="2" t="s">
        <v>1281</v>
      </c>
      <c r="AK456" s="2" t="s">
        <v>1844</v>
      </c>
      <c r="AL456" s="2" t="s">
        <v>154</v>
      </c>
      <c r="AM456" s="2" t="s">
        <v>1844</v>
      </c>
      <c r="AN456" s="2" t="s">
        <v>1844</v>
      </c>
      <c r="AO456" s="2" t="s">
        <v>1857</v>
      </c>
      <c r="AP456" s="2" t="s">
        <v>1857</v>
      </c>
      <c r="AQ456" s="2" t="s">
        <v>1844</v>
      </c>
      <c r="AR456" s="2" t="s">
        <v>1844</v>
      </c>
      <c r="AS456" s="2" t="s">
        <v>1844</v>
      </c>
      <c r="AT456" s="2" t="s">
        <v>1844</v>
      </c>
      <c r="AU456" s="2" t="s">
        <v>1844</v>
      </c>
      <c r="AV456" s="2" t="s">
        <v>1281</v>
      </c>
      <c r="AW456" s="2" t="s">
        <v>5128</v>
      </c>
      <c r="AX456" s="2" t="s">
        <v>1844</v>
      </c>
      <c r="AY456" s="2" t="s">
        <v>1752</v>
      </c>
      <c r="AZ456" s="2" t="s">
        <v>2921</v>
      </c>
      <c r="BA456" s="2" t="s">
        <v>1844</v>
      </c>
      <c r="BB456" s="2" t="s">
        <v>1844</v>
      </c>
      <c r="BC456" s="2" t="s">
        <v>1844</v>
      </c>
      <c r="BD456" s="2" t="s">
        <v>1844</v>
      </c>
      <c r="BE456" s="2" t="s">
        <v>5129</v>
      </c>
      <c r="BF456" s="2" t="s">
        <v>1905</v>
      </c>
      <c r="BG456" s="2" t="s">
        <v>1857</v>
      </c>
      <c r="BH456" s="2" t="s">
        <v>5868</v>
      </c>
      <c r="BI456" s="2" t="s">
        <v>1857</v>
      </c>
      <c r="BJ456" s="2" t="s">
        <v>2071</v>
      </c>
      <c r="BK456" s="2" t="s">
        <v>1844</v>
      </c>
      <c r="BL456" s="2" t="s">
        <v>1025</v>
      </c>
      <c r="BM456" s="2" t="s">
        <v>1844</v>
      </c>
      <c r="BN456" s="2" t="s">
        <v>1882</v>
      </c>
      <c r="BO456" s="2" t="s">
        <v>1844</v>
      </c>
      <c r="BP456" s="2" t="s">
        <v>1844</v>
      </c>
      <c r="BQ456" s="2" t="s">
        <v>1292</v>
      </c>
      <c r="BR456" s="2" t="s">
        <v>1844</v>
      </c>
      <c r="BS456" s="2" t="s">
        <v>1844</v>
      </c>
      <c r="BT456" s="2" t="s">
        <v>5869</v>
      </c>
      <c r="BU456" s="2" t="s">
        <v>1844</v>
      </c>
      <c r="BV456" s="2" t="s">
        <v>1844</v>
      </c>
      <c r="BW456" s="2" t="s">
        <v>1844</v>
      </c>
      <c r="BX456" s="2" t="s">
        <v>1844</v>
      </c>
      <c r="BY456" s="2" t="s">
        <v>1844</v>
      </c>
      <c r="BZ456" s="2" t="s">
        <v>1844</v>
      </c>
      <c r="CA456" s="2" t="s">
        <v>1844</v>
      </c>
      <c r="CB456" s="2" t="s">
        <v>1844</v>
      </c>
      <c r="CC456" s="2" t="s">
        <v>1844</v>
      </c>
      <c r="CD456" s="2" t="s">
        <v>1844</v>
      </c>
      <c r="CE456" s="2" t="s">
        <v>1854</v>
      </c>
      <c r="CF456" s="2" t="s">
        <v>1844</v>
      </c>
      <c r="CG456" s="2" t="s">
        <v>5131</v>
      </c>
      <c r="CH456" s="2" t="s">
        <v>1844</v>
      </c>
      <c r="CI456" s="2" t="s">
        <v>155</v>
      </c>
      <c r="CJ456" s="2" t="s">
        <v>1844</v>
      </c>
      <c r="CK456" s="2" t="s">
        <v>5132</v>
      </c>
      <c r="CL456" s="2" t="s">
        <v>1844</v>
      </c>
      <c r="CM456" s="2" t="s">
        <v>1844</v>
      </c>
      <c r="CN456" s="2" t="s">
        <v>1851</v>
      </c>
      <c r="CO456" s="2" t="s">
        <v>1855</v>
      </c>
      <c r="CP456" s="2" t="s">
        <v>1844</v>
      </c>
      <c r="CQ456" s="2" t="s">
        <v>1844</v>
      </c>
      <c r="CR456" s="2" t="s">
        <v>1847</v>
      </c>
      <c r="CS456" s="2" t="s">
        <v>1884</v>
      </c>
      <c r="CT456" s="2" t="s">
        <v>1844</v>
      </c>
      <c r="CU456" s="2" t="s">
        <v>5133</v>
      </c>
      <c r="CV456" s="2" t="s">
        <v>5134</v>
      </c>
      <c r="CW456" s="3">
        <v>45401</v>
      </c>
      <c r="CX456" s="3">
        <v>45342</v>
      </c>
      <c r="CY456" s="3">
        <v>45315</v>
      </c>
      <c r="CZ456" s="28">
        <v>10554138</v>
      </c>
      <c r="DA456" s="4">
        <v>0</v>
      </c>
      <c r="DB456" s="3"/>
      <c r="DC456" s="3"/>
      <c r="DD456" s="3">
        <v>45315</v>
      </c>
      <c r="DE456" s="3">
        <v>45315</v>
      </c>
      <c r="DF456" s="3"/>
      <c r="DG456" s="3">
        <v>45401</v>
      </c>
      <c r="DH456" s="3">
        <v>45337</v>
      </c>
      <c r="DI456" s="3">
        <v>45315</v>
      </c>
      <c r="DJ456" s="3">
        <v>45498</v>
      </c>
      <c r="DK456" s="28">
        <v>0</v>
      </c>
      <c r="DL456" s="3"/>
      <c r="DM456" s="28">
        <v>0</v>
      </c>
      <c r="DN456" s="28">
        <v>0</v>
      </c>
      <c r="DO456" s="3">
        <v>45401</v>
      </c>
      <c r="DP456" s="2" t="s">
        <v>5135</v>
      </c>
      <c r="DQ456" s="28">
        <v>6650616</v>
      </c>
      <c r="DR456" s="28">
        <v>0</v>
      </c>
      <c r="DS456" s="28">
        <v>6650616</v>
      </c>
      <c r="DT456" s="28">
        <v>10554138</v>
      </c>
      <c r="DU456" s="2" t="s">
        <v>1844</v>
      </c>
    </row>
    <row r="457" spans="1:125" x14ac:dyDescent="0.25">
      <c r="A457" s="2" t="s">
        <v>2675</v>
      </c>
      <c r="B457" s="2" t="s">
        <v>1295</v>
      </c>
      <c r="C457" s="2" t="s">
        <v>51</v>
      </c>
      <c r="D457" s="2" t="s">
        <v>52</v>
      </c>
      <c r="E457" s="2" t="s">
        <v>1412</v>
      </c>
      <c r="F457" s="2" t="s">
        <v>5870</v>
      </c>
      <c r="G457" s="2" t="s">
        <v>10</v>
      </c>
      <c r="H457" s="2" t="s">
        <v>60</v>
      </c>
      <c r="I457" s="2" t="s">
        <v>5121</v>
      </c>
      <c r="J457" s="2" t="s">
        <v>5122</v>
      </c>
      <c r="K457" s="2" t="s">
        <v>1281</v>
      </c>
      <c r="L457" s="2" t="s">
        <v>5123</v>
      </c>
      <c r="M457" s="2" t="s">
        <v>2674</v>
      </c>
      <c r="N457" s="2" t="s">
        <v>1276</v>
      </c>
      <c r="O457" s="2" t="s">
        <v>1870</v>
      </c>
      <c r="P457" s="2" t="s">
        <v>1844</v>
      </c>
      <c r="Q457" s="2" t="s">
        <v>1296</v>
      </c>
      <c r="R457" s="2" t="s">
        <v>1844</v>
      </c>
      <c r="S457" s="2" t="s">
        <v>1875</v>
      </c>
      <c r="T457" s="2" t="s">
        <v>1278</v>
      </c>
      <c r="U457" s="2" t="s">
        <v>1844</v>
      </c>
      <c r="V457" s="2" t="s">
        <v>1844</v>
      </c>
      <c r="W457" s="2" t="s">
        <v>5125</v>
      </c>
      <c r="X457" s="2" t="s">
        <v>5126</v>
      </c>
      <c r="Y457" s="2" t="s">
        <v>1871</v>
      </c>
      <c r="Z457" s="2" t="s">
        <v>1281</v>
      </c>
      <c r="AA457" s="2" t="s">
        <v>1281</v>
      </c>
      <c r="AB457" s="2" t="s">
        <v>5127</v>
      </c>
      <c r="AC457" s="2" t="s">
        <v>1852</v>
      </c>
      <c r="AD457" s="2" t="s">
        <v>1844</v>
      </c>
      <c r="AE457" s="2" t="s">
        <v>1844</v>
      </c>
      <c r="AF457" s="2" t="s">
        <v>1873</v>
      </c>
      <c r="AG457" s="2" t="s">
        <v>1844</v>
      </c>
      <c r="AH457" s="2" t="s">
        <v>1844</v>
      </c>
      <c r="AI457" s="2" t="s">
        <v>1844</v>
      </c>
      <c r="AJ457" s="2" t="s">
        <v>1281</v>
      </c>
      <c r="AK457" s="2" t="s">
        <v>1844</v>
      </c>
      <c r="AL457" s="2" t="s">
        <v>53</v>
      </c>
      <c r="AM457" s="2" t="s">
        <v>1844</v>
      </c>
      <c r="AN457" s="2" t="s">
        <v>1844</v>
      </c>
      <c r="AO457" s="2" t="s">
        <v>1857</v>
      </c>
      <c r="AP457" s="2" t="s">
        <v>1857</v>
      </c>
      <c r="AQ457" s="2" t="s">
        <v>1844</v>
      </c>
      <c r="AR457" s="2" t="s">
        <v>1844</v>
      </c>
      <c r="AS457" s="2" t="s">
        <v>1844</v>
      </c>
      <c r="AT457" s="2" t="s">
        <v>1844</v>
      </c>
      <c r="AU457" s="2" t="s">
        <v>1844</v>
      </c>
      <c r="AV457" s="2" t="s">
        <v>1281</v>
      </c>
      <c r="AW457" s="2" t="s">
        <v>5128</v>
      </c>
      <c r="AX457" s="2" t="s">
        <v>1844</v>
      </c>
      <c r="AY457" s="2" t="s">
        <v>1752</v>
      </c>
      <c r="AZ457" s="2" t="s">
        <v>2391</v>
      </c>
      <c r="BA457" s="2" t="s">
        <v>1844</v>
      </c>
      <c r="BB457" s="2" t="s">
        <v>1844</v>
      </c>
      <c r="BC457" s="2" t="s">
        <v>1844</v>
      </c>
      <c r="BD457" s="2" t="s">
        <v>1844</v>
      </c>
      <c r="BE457" s="2" t="s">
        <v>5129</v>
      </c>
      <c r="BF457" s="2" t="s">
        <v>1857</v>
      </c>
      <c r="BG457" s="2" t="s">
        <v>1857</v>
      </c>
      <c r="BH457" s="2" t="s">
        <v>2678</v>
      </c>
      <c r="BI457" s="2" t="s">
        <v>1857</v>
      </c>
      <c r="BJ457" s="2" t="s">
        <v>2677</v>
      </c>
      <c r="BK457" s="2" t="s">
        <v>1844</v>
      </c>
      <c r="BL457" s="2" t="s">
        <v>1015</v>
      </c>
      <c r="BM457" s="2" t="s">
        <v>1844</v>
      </c>
      <c r="BN457" s="2" t="s">
        <v>1872</v>
      </c>
      <c r="BO457" s="2" t="s">
        <v>1844</v>
      </c>
      <c r="BP457" s="2" t="s">
        <v>1844</v>
      </c>
      <c r="BQ457" s="2" t="s">
        <v>5187</v>
      </c>
      <c r="BR457" s="2" t="s">
        <v>1844</v>
      </c>
      <c r="BS457" s="2" t="s">
        <v>1844</v>
      </c>
      <c r="BT457" s="2" t="s">
        <v>5871</v>
      </c>
      <c r="BU457" s="2" t="s">
        <v>1844</v>
      </c>
      <c r="BV457" s="2" t="s">
        <v>1844</v>
      </c>
      <c r="BW457" s="2" t="s">
        <v>1844</v>
      </c>
      <c r="BX457" s="2" t="s">
        <v>1844</v>
      </c>
      <c r="BY457" s="2" t="s">
        <v>1844</v>
      </c>
      <c r="BZ457" s="2" t="s">
        <v>1844</v>
      </c>
      <c r="CA457" s="2" t="s">
        <v>1844</v>
      </c>
      <c r="CB457" s="2" t="s">
        <v>1853</v>
      </c>
      <c r="CC457" s="2" t="s">
        <v>1844</v>
      </c>
      <c r="CD457" s="2" t="s">
        <v>1844</v>
      </c>
      <c r="CE457" s="2" t="s">
        <v>1854</v>
      </c>
      <c r="CF457" s="2" t="s">
        <v>1844</v>
      </c>
      <c r="CG457" s="2" t="s">
        <v>5131</v>
      </c>
      <c r="CH457" s="2" t="s">
        <v>1844</v>
      </c>
      <c r="CI457" s="2" t="s">
        <v>55</v>
      </c>
      <c r="CJ457" s="2" t="s">
        <v>1844</v>
      </c>
      <c r="CK457" s="2" t="s">
        <v>5132</v>
      </c>
      <c r="CL457" s="2" t="s">
        <v>1844</v>
      </c>
      <c r="CM457" s="2" t="s">
        <v>1844</v>
      </c>
      <c r="CN457" s="2" t="s">
        <v>1851</v>
      </c>
      <c r="CO457" s="2" t="s">
        <v>1855</v>
      </c>
      <c r="CP457" s="2" t="s">
        <v>1844</v>
      </c>
      <c r="CQ457" s="2" t="s">
        <v>1844</v>
      </c>
      <c r="CR457" s="2" t="s">
        <v>1847</v>
      </c>
      <c r="CS457" s="2" t="s">
        <v>1876</v>
      </c>
      <c r="CT457" s="2" t="s">
        <v>1844</v>
      </c>
      <c r="CU457" s="2" t="s">
        <v>5133</v>
      </c>
      <c r="CV457" s="2" t="s">
        <v>5134</v>
      </c>
      <c r="CW457" s="3">
        <v>44776</v>
      </c>
      <c r="CX457" s="3">
        <v>44776</v>
      </c>
      <c r="CY457" s="3">
        <v>44776</v>
      </c>
      <c r="CZ457" s="28">
        <v>308422</v>
      </c>
      <c r="DA457" s="4">
        <v>0</v>
      </c>
      <c r="DB457" s="3"/>
      <c r="DC457" s="3"/>
      <c r="DD457" s="3">
        <v>44776</v>
      </c>
      <c r="DE457" s="3">
        <v>44776</v>
      </c>
      <c r="DF457" s="3"/>
      <c r="DG457" s="3">
        <v>44778</v>
      </c>
      <c r="DH457" s="3">
        <v>44776</v>
      </c>
      <c r="DI457" s="3">
        <v>44776</v>
      </c>
      <c r="DJ457" s="3">
        <v>45348</v>
      </c>
      <c r="DK457" s="28">
        <v>0</v>
      </c>
      <c r="DL457" s="3"/>
      <c r="DM457" s="28">
        <v>0</v>
      </c>
      <c r="DN457" s="28">
        <v>0</v>
      </c>
      <c r="DO457" s="3">
        <v>44776</v>
      </c>
      <c r="DP457" s="2" t="s">
        <v>5135</v>
      </c>
      <c r="DQ457" s="28">
        <v>0</v>
      </c>
      <c r="DR457" s="28">
        <v>0</v>
      </c>
      <c r="DS457" s="28">
        <v>0</v>
      </c>
      <c r="DT457" s="28">
        <v>308422</v>
      </c>
      <c r="DU457" s="2" t="s">
        <v>1844</v>
      </c>
    </row>
    <row r="458" spans="1:125" x14ac:dyDescent="0.25">
      <c r="A458" s="2" t="s">
        <v>2033</v>
      </c>
      <c r="B458" s="2" t="s">
        <v>1295</v>
      </c>
      <c r="C458" s="2" t="s">
        <v>51</v>
      </c>
      <c r="D458" s="2" t="s">
        <v>52</v>
      </c>
      <c r="E458" s="2" t="s">
        <v>1329</v>
      </c>
      <c r="F458" s="2" t="s">
        <v>5870</v>
      </c>
      <c r="G458" s="2" t="s">
        <v>10</v>
      </c>
      <c r="H458" s="2" t="s">
        <v>60</v>
      </c>
      <c r="I458" s="2" t="s">
        <v>5121</v>
      </c>
      <c r="J458" s="2" t="s">
        <v>5122</v>
      </c>
      <c r="K458" s="2" t="s">
        <v>1281</v>
      </c>
      <c r="L458" s="2" t="s">
        <v>5123</v>
      </c>
      <c r="M458" s="2" t="s">
        <v>2032</v>
      </c>
      <c r="N458" s="2" t="s">
        <v>1276</v>
      </c>
      <c r="O458" s="2" t="s">
        <v>1870</v>
      </c>
      <c r="P458" s="2" t="s">
        <v>1844</v>
      </c>
      <c r="Q458" s="2" t="s">
        <v>1299</v>
      </c>
      <c r="R458" s="2" t="s">
        <v>1844</v>
      </c>
      <c r="S458" s="2" t="s">
        <v>1875</v>
      </c>
      <c r="T458" s="2" t="s">
        <v>1278</v>
      </c>
      <c r="U458" s="2" t="s">
        <v>1844</v>
      </c>
      <c r="V458" s="2" t="s">
        <v>1844</v>
      </c>
      <c r="W458" s="2" t="s">
        <v>5125</v>
      </c>
      <c r="X458" s="2" t="s">
        <v>5126</v>
      </c>
      <c r="Y458" s="2" t="s">
        <v>1871</v>
      </c>
      <c r="Z458" s="2" t="s">
        <v>1281</v>
      </c>
      <c r="AA458" s="2" t="s">
        <v>1281</v>
      </c>
      <c r="AB458" s="2" t="s">
        <v>5127</v>
      </c>
      <c r="AC458" s="2" t="s">
        <v>1852</v>
      </c>
      <c r="AD458" s="2" t="s">
        <v>1844</v>
      </c>
      <c r="AE458" s="2" t="s">
        <v>1844</v>
      </c>
      <c r="AF458" s="2" t="s">
        <v>1873</v>
      </c>
      <c r="AG458" s="2" t="s">
        <v>1844</v>
      </c>
      <c r="AH458" s="2" t="s">
        <v>1844</v>
      </c>
      <c r="AI458" s="2" t="s">
        <v>1844</v>
      </c>
      <c r="AJ458" s="2" t="s">
        <v>1281</v>
      </c>
      <c r="AK458" s="2" t="s">
        <v>1844</v>
      </c>
      <c r="AL458" s="2" t="s">
        <v>53</v>
      </c>
      <c r="AM458" s="2" t="s">
        <v>1844</v>
      </c>
      <c r="AN458" s="2" t="s">
        <v>1844</v>
      </c>
      <c r="AO458" s="2" t="s">
        <v>1857</v>
      </c>
      <c r="AP458" s="2" t="s">
        <v>1857</v>
      </c>
      <c r="AQ458" s="2" t="s">
        <v>1844</v>
      </c>
      <c r="AR458" s="2" t="s">
        <v>1844</v>
      </c>
      <c r="AS458" s="2" t="s">
        <v>1844</v>
      </c>
      <c r="AT458" s="2" t="s">
        <v>1844</v>
      </c>
      <c r="AU458" s="2" t="s">
        <v>1844</v>
      </c>
      <c r="AV458" s="2" t="s">
        <v>1281</v>
      </c>
      <c r="AW458" s="2" t="s">
        <v>5128</v>
      </c>
      <c r="AX458" s="2" t="s">
        <v>1844</v>
      </c>
      <c r="AY458" s="2" t="s">
        <v>1752</v>
      </c>
      <c r="AZ458" s="2" t="s">
        <v>1947</v>
      </c>
      <c r="BA458" s="2" t="s">
        <v>1844</v>
      </c>
      <c r="BB458" s="2" t="s">
        <v>1844</v>
      </c>
      <c r="BC458" s="2" t="s">
        <v>1844</v>
      </c>
      <c r="BD458" s="2" t="s">
        <v>1844</v>
      </c>
      <c r="BE458" s="2" t="s">
        <v>5129</v>
      </c>
      <c r="BF458" s="2" t="s">
        <v>1961</v>
      </c>
      <c r="BG458" s="2" t="s">
        <v>1961</v>
      </c>
      <c r="BH458" s="2" t="s">
        <v>5872</v>
      </c>
      <c r="BI458" s="2" t="s">
        <v>1857</v>
      </c>
      <c r="BJ458" s="2" t="s">
        <v>2035</v>
      </c>
      <c r="BK458" s="2" t="s">
        <v>1844</v>
      </c>
      <c r="BL458" s="2" t="s">
        <v>1015</v>
      </c>
      <c r="BM458" s="2" t="s">
        <v>1844</v>
      </c>
      <c r="BN458" s="2" t="s">
        <v>1872</v>
      </c>
      <c r="BO458" s="2" t="s">
        <v>1844</v>
      </c>
      <c r="BP458" s="2" t="s">
        <v>1844</v>
      </c>
      <c r="BQ458" s="2" t="s">
        <v>5187</v>
      </c>
      <c r="BR458" s="2" t="s">
        <v>1844</v>
      </c>
      <c r="BS458" s="2" t="s">
        <v>1844</v>
      </c>
      <c r="BT458" s="2" t="s">
        <v>5873</v>
      </c>
      <c r="BU458" s="2" t="s">
        <v>1844</v>
      </c>
      <c r="BV458" s="2" t="s">
        <v>1844</v>
      </c>
      <c r="BW458" s="2" t="s">
        <v>1844</v>
      </c>
      <c r="BX458" s="2" t="s">
        <v>1844</v>
      </c>
      <c r="BY458" s="2" t="s">
        <v>1844</v>
      </c>
      <c r="BZ458" s="2" t="s">
        <v>1844</v>
      </c>
      <c r="CA458" s="2" t="s">
        <v>1844</v>
      </c>
      <c r="CB458" s="2" t="s">
        <v>1853</v>
      </c>
      <c r="CC458" s="2" t="s">
        <v>1844</v>
      </c>
      <c r="CD458" s="2" t="s">
        <v>1844</v>
      </c>
      <c r="CE458" s="2" t="s">
        <v>1854</v>
      </c>
      <c r="CF458" s="2" t="s">
        <v>1844</v>
      </c>
      <c r="CG458" s="2" t="s">
        <v>5131</v>
      </c>
      <c r="CH458" s="2" t="s">
        <v>1844</v>
      </c>
      <c r="CI458" s="2" t="s">
        <v>55</v>
      </c>
      <c r="CJ458" s="2" t="s">
        <v>1844</v>
      </c>
      <c r="CK458" s="2" t="s">
        <v>5132</v>
      </c>
      <c r="CL458" s="2" t="s">
        <v>1844</v>
      </c>
      <c r="CM458" s="2" t="s">
        <v>1844</v>
      </c>
      <c r="CN458" s="2" t="s">
        <v>1851</v>
      </c>
      <c r="CO458" s="2" t="s">
        <v>1855</v>
      </c>
      <c r="CP458" s="2" t="s">
        <v>1844</v>
      </c>
      <c r="CQ458" s="2" t="s">
        <v>1844</v>
      </c>
      <c r="CR458" s="2" t="s">
        <v>1847</v>
      </c>
      <c r="CS458" s="2" t="s">
        <v>1876</v>
      </c>
      <c r="CT458" s="2" t="s">
        <v>1844</v>
      </c>
      <c r="CU458" s="2" t="s">
        <v>5133</v>
      </c>
      <c r="CV458" s="2" t="s">
        <v>5134</v>
      </c>
      <c r="CW458" s="3">
        <v>44632</v>
      </c>
      <c r="CX458" s="3">
        <v>44632</v>
      </c>
      <c r="CY458" s="3">
        <v>44632</v>
      </c>
      <c r="CZ458" s="28">
        <v>2660395</v>
      </c>
      <c r="DA458" s="4">
        <v>0</v>
      </c>
      <c r="DB458" s="3"/>
      <c r="DC458" s="3"/>
      <c r="DD458" s="3">
        <v>44632</v>
      </c>
      <c r="DE458" s="3">
        <v>44632</v>
      </c>
      <c r="DF458" s="3"/>
      <c r="DG458" s="3">
        <v>44646</v>
      </c>
      <c r="DH458" s="3">
        <v>44632</v>
      </c>
      <c r="DI458" s="3">
        <v>44632</v>
      </c>
      <c r="DJ458" s="3">
        <v>45348</v>
      </c>
      <c r="DK458" s="28">
        <v>0</v>
      </c>
      <c r="DL458" s="3"/>
      <c r="DM458" s="28">
        <v>0</v>
      </c>
      <c r="DN458" s="28">
        <v>0</v>
      </c>
      <c r="DO458" s="3">
        <v>44632</v>
      </c>
      <c r="DP458" s="2" t="s">
        <v>5135</v>
      </c>
      <c r="DQ458" s="28">
        <v>242371</v>
      </c>
      <c r="DR458" s="28">
        <v>0</v>
      </c>
      <c r="DS458" s="28">
        <v>242371</v>
      </c>
      <c r="DT458" s="28">
        <v>2660395</v>
      </c>
      <c r="DU458" s="2" t="s">
        <v>1844</v>
      </c>
    </row>
    <row r="459" spans="1:125" x14ac:dyDescent="0.25">
      <c r="A459" s="2" t="s">
        <v>2188</v>
      </c>
      <c r="B459" s="2" t="s">
        <v>1279</v>
      </c>
      <c r="C459" s="2" t="s">
        <v>183</v>
      </c>
      <c r="D459" s="2" t="s">
        <v>184</v>
      </c>
      <c r="E459" s="2" t="s">
        <v>1345</v>
      </c>
      <c r="F459" s="2" t="s">
        <v>5870</v>
      </c>
      <c r="G459" s="2" t="s">
        <v>10</v>
      </c>
      <c r="H459" s="2" t="s">
        <v>60</v>
      </c>
      <c r="I459" s="2" t="s">
        <v>5121</v>
      </c>
      <c r="J459" s="2" t="s">
        <v>5122</v>
      </c>
      <c r="K459" s="2" t="s">
        <v>1281</v>
      </c>
      <c r="L459" s="2" t="s">
        <v>5139</v>
      </c>
      <c r="M459" s="2" t="s">
        <v>2187</v>
      </c>
      <c r="N459" s="2" t="s">
        <v>1276</v>
      </c>
      <c r="O459" s="2" t="s">
        <v>1887</v>
      </c>
      <c r="P459" s="2" t="s">
        <v>1844</v>
      </c>
      <c r="Q459" s="2" t="s">
        <v>1299</v>
      </c>
      <c r="R459" s="2" t="s">
        <v>1844</v>
      </c>
      <c r="S459" s="2" t="s">
        <v>1844</v>
      </c>
      <c r="T459" s="2" t="s">
        <v>1278</v>
      </c>
      <c r="U459" s="2" t="s">
        <v>1844</v>
      </c>
      <c r="V459" s="2" t="s">
        <v>1844</v>
      </c>
      <c r="W459" s="2" t="s">
        <v>5125</v>
      </c>
      <c r="X459" s="2" t="s">
        <v>5126</v>
      </c>
      <c r="Y459" s="2" t="s">
        <v>1890</v>
      </c>
      <c r="Z459" s="2" t="s">
        <v>1281</v>
      </c>
      <c r="AA459" s="2" t="s">
        <v>1281</v>
      </c>
      <c r="AB459" s="2" t="s">
        <v>5127</v>
      </c>
      <c r="AC459" s="2" t="s">
        <v>1852</v>
      </c>
      <c r="AD459" s="2" t="s">
        <v>1844</v>
      </c>
      <c r="AE459" s="2" t="s">
        <v>1844</v>
      </c>
      <c r="AF459" s="2" t="s">
        <v>1844</v>
      </c>
      <c r="AG459" s="2" t="s">
        <v>1844</v>
      </c>
      <c r="AH459" s="2" t="s">
        <v>1844</v>
      </c>
      <c r="AI459" s="2" t="s">
        <v>1844</v>
      </c>
      <c r="AJ459" s="2" t="s">
        <v>1281</v>
      </c>
      <c r="AK459" s="2" t="s">
        <v>1844</v>
      </c>
      <c r="AL459" s="2" t="s">
        <v>185</v>
      </c>
      <c r="AM459" s="2" t="s">
        <v>1844</v>
      </c>
      <c r="AN459" s="2" t="s">
        <v>1844</v>
      </c>
      <c r="AO459" s="2" t="s">
        <v>1857</v>
      </c>
      <c r="AP459" s="2" t="s">
        <v>1857</v>
      </c>
      <c r="AQ459" s="2" t="s">
        <v>1844</v>
      </c>
      <c r="AR459" s="2" t="s">
        <v>1844</v>
      </c>
      <c r="AS459" s="2" t="s">
        <v>1844</v>
      </c>
      <c r="AT459" s="2" t="s">
        <v>1844</v>
      </c>
      <c r="AU459" s="2" t="s">
        <v>1844</v>
      </c>
      <c r="AV459" s="2" t="s">
        <v>1281</v>
      </c>
      <c r="AW459" s="2" t="s">
        <v>5128</v>
      </c>
      <c r="AX459" s="2" t="s">
        <v>1844</v>
      </c>
      <c r="AY459" s="2" t="s">
        <v>1752</v>
      </c>
      <c r="AZ459" s="2" t="s">
        <v>2190</v>
      </c>
      <c r="BA459" s="2" t="s">
        <v>1844</v>
      </c>
      <c r="BB459" s="2" t="s">
        <v>1844</v>
      </c>
      <c r="BC459" s="2" t="s">
        <v>1844</v>
      </c>
      <c r="BD459" s="2" t="s">
        <v>1844</v>
      </c>
      <c r="BE459" s="2" t="s">
        <v>5129</v>
      </c>
      <c r="BF459" s="2" t="s">
        <v>1905</v>
      </c>
      <c r="BG459" s="2" t="s">
        <v>1905</v>
      </c>
      <c r="BH459" s="2" t="s">
        <v>2192</v>
      </c>
      <c r="BI459" s="2" t="s">
        <v>1857</v>
      </c>
      <c r="BJ459" s="2" t="s">
        <v>2191</v>
      </c>
      <c r="BK459" s="2" t="s">
        <v>1844</v>
      </c>
      <c r="BL459" s="2" t="s">
        <v>1025</v>
      </c>
      <c r="BM459" s="2" t="s">
        <v>1844</v>
      </c>
      <c r="BN459" s="2" t="s">
        <v>1844</v>
      </c>
      <c r="BO459" s="2" t="s">
        <v>1844</v>
      </c>
      <c r="BP459" s="2" t="s">
        <v>1844</v>
      </c>
      <c r="BQ459" s="2" t="s">
        <v>5187</v>
      </c>
      <c r="BR459" s="2" t="s">
        <v>1844</v>
      </c>
      <c r="BS459" s="2" t="s">
        <v>1844</v>
      </c>
      <c r="BT459" s="2" t="s">
        <v>5874</v>
      </c>
      <c r="BU459" s="2" t="s">
        <v>1844</v>
      </c>
      <c r="BV459" s="2" t="s">
        <v>1844</v>
      </c>
      <c r="BW459" s="2" t="s">
        <v>1844</v>
      </c>
      <c r="BX459" s="2" t="s">
        <v>1844</v>
      </c>
      <c r="BY459" s="2" t="s">
        <v>1844</v>
      </c>
      <c r="BZ459" s="2" t="s">
        <v>1844</v>
      </c>
      <c r="CA459" s="2" t="s">
        <v>1844</v>
      </c>
      <c r="CB459" s="2" t="s">
        <v>1853</v>
      </c>
      <c r="CC459" s="2" t="s">
        <v>1844</v>
      </c>
      <c r="CD459" s="2" t="s">
        <v>1844</v>
      </c>
      <c r="CE459" s="2" t="s">
        <v>1854</v>
      </c>
      <c r="CF459" s="2" t="s">
        <v>1844</v>
      </c>
      <c r="CG459" s="2" t="s">
        <v>5131</v>
      </c>
      <c r="CH459" s="2" t="s">
        <v>1844</v>
      </c>
      <c r="CI459" s="2" t="s">
        <v>186</v>
      </c>
      <c r="CJ459" s="2" t="s">
        <v>1844</v>
      </c>
      <c r="CK459" s="2" t="s">
        <v>5132</v>
      </c>
      <c r="CL459" s="2" t="s">
        <v>1844</v>
      </c>
      <c r="CM459" s="2" t="s">
        <v>1844</v>
      </c>
      <c r="CN459" s="2" t="s">
        <v>1851</v>
      </c>
      <c r="CO459" s="2" t="s">
        <v>1855</v>
      </c>
      <c r="CP459" s="2" t="s">
        <v>1844</v>
      </c>
      <c r="CQ459" s="2" t="s">
        <v>1844</v>
      </c>
      <c r="CR459" s="2" t="s">
        <v>1847</v>
      </c>
      <c r="CS459" s="2" t="s">
        <v>1844</v>
      </c>
      <c r="CT459" s="2" t="s">
        <v>1844</v>
      </c>
      <c r="CU459" s="2" t="s">
        <v>5133</v>
      </c>
      <c r="CV459" s="2" t="s">
        <v>5134</v>
      </c>
      <c r="CW459" s="3">
        <v>44661</v>
      </c>
      <c r="CX459" s="3">
        <v>44661</v>
      </c>
      <c r="CY459" s="3">
        <v>44661</v>
      </c>
      <c r="CZ459" s="28">
        <v>154210</v>
      </c>
      <c r="DA459" s="4">
        <v>0</v>
      </c>
      <c r="DB459" s="3"/>
      <c r="DC459" s="3"/>
      <c r="DD459" s="3">
        <v>44661</v>
      </c>
      <c r="DE459" s="3">
        <v>44661</v>
      </c>
      <c r="DF459" s="3"/>
      <c r="DG459" s="3">
        <v>44661</v>
      </c>
      <c r="DH459" s="3">
        <v>44661</v>
      </c>
      <c r="DI459" s="3">
        <v>44661</v>
      </c>
      <c r="DJ459" s="3">
        <v>45348</v>
      </c>
      <c r="DK459" s="28">
        <v>0</v>
      </c>
      <c r="DL459" s="3"/>
      <c r="DM459" s="28">
        <v>0</v>
      </c>
      <c r="DN459" s="28">
        <v>0</v>
      </c>
      <c r="DO459" s="3">
        <v>44661</v>
      </c>
      <c r="DP459" s="2" t="s">
        <v>5135</v>
      </c>
      <c r="DQ459" s="28">
        <v>0</v>
      </c>
      <c r="DR459" s="28">
        <v>0</v>
      </c>
      <c r="DS459" s="28">
        <v>0</v>
      </c>
      <c r="DT459" s="28">
        <v>154210</v>
      </c>
      <c r="DU459" s="2" t="s">
        <v>1844</v>
      </c>
    </row>
    <row r="460" spans="1:125" x14ac:dyDescent="0.25">
      <c r="A460" s="2" t="s">
        <v>2968</v>
      </c>
      <c r="B460" s="2" t="s">
        <v>1295</v>
      </c>
      <c r="C460" s="2" t="s">
        <v>51</v>
      </c>
      <c r="D460" s="2" t="s">
        <v>52</v>
      </c>
      <c r="E460" s="2" t="s">
        <v>1452</v>
      </c>
      <c r="F460" s="2" t="s">
        <v>5870</v>
      </c>
      <c r="G460" s="2" t="s">
        <v>10</v>
      </c>
      <c r="H460" s="2" t="s">
        <v>60</v>
      </c>
      <c r="I460" s="2" t="s">
        <v>5121</v>
      </c>
      <c r="J460" s="2" t="s">
        <v>5122</v>
      </c>
      <c r="K460" s="2" t="s">
        <v>1281</v>
      </c>
      <c r="L460" s="2" t="s">
        <v>5139</v>
      </c>
      <c r="M460" s="2" t="s">
        <v>2967</v>
      </c>
      <c r="N460" s="2" t="s">
        <v>1276</v>
      </c>
      <c r="O460" s="2" t="s">
        <v>1870</v>
      </c>
      <c r="P460" s="2" t="s">
        <v>1844</v>
      </c>
      <c r="Q460" s="2" t="s">
        <v>1296</v>
      </c>
      <c r="R460" s="2" t="s">
        <v>1844</v>
      </c>
      <c r="S460" s="2" t="s">
        <v>1875</v>
      </c>
      <c r="T460" s="2" t="s">
        <v>1278</v>
      </c>
      <c r="U460" s="2" t="s">
        <v>1844</v>
      </c>
      <c r="V460" s="2" t="s">
        <v>1844</v>
      </c>
      <c r="W460" s="2" t="s">
        <v>5125</v>
      </c>
      <c r="X460" s="2" t="s">
        <v>5126</v>
      </c>
      <c r="Y460" s="2" t="s">
        <v>1871</v>
      </c>
      <c r="Z460" s="2" t="s">
        <v>1281</v>
      </c>
      <c r="AA460" s="2" t="s">
        <v>1281</v>
      </c>
      <c r="AB460" s="2" t="s">
        <v>5127</v>
      </c>
      <c r="AC460" s="2" t="s">
        <v>1852</v>
      </c>
      <c r="AD460" s="2" t="s">
        <v>1844</v>
      </c>
      <c r="AE460" s="2" t="s">
        <v>1844</v>
      </c>
      <c r="AF460" s="2" t="s">
        <v>1873</v>
      </c>
      <c r="AG460" s="2" t="s">
        <v>1844</v>
      </c>
      <c r="AH460" s="2" t="s">
        <v>1844</v>
      </c>
      <c r="AI460" s="2" t="s">
        <v>1844</v>
      </c>
      <c r="AJ460" s="2" t="s">
        <v>1281</v>
      </c>
      <c r="AK460" s="2" t="s">
        <v>1844</v>
      </c>
      <c r="AL460" s="2" t="s">
        <v>53</v>
      </c>
      <c r="AM460" s="2" t="s">
        <v>1844</v>
      </c>
      <c r="AN460" s="2" t="s">
        <v>1844</v>
      </c>
      <c r="AO460" s="2" t="s">
        <v>1857</v>
      </c>
      <c r="AP460" s="2" t="s">
        <v>1857</v>
      </c>
      <c r="AQ460" s="2" t="s">
        <v>1844</v>
      </c>
      <c r="AR460" s="2" t="s">
        <v>1844</v>
      </c>
      <c r="AS460" s="2" t="s">
        <v>1844</v>
      </c>
      <c r="AT460" s="2" t="s">
        <v>1844</v>
      </c>
      <c r="AU460" s="2" t="s">
        <v>1844</v>
      </c>
      <c r="AV460" s="2" t="s">
        <v>1281</v>
      </c>
      <c r="AW460" s="2" t="s">
        <v>5128</v>
      </c>
      <c r="AX460" s="2" t="s">
        <v>1844</v>
      </c>
      <c r="AY460" s="2" t="s">
        <v>1752</v>
      </c>
      <c r="AZ460" s="2" t="s">
        <v>2125</v>
      </c>
      <c r="BA460" s="2" t="s">
        <v>1844</v>
      </c>
      <c r="BB460" s="2" t="s">
        <v>1844</v>
      </c>
      <c r="BC460" s="2" t="s">
        <v>1844</v>
      </c>
      <c r="BD460" s="2" t="s">
        <v>1844</v>
      </c>
      <c r="BE460" s="2" t="s">
        <v>5129</v>
      </c>
      <c r="BF460" s="2" t="s">
        <v>1857</v>
      </c>
      <c r="BG460" s="2" t="s">
        <v>1857</v>
      </c>
      <c r="BH460" s="2" t="s">
        <v>2970</v>
      </c>
      <c r="BI460" s="2" t="s">
        <v>1857</v>
      </c>
      <c r="BJ460" s="2" t="s">
        <v>2107</v>
      </c>
      <c r="BK460" s="2" t="s">
        <v>1844</v>
      </c>
      <c r="BL460" s="2" t="s">
        <v>1025</v>
      </c>
      <c r="BM460" s="2" t="s">
        <v>1844</v>
      </c>
      <c r="BN460" s="2" t="s">
        <v>1872</v>
      </c>
      <c r="BO460" s="2" t="s">
        <v>1844</v>
      </c>
      <c r="BP460" s="2" t="s">
        <v>1844</v>
      </c>
      <c r="BQ460" s="2" t="s">
        <v>5187</v>
      </c>
      <c r="BR460" s="2" t="s">
        <v>1844</v>
      </c>
      <c r="BS460" s="2" t="s">
        <v>1844</v>
      </c>
      <c r="BT460" s="2" t="s">
        <v>5875</v>
      </c>
      <c r="BU460" s="2" t="s">
        <v>1844</v>
      </c>
      <c r="BV460" s="2" t="s">
        <v>1844</v>
      </c>
      <c r="BW460" s="2" t="s">
        <v>1844</v>
      </c>
      <c r="BX460" s="2" t="s">
        <v>1844</v>
      </c>
      <c r="BY460" s="2" t="s">
        <v>1844</v>
      </c>
      <c r="BZ460" s="2" t="s">
        <v>1844</v>
      </c>
      <c r="CA460" s="2" t="s">
        <v>1844</v>
      </c>
      <c r="CB460" s="2" t="s">
        <v>1853</v>
      </c>
      <c r="CC460" s="2" t="s">
        <v>1844</v>
      </c>
      <c r="CD460" s="2" t="s">
        <v>1844</v>
      </c>
      <c r="CE460" s="2" t="s">
        <v>1854</v>
      </c>
      <c r="CF460" s="2" t="s">
        <v>1844</v>
      </c>
      <c r="CG460" s="2" t="s">
        <v>5131</v>
      </c>
      <c r="CH460" s="2" t="s">
        <v>1844</v>
      </c>
      <c r="CI460" s="2" t="s">
        <v>55</v>
      </c>
      <c r="CJ460" s="2" t="s">
        <v>1844</v>
      </c>
      <c r="CK460" s="2" t="s">
        <v>5132</v>
      </c>
      <c r="CL460" s="2" t="s">
        <v>1844</v>
      </c>
      <c r="CM460" s="2" t="s">
        <v>1844</v>
      </c>
      <c r="CN460" s="2" t="s">
        <v>1851</v>
      </c>
      <c r="CO460" s="2" t="s">
        <v>1855</v>
      </c>
      <c r="CP460" s="2" t="s">
        <v>1844</v>
      </c>
      <c r="CQ460" s="2" t="s">
        <v>1844</v>
      </c>
      <c r="CR460" s="2" t="s">
        <v>1847</v>
      </c>
      <c r="CS460" s="2" t="s">
        <v>1876</v>
      </c>
      <c r="CT460" s="2" t="s">
        <v>1844</v>
      </c>
      <c r="CU460" s="2" t="s">
        <v>5133</v>
      </c>
      <c r="CV460" s="2" t="s">
        <v>5134</v>
      </c>
      <c r="CW460" s="3">
        <v>44859</v>
      </c>
      <c r="CX460" s="3">
        <v>44860</v>
      </c>
      <c r="CY460" s="3">
        <v>44859</v>
      </c>
      <c r="CZ460" s="28">
        <v>1028070</v>
      </c>
      <c r="DA460" s="4">
        <v>0</v>
      </c>
      <c r="DB460" s="3"/>
      <c r="DC460" s="3"/>
      <c r="DD460" s="3">
        <v>44859</v>
      </c>
      <c r="DE460" s="3">
        <v>44859</v>
      </c>
      <c r="DF460" s="3"/>
      <c r="DG460" s="3">
        <v>44860</v>
      </c>
      <c r="DH460" s="3">
        <v>44860</v>
      </c>
      <c r="DI460" s="3">
        <v>44859</v>
      </c>
      <c r="DJ460" s="3">
        <v>45348</v>
      </c>
      <c r="DK460" s="28">
        <v>0</v>
      </c>
      <c r="DL460" s="3"/>
      <c r="DM460" s="28">
        <v>0</v>
      </c>
      <c r="DN460" s="28">
        <v>0</v>
      </c>
      <c r="DO460" s="3">
        <v>44859</v>
      </c>
      <c r="DP460" s="2" t="s">
        <v>5135</v>
      </c>
      <c r="DQ460" s="28">
        <v>4724964</v>
      </c>
      <c r="DR460" s="28">
        <v>0</v>
      </c>
      <c r="DS460" s="28">
        <v>4724964</v>
      </c>
      <c r="DT460" s="28">
        <v>1028070</v>
      </c>
      <c r="DU460" s="2" t="s">
        <v>1844</v>
      </c>
    </row>
    <row r="461" spans="1:125" x14ac:dyDescent="0.25">
      <c r="A461" s="2" t="s">
        <v>3831</v>
      </c>
      <c r="B461" s="2" t="s">
        <v>1298</v>
      </c>
      <c r="C461" s="2" t="s">
        <v>118</v>
      </c>
      <c r="D461" s="2" t="s">
        <v>119</v>
      </c>
      <c r="E461" s="2" t="s">
        <v>1471</v>
      </c>
      <c r="F461" s="2" t="s">
        <v>5876</v>
      </c>
      <c r="G461" s="2" t="s">
        <v>10</v>
      </c>
      <c r="H461" s="2" t="s">
        <v>8</v>
      </c>
      <c r="I461" s="2" t="s">
        <v>5121</v>
      </c>
      <c r="J461" s="2" t="s">
        <v>5122</v>
      </c>
      <c r="K461" s="2" t="s">
        <v>1281</v>
      </c>
      <c r="L461" s="2" t="s">
        <v>5123</v>
      </c>
      <c r="M461" s="2" t="s">
        <v>3830</v>
      </c>
      <c r="N461" s="2" t="s">
        <v>1645</v>
      </c>
      <c r="O461" s="2" t="s">
        <v>1992</v>
      </c>
      <c r="P461" s="2" t="s">
        <v>1844</v>
      </c>
      <c r="Q461" s="2" t="s">
        <v>1531</v>
      </c>
      <c r="R461" s="2" t="s">
        <v>1844</v>
      </c>
      <c r="S461" s="2" t="s">
        <v>2001</v>
      </c>
      <c r="T461" s="2" t="s">
        <v>1278</v>
      </c>
      <c r="U461" s="2" t="s">
        <v>1844</v>
      </c>
      <c r="V461" s="2" t="s">
        <v>1844</v>
      </c>
      <c r="W461" s="2" t="s">
        <v>5125</v>
      </c>
      <c r="X461" s="2" t="s">
        <v>5126</v>
      </c>
      <c r="Y461" s="2" t="s">
        <v>1914</v>
      </c>
      <c r="Z461" s="2" t="s">
        <v>1281</v>
      </c>
      <c r="AA461" s="2" t="s">
        <v>1281</v>
      </c>
      <c r="AB461" s="2" t="s">
        <v>5127</v>
      </c>
      <c r="AC461" s="2" t="s">
        <v>1852</v>
      </c>
      <c r="AD461" s="2" t="s">
        <v>1844</v>
      </c>
      <c r="AE461" s="2" t="s">
        <v>1844</v>
      </c>
      <c r="AF461" s="2" t="s">
        <v>1844</v>
      </c>
      <c r="AG461" s="2" t="s">
        <v>1844</v>
      </c>
      <c r="AH461" s="2" t="s">
        <v>1844</v>
      </c>
      <c r="AI461" s="2" t="s">
        <v>1844</v>
      </c>
      <c r="AJ461" s="2" t="s">
        <v>1281</v>
      </c>
      <c r="AK461" s="2" t="s">
        <v>1844</v>
      </c>
      <c r="AL461" s="2" t="s">
        <v>120</v>
      </c>
      <c r="AM461" s="2" t="s">
        <v>1844</v>
      </c>
      <c r="AN461" s="2" t="s">
        <v>1844</v>
      </c>
      <c r="AO461" s="2" t="s">
        <v>1857</v>
      </c>
      <c r="AP461" s="2" t="s">
        <v>1857</v>
      </c>
      <c r="AQ461" s="2" t="s">
        <v>1844</v>
      </c>
      <c r="AR461" s="2" t="s">
        <v>1844</v>
      </c>
      <c r="AS461" s="2" t="s">
        <v>1844</v>
      </c>
      <c r="AT461" s="2" t="s">
        <v>1844</v>
      </c>
      <c r="AU461" s="2" t="s">
        <v>1844</v>
      </c>
      <c r="AV461" s="2" t="s">
        <v>1281</v>
      </c>
      <c r="AW461" s="2" t="s">
        <v>5128</v>
      </c>
      <c r="AX461" s="2" t="s">
        <v>1844</v>
      </c>
      <c r="AY461" s="2" t="s">
        <v>1752</v>
      </c>
      <c r="AZ461" s="2" t="s">
        <v>2330</v>
      </c>
      <c r="BA461" s="2" t="s">
        <v>1844</v>
      </c>
      <c r="BB461" s="2" t="s">
        <v>1844</v>
      </c>
      <c r="BC461" s="2" t="s">
        <v>1844</v>
      </c>
      <c r="BD461" s="2" t="s">
        <v>1844</v>
      </c>
      <c r="BE461" s="2" t="s">
        <v>5129</v>
      </c>
      <c r="BF461" s="2" t="s">
        <v>1905</v>
      </c>
      <c r="BG461" s="2" t="s">
        <v>1905</v>
      </c>
      <c r="BH461" s="2" t="s">
        <v>3834</v>
      </c>
      <c r="BI461" s="2" t="s">
        <v>1857</v>
      </c>
      <c r="BJ461" s="2" t="s">
        <v>3833</v>
      </c>
      <c r="BK461" s="2" t="s">
        <v>1844</v>
      </c>
      <c r="BL461" s="2" t="s">
        <v>1025</v>
      </c>
      <c r="BM461" s="2" t="s">
        <v>1844</v>
      </c>
      <c r="BN461" s="2" t="s">
        <v>1999</v>
      </c>
      <c r="BO461" s="2" t="s">
        <v>1844</v>
      </c>
      <c r="BP461" s="2" t="s">
        <v>1844</v>
      </c>
      <c r="BQ461" s="2" t="s">
        <v>5187</v>
      </c>
      <c r="BR461" s="2" t="s">
        <v>1844</v>
      </c>
      <c r="BS461" s="2" t="s">
        <v>1844</v>
      </c>
      <c r="BT461" s="2" t="s">
        <v>5877</v>
      </c>
      <c r="BU461" s="2" t="s">
        <v>1844</v>
      </c>
      <c r="BV461" s="2" t="s">
        <v>1844</v>
      </c>
      <c r="BW461" s="2" t="s">
        <v>1844</v>
      </c>
      <c r="BX461" s="2" t="s">
        <v>1844</v>
      </c>
      <c r="BY461" s="2" t="s">
        <v>1844</v>
      </c>
      <c r="BZ461" s="2" t="s">
        <v>1844</v>
      </c>
      <c r="CA461" s="2" t="s">
        <v>1844</v>
      </c>
      <c r="CB461" s="2" t="s">
        <v>1844</v>
      </c>
      <c r="CC461" s="2" t="s">
        <v>1844</v>
      </c>
      <c r="CD461" s="2" t="s">
        <v>1844</v>
      </c>
      <c r="CE461" s="2" t="s">
        <v>1854</v>
      </c>
      <c r="CF461" s="2" t="s">
        <v>1844</v>
      </c>
      <c r="CG461" s="2" t="s">
        <v>5131</v>
      </c>
      <c r="CH461" s="2" t="s">
        <v>1844</v>
      </c>
      <c r="CI461" s="2" t="s">
        <v>121</v>
      </c>
      <c r="CJ461" s="2" t="s">
        <v>1844</v>
      </c>
      <c r="CK461" s="2" t="s">
        <v>5132</v>
      </c>
      <c r="CL461" s="2" t="s">
        <v>1844</v>
      </c>
      <c r="CM461" s="2" t="s">
        <v>1844</v>
      </c>
      <c r="CN461" s="2" t="s">
        <v>1851</v>
      </c>
      <c r="CO461" s="2" t="s">
        <v>1855</v>
      </c>
      <c r="CP461" s="2" t="s">
        <v>1844</v>
      </c>
      <c r="CQ461" s="2" t="s">
        <v>1844</v>
      </c>
      <c r="CR461" s="2" t="s">
        <v>1847</v>
      </c>
      <c r="CS461" s="2" t="s">
        <v>2002</v>
      </c>
      <c r="CT461" s="2" t="s">
        <v>1844</v>
      </c>
      <c r="CU461" s="2" t="s">
        <v>5133</v>
      </c>
      <c r="CV461" s="2" t="s">
        <v>5134</v>
      </c>
      <c r="CW461" s="3">
        <v>45093</v>
      </c>
      <c r="CX461" s="3">
        <v>45093</v>
      </c>
      <c r="CY461" s="3">
        <v>45093</v>
      </c>
      <c r="CZ461" s="28">
        <v>649989</v>
      </c>
      <c r="DA461" s="4">
        <v>0</v>
      </c>
      <c r="DB461" s="3"/>
      <c r="DC461" s="3"/>
      <c r="DD461" s="3">
        <v>45093</v>
      </c>
      <c r="DE461" s="3">
        <v>45093</v>
      </c>
      <c r="DF461" s="3"/>
      <c r="DG461" s="3">
        <v>45094</v>
      </c>
      <c r="DH461" s="3">
        <v>45093</v>
      </c>
      <c r="DI461" s="3">
        <v>45093</v>
      </c>
      <c r="DJ461" s="3">
        <v>45108</v>
      </c>
      <c r="DK461" s="28">
        <v>0</v>
      </c>
      <c r="DL461" s="3"/>
      <c r="DM461" s="28">
        <v>0</v>
      </c>
      <c r="DN461" s="28">
        <v>0</v>
      </c>
      <c r="DO461" s="3">
        <v>45093</v>
      </c>
      <c r="DP461" s="2" t="s">
        <v>5135</v>
      </c>
      <c r="DQ461" s="28">
        <v>81204</v>
      </c>
      <c r="DR461" s="28">
        <v>0</v>
      </c>
      <c r="DS461" s="28">
        <v>81204</v>
      </c>
      <c r="DT461" s="28">
        <v>649989</v>
      </c>
      <c r="DU461" s="2" t="s">
        <v>1844</v>
      </c>
    </row>
    <row r="462" spans="1:125" x14ac:dyDescent="0.25">
      <c r="A462" s="2" t="s">
        <v>5040</v>
      </c>
      <c r="B462" s="2" t="s">
        <v>1285</v>
      </c>
      <c r="C462" s="2" t="s">
        <v>5</v>
      </c>
      <c r="D462" s="2" t="s">
        <v>6</v>
      </c>
      <c r="E462" s="2" t="s">
        <v>1733</v>
      </c>
      <c r="F462" s="2" t="s">
        <v>5141</v>
      </c>
      <c r="G462" s="2" t="s">
        <v>10</v>
      </c>
      <c r="H462" s="2" t="s">
        <v>60</v>
      </c>
      <c r="I462" s="2" t="s">
        <v>5121</v>
      </c>
      <c r="J462" s="2" t="s">
        <v>5122</v>
      </c>
      <c r="K462" s="2" t="s">
        <v>1281</v>
      </c>
      <c r="L462" s="2" t="s">
        <v>5123</v>
      </c>
      <c r="M462" s="2" t="s">
        <v>5039</v>
      </c>
      <c r="N462" s="2" t="s">
        <v>5124</v>
      </c>
      <c r="O462" s="2" t="s">
        <v>1893</v>
      </c>
      <c r="P462" s="2" t="s">
        <v>1844</v>
      </c>
      <c r="Q462" s="2" t="s">
        <v>1299</v>
      </c>
      <c r="R462" s="2" t="s">
        <v>1844</v>
      </c>
      <c r="S462" s="2" t="s">
        <v>1844</v>
      </c>
      <c r="T462" s="2" t="s">
        <v>1278</v>
      </c>
      <c r="U462" s="2" t="s">
        <v>1844</v>
      </c>
      <c r="V462" s="2" t="s">
        <v>1844</v>
      </c>
      <c r="W462" s="2" t="s">
        <v>5125</v>
      </c>
      <c r="X462" s="2" t="s">
        <v>5126</v>
      </c>
      <c r="Y462" s="2" t="s">
        <v>1897</v>
      </c>
      <c r="Z462" s="2" t="s">
        <v>1281</v>
      </c>
      <c r="AA462" s="2" t="s">
        <v>1281</v>
      </c>
      <c r="AB462" s="2" t="s">
        <v>5127</v>
      </c>
      <c r="AC462" s="2" t="s">
        <v>1852</v>
      </c>
      <c r="AD462" s="2" t="s">
        <v>1844</v>
      </c>
      <c r="AE462" s="2" t="s">
        <v>1844</v>
      </c>
      <c r="AF462" s="2" t="s">
        <v>1844</v>
      </c>
      <c r="AG462" s="2" t="s">
        <v>1844</v>
      </c>
      <c r="AH462" s="2" t="s">
        <v>1844</v>
      </c>
      <c r="AI462" s="2" t="s">
        <v>1844</v>
      </c>
      <c r="AJ462" s="2" t="s">
        <v>1281</v>
      </c>
      <c r="AK462" s="2" t="s">
        <v>1844</v>
      </c>
      <c r="AL462" s="2" t="s">
        <v>7</v>
      </c>
      <c r="AM462" s="2" t="s">
        <v>1844</v>
      </c>
      <c r="AN462" s="2" t="s">
        <v>1844</v>
      </c>
      <c r="AO462" s="2" t="s">
        <v>1857</v>
      </c>
      <c r="AP462" s="2" t="s">
        <v>1857</v>
      </c>
      <c r="AQ462" s="2" t="s">
        <v>1844</v>
      </c>
      <c r="AR462" s="2" t="s">
        <v>1844</v>
      </c>
      <c r="AS462" s="2" t="s">
        <v>1844</v>
      </c>
      <c r="AT462" s="2" t="s">
        <v>1844</v>
      </c>
      <c r="AU462" s="2" t="s">
        <v>1844</v>
      </c>
      <c r="AV462" s="2" t="s">
        <v>1281</v>
      </c>
      <c r="AW462" s="2" t="s">
        <v>5128</v>
      </c>
      <c r="AX462" s="2" t="s">
        <v>1844</v>
      </c>
      <c r="AY462" s="2" t="s">
        <v>1752</v>
      </c>
      <c r="AZ462" s="2" t="s">
        <v>2204</v>
      </c>
      <c r="BA462" s="2" t="s">
        <v>1844</v>
      </c>
      <c r="BB462" s="2" t="s">
        <v>1844</v>
      </c>
      <c r="BC462" s="2" t="s">
        <v>1844</v>
      </c>
      <c r="BD462" s="2" t="s">
        <v>1844</v>
      </c>
      <c r="BE462" s="2" t="s">
        <v>5129</v>
      </c>
      <c r="BF462" s="2" t="s">
        <v>2204</v>
      </c>
      <c r="BG462" s="2" t="s">
        <v>2921</v>
      </c>
      <c r="BH462" s="2" t="s">
        <v>5041</v>
      </c>
      <c r="BI462" s="2" t="s">
        <v>1857</v>
      </c>
      <c r="BJ462" s="2" t="s">
        <v>2921</v>
      </c>
      <c r="BK462" s="2" t="s">
        <v>1844</v>
      </c>
      <c r="BL462" s="2" t="s">
        <v>1025</v>
      </c>
      <c r="BM462" s="2" t="s">
        <v>1844</v>
      </c>
      <c r="BN462" s="2" t="s">
        <v>1844</v>
      </c>
      <c r="BO462" s="2" t="s">
        <v>1844</v>
      </c>
      <c r="BP462" s="2" t="s">
        <v>1844</v>
      </c>
      <c r="BQ462" s="2" t="s">
        <v>1299</v>
      </c>
      <c r="BR462" s="2" t="s">
        <v>1844</v>
      </c>
      <c r="BS462" s="2" t="s">
        <v>1844</v>
      </c>
      <c r="BT462" s="2" t="s">
        <v>5142</v>
      </c>
      <c r="BU462" s="2" t="s">
        <v>1844</v>
      </c>
      <c r="BV462" s="2" t="s">
        <v>1844</v>
      </c>
      <c r="BW462" s="2" t="s">
        <v>1844</v>
      </c>
      <c r="BX462" s="2" t="s">
        <v>1844</v>
      </c>
      <c r="BY462" s="2" t="s">
        <v>1844</v>
      </c>
      <c r="BZ462" s="2" t="s">
        <v>1844</v>
      </c>
      <c r="CA462" s="2" t="s">
        <v>1844</v>
      </c>
      <c r="CB462" s="2" t="s">
        <v>1844</v>
      </c>
      <c r="CC462" s="2" t="s">
        <v>1844</v>
      </c>
      <c r="CD462" s="2" t="s">
        <v>1844</v>
      </c>
      <c r="CE462" s="2" t="s">
        <v>1854</v>
      </c>
      <c r="CF462" s="2" t="s">
        <v>1844</v>
      </c>
      <c r="CG462" s="2" t="s">
        <v>5131</v>
      </c>
      <c r="CH462" s="2" t="s">
        <v>1844</v>
      </c>
      <c r="CI462" s="2" t="s">
        <v>9</v>
      </c>
      <c r="CJ462" s="2" t="s">
        <v>1844</v>
      </c>
      <c r="CK462" s="2" t="s">
        <v>5132</v>
      </c>
      <c r="CL462" s="2" t="s">
        <v>1844</v>
      </c>
      <c r="CM462" s="2" t="s">
        <v>1844</v>
      </c>
      <c r="CN462" s="2" t="s">
        <v>1851</v>
      </c>
      <c r="CO462" s="2" t="s">
        <v>1855</v>
      </c>
      <c r="CP462" s="2" t="s">
        <v>1844</v>
      </c>
      <c r="CQ462" s="2" t="s">
        <v>1844</v>
      </c>
      <c r="CR462" s="2" t="s">
        <v>1847</v>
      </c>
      <c r="CS462" s="2" t="s">
        <v>1844</v>
      </c>
      <c r="CT462" s="2" t="s">
        <v>1844</v>
      </c>
      <c r="CU462" s="2" t="s">
        <v>5133</v>
      </c>
      <c r="CV462" s="2" t="s">
        <v>5134</v>
      </c>
      <c r="CW462" s="3">
        <v>45500</v>
      </c>
      <c r="CX462" s="3">
        <v>45500</v>
      </c>
      <c r="CY462" s="3">
        <v>45499</v>
      </c>
      <c r="CZ462" s="28">
        <v>1578407</v>
      </c>
      <c r="DA462" s="4">
        <v>0</v>
      </c>
      <c r="DB462" s="3"/>
      <c r="DC462" s="3"/>
      <c r="DD462" s="3">
        <v>45499</v>
      </c>
      <c r="DE462" s="3">
        <v>45499</v>
      </c>
      <c r="DF462" s="3"/>
      <c r="DG462" s="3">
        <v>45507</v>
      </c>
      <c r="DH462" s="3"/>
      <c r="DI462" s="3">
        <v>45499</v>
      </c>
      <c r="DJ462" s="3">
        <v>45507</v>
      </c>
      <c r="DK462" s="28">
        <v>0</v>
      </c>
      <c r="DL462" s="3"/>
      <c r="DM462" s="28">
        <v>0</v>
      </c>
      <c r="DN462" s="28">
        <v>0</v>
      </c>
      <c r="DO462" s="3">
        <v>45499</v>
      </c>
      <c r="DP462" s="2" t="s">
        <v>5135</v>
      </c>
      <c r="DQ462" s="28">
        <v>1578407</v>
      </c>
      <c r="DR462" s="28">
        <v>0</v>
      </c>
      <c r="DS462" s="28">
        <v>1578407</v>
      </c>
      <c r="DT462" s="28">
        <v>1578407</v>
      </c>
      <c r="DU462" s="2" t="s">
        <v>1844</v>
      </c>
    </row>
    <row r="463" spans="1:125" x14ac:dyDescent="0.25">
      <c r="A463" s="2" t="s">
        <v>4950</v>
      </c>
      <c r="B463" s="2" t="s">
        <v>1279</v>
      </c>
      <c r="C463" s="2" t="s">
        <v>238</v>
      </c>
      <c r="D463" s="2" t="s">
        <v>239</v>
      </c>
      <c r="E463" s="2" t="s">
        <v>1720</v>
      </c>
      <c r="F463" s="2" t="s">
        <v>5876</v>
      </c>
      <c r="G463" s="2" t="s">
        <v>10</v>
      </c>
      <c r="H463" s="2" t="s">
        <v>8</v>
      </c>
      <c r="I463" s="2" t="s">
        <v>5121</v>
      </c>
      <c r="J463" s="2" t="s">
        <v>5122</v>
      </c>
      <c r="K463" s="2" t="s">
        <v>1281</v>
      </c>
      <c r="L463" s="2" t="s">
        <v>5123</v>
      </c>
      <c r="M463" s="2" t="s">
        <v>4949</v>
      </c>
      <c r="N463" s="2" t="s">
        <v>1645</v>
      </c>
      <c r="O463" s="2" t="s">
        <v>1846</v>
      </c>
      <c r="P463" s="2" t="s">
        <v>1844</v>
      </c>
      <c r="Q463" s="2" t="s">
        <v>1299</v>
      </c>
      <c r="R463" s="2" t="s">
        <v>1844</v>
      </c>
      <c r="S463" s="2" t="s">
        <v>1844</v>
      </c>
      <c r="T463" s="2" t="s">
        <v>1278</v>
      </c>
      <c r="U463" s="2" t="s">
        <v>1844</v>
      </c>
      <c r="V463" s="2" t="s">
        <v>1844</v>
      </c>
      <c r="W463" s="2" t="s">
        <v>5125</v>
      </c>
      <c r="X463" s="2" t="s">
        <v>5126</v>
      </c>
      <c r="Y463" s="2" t="s">
        <v>1856</v>
      </c>
      <c r="Z463" s="2" t="s">
        <v>1281</v>
      </c>
      <c r="AA463" s="2" t="s">
        <v>1281</v>
      </c>
      <c r="AB463" s="2" t="s">
        <v>5127</v>
      </c>
      <c r="AC463" s="2" t="s">
        <v>1852</v>
      </c>
      <c r="AD463" s="2" t="s">
        <v>1844</v>
      </c>
      <c r="AE463" s="2" t="s">
        <v>1844</v>
      </c>
      <c r="AF463" s="2" t="s">
        <v>1844</v>
      </c>
      <c r="AG463" s="2" t="s">
        <v>1844</v>
      </c>
      <c r="AH463" s="2" t="s">
        <v>1844</v>
      </c>
      <c r="AI463" s="2" t="s">
        <v>1844</v>
      </c>
      <c r="AJ463" s="2" t="s">
        <v>1281</v>
      </c>
      <c r="AK463" s="2" t="s">
        <v>1844</v>
      </c>
      <c r="AL463" s="2" t="s">
        <v>185</v>
      </c>
      <c r="AM463" s="2" t="s">
        <v>1844</v>
      </c>
      <c r="AN463" s="2" t="s">
        <v>1844</v>
      </c>
      <c r="AO463" s="2" t="s">
        <v>1857</v>
      </c>
      <c r="AP463" s="2" t="s">
        <v>1857</v>
      </c>
      <c r="AQ463" s="2" t="s">
        <v>1844</v>
      </c>
      <c r="AR463" s="2" t="s">
        <v>1844</v>
      </c>
      <c r="AS463" s="2" t="s">
        <v>1844</v>
      </c>
      <c r="AT463" s="2" t="s">
        <v>1844</v>
      </c>
      <c r="AU463" s="2" t="s">
        <v>1844</v>
      </c>
      <c r="AV463" s="2" t="s">
        <v>1281</v>
      </c>
      <c r="AW463" s="2" t="s">
        <v>5128</v>
      </c>
      <c r="AX463" s="2" t="s">
        <v>1844</v>
      </c>
      <c r="AY463" s="2" t="s">
        <v>1752</v>
      </c>
      <c r="AZ463" s="2" t="s">
        <v>4008</v>
      </c>
      <c r="BA463" s="2" t="s">
        <v>1844</v>
      </c>
      <c r="BB463" s="2" t="s">
        <v>1844</v>
      </c>
      <c r="BC463" s="2" t="s">
        <v>1844</v>
      </c>
      <c r="BD463" s="2" t="s">
        <v>1844</v>
      </c>
      <c r="BE463" s="2" t="s">
        <v>5129</v>
      </c>
      <c r="BF463" s="2" t="s">
        <v>1857</v>
      </c>
      <c r="BG463" s="2" t="s">
        <v>1857</v>
      </c>
      <c r="BH463" s="2" t="s">
        <v>4951</v>
      </c>
      <c r="BI463" s="2" t="s">
        <v>1857</v>
      </c>
      <c r="BJ463" s="2" t="s">
        <v>1889</v>
      </c>
      <c r="BK463" s="2" t="s">
        <v>1844</v>
      </c>
      <c r="BL463" s="2" t="s">
        <v>1015</v>
      </c>
      <c r="BM463" s="2" t="s">
        <v>1844</v>
      </c>
      <c r="BN463" s="2" t="s">
        <v>1844</v>
      </c>
      <c r="BO463" s="2" t="s">
        <v>1844</v>
      </c>
      <c r="BP463" s="2" t="s">
        <v>1844</v>
      </c>
      <c r="BQ463" s="2" t="s">
        <v>1292</v>
      </c>
      <c r="BR463" s="2" t="s">
        <v>1844</v>
      </c>
      <c r="BS463" s="2" t="s">
        <v>1844</v>
      </c>
      <c r="BT463" s="2" t="s">
        <v>5880</v>
      </c>
      <c r="BU463" s="2" t="s">
        <v>1844</v>
      </c>
      <c r="BV463" s="2" t="s">
        <v>1844</v>
      </c>
      <c r="BW463" s="2" t="s">
        <v>1844</v>
      </c>
      <c r="BX463" s="2" t="s">
        <v>1844</v>
      </c>
      <c r="BY463" s="2" t="s">
        <v>1844</v>
      </c>
      <c r="BZ463" s="2" t="s">
        <v>1844</v>
      </c>
      <c r="CA463" s="2" t="s">
        <v>1844</v>
      </c>
      <c r="CB463" s="2" t="s">
        <v>1844</v>
      </c>
      <c r="CC463" s="2" t="s">
        <v>1844</v>
      </c>
      <c r="CD463" s="2" t="s">
        <v>1844</v>
      </c>
      <c r="CE463" s="2" t="s">
        <v>1854</v>
      </c>
      <c r="CF463" s="2" t="s">
        <v>1844</v>
      </c>
      <c r="CG463" s="2" t="s">
        <v>5131</v>
      </c>
      <c r="CH463" s="2" t="s">
        <v>1844</v>
      </c>
      <c r="CI463" s="2" t="s">
        <v>240</v>
      </c>
      <c r="CJ463" s="2" t="s">
        <v>1844</v>
      </c>
      <c r="CK463" s="2" t="s">
        <v>5132</v>
      </c>
      <c r="CL463" s="2" t="s">
        <v>1844</v>
      </c>
      <c r="CM463" s="2" t="s">
        <v>1844</v>
      </c>
      <c r="CN463" s="2" t="s">
        <v>1851</v>
      </c>
      <c r="CO463" s="2" t="s">
        <v>1855</v>
      </c>
      <c r="CP463" s="2" t="s">
        <v>1844</v>
      </c>
      <c r="CQ463" s="2" t="s">
        <v>1844</v>
      </c>
      <c r="CR463" s="2" t="s">
        <v>1847</v>
      </c>
      <c r="CS463" s="2" t="s">
        <v>1844</v>
      </c>
      <c r="CT463" s="2" t="s">
        <v>1844</v>
      </c>
      <c r="CU463" s="2" t="s">
        <v>5133</v>
      </c>
      <c r="CV463" s="2" t="s">
        <v>5134</v>
      </c>
      <c r="CW463" s="3">
        <v>45467</v>
      </c>
      <c r="CX463" s="3">
        <v>45467</v>
      </c>
      <c r="CY463" s="3">
        <v>45467</v>
      </c>
      <c r="CZ463" s="28">
        <v>110966</v>
      </c>
      <c r="DA463" s="4">
        <v>0</v>
      </c>
      <c r="DB463" s="3"/>
      <c r="DC463" s="3"/>
      <c r="DD463" s="3">
        <v>45467</v>
      </c>
      <c r="DE463" s="3">
        <v>45467</v>
      </c>
      <c r="DF463" s="3"/>
      <c r="DG463" s="3">
        <v>45467</v>
      </c>
      <c r="DH463" s="3">
        <v>45467</v>
      </c>
      <c r="DI463" s="3">
        <v>45467</v>
      </c>
      <c r="DJ463" s="3">
        <v>45498</v>
      </c>
      <c r="DK463" s="28">
        <v>0</v>
      </c>
      <c r="DL463" s="3"/>
      <c r="DM463" s="28">
        <v>0</v>
      </c>
      <c r="DN463" s="28">
        <v>0</v>
      </c>
      <c r="DO463" s="3">
        <v>45467</v>
      </c>
      <c r="DP463" s="2" t="s">
        <v>5135</v>
      </c>
      <c r="DQ463" s="28">
        <v>0</v>
      </c>
      <c r="DR463" s="28">
        <v>0</v>
      </c>
      <c r="DS463" s="28">
        <v>0</v>
      </c>
      <c r="DT463" s="28">
        <v>110966</v>
      </c>
      <c r="DU463" s="2" t="s">
        <v>1844</v>
      </c>
    </row>
    <row r="464" spans="1:125" x14ac:dyDescent="0.25">
      <c r="A464" s="2" t="s">
        <v>4933</v>
      </c>
      <c r="B464" s="2" t="s">
        <v>1298</v>
      </c>
      <c r="C464" s="2" t="s">
        <v>365</v>
      </c>
      <c r="D464" s="2" t="s">
        <v>366</v>
      </c>
      <c r="E464" s="2" t="s">
        <v>1718</v>
      </c>
      <c r="F464" s="2" t="s">
        <v>5876</v>
      </c>
      <c r="G464" s="2" t="s">
        <v>10</v>
      </c>
      <c r="H464" s="2" t="s">
        <v>8</v>
      </c>
      <c r="I464" s="2" t="s">
        <v>5121</v>
      </c>
      <c r="J464" s="2" t="s">
        <v>5122</v>
      </c>
      <c r="K464" s="2" t="s">
        <v>1281</v>
      </c>
      <c r="L464" s="2" t="s">
        <v>5123</v>
      </c>
      <c r="M464" s="2" t="s">
        <v>4932</v>
      </c>
      <c r="N464" s="2" t="s">
        <v>1649</v>
      </c>
      <c r="O464" s="2" t="s">
        <v>1913</v>
      </c>
      <c r="P464" s="2" t="s">
        <v>1844</v>
      </c>
      <c r="Q464" s="2" t="s">
        <v>1299</v>
      </c>
      <c r="R464" s="2" t="s">
        <v>1844</v>
      </c>
      <c r="S464" s="2" t="s">
        <v>1844</v>
      </c>
      <c r="T464" s="2" t="s">
        <v>1278</v>
      </c>
      <c r="U464" s="2" t="s">
        <v>1844</v>
      </c>
      <c r="V464" s="2" t="s">
        <v>1844</v>
      </c>
      <c r="W464" s="2" t="s">
        <v>5125</v>
      </c>
      <c r="X464" s="2" t="s">
        <v>5126</v>
      </c>
      <c r="Y464" s="2" t="s">
        <v>1914</v>
      </c>
      <c r="Z464" s="2" t="s">
        <v>1281</v>
      </c>
      <c r="AA464" s="2" t="s">
        <v>1281</v>
      </c>
      <c r="AB464" s="2" t="s">
        <v>5127</v>
      </c>
      <c r="AC464" s="2" t="s">
        <v>1852</v>
      </c>
      <c r="AD464" s="2" t="s">
        <v>1844</v>
      </c>
      <c r="AE464" s="2" t="s">
        <v>1844</v>
      </c>
      <c r="AF464" s="2" t="s">
        <v>1844</v>
      </c>
      <c r="AG464" s="2" t="s">
        <v>1844</v>
      </c>
      <c r="AH464" s="2" t="s">
        <v>1844</v>
      </c>
      <c r="AI464" s="2" t="s">
        <v>1844</v>
      </c>
      <c r="AJ464" s="2" t="s">
        <v>1281</v>
      </c>
      <c r="AK464" s="2" t="s">
        <v>1844</v>
      </c>
      <c r="AL464" s="2" t="s">
        <v>120</v>
      </c>
      <c r="AM464" s="2" t="s">
        <v>1844</v>
      </c>
      <c r="AN464" s="2" t="s">
        <v>1844</v>
      </c>
      <c r="AO464" s="2" t="s">
        <v>1857</v>
      </c>
      <c r="AP464" s="2" t="s">
        <v>1857</v>
      </c>
      <c r="AQ464" s="2" t="s">
        <v>1844</v>
      </c>
      <c r="AR464" s="2" t="s">
        <v>1844</v>
      </c>
      <c r="AS464" s="2" t="s">
        <v>1844</v>
      </c>
      <c r="AT464" s="2" t="s">
        <v>1844</v>
      </c>
      <c r="AU464" s="2" t="s">
        <v>1844</v>
      </c>
      <c r="AV464" s="2" t="s">
        <v>1281</v>
      </c>
      <c r="AW464" s="2" t="s">
        <v>5128</v>
      </c>
      <c r="AX464" s="2" t="s">
        <v>1844</v>
      </c>
      <c r="AY464" s="2" t="s">
        <v>1752</v>
      </c>
      <c r="AZ464" s="2" t="s">
        <v>4934</v>
      </c>
      <c r="BA464" s="2" t="s">
        <v>1844</v>
      </c>
      <c r="BB464" s="2" t="s">
        <v>1844</v>
      </c>
      <c r="BC464" s="2" t="s">
        <v>1844</v>
      </c>
      <c r="BD464" s="2" t="s">
        <v>1844</v>
      </c>
      <c r="BE464" s="2" t="s">
        <v>5129</v>
      </c>
      <c r="BF464" s="2" t="s">
        <v>1857</v>
      </c>
      <c r="BG464" s="2" t="s">
        <v>1857</v>
      </c>
      <c r="BH464" s="2" t="s">
        <v>4936</v>
      </c>
      <c r="BI464" s="2" t="s">
        <v>1857</v>
      </c>
      <c r="BJ464" s="2" t="s">
        <v>4935</v>
      </c>
      <c r="BK464" s="2" t="s">
        <v>1844</v>
      </c>
      <c r="BL464" s="2" t="s">
        <v>1015</v>
      </c>
      <c r="BM464" s="2" t="s">
        <v>1844</v>
      </c>
      <c r="BN464" s="2" t="s">
        <v>1844</v>
      </c>
      <c r="BO464" s="2" t="s">
        <v>1844</v>
      </c>
      <c r="BP464" s="2" t="s">
        <v>1844</v>
      </c>
      <c r="BQ464" s="2" t="s">
        <v>1292</v>
      </c>
      <c r="BR464" s="2" t="s">
        <v>1844</v>
      </c>
      <c r="BS464" s="2" t="s">
        <v>1844</v>
      </c>
      <c r="BT464" s="2" t="s">
        <v>5881</v>
      </c>
      <c r="BU464" s="2" t="s">
        <v>1844</v>
      </c>
      <c r="BV464" s="2" t="s">
        <v>1844</v>
      </c>
      <c r="BW464" s="2" t="s">
        <v>1844</v>
      </c>
      <c r="BX464" s="2" t="s">
        <v>1844</v>
      </c>
      <c r="BY464" s="2" t="s">
        <v>1844</v>
      </c>
      <c r="BZ464" s="2" t="s">
        <v>1844</v>
      </c>
      <c r="CA464" s="2" t="s">
        <v>1844</v>
      </c>
      <c r="CB464" s="2" t="s">
        <v>1844</v>
      </c>
      <c r="CC464" s="2" t="s">
        <v>1844</v>
      </c>
      <c r="CD464" s="2" t="s">
        <v>1844</v>
      </c>
      <c r="CE464" s="2" t="s">
        <v>1854</v>
      </c>
      <c r="CF464" s="2" t="s">
        <v>1844</v>
      </c>
      <c r="CG464" s="2" t="s">
        <v>5131</v>
      </c>
      <c r="CH464" s="2" t="s">
        <v>1844</v>
      </c>
      <c r="CI464" s="2" t="s">
        <v>121</v>
      </c>
      <c r="CJ464" s="2" t="s">
        <v>1844</v>
      </c>
      <c r="CK464" s="2" t="s">
        <v>5132</v>
      </c>
      <c r="CL464" s="2" t="s">
        <v>1844</v>
      </c>
      <c r="CM464" s="2" t="s">
        <v>1844</v>
      </c>
      <c r="CN464" s="2" t="s">
        <v>1851</v>
      </c>
      <c r="CO464" s="2" t="s">
        <v>1855</v>
      </c>
      <c r="CP464" s="2" t="s">
        <v>1844</v>
      </c>
      <c r="CQ464" s="2" t="s">
        <v>1844</v>
      </c>
      <c r="CR464" s="2" t="s">
        <v>1847</v>
      </c>
      <c r="CS464" s="2" t="s">
        <v>1844</v>
      </c>
      <c r="CT464" s="2" t="s">
        <v>1844</v>
      </c>
      <c r="CU464" s="2" t="s">
        <v>5133</v>
      </c>
      <c r="CV464" s="2" t="s">
        <v>5134</v>
      </c>
      <c r="CW464" s="3">
        <v>45462</v>
      </c>
      <c r="CX464" s="3">
        <v>45462</v>
      </c>
      <c r="CY464" s="3">
        <v>45462</v>
      </c>
      <c r="CZ464" s="28">
        <v>617013</v>
      </c>
      <c r="DA464" s="4">
        <v>0</v>
      </c>
      <c r="DB464" s="3"/>
      <c r="DC464" s="3"/>
      <c r="DD464" s="3">
        <v>45462</v>
      </c>
      <c r="DE464" s="3">
        <v>45462</v>
      </c>
      <c r="DF464" s="3"/>
      <c r="DG464" s="3">
        <v>45463</v>
      </c>
      <c r="DH464" s="3">
        <v>45462</v>
      </c>
      <c r="DI464" s="3">
        <v>45462</v>
      </c>
      <c r="DJ464" s="3">
        <v>45498</v>
      </c>
      <c r="DK464" s="28">
        <v>0</v>
      </c>
      <c r="DL464" s="3"/>
      <c r="DM464" s="28">
        <v>0</v>
      </c>
      <c r="DN464" s="28">
        <v>0</v>
      </c>
      <c r="DO464" s="3">
        <v>45462</v>
      </c>
      <c r="DP464" s="2" t="s">
        <v>5135</v>
      </c>
      <c r="DQ464" s="28">
        <v>0</v>
      </c>
      <c r="DR464" s="28">
        <v>0</v>
      </c>
      <c r="DS464" s="28">
        <v>0</v>
      </c>
      <c r="DT464" s="28">
        <v>617013</v>
      </c>
      <c r="DU464" s="2" t="s">
        <v>1844</v>
      </c>
    </row>
    <row r="465" spans="1:125" x14ac:dyDescent="0.25">
      <c r="A465" s="2" t="s">
        <v>4928</v>
      </c>
      <c r="B465" s="2" t="s">
        <v>1298</v>
      </c>
      <c r="C465" s="2" t="s">
        <v>365</v>
      </c>
      <c r="D465" s="2" t="s">
        <v>366</v>
      </c>
      <c r="E465" s="2" t="s">
        <v>1715</v>
      </c>
      <c r="F465" s="2" t="s">
        <v>5876</v>
      </c>
      <c r="G465" s="2" t="s">
        <v>10</v>
      </c>
      <c r="H465" s="2" t="s">
        <v>8</v>
      </c>
      <c r="I465" s="2" t="s">
        <v>5121</v>
      </c>
      <c r="J465" s="2" t="s">
        <v>5122</v>
      </c>
      <c r="K465" s="2" t="s">
        <v>1281</v>
      </c>
      <c r="L465" s="2" t="s">
        <v>5123</v>
      </c>
      <c r="M465" s="2" t="s">
        <v>4927</v>
      </c>
      <c r="N465" s="2" t="s">
        <v>1649</v>
      </c>
      <c r="O465" s="2" t="s">
        <v>1913</v>
      </c>
      <c r="P465" s="2" t="s">
        <v>1844</v>
      </c>
      <c r="Q465" s="2" t="s">
        <v>1299</v>
      </c>
      <c r="R465" s="2" t="s">
        <v>1844</v>
      </c>
      <c r="S465" s="2" t="s">
        <v>1844</v>
      </c>
      <c r="T465" s="2" t="s">
        <v>1278</v>
      </c>
      <c r="U465" s="2" t="s">
        <v>1844</v>
      </c>
      <c r="V465" s="2" t="s">
        <v>1844</v>
      </c>
      <c r="W465" s="2" t="s">
        <v>5125</v>
      </c>
      <c r="X465" s="2" t="s">
        <v>5126</v>
      </c>
      <c r="Y465" s="2" t="s">
        <v>1914</v>
      </c>
      <c r="Z465" s="2" t="s">
        <v>1281</v>
      </c>
      <c r="AA465" s="2" t="s">
        <v>1281</v>
      </c>
      <c r="AB465" s="2" t="s">
        <v>5127</v>
      </c>
      <c r="AC465" s="2" t="s">
        <v>1852</v>
      </c>
      <c r="AD465" s="2" t="s">
        <v>1844</v>
      </c>
      <c r="AE465" s="2" t="s">
        <v>1844</v>
      </c>
      <c r="AF465" s="2" t="s">
        <v>1844</v>
      </c>
      <c r="AG465" s="2" t="s">
        <v>1844</v>
      </c>
      <c r="AH465" s="2" t="s">
        <v>1844</v>
      </c>
      <c r="AI465" s="2" t="s">
        <v>1844</v>
      </c>
      <c r="AJ465" s="2" t="s">
        <v>1281</v>
      </c>
      <c r="AK465" s="2" t="s">
        <v>1844</v>
      </c>
      <c r="AL465" s="2" t="s">
        <v>120</v>
      </c>
      <c r="AM465" s="2" t="s">
        <v>1844</v>
      </c>
      <c r="AN465" s="2" t="s">
        <v>1844</v>
      </c>
      <c r="AO465" s="2" t="s">
        <v>1857</v>
      </c>
      <c r="AP465" s="2" t="s">
        <v>1857</v>
      </c>
      <c r="AQ465" s="2" t="s">
        <v>1844</v>
      </c>
      <c r="AR465" s="2" t="s">
        <v>1844</v>
      </c>
      <c r="AS465" s="2" t="s">
        <v>1844</v>
      </c>
      <c r="AT465" s="2" t="s">
        <v>1844</v>
      </c>
      <c r="AU465" s="2" t="s">
        <v>1844</v>
      </c>
      <c r="AV465" s="2" t="s">
        <v>1281</v>
      </c>
      <c r="AW465" s="2" t="s">
        <v>5128</v>
      </c>
      <c r="AX465" s="2" t="s">
        <v>1844</v>
      </c>
      <c r="AY465" s="2" t="s">
        <v>1752</v>
      </c>
      <c r="AZ465" s="2" t="s">
        <v>4008</v>
      </c>
      <c r="BA465" s="2" t="s">
        <v>1844</v>
      </c>
      <c r="BB465" s="2" t="s">
        <v>1844</v>
      </c>
      <c r="BC465" s="2" t="s">
        <v>1844</v>
      </c>
      <c r="BD465" s="2" t="s">
        <v>1844</v>
      </c>
      <c r="BE465" s="2" t="s">
        <v>5129</v>
      </c>
      <c r="BF465" s="2" t="s">
        <v>2190</v>
      </c>
      <c r="BG465" s="2" t="s">
        <v>2190</v>
      </c>
      <c r="BH465" s="2" t="s">
        <v>4929</v>
      </c>
      <c r="BI465" s="2" t="s">
        <v>1857</v>
      </c>
      <c r="BJ465" s="2" t="s">
        <v>2331</v>
      </c>
      <c r="BK465" s="2" t="s">
        <v>1844</v>
      </c>
      <c r="BL465" s="2" t="s">
        <v>1015</v>
      </c>
      <c r="BM465" s="2" t="s">
        <v>1844</v>
      </c>
      <c r="BN465" s="2" t="s">
        <v>1844</v>
      </c>
      <c r="BO465" s="2" t="s">
        <v>1844</v>
      </c>
      <c r="BP465" s="2" t="s">
        <v>1844</v>
      </c>
      <c r="BQ465" s="2" t="s">
        <v>1292</v>
      </c>
      <c r="BR465" s="2" t="s">
        <v>1844</v>
      </c>
      <c r="BS465" s="2" t="s">
        <v>1844</v>
      </c>
      <c r="BT465" s="2" t="s">
        <v>5882</v>
      </c>
      <c r="BU465" s="2" t="s">
        <v>1844</v>
      </c>
      <c r="BV465" s="2" t="s">
        <v>1844</v>
      </c>
      <c r="BW465" s="2" t="s">
        <v>1844</v>
      </c>
      <c r="BX465" s="2" t="s">
        <v>1844</v>
      </c>
      <c r="BY465" s="2" t="s">
        <v>1844</v>
      </c>
      <c r="BZ465" s="2" t="s">
        <v>1844</v>
      </c>
      <c r="CA465" s="2" t="s">
        <v>1844</v>
      </c>
      <c r="CB465" s="2" t="s">
        <v>1844</v>
      </c>
      <c r="CC465" s="2" t="s">
        <v>1844</v>
      </c>
      <c r="CD465" s="2" t="s">
        <v>1844</v>
      </c>
      <c r="CE465" s="2" t="s">
        <v>1854</v>
      </c>
      <c r="CF465" s="2" t="s">
        <v>1844</v>
      </c>
      <c r="CG465" s="2" t="s">
        <v>5131</v>
      </c>
      <c r="CH465" s="2" t="s">
        <v>1844</v>
      </c>
      <c r="CI465" s="2" t="s">
        <v>121</v>
      </c>
      <c r="CJ465" s="2" t="s">
        <v>1844</v>
      </c>
      <c r="CK465" s="2" t="s">
        <v>5132</v>
      </c>
      <c r="CL465" s="2" t="s">
        <v>1844</v>
      </c>
      <c r="CM465" s="2" t="s">
        <v>1844</v>
      </c>
      <c r="CN465" s="2" t="s">
        <v>1851</v>
      </c>
      <c r="CO465" s="2" t="s">
        <v>1855</v>
      </c>
      <c r="CP465" s="2" t="s">
        <v>1844</v>
      </c>
      <c r="CQ465" s="2" t="s">
        <v>1844</v>
      </c>
      <c r="CR465" s="2" t="s">
        <v>1847</v>
      </c>
      <c r="CS465" s="2" t="s">
        <v>1844</v>
      </c>
      <c r="CT465" s="2" t="s">
        <v>1844</v>
      </c>
      <c r="CU465" s="2" t="s">
        <v>5133</v>
      </c>
      <c r="CV465" s="2" t="s">
        <v>5134</v>
      </c>
      <c r="CW465" s="3">
        <v>45461</v>
      </c>
      <c r="CX465" s="3">
        <v>45461</v>
      </c>
      <c r="CY465" s="3">
        <v>45461</v>
      </c>
      <c r="CZ465" s="28">
        <v>223821</v>
      </c>
      <c r="DA465" s="4">
        <v>0</v>
      </c>
      <c r="DB465" s="3"/>
      <c r="DC465" s="3"/>
      <c r="DD465" s="3">
        <v>45461</v>
      </c>
      <c r="DE465" s="3">
        <v>45461</v>
      </c>
      <c r="DF465" s="3"/>
      <c r="DG465" s="3">
        <v>45462</v>
      </c>
      <c r="DH465" s="3">
        <v>45461</v>
      </c>
      <c r="DI465" s="3">
        <v>45461</v>
      </c>
      <c r="DJ465" s="3">
        <v>45498</v>
      </c>
      <c r="DK465" s="28">
        <v>0</v>
      </c>
      <c r="DL465" s="3"/>
      <c r="DM465" s="28">
        <v>0</v>
      </c>
      <c r="DN465" s="28">
        <v>0</v>
      </c>
      <c r="DO465" s="3">
        <v>45461</v>
      </c>
      <c r="DP465" s="2" t="s">
        <v>5135</v>
      </c>
      <c r="DQ465" s="28">
        <v>5510</v>
      </c>
      <c r="DR465" s="28">
        <v>0</v>
      </c>
      <c r="DS465" s="28">
        <v>5510</v>
      </c>
      <c r="DT465" s="28">
        <v>223821</v>
      </c>
      <c r="DU465" s="2" t="s">
        <v>1844</v>
      </c>
    </row>
    <row r="466" spans="1:125" x14ac:dyDescent="0.25">
      <c r="A466" s="2" t="s">
        <v>4723</v>
      </c>
      <c r="B466" s="2" t="s">
        <v>1291</v>
      </c>
      <c r="C466" s="2" t="s">
        <v>152</v>
      </c>
      <c r="D466" s="2" t="s">
        <v>153</v>
      </c>
      <c r="E466" s="2" t="s">
        <v>1687</v>
      </c>
      <c r="F466" s="2" t="s">
        <v>5876</v>
      </c>
      <c r="G466" s="2" t="s">
        <v>10</v>
      </c>
      <c r="H466" s="2" t="s">
        <v>54</v>
      </c>
      <c r="I466" s="2" t="s">
        <v>5121</v>
      </c>
      <c r="J466" s="2" t="s">
        <v>5122</v>
      </c>
      <c r="K466" s="2" t="s">
        <v>1281</v>
      </c>
      <c r="L466" s="2" t="s">
        <v>5123</v>
      </c>
      <c r="M466" s="2" t="s">
        <v>4722</v>
      </c>
      <c r="N466" s="2" t="s">
        <v>1649</v>
      </c>
      <c r="O466" s="2" t="s">
        <v>2176</v>
      </c>
      <c r="P466" s="2" t="s">
        <v>1844</v>
      </c>
      <c r="Q466" s="2" t="s">
        <v>1299</v>
      </c>
      <c r="R466" s="2" t="s">
        <v>1844</v>
      </c>
      <c r="S466" s="2" t="s">
        <v>1883</v>
      </c>
      <c r="T466" s="2" t="s">
        <v>1278</v>
      </c>
      <c r="U466" s="2" t="s">
        <v>1844</v>
      </c>
      <c r="V466" s="2" t="s">
        <v>1844</v>
      </c>
      <c r="W466" s="2" t="s">
        <v>5125</v>
      </c>
      <c r="X466" s="2" t="s">
        <v>5126</v>
      </c>
      <c r="Y466" s="2" t="s">
        <v>1866</v>
      </c>
      <c r="Z466" s="2" t="s">
        <v>1281</v>
      </c>
      <c r="AA466" s="2" t="s">
        <v>1281</v>
      </c>
      <c r="AB466" s="2" t="s">
        <v>5127</v>
      </c>
      <c r="AC466" s="2" t="s">
        <v>1852</v>
      </c>
      <c r="AD466" s="2" t="s">
        <v>1844</v>
      </c>
      <c r="AE466" s="2" t="s">
        <v>1844</v>
      </c>
      <c r="AF466" s="2" t="s">
        <v>1844</v>
      </c>
      <c r="AG466" s="2" t="s">
        <v>1844</v>
      </c>
      <c r="AH466" s="2" t="s">
        <v>1844</v>
      </c>
      <c r="AI466" s="2" t="s">
        <v>1844</v>
      </c>
      <c r="AJ466" s="2" t="s">
        <v>1281</v>
      </c>
      <c r="AK466" s="2" t="s">
        <v>1844</v>
      </c>
      <c r="AL466" s="2" t="s">
        <v>154</v>
      </c>
      <c r="AM466" s="2" t="s">
        <v>1844</v>
      </c>
      <c r="AN466" s="2" t="s">
        <v>1844</v>
      </c>
      <c r="AO466" s="2" t="s">
        <v>1857</v>
      </c>
      <c r="AP466" s="2" t="s">
        <v>1857</v>
      </c>
      <c r="AQ466" s="2" t="s">
        <v>1844</v>
      </c>
      <c r="AR466" s="2" t="s">
        <v>1844</v>
      </c>
      <c r="AS466" s="2" t="s">
        <v>1844</v>
      </c>
      <c r="AT466" s="2" t="s">
        <v>1844</v>
      </c>
      <c r="AU466" s="2" t="s">
        <v>1844</v>
      </c>
      <c r="AV466" s="2" t="s">
        <v>1281</v>
      </c>
      <c r="AW466" s="2" t="s">
        <v>5128</v>
      </c>
      <c r="AX466" s="2" t="s">
        <v>1844</v>
      </c>
      <c r="AY466" s="2" t="s">
        <v>1752</v>
      </c>
      <c r="AZ466" s="2" t="s">
        <v>2090</v>
      </c>
      <c r="BA466" s="2" t="s">
        <v>1844</v>
      </c>
      <c r="BB466" s="2" t="s">
        <v>1844</v>
      </c>
      <c r="BC466" s="2" t="s">
        <v>1844</v>
      </c>
      <c r="BD466" s="2" t="s">
        <v>1844</v>
      </c>
      <c r="BE466" s="2" t="s">
        <v>5129</v>
      </c>
      <c r="BF466" s="2" t="s">
        <v>1905</v>
      </c>
      <c r="BG466" s="2" t="s">
        <v>1905</v>
      </c>
      <c r="BH466" s="2" t="s">
        <v>5883</v>
      </c>
      <c r="BI466" s="2" t="s">
        <v>1857</v>
      </c>
      <c r="BJ466" s="2" t="s">
        <v>1877</v>
      </c>
      <c r="BK466" s="2" t="s">
        <v>1844</v>
      </c>
      <c r="BL466" s="2" t="s">
        <v>1025</v>
      </c>
      <c r="BM466" s="2" t="s">
        <v>1844</v>
      </c>
      <c r="BN466" s="2" t="s">
        <v>1882</v>
      </c>
      <c r="BO466" s="2" t="s">
        <v>1844</v>
      </c>
      <c r="BP466" s="2" t="s">
        <v>1844</v>
      </c>
      <c r="BQ466" s="2" t="s">
        <v>1292</v>
      </c>
      <c r="BR466" s="2" t="s">
        <v>1844</v>
      </c>
      <c r="BS466" s="2" t="s">
        <v>1844</v>
      </c>
      <c r="BT466" s="2" t="s">
        <v>5884</v>
      </c>
      <c r="BU466" s="2" t="s">
        <v>1844</v>
      </c>
      <c r="BV466" s="2" t="s">
        <v>1844</v>
      </c>
      <c r="BW466" s="2" t="s">
        <v>1844</v>
      </c>
      <c r="BX466" s="2" t="s">
        <v>1844</v>
      </c>
      <c r="BY466" s="2" t="s">
        <v>1844</v>
      </c>
      <c r="BZ466" s="2" t="s">
        <v>1844</v>
      </c>
      <c r="CA466" s="2" t="s">
        <v>1844</v>
      </c>
      <c r="CB466" s="2" t="s">
        <v>1844</v>
      </c>
      <c r="CC466" s="2" t="s">
        <v>1844</v>
      </c>
      <c r="CD466" s="2" t="s">
        <v>1844</v>
      </c>
      <c r="CE466" s="2" t="s">
        <v>1854</v>
      </c>
      <c r="CF466" s="2" t="s">
        <v>1844</v>
      </c>
      <c r="CG466" s="2" t="s">
        <v>5131</v>
      </c>
      <c r="CH466" s="2" t="s">
        <v>1844</v>
      </c>
      <c r="CI466" s="2" t="s">
        <v>155</v>
      </c>
      <c r="CJ466" s="2" t="s">
        <v>1844</v>
      </c>
      <c r="CK466" s="2" t="s">
        <v>5132</v>
      </c>
      <c r="CL466" s="2" t="s">
        <v>1844</v>
      </c>
      <c r="CM466" s="2" t="s">
        <v>1844</v>
      </c>
      <c r="CN466" s="2" t="s">
        <v>1851</v>
      </c>
      <c r="CO466" s="2" t="s">
        <v>1855</v>
      </c>
      <c r="CP466" s="2" t="s">
        <v>1844</v>
      </c>
      <c r="CQ466" s="2" t="s">
        <v>1844</v>
      </c>
      <c r="CR466" s="2" t="s">
        <v>1847</v>
      </c>
      <c r="CS466" s="2" t="s">
        <v>1884</v>
      </c>
      <c r="CT466" s="2" t="s">
        <v>1844</v>
      </c>
      <c r="CU466" s="2" t="s">
        <v>5133</v>
      </c>
      <c r="CV466" s="2" t="s">
        <v>5134</v>
      </c>
      <c r="CW466" s="3">
        <v>45422</v>
      </c>
      <c r="CX466" s="3">
        <v>45421</v>
      </c>
      <c r="CY466" s="3">
        <v>45402</v>
      </c>
      <c r="CZ466" s="28">
        <v>6069752</v>
      </c>
      <c r="DA466" s="4">
        <v>0</v>
      </c>
      <c r="DB466" s="3"/>
      <c r="DC466" s="3"/>
      <c r="DD466" s="3">
        <v>45402</v>
      </c>
      <c r="DE466" s="3">
        <v>45401</v>
      </c>
      <c r="DF466" s="3"/>
      <c r="DG466" s="3">
        <v>45450</v>
      </c>
      <c r="DH466" s="3"/>
      <c r="DI466" s="3">
        <v>45402</v>
      </c>
      <c r="DJ466" s="3">
        <v>45498</v>
      </c>
      <c r="DK466" s="28">
        <v>0</v>
      </c>
      <c r="DL466" s="3"/>
      <c r="DM466" s="28">
        <v>0</v>
      </c>
      <c r="DN466" s="28">
        <v>0</v>
      </c>
      <c r="DO466" s="3">
        <v>45421</v>
      </c>
      <c r="DP466" s="2" t="s">
        <v>5135</v>
      </c>
      <c r="DQ466" s="28">
        <v>5994876</v>
      </c>
      <c r="DR466" s="28">
        <v>0</v>
      </c>
      <c r="DS466" s="28">
        <v>5994876</v>
      </c>
      <c r="DT466" s="28">
        <v>6069752</v>
      </c>
      <c r="DU466" s="2" t="s">
        <v>1844</v>
      </c>
    </row>
    <row r="467" spans="1:125" x14ac:dyDescent="0.25">
      <c r="A467" s="2" t="s">
        <v>2228</v>
      </c>
      <c r="B467" s="2" t="s">
        <v>1279</v>
      </c>
      <c r="C467" s="2" t="s">
        <v>183</v>
      </c>
      <c r="D467" s="2" t="s">
        <v>184</v>
      </c>
      <c r="E467" s="2" t="s">
        <v>1353</v>
      </c>
      <c r="F467" s="2" t="s">
        <v>5885</v>
      </c>
      <c r="G467" s="2" t="s">
        <v>10</v>
      </c>
      <c r="H467" s="2" t="s">
        <v>67</v>
      </c>
      <c r="I467" s="2" t="s">
        <v>5121</v>
      </c>
      <c r="J467" s="2" t="s">
        <v>5122</v>
      </c>
      <c r="K467" s="2" t="s">
        <v>1281</v>
      </c>
      <c r="L467" s="2" t="s">
        <v>5139</v>
      </c>
      <c r="M467" s="2" t="s">
        <v>2227</v>
      </c>
      <c r="N467" s="2" t="s">
        <v>1276</v>
      </c>
      <c r="O467" s="2" t="s">
        <v>1887</v>
      </c>
      <c r="P467" s="2" t="s">
        <v>1844</v>
      </c>
      <c r="Q467" s="2" t="s">
        <v>1299</v>
      </c>
      <c r="R467" s="2" t="s">
        <v>1844</v>
      </c>
      <c r="S467" s="2" t="s">
        <v>1844</v>
      </c>
      <c r="T467" s="2" t="s">
        <v>1278</v>
      </c>
      <c r="U467" s="2" t="s">
        <v>1844</v>
      </c>
      <c r="V467" s="2" t="s">
        <v>1844</v>
      </c>
      <c r="W467" s="2" t="s">
        <v>5125</v>
      </c>
      <c r="X467" s="2" t="s">
        <v>5126</v>
      </c>
      <c r="Y467" s="2" t="s">
        <v>1890</v>
      </c>
      <c r="Z467" s="2" t="s">
        <v>1281</v>
      </c>
      <c r="AA467" s="2" t="s">
        <v>1281</v>
      </c>
      <c r="AB467" s="2" t="s">
        <v>5127</v>
      </c>
      <c r="AC467" s="2" t="s">
        <v>1852</v>
      </c>
      <c r="AD467" s="2" t="s">
        <v>1844</v>
      </c>
      <c r="AE467" s="2" t="s">
        <v>1844</v>
      </c>
      <c r="AF467" s="2" t="s">
        <v>1844</v>
      </c>
      <c r="AG467" s="2" t="s">
        <v>1844</v>
      </c>
      <c r="AH467" s="2" t="s">
        <v>1844</v>
      </c>
      <c r="AI467" s="2" t="s">
        <v>1844</v>
      </c>
      <c r="AJ467" s="2" t="s">
        <v>1281</v>
      </c>
      <c r="AK467" s="2" t="s">
        <v>1844</v>
      </c>
      <c r="AL467" s="2" t="s">
        <v>185</v>
      </c>
      <c r="AM467" s="2" t="s">
        <v>1844</v>
      </c>
      <c r="AN467" s="2" t="s">
        <v>1844</v>
      </c>
      <c r="AO467" s="2" t="s">
        <v>1857</v>
      </c>
      <c r="AP467" s="2" t="s">
        <v>1857</v>
      </c>
      <c r="AQ467" s="2" t="s">
        <v>1844</v>
      </c>
      <c r="AR467" s="2" t="s">
        <v>1844</v>
      </c>
      <c r="AS467" s="2" t="s">
        <v>1844</v>
      </c>
      <c r="AT467" s="2" t="s">
        <v>1844</v>
      </c>
      <c r="AU467" s="2" t="s">
        <v>1844</v>
      </c>
      <c r="AV467" s="2" t="s">
        <v>1281</v>
      </c>
      <c r="AW467" s="2" t="s">
        <v>5128</v>
      </c>
      <c r="AX467" s="2" t="s">
        <v>1844</v>
      </c>
      <c r="AY467" s="2" t="s">
        <v>1752</v>
      </c>
      <c r="AZ467" s="2" t="s">
        <v>3828</v>
      </c>
      <c r="BA467" s="2" t="s">
        <v>1844</v>
      </c>
      <c r="BB467" s="2" t="s">
        <v>1844</v>
      </c>
      <c r="BC467" s="2" t="s">
        <v>1844</v>
      </c>
      <c r="BD467" s="2" t="s">
        <v>1844</v>
      </c>
      <c r="BE467" s="2" t="s">
        <v>5129</v>
      </c>
      <c r="BF467" s="2" t="s">
        <v>2166</v>
      </c>
      <c r="BG467" s="2" t="s">
        <v>2230</v>
      </c>
      <c r="BH467" s="2" t="s">
        <v>2231</v>
      </c>
      <c r="BI467" s="2" t="s">
        <v>1857</v>
      </c>
      <c r="BJ467" s="2" t="s">
        <v>2230</v>
      </c>
      <c r="BK467" s="2" t="s">
        <v>1844</v>
      </c>
      <c r="BL467" s="2" t="s">
        <v>1025</v>
      </c>
      <c r="BM467" s="2" t="s">
        <v>1844</v>
      </c>
      <c r="BN467" s="2" t="s">
        <v>1844</v>
      </c>
      <c r="BO467" s="2" t="s">
        <v>1844</v>
      </c>
      <c r="BP467" s="2" t="s">
        <v>1844</v>
      </c>
      <c r="BQ467" s="2" t="s">
        <v>5187</v>
      </c>
      <c r="BR467" s="2" t="s">
        <v>1844</v>
      </c>
      <c r="BS467" s="2" t="s">
        <v>1844</v>
      </c>
      <c r="BT467" s="2" t="s">
        <v>5886</v>
      </c>
      <c r="BU467" s="2" t="s">
        <v>1844</v>
      </c>
      <c r="BV467" s="2" t="s">
        <v>1844</v>
      </c>
      <c r="BW467" s="2" t="s">
        <v>1844</v>
      </c>
      <c r="BX467" s="2" t="s">
        <v>1844</v>
      </c>
      <c r="BY467" s="2" t="s">
        <v>1844</v>
      </c>
      <c r="BZ467" s="2" t="s">
        <v>1844</v>
      </c>
      <c r="CA467" s="2" t="s">
        <v>1844</v>
      </c>
      <c r="CB467" s="2" t="s">
        <v>1853</v>
      </c>
      <c r="CC467" s="2" t="s">
        <v>1844</v>
      </c>
      <c r="CD467" s="2" t="s">
        <v>1844</v>
      </c>
      <c r="CE467" s="2" t="s">
        <v>1854</v>
      </c>
      <c r="CF467" s="2" t="s">
        <v>1844</v>
      </c>
      <c r="CG467" s="2" t="s">
        <v>5131</v>
      </c>
      <c r="CH467" s="2" t="s">
        <v>1844</v>
      </c>
      <c r="CI467" s="2" t="s">
        <v>186</v>
      </c>
      <c r="CJ467" s="2" t="s">
        <v>1844</v>
      </c>
      <c r="CK467" s="2" t="s">
        <v>5132</v>
      </c>
      <c r="CL467" s="2" t="s">
        <v>1844</v>
      </c>
      <c r="CM467" s="2" t="s">
        <v>1844</v>
      </c>
      <c r="CN467" s="2" t="s">
        <v>1851</v>
      </c>
      <c r="CO467" s="2" t="s">
        <v>1855</v>
      </c>
      <c r="CP467" s="2" t="s">
        <v>1844</v>
      </c>
      <c r="CQ467" s="2" t="s">
        <v>1844</v>
      </c>
      <c r="CR467" s="2" t="s">
        <v>1847</v>
      </c>
      <c r="CS467" s="2" t="s">
        <v>1844</v>
      </c>
      <c r="CT467" s="2" t="s">
        <v>1844</v>
      </c>
      <c r="CU467" s="2" t="s">
        <v>5133</v>
      </c>
      <c r="CV467" s="2" t="s">
        <v>5134</v>
      </c>
      <c r="CW467" s="3">
        <v>44676</v>
      </c>
      <c r="CX467" s="3">
        <v>44676</v>
      </c>
      <c r="CY467" s="3">
        <v>44676</v>
      </c>
      <c r="CZ467" s="28">
        <v>2479800</v>
      </c>
      <c r="DA467" s="4">
        <v>0</v>
      </c>
      <c r="DB467" s="3"/>
      <c r="DC467" s="3"/>
      <c r="DD467" s="3">
        <v>44676</v>
      </c>
      <c r="DE467" s="3">
        <v>44676</v>
      </c>
      <c r="DF467" s="3"/>
      <c r="DG467" s="3">
        <v>44678</v>
      </c>
      <c r="DH467" s="3">
        <v>44676</v>
      </c>
      <c r="DI467" s="3">
        <v>44676</v>
      </c>
      <c r="DJ467" s="3">
        <v>45348</v>
      </c>
      <c r="DK467" s="28">
        <v>0</v>
      </c>
      <c r="DL467" s="3"/>
      <c r="DM467" s="28">
        <v>0</v>
      </c>
      <c r="DN467" s="28">
        <v>0</v>
      </c>
      <c r="DO467" s="3">
        <v>44676</v>
      </c>
      <c r="DP467" s="2" t="s">
        <v>5135</v>
      </c>
      <c r="DQ467" s="28">
        <v>1709774</v>
      </c>
      <c r="DR467" s="28">
        <v>0</v>
      </c>
      <c r="DS467" s="28">
        <v>1709774</v>
      </c>
      <c r="DT467" s="28">
        <v>2479800</v>
      </c>
      <c r="DU467" s="2" t="s">
        <v>1844</v>
      </c>
    </row>
    <row r="468" spans="1:125" x14ac:dyDescent="0.25">
      <c r="A468" s="2" t="s">
        <v>2658</v>
      </c>
      <c r="B468" s="2" t="s">
        <v>1298</v>
      </c>
      <c r="C468" s="2" t="s">
        <v>365</v>
      </c>
      <c r="D468" s="2" t="s">
        <v>366</v>
      </c>
      <c r="E468" s="2" t="s">
        <v>1408</v>
      </c>
      <c r="F468" s="2" t="s">
        <v>5887</v>
      </c>
      <c r="G468" s="2" t="s">
        <v>2657</v>
      </c>
      <c r="H468" s="2" t="s">
        <v>67</v>
      </c>
      <c r="I468" s="2" t="s">
        <v>5121</v>
      </c>
      <c r="J468" s="2" t="s">
        <v>5122</v>
      </c>
      <c r="K468" s="2" t="s">
        <v>1281</v>
      </c>
      <c r="L468" s="2" t="s">
        <v>5139</v>
      </c>
      <c r="M468" s="2" t="s">
        <v>2656</v>
      </c>
      <c r="N468" s="2" t="s">
        <v>1276</v>
      </c>
      <c r="O468" s="2" t="s">
        <v>1913</v>
      </c>
      <c r="P468" s="2" t="s">
        <v>1844</v>
      </c>
      <c r="Q468" s="2" t="s">
        <v>1299</v>
      </c>
      <c r="R468" s="2" t="s">
        <v>1844</v>
      </c>
      <c r="S468" s="2" t="s">
        <v>1844</v>
      </c>
      <c r="T468" s="2" t="s">
        <v>1278</v>
      </c>
      <c r="U468" s="2" t="s">
        <v>1844</v>
      </c>
      <c r="V468" s="2" t="s">
        <v>1844</v>
      </c>
      <c r="W468" s="2" t="s">
        <v>5125</v>
      </c>
      <c r="X468" s="2" t="s">
        <v>5126</v>
      </c>
      <c r="Y468" s="2" t="s">
        <v>1914</v>
      </c>
      <c r="Z468" s="2" t="s">
        <v>1281</v>
      </c>
      <c r="AA468" s="2" t="s">
        <v>1281</v>
      </c>
      <c r="AB468" s="2" t="s">
        <v>5127</v>
      </c>
      <c r="AC468" s="2" t="s">
        <v>1852</v>
      </c>
      <c r="AD468" s="2" t="s">
        <v>1844</v>
      </c>
      <c r="AE468" s="2" t="s">
        <v>1844</v>
      </c>
      <c r="AF468" s="2" t="s">
        <v>1844</v>
      </c>
      <c r="AG468" s="2" t="s">
        <v>1844</v>
      </c>
      <c r="AH468" s="2" t="s">
        <v>1844</v>
      </c>
      <c r="AI468" s="2" t="s">
        <v>1844</v>
      </c>
      <c r="AJ468" s="2" t="s">
        <v>1281</v>
      </c>
      <c r="AK468" s="2" t="s">
        <v>1844</v>
      </c>
      <c r="AL468" s="2" t="s">
        <v>120</v>
      </c>
      <c r="AM468" s="2" t="s">
        <v>1844</v>
      </c>
      <c r="AN468" s="2" t="s">
        <v>1844</v>
      </c>
      <c r="AO468" s="2" t="s">
        <v>1857</v>
      </c>
      <c r="AP468" s="2" t="s">
        <v>1857</v>
      </c>
      <c r="AQ468" s="2" t="s">
        <v>1844</v>
      </c>
      <c r="AR468" s="2" t="s">
        <v>1844</v>
      </c>
      <c r="AS468" s="2" t="s">
        <v>1844</v>
      </c>
      <c r="AT468" s="2" t="s">
        <v>1844</v>
      </c>
      <c r="AU468" s="2" t="s">
        <v>1844</v>
      </c>
      <c r="AV468" s="2" t="s">
        <v>1281</v>
      </c>
      <c r="AW468" s="2" t="s">
        <v>5128</v>
      </c>
      <c r="AX468" s="2" t="s">
        <v>1844</v>
      </c>
      <c r="AY468" s="2" t="s">
        <v>1752</v>
      </c>
      <c r="AZ468" s="2" t="s">
        <v>1857</v>
      </c>
      <c r="BA468" s="2" t="s">
        <v>1844</v>
      </c>
      <c r="BB468" s="2" t="s">
        <v>1844</v>
      </c>
      <c r="BC468" s="2" t="s">
        <v>1844</v>
      </c>
      <c r="BD468" s="2" t="s">
        <v>1844</v>
      </c>
      <c r="BE468" s="2" t="s">
        <v>5129</v>
      </c>
      <c r="BF468" s="2" t="s">
        <v>1889</v>
      </c>
      <c r="BG468" s="2" t="s">
        <v>2081</v>
      </c>
      <c r="BH468" s="2" t="s">
        <v>2659</v>
      </c>
      <c r="BI468" s="2" t="s">
        <v>1857</v>
      </c>
      <c r="BJ468" s="2" t="s">
        <v>1857</v>
      </c>
      <c r="BK468" s="2" t="s">
        <v>1844</v>
      </c>
      <c r="BL468" s="2" t="s">
        <v>1025</v>
      </c>
      <c r="BM468" s="2" t="s">
        <v>1844</v>
      </c>
      <c r="BN468" s="2" t="s">
        <v>1844</v>
      </c>
      <c r="BO468" s="2" t="s">
        <v>1844</v>
      </c>
      <c r="BP468" s="2" t="s">
        <v>1844</v>
      </c>
      <c r="BQ468" s="2" t="s">
        <v>5187</v>
      </c>
      <c r="BR468" s="2" t="s">
        <v>1844</v>
      </c>
      <c r="BS468" s="2" t="s">
        <v>1844</v>
      </c>
      <c r="BT468" s="2" t="s">
        <v>5888</v>
      </c>
      <c r="BU468" s="2" t="s">
        <v>1844</v>
      </c>
      <c r="BV468" s="2" t="s">
        <v>1844</v>
      </c>
      <c r="BW468" s="2" t="s">
        <v>1844</v>
      </c>
      <c r="BX468" s="2" t="s">
        <v>1844</v>
      </c>
      <c r="BY468" s="2" t="s">
        <v>1844</v>
      </c>
      <c r="BZ468" s="2" t="s">
        <v>1844</v>
      </c>
      <c r="CA468" s="2" t="s">
        <v>1844</v>
      </c>
      <c r="CB468" s="2" t="s">
        <v>1853</v>
      </c>
      <c r="CC468" s="2" t="s">
        <v>1844</v>
      </c>
      <c r="CD468" s="2" t="s">
        <v>1844</v>
      </c>
      <c r="CE468" s="2" t="s">
        <v>1854</v>
      </c>
      <c r="CF468" s="2" t="s">
        <v>1844</v>
      </c>
      <c r="CG468" s="2" t="s">
        <v>1844</v>
      </c>
      <c r="CH468" s="2" t="s">
        <v>1844</v>
      </c>
      <c r="CI468" s="2" t="s">
        <v>121</v>
      </c>
      <c r="CJ468" s="2" t="s">
        <v>1844</v>
      </c>
      <c r="CK468" s="2" t="s">
        <v>5132</v>
      </c>
      <c r="CL468" s="2" t="s">
        <v>1844</v>
      </c>
      <c r="CM468" s="2" t="s">
        <v>1844</v>
      </c>
      <c r="CN468" s="2" t="s">
        <v>1851</v>
      </c>
      <c r="CO468" s="2" t="s">
        <v>1855</v>
      </c>
      <c r="CP468" s="2" t="s">
        <v>1844</v>
      </c>
      <c r="CQ468" s="2" t="s">
        <v>1844</v>
      </c>
      <c r="CR468" s="2" t="s">
        <v>1847</v>
      </c>
      <c r="CS468" s="2" t="s">
        <v>1844</v>
      </c>
      <c r="CT468" s="2" t="s">
        <v>1844</v>
      </c>
      <c r="CU468" s="2" t="s">
        <v>1844</v>
      </c>
      <c r="CV468" s="2" t="s">
        <v>5134</v>
      </c>
      <c r="CW468" s="3">
        <v>44768</v>
      </c>
      <c r="CX468" s="3"/>
      <c r="CY468" s="3">
        <v>44768</v>
      </c>
      <c r="CZ468" s="28">
        <v>0</v>
      </c>
      <c r="DA468" s="4">
        <v>0</v>
      </c>
      <c r="DB468" s="3"/>
      <c r="DC468" s="3"/>
      <c r="DD468" s="3">
        <v>44768</v>
      </c>
      <c r="DE468" s="3">
        <v>44768</v>
      </c>
      <c r="DF468" s="3"/>
      <c r="DG468" s="3">
        <v>44768</v>
      </c>
      <c r="DH468" s="3"/>
      <c r="DI468" s="3"/>
      <c r="DJ468" s="3">
        <v>45348</v>
      </c>
      <c r="DK468" s="28">
        <v>0</v>
      </c>
      <c r="DL468" s="3"/>
      <c r="DM468" s="28">
        <v>0</v>
      </c>
      <c r="DN468" s="28">
        <v>0</v>
      </c>
      <c r="DO468" s="3">
        <v>44768</v>
      </c>
      <c r="DP468" s="2" t="s">
        <v>5135</v>
      </c>
      <c r="DQ468" s="28">
        <v>0</v>
      </c>
      <c r="DR468" s="28">
        <v>0</v>
      </c>
      <c r="DS468" s="28">
        <v>0</v>
      </c>
      <c r="DT468" s="28">
        <v>0</v>
      </c>
      <c r="DU468" s="2" t="s">
        <v>1844</v>
      </c>
    </row>
    <row r="469" spans="1:125" x14ac:dyDescent="0.25">
      <c r="A469" s="2" t="s">
        <v>2636</v>
      </c>
      <c r="B469" s="2" t="s">
        <v>1291</v>
      </c>
      <c r="C469" s="2" t="s">
        <v>152</v>
      </c>
      <c r="D469" s="2" t="s">
        <v>153</v>
      </c>
      <c r="E469" s="2" t="s">
        <v>1385</v>
      </c>
      <c r="F469" s="2" t="s">
        <v>5889</v>
      </c>
      <c r="G469" s="2" t="s">
        <v>10</v>
      </c>
      <c r="H469" s="2" t="s">
        <v>67</v>
      </c>
      <c r="I469" s="2" t="s">
        <v>5121</v>
      </c>
      <c r="J469" s="2" t="s">
        <v>5122</v>
      </c>
      <c r="K469" s="2" t="s">
        <v>1281</v>
      </c>
      <c r="L469" s="2" t="s">
        <v>5123</v>
      </c>
      <c r="M469" s="2" t="s">
        <v>2635</v>
      </c>
      <c r="N469" s="2" t="s">
        <v>1276</v>
      </c>
      <c r="O469" s="2" t="s">
        <v>2176</v>
      </c>
      <c r="P469" s="2" t="s">
        <v>1844</v>
      </c>
      <c r="Q469" s="2" t="s">
        <v>1296</v>
      </c>
      <c r="R469" s="2" t="s">
        <v>1844</v>
      </c>
      <c r="S469" s="2" t="s">
        <v>1883</v>
      </c>
      <c r="T469" s="2" t="s">
        <v>1278</v>
      </c>
      <c r="U469" s="2" t="s">
        <v>1844</v>
      </c>
      <c r="V469" s="2" t="s">
        <v>1844</v>
      </c>
      <c r="W469" s="2" t="s">
        <v>5125</v>
      </c>
      <c r="X469" s="2" t="s">
        <v>5126</v>
      </c>
      <c r="Y469" s="2" t="s">
        <v>1866</v>
      </c>
      <c r="Z469" s="2" t="s">
        <v>1281</v>
      </c>
      <c r="AA469" s="2" t="s">
        <v>1281</v>
      </c>
      <c r="AB469" s="2" t="s">
        <v>5127</v>
      </c>
      <c r="AC469" s="2" t="s">
        <v>1852</v>
      </c>
      <c r="AD469" s="2" t="s">
        <v>1844</v>
      </c>
      <c r="AE469" s="2" t="s">
        <v>1844</v>
      </c>
      <c r="AF469" s="2" t="s">
        <v>1844</v>
      </c>
      <c r="AG469" s="2" t="s">
        <v>1844</v>
      </c>
      <c r="AH469" s="2" t="s">
        <v>1844</v>
      </c>
      <c r="AI469" s="2" t="s">
        <v>1844</v>
      </c>
      <c r="AJ469" s="2" t="s">
        <v>1281</v>
      </c>
      <c r="AK469" s="2" t="s">
        <v>1844</v>
      </c>
      <c r="AL469" s="2" t="s">
        <v>154</v>
      </c>
      <c r="AM469" s="2" t="s">
        <v>1844</v>
      </c>
      <c r="AN469" s="2" t="s">
        <v>1844</v>
      </c>
      <c r="AO469" s="2" t="s">
        <v>1857</v>
      </c>
      <c r="AP469" s="2" t="s">
        <v>1857</v>
      </c>
      <c r="AQ469" s="2" t="s">
        <v>1844</v>
      </c>
      <c r="AR469" s="2" t="s">
        <v>1844</v>
      </c>
      <c r="AS469" s="2" t="s">
        <v>1844</v>
      </c>
      <c r="AT469" s="2" t="s">
        <v>1844</v>
      </c>
      <c r="AU469" s="2" t="s">
        <v>1844</v>
      </c>
      <c r="AV469" s="2" t="s">
        <v>1281</v>
      </c>
      <c r="AW469" s="2" t="s">
        <v>5128</v>
      </c>
      <c r="AX469" s="2" t="s">
        <v>1844</v>
      </c>
      <c r="AY469" s="2" t="s">
        <v>1752</v>
      </c>
      <c r="AZ469" s="2" t="s">
        <v>1857</v>
      </c>
      <c r="BA469" s="2" t="s">
        <v>1844</v>
      </c>
      <c r="BB469" s="2" t="s">
        <v>1844</v>
      </c>
      <c r="BC469" s="2" t="s">
        <v>1844</v>
      </c>
      <c r="BD469" s="2" t="s">
        <v>1844</v>
      </c>
      <c r="BE469" s="2" t="s">
        <v>5129</v>
      </c>
      <c r="BF469" s="2" t="s">
        <v>1961</v>
      </c>
      <c r="BG469" s="2" t="s">
        <v>1961</v>
      </c>
      <c r="BH469" s="2" t="s">
        <v>2639</v>
      </c>
      <c r="BI469" s="2" t="s">
        <v>1857</v>
      </c>
      <c r="BJ469" s="2" t="s">
        <v>1857</v>
      </c>
      <c r="BK469" s="2" t="s">
        <v>1844</v>
      </c>
      <c r="BL469" s="2" t="s">
        <v>1025</v>
      </c>
      <c r="BM469" s="2" t="s">
        <v>1844</v>
      </c>
      <c r="BN469" s="2" t="s">
        <v>1882</v>
      </c>
      <c r="BO469" s="2" t="s">
        <v>1844</v>
      </c>
      <c r="BP469" s="2" t="s">
        <v>1844</v>
      </c>
      <c r="BQ469" s="2" t="s">
        <v>5187</v>
      </c>
      <c r="BR469" s="2" t="s">
        <v>1844</v>
      </c>
      <c r="BS469" s="2" t="s">
        <v>1844</v>
      </c>
      <c r="BT469" s="2" t="s">
        <v>5890</v>
      </c>
      <c r="BU469" s="2" t="s">
        <v>1844</v>
      </c>
      <c r="BV469" s="2" t="s">
        <v>1844</v>
      </c>
      <c r="BW469" s="2" t="s">
        <v>1844</v>
      </c>
      <c r="BX469" s="2" t="s">
        <v>1844</v>
      </c>
      <c r="BY469" s="2" t="s">
        <v>1844</v>
      </c>
      <c r="BZ469" s="2" t="s">
        <v>1844</v>
      </c>
      <c r="CA469" s="2" t="s">
        <v>1844</v>
      </c>
      <c r="CB469" s="2" t="s">
        <v>1853</v>
      </c>
      <c r="CC469" s="2" t="s">
        <v>1844</v>
      </c>
      <c r="CD469" s="2" t="s">
        <v>1844</v>
      </c>
      <c r="CE469" s="2" t="s">
        <v>1854</v>
      </c>
      <c r="CF469" s="2" t="s">
        <v>1844</v>
      </c>
      <c r="CG469" s="2" t="s">
        <v>5131</v>
      </c>
      <c r="CH469" s="2" t="s">
        <v>1844</v>
      </c>
      <c r="CI469" s="2" t="s">
        <v>155</v>
      </c>
      <c r="CJ469" s="2" t="s">
        <v>1844</v>
      </c>
      <c r="CK469" s="2" t="s">
        <v>5132</v>
      </c>
      <c r="CL469" s="2" t="s">
        <v>1844</v>
      </c>
      <c r="CM469" s="2" t="s">
        <v>1844</v>
      </c>
      <c r="CN469" s="2" t="s">
        <v>1851</v>
      </c>
      <c r="CO469" s="2" t="s">
        <v>1855</v>
      </c>
      <c r="CP469" s="2" t="s">
        <v>1844</v>
      </c>
      <c r="CQ469" s="2" t="s">
        <v>1844</v>
      </c>
      <c r="CR469" s="2" t="s">
        <v>1847</v>
      </c>
      <c r="CS469" s="2" t="s">
        <v>1884</v>
      </c>
      <c r="CT469" s="2" t="s">
        <v>1844</v>
      </c>
      <c r="CU469" s="2" t="s">
        <v>5133</v>
      </c>
      <c r="CV469" s="2" t="s">
        <v>5134</v>
      </c>
      <c r="CW469" s="3">
        <v>44780</v>
      </c>
      <c r="CX469" s="3"/>
      <c r="CY469" s="3">
        <v>44764</v>
      </c>
      <c r="CZ469" s="28">
        <v>10259630</v>
      </c>
      <c r="DA469" s="4">
        <v>0</v>
      </c>
      <c r="DB469" s="3"/>
      <c r="DC469" s="3"/>
      <c r="DD469" s="3">
        <v>44764</v>
      </c>
      <c r="DE469" s="3">
        <v>44764</v>
      </c>
      <c r="DF469" s="3"/>
      <c r="DG469" s="3">
        <v>44780</v>
      </c>
      <c r="DH469" s="3"/>
      <c r="DI469" s="3"/>
      <c r="DJ469" s="3">
        <v>45348</v>
      </c>
      <c r="DK469" s="28">
        <v>0</v>
      </c>
      <c r="DL469" s="3"/>
      <c r="DM469" s="28">
        <v>0</v>
      </c>
      <c r="DN469" s="28">
        <v>0</v>
      </c>
      <c r="DO469" s="3">
        <v>44780</v>
      </c>
      <c r="DP469" s="2" t="s">
        <v>5135</v>
      </c>
      <c r="DQ469" s="28">
        <v>9145</v>
      </c>
      <c r="DR469" s="28">
        <v>0</v>
      </c>
      <c r="DS469" s="28">
        <v>9145</v>
      </c>
      <c r="DT469" s="28">
        <v>10259630</v>
      </c>
      <c r="DU469" s="2" t="s">
        <v>1844</v>
      </c>
    </row>
    <row r="470" spans="1:125" x14ac:dyDescent="0.25">
      <c r="A470" s="2" t="s">
        <v>2945</v>
      </c>
      <c r="B470" s="2" t="s">
        <v>1295</v>
      </c>
      <c r="C470" s="2" t="s">
        <v>51</v>
      </c>
      <c r="D470" s="2" t="s">
        <v>52</v>
      </c>
      <c r="E470" s="2" t="s">
        <v>1448</v>
      </c>
      <c r="F470" s="2" t="s">
        <v>5889</v>
      </c>
      <c r="G470" s="2" t="s">
        <v>10</v>
      </c>
      <c r="H470" s="2" t="s">
        <v>60</v>
      </c>
      <c r="I470" s="2" t="s">
        <v>5121</v>
      </c>
      <c r="J470" s="2" t="s">
        <v>5122</v>
      </c>
      <c r="K470" s="2" t="s">
        <v>1281</v>
      </c>
      <c r="L470" s="2" t="s">
        <v>5148</v>
      </c>
      <c r="M470" s="2" t="s">
        <v>2944</v>
      </c>
      <c r="N470" s="2" t="s">
        <v>1276</v>
      </c>
      <c r="O470" s="2" t="s">
        <v>1870</v>
      </c>
      <c r="P470" s="2" t="s">
        <v>1844</v>
      </c>
      <c r="Q470" s="2" t="s">
        <v>1299</v>
      </c>
      <c r="R470" s="2" t="s">
        <v>1844</v>
      </c>
      <c r="S470" s="2" t="s">
        <v>1875</v>
      </c>
      <c r="T470" s="2" t="s">
        <v>1278</v>
      </c>
      <c r="U470" s="2" t="s">
        <v>1844</v>
      </c>
      <c r="V470" s="2" t="s">
        <v>1844</v>
      </c>
      <c r="W470" s="2" t="s">
        <v>5125</v>
      </c>
      <c r="X470" s="2" t="s">
        <v>5126</v>
      </c>
      <c r="Y470" s="2" t="s">
        <v>1871</v>
      </c>
      <c r="Z470" s="2" t="s">
        <v>1281</v>
      </c>
      <c r="AA470" s="2" t="s">
        <v>1281</v>
      </c>
      <c r="AB470" s="2" t="s">
        <v>5127</v>
      </c>
      <c r="AC470" s="2" t="s">
        <v>1852</v>
      </c>
      <c r="AD470" s="2" t="s">
        <v>1844</v>
      </c>
      <c r="AE470" s="2" t="s">
        <v>1844</v>
      </c>
      <c r="AF470" s="2" t="s">
        <v>1873</v>
      </c>
      <c r="AG470" s="2" t="s">
        <v>1844</v>
      </c>
      <c r="AH470" s="2" t="s">
        <v>1844</v>
      </c>
      <c r="AI470" s="2" t="s">
        <v>1844</v>
      </c>
      <c r="AJ470" s="2" t="s">
        <v>1281</v>
      </c>
      <c r="AK470" s="2" t="s">
        <v>1844</v>
      </c>
      <c r="AL470" s="2" t="s">
        <v>53</v>
      </c>
      <c r="AM470" s="2" t="s">
        <v>1844</v>
      </c>
      <c r="AN470" s="2" t="s">
        <v>1844</v>
      </c>
      <c r="AO470" s="2" t="s">
        <v>1857</v>
      </c>
      <c r="AP470" s="2" t="s">
        <v>1857</v>
      </c>
      <c r="AQ470" s="2" t="s">
        <v>1844</v>
      </c>
      <c r="AR470" s="2" t="s">
        <v>1844</v>
      </c>
      <c r="AS470" s="2" t="s">
        <v>1844</v>
      </c>
      <c r="AT470" s="2" t="s">
        <v>1844</v>
      </c>
      <c r="AU470" s="2" t="s">
        <v>1844</v>
      </c>
      <c r="AV470" s="2" t="s">
        <v>1281</v>
      </c>
      <c r="AW470" s="2" t="s">
        <v>5128</v>
      </c>
      <c r="AX470" s="2" t="s">
        <v>1844</v>
      </c>
      <c r="AY470" s="2" t="s">
        <v>1752</v>
      </c>
      <c r="AZ470" s="2" t="s">
        <v>1857</v>
      </c>
      <c r="BA470" s="2" t="s">
        <v>1844</v>
      </c>
      <c r="BB470" s="2" t="s">
        <v>1844</v>
      </c>
      <c r="BC470" s="2" t="s">
        <v>1844</v>
      </c>
      <c r="BD470" s="2" t="s">
        <v>1844</v>
      </c>
      <c r="BE470" s="2" t="s">
        <v>5129</v>
      </c>
      <c r="BF470" s="2" t="s">
        <v>1857</v>
      </c>
      <c r="BG470" s="2" t="s">
        <v>1857</v>
      </c>
      <c r="BH470" s="2" t="s">
        <v>2946</v>
      </c>
      <c r="BI470" s="2" t="s">
        <v>1857</v>
      </c>
      <c r="BJ470" s="2" t="s">
        <v>1857</v>
      </c>
      <c r="BK470" s="2" t="s">
        <v>1844</v>
      </c>
      <c r="BL470" s="2" t="s">
        <v>1025</v>
      </c>
      <c r="BM470" s="2" t="s">
        <v>1844</v>
      </c>
      <c r="BN470" s="2" t="s">
        <v>1872</v>
      </c>
      <c r="BO470" s="2" t="s">
        <v>1844</v>
      </c>
      <c r="BP470" s="2" t="s">
        <v>1844</v>
      </c>
      <c r="BQ470" s="2" t="s">
        <v>5187</v>
      </c>
      <c r="BR470" s="2" t="s">
        <v>1844</v>
      </c>
      <c r="BS470" s="2" t="s">
        <v>1844</v>
      </c>
      <c r="BT470" s="2" t="s">
        <v>5891</v>
      </c>
      <c r="BU470" s="2" t="s">
        <v>1844</v>
      </c>
      <c r="BV470" s="2" t="s">
        <v>1844</v>
      </c>
      <c r="BW470" s="2" t="s">
        <v>1844</v>
      </c>
      <c r="BX470" s="2" t="s">
        <v>1844</v>
      </c>
      <c r="BY470" s="2" t="s">
        <v>1844</v>
      </c>
      <c r="BZ470" s="2" t="s">
        <v>1844</v>
      </c>
      <c r="CA470" s="2" t="s">
        <v>1844</v>
      </c>
      <c r="CB470" s="2" t="s">
        <v>1853</v>
      </c>
      <c r="CC470" s="2" t="s">
        <v>1844</v>
      </c>
      <c r="CD470" s="2" t="s">
        <v>1844</v>
      </c>
      <c r="CE470" s="2" t="s">
        <v>1854</v>
      </c>
      <c r="CF470" s="2" t="s">
        <v>1844</v>
      </c>
      <c r="CG470" s="2" t="s">
        <v>5131</v>
      </c>
      <c r="CH470" s="2" t="s">
        <v>1844</v>
      </c>
      <c r="CI470" s="2" t="s">
        <v>55</v>
      </c>
      <c r="CJ470" s="2" t="s">
        <v>1844</v>
      </c>
      <c r="CK470" s="2" t="s">
        <v>5132</v>
      </c>
      <c r="CL470" s="2" t="s">
        <v>1844</v>
      </c>
      <c r="CM470" s="2" t="s">
        <v>1844</v>
      </c>
      <c r="CN470" s="2" t="s">
        <v>1851</v>
      </c>
      <c r="CO470" s="2" t="s">
        <v>1855</v>
      </c>
      <c r="CP470" s="2" t="s">
        <v>1844</v>
      </c>
      <c r="CQ470" s="2" t="s">
        <v>1844</v>
      </c>
      <c r="CR470" s="2" t="s">
        <v>1847</v>
      </c>
      <c r="CS470" s="2" t="s">
        <v>1876</v>
      </c>
      <c r="CT470" s="2" t="s">
        <v>1844</v>
      </c>
      <c r="CU470" s="2" t="s">
        <v>5133</v>
      </c>
      <c r="CV470" s="2" t="s">
        <v>5134</v>
      </c>
      <c r="CW470" s="3">
        <v>44851</v>
      </c>
      <c r="CX470" s="3"/>
      <c r="CY470" s="3">
        <v>44851</v>
      </c>
      <c r="CZ470" s="28">
        <v>0</v>
      </c>
      <c r="DA470" s="4">
        <v>0</v>
      </c>
      <c r="DB470" s="3"/>
      <c r="DC470" s="3"/>
      <c r="DD470" s="3">
        <v>44851</v>
      </c>
      <c r="DE470" s="3">
        <v>44851</v>
      </c>
      <c r="DF470" s="3"/>
      <c r="DG470" s="3">
        <v>44852</v>
      </c>
      <c r="DH470" s="3">
        <v>44851</v>
      </c>
      <c r="DI470" s="3"/>
      <c r="DJ470" s="3">
        <v>45348</v>
      </c>
      <c r="DK470" s="28">
        <v>0</v>
      </c>
      <c r="DL470" s="3"/>
      <c r="DM470" s="28">
        <v>0</v>
      </c>
      <c r="DN470" s="28">
        <v>0</v>
      </c>
      <c r="DO470" s="3">
        <v>44851</v>
      </c>
      <c r="DP470" s="2" t="s">
        <v>5135</v>
      </c>
      <c r="DQ470" s="28">
        <v>3334312</v>
      </c>
      <c r="DR470" s="28">
        <v>0</v>
      </c>
      <c r="DS470" s="28">
        <v>3334312</v>
      </c>
      <c r="DT470" s="28">
        <v>0</v>
      </c>
      <c r="DU470" s="2" t="s">
        <v>1844</v>
      </c>
    </row>
    <row r="471" spans="1:125" x14ac:dyDescent="0.25">
      <c r="A471" s="2" t="s">
        <v>3299</v>
      </c>
      <c r="B471" s="2" t="s">
        <v>1291</v>
      </c>
      <c r="C471" s="2" t="s">
        <v>405</v>
      </c>
      <c r="D471" s="2" t="s">
        <v>406</v>
      </c>
      <c r="E471" s="2" t="s">
        <v>1489</v>
      </c>
      <c r="F471" s="2" t="s">
        <v>5892</v>
      </c>
      <c r="G471" s="2" t="s">
        <v>10</v>
      </c>
      <c r="H471" s="2" t="s">
        <v>54</v>
      </c>
      <c r="I471" s="2" t="s">
        <v>5121</v>
      </c>
      <c r="J471" s="2" t="s">
        <v>5122</v>
      </c>
      <c r="K471" s="2" t="s">
        <v>1281</v>
      </c>
      <c r="L471" s="2" t="s">
        <v>5148</v>
      </c>
      <c r="M471" s="2" t="s">
        <v>3298</v>
      </c>
      <c r="N471" s="2" t="s">
        <v>5893</v>
      </c>
      <c r="O471" s="2" t="s">
        <v>1844</v>
      </c>
      <c r="P471" s="2" t="s">
        <v>1844</v>
      </c>
      <c r="Q471" s="2" t="s">
        <v>1296</v>
      </c>
      <c r="R471" s="2" t="s">
        <v>1844</v>
      </c>
      <c r="S471" s="2" t="s">
        <v>1844</v>
      </c>
      <c r="T471" s="2" t="s">
        <v>1278</v>
      </c>
      <c r="U471" s="2" t="s">
        <v>1844</v>
      </c>
      <c r="V471" s="2" t="s">
        <v>1844</v>
      </c>
      <c r="W471" s="2" t="s">
        <v>5125</v>
      </c>
      <c r="X471" s="2" t="s">
        <v>5126</v>
      </c>
      <c r="Y471" s="2" t="s">
        <v>1866</v>
      </c>
      <c r="Z471" s="2" t="s">
        <v>1281</v>
      </c>
      <c r="AA471" s="2" t="s">
        <v>1281</v>
      </c>
      <c r="AB471" s="2" t="s">
        <v>5127</v>
      </c>
      <c r="AC471" s="2" t="s">
        <v>1852</v>
      </c>
      <c r="AD471" s="2" t="s">
        <v>1844</v>
      </c>
      <c r="AE471" s="2" t="s">
        <v>1844</v>
      </c>
      <c r="AF471" s="2" t="s">
        <v>1844</v>
      </c>
      <c r="AG471" s="2" t="s">
        <v>1844</v>
      </c>
      <c r="AH471" s="2" t="s">
        <v>1844</v>
      </c>
      <c r="AI471" s="2" t="s">
        <v>1844</v>
      </c>
      <c r="AJ471" s="2" t="s">
        <v>1281</v>
      </c>
      <c r="AK471" s="2" t="s">
        <v>1844</v>
      </c>
      <c r="AL471" s="2" t="s">
        <v>154</v>
      </c>
      <c r="AM471" s="2" t="s">
        <v>1844</v>
      </c>
      <c r="AN471" s="2" t="s">
        <v>1844</v>
      </c>
      <c r="AO471" s="2" t="s">
        <v>1857</v>
      </c>
      <c r="AP471" s="2" t="s">
        <v>1857</v>
      </c>
      <c r="AQ471" s="2" t="s">
        <v>1844</v>
      </c>
      <c r="AR471" s="2" t="s">
        <v>1844</v>
      </c>
      <c r="AS471" s="2" t="s">
        <v>1844</v>
      </c>
      <c r="AT471" s="2" t="s">
        <v>1844</v>
      </c>
      <c r="AU471" s="2" t="s">
        <v>1844</v>
      </c>
      <c r="AV471" s="2" t="s">
        <v>1281</v>
      </c>
      <c r="AW471" s="2" t="s">
        <v>5128</v>
      </c>
      <c r="AX471" s="2" t="s">
        <v>1844</v>
      </c>
      <c r="AY471" s="2" t="s">
        <v>1752</v>
      </c>
      <c r="AZ471" s="2" t="s">
        <v>1857</v>
      </c>
      <c r="BA471" s="2" t="s">
        <v>1844</v>
      </c>
      <c r="BB471" s="2" t="s">
        <v>1844</v>
      </c>
      <c r="BC471" s="2" t="s">
        <v>1844</v>
      </c>
      <c r="BD471" s="2" t="s">
        <v>1844</v>
      </c>
      <c r="BE471" s="2" t="s">
        <v>5129</v>
      </c>
      <c r="BF471" s="2" t="s">
        <v>1905</v>
      </c>
      <c r="BG471" s="2" t="s">
        <v>1905</v>
      </c>
      <c r="BH471" s="2" t="s">
        <v>3302</v>
      </c>
      <c r="BI471" s="2" t="s">
        <v>1857</v>
      </c>
      <c r="BJ471" s="2" t="s">
        <v>1857</v>
      </c>
      <c r="BK471" s="2" t="s">
        <v>1844</v>
      </c>
      <c r="BL471" s="2" t="s">
        <v>1025</v>
      </c>
      <c r="BM471" s="2" t="s">
        <v>1844</v>
      </c>
      <c r="BN471" s="2" t="s">
        <v>1844</v>
      </c>
      <c r="BO471" s="2" t="s">
        <v>1844</v>
      </c>
      <c r="BP471" s="2" t="s">
        <v>1844</v>
      </c>
      <c r="BQ471" s="2" t="s">
        <v>5187</v>
      </c>
      <c r="BR471" s="2" t="s">
        <v>1844</v>
      </c>
      <c r="BS471" s="2" t="s">
        <v>1844</v>
      </c>
      <c r="BT471" s="2" t="s">
        <v>5894</v>
      </c>
      <c r="BU471" s="2" t="s">
        <v>1844</v>
      </c>
      <c r="BV471" s="2" t="s">
        <v>1844</v>
      </c>
      <c r="BW471" s="2" t="s">
        <v>1844</v>
      </c>
      <c r="BX471" s="2" t="s">
        <v>1844</v>
      </c>
      <c r="BY471" s="2" t="s">
        <v>1844</v>
      </c>
      <c r="BZ471" s="2" t="s">
        <v>1844</v>
      </c>
      <c r="CA471" s="2" t="s">
        <v>1844</v>
      </c>
      <c r="CB471" s="2" t="s">
        <v>1844</v>
      </c>
      <c r="CC471" s="2" t="s">
        <v>1844</v>
      </c>
      <c r="CD471" s="2" t="s">
        <v>1844</v>
      </c>
      <c r="CE471" s="2" t="s">
        <v>1854</v>
      </c>
      <c r="CF471" s="2" t="s">
        <v>1844</v>
      </c>
      <c r="CG471" s="2" t="s">
        <v>5131</v>
      </c>
      <c r="CH471" s="2" t="s">
        <v>1844</v>
      </c>
      <c r="CI471" s="2" t="s">
        <v>155</v>
      </c>
      <c r="CJ471" s="2" t="s">
        <v>1844</v>
      </c>
      <c r="CK471" s="2" t="s">
        <v>5132</v>
      </c>
      <c r="CL471" s="2" t="s">
        <v>1844</v>
      </c>
      <c r="CM471" s="2" t="s">
        <v>1844</v>
      </c>
      <c r="CN471" s="2" t="s">
        <v>1851</v>
      </c>
      <c r="CO471" s="2" t="s">
        <v>1855</v>
      </c>
      <c r="CP471" s="2" t="s">
        <v>1844</v>
      </c>
      <c r="CQ471" s="2" t="s">
        <v>1844</v>
      </c>
      <c r="CR471" s="2" t="s">
        <v>1844</v>
      </c>
      <c r="CS471" s="2" t="s">
        <v>1844</v>
      </c>
      <c r="CT471" s="2" t="s">
        <v>1844</v>
      </c>
      <c r="CU471" s="2" t="s">
        <v>5133</v>
      </c>
      <c r="CV471" s="2" t="s">
        <v>5134</v>
      </c>
      <c r="CW471" s="3">
        <v>44940</v>
      </c>
      <c r="CX471" s="3"/>
      <c r="CY471" s="3">
        <v>44940</v>
      </c>
      <c r="CZ471" s="28">
        <v>0</v>
      </c>
      <c r="DA471" s="4">
        <v>0</v>
      </c>
      <c r="DB471" s="3"/>
      <c r="DC471" s="3"/>
      <c r="DD471" s="3">
        <v>44940</v>
      </c>
      <c r="DE471" s="3">
        <v>44940</v>
      </c>
      <c r="DF471" s="3"/>
      <c r="DG471" s="3">
        <v>44940</v>
      </c>
      <c r="DH471" s="3"/>
      <c r="DI471" s="3"/>
      <c r="DJ471" s="3">
        <v>44958</v>
      </c>
      <c r="DK471" s="28">
        <v>0</v>
      </c>
      <c r="DL471" s="3"/>
      <c r="DM471" s="28">
        <v>0</v>
      </c>
      <c r="DN471" s="28">
        <v>0</v>
      </c>
      <c r="DO471" s="3">
        <v>44940</v>
      </c>
      <c r="DP471" s="2" t="s">
        <v>5135</v>
      </c>
      <c r="DQ471" s="28">
        <v>2110112</v>
      </c>
      <c r="DR471" s="28">
        <v>0</v>
      </c>
      <c r="DS471" s="28">
        <v>2110112</v>
      </c>
      <c r="DT471" s="28">
        <v>0</v>
      </c>
      <c r="DU471" s="2" t="s">
        <v>1844</v>
      </c>
    </row>
    <row r="472" spans="1:125" x14ac:dyDescent="0.25">
      <c r="A472" s="2" t="s">
        <v>2598</v>
      </c>
      <c r="B472" s="2" t="s">
        <v>1291</v>
      </c>
      <c r="C472" s="2" t="s">
        <v>152</v>
      </c>
      <c r="D472" s="2" t="s">
        <v>153</v>
      </c>
      <c r="E472" s="2" t="s">
        <v>1401</v>
      </c>
      <c r="F472" s="2" t="s">
        <v>5895</v>
      </c>
      <c r="G472" s="2" t="s">
        <v>10</v>
      </c>
      <c r="H472" s="2" t="s">
        <v>67</v>
      </c>
      <c r="I472" s="2" t="s">
        <v>5121</v>
      </c>
      <c r="J472" s="2" t="s">
        <v>5122</v>
      </c>
      <c r="K472" s="2" t="s">
        <v>1281</v>
      </c>
      <c r="L472" s="2" t="s">
        <v>5123</v>
      </c>
      <c r="M472" s="2" t="s">
        <v>2597</v>
      </c>
      <c r="N472" s="2" t="s">
        <v>5248</v>
      </c>
      <c r="O472" s="2" t="s">
        <v>2176</v>
      </c>
      <c r="P472" s="2" t="s">
        <v>1844</v>
      </c>
      <c r="Q472" s="2" t="s">
        <v>1296</v>
      </c>
      <c r="R472" s="2" t="s">
        <v>1844</v>
      </c>
      <c r="S472" s="2" t="s">
        <v>1883</v>
      </c>
      <c r="T472" s="2" t="s">
        <v>1278</v>
      </c>
      <c r="U472" s="2" t="s">
        <v>1844</v>
      </c>
      <c r="V472" s="2" t="s">
        <v>1844</v>
      </c>
      <c r="W472" s="2" t="s">
        <v>5125</v>
      </c>
      <c r="X472" s="2" t="s">
        <v>5126</v>
      </c>
      <c r="Y472" s="2" t="s">
        <v>1866</v>
      </c>
      <c r="Z472" s="2" t="s">
        <v>1281</v>
      </c>
      <c r="AA472" s="2" t="s">
        <v>1281</v>
      </c>
      <c r="AB472" s="2" t="s">
        <v>5127</v>
      </c>
      <c r="AC472" s="2" t="s">
        <v>1852</v>
      </c>
      <c r="AD472" s="2" t="s">
        <v>1844</v>
      </c>
      <c r="AE472" s="2" t="s">
        <v>1844</v>
      </c>
      <c r="AF472" s="2" t="s">
        <v>1844</v>
      </c>
      <c r="AG472" s="2" t="s">
        <v>1844</v>
      </c>
      <c r="AH472" s="2" t="s">
        <v>1844</v>
      </c>
      <c r="AI472" s="2" t="s">
        <v>1844</v>
      </c>
      <c r="AJ472" s="2" t="s">
        <v>1281</v>
      </c>
      <c r="AK472" s="2" t="s">
        <v>1844</v>
      </c>
      <c r="AL472" s="2" t="s">
        <v>154</v>
      </c>
      <c r="AM472" s="2" t="s">
        <v>1844</v>
      </c>
      <c r="AN472" s="2" t="s">
        <v>1844</v>
      </c>
      <c r="AO472" s="2" t="s">
        <v>1857</v>
      </c>
      <c r="AP472" s="2" t="s">
        <v>1857</v>
      </c>
      <c r="AQ472" s="2" t="s">
        <v>1844</v>
      </c>
      <c r="AR472" s="2" t="s">
        <v>1844</v>
      </c>
      <c r="AS472" s="2" t="s">
        <v>1844</v>
      </c>
      <c r="AT472" s="2" t="s">
        <v>1844</v>
      </c>
      <c r="AU472" s="2" t="s">
        <v>1844</v>
      </c>
      <c r="AV472" s="2" t="s">
        <v>1281</v>
      </c>
      <c r="AW472" s="2" t="s">
        <v>5128</v>
      </c>
      <c r="AX472" s="2" t="s">
        <v>1844</v>
      </c>
      <c r="AY472" s="2" t="s">
        <v>1752</v>
      </c>
      <c r="AZ472" s="2" t="s">
        <v>1857</v>
      </c>
      <c r="BA472" s="2" t="s">
        <v>1844</v>
      </c>
      <c r="BB472" s="2" t="s">
        <v>1844</v>
      </c>
      <c r="BC472" s="2" t="s">
        <v>1844</v>
      </c>
      <c r="BD472" s="2" t="s">
        <v>1844</v>
      </c>
      <c r="BE472" s="2" t="s">
        <v>5129</v>
      </c>
      <c r="BF472" s="2" t="s">
        <v>1961</v>
      </c>
      <c r="BG472" s="2" t="s">
        <v>1961</v>
      </c>
      <c r="BH472" s="2" t="s">
        <v>5896</v>
      </c>
      <c r="BI472" s="2" t="s">
        <v>1857</v>
      </c>
      <c r="BJ472" s="2" t="s">
        <v>1857</v>
      </c>
      <c r="BK472" s="2" t="s">
        <v>1844</v>
      </c>
      <c r="BL472" s="2" t="s">
        <v>1025</v>
      </c>
      <c r="BM472" s="2" t="s">
        <v>1844</v>
      </c>
      <c r="BN472" s="2" t="s">
        <v>1882</v>
      </c>
      <c r="BO472" s="2" t="s">
        <v>1844</v>
      </c>
      <c r="BP472" s="2" t="s">
        <v>1844</v>
      </c>
      <c r="BQ472" s="2" t="s">
        <v>5187</v>
      </c>
      <c r="BR472" s="2" t="s">
        <v>1844</v>
      </c>
      <c r="BS472" s="2" t="s">
        <v>1844</v>
      </c>
      <c r="BT472" s="2" t="s">
        <v>5897</v>
      </c>
      <c r="BU472" s="2" t="s">
        <v>1844</v>
      </c>
      <c r="BV472" s="2" t="s">
        <v>1844</v>
      </c>
      <c r="BW472" s="2" t="s">
        <v>1844</v>
      </c>
      <c r="BX472" s="2" t="s">
        <v>1844</v>
      </c>
      <c r="BY472" s="2" t="s">
        <v>1844</v>
      </c>
      <c r="BZ472" s="2" t="s">
        <v>1844</v>
      </c>
      <c r="CA472" s="2" t="s">
        <v>1844</v>
      </c>
      <c r="CB472" s="2" t="s">
        <v>1853</v>
      </c>
      <c r="CC472" s="2" t="s">
        <v>1844</v>
      </c>
      <c r="CD472" s="2" t="s">
        <v>1844</v>
      </c>
      <c r="CE472" s="2" t="s">
        <v>1854</v>
      </c>
      <c r="CF472" s="2" t="s">
        <v>1844</v>
      </c>
      <c r="CG472" s="2" t="s">
        <v>5131</v>
      </c>
      <c r="CH472" s="2" t="s">
        <v>1844</v>
      </c>
      <c r="CI472" s="2" t="s">
        <v>155</v>
      </c>
      <c r="CJ472" s="2" t="s">
        <v>1844</v>
      </c>
      <c r="CK472" s="2" t="s">
        <v>5132</v>
      </c>
      <c r="CL472" s="2" t="s">
        <v>1844</v>
      </c>
      <c r="CM472" s="2" t="s">
        <v>1844</v>
      </c>
      <c r="CN472" s="2" t="s">
        <v>1851</v>
      </c>
      <c r="CO472" s="2" t="s">
        <v>1855</v>
      </c>
      <c r="CP472" s="2" t="s">
        <v>1844</v>
      </c>
      <c r="CQ472" s="2" t="s">
        <v>1844</v>
      </c>
      <c r="CR472" s="2" t="s">
        <v>1847</v>
      </c>
      <c r="CS472" s="2" t="s">
        <v>1884</v>
      </c>
      <c r="CT472" s="2" t="s">
        <v>1844</v>
      </c>
      <c r="CU472" s="2" t="s">
        <v>5133</v>
      </c>
      <c r="CV472" s="2" t="s">
        <v>5134</v>
      </c>
      <c r="CW472" s="3">
        <v>44755</v>
      </c>
      <c r="CX472" s="3"/>
      <c r="CY472" s="3">
        <v>44755</v>
      </c>
      <c r="CZ472" s="28">
        <v>0</v>
      </c>
      <c r="DA472" s="4">
        <v>0</v>
      </c>
      <c r="DB472" s="3"/>
      <c r="DC472" s="3"/>
      <c r="DD472" s="3">
        <v>44755</v>
      </c>
      <c r="DE472" s="3">
        <v>44755</v>
      </c>
      <c r="DF472" s="3"/>
      <c r="DG472" s="3">
        <v>44755</v>
      </c>
      <c r="DH472" s="3"/>
      <c r="DI472" s="3"/>
      <c r="DJ472" s="3">
        <v>45348</v>
      </c>
      <c r="DK472" s="28">
        <v>0</v>
      </c>
      <c r="DL472" s="3"/>
      <c r="DM472" s="28">
        <v>0</v>
      </c>
      <c r="DN472" s="28">
        <v>0</v>
      </c>
      <c r="DO472" s="3">
        <v>44755</v>
      </c>
      <c r="DP472" s="2" t="s">
        <v>5135</v>
      </c>
      <c r="DQ472" s="28">
        <v>0</v>
      </c>
      <c r="DR472" s="28">
        <v>0</v>
      </c>
      <c r="DS472" s="28">
        <v>0</v>
      </c>
      <c r="DT472" s="28">
        <v>0</v>
      </c>
      <c r="DU472" s="2" t="s">
        <v>1844</v>
      </c>
    </row>
    <row r="473" spans="1:125" x14ac:dyDescent="0.25">
      <c r="A473" s="2" t="s">
        <v>4141</v>
      </c>
      <c r="B473" s="2" t="s">
        <v>1291</v>
      </c>
      <c r="C473" s="2" t="s">
        <v>405</v>
      </c>
      <c r="D473" s="2" t="s">
        <v>406</v>
      </c>
      <c r="E473" s="2" t="s">
        <v>1599</v>
      </c>
      <c r="F473" s="2" t="s">
        <v>5898</v>
      </c>
      <c r="G473" s="2" t="s">
        <v>10</v>
      </c>
      <c r="H473" s="2" t="s">
        <v>8</v>
      </c>
      <c r="I473" s="2" t="s">
        <v>5121</v>
      </c>
      <c r="J473" s="2" t="s">
        <v>5122</v>
      </c>
      <c r="K473" s="2" t="s">
        <v>1281</v>
      </c>
      <c r="L473" s="2" t="s">
        <v>5139</v>
      </c>
      <c r="M473" s="2" t="s">
        <v>4140</v>
      </c>
      <c r="N473" s="2" t="s">
        <v>5899</v>
      </c>
      <c r="O473" s="2" t="s">
        <v>1844</v>
      </c>
      <c r="P473" s="2" t="s">
        <v>1844</v>
      </c>
      <c r="Q473" s="2" t="s">
        <v>1296</v>
      </c>
      <c r="R473" s="2" t="s">
        <v>1844</v>
      </c>
      <c r="S473" s="2" t="s">
        <v>1844</v>
      </c>
      <c r="T473" s="2" t="s">
        <v>1278</v>
      </c>
      <c r="U473" s="2" t="s">
        <v>1844</v>
      </c>
      <c r="V473" s="2" t="s">
        <v>1844</v>
      </c>
      <c r="W473" s="2" t="s">
        <v>5125</v>
      </c>
      <c r="X473" s="2" t="s">
        <v>5126</v>
      </c>
      <c r="Y473" s="2" t="s">
        <v>1866</v>
      </c>
      <c r="Z473" s="2" t="s">
        <v>1281</v>
      </c>
      <c r="AA473" s="2" t="s">
        <v>1281</v>
      </c>
      <c r="AB473" s="2" t="s">
        <v>5127</v>
      </c>
      <c r="AC473" s="2" t="s">
        <v>1852</v>
      </c>
      <c r="AD473" s="2" t="s">
        <v>1844</v>
      </c>
      <c r="AE473" s="2" t="s">
        <v>1844</v>
      </c>
      <c r="AF473" s="2" t="s">
        <v>1844</v>
      </c>
      <c r="AG473" s="2" t="s">
        <v>1844</v>
      </c>
      <c r="AH473" s="2" t="s">
        <v>1844</v>
      </c>
      <c r="AI473" s="2" t="s">
        <v>1844</v>
      </c>
      <c r="AJ473" s="2" t="s">
        <v>1281</v>
      </c>
      <c r="AK473" s="2" t="s">
        <v>1844</v>
      </c>
      <c r="AL473" s="2" t="s">
        <v>154</v>
      </c>
      <c r="AM473" s="2" t="s">
        <v>1844</v>
      </c>
      <c r="AN473" s="2" t="s">
        <v>1844</v>
      </c>
      <c r="AO473" s="2" t="s">
        <v>1857</v>
      </c>
      <c r="AP473" s="2" t="s">
        <v>1857</v>
      </c>
      <c r="AQ473" s="2" t="s">
        <v>1844</v>
      </c>
      <c r="AR473" s="2" t="s">
        <v>1844</v>
      </c>
      <c r="AS473" s="2" t="s">
        <v>1844</v>
      </c>
      <c r="AT473" s="2" t="s">
        <v>1844</v>
      </c>
      <c r="AU473" s="2" t="s">
        <v>1844</v>
      </c>
      <c r="AV473" s="2" t="s">
        <v>1281</v>
      </c>
      <c r="AW473" s="2" t="s">
        <v>5128</v>
      </c>
      <c r="AX473" s="2" t="s">
        <v>1844</v>
      </c>
      <c r="AY473" s="2" t="s">
        <v>1752</v>
      </c>
      <c r="AZ473" s="2" t="s">
        <v>1857</v>
      </c>
      <c r="BA473" s="2" t="s">
        <v>1844</v>
      </c>
      <c r="BB473" s="2" t="s">
        <v>1844</v>
      </c>
      <c r="BC473" s="2" t="s">
        <v>1844</v>
      </c>
      <c r="BD473" s="2" t="s">
        <v>1844</v>
      </c>
      <c r="BE473" s="2" t="s">
        <v>5129</v>
      </c>
      <c r="BF473" s="2" t="s">
        <v>2190</v>
      </c>
      <c r="BG473" s="2" t="s">
        <v>2190</v>
      </c>
      <c r="BH473" s="2" t="s">
        <v>5900</v>
      </c>
      <c r="BI473" s="2" t="s">
        <v>1857</v>
      </c>
      <c r="BJ473" s="2" t="s">
        <v>1857</v>
      </c>
      <c r="BK473" s="2" t="s">
        <v>1844</v>
      </c>
      <c r="BL473" s="2" t="s">
        <v>1025</v>
      </c>
      <c r="BM473" s="2" t="s">
        <v>1844</v>
      </c>
      <c r="BN473" s="2" t="s">
        <v>1844</v>
      </c>
      <c r="BO473" s="2" t="s">
        <v>1844</v>
      </c>
      <c r="BP473" s="2" t="s">
        <v>1844</v>
      </c>
      <c r="BQ473" s="2" t="s">
        <v>5187</v>
      </c>
      <c r="BR473" s="2" t="s">
        <v>1844</v>
      </c>
      <c r="BS473" s="2" t="s">
        <v>1844</v>
      </c>
      <c r="BT473" s="2" t="s">
        <v>5901</v>
      </c>
      <c r="BU473" s="2" t="s">
        <v>1844</v>
      </c>
      <c r="BV473" s="2" t="s">
        <v>1844</v>
      </c>
      <c r="BW473" s="2" t="s">
        <v>1844</v>
      </c>
      <c r="BX473" s="2" t="s">
        <v>1844</v>
      </c>
      <c r="BY473" s="2" t="s">
        <v>1844</v>
      </c>
      <c r="BZ473" s="2" t="s">
        <v>1844</v>
      </c>
      <c r="CA473" s="2" t="s">
        <v>1844</v>
      </c>
      <c r="CB473" s="2" t="s">
        <v>1844</v>
      </c>
      <c r="CC473" s="2" t="s">
        <v>1844</v>
      </c>
      <c r="CD473" s="2" t="s">
        <v>1844</v>
      </c>
      <c r="CE473" s="2" t="s">
        <v>1854</v>
      </c>
      <c r="CF473" s="2" t="s">
        <v>1844</v>
      </c>
      <c r="CG473" s="2" t="s">
        <v>5131</v>
      </c>
      <c r="CH473" s="2" t="s">
        <v>1844</v>
      </c>
      <c r="CI473" s="2" t="s">
        <v>155</v>
      </c>
      <c r="CJ473" s="2" t="s">
        <v>1844</v>
      </c>
      <c r="CK473" s="2" t="s">
        <v>5132</v>
      </c>
      <c r="CL473" s="2" t="s">
        <v>1844</v>
      </c>
      <c r="CM473" s="2" t="s">
        <v>1844</v>
      </c>
      <c r="CN473" s="2" t="s">
        <v>1851</v>
      </c>
      <c r="CO473" s="2" t="s">
        <v>1855</v>
      </c>
      <c r="CP473" s="2" t="s">
        <v>1844</v>
      </c>
      <c r="CQ473" s="2" t="s">
        <v>1844</v>
      </c>
      <c r="CR473" s="2" t="s">
        <v>1844</v>
      </c>
      <c r="CS473" s="2" t="s">
        <v>1844</v>
      </c>
      <c r="CT473" s="2" t="s">
        <v>1844</v>
      </c>
      <c r="CU473" s="2" t="s">
        <v>5133</v>
      </c>
      <c r="CV473" s="2" t="s">
        <v>5134</v>
      </c>
      <c r="CW473" s="3">
        <v>45164</v>
      </c>
      <c r="CX473" s="3"/>
      <c r="CY473" s="3">
        <v>45164</v>
      </c>
      <c r="CZ473" s="28">
        <v>0</v>
      </c>
      <c r="DA473" s="4">
        <v>0</v>
      </c>
      <c r="DB473" s="3"/>
      <c r="DC473" s="3"/>
      <c r="DD473" s="3">
        <v>45164</v>
      </c>
      <c r="DE473" s="3">
        <v>45163</v>
      </c>
      <c r="DF473" s="3"/>
      <c r="DG473" s="3">
        <v>45172</v>
      </c>
      <c r="DH473" s="3"/>
      <c r="DI473" s="3"/>
      <c r="DJ473" s="3">
        <v>45200</v>
      </c>
      <c r="DK473" s="28">
        <v>0</v>
      </c>
      <c r="DL473" s="3"/>
      <c r="DM473" s="28">
        <v>0</v>
      </c>
      <c r="DN473" s="28">
        <v>0</v>
      </c>
      <c r="DO473" s="3">
        <v>45164</v>
      </c>
      <c r="DP473" s="2" t="s">
        <v>5135</v>
      </c>
      <c r="DQ473" s="28">
        <v>0</v>
      </c>
      <c r="DR473" s="28">
        <v>0</v>
      </c>
      <c r="DS473" s="28">
        <v>0</v>
      </c>
      <c r="DT473" s="28">
        <v>0</v>
      </c>
      <c r="DU473" s="2" t="s">
        <v>1844</v>
      </c>
    </row>
    <row r="474" spans="1:125" x14ac:dyDescent="0.25">
      <c r="A474" s="2" t="s">
        <v>4019</v>
      </c>
      <c r="B474" s="2" t="s">
        <v>1291</v>
      </c>
      <c r="C474" s="2" t="s">
        <v>405</v>
      </c>
      <c r="D474" s="2" t="s">
        <v>406</v>
      </c>
      <c r="E474" s="2" t="s">
        <v>1586</v>
      </c>
      <c r="F474" s="2" t="s">
        <v>5898</v>
      </c>
      <c r="G474" s="2" t="s">
        <v>10</v>
      </c>
      <c r="H474" s="2" t="s">
        <v>8</v>
      </c>
      <c r="I474" s="2" t="s">
        <v>5121</v>
      </c>
      <c r="J474" s="2" t="s">
        <v>5122</v>
      </c>
      <c r="K474" s="2" t="s">
        <v>1281</v>
      </c>
      <c r="L474" s="2" t="s">
        <v>5139</v>
      </c>
      <c r="M474" s="2" t="s">
        <v>4018</v>
      </c>
      <c r="N474" s="2" t="s">
        <v>5902</v>
      </c>
      <c r="O474" s="2" t="s">
        <v>1844</v>
      </c>
      <c r="P474" s="2" t="s">
        <v>1844</v>
      </c>
      <c r="Q474" s="2" t="s">
        <v>1299</v>
      </c>
      <c r="R474" s="2" t="s">
        <v>1844</v>
      </c>
      <c r="S474" s="2" t="s">
        <v>1844</v>
      </c>
      <c r="T474" s="2" t="s">
        <v>1278</v>
      </c>
      <c r="U474" s="2" t="s">
        <v>1844</v>
      </c>
      <c r="V474" s="2" t="s">
        <v>1844</v>
      </c>
      <c r="W474" s="2" t="s">
        <v>5125</v>
      </c>
      <c r="X474" s="2" t="s">
        <v>5126</v>
      </c>
      <c r="Y474" s="2" t="s">
        <v>1866</v>
      </c>
      <c r="Z474" s="2" t="s">
        <v>1281</v>
      </c>
      <c r="AA474" s="2" t="s">
        <v>1281</v>
      </c>
      <c r="AB474" s="2" t="s">
        <v>5127</v>
      </c>
      <c r="AC474" s="2" t="s">
        <v>1852</v>
      </c>
      <c r="AD474" s="2" t="s">
        <v>1844</v>
      </c>
      <c r="AE474" s="2" t="s">
        <v>1844</v>
      </c>
      <c r="AF474" s="2" t="s">
        <v>1844</v>
      </c>
      <c r="AG474" s="2" t="s">
        <v>1844</v>
      </c>
      <c r="AH474" s="2" t="s">
        <v>1844</v>
      </c>
      <c r="AI474" s="2" t="s">
        <v>1844</v>
      </c>
      <c r="AJ474" s="2" t="s">
        <v>1281</v>
      </c>
      <c r="AK474" s="2" t="s">
        <v>1844</v>
      </c>
      <c r="AL474" s="2" t="s">
        <v>154</v>
      </c>
      <c r="AM474" s="2" t="s">
        <v>1844</v>
      </c>
      <c r="AN474" s="2" t="s">
        <v>1844</v>
      </c>
      <c r="AO474" s="2" t="s">
        <v>1857</v>
      </c>
      <c r="AP474" s="2" t="s">
        <v>1857</v>
      </c>
      <c r="AQ474" s="2" t="s">
        <v>1844</v>
      </c>
      <c r="AR474" s="2" t="s">
        <v>1844</v>
      </c>
      <c r="AS474" s="2" t="s">
        <v>1844</v>
      </c>
      <c r="AT474" s="2" t="s">
        <v>1844</v>
      </c>
      <c r="AU474" s="2" t="s">
        <v>1844</v>
      </c>
      <c r="AV474" s="2" t="s">
        <v>1281</v>
      </c>
      <c r="AW474" s="2" t="s">
        <v>5128</v>
      </c>
      <c r="AX474" s="2" t="s">
        <v>1844</v>
      </c>
      <c r="AY474" s="2" t="s">
        <v>1752</v>
      </c>
      <c r="AZ474" s="2" t="s">
        <v>1857</v>
      </c>
      <c r="BA474" s="2" t="s">
        <v>1844</v>
      </c>
      <c r="BB474" s="2" t="s">
        <v>1844</v>
      </c>
      <c r="BC474" s="2" t="s">
        <v>1844</v>
      </c>
      <c r="BD474" s="2" t="s">
        <v>1844</v>
      </c>
      <c r="BE474" s="2" t="s">
        <v>5129</v>
      </c>
      <c r="BF474" s="2" t="s">
        <v>1905</v>
      </c>
      <c r="BG474" s="2" t="s">
        <v>1905</v>
      </c>
      <c r="BH474" s="2" t="s">
        <v>5903</v>
      </c>
      <c r="BI474" s="2" t="s">
        <v>1857</v>
      </c>
      <c r="BJ474" s="2" t="s">
        <v>1857</v>
      </c>
      <c r="BK474" s="2" t="s">
        <v>1844</v>
      </c>
      <c r="BL474" s="2" t="s">
        <v>1025</v>
      </c>
      <c r="BM474" s="2" t="s">
        <v>1844</v>
      </c>
      <c r="BN474" s="2" t="s">
        <v>1844</v>
      </c>
      <c r="BO474" s="2" t="s">
        <v>1844</v>
      </c>
      <c r="BP474" s="2" t="s">
        <v>1844</v>
      </c>
      <c r="BQ474" s="2" t="s">
        <v>5187</v>
      </c>
      <c r="BR474" s="2" t="s">
        <v>1844</v>
      </c>
      <c r="BS474" s="2" t="s">
        <v>1844</v>
      </c>
      <c r="BT474" s="2" t="s">
        <v>5904</v>
      </c>
      <c r="BU474" s="2" t="s">
        <v>1844</v>
      </c>
      <c r="BV474" s="2" t="s">
        <v>1844</v>
      </c>
      <c r="BW474" s="2" t="s">
        <v>1844</v>
      </c>
      <c r="BX474" s="2" t="s">
        <v>1844</v>
      </c>
      <c r="BY474" s="2" t="s">
        <v>1844</v>
      </c>
      <c r="BZ474" s="2" t="s">
        <v>1844</v>
      </c>
      <c r="CA474" s="2" t="s">
        <v>1844</v>
      </c>
      <c r="CB474" s="2" t="s">
        <v>1844</v>
      </c>
      <c r="CC474" s="2" t="s">
        <v>1844</v>
      </c>
      <c r="CD474" s="2" t="s">
        <v>1844</v>
      </c>
      <c r="CE474" s="2" t="s">
        <v>1854</v>
      </c>
      <c r="CF474" s="2" t="s">
        <v>1844</v>
      </c>
      <c r="CG474" s="2" t="s">
        <v>5131</v>
      </c>
      <c r="CH474" s="2" t="s">
        <v>1844</v>
      </c>
      <c r="CI474" s="2" t="s">
        <v>155</v>
      </c>
      <c r="CJ474" s="2" t="s">
        <v>1844</v>
      </c>
      <c r="CK474" s="2" t="s">
        <v>5132</v>
      </c>
      <c r="CL474" s="2" t="s">
        <v>1844</v>
      </c>
      <c r="CM474" s="2" t="s">
        <v>1844</v>
      </c>
      <c r="CN474" s="2" t="s">
        <v>1851</v>
      </c>
      <c r="CO474" s="2" t="s">
        <v>1855</v>
      </c>
      <c r="CP474" s="2" t="s">
        <v>1844</v>
      </c>
      <c r="CQ474" s="2" t="s">
        <v>1844</v>
      </c>
      <c r="CR474" s="2" t="s">
        <v>1844</v>
      </c>
      <c r="CS474" s="2" t="s">
        <v>1844</v>
      </c>
      <c r="CT474" s="2" t="s">
        <v>1844</v>
      </c>
      <c r="CU474" s="2" t="s">
        <v>5133</v>
      </c>
      <c r="CV474" s="2" t="s">
        <v>5134</v>
      </c>
      <c r="CW474" s="3">
        <v>45138</v>
      </c>
      <c r="CX474" s="3"/>
      <c r="CY474" s="3">
        <v>45138</v>
      </c>
      <c r="CZ474" s="28">
        <v>0</v>
      </c>
      <c r="DA474" s="4">
        <v>0</v>
      </c>
      <c r="DB474" s="3"/>
      <c r="DC474" s="3"/>
      <c r="DD474" s="3">
        <v>45138</v>
      </c>
      <c r="DE474" s="3">
        <v>45136</v>
      </c>
      <c r="DF474" s="3"/>
      <c r="DG474" s="3">
        <v>45138</v>
      </c>
      <c r="DH474" s="3">
        <v>45136</v>
      </c>
      <c r="DI474" s="3"/>
      <c r="DJ474" s="3">
        <v>45170</v>
      </c>
      <c r="DK474" s="28">
        <v>0</v>
      </c>
      <c r="DL474" s="3"/>
      <c r="DM474" s="28">
        <v>0</v>
      </c>
      <c r="DN474" s="28">
        <v>0</v>
      </c>
      <c r="DO474" s="3">
        <v>45138</v>
      </c>
      <c r="DP474" s="2" t="s">
        <v>5135</v>
      </c>
      <c r="DQ474" s="28">
        <v>0</v>
      </c>
      <c r="DR474" s="28">
        <v>0</v>
      </c>
      <c r="DS474" s="28">
        <v>0</v>
      </c>
      <c r="DT474" s="28">
        <v>0</v>
      </c>
      <c r="DU474" s="2" t="s">
        <v>1844</v>
      </c>
    </row>
    <row r="475" spans="1:125" x14ac:dyDescent="0.25">
      <c r="A475" s="2" t="s">
        <v>3627</v>
      </c>
      <c r="B475" s="2" t="s">
        <v>1295</v>
      </c>
      <c r="C475" s="2" t="s">
        <v>51</v>
      </c>
      <c r="D475" s="2" t="s">
        <v>52</v>
      </c>
      <c r="E475" s="2" t="s">
        <v>1527</v>
      </c>
      <c r="F475" s="2" t="s">
        <v>5898</v>
      </c>
      <c r="G475" s="2" t="s">
        <v>10</v>
      </c>
      <c r="H475" s="2" t="s">
        <v>1129</v>
      </c>
      <c r="I475" s="2" t="s">
        <v>5121</v>
      </c>
      <c r="J475" s="2" t="s">
        <v>5122</v>
      </c>
      <c r="K475" s="2" t="s">
        <v>1281</v>
      </c>
      <c r="L475" s="2" t="s">
        <v>5148</v>
      </c>
      <c r="M475" s="2" t="s">
        <v>3626</v>
      </c>
      <c r="N475" s="2" t="s">
        <v>5124</v>
      </c>
      <c r="O475" s="2" t="s">
        <v>1870</v>
      </c>
      <c r="P475" s="2" t="s">
        <v>1844</v>
      </c>
      <c r="Q475" s="2" t="s">
        <v>1531</v>
      </c>
      <c r="R475" s="2" t="s">
        <v>1844</v>
      </c>
      <c r="S475" s="2" t="s">
        <v>1875</v>
      </c>
      <c r="T475" s="2" t="s">
        <v>1278</v>
      </c>
      <c r="U475" s="2" t="s">
        <v>1844</v>
      </c>
      <c r="V475" s="2" t="s">
        <v>1844</v>
      </c>
      <c r="W475" s="2" t="s">
        <v>5125</v>
      </c>
      <c r="X475" s="2" t="s">
        <v>5126</v>
      </c>
      <c r="Y475" s="2" t="s">
        <v>1871</v>
      </c>
      <c r="Z475" s="2" t="s">
        <v>1281</v>
      </c>
      <c r="AA475" s="2" t="s">
        <v>1281</v>
      </c>
      <c r="AB475" s="2" t="s">
        <v>5127</v>
      </c>
      <c r="AC475" s="2" t="s">
        <v>1852</v>
      </c>
      <c r="AD475" s="2" t="s">
        <v>1844</v>
      </c>
      <c r="AE475" s="2" t="s">
        <v>1844</v>
      </c>
      <c r="AF475" s="2" t="s">
        <v>1873</v>
      </c>
      <c r="AG475" s="2" t="s">
        <v>1844</v>
      </c>
      <c r="AH475" s="2" t="s">
        <v>1844</v>
      </c>
      <c r="AI475" s="2" t="s">
        <v>1844</v>
      </c>
      <c r="AJ475" s="2" t="s">
        <v>1281</v>
      </c>
      <c r="AK475" s="2" t="s">
        <v>1844</v>
      </c>
      <c r="AL475" s="2" t="s">
        <v>53</v>
      </c>
      <c r="AM475" s="2" t="s">
        <v>1844</v>
      </c>
      <c r="AN475" s="2" t="s">
        <v>1844</v>
      </c>
      <c r="AO475" s="2" t="s">
        <v>1857</v>
      </c>
      <c r="AP475" s="2" t="s">
        <v>1857</v>
      </c>
      <c r="AQ475" s="2" t="s">
        <v>1844</v>
      </c>
      <c r="AR475" s="2" t="s">
        <v>1844</v>
      </c>
      <c r="AS475" s="2" t="s">
        <v>1844</v>
      </c>
      <c r="AT475" s="2" t="s">
        <v>1844</v>
      </c>
      <c r="AU475" s="2" t="s">
        <v>1844</v>
      </c>
      <c r="AV475" s="2" t="s">
        <v>1281</v>
      </c>
      <c r="AW475" s="2" t="s">
        <v>5128</v>
      </c>
      <c r="AX475" s="2" t="s">
        <v>1844</v>
      </c>
      <c r="AY475" s="2" t="s">
        <v>1752</v>
      </c>
      <c r="AZ475" s="2" t="s">
        <v>1857</v>
      </c>
      <c r="BA475" s="2" t="s">
        <v>1844</v>
      </c>
      <c r="BB475" s="2" t="s">
        <v>1844</v>
      </c>
      <c r="BC475" s="2" t="s">
        <v>1844</v>
      </c>
      <c r="BD475" s="2" t="s">
        <v>1844</v>
      </c>
      <c r="BE475" s="2" t="s">
        <v>5129</v>
      </c>
      <c r="BF475" s="2" t="s">
        <v>1905</v>
      </c>
      <c r="BG475" s="2" t="s">
        <v>1905</v>
      </c>
      <c r="BH475" s="2" t="s">
        <v>3628</v>
      </c>
      <c r="BI475" s="2" t="s">
        <v>1857</v>
      </c>
      <c r="BJ475" s="2" t="s">
        <v>1857</v>
      </c>
      <c r="BK475" s="2" t="s">
        <v>1844</v>
      </c>
      <c r="BL475" s="2" t="s">
        <v>1025</v>
      </c>
      <c r="BM475" s="2" t="s">
        <v>1844</v>
      </c>
      <c r="BN475" s="2" t="s">
        <v>1872</v>
      </c>
      <c r="BO475" s="2" t="s">
        <v>1844</v>
      </c>
      <c r="BP475" s="2" t="s">
        <v>1844</v>
      </c>
      <c r="BQ475" s="2" t="s">
        <v>5187</v>
      </c>
      <c r="BR475" s="2" t="s">
        <v>1844</v>
      </c>
      <c r="BS475" s="2" t="s">
        <v>1844</v>
      </c>
      <c r="BT475" s="2" t="s">
        <v>5905</v>
      </c>
      <c r="BU475" s="2" t="s">
        <v>1844</v>
      </c>
      <c r="BV475" s="2" t="s">
        <v>1844</v>
      </c>
      <c r="BW475" s="2" t="s">
        <v>1844</v>
      </c>
      <c r="BX475" s="2" t="s">
        <v>1844</v>
      </c>
      <c r="BY475" s="2" t="s">
        <v>1844</v>
      </c>
      <c r="BZ475" s="2" t="s">
        <v>1844</v>
      </c>
      <c r="CA475" s="2" t="s">
        <v>1844</v>
      </c>
      <c r="CB475" s="2" t="s">
        <v>1844</v>
      </c>
      <c r="CC475" s="2" t="s">
        <v>1844</v>
      </c>
      <c r="CD475" s="2" t="s">
        <v>1844</v>
      </c>
      <c r="CE475" s="2" t="s">
        <v>1854</v>
      </c>
      <c r="CF475" s="2" t="s">
        <v>1844</v>
      </c>
      <c r="CG475" s="2" t="s">
        <v>1844</v>
      </c>
      <c r="CH475" s="2" t="s">
        <v>1844</v>
      </c>
      <c r="CI475" s="2" t="s">
        <v>55</v>
      </c>
      <c r="CJ475" s="2" t="s">
        <v>1844</v>
      </c>
      <c r="CK475" s="2" t="s">
        <v>5132</v>
      </c>
      <c r="CL475" s="2" t="s">
        <v>1844</v>
      </c>
      <c r="CM475" s="2" t="s">
        <v>1844</v>
      </c>
      <c r="CN475" s="2" t="s">
        <v>1851</v>
      </c>
      <c r="CO475" s="2" t="s">
        <v>1855</v>
      </c>
      <c r="CP475" s="2" t="s">
        <v>1844</v>
      </c>
      <c r="CQ475" s="2" t="s">
        <v>1844</v>
      </c>
      <c r="CR475" s="2" t="s">
        <v>1847</v>
      </c>
      <c r="CS475" s="2" t="s">
        <v>1876</v>
      </c>
      <c r="CT475" s="2" t="s">
        <v>1844</v>
      </c>
      <c r="CU475" s="2" t="s">
        <v>1844</v>
      </c>
      <c r="CV475" s="2" t="s">
        <v>5134</v>
      </c>
      <c r="CW475" s="3">
        <v>45026</v>
      </c>
      <c r="CX475" s="3"/>
      <c r="CY475" s="3">
        <v>45026</v>
      </c>
      <c r="CZ475" s="28">
        <v>0</v>
      </c>
      <c r="DA475" s="4">
        <v>0</v>
      </c>
      <c r="DB475" s="3"/>
      <c r="DC475" s="3"/>
      <c r="DD475" s="3">
        <v>45026</v>
      </c>
      <c r="DE475" s="3">
        <v>45026</v>
      </c>
      <c r="DF475" s="3"/>
      <c r="DG475" s="3">
        <v>45026</v>
      </c>
      <c r="DH475" s="3"/>
      <c r="DI475" s="3"/>
      <c r="DJ475" s="3">
        <v>45078</v>
      </c>
      <c r="DK475" s="28">
        <v>0</v>
      </c>
      <c r="DL475" s="3"/>
      <c r="DM475" s="28">
        <v>0</v>
      </c>
      <c r="DN475" s="28">
        <v>0</v>
      </c>
      <c r="DO475" s="3">
        <v>45026</v>
      </c>
      <c r="DP475" s="2" t="s">
        <v>5135</v>
      </c>
      <c r="DQ475" s="28">
        <v>0</v>
      </c>
      <c r="DR475" s="28">
        <v>0</v>
      </c>
      <c r="DS475" s="28">
        <v>0</v>
      </c>
      <c r="DT475" s="28">
        <v>0</v>
      </c>
      <c r="DU475" s="2" t="s">
        <v>1844</v>
      </c>
    </row>
    <row r="476" spans="1:125" x14ac:dyDescent="0.25">
      <c r="A476" s="2" t="s">
        <v>3466</v>
      </c>
      <c r="B476" s="2" t="s">
        <v>1298</v>
      </c>
      <c r="C476" s="2" t="s">
        <v>325</v>
      </c>
      <c r="D476" s="2" t="s">
        <v>326</v>
      </c>
      <c r="E476" s="2" t="s">
        <v>1508</v>
      </c>
      <c r="F476" s="2" t="s">
        <v>5898</v>
      </c>
      <c r="G476" s="2" t="s">
        <v>10</v>
      </c>
      <c r="H476" s="2" t="s">
        <v>8</v>
      </c>
      <c r="I476" s="2" t="s">
        <v>5121</v>
      </c>
      <c r="J476" s="2" t="s">
        <v>5122</v>
      </c>
      <c r="K476" s="2" t="s">
        <v>1281</v>
      </c>
      <c r="L476" s="2" t="s">
        <v>5139</v>
      </c>
      <c r="M476" s="2" t="s">
        <v>3465</v>
      </c>
      <c r="N476" s="2" t="s">
        <v>1276</v>
      </c>
      <c r="O476" s="2" t="s">
        <v>1960</v>
      </c>
      <c r="P476" s="2" t="s">
        <v>1844</v>
      </c>
      <c r="Q476" s="2" t="s">
        <v>1292</v>
      </c>
      <c r="R476" s="2" t="s">
        <v>1844</v>
      </c>
      <c r="S476" s="2" t="s">
        <v>1844</v>
      </c>
      <c r="T476" s="2" t="s">
        <v>1278</v>
      </c>
      <c r="U476" s="2" t="s">
        <v>1844</v>
      </c>
      <c r="V476" s="2" t="s">
        <v>1844</v>
      </c>
      <c r="W476" s="2" t="s">
        <v>5125</v>
      </c>
      <c r="X476" s="2" t="s">
        <v>5126</v>
      </c>
      <c r="Y476" s="2" t="s">
        <v>1914</v>
      </c>
      <c r="Z476" s="2" t="s">
        <v>1281</v>
      </c>
      <c r="AA476" s="2" t="s">
        <v>1281</v>
      </c>
      <c r="AB476" s="2" t="s">
        <v>5127</v>
      </c>
      <c r="AC476" s="2" t="s">
        <v>1852</v>
      </c>
      <c r="AD476" s="2" t="s">
        <v>1844</v>
      </c>
      <c r="AE476" s="2" t="s">
        <v>1844</v>
      </c>
      <c r="AF476" s="2" t="s">
        <v>1844</v>
      </c>
      <c r="AG476" s="2" t="s">
        <v>1844</v>
      </c>
      <c r="AH476" s="2" t="s">
        <v>1844</v>
      </c>
      <c r="AI476" s="2" t="s">
        <v>1844</v>
      </c>
      <c r="AJ476" s="2" t="s">
        <v>1281</v>
      </c>
      <c r="AK476" s="2" t="s">
        <v>1844</v>
      </c>
      <c r="AL476" s="2" t="s">
        <v>120</v>
      </c>
      <c r="AM476" s="2" t="s">
        <v>1844</v>
      </c>
      <c r="AN476" s="2" t="s">
        <v>1844</v>
      </c>
      <c r="AO476" s="2" t="s">
        <v>1857</v>
      </c>
      <c r="AP476" s="2" t="s">
        <v>1857</v>
      </c>
      <c r="AQ476" s="2" t="s">
        <v>1844</v>
      </c>
      <c r="AR476" s="2" t="s">
        <v>1844</v>
      </c>
      <c r="AS476" s="2" t="s">
        <v>1844</v>
      </c>
      <c r="AT476" s="2" t="s">
        <v>1844</v>
      </c>
      <c r="AU476" s="2" t="s">
        <v>1844</v>
      </c>
      <c r="AV476" s="2" t="s">
        <v>1281</v>
      </c>
      <c r="AW476" s="2" t="s">
        <v>5128</v>
      </c>
      <c r="AX476" s="2" t="s">
        <v>1844</v>
      </c>
      <c r="AY476" s="2" t="s">
        <v>1752</v>
      </c>
      <c r="AZ476" s="2" t="s">
        <v>1857</v>
      </c>
      <c r="BA476" s="2" t="s">
        <v>1844</v>
      </c>
      <c r="BB476" s="2" t="s">
        <v>1844</v>
      </c>
      <c r="BC476" s="2" t="s">
        <v>1844</v>
      </c>
      <c r="BD476" s="2" t="s">
        <v>1844</v>
      </c>
      <c r="BE476" s="2" t="s">
        <v>5129</v>
      </c>
      <c r="BF476" s="2" t="s">
        <v>1962</v>
      </c>
      <c r="BG476" s="2" t="s">
        <v>1962</v>
      </c>
      <c r="BH476" s="2" t="s">
        <v>5906</v>
      </c>
      <c r="BI476" s="2" t="s">
        <v>1857</v>
      </c>
      <c r="BJ476" s="2" t="s">
        <v>1857</v>
      </c>
      <c r="BK476" s="2" t="s">
        <v>1844</v>
      </c>
      <c r="BL476" s="2" t="s">
        <v>1025</v>
      </c>
      <c r="BM476" s="2" t="s">
        <v>1844</v>
      </c>
      <c r="BN476" s="2" t="s">
        <v>1844</v>
      </c>
      <c r="BO476" s="2" t="s">
        <v>1844</v>
      </c>
      <c r="BP476" s="2" t="s">
        <v>1844</v>
      </c>
      <c r="BQ476" s="2" t="s">
        <v>5187</v>
      </c>
      <c r="BR476" s="2" t="s">
        <v>1844</v>
      </c>
      <c r="BS476" s="2" t="s">
        <v>1844</v>
      </c>
      <c r="BT476" s="2" t="s">
        <v>5907</v>
      </c>
      <c r="BU476" s="2" t="s">
        <v>1844</v>
      </c>
      <c r="BV476" s="2" t="s">
        <v>1844</v>
      </c>
      <c r="BW476" s="2" t="s">
        <v>1844</v>
      </c>
      <c r="BX476" s="2" t="s">
        <v>1844</v>
      </c>
      <c r="BY476" s="2" t="s">
        <v>1844</v>
      </c>
      <c r="BZ476" s="2" t="s">
        <v>1844</v>
      </c>
      <c r="CA476" s="2" t="s">
        <v>1844</v>
      </c>
      <c r="CB476" s="2" t="s">
        <v>1844</v>
      </c>
      <c r="CC476" s="2" t="s">
        <v>1844</v>
      </c>
      <c r="CD476" s="2" t="s">
        <v>1844</v>
      </c>
      <c r="CE476" s="2" t="s">
        <v>1854</v>
      </c>
      <c r="CF476" s="2" t="s">
        <v>1844</v>
      </c>
      <c r="CG476" s="2" t="s">
        <v>1844</v>
      </c>
      <c r="CH476" s="2" t="s">
        <v>1844</v>
      </c>
      <c r="CI476" s="2" t="s">
        <v>121</v>
      </c>
      <c r="CJ476" s="2" t="s">
        <v>1844</v>
      </c>
      <c r="CK476" s="2" t="s">
        <v>5132</v>
      </c>
      <c r="CL476" s="2" t="s">
        <v>1844</v>
      </c>
      <c r="CM476" s="2" t="s">
        <v>1844</v>
      </c>
      <c r="CN476" s="2" t="s">
        <v>1851</v>
      </c>
      <c r="CO476" s="2" t="s">
        <v>1855</v>
      </c>
      <c r="CP476" s="2" t="s">
        <v>1844</v>
      </c>
      <c r="CQ476" s="2" t="s">
        <v>1844</v>
      </c>
      <c r="CR476" s="2" t="s">
        <v>1847</v>
      </c>
      <c r="CS476" s="2" t="s">
        <v>1844</v>
      </c>
      <c r="CT476" s="2" t="s">
        <v>1844</v>
      </c>
      <c r="CU476" s="2" t="s">
        <v>1844</v>
      </c>
      <c r="CV476" s="2" t="s">
        <v>5134</v>
      </c>
      <c r="CW476" s="3">
        <v>44970</v>
      </c>
      <c r="CX476" s="3"/>
      <c r="CY476" s="3">
        <v>44970</v>
      </c>
      <c r="CZ476" s="28">
        <v>0</v>
      </c>
      <c r="DA476" s="4">
        <v>0</v>
      </c>
      <c r="DB476" s="3"/>
      <c r="DC476" s="3"/>
      <c r="DD476" s="3">
        <v>44970</v>
      </c>
      <c r="DE476" s="3">
        <v>44967</v>
      </c>
      <c r="DF476" s="3"/>
      <c r="DG476" s="3">
        <v>44970</v>
      </c>
      <c r="DH476" s="3"/>
      <c r="DI476" s="3"/>
      <c r="DJ476" s="3">
        <v>44986</v>
      </c>
      <c r="DK476" s="28">
        <v>0</v>
      </c>
      <c r="DL476" s="3"/>
      <c r="DM476" s="28">
        <v>0</v>
      </c>
      <c r="DN476" s="28">
        <v>0</v>
      </c>
      <c r="DO476" s="3">
        <v>44970</v>
      </c>
      <c r="DP476" s="2" t="s">
        <v>5135</v>
      </c>
      <c r="DQ476" s="28">
        <v>0</v>
      </c>
      <c r="DR476" s="28">
        <v>0</v>
      </c>
      <c r="DS476" s="28">
        <v>0</v>
      </c>
      <c r="DT476" s="28">
        <v>0</v>
      </c>
      <c r="DU476" s="2" t="s">
        <v>1844</v>
      </c>
    </row>
    <row r="477" spans="1:125" x14ac:dyDescent="0.25">
      <c r="A477" s="2" t="s">
        <v>2701</v>
      </c>
      <c r="B477" s="2" t="s">
        <v>1298</v>
      </c>
      <c r="C477" s="2" t="s">
        <v>365</v>
      </c>
      <c r="D477" s="2" t="s">
        <v>366</v>
      </c>
      <c r="E477" s="2" t="s">
        <v>1416</v>
      </c>
      <c r="F477" s="2" t="s">
        <v>5908</v>
      </c>
      <c r="G477" s="2" t="s">
        <v>10</v>
      </c>
      <c r="H477" s="2" t="s">
        <v>54</v>
      </c>
      <c r="I477" s="2" t="s">
        <v>5121</v>
      </c>
      <c r="J477" s="2" t="s">
        <v>5122</v>
      </c>
      <c r="K477" s="2" t="s">
        <v>1281</v>
      </c>
      <c r="L477" s="2" t="s">
        <v>5148</v>
      </c>
      <c r="M477" s="2" t="s">
        <v>2700</v>
      </c>
      <c r="N477" s="2" t="s">
        <v>1276</v>
      </c>
      <c r="O477" s="2" t="s">
        <v>1913</v>
      </c>
      <c r="P477" s="2" t="s">
        <v>1844</v>
      </c>
      <c r="Q477" s="2" t="s">
        <v>5909</v>
      </c>
      <c r="R477" s="2" t="s">
        <v>1844</v>
      </c>
      <c r="S477" s="2" t="s">
        <v>1844</v>
      </c>
      <c r="T477" s="2" t="s">
        <v>1278</v>
      </c>
      <c r="U477" s="2" t="s">
        <v>1844</v>
      </c>
      <c r="V477" s="2" t="s">
        <v>1844</v>
      </c>
      <c r="W477" s="2" t="s">
        <v>5125</v>
      </c>
      <c r="X477" s="2" t="s">
        <v>5126</v>
      </c>
      <c r="Y477" s="2" t="s">
        <v>1914</v>
      </c>
      <c r="Z477" s="2" t="s">
        <v>1281</v>
      </c>
      <c r="AA477" s="2" t="s">
        <v>1281</v>
      </c>
      <c r="AB477" s="2" t="s">
        <v>5127</v>
      </c>
      <c r="AC477" s="2" t="s">
        <v>1852</v>
      </c>
      <c r="AD477" s="2" t="s">
        <v>1844</v>
      </c>
      <c r="AE477" s="2" t="s">
        <v>1844</v>
      </c>
      <c r="AF477" s="2" t="s">
        <v>1844</v>
      </c>
      <c r="AG477" s="2" t="s">
        <v>1844</v>
      </c>
      <c r="AH477" s="2" t="s">
        <v>1844</v>
      </c>
      <c r="AI477" s="2" t="s">
        <v>1844</v>
      </c>
      <c r="AJ477" s="2" t="s">
        <v>1281</v>
      </c>
      <c r="AK477" s="2" t="s">
        <v>1844</v>
      </c>
      <c r="AL477" s="2" t="s">
        <v>120</v>
      </c>
      <c r="AM477" s="2" t="s">
        <v>1844</v>
      </c>
      <c r="AN477" s="2" t="s">
        <v>1844</v>
      </c>
      <c r="AO477" s="2" t="s">
        <v>1857</v>
      </c>
      <c r="AP477" s="2" t="s">
        <v>1857</v>
      </c>
      <c r="AQ477" s="2" t="s">
        <v>1844</v>
      </c>
      <c r="AR477" s="2" t="s">
        <v>1844</v>
      </c>
      <c r="AS477" s="2" t="s">
        <v>1844</v>
      </c>
      <c r="AT477" s="2" t="s">
        <v>1844</v>
      </c>
      <c r="AU477" s="2" t="s">
        <v>1844</v>
      </c>
      <c r="AV477" s="2" t="s">
        <v>1281</v>
      </c>
      <c r="AW477" s="2" t="s">
        <v>5128</v>
      </c>
      <c r="AX477" s="2" t="s">
        <v>1847</v>
      </c>
      <c r="AY477" s="2" t="s">
        <v>1752</v>
      </c>
      <c r="AZ477" s="2" t="s">
        <v>1857</v>
      </c>
      <c r="BA477" s="2" t="s">
        <v>1844</v>
      </c>
      <c r="BB477" s="2" t="s">
        <v>1844</v>
      </c>
      <c r="BC477" s="2" t="s">
        <v>1844</v>
      </c>
      <c r="BD477" s="2" t="s">
        <v>1844</v>
      </c>
      <c r="BE477" s="2" t="s">
        <v>5129</v>
      </c>
      <c r="BF477" s="2" t="s">
        <v>1905</v>
      </c>
      <c r="BG477" s="2" t="s">
        <v>1905</v>
      </c>
      <c r="BH477" s="2" t="s">
        <v>5910</v>
      </c>
      <c r="BI477" s="2" t="s">
        <v>1857</v>
      </c>
      <c r="BJ477" s="2" t="s">
        <v>1857</v>
      </c>
      <c r="BK477" s="2" t="s">
        <v>1844</v>
      </c>
      <c r="BL477" s="2" t="s">
        <v>1015</v>
      </c>
      <c r="BM477" s="2" t="s">
        <v>1844</v>
      </c>
      <c r="BN477" s="2" t="s">
        <v>1844</v>
      </c>
      <c r="BO477" s="2" t="s">
        <v>1844</v>
      </c>
      <c r="BP477" s="2" t="s">
        <v>1844</v>
      </c>
      <c r="BQ477" s="2" t="s">
        <v>5187</v>
      </c>
      <c r="BR477" s="2" t="s">
        <v>1844</v>
      </c>
      <c r="BS477" s="2" t="s">
        <v>1844</v>
      </c>
      <c r="BT477" s="2" t="s">
        <v>5911</v>
      </c>
      <c r="BU477" s="2" t="s">
        <v>1844</v>
      </c>
      <c r="BV477" s="2" t="s">
        <v>1844</v>
      </c>
      <c r="BW477" s="2" t="s">
        <v>1844</v>
      </c>
      <c r="BX477" s="2" t="s">
        <v>1844</v>
      </c>
      <c r="BY477" s="2" t="s">
        <v>1844</v>
      </c>
      <c r="BZ477" s="2" t="s">
        <v>1844</v>
      </c>
      <c r="CA477" s="2" t="s">
        <v>1844</v>
      </c>
      <c r="CB477" s="2" t="s">
        <v>1853</v>
      </c>
      <c r="CC477" s="2" t="s">
        <v>1844</v>
      </c>
      <c r="CD477" s="2" t="s">
        <v>1844</v>
      </c>
      <c r="CE477" s="2" t="s">
        <v>1854</v>
      </c>
      <c r="CF477" s="2" t="s">
        <v>1844</v>
      </c>
      <c r="CG477" s="2" t="s">
        <v>5131</v>
      </c>
      <c r="CH477" s="2" t="s">
        <v>1844</v>
      </c>
      <c r="CI477" s="2" t="s">
        <v>121</v>
      </c>
      <c r="CJ477" s="2" t="s">
        <v>1844</v>
      </c>
      <c r="CK477" s="2" t="s">
        <v>5132</v>
      </c>
      <c r="CL477" s="2" t="s">
        <v>1844</v>
      </c>
      <c r="CM477" s="2" t="s">
        <v>1844</v>
      </c>
      <c r="CN477" s="2" t="s">
        <v>1851</v>
      </c>
      <c r="CO477" s="2" t="s">
        <v>1855</v>
      </c>
      <c r="CP477" s="2" t="s">
        <v>1844</v>
      </c>
      <c r="CQ477" s="2" t="s">
        <v>1844</v>
      </c>
      <c r="CR477" s="2" t="s">
        <v>1847</v>
      </c>
      <c r="CS477" s="2" t="s">
        <v>1844</v>
      </c>
      <c r="CT477" s="2" t="s">
        <v>1844</v>
      </c>
      <c r="CU477" s="2" t="s">
        <v>5133</v>
      </c>
      <c r="CV477" s="2" t="s">
        <v>5134</v>
      </c>
      <c r="CW477" s="3">
        <v>44791</v>
      </c>
      <c r="CX477" s="3"/>
      <c r="CY477" s="3">
        <v>44778</v>
      </c>
      <c r="CZ477" s="28">
        <v>628625</v>
      </c>
      <c r="DA477" s="4">
        <v>0</v>
      </c>
      <c r="DB477" s="3"/>
      <c r="DC477" s="3"/>
      <c r="DD477" s="3">
        <v>44778</v>
      </c>
      <c r="DE477" s="3">
        <v>44778</v>
      </c>
      <c r="DF477" s="3"/>
      <c r="DG477" s="3">
        <v>44897</v>
      </c>
      <c r="DH477" s="3"/>
      <c r="DI477" s="3"/>
      <c r="DJ477" s="3">
        <v>45348</v>
      </c>
      <c r="DK477" s="28">
        <v>0</v>
      </c>
      <c r="DL477" s="3"/>
      <c r="DM477" s="28">
        <v>0</v>
      </c>
      <c r="DN477" s="28">
        <v>0</v>
      </c>
      <c r="DO477" s="3">
        <v>44791</v>
      </c>
      <c r="DP477" s="2" t="s">
        <v>5135</v>
      </c>
      <c r="DQ477" s="28">
        <v>540065</v>
      </c>
      <c r="DR477" s="28">
        <v>0</v>
      </c>
      <c r="DS477" s="28">
        <v>540065</v>
      </c>
      <c r="DT477" s="28">
        <v>628625</v>
      </c>
      <c r="DU477" s="2" t="s">
        <v>1844</v>
      </c>
    </row>
    <row r="478" spans="1:125" x14ac:dyDescent="0.25">
      <c r="A478" s="2" t="s">
        <v>2609</v>
      </c>
      <c r="B478" s="2" t="s">
        <v>1298</v>
      </c>
      <c r="C478" s="2" t="s">
        <v>118</v>
      </c>
      <c r="D478" s="2" t="s">
        <v>119</v>
      </c>
      <c r="E478" s="2" t="s">
        <v>1402</v>
      </c>
      <c r="F478" s="2" t="s">
        <v>5912</v>
      </c>
      <c r="G478" s="2" t="s">
        <v>10</v>
      </c>
      <c r="H478" s="2" t="s">
        <v>8</v>
      </c>
      <c r="I478" s="2" t="s">
        <v>5121</v>
      </c>
      <c r="J478" s="2" t="s">
        <v>5122</v>
      </c>
      <c r="K478" s="2" t="s">
        <v>1281</v>
      </c>
      <c r="L478" s="2" t="s">
        <v>5148</v>
      </c>
      <c r="M478" s="2" t="s">
        <v>2607</v>
      </c>
      <c r="N478" s="2" t="s">
        <v>1276</v>
      </c>
      <c r="O478" s="2" t="s">
        <v>1992</v>
      </c>
      <c r="P478" s="2" t="s">
        <v>1844</v>
      </c>
      <c r="Q478" s="2" t="s">
        <v>1368</v>
      </c>
      <c r="R478" s="2" t="s">
        <v>1844</v>
      </c>
      <c r="S478" s="2" t="s">
        <v>2001</v>
      </c>
      <c r="T478" s="2" t="s">
        <v>1278</v>
      </c>
      <c r="U478" s="2" t="s">
        <v>1844</v>
      </c>
      <c r="V478" s="2" t="s">
        <v>1844</v>
      </c>
      <c r="W478" s="2" t="s">
        <v>5125</v>
      </c>
      <c r="X478" s="2" t="s">
        <v>5126</v>
      </c>
      <c r="Y478" s="2" t="s">
        <v>1914</v>
      </c>
      <c r="Z478" s="2" t="s">
        <v>1281</v>
      </c>
      <c r="AA478" s="2" t="s">
        <v>1281</v>
      </c>
      <c r="AB478" s="2" t="s">
        <v>5127</v>
      </c>
      <c r="AC478" s="2" t="s">
        <v>1852</v>
      </c>
      <c r="AD478" s="2" t="s">
        <v>1844</v>
      </c>
      <c r="AE478" s="2" t="s">
        <v>1844</v>
      </c>
      <c r="AF478" s="2" t="s">
        <v>1844</v>
      </c>
      <c r="AG478" s="2" t="s">
        <v>1844</v>
      </c>
      <c r="AH478" s="2" t="s">
        <v>1844</v>
      </c>
      <c r="AI478" s="2" t="s">
        <v>1844</v>
      </c>
      <c r="AJ478" s="2" t="s">
        <v>1281</v>
      </c>
      <c r="AK478" s="2" t="s">
        <v>1844</v>
      </c>
      <c r="AL478" s="2" t="s">
        <v>120</v>
      </c>
      <c r="AM478" s="2" t="s">
        <v>1844</v>
      </c>
      <c r="AN478" s="2" t="s">
        <v>1844</v>
      </c>
      <c r="AO478" s="2" t="s">
        <v>1857</v>
      </c>
      <c r="AP478" s="2" t="s">
        <v>1857</v>
      </c>
      <c r="AQ478" s="2" t="s">
        <v>1844</v>
      </c>
      <c r="AR478" s="2" t="s">
        <v>1844</v>
      </c>
      <c r="AS478" s="2" t="s">
        <v>1844</v>
      </c>
      <c r="AT478" s="2" t="s">
        <v>1844</v>
      </c>
      <c r="AU478" s="2" t="s">
        <v>1844</v>
      </c>
      <c r="AV478" s="2" t="s">
        <v>1281</v>
      </c>
      <c r="AW478" s="2" t="s">
        <v>5128</v>
      </c>
      <c r="AX478" s="2" t="s">
        <v>1844</v>
      </c>
      <c r="AY478" s="2" t="s">
        <v>1752</v>
      </c>
      <c r="AZ478" s="2" t="s">
        <v>1857</v>
      </c>
      <c r="BA478" s="2" t="s">
        <v>1844</v>
      </c>
      <c r="BB478" s="2" t="s">
        <v>1844</v>
      </c>
      <c r="BC478" s="2" t="s">
        <v>1844</v>
      </c>
      <c r="BD478" s="2" t="s">
        <v>1844</v>
      </c>
      <c r="BE478" s="2" t="s">
        <v>5129</v>
      </c>
      <c r="BF478" s="2" t="s">
        <v>2190</v>
      </c>
      <c r="BG478" s="2" t="s">
        <v>2190</v>
      </c>
      <c r="BH478" s="2" t="s">
        <v>5913</v>
      </c>
      <c r="BI478" s="2" t="s">
        <v>1857</v>
      </c>
      <c r="BJ478" s="2" t="s">
        <v>1857</v>
      </c>
      <c r="BK478" s="2" t="s">
        <v>1844</v>
      </c>
      <c r="BL478" s="2" t="s">
        <v>1025</v>
      </c>
      <c r="BM478" s="2" t="s">
        <v>1844</v>
      </c>
      <c r="BN478" s="2" t="s">
        <v>1999</v>
      </c>
      <c r="BO478" s="2" t="s">
        <v>1844</v>
      </c>
      <c r="BP478" s="2" t="s">
        <v>1844</v>
      </c>
      <c r="BQ478" s="2" t="s">
        <v>5187</v>
      </c>
      <c r="BR478" s="2" t="s">
        <v>1844</v>
      </c>
      <c r="BS478" s="2" t="s">
        <v>1844</v>
      </c>
      <c r="BT478" s="2" t="s">
        <v>5914</v>
      </c>
      <c r="BU478" s="2" t="s">
        <v>1844</v>
      </c>
      <c r="BV478" s="2" t="s">
        <v>1844</v>
      </c>
      <c r="BW478" s="2" t="s">
        <v>1844</v>
      </c>
      <c r="BX478" s="2" t="s">
        <v>1844</v>
      </c>
      <c r="BY478" s="2" t="s">
        <v>1844</v>
      </c>
      <c r="BZ478" s="2" t="s">
        <v>1844</v>
      </c>
      <c r="CA478" s="2" t="s">
        <v>1844</v>
      </c>
      <c r="CB478" s="2" t="s">
        <v>1853</v>
      </c>
      <c r="CC478" s="2" t="s">
        <v>1844</v>
      </c>
      <c r="CD478" s="2" t="s">
        <v>1844</v>
      </c>
      <c r="CE478" s="2" t="s">
        <v>1854</v>
      </c>
      <c r="CF478" s="2" t="s">
        <v>1844</v>
      </c>
      <c r="CG478" s="2" t="s">
        <v>1844</v>
      </c>
      <c r="CH478" s="2" t="s">
        <v>1844</v>
      </c>
      <c r="CI478" s="2" t="s">
        <v>121</v>
      </c>
      <c r="CJ478" s="2" t="s">
        <v>1844</v>
      </c>
      <c r="CK478" s="2" t="s">
        <v>5132</v>
      </c>
      <c r="CL478" s="2" t="s">
        <v>1844</v>
      </c>
      <c r="CM478" s="2" t="s">
        <v>1844</v>
      </c>
      <c r="CN478" s="2" t="s">
        <v>1851</v>
      </c>
      <c r="CO478" s="2" t="s">
        <v>1855</v>
      </c>
      <c r="CP478" s="2" t="s">
        <v>1844</v>
      </c>
      <c r="CQ478" s="2" t="s">
        <v>1844</v>
      </c>
      <c r="CR478" s="2" t="s">
        <v>1847</v>
      </c>
      <c r="CS478" s="2" t="s">
        <v>2002</v>
      </c>
      <c r="CT478" s="2" t="s">
        <v>1844</v>
      </c>
      <c r="CU478" s="2" t="s">
        <v>1844</v>
      </c>
      <c r="CV478" s="2" t="s">
        <v>5134</v>
      </c>
      <c r="CW478" s="3">
        <v>44761</v>
      </c>
      <c r="CX478" s="3"/>
      <c r="CY478" s="3">
        <v>44761</v>
      </c>
      <c r="CZ478" s="28">
        <v>0</v>
      </c>
      <c r="DA478" s="4">
        <v>0</v>
      </c>
      <c r="DB478" s="3"/>
      <c r="DC478" s="3"/>
      <c r="DD478" s="3">
        <v>44761</v>
      </c>
      <c r="DE478" s="3">
        <v>44761</v>
      </c>
      <c r="DF478" s="3"/>
      <c r="DG478" s="3">
        <v>44897</v>
      </c>
      <c r="DH478" s="3"/>
      <c r="DI478" s="3"/>
      <c r="DJ478" s="3">
        <v>45348</v>
      </c>
      <c r="DK478" s="28">
        <v>0</v>
      </c>
      <c r="DL478" s="3"/>
      <c r="DM478" s="28">
        <v>0</v>
      </c>
      <c r="DN478" s="28">
        <v>0</v>
      </c>
      <c r="DO478" s="3">
        <v>44761</v>
      </c>
      <c r="DP478" s="2" t="s">
        <v>5135</v>
      </c>
      <c r="DQ478" s="28">
        <v>0</v>
      </c>
      <c r="DR478" s="28">
        <v>0</v>
      </c>
      <c r="DS478" s="28">
        <v>0</v>
      </c>
      <c r="DT478" s="28">
        <v>0</v>
      </c>
      <c r="DU478" s="2" t="s">
        <v>1844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Cálculo de desvest</vt:lpstr>
      <vt:lpstr>ZPRE</vt:lpstr>
      <vt:lpstr>CUMPLIMIENTO</vt:lpstr>
      <vt:lpstr>Averías por año</vt:lpstr>
      <vt:lpstr>ADJETIVOS</vt:lpstr>
      <vt:lpstr>MODOS DE FALLA</vt:lpstr>
      <vt:lpstr>IW29</vt:lpstr>
      <vt:lpstr>Diferencia de costos</vt:lpstr>
      <vt:lpstr>IW39</vt:lpstr>
      <vt:lpstr>IW37N</vt:lpstr>
      <vt:lpstr>PLANTILLA DE INSPECCIÓN</vt:lpstr>
      <vt:lpstr>20091108</vt:lpstr>
      <vt:lpstr>20425542</vt:lpstr>
      <vt:lpstr>FORM00001</vt:lpstr>
      <vt:lpstr>FORM00002</vt:lpstr>
      <vt:lpstr>20388054</vt:lpstr>
      <vt:lpstr>EMPA00005</vt:lpstr>
      <vt:lpstr>EMPA00039</vt:lpstr>
      <vt:lpstr>20183406</vt:lpstr>
      <vt:lpstr>20388176</vt:lpstr>
      <vt:lpstr>GRAP00017</vt:lpstr>
    </vt:vector>
  </TitlesOfParts>
  <Company>Nutresa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Practicante Mtto Planta</dc:creator>
  <cp:lastModifiedBy>ADRIANA MARCELA PATINO DUENAS</cp:lastModifiedBy>
  <cp:lastPrinted>2024-11-07T16:14:40Z</cp:lastPrinted>
  <dcterms:created xsi:type="dcterms:W3CDTF">2024-08-05T18:25:28Z</dcterms:created>
  <dcterms:modified xsi:type="dcterms:W3CDTF">2025-01-17T14:38:24Z</dcterms:modified>
</cp:coreProperties>
</file>